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7245A16F-A921-433D-B84E-CF3846D4A0A4}" xr6:coauthVersionLast="47" xr6:coauthVersionMax="47" xr10:uidLastSave="{00000000-0000-0000-0000-000000000000}"/>
  <bookViews>
    <workbookView xWindow="-25320" yWindow="-120" windowWidth="25440" windowHeight="15270" xr2:uid="{00000000-000D-0000-FFFF-FFFF00000000}"/>
  </bookViews>
  <sheets>
    <sheet name="Приложение 1" sheetId="74" r:id="rId1"/>
    <sheet name="Приложение 2" sheetId="76" r:id="rId2"/>
    <sheet name="Приложение 3" sheetId="88" r:id="rId3"/>
    <sheet name="ДИНАМО " sheetId="84" r:id="rId4"/>
    <sheet name="Спартакиада юнош." sheetId="82" r:id="rId5"/>
    <sheet name="ЦРС СПОРТ ОТДЕЛ" sheetId="87" r:id="rId6"/>
    <sheet name="СМЕТА на 2026 год" sheetId="92" r:id="rId7"/>
    <sheet name="потребность на 07-09" sheetId="26" state="hidden" r:id="rId8"/>
    <sheet name="23.06.2022 Смета  " sheetId="24" state="hidden" r:id="rId9"/>
    <sheet name="23.06.2022 КП " sheetId="23" state="hidden" r:id="rId10"/>
    <sheet name="01.01.2022 КП" sheetId="14" state="hidden" r:id="rId11"/>
    <sheet name="15.02.2022 КП" sheetId="15" state="hidden" r:id="rId12"/>
    <sheet name="21.03.2022 КП" sheetId="18" state="hidden" r:id="rId13"/>
    <sheet name="31.03.2022 КП" sheetId="19" state="hidden" r:id="rId14"/>
    <sheet name="28.04.2022 КП" sheetId="20" state="hidden" r:id="rId15"/>
    <sheet name="07.06.2022 КП" sheetId="17" state="hidden" r:id="rId16"/>
    <sheet name="10.06.2022 КП" sheetId="22" state="hidden" r:id="rId17"/>
    <sheet name="01.01.2022 Смета" sheetId="9" state="hidden" r:id="rId18"/>
    <sheet name="15.02.2022 Смета" sheetId="13" state="hidden" r:id="rId19"/>
    <sheet name="сравнение сметы и календаря" sheetId="16" state="hidden" r:id="rId20"/>
    <sheet name="07.06.2022 Смета " sheetId="21" state="hidden" r:id="rId21"/>
  </sheets>
  <definedNames>
    <definedName name="_xlnm._FilterDatabase" localSheetId="10" hidden="1">'01.01.2022 КП'!$A$4:$AF$451</definedName>
    <definedName name="_xlnm._FilterDatabase" localSheetId="17" hidden="1">'01.01.2022 Смета'!$A$4:$AE$451</definedName>
    <definedName name="_xlnm._FilterDatabase" localSheetId="15" hidden="1">'07.06.2022 КП'!$A$3:$AF$449</definedName>
    <definedName name="_xlnm._FilterDatabase" localSheetId="20" hidden="1">'07.06.2022 Смета '!$A$6:$AG$453</definedName>
    <definedName name="_xlnm._FilterDatabase" localSheetId="16" hidden="1">'10.06.2022 КП'!$A$3:$AF$449</definedName>
    <definedName name="_xlnm._FilterDatabase" localSheetId="11" hidden="1">'15.02.2022 КП'!$A$4:$AF$450</definedName>
    <definedName name="_xlnm._FilterDatabase" localSheetId="18" hidden="1">'15.02.2022 Смета'!$A$6:$AG$453</definedName>
    <definedName name="_xlnm._FilterDatabase" localSheetId="12" hidden="1">'21.03.2022 КП'!$A$4:$AF$450</definedName>
    <definedName name="_xlnm._FilterDatabase" localSheetId="9" hidden="1">'23.06.2022 КП '!$A$3:$AF$449</definedName>
    <definedName name="_xlnm._FilterDatabase" localSheetId="8" hidden="1">'23.06.2022 Смета  '!$A$6:$AG$453</definedName>
    <definedName name="_xlnm._FilterDatabase" localSheetId="14" hidden="1">'28.04.2022 КП'!$A$4:$AF$450</definedName>
    <definedName name="_xlnm._FilterDatabase" localSheetId="13" hidden="1">'31.03.2022 КП'!$A$4:$AF$450</definedName>
    <definedName name="_xlnm._FilterDatabase" localSheetId="7" hidden="1">'потребность на 07-09'!$A$3:$AF$119</definedName>
    <definedName name="_xlnm._FilterDatabase" localSheetId="0" hidden="1">'Приложение 1'!$F$1:$F$1050</definedName>
    <definedName name="_xlnm._FilterDatabase" localSheetId="1" hidden="1">'Приложение 2'!$A$14:$BB$147</definedName>
    <definedName name="_xlnm.Print_Area" localSheetId="10">'01.01.2022 КП'!$A$1:$AH$450</definedName>
    <definedName name="_xlnm.Print_Area" localSheetId="17">'01.01.2022 Смета'!$A$1:$AI$451</definedName>
    <definedName name="_xlnm.Print_Area" localSheetId="15">'07.06.2022 КП'!$A$1:$H$449</definedName>
    <definedName name="_xlnm.Print_Area" localSheetId="20">'07.06.2022 Смета '!$A$1:$AK$458</definedName>
    <definedName name="_xlnm.Print_Area" localSheetId="16">'10.06.2022 КП'!$A$1:$H$449</definedName>
    <definedName name="_xlnm.Print_Area" localSheetId="11">'15.02.2022 КП'!$A$1:$H$450</definedName>
    <definedName name="_xlnm.Print_Area" localSheetId="18">'15.02.2022 Смета'!$A$1:$AL$458</definedName>
    <definedName name="_xlnm.Print_Area" localSheetId="12">'21.03.2022 КП'!$A$1:$H$450</definedName>
    <definedName name="_xlnm.Print_Area" localSheetId="9">'23.06.2022 КП '!$A$1:$AD$449</definedName>
    <definedName name="_xlnm.Print_Area" localSheetId="8">'23.06.2022 Смета  '!$A$1:$AU$458</definedName>
    <definedName name="_xlnm.Print_Area" localSheetId="14">'28.04.2022 КП'!$A$1:$H$450</definedName>
    <definedName name="_xlnm.Print_Area" localSheetId="13">'31.03.2022 КП'!$A$1:$H$450</definedName>
    <definedName name="_xlnm.Print_Area" localSheetId="7">'потребность на 07-09'!$A$1:$AK$125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38" i="74" l="1"/>
  <c r="S989" i="74"/>
  <c r="V989" i="74"/>
  <c r="Y989" i="74"/>
  <c r="AB989" i="74"/>
  <c r="AE989" i="74"/>
  <c r="S957" i="74"/>
  <c r="AB957" i="74"/>
  <c r="AF957" i="74" s="1"/>
  <c r="AE957" i="74"/>
  <c r="S958" i="74"/>
  <c r="V958" i="74"/>
  <c r="Y958" i="74"/>
  <c r="AB958" i="74"/>
  <c r="S959" i="74"/>
  <c r="AB959" i="74"/>
  <c r="AF959" i="74" s="1"/>
  <c r="AE959" i="74"/>
  <c r="S960" i="74"/>
  <c r="AB960" i="74"/>
  <c r="AF960" i="74" s="1"/>
  <c r="AE960" i="74"/>
  <c r="S626" i="74"/>
  <c r="V626" i="74"/>
  <c r="Y626" i="74"/>
  <c r="AB626" i="74"/>
  <c r="AE626" i="74"/>
  <c r="S627" i="74"/>
  <c r="V627" i="74"/>
  <c r="Y627" i="74"/>
  <c r="AB627" i="74"/>
  <c r="AE627" i="74"/>
  <c r="S628" i="74"/>
  <c r="V628" i="74"/>
  <c r="Y628" i="74"/>
  <c r="AB628" i="74"/>
  <c r="AE628" i="74"/>
  <c r="S629" i="74"/>
  <c r="V629" i="74"/>
  <c r="Y629" i="74"/>
  <c r="AB629" i="74"/>
  <c r="AE629" i="74"/>
  <c r="J1023" i="74"/>
  <c r="M1023" i="74"/>
  <c r="P1023" i="74"/>
  <c r="S1023" i="74"/>
  <c r="V1023" i="74"/>
  <c r="Y1023" i="74"/>
  <c r="AB1023" i="74"/>
  <c r="AE1023" i="74"/>
  <c r="J1024" i="74"/>
  <c r="M1024" i="74"/>
  <c r="P1024" i="74"/>
  <c r="S1024" i="74"/>
  <c r="V1024" i="74"/>
  <c r="Y1024" i="74"/>
  <c r="AB1024" i="74"/>
  <c r="AE1024" i="74"/>
  <c r="J1025" i="74"/>
  <c r="M1025" i="74"/>
  <c r="P1025" i="74"/>
  <c r="S1025" i="74"/>
  <c r="V1025" i="74"/>
  <c r="V1026" i="74" s="1"/>
  <c r="Y1025" i="74"/>
  <c r="Y1026" i="74" s="1"/>
  <c r="AB1025" i="74"/>
  <c r="AE1025" i="74"/>
  <c r="H1026" i="74"/>
  <c r="K1026" i="74"/>
  <c r="N1026" i="74"/>
  <c r="Q1026" i="74"/>
  <c r="T1026" i="74"/>
  <c r="W1026" i="74"/>
  <c r="Z1026" i="74"/>
  <c r="J1031" i="74"/>
  <c r="M1031" i="74"/>
  <c r="P1031" i="74"/>
  <c r="S1031" i="74"/>
  <c r="V1031" i="74"/>
  <c r="Y1031" i="74"/>
  <c r="AB1031" i="74"/>
  <c r="AE1031" i="74"/>
  <c r="J607" i="74"/>
  <c r="M607" i="74"/>
  <c r="P607" i="74"/>
  <c r="S607" i="74"/>
  <c r="V607" i="74"/>
  <c r="Y607" i="74"/>
  <c r="AB607" i="74"/>
  <c r="AE607" i="74"/>
  <c r="J608" i="74"/>
  <c r="M608" i="74"/>
  <c r="P608" i="74"/>
  <c r="S608" i="74"/>
  <c r="V608" i="74"/>
  <c r="Y608" i="74"/>
  <c r="AB608" i="74"/>
  <c r="AE608" i="74"/>
  <c r="J609" i="74"/>
  <c r="M609" i="74"/>
  <c r="P609" i="74"/>
  <c r="S609" i="74"/>
  <c r="V609" i="74"/>
  <c r="Y609" i="74"/>
  <c r="AB609" i="74"/>
  <c r="AE609" i="74"/>
  <c r="J610" i="74"/>
  <c r="M610" i="74"/>
  <c r="P610" i="74"/>
  <c r="S610" i="74"/>
  <c r="V610" i="74"/>
  <c r="Y610" i="74"/>
  <c r="AB610" i="74"/>
  <c r="AE610" i="74"/>
  <c r="J573" i="74"/>
  <c r="M573" i="74"/>
  <c r="P573" i="74"/>
  <c r="S573" i="74"/>
  <c r="V573" i="74"/>
  <c r="Y573" i="74"/>
  <c r="AB573" i="74"/>
  <c r="AE573" i="74"/>
  <c r="J1018" i="74"/>
  <c r="M1018" i="74"/>
  <c r="P1018" i="74"/>
  <c r="S1018" i="74"/>
  <c r="V1018" i="74"/>
  <c r="Y1018" i="74"/>
  <c r="AB1018" i="74"/>
  <c r="AE1018" i="74"/>
  <c r="S1020" i="74"/>
  <c r="V1020" i="74"/>
  <c r="Y1020" i="74"/>
  <c r="AB1020" i="74"/>
  <c r="AE1020" i="74"/>
  <c r="S1021" i="74"/>
  <c r="V1021" i="74"/>
  <c r="Y1021" i="74"/>
  <c r="AB1021" i="74"/>
  <c r="AE1021" i="74"/>
  <c r="S1008" i="74"/>
  <c r="V1008" i="74"/>
  <c r="Y1008" i="74"/>
  <c r="AB1008" i="74"/>
  <c r="AE1008" i="74"/>
  <c r="S1009" i="74"/>
  <c r="V1009" i="74"/>
  <c r="Y1009" i="74"/>
  <c r="AB1009" i="74"/>
  <c r="AE1009" i="74"/>
  <c r="S949" i="74"/>
  <c r="V949" i="74"/>
  <c r="Y949" i="74"/>
  <c r="AB949" i="74"/>
  <c r="AE949" i="74"/>
  <c r="S570" i="74"/>
  <c r="V570" i="74"/>
  <c r="Y570" i="74"/>
  <c r="AB570" i="74"/>
  <c r="AE570" i="74"/>
  <c r="S571" i="74"/>
  <c r="V571" i="74"/>
  <c r="Y571" i="74"/>
  <c r="AB571" i="74"/>
  <c r="AE571" i="74"/>
  <c r="J558" i="74"/>
  <c r="M558" i="74"/>
  <c r="P558" i="74"/>
  <c r="S558" i="74"/>
  <c r="V558" i="74"/>
  <c r="Y558" i="74"/>
  <c r="AB558" i="74"/>
  <c r="AE558" i="74"/>
  <c r="J559" i="74"/>
  <c r="M559" i="74"/>
  <c r="P559" i="74"/>
  <c r="S559" i="74"/>
  <c r="V559" i="74"/>
  <c r="Y559" i="74"/>
  <c r="AB559" i="74"/>
  <c r="AE559" i="74"/>
  <c r="S550" i="74"/>
  <c r="V550" i="74"/>
  <c r="Y550" i="74"/>
  <c r="AB550" i="74"/>
  <c r="AE550" i="74"/>
  <c r="S551" i="74"/>
  <c r="V551" i="74"/>
  <c r="Y551" i="74"/>
  <c r="AB551" i="74"/>
  <c r="AE551" i="74"/>
  <c r="S552" i="74"/>
  <c r="V552" i="74"/>
  <c r="Y552" i="74"/>
  <c r="AB552" i="74"/>
  <c r="AE552" i="74"/>
  <c r="S919" i="74"/>
  <c r="V919" i="74"/>
  <c r="Y919" i="74"/>
  <c r="AB919" i="74"/>
  <c r="AE919" i="74"/>
  <c r="S920" i="74"/>
  <c r="V920" i="74"/>
  <c r="Y920" i="74"/>
  <c r="AB920" i="74"/>
  <c r="AE920" i="74"/>
  <c r="S921" i="74"/>
  <c r="V921" i="74"/>
  <c r="Y921" i="74"/>
  <c r="AB921" i="74"/>
  <c r="AE921" i="74"/>
  <c r="S922" i="74"/>
  <c r="V922" i="74"/>
  <c r="Y922" i="74"/>
  <c r="AB922" i="74"/>
  <c r="AE922" i="74"/>
  <c r="S931" i="74"/>
  <c r="AB931" i="74"/>
  <c r="AE931" i="74"/>
  <c r="AA901" i="74"/>
  <c r="Z901" i="74"/>
  <c r="W901" i="74"/>
  <c r="T901" i="74"/>
  <c r="Q901" i="74"/>
  <c r="AB900" i="74"/>
  <c r="Y900" i="74"/>
  <c r="V900" i="74"/>
  <c r="S900" i="74"/>
  <c r="AB899" i="74"/>
  <c r="Y899" i="74"/>
  <c r="V899" i="74"/>
  <c r="S899" i="74"/>
  <c r="AB897" i="74"/>
  <c r="Y897" i="74"/>
  <c r="V897" i="74"/>
  <c r="S897" i="74"/>
  <c r="AB896" i="74"/>
  <c r="Y896" i="74"/>
  <c r="V896" i="74"/>
  <c r="S896" i="74"/>
  <c r="AB895" i="74"/>
  <c r="Y895" i="74"/>
  <c r="V895" i="74"/>
  <c r="S895" i="74"/>
  <c r="AN899" i="74"/>
  <c r="S490" i="74"/>
  <c r="V490" i="74"/>
  <c r="Y490" i="74"/>
  <c r="AB490" i="74"/>
  <c r="AE490" i="74"/>
  <c r="S491" i="74"/>
  <c r="V491" i="74"/>
  <c r="Y491" i="74"/>
  <c r="AB491" i="74"/>
  <c r="AE491" i="74"/>
  <c r="S492" i="74"/>
  <c r="V492" i="74"/>
  <c r="Y492" i="74"/>
  <c r="AB492" i="74"/>
  <c r="AE492" i="74"/>
  <c r="S493" i="74"/>
  <c r="V493" i="74"/>
  <c r="Y493" i="74"/>
  <c r="AB493" i="74"/>
  <c r="AE493" i="74"/>
  <c r="S494" i="74"/>
  <c r="V494" i="74"/>
  <c r="Y494" i="74"/>
  <c r="AB494" i="74"/>
  <c r="AE494" i="74"/>
  <c r="S495" i="74"/>
  <c r="V495" i="74"/>
  <c r="Y495" i="74"/>
  <c r="AB495" i="74"/>
  <c r="AE495" i="74"/>
  <c r="S496" i="74"/>
  <c r="V496" i="74"/>
  <c r="Y496" i="74"/>
  <c r="AB496" i="74"/>
  <c r="AE496" i="74"/>
  <c r="S505" i="74"/>
  <c r="V505" i="74"/>
  <c r="Y505" i="74"/>
  <c r="AB505" i="74"/>
  <c r="AE505" i="74"/>
  <c r="U483" i="74"/>
  <c r="X483" i="74"/>
  <c r="AA483" i="74"/>
  <c r="AD483" i="74"/>
  <c r="AE483" i="74"/>
  <c r="S845" i="74"/>
  <c r="V845" i="74"/>
  <c r="Y845" i="74"/>
  <c r="AB845" i="74"/>
  <c r="AE845" i="74"/>
  <c r="S846" i="74"/>
  <c r="V846" i="74"/>
  <c r="Y846" i="74"/>
  <c r="AB846" i="74"/>
  <c r="AE846" i="74"/>
  <c r="S522" i="74"/>
  <c r="V522" i="74"/>
  <c r="Y522" i="74"/>
  <c r="AB522" i="74"/>
  <c r="AE522" i="74"/>
  <c r="S523" i="74"/>
  <c r="V523" i="74"/>
  <c r="Y523" i="74"/>
  <c r="AB523" i="74"/>
  <c r="AE523" i="74"/>
  <c r="S777" i="74"/>
  <c r="V777" i="74"/>
  <c r="Y777" i="74"/>
  <c r="AB777" i="74"/>
  <c r="AE777" i="74"/>
  <c r="J497" i="74"/>
  <c r="M497" i="74"/>
  <c r="P497" i="74"/>
  <c r="S497" i="74"/>
  <c r="V497" i="74"/>
  <c r="Y497" i="74"/>
  <c r="AB497" i="74"/>
  <c r="AE497" i="74"/>
  <c r="J498" i="74"/>
  <c r="M498" i="74"/>
  <c r="P498" i="74"/>
  <c r="S498" i="74"/>
  <c r="V498" i="74"/>
  <c r="Y498" i="74"/>
  <c r="AB498" i="74"/>
  <c r="AE498" i="74"/>
  <c r="AD481" i="74"/>
  <c r="S480" i="74"/>
  <c r="V480" i="74"/>
  <c r="Y480" i="74"/>
  <c r="AE480" i="74"/>
  <c r="S481" i="74"/>
  <c r="V481" i="74"/>
  <c r="Y481" i="74"/>
  <c r="AE481" i="74"/>
  <c r="J888" i="74"/>
  <c r="M888" i="74"/>
  <c r="P888" i="74"/>
  <c r="S888" i="74"/>
  <c r="V888" i="74"/>
  <c r="Y888" i="74"/>
  <c r="AB888" i="74"/>
  <c r="AE888" i="74"/>
  <c r="J889" i="74"/>
  <c r="M889" i="74"/>
  <c r="P889" i="74"/>
  <c r="S889" i="74"/>
  <c r="V889" i="74"/>
  <c r="Y889" i="74"/>
  <c r="AB889" i="74"/>
  <c r="AE889" i="74"/>
  <c r="J890" i="74"/>
  <c r="M890" i="74"/>
  <c r="P890" i="74"/>
  <c r="S890" i="74"/>
  <c r="V890" i="74"/>
  <c r="Y890" i="74"/>
  <c r="AB890" i="74"/>
  <c r="AE890" i="74"/>
  <c r="J891" i="74"/>
  <c r="M891" i="74"/>
  <c r="P891" i="74"/>
  <c r="S891" i="74"/>
  <c r="V891" i="74"/>
  <c r="Y891" i="74"/>
  <c r="AB891" i="74"/>
  <c r="AE891" i="74"/>
  <c r="J892" i="74"/>
  <c r="M892" i="74"/>
  <c r="P892" i="74"/>
  <c r="S892" i="74"/>
  <c r="V892" i="74"/>
  <c r="Y892" i="74"/>
  <c r="AB892" i="74"/>
  <c r="AE892" i="74"/>
  <c r="J893" i="74"/>
  <c r="M893" i="74"/>
  <c r="P893" i="74"/>
  <c r="S893" i="74"/>
  <c r="V893" i="74"/>
  <c r="Y893" i="74"/>
  <c r="AB893" i="74"/>
  <c r="AE893" i="74"/>
  <c r="S868" i="74"/>
  <c r="V868" i="74"/>
  <c r="Y868" i="74"/>
  <c r="AB868" i="74"/>
  <c r="AE868" i="74"/>
  <c r="S805" i="74"/>
  <c r="V805" i="74"/>
  <c r="Y805" i="74"/>
  <c r="AB805" i="74"/>
  <c r="AE805" i="74"/>
  <c r="S806" i="74"/>
  <c r="V806" i="74"/>
  <c r="Y806" i="74"/>
  <c r="AB806" i="74"/>
  <c r="AE806" i="74"/>
  <c r="S859" i="74"/>
  <c r="V859" i="74"/>
  <c r="Y859" i="74"/>
  <c r="AB859" i="74"/>
  <c r="AE859" i="74"/>
  <c r="S476" i="74"/>
  <c r="V476" i="74"/>
  <c r="Y476" i="74"/>
  <c r="AB476" i="74"/>
  <c r="AE476" i="74"/>
  <c r="S477" i="74"/>
  <c r="V477" i="74"/>
  <c r="Y477" i="74"/>
  <c r="AB477" i="74"/>
  <c r="AE477" i="74"/>
  <c r="AB848" i="74"/>
  <c r="AD848" i="74" s="1"/>
  <c r="AF848" i="74" s="1"/>
  <c r="Y848" i="74"/>
  <c r="V848" i="74"/>
  <c r="S848" i="74"/>
  <c r="S808" i="74"/>
  <c r="V808" i="74"/>
  <c r="Y808" i="74"/>
  <c r="AB808" i="74"/>
  <c r="AE808" i="74"/>
  <c r="S809" i="74"/>
  <c r="V809" i="74"/>
  <c r="Y809" i="74"/>
  <c r="AB809" i="74"/>
  <c r="AE809" i="74"/>
  <c r="S810" i="74"/>
  <c r="V810" i="74"/>
  <c r="Y810" i="74"/>
  <c r="AB810" i="74"/>
  <c r="AE810" i="74"/>
  <c r="S811" i="74"/>
  <c r="V811" i="74"/>
  <c r="Y811" i="74"/>
  <c r="AB811" i="74"/>
  <c r="AE811" i="74"/>
  <c r="S759" i="74"/>
  <c r="V759" i="74"/>
  <c r="Y759" i="74"/>
  <c r="AB759" i="74"/>
  <c r="AE759" i="74"/>
  <c r="J758" i="74"/>
  <c r="M758" i="74"/>
  <c r="P758" i="74"/>
  <c r="S758" i="74"/>
  <c r="V758" i="74"/>
  <c r="Y758" i="74"/>
  <c r="AB758" i="74"/>
  <c r="AE758" i="74"/>
  <c r="J463" i="74"/>
  <c r="M463" i="74"/>
  <c r="P463" i="74"/>
  <c r="S463" i="74"/>
  <c r="V463" i="74"/>
  <c r="Y463" i="74"/>
  <c r="AB463" i="74"/>
  <c r="AE463" i="74"/>
  <c r="S415" i="74"/>
  <c r="V415" i="74"/>
  <c r="Y415" i="74"/>
  <c r="AB415" i="74"/>
  <c r="AE415" i="74"/>
  <c r="J416" i="74"/>
  <c r="M416" i="74"/>
  <c r="P416" i="74"/>
  <c r="S416" i="74"/>
  <c r="V416" i="74"/>
  <c r="Y416" i="74"/>
  <c r="AB416" i="74"/>
  <c r="AE416" i="74"/>
  <c r="J417" i="74"/>
  <c r="M417" i="74"/>
  <c r="P417" i="74"/>
  <c r="S417" i="74"/>
  <c r="V417" i="74"/>
  <c r="Y417" i="74"/>
  <c r="AB417" i="74"/>
  <c r="AE417" i="74"/>
  <c r="S418" i="74"/>
  <c r="V418" i="74"/>
  <c r="Y418" i="74"/>
  <c r="AB418" i="74"/>
  <c r="AE418" i="74"/>
  <c r="AF989" i="74" l="1"/>
  <c r="J1026" i="74"/>
  <c r="AF629" i="74"/>
  <c r="AF958" i="74"/>
  <c r="AF627" i="74"/>
  <c r="AF626" i="74"/>
  <c r="AF628" i="74"/>
  <c r="S1026" i="74"/>
  <c r="AB1026" i="74"/>
  <c r="AF1023" i="74"/>
  <c r="AF1025" i="74"/>
  <c r="AF1024" i="74"/>
  <c r="AE1026" i="74"/>
  <c r="AE1027" i="74" s="1"/>
  <c r="AF1031" i="74"/>
  <c r="M1026" i="74"/>
  <c r="P1026" i="74"/>
  <c r="AF610" i="74"/>
  <c r="AF607" i="74"/>
  <c r="AF609" i="74"/>
  <c r="AF608" i="74"/>
  <c r="AF573" i="74"/>
  <c r="AF1018" i="74"/>
  <c r="AF1008" i="74"/>
  <c r="AF1021" i="74"/>
  <c r="AF1020" i="74"/>
  <c r="AF1009" i="74"/>
  <c r="AF949" i="74"/>
  <c r="AF571" i="74"/>
  <c r="AF931" i="74"/>
  <c r="AF570" i="74"/>
  <c r="AF558" i="74"/>
  <c r="AF559" i="74"/>
  <c r="AF550" i="74"/>
  <c r="AN550" i="74" s="1"/>
  <c r="AF551" i="74"/>
  <c r="AF552" i="74"/>
  <c r="AF920" i="74"/>
  <c r="AF922" i="74"/>
  <c r="AF919" i="74"/>
  <c r="AF921" i="74"/>
  <c r="AF495" i="74"/>
  <c r="AB901" i="74"/>
  <c r="AF493" i="74"/>
  <c r="AF496" i="74"/>
  <c r="AF491" i="74"/>
  <c r="AF490" i="74"/>
  <c r="AF492" i="74"/>
  <c r="AF494" i="74"/>
  <c r="AF505" i="74"/>
  <c r="AF483" i="74"/>
  <c r="AG483" i="74" s="1"/>
  <c r="AF845" i="74"/>
  <c r="AO845" i="74" s="1"/>
  <c r="AF846" i="74"/>
  <c r="AF523" i="74"/>
  <c r="AF522" i="74"/>
  <c r="AF777" i="74"/>
  <c r="AF497" i="74"/>
  <c r="AF498" i="74"/>
  <c r="AF891" i="74"/>
  <c r="AF888" i="74"/>
  <c r="AF480" i="74"/>
  <c r="AF481" i="74"/>
  <c r="AG481" i="74" s="1"/>
  <c r="AF893" i="74"/>
  <c r="AF889" i="74"/>
  <c r="AF890" i="74"/>
  <c r="AF892" i="74"/>
  <c r="AF868" i="74"/>
  <c r="AF806" i="74"/>
  <c r="AF805" i="74"/>
  <c r="AF859" i="74"/>
  <c r="AF477" i="74"/>
  <c r="AF476" i="74"/>
  <c r="AE848" i="74"/>
  <c r="AF808" i="74"/>
  <c r="AG808" i="74" s="1"/>
  <c r="AO848" i="74"/>
  <c r="AG848" i="74"/>
  <c r="AF811" i="74"/>
  <c r="AF810" i="74"/>
  <c r="AG810" i="74" s="1"/>
  <c r="AF809" i="74"/>
  <c r="AF418" i="74"/>
  <c r="AF759" i="74"/>
  <c r="AF415" i="74"/>
  <c r="AF758" i="74"/>
  <c r="AF417" i="74"/>
  <c r="AF463" i="74"/>
  <c r="AF416" i="74"/>
  <c r="AE734" i="74"/>
  <c r="AB734" i="74"/>
  <c r="Y734" i="74"/>
  <c r="V734" i="74"/>
  <c r="S734" i="74"/>
  <c r="P734" i="74"/>
  <c r="M734" i="74"/>
  <c r="J734" i="74"/>
  <c r="S439" i="74"/>
  <c r="V439" i="74"/>
  <c r="Y439" i="74"/>
  <c r="AB439" i="74"/>
  <c r="AE439" i="74"/>
  <c r="S440" i="74"/>
  <c r="V440" i="74"/>
  <c r="Y440" i="74"/>
  <c r="AB440" i="74"/>
  <c r="AE440" i="74"/>
  <c r="S724" i="74"/>
  <c r="V724" i="74"/>
  <c r="Y724" i="74"/>
  <c r="AB724" i="74"/>
  <c r="AE724" i="74"/>
  <c r="S725" i="74"/>
  <c r="V725" i="74"/>
  <c r="Y725" i="74"/>
  <c r="AB725" i="74"/>
  <c r="AE725" i="74"/>
  <c r="S424" i="74"/>
  <c r="V424" i="74"/>
  <c r="Y424" i="74"/>
  <c r="AB424" i="74"/>
  <c r="AE424" i="74"/>
  <c r="S447" i="74"/>
  <c r="V447" i="74"/>
  <c r="Y447" i="74"/>
  <c r="AB447" i="74"/>
  <c r="AE447" i="74"/>
  <c r="S448" i="74"/>
  <c r="V448" i="74"/>
  <c r="Y448" i="74"/>
  <c r="AB448" i="74"/>
  <c r="AE448" i="74"/>
  <c r="S449" i="74"/>
  <c r="V449" i="74"/>
  <c r="Y449" i="74"/>
  <c r="AB449" i="74"/>
  <c r="AE449" i="74"/>
  <c r="S450" i="74"/>
  <c r="V450" i="74"/>
  <c r="Y450" i="74"/>
  <c r="AB450" i="74"/>
  <c r="AE450" i="74"/>
  <c r="S394" i="74"/>
  <c r="V394" i="74"/>
  <c r="Y394" i="74"/>
  <c r="AB394" i="74"/>
  <c r="AE394" i="74"/>
  <c r="S395" i="74"/>
  <c r="V395" i="74"/>
  <c r="Y395" i="74"/>
  <c r="AB395" i="74"/>
  <c r="AE395" i="74"/>
  <c r="S375" i="74"/>
  <c r="V375" i="74"/>
  <c r="Y375" i="74"/>
  <c r="AB375" i="74"/>
  <c r="AE375" i="74"/>
  <c r="AB376" i="74"/>
  <c r="AF376" i="74" s="1"/>
  <c r="J377" i="74"/>
  <c r="M377" i="74"/>
  <c r="P377" i="74"/>
  <c r="S377" i="74"/>
  <c r="V377" i="74"/>
  <c r="Y377" i="74"/>
  <c r="AB377" i="74"/>
  <c r="AE377" i="74"/>
  <c r="S378" i="74"/>
  <c r="V378" i="74"/>
  <c r="Y378" i="74"/>
  <c r="AB378" i="74"/>
  <c r="AE378" i="74"/>
  <c r="J379" i="74"/>
  <c r="S379" i="74"/>
  <c r="V379" i="74"/>
  <c r="Y379" i="74"/>
  <c r="AB379" i="74"/>
  <c r="AE379" i="74"/>
  <c r="J380" i="74"/>
  <c r="M380" i="74"/>
  <c r="P380" i="74"/>
  <c r="S380" i="74"/>
  <c r="V380" i="74"/>
  <c r="Y380" i="74"/>
  <c r="AB380" i="74"/>
  <c r="AE380" i="74"/>
  <c r="J688" i="74"/>
  <c r="M688" i="74"/>
  <c r="P688" i="74"/>
  <c r="S688" i="74"/>
  <c r="V688" i="74"/>
  <c r="Y688" i="74"/>
  <c r="AB688" i="74"/>
  <c r="AE688" i="74"/>
  <c r="J689" i="74"/>
  <c r="M689" i="74"/>
  <c r="P689" i="74"/>
  <c r="S689" i="74"/>
  <c r="V689" i="74"/>
  <c r="Y689" i="74"/>
  <c r="AB689" i="74"/>
  <c r="AE689" i="74"/>
  <c r="AB645" i="74"/>
  <c r="Y645" i="74"/>
  <c r="V645" i="74"/>
  <c r="S645" i="74"/>
  <c r="P645" i="74"/>
  <c r="M645" i="74"/>
  <c r="J645" i="74"/>
  <c r="AF645" i="74"/>
  <c r="J654" i="74"/>
  <c r="M654" i="74"/>
  <c r="P654" i="74"/>
  <c r="S654" i="74"/>
  <c r="V654" i="74"/>
  <c r="Y654" i="74"/>
  <c r="AB654" i="74"/>
  <c r="AE654" i="74"/>
  <c r="S655" i="74"/>
  <c r="V655" i="74"/>
  <c r="Y655" i="74"/>
  <c r="AB655" i="74"/>
  <c r="AE655" i="74"/>
  <c r="S673" i="74"/>
  <c r="V673" i="74"/>
  <c r="Y673" i="74"/>
  <c r="AB673" i="74"/>
  <c r="AE673" i="74"/>
  <c r="S674" i="74"/>
  <c r="V674" i="74"/>
  <c r="Y674" i="74"/>
  <c r="AB674" i="74"/>
  <c r="AE674" i="74"/>
  <c r="S677" i="74"/>
  <c r="V677" i="74"/>
  <c r="Y677" i="74"/>
  <c r="AB677" i="74"/>
  <c r="AE677" i="74"/>
  <c r="S678" i="74"/>
  <c r="V678" i="74"/>
  <c r="Y678" i="74"/>
  <c r="AB678" i="74"/>
  <c r="AE678" i="74"/>
  <c r="AB647" i="74"/>
  <c r="AD647" i="74" s="1"/>
  <c r="AF647" i="74" s="1"/>
  <c r="Y647" i="74"/>
  <c r="V647" i="74"/>
  <c r="S647" i="74"/>
  <c r="P647" i="74"/>
  <c r="M647" i="74"/>
  <c r="J647" i="74"/>
  <c r="S335" i="74"/>
  <c r="V335" i="74"/>
  <c r="Y335" i="74"/>
  <c r="AB335" i="74"/>
  <c r="AE335" i="74"/>
  <c r="S336" i="74"/>
  <c r="AB336" i="74"/>
  <c r="AE336" i="74"/>
  <c r="S245" i="74"/>
  <c r="V245" i="74"/>
  <c r="Y245" i="74"/>
  <c r="AB245" i="74"/>
  <c r="AE245" i="74"/>
  <c r="S247" i="74"/>
  <c r="V247" i="74"/>
  <c r="Y247" i="74"/>
  <c r="AB247" i="74"/>
  <c r="AE247" i="74"/>
  <c r="J249" i="74"/>
  <c r="M249" i="74"/>
  <c r="P249" i="74"/>
  <c r="S249" i="74"/>
  <c r="V249" i="74"/>
  <c r="Y249" i="74"/>
  <c r="AB249" i="74"/>
  <c r="AE249" i="74"/>
  <c r="J250" i="74"/>
  <c r="M250" i="74"/>
  <c r="P250" i="74"/>
  <c r="S250" i="74"/>
  <c r="V250" i="74"/>
  <c r="Y250" i="74"/>
  <c r="AB250" i="74"/>
  <c r="AE250" i="74"/>
  <c r="J252" i="74"/>
  <c r="M252" i="74"/>
  <c r="P252" i="74"/>
  <c r="S252" i="74"/>
  <c r="V252" i="74"/>
  <c r="Y252" i="74"/>
  <c r="AB252" i="74"/>
  <c r="AE252" i="74"/>
  <c r="J253" i="74"/>
  <c r="M253" i="74"/>
  <c r="P253" i="74"/>
  <c r="S253" i="74"/>
  <c r="V253" i="74"/>
  <c r="Y253" i="74"/>
  <c r="AB253" i="74"/>
  <c r="AE253" i="74"/>
  <c r="S255" i="74"/>
  <c r="V255" i="74"/>
  <c r="Y255" i="74"/>
  <c r="AB255" i="74"/>
  <c r="AE255" i="74"/>
  <c r="AG255" i="74" s="1"/>
  <c r="J256" i="74"/>
  <c r="M256" i="74"/>
  <c r="P256" i="74"/>
  <c r="S256" i="74"/>
  <c r="V256" i="74"/>
  <c r="Y256" i="74"/>
  <c r="AB256" i="74"/>
  <c r="AB202" i="74"/>
  <c r="AF202" i="74" s="1"/>
  <c r="AE202" i="74"/>
  <c r="S203" i="74"/>
  <c r="V203" i="74"/>
  <c r="Y203" i="74"/>
  <c r="AB203" i="74"/>
  <c r="AE203" i="74"/>
  <c r="AB204" i="74"/>
  <c r="AF204" i="74" s="1"/>
  <c r="AE204" i="74"/>
  <c r="S205" i="74"/>
  <c r="V205" i="74"/>
  <c r="Y205" i="74"/>
  <c r="AB205" i="74"/>
  <c r="AE205" i="74"/>
  <c r="S188" i="74"/>
  <c r="V188" i="74"/>
  <c r="Y188" i="74"/>
  <c r="AB188" i="74"/>
  <c r="AE188" i="74"/>
  <c r="S190" i="74"/>
  <c r="V190" i="74"/>
  <c r="Y190" i="74"/>
  <c r="AB190" i="74"/>
  <c r="AE190" i="74"/>
  <c r="S191" i="74"/>
  <c r="V191" i="74"/>
  <c r="Y191" i="74"/>
  <c r="AB191" i="74"/>
  <c r="AE191" i="74"/>
  <c r="S193" i="74"/>
  <c r="V193" i="74"/>
  <c r="Y193" i="74"/>
  <c r="AB193" i="74"/>
  <c r="AE193" i="74"/>
  <c r="S194" i="74"/>
  <c r="V194" i="74"/>
  <c r="Y194" i="74"/>
  <c r="AB194" i="74"/>
  <c r="AE194" i="74"/>
  <c r="J196" i="74"/>
  <c r="M196" i="74"/>
  <c r="P196" i="74"/>
  <c r="S196" i="74"/>
  <c r="V196" i="74"/>
  <c r="Y196" i="74"/>
  <c r="AB196" i="74"/>
  <c r="AE196" i="74"/>
  <c r="J182" i="74"/>
  <c r="M182" i="74"/>
  <c r="P182" i="74"/>
  <c r="S182" i="74"/>
  <c r="AB182" i="74"/>
  <c r="AE182" i="74"/>
  <c r="S184" i="74"/>
  <c r="V184" i="74"/>
  <c r="Y184" i="74"/>
  <c r="AB184" i="74"/>
  <c r="AE184" i="74"/>
  <c r="S185" i="74"/>
  <c r="V185" i="74"/>
  <c r="Y185" i="74"/>
  <c r="AB185" i="74"/>
  <c r="AE185" i="74"/>
  <c r="S186" i="74"/>
  <c r="V186" i="74"/>
  <c r="Y186" i="74"/>
  <c r="AB186" i="74"/>
  <c r="AE186" i="74"/>
  <c r="S120" i="74"/>
  <c r="Y120" i="74"/>
  <c r="AB120" i="74"/>
  <c r="AE120" i="74"/>
  <c r="S121" i="74"/>
  <c r="Y121" i="74"/>
  <c r="AB121" i="74"/>
  <c r="AE121" i="74"/>
  <c r="S122" i="74"/>
  <c r="Y122" i="74"/>
  <c r="AB122" i="74"/>
  <c r="AE122" i="74"/>
  <c r="S124" i="74"/>
  <c r="V124" i="74"/>
  <c r="Y124" i="74"/>
  <c r="AB124" i="74"/>
  <c r="AE124" i="74"/>
  <c r="J22" i="74"/>
  <c r="M22" i="74"/>
  <c r="P22" i="74"/>
  <c r="S22" i="74"/>
  <c r="V22" i="74"/>
  <c r="Y22" i="74"/>
  <c r="AB22" i="74"/>
  <c r="AE22" i="74"/>
  <c r="J23" i="74"/>
  <c r="M23" i="74"/>
  <c r="P23" i="74"/>
  <c r="S23" i="74"/>
  <c r="V23" i="74"/>
  <c r="Y23" i="74"/>
  <c r="AB23" i="74"/>
  <c r="AE23" i="74" s="1"/>
  <c r="J24" i="74"/>
  <c r="M24" i="74"/>
  <c r="P24" i="74"/>
  <c r="S24" i="74"/>
  <c r="V24" i="74"/>
  <c r="Y24" i="74"/>
  <c r="AB24" i="74"/>
  <c r="AE24" i="74"/>
  <c r="J25" i="74"/>
  <c r="M25" i="74"/>
  <c r="P25" i="74"/>
  <c r="S25" i="74"/>
  <c r="V25" i="74"/>
  <c r="Y25" i="74"/>
  <c r="AB25" i="74"/>
  <c r="AE25" i="74"/>
  <c r="J26" i="74"/>
  <c r="M26" i="74"/>
  <c r="P26" i="74"/>
  <c r="S26" i="74"/>
  <c r="V26" i="74"/>
  <c r="Y26" i="74"/>
  <c r="AB26" i="74"/>
  <c r="AE26" i="74"/>
  <c r="J27" i="74"/>
  <c r="M27" i="74"/>
  <c r="P27" i="74"/>
  <c r="S27" i="74"/>
  <c r="V27" i="74"/>
  <c r="Y27" i="74"/>
  <c r="AB27" i="74"/>
  <c r="AE27" i="74"/>
  <c r="S66" i="74"/>
  <c r="V66" i="74"/>
  <c r="Y66" i="74"/>
  <c r="AB66" i="74"/>
  <c r="AE66" i="74"/>
  <c r="S67" i="74"/>
  <c r="V67" i="74"/>
  <c r="Y67" i="74"/>
  <c r="AB67" i="74"/>
  <c r="AE67" i="74"/>
  <c r="J1016" i="74"/>
  <c r="M1016" i="74"/>
  <c r="P1016" i="74"/>
  <c r="S1016" i="74"/>
  <c r="V1016" i="74"/>
  <c r="Y1016" i="74"/>
  <c r="AB1016" i="74"/>
  <c r="AE1016" i="74"/>
  <c r="J1017" i="74"/>
  <c r="M1017" i="74"/>
  <c r="P1017" i="74"/>
  <c r="S1017" i="74"/>
  <c r="V1017" i="74"/>
  <c r="Y1017" i="74"/>
  <c r="AB1017" i="74"/>
  <c r="AE1017" i="74"/>
  <c r="S946" i="74"/>
  <c r="V946" i="74"/>
  <c r="Y946" i="74"/>
  <c r="AB946" i="74"/>
  <c r="AE946" i="74"/>
  <c r="J903" i="74"/>
  <c r="M903" i="74"/>
  <c r="P903" i="74"/>
  <c r="S903" i="74"/>
  <c r="V903" i="74"/>
  <c r="Y903" i="74"/>
  <c r="AB903" i="74"/>
  <c r="AE903" i="74"/>
  <c r="J904" i="74"/>
  <c r="M904" i="74"/>
  <c r="P904" i="74"/>
  <c r="S904" i="74"/>
  <c r="V904" i="74"/>
  <c r="Y904" i="74"/>
  <c r="AB904" i="74"/>
  <c r="AE904" i="74"/>
  <c r="S785" i="74"/>
  <c r="V785" i="74"/>
  <c r="Y785" i="74"/>
  <c r="AB785" i="74"/>
  <c r="AE785" i="74"/>
  <c r="S786" i="74"/>
  <c r="V786" i="74"/>
  <c r="Y786" i="74"/>
  <c r="AB786" i="74"/>
  <c r="AE786" i="74"/>
  <c r="J788" i="74"/>
  <c r="M788" i="74"/>
  <c r="P788" i="74"/>
  <c r="S788" i="74"/>
  <c r="V788" i="74"/>
  <c r="Y788" i="74"/>
  <c r="AB788" i="74"/>
  <c r="AE788" i="74"/>
  <c r="J789" i="74"/>
  <c r="M789" i="74"/>
  <c r="P789" i="74"/>
  <c r="S789" i="74"/>
  <c r="V789" i="74"/>
  <c r="Y789" i="74"/>
  <c r="AB789" i="74"/>
  <c r="AE789" i="74"/>
  <c r="S791" i="74"/>
  <c r="V791" i="74"/>
  <c r="Y791" i="74"/>
  <c r="AB791" i="74"/>
  <c r="AE791" i="74"/>
  <c r="S792" i="74"/>
  <c r="V792" i="74"/>
  <c r="Y792" i="74"/>
  <c r="AB792" i="74"/>
  <c r="AE792" i="74"/>
  <c r="S793" i="74"/>
  <c r="V793" i="74"/>
  <c r="Y793" i="74"/>
  <c r="AB793" i="74"/>
  <c r="AE793" i="74"/>
  <c r="S794" i="74"/>
  <c r="V794" i="74"/>
  <c r="Y794" i="74"/>
  <c r="AB794" i="74"/>
  <c r="AE794" i="74"/>
  <c r="S796" i="74"/>
  <c r="V796" i="74"/>
  <c r="Y796" i="74"/>
  <c r="AB796" i="74"/>
  <c r="AE796" i="74"/>
  <c r="S797" i="74"/>
  <c r="V797" i="74"/>
  <c r="Y797" i="74"/>
  <c r="AB797" i="74"/>
  <c r="AE797" i="74"/>
  <c r="J742" i="74"/>
  <c r="M742" i="74"/>
  <c r="P742" i="74"/>
  <c r="S742" i="74"/>
  <c r="V742" i="74"/>
  <c r="Y742" i="74"/>
  <c r="AB742" i="74"/>
  <c r="AE742" i="74"/>
  <c r="J743" i="74"/>
  <c r="M743" i="74"/>
  <c r="P743" i="74"/>
  <c r="S743" i="74"/>
  <c r="V743" i="74"/>
  <c r="Y743" i="74"/>
  <c r="AB743" i="74"/>
  <c r="AE743" i="74"/>
  <c r="S745" i="74"/>
  <c r="V745" i="74"/>
  <c r="Y745" i="74"/>
  <c r="AB745" i="74"/>
  <c r="AE745" i="74"/>
  <c r="J746" i="74"/>
  <c r="M746" i="74"/>
  <c r="P746" i="74"/>
  <c r="S746" i="74"/>
  <c r="V746" i="74"/>
  <c r="Y746" i="74"/>
  <c r="AB746" i="74"/>
  <c r="AE746" i="74"/>
  <c r="J747" i="74"/>
  <c r="M747" i="74"/>
  <c r="P747" i="74"/>
  <c r="S747" i="74"/>
  <c r="V747" i="74"/>
  <c r="Y747" i="74"/>
  <c r="AB747" i="74"/>
  <c r="AE747" i="74"/>
  <c r="J748" i="74"/>
  <c r="M748" i="74"/>
  <c r="P748" i="74"/>
  <c r="S748" i="74"/>
  <c r="V748" i="74"/>
  <c r="Y748" i="74"/>
  <c r="AB748" i="74"/>
  <c r="AE748" i="74"/>
  <c r="J749" i="74"/>
  <c r="M749" i="74"/>
  <c r="P749" i="74"/>
  <c r="S749" i="74"/>
  <c r="V749" i="74"/>
  <c r="Y749" i="74"/>
  <c r="AB749" i="74"/>
  <c r="AE749" i="74"/>
  <c r="J750" i="74"/>
  <c r="M750" i="74"/>
  <c r="P750" i="74"/>
  <c r="S750" i="74"/>
  <c r="V750" i="74"/>
  <c r="Y750" i="74"/>
  <c r="AB750" i="74"/>
  <c r="AE750" i="74"/>
  <c r="S710" i="74"/>
  <c r="V710" i="74"/>
  <c r="Y710" i="74"/>
  <c r="AB710" i="74"/>
  <c r="AE710" i="74"/>
  <c r="S711" i="74"/>
  <c r="V711" i="74"/>
  <c r="Y711" i="74"/>
  <c r="AB711" i="74"/>
  <c r="AE711" i="74"/>
  <c r="S712" i="74"/>
  <c r="V712" i="74"/>
  <c r="Y712" i="74"/>
  <c r="AB712" i="74"/>
  <c r="AE712" i="74"/>
  <c r="S713" i="74"/>
  <c r="V713" i="74"/>
  <c r="Y713" i="74"/>
  <c r="AB713" i="74"/>
  <c r="AE713" i="74"/>
  <c r="S714" i="74"/>
  <c r="V714" i="74"/>
  <c r="Y714" i="74"/>
  <c r="AB714" i="74"/>
  <c r="AE714" i="74"/>
  <c r="S715" i="74"/>
  <c r="V715" i="74"/>
  <c r="Y715" i="74"/>
  <c r="AB715" i="74"/>
  <c r="AE715" i="74"/>
  <c r="J700" i="74"/>
  <c r="M700" i="74"/>
  <c r="P700" i="74"/>
  <c r="S700" i="74"/>
  <c r="V700" i="74"/>
  <c r="Y700" i="74"/>
  <c r="AB700" i="74"/>
  <c r="AE700" i="74"/>
  <c r="J701" i="74"/>
  <c r="M701" i="74"/>
  <c r="P701" i="74"/>
  <c r="S701" i="74"/>
  <c r="V701" i="74"/>
  <c r="Y701" i="74"/>
  <c r="AB701" i="74"/>
  <c r="AE701" i="74"/>
  <c r="J702" i="74"/>
  <c r="M702" i="74"/>
  <c r="P702" i="74"/>
  <c r="S702" i="74"/>
  <c r="V702" i="74"/>
  <c r="Y702" i="74"/>
  <c r="AB702" i="74"/>
  <c r="AE702" i="74"/>
  <c r="J703" i="74"/>
  <c r="M703" i="74"/>
  <c r="P703" i="74"/>
  <c r="S703" i="74"/>
  <c r="V703" i="74"/>
  <c r="Y703" i="74"/>
  <c r="AB703" i="74"/>
  <c r="AE703" i="74"/>
  <c r="J704" i="74"/>
  <c r="M704" i="74"/>
  <c r="P704" i="74"/>
  <c r="S704" i="74"/>
  <c r="V704" i="74"/>
  <c r="Y704" i="74"/>
  <c r="AB704" i="74"/>
  <c r="AE704" i="74"/>
  <c r="J705" i="74"/>
  <c r="M705" i="74"/>
  <c r="P705" i="74"/>
  <c r="S705" i="74"/>
  <c r="V705" i="74"/>
  <c r="Y705" i="74"/>
  <c r="AB705" i="74"/>
  <c r="AE705" i="74"/>
  <c r="J706" i="74"/>
  <c r="M706" i="74"/>
  <c r="P706" i="74"/>
  <c r="S706" i="74"/>
  <c r="V706" i="74"/>
  <c r="Y706" i="74"/>
  <c r="AB706" i="74"/>
  <c r="AE706" i="74"/>
  <c r="J707" i="74"/>
  <c r="M707" i="74"/>
  <c r="P707" i="74"/>
  <c r="S707" i="74"/>
  <c r="V707" i="74"/>
  <c r="Y707" i="74"/>
  <c r="AB707" i="74"/>
  <c r="AE707" i="74"/>
  <c r="J708" i="74"/>
  <c r="S708" i="74"/>
  <c r="V708" i="74"/>
  <c r="AB708" i="74"/>
  <c r="AE708" i="74"/>
  <c r="S671" i="74"/>
  <c r="V671" i="74"/>
  <c r="Y671" i="74"/>
  <c r="AB671" i="74"/>
  <c r="AE671" i="74"/>
  <c r="S672" i="74"/>
  <c r="V672" i="74"/>
  <c r="Y672" i="74"/>
  <c r="AB672" i="74"/>
  <c r="AE672" i="74"/>
  <c r="AB676" i="74"/>
  <c r="Y676" i="74"/>
  <c r="V676" i="74"/>
  <c r="S676" i="74"/>
  <c r="AF676" i="74"/>
  <c r="AB259" i="74"/>
  <c r="AF259" i="74" s="1"/>
  <c r="Y259" i="74"/>
  <c r="V259" i="74"/>
  <c r="S259" i="74"/>
  <c r="P259" i="74"/>
  <c r="M259" i="74"/>
  <c r="J259" i="74"/>
  <c r="AB258" i="74"/>
  <c r="Y258" i="74"/>
  <c r="V258" i="74"/>
  <c r="S258" i="74"/>
  <c r="P258" i="74"/>
  <c r="M258" i="74"/>
  <c r="J258" i="74"/>
  <c r="AF258" i="74"/>
  <c r="AB118" i="74"/>
  <c r="AD118" i="74" s="1"/>
  <c r="AF118" i="74" s="1"/>
  <c r="Y118" i="74"/>
  <c r="V118" i="74"/>
  <c r="S118" i="74"/>
  <c r="J118" i="74"/>
  <c r="AB117" i="74"/>
  <c r="AD117" i="74" s="1"/>
  <c r="AF117" i="74" s="1"/>
  <c r="Y117" i="74"/>
  <c r="V117" i="74"/>
  <c r="S117" i="74"/>
  <c r="J117" i="74"/>
  <c r="S94" i="74"/>
  <c r="V94" i="74"/>
  <c r="Y94" i="74"/>
  <c r="AB94" i="74"/>
  <c r="AE94" i="74"/>
  <c r="S95" i="74"/>
  <c r="V95" i="74"/>
  <c r="Y95" i="74"/>
  <c r="AB95" i="74"/>
  <c r="AE95" i="74"/>
  <c r="J68" i="74"/>
  <c r="M68" i="74"/>
  <c r="P68" i="74"/>
  <c r="S68" i="74"/>
  <c r="V68" i="74"/>
  <c r="Y68" i="74"/>
  <c r="AB68" i="74"/>
  <c r="AE68" i="74"/>
  <c r="J69" i="74"/>
  <c r="M69" i="74"/>
  <c r="P69" i="74"/>
  <c r="S69" i="74"/>
  <c r="V69" i="74"/>
  <c r="Y69" i="74"/>
  <c r="AB69" i="74"/>
  <c r="AE69" i="74"/>
  <c r="AF1028" i="74" l="1"/>
  <c r="AF1026" i="74"/>
  <c r="AF440" i="74"/>
  <c r="AF439" i="74"/>
  <c r="AF725" i="74"/>
  <c r="AF734" i="74"/>
  <c r="AF724" i="74"/>
  <c r="AF424" i="74"/>
  <c r="AF449" i="74"/>
  <c r="AF448" i="74"/>
  <c r="AF450" i="74"/>
  <c r="AF447" i="74"/>
  <c r="AF395" i="74"/>
  <c r="AF394" i="74"/>
  <c r="AF380" i="74"/>
  <c r="AF375" i="74"/>
  <c r="AF378" i="74"/>
  <c r="AF377" i="74"/>
  <c r="AF379" i="74"/>
  <c r="AF688" i="74"/>
  <c r="AF689" i="74"/>
  <c r="AE645" i="74"/>
  <c r="AF654" i="74"/>
  <c r="AF655" i="74"/>
  <c r="AF678" i="74"/>
  <c r="AF677" i="74"/>
  <c r="AF674" i="74"/>
  <c r="AF673" i="74"/>
  <c r="AE647" i="74"/>
  <c r="AF336" i="74"/>
  <c r="AF335" i="74"/>
  <c r="AF253" i="74"/>
  <c r="AF252" i="74"/>
  <c r="AF247" i="74"/>
  <c r="AF245" i="74"/>
  <c r="AF250" i="74"/>
  <c r="AF249" i="74"/>
  <c r="AF203" i="74"/>
  <c r="AF205" i="74"/>
  <c r="AF190" i="74"/>
  <c r="AF196" i="74"/>
  <c r="AF191" i="74"/>
  <c r="AF193" i="74"/>
  <c r="AF194" i="74"/>
  <c r="AF188" i="74"/>
  <c r="AF184" i="74"/>
  <c r="AF121" i="74"/>
  <c r="AF182" i="74"/>
  <c r="AF185" i="74"/>
  <c r="AF186" i="74"/>
  <c r="AF25" i="74"/>
  <c r="AF120" i="74"/>
  <c r="AF124" i="74"/>
  <c r="AF122" i="74"/>
  <c r="AF1016" i="74"/>
  <c r="AF27" i="74"/>
  <c r="AF26" i="74"/>
  <c r="AF22" i="74"/>
  <c r="AF24" i="74"/>
  <c r="AF67" i="74"/>
  <c r="AF23" i="74"/>
  <c r="AF66" i="74"/>
  <c r="AF1017" i="74"/>
  <c r="AF946" i="74"/>
  <c r="AF791" i="74"/>
  <c r="AF904" i="74"/>
  <c r="AF903" i="74"/>
  <c r="AF793" i="74"/>
  <c r="AF792" i="74"/>
  <c r="AF786" i="74"/>
  <c r="AF796" i="74"/>
  <c r="AF794" i="74"/>
  <c r="AF797" i="74"/>
  <c r="AF789" i="74"/>
  <c r="AF788" i="74"/>
  <c r="AF785" i="74"/>
  <c r="AF713" i="74"/>
  <c r="AF742" i="74"/>
  <c r="AF749" i="74"/>
  <c r="AF748" i="74"/>
  <c r="AF745" i="74"/>
  <c r="AF750" i="74"/>
  <c r="AF746" i="74"/>
  <c r="AF747" i="74"/>
  <c r="AF743" i="74"/>
  <c r="AF711" i="74"/>
  <c r="AF712" i="74"/>
  <c r="AF710" i="74"/>
  <c r="AF714" i="74"/>
  <c r="AF715" i="74"/>
  <c r="AE259" i="74"/>
  <c r="AF708" i="74"/>
  <c r="AF705" i="74"/>
  <c r="AE258" i="74"/>
  <c r="AF704" i="74"/>
  <c r="AF702" i="74"/>
  <c r="AF700" i="74"/>
  <c r="AF707" i="74"/>
  <c r="AF706" i="74"/>
  <c r="AF703" i="74"/>
  <c r="AF701" i="74"/>
  <c r="AF672" i="74"/>
  <c r="AF671" i="74"/>
  <c r="AE117" i="74"/>
  <c r="AE118" i="74"/>
  <c r="AE676" i="74"/>
  <c r="AF95" i="74"/>
  <c r="AF94" i="74"/>
  <c r="AF68" i="74"/>
  <c r="AF69" i="74"/>
  <c r="H795" i="92"/>
  <c r="AC795" i="92" s="1"/>
  <c r="AC796" i="92" s="1"/>
  <c r="AC794" i="92"/>
  <c r="AB794" i="92"/>
  <c r="Y794" i="92"/>
  <c r="V794" i="92"/>
  <c r="S794" i="92"/>
  <c r="P794" i="92"/>
  <c r="M794" i="92"/>
  <c r="J794" i="92"/>
  <c r="AC792" i="92"/>
  <c r="AB792" i="92"/>
  <c r="Y792" i="92"/>
  <c r="V792" i="92"/>
  <c r="S792" i="92"/>
  <c r="P792" i="92"/>
  <c r="M792" i="92"/>
  <c r="J792" i="92"/>
  <c r="AC791" i="92"/>
  <c r="AB791" i="92"/>
  <c r="Y791" i="92"/>
  <c r="V791" i="92"/>
  <c r="S791" i="92"/>
  <c r="P791" i="92"/>
  <c r="M791" i="92"/>
  <c r="J791" i="92"/>
  <c r="AC790" i="92"/>
  <c r="AB790" i="92"/>
  <c r="Y790" i="92"/>
  <c r="V790" i="92"/>
  <c r="S790" i="92"/>
  <c r="P790" i="92"/>
  <c r="M790" i="92"/>
  <c r="J790" i="92"/>
  <c r="AC789" i="92"/>
  <c r="AB789" i="92"/>
  <c r="Y789" i="92"/>
  <c r="V789" i="92"/>
  <c r="S789" i="92"/>
  <c r="P789" i="92"/>
  <c r="M789" i="92"/>
  <c r="J789" i="92"/>
  <c r="AC787" i="92"/>
  <c r="AB787" i="92"/>
  <c r="Y787" i="92"/>
  <c r="V787" i="92"/>
  <c r="S787" i="92"/>
  <c r="P787" i="92"/>
  <c r="M787" i="92"/>
  <c r="J787" i="92"/>
  <c r="AC786" i="92"/>
  <c r="AB786" i="92"/>
  <c r="Y786" i="92"/>
  <c r="V786" i="92"/>
  <c r="S786" i="92"/>
  <c r="AC785" i="92"/>
  <c r="AB785" i="92"/>
  <c r="Y785" i="92"/>
  <c r="V785" i="92"/>
  <c r="S785" i="92"/>
  <c r="AC784" i="92"/>
  <c r="AB784" i="92"/>
  <c r="Y784" i="92"/>
  <c r="V784" i="92"/>
  <c r="S784" i="92"/>
  <c r="AC783" i="92"/>
  <c r="AB783" i="92"/>
  <c r="Y783" i="92"/>
  <c r="V783" i="92"/>
  <c r="S783" i="92"/>
  <c r="AC781" i="92"/>
  <c r="AB781" i="92"/>
  <c r="Y781" i="92"/>
  <c r="V781" i="92"/>
  <c r="S781" i="92"/>
  <c r="AC780" i="92"/>
  <c r="AB780" i="92"/>
  <c r="Y780" i="92"/>
  <c r="V780" i="92"/>
  <c r="S780" i="92"/>
  <c r="AC778" i="92"/>
  <c r="AB778" i="92"/>
  <c r="Y778" i="92"/>
  <c r="V778" i="92"/>
  <c r="S778" i="92"/>
  <c r="AC777" i="92"/>
  <c r="AB777" i="92"/>
  <c r="Y777" i="92"/>
  <c r="V777" i="92"/>
  <c r="S777" i="92"/>
  <c r="J777" i="92"/>
  <c r="AC776" i="92"/>
  <c r="AB776" i="92"/>
  <c r="Y776" i="92"/>
  <c r="V776" i="92"/>
  <c r="S776" i="92"/>
  <c r="AC775" i="92"/>
  <c r="AB775" i="92"/>
  <c r="Y775" i="92"/>
  <c r="V775" i="92"/>
  <c r="S775" i="92"/>
  <c r="P775" i="92"/>
  <c r="M775" i="92"/>
  <c r="J775" i="92"/>
  <c r="AC774" i="92"/>
  <c r="AB774" i="92"/>
  <c r="Y774" i="92"/>
  <c r="V774" i="92"/>
  <c r="S774" i="92"/>
  <c r="AC773" i="92"/>
  <c r="AB773" i="92"/>
  <c r="Y773" i="92"/>
  <c r="V773" i="92"/>
  <c r="S773" i="92"/>
  <c r="AB772" i="92"/>
  <c r="Y772" i="92"/>
  <c r="V772" i="92"/>
  <c r="S772" i="92"/>
  <c r="AB771" i="92"/>
  <c r="Y771" i="92"/>
  <c r="V771" i="92"/>
  <c r="S771" i="92"/>
  <c r="AB770" i="92"/>
  <c r="Y770" i="92"/>
  <c r="V770" i="92"/>
  <c r="S770" i="92"/>
  <c r="AB769" i="92"/>
  <c r="Y769" i="92"/>
  <c r="V769" i="92"/>
  <c r="S769" i="92"/>
  <c r="AB768" i="92"/>
  <c r="Y768" i="92"/>
  <c r="V768" i="92"/>
  <c r="S768" i="92"/>
  <c r="AB767" i="92"/>
  <c r="Y767" i="92"/>
  <c r="V767" i="92"/>
  <c r="S767" i="92"/>
  <c r="AC765" i="92"/>
  <c r="AB765" i="92"/>
  <c r="Y765" i="92"/>
  <c r="V765" i="92"/>
  <c r="S765" i="92"/>
  <c r="AC763" i="92"/>
  <c r="Y763" i="92"/>
  <c r="V763" i="92"/>
  <c r="S763" i="92"/>
  <c r="AC762" i="92"/>
  <c r="AB762" i="92"/>
  <c r="Y762" i="92"/>
  <c r="V762" i="92"/>
  <c r="S762" i="92"/>
  <c r="P762" i="92"/>
  <c r="M762" i="92"/>
  <c r="J762" i="92"/>
  <c r="AC761" i="92"/>
  <c r="AB761" i="92"/>
  <c r="Y761" i="92"/>
  <c r="V761" i="92"/>
  <c r="S761" i="92"/>
  <c r="AC760" i="92"/>
  <c r="AB760" i="92"/>
  <c r="Y760" i="92"/>
  <c r="V760" i="92"/>
  <c r="S760" i="92"/>
  <c r="AC759" i="92"/>
  <c r="AB759" i="92"/>
  <c r="Y759" i="92"/>
  <c r="V759" i="92"/>
  <c r="S759" i="92"/>
  <c r="AC758" i="92"/>
  <c r="AB758" i="92"/>
  <c r="Y758" i="92"/>
  <c r="V758" i="92"/>
  <c r="S758" i="92"/>
  <c r="AC757" i="92"/>
  <c r="AB757" i="92"/>
  <c r="Y757" i="92"/>
  <c r="V757" i="92"/>
  <c r="S757" i="92"/>
  <c r="AC756" i="92"/>
  <c r="AB756" i="92"/>
  <c r="Y756" i="92"/>
  <c r="V756" i="92"/>
  <c r="S756" i="92"/>
  <c r="AC755" i="92"/>
  <c r="AB755" i="92"/>
  <c r="Y755" i="92"/>
  <c r="V755" i="92"/>
  <c r="S755" i="92"/>
  <c r="AC754" i="92"/>
  <c r="AB754" i="92"/>
  <c r="Y754" i="92"/>
  <c r="V754" i="92"/>
  <c r="S754" i="92"/>
  <c r="AC753" i="92"/>
  <c r="AB753" i="92"/>
  <c r="Y753" i="92"/>
  <c r="V753" i="92"/>
  <c r="S753" i="92"/>
  <c r="AC752" i="92"/>
  <c r="AB752" i="92"/>
  <c r="Y752" i="92"/>
  <c r="V752" i="92"/>
  <c r="S752" i="92"/>
  <c r="P752" i="92"/>
  <c r="M752" i="92"/>
  <c r="J752" i="92"/>
  <c r="AC751" i="92"/>
  <c r="AB751" i="92"/>
  <c r="Y751" i="92"/>
  <c r="V751" i="92"/>
  <c r="S751" i="92"/>
  <c r="AC750" i="92"/>
  <c r="AB750" i="92"/>
  <c r="Y750" i="92"/>
  <c r="V750" i="92"/>
  <c r="S750" i="92"/>
  <c r="AC749" i="92"/>
  <c r="AB749" i="92"/>
  <c r="Y749" i="92"/>
  <c r="V749" i="92"/>
  <c r="S749" i="92"/>
  <c r="P749" i="92"/>
  <c r="M749" i="92"/>
  <c r="J749" i="92"/>
  <c r="AC748" i="92"/>
  <c r="AB748" i="92"/>
  <c r="Y748" i="92"/>
  <c r="V748" i="92"/>
  <c r="S748" i="92"/>
  <c r="P748" i="92"/>
  <c r="M748" i="92"/>
  <c r="J748" i="92"/>
  <c r="AC747" i="92"/>
  <c r="AB747" i="92"/>
  <c r="Y747" i="92"/>
  <c r="V747" i="92"/>
  <c r="S747" i="92"/>
  <c r="P747" i="92"/>
  <c r="M747" i="92"/>
  <c r="J747" i="92"/>
  <c r="AC746" i="92"/>
  <c r="AB746" i="92"/>
  <c r="Y746" i="92"/>
  <c r="V746" i="92"/>
  <c r="S746" i="92"/>
  <c r="AC743" i="92"/>
  <c r="AB743" i="92"/>
  <c r="Y743" i="92"/>
  <c r="V743" i="92"/>
  <c r="S743" i="92"/>
  <c r="AB742" i="92"/>
  <c r="Y742" i="92"/>
  <c r="V742" i="92"/>
  <c r="S742" i="92"/>
  <c r="AB741" i="92"/>
  <c r="Y741" i="92"/>
  <c r="V741" i="92"/>
  <c r="S741" i="92"/>
  <c r="AB740" i="92"/>
  <c r="Y740" i="92"/>
  <c r="V740" i="92"/>
  <c r="S740" i="92"/>
  <c r="AB739" i="92"/>
  <c r="Y739" i="92"/>
  <c r="V739" i="92"/>
  <c r="S739" i="92"/>
  <c r="AB738" i="92"/>
  <c r="Y738" i="92"/>
  <c r="V738" i="92"/>
  <c r="S738" i="92"/>
  <c r="AC735" i="92"/>
  <c r="AB735" i="92"/>
  <c r="Y735" i="92"/>
  <c r="V735" i="92"/>
  <c r="S735" i="92"/>
  <c r="AC734" i="92"/>
  <c r="AB734" i="92"/>
  <c r="Y734" i="92"/>
  <c r="V734" i="92"/>
  <c r="S734" i="92"/>
  <c r="AC732" i="92"/>
  <c r="AB732" i="92"/>
  <c r="Y732" i="92"/>
  <c r="V732" i="92"/>
  <c r="S732" i="92"/>
  <c r="P732" i="92"/>
  <c r="M732" i="92"/>
  <c r="J732" i="92"/>
  <c r="AC731" i="92"/>
  <c r="AB731" i="92"/>
  <c r="Y731" i="92"/>
  <c r="V731" i="92"/>
  <c r="S731" i="92"/>
  <c r="P731" i="92"/>
  <c r="M731" i="92"/>
  <c r="J731" i="92"/>
  <c r="AC730" i="92"/>
  <c r="AB730" i="92"/>
  <c r="Y730" i="92"/>
  <c r="V730" i="92"/>
  <c r="S730" i="92"/>
  <c r="AC728" i="92"/>
  <c r="AB728" i="92"/>
  <c r="Y728" i="92"/>
  <c r="V728" i="92"/>
  <c r="S728" i="92"/>
  <c r="P728" i="92"/>
  <c r="M728" i="92"/>
  <c r="J728" i="92"/>
  <c r="AC726" i="92"/>
  <c r="AB726" i="92"/>
  <c r="Y726" i="92"/>
  <c r="V726" i="92"/>
  <c r="S726" i="92"/>
  <c r="P726" i="92"/>
  <c r="M726" i="92"/>
  <c r="J726" i="92"/>
  <c r="AC725" i="92"/>
  <c r="AB725" i="92"/>
  <c r="Y725" i="92"/>
  <c r="V725" i="92"/>
  <c r="S725" i="92"/>
  <c r="P725" i="92"/>
  <c r="M725" i="92"/>
  <c r="J725" i="92"/>
  <c r="AC724" i="92"/>
  <c r="AB724" i="92"/>
  <c r="Y724" i="92"/>
  <c r="V724" i="92"/>
  <c r="S724" i="92"/>
  <c r="P724" i="92"/>
  <c r="M724" i="92"/>
  <c r="J724" i="92"/>
  <c r="AC723" i="92"/>
  <c r="AB723" i="92"/>
  <c r="Y723" i="92"/>
  <c r="V723" i="92"/>
  <c r="S723" i="92"/>
  <c r="P723" i="92"/>
  <c r="M723" i="92"/>
  <c r="J723" i="92"/>
  <c r="AC722" i="92"/>
  <c r="AB722" i="92"/>
  <c r="Y722" i="92"/>
  <c r="V722" i="92"/>
  <c r="S722" i="92"/>
  <c r="P722" i="92"/>
  <c r="M722" i="92"/>
  <c r="J722" i="92"/>
  <c r="AC721" i="92"/>
  <c r="AB721" i="92"/>
  <c r="Y721" i="92"/>
  <c r="V721" i="92"/>
  <c r="S721" i="92"/>
  <c r="P721" i="92"/>
  <c r="M721" i="92"/>
  <c r="J721" i="92"/>
  <c r="AC720" i="92"/>
  <c r="AB720" i="92"/>
  <c r="Y720" i="92"/>
  <c r="V720" i="92"/>
  <c r="S720" i="92"/>
  <c r="P720" i="92"/>
  <c r="M720" i="92"/>
  <c r="J720" i="92"/>
  <c r="AC718" i="92"/>
  <c r="AB718" i="92"/>
  <c r="Y718" i="92"/>
  <c r="V718" i="92"/>
  <c r="S718" i="92"/>
  <c r="AC717" i="92"/>
  <c r="AB717" i="92"/>
  <c r="Y717" i="92"/>
  <c r="V717" i="92"/>
  <c r="S717" i="92"/>
  <c r="AC716" i="92"/>
  <c r="AB716" i="92"/>
  <c r="Y716" i="92"/>
  <c r="V716" i="92"/>
  <c r="S716" i="92"/>
  <c r="AC715" i="92"/>
  <c r="AB715" i="92"/>
  <c r="S715" i="92"/>
  <c r="AD715" i="92" s="1"/>
  <c r="AE714" i="92"/>
  <c r="AB714" i="92"/>
  <c r="Y714" i="92"/>
  <c r="V714" i="92"/>
  <c r="S714" i="92"/>
  <c r="AC712" i="92"/>
  <c r="AB712" i="92"/>
  <c r="Y712" i="92"/>
  <c r="V712" i="92"/>
  <c r="S712" i="92"/>
  <c r="AC711" i="92"/>
  <c r="AB711" i="92"/>
  <c r="Y711" i="92"/>
  <c r="V711" i="92"/>
  <c r="S711" i="92"/>
  <c r="AC710" i="92"/>
  <c r="AB710" i="92"/>
  <c r="Y710" i="92"/>
  <c r="V710" i="92"/>
  <c r="S710" i="92"/>
  <c r="AC709" i="92"/>
  <c r="AB709" i="92"/>
  <c r="Y709" i="92"/>
  <c r="V709" i="92"/>
  <c r="S709" i="92"/>
  <c r="AC708" i="92"/>
  <c r="AB708" i="92"/>
  <c r="Y708" i="92"/>
  <c r="V708" i="92"/>
  <c r="S708" i="92"/>
  <c r="AC707" i="92"/>
  <c r="AB707" i="92"/>
  <c r="Y707" i="92"/>
  <c r="V707" i="92"/>
  <c r="S707" i="92"/>
  <c r="AC706" i="92"/>
  <c r="AB706" i="92"/>
  <c r="Y706" i="92"/>
  <c r="V706" i="92"/>
  <c r="S706" i="92"/>
  <c r="AE704" i="92"/>
  <c r="AC704" i="92"/>
  <c r="AB704" i="92"/>
  <c r="Y704" i="92"/>
  <c r="V704" i="92"/>
  <c r="S704" i="92"/>
  <c r="P704" i="92"/>
  <c r="M704" i="92"/>
  <c r="J704" i="92"/>
  <c r="AE703" i="92"/>
  <c r="AC703" i="92"/>
  <c r="AB703" i="92"/>
  <c r="Y703" i="92"/>
  <c r="V703" i="92"/>
  <c r="S703" i="92"/>
  <c r="P703" i="92"/>
  <c r="M703" i="92"/>
  <c r="J703" i="92"/>
  <c r="AE701" i="92"/>
  <c r="AB701" i="92"/>
  <c r="Y701" i="92"/>
  <c r="V701" i="92"/>
  <c r="S701" i="92"/>
  <c r="AE700" i="92"/>
  <c r="AB700" i="92"/>
  <c r="Y700" i="92"/>
  <c r="V700" i="92"/>
  <c r="S700" i="92"/>
  <c r="AE699" i="92"/>
  <c r="AB699" i="92"/>
  <c r="Y699" i="92"/>
  <c r="V699" i="92"/>
  <c r="S699" i="92"/>
  <c r="AC697" i="92"/>
  <c r="AB697" i="92"/>
  <c r="Y697" i="92"/>
  <c r="V697" i="92"/>
  <c r="S697" i="92"/>
  <c r="P697" i="92"/>
  <c r="M697" i="92"/>
  <c r="J697" i="92"/>
  <c r="AC696" i="92"/>
  <c r="AB696" i="92"/>
  <c r="Y696" i="92"/>
  <c r="V696" i="92"/>
  <c r="S696" i="92"/>
  <c r="P696" i="92"/>
  <c r="M696" i="92"/>
  <c r="J696" i="92"/>
  <c r="AC695" i="92"/>
  <c r="AB695" i="92"/>
  <c r="Y695" i="92"/>
  <c r="V695" i="92"/>
  <c r="S695" i="92"/>
  <c r="P695" i="92"/>
  <c r="M695" i="92"/>
  <c r="J695" i="92"/>
  <c r="AE694" i="92"/>
  <c r="AC694" i="92"/>
  <c r="Y694" i="92"/>
  <c r="V694" i="92"/>
  <c r="S694" i="92"/>
  <c r="P694" i="92"/>
  <c r="M694" i="92"/>
  <c r="J694" i="92"/>
  <c r="AC693" i="92"/>
  <c r="AB693" i="92"/>
  <c r="Y693" i="92"/>
  <c r="V693" i="92"/>
  <c r="S693" i="92"/>
  <c r="P693" i="92"/>
  <c r="M693" i="92"/>
  <c r="J693" i="92"/>
  <c r="AE691" i="92"/>
  <c r="AC691" i="92"/>
  <c r="AB691" i="92"/>
  <c r="Y691" i="92"/>
  <c r="V691" i="92"/>
  <c r="S691" i="92"/>
  <c r="AC689" i="92"/>
  <c r="AB689" i="92"/>
  <c r="Y689" i="92"/>
  <c r="V689" i="92"/>
  <c r="S689" i="92"/>
  <c r="P689" i="92"/>
  <c r="M689" i="92"/>
  <c r="J689" i="92"/>
  <c r="AC688" i="92"/>
  <c r="AB688" i="92"/>
  <c r="Y688" i="92"/>
  <c r="V688" i="92"/>
  <c r="S688" i="92"/>
  <c r="P688" i="92"/>
  <c r="M688" i="92"/>
  <c r="J688" i="92"/>
  <c r="AC687" i="92"/>
  <c r="AB687" i="92"/>
  <c r="Y687" i="92"/>
  <c r="V687" i="92"/>
  <c r="S687" i="92"/>
  <c r="AC686" i="92"/>
  <c r="AB686" i="92"/>
  <c r="Y686" i="92"/>
  <c r="V686" i="92"/>
  <c r="S686" i="92"/>
  <c r="P686" i="92"/>
  <c r="M686" i="92"/>
  <c r="J686" i="92"/>
  <c r="AC685" i="92"/>
  <c r="AB685" i="92"/>
  <c r="Y685" i="92"/>
  <c r="V685" i="92"/>
  <c r="S685" i="92"/>
  <c r="AC684" i="92"/>
  <c r="AB684" i="92"/>
  <c r="Y684" i="92"/>
  <c r="V684" i="92"/>
  <c r="S684" i="92"/>
  <c r="AC683" i="92"/>
  <c r="AB683" i="92"/>
  <c r="Y683" i="92"/>
  <c r="V683" i="92"/>
  <c r="S683" i="92"/>
  <c r="AC682" i="92"/>
  <c r="AB682" i="92"/>
  <c r="Y682" i="92"/>
  <c r="V682" i="92"/>
  <c r="S682" i="92"/>
  <c r="AC681" i="92"/>
  <c r="AB681" i="92"/>
  <c r="Y681" i="92"/>
  <c r="V681" i="92"/>
  <c r="S681" i="92"/>
  <c r="AC680" i="92"/>
  <c r="AB680" i="92"/>
  <c r="Y680" i="92"/>
  <c r="V680" i="92"/>
  <c r="S680" i="92"/>
  <c r="AC679" i="92"/>
  <c r="AB679" i="92"/>
  <c r="Y679" i="92"/>
  <c r="V679" i="92"/>
  <c r="S679" i="92"/>
  <c r="AC678" i="92"/>
  <c r="AB678" i="92"/>
  <c r="Y678" i="92"/>
  <c r="V678" i="92"/>
  <c r="S678" i="92"/>
  <c r="AC677" i="92"/>
  <c r="AB677" i="92"/>
  <c r="Y677" i="92"/>
  <c r="V677" i="92"/>
  <c r="S677" i="92"/>
  <c r="AC676" i="92"/>
  <c r="AB676" i="92"/>
  <c r="Y676" i="92"/>
  <c r="V676" i="92"/>
  <c r="S676" i="92"/>
  <c r="AC675" i="92"/>
  <c r="AB675" i="92"/>
  <c r="Y675" i="92"/>
  <c r="V675" i="92"/>
  <c r="S675" i="92"/>
  <c r="AC674" i="92"/>
  <c r="AB674" i="92"/>
  <c r="Y674" i="92"/>
  <c r="V674" i="92"/>
  <c r="S674" i="92"/>
  <c r="AC673" i="92"/>
  <c r="AB673" i="92"/>
  <c r="Y673" i="92"/>
  <c r="V673" i="92"/>
  <c r="S673" i="92"/>
  <c r="AC672" i="92"/>
  <c r="AB672" i="92"/>
  <c r="Y672" i="92"/>
  <c r="V672" i="92"/>
  <c r="S672" i="92"/>
  <c r="AC670" i="92"/>
  <c r="AB670" i="92"/>
  <c r="Y670" i="92"/>
  <c r="V670" i="92"/>
  <c r="S670" i="92"/>
  <c r="AC669" i="92"/>
  <c r="AB669" i="92"/>
  <c r="Y669" i="92"/>
  <c r="V669" i="92"/>
  <c r="S669" i="92"/>
  <c r="AC668" i="92"/>
  <c r="AB668" i="92"/>
  <c r="Y668" i="92"/>
  <c r="V668" i="92"/>
  <c r="S668" i="92"/>
  <c r="AC667" i="92"/>
  <c r="AB667" i="92"/>
  <c r="Y667" i="92"/>
  <c r="V667" i="92"/>
  <c r="S667" i="92"/>
  <c r="AC666" i="92"/>
  <c r="AB666" i="92"/>
  <c r="Y666" i="92"/>
  <c r="V666" i="92"/>
  <c r="S666" i="92"/>
  <c r="AC665" i="92"/>
  <c r="AB665" i="92"/>
  <c r="Y665" i="92"/>
  <c r="V665" i="92"/>
  <c r="S665" i="92"/>
  <c r="AC664" i="92"/>
  <c r="AB664" i="92"/>
  <c r="Y664" i="92"/>
  <c r="V664" i="92"/>
  <c r="S664" i="92"/>
  <c r="AB662" i="92"/>
  <c r="Y662" i="92"/>
  <c r="V662" i="92"/>
  <c r="S662" i="92"/>
  <c r="AC661" i="92"/>
  <c r="S661" i="92"/>
  <c r="AD661" i="92" s="1"/>
  <c r="AC660" i="92"/>
  <c r="Y660" i="92"/>
  <c r="V660" i="92"/>
  <c r="S660" i="92"/>
  <c r="AD659" i="92"/>
  <c r="AC659" i="92"/>
  <c r="S659" i="92"/>
  <c r="AC658" i="92"/>
  <c r="AB658" i="92"/>
  <c r="Y658" i="92"/>
  <c r="V658" i="92"/>
  <c r="S658" i="92"/>
  <c r="AC657" i="92"/>
  <c r="AB657" i="92"/>
  <c r="Y657" i="92"/>
  <c r="V657" i="92"/>
  <c r="S657" i="92"/>
  <c r="AC655" i="92"/>
  <c r="AB655" i="92"/>
  <c r="Y655" i="92"/>
  <c r="V655" i="92"/>
  <c r="AD655" i="92" s="1"/>
  <c r="AE655" i="92" s="1"/>
  <c r="S655" i="92"/>
  <c r="AC654" i="92"/>
  <c r="AB654" i="92"/>
  <c r="Y654" i="92"/>
  <c r="V654" i="92"/>
  <c r="S654" i="92"/>
  <c r="AC651" i="92"/>
  <c r="AB651" i="92"/>
  <c r="Y651" i="92"/>
  <c r="V651" i="92"/>
  <c r="S651" i="92"/>
  <c r="AC650" i="92"/>
  <c r="AB650" i="92"/>
  <c r="Y650" i="92"/>
  <c r="V650" i="92"/>
  <c r="S650" i="92"/>
  <c r="AB649" i="92"/>
  <c r="AC649" i="92" s="1"/>
  <c r="Y649" i="92"/>
  <c r="V649" i="92"/>
  <c r="S649" i="92"/>
  <c r="AD649" i="92" s="1"/>
  <c r="AC648" i="92"/>
  <c r="AB648" i="92"/>
  <c r="Y648" i="92"/>
  <c r="V648" i="92"/>
  <c r="S648" i="92"/>
  <c r="AC647" i="92"/>
  <c r="AB647" i="92"/>
  <c r="Y647" i="92"/>
  <c r="V647" i="92"/>
  <c r="S647" i="92"/>
  <c r="AC646" i="92"/>
  <c r="AB646" i="92"/>
  <c r="Y646" i="92"/>
  <c r="V646" i="92"/>
  <c r="S646" i="92"/>
  <c r="AD646" i="92" s="1"/>
  <c r="AE646" i="92" s="1"/>
  <c r="AC644" i="92"/>
  <c r="AB644" i="92"/>
  <c r="Y644" i="92"/>
  <c r="V644" i="92"/>
  <c r="S644" i="92"/>
  <c r="AC643" i="92"/>
  <c r="AB643" i="92"/>
  <c r="Y643" i="92"/>
  <c r="V643" i="92"/>
  <c r="S643" i="92"/>
  <c r="AC642" i="92"/>
  <c r="AB642" i="92"/>
  <c r="Y642" i="92"/>
  <c r="V642" i="92"/>
  <c r="S642" i="92"/>
  <c r="AC641" i="92"/>
  <c r="AB641" i="92"/>
  <c r="Y641" i="92"/>
  <c r="V641" i="92"/>
  <c r="S641" i="92"/>
  <c r="AC640" i="92"/>
  <c r="AB640" i="92"/>
  <c r="Y640" i="92"/>
  <c r="V640" i="92"/>
  <c r="S640" i="92"/>
  <c r="AC639" i="92"/>
  <c r="AB639" i="92"/>
  <c r="Y639" i="92"/>
  <c r="V639" i="92"/>
  <c r="S639" i="92"/>
  <c r="AC636" i="92"/>
  <c r="AB636" i="92"/>
  <c r="AD636" i="92" s="1"/>
  <c r="S636" i="92"/>
  <c r="AC635" i="92"/>
  <c r="AB635" i="92"/>
  <c r="S635" i="92"/>
  <c r="AC634" i="92"/>
  <c r="AB634" i="92"/>
  <c r="Y634" i="92"/>
  <c r="V634" i="92"/>
  <c r="S634" i="92"/>
  <c r="AC633" i="92"/>
  <c r="AB633" i="92"/>
  <c r="Y633" i="92"/>
  <c r="V633" i="92"/>
  <c r="S633" i="92"/>
  <c r="AC632" i="92"/>
  <c r="AB632" i="92"/>
  <c r="Y632" i="92"/>
  <c r="V632" i="92"/>
  <c r="S632" i="92"/>
  <c r="AC631" i="92"/>
  <c r="AB631" i="92"/>
  <c r="Y631" i="92"/>
  <c r="V631" i="92"/>
  <c r="S631" i="92"/>
  <c r="AC630" i="92"/>
  <c r="AB630" i="92"/>
  <c r="Y630" i="92"/>
  <c r="V630" i="92"/>
  <c r="AD630" i="92" s="1"/>
  <c r="S630" i="92"/>
  <c r="AC629" i="92"/>
  <c r="AB629" i="92"/>
  <c r="Y629" i="92"/>
  <c r="V629" i="92"/>
  <c r="S629" i="92"/>
  <c r="AC628" i="92"/>
  <c r="AB628" i="92"/>
  <c r="Y628" i="92"/>
  <c r="V628" i="92"/>
  <c r="S628" i="92"/>
  <c r="AC627" i="92"/>
  <c r="AB627" i="92"/>
  <c r="Y627" i="92"/>
  <c r="V627" i="92"/>
  <c r="S627" i="92"/>
  <c r="AC626" i="92"/>
  <c r="AB626" i="92"/>
  <c r="Y626" i="92"/>
  <c r="V626" i="92"/>
  <c r="S626" i="92"/>
  <c r="AC625" i="92"/>
  <c r="AB625" i="92"/>
  <c r="Y625" i="92"/>
  <c r="V625" i="92"/>
  <c r="S625" i="92"/>
  <c r="AC624" i="92"/>
  <c r="AB624" i="92"/>
  <c r="Y624" i="92"/>
  <c r="V624" i="92"/>
  <c r="S624" i="92"/>
  <c r="AC622" i="92"/>
  <c r="AB622" i="92"/>
  <c r="Y622" i="92"/>
  <c r="V622" i="92"/>
  <c r="S622" i="92"/>
  <c r="J622" i="92"/>
  <c r="AC621" i="92"/>
  <c r="AB621" i="92"/>
  <c r="Y621" i="92"/>
  <c r="V621" i="92"/>
  <c r="S621" i="92"/>
  <c r="J621" i="92"/>
  <c r="AC619" i="92"/>
  <c r="AB619" i="92"/>
  <c r="Y619" i="92"/>
  <c r="V619" i="92"/>
  <c r="S619" i="92"/>
  <c r="AC618" i="92"/>
  <c r="AB618" i="92"/>
  <c r="Y618" i="92"/>
  <c r="V618" i="92"/>
  <c r="S618" i="92"/>
  <c r="AC617" i="92"/>
  <c r="AB617" i="92"/>
  <c r="Y617" i="92"/>
  <c r="V617" i="92"/>
  <c r="S617" i="92"/>
  <c r="AC616" i="92"/>
  <c r="AB616" i="92"/>
  <c r="Y616" i="92"/>
  <c r="V616" i="92"/>
  <c r="S616" i="92"/>
  <c r="AC615" i="92"/>
  <c r="AB615" i="92"/>
  <c r="Y615" i="92"/>
  <c r="V615" i="92"/>
  <c r="S615" i="92"/>
  <c r="AC614" i="92"/>
  <c r="AB614" i="92"/>
  <c r="Y614" i="92"/>
  <c r="V614" i="92"/>
  <c r="S614" i="92"/>
  <c r="AC612" i="92"/>
  <c r="AB612" i="92"/>
  <c r="Y612" i="92"/>
  <c r="V612" i="92"/>
  <c r="S612" i="92"/>
  <c r="AC611" i="92"/>
  <c r="AB611" i="92"/>
  <c r="Y611" i="92"/>
  <c r="V611" i="92"/>
  <c r="S611" i="92"/>
  <c r="AC610" i="92"/>
  <c r="AB610" i="92"/>
  <c r="Y610" i="92"/>
  <c r="V610" i="92"/>
  <c r="S610" i="92"/>
  <c r="AC609" i="92"/>
  <c r="AB609" i="92"/>
  <c r="Y609" i="92"/>
  <c r="V609" i="92"/>
  <c r="S609" i="92"/>
  <c r="AC608" i="92"/>
  <c r="AB608" i="92"/>
  <c r="Y608" i="92"/>
  <c r="V608" i="92"/>
  <c r="S608" i="92"/>
  <c r="AC607" i="92"/>
  <c r="AB607" i="92"/>
  <c r="Y607" i="92"/>
  <c r="V607" i="92"/>
  <c r="S607" i="92"/>
  <c r="AC606" i="92"/>
  <c r="AB606" i="92"/>
  <c r="Y606" i="92"/>
  <c r="V606" i="92"/>
  <c r="S606" i="92"/>
  <c r="AC604" i="92"/>
  <c r="AB604" i="92"/>
  <c r="Y604" i="92"/>
  <c r="V604" i="92"/>
  <c r="S604" i="92"/>
  <c r="P604" i="92"/>
  <c r="M604" i="92"/>
  <c r="J604" i="92"/>
  <c r="AC603" i="92"/>
  <c r="AB603" i="92"/>
  <c r="Y603" i="92"/>
  <c r="V603" i="92"/>
  <c r="S603" i="92"/>
  <c r="P603" i="92"/>
  <c r="M603" i="92"/>
  <c r="J603" i="92"/>
  <c r="AC602" i="92"/>
  <c r="AB602" i="92"/>
  <c r="Y602" i="92"/>
  <c r="V602" i="92"/>
  <c r="S602" i="92"/>
  <c r="P602" i="92"/>
  <c r="M602" i="92"/>
  <c r="J602" i="92"/>
  <c r="AC601" i="92"/>
  <c r="AB601" i="92"/>
  <c r="Y601" i="92"/>
  <c r="V601" i="92"/>
  <c r="S601" i="92"/>
  <c r="P601" i="92"/>
  <c r="M601" i="92"/>
  <c r="J601" i="92"/>
  <c r="AC600" i="92"/>
  <c r="AB600" i="92"/>
  <c r="Y600" i="92"/>
  <c r="V600" i="92"/>
  <c r="S600" i="92"/>
  <c r="P600" i="92"/>
  <c r="M600" i="92"/>
  <c r="J600" i="92"/>
  <c r="AC599" i="92"/>
  <c r="AB599" i="92"/>
  <c r="Y599" i="92"/>
  <c r="V599" i="92"/>
  <c r="S599" i="92"/>
  <c r="P599" i="92"/>
  <c r="M599" i="92"/>
  <c r="J599" i="92"/>
  <c r="AC598" i="92"/>
  <c r="AB598" i="92"/>
  <c r="Y598" i="92"/>
  <c r="V598" i="92"/>
  <c r="S598" i="92"/>
  <c r="P598" i="92"/>
  <c r="M598" i="92"/>
  <c r="J598" i="92"/>
  <c r="AD598" i="92" s="1"/>
  <c r="AC597" i="92"/>
  <c r="AB597" i="92"/>
  <c r="Y597" i="92"/>
  <c r="V597" i="92"/>
  <c r="S597" i="92"/>
  <c r="P597" i="92"/>
  <c r="M597" i="92"/>
  <c r="J597" i="92"/>
  <c r="AC596" i="92"/>
  <c r="AB596" i="92"/>
  <c r="Y596" i="92"/>
  <c r="V596" i="92"/>
  <c r="S596" i="92"/>
  <c r="P596" i="92"/>
  <c r="M596" i="92"/>
  <c r="J596" i="92"/>
  <c r="AC595" i="92"/>
  <c r="AB595" i="92"/>
  <c r="Y595" i="92"/>
  <c r="V595" i="92"/>
  <c r="S595" i="92"/>
  <c r="P595" i="92"/>
  <c r="M595" i="92"/>
  <c r="J595" i="92"/>
  <c r="AC594" i="92"/>
  <c r="AB594" i="92"/>
  <c r="Y594" i="92"/>
  <c r="V594" i="92"/>
  <c r="S594" i="92"/>
  <c r="P594" i="92"/>
  <c r="M594" i="92"/>
  <c r="J594" i="92"/>
  <c r="AD594" i="92" s="1"/>
  <c r="AC593" i="92"/>
  <c r="AB593" i="92"/>
  <c r="Y593" i="92"/>
  <c r="V593" i="92"/>
  <c r="S593" i="92"/>
  <c r="P593" i="92"/>
  <c r="M593" i="92"/>
  <c r="J593" i="92"/>
  <c r="AC592" i="92"/>
  <c r="AB592" i="92"/>
  <c r="Y592" i="92"/>
  <c r="V592" i="92"/>
  <c r="S592" i="92"/>
  <c r="P592" i="92"/>
  <c r="M592" i="92"/>
  <c r="J592" i="92"/>
  <c r="AC591" i="92"/>
  <c r="AB591" i="92"/>
  <c r="Y591" i="92"/>
  <c r="V591" i="92"/>
  <c r="S591" i="92"/>
  <c r="P591" i="92"/>
  <c r="M591" i="92"/>
  <c r="J591" i="92"/>
  <c r="AC589" i="92"/>
  <c r="AB589" i="92"/>
  <c r="Y589" i="92"/>
  <c r="V589" i="92"/>
  <c r="S589" i="92"/>
  <c r="P589" i="92"/>
  <c r="M589" i="92"/>
  <c r="J589" i="92"/>
  <c r="AC588" i="92"/>
  <c r="AB588" i="92"/>
  <c r="Y588" i="92"/>
  <c r="V588" i="92"/>
  <c r="S588" i="92"/>
  <c r="P588" i="92"/>
  <c r="M588" i="92"/>
  <c r="J588" i="92"/>
  <c r="AC587" i="92"/>
  <c r="AB587" i="92"/>
  <c r="Y587" i="92"/>
  <c r="V587" i="92"/>
  <c r="S587" i="92"/>
  <c r="P587" i="92"/>
  <c r="M587" i="92"/>
  <c r="J587" i="92"/>
  <c r="AC586" i="92"/>
  <c r="AB586" i="92"/>
  <c r="Y586" i="92"/>
  <c r="V586" i="92"/>
  <c r="S586" i="92"/>
  <c r="P586" i="92"/>
  <c r="M586" i="92"/>
  <c r="J586" i="92"/>
  <c r="AC585" i="92"/>
  <c r="AB585" i="92"/>
  <c r="Y585" i="92"/>
  <c r="V585" i="92"/>
  <c r="S585" i="92"/>
  <c r="P585" i="92"/>
  <c r="M585" i="92"/>
  <c r="J585" i="92"/>
  <c r="AC584" i="92"/>
  <c r="AB584" i="92"/>
  <c r="Y584" i="92"/>
  <c r="V584" i="92"/>
  <c r="S584" i="92"/>
  <c r="P584" i="92"/>
  <c r="M584" i="92"/>
  <c r="J584" i="92"/>
  <c r="AC582" i="92"/>
  <c r="AB582" i="92"/>
  <c r="Y582" i="92"/>
  <c r="V582" i="92"/>
  <c r="S582" i="92"/>
  <c r="AC581" i="92"/>
  <c r="AB581" i="92"/>
  <c r="Y581" i="92"/>
  <c r="V581" i="92"/>
  <c r="S581" i="92"/>
  <c r="AC580" i="92"/>
  <c r="AB580" i="92"/>
  <c r="Y580" i="92"/>
  <c r="V580" i="92"/>
  <c r="S580" i="92"/>
  <c r="AC579" i="92"/>
  <c r="AB579" i="92"/>
  <c r="Y579" i="92"/>
  <c r="V579" i="92"/>
  <c r="S579" i="92"/>
  <c r="AD579" i="92" s="1"/>
  <c r="AB578" i="92"/>
  <c r="Y578" i="92"/>
  <c r="V578" i="92"/>
  <c r="S578" i="92"/>
  <c r="P578" i="92"/>
  <c r="M578" i="92"/>
  <c r="J578" i="92"/>
  <c r="AC576" i="92"/>
  <c r="AB576" i="92"/>
  <c r="Y576" i="92"/>
  <c r="V576" i="92"/>
  <c r="S576" i="92"/>
  <c r="P576" i="92"/>
  <c r="M576" i="92"/>
  <c r="J576" i="92"/>
  <c r="AC575" i="92"/>
  <c r="AB575" i="92"/>
  <c r="Y575" i="92"/>
  <c r="V575" i="92"/>
  <c r="S575" i="92"/>
  <c r="P575" i="92"/>
  <c r="M575" i="92"/>
  <c r="J575" i="92"/>
  <c r="AC574" i="92"/>
  <c r="AB574" i="92"/>
  <c r="Y574" i="92"/>
  <c r="V574" i="92"/>
  <c r="S574" i="92"/>
  <c r="P574" i="92"/>
  <c r="M574" i="92"/>
  <c r="J574" i="92"/>
  <c r="AC573" i="92"/>
  <c r="AB573" i="92"/>
  <c r="Y573" i="92"/>
  <c r="V573" i="92"/>
  <c r="S573" i="92"/>
  <c r="P573" i="92"/>
  <c r="M573" i="92"/>
  <c r="J573" i="92"/>
  <c r="AC572" i="92"/>
  <c r="AB572" i="92"/>
  <c r="Y572" i="92"/>
  <c r="V572" i="92"/>
  <c r="S572" i="92"/>
  <c r="P572" i="92"/>
  <c r="M572" i="92"/>
  <c r="J572" i="92"/>
  <c r="AC571" i="92"/>
  <c r="AB571" i="92"/>
  <c r="Y571" i="92"/>
  <c r="V571" i="92"/>
  <c r="S571" i="92"/>
  <c r="AD571" i="92" s="1"/>
  <c r="AC570" i="92"/>
  <c r="AB570" i="92"/>
  <c r="Y570" i="92"/>
  <c r="V570" i="92"/>
  <c r="S570" i="92"/>
  <c r="P570" i="92"/>
  <c r="M570" i="92"/>
  <c r="J570" i="92"/>
  <c r="AC568" i="92"/>
  <c r="AB568" i="92"/>
  <c r="Y568" i="92"/>
  <c r="V568" i="92"/>
  <c r="S568" i="92"/>
  <c r="AC567" i="92"/>
  <c r="AB567" i="92"/>
  <c r="Y567" i="92"/>
  <c r="V567" i="92"/>
  <c r="S567" i="92"/>
  <c r="AC566" i="92"/>
  <c r="AB566" i="92"/>
  <c r="Y566" i="92"/>
  <c r="V566" i="92"/>
  <c r="S566" i="92"/>
  <c r="AC565" i="92"/>
  <c r="AB565" i="92"/>
  <c r="Y565" i="92"/>
  <c r="V565" i="92"/>
  <c r="S565" i="92"/>
  <c r="P565" i="92"/>
  <c r="M565" i="92"/>
  <c r="J565" i="92"/>
  <c r="AC564" i="92"/>
  <c r="AB564" i="92"/>
  <c r="Y564" i="92"/>
  <c r="V564" i="92"/>
  <c r="S564" i="92"/>
  <c r="AC563" i="92"/>
  <c r="AB563" i="92"/>
  <c r="Y563" i="92"/>
  <c r="V563" i="92"/>
  <c r="S563" i="92"/>
  <c r="AC562" i="92"/>
  <c r="AB562" i="92"/>
  <c r="S562" i="92"/>
  <c r="AD562" i="92" s="1"/>
  <c r="AC560" i="92"/>
  <c r="AB560" i="92"/>
  <c r="Y560" i="92"/>
  <c r="V560" i="92"/>
  <c r="S560" i="92"/>
  <c r="AC559" i="92"/>
  <c r="AB559" i="92"/>
  <c r="Y559" i="92"/>
  <c r="V559" i="92"/>
  <c r="S559" i="92"/>
  <c r="AC558" i="92"/>
  <c r="AB558" i="92"/>
  <c r="Y558" i="92"/>
  <c r="V558" i="92"/>
  <c r="S558" i="92"/>
  <c r="AC556" i="92"/>
  <c r="AB556" i="92"/>
  <c r="Y556" i="92"/>
  <c r="V556" i="92"/>
  <c r="S556" i="92"/>
  <c r="AD556" i="92" s="1"/>
  <c r="AC555" i="92"/>
  <c r="AB555" i="92"/>
  <c r="Y555" i="92"/>
  <c r="V555" i="92"/>
  <c r="S555" i="92"/>
  <c r="P555" i="92"/>
  <c r="M555" i="92"/>
  <c r="AC554" i="92"/>
  <c r="AB554" i="92"/>
  <c r="Y554" i="92"/>
  <c r="V554" i="92"/>
  <c r="S554" i="92"/>
  <c r="AE553" i="92"/>
  <c r="AC553" i="92"/>
  <c r="AB553" i="92"/>
  <c r="Y553" i="92"/>
  <c r="V553" i="92"/>
  <c r="S553" i="92"/>
  <c r="P553" i="92"/>
  <c r="M553" i="92"/>
  <c r="J553" i="92"/>
  <c r="AC551" i="92"/>
  <c r="AB551" i="92"/>
  <c r="Y551" i="92"/>
  <c r="V551" i="92"/>
  <c r="S551" i="92"/>
  <c r="P551" i="92"/>
  <c r="M551" i="92"/>
  <c r="J551" i="92"/>
  <c r="AC550" i="92"/>
  <c r="AB550" i="92"/>
  <c r="Y550" i="92"/>
  <c r="V550" i="92"/>
  <c r="S550" i="92"/>
  <c r="P550" i="92"/>
  <c r="M550" i="92"/>
  <c r="J550" i="92"/>
  <c r="AC549" i="92"/>
  <c r="AB549" i="92"/>
  <c r="Y549" i="92"/>
  <c r="V549" i="92"/>
  <c r="S549" i="92"/>
  <c r="P549" i="92"/>
  <c r="M549" i="92"/>
  <c r="J549" i="92"/>
  <c r="AC548" i="92"/>
  <c r="AB548" i="92"/>
  <c r="Y548" i="92"/>
  <c r="V548" i="92"/>
  <c r="S548" i="92"/>
  <c r="P548" i="92"/>
  <c r="M548" i="92"/>
  <c r="J548" i="92"/>
  <c r="AC546" i="92"/>
  <c r="AB546" i="92"/>
  <c r="Y546" i="92"/>
  <c r="V546" i="92"/>
  <c r="S546" i="92"/>
  <c r="P546" i="92"/>
  <c r="M546" i="92"/>
  <c r="J546" i="92"/>
  <c r="AC545" i="92"/>
  <c r="AB545" i="92"/>
  <c r="Y545" i="92"/>
  <c r="V545" i="92"/>
  <c r="S545" i="92"/>
  <c r="P545" i="92"/>
  <c r="M545" i="92"/>
  <c r="J545" i="92"/>
  <c r="AC543" i="92"/>
  <c r="AB543" i="92"/>
  <c r="Y543" i="92"/>
  <c r="V543" i="92"/>
  <c r="S543" i="92"/>
  <c r="AC541" i="92"/>
  <c r="AB541" i="92"/>
  <c r="Y541" i="92"/>
  <c r="V541" i="92"/>
  <c r="S541" i="92"/>
  <c r="J541" i="92"/>
  <c r="AD541" i="92" s="1"/>
  <c r="AC540" i="92"/>
  <c r="AB540" i="92"/>
  <c r="Y540" i="92"/>
  <c r="V540" i="92"/>
  <c r="S540" i="92"/>
  <c r="J540" i="92"/>
  <c r="AC538" i="92"/>
  <c r="AB538" i="92"/>
  <c r="Y538" i="92"/>
  <c r="V538" i="92"/>
  <c r="S538" i="92"/>
  <c r="AC537" i="92"/>
  <c r="AB537" i="92"/>
  <c r="Y537" i="92"/>
  <c r="V537" i="92"/>
  <c r="S537" i="92"/>
  <c r="AD537" i="92" s="1"/>
  <c r="AC536" i="92"/>
  <c r="AB536" i="92"/>
  <c r="Y536" i="92"/>
  <c r="V536" i="92"/>
  <c r="S536" i="92"/>
  <c r="AC535" i="92"/>
  <c r="AB535" i="92"/>
  <c r="Y535" i="92"/>
  <c r="V535" i="92"/>
  <c r="S535" i="92"/>
  <c r="AC534" i="92"/>
  <c r="AB534" i="92"/>
  <c r="Y534" i="92"/>
  <c r="V534" i="92"/>
  <c r="S534" i="92"/>
  <c r="AC533" i="92"/>
  <c r="AB533" i="92"/>
  <c r="Y533" i="92"/>
  <c r="V533" i="92"/>
  <c r="S533" i="92"/>
  <c r="AC532" i="92"/>
  <c r="AB532" i="92"/>
  <c r="Y532" i="92"/>
  <c r="V532" i="92"/>
  <c r="S532" i="92"/>
  <c r="P532" i="92"/>
  <c r="M532" i="92"/>
  <c r="J532" i="92"/>
  <c r="AC531" i="92"/>
  <c r="AB531" i="92"/>
  <c r="Y531" i="92"/>
  <c r="V531" i="92"/>
  <c r="S531" i="92"/>
  <c r="AC530" i="92"/>
  <c r="AB530" i="92"/>
  <c r="Y530" i="92"/>
  <c r="V530" i="92"/>
  <c r="S530" i="92"/>
  <c r="AC529" i="92"/>
  <c r="AB529" i="92"/>
  <c r="Y529" i="92"/>
  <c r="V529" i="92"/>
  <c r="S529" i="92"/>
  <c r="AC528" i="92"/>
  <c r="AB528" i="92"/>
  <c r="Y528" i="92"/>
  <c r="V528" i="92"/>
  <c r="S528" i="92"/>
  <c r="AC526" i="92"/>
  <c r="AB526" i="92"/>
  <c r="Y526" i="92"/>
  <c r="V526" i="92"/>
  <c r="S526" i="92"/>
  <c r="P526" i="92"/>
  <c r="M526" i="92"/>
  <c r="J526" i="92"/>
  <c r="AC525" i="92"/>
  <c r="AB525" i="92"/>
  <c r="Y525" i="92"/>
  <c r="V525" i="92"/>
  <c r="S525" i="92"/>
  <c r="P525" i="92"/>
  <c r="M525" i="92"/>
  <c r="J525" i="92"/>
  <c r="AC524" i="92"/>
  <c r="AB524" i="92"/>
  <c r="Y524" i="92"/>
  <c r="V524" i="92"/>
  <c r="S524" i="92"/>
  <c r="P524" i="92"/>
  <c r="M524" i="92"/>
  <c r="J524" i="92"/>
  <c r="AC522" i="92"/>
  <c r="AB522" i="92"/>
  <c r="Y522" i="92"/>
  <c r="V522" i="92"/>
  <c r="S522" i="92"/>
  <c r="P522" i="92"/>
  <c r="M522" i="92"/>
  <c r="J522" i="92"/>
  <c r="AC520" i="92"/>
  <c r="AB520" i="92"/>
  <c r="Y520" i="92"/>
  <c r="V520" i="92"/>
  <c r="S520" i="92"/>
  <c r="P520" i="92"/>
  <c r="M520" i="92"/>
  <c r="J520" i="92"/>
  <c r="AC519" i="92"/>
  <c r="AB519" i="92"/>
  <c r="Y519" i="92"/>
  <c r="V519" i="92"/>
  <c r="S519" i="92"/>
  <c r="P519" i="92"/>
  <c r="M519" i="92"/>
  <c r="J519" i="92"/>
  <c r="AC518" i="92"/>
  <c r="AB518" i="92"/>
  <c r="Y518" i="92"/>
  <c r="V518" i="92"/>
  <c r="S518" i="92"/>
  <c r="P518" i="92"/>
  <c r="M518" i="92"/>
  <c r="J518" i="92"/>
  <c r="AC516" i="92"/>
  <c r="AB516" i="92"/>
  <c r="Y516" i="92"/>
  <c r="V516" i="92"/>
  <c r="S516" i="92"/>
  <c r="P516" i="92"/>
  <c r="M516" i="92"/>
  <c r="J516" i="92"/>
  <c r="AD516" i="92" s="1"/>
  <c r="AC515" i="92"/>
  <c r="AB515" i="92"/>
  <c r="Y515" i="92"/>
  <c r="V515" i="92"/>
  <c r="S515" i="92"/>
  <c r="P515" i="92"/>
  <c r="M515" i="92"/>
  <c r="J515" i="92"/>
  <c r="AC514" i="92"/>
  <c r="AB514" i="92"/>
  <c r="Y514" i="92"/>
  <c r="V514" i="92"/>
  <c r="S514" i="92"/>
  <c r="AC513" i="92"/>
  <c r="AB513" i="92"/>
  <c r="Y513" i="92"/>
  <c r="V513" i="92"/>
  <c r="S513" i="92"/>
  <c r="AC512" i="92"/>
  <c r="AB512" i="92"/>
  <c r="Y512" i="92"/>
  <c r="V512" i="92"/>
  <c r="S512" i="92"/>
  <c r="AC511" i="92"/>
  <c r="AB511" i="92"/>
  <c r="Y511" i="92"/>
  <c r="V511" i="92"/>
  <c r="S511" i="92"/>
  <c r="AC510" i="92"/>
  <c r="AB510" i="92"/>
  <c r="Y510" i="92"/>
  <c r="V510" i="92"/>
  <c r="S510" i="92"/>
  <c r="AC509" i="92"/>
  <c r="AB509" i="92"/>
  <c r="Y509" i="92"/>
  <c r="V509" i="92"/>
  <c r="S509" i="92"/>
  <c r="AC508" i="92"/>
  <c r="AB508" i="92"/>
  <c r="Y508" i="92"/>
  <c r="V508" i="92"/>
  <c r="S508" i="92"/>
  <c r="AC507" i="92"/>
  <c r="AB507" i="92"/>
  <c r="Y507" i="92"/>
  <c r="V507" i="92"/>
  <c r="S507" i="92"/>
  <c r="AC506" i="92"/>
  <c r="AB506" i="92"/>
  <c r="Y506" i="92"/>
  <c r="V506" i="92"/>
  <c r="S506" i="92"/>
  <c r="P506" i="92"/>
  <c r="M506" i="92"/>
  <c r="J506" i="92"/>
  <c r="AC504" i="92"/>
  <c r="AB504" i="92"/>
  <c r="Y504" i="92"/>
  <c r="V504" i="92"/>
  <c r="S504" i="92"/>
  <c r="P504" i="92"/>
  <c r="M504" i="92"/>
  <c r="J504" i="92"/>
  <c r="AC503" i="92"/>
  <c r="AB503" i="92"/>
  <c r="Y503" i="92"/>
  <c r="V503" i="92"/>
  <c r="S503" i="92"/>
  <c r="P503" i="92"/>
  <c r="M503" i="92"/>
  <c r="J503" i="92"/>
  <c r="AC502" i="92"/>
  <c r="AB502" i="92"/>
  <c r="Y502" i="92"/>
  <c r="V502" i="92"/>
  <c r="S502" i="92"/>
  <c r="P502" i="92"/>
  <c r="M502" i="92"/>
  <c r="J502" i="92"/>
  <c r="AC501" i="92"/>
  <c r="AB501" i="92"/>
  <c r="Y501" i="92"/>
  <c r="V501" i="92"/>
  <c r="S501" i="92"/>
  <c r="P501" i="92"/>
  <c r="M501" i="92"/>
  <c r="J501" i="92"/>
  <c r="AC500" i="92"/>
  <c r="AB500" i="92"/>
  <c r="Y500" i="92"/>
  <c r="V500" i="92"/>
  <c r="S500" i="92"/>
  <c r="P500" i="92"/>
  <c r="M500" i="92"/>
  <c r="J500" i="92"/>
  <c r="AD500" i="92" s="1"/>
  <c r="AC499" i="92"/>
  <c r="AB499" i="92"/>
  <c r="Y499" i="92"/>
  <c r="V499" i="92"/>
  <c r="S499" i="92"/>
  <c r="P499" i="92"/>
  <c r="M499" i="92"/>
  <c r="J499" i="92"/>
  <c r="AC498" i="92"/>
  <c r="AB498" i="92"/>
  <c r="Y498" i="92"/>
  <c r="V498" i="92"/>
  <c r="S498" i="92"/>
  <c r="P498" i="92"/>
  <c r="M498" i="92"/>
  <c r="J498" i="92"/>
  <c r="AC497" i="92"/>
  <c r="AB497" i="92"/>
  <c r="Y497" i="92"/>
  <c r="V497" i="92"/>
  <c r="S497" i="92"/>
  <c r="P497" i="92"/>
  <c r="M497" i="92"/>
  <c r="J497" i="92"/>
  <c r="AC496" i="92"/>
  <c r="AB496" i="92"/>
  <c r="Y496" i="92"/>
  <c r="V496" i="92"/>
  <c r="S496" i="92"/>
  <c r="P496" i="92"/>
  <c r="M496" i="92"/>
  <c r="J496" i="92"/>
  <c r="AC495" i="92"/>
  <c r="AB495" i="92"/>
  <c r="Y495" i="92"/>
  <c r="V495" i="92"/>
  <c r="S495" i="92"/>
  <c r="P495" i="92"/>
  <c r="M495" i="92"/>
  <c r="J495" i="92"/>
  <c r="AC494" i="92"/>
  <c r="AB494" i="92"/>
  <c r="Y494" i="92"/>
  <c r="V494" i="92"/>
  <c r="S494" i="92"/>
  <c r="P494" i="92"/>
  <c r="M494" i="92"/>
  <c r="J494" i="92"/>
  <c r="AC493" i="92"/>
  <c r="AB493" i="92"/>
  <c r="Y493" i="92"/>
  <c r="V493" i="92"/>
  <c r="S493" i="92"/>
  <c r="P493" i="92"/>
  <c r="M493" i="92"/>
  <c r="J493" i="92"/>
  <c r="AC492" i="92"/>
  <c r="AB492" i="92"/>
  <c r="Y492" i="92"/>
  <c r="V492" i="92"/>
  <c r="S492" i="92"/>
  <c r="P492" i="92"/>
  <c r="M492" i="92"/>
  <c r="J492" i="92"/>
  <c r="AD492" i="92" s="1"/>
  <c r="AC491" i="92"/>
  <c r="AB491" i="92"/>
  <c r="Y491" i="92"/>
  <c r="V491" i="92"/>
  <c r="S491" i="92"/>
  <c r="P491" i="92"/>
  <c r="M491" i="92"/>
  <c r="J491" i="92"/>
  <c r="AC489" i="92"/>
  <c r="AB489" i="92"/>
  <c r="Y489" i="92"/>
  <c r="V489" i="92"/>
  <c r="S489" i="92"/>
  <c r="P489" i="92"/>
  <c r="M489" i="92"/>
  <c r="J489" i="92"/>
  <c r="AC488" i="92"/>
  <c r="AB488" i="92"/>
  <c r="Y488" i="92"/>
  <c r="V488" i="92"/>
  <c r="S488" i="92"/>
  <c r="P488" i="92"/>
  <c r="M488" i="92"/>
  <c r="J488" i="92"/>
  <c r="AC487" i="92"/>
  <c r="AB487" i="92"/>
  <c r="Y487" i="92"/>
  <c r="V487" i="92"/>
  <c r="S487" i="92"/>
  <c r="P487" i="92"/>
  <c r="M487" i="92"/>
  <c r="J487" i="92"/>
  <c r="AC486" i="92"/>
  <c r="AB486" i="92"/>
  <c r="Y486" i="92"/>
  <c r="V486" i="92"/>
  <c r="S486" i="92"/>
  <c r="P486" i="92"/>
  <c r="M486" i="92"/>
  <c r="J486" i="92"/>
  <c r="AC485" i="92"/>
  <c r="AB485" i="92"/>
  <c r="Y485" i="92"/>
  <c r="V485" i="92"/>
  <c r="S485" i="92"/>
  <c r="P485" i="92"/>
  <c r="M485" i="92"/>
  <c r="J485" i="92"/>
  <c r="AC484" i="92"/>
  <c r="Y484" i="92"/>
  <c r="V484" i="92"/>
  <c r="S484" i="92"/>
  <c r="P484" i="92"/>
  <c r="M484" i="92"/>
  <c r="J484" i="92"/>
  <c r="AC483" i="92"/>
  <c r="Y483" i="92"/>
  <c r="V483" i="92"/>
  <c r="S483" i="92"/>
  <c r="P483" i="92"/>
  <c r="M483" i="92"/>
  <c r="J483" i="92"/>
  <c r="AC482" i="92"/>
  <c r="Y482" i="92"/>
  <c r="V482" i="92"/>
  <c r="S482" i="92"/>
  <c r="P482" i="92"/>
  <c r="M482" i="92"/>
  <c r="J482" i="92"/>
  <c r="AC481" i="92"/>
  <c r="Y481" i="92"/>
  <c r="V481" i="92"/>
  <c r="S481" i="92"/>
  <c r="P481" i="92"/>
  <c r="M481" i="92"/>
  <c r="J481" i="92"/>
  <c r="AC480" i="92"/>
  <c r="Y480" i="92"/>
  <c r="V480" i="92"/>
  <c r="S480" i="92"/>
  <c r="P480" i="92"/>
  <c r="M480" i="92"/>
  <c r="J480" i="92"/>
  <c r="AC479" i="92"/>
  <c r="Y479" i="92"/>
  <c r="V479" i="92"/>
  <c r="S479" i="92"/>
  <c r="P479" i="92"/>
  <c r="M479" i="92"/>
  <c r="J479" i="92"/>
  <c r="AC478" i="92"/>
  <c r="Y478" i="92"/>
  <c r="V478" i="92"/>
  <c r="S478" i="92"/>
  <c r="P478" i="92"/>
  <c r="M478" i="92"/>
  <c r="J478" i="92"/>
  <c r="AC477" i="92"/>
  <c r="AB477" i="92"/>
  <c r="Y477" i="92"/>
  <c r="V477" i="92"/>
  <c r="S477" i="92"/>
  <c r="P477" i="92"/>
  <c r="M477" i="92"/>
  <c r="J477" i="92"/>
  <c r="AC476" i="92"/>
  <c r="AB476" i="92"/>
  <c r="Y476" i="92"/>
  <c r="V476" i="92"/>
  <c r="S476" i="92"/>
  <c r="P476" i="92"/>
  <c r="M476" i="92"/>
  <c r="J476" i="92"/>
  <c r="Y475" i="92"/>
  <c r="V475" i="92"/>
  <c r="S475" i="92"/>
  <c r="Y474" i="92"/>
  <c r="V474" i="92"/>
  <c r="S474" i="92"/>
  <c r="Y473" i="92"/>
  <c r="V473" i="92"/>
  <c r="AD473" i="92" s="1"/>
  <c r="S473" i="92"/>
  <c r="Y472" i="92"/>
  <c r="V472" i="92"/>
  <c r="AD472" i="92" s="1"/>
  <c r="S472" i="92"/>
  <c r="Y471" i="92"/>
  <c r="V471" i="92"/>
  <c r="AD471" i="92" s="1"/>
  <c r="S471" i="92"/>
  <c r="AC470" i="92"/>
  <c r="AB470" i="92"/>
  <c r="Y470" i="92"/>
  <c r="V470" i="92"/>
  <c r="S470" i="92"/>
  <c r="P470" i="92"/>
  <c r="M470" i="92"/>
  <c r="J470" i="92"/>
  <c r="AC469" i="92"/>
  <c r="AB469" i="92"/>
  <c r="Y469" i="92"/>
  <c r="V469" i="92"/>
  <c r="S469" i="92"/>
  <c r="P469" i="92"/>
  <c r="M469" i="92"/>
  <c r="J469" i="92"/>
  <c r="AC468" i="92"/>
  <c r="AB468" i="92"/>
  <c r="Y468" i="92"/>
  <c r="V468" i="92"/>
  <c r="S468" i="92"/>
  <c r="P468" i="92"/>
  <c r="M468" i="92"/>
  <c r="J468" i="92"/>
  <c r="AC467" i="92"/>
  <c r="AB467" i="92"/>
  <c r="Y467" i="92"/>
  <c r="V467" i="92"/>
  <c r="S467" i="92"/>
  <c r="P467" i="92"/>
  <c r="M467" i="92"/>
  <c r="J467" i="92"/>
  <c r="AC466" i="92"/>
  <c r="AB466" i="92"/>
  <c r="Y466" i="92"/>
  <c r="V466" i="92"/>
  <c r="S466" i="92"/>
  <c r="P466" i="92"/>
  <c r="M466" i="92"/>
  <c r="J466" i="92"/>
  <c r="AC465" i="92"/>
  <c r="AB465" i="92"/>
  <c r="Y465" i="92"/>
  <c r="V465" i="92"/>
  <c r="S465" i="92"/>
  <c r="P465" i="92"/>
  <c r="M465" i="92"/>
  <c r="J465" i="92"/>
  <c r="AC464" i="92"/>
  <c r="Y464" i="92"/>
  <c r="V464" i="92"/>
  <c r="S464" i="92"/>
  <c r="P464" i="92"/>
  <c r="M464" i="92"/>
  <c r="J464" i="92"/>
  <c r="AC463" i="92"/>
  <c r="Y463" i="92"/>
  <c r="V463" i="92"/>
  <c r="S463" i="92"/>
  <c r="P463" i="92"/>
  <c r="M463" i="92"/>
  <c r="J463" i="92"/>
  <c r="AC462" i="92"/>
  <c r="Y462" i="92"/>
  <c r="V462" i="92"/>
  <c r="S462" i="92"/>
  <c r="P462" i="92"/>
  <c r="M462" i="92"/>
  <c r="J462" i="92"/>
  <c r="AC461" i="92"/>
  <c r="AB461" i="92"/>
  <c r="V461" i="92"/>
  <c r="S461" i="92"/>
  <c r="AC460" i="92"/>
  <c r="AB460" i="92"/>
  <c r="Y460" i="92"/>
  <c r="V460" i="92"/>
  <c r="S460" i="92"/>
  <c r="P460" i="92"/>
  <c r="M460" i="92"/>
  <c r="J460" i="92"/>
  <c r="AC459" i="92"/>
  <c r="AB459" i="92"/>
  <c r="Y459" i="92"/>
  <c r="V459" i="92"/>
  <c r="S459" i="92"/>
  <c r="P459" i="92"/>
  <c r="M459" i="92"/>
  <c r="J459" i="92"/>
  <c r="AC458" i="92"/>
  <c r="AB458" i="92"/>
  <c r="Y458" i="92"/>
  <c r="V458" i="92"/>
  <c r="S458" i="92"/>
  <c r="P458" i="92"/>
  <c r="M458" i="92"/>
  <c r="J458" i="92"/>
  <c r="AC456" i="92"/>
  <c r="AB456" i="92"/>
  <c r="Y456" i="92"/>
  <c r="V456" i="92"/>
  <c r="S456" i="92"/>
  <c r="AC455" i="92"/>
  <c r="AB455" i="92"/>
  <c r="Y455" i="92"/>
  <c r="V455" i="92"/>
  <c r="S455" i="92"/>
  <c r="P455" i="92"/>
  <c r="M455" i="92"/>
  <c r="J455" i="92"/>
  <c r="AC454" i="92"/>
  <c r="AB454" i="92"/>
  <c r="Y454" i="92"/>
  <c r="V454" i="92"/>
  <c r="S454" i="92"/>
  <c r="P454" i="92"/>
  <c r="M454" i="92"/>
  <c r="J454" i="92"/>
  <c r="AC453" i="92"/>
  <c r="AB453" i="92"/>
  <c r="Y453" i="92"/>
  <c r="V453" i="92"/>
  <c r="S453" i="92"/>
  <c r="AD453" i="92" s="1"/>
  <c r="AC451" i="92"/>
  <c r="AB451" i="92"/>
  <c r="Y451" i="92"/>
  <c r="V451" i="92"/>
  <c r="S451" i="92"/>
  <c r="P451" i="92"/>
  <c r="M451" i="92"/>
  <c r="J451" i="92"/>
  <c r="AD451" i="92" s="1"/>
  <c r="AC450" i="92"/>
  <c r="AB450" i="92"/>
  <c r="Y450" i="92"/>
  <c r="V450" i="92"/>
  <c r="S450" i="92"/>
  <c r="P450" i="92"/>
  <c r="M450" i="92"/>
  <c r="J450" i="92"/>
  <c r="AC449" i="92"/>
  <c r="AB449" i="92"/>
  <c r="Y449" i="92"/>
  <c r="V449" i="92"/>
  <c r="S449" i="92"/>
  <c r="P449" i="92"/>
  <c r="M449" i="92"/>
  <c r="J449" i="92"/>
  <c r="AD449" i="92" s="1"/>
  <c r="AC448" i="92"/>
  <c r="AB448" i="92"/>
  <c r="Y448" i="92"/>
  <c r="V448" i="92"/>
  <c r="S448" i="92"/>
  <c r="P448" i="92"/>
  <c r="M448" i="92"/>
  <c r="J448" i="92"/>
  <c r="AC446" i="92"/>
  <c r="AB446" i="92"/>
  <c r="Y446" i="92"/>
  <c r="V446" i="92"/>
  <c r="S446" i="92"/>
  <c r="AC445" i="92"/>
  <c r="AB445" i="92"/>
  <c r="Y445" i="92"/>
  <c r="V445" i="92"/>
  <c r="S445" i="92"/>
  <c r="AC444" i="92"/>
  <c r="AB444" i="92"/>
  <c r="Y444" i="92"/>
  <c r="V444" i="92"/>
  <c r="S444" i="92"/>
  <c r="AC443" i="92"/>
  <c r="AB443" i="92"/>
  <c r="Y443" i="92"/>
  <c r="V443" i="92"/>
  <c r="S443" i="92"/>
  <c r="AD443" i="92" s="1"/>
  <c r="AC441" i="92"/>
  <c r="AB441" i="92"/>
  <c r="Y441" i="92"/>
  <c r="V441" i="92"/>
  <c r="S441" i="92"/>
  <c r="P441" i="92"/>
  <c r="M441" i="92"/>
  <c r="J441" i="92"/>
  <c r="AC440" i="92"/>
  <c r="AB440" i="92"/>
  <c r="Y440" i="92"/>
  <c r="V440" i="92"/>
  <c r="S440" i="92"/>
  <c r="AC439" i="92"/>
  <c r="AB439" i="92"/>
  <c r="Y439" i="92"/>
  <c r="V439" i="92"/>
  <c r="S439" i="92"/>
  <c r="AC438" i="92"/>
  <c r="AB438" i="92"/>
  <c r="Y438" i="92"/>
  <c r="V438" i="92"/>
  <c r="S438" i="92"/>
  <c r="AC437" i="92"/>
  <c r="AB437" i="92"/>
  <c r="Y437" i="92"/>
  <c r="V437" i="92"/>
  <c r="S437" i="92"/>
  <c r="AC436" i="92"/>
  <c r="AB436" i="92"/>
  <c r="Y436" i="92"/>
  <c r="V436" i="92"/>
  <c r="S436" i="92"/>
  <c r="AC435" i="92"/>
  <c r="AB435" i="92"/>
  <c r="Y435" i="92"/>
  <c r="V435" i="92"/>
  <c r="S435" i="92"/>
  <c r="AC434" i="92"/>
  <c r="AB434" i="92"/>
  <c r="Y434" i="92"/>
  <c r="V434" i="92"/>
  <c r="S434" i="92"/>
  <c r="AC433" i="92"/>
  <c r="AB433" i="92"/>
  <c r="Y433" i="92"/>
  <c r="V433" i="92"/>
  <c r="S433" i="92"/>
  <c r="AC432" i="92"/>
  <c r="AB432" i="92"/>
  <c r="Y432" i="92"/>
  <c r="V432" i="92"/>
  <c r="S432" i="92"/>
  <c r="AC431" i="92"/>
  <c r="AB431" i="92"/>
  <c r="Y431" i="92"/>
  <c r="V431" i="92"/>
  <c r="S431" i="92"/>
  <c r="AC430" i="92"/>
  <c r="AB430" i="92"/>
  <c r="Y430" i="92"/>
  <c r="V430" i="92"/>
  <c r="S430" i="92"/>
  <c r="AC428" i="92"/>
  <c r="AB428" i="92"/>
  <c r="Y428" i="92"/>
  <c r="V428" i="92"/>
  <c r="S428" i="92"/>
  <c r="AC427" i="92"/>
  <c r="AB427" i="92"/>
  <c r="Y427" i="92"/>
  <c r="V427" i="92"/>
  <c r="S427" i="92"/>
  <c r="AC426" i="92"/>
  <c r="AB426" i="92"/>
  <c r="Y426" i="92"/>
  <c r="V426" i="92"/>
  <c r="S426" i="92"/>
  <c r="AC425" i="92"/>
  <c r="AB425" i="92"/>
  <c r="Y425" i="92"/>
  <c r="V425" i="92"/>
  <c r="S425" i="92"/>
  <c r="AC424" i="92"/>
  <c r="AB424" i="92"/>
  <c r="Y424" i="92"/>
  <c r="V424" i="92"/>
  <c r="S424" i="92"/>
  <c r="AC423" i="92"/>
  <c r="AB423" i="92"/>
  <c r="Y423" i="92"/>
  <c r="V423" i="92"/>
  <c r="S423" i="92"/>
  <c r="AC422" i="92"/>
  <c r="AB422" i="92"/>
  <c r="Y422" i="92"/>
  <c r="V422" i="92"/>
  <c r="S422" i="92"/>
  <c r="AC421" i="92"/>
  <c r="AB421" i="92"/>
  <c r="Y421" i="92"/>
  <c r="V421" i="92"/>
  <c r="S421" i="92"/>
  <c r="AC420" i="92"/>
  <c r="AB420" i="92"/>
  <c r="Y420" i="92"/>
  <c r="V420" i="92"/>
  <c r="S420" i="92"/>
  <c r="AC419" i="92"/>
  <c r="AB419" i="92"/>
  <c r="Y419" i="92"/>
  <c r="V419" i="92"/>
  <c r="S419" i="92"/>
  <c r="AC418" i="92"/>
  <c r="AB418" i="92"/>
  <c r="Y418" i="92"/>
  <c r="V418" i="92"/>
  <c r="S418" i="92"/>
  <c r="AC417" i="92"/>
  <c r="AB417" i="92"/>
  <c r="Y417" i="92"/>
  <c r="V417" i="92"/>
  <c r="S417" i="92"/>
  <c r="AC415" i="92"/>
  <c r="AB415" i="92"/>
  <c r="Y415" i="92"/>
  <c r="V415" i="92"/>
  <c r="S415" i="92"/>
  <c r="P415" i="92"/>
  <c r="M415" i="92"/>
  <c r="J415" i="92"/>
  <c r="AC414" i="92"/>
  <c r="AB414" i="92"/>
  <c r="Y414" i="92"/>
  <c r="V414" i="92"/>
  <c r="S414" i="92"/>
  <c r="P414" i="92"/>
  <c r="M414" i="92"/>
  <c r="J414" i="92"/>
  <c r="AC413" i="92"/>
  <c r="AB413" i="92"/>
  <c r="Y413" i="92"/>
  <c r="V413" i="92"/>
  <c r="S413" i="92"/>
  <c r="P413" i="92"/>
  <c r="M413" i="92"/>
  <c r="J413" i="92"/>
  <c r="AC411" i="92"/>
  <c r="AB411" i="92"/>
  <c r="Y411" i="92"/>
  <c r="V411" i="92"/>
  <c r="S411" i="92"/>
  <c r="AD411" i="92" s="1"/>
  <c r="AC410" i="92"/>
  <c r="AB410" i="92"/>
  <c r="Y410" i="92"/>
  <c r="V410" i="92"/>
  <c r="S410" i="92"/>
  <c r="AC409" i="92"/>
  <c r="AB409" i="92"/>
  <c r="Y409" i="92"/>
  <c r="V409" i="92"/>
  <c r="S409" i="92"/>
  <c r="AC407" i="92"/>
  <c r="AB407" i="92"/>
  <c r="Y407" i="92"/>
  <c r="V407" i="92"/>
  <c r="S407" i="92"/>
  <c r="AC406" i="92"/>
  <c r="AB406" i="92"/>
  <c r="Y406" i="92"/>
  <c r="V406" i="92"/>
  <c r="S406" i="92"/>
  <c r="AD406" i="92" s="1"/>
  <c r="AC405" i="92"/>
  <c r="AB405" i="92"/>
  <c r="Y405" i="92"/>
  <c r="V405" i="92"/>
  <c r="S405" i="92"/>
  <c r="AC404" i="92"/>
  <c r="AB404" i="92"/>
  <c r="Y404" i="92"/>
  <c r="V404" i="92"/>
  <c r="S404" i="92"/>
  <c r="AC403" i="92"/>
  <c r="AB403" i="92"/>
  <c r="Y403" i="92"/>
  <c r="V403" i="92"/>
  <c r="S403" i="92"/>
  <c r="AC402" i="92"/>
  <c r="AB402" i="92"/>
  <c r="Y402" i="92"/>
  <c r="V402" i="92"/>
  <c r="S402" i="92"/>
  <c r="AD402" i="92" s="1"/>
  <c r="AC401" i="92"/>
  <c r="AB401" i="92"/>
  <c r="Y401" i="92"/>
  <c r="V401" i="92"/>
  <c r="S401" i="92"/>
  <c r="AC399" i="92"/>
  <c r="AB399" i="92"/>
  <c r="Y399" i="92"/>
  <c r="V399" i="92"/>
  <c r="S399" i="92"/>
  <c r="AC398" i="92"/>
  <c r="AB398" i="92"/>
  <c r="Y398" i="92"/>
  <c r="V398" i="92"/>
  <c r="S398" i="92"/>
  <c r="AC397" i="92"/>
  <c r="AB397" i="92"/>
  <c r="Y397" i="92"/>
  <c r="V397" i="92"/>
  <c r="S397" i="92"/>
  <c r="AD397" i="92" s="1"/>
  <c r="AC396" i="92"/>
  <c r="AB396" i="92"/>
  <c r="Y396" i="92"/>
  <c r="V396" i="92"/>
  <c r="S396" i="92"/>
  <c r="P396" i="92"/>
  <c r="M396" i="92"/>
  <c r="J396" i="92"/>
  <c r="AC395" i="92"/>
  <c r="AB395" i="92"/>
  <c r="Y395" i="92"/>
  <c r="V395" i="92"/>
  <c r="S395" i="92"/>
  <c r="AC393" i="92"/>
  <c r="AB393" i="92"/>
  <c r="Y393" i="92"/>
  <c r="V393" i="92"/>
  <c r="S393" i="92"/>
  <c r="AC392" i="92"/>
  <c r="AB392" i="92"/>
  <c r="Y392" i="92"/>
  <c r="V392" i="92"/>
  <c r="S392" i="92"/>
  <c r="AC391" i="92"/>
  <c r="AB391" i="92"/>
  <c r="Y391" i="92"/>
  <c r="V391" i="92"/>
  <c r="S391" i="92"/>
  <c r="AC390" i="92"/>
  <c r="AB390" i="92"/>
  <c r="Y390" i="92"/>
  <c r="V390" i="92"/>
  <c r="S390" i="92"/>
  <c r="AC388" i="92"/>
  <c r="AB388" i="92"/>
  <c r="Y388" i="92"/>
  <c r="V388" i="92"/>
  <c r="S388" i="92"/>
  <c r="AC386" i="92"/>
  <c r="AB386" i="92"/>
  <c r="Y386" i="92"/>
  <c r="V386" i="92"/>
  <c r="S386" i="92"/>
  <c r="AC385" i="92"/>
  <c r="AB385" i="92"/>
  <c r="Y385" i="92"/>
  <c r="V385" i="92"/>
  <c r="S385" i="92"/>
  <c r="AC384" i="92"/>
  <c r="AB384" i="92"/>
  <c r="Y384" i="92"/>
  <c r="V384" i="92"/>
  <c r="S384" i="92"/>
  <c r="AC383" i="92"/>
  <c r="AB383" i="92"/>
  <c r="Y383" i="92"/>
  <c r="V383" i="92"/>
  <c r="S383" i="92"/>
  <c r="AC382" i="92"/>
  <c r="AB382" i="92"/>
  <c r="Y382" i="92"/>
  <c r="V382" i="92"/>
  <c r="S382" i="92"/>
  <c r="AC381" i="92"/>
  <c r="AB381" i="92"/>
  <c r="Y381" i="92"/>
  <c r="V381" i="92"/>
  <c r="S381" i="92"/>
  <c r="AC380" i="92"/>
  <c r="AB380" i="92"/>
  <c r="Y380" i="92"/>
  <c r="V380" i="92"/>
  <c r="S380" i="92"/>
  <c r="AC379" i="92"/>
  <c r="AB379" i="92"/>
  <c r="Y379" i="92"/>
  <c r="V379" i="92"/>
  <c r="S379" i="92"/>
  <c r="AC378" i="92"/>
  <c r="AB378" i="92"/>
  <c r="Y378" i="92"/>
  <c r="V378" i="92"/>
  <c r="S378" i="92"/>
  <c r="AC377" i="92"/>
  <c r="AB377" i="92"/>
  <c r="Y377" i="92"/>
  <c r="V377" i="92"/>
  <c r="S377" i="92"/>
  <c r="AC376" i="92"/>
  <c r="AB376" i="92"/>
  <c r="Y376" i="92"/>
  <c r="V376" i="92"/>
  <c r="S376" i="92"/>
  <c r="AC374" i="92"/>
  <c r="AB374" i="92"/>
  <c r="Y374" i="92"/>
  <c r="V374" i="92"/>
  <c r="S374" i="92"/>
  <c r="P374" i="92"/>
  <c r="M374" i="92"/>
  <c r="J374" i="92"/>
  <c r="AC373" i="92"/>
  <c r="AB373" i="92"/>
  <c r="Y373" i="92"/>
  <c r="V373" i="92"/>
  <c r="S373" i="92"/>
  <c r="P373" i="92"/>
  <c r="M373" i="92"/>
  <c r="J373" i="92"/>
  <c r="AC372" i="92"/>
  <c r="AB372" i="92"/>
  <c r="Y372" i="92"/>
  <c r="V372" i="92"/>
  <c r="S372" i="92"/>
  <c r="P372" i="92"/>
  <c r="M372" i="92"/>
  <c r="J372" i="92"/>
  <c r="AC371" i="92"/>
  <c r="AB371" i="92"/>
  <c r="Y371" i="92"/>
  <c r="V371" i="92"/>
  <c r="S371" i="92"/>
  <c r="P371" i="92"/>
  <c r="M371" i="92"/>
  <c r="J371" i="92"/>
  <c r="AC370" i="92"/>
  <c r="AB370" i="92"/>
  <c r="Y370" i="92"/>
  <c r="V370" i="92"/>
  <c r="S370" i="92"/>
  <c r="P370" i="92"/>
  <c r="M370" i="92"/>
  <c r="J370" i="92"/>
  <c r="AC369" i="92"/>
  <c r="AB369" i="92"/>
  <c r="Y369" i="92"/>
  <c r="V369" i="92"/>
  <c r="S369" i="92"/>
  <c r="P369" i="92"/>
  <c r="M369" i="92"/>
  <c r="J369" i="92"/>
  <c r="AC368" i="92"/>
  <c r="AB368" i="92"/>
  <c r="Y368" i="92"/>
  <c r="V368" i="92"/>
  <c r="S368" i="92"/>
  <c r="P368" i="92"/>
  <c r="M368" i="92"/>
  <c r="J368" i="92"/>
  <c r="AC367" i="92"/>
  <c r="AB367" i="92"/>
  <c r="Y367" i="92"/>
  <c r="V367" i="92"/>
  <c r="S367" i="92"/>
  <c r="P367" i="92"/>
  <c r="M367" i="92"/>
  <c r="J367" i="92"/>
  <c r="AC366" i="92"/>
  <c r="AB366" i="92"/>
  <c r="Y366" i="92"/>
  <c r="V366" i="92"/>
  <c r="S366" i="92"/>
  <c r="P366" i="92"/>
  <c r="M366" i="92"/>
  <c r="J366" i="92"/>
  <c r="AC365" i="92"/>
  <c r="AB365" i="92"/>
  <c r="Y365" i="92"/>
  <c r="V365" i="92"/>
  <c r="S365" i="92"/>
  <c r="P365" i="92"/>
  <c r="M365" i="92"/>
  <c r="J365" i="92"/>
  <c r="AC364" i="92"/>
  <c r="AB364" i="92"/>
  <c r="Y364" i="92"/>
  <c r="V364" i="92"/>
  <c r="S364" i="92"/>
  <c r="P364" i="92"/>
  <c r="M364" i="92"/>
  <c r="J364" i="92"/>
  <c r="AC362" i="92"/>
  <c r="AB362" i="92"/>
  <c r="Y362" i="92"/>
  <c r="V362" i="92"/>
  <c r="S362" i="92"/>
  <c r="AC361" i="92"/>
  <c r="AB361" i="92"/>
  <c r="Y361" i="92"/>
  <c r="V361" i="92"/>
  <c r="S361" i="92"/>
  <c r="AC360" i="92"/>
  <c r="AB360" i="92"/>
  <c r="Y360" i="92"/>
  <c r="V360" i="92"/>
  <c r="S360" i="92"/>
  <c r="P360" i="92"/>
  <c r="M360" i="92"/>
  <c r="J360" i="92"/>
  <c r="AC359" i="92"/>
  <c r="AB359" i="92"/>
  <c r="Y359" i="92"/>
  <c r="V359" i="92"/>
  <c r="S359" i="92"/>
  <c r="P359" i="92"/>
  <c r="M359" i="92"/>
  <c r="J359" i="92"/>
  <c r="AC358" i="92"/>
  <c r="AB358" i="92"/>
  <c r="Y358" i="92"/>
  <c r="V358" i="92"/>
  <c r="S358" i="92"/>
  <c r="AC356" i="92"/>
  <c r="AB356" i="92"/>
  <c r="Y356" i="92"/>
  <c r="V356" i="92"/>
  <c r="S356" i="92"/>
  <c r="AC355" i="92"/>
  <c r="AB355" i="92"/>
  <c r="Y355" i="92"/>
  <c r="V355" i="92"/>
  <c r="S355" i="92"/>
  <c r="AC354" i="92"/>
  <c r="AB354" i="92"/>
  <c r="Y354" i="92"/>
  <c r="V354" i="92"/>
  <c r="S354" i="92"/>
  <c r="AC353" i="92"/>
  <c r="AB353" i="92"/>
  <c r="Y353" i="92"/>
  <c r="V353" i="92"/>
  <c r="S353" i="92"/>
  <c r="AC352" i="92"/>
  <c r="AB352" i="92"/>
  <c r="Y352" i="92"/>
  <c r="V352" i="92"/>
  <c r="S352" i="92"/>
  <c r="AC351" i="92"/>
  <c r="AB351" i="92"/>
  <c r="Y351" i="92"/>
  <c r="V351" i="92"/>
  <c r="S351" i="92"/>
  <c r="AC350" i="92"/>
  <c r="AB350" i="92"/>
  <c r="Y350" i="92"/>
  <c r="V350" i="92"/>
  <c r="S350" i="92"/>
  <c r="AC349" i="92"/>
  <c r="AB349" i="92"/>
  <c r="Y349" i="92"/>
  <c r="V349" i="92"/>
  <c r="S349" i="92"/>
  <c r="AC348" i="92"/>
  <c r="AB348" i="92"/>
  <c r="Y348" i="92"/>
  <c r="V348" i="92"/>
  <c r="AD348" i="92" s="1"/>
  <c r="S348" i="92"/>
  <c r="AC347" i="92"/>
  <c r="AB347" i="92"/>
  <c r="Y347" i="92"/>
  <c r="V347" i="92"/>
  <c r="S347" i="92"/>
  <c r="AC346" i="92"/>
  <c r="AB346" i="92"/>
  <c r="Y346" i="92"/>
  <c r="V346" i="92"/>
  <c r="S346" i="92"/>
  <c r="AC345" i="92"/>
  <c r="AB345" i="92"/>
  <c r="Y345" i="92"/>
  <c r="V345" i="92"/>
  <c r="S345" i="92"/>
  <c r="AC344" i="92"/>
  <c r="AB344" i="92"/>
  <c r="Y344" i="92"/>
  <c r="V344" i="92"/>
  <c r="AD344" i="92" s="1"/>
  <c r="S344" i="92"/>
  <c r="AC342" i="92"/>
  <c r="AB342" i="92"/>
  <c r="Y342" i="92"/>
  <c r="V342" i="92"/>
  <c r="S342" i="92"/>
  <c r="AC341" i="92"/>
  <c r="AB341" i="92"/>
  <c r="Y341" i="92"/>
  <c r="V341" i="92"/>
  <c r="S341" i="92"/>
  <c r="AC340" i="92"/>
  <c r="AB340" i="92"/>
  <c r="Y340" i="92"/>
  <c r="V340" i="92"/>
  <c r="S340" i="92"/>
  <c r="AC339" i="92"/>
  <c r="AB339" i="92"/>
  <c r="Y339" i="92"/>
  <c r="V339" i="92"/>
  <c r="AD339" i="92" s="1"/>
  <c r="S339" i="92"/>
  <c r="AC337" i="92"/>
  <c r="AB337" i="92"/>
  <c r="Y337" i="92"/>
  <c r="V337" i="92"/>
  <c r="S337" i="92"/>
  <c r="AC336" i="92"/>
  <c r="AB336" i="92"/>
  <c r="Y336" i="92"/>
  <c r="V336" i="92"/>
  <c r="S336" i="92"/>
  <c r="AC335" i="92"/>
  <c r="AB335" i="92"/>
  <c r="Y335" i="92"/>
  <c r="V335" i="92"/>
  <c r="S335" i="92"/>
  <c r="AC334" i="92"/>
  <c r="AB334" i="92"/>
  <c r="Y334" i="92"/>
  <c r="V334" i="92"/>
  <c r="S334" i="92"/>
  <c r="P334" i="92"/>
  <c r="M334" i="92"/>
  <c r="J334" i="92"/>
  <c r="AD334" i="92" s="1"/>
  <c r="AC333" i="92"/>
  <c r="AB333" i="92"/>
  <c r="Y333" i="92"/>
  <c r="V333" i="92"/>
  <c r="S333" i="92"/>
  <c r="P333" i="92"/>
  <c r="M333" i="92"/>
  <c r="J333" i="92"/>
  <c r="AD333" i="92" s="1"/>
  <c r="AC332" i="92"/>
  <c r="AB332" i="92"/>
  <c r="Y332" i="92"/>
  <c r="V332" i="92"/>
  <c r="S332" i="92"/>
  <c r="P332" i="92"/>
  <c r="M332" i="92"/>
  <c r="J332" i="92"/>
  <c r="AD332" i="92" s="1"/>
  <c r="AC331" i="92"/>
  <c r="AB331" i="92"/>
  <c r="Y331" i="92"/>
  <c r="V331" i="92"/>
  <c r="S331" i="92"/>
  <c r="AC330" i="92"/>
  <c r="AB330" i="92"/>
  <c r="Y330" i="92"/>
  <c r="V330" i="92"/>
  <c r="S330" i="92"/>
  <c r="AC329" i="92"/>
  <c r="AB329" i="92"/>
  <c r="Y329" i="92"/>
  <c r="V329" i="92"/>
  <c r="S329" i="92"/>
  <c r="AC327" i="92"/>
  <c r="AB327" i="92"/>
  <c r="Y327" i="92"/>
  <c r="V327" i="92"/>
  <c r="S327" i="92"/>
  <c r="AC326" i="92"/>
  <c r="AB326" i="92"/>
  <c r="Y326" i="92"/>
  <c r="V326" i="92"/>
  <c r="S326" i="92"/>
  <c r="AC325" i="92"/>
  <c r="AB325" i="92"/>
  <c r="Y325" i="92"/>
  <c r="V325" i="92"/>
  <c r="S325" i="92"/>
  <c r="AC324" i="92"/>
  <c r="AB324" i="92"/>
  <c r="Y324" i="92"/>
  <c r="V324" i="92"/>
  <c r="S324" i="92"/>
  <c r="AC323" i="92"/>
  <c r="AB323" i="92"/>
  <c r="Y323" i="92"/>
  <c r="V323" i="92"/>
  <c r="S323" i="92"/>
  <c r="AC322" i="92"/>
  <c r="AB322" i="92"/>
  <c r="Y322" i="92"/>
  <c r="V322" i="92"/>
  <c r="AD322" i="92" s="1"/>
  <c r="S322" i="92"/>
  <c r="AC321" i="92"/>
  <c r="AB321" i="92"/>
  <c r="Y321" i="92"/>
  <c r="V321" i="92"/>
  <c r="S321" i="92"/>
  <c r="AC320" i="92"/>
  <c r="AB320" i="92"/>
  <c r="Y320" i="92"/>
  <c r="V320" i="92"/>
  <c r="S320" i="92"/>
  <c r="AC318" i="92"/>
  <c r="AB318" i="92"/>
  <c r="Y318" i="92"/>
  <c r="V318" i="92"/>
  <c r="S318" i="92"/>
  <c r="P318" i="92"/>
  <c r="M318" i="92"/>
  <c r="J318" i="92"/>
  <c r="AC317" i="92"/>
  <c r="AB317" i="92"/>
  <c r="Y317" i="92"/>
  <c r="V317" i="92"/>
  <c r="S317" i="92"/>
  <c r="P317" i="92"/>
  <c r="M317" i="92"/>
  <c r="J317" i="92"/>
  <c r="AC315" i="92"/>
  <c r="AB315" i="92"/>
  <c r="Y315" i="92"/>
  <c r="V315" i="92"/>
  <c r="S315" i="92"/>
  <c r="AD315" i="92" s="1"/>
  <c r="AC313" i="92"/>
  <c r="AB313" i="92"/>
  <c r="Y313" i="92"/>
  <c r="V313" i="92"/>
  <c r="S313" i="92"/>
  <c r="AC312" i="92"/>
  <c r="AB312" i="92"/>
  <c r="Y312" i="92"/>
  <c r="V312" i="92"/>
  <c r="S312" i="92"/>
  <c r="AC311" i="92"/>
  <c r="AB311" i="92"/>
  <c r="Y311" i="92"/>
  <c r="V311" i="92"/>
  <c r="S311" i="92"/>
  <c r="AC310" i="92"/>
  <c r="AB310" i="92"/>
  <c r="Y310" i="92"/>
  <c r="V310" i="92"/>
  <c r="S310" i="92"/>
  <c r="AD310" i="92" s="1"/>
  <c r="AC309" i="92"/>
  <c r="AB309" i="92"/>
  <c r="Y309" i="92"/>
  <c r="V309" i="92"/>
  <c r="S309" i="92"/>
  <c r="AC308" i="92"/>
  <c r="AB308" i="92"/>
  <c r="Y308" i="92"/>
  <c r="V308" i="92"/>
  <c r="S308" i="92"/>
  <c r="AC307" i="92"/>
  <c r="AB307" i="92"/>
  <c r="Y307" i="92"/>
  <c r="V307" i="92"/>
  <c r="S307" i="92"/>
  <c r="AC305" i="92"/>
  <c r="AB305" i="92"/>
  <c r="Y305" i="92"/>
  <c r="V305" i="92"/>
  <c r="S305" i="92"/>
  <c r="AD305" i="92" s="1"/>
  <c r="AC304" i="92"/>
  <c r="AB304" i="92"/>
  <c r="Y304" i="92"/>
  <c r="V304" i="92"/>
  <c r="S304" i="92"/>
  <c r="AC303" i="92"/>
  <c r="AB303" i="92"/>
  <c r="Y303" i="92"/>
  <c r="V303" i="92"/>
  <c r="S303" i="92"/>
  <c r="P303" i="92"/>
  <c r="M303" i="92"/>
  <c r="J303" i="92"/>
  <c r="AC302" i="92"/>
  <c r="AB302" i="92"/>
  <c r="Y302" i="92"/>
  <c r="V302" i="92"/>
  <c r="S302" i="92"/>
  <c r="AC301" i="92"/>
  <c r="AB301" i="92"/>
  <c r="Y301" i="92"/>
  <c r="V301" i="92"/>
  <c r="S301" i="92"/>
  <c r="AC300" i="92"/>
  <c r="AB300" i="92"/>
  <c r="Y300" i="92"/>
  <c r="V300" i="92"/>
  <c r="S300" i="92"/>
  <c r="AC299" i="92"/>
  <c r="AB299" i="92"/>
  <c r="Y299" i="92"/>
  <c r="V299" i="92"/>
  <c r="S299" i="92"/>
  <c r="P299" i="92"/>
  <c r="M299" i="92"/>
  <c r="J299" i="92"/>
  <c r="AC298" i="92"/>
  <c r="AB298" i="92"/>
  <c r="Y298" i="92"/>
  <c r="V298" i="92"/>
  <c r="S298" i="92"/>
  <c r="AC297" i="92"/>
  <c r="AB297" i="92"/>
  <c r="Y297" i="92"/>
  <c r="V297" i="92"/>
  <c r="S297" i="92"/>
  <c r="AC296" i="92"/>
  <c r="AB296" i="92"/>
  <c r="Y296" i="92"/>
  <c r="V296" i="92"/>
  <c r="S296" i="92"/>
  <c r="P296" i="92"/>
  <c r="M296" i="92"/>
  <c r="J296" i="92"/>
  <c r="AC295" i="92"/>
  <c r="AB295" i="92"/>
  <c r="Y295" i="92"/>
  <c r="V295" i="92"/>
  <c r="S295" i="92"/>
  <c r="P295" i="92"/>
  <c r="M295" i="92"/>
  <c r="J295" i="92"/>
  <c r="AC294" i="92"/>
  <c r="AB294" i="92"/>
  <c r="Y294" i="92"/>
  <c r="V294" i="92"/>
  <c r="S294" i="92"/>
  <c r="AC293" i="92"/>
  <c r="AB293" i="92"/>
  <c r="Y293" i="92"/>
  <c r="V293" i="92"/>
  <c r="S293" i="92"/>
  <c r="P293" i="92"/>
  <c r="M293" i="92"/>
  <c r="J293" i="92"/>
  <c r="AC292" i="92"/>
  <c r="AB292" i="92"/>
  <c r="Y292" i="92"/>
  <c r="V292" i="92"/>
  <c r="S292" i="92"/>
  <c r="AC291" i="92"/>
  <c r="AB291" i="92"/>
  <c r="Y291" i="92"/>
  <c r="V291" i="92"/>
  <c r="S291" i="92"/>
  <c r="P291" i="92"/>
  <c r="M291" i="92"/>
  <c r="J291" i="92"/>
  <c r="AC290" i="92"/>
  <c r="AB290" i="92"/>
  <c r="Y290" i="92"/>
  <c r="V290" i="92"/>
  <c r="S290" i="92"/>
  <c r="AC289" i="92"/>
  <c r="AB289" i="92"/>
  <c r="Y289" i="92"/>
  <c r="V289" i="92"/>
  <c r="S289" i="92"/>
  <c r="P289" i="92"/>
  <c r="M289" i="92"/>
  <c r="J289" i="92"/>
  <c r="AC288" i="92"/>
  <c r="AB288" i="92"/>
  <c r="Y288" i="92"/>
  <c r="V288" i="92"/>
  <c r="S288" i="92"/>
  <c r="AC287" i="92"/>
  <c r="AB287" i="92"/>
  <c r="Y287" i="92"/>
  <c r="V287" i="92"/>
  <c r="S287" i="92"/>
  <c r="AC285" i="92"/>
  <c r="AB285" i="92"/>
  <c r="Y285" i="92"/>
  <c r="V285" i="92"/>
  <c r="S285" i="92"/>
  <c r="J285" i="92"/>
  <c r="AC284" i="92"/>
  <c r="AB284" i="92"/>
  <c r="Y284" i="92"/>
  <c r="V284" i="92"/>
  <c r="S284" i="92"/>
  <c r="AC283" i="92"/>
  <c r="AB283" i="92"/>
  <c r="Y283" i="92"/>
  <c r="V283" i="92"/>
  <c r="S283" i="92"/>
  <c r="AC282" i="92"/>
  <c r="AB282" i="92"/>
  <c r="Y282" i="92"/>
  <c r="V282" i="92"/>
  <c r="S282" i="92"/>
  <c r="AD282" i="92" s="1"/>
  <c r="AC281" i="92"/>
  <c r="AB281" i="92"/>
  <c r="Y281" i="92"/>
  <c r="V281" i="92"/>
  <c r="S281" i="92"/>
  <c r="AC280" i="92"/>
  <c r="AB280" i="92"/>
  <c r="Y280" i="92"/>
  <c r="V280" i="92"/>
  <c r="S280" i="92"/>
  <c r="AC279" i="92"/>
  <c r="AB279" i="92"/>
  <c r="Y279" i="92"/>
  <c r="V279" i="92"/>
  <c r="S279" i="92"/>
  <c r="AC278" i="92"/>
  <c r="AB278" i="92"/>
  <c r="Y278" i="92"/>
  <c r="V278" i="92"/>
  <c r="S278" i="92"/>
  <c r="AC276" i="92"/>
  <c r="AB276" i="92"/>
  <c r="Y276" i="92"/>
  <c r="V276" i="92"/>
  <c r="AD276" i="92" s="1"/>
  <c r="S276" i="92"/>
  <c r="AC274" i="92"/>
  <c r="AB274" i="92"/>
  <c r="Y274" i="92"/>
  <c r="V274" i="92"/>
  <c r="S274" i="92"/>
  <c r="AC273" i="92"/>
  <c r="AB273" i="92"/>
  <c r="Y273" i="92"/>
  <c r="V273" i="92"/>
  <c r="S273" i="92"/>
  <c r="AC272" i="92"/>
  <c r="AB272" i="92"/>
  <c r="Y272" i="92"/>
  <c r="V272" i="92"/>
  <c r="S272" i="92"/>
  <c r="AC271" i="92"/>
  <c r="AB271" i="92"/>
  <c r="Y271" i="92"/>
  <c r="V271" i="92"/>
  <c r="AD271" i="92" s="1"/>
  <c r="S271" i="92"/>
  <c r="AC269" i="92"/>
  <c r="AB269" i="92"/>
  <c r="Y269" i="92"/>
  <c r="V269" i="92"/>
  <c r="S269" i="92"/>
  <c r="AC268" i="92"/>
  <c r="AB268" i="92"/>
  <c r="Y268" i="92"/>
  <c r="V268" i="92"/>
  <c r="S268" i="92"/>
  <c r="AC266" i="92"/>
  <c r="AB266" i="92"/>
  <c r="Y266" i="92"/>
  <c r="V266" i="92"/>
  <c r="S266" i="92"/>
  <c r="AC265" i="92"/>
  <c r="AB265" i="92"/>
  <c r="Y265" i="92"/>
  <c r="V265" i="92"/>
  <c r="AD265" i="92" s="1"/>
  <c r="S265" i="92"/>
  <c r="AC263" i="92"/>
  <c r="AB263" i="92"/>
  <c r="Y263" i="92"/>
  <c r="V263" i="92"/>
  <c r="S263" i="92"/>
  <c r="P263" i="92"/>
  <c r="M263" i="92"/>
  <c r="J263" i="92"/>
  <c r="AB262" i="92"/>
  <c r="Y262" i="92"/>
  <c r="V262" i="92"/>
  <c r="S262" i="92"/>
  <c r="AC261" i="92"/>
  <c r="AB261" i="92"/>
  <c r="Y261" i="92"/>
  <c r="V261" i="92"/>
  <c r="S261" i="92"/>
  <c r="AC260" i="92"/>
  <c r="AB260" i="92"/>
  <c r="Y260" i="92"/>
  <c r="V260" i="92"/>
  <c r="S260" i="92"/>
  <c r="AC259" i="92"/>
  <c r="AB259" i="92"/>
  <c r="Y259" i="92"/>
  <c r="V259" i="92"/>
  <c r="S259" i="92"/>
  <c r="AC258" i="92"/>
  <c r="AB258" i="92"/>
  <c r="Y258" i="92"/>
  <c r="V258" i="92"/>
  <c r="AD258" i="92" s="1"/>
  <c r="S258" i="92"/>
  <c r="AC257" i="92"/>
  <c r="AB257" i="92"/>
  <c r="Y257" i="92"/>
  <c r="V257" i="92"/>
  <c r="S257" i="92"/>
  <c r="AC256" i="92"/>
  <c r="AB256" i="92"/>
  <c r="Y256" i="92"/>
  <c r="V256" i="92"/>
  <c r="S256" i="92"/>
  <c r="AC254" i="92"/>
  <c r="AB254" i="92"/>
  <c r="Y254" i="92"/>
  <c r="V254" i="92"/>
  <c r="S254" i="92"/>
  <c r="AC253" i="92"/>
  <c r="AB253" i="92"/>
  <c r="Y253" i="92"/>
  <c r="V253" i="92"/>
  <c r="S253" i="92"/>
  <c r="AC252" i="92"/>
  <c r="AB252" i="92"/>
  <c r="Y252" i="92"/>
  <c r="V252" i="92"/>
  <c r="S252" i="92"/>
  <c r="AC251" i="92"/>
  <c r="AB251" i="92"/>
  <c r="Y251" i="92"/>
  <c r="V251" i="92"/>
  <c r="S251" i="92"/>
  <c r="AC250" i="92"/>
  <c r="AB250" i="92"/>
  <c r="Y250" i="92"/>
  <c r="V250" i="92"/>
  <c r="S250" i="92"/>
  <c r="AC249" i="92"/>
  <c r="AB249" i="92"/>
  <c r="Y249" i="92"/>
  <c r="V249" i="92"/>
  <c r="AD249" i="92" s="1"/>
  <c r="S249" i="92"/>
  <c r="AC248" i="92"/>
  <c r="AB248" i="92"/>
  <c r="Y248" i="92"/>
  <c r="V248" i="92"/>
  <c r="S248" i="92"/>
  <c r="P248" i="92"/>
  <c r="M248" i="92"/>
  <c r="J248" i="92"/>
  <c r="AC247" i="92"/>
  <c r="AB247" i="92"/>
  <c r="Y247" i="92"/>
  <c r="V247" i="92"/>
  <c r="S247" i="92"/>
  <c r="AC245" i="92"/>
  <c r="AB245" i="92"/>
  <c r="Y245" i="92"/>
  <c r="V245" i="92"/>
  <c r="S245" i="92"/>
  <c r="AC244" i="92"/>
  <c r="AB244" i="92"/>
  <c r="Y244" i="92"/>
  <c r="V244" i="92"/>
  <c r="S244" i="92"/>
  <c r="AC243" i="92"/>
  <c r="AB243" i="92"/>
  <c r="Y243" i="92"/>
  <c r="V243" i="92"/>
  <c r="S243" i="92"/>
  <c r="AC242" i="92"/>
  <c r="AB242" i="92"/>
  <c r="Y242" i="92"/>
  <c r="V242" i="92"/>
  <c r="S242" i="92"/>
  <c r="AC241" i="92"/>
  <c r="AB241" i="92"/>
  <c r="Y241" i="92"/>
  <c r="V241" i="92"/>
  <c r="S241" i="92"/>
  <c r="AC240" i="92"/>
  <c r="AB240" i="92"/>
  <c r="Y240" i="92"/>
  <c r="V240" i="92"/>
  <c r="S240" i="92"/>
  <c r="AC239" i="92"/>
  <c r="AB239" i="92"/>
  <c r="Y239" i="92"/>
  <c r="V239" i="92"/>
  <c r="AD239" i="92" s="1"/>
  <c r="S239" i="92"/>
  <c r="AC237" i="92"/>
  <c r="AB237" i="92"/>
  <c r="Y237" i="92"/>
  <c r="V237" i="92"/>
  <c r="S237" i="92"/>
  <c r="P237" i="92"/>
  <c r="M237" i="92"/>
  <c r="J237" i="92"/>
  <c r="AC236" i="92"/>
  <c r="AB236" i="92"/>
  <c r="Y236" i="92"/>
  <c r="V236" i="92"/>
  <c r="S236" i="92"/>
  <c r="P236" i="92"/>
  <c r="M236" i="92"/>
  <c r="J236" i="92"/>
  <c r="AC235" i="92"/>
  <c r="AB235" i="92"/>
  <c r="Y235" i="92"/>
  <c r="V235" i="92"/>
  <c r="S235" i="92"/>
  <c r="P235" i="92"/>
  <c r="M235" i="92"/>
  <c r="J235" i="92"/>
  <c r="AC234" i="92"/>
  <c r="AB234" i="92"/>
  <c r="Y234" i="92"/>
  <c r="V234" i="92"/>
  <c r="S234" i="92"/>
  <c r="P234" i="92"/>
  <c r="M234" i="92"/>
  <c r="J234" i="92"/>
  <c r="AC233" i="92"/>
  <c r="AB233" i="92"/>
  <c r="Y233" i="92"/>
  <c r="V233" i="92"/>
  <c r="S233" i="92"/>
  <c r="P233" i="92"/>
  <c r="M233" i="92"/>
  <c r="J233" i="92"/>
  <c r="AC232" i="92"/>
  <c r="AB232" i="92"/>
  <c r="Y232" i="92"/>
  <c r="V232" i="92"/>
  <c r="S232" i="92"/>
  <c r="P232" i="92"/>
  <c r="M232" i="92"/>
  <c r="J232" i="92"/>
  <c r="AC231" i="92"/>
  <c r="AB231" i="92"/>
  <c r="Y231" i="92"/>
  <c r="V231" i="92"/>
  <c r="S231" i="92"/>
  <c r="P231" i="92"/>
  <c r="M231" i="92"/>
  <c r="J231" i="92"/>
  <c r="AC230" i="92"/>
  <c r="AB230" i="92"/>
  <c r="Y230" i="92"/>
  <c r="V230" i="92"/>
  <c r="S230" i="92"/>
  <c r="P230" i="92"/>
  <c r="M230" i="92"/>
  <c r="J230" i="92"/>
  <c r="AC229" i="92"/>
  <c r="AB229" i="92"/>
  <c r="Y229" i="92"/>
  <c r="V229" i="92"/>
  <c r="S229" i="92"/>
  <c r="P229" i="92"/>
  <c r="M229" i="92"/>
  <c r="J229" i="92"/>
  <c r="AC226" i="92"/>
  <c r="AB226" i="92"/>
  <c r="Y226" i="92"/>
  <c r="V226" i="92"/>
  <c r="S226" i="92"/>
  <c r="P226" i="92"/>
  <c r="M226" i="92"/>
  <c r="J226" i="92"/>
  <c r="AC225" i="92"/>
  <c r="AB225" i="92"/>
  <c r="Y225" i="92"/>
  <c r="V225" i="92"/>
  <c r="S225" i="92"/>
  <c r="P225" i="92"/>
  <c r="M225" i="92"/>
  <c r="J225" i="92"/>
  <c r="AC224" i="92"/>
  <c r="AB224" i="92"/>
  <c r="Y224" i="92"/>
  <c r="V224" i="92"/>
  <c r="S224" i="92"/>
  <c r="P224" i="92"/>
  <c r="M224" i="92"/>
  <c r="J224" i="92"/>
  <c r="AC223" i="92"/>
  <c r="AB223" i="92"/>
  <c r="Y223" i="92"/>
  <c r="V223" i="92"/>
  <c r="S223" i="92"/>
  <c r="P223" i="92"/>
  <c r="M223" i="92"/>
  <c r="J223" i="92"/>
  <c r="AC222" i="92"/>
  <c r="AB222" i="92"/>
  <c r="Y222" i="92"/>
  <c r="V222" i="92"/>
  <c r="S222" i="92"/>
  <c r="P222" i="92"/>
  <c r="M222" i="92"/>
  <c r="J222" i="92"/>
  <c r="AC221" i="92"/>
  <c r="AB221" i="92"/>
  <c r="Y221" i="92"/>
  <c r="V221" i="92"/>
  <c r="S221" i="92"/>
  <c r="P221" i="92"/>
  <c r="M221" i="92"/>
  <c r="J221" i="92"/>
  <c r="AC220" i="92"/>
  <c r="AB220" i="92"/>
  <c r="Y220" i="92"/>
  <c r="V220" i="92"/>
  <c r="S220" i="92"/>
  <c r="P220" i="92"/>
  <c r="M220" i="92"/>
  <c r="J220" i="92"/>
  <c r="AC219" i="92"/>
  <c r="AB219" i="92"/>
  <c r="Y219" i="92"/>
  <c r="V219" i="92"/>
  <c r="S219" i="92"/>
  <c r="P219" i="92"/>
  <c r="M219" i="92"/>
  <c r="J219" i="92"/>
  <c r="AC218" i="92"/>
  <c r="AB218" i="92"/>
  <c r="Y218" i="92"/>
  <c r="V218" i="92"/>
  <c r="S218" i="92"/>
  <c r="P218" i="92"/>
  <c r="M218" i="92"/>
  <c r="J218" i="92"/>
  <c r="AC216" i="92"/>
  <c r="AB216" i="92"/>
  <c r="Y216" i="92"/>
  <c r="V216" i="92"/>
  <c r="S216" i="92"/>
  <c r="AC214" i="92"/>
  <c r="AB214" i="92"/>
  <c r="Y214" i="92"/>
  <c r="V214" i="92"/>
  <c r="S214" i="92"/>
  <c r="P214" i="92"/>
  <c r="M214" i="92"/>
  <c r="J214" i="92"/>
  <c r="AC213" i="92"/>
  <c r="AB213" i="92"/>
  <c r="Y213" i="92"/>
  <c r="V213" i="92"/>
  <c r="S213" i="92"/>
  <c r="P213" i="92"/>
  <c r="M213" i="92"/>
  <c r="J213" i="92"/>
  <c r="AC212" i="92"/>
  <c r="AB212" i="92"/>
  <c r="Y212" i="92"/>
  <c r="V212" i="92"/>
  <c r="S212" i="92"/>
  <c r="P212" i="92"/>
  <c r="M212" i="92"/>
  <c r="J212" i="92"/>
  <c r="AC211" i="92"/>
  <c r="AB211" i="92"/>
  <c r="Y211" i="92"/>
  <c r="V211" i="92"/>
  <c r="S211" i="92"/>
  <c r="P211" i="92"/>
  <c r="M211" i="92"/>
  <c r="J211" i="92"/>
  <c r="AC209" i="92"/>
  <c r="AB209" i="92"/>
  <c r="Y209" i="92"/>
  <c r="V209" i="92"/>
  <c r="S209" i="92"/>
  <c r="AC208" i="92"/>
  <c r="AB208" i="92"/>
  <c r="Y208" i="92"/>
  <c r="V208" i="92"/>
  <c r="S208" i="92"/>
  <c r="AC207" i="92"/>
  <c r="AB207" i="92"/>
  <c r="Y207" i="92"/>
  <c r="V207" i="92"/>
  <c r="S207" i="92"/>
  <c r="AC206" i="92"/>
  <c r="AB206" i="92"/>
  <c r="Y206" i="92"/>
  <c r="V206" i="92"/>
  <c r="S206" i="92"/>
  <c r="AC205" i="92"/>
  <c r="AB205" i="92"/>
  <c r="Y205" i="92"/>
  <c r="V205" i="92"/>
  <c r="S205" i="92"/>
  <c r="AC204" i="92"/>
  <c r="AB204" i="92"/>
  <c r="Y204" i="92"/>
  <c r="V204" i="92"/>
  <c r="S204" i="92"/>
  <c r="AC203" i="92"/>
  <c r="AB203" i="92"/>
  <c r="Y203" i="92"/>
  <c r="V203" i="92"/>
  <c r="S203" i="92"/>
  <c r="P203" i="92"/>
  <c r="M203" i="92"/>
  <c r="J203" i="92"/>
  <c r="AC202" i="92"/>
  <c r="AB202" i="92"/>
  <c r="Y202" i="92"/>
  <c r="V202" i="92"/>
  <c r="AD202" i="92" s="1"/>
  <c r="S202" i="92"/>
  <c r="P202" i="92"/>
  <c r="M202" i="92"/>
  <c r="J202" i="92"/>
  <c r="AC201" i="92"/>
  <c r="AB201" i="92"/>
  <c r="Y201" i="92"/>
  <c r="V201" i="92"/>
  <c r="S201" i="92"/>
  <c r="AC200" i="92"/>
  <c r="AB200" i="92"/>
  <c r="Y200" i="92"/>
  <c r="V200" i="92"/>
  <c r="S200" i="92"/>
  <c r="AC198" i="92"/>
  <c r="AB198" i="92"/>
  <c r="Y198" i="92"/>
  <c r="V198" i="92"/>
  <c r="S198" i="92"/>
  <c r="AC197" i="92"/>
  <c r="AB197" i="92"/>
  <c r="Y197" i="92"/>
  <c r="V197" i="92"/>
  <c r="S197" i="92"/>
  <c r="P197" i="92"/>
  <c r="M197" i="92"/>
  <c r="J197" i="92"/>
  <c r="AC196" i="92"/>
  <c r="AB196" i="92"/>
  <c r="Y196" i="92"/>
  <c r="V196" i="92"/>
  <c r="S196" i="92"/>
  <c r="P196" i="92"/>
  <c r="M196" i="92"/>
  <c r="J196" i="92"/>
  <c r="AC195" i="92"/>
  <c r="AB195" i="92"/>
  <c r="Y195" i="92"/>
  <c r="V195" i="92"/>
  <c r="S195" i="92"/>
  <c r="AD195" i="92" s="1"/>
  <c r="AC194" i="92"/>
  <c r="AB194" i="92"/>
  <c r="Y194" i="92"/>
  <c r="V194" i="92"/>
  <c r="S194" i="92"/>
  <c r="AC192" i="92"/>
  <c r="AB192" i="92"/>
  <c r="Y192" i="92"/>
  <c r="V192" i="92"/>
  <c r="S192" i="92"/>
  <c r="P192" i="92"/>
  <c r="M192" i="92"/>
  <c r="J192" i="92"/>
  <c r="AC191" i="92"/>
  <c r="AB191" i="92"/>
  <c r="Y191" i="92"/>
  <c r="V191" i="92"/>
  <c r="S191" i="92"/>
  <c r="P191" i="92"/>
  <c r="M191" i="92"/>
  <c r="J191" i="92"/>
  <c r="AC190" i="92"/>
  <c r="AB190" i="92"/>
  <c r="Y190" i="92"/>
  <c r="V190" i="92"/>
  <c r="S190" i="92"/>
  <c r="P190" i="92"/>
  <c r="M190" i="92"/>
  <c r="J190" i="92"/>
  <c r="AC189" i="92"/>
  <c r="AB189" i="92"/>
  <c r="Y189" i="92"/>
  <c r="V189" i="92"/>
  <c r="S189" i="92"/>
  <c r="P189" i="92"/>
  <c r="M189" i="92"/>
  <c r="J189" i="92"/>
  <c r="AC188" i="92"/>
  <c r="AB188" i="92"/>
  <c r="Y188" i="92"/>
  <c r="V188" i="92"/>
  <c r="S188" i="92"/>
  <c r="P188" i="92"/>
  <c r="M188" i="92"/>
  <c r="J188" i="92"/>
  <c r="AC187" i="92"/>
  <c r="AB187" i="92"/>
  <c r="Y187" i="92"/>
  <c r="V187" i="92"/>
  <c r="S187" i="92"/>
  <c r="P187" i="92"/>
  <c r="M187" i="92"/>
  <c r="J187" i="92"/>
  <c r="AC186" i="92"/>
  <c r="AB186" i="92"/>
  <c r="Y186" i="92"/>
  <c r="V186" i="92"/>
  <c r="S186" i="92"/>
  <c r="P186" i="92"/>
  <c r="M186" i="92"/>
  <c r="J186" i="92"/>
  <c r="AC185" i="92"/>
  <c r="AB185" i="92"/>
  <c r="Y185" i="92"/>
  <c r="V185" i="92"/>
  <c r="S185" i="92"/>
  <c r="P185" i="92"/>
  <c r="M185" i="92"/>
  <c r="J185" i="92"/>
  <c r="AC184" i="92"/>
  <c r="AB184" i="92"/>
  <c r="Y184" i="92"/>
  <c r="V184" i="92"/>
  <c r="S184" i="92"/>
  <c r="P184" i="92"/>
  <c r="M184" i="92"/>
  <c r="J184" i="92"/>
  <c r="AC183" i="92"/>
  <c r="AB183" i="92"/>
  <c r="Y183" i="92"/>
  <c r="V183" i="92"/>
  <c r="S183" i="92"/>
  <c r="P183" i="92"/>
  <c r="M183" i="92"/>
  <c r="J183" i="92"/>
  <c r="AC182" i="92"/>
  <c r="AB182" i="92"/>
  <c r="Y182" i="92"/>
  <c r="V182" i="92"/>
  <c r="S182" i="92"/>
  <c r="P182" i="92"/>
  <c r="M182" i="92"/>
  <c r="J182" i="92"/>
  <c r="AC181" i="92"/>
  <c r="AB181" i="92"/>
  <c r="Y181" i="92"/>
  <c r="V181" i="92"/>
  <c r="S181" i="92"/>
  <c r="P181" i="92"/>
  <c r="M181" i="92"/>
  <c r="J181" i="92"/>
  <c r="AC180" i="92"/>
  <c r="AB180" i="92"/>
  <c r="Y180" i="92"/>
  <c r="V180" i="92"/>
  <c r="S180" i="92"/>
  <c r="P180" i="92"/>
  <c r="M180" i="92"/>
  <c r="J180" i="92"/>
  <c r="AC179" i="92"/>
  <c r="AB179" i="92"/>
  <c r="Y179" i="92"/>
  <c r="V179" i="92"/>
  <c r="S179" i="92"/>
  <c r="P179" i="92"/>
  <c r="M179" i="92"/>
  <c r="J179" i="92"/>
  <c r="AC178" i="92"/>
  <c r="AB178" i="92"/>
  <c r="Y178" i="92"/>
  <c r="V178" i="92"/>
  <c r="S178" i="92"/>
  <c r="P178" i="92"/>
  <c r="M178" i="92"/>
  <c r="J178" i="92"/>
  <c r="AC177" i="92"/>
  <c r="AB177" i="92"/>
  <c r="Y177" i="92"/>
  <c r="V177" i="92"/>
  <c r="S177" i="92"/>
  <c r="P177" i="92"/>
  <c r="M177" i="92"/>
  <c r="J177" i="92"/>
  <c r="AC176" i="92"/>
  <c r="AB176" i="92"/>
  <c r="Y176" i="92"/>
  <c r="V176" i="92"/>
  <c r="S176" i="92"/>
  <c r="P176" i="92"/>
  <c r="M176" i="92"/>
  <c r="J176" i="92"/>
  <c r="AC174" i="92"/>
  <c r="AB174" i="92"/>
  <c r="Y174" i="92"/>
  <c r="V174" i="92"/>
  <c r="S174" i="92"/>
  <c r="P174" i="92"/>
  <c r="M174" i="92"/>
  <c r="J174" i="92"/>
  <c r="AC173" i="92"/>
  <c r="AB173" i="92"/>
  <c r="Y173" i="92"/>
  <c r="V173" i="92"/>
  <c r="S173" i="92"/>
  <c r="P173" i="92"/>
  <c r="M173" i="92"/>
  <c r="J173" i="92"/>
  <c r="AC172" i="92"/>
  <c r="AB172" i="92"/>
  <c r="Y172" i="92"/>
  <c r="V172" i="92"/>
  <c r="S172" i="92"/>
  <c r="P172" i="92"/>
  <c r="M172" i="92"/>
  <c r="J172" i="92"/>
  <c r="AC171" i="92"/>
  <c r="AB171" i="92"/>
  <c r="Y171" i="92"/>
  <c r="V171" i="92"/>
  <c r="S171" i="92"/>
  <c r="P171" i="92"/>
  <c r="M171" i="92"/>
  <c r="J171" i="92"/>
  <c r="AC170" i="92"/>
  <c r="AB170" i="92"/>
  <c r="Y170" i="92"/>
  <c r="V170" i="92"/>
  <c r="S170" i="92"/>
  <c r="P170" i="92"/>
  <c r="M170" i="92"/>
  <c r="J170" i="92"/>
  <c r="AC169" i="92"/>
  <c r="AB169" i="92"/>
  <c r="Y169" i="92"/>
  <c r="V169" i="92"/>
  <c r="S169" i="92"/>
  <c r="P169" i="92"/>
  <c r="M169" i="92"/>
  <c r="J169" i="92"/>
  <c r="AC167" i="92"/>
  <c r="AB167" i="92"/>
  <c r="Y167" i="92"/>
  <c r="V167" i="92"/>
  <c r="S167" i="92"/>
  <c r="AC166" i="92"/>
  <c r="AB166" i="92"/>
  <c r="Y166" i="92"/>
  <c r="V166" i="92"/>
  <c r="S166" i="92"/>
  <c r="AC165" i="92"/>
  <c r="AB165" i="92"/>
  <c r="V165" i="92"/>
  <c r="S165" i="92"/>
  <c r="AC163" i="92"/>
  <c r="AB163" i="92"/>
  <c r="Y163" i="92"/>
  <c r="V163" i="92"/>
  <c r="S163" i="92"/>
  <c r="AC162" i="92"/>
  <c r="AB162" i="92"/>
  <c r="Y162" i="92"/>
  <c r="V162" i="92"/>
  <c r="S162" i="92"/>
  <c r="P162" i="92"/>
  <c r="M162" i="92"/>
  <c r="J162" i="92"/>
  <c r="AD162" i="92" s="1"/>
  <c r="AC161" i="92"/>
  <c r="AB161" i="92"/>
  <c r="Y161" i="92"/>
  <c r="V161" i="92"/>
  <c r="S161" i="92"/>
  <c r="P161" i="92"/>
  <c r="M161" i="92"/>
  <c r="J161" i="92"/>
  <c r="AD161" i="92" s="1"/>
  <c r="AC160" i="92"/>
  <c r="AB160" i="92"/>
  <c r="Y160" i="92"/>
  <c r="V160" i="92"/>
  <c r="S160" i="92"/>
  <c r="AC159" i="92"/>
  <c r="AB159" i="92"/>
  <c r="Y159" i="92"/>
  <c r="V159" i="92"/>
  <c r="S159" i="92"/>
  <c r="P159" i="92"/>
  <c r="M159" i="92"/>
  <c r="J159" i="92"/>
  <c r="AC158" i="92"/>
  <c r="AB158" i="92"/>
  <c r="Y158" i="92"/>
  <c r="V158" i="92"/>
  <c r="S158" i="92"/>
  <c r="P158" i="92"/>
  <c r="M158" i="92"/>
  <c r="J158" i="92"/>
  <c r="AC157" i="92"/>
  <c r="AB157" i="92"/>
  <c r="Y157" i="92"/>
  <c r="V157" i="92"/>
  <c r="S157" i="92"/>
  <c r="AC156" i="92"/>
  <c r="AB156" i="92"/>
  <c r="Y156" i="92"/>
  <c r="V156" i="92"/>
  <c r="S156" i="92"/>
  <c r="J156" i="92"/>
  <c r="AC154" i="92"/>
  <c r="AB154" i="92"/>
  <c r="Y154" i="92"/>
  <c r="V154" i="92"/>
  <c r="S154" i="92"/>
  <c r="AC153" i="92"/>
  <c r="AB153" i="92"/>
  <c r="Y153" i="92"/>
  <c r="V153" i="92"/>
  <c r="S153" i="92"/>
  <c r="AC152" i="92"/>
  <c r="AB152" i="92"/>
  <c r="Y152" i="92"/>
  <c r="V152" i="92"/>
  <c r="S152" i="92"/>
  <c r="AC150" i="92"/>
  <c r="AB150" i="92"/>
  <c r="Y150" i="92"/>
  <c r="V150" i="92"/>
  <c r="S150" i="92"/>
  <c r="AC149" i="92"/>
  <c r="AB149" i="92"/>
  <c r="Y149" i="92"/>
  <c r="V149" i="92"/>
  <c r="S149" i="92"/>
  <c r="P149" i="92"/>
  <c r="M149" i="92"/>
  <c r="J149" i="92"/>
  <c r="AC148" i="92"/>
  <c r="AB148" i="92"/>
  <c r="AD148" i="92" s="1"/>
  <c r="AC147" i="92"/>
  <c r="AB147" i="92"/>
  <c r="AD147" i="92" s="1"/>
  <c r="AC146" i="92"/>
  <c r="AB146" i="92"/>
  <c r="Y146" i="92"/>
  <c r="V146" i="92"/>
  <c r="S146" i="92"/>
  <c r="P146" i="92"/>
  <c r="M146" i="92"/>
  <c r="J146" i="92"/>
  <c r="AD146" i="92" s="1"/>
  <c r="AC145" i="92"/>
  <c r="AB145" i="92"/>
  <c r="Y145" i="92"/>
  <c r="V145" i="92"/>
  <c r="S145" i="92"/>
  <c r="AC144" i="92"/>
  <c r="AB144" i="92"/>
  <c r="Y144" i="92"/>
  <c r="V144" i="92"/>
  <c r="S144" i="92"/>
  <c r="AC142" i="92"/>
  <c r="AB142" i="92"/>
  <c r="Y142" i="92"/>
  <c r="V142" i="92"/>
  <c r="S142" i="92"/>
  <c r="AD141" i="92"/>
  <c r="AC141" i="92"/>
  <c r="AB141" i="92"/>
  <c r="AC139" i="92"/>
  <c r="AB139" i="92"/>
  <c r="Y139" i="92"/>
  <c r="V139" i="92"/>
  <c r="S139" i="92"/>
  <c r="P139" i="92"/>
  <c r="M139" i="92"/>
  <c r="J139" i="92"/>
  <c r="AC138" i="92"/>
  <c r="AB138" i="92"/>
  <c r="Y138" i="92"/>
  <c r="V138" i="92"/>
  <c r="S138" i="92"/>
  <c r="AC137" i="92"/>
  <c r="AB137" i="92"/>
  <c r="Y137" i="92"/>
  <c r="V137" i="92"/>
  <c r="S137" i="92"/>
  <c r="AD137" i="92" s="1"/>
  <c r="P137" i="92"/>
  <c r="M137" i="92"/>
  <c r="J137" i="92"/>
  <c r="AC136" i="92"/>
  <c r="AB136" i="92"/>
  <c r="Y136" i="92"/>
  <c r="V136" i="92"/>
  <c r="S136" i="92"/>
  <c r="AC135" i="92"/>
  <c r="AB135" i="92"/>
  <c r="Y135" i="92"/>
  <c r="V135" i="92"/>
  <c r="S135" i="92"/>
  <c r="AC134" i="92"/>
  <c r="AB134" i="92"/>
  <c r="Y134" i="92"/>
  <c r="V134" i="92"/>
  <c r="S134" i="92"/>
  <c r="AC133" i="92"/>
  <c r="AB133" i="92"/>
  <c r="AD133" i="92" s="1"/>
  <c r="AC132" i="92"/>
  <c r="AB132" i="92"/>
  <c r="AD132" i="92" s="1"/>
  <c r="AC131" i="92"/>
  <c r="AB131" i="92"/>
  <c r="Y131" i="92"/>
  <c r="V131" i="92"/>
  <c r="S131" i="92"/>
  <c r="AC130" i="92"/>
  <c r="AB130" i="92"/>
  <c r="Y130" i="92"/>
  <c r="V130" i="92"/>
  <c r="S130" i="92"/>
  <c r="AC129" i="92"/>
  <c r="AB129" i="92"/>
  <c r="Y129" i="92"/>
  <c r="V129" i="92"/>
  <c r="S129" i="92"/>
  <c r="AC128" i="92"/>
  <c r="AB128" i="92"/>
  <c r="Y128" i="92"/>
  <c r="V128" i="92"/>
  <c r="S128" i="92"/>
  <c r="AC127" i="92"/>
  <c r="AB127" i="92"/>
  <c r="Y127" i="92"/>
  <c r="V127" i="92"/>
  <c r="S127" i="92"/>
  <c r="AC125" i="92"/>
  <c r="AB125" i="92"/>
  <c r="Y125" i="92"/>
  <c r="V125" i="92"/>
  <c r="S125" i="92"/>
  <c r="AC124" i="92"/>
  <c r="AB124" i="92"/>
  <c r="Y124" i="92"/>
  <c r="V124" i="92"/>
  <c r="S124" i="92"/>
  <c r="AC122" i="92"/>
  <c r="AB122" i="92"/>
  <c r="Y122" i="92"/>
  <c r="V122" i="92"/>
  <c r="S122" i="92"/>
  <c r="AC121" i="92"/>
  <c r="AB121" i="92"/>
  <c r="Y121" i="92"/>
  <c r="V121" i="92"/>
  <c r="S121" i="92"/>
  <c r="AC119" i="92"/>
  <c r="AB119" i="92"/>
  <c r="Y119" i="92"/>
  <c r="V119" i="92"/>
  <c r="S119" i="92"/>
  <c r="P119" i="92"/>
  <c r="M119" i="92"/>
  <c r="J119" i="92"/>
  <c r="AC118" i="92"/>
  <c r="AB118" i="92"/>
  <c r="Y118" i="92"/>
  <c r="V118" i="92"/>
  <c r="S118" i="92"/>
  <c r="P118" i="92"/>
  <c r="M118" i="92"/>
  <c r="J118" i="92"/>
  <c r="AC117" i="92"/>
  <c r="AB117" i="92"/>
  <c r="Y117" i="92"/>
  <c r="V117" i="92"/>
  <c r="S117" i="92"/>
  <c r="P117" i="92"/>
  <c r="M117" i="92"/>
  <c r="J117" i="92"/>
  <c r="AC116" i="92"/>
  <c r="AB116" i="92"/>
  <c r="Y116" i="92"/>
  <c r="V116" i="92"/>
  <c r="S116" i="92"/>
  <c r="P116" i="92"/>
  <c r="M116" i="92"/>
  <c r="J116" i="92"/>
  <c r="AC115" i="92"/>
  <c r="AB115" i="92"/>
  <c r="Y115" i="92"/>
  <c r="V115" i="92"/>
  <c r="S115" i="92"/>
  <c r="P115" i="92"/>
  <c r="M115" i="92"/>
  <c r="J115" i="92"/>
  <c r="AC114" i="92"/>
  <c r="AB114" i="92"/>
  <c r="Y114" i="92"/>
  <c r="V114" i="92"/>
  <c r="S114" i="92"/>
  <c r="P114" i="92"/>
  <c r="M114" i="92"/>
  <c r="J114" i="92"/>
  <c r="AC113" i="92"/>
  <c r="AB113" i="92"/>
  <c r="Y113" i="92"/>
  <c r="V113" i="92"/>
  <c r="S113" i="92"/>
  <c r="P113" i="92"/>
  <c r="M113" i="92"/>
  <c r="J113" i="92"/>
  <c r="AC112" i="92"/>
  <c r="AB112" i="92"/>
  <c r="Y112" i="92"/>
  <c r="V112" i="92"/>
  <c r="S112" i="92"/>
  <c r="P112" i="92"/>
  <c r="M112" i="92"/>
  <c r="J112" i="92"/>
  <c r="AC111" i="92"/>
  <c r="AB111" i="92"/>
  <c r="Y111" i="92"/>
  <c r="V111" i="92"/>
  <c r="S111" i="92"/>
  <c r="P111" i="92"/>
  <c r="M111" i="92"/>
  <c r="J111" i="92"/>
  <c r="AC110" i="92"/>
  <c r="AB110" i="92"/>
  <c r="Y110" i="92"/>
  <c r="V110" i="92"/>
  <c r="S110" i="92"/>
  <c r="P110" i="92"/>
  <c r="M110" i="92"/>
  <c r="J110" i="92"/>
  <c r="AC109" i="92"/>
  <c r="AB109" i="92"/>
  <c r="Y109" i="92"/>
  <c r="V109" i="92"/>
  <c r="S109" i="92"/>
  <c r="P109" i="92"/>
  <c r="M109" i="92"/>
  <c r="J109" i="92"/>
  <c r="AC108" i="92"/>
  <c r="AB108" i="92"/>
  <c r="Y108" i="92"/>
  <c r="V108" i="92"/>
  <c r="S108" i="92"/>
  <c r="P108" i="92"/>
  <c r="M108" i="92"/>
  <c r="J108" i="92"/>
  <c r="AC107" i="92"/>
  <c r="AB107" i="92"/>
  <c r="Y107" i="92"/>
  <c r="V107" i="92"/>
  <c r="S107" i="92"/>
  <c r="P107" i="92"/>
  <c r="M107" i="92"/>
  <c r="J107" i="92"/>
  <c r="AC106" i="92"/>
  <c r="AB106" i="92"/>
  <c r="Y106" i="92"/>
  <c r="V106" i="92"/>
  <c r="S106" i="92"/>
  <c r="P106" i="92"/>
  <c r="M106" i="92"/>
  <c r="J106" i="92"/>
  <c r="AC105" i="92"/>
  <c r="AB105" i="92"/>
  <c r="Y105" i="92"/>
  <c r="V105" i="92"/>
  <c r="S105" i="92"/>
  <c r="P105" i="92"/>
  <c r="M105" i="92"/>
  <c r="J105" i="92"/>
  <c r="AC104" i="92"/>
  <c r="AB104" i="92"/>
  <c r="Y104" i="92"/>
  <c r="V104" i="92"/>
  <c r="S104" i="92"/>
  <c r="P104" i="92"/>
  <c r="M104" i="92"/>
  <c r="J104" i="92"/>
  <c r="AC103" i="92"/>
  <c r="AB103" i="92"/>
  <c r="Y103" i="92"/>
  <c r="V103" i="92"/>
  <c r="S103" i="92"/>
  <c r="P103" i="92"/>
  <c r="M103" i="92"/>
  <c r="J103" i="92"/>
  <c r="AC102" i="92"/>
  <c r="AB102" i="92"/>
  <c r="Y102" i="92"/>
  <c r="V102" i="92"/>
  <c r="S102" i="92"/>
  <c r="P102" i="92"/>
  <c r="M102" i="92"/>
  <c r="J102" i="92"/>
  <c r="AC101" i="92"/>
  <c r="AB101" i="92"/>
  <c r="Y101" i="92"/>
  <c r="V101" i="92"/>
  <c r="S101" i="92"/>
  <c r="P101" i="92"/>
  <c r="M101" i="92"/>
  <c r="J101" i="92"/>
  <c r="AC100" i="92"/>
  <c r="AB100" i="92"/>
  <c r="Y100" i="92"/>
  <c r="V100" i="92"/>
  <c r="S100" i="92"/>
  <c r="P100" i="92"/>
  <c r="M100" i="92"/>
  <c r="J100" i="92"/>
  <c r="AC99" i="92"/>
  <c r="AB99" i="92"/>
  <c r="Y99" i="92"/>
  <c r="V99" i="92"/>
  <c r="S99" i="92"/>
  <c r="P99" i="92"/>
  <c r="M99" i="92"/>
  <c r="J99" i="92"/>
  <c r="AC98" i="92"/>
  <c r="AB98" i="92"/>
  <c r="Y98" i="92"/>
  <c r="V98" i="92"/>
  <c r="S98" i="92"/>
  <c r="P98" i="92"/>
  <c r="M98" i="92"/>
  <c r="J98" i="92"/>
  <c r="AC97" i="92"/>
  <c r="AB97" i="92"/>
  <c r="Y97" i="92"/>
  <c r="V97" i="92"/>
  <c r="S97" i="92"/>
  <c r="P97" i="92"/>
  <c r="M97" i="92"/>
  <c r="J97" i="92"/>
  <c r="AC94" i="92"/>
  <c r="AB94" i="92"/>
  <c r="Y94" i="92"/>
  <c r="V94" i="92"/>
  <c r="S94" i="92"/>
  <c r="AC93" i="92"/>
  <c r="AB93" i="92"/>
  <c r="Y93" i="92"/>
  <c r="V93" i="92"/>
  <c r="S93" i="92"/>
  <c r="AC92" i="92"/>
  <c r="AB92" i="92"/>
  <c r="Y92" i="92"/>
  <c r="V92" i="92"/>
  <c r="S92" i="92"/>
  <c r="AC91" i="92"/>
  <c r="AB91" i="92"/>
  <c r="Y91" i="92"/>
  <c r="V91" i="92"/>
  <c r="S91" i="92"/>
  <c r="AC90" i="92"/>
  <c r="AB90" i="92"/>
  <c r="Y90" i="92"/>
  <c r="V90" i="92"/>
  <c r="S90" i="92"/>
  <c r="AC89" i="92"/>
  <c r="AB89" i="92"/>
  <c r="Y89" i="92"/>
  <c r="V89" i="92"/>
  <c r="S89" i="92"/>
  <c r="AC88" i="92"/>
  <c r="AB88" i="92"/>
  <c r="Y88" i="92"/>
  <c r="V88" i="92"/>
  <c r="S88" i="92"/>
  <c r="AC87" i="92"/>
  <c r="AB87" i="92"/>
  <c r="Y87" i="92"/>
  <c r="V87" i="92"/>
  <c r="S87" i="92"/>
  <c r="AC85" i="92"/>
  <c r="AB85" i="92"/>
  <c r="Y85" i="92"/>
  <c r="V85" i="92"/>
  <c r="S85" i="92"/>
  <c r="AC84" i="92"/>
  <c r="AB84" i="92"/>
  <c r="Y84" i="92"/>
  <c r="V84" i="92"/>
  <c r="S84" i="92"/>
  <c r="AC83" i="92"/>
  <c r="AB83" i="92"/>
  <c r="Y83" i="92"/>
  <c r="V83" i="92"/>
  <c r="S83" i="92"/>
  <c r="AC82" i="92"/>
  <c r="AB82" i="92"/>
  <c r="Y82" i="92"/>
  <c r="V82" i="92"/>
  <c r="S82" i="92"/>
  <c r="AC81" i="92"/>
  <c r="AB81" i="92"/>
  <c r="Y81" i="92"/>
  <c r="V81" i="92"/>
  <c r="S81" i="92"/>
  <c r="AC80" i="92"/>
  <c r="AB80" i="92"/>
  <c r="Y80" i="92"/>
  <c r="V80" i="92"/>
  <c r="S80" i="92"/>
  <c r="AC78" i="92"/>
  <c r="AB78" i="92"/>
  <c r="Y78" i="92"/>
  <c r="V78" i="92"/>
  <c r="S78" i="92"/>
  <c r="P78" i="92"/>
  <c r="M78" i="92"/>
  <c r="J78" i="92"/>
  <c r="AC77" i="92"/>
  <c r="AB77" i="92"/>
  <c r="Y77" i="92"/>
  <c r="V77" i="92"/>
  <c r="S77" i="92"/>
  <c r="P77" i="92"/>
  <c r="M77" i="92"/>
  <c r="J77" i="92"/>
  <c r="AC76" i="92"/>
  <c r="AB76" i="92"/>
  <c r="Y76" i="92"/>
  <c r="V76" i="92"/>
  <c r="S76" i="92"/>
  <c r="P76" i="92"/>
  <c r="M76" i="92"/>
  <c r="J76" i="92"/>
  <c r="AC74" i="92"/>
  <c r="AB74" i="92"/>
  <c r="Y74" i="92"/>
  <c r="V74" i="92"/>
  <c r="S74" i="92"/>
  <c r="P74" i="92"/>
  <c r="M74" i="92"/>
  <c r="J74" i="92"/>
  <c r="AC73" i="92"/>
  <c r="AB73" i="92"/>
  <c r="Y73" i="92"/>
  <c r="V73" i="92"/>
  <c r="S73" i="92"/>
  <c r="P73" i="92"/>
  <c r="M73" i="92"/>
  <c r="J73" i="92"/>
  <c r="AC70" i="92"/>
  <c r="AB70" i="92"/>
  <c r="Y70" i="92"/>
  <c r="V70" i="92"/>
  <c r="S70" i="92"/>
  <c r="P70" i="92"/>
  <c r="M70" i="92"/>
  <c r="J70" i="92"/>
  <c r="AC69" i="92"/>
  <c r="Y69" i="92"/>
  <c r="V69" i="92"/>
  <c r="S69" i="92"/>
  <c r="P69" i="92"/>
  <c r="M69" i="92"/>
  <c r="J69" i="92"/>
  <c r="AC68" i="92"/>
  <c r="Y68" i="92"/>
  <c r="V68" i="92"/>
  <c r="S68" i="92"/>
  <c r="P68" i="92"/>
  <c r="M68" i="92"/>
  <c r="J68" i="92"/>
  <c r="AC67" i="92"/>
  <c r="Y67" i="92"/>
  <c r="V67" i="92"/>
  <c r="S67" i="92"/>
  <c r="P67" i="92"/>
  <c r="M67" i="92"/>
  <c r="J67" i="92"/>
  <c r="AC65" i="92"/>
  <c r="AB65" i="92"/>
  <c r="Y65" i="92"/>
  <c r="V65" i="92"/>
  <c r="S65" i="92"/>
  <c r="P65" i="92"/>
  <c r="M65" i="92"/>
  <c r="J65" i="92"/>
  <c r="AC64" i="92"/>
  <c r="AB64" i="92"/>
  <c r="Y64" i="92"/>
  <c r="V64" i="92"/>
  <c r="S64" i="92"/>
  <c r="P64" i="92"/>
  <c r="M64" i="92"/>
  <c r="J64" i="92"/>
  <c r="AC63" i="92"/>
  <c r="AB63" i="92"/>
  <c r="Y63" i="92"/>
  <c r="V63" i="92"/>
  <c r="S63" i="92"/>
  <c r="P63" i="92"/>
  <c r="M63" i="92"/>
  <c r="J63" i="92"/>
  <c r="AC62" i="92"/>
  <c r="AB62" i="92"/>
  <c r="Y62" i="92"/>
  <c r="V62" i="92"/>
  <c r="S62" i="92"/>
  <c r="P62" i="92"/>
  <c r="M62" i="92"/>
  <c r="J62" i="92"/>
  <c r="AC61" i="92"/>
  <c r="AB61" i="92"/>
  <c r="Y61" i="92"/>
  <c r="V61" i="92"/>
  <c r="S61" i="92"/>
  <c r="P61" i="92"/>
  <c r="M61" i="92"/>
  <c r="J61" i="92"/>
  <c r="AC60" i="92"/>
  <c r="Y60" i="92"/>
  <c r="V60" i="92"/>
  <c r="S60" i="92"/>
  <c r="P60" i="92"/>
  <c r="M60" i="92"/>
  <c r="J60" i="92"/>
  <c r="AC59" i="92"/>
  <c r="AB59" i="92"/>
  <c r="Y59" i="92"/>
  <c r="V59" i="92"/>
  <c r="S59" i="92"/>
  <c r="AC58" i="92"/>
  <c r="Y58" i="92"/>
  <c r="V58" i="92"/>
  <c r="S58" i="92"/>
  <c r="P58" i="92"/>
  <c r="M58" i="92"/>
  <c r="J58" i="92"/>
  <c r="AC57" i="92"/>
  <c r="AB57" i="92"/>
  <c r="Y57" i="92"/>
  <c r="V57" i="92"/>
  <c r="S57" i="92"/>
  <c r="P57" i="92"/>
  <c r="M57" i="92"/>
  <c r="J57" i="92"/>
  <c r="AC56" i="92"/>
  <c r="AB56" i="92"/>
  <c r="Y56" i="92"/>
  <c r="V56" i="92"/>
  <c r="S56" i="92"/>
  <c r="AC55" i="92"/>
  <c r="AB55" i="92"/>
  <c r="Y55" i="92"/>
  <c r="V55" i="92"/>
  <c r="S55" i="92"/>
  <c r="AC54" i="92"/>
  <c r="AB54" i="92"/>
  <c r="Y54" i="92"/>
  <c r="V54" i="92"/>
  <c r="S54" i="92"/>
  <c r="AC51" i="92"/>
  <c r="AB51" i="92"/>
  <c r="Y51" i="92"/>
  <c r="V51" i="92"/>
  <c r="S51" i="92"/>
  <c r="AC50" i="92"/>
  <c r="AB50" i="92"/>
  <c r="Y50" i="92"/>
  <c r="V50" i="92"/>
  <c r="S50" i="92"/>
  <c r="AC49" i="92"/>
  <c r="AB49" i="92"/>
  <c r="Y49" i="92"/>
  <c r="V49" i="92"/>
  <c r="S49" i="92"/>
  <c r="AC48" i="92"/>
  <c r="AB48" i="92"/>
  <c r="Y48" i="92"/>
  <c r="V48" i="92"/>
  <c r="S48" i="92"/>
  <c r="AC47" i="92"/>
  <c r="AB47" i="92"/>
  <c r="Y47" i="92"/>
  <c r="V47" i="92"/>
  <c r="S47" i="92"/>
  <c r="AC46" i="92"/>
  <c r="AB46" i="92"/>
  <c r="Y46" i="92"/>
  <c r="V46" i="92"/>
  <c r="S46" i="92"/>
  <c r="P46" i="92"/>
  <c r="M46" i="92"/>
  <c r="J46" i="92"/>
  <c r="AC45" i="92"/>
  <c r="AB45" i="92"/>
  <c r="Y45" i="92"/>
  <c r="V45" i="92"/>
  <c r="S45" i="92"/>
  <c r="P45" i="92"/>
  <c r="M45" i="92"/>
  <c r="J45" i="92"/>
  <c r="AC44" i="92"/>
  <c r="AB44" i="92"/>
  <c r="Y44" i="92"/>
  <c r="V44" i="92"/>
  <c r="S44" i="92"/>
  <c r="P44" i="92"/>
  <c r="M44" i="92"/>
  <c r="J44" i="92"/>
  <c r="AC43" i="92"/>
  <c r="AB43" i="92"/>
  <c r="Y43" i="92"/>
  <c r="V43" i="92"/>
  <c r="S43" i="92"/>
  <c r="P43" i="92"/>
  <c r="M43" i="92"/>
  <c r="J43" i="92"/>
  <c r="AC42" i="92"/>
  <c r="AB42" i="92"/>
  <c r="Y42" i="92"/>
  <c r="V42" i="92"/>
  <c r="S42" i="92"/>
  <c r="P42" i="92"/>
  <c r="M42" i="92"/>
  <c r="J42" i="92"/>
  <c r="AC41" i="92"/>
  <c r="AB41" i="92"/>
  <c r="Y41" i="92"/>
  <c r="V41" i="92"/>
  <c r="S41" i="92"/>
  <c r="P41" i="92"/>
  <c r="M41" i="92"/>
  <c r="J41" i="92"/>
  <c r="AC40" i="92"/>
  <c r="AB40" i="92"/>
  <c r="Y40" i="92"/>
  <c r="V40" i="92"/>
  <c r="S40" i="92"/>
  <c r="P40" i="92"/>
  <c r="M40" i="92"/>
  <c r="J40" i="92"/>
  <c r="AC39" i="92"/>
  <c r="AB39" i="92"/>
  <c r="Y39" i="92"/>
  <c r="V39" i="92"/>
  <c r="S39" i="92"/>
  <c r="P39" i="92"/>
  <c r="M39" i="92"/>
  <c r="J39" i="92"/>
  <c r="AC38" i="92"/>
  <c r="AB38" i="92"/>
  <c r="Y38" i="92"/>
  <c r="V38" i="92"/>
  <c r="S38" i="92"/>
  <c r="P38" i="92"/>
  <c r="M38" i="92"/>
  <c r="J38" i="92"/>
  <c r="AC37" i="92"/>
  <c r="AB37" i="92"/>
  <c r="Y37" i="92"/>
  <c r="V37" i="92"/>
  <c r="S37" i="92"/>
  <c r="P37" i="92"/>
  <c r="M37" i="92"/>
  <c r="J37" i="92"/>
  <c r="AC36" i="92"/>
  <c r="AB36" i="92"/>
  <c r="Y36" i="92"/>
  <c r="V36" i="92"/>
  <c r="S36" i="92"/>
  <c r="P36" i="92"/>
  <c r="M36" i="92"/>
  <c r="J36" i="92"/>
  <c r="AC35" i="92"/>
  <c r="AB35" i="92"/>
  <c r="Y35" i="92"/>
  <c r="V35" i="92"/>
  <c r="S35" i="92"/>
  <c r="P35" i="92"/>
  <c r="M35" i="92"/>
  <c r="J35" i="92"/>
  <c r="AC34" i="92"/>
  <c r="AB34" i="92"/>
  <c r="Y34" i="92"/>
  <c r="V34" i="92"/>
  <c r="S34" i="92"/>
  <c r="AB33" i="92"/>
  <c r="AD33" i="92" s="1"/>
  <c r="AC32" i="92"/>
  <c r="AB32" i="92"/>
  <c r="Y32" i="92"/>
  <c r="V32" i="92"/>
  <c r="S32" i="92"/>
  <c r="P32" i="92"/>
  <c r="M32" i="92"/>
  <c r="J32" i="92"/>
  <c r="AC31" i="92"/>
  <c r="AB31" i="92"/>
  <c r="Y31" i="92"/>
  <c r="V31" i="92"/>
  <c r="S31" i="92"/>
  <c r="AC30" i="92"/>
  <c r="AB30" i="92"/>
  <c r="Y30" i="92"/>
  <c r="V30" i="92"/>
  <c r="S30" i="92"/>
  <c r="AD30" i="92" s="1"/>
  <c r="AC29" i="92"/>
  <c r="AB29" i="92"/>
  <c r="Y29" i="92"/>
  <c r="V29" i="92"/>
  <c r="S29" i="92"/>
  <c r="AC28" i="92"/>
  <c r="AB28" i="92"/>
  <c r="Y28" i="92"/>
  <c r="V28" i="92"/>
  <c r="S28" i="92"/>
  <c r="P28" i="92"/>
  <c r="M28" i="92"/>
  <c r="J28" i="92"/>
  <c r="AC27" i="92"/>
  <c r="AB27" i="92"/>
  <c r="Y27" i="92"/>
  <c r="V27" i="92"/>
  <c r="S27" i="92"/>
  <c r="P27" i="92"/>
  <c r="M27" i="92"/>
  <c r="J27" i="92"/>
  <c r="AC26" i="92"/>
  <c r="AB26" i="92"/>
  <c r="Y26" i="92"/>
  <c r="V26" i="92"/>
  <c r="S26" i="92"/>
  <c r="P26" i="92"/>
  <c r="M26" i="92"/>
  <c r="J26" i="92"/>
  <c r="AC25" i="92"/>
  <c r="AB25" i="92"/>
  <c r="Y25" i="92"/>
  <c r="V25" i="92"/>
  <c r="S25" i="92"/>
  <c r="P25" i="92"/>
  <c r="M25" i="92"/>
  <c r="J25" i="92"/>
  <c r="AC24" i="92"/>
  <c r="AB24" i="92"/>
  <c r="Y24" i="92"/>
  <c r="V24" i="92"/>
  <c r="S24" i="92"/>
  <c r="P24" i="92"/>
  <c r="M24" i="92"/>
  <c r="J24" i="92"/>
  <c r="AC23" i="92"/>
  <c r="AB23" i="92"/>
  <c r="Y23" i="92"/>
  <c r="V23" i="92"/>
  <c r="S23" i="92"/>
  <c r="P23" i="92"/>
  <c r="M23" i="92"/>
  <c r="J23" i="92"/>
  <c r="AC22" i="92"/>
  <c r="AB22" i="92"/>
  <c r="Y22" i="92"/>
  <c r="V22" i="92"/>
  <c r="S22" i="92"/>
  <c r="P22" i="92"/>
  <c r="M22" i="92"/>
  <c r="J22" i="92"/>
  <c r="AC21" i="92"/>
  <c r="AB21" i="92"/>
  <c r="Y21" i="92"/>
  <c r="V21" i="92"/>
  <c r="S21" i="92"/>
  <c r="P21" i="92"/>
  <c r="M21" i="92"/>
  <c r="J21" i="92"/>
  <c r="AC20" i="92"/>
  <c r="AB20" i="92"/>
  <c r="Y20" i="92"/>
  <c r="V20" i="92"/>
  <c r="S20" i="92"/>
  <c r="AC19" i="92"/>
  <c r="AB19" i="92"/>
  <c r="Y19" i="92"/>
  <c r="V19" i="92"/>
  <c r="S19" i="92"/>
  <c r="P19" i="92"/>
  <c r="M19" i="92"/>
  <c r="J19" i="92"/>
  <c r="AC18" i="92"/>
  <c r="AB18" i="92"/>
  <c r="Y18" i="92"/>
  <c r="V18" i="92"/>
  <c r="S18" i="92"/>
  <c r="P18" i="92"/>
  <c r="M18" i="92"/>
  <c r="J18" i="92"/>
  <c r="AB17" i="92"/>
  <c r="Y17" i="92"/>
  <c r="V17" i="92"/>
  <c r="S17" i="92"/>
  <c r="P17" i="92"/>
  <c r="M17" i="92"/>
  <c r="J17" i="92"/>
  <c r="AC16" i="92"/>
  <c r="AB16" i="92"/>
  <c r="Y16" i="92"/>
  <c r="V16" i="92"/>
  <c r="S16" i="92"/>
  <c r="P16" i="92"/>
  <c r="M16" i="92"/>
  <c r="J16" i="92"/>
  <c r="AC15" i="92"/>
  <c r="AB15" i="92"/>
  <c r="Y15" i="92"/>
  <c r="V15" i="92"/>
  <c r="S15" i="92"/>
  <c r="P15" i="92"/>
  <c r="M15" i="92"/>
  <c r="J15" i="92"/>
  <c r="AC13" i="92"/>
  <c r="AB13" i="92"/>
  <c r="Y13" i="92"/>
  <c r="V13" i="92"/>
  <c r="S13" i="92"/>
  <c r="AC12" i="92"/>
  <c r="AB12" i="92"/>
  <c r="Y12" i="92"/>
  <c r="V12" i="92"/>
  <c r="S12" i="92"/>
  <c r="AC11" i="92"/>
  <c r="AB11" i="92"/>
  <c r="Y11" i="92"/>
  <c r="V11" i="92"/>
  <c r="S11" i="92"/>
  <c r="AC10" i="92"/>
  <c r="AB10" i="92"/>
  <c r="Y10" i="92"/>
  <c r="V10" i="92"/>
  <c r="S10" i="92"/>
  <c r="P10" i="92"/>
  <c r="M10" i="92"/>
  <c r="J10" i="92"/>
  <c r="AC9" i="92"/>
  <c r="AB9" i="92"/>
  <c r="Y9" i="92"/>
  <c r="V9" i="92"/>
  <c r="S9" i="92"/>
  <c r="P9" i="92"/>
  <c r="M9" i="92"/>
  <c r="J9" i="92"/>
  <c r="AD9" i="92" s="1"/>
  <c r="J14" i="74"/>
  <c r="M14" i="74"/>
  <c r="P14" i="74"/>
  <c r="S14" i="74"/>
  <c r="V14" i="74"/>
  <c r="Y14" i="74"/>
  <c r="AB14" i="74"/>
  <c r="AC14" i="74"/>
  <c r="J15" i="74"/>
  <c r="M15" i="74"/>
  <c r="P15" i="74"/>
  <c r="S15" i="74"/>
  <c r="V15" i="74"/>
  <c r="Y15" i="74"/>
  <c r="AB15" i="74"/>
  <c r="AC15" i="74"/>
  <c r="J16" i="74"/>
  <c r="M16" i="74"/>
  <c r="P16" i="74"/>
  <c r="S16" i="74"/>
  <c r="V16" i="74"/>
  <c r="Y16" i="74"/>
  <c r="AB16" i="74"/>
  <c r="AC16" i="74"/>
  <c r="J17" i="74"/>
  <c r="M17" i="74"/>
  <c r="P17" i="74"/>
  <c r="S17" i="74"/>
  <c r="V17" i="74"/>
  <c r="Y17" i="74"/>
  <c r="AB17" i="74"/>
  <c r="AC17" i="74"/>
  <c r="J18" i="74"/>
  <c r="M18" i="74"/>
  <c r="P18" i="74"/>
  <c r="S18" i="74"/>
  <c r="V18" i="74"/>
  <c r="Y18" i="74"/>
  <c r="AB18" i="74"/>
  <c r="AC18" i="74"/>
  <c r="S19" i="74"/>
  <c r="V19" i="74"/>
  <c r="Y19" i="74"/>
  <c r="AB19" i="74"/>
  <c r="AC19" i="74"/>
  <c r="S20" i="74"/>
  <c r="V20" i="74"/>
  <c r="Y20" i="74"/>
  <c r="AB20" i="74"/>
  <c r="AC20" i="74"/>
  <c r="S21" i="74"/>
  <c r="V21" i="74"/>
  <c r="Y21" i="74"/>
  <c r="AB21" i="74"/>
  <c r="AC21" i="74"/>
  <c r="J29" i="74"/>
  <c r="M29" i="74"/>
  <c r="P29" i="74"/>
  <c r="S29" i="74"/>
  <c r="V29" i="74"/>
  <c r="Y29" i="74"/>
  <c r="AB29" i="74"/>
  <c r="AC29" i="74"/>
  <c r="J30" i="74"/>
  <c r="M30" i="74"/>
  <c r="P30" i="74"/>
  <c r="S30" i="74"/>
  <c r="V30" i="74"/>
  <c r="Y30" i="74"/>
  <c r="AB30" i="74"/>
  <c r="AC30" i="74"/>
  <c r="J31" i="74"/>
  <c r="M31" i="74"/>
  <c r="P31" i="74"/>
  <c r="S31" i="74"/>
  <c r="V31" i="74"/>
  <c r="Y31" i="74"/>
  <c r="AB31" i="74"/>
  <c r="J32" i="74"/>
  <c r="M32" i="74"/>
  <c r="P32" i="74"/>
  <c r="S32" i="74"/>
  <c r="V32" i="74"/>
  <c r="Y32" i="74"/>
  <c r="AB32" i="74"/>
  <c r="AC32" i="74"/>
  <c r="J33" i="74"/>
  <c r="M33" i="74"/>
  <c r="P33" i="74"/>
  <c r="S33" i="74"/>
  <c r="V33" i="74"/>
  <c r="Y33" i="74"/>
  <c r="AB33" i="74"/>
  <c r="AC33" i="74"/>
  <c r="S34" i="74"/>
  <c r="V34" i="74"/>
  <c r="Y34" i="74"/>
  <c r="AB34" i="74"/>
  <c r="AC34" i="74"/>
  <c r="J35" i="74"/>
  <c r="M35" i="74"/>
  <c r="P35" i="74"/>
  <c r="S35" i="74"/>
  <c r="V35" i="74"/>
  <c r="Y35" i="74"/>
  <c r="AB35" i="74"/>
  <c r="AC35" i="74"/>
  <c r="J36" i="74"/>
  <c r="M36" i="74"/>
  <c r="P36" i="74"/>
  <c r="S36" i="74"/>
  <c r="V36" i="74"/>
  <c r="Y36" i="74"/>
  <c r="AB36" i="74"/>
  <c r="AC36" i="74"/>
  <c r="J37" i="74"/>
  <c r="M37" i="74"/>
  <c r="P37" i="74"/>
  <c r="S37" i="74"/>
  <c r="V37" i="74"/>
  <c r="Y37" i="74"/>
  <c r="AB37" i="74"/>
  <c r="AC37" i="74"/>
  <c r="J38" i="74"/>
  <c r="M38" i="74"/>
  <c r="P38" i="74"/>
  <c r="S38" i="74"/>
  <c r="V38" i="74"/>
  <c r="Y38" i="74"/>
  <c r="AB38" i="74"/>
  <c r="AC38" i="74"/>
  <c r="J39" i="74"/>
  <c r="M39" i="74"/>
  <c r="P39" i="74"/>
  <c r="S39" i="74"/>
  <c r="V39" i="74"/>
  <c r="Y39" i="74"/>
  <c r="AB39" i="74"/>
  <c r="AC39" i="74"/>
  <c r="J40" i="74"/>
  <c r="M40" i="74"/>
  <c r="P40" i="74"/>
  <c r="S40" i="74"/>
  <c r="V40" i="74"/>
  <c r="Y40" i="74"/>
  <c r="AB40" i="74"/>
  <c r="AC40" i="74"/>
  <c r="J41" i="74"/>
  <c r="M41" i="74"/>
  <c r="P41" i="74"/>
  <c r="S41" i="74"/>
  <c r="V41" i="74"/>
  <c r="Y41" i="74"/>
  <c r="AB41" i="74"/>
  <c r="AC41" i="74"/>
  <c r="J42" i="74"/>
  <c r="M42" i="74"/>
  <c r="P42" i="74"/>
  <c r="S42" i="74"/>
  <c r="V42" i="74"/>
  <c r="Y42" i="74"/>
  <c r="AB42" i="74"/>
  <c r="AC42" i="74"/>
  <c r="S43" i="74"/>
  <c r="V43" i="74"/>
  <c r="Y43" i="74"/>
  <c r="AB43" i="74"/>
  <c r="AC43" i="74"/>
  <c r="S44" i="74"/>
  <c r="V44" i="74"/>
  <c r="Y44" i="74"/>
  <c r="AB44" i="74"/>
  <c r="AC44" i="74"/>
  <c r="S45" i="74"/>
  <c r="V45" i="74"/>
  <c r="Y45" i="74"/>
  <c r="AB45" i="74"/>
  <c r="AC45" i="74"/>
  <c r="J46" i="74"/>
  <c r="M46" i="74"/>
  <c r="P46" i="74"/>
  <c r="S46" i="74"/>
  <c r="V46" i="74"/>
  <c r="Y46" i="74"/>
  <c r="AB46" i="74"/>
  <c r="AC46" i="74"/>
  <c r="AB47" i="74"/>
  <c r="AD47" i="74" s="1"/>
  <c r="S48" i="74"/>
  <c r="V48" i="74"/>
  <c r="Y48" i="74"/>
  <c r="AB48" i="74"/>
  <c r="AC48" i="74"/>
  <c r="J49" i="74"/>
  <c r="M49" i="74"/>
  <c r="P49" i="74"/>
  <c r="S49" i="74"/>
  <c r="V49" i="74"/>
  <c r="Y49" i="74"/>
  <c r="AB49" i="74"/>
  <c r="AC49" i="74"/>
  <c r="J50" i="74"/>
  <c r="M50" i="74"/>
  <c r="P50" i="74"/>
  <c r="S50" i="74"/>
  <c r="V50" i="74"/>
  <c r="Y50" i="74"/>
  <c r="AB50" i="74"/>
  <c r="AC50" i="74"/>
  <c r="J51" i="74"/>
  <c r="M51" i="74"/>
  <c r="P51" i="74"/>
  <c r="S51" i="74"/>
  <c r="V51" i="74"/>
  <c r="Y51" i="74"/>
  <c r="AB51" i="74"/>
  <c r="AC51" i="74"/>
  <c r="J52" i="74"/>
  <c r="M52" i="74"/>
  <c r="P52" i="74"/>
  <c r="S52" i="74"/>
  <c r="V52" i="74"/>
  <c r="Y52" i="74"/>
  <c r="AB52" i="74"/>
  <c r="AC52" i="74"/>
  <c r="J53" i="74"/>
  <c r="M53" i="74"/>
  <c r="P53" i="74"/>
  <c r="S53" i="74"/>
  <c r="V53" i="74"/>
  <c r="Y53" i="74"/>
  <c r="AB53" i="74"/>
  <c r="AC53" i="74"/>
  <c r="J54" i="74"/>
  <c r="M54" i="74"/>
  <c r="P54" i="74"/>
  <c r="S54" i="74"/>
  <c r="V54" i="74"/>
  <c r="Y54" i="74"/>
  <c r="AB54" i="74"/>
  <c r="AC54" i="74"/>
  <c r="J55" i="74"/>
  <c r="M55" i="74"/>
  <c r="P55" i="74"/>
  <c r="S55" i="74"/>
  <c r="V55" i="74"/>
  <c r="Y55" i="74"/>
  <c r="AB55" i="74"/>
  <c r="AC55" i="74"/>
  <c r="J56" i="74"/>
  <c r="M56" i="74"/>
  <c r="P56" i="74"/>
  <c r="S56" i="74"/>
  <c r="V56" i="74"/>
  <c r="Y56" i="74"/>
  <c r="AB56" i="74"/>
  <c r="AC56" i="74"/>
  <c r="J57" i="74"/>
  <c r="M57" i="74"/>
  <c r="P57" i="74"/>
  <c r="S57" i="74"/>
  <c r="V57" i="74"/>
  <c r="Y57" i="74"/>
  <c r="AB57" i="74"/>
  <c r="AC57" i="74"/>
  <c r="J58" i="74"/>
  <c r="M58" i="74"/>
  <c r="P58" i="74"/>
  <c r="S58" i="74"/>
  <c r="V58" i="74"/>
  <c r="Y58" i="74"/>
  <c r="AB58" i="74"/>
  <c r="AC58" i="74"/>
  <c r="J59" i="74"/>
  <c r="M59" i="74"/>
  <c r="P59" i="74"/>
  <c r="S59" i="74"/>
  <c r="V59" i="74"/>
  <c r="Y59" i="74"/>
  <c r="AB59" i="74"/>
  <c r="AC59" i="74"/>
  <c r="J60" i="74"/>
  <c r="M60" i="74"/>
  <c r="P60" i="74"/>
  <c r="S60" i="74"/>
  <c r="V60" i="74"/>
  <c r="Y60" i="74"/>
  <c r="AB60" i="74"/>
  <c r="AC60" i="74"/>
  <c r="S61" i="74"/>
  <c r="V61" i="74"/>
  <c r="Y61" i="74"/>
  <c r="AB61" i="74"/>
  <c r="AC61" i="74"/>
  <c r="S62" i="74"/>
  <c r="V62" i="74"/>
  <c r="Y62" i="74"/>
  <c r="AB62" i="74"/>
  <c r="AC62" i="74"/>
  <c r="S63" i="74"/>
  <c r="V63" i="74"/>
  <c r="Y63" i="74"/>
  <c r="AB63" i="74"/>
  <c r="AC63" i="74"/>
  <c r="S64" i="74"/>
  <c r="V64" i="74"/>
  <c r="Y64" i="74"/>
  <c r="AB64" i="74"/>
  <c r="AC64" i="74"/>
  <c r="S65" i="74"/>
  <c r="V65" i="74"/>
  <c r="Y65" i="74"/>
  <c r="AB65" i="74"/>
  <c r="AC65" i="74"/>
  <c r="S72" i="74"/>
  <c r="V72" i="74"/>
  <c r="Y72" i="74"/>
  <c r="AB72" i="74"/>
  <c r="AC72" i="74"/>
  <c r="S73" i="74"/>
  <c r="V73" i="74"/>
  <c r="Y73" i="74"/>
  <c r="AB73" i="74"/>
  <c r="AC73" i="74"/>
  <c r="S74" i="74"/>
  <c r="V74" i="74"/>
  <c r="Y74" i="74"/>
  <c r="AB74" i="74"/>
  <c r="AC74" i="74"/>
  <c r="J75" i="74"/>
  <c r="M75" i="74"/>
  <c r="P75" i="74"/>
  <c r="S75" i="74"/>
  <c r="V75" i="74"/>
  <c r="Y75" i="74"/>
  <c r="AB75" i="74"/>
  <c r="AC75" i="74"/>
  <c r="J76" i="74"/>
  <c r="M76" i="74"/>
  <c r="P76" i="74"/>
  <c r="S76" i="74"/>
  <c r="V76" i="74"/>
  <c r="Y76" i="74"/>
  <c r="AC76" i="74"/>
  <c r="S77" i="74"/>
  <c r="V77" i="74"/>
  <c r="Y77" i="74"/>
  <c r="AB77" i="74"/>
  <c r="AC77" i="74"/>
  <c r="J78" i="74"/>
  <c r="M78" i="74"/>
  <c r="P78" i="74"/>
  <c r="S78" i="74"/>
  <c r="V78" i="74"/>
  <c r="Y78" i="74"/>
  <c r="AC78" i="74"/>
  <c r="J79" i="74"/>
  <c r="M79" i="74"/>
  <c r="P79" i="74"/>
  <c r="S79" i="74"/>
  <c r="V79" i="74"/>
  <c r="Y79" i="74"/>
  <c r="AB79" i="74"/>
  <c r="AC79" i="74"/>
  <c r="J80" i="74"/>
  <c r="M80" i="74"/>
  <c r="P80" i="74"/>
  <c r="S80" i="74"/>
  <c r="V80" i="74"/>
  <c r="Y80" i="74"/>
  <c r="AB80" i="74"/>
  <c r="AC80" i="74"/>
  <c r="J81" i="74"/>
  <c r="M81" i="74"/>
  <c r="P81" i="74"/>
  <c r="S81" i="74"/>
  <c r="V81" i="74"/>
  <c r="Y81" i="74"/>
  <c r="AB81" i="74"/>
  <c r="AC81" i="74"/>
  <c r="J82" i="74"/>
  <c r="M82" i="74"/>
  <c r="P82" i="74"/>
  <c r="S82" i="74"/>
  <c r="V82" i="74"/>
  <c r="Y82" i="74"/>
  <c r="AB82" i="74"/>
  <c r="AC82" i="74"/>
  <c r="J83" i="74"/>
  <c r="M83" i="74"/>
  <c r="P83" i="74"/>
  <c r="S83" i="74"/>
  <c r="V83" i="74"/>
  <c r="Y83" i="74"/>
  <c r="AB83" i="74"/>
  <c r="AC83" i="74"/>
  <c r="J85" i="74"/>
  <c r="M85" i="74"/>
  <c r="P85" i="74"/>
  <c r="S85" i="74"/>
  <c r="V85" i="74"/>
  <c r="Y85" i="74"/>
  <c r="AC85" i="74"/>
  <c r="J86" i="74"/>
  <c r="M86" i="74"/>
  <c r="P86" i="74"/>
  <c r="S86" i="74"/>
  <c r="V86" i="74"/>
  <c r="Y86" i="74"/>
  <c r="AC86" i="74"/>
  <c r="J87" i="74"/>
  <c r="M87" i="74"/>
  <c r="P87" i="74"/>
  <c r="S87" i="74"/>
  <c r="V87" i="74"/>
  <c r="Y87" i="74"/>
  <c r="AC87" i="74"/>
  <c r="J88" i="74"/>
  <c r="M88" i="74"/>
  <c r="P88" i="74"/>
  <c r="S88" i="74"/>
  <c r="V88" i="74"/>
  <c r="Y88" i="74"/>
  <c r="AB88" i="74"/>
  <c r="AC88" i="74"/>
  <c r="J91" i="74"/>
  <c r="M91" i="74"/>
  <c r="P91" i="74"/>
  <c r="S91" i="74"/>
  <c r="V91" i="74"/>
  <c r="Y91" i="74"/>
  <c r="AB91" i="74"/>
  <c r="AC91" i="74"/>
  <c r="J92" i="74"/>
  <c r="M92" i="74"/>
  <c r="P92" i="74"/>
  <c r="S92" i="74"/>
  <c r="V92" i="74"/>
  <c r="Y92" i="74"/>
  <c r="AB92" i="74"/>
  <c r="AC92" i="74"/>
  <c r="J97" i="74"/>
  <c r="M97" i="74"/>
  <c r="P97" i="74"/>
  <c r="S97" i="74"/>
  <c r="V97" i="74"/>
  <c r="Y97" i="74"/>
  <c r="AB97" i="74"/>
  <c r="AC97" i="74"/>
  <c r="J98" i="74"/>
  <c r="M98" i="74"/>
  <c r="P98" i="74"/>
  <c r="S98" i="74"/>
  <c r="V98" i="74"/>
  <c r="Y98" i="74"/>
  <c r="AB98" i="74"/>
  <c r="AC98" i="74"/>
  <c r="J99" i="74"/>
  <c r="M99" i="74"/>
  <c r="P99" i="74"/>
  <c r="S99" i="74"/>
  <c r="V99" i="74"/>
  <c r="Y99" i="74"/>
  <c r="AB99" i="74"/>
  <c r="AC99" i="74"/>
  <c r="S101" i="74"/>
  <c r="V101" i="74"/>
  <c r="Y101" i="74"/>
  <c r="AB101" i="74"/>
  <c r="AC101" i="74"/>
  <c r="S102" i="74"/>
  <c r="V102" i="74"/>
  <c r="Y102" i="74"/>
  <c r="AB102" i="74"/>
  <c r="AC102" i="74"/>
  <c r="S103" i="74"/>
  <c r="V103" i="74"/>
  <c r="Y103" i="74"/>
  <c r="AB103" i="74"/>
  <c r="AC103" i="74"/>
  <c r="S104" i="74"/>
  <c r="V104" i="74"/>
  <c r="Y104" i="74"/>
  <c r="AB104" i="74"/>
  <c r="AC104" i="74"/>
  <c r="S105" i="74"/>
  <c r="V105" i="74"/>
  <c r="Y105" i="74"/>
  <c r="AB105" i="74"/>
  <c r="AC105" i="74"/>
  <c r="S106" i="74"/>
  <c r="V106" i="74"/>
  <c r="Y106" i="74"/>
  <c r="AB106" i="74"/>
  <c r="AC106" i="74"/>
  <c r="S108" i="74"/>
  <c r="V108" i="74"/>
  <c r="Y108" i="74"/>
  <c r="AB108" i="74"/>
  <c r="AC108" i="74"/>
  <c r="S109" i="74"/>
  <c r="V109" i="74"/>
  <c r="Y109" i="74"/>
  <c r="AB109" i="74"/>
  <c r="AC109" i="74"/>
  <c r="S110" i="74"/>
  <c r="V110" i="74"/>
  <c r="Y110" i="74"/>
  <c r="AB110" i="74"/>
  <c r="AC110" i="74"/>
  <c r="S111" i="74"/>
  <c r="V111" i="74"/>
  <c r="Y111" i="74"/>
  <c r="AB111" i="74"/>
  <c r="AC111" i="74"/>
  <c r="S112" i="74"/>
  <c r="V112" i="74"/>
  <c r="Y112" i="74"/>
  <c r="AB112" i="74"/>
  <c r="AC112" i="74"/>
  <c r="S113" i="74"/>
  <c r="V113" i="74"/>
  <c r="Y113" i="74"/>
  <c r="AB113" i="74"/>
  <c r="AC113" i="74"/>
  <c r="S114" i="74"/>
  <c r="V114" i="74"/>
  <c r="Y114" i="74"/>
  <c r="AB114" i="74"/>
  <c r="AC114" i="74"/>
  <c r="S115" i="74"/>
  <c r="V115" i="74"/>
  <c r="Y115" i="74"/>
  <c r="AB115" i="74"/>
  <c r="AC115" i="74"/>
  <c r="J127" i="74"/>
  <c r="M127" i="74"/>
  <c r="P127" i="74"/>
  <c r="S127" i="74"/>
  <c r="V127" i="74"/>
  <c r="Y127" i="74"/>
  <c r="AB127" i="74"/>
  <c r="AC127" i="74"/>
  <c r="J128" i="74"/>
  <c r="M128" i="74"/>
  <c r="P128" i="74"/>
  <c r="S128" i="74"/>
  <c r="V128" i="74"/>
  <c r="Y128" i="74"/>
  <c r="AB128" i="74"/>
  <c r="AC128" i="74"/>
  <c r="J129" i="74"/>
  <c r="M129" i="74"/>
  <c r="P129" i="74"/>
  <c r="S129" i="74"/>
  <c r="V129" i="74"/>
  <c r="Y129" i="74"/>
  <c r="AB129" i="74"/>
  <c r="AC129" i="74"/>
  <c r="J130" i="74"/>
  <c r="M130" i="74"/>
  <c r="P130" i="74"/>
  <c r="S130" i="74"/>
  <c r="V130" i="74"/>
  <c r="Y130" i="74"/>
  <c r="AB130" i="74"/>
  <c r="AC130" i="74"/>
  <c r="J131" i="74"/>
  <c r="M131" i="74"/>
  <c r="P131" i="74"/>
  <c r="S131" i="74"/>
  <c r="V131" i="74"/>
  <c r="Y131" i="74"/>
  <c r="AB131" i="74"/>
  <c r="AC131" i="74"/>
  <c r="J132" i="74"/>
  <c r="M132" i="74"/>
  <c r="P132" i="74"/>
  <c r="S132" i="74"/>
  <c r="V132" i="74"/>
  <c r="Y132" i="74"/>
  <c r="AB132" i="74"/>
  <c r="AC132" i="74"/>
  <c r="J133" i="74"/>
  <c r="M133" i="74"/>
  <c r="P133" i="74"/>
  <c r="S133" i="74"/>
  <c r="V133" i="74"/>
  <c r="Y133" i="74"/>
  <c r="AB133" i="74"/>
  <c r="AC133" i="74"/>
  <c r="J134" i="74"/>
  <c r="M134" i="74"/>
  <c r="P134" i="74"/>
  <c r="S134" i="74"/>
  <c r="V134" i="74"/>
  <c r="Y134" i="74"/>
  <c r="AB134" i="74"/>
  <c r="AC134" i="74"/>
  <c r="J135" i="74"/>
  <c r="M135" i="74"/>
  <c r="P135" i="74"/>
  <c r="S135" i="74"/>
  <c r="V135" i="74"/>
  <c r="Y135" i="74"/>
  <c r="AB135" i="74"/>
  <c r="AC135" i="74"/>
  <c r="J136" i="74"/>
  <c r="M136" i="74"/>
  <c r="P136" i="74"/>
  <c r="S136" i="74"/>
  <c r="V136" i="74"/>
  <c r="Y136" i="74"/>
  <c r="AB136" i="74"/>
  <c r="AC136" i="74"/>
  <c r="J137" i="74"/>
  <c r="M137" i="74"/>
  <c r="P137" i="74"/>
  <c r="S137" i="74"/>
  <c r="V137" i="74"/>
  <c r="Y137" i="74"/>
  <c r="AB137" i="74"/>
  <c r="AC137" i="74"/>
  <c r="J138" i="74"/>
  <c r="M138" i="74"/>
  <c r="P138" i="74"/>
  <c r="S138" i="74"/>
  <c r="V138" i="74"/>
  <c r="Y138" i="74"/>
  <c r="AB138" i="74"/>
  <c r="AC138" i="74"/>
  <c r="J139" i="74"/>
  <c r="M139" i="74"/>
  <c r="P139" i="74"/>
  <c r="S139" i="74"/>
  <c r="V139" i="74"/>
  <c r="Y139" i="74"/>
  <c r="AB139" i="74"/>
  <c r="AC139" i="74"/>
  <c r="J140" i="74"/>
  <c r="M140" i="74"/>
  <c r="P140" i="74"/>
  <c r="S140" i="74"/>
  <c r="V140" i="74"/>
  <c r="Y140" i="74"/>
  <c r="AB140" i="74"/>
  <c r="AC140" i="74"/>
  <c r="J141" i="74"/>
  <c r="M141" i="74"/>
  <c r="P141" i="74"/>
  <c r="S141" i="74"/>
  <c r="V141" i="74"/>
  <c r="Y141" i="74"/>
  <c r="AB141" i="74"/>
  <c r="AC141" i="74"/>
  <c r="J142" i="74"/>
  <c r="M142" i="74"/>
  <c r="P142" i="74"/>
  <c r="S142" i="74"/>
  <c r="V142" i="74"/>
  <c r="Y142" i="74"/>
  <c r="AB142" i="74"/>
  <c r="AC142" i="74"/>
  <c r="J143" i="74"/>
  <c r="M143" i="74"/>
  <c r="P143" i="74"/>
  <c r="S143" i="74"/>
  <c r="V143" i="74"/>
  <c r="Y143" i="74"/>
  <c r="AB143" i="74"/>
  <c r="AC143" i="74"/>
  <c r="J144" i="74"/>
  <c r="M144" i="74"/>
  <c r="P144" i="74"/>
  <c r="S144" i="74"/>
  <c r="V144" i="74"/>
  <c r="Y144" i="74"/>
  <c r="AB144" i="74"/>
  <c r="AC144" i="74"/>
  <c r="J145" i="74"/>
  <c r="M145" i="74"/>
  <c r="P145" i="74"/>
  <c r="S145" i="74"/>
  <c r="V145" i="74"/>
  <c r="Y145" i="74"/>
  <c r="AB145" i="74"/>
  <c r="AC145" i="74"/>
  <c r="J146" i="74"/>
  <c r="M146" i="74"/>
  <c r="P146" i="74"/>
  <c r="S146" i="74"/>
  <c r="V146" i="74"/>
  <c r="Y146" i="74"/>
  <c r="AB146" i="74"/>
  <c r="AC146" i="74"/>
  <c r="J147" i="74"/>
  <c r="M147" i="74"/>
  <c r="P147" i="74"/>
  <c r="S147" i="74"/>
  <c r="V147" i="74"/>
  <c r="Y147" i="74"/>
  <c r="AB147" i="74"/>
  <c r="AC147" i="74"/>
  <c r="J148" i="74"/>
  <c r="M148" i="74"/>
  <c r="P148" i="74"/>
  <c r="S148" i="74"/>
  <c r="V148" i="74"/>
  <c r="Y148" i="74"/>
  <c r="AB148" i="74"/>
  <c r="AC148" i="74"/>
  <c r="J149" i="74"/>
  <c r="M149" i="74"/>
  <c r="P149" i="74"/>
  <c r="S149" i="74"/>
  <c r="V149" i="74"/>
  <c r="Y149" i="74"/>
  <c r="AB149" i="74"/>
  <c r="AC149" i="74"/>
  <c r="S151" i="74"/>
  <c r="V151" i="74"/>
  <c r="Y151" i="74"/>
  <c r="AB151" i="74"/>
  <c r="AC151" i="74"/>
  <c r="S152" i="74"/>
  <c r="V152" i="74"/>
  <c r="Y152" i="74"/>
  <c r="AB152" i="74"/>
  <c r="AC152" i="74"/>
  <c r="S154" i="74"/>
  <c r="V154" i="74"/>
  <c r="Y154" i="74"/>
  <c r="AB154" i="74"/>
  <c r="AC154" i="74"/>
  <c r="S155" i="74"/>
  <c r="V155" i="74"/>
  <c r="Y155" i="74"/>
  <c r="AB155" i="74"/>
  <c r="AC155" i="74"/>
  <c r="S157" i="74"/>
  <c r="V157" i="74"/>
  <c r="Y157" i="74"/>
  <c r="AB157" i="74"/>
  <c r="AC157" i="74"/>
  <c r="S158" i="74"/>
  <c r="V158" i="74"/>
  <c r="Y158" i="74"/>
  <c r="AB158" i="74"/>
  <c r="AC158" i="74"/>
  <c r="S159" i="74"/>
  <c r="V159" i="74"/>
  <c r="Y159" i="74"/>
  <c r="AB159" i="74"/>
  <c r="AC159" i="74"/>
  <c r="S160" i="74"/>
  <c r="V160" i="74"/>
  <c r="Y160" i="74"/>
  <c r="AB160" i="74"/>
  <c r="AC160" i="74"/>
  <c r="S161" i="74"/>
  <c r="V161" i="74"/>
  <c r="Y161" i="74"/>
  <c r="AB161" i="74"/>
  <c r="AC161" i="74"/>
  <c r="AB162" i="74"/>
  <c r="AD162" i="74" s="1"/>
  <c r="AC162" i="74"/>
  <c r="AB163" i="74"/>
  <c r="AD163" i="74" s="1"/>
  <c r="AC163" i="74"/>
  <c r="S164" i="74"/>
  <c r="V164" i="74"/>
  <c r="Y164" i="74"/>
  <c r="AB164" i="74"/>
  <c r="AC164" i="74"/>
  <c r="S165" i="74"/>
  <c r="V165" i="74"/>
  <c r="Y165" i="74"/>
  <c r="AB165" i="74"/>
  <c r="AC165" i="74"/>
  <c r="S166" i="74"/>
  <c r="V166" i="74"/>
  <c r="Y166" i="74"/>
  <c r="AB166" i="74"/>
  <c r="AC166" i="74"/>
  <c r="J167" i="74"/>
  <c r="M167" i="74"/>
  <c r="P167" i="74"/>
  <c r="S167" i="74"/>
  <c r="V167" i="74"/>
  <c r="Y167" i="74"/>
  <c r="AB167" i="74"/>
  <c r="AC167" i="74"/>
  <c r="S168" i="74"/>
  <c r="V168" i="74"/>
  <c r="Y168" i="74"/>
  <c r="AB168" i="74"/>
  <c r="AC168" i="74"/>
  <c r="J169" i="74"/>
  <c r="M169" i="74"/>
  <c r="P169" i="74"/>
  <c r="S169" i="74"/>
  <c r="V169" i="74"/>
  <c r="Y169" i="74"/>
  <c r="AB169" i="74"/>
  <c r="AC169" i="74"/>
  <c r="AB171" i="74"/>
  <c r="AD171" i="74" s="1"/>
  <c r="AC171" i="74"/>
  <c r="S172" i="74"/>
  <c r="V172" i="74"/>
  <c r="Y172" i="74"/>
  <c r="AB172" i="74"/>
  <c r="AC172" i="74"/>
  <c r="S174" i="74"/>
  <c r="V174" i="74"/>
  <c r="Y174" i="74"/>
  <c r="AB174" i="74"/>
  <c r="AC174" i="74"/>
  <c r="S175" i="74"/>
  <c r="V175" i="74"/>
  <c r="Y175" i="74"/>
  <c r="AB175" i="74"/>
  <c r="AC175" i="74"/>
  <c r="J176" i="74"/>
  <c r="M176" i="74"/>
  <c r="P176" i="74"/>
  <c r="S176" i="74"/>
  <c r="V176" i="74"/>
  <c r="Y176" i="74"/>
  <c r="AB176" i="74"/>
  <c r="AC176" i="74"/>
  <c r="AB177" i="74"/>
  <c r="AD177" i="74" s="1"/>
  <c r="AC177" i="74"/>
  <c r="AB178" i="74"/>
  <c r="AD178" i="74" s="1"/>
  <c r="AC178" i="74"/>
  <c r="J179" i="74"/>
  <c r="M179" i="74"/>
  <c r="P179" i="74"/>
  <c r="S179" i="74"/>
  <c r="V179" i="74"/>
  <c r="Y179" i="74"/>
  <c r="AB179" i="74"/>
  <c r="AC179" i="74"/>
  <c r="S180" i="74"/>
  <c r="V180" i="74"/>
  <c r="Y180" i="74"/>
  <c r="AB180" i="74"/>
  <c r="AC180" i="74"/>
  <c r="S198" i="74"/>
  <c r="V198" i="74"/>
  <c r="Y198" i="74"/>
  <c r="AB198" i="74"/>
  <c r="AC198" i="74"/>
  <c r="S199" i="74"/>
  <c r="V199" i="74"/>
  <c r="Y199" i="74"/>
  <c r="AB199" i="74"/>
  <c r="AC199" i="74"/>
  <c r="S200" i="74"/>
  <c r="V200" i="74"/>
  <c r="Y200" i="74"/>
  <c r="AB200" i="74"/>
  <c r="AC200" i="74"/>
  <c r="J207" i="74"/>
  <c r="S207" i="74"/>
  <c r="V207" i="74"/>
  <c r="Y207" i="74"/>
  <c r="AB207" i="74"/>
  <c r="AC207" i="74"/>
  <c r="S208" i="74"/>
  <c r="V208" i="74"/>
  <c r="Y208" i="74"/>
  <c r="AB208" i="74"/>
  <c r="AC208" i="74"/>
  <c r="J209" i="74"/>
  <c r="M209" i="74"/>
  <c r="P209" i="74"/>
  <c r="S209" i="74"/>
  <c r="V209" i="74"/>
  <c r="Y209" i="74"/>
  <c r="AB209" i="74"/>
  <c r="AC209" i="74"/>
  <c r="J210" i="74"/>
  <c r="M210" i="74"/>
  <c r="P210" i="74"/>
  <c r="S210" i="74"/>
  <c r="V210" i="74"/>
  <c r="Y210" i="74"/>
  <c r="AB210" i="74"/>
  <c r="AC210" i="74"/>
  <c r="S211" i="74"/>
  <c r="V211" i="74"/>
  <c r="Y211" i="74"/>
  <c r="AB211" i="74"/>
  <c r="AC211" i="74"/>
  <c r="J212" i="74"/>
  <c r="M212" i="74"/>
  <c r="P212" i="74"/>
  <c r="S212" i="74"/>
  <c r="V212" i="74"/>
  <c r="Y212" i="74"/>
  <c r="AB212" i="74"/>
  <c r="AC212" i="74"/>
  <c r="J213" i="74"/>
  <c r="M213" i="74"/>
  <c r="P213" i="74"/>
  <c r="S213" i="74"/>
  <c r="V213" i="74"/>
  <c r="Y213" i="74"/>
  <c r="AB213" i="74"/>
  <c r="AC213" i="74"/>
  <c r="S214" i="74"/>
  <c r="V214" i="74"/>
  <c r="Y214" i="74"/>
  <c r="AB214" i="74"/>
  <c r="AC214" i="74"/>
  <c r="S216" i="74"/>
  <c r="V216" i="74"/>
  <c r="AB216" i="74"/>
  <c r="AC216" i="74"/>
  <c r="S217" i="74"/>
  <c r="V217" i="74"/>
  <c r="Y217" i="74"/>
  <c r="AB217" i="74"/>
  <c r="AC217" i="74"/>
  <c r="S218" i="74"/>
  <c r="V218" i="74"/>
  <c r="Y218" i="74"/>
  <c r="AB218" i="74"/>
  <c r="AC218" i="74"/>
  <c r="J220" i="74"/>
  <c r="M220" i="74"/>
  <c r="P220" i="74"/>
  <c r="S220" i="74"/>
  <c r="V220" i="74"/>
  <c r="Y220" i="74"/>
  <c r="AB220" i="74"/>
  <c r="AC220" i="74"/>
  <c r="J221" i="74"/>
  <c r="M221" i="74"/>
  <c r="P221" i="74"/>
  <c r="S221" i="74"/>
  <c r="V221" i="74"/>
  <c r="Y221" i="74"/>
  <c r="AB221" i="74"/>
  <c r="AC221" i="74"/>
  <c r="J222" i="74"/>
  <c r="M222" i="74"/>
  <c r="P222" i="74"/>
  <c r="S222" i="74"/>
  <c r="V222" i="74"/>
  <c r="Y222" i="74"/>
  <c r="AB222" i="74"/>
  <c r="AC222" i="74"/>
  <c r="J223" i="74"/>
  <c r="M223" i="74"/>
  <c r="P223" i="74"/>
  <c r="S223" i="74"/>
  <c r="V223" i="74"/>
  <c r="Y223" i="74"/>
  <c r="AB223" i="74"/>
  <c r="AC223" i="74"/>
  <c r="J224" i="74"/>
  <c r="M224" i="74"/>
  <c r="P224" i="74"/>
  <c r="S224" i="74"/>
  <c r="V224" i="74"/>
  <c r="Y224" i="74"/>
  <c r="AB224" i="74"/>
  <c r="AC224" i="74"/>
  <c r="J225" i="74"/>
  <c r="M225" i="74"/>
  <c r="P225" i="74"/>
  <c r="S225" i="74"/>
  <c r="V225" i="74"/>
  <c r="Y225" i="74"/>
  <c r="AB225" i="74"/>
  <c r="AC225" i="74"/>
  <c r="J227" i="74"/>
  <c r="M227" i="74"/>
  <c r="P227" i="74"/>
  <c r="S227" i="74"/>
  <c r="V227" i="74"/>
  <c r="Y227" i="74"/>
  <c r="AB227" i="74"/>
  <c r="AC227" i="74"/>
  <c r="J228" i="74"/>
  <c r="M228" i="74"/>
  <c r="P228" i="74"/>
  <c r="S228" i="74"/>
  <c r="V228" i="74"/>
  <c r="Y228" i="74"/>
  <c r="AB228" i="74"/>
  <c r="AC228" i="74"/>
  <c r="J229" i="74"/>
  <c r="M229" i="74"/>
  <c r="P229" i="74"/>
  <c r="S229" i="74"/>
  <c r="V229" i="74"/>
  <c r="Y229" i="74"/>
  <c r="AB229" i="74"/>
  <c r="AC229" i="74"/>
  <c r="J230" i="74"/>
  <c r="M230" i="74"/>
  <c r="P230" i="74"/>
  <c r="S230" i="74"/>
  <c r="V230" i="74"/>
  <c r="Y230" i="74"/>
  <c r="AB230" i="74"/>
  <c r="AC230" i="74"/>
  <c r="J231" i="74"/>
  <c r="M231" i="74"/>
  <c r="P231" i="74"/>
  <c r="S231" i="74"/>
  <c r="V231" i="74"/>
  <c r="Y231" i="74"/>
  <c r="AB231" i="74"/>
  <c r="AC231" i="74"/>
  <c r="J232" i="74"/>
  <c r="M232" i="74"/>
  <c r="P232" i="74"/>
  <c r="S232" i="74"/>
  <c r="V232" i="74"/>
  <c r="Y232" i="74"/>
  <c r="AB232" i="74"/>
  <c r="AC232" i="74"/>
  <c r="J233" i="74"/>
  <c r="M233" i="74"/>
  <c r="P233" i="74"/>
  <c r="S233" i="74"/>
  <c r="V233" i="74"/>
  <c r="Y233" i="74"/>
  <c r="AB233" i="74"/>
  <c r="AC233" i="74"/>
  <c r="J234" i="74"/>
  <c r="M234" i="74"/>
  <c r="P234" i="74"/>
  <c r="S234" i="74"/>
  <c r="V234" i="74"/>
  <c r="Y234" i="74"/>
  <c r="AB234" i="74"/>
  <c r="AC234" i="74"/>
  <c r="J235" i="74"/>
  <c r="M235" i="74"/>
  <c r="P235" i="74"/>
  <c r="S235" i="74"/>
  <c r="V235" i="74"/>
  <c r="Y235" i="74"/>
  <c r="AB235" i="74"/>
  <c r="AC235" i="74"/>
  <c r="J236" i="74"/>
  <c r="M236" i="74"/>
  <c r="P236" i="74"/>
  <c r="S236" i="74"/>
  <c r="V236" i="74"/>
  <c r="Y236" i="74"/>
  <c r="AB236" i="74"/>
  <c r="AC236" i="74"/>
  <c r="J237" i="74"/>
  <c r="M237" i="74"/>
  <c r="P237" i="74"/>
  <c r="S237" i="74"/>
  <c r="V237" i="74"/>
  <c r="Y237" i="74"/>
  <c r="AB237" i="74"/>
  <c r="AC237" i="74"/>
  <c r="J238" i="74"/>
  <c r="M238" i="74"/>
  <c r="P238" i="74"/>
  <c r="S238" i="74"/>
  <c r="V238" i="74"/>
  <c r="Y238" i="74"/>
  <c r="AB238" i="74"/>
  <c r="AC238" i="74"/>
  <c r="J239" i="74"/>
  <c r="M239" i="74"/>
  <c r="P239" i="74"/>
  <c r="S239" i="74"/>
  <c r="V239" i="74"/>
  <c r="Y239" i="74"/>
  <c r="AB239" i="74"/>
  <c r="AC239" i="74"/>
  <c r="J240" i="74"/>
  <c r="M240" i="74"/>
  <c r="P240" i="74"/>
  <c r="S240" i="74"/>
  <c r="V240" i="74"/>
  <c r="Y240" i="74"/>
  <c r="AB240" i="74"/>
  <c r="AC240" i="74"/>
  <c r="J241" i="74"/>
  <c r="M241" i="74"/>
  <c r="P241" i="74"/>
  <c r="S241" i="74"/>
  <c r="V241" i="74"/>
  <c r="Y241" i="74"/>
  <c r="AB241" i="74"/>
  <c r="AC241" i="74"/>
  <c r="J242" i="74"/>
  <c r="M242" i="74"/>
  <c r="P242" i="74"/>
  <c r="S242" i="74"/>
  <c r="V242" i="74"/>
  <c r="Y242" i="74"/>
  <c r="AB242" i="74"/>
  <c r="AC242" i="74"/>
  <c r="J243" i="74"/>
  <c r="M243" i="74"/>
  <c r="P243" i="74"/>
  <c r="S243" i="74"/>
  <c r="V243" i="74"/>
  <c r="Y243" i="74"/>
  <c r="AB243" i="74"/>
  <c r="AC243" i="74"/>
  <c r="S261" i="74"/>
  <c r="V261" i="74"/>
  <c r="Y261" i="74"/>
  <c r="AB261" i="74"/>
  <c r="AC261" i="74"/>
  <c r="S262" i="74"/>
  <c r="V262" i="74"/>
  <c r="Y262" i="74"/>
  <c r="AB262" i="74"/>
  <c r="AC262" i="74"/>
  <c r="J263" i="74"/>
  <c r="M263" i="74"/>
  <c r="P263" i="74"/>
  <c r="S263" i="74"/>
  <c r="V263" i="74"/>
  <c r="Y263" i="74"/>
  <c r="AB263" i="74"/>
  <c r="AC263" i="74"/>
  <c r="J264" i="74"/>
  <c r="M264" i="74"/>
  <c r="P264" i="74"/>
  <c r="S264" i="74"/>
  <c r="V264" i="74"/>
  <c r="Y264" i="74"/>
  <c r="AB264" i="74"/>
  <c r="AC264" i="74"/>
  <c r="S265" i="74"/>
  <c r="V265" i="74"/>
  <c r="Y265" i="74"/>
  <c r="AB265" i="74"/>
  <c r="AC265" i="74"/>
  <c r="S267" i="74"/>
  <c r="V267" i="74"/>
  <c r="Y267" i="74"/>
  <c r="AB267" i="74"/>
  <c r="AC267" i="74"/>
  <c r="S268" i="74"/>
  <c r="V268" i="74"/>
  <c r="Y268" i="74"/>
  <c r="AB268" i="74"/>
  <c r="AC268" i="74"/>
  <c r="J269" i="74"/>
  <c r="M269" i="74"/>
  <c r="P269" i="74"/>
  <c r="S269" i="74"/>
  <c r="V269" i="74"/>
  <c r="Y269" i="74"/>
  <c r="AB269" i="74"/>
  <c r="AC269" i="74"/>
  <c r="J270" i="74"/>
  <c r="M270" i="74"/>
  <c r="P270" i="74"/>
  <c r="S270" i="74"/>
  <c r="V270" i="74"/>
  <c r="Y270" i="74"/>
  <c r="AB270" i="74"/>
  <c r="AC270" i="74"/>
  <c r="S271" i="74"/>
  <c r="V271" i="74"/>
  <c r="Y271" i="74"/>
  <c r="AB271" i="74"/>
  <c r="AC271" i="74"/>
  <c r="S272" i="74"/>
  <c r="V272" i="74"/>
  <c r="Y272" i="74"/>
  <c r="AB272" i="74"/>
  <c r="AC272" i="74"/>
  <c r="S273" i="74"/>
  <c r="V273" i="74"/>
  <c r="Y273" i="74"/>
  <c r="AB273" i="74"/>
  <c r="AC273" i="74"/>
  <c r="S274" i="74"/>
  <c r="V274" i="74"/>
  <c r="Y274" i="74"/>
  <c r="AB274" i="74"/>
  <c r="AC274" i="74"/>
  <c r="S275" i="74"/>
  <c r="V275" i="74"/>
  <c r="Y275" i="74"/>
  <c r="AB275" i="74"/>
  <c r="AC275" i="74"/>
  <c r="S276" i="74"/>
  <c r="V276" i="74"/>
  <c r="Y276" i="74"/>
  <c r="AB276" i="74"/>
  <c r="AC276" i="74"/>
  <c r="J278" i="74"/>
  <c r="M278" i="74"/>
  <c r="P278" i="74"/>
  <c r="S278" i="74"/>
  <c r="V278" i="74"/>
  <c r="Y278" i="74"/>
  <c r="AB278" i="74"/>
  <c r="AC278" i="74"/>
  <c r="J279" i="74"/>
  <c r="M279" i="74"/>
  <c r="P279" i="74"/>
  <c r="S279" i="74"/>
  <c r="V279" i="74"/>
  <c r="Y279" i="74"/>
  <c r="AB279" i="74"/>
  <c r="AC279" i="74"/>
  <c r="J280" i="74"/>
  <c r="M280" i="74"/>
  <c r="P280" i="74"/>
  <c r="S280" i="74"/>
  <c r="V280" i="74"/>
  <c r="Y280" i="74"/>
  <c r="AB280" i="74"/>
  <c r="AC280" i="74"/>
  <c r="J281" i="74"/>
  <c r="M281" i="74"/>
  <c r="P281" i="74"/>
  <c r="S281" i="74"/>
  <c r="V281" i="74"/>
  <c r="Y281" i="74"/>
  <c r="AB281" i="74"/>
  <c r="AC281" i="74"/>
  <c r="S283" i="74"/>
  <c r="V283" i="74"/>
  <c r="Y283" i="74"/>
  <c r="AB283" i="74"/>
  <c r="AC283" i="74"/>
  <c r="J285" i="74"/>
  <c r="M285" i="74"/>
  <c r="P285" i="74"/>
  <c r="S285" i="74"/>
  <c r="V285" i="74"/>
  <c r="Y285" i="74"/>
  <c r="AB285" i="74"/>
  <c r="AC285" i="74"/>
  <c r="J286" i="74"/>
  <c r="M286" i="74"/>
  <c r="P286" i="74"/>
  <c r="S286" i="74"/>
  <c r="V286" i="74"/>
  <c r="Y286" i="74"/>
  <c r="AB286" i="74"/>
  <c r="AC286" i="74"/>
  <c r="J287" i="74"/>
  <c r="M287" i="74"/>
  <c r="P287" i="74"/>
  <c r="S287" i="74"/>
  <c r="V287" i="74"/>
  <c r="Y287" i="74"/>
  <c r="AB287" i="74"/>
  <c r="AC287" i="74"/>
  <c r="J288" i="74"/>
  <c r="M288" i="74"/>
  <c r="P288" i="74"/>
  <c r="S288" i="74"/>
  <c r="V288" i="74"/>
  <c r="Y288" i="74"/>
  <c r="AB288" i="74"/>
  <c r="AC288" i="74"/>
  <c r="J289" i="74"/>
  <c r="M289" i="74"/>
  <c r="P289" i="74"/>
  <c r="S289" i="74"/>
  <c r="V289" i="74"/>
  <c r="Y289" i="74"/>
  <c r="AB289" i="74"/>
  <c r="AC289" i="74"/>
  <c r="J290" i="74"/>
  <c r="M290" i="74"/>
  <c r="P290" i="74"/>
  <c r="S290" i="74"/>
  <c r="V290" i="74"/>
  <c r="Y290" i="74"/>
  <c r="AB290" i="74"/>
  <c r="AC290" i="74"/>
  <c r="J291" i="74"/>
  <c r="M291" i="74"/>
  <c r="P291" i="74"/>
  <c r="S291" i="74"/>
  <c r="V291" i="74"/>
  <c r="Y291" i="74"/>
  <c r="AB291" i="74"/>
  <c r="AC291" i="74"/>
  <c r="J292" i="74"/>
  <c r="M292" i="74"/>
  <c r="P292" i="74"/>
  <c r="S292" i="74"/>
  <c r="V292" i="74"/>
  <c r="Y292" i="74"/>
  <c r="AB292" i="74"/>
  <c r="AC292" i="74"/>
  <c r="J293" i="74"/>
  <c r="M293" i="74"/>
  <c r="P293" i="74"/>
  <c r="S293" i="74"/>
  <c r="V293" i="74"/>
  <c r="Y293" i="74"/>
  <c r="AB293" i="74"/>
  <c r="AC293" i="74"/>
  <c r="J296" i="74"/>
  <c r="M296" i="74"/>
  <c r="P296" i="74"/>
  <c r="S296" i="74"/>
  <c r="V296" i="74"/>
  <c r="Y296" i="74"/>
  <c r="AB296" i="74"/>
  <c r="AC296" i="74"/>
  <c r="J297" i="74"/>
  <c r="M297" i="74"/>
  <c r="P297" i="74"/>
  <c r="S297" i="74"/>
  <c r="V297" i="74"/>
  <c r="Y297" i="74"/>
  <c r="AB297" i="74"/>
  <c r="AC297" i="74"/>
  <c r="J298" i="74"/>
  <c r="M298" i="74"/>
  <c r="P298" i="74"/>
  <c r="S298" i="74"/>
  <c r="V298" i="74"/>
  <c r="Y298" i="74"/>
  <c r="AB298" i="74"/>
  <c r="AC298" i="74"/>
  <c r="J299" i="74"/>
  <c r="M299" i="74"/>
  <c r="P299" i="74"/>
  <c r="S299" i="74"/>
  <c r="V299" i="74"/>
  <c r="Y299" i="74"/>
  <c r="AB299" i="74"/>
  <c r="AC299" i="74"/>
  <c r="J300" i="74"/>
  <c r="M300" i="74"/>
  <c r="P300" i="74"/>
  <c r="S300" i="74"/>
  <c r="V300" i="74"/>
  <c r="Y300" i="74"/>
  <c r="AB300" i="74"/>
  <c r="AC300" i="74"/>
  <c r="J301" i="74"/>
  <c r="M301" i="74"/>
  <c r="P301" i="74"/>
  <c r="S301" i="74"/>
  <c r="V301" i="74"/>
  <c r="Y301" i="74"/>
  <c r="AB301" i="74"/>
  <c r="AC301" i="74"/>
  <c r="J302" i="74"/>
  <c r="M302" i="74"/>
  <c r="P302" i="74"/>
  <c r="S302" i="74"/>
  <c r="V302" i="74"/>
  <c r="Y302" i="74"/>
  <c r="AB302" i="74"/>
  <c r="AC302" i="74"/>
  <c r="J303" i="74"/>
  <c r="M303" i="74"/>
  <c r="P303" i="74"/>
  <c r="S303" i="74"/>
  <c r="V303" i="74"/>
  <c r="Y303" i="74"/>
  <c r="AB303" i="74"/>
  <c r="AC303" i="74"/>
  <c r="J304" i="74"/>
  <c r="M304" i="74"/>
  <c r="P304" i="74"/>
  <c r="S304" i="74"/>
  <c r="V304" i="74"/>
  <c r="Y304" i="74"/>
  <c r="AB304" i="74"/>
  <c r="AC304" i="74"/>
  <c r="S306" i="74"/>
  <c r="V306" i="74"/>
  <c r="Y306" i="74"/>
  <c r="AB306" i="74"/>
  <c r="AC306" i="74"/>
  <c r="S307" i="74"/>
  <c r="V307" i="74"/>
  <c r="Y307" i="74"/>
  <c r="AB307" i="74"/>
  <c r="AC307" i="74"/>
  <c r="S308" i="74"/>
  <c r="V308" i="74"/>
  <c r="Y308" i="74"/>
  <c r="AB308" i="74"/>
  <c r="AC308" i="74"/>
  <c r="S309" i="74"/>
  <c r="V309" i="74"/>
  <c r="Y309" i="74"/>
  <c r="AB309" i="74"/>
  <c r="AC309" i="74"/>
  <c r="S310" i="74"/>
  <c r="V310" i="74"/>
  <c r="Y310" i="74"/>
  <c r="AB310" i="74"/>
  <c r="AC310" i="74"/>
  <c r="S311" i="74"/>
  <c r="V311" i="74"/>
  <c r="Y311" i="74"/>
  <c r="AB311" i="74"/>
  <c r="AC311" i="74"/>
  <c r="S312" i="74"/>
  <c r="V312" i="74"/>
  <c r="Y312" i="74"/>
  <c r="AB312" i="74"/>
  <c r="AC312" i="74"/>
  <c r="S314" i="74"/>
  <c r="V314" i="74"/>
  <c r="Y314" i="74"/>
  <c r="AB314" i="74"/>
  <c r="AC314" i="74"/>
  <c r="J315" i="74"/>
  <c r="M315" i="74"/>
  <c r="P315" i="74"/>
  <c r="S315" i="74"/>
  <c r="V315" i="74"/>
  <c r="Y315" i="74"/>
  <c r="AB315" i="74"/>
  <c r="AC315" i="74"/>
  <c r="S316" i="74"/>
  <c r="V316" i="74"/>
  <c r="Y316" i="74"/>
  <c r="AB316" i="74"/>
  <c r="AC316" i="74"/>
  <c r="S317" i="74"/>
  <c r="V317" i="74"/>
  <c r="Y317" i="74"/>
  <c r="AB317" i="74"/>
  <c r="AC317" i="74"/>
  <c r="S318" i="74"/>
  <c r="V318" i="74"/>
  <c r="Y318" i="74"/>
  <c r="AB318" i="74"/>
  <c r="AC318" i="74"/>
  <c r="S319" i="74"/>
  <c r="V319" i="74"/>
  <c r="Y319" i="74"/>
  <c r="AB319" i="74"/>
  <c r="AC319" i="74"/>
  <c r="S320" i="74"/>
  <c r="V320" i="74"/>
  <c r="Y320" i="74"/>
  <c r="AB320" i="74"/>
  <c r="AC320" i="74"/>
  <c r="S321" i="74"/>
  <c r="V321" i="74"/>
  <c r="Y321" i="74"/>
  <c r="AB321" i="74"/>
  <c r="AC321" i="74"/>
  <c r="S323" i="74"/>
  <c r="V323" i="74"/>
  <c r="Y323" i="74"/>
  <c r="AB323" i="74"/>
  <c r="AC323" i="74"/>
  <c r="S324" i="74"/>
  <c r="V324" i="74"/>
  <c r="Y324" i="74"/>
  <c r="AB324" i="74"/>
  <c r="AC324" i="74"/>
  <c r="S325" i="74"/>
  <c r="V325" i="74"/>
  <c r="Y325" i="74"/>
  <c r="AB325" i="74"/>
  <c r="AC325" i="74"/>
  <c r="S326" i="74"/>
  <c r="V326" i="74"/>
  <c r="Y326" i="74"/>
  <c r="AB326" i="74"/>
  <c r="AC326" i="74"/>
  <c r="S327" i="74"/>
  <c r="V327" i="74"/>
  <c r="Y327" i="74"/>
  <c r="AB327" i="74"/>
  <c r="AC327" i="74"/>
  <c r="S328" i="74"/>
  <c r="V328" i="74"/>
  <c r="Y328" i="74"/>
  <c r="AB328" i="74"/>
  <c r="AC328" i="74"/>
  <c r="S329" i="74"/>
  <c r="V329" i="74"/>
  <c r="Y329" i="74"/>
  <c r="AB329" i="74"/>
  <c r="J330" i="74"/>
  <c r="M330" i="74"/>
  <c r="P330" i="74"/>
  <c r="S330" i="74"/>
  <c r="V330" i="74"/>
  <c r="Y330" i="74"/>
  <c r="AB330" i="74"/>
  <c r="AC330" i="74"/>
  <c r="S332" i="74"/>
  <c r="V332" i="74"/>
  <c r="Y332" i="74"/>
  <c r="AB332" i="74"/>
  <c r="AC332" i="74"/>
  <c r="S333" i="74"/>
  <c r="V333" i="74"/>
  <c r="Y333" i="74"/>
  <c r="AB333" i="74"/>
  <c r="AC333" i="74"/>
  <c r="S337" i="74"/>
  <c r="V337" i="74"/>
  <c r="Y337" i="74"/>
  <c r="AB337" i="74"/>
  <c r="AC337" i="74"/>
  <c r="S338" i="74"/>
  <c r="V338" i="74"/>
  <c r="Y338" i="74"/>
  <c r="AB338" i="74"/>
  <c r="AC338" i="74"/>
  <c r="S340" i="74"/>
  <c r="V340" i="74"/>
  <c r="Y340" i="74"/>
  <c r="AB340" i="74"/>
  <c r="AC340" i="74"/>
  <c r="S341" i="74"/>
  <c r="V341" i="74"/>
  <c r="Y341" i="74"/>
  <c r="AB341" i="74"/>
  <c r="AC341" i="74"/>
  <c r="S342" i="74"/>
  <c r="V342" i="74"/>
  <c r="Y342" i="74"/>
  <c r="AB342" i="74"/>
  <c r="AC342" i="74"/>
  <c r="S343" i="74"/>
  <c r="V343" i="74"/>
  <c r="Y343" i="74"/>
  <c r="AB343" i="74"/>
  <c r="AC343" i="74"/>
  <c r="S345" i="74"/>
  <c r="V345" i="74"/>
  <c r="Y345" i="74"/>
  <c r="AB345" i="74"/>
  <c r="AC345" i="74"/>
  <c r="S347" i="74"/>
  <c r="V347" i="74"/>
  <c r="Y347" i="74"/>
  <c r="AB347" i="74"/>
  <c r="AC347" i="74"/>
  <c r="S348" i="74"/>
  <c r="V348" i="74"/>
  <c r="Y348" i="74"/>
  <c r="AB348" i="74"/>
  <c r="AC348" i="74"/>
  <c r="S349" i="74"/>
  <c r="V349" i="74"/>
  <c r="Y349" i="74"/>
  <c r="AB349" i="74"/>
  <c r="AC349" i="74"/>
  <c r="S350" i="74"/>
  <c r="V350" i="74"/>
  <c r="Y350" i="74"/>
  <c r="AB350" i="74"/>
  <c r="AC350" i="74"/>
  <c r="S351" i="74"/>
  <c r="V351" i="74"/>
  <c r="Y351" i="74"/>
  <c r="AB351" i="74"/>
  <c r="AC351" i="74"/>
  <c r="S352" i="74"/>
  <c r="V352" i="74"/>
  <c r="Y352" i="74"/>
  <c r="AB352" i="74"/>
  <c r="AC352" i="74"/>
  <c r="S353" i="74"/>
  <c r="V353" i="74"/>
  <c r="Y353" i="74"/>
  <c r="AB353" i="74"/>
  <c r="AC353" i="74"/>
  <c r="J354" i="74"/>
  <c r="S354" i="74"/>
  <c r="V354" i="74"/>
  <c r="Y354" i="74"/>
  <c r="AB354" i="74"/>
  <c r="AC354" i="74"/>
  <c r="S356" i="74"/>
  <c r="V356" i="74"/>
  <c r="Y356" i="74"/>
  <c r="AB356" i="74"/>
  <c r="AC356" i="74"/>
  <c r="S357" i="74"/>
  <c r="V357" i="74"/>
  <c r="Y357" i="74"/>
  <c r="AB357" i="74"/>
  <c r="AC357" i="74"/>
  <c r="J358" i="74"/>
  <c r="M358" i="74"/>
  <c r="P358" i="74"/>
  <c r="S358" i="74"/>
  <c r="V358" i="74"/>
  <c r="Y358" i="74"/>
  <c r="AB358" i="74"/>
  <c r="AC358" i="74"/>
  <c r="S359" i="74"/>
  <c r="V359" i="74"/>
  <c r="Y359" i="74"/>
  <c r="AB359" i="74"/>
  <c r="AC359" i="74"/>
  <c r="J360" i="74"/>
  <c r="M360" i="74"/>
  <c r="P360" i="74"/>
  <c r="S360" i="74"/>
  <c r="V360" i="74"/>
  <c r="Y360" i="74"/>
  <c r="AB360" i="74"/>
  <c r="AC360" i="74"/>
  <c r="S361" i="74"/>
  <c r="V361" i="74"/>
  <c r="Y361" i="74"/>
  <c r="AB361" i="74"/>
  <c r="AC361" i="74"/>
  <c r="J362" i="74"/>
  <c r="M362" i="74"/>
  <c r="P362" i="74"/>
  <c r="S362" i="74"/>
  <c r="V362" i="74"/>
  <c r="Y362" i="74"/>
  <c r="AB362" i="74"/>
  <c r="AC362" i="74"/>
  <c r="S363" i="74"/>
  <c r="V363" i="74"/>
  <c r="Y363" i="74"/>
  <c r="AB363" i="74"/>
  <c r="AC363" i="74"/>
  <c r="J364" i="74"/>
  <c r="M364" i="74"/>
  <c r="P364" i="74"/>
  <c r="S364" i="74"/>
  <c r="V364" i="74"/>
  <c r="Y364" i="74"/>
  <c r="AB364" i="74"/>
  <c r="AC364" i="74"/>
  <c r="J365" i="74"/>
  <c r="M365" i="74"/>
  <c r="P365" i="74"/>
  <c r="S365" i="74"/>
  <c r="V365" i="74"/>
  <c r="Y365" i="74"/>
  <c r="AB365" i="74"/>
  <c r="AC365" i="74"/>
  <c r="S366" i="74"/>
  <c r="V366" i="74"/>
  <c r="Y366" i="74"/>
  <c r="AB366" i="74"/>
  <c r="AC366" i="74"/>
  <c r="S367" i="74"/>
  <c r="V367" i="74"/>
  <c r="Y367" i="74"/>
  <c r="AB367" i="74"/>
  <c r="AC367" i="74"/>
  <c r="J368" i="74"/>
  <c r="M368" i="74"/>
  <c r="P368" i="74"/>
  <c r="S368" i="74"/>
  <c r="V368" i="74"/>
  <c r="Y368" i="74"/>
  <c r="AB368" i="74"/>
  <c r="AC368" i="74"/>
  <c r="S369" i="74"/>
  <c r="V369" i="74"/>
  <c r="Y369" i="74"/>
  <c r="AB369" i="74"/>
  <c r="AC369" i="74"/>
  <c r="S370" i="74"/>
  <c r="V370" i="74"/>
  <c r="Y370" i="74"/>
  <c r="AB370" i="74"/>
  <c r="AC370" i="74"/>
  <c r="S371" i="74"/>
  <c r="V371" i="74"/>
  <c r="Y371" i="74"/>
  <c r="AB371" i="74"/>
  <c r="AC371" i="74"/>
  <c r="J372" i="74"/>
  <c r="M372" i="74"/>
  <c r="P372" i="74"/>
  <c r="S372" i="74"/>
  <c r="V372" i="74"/>
  <c r="Y372" i="74"/>
  <c r="AB372" i="74"/>
  <c r="AC372" i="74"/>
  <c r="S373" i="74"/>
  <c r="V373" i="74"/>
  <c r="Y373" i="74"/>
  <c r="AB373" i="74"/>
  <c r="AC373" i="74"/>
  <c r="S374" i="74"/>
  <c r="V374" i="74"/>
  <c r="Y374" i="74"/>
  <c r="AB374" i="74"/>
  <c r="AC374" i="74"/>
  <c r="S382" i="74"/>
  <c r="V382" i="74"/>
  <c r="Y382" i="74"/>
  <c r="AB382" i="74"/>
  <c r="AC382" i="74"/>
  <c r="S383" i="74"/>
  <c r="V383" i="74"/>
  <c r="Y383" i="74"/>
  <c r="AB383" i="74"/>
  <c r="AC383" i="74"/>
  <c r="S384" i="74"/>
  <c r="V384" i="74"/>
  <c r="Y384" i="74"/>
  <c r="AB384" i="74"/>
  <c r="AC384" i="74"/>
  <c r="S385" i="74"/>
  <c r="V385" i="74"/>
  <c r="Y385" i="74"/>
  <c r="AB385" i="74"/>
  <c r="AC385" i="74"/>
  <c r="S386" i="74"/>
  <c r="V386" i="74"/>
  <c r="Y386" i="74"/>
  <c r="AB386" i="74"/>
  <c r="AC386" i="74"/>
  <c r="S387" i="74"/>
  <c r="V387" i="74"/>
  <c r="Y387" i="74"/>
  <c r="AB387" i="74"/>
  <c r="AC387" i="74"/>
  <c r="S388" i="74"/>
  <c r="V388" i="74"/>
  <c r="Y388" i="74"/>
  <c r="AB388" i="74"/>
  <c r="AC388" i="74"/>
  <c r="S390" i="74"/>
  <c r="V390" i="74"/>
  <c r="Y390" i="74"/>
  <c r="AB390" i="74"/>
  <c r="AC390" i="74"/>
  <c r="J392" i="74"/>
  <c r="M392" i="74"/>
  <c r="P392" i="74"/>
  <c r="S392" i="74"/>
  <c r="V392" i="74"/>
  <c r="Y392" i="74"/>
  <c r="AB392" i="74"/>
  <c r="AC392" i="74"/>
  <c r="J393" i="74"/>
  <c r="M393" i="74"/>
  <c r="P393" i="74"/>
  <c r="S393" i="74"/>
  <c r="V393" i="74"/>
  <c r="Y393" i="74"/>
  <c r="AB393" i="74"/>
  <c r="AC393" i="74"/>
  <c r="S397" i="74"/>
  <c r="V397" i="74"/>
  <c r="Y397" i="74"/>
  <c r="AB397" i="74"/>
  <c r="AC397" i="74"/>
  <c r="S398" i="74"/>
  <c r="V398" i="74"/>
  <c r="Y398" i="74"/>
  <c r="AB398" i="74"/>
  <c r="AC398" i="74"/>
  <c r="S399" i="74"/>
  <c r="V399" i="74"/>
  <c r="Y399" i="74"/>
  <c r="AB399" i="74"/>
  <c r="AC399" i="74"/>
  <c r="S400" i="74"/>
  <c r="V400" i="74"/>
  <c r="Y400" i="74"/>
  <c r="AB400" i="74"/>
  <c r="AC400" i="74"/>
  <c r="S401" i="74"/>
  <c r="V401" i="74"/>
  <c r="Y401" i="74"/>
  <c r="AB401" i="74"/>
  <c r="AC401" i="74"/>
  <c r="S402" i="74"/>
  <c r="V402" i="74"/>
  <c r="Y402" i="74"/>
  <c r="AB402" i="74"/>
  <c r="AC402" i="74"/>
  <c r="S403" i="74"/>
  <c r="V403" i="74"/>
  <c r="Y403" i="74"/>
  <c r="AB403" i="74"/>
  <c r="AC403" i="74"/>
  <c r="S404" i="74"/>
  <c r="V404" i="74"/>
  <c r="Y404" i="74"/>
  <c r="AB404" i="74"/>
  <c r="AC404" i="74"/>
  <c r="S406" i="74"/>
  <c r="V406" i="74"/>
  <c r="Y406" i="74"/>
  <c r="AB406" i="74"/>
  <c r="AC406" i="74"/>
  <c r="S407" i="74"/>
  <c r="V407" i="74"/>
  <c r="Y407" i="74"/>
  <c r="AB407" i="74"/>
  <c r="AC407" i="74"/>
  <c r="S408" i="74"/>
  <c r="V408" i="74"/>
  <c r="Y408" i="74"/>
  <c r="AB408" i="74"/>
  <c r="AC408" i="74"/>
  <c r="J409" i="74"/>
  <c r="M409" i="74"/>
  <c r="P409" i="74"/>
  <c r="S409" i="74"/>
  <c r="V409" i="74"/>
  <c r="Y409" i="74"/>
  <c r="AB409" i="74"/>
  <c r="AC409" i="74"/>
  <c r="J410" i="74"/>
  <c r="M410" i="74"/>
  <c r="P410" i="74"/>
  <c r="S410" i="74"/>
  <c r="V410" i="74"/>
  <c r="Y410" i="74"/>
  <c r="AB410" i="74"/>
  <c r="AC410" i="74"/>
  <c r="J411" i="74"/>
  <c r="M411" i="74"/>
  <c r="P411" i="74"/>
  <c r="S411" i="74"/>
  <c r="V411" i="74"/>
  <c r="Y411" i="74"/>
  <c r="AB411" i="74"/>
  <c r="AC411" i="74"/>
  <c r="S412" i="74"/>
  <c r="V412" i="74"/>
  <c r="Y412" i="74"/>
  <c r="AB412" i="74"/>
  <c r="AC412" i="74"/>
  <c r="S413" i="74"/>
  <c r="V413" i="74"/>
  <c r="Y413" i="74"/>
  <c r="AB413" i="74"/>
  <c r="AC413" i="74"/>
  <c r="S414" i="74"/>
  <c r="V414" i="74"/>
  <c r="Y414" i="74"/>
  <c r="AB414" i="74"/>
  <c r="AC414" i="74"/>
  <c r="S420" i="74"/>
  <c r="V420" i="74"/>
  <c r="Y420" i="74"/>
  <c r="AB420" i="74"/>
  <c r="AC420" i="74"/>
  <c r="S421" i="74"/>
  <c r="V421" i="74"/>
  <c r="Y421" i="74"/>
  <c r="AB421" i="74"/>
  <c r="AC421" i="74"/>
  <c r="S422" i="74"/>
  <c r="V422" i="74"/>
  <c r="Y422" i="74"/>
  <c r="AB422" i="74"/>
  <c r="AC422" i="74"/>
  <c r="S423" i="74"/>
  <c r="V423" i="74"/>
  <c r="Y423" i="74"/>
  <c r="AB423" i="74"/>
  <c r="AC423" i="74"/>
  <c r="S426" i="74"/>
  <c r="V426" i="74"/>
  <c r="Y426" i="74"/>
  <c r="AB426" i="74"/>
  <c r="AC426" i="74"/>
  <c r="S427" i="74"/>
  <c r="V427" i="74"/>
  <c r="Y427" i="74"/>
  <c r="AB427" i="74"/>
  <c r="AC427" i="74"/>
  <c r="S428" i="74"/>
  <c r="V428" i="74"/>
  <c r="Y428" i="74"/>
  <c r="AB428" i="74"/>
  <c r="AC428" i="74"/>
  <c r="S429" i="74"/>
  <c r="V429" i="74"/>
  <c r="Y429" i="74"/>
  <c r="AB429" i="74"/>
  <c r="AC429" i="74"/>
  <c r="S430" i="74"/>
  <c r="V430" i="74"/>
  <c r="Y430" i="74"/>
  <c r="AB430" i="74"/>
  <c r="AC430" i="74"/>
  <c r="S431" i="74"/>
  <c r="V431" i="74"/>
  <c r="Y431" i="74"/>
  <c r="AB431" i="74"/>
  <c r="AC431" i="74"/>
  <c r="S432" i="74"/>
  <c r="V432" i="74"/>
  <c r="Y432" i="74"/>
  <c r="AB432" i="74"/>
  <c r="AC432" i="74"/>
  <c r="S433" i="74"/>
  <c r="V433" i="74"/>
  <c r="Y433" i="74"/>
  <c r="AB433" i="74"/>
  <c r="AC433" i="74"/>
  <c r="S434" i="74"/>
  <c r="V434" i="74"/>
  <c r="Y434" i="74"/>
  <c r="AB434" i="74"/>
  <c r="AC434" i="74"/>
  <c r="S435" i="74"/>
  <c r="V435" i="74"/>
  <c r="Y435" i="74"/>
  <c r="AB435" i="74"/>
  <c r="AC435" i="74"/>
  <c r="S436" i="74"/>
  <c r="V436" i="74"/>
  <c r="Y436" i="74"/>
  <c r="AB436" i="74"/>
  <c r="AC436" i="74"/>
  <c r="S437" i="74"/>
  <c r="V437" i="74"/>
  <c r="Y437" i="74"/>
  <c r="AB437" i="74"/>
  <c r="AC437" i="74"/>
  <c r="S438" i="74"/>
  <c r="V438" i="74"/>
  <c r="Y438" i="74"/>
  <c r="AB438" i="74"/>
  <c r="AC438" i="74"/>
  <c r="S442" i="74"/>
  <c r="V442" i="74"/>
  <c r="Y442" i="74"/>
  <c r="AB442" i="74"/>
  <c r="AC442" i="74"/>
  <c r="J443" i="74"/>
  <c r="M443" i="74"/>
  <c r="P443" i="74"/>
  <c r="S443" i="74"/>
  <c r="V443" i="74"/>
  <c r="Y443" i="74"/>
  <c r="AB443" i="74"/>
  <c r="AC443" i="74"/>
  <c r="J444" i="74"/>
  <c r="M444" i="74"/>
  <c r="P444" i="74"/>
  <c r="S444" i="74"/>
  <c r="V444" i="74"/>
  <c r="Y444" i="74"/>
  <c r="AB444" i="74"/>
  <c r="AC444" i="74"/>
  <c r="S445" i="74"/>
  <c r="V445" i="74"/>
  <c r="Y445" i="74"/>
  <c r="AB445" i="74"/>
  <c r="AC445" i="74"/>
  <c r="S446" i="74"/>
  <c r="V446" i="74"/>
  <c r="Y446" i="74"/>
  <c r="AB446" i="74"/>
  <c r="AC446" i="74"/>
  <c r="J452" i="74"/>
  <c r="M452" i="74"/>
  <c r="P452" i="74"/>
  <c r="S452" i="74"/>
  <c r="V452" i="74"/>
  <c r="Y452" i="74"/>
  <c r="AB452" i="74"/>
  <c r="AC452" i="74"/>
  <c r="J453" i="74"/>
  <c r="M453" i="74"/>
  <c r="P453" i="74"/>
  <c r="S453" i="74"/>
  <c r="V453" i="74"/>
  <c r="Y453" i="74"/>
  <c r="AB453" i="74"/>
  <c r="AC453" i="74"/>
  <c r="J454" i="74"/>
  <c r="M454" i="74"/>
  <c r="P454" i="74"/>
  <c r="S454" i="74"/>
  <c r="V454" i="74"/>
  <c r="Y454" i="74"/>
  <c r="AB454" i="74"/>
  <c r="AC454" i="74"/>
  <c r="J455" i="74"/>
  <c r="M455" i="74"/>
  <c r="P455" i="74"/>
  <c r="S455" i="74"/>
  <c r="V455" i="74"/>
  <c r="Y455" i="74"/>
  <c r="AB455" i="74"/>
  <c r="AC455" i="74"/>
  <c r="J456" i="74"/>
  <c r="M456" i="74"/>
  <c r="P456" i="74"/>
  <c r="S456" i="74"/>
  <c r="V456" i="74"/>
  <c r="Y456" i="74"/>
  <c r="AB456" i="74"/>
  <c r="AC456" i="74"/>
  <c r="J457" i="74"/>
  <c r="M457" i="74"/>
  <c r="P457" i="74"/>
  <c r="S457" i="74"/>
  <c r="V457" i="74"/>
  <c r="Y457" i="74"/>
  <c r="AB457" i="74"/>
  <c r="AC457" i="74"/>
  <c r="J458" i="74"/>
  <c r="M458" i="74"/>
  <c r="P458" i="74"/>
  <c r="S458" i="74"/>
  <c r="V458" i="74"/>
  <c r="Y458" i="74"/>
  <c r="AB458" i="74"/>
  <c r="AC458" i="74"/>
  <c r="J459" i="74"/>
  <c r="M459" i="74"/>
  <c r="P459" i="74"/>
  <c r="S459" i="74"/>
  <c r="V459" i="74"/>
  <c r="Y459" i="74"/>
  <c r="AB459" i="74"/>
  <c r="AC459" i="74"/>
  <c r="J460" i="74"/>
  <c r="M460" i="74"/>
  <c r="P460" i="74"/>
  <c r="S460" i="74"/>
  <c r="V460" i="74"/>
  <c r="Y460" i="74"/>
  <c r="AB460" i="74"/>
  <c r="AC460" i="74"/>
  <c r="J461" i="74"/>
  <c r="M461" i="74"/>
  <c r="P461" i="74"/>
  <c r="S461" i="74"/>
  <c r="V461" i="74"/>
  <c r="Y461" i="74"/>
  <c r="AB461" i="74"/>
  <c r="AC461" i="74"/>
  <c r="J462" i="74"/>
  <c r="M462" i="74"/>
  <c r="P462" i="74"/>
  <c r="S462" i="74"/>
  <c r="V462" i="74"/>
  <c r="Y462" i="74"/>
  <c r="AB462" i="74"/>
  <c r="AC462" i="74"/>
  <c r="S465" i="74"/>
  <c r="V465" i="74"/>
  <c r="Y465" i="74"/>
  <c r="AB465" i="74"/>
  <c r="AC465" i="74"/>
  <c r="S466" i="74"/>
  <c r="V466" i="74"/>
  <c r="Y466" i="74"/>
  <c r="AB466" i="74"/>
  <c r="AC466" i="74"/>
  <c r="S467" i="74"/>
  <c r="V467" i="74"/>
  <c r="Y467" i="74"/>
  <c r="AB467" i="74"/>
  <c r="AC467" i="74"/>
  <c r="S468" i="74"/>
  <c r="V468" i="74"/>
  <c r="Y468" i="74"/>
  <c r="AB468" i="74"/>
  <c r="AC468" i="74"/>
  <c r="S469" i="74"/>
  <c r="V469" i="74"/>
  <c r="Y469" i="74"/>
  <c r="AB469" i="74"/>
  <c r="AC469" i="74"/>
  <c r="S470" i="74"/>
  <c r="V470" i="74"/>
  <c r="Y470" i="74"/>
  <c r="AB470" i="74"/>
  <c r="AC470" i="74"/>
  <c r="S471" i="74"/>
  <c r="V471" i="74"/>
  <c r="Y471" i="74"/>
  <c r="AB471" i="74"/>
  <c r="AC471" i="74"/>
  <c r="S472" i="74"/>
  <c r="V472" i="74"/>
  <c r="Y472" i="74"/>
  <c r="AB472" i="74"/>
  <c r="AC472" i="74"/>
  <c r="S473" i="74"/>
  <c r="V473" i="74"/>
  <c r="Y473" i="74"/>
  <c r="AB473" i="74"/>
  <c r="AC473" i="74"/>
  <c r="S474" i="74"/>
  <c r="V474" i="74"/>
  <c r="Y474" i="74"/>
  <c r="AB474" i="74"/>
  <c r="AC474" i="74"/>
  <c r="S475" i="74"/>
  <c r="V475" i="74"/>
  <c r="Y475" i="74"/>
  <c r="AB475" i="74"/>
  <c r="AC475" i="74"/>
  <c r="S479" i="74"/>
  <c r="V479" i="74"/>
  <c r="Y479" i="74"/>
  <c r="AB479" i="74"/>
  <c r="AC479" i="74"/>
  <c r="S485" i="74"/>
  <c r="V485" i="74"/>
  <c r="Y485" i="74"/>
  <c r="AB485" i="74"/>
  <c r="AC485" i="74"/>
  <c r="S486" i="74"/>
  <c r="V486" i="74"/>
  <c r="Y486" i="74"/>
  <c r="AB486" i="74"/>
  <c r="AC486" i="74"/>
  <c r="S487" i="74"/>
  <c r="V487" i="74"/>
  <c r="Y487" i="74"/>
  <c r="AB487" i="74"/>
  <c r="AC487" i="74"/>
  <c r="S488" i="74"/>
  <c r="V488" i="74"/>
  <c r="Y488" i="74"/>
  <c r="AB488" i="74"/>
  <c r="AC488" i="74"/>
  <c r="S499" i="74"/>
  <c r="V499" i="74"/>
  <c r="Y499" i="74"/>
  <c r="AB499" i="74"/>
  <c r="AC499" i="74"/>
  <c r="J500" i="74"/>
  <c r="M500" i="74"/>
  <c r="P500" i="74"/>
  <c r="S500" i="74"/>
  <c r="V500" i="74"/>
  <c r="Y500" i="74"/>
  <c r="AB500" i="74"/>
  <c r="AC500" i="74"/>
  <c r="S501" i="74"/>
  <c r="V501" i="74"/>
  <c r="Y501" i="74"/>
  <c r="AB501" i="74"/>
  <c r="AC501" i="74"/>
  <c r="S502" i="74"/>
  <c r="V502" i="74"/>
  <c r="Y502" i="74"/>
  <c r="AB502" i="74"/>
  <c r="AC502" i="74"/>
  <c r="S503" i="74"/>
  <c r="V503" i="74"/>
  <c r="Y503" i="74"/>
  <c r="AB503" i="74"/>
  <c r="AC503" i="74"/>
  <c r="S506" i="74"/>
  <c r="V506" i="74"/>
  <c r="Y506" i="74"/>
  <c r="AB506" i="74"/>
  <c r="AC506" i="74"/>
  <c r="S507" i="74"/>
  <c r="V507" i="74"/>
  <c r="Y507" i="74"/>
  <c r="AB507" i="74"/>
  <c r="AC507" i="74"/>
  <c r="S508" i="74"/>
  <c r="V508" i="74"/>
  <c r="Y508" i="74"/>
  <c r="AB508" i="74"/>
  <c r="AC508" i="74"/>
  <c r="S509" i="74"/>
  <c r="V509" i="74"/>
  <c r="Y509" i="74"/>
  <c r="AB509" i="74"/>
  <c r="AC509" i="74"/>
  <c r="S510" i="74"/>
  <c r="V510" i="74"/>
  <c r="Y510" i="74"/>
  <c r="AB510" i="74"/>
  <c r="AC510" i="74"/>
  <c r="S511" i="74"/>
  <c r="V511" i="74"/>
  <c r="Y511" i="74"/>
  <c r="AB511" i="74"/>
  <c r="AC511" i="74"/>
  <c r="S512" i="74"/>
  <c r="V512" i="74"/>
  <c r="Y512" i="74"/>
  <c r="AB512" i="74"/>
  <c r="AC512" i="74"/>
  <c r="S514" i="74"/>
  <c r="V514" i="74"/>
  <c r="Y514" i="74"/>
  <c r="AB514" i="74"/>
  <c r="AC514" i="74"/>
  <c r="S515" i="74"/>
  <c r="V515" i="74"/>
  <c r="Y515" i="74"/>
  <c r="AB515" i="74"/>
  <c r="AC515" i="74"/>
  <c r="S516" i="74"/>
  <c r="V516" i="74"/>
  <c r="Y516" i="74"/>
  <c r="AB516" i="74"/>
  <c r="AC516" i="74"/>
  <c r="J518" i="74"/>
  <c r="M518" i="74"/>
  <c r="P518" i="74"/>
  <c r="S518" i="74"/>
  <c r="V518" i="74"/>
  <c r="Y518" i="74"/>
  <c r="AB518" i="74"/>
  <c r="AC518" i="74"/>
  <c r="J519" i="74"/>
  <c r="M519" i="74"/>
  <c r="P519" i="74"/>
  <c r="S519" i="74"/>
  <c r="V519" i="74"/>
  <c r="Y519" i="74"/>
  <c r="AB519" i="74"/>
  <c r="AC519" i="74"/>
  <c r="J520" i="74"/>
  <c r="M520" i="74"/>
  <c r="P520" i="74"/>
  <c r="S520" i="74"/>
  <c r="V520" i="74"/>
  <c r="Y520" i="74"/>
  <c r="AB520" i="74"/>
  <c r="AC520" i="74"/>
  <c r="S524" i="74"/>
  <c r="V524" i="74"/>
  <c r="Y524" i="74"/>
  <c r="AB524" i="74"/>
  <c r="AC524" i="74"/>
  <c r="S525" i="74"/>
  <c r="V525" i="74"/>
  <c r="Y525" i="74"/>
  <c r="AB525" i="74"/>
  <c r="AC525" i="74"/>
  <c r="S526" i="74"/>
  <c r="V526" i="74"/>
  <c r="Y526" i="74"/>
  <c r="AB526" i="74"/>
  <c r="AC526" i="74"/>
  <c r="S527" i="74"/>
  <c r="V527" i="74"/>
  <c r="Y527" i="74"/>
  <c r="AB527" i="74"/>
  <c r="AC527" i="74"/>
  <c r="S528" i="74"/>
  <c r="V528" i="74"/>
  <c r="Y528" i="74"/>
  <c r="AB528" i="74"/>
  <c r="AC528" i="74"/>
  <c r="S529" i="74"/>
  <c r="V529" i="74"/>
  <c r="Y529" i="74"/>
  <c r="AB529" i="74"/>
  <c r="AC529" i="74"/>
  <c r="S530" i="74"/>
  <c r="V530" i="74"/>
  <c r="Y530" i="74"/>
  <c r="AB530" i="74"/>
  <c r="AC530" i="74"/>
  <c r="S531" i="74"/>
  <c r="V531" i="74"/>
  <c r="Y531" i="74"/>
  <c r="AB531" i="74"/>
  <c r="AC531" i="74"/>
  <c r="S532" i="74"/>
  <c r="V532" i="74"/>
  <c r="Y532" i="74"/>
  <c r="AB532" i="74"/>
  <c r="AC532" i="74"/>
  <c r="S533" i="74"/>
  <c r="V533" i="74"/>
  <c r="Y533" i="74"/>
  <c r="AB533" i="74"/>
  <c r="AC533" i="74"/>
  <c r="S534" i="74"/>
  <c r="V534" i="74"/>
  <c r="Y534" i="74"/>
  <c r="AB534" i="74"/>
  <c r="AC534" i="74"/>
  <c r="S535" i="74"/>
  <c r="V535" i="74"/>
  <c r="Y535" i="74"/>
  <c r="AB535" i="74"/>
  <c r="AC535" i="74"/>
  <c r="S537" i="74"/>
  <c r="V537" i="74"/>
  <c r="Y537" i="74"/>
  <c r="AB537" i="74"/>
  <c r="AC537" i="74"/>
  <c r="S538" i="74"/>
  <c r="V538" i="74"/>
  <c r="Y538" i="74"/>
  <c r="AB538" i="74"/>
  <c r="AC538" i="74"/>
  <c r="S539" i="74"/>
  <c r="V539" i="74"/>
  <c r="Y539" i="74"/>
  <c r="AB539" i="74"/>
  <c r="AC539" i="74"/>
  <c r="S540" i="74"/>
  <c r="V540" i="74"/>
  <c r="Y540" i="74"/>
  <c r="AB540" i="74"/>
  <c r="AC540" i="74"/>
  <c r="S541" i="74"/>
  <c r="V541" i="74"/>
  <c r="Y541" i="74"/>
  <c r="AB541" i="74"/>
  <c r="AC541" i="74"/>
  <c r="S542" i="74"/>
  <c r="V542" i="74"/>
  <c r="Y542" i="74"/>
  <c r="AB542" i="74"/>
  <c r="AC542" i="74"/>
  <c r="S543" i="74"/>
  <c r="V543" i="74"/>
  <c r="Y543" i="74"/>
  <c r="AB543" i="74"/>
  <c r="AC543" i="74"/>
  <c r="S544" i="74"/>
  <c r="V544" i="74"/>
  <c r="Y544" i="74"/>
  <c r="AB544" i="74"/>
  <c r="AC544" i="74"/>
  <c r="S545" i="74"/>
  <c r="V545" i="74"/>
  <c r="Y545" i="74"/>
  <c r="AB545" i="74"/>
  <c r="AC545" i="74"/>
  <c r="S546" i="74"/>
  <c r="V546" i="74"/>
  <c r="Y546" i="74"/>
  <c r="AB546" i="74"/>
  <c r="AC546" i="74"/>
  <c r="S547" i="74"/>
  <c r="V547" i="74"/>
  <c r="Y547" i="74"/>
  <c r="AB547" i="74"/>
  <c r="AC547" i="74"/>
  <c r="J548" i="74"/>
  <c r="M548" i="74"/>
  <c r="P548" i="74"/>
  <c r="S548" i="74"/>
  <c r="V548" i="74"/>
  <c r="Y548" i="74"/>
  <c r="AB548" i="74"/>
  <c r="AC548" i="74"/>
  <c r="S553" i="74"/>
  <c r="V553" i="74"/>
  <c r="Y553" i="74"/>
  <c r="AB553" i="74"/>
  <c r="AC553" i="74"/>
  <c r="S554" i="74"/>
  <c r="V554" i="74"/>
  <c r="Y554" i="74"/>
  <c r="AB554" i="74"/>
  <c r="AC554" i="74"/>
  <c r="S555" i="74"/>
  <c r="V555" i="74"/>
  <c r="Y555" i="74"/>
  <c r="AB555" i="74"/>
  <c r="AC555" i="74"/>
  <c r="S556" i="74"/>
  <c r="V556" i="74"/>
  <c r="Y556" i="74"/>
  <c r="AB556" i="74"/>
  <c r="AC556" i="74"/>
  <c r="J560" i="74"/>
  <c r="M560" i="74"/>
  <c r="P560" i="74"/>
  <c r="S560" i="74"/>
  <c r="V560" i="74"/>
  <c r="Y560" i="74"/>
  <c r="AB560" i="74"/>
  <c r="AC560" i="74"/>
  <c r="J561" i="74"/>
  <c r="M561" i="74"/>
  <c r="P561" i="74"/>
  <c r="S561" i="74"/>
  <c r="V561" i="74"/>
  <c r="Y561" i="74"/>
  <c r="AB561" i="74"/>
  <c r="AC561" i="74"/>
  <c r="J562" i="74"/>
  <c r="M562" i="74"/>
  <c r="P562" i="74"/>
  <c r="S562" i="74"/>
  <c r="V562" i="74"/>
  <c r="Y562" i="74"/>
  <c r="AB562" i="74"/>
  <c r="AC562" i="74"/>
  <c r="J563" i="74"/>
  <c r="M563" i="74"/>
  <c r="P563" i="74"/>
  <c r="S563" i="74"/>
  <c r="V563" i="74"/>
  <c r="Y563" i="74"/>
  <c r="AB563" i="74"/>
  <c r="AC563" i="74"/>
  <c r="S565" i="74"/>
  <c r="V565" i="74"/>
  <c r="Y565" i="74"/>
  <c r="AB565" i="74"/>
  <c r="AC565" i="74"/>
  <c r="J566" i="74"/>
  <c r="M566" i="74"/>
  <c r="P566" i="74"/>
  <c r="S566" i="74"/>
  <c r="V566" i="74"/>
  <c r="Y566" i="74"/>
  <c r="AB566" i="74"/>
  <c r="AC566" i="74"/>
  <c r="J567" i="74"/>
  <c r="M567" i="74"/>
  <c r="P567" i="74"/>
  <c r="S567" i="74"/>
  <c r="V567" i="74"/>
  <c r="Y567" i="74"/>
  <c r="AB567" i="74"/>
  <c r="AC567" i="74"/>
  <c r="S568" i="74"/>
  <c r="V568" i="74"/>
  <c r="Y568" i="74"/>
  <c r="AB568" i="74"/>
  <c r="AC568" i="74"/>
  <c r="J574" i="74"/>
  <c r="M574" i="74"/>
  <c r="P574" i="74"/>
  <c r="S574" i="74"/>
  <c r="V574" i="74"/>
  <c r="Y574" i="74"/>
  <c r="AB574" i="74"/>
  <c r="AC574" i="74"/>
  <c r="J575" i="74"/>
  <c r="M575" i="74"/>
  <c r="P575" i="74"/>
  <c r="S575" i="74"/>
  <c r="V575" i="74"/>
  <c r="Y575" i="74"/>
  <c r="AB575" i="74"/>
  <c r="AC575" i="74"/>
  <c r="J576" i="74"/>
  <c r="M576" i="74"/>
  <c r="P576" i="74"/>
  <c r="S576" i="74"/>
  <c r="V576" i="74"/>
  <c r="Y576" i="74"/>
  <c r="AB576" i="74"/>
  <c r="AC576" i="74"/>
  <c r="S577" i="74"/>
  <c r="V577" i="74"/>
  <c r="AB577" i="74"/>
  <c r="AC577" i="74"/>
  <c r="J578" i="74"/>
  <c r="M578" i="74"/>
  <c r="P578" i="74"/>
  <c r="S578" i="74"/>
  <c r="V578" i="74"/>
  <c r="Y578" i="74"/>
  <c r="AC578" i="74"/>
  <c r="J579" i="74"/>
  <c r="M579" i="74"/>
  <c r="P579" i="74"/>
  <c r="S579" i="74"/>
  <c r="V579" i="74"/>
  <c r="Y579" i="74"/>
  <c r="AC579" i="74"/>
  <c r="J580" i="74"/>
  <c r="M580" i="74"/>
  <c r="P580" i="74"/>
  <c r="S580" i="74"/>
  <c r="V580" i="74"/>
  <c r="Y580" i="74"/>
  <c r="AC580" i="74"/>
  <c r="J581" i="74"/>
  <c r="M581" i="74"/>
  <c r="P581" i="74"/>
  <c r="S581" i="74"/>
  <c r="V581" i="74"/>
  <c r="Y581" i="74"/>
  <c r="AB581" i="74"/>
  <c r="AC581" i="74"/>
  <c r="J582" i="74"/>
  <c r="M582" i="74"/>
  <c r="P582" i="74"/>
  <c r="S582" i="74"/>
  <c r="V582" i="74"/>
  <c r="Y582" i="74"/>
  <c r="AB582" i="74"/>
  <c r="AC582" i="74"/>
  <c r="J583" i="74"/>
  <c r="M583" i="74"/>
  <c r="P583" i="74"/>
  <c r="S583" i="74"/>
  <c r="V583" i="74"/>
  <c r="Y583" i="74"/>
  <c r="AB583" i="74"/>
  <c r="AC583" i="74"/>
  <c r="J584" i="74"/>
  <c r="M584" i="74"/>
  <c r="P584" i="74"/>
  <c r="S584" i="74"/>
  <c r="V584" i="74"/>
  <c r="Y584" i="74"/>
  <c r="AB584" i="74"/>
  <c r="AC584" i="74"/>
  <c r="J585" i="74"/>
  <c r="M585" i="74"/>
  <c r="P585" i="74"/>
  <c r="S585" i="74"/>
  <c r="V585" i="74"/>
  <c r="Y585" i="74"/>
  <c r="AB585" i="74"/>
  <c r="AC585" i="74"/>
  <c r="J586" i="74"/>
  <c r="M586" i="74"/>
  <c r="P586" i="74"/>
  <c r="S586" i="74"/>
  <c r="V586" i="74"/>
  <c r="Y586" i="74"/>
  <c r="AB586" i="74"/>
  <c r="AC586" i="74"/>
  <c r="S587" i="74"/>
  <c r="V587" i="74"/>
  <c r="Y587" i="74"/>
  <c r="S588" i="74"/>
  <c r="V588" i="74"/>
  <c r="Y588" i="74"/>
  <c r="S589" i="74"/>
  <c r="V589" i="74"/>
  <c r="Y589" i="74"/>
  <c r="S590" i="74"/>
  <c r="V590" i="74"/>
  <c r="Y590" i="74"/>
  <c r="S591" i="74"/>
  <c r="V591" i="74"/>
  <c r="Y591" i="74"/>
  <c r="J592" i="74"/>
  <c r="M592" i="74"/>
  <c r="P592" i="74"/>
  <c r="S592" i="74"/>
  <c r="V592" i="74"/>
  <c r="Y592" i="74"/>
  <c r="AB592" i="74"/>
  <c r="AC592" i="74"/>
  <c r="J593" i="74"/>
  <c r="M593" i="74"/>
  <c r="P593" i="74"/>
  <c r="S593" i="74"/>
  <c r="V593" i="74"/>
  <c r="Y593" i="74"/>
  <c r="AB593" i="74"/>
  <c r="AC593" i="74"/>
  <c r="J594" i="74"/>
  <c r="M594" i="74"/>
  <c r="P594" i="74"/>
  <c r="S594" i="74"/>
  <c r="V594" i="74"/>
  <c r="Y594" i="74"/>
  <c r="AC594" i="74"/>
  <c r="J595" i="74"/>
  <c r="M595" i="74"/>
  <c r="P595" i="74"/>
  <c r="S595" i="74"/>
  <c r="V595" i="74"/>
  <c r="Y595" i="74"/>
  <c r="AC595" i="74"/>
  <c r="J596" i="74"/>
  <c r="M596" i="74"/>
  <c r="P596" i="74"/>
  <c r="S596" i="74"/>
  <c r="V596" i="74"/>
  <c r="Y596" i="74"/>
  <c r="AC596" i="74"/>
  <c r="J597" i="74"/>
  <c r="M597" i="74"/>
  <c r="P597" i="74"/>
  <c r="S597" i="74"/>
  <c r="V597" i="74"/>
  <c r="Y597" i="74"/>
  <c r="AC597" i="74"/>
  <c r="J598" i="74"/>
  <c r="M598" i="74"/>
  <c r="P598" i="74"/>
  <c r="S598" i="74"/>
  <c r="V598" i="74"/>
  <c r="Y598" i="74"/>
  <c r="AC598" i="74"/>
  <c r="J599" i="74"/>
  <c r="M599" i="74"/>
  <c r="P599" i="74"/>
  <c r="S599" i="74"/>
  <c r="V599" i="74"/>
  <c r="Y599" i="74"/>
  <c r="AC599" i="74"/>
  <c r="J600" i="74"/>
  <c r="M600" i="74"/>
  <c r="P600" i="74"/>
  <c r="S600" i="74"/>
  <c r="V600" i="74"/>
  <c r="Y600" i="74"/>
  <c r="AC600" i="74"/>
  <c r="J601" i="74"/>
  <c r="M601" i="74"/>
  <c r="P601" i="74"/>
  <c r="S601" i="74"/>
  <c r="V601" i="74"/>
  <c r="Y601" i="74"/>
  <c r="AB601" i="74"/>
  <c r="AC601" i="74"/>
  <c r="J602" i="74"/>
  <c r="M602" i="74"/>
  <c r="P602" i="74"/>
  <c r="S602" i="74"/>
  <c r="V602" i="74"/>
  <c r="Y602" i="74"/>
  <c r="AB602" i="74"/>
  <c r="AC602" i="74"/>
  <c r="J603" i="74"/>
  <c r="M603" i="74"/>
  <c r="P603" i="74"/>
  <c r="S603" i="74"/>
  <c r="V603" i="74"/>
  <c r="Y603" i="74"/>
  <c r="AB603" i="74"/>
  <c r="AC603" i="74"/>
  <c r="J604" i="74"/>
  <c r="M604" i="74"/>
  <c r="P604" i="74"/>
  <c r="S604" i="74"/>
  <c r="V604" i="74"/>
  <c r="Y604" i="74"/>
  <c r="AB604" i="74"/>
  <c r="AC604" i="74"/>
  <c r="J605" i="74"/>
  <c r="M605" i="74"/>
  <c r="P605" i="74"/>
  <c r="S605" i="74"/>
  <c r="V605" i="74"/>
  <c r="Y605" i="74"/>
  <c r="AB605" i="74"/>
  <c r="AC605" i="74"/>
  <c r="J611" i="74"/>
  <c r="M611" i="74"/>
  <c r="P611" i="74"/>
  <c r="S611" i="74"/>
  <c r="V611" i="74"/>
  <c r="Y611" i="74"/>
  <c r="AB611" i="74"/>
  <c r="AC611" i="74"/>
  <c r="J612" i="74"/>
  <c r="M612" i="74"/>
  <c r="P612" i="74"/>
  <c r="S612" i="74"/>
  <c r="V612" i="74"/>
  <c r="Y612" i="74"/>
  <c r="AB612" i="74"/>
  <c r="AC612" i="74"/>
  <c r="J613" i="74"/>
  <c r="M613" i="74"/>
  <c r="P613" i="74"/>
  <c r="S613" i="74"/>
  <c r="V613" i="74"/>
  <c r="Y613" i="74"/>
  <c r="AB613" i="74"/>
  <c r="AC613" i="74"/>
  <c r="J614" i="74"/>
  <c r="M614" i="74"/>
  <c r="P614" i="74"/>
  <c r="S614" i="74"/>
  <c r="V614" i="74"/>
  <c r="Y614" i="74"/>
  <c r="AB614" i="74"/>
  <c r="AC614" i="74"/>
  <c r="J615" i="74"/>
  <c r="M615" i="74"/>
  <c r="P615" i="74"/>
  <c r="S615" i="74"/>
  <c r="V615" i="74"/>
  <c r="Y615" i="74"/>
  <c r="AB615" i="74"/>
  <c r="AC615" i="74"/>
  <c r="J616" i="74"/>
  <c r="M616" i="74"/>
  <c r="P616" i="74"/>
  <c r="S616" i="74"/>
  <c r="V616" i="74"/>
  <c r="Y616" i="74"/>
  <c r="AB616" i="74"/>
  <c r="AC616" i="74"/>
  <c r="J617" i="74"/>
  <c r="M617" i="74"/>
  <c r="P617" i="74"/>
  <c r="S617" i="74"/>
  <c r="V617" i="74"/>
  <c r="Y617" i="74"/>
  <c r="AB617" i="74"/>
  <c r="AC617" i="74"/>
  <c r="J618" i="74"/>
  <c r="M618" i="74"/>
  <c r="P618" i="74"/>
  <c r="S618" i="74"/>
  <c r="V618" i="74"/>
  <c r="Y618" i="74"/>
  <c r="AB618" i="74"/>
  <c r="AC618" i="74"/>
  <c r="J619" i="74"/>
  <c r="M619" i="74"/>
  <c r="P619" i="74"/>
  <c r="S619" i="74"/>
  <c r="V619" i="74"/>
  <c r="Y619" i="74"/>
  <c r="AB619" i="74"/>
  <c r="AC619" i="74"/>
  <c r="J620" i="74"/>
  <c r="M620" i="74"/>
  <c r="P620" i="74"/>
  <c r="S620" i="74"/>
  <c r="V620" i="74"/>
  <c r="Y620" i="74"/>
  <c r="AB620" i="74"/>
  <c r="AC620" i="74"/>
  <c r="J621" i="74"/>
  <c r="M621" i="74"/>
  <c r="P621" i="74"/>
  <c r="S621" i="74"/>
  <c r="V621" i="74"/>
  <c r="Y621" i="74"/>
  <c r="AB621" i="74"/>
  <c r="AC621" i="74"/>
  <c r="J622" i="74"/>
  <c r="M622" i="74"/>
  <c r="P622" i="74"/>
  <c r="S622" i="74"/>
  <c r="V622" i="74"/>
  <c r="Y622" i="74"/>
  <c r="AB622" i="74"/>
  <c r="AC622" i="74"/>
  <c r="J623" i="74"/>
  <c r="M623" i="74"/>
  <c r="P623" i="74"/>
  <c r="S623" i="74"/>
  <c r="V623" i="74"/>
  <c r="Y623" i="74"/>
  <c r="AB623" i="74"/>
  <c r="AC623" i="74"/>
  <c r="J624" i="74"/>
  <c r="M624" i="74"/>
  <c r="P624" i="74"/>
  <c r="S624" i="74"/>
  <c r="V624" i="74"/>
  <c r="Y624" i="74"/>
  <c r="AB624" i="74"/>
  <c r="AC624" i="74"/>
  <c r="J630" i="74"/>
  <c r="M630" i="74"/>
  <c r="P630" i="74"/>
  <c r="S630" i="74"/>
  <c r="V630" i="74"/>
  <c r="Y630" i="74"/>
  <c r="AB630" i="74"/>
  <c r="AC630" i="74"/>
  <c r="S631" i="74"/>
  <c r="V631" i="74"/>
  <c r="Y631" i="74"/>
  <c r="AB631" i="74"/>
  <c r="AC631" i="74"/>
  <c r="S632" i="74"/>
  <c r="V632" i="74"/>
  <c r="Y632" i="74"/>
  <c r="AB632" i="74"/>
  <c r="AC632" i="74"/>
  <c r="S633" i="74"/>
  <c r="V633" i="74"/>
  <c r="Y633" i="74"/>
  <c r="AB633" i="74"/>
  <c r="AC633" i="74"/>
  <c r="S634" i="74"/>
  <c r="V634" i="74"/>
  <c r="Y634" i="74"/>
  <c r="AB634" i="74"/>
  <c r="AC634" i="74"/>
  <c r="S635" i="74"/>
  <c r="V635" i="74"/>
  <c r="Y635" i="74"/>
  <c r="AB635" i="74"/>
  <c r="AC635" i="74"/>
  <c r="S636" i="74"/>
  <c r="V636" i="74"/>
  <c r="Y636" i="74"/>
  <c r="AB636" i="74"/>
  <c r="AC636" i="74"/>
  <c r="S637" i="74"/>
  <c r="V637" i="74"/>
  <c r="Y637" i="74"/>
  <c r="AB637" i="74"/>
  <c r="AC637" i="74"/>
  <c r="S638" i="74"/>
  <c r="V638" i="74"/>
  <c r="Y638" i="74"/>
  <c r="AB638" i="74"/>
  <c r="AC638" i="74"/>
  <c r="J639" i="74"/>
  <c r="M639" i="74"/>
  <c r="P639" i="74"/>
  <c r="S639" i="74"/>
  <c r="V639" i="74"/>
  <c r="Y639" i="74"/>
  <c r="AB639" i="74"/>
  <c r="AC639" i="74"/>
  <c r="J640" i="74"/>
  <c r="M640" i="74"/>
  <c r="P640" i="74"/>
  <c r="S640" i="74"/>
  <c r="V640" i="74"/>
  <c r="Y640" i="74"/>
  <c r="AB640" i="74"/>
  <c r="AC640" i="74"/>
  <c r="J642" i="74"/>
  <c r="M642" i="74"/>
  <c r="P642" i="74"/>
  <c r="S642" i="74"/>
  <c r="V642" i="74"/>
  <c r="Y642" i="74"/>
  <c r="AB642" i="74"/>
  <c r="AC642" i="74"/>
  <c r="J643" i="74"/>
  <c r="M643" i="74"/>
  <c r="P643" i="74"/>
  <c r="S643" i="74"/>
  <c r="V643" i="74"/>
  <c r="Y643" i="74"/>
  <c r="AB643" i="74"/>
  <c r="AC643" i="74"/>
  <c r="J644" i="74"/>
  <c r="M644" i="74"/>
  <c r="P644" i="74"/>
  <c r="S644" i="74"/>
  <c r="V644" i="74"/>
  <c r="Y644" i="74"/>
  <c r="AB644" i="74"/>
  <c r="AC644" i="74"/>
  <c r="J648" i="74"/>
  <c r="M648" i="74"/>
  <c r="P648" i="74"/>
  <c r="S648" i="74"/>
  <c r="V648" i="74"/>
  <c r="Y648" i="74"/>
  <c r="AB648" i="74"/>
  <c r="AC648" i="74"/>
  <c r="J650" i="74"/>
  <c r="M650" i="74"/>
  <c r="P650" i="74"/>
  <c r="S650" i="74"/>
  <c r="V650" i="74"/>
  <c r="Y650" i="74"/>
  <c r="AB650" i="74"/>
  <c r="AC650" i="74"/>
  <c r="J651" i="74"/>
  <c r="M651" i="74"/>
  <c r="P651" i="74"/>
  <c r="S651" i="74"/>
  <c r="V651" i="74"/>
  <c r="Y651" i="74"/>
  <c r="AB651" i="74"/>
  <c r="AC651" i="74"/>
  <c r="J652" i="74"/>
  <c r="M652" i="74"/>
  <c r="P652" i="74"/>
  <c r="S652" i="74"/>
  <c r="V652" i="74"/>
  <c r="Y652" i="74"/>
  <c r="AB652" i="74"/>
  <c r="AC652" i="74"/>
  <c r="S656" i="74"/>
  <c r="V656" i="74"/>
  <c r="Y656" i="74"/>
  <c r="AB656" i="74"/>
  <c r="AC656" i="74"/>
  <c r="S657" i="74"/>
  <c r="V657" i="74"/>
  <c r="Y657" i="74"/>
  <c r="AB657" i="74"/>
  <c r="AC657" i="74"/>
  <c r="S658" i="74"/>
  <c r="V658" i="74"/>
  <c r="Y658" i="74"/>
  <c r="AB658" i="74"/>
  <c r="AC658" i="74"/>
  <c r="S659" i="74"/>
  <c r="V659" i="74"/>
  <c r="Y659" i="74"/>
  <c r="AB659" i="74"/>
  <c r="AC659" i="74"/>
  <c r="J660" i="74"/>
  <c r="M660" i="74"/>
  <c r="P660" i="74"/>
  <c r="S660" i="74"/>
  <c r="V660" i="74"/>
  <c r="Y660" i="74"/>
  <c r="AB660" i="74"/>
  <c r="AC660" i="74"/>
  <c r="S661" i="74"/>
  <c r="V661" i="74"/>
  <c r="Y661" i="74"/>
  <c r="AB661" i="74"/>
  <c r="AC661" i="74"/>
  <c r="S662" i="74"/>
  <c r="V662" i="74"/>
  <c r="Y662" i="74"/>
  <c r="AB662" i="74"/>
  <c r="AC662" i="74"/>
  <c r="S663" i="74"/>
  <c r="V663" i="74"/>
  <c r="Y663" i="74"/>
  <c r="AB663" i="74"/>
  <c r="AC663" i="74"/>
  <c r="S664" i="74"/>
  <c r="V664" i="74"/>
  <c r="Y664" i="74"/>
  <c r="AB664" i="74"/>
  <c r="AC664" i="74"/>
  <c r="S665" i="74"/>
  <c r="V665" i="74"/>
  <c r="Y665" i="74"/>
  <c r="AB665" i="74"/>
  <c r="AC665" i="74"/>
  <c r="S666" i="74"/>
  <c r="V666" i="74"/>
  <c r="Y666" i="74"/>
  <c r="AB666" i="74"/>
  <c r="AC666" i="74"/>
  <c r="J668" i="74"/>
  <c r="S668" i="74"/>
  <c r="V668" i="74"/>
  <c r="Y668" i="74"/>
  <c r="AB668" i="74"/>
  <c r="AC668" i="74"/>
  <c r="J669" i="74"/>
  <c r="S669" i="74"/>
  <c r="V669" i="74"/>
  <c r="Y669" i="74"/>
  <c r="AB669" i="74"/>
  <c r="AC669" i="74"/>
  <c r="S679" i="74"/>
  <c r="V679" i="74"/>
  <c r="Y679" i="74"/>
  <c r="AB679" i="74"/>
  <c r="AC679" i="74"/>
  <c r="J681" i="74"/>
  <c r="M681" i="74"/>
  <c r="P681" i="74"/>
  <c r="S681" i="74"/>
  <c r="V681" i="74"/>
  <c r="Y681" i="74"/>
  <c r="AB681" i="74"/>
  <c r="AC681" i="74"/>
  <c r="J682" i="74"/>
  <c r="M682" i="74"/>
  <c r="P682" i="74"/>
  <c r="S682" i="74"/>
  <c r="V682" i="74"/>
  <c r="Y682" i="74"/>
  <c r="AB682" i="74"/>
  <c r="AC682" i="74"/>
  <c r="J684" i="74"/>
  <c r="M684" i="74"/>
  <c r="P684" i="74"/>
  <c r="S684" i="74"/>
  <c r="V684" i="74"/>
  <c r="Y684" i="74"/>
  <c r="AB684" i="74"/>
  <c r="AC684" i="74"/>
  <c r="J685" i="74"/>
  <c r="M685" i="74"/>
  <c r="P685" i="74"/>
  <c r="S685" i="74"/>
  <c r="V685" i="74"/>
  <c r="Y685" i="74"/>
  <c r="AB685" i="74"/>
  <c r="AC685" i="74"/>
  <c r="J686" i="74"/>
  <c r="M686" i="74"/>
  <c r="P686" i="74"/>
  <c r="S686" i="74"/>
  <c r="V686" i="74"/>
  <c r="Y686" i="74"/>
  <c r="AB686" i="74"/>
  <c r="AC686" i="74"/>
  <c r="J687" i="74"/>
  <c r="M687" i="74"/>
  <c r="P687" i="74"/>
  <c r="S687" i="74"/>
  <c r="V687" i="74"/>
  <c r="Y687" i="74"/>
  <c r="AB687" i="74"/>
  <c r="AC687" i="74"/>
  <c r="J691" i="74"/>
  <c r="M691" i="74"/>
  <c r="P691" i="74"/>
  <c r="S691" i="74"/>
  <c r="V691" i="74"/>
  <c r="Y691" i="74"/>
  <c r="AB691" i="74"/>
  <c r="AC691" i="74"/>
  <c r="AE691" i="74"/>
  <c r="S692" i="74"/>
  <c r="V692" i="74"/>
  <c r="Y692" i="74"/>
  <c r="AB692" i="74"/>
  <c r="AC692" i="74"/>
  <c r="M693" i="74"/>
  <c r="P693" i="74"/>
  <c r="S693" i="74"/>
  <c r="V693" i="74"/>
  <c r="Y693" i="74"/>
  <c r="AB693" i="74"/>
  <c r="AC693" i="74"/>
  <c r="S694" i="74"/>
  <c r="V694" i="74"/>
  <c r="Y694" i="74"/>
  <c r="AB694" i="74"/>
  <c r="AC694" i="74"/>
  <c r="S696" i="74"/>
  <c r="V696" i="74"/>
  <c r="Y696" i="74"/>
  <c r="AB696" i="74"/>
  <c r="AC696" i="74"/>
  <c r="S697" i="74"/>
  <c r="V697" i="74"/>
  <c r="Y697" i="74"/>
  <c r="AB697" i="74"/>
  <c r="AC697" i="74"/>
  <c r="S698" i="74"/>
  <c r="V698" i="74"/>
  <c r="Y698" i="74"/>
  <c r="AB698" i="74"/>
  <c r="AC698" i="74"/>
  <c r="S717" i="74"/>
  <c r="AB717" i="74"/>
  <c r="AC717" i="74"/>
  <c r="S718" i="74"/>
  <c r="V718" i="74"/>
  <c r="Y718" i="74"/>
  <c r="AB718" i="74"/>
  <c r="AC718" i="74"/>
  <c r="S719" i="74"/>
  <c r="V719" i="74"/>
  <c r="Y719" i="74"/>
  <c r="AB719" i="74"/>
  <c r="AC719" i="74"/>
  <c r="J720" i="74"/>
  <c r="M720" i="74"/>
  <c r="P720" i="74"/>
  <c r="S720" i="74"/>
  <c r="V720" i="74"/>
  <c r="Y720" i="74"/>
  <c r="AB720" i="74"/>
  <c r="AC720" i="74"/>
  <c r="S721" i="74"/>
  <c r="V721" i="74"/>
  <c r="Y721" i="74"/>
  <c r="AB721" i="74"/>
  <c r="AC721" i="74"/>
  <c r="S722" i="74"/>
  <c r="V722" i="74"/>
  <c r="Y722" i="74"/>
  <c r="AB722" i="74"/>
  <c r="AC722" i="74"/>
  <c r="S723" i="74"/>
  <c r="V723" i="74"/>
  <c r="Y723" i="74"/>
  <c r="AB723" i="74"/>
  <c r="AC723" i="74"/>
  <c r="J727" i="74"/>
  <c r="M727" i="74"/>
  <c r="P727" i="74"/>
  <c r="S727" i="74"/>
  <c r="V727" i="74"/>
  <c r="Y727" i="74"/>
  <c r="AB727" i="74"/>
  <c r="AC727" i="74"/>
  <c r="S728" i="74"/>
  <c r="V728" i="74"/>
  <c r="Y728" i="74"/>
  <c r="AB728" i="74"/>
  <c r="AC728" i="74"/>
  <c r="J729" i="74"/>
  <c r="M729" i="74"/>
  <c r="P729" i="74"/>
  <c r="S729" i="74"/>
  <c r="V729" i="74"/>
  <c r="Y729" i="74"/>
  <c r="AB729" i="74"/>
  <c r="AC729" i="74"/>
  <c r="J730" i="74"/>
  <c r="M730" i="74"/>
  <c r="P730" i="74"/>
  <c r="S730" i="74"/>
  <c r="V730" i="74"/>
  <c r="Y730" i="74"/>
  <c r="AB730" i="74"/>
  <c r="AC730" i="74"/>
  <c r="J731" i="74"/>
  <c r="M731" i="74"/>
  <c r="P731" i="74"/>
  <c r="S731" i="74"/>
  <c r="V731" i="74"/>
  <c r="Y731" i="74"/>
  <c r="AB731" i="74"/>
  <c r="AC731" i="74"/>
  <c r="J732" i="74"/>
  <c r="M732" i="74"/>
  <c r="P732" i="74"/>
  <c r="S732" i="74"/>
  <c r="V732" i="74"/>
  <c r="Y732" i="74"/>
  <c r="AB732" i="74"/>
  <c r="AC732" i="74"/>
  <c r="J733" i="74"/>
  <c r="M733" i="74"/>
  <c r="P733" i="74"/>
  <c r="S733" i="74"/>
  <c r="V733" i="74"/>
  <c r="Y733" i="74"/>
  <c r="AB733" i="74"/>
  <c r="AC733" i="74"/>
  <c r="J736" i="74"/>
  <c r="M736" i="74"/>
  <c r="P736" i="74"/>
  <c r="S736" i="74"/>
  <c r="V736" i="74"/>
  <c r="Y736" i="74"/>
  <c r="AB736" i="74"/>
  <c r="S737" i="74"/>
  <c r="V737" i="74"/>
  <c r="Y737" i="74"/>
  <c r="AB737" i="74"/>
  <c r="AC737" i="74"/>
  <c r="S738" i="74"/>
  <c r="V738" i="74"/>
  <c r="Y738" i="74"/>
  <c r="AB738" i="74"/>
  <c r="AC738" i="74"/>
  <c r="S739" i="74"/>
  <c r="V739" i="74"/>
  <c r="Y739" i="74"/>
  <c r="AB739" i="74"/>
  <c r="AC739" i="74"/>
  <c r="S740" i="74"/>
  <c r="V740" i="74"/>
  <c r="Y740" i="74"/>
  <c r="AB740" i="74"/>
  <c r="AC740" i="74"/>
  <c r="J752" i="74"/>
  <c r="M752" i="74"/>
  <c r="P752" i="74"/>
  <c r="S752" i="74"/>
  <c r="V752" i="74"/>
  <c r="Y752" i="74"/>
  <c r="AB752" i="74"/>
  <c r="AC752" i="74"/>
  <c r="J753" i="74"/>
  <c r="M753" i="74"/>
  <c r="P753" i="74"/>
  <c r="S753" i="74"/>
  <c r="V753" i="74"/>
  <c r="Y753" i="74"/>
  <c r="AB753" i="74"/>
  <c r="AC753" i="74"/>
  <c r="J754" i="74"/>
  <c r="M754" i="74"/>
  <c r="P754" i="74"/>
  <c r="S754" i="74"/>
  <c r="V754" i="74"/>
  <c r="Y754" i="74"/>
  <c r="AB754" i="74"/>
  <c r="AC754" i="74"/>
  <c r="J755" i="74"/>
  <c r="M755" i="74"/>
  <c r="P755" i="74"/>
  <c r="S755" i="74"/>
  <c r="V755" i="74"/>
  <c r="Y755" i="74"/>
  <c r="AB755" i="74"/>
  <c r="AC755" i="74"/>
  <c r="J756" i="74"/>
  <c r="M756" i="74"/>
  <c r="P756" i="74"/>
  <c r="S756" i="74"/>
  <c r="V756" i="74"/>
  <c r="Y756" i="74"/>
  <c r="AB756" i="74"/>
  <c r="AC756" i="74"/>
  <c r="J757" i="74"/>
  <c r="M757" i="74"/>
  <c r="P757" i="74"/>
  <c r="S757" i="74"/>
  <c r="V757" i="74"/>
  <c r="Y757" i="74"/>
  <c r="AB757" i="74"/>
  <c r="AC757" i="74"/>
  <c r="J761" i="74"/>
  <c r="M761" i="74"/>
  <c r="P761" i="74"/>
  <c r="S761" i="74"/>
  <c r="V761" i="74"/>
  <c r="Y761" i="74"/>
  <c r="AB761" i="74"/>
  <c r="AC761" i="74"/>
  <c r="J762" i="74"/>
  <c r="M762" i="74"/>
  <c r="P762" i="74"/>
  <c r="S762" i="74"/>
  <c r="V762" i="74"/>
  <c r="Y762" i="74"/>
  <c r="AB762" i="74"/>
  <c r="AC762" i="74"/>
  <c r="J763" i="74"/>
  <c r="M763" i="74"/>
  <c r="P763" i="74"/>
  <c r="S763" i="74"/>
  <c r="V763" i="74"/>
  <c r="Y763" i="74"/>
  <c r="AB763" i="74"/>
  <c r="AC763" i="74"/>
  <c r="J764" i="74"/>
  <c r="M764" i="74"/>
  <c r="P764" i="74"/>
  <c r="S764" i="74"/>
  <c r="V764" i="74"/>
  <c r="Y764" i="74"/>
  <c r="AB764" i="74"/>
  <c r="AC764" i="74"/>
  <c r="J765" i="74"/>
  <c r="M765" i="74"/>
  <c r="P765" i="74"/>
  <c r="S765" i="74"/>
  <c r="V765" i="74"/>
  <c r="Y765" i="74"/>
  <c r="AB765" i="74"/>
  <c r="AC765" i="74"/>
  <c r="J766" i="74"/>
  <c r="M766" i="74"/>
  <c r="P766" i="74"/>
  <c r="S766" i="74"/>
  <c r="V766" i="74"/>
  <c r="Y766" i="74"/>
  <c r="AB766" i="74"/>
  <c r="AC766" i="74"/>
  <c r="J767" i="74"/>
  <c r="M767" i="74"/>
  <c r="P767" i="74"/>
  <c r="S767" i="74"/>
  <c r="V767" i="74"/>
  <c r="Y767" i="74"/>
  <c r="AB767" i="74"/>
  <c r="AC767" i="74"/>
  <c r="J768" i="74"/>
  <c r="M768" i="74"/>
  <c r="P768" i="74"/>
  <c r="S768" i="74"/>
  <c r="V768" i="74"/>
  <c r="Y768" i="74"/>
  <c r="AB768" i="74"/>
  <c r="AC768" i="74"/>
  <c r="J769" i="74"/>
  <c r="M769" i="74"/>
  <c r="P769" i="74"/>
  <c r="S769" i="74"/>
  <c r="V769" i="74"/>
  <c r="Y769" i="74"/>
  <c r="AB769" i="74"/>
  <c r="AC769" i="74"/>
  <c r="J770" i="74"/>
  <c r="M770" i="74"/>
  <c r="P770" i="74"/>
  <c r="S770" i="74"/>
  <c r="V770" i="74"/>
  <c r="Y770" i="74"/>
  <c r="AB770" i="74"/>
  <c r="AC770" i="74"/>
  <c r="J771" i="74"/>
  <c r="M771" i="74"/>
  <c r="P771" i="74"/>
  <c r="S771" i="74"/>
  <c r="V771" i="74"/>
  <c r="Y771" i="74"/>
  <c r="AB771" i="74"/>
  <c r="AC771" i="74"/>
  <c r="J772" i="74"/>
  <c r="M772" i="74"/>
  <c r="P772" i="74"/>
  <c r="S772" i="74"/>
  <c r="V772" i="74"/>
  <c r="Y772" i="74"/>
  <c r="AB772" i="74"/>
  <c r="AC772" i="74"/>
  <c r="J773" i="74"/>
  <c r="M773" i="74"/>
  <c r="P773" i="74"/>
  <c r="S773" i="74"/>
  <c r="V773" i="74"/>
  <c r="Y773" i="74"/>
  <c r="AB773" i="74"/>
  <c r="AC773" i="74"/>
  <c r="J774" i="74"/>
  <c r="M774" i="74"/>
  <c r="P774" i="74"/>
  <c r="S774" i="74"/>
  <c r="V774" i="74"/>
  <c r="Y774" i="74"/>
  <c r="AB774" i="74"/>
  <c r="AC774" i="74"/>
  <c r="S776" i="74"/>
  <c r="V776" i="74"/>
  <c r="Y776" i="74"/>
  <c r="AB776" i="74"/>
  <c r="AC776" i="74"/>
  <c r="S778" i="74"/>
  <c r="V778" i="74"/>
  <c r="Y778" i="74"/>
  <c r="AB778" i="74"/>
  <c r="AC778" i="74"/>
  <c r="S779" i="74"/>
  <c r="V779" i="74"/>
  <c r="Y779" i="74"/>
  <c r="AB779" i="74"/>
  <c r="AC779" i="74"/>
  <c r="S780" i="74"/>
  <c r="V780" i="74"/>
  <c r="Y780" i="74"/>
  <c r="AB780" i="74"/>
  <c r="AC780" i="74"/>
  <c r="S781" i="74"/>
  <c r="V781" i="74"/>
  <c r="Y781" i="74"/>
  <c r="AB781" i="74"/>
  <c r="AC781" i="74"/>
  <c r="S782" i="74"/>
  <c r="V782" i="74"/>
  <c r="Y782" i="74"/>
  <c r="AB782" i="74"/>
  <c r="AC782" i="74"/>
  <c r="S783" i="74"/>
  <c r="V783" i="74"/>
  <c r="Y783" i="74"/>
  <c r="AB783" i="74"/>
  <c r="AC783" i="74"/>
  <c r="S799" i="74"/>
  <c r="V799" i="74"/>
  <c r="Y799" i="74"/>
  <c r="AB799" i="74"/>
  <c r="AC799" i="74"/>
  <c r="S800" i="74"/>
  <c r="V800" i="74"/>
  <c r="Y800" i="74"/>
  <c r="AB800" i="74"/>
  <c r="AC800" i="74"/>
  <c r="S801" i="74"/>
  <c r="V801" i="74"/>
  <c r="Y801" i="74"/>
  <c r="AB801" i="74"/>
  <c r="AC801" i="74"/>
  <c r="S802" i="74"/>
  <c r="V802" i="74"/>
  <c r="Y802" i="74"/>
  <c r="AB802" i="74"/>
  <c r="AC802" i="74"/>
  <c r="S803" i="74"/>
  <c r="V803" i="74"/>
  <c r="Y803" i="74"/>
  <c r="AB803" i="74"/>
  <c r="AC803" i="74"/>
  <c r="S804" i="74"/>
  <c r="V804" i="74"/>
  <c r="Y804" i="74"/>
  <c r="AB804" i="74"/>
  <c r="AC804" i="74"/>
  <c r="J813" i="74"/>
  <c r="S813" i="74"/>
  <c r="V813" i="74"/>
  <c r="Y813" i="74"/>
  <c r="AB813" i="74"/>
  <c r="AC813" i="74"/>
  <c r="J814" i="74"/>
  <c r="S814" i="74"/>
  <c r="V814" i="74"/>
  <c r="Y814" i="74"/>
  <c r="AB814" i="74"/>
  <c r="AC814" i="74"/>
  <c r="S816" i="74"/>
  <c r="V816" i="74"/>
  <c r="Y816" i="74"/>
  <c r="AB816" i="74"/>
  <c r="AC816" i="74"/>
  <c r="S817" i="74"/>
  <c r="V817" i="74"/>
  <c r="Y817" i="74"/>
  <c r="AB817" i="74"/>
  <c r="AC817" i="74"/>
  <c r="S818" i="74"/>
  <c r="V818" i="74"/>
  <c r="Y818" i="74"/>
  <c r="AB818" i="74"/>
  <c r="AC818" i="74"/>
  <c r="S819" i="74"/>
  <c r="V819" i="74"/>
  <c r="Y819" i="74"/>
  <c r="AB819" i="74"/>
  <c r="AC819" i="74"/>
  <c r="S820" i="74"/>
  <c r="V820" i="74"/>
  <c r="Y820" i="74"/>
  <c r="AB820" i="74"/>
  <c r="AC820" i="74"/>
  <c r="S821" i="74"/>
  <c r="V821" i="74"/>
  <c r="Y821" i="74"/>
  <c r="AB821" i="74"/>
  <c r="AC821" i="74"/>
  <c r="S822" i="74"/>
  <c r="V822" i="74"/>
  <c r="Y822" i="74"/>
  <c r="AB822" i="74"/>
  <c r="AC822" i="74"/>
  <c r="S823" i="74"/>
  <c r="V823" i="74"/>
  <c r="Y823" i="74"/>
  <c r="AB823" i="74"/>
  <c r="AC823" i="74"/>
  <c r="S824" i="74"/>
  <c r="V824" i="74"/>
  <c r="Y824" i="74"/>
  <c r="AB824" i="74"/>
  <c r="AC824" i="74"/>
  <c r="S825" i="74"/>
  <c r="V825" i="74"/>
  <c r="Y825" i="74"/>
  <c r="AB825" i="74"/>
  <c r="AC825" i="74"/>
  <c r="S826" i="74"/>
  <c r="V826" i="74"/>
  <c r="Y826" i="74"/>
  <c r="AB826" i="74"/>
  <c r="AC826" i="74"/>
  <c r="S827" i="74"/>
  <c r="AB827" i="74"/>
  <c r="AC827" i="74"/>
  <c r="S828" i="74"/>
  <c r="AB828" i="74"/>
  <c r="AC828" i="74"/>
  <c r="S831" i="74"/>
  <c r="V831" i="74"/>
  <c r="Y831" i="74"/>
  <c r="AB831" i="74"/>
  <c r="AC831" i="74"/>
  <c r="S832" i="74"/>
  <c r="V832" i="74"/>
  <c r="Y832" i="74"/>
  <c r="AB832" i="74"/>
  <c r="AC832" i="74"/>
  <c r="S833" i="74"/>
  <c r="V833" i="74"/>
  <c r="Y833" i="74"/>
  <c r="AB833" i="74"/>
  <c r="AC833" i="74"/>
  <c r="S834" i="74"/>
  <c r="V834" i="74"/>
  <c r="Y834" i="74"/>
  <c r="AB834" i="74"/>
  <c r="AC834" i="74"/>
  <c r="S835" i="74"/>
  <c r="V835" i="74"/>
  <c r="Y835" i="74"/>
  <c r="AB835" i="74"/>
  <c r="AC835" i="74"/>
  <c r="S836" i="74"/>
  <c r="V836" i="74"/>
  <c r="Y836" i="74"/>
  <c r="AB836" i="74"/>
  <c r="AC836" i="74"/>
  <c r="S838" i="74"/>
  <c r="V838" i="74"/>
  <c r="Y838" i="74"/>
  <c r="AB838" i="74"/>
  <c r="AC838" i="74"/>
  <c r="S839" i="74"/>
  <c r="V839" i="74"/>
  <c r="Y839" i="74"/>
  <c r="AB839" i="74"/>
  <c r="AC839" i="74"/>
  <c r="S840" i="74"/>
  <c r="V840" i="74"/>
  <c r="Y840" i="74"/>
  <c r="AB840" i="74"/>
  <c r="AC840" i="74"/>
  <c r="S841" i="74"/>
  <c r="V841" i="74"/>
  <c r="Y841" i="74"/>
  <c r="AB841" i="74"/>
  <c r="AC841" i="74" s="1"/>
  <c r="S842" i="74"/>
  <c r="V842" i="74"/>
  <c r="Y842" i="74"/>
  <c r="AB842" i="74"/>
  <c r="AC842" i="74"/>
  <c r="S843" i="74"/>
  <c r="V843" i="74"/>
  <c r="Y843" i="74"/>
  <c r="AB843" i="74"/>
  <c r="AC843" i="74"/>
  <c r="S849" i="74"/>
  <c r="V849" i="74"/>
  <c r="Y849" i="74"/>
  <c r="AB849" i="74"/>
  <c r="AC849" i="74"/>
  <c r="S850" i="74"/>
  <c r="V850" i="74"/>
  <c r="Y850" i="74"/>
  <c r="AB850" i="74"/>
  <c r="AC850" i="74"/>
  <c r="S852" i="74"/>
  <c r="V852" i="74"/>
  <c r="Y852" i="74"/>
  <c r="AB852" i="74"/>
  <c r="AC852" i="74"/>
  <c r="S853" i="74"/>
  <c r="V853" i="74"/>
  <c r="Y853" i="74"/>
  <c r="AB853" i="74"/>
  <c r="AC853" i="74"/>
  <c r="S854" i="74"/>
  <c r="AD854" i="74" s="1"/>
  <c r="AC854" i="74"/>
  <c r="S855" i="74"/>
  <c r="V855" i="74"/>
  <c r="Y855" i="74"/>
  <c r="AC855" i="74"/>
  <c r="S856" i="74"/>
  <c r="AD856" i="74" s="1"/>
  <c r="AC856" i="74"/>
  <c r="S857" i="74"/>
  <c r="V857" i="74"/>
  <c r="Y857" i="74"/>
  <c r="AB857" i="74"/>
  <c r="S860" i="74"/>
  <c r="V860" i="74"/>
  <c r="Y860" i="74"/>
  <c r="AB860" i="74"/>
  <c r="AC860" i="74"/>
  <c r="S861" i="74"/>
  <c r="V861" i="74"/>
  <c r="Y861" i="74"/>
  <c r="AB861" i="74"/>
  <c r="AC861" i="74"/>
  <c r="S862" i="74"/>
  <c r="V862" i="74"/>
  <c r="Y862" i="74"/>
  <c r="AB862" i="74"/>
  <c r="AC862" i="74"/>
  <c r="S863" i="74"/>
  <c r="V863" i="74"/>
  <c r="Y863" i="74"/>
  <c r="AB863" i="74"/>
  <c r="AC863" i="74"/>
  <c r="S864" i="74"/>
  <c r="V864" i="74"/>
  <c r="Y864" i="74"/>
  <c r="AB864" i="74"/>
  <c r="AC864" i="74"/>
  <c r="S865" i="74"/>
  <c r="V865" i="74"/>
  <c r="Y865" i="74"/>
  <c r="AB865" i="74"/>
  <c r="AC865" i="74"/>
  <c r="S866" i="74"/>
  <c r="V866" i="74"/>
  <c r="Y866" i="74"/>
  <c r="AB866" i="74"/>
  <c r="AC866" i="74"/>
  <c r="S869" i="74"/>
  <c r="V869" i="74"/>
  <c r="Y869" i="74"/>
  <c r="AB869" i="74"/>
  <c r="AC869" i="74"/>
  <c r="S870" i="74"/>
  <c r="V870" i="74"/>
  <c r="Y870" i="74"/>
  <c r="AB870" i="74"/>
  <c r="AC870" i="74"/>
  <c r="S871" i="74"/>
  <c r="V871" i="74"/>
  <c r="Y871" i="74"/>
  <c r="AB871" i="74"/>
  <c r="AC871" i="74"/>
  <c r="S872" i="74"/>
  <c r="V872" i="74"/>
  <c r="Y872" i="74"/>
  <c r="AB872" i="74"/>
  <c r="AC872" i="74"/>
  <c r="S873" i="74"/>
  <c r="V873" i="74"/>
  <c r="Y873" i="74"/>
  <c r="AB873" i="74"/>
  <c r="AC873" i="74"/>
  <c r="S874" i="74"/>
  <c r="V874" i="74"/>
  <c r="Y874" i="74"/>
  <c r="AB874" i="74"/>
  <c r="AC874" i="74"/>
  <c r="S875" i="74"/>
  <c r="V875" i="74"/>
  <c r="Y875" i="74"/>
  <c r="AB875" i="74"/>
  <c r="AC875" i="74"/>
  <c r="S876" i="74"/>
  <c r="V876" i="74"/>
  <c r="Y876" i="74"/>
  <c r="AB876" i="74"/>
  <c r="AC876" i="74"/>
  <c r="S877" i="74"/>
  <c r="V877" i="74"/>
  <c r="Y877" i="74"/>
  <c r="AB877" i="74"/>
  <c r="AC877" i="74"/>
  <c r="S878" i="74"/>
  <c r="V878" i="74"/>
  <c r="Y878" i="74"/>
  <c r="AB878" i="74"/>
  <c r="AC878" i="74"/>
  <c r="S879" i="74"/>
  <c r="V879" i="74"/>
  <c r="Y879" i="74"/>
  <c r="AB879" i="74"/>
  <c r="AC879" i="74"/>
  <c r="S880" i="74"/>
  <c r="V880" i="74"/>
  <c r="Y880" i="74"/>
  <c r="AB880" i="74"/>
  <c r="AC880" i="74"/>
  <c r="S881" i="74"/>
  <c r="V881" i="74"/>
  <c r="Y881" i="74"/>
  <c r="AB881" i="74"/>
  <c r="AC881" i="74"/>
  <c r="S882" i="74"/>
  <c r="V882" i="74"/>
  <c r="Y882" i="74"/>
  <c r="AB882" i="74"/>
  <c r="AC882" i="74"/>
  <c r="J883" i="74"/>
  <c r="M883" i="74"/>
  <c r="P883" i="74"/>
  <c r="S883" i="74"/>
  <c r="V883" i="74"/>
  <c r="Y883" i="74"/>
  <c r="AB883" i="74"/>
  <c r="AC883" i="74"/>
  <c r="S884" i="74"/>
  <c r="V884" i="74"/>
  <c r="Y884" i="74"/>
  <c r="AB884" i="74"/>
  <c r="AC884" i="74"/>
  <c r="J885" i="74"/>
  <c r="M885" i="74"/>
  <c r="P885" i="74"/>
  <c r="S885" i="74"/>
  <c r="V885" i="74"/>
  <c r="Y885" i="74"/>
  <c r="AB885" i="74"/>
  <c r="AC885" i="74"/>
  <c r="J886" i="74"/>
  <c r="M886" i="74"/>
  <c r="P886" i="74"/>
  <c r="S886" i="74"/>
  <c r="V886" i="74"/>
  <c r="Y886" i="74"/>
  <c r="AB886" i="74"/>
  <c r="AC886" i="74"/>
  <c r="J906" i="74"/>
  <c r="M906" i="74"/>
  <c r="P906" i="74"/>
  <c r="S906" i="74"/>
  <c r="V906" i="74"/>
  <c r="Y906" i="74"/>
  <c r="AB906" i="74"/>
  <c r="AC906" i="74"/>
  <c r="J907" i="74"/>
  <c r="M907" i="74"/>
  <c r="P907" i="74"/>
  <c r="S907" i="74"/>
  <c r="V907" i="74"/>
  <c r="Y907" i="74"/>
  <c r="AC907" i="74"/>
  <c r="AE907" i="74"/>
  <c r="J908" i="74"/>
  <c r="M908" i="74"/>
  <c r="P908" i="74"/>
  <c r="S908" i="74"/>
  <c r="V908" i="74"/>
  <c r="Y908" i="74"/>
  <c r="AB908" i="74"/>
  <c r="AC908" i="74"/>
  <c r="J909" i="74"/>
  <c r="M909" i="74"/>
  <c r="P909" i="74"/>
  <c r="S909" i="74"/>
  <c r="V909" i="74"/>
  <c r="Y909" i="74"/>
  <c r="AB909" i="74"/>
  <c r="AC909" i="74"/>
  <c r="J910" i="74"/>
  <c r="M910" i="74"/>
  <c r="P910" i="74"/>
  <c r="S910" i="74"/>
  <c r="V910" i="74"/>
  <c r="Y910" i="74"/>
  <c r="AB910" i="74"/>
  <c r="AC910" i="74"/>
  <c r="S912" i="74"/>
  <c r="V912" i="74"/>
  <c r="Y912" i="74"/>
  <c r="AB912" i="74"/>
  <c r="AE912" i="74"/>
  <c r="S913" i="74"/>
  <c r="V913" i="74"/>
  <c r="Y913" i="74"/>
  <c r="AB913" i="74"/>
  <c r="AE913" i="74"/>
  <c r="S914" i="74"/>
  <c r="V914" i="74"/>
  <c r="Y914" i="74"/>
  <c r="AB914" i="74"/>
  <c r="AE914" i="74"/>
  <c r="J916" i="74"/>
  <c r="M916" i="74"/>
  <c r="P916" i="74"/>
  <c r="S916" i="74"/>
  <c r="V916" i="74"/>
  <c r="Y916" i="74"/>
  <c r="AB916" i="74"/>
  <c r="AC916" i="74"/>
  <c r="AE916" i="74"/>
  <c r="J917" i="74"/>
  <c r="M917" i="74"/>
  <c r="P917" i="74"/>
  <c r="S917" i="74"/>
  <c r="V917" i="74"/>
  <c r="Y917" i="74"/>
  <c r="AB917" i="74"/>
  <c r="AC917" i="74"/>
  <c r="AE917" i="74"/>
  <c r="S923" i="74"/>
  <c r="V923" i="74"/>
  <c r="Y923" i="74"/>
  <c r="AB923" i="74"/>
  <c r="AC923" i="74"/>
  <c r="S924" i="74"/>
  <c r="V924" i="74"/>
  <c r="Y924" i="74"/>
  <c r="AB924" i="74"/>
  <c r="AC924" i="74"/>
  <c r="S925" i="74"/>
  <c r="V925" i="74"/>
  <c r="Y925" i="74"/>
  <c r="AB925" i="74"/>
  <c r="AC925" i="74"/>
  <c r="S926" i="74"/>
  <c r="V926" i="74"/>
  <c r="Y926" i="74"/>
  <c r="AB926" i="74"/>
  <c r="AC926" i="74"/>
  <c r="S927" i="74"/>
  <c r="V927" i="74"/>
  <c r="Y927" i="74"/>
  <c r="AB927" i="74"/>
  <c r="AC927" i="74"/>
  <c r="S928" i="74"/>
  <c r="V928" i="74"/>
  <c r="Y928" i="74"/>
  <c r="AB928" i="74"/>
  <c r="AC928" i="74"/>
  <c r="S929" i="74"/>
  <c r="V929" i="74"/>
  <c r="Y929" i="74"/>
  <c r="AB929" i="74"/>
  <c r="AC929" i="74"/>
  <c r="S932" i="74"/>
  <c r="V932" i="74"/>
  <c r="Y932" i="74"/>
  <c r="AB932" i="74"/>
  <c r="AE932" i="74"/>
  <c r="S933" i="74"/>
  <c r="AB933" i="74"/>
  <c r="AC933" i="74"/>
  <c r="S934" i="74"/>
  <c r="V934" i="74"/>
  <c r="Y934" i="74"/>
  <c r="AB934" i="74"/>
  <c r="AC934" i="74"/>
  <c r="S935" i="74"/>
  <c r="V935" i="74"/>
  <c r="Y935" i="74"/>
  <c r="AB935" i="74"/>
  <c r="AC935" i="74"/>
  <c r="S936" i="74"/>
  <c r="V936" i="74"/>
  <c r="Y936" i="74"/>
  <c r="AB936" i="74"/>
  <c r="AC936" i="74"/>
  <c r="J938" i="74"/>
  <c r="M938" i="74"/>
  <c r="P938" i="74"/>
  <c r="S938" i="74"/>
  <c r="V938" i="74"/>
  <c r="Y938" i="74"/>
  <c r="AB938" i="74"/>
  <c r="AC938" i="74"/>
  <c r="J939" i="74"/>
  <c r="M939" i="74"/>
  <c r="P939" i="74"/>
  <c r="S939" i="74"/>
  <c r="V939" i="74"/>
  <c r="Y939" i="74"/>
  <c r="AB939" i="74"/>
  <c r="AC939" i="74"/>
  <c r="J940" i="74"/>
  <c r="M940" i="74"/>
  <c r="P940" i="74"/>
  <c r="S940" i="74"/>
  <c r="V940" i="74"/>
  <c r="Y940" i="74"/>
  <c r="AB940" i="74"/>
  <c r="AC940" i="74"/>
  <c r="J941" i="74"/>
  <c r="M941" i="74"/>
  <c r="P941" i="74"/>
  <c r="S941" i="74"/>
  <c r="V941" i="74"/>
  <c r="Y941" i="74"/>
  <c r="AB941" i="74"/>
  <c r="AC941" i="74"/>
  <c r="J942" i="74"/>
  <c r="M942" i="74"/>
  <c r="P942" i="74"/>
  <c r="S942" i="74"/>
  <c r="V942" i="74"/>
  <c r="Y942" i="74"/>
  <c r="AB942" i="74"/>
  <c r="AC942" i="74"/>
  <c r="J943" i="74"/>
  <c r="M943" i="74"/>
  <c r="P943" i="74"/>
  <c r="S943" i="74"/>
  <c r="V943" i="74"/>
  <c r="Y943" i="74"/>
  <c r="AB943" i="74"/>
  <c r="AC943" i="74"/>
  <c r="J944" i="74"/>
  <c r="M944" i="74"/>
  <c r="P944" i="74"/>
  <c r="S944" i="74"/>
  <c r="V944" i="74"/>
  <c r="Y944" i="74"/>
  <c r="AB944" i="74"/>
  <c r="AC944" i="74"/>
  <c r="J947" i="74"/>
  <c r="M947" i="74"/>
  <c r="P947" i="74"/>
  <c r="S947" i="74"/>
  <c r="V947" i="74"/>
  <c r="Y947" i="74"/>
  <c r="AB947" i="74"/>
  <c r="AC947" i="74"/>
  <c r="S950" i="74"/>
  <c r="V950" i="74"/>
  <c r="Y950" i="74"/>
  <c r="AB950" i="74"/>
  <c r="AC950" i="74"/>
  <c r="J951" i="74"/>
  <c r="M951" i="74"/>
  <c r="P951" i="74"/>
  <c r="S951" i="74"/>
  <c r="V951" i="74"/>
  <c r="Y951" i="74"/>
  <c r="AB951" i="74"/>
  <c r="AC951" i="74"/>
  <c r="J952" i="74"/>
  <c r="M952" i="74"/>
  <c r="P952" i="74"/>
  <c r="S952" i="74"/>
  <c r="V952" i="74"/>
  <c r="Y952" i="74"/>
  <c r="AB952" i="74"/>
  <c r="AC952" i="74"/>
  <c r="S954" i="74"/>
  <c r="V954" i="74"/>
  <c r="Y954" i="74"/>
  <c r="AB954" i="74"/>
  <c r="AC954" i="74"/>
  <c r="S955" i="74"/>
  <c r="V955" i="74"/>
  <c r="Y955" i="74"/>
  <c r="AB955" i="74"/>
  <c r="AC955" i="74"/>
  <c r="S962" i="74"/>
  <c r="V962" i="74"/>
  <c r="Y962" i="74"/>
  <c r="AB962" i="74"/>
  <c r="S963" i="74"/>
  <c r="V963" i="74"/>
  <c r="Y963" i="74"/>
  <c r="AB963" i="74"/>
  <c r="S964" i="74"/>
  <c r="V964" i="74"/>
  <c r="Y964" i="74"/>
  <c r="AB964" i="74"/>
  <c r="S965" i="74"/>
  <c r="V965" i="74"/>
  <c r="Y965" i="74"/>
  <c r="AB965" i="74"/>
  <c r="S966" i="74"/>
  <c r="V966" i="74"/>
  <c r="Y966" i="74"/>
  <c r="AB966" i="74"/>
  <c r="S967" i="74"/>
  <c r="V967" i="74"/>
  <c r="Y967" i="74"/>
  <c r="AB967" i="74"/>
  <c r="AC967" i="74"/>
  <c r="S970" i="74"/>
  <c r="V970" i="74"/>
  <c r="Y970" i="74"/>
  <c r="AB970" i="74"/>
  <c r="AC970" i="74"/>
  <c r="J971" i="74"/>
  <c r="M971" i="74"/>
  <c r="P971" i="74"/>
  <c r="S971" i="74"/>
  <c r="V971" i="74"/>
  <c r="Y971" i="74"/>
  <c r="AB971" i="74"/>
  <c r="AC971" i="74"/>
  <c r="J972" i="74"/>
  <c r="M972" i="74"/>
  <c r="P972" i="74"/>
  <c r="S972" i="74"/>
  <c r="V972" i="74"/>
  <c r="Y972" i="74"/>
  <c r="AB972" i="74"/>
  <c r="AC972" i="74"/>
  <c r="J973" i="74"/>
  <c r="M973" i="74"/>
  <c r="P973" i="74"/>
  <c r="S973" i="74"/>
  <c r="V973" i="74"/>
  <c r="Y973" i="74"/>
  <c r="AB973" i="74"/>
  <c r="AC973" i="74"/>
  <c r="S974" i="74"/>
  <c r="V974" i="74"/>
  <c r="Y974" i="74"/>
  <c r="AB974" i="74"/>
  <c r="AC974" i="74"/>
  <c r="S975" i="74"/>
  <c r="V975" i="74"/>
  <c r="Y975" i="74"/>
  <c r="AB975" i="74"/>
  <c r="AC975" i="74"/>
  <c r="J976" i="74"/>
  <c r="M976" i="74"/>
  <c r="P976" i="74"/>
  <c r="S976" i="74"/>
  <c r="V976" i="74"/>
  <c r="Y976" i="74"/>
  <c r="AB976" i="74"/>
  <c r="AC976" i="74"/>
  <c r="S977" i="74"/>
  <c r="V977" i="74"/>
  <c r="Y977" i="74"/>
  <c r="AB977" i="74"/>
  <c r="AC977" i="74"/>
  <c r="S978" i="74"/>
  <c r="V978" i="74"/>
  <c r="Y978" i="74"/>
  <c r="AB978" i="74"/>
  <c r="AC978" i="74"/>
  <c r="S979" i="74"/>
  <c r="V979" i="74"/>
  <c r="Y979" i="74"/>
  <c r="AB979" i="74"/>
  <c r="AC979" i="74"/>
  <c r="S980" i="74"/>
  <c r="V980" i="74"/>
  <c r="Y980" i="74"/>
  <c r="AB980" i="74"/>
  <c r="AC980" i="74"/>
  <c r="S981" i="74"/>
  <c r="V981" i="74"/>
  <c r="Y981" i="74"/>
  <c r="AB981" i="74"/>
  <c r="AC981" i="74"/>
  <c r="S982" i="74"/>
  <c r="V982" i="74"/>
  <c r="Y982" i="74"/>
  <c r="AB982" i="74"/>
  <c r="AC982" i="74"/>
  <c r="S983" i="74"/>
  <c r="V983" i="74"/>
  <c r="Y983" i="74"/>
  <c r="AB983" i="74"/>
  <c r="AC983" i="74"/>
  <c r="S984" i="74"/>
  <c r="V984" i="74"/>
  <c r="Y984" i="74"/>
  <c r="AB984" i="74"/>
  <c r="AC984" i="74"/>
  <c r="S985" i="74"/>
  <c r="V985" i="74"/>
  <c r="Y985" i="74"/>
  <c r="AB985" i="74"/>
  <c r="AC985" i="74"/>
  <c r="J986" i="74"/>
  <c r="M986" i="74"/>
  <c r="P986" i="74"/>
  <c r="S986" i="74"/>
  <c r="V986" i="74"/>
  <c r="Y986" i="74"/>
  <c r="AB986" i="74"/>
  <c r="AC986" i="74"/>
  <c r="S987" i="74"/>
  <c r="V987" i="74"/>
  <c r="Y987" i="74"/>
  <c r="AC987" i="74"/>
  <c r="S990" i="74"/>
  <c r="V990" i="74"/>
  <c r="Y990" i="74"/>
  <c r="AB990" i="74"/>
  <c r="AC990" i="74"/>
  <c r="S992" i="74"/>
  <c r="V992" i="74"/>
  <c r="Y992" i="74"/>
  <c r="AB992" i="74"/>
  <c r="S993" i="74"/>
  <c r="V993" i="74"/>
  <c r="Y993" i="74"/>
  <c r="AB993" i="74"/>
  <c r="S994" i="74"/>
  <c r="V994" i="74"/>
  <c r="Y994" i="74"/>
  <c r="AB994" i="74"/>
  <c r="S995" i="74"/>
  <c r="V995" i="74"/>
  <c r="Y995" i="74"/>
  <c r="AB995" i="74"/>
  <c r="S996" i="74"/>
  <c r="V996" i="74"/>
  <c r="Y996" i="74"/>
  <c r="AB996" i="74"/>
  <c r="S997" i="74"/>
  <c r="V997" i="74"/>
  <c r="Y997" i="74"/>
  <c r="AB997" i="74"/>
  <c r="S998" i="74"/>
  <c r="V998" i="74"/>
  <c r="Y998" i="74"/>
  <c r="AB998" i="74"/>
  <c r="AC998" i="74"/>
  <c r="S999" i="74"/>
  <c r="V999" i="74"/>
  <c r="Y999" i="74"/>
  <c r="AB999" i="74"/>
  <c r="AC999" i="74"/>
  <c r="J1000" i="74"/>
  <c r="M1000" i="74"/>
  <c r="P1000" i="74"/>
  <c r="S1000" i="74"/>
  <c r="V1000" i="74"/>
  <c r="Y1000" i="74"/>
  <c r="AB1000" i="74"/>
  <c r="AC1000" i="74"/>
  <c r="S1001" i="74"/>
  <c r="V1001" i="74"/>
  <c r="Y1001" i="74"/>
  <c r="AB1001" i="74"/>
  <c r="AC1001" i="74"/>
  <c r="J1002" i="74"/>
  <c r="S1002" i="74"/>
  <c r="V1002" i="74"/>
  <c r="Y1002" i="74"/>
  <c r="AB1002" i="74"/>
  <c r="AC1002" i="74"/>
  <c r="S1003" i="74"/>
  <c r="V1003" i="74"/>
  <c r="Y1003" i="74"/>
  <c r="AB1003" i="74"/>
  <c r="AC1003" i="74"/>
  <c r="S1005" i="74"/>
  <c r="V1005" i="74"/>
  <c r="Y1005" i="74"/>
  <c r="AB1005" i="74"/>
  <c r="AC1005" i="74"/>
  <c r="S1006" i="74"/>
  <c r="V1006" i="74"/>
  <c r="Y1006" i="74"/>
  <c r="AB1006" i="74"/>
  <c r="AC1006" i="74"/>
  <c r="S1010" i="74"/>
  <c r="V1010" i="74"/>
  <c r="Y1010" i="74"/>
  <c r="AB1010" i="74"/>
  <c r="AC1010" i="74"/>
  <c r="S1011" i="74"/>
  <c r="V1011" i="74"/>
  <c r="Y1011" i="74"/>
  <c r="AB1011" i="74"/>
  <c r="AC1011" i="74"/>
  <c r="S1012" i="74"/>
  <c r="V1012" i="74"/>
  <c r="Y1012" i="74"/>
  <c r="AB1012" i="74"/>
  <c r="AC1012" i="74"/>
  <c r="S1013" i="74"/>
  <c r="V1013" i="74"/>
  <c r="Y1013" i="74"/>
  <c r="AB1013" i="74"/>
  <c r="AC1013" i="74"/>
  <c r="J1014" i="74"/>
  <c r="M1014" i="74"/>
  <c r="P1014" i="74"/>
  <c r="S1014" i="74"/>
  <c r="V1014" i="74"/>
  <c r="Y1014" i="74"/>
  <c r="AB1014" i="74"/>
  <c r="AC1014" i="74"/>
  <c r="J1032" i="74"/>
  <c r="M1032" i="74"/>
  <c r="P1032" i="74"/>
  <c r="S1032" i="74"/>
  <c r="V1032" i="74"/>
  <c r="Y1032" i="74"/>
  <c r="AB1032" i="74"/>
  <c r="AC1032" i="74"/>
  <c r="J1033" i="74"/>
  <c r="M1033" i="74"/>
  <c r="P1033" i="74"/>
  <c r="S1033" i="74"/>
  <c r="V1033" i="74"/>
  <c r="Y1033" i="74"/>
  <c r="AB1033" i="74"/>
  <c r="AC1033" i="74"/>
  <c r="J1034" i="74"/>
  <c r="M1034" i="74"/>
  <c r="P1034" i="74"/>
  <c r="S1034" i="74"/>
  <c r="V1034" i="74"/>
  <c r="Y1034" i="74"/>
  <c r="AB1034" i="74"/>
  <c r="AC1034" i="74"/>
  <c r="J1035" i="74"/>
  <c r="M1035" i="74"/>
  <c r="P1035" i="74"/>
  <c r="S1035" i="74"/>
  <c r="V1035" i="74"/>
  <c r="Y1035" i="74"/>
  <c r="AB1035" i="74"/>
  <c r="AC1035" i="74"/>
  <c r="J1037" i="74"/>
  <c r="M1037" i="74"/>
  <c r="P1037" i="74"/>
  <c r="S1037" i="74"/>
  <c r="V1037" i="74"/>
  <c r="Y1037" i="74"/>
  <c r="AB1037" i="74"/>
  <c r="AC1037" i="74"/>
  <c r="AC1038" i="74"/>
  <c r="AD464" i="92" l="1"/>
  <c r="AD474" i="92"/>
  <c r="AD63" i="92"/>
  <c r="AD122" i="92"/>
  <c r="AD773" i="92"/>
  <c r="AD641" i="92"/>
  <c r="AD485" i="92"/>
  <c r="AD494" i="92"/>
  <c r="AD502" i="92"/>
  <c r="AD519" i="92"/>
  <c r="AD525" i="92"/>
  <c r="AD587" i="92"/>
  <c r="AD592" i="92"/>
  <c r="AD596" i="92"/>
  <c r="AD600" i="92"/>
  <c r="AD604" i="92"/>
  <c r="AD618" i="92"/>
  <c r="AD681" i="92"/>
  <c r="AD243" i="92"/>
  <c r="AD352" i="92"/>
  <c r="AD64" i="92"/>
  <c r="AD76" i="92"/>
  <c r="AD668" i="92"/>
  <c r="AE706" i="92"/>
  <c r="AD759" i="92"/>
  <c r="AD481" i="92"/>
  <c r="AD582" i="92"/>
  <c r="AD660" i="92"/>
  <c r="AD10" i="92"/>
  <c r="AD55" i="92"/>
  <c r="AF700" i="92"/>
  <c r="AD486" i="92"/>
  <c r="AD491" i="92"/>
  <c r="AD495" i="92"/>
  <c r="AD499" i="92"/>
  <c r="AD503" i="92"/>
  <c r="AD515" i="92"/>
  <c r="AD520" i="92"/>
  <c r="AD588" i="92"/>
  <c r="AD593" i="92"/>
  <c r="AD606" i="92"/>
  <c r="AD149" i="92"/>
  <c r="AD200" i="92"/>
  <c r="AD29" i="92"/>
  <c r="AD61" i="92"/>
  <c r="AD65" i="92"/>
  <c r="AD677" i="92"/>
  <c r="AD533" i="92"/>
  <c r="AD614" i="92"/>
  <c r="AD664" i="92"/>
  <c r="AD291" i="92"/>
  <c r="AD49" i="92"/>
  <c r="AD62" i="92"/>
  <c r="AD685" i="92"/>
  <c r="AD709" i="92"/>
  <c r="AF709" i="92" s="1"/>
  <c r="AD717" i="92"/>
  <c r="AD356" i="92"/>
  <c r="AD448" i="92"/>
  <c r="AD673" i="92"/>
  <c r="AE710" i="92"/>
  <c r="AD751" i="92"/>
  <c r="AD488" i="92"/>
  <c r="AD493" i="92"/>
  <c r="AD506" i="92"/>
  <c r="AD518" i="92"/>
  <c r="AD570" i="92"/>
  <c r="AD595" i="92"/>
  <c r="AD599" i="92"/>
  <c r="AD609" i="92"/>
  <c r="AD64" i="74"/>
  <c r="AD950" i="74"/>
  <c r="AD723" i="74"/>
  <c r="AD65" i="74"/>
  <c r="AD1000" i="74"/>
  <c r="AD954" i="74"/>
  <c r="AD963" i="74"/>
  <c r="AD827" i="74"/>
  <c r="AD367" i="74"/>
  <c r="AD329" i="74"/>
  <c r="AD276" i="74"/>
  <c r="AD614" i="74"/>
  <c r="AD585" i="74"/>
  <c r="AD565" i="74"/>
  <c r="AD470" i="74"/>
  <c r="AD454" i="74"/>
  <c r="AE927" i="74"/>
  <c r="AD909" i="74"/>
  <c r="AF909" i="74" s="1"/>
  <c r="AD717" i="74"/>
  <c r="AD682" i="74"/>
  <c r="AD139" i="74"/>
  <c r="AD972" i="74"/>
  <c r="AE929" i="74"/>
  <c r="AD506" i="74"/>
  <c r="AD151" i="74"/>
  <c r="AD1033" i="74"/>
  <c r="AE923" i="74"/>
  <c r="AD656" i="74"/>
  <c r="AD474" i="74"/>
  <c r="AD408" i="74"/>
  <c r="AD229" i="74"/>
  <c r="AD933" i="74"/>
  <c r="AE925" i="74"/>
  <c r="AD782" i="74"/>
  <c r="AD761" i="74"/>
  <c r="AD662" i="74"/>
  <c r="AD658" i="74"/>
  <c r="AD515" i="74"/>
  <c r="AD510" i="74"/>
  <c r="AD509" i="74"/>
  <c r="AD399" i="74"/>
  <c r="AD388" i="74"/>
  <c r="AD373" i="74"/>
  <c r="AD274" i="74"/>
  <c r="AD261" i="74"/>
  <c r="AD161" i="74"/>
  <c r="AD157" i="74"/>
  <c r="AD995" i="74"/>
  <c r="AD769" i="74"/>
  <c r="AD556" i="74"/>
  <c r="AD372" i="74"/>
  <c r="AD368" i="74"/>
  <c r="AD352" i="74"/>
  <c r="AE928" i="74"/>
  <c r="AD838" i="74"/>
  <c r="AE838" i="74" s="1"/>
  <c r="AD833" i="74"/>
  <c r="AD831" i="74"/>
  <c r="AE831" i="74" s="1"/>
  <c r="AD825" i="74"/>
  <c r="AD821" i="74"/>
  <c r="AD817" i="74"/>
  <c r="AD693" i="74"/>
  <c r="AD554" i="74"/>
  <c r="AD406" i="74"/>
  <c r="AD401" i="74"/>
  <c r="AD289" i="74"/>
  <c r="AD216" i="74"/>
  <c r="AD169" i="74"/>
  <c r="AD52" i="74"/>
  <c r="AD1012" i="74"/>
  <c r="AD994" i="74"/>
  <c r="AD993" i="74"/>
  <c r="AD992" i="74"/>
  <c r="AD982" i="74"/>
  <c r="AD978" i="74"/>
  <c r="AD970" i="74"/>
  <c r="AF932" i="74"/>
  <c r="AD886" i="74"/>
  <c r="AD880" i="74"/>
  <c r="AD876" i="74"/>
  <c r="AD872" i="74"/>
  <c r="AD866" i="74"/>
  <c r="AD862" i="74"/>
  <c r="AD843" i="74"/>
  <c r="AD839" i="74"/>
  <c r="AD698" i="74"/>
  <c r="AD694" i="74"/>
  <c r="AD687" i="74"/>
  <c r="AD663" i="74"/>
  <c r="AD660" i="74"/>
  <c r="AD590" i="74"/>
  <c r="AD560" i="74"/>
  <c r="AD512" i="74"/>
  <c r="AD479" i="74"/>
  <c r="AD466" i="74"/>
  <c r="AD436" i="74"/>
  <c r="AD432" i="74"/>
  <c r="AD428" i="74"/>
  <c r="AD422" i="74"/>
  <c r="AD413" i="74"/>
  <c r="AD409" i="74"/>
  <c r="AD397" i="74"/>
  <c r="AD383" i="74"/>
  <c r="AD359" i="74"/>
  <c r="AD356" i="74"/>
  <c r="AD293" i="74"/>
  <c r="AD278" i="74"/>
  <c r="AD230" i="74"/>
  <c r="AD200" i="74"/>
  <c r="AD179" i="74"/>
  <c r="AD172" i="74"/>
  <c r="AD166" i="74"/>
  <c r="AD164" i="74"/>
  <c r="AD159" i="74"/>
  <c r="AD154" i="74"/>
  <c r="AD140" i="74"/>
  <c r="AD74" i="74"/>
  <c r="AD53" i="74"/>
  <c r="AD29" i="74"/>
  <c r="AE924" i="74"/>
  <c r="AD754" i="74"/>
  <c r="AD753" i="74"/>
  <c r="AD739" i="74"/>
  <c r="AD736" i="74"/>
  <c r="AD692" i="74"/>
  <c r="AD666" i="74"/>
  <c r="AD657" i="74"/>
  <c r="AD502" i="74"/>
  <c r="AD468" i="74"/>
  <c r="AD446" i="74"/>
  <c r="AD400" i="74"/>
  <c r="AD385" i="74"/>
  <c r="AD374" i="74"/>
  <c r="AD361" i="74"/>
  <c r="AD348" i="74"/>
  <c r="AD343" i="74"/>
  <c r="AD338" i="74"/>
  <c r="AD325" i="74"/>
  <c r="AD320" i="74"/>
  <c r="AD316" i="74"/>
  <c r="AD312" i="74"/>
  <c r="AD308" i="74"/>
  <c r="AD270" i="74"/>
  <c r="AD269" i="74"/>
  <c r="AD267" i="74"/>
  <c r="AD237" i="74"/>
  <c r="AD160" i="74"/>
  <c r="AD147" i="74"/>
  <c r="AD145" i="74"/>
  <c r="AD113" i="74"/>
  <c r="AD109" i="74"/>
  <c r="AD104" i="74"/>
  <c r="AD99" i="74"/>
  <c r="AD77" i="74"/>
  <c r="AD72" i="74"/>
  <c r="AD60" i="74"/>
  <c r="AD58" i="74"/>
  <c r="P1038" i="74"/>
  <c r="AD48" i="74"/>
  <c r="AD46" i="74"/>
  <c r="AD45" i="74"/>
  <c r="AD17" i="74"/>
  <c r="AD939" i="74"/>
  <c r="AE926" i="74"/>
  <c r="AD835" i="74"/>
  <c r="AD813" i="74"/>
  <c r="AD803" i="74"/>
  <c r="AD799" i="74"/>
  <c r="AD779" i="74"/>
  <c r="AD738" i="74"/>
  <c r="AD721" i="74"/>
  <c r="AD684" i="74"/>
  <c r="AD659" i="74"/>
  <c r="AD548" i="74"/>
  <c r="AD546" i="74"/>
  <c r="AD542" i="74"/>
  <c r="AD538" i="74"/>
  <c r="AD533" i="74"/>
  <c r="AD529" i="74"/>
  <c r="AD525" i="74"/>
  <c r="AD403" i="74"/>
  <c r="AD387" i="74"/>
  <c r="AD349" i="74"/>
  <c r="AD290" i="74"/>
  <c r="AD272" i="74"/>
  <c r="AD271" i="74"/>
  <c r="AD62" i="74"/>
  <c r="AD19" i="74"/>
  <c r="AD462" i="74"/>
  <c r="AD79" i="74"/>
  <c r="AD971" i="74"/>
  <c r="AD947" i="74"/>
  <c r="AD942" i="74"/>
  <c r="AD941" i="74"/>
  <c r="AD622" i="74"/>
  <c r="AD574" i="74"/>
  <c r="AD1002" i="74"/>
  <c r="AD998" i="74"/>
  <c r="AD974" i="74"/>
  <c r="AF913" i="74"/>
  <c r="AD910" i="74"/>
  <c r="AF910" i="74" s="1"/>
  <c r="AD285" i="74"/>
  <c r="AD1006" i="74"/>
  <c r="AD1003" i="74"/>
  <c r="AE906" i="74"/>
  <c r="AD834" i="74"/>
  <c r="AD773" i="74"/>
  <c r="AD772" i="74"/>
  <c r="AD770" i="74"/>
  <c r="AD767" i="74"/>
  <c r="AD740" i="74"/>
  <c r="AD729" i="74"/>
  <c r="AD664" i="74"/>
  <c r="AE658" i="74" s="1"/>
  <c r="AD643" i="74"/>
  <c r="AD1037" i="74"/>
  <c r="AE1037" i="74" s="1"/>
  <c r="AD1035" i="74"/>
  <c r="AD1010" i="74"/>
  <c r="AD990" i="74"/>
  <c r="AD984" i="74"/>
  <c r="AD980" i="74"/>
  <c r="AD976" i="74"/>
  <c r="AD975" i="74"/>
  <c r="AD966" i="74"/>
  <c r="AD965" i="74"/>
  <c r="AD952" i="74"/>
  <c r="AD932" i="74"/>
  <c r="AF917" i="74"/>
  <c r="AD916" i="74"/>
  <c r="AF914" i="74"/>
  <c r="AD882" i="74"/>
  <c r="AD878" i="74"/>
  <c r="AD874" i="74"/>
  <c r="AD870" i="74"/>
  <c r="AD864" i="74"/>
  <c r="AD860" i="74"/>
  <c r="AD857" i="74"/>
  <c r="AD853" i="74"/>
  <c r="AE853" i="74" s="1"/>
  <c r="AD850" i="74"/>
  <c r="AE850" i="74" s="1"/>
  <c r="AD841" i="74"/>
  <c r="AD823" i="74"/>
  <c r="AD819" i="74"/>
  <c r="AD814" i="74"/>
  <c r="AD801" i="74"/>
  <c r="AD776" i="74"/>
  <c r="AD765" i="74"/>
  <c r="AD733" i="74"/>
  <c r="AD1032" i="74"/>
  <c r="AD1014" i="74"/>
  <c r="AD1011" i="74"/>
  <c r="AD1005" i="74"/>
  <c r="AD999" i="74"/>
  <c r="AD987" i="74"/>
  <c r="AD986" i="74"/>
  <c r="AD983" i="74"/>
  <c r="AD979" i="74"/>
  <c r="AD973" i="74"/>
  <c r="AD967" i="74"/>
  <c r="AD962" i="74"/>
  <c r="AD955" i="74"/>
  <c r="AD944" i="74"/>
  <c r="AD940" i="74"/>
  <c r="AD936" i="74"/>
  <c r="AD935" i="74"/>
  <c r="AD929" i="74"/>
  <c r="AF929" i="74" s="1"/>
  <c r="AD927" i="74"/>
  <c r="AF927" i="74" s="1"/>
  <c r="AD925" i="74"/>
  <c r="AF925" i="74" s="1"/>
  <c r="AD923" i="74"/>
  <c r="AF923" i="74" s="1"/>
  <c r="AF916" i="74"/>
  <c r="AF912" i="74"/>
  <c r="AG908" i="74" s="1"/>
  <c r="AD908" i="74"/>
  <c r="AF908" i="74" s="1"/>
  <c r="AD906" i="74"/>
  <c r="AF906" i="74" s="1"/>
  <c r="AD885" i="74"/>
  <c r="AD884" i="74"/>
  <c r="AD881" i="74"/>
  <c r="AD877" i="74"/>
  <c r="AD873" i="74"/>
  <c r="AD869" i="74"/>
  <c r="AD863" i="74"/>
  <c r="AD855" i="74"/>
  <c r="AD842" i="74"/>
  <c r="AD836" i="74"/>
  <c r="AD828" i="74"/>
  <c r="AD826" i="74"/>
  <c r="AD822" i="74"/>
  <c r="AD818" i="74"/>
  <c r="AD804" i="74"/>
  <c r="AD800" i="74"/>
  <c r="AD737" i="74"/>
  <c r="AD719" i="74"/>
  <c r="AD696" i="74"/>
  <c r="AD685" i="74"/>
  <c r="AD679" i="74"/>
  <c r="AD668" i="74"/>
  <c r="AD665" i="74"/>
  <c r="AD618" i="74"/>
  <c r="AD615" i="74"/>
  <c r="AD578" i="74"/>
  <c r="AD566" i="74"/>
  <c r="AD544" i="74"/>
  <c r="AD540" i="74"/>
  <c r="AD535" i="74"/>
  <c r="AD531" i="74"/>
  <c r="AD527" i="74"/>
  <c r="AD508" i="74"/>
  <c r="AD472" i="74"/>
  <c r="AD443" i="74"/>
  <c r="AD281" i="74"/>
  <c r="AD241" i="74"/>
  <c r="AD233" i="74"/>
  <c r="AD213" i="74"/>
  <c r="AD212" i="74"/>
  <c r="AD207" i="74"/>
  <c r="AD143" i="74"/>
  <c r="AD131" i="74"/>
  <c r="AD129" i="74"/>
  <c r="AD128" i="74"/>
  <c r="AD83" i="74"/>
  <c r="AD82" i="74"/>
  <c r="AD56" i="74"/>
  <c r="AD18" i="74"/>
  <c r="AD555" i="74"/>
  <c r="AD519" i="74"/>
  <c r="AD390" i="74"/>
  <c r="AD365" i="74"/>
  <c r="AD350" i="74"/>
  <c r="AD299" i="74"/>
  <c r="AD220" i="74"/>
  <c r="AD210" i="74"/>
  <c r="AD135" i="74"/>
  <c r="AD134" i="74"/>
  <c r="AD127" i="74"/>
  <c r="AD85" i="74"/>
  <c r="AD37" i="74"/>
  <c r="AD727" i="74"/>
  <c r="AD720" i="74"/>
  <c r="AD697" i="74"/>
  <c r="AD638" i="74"/>
  <c r="AD634" i="74"/>
  <c r="AD601" i="74"/>
  <c r="AD600" i="74"/>
  <c r="AD596" i="74"/>
  <c r="AD592" i="74"/>
  <c r="AD586" i="74"/>
  <c r="AD583" i="74"/>
  <c r="AD563" i="74"/>
  <c r="AD1034" i="74"/>
  <c r="AD1013" i="74"/>
  <c r="AD1001" i="74"/>
  <c r="AD997" i="74"/>
  <c r="AD996" i="74"/>
  <c r="AD985" i="74"/>
  <c r="AD981" i="74"/>
  <c r="AD977" i="74"/>
  <c r="AD964" i="74"/>
  <c r="AD951" i="74"/>
  <c r="AD943" i="74"/>
  <c r="AD938" i="74"/>
  <c r="AD934" i="74"/>
  <c r="AD928" i="74"/>
  <c r="AF928" i="74" s="1"/>
  <c r="AD926" i="74"/>
  <c r="AF926" i="74" s="1"/>
  <c r="AD924" i="74"/>
  <c r="AF924" i="74" s="1"/>
  <c r="AD917" i="74"/>
  <c r="AD883" i="74"/>
  <c r="AD879" i="74"/>
  <c r="AD875" i="74"/>
  <c r="AD871" i="74"/>
  <c r="AD865" i="74"/>
  <c r="AD861" i="74"/>
  <c r="AD852" i="74"/>
  <c r="AD849" i="74"/>
  <c r="AD840" i="74"/>
  <c r="AD832" i="74"/>
  <c r="AD824" i="74"/>
  <c r="AD820" i="74"/>
  <c r="AD816" i="74"/>
  <c r="AD802" i="74"/>
  <c r="AD780" i="74"/>
  <c r="AD778" i="74"/>
  <c r="AD766" i="74"/>
  <c r="AD728" i="74"/>
  <c r="AD722" i="74"/>
  <c r="AD718" i="74"/>
  <c r="AD691" i="74"/>
  <c r="AD669" i="74"/>
  <c r="AD661" i="74"/>
  <c r="AD648" i="74"/>
  <c r="AD605" i="74"/>
  <c r="AD581" i="74"/>
  <c r="AD458" i="74"/>
  <c r="AD362" i="74"/>
  <c r="AD303" i="74"/>
  <c r="AD301" i="74"/>
  <c r="AD264" i="74"/>
  <c r="AD224" i="74"/>
  <c r="AD92" i="74"/>
  <c r="AD88" i="74"/>
  <c r="J1038" i="74"/>
  <c r="AD41" i="74"/>
  <c r="AD651" i="74"/>
  <c r="AD644" i="74"/>
  <c r="AD637" i="74"/>
  <c r="AD633" i="74"/>
  <c r="AD591" i="74"/>
  <c r="AD577" i="74"/>
  <c r="AD567" i="74"/>
  <c r="AD500" i="74"/>
  <c r="AD486" i="74"/>
  <c r="AD475" i="74"/>
  <c r="AD467" i="74"/>
  <c r="AD457" i="74"/>
  <c r="AD452" i="74"/>
  <c r="AD445" i="74"/>
  <c r="AD437" i="74"/>
  <c r="AD433" i="74"/>
  <c r="AD429" i="74"/>
  <c r="AD423" i="74"/>
  <c r="AD414" i="74"/>
  <c r="AD402" i="74"/>
  <c r="AD392" i="74"/>
  <c r="AD382" i="74"/>
  <c r="AD371" i="74"/>
  <c r="AD357" i="74"/>
  <c r="AD351" i="74"/>
  <c r="AD345" i="74"/>
  <c r="AD340" i="74"/>
  <c r="AD332" i="74"/>
  <c r="AD326" i="74"/>
  <c r="AD321" i="74"/>
  <c r="AD317" i="74"/>
  <c r="AD314" i="74"/>
  <c r="AD309" i="74"/>
  <c r="AD304" i="74"/>
  <c r="AD297" i="74"/>
  <c r="AD286" i="74"/>
  <c r="AD268" i="74"/>
  <c r="AD242" i="74"/>
  <c r="AD236" i="74"/>
  <c r="AD231" i="74"/>
  <c r="AD225" i="74"/>
  <c r="AD221" i="74"/>
  <c r="AD214" i="74"/>
  <c r="AD208" i="74"/>
  <c r="AD180" i="74"/>
  <c r="AD174" i="74"/>
  <c r="AD165" i="74"/>
  <c r="AD136" i="74"/>
  <c r="AD114" i="74"/>
  <c r="AD110" i="74"/>
  <c r="AD105" i="74"/>
  <c r="AD101" i="74"/>
  <c r="AD73" i="74"/>
  <c r="AD42" i="74"/>
  <c r="AD30" i="74"/>
  <c r="AD20" i="74"/>
  <c r="AD520" i="74"/>
  <c r="AD514" i="74"/>
  <c r="AD503" i="74"/>
  <c r="AD499" i="74"/>
  <c r="AD485" i="74"/>
  <c r="AD469" i="74"/>
  <c r="AD459" i="74"/>
  <c r="AD444" i="74"/>
  <c r="AD438" i="74"/>
  <c r="AD434" i="74"/>
  <c r="AD430" i="74"/>
  <c r="AD426" i="74"/>
  <c r="AD420" i="74"/>
  <c r="AD404" i="74"/>
  <c r="AD384" i="74"/>
  <c r="AD370" i="74"/>
  <c r="AD353" i="74"/>
  <c r="AD347" i="74"/>
  <c r="AD341" i="74"/>
  <c r="AD333" i="74"/>
  <c r="AD330" i="74"/>
  <c r="AD327" i="74"/>
  <c r="AD323" i="74"/>
  <c r="AD318" i="74"/>
  <c r="AD310" i="74"/>
  <c r="AD306" i="74"/>
  <c r="AD300" i="74"/>
  <c r="AD283" i="74"/>
  <c r="AE283" i="74" s="1"/>
  <c r="AD275" i="74"/>
  <c r="AD238" i="74"/>
  <c r="AD198" i="74"/>
  <c r="AD175" i="74"/>
  <c r="AD167" i="74"/>
  <c r="AD155" i="74"/>
  <c r="AD148" i="74"/>
  <c r="AD132" i="74"/>
  <c r="AD115" i="74"/>
  <c r="AD111" i="74"/>
  <c r="AD106" i="74"/>
  <c r="AD102" i="74"/>
  <c r="AD98" i="74"/>
  <c r="AD97" i="74"/>
  <c r="AD86" i="74"/>
  <c r="AD80" i="74"/>
  <c r="AD75" i="74"/>
  <c r="AD61" i="74"/>
  <c r="AD43" i="74"/>
  <c r="AD38" i="74"/>
  <c r="AD21" i="74"/>
  <c r="AD635" i="74"/>
  <c r="AD631" i="74"/>
  <c r="AD621" i="74"/>
  <c r="AD619" i="74"/>
  <c r="AD616" i="74"/>
  <c r="AD589" i="74"/>
  <c r="AD587" i="74"/>
  <c r="AD582" i="74"/>
  <c r="AD575" i="74"/>
  <c r="AD547" i="74"/>
  <c r="AD543" i="74"/>
  <c r="AD539" i="74"/>
  <c r="AD534" i="74"/>
  <c r="AD530" i="74"/>
  <c r="AD526" i="74"/>
  <c r="AD516" i="74"/>
  <c r="AD507" i="74"/>
  <c r="AD488" i="74"/>
  <c r="AD455" i="74"/>
  <c r="AD442" i="74"/>
  <c r="AD435" i="74"/>
  <c r="AD431" i="74"/>
  <c r="AD427" i="74"/>
  <c r="AD421" i="74"/>
  <c r="AD412" i="74"/>
  <c r="AD407" i="74"/>
  <c r="AD398" i="74"/>
  <c r="AD386" i="74"/>
  <c r="AD366" i="74"/>
  <c r="AD360" i="74"/>
  <c r="AD354" i="74"/>
  <c r="AD342" i="74"/>
  <c r="AD337" i="74"/>
  <c r="AD328" i="74"/>
  <c r="AD324" i="74"/>
  <c r="AD319" i="74"/>
  <c r="AD311" i="74"/>
  <c r="AD307" i="74"/>
  <c r="AD296" i="74"/>
  <c r="AD234" i="74"/>
  <c r="AD217" i="74"/>
  <c r="AD211" i="74"/>
  <c r="AD199" i="74"/>
  <c r="AD168" i="74"/>
  <c r="AD144" i="74"/>
  <c r="AD112" i="74"/>
  <c r="AD108" i="74"/>
  <c r="AD103" i="74"/>
  <c r="AD87" i="74"/>
  <c r="AD76" i="74"/>
  <c r="AD63" i="74"/>
  <c r="AD57" i="74"/>
  <c r="AD44" i="74"/>
  <c r="AD34" i="74"/>
  <c r="AD13" i="92"/>
  <c r="AD15" i="92"/>
  <c r="AD16" i="92"/>
  <c r="AD17" i="92"/>
  <c r="AD21" i="92"/>
  <c r="AD22" i="92"/>
  <c r="AD23" i="92"/>
  <c r="AD24" i="92"/>
  <c r="AD25" i="92"/>
  <c r="AD26" i="92"/>
  <c r="AD27" i="92"/>
  <c r="AD28" i="92"/>
  <c r="AD48" i="92"/>
  <c r="AD54" i="92"/>
  <c r="AD67" i="92"/>
  <c r="AD68" i="92"/>
  <c r="AD18" i="92"/>
  <c r="AD19" i="92"/>
  <c r="AD20" i="92"/>
  <c r="AD31" i="92"/>
  <c r="AD32" i="92"/>
  <c r="AD47" i="92"/>
  <c r="AD51" i="92"/>
  <c r="AD69" i="92"/>
  <c r="AD134" i="92"/>
  <c r="AD136" i="92"/>
  <c r="AD138" i="92"/>
  <c r="AD81" i="92"/>
  <c r="AD82" i="92"/>
  <c r="AD85" i="92"/>
  <c r="AD87" i="92"/>
  <c r="AD90" i="92"/>
  <c r="AD91" i="92"/>
  <c r="AD94" i="92"/>
  <c r="AD97" i="92"/>
  <c r="AD98" i="92"/>
  <c r="AD99" i="92"/>
  <c r="AD100" i="92"/>
  <c r="AD101" i="92"/>
  <c r="AD102" i="92"/>
  <c r="AD103" i="92"/>
  <c r="AD104" i="92"/>
  <c r="AD105" i="92"/>
  <c r="AD106" i="92"/>
  <c r="AD107" i="92"/>
  <c r="AD108" i="92"/>
  <c r="AD109" i="92"/>
  <c r="AD110" i="92"/>
  <c r="AD111" i="92"/>
  <c r="AD112" i="92"/>
  <c r="AD113" i="92"/>
  <c r="AD114" i="92"/>
  <c r="AD115" i="92"/>
  <c r="AD116" i="92"/>
  <c r="AD117" i="92"/>
  <c r="AD118" i="92"/>
  <c r="AD119" i="92"/>
  <c r="AD125" i="92"/>
  <c r="AD131" i="92"/>
  <c r="AD144" i="92"/>
  <c r="AD145" i="92"/>
  <c r="AD153" i="92"/>
  <c r="AD158" i="92"/>
  <c r="AD159" i="92"/>
  <c r="AD167" i="92"/>
  <c r="AD172" i="92"/>
  <c r="AD173" i="92"/>
  <c r="AD177" i="92"/>
  <c r="AD178" i="92"/>
  <c r="AD179" i="92"/>
  <c r="AD181" i="92"/>
  <c r="AD182" i="92"/>
  <c r="AD183" i="92"/>
  <c r="AD184" i="92"/>
  <c r="AD185" i="92"/>
  <c r="AD189" i="92"/>
  <c r="AD190" i="92"/>
  <c r="AD194" i="92"/>
  <c r="AD201" i="92"/>
  <c r="AD207" i="92"/>
  <c r="AD218" i="92"/>
  <c r="AD221" i="92"/>
  <c r="AD222" i="92"/>
  <c r="AD223" i="92"/>
  <c r="AD225" i="92"/>
  <c r="AD226" i="92"/>
  <c r="AD229" i="92"/>
  <c r="AD230" i="92"/>
  <c r="AD231" i="92"/>
  <c r="AD235" i="92"/>
  <c r="AD236" i="92"/>
  <c r="AD242" i="92"/>
  <c r="AD248" i="92"/>
  <c r="AD252" i="92"/>
  <c r="AD257" i="92"/>
  <c r="AD261" i="92"/>
  <c r="AD269" i="92"/>
  <c r="AD281" i="92"/>
  <c r="AD285" i="92"/>
  <c r="AD288" i="92"/>
  <c r="AD290" i="92"/>
  <c r="AD298" i="92"/>
  <c r="AD302" i="92"/>
  <c r="AD303" i="92"/>
  <c r="AD304" i="92"/>
  <c r="AD309" i="92"/>
  <c r="AD313" i="92"/>
  <c r="AD321" i="92"/>
  <c r="AD325" i="92"/>
  <c r="AD326" i="92"/>
  <c r="AD331" i="92"/>
  <c r="AD475" i="92"/>
  <c r="AD11" i="92"/>
  <c r="AD12" i="92"/>
  <c r="AD34" i="92"/>
  <c r="AD35" i="92"/>
  <c r="AD36" i="92"/>
  <c r="AD37" i="92"/>
  <c r="AD38" i="92"/>
  <c r="AD39" i="92"/>
  <c r="AD40" i="92"/>
  <c r="AD41" i="92"/>
  <c r="AD42" i="92"/>
  <c r="AD43" i="92"/>
  <c r="AD44" i="92"/>
  <c r="AD45" i="92"/>
  <c r="AD46" i="92"/>
  <c r="AD50" i="92"/>
  <c r="AD56" i="92"/>
  <c r="AD57" i="92"/>
  <c r="AD58" i="92"/>
  <c r="AD59" i="92"/>
  <c r="AD60" i="92"/>
  <c r="AD70" i="92"/>
  <c r="AD73" i="92"/>
  <c r="AD74" i="92"/>
  <c r="AD77" i="92"/>
  <c r="AD78" i="92"/>
  <c r="AD80" i="92"/>
  <c r="AD83" i="92"/>
  <c r="AD84" i="92"/>
  <c r="AD88" i="92"/>
  <c r="AD89" i="92"/>
  <c r="AD92" i="92"/>
  <c r="AD93" i="92"/>
  <c r="AD124" i="92"/>
  <c r="AD129" i="92"/>
  <c r="AD142" i="92"/>
  <c r="AD150" i="92"/>
  <c r="AD152" i="92"/>
  <c r="AD165" i="92"/>
  <c r="AD166" i="92"/>
  <c r="AD196" i="92"/>
  <c r="AD205" i="92"/>
  <c r="AD209" i="92"/>
  <c r="AD244" i="92"/>
  <c r="AD250" i="92"/>
  <c r="AD254" i="92"/>
  <c r="AD259" i="92"/>
  <c r="AD266" i="92"/>
  <c r="AD278" i="92"/>
  <c r="AD279" i="92"/>
  <c r="AD283" i="92"/>
  <c r="AD292" i="92"/>
  <c r="AD293" i="92"/>
  <c r="AD300" i="92"/>
  <c r="AD323" i="92"/>
  <c r="AD327" i="92"/>
  <c r="AD359" i="92"/>
  <c r="AD360" i="92"/>
  <c r="AD377" i="92"/>
  <c r="AD378" i="92"/>
  <c r="AD381" i="92"/>
  <c r="AD382" i="92"/>
  <c r="AD385" i="92"/>
  <c r="AD386" i="92"/>
  <c r="AD391" i="92"/>
  <c r="AD414" i="92"/>
  <c r="AD415" i="92"/>
  <c r="AD420" i="92"/>
  <c r="AD424" i="92"/>
  <c r="AD428" i="92"/>
  <c r="AD433" i="92"/>
  <c r="AD437" i="92"/>
  <c r="AD455" i="92"/>
  <c r="AD456" i="92"/>
  <c r="AD507" i="92"/>
  <c r="AD511" i="92"/>
  <c r="AD512" i="92"/>
  <c r="AD529" i="92"/>
  <c r="AD534" i="92"/>
  <c r="AD555" i="92"/>
  <c r="AD564" i="92"/>
  <c r="AD565" i="92"/>
  <c r="AD566" i="92"/>
  <c r="AD572" i="92"/>
  <c r="AD573" i="92"/>
  <c r="AD578" i="92"/>
  <c r="AD615" i="92"/>
  <c r="AD622" i="92"/>
  <c r="AD627" i="92"/>
  <c r="AD631" i="92"/>
  <c r="AD635" i="92"/>
  <c r="AD642" i="92"/>
  <c r="AD658" i="92"/>
  <c r="AE658" i="92" s="1"/>
  <c r="AD665" i="92"/>
  <c r="AD674" i="92"/>
  <c r="AD682" i="92"/>
  <c r="AD688" i="92"/>
  <c r="AD689" i="92"/>
  <c r="AD691" i="92"/>
  <c r="AF701" i="92"/>
  <c r="AD706" i="92"/>
  <c r="AF706" i="92" s="1"/>
  <c r="AD710" i="92"/>
  <c r="AF710" i="92" s="1"/>
  <c r="AD718" i="92"/>
  <c r="AD738" i="92"/>
  <c r="AD739" i="92"/>
  <c r="AD740" i="92"/>
  <c r="AD741" i="92"/>
  <c r="AD742" i="92"/>
  <c r="AD752" i="92"/>
  <c r="AD756" i="92"/>
  <c r="AD760" i="92"/>
  <c r="AD774" i="92"/>
  <c r="AD778" i="92"/>
  <c r="AD784" i="92"/>
  <c r="AD206" i="92"/>
  <c r="AD211" i="92"/>
  <c r="AD213" i="92"/>
  <c r="AD214" i="92"/>
  <c r="AD216" i="92"/>
  <c r="AE216" i="92" s="1"/>
  <c r="AD241" i="92"/>
  <c r="AD245" i="92"/>
  <c r="AD251" i="92"/>
  <c r="AD260" i="92"/>
  <c r="AD268" i="92"/>
  <c r="AD273" i="92"/>
  <c r="AD287" i="92"/>
  <c r="AD295" i="92"/>
  <c r="AD296" i="92"/>
  <c r="AD297" i="92"/>
  <c r="AD308" i="92"/>
  <c r="AD312" i="92"/>
  <c r="AD320" i="92"/>
  <c r="AD336" i="92"/>
  <c r="AD337" i="92"/>
  <c r="AD341" i="92"/>
  <c r="AD342" i="92"/>
  <c r="AD346" i="92"/>
  <c r="AD347" i="92"/>
  <c r="AD350" i="92"/>
  <c r="AD351" i="92"/>
  <c r="AD354" i="92"/>
  <c r="AD355" i="92"/>
  <c r="AD399" i="92"/>
  <c r="AD404" i="92"/>
  <c r="AD409" i="92"/>
  <c r="AD445" i="92"/>
  <c r="AD459" i="92"/>
  <c r="AD460" i="92"/>
  <c r="AD462" i="92"/>
  <c r="AD479" i="92"/>
  <c r="AD483" i="92"/>
  <c r="AD530" i="92"/>
  <c r="AD535" i="92"/>
  <c r="AD538" i="92"/>
  <c r="AD540" i="92"/>
  <c r="AE540" i="92" s="1"/>
  <c r="AD558" i="92"/>
  <c r="AD559" i="92"/>
  <c r="AD567" i="92"/>
  <c r="AD581" i="92"/>
  <c r="AD607" i="92"/>
  <c r="AD611" i="92"/>
  <c r="AD616" i="92"/>
  <c r="AD621" i="92"/>
  <c r="AD624" i="92"/>
  <c r="AD632" i="92"/>
  <c r="AD643" i="92"/>
  <c r="AD647" i="92"/>
  <c r="AD651" i="92"/>
  <c r="AD666" i="92"/>
  <c r="AD670" i="92"/>
  <c r="AD675" i="92"/>
  <c r="AD679" i="92"/>
  <c r="AD683" i="92"/>
  <c r="AD694" i="92"/>
  <c r="AF694" i="92" s="1"/>
  <c r="AF703" i="92"/>
  <c r="AD707" i="92"/>
  <c r="AF707" i="92" s="1"/>
  <c r="AE708" i="92"/>
  <c r="AD711" i="92"/>
  <c r="AF711" i="92" s="1"/>
  <c r="AE712" i="92"/>
  <c r="AD720" i="92"/>
  <c r="AD721" i="92"/>
  <c r="AD724" i="92"/>
  <c r="AD725" i="92"/>
  <c r="AD726" i="92"/>
  <c r="AD728" i="92"/>
  <c r="AD730" i="92"/>
  <c r="AD753" i="92"/>
  <c r="AD761" i="92"/>
  <c r="AD762" i="92"/>
  <c r="AD763" i="92"/>
  <c r="AD777" i="92"/>
  <c r="AD780" i="92"/>
  <c r="AD781" i="92"/>
  <c r="AD785" i="92"/>
  <c r="AD362" i="92"/>
  <c r="AD364" i="92"/>
  <c r="AD365" i="92"/>
  <c r="AD366" i="92"/>
  <c r="AD367" i="92"/>
  <c r="AD371" i="92"/>
  <c r="AD372" i="92"/>
  <c r="AD374" i="92"/>
  <c r="AD376" i="92"/>
  <c r="AD379" i="92"/>
  <c r="AD380" i="92"/>
  <c r="AD383" i="92"/>
  <c r="AD384" i="92"/>
  <c r="AD388" i="92"/>
  <c r="AD390" i="92"/>
  <c r="AD393" i="92"/>
  <c r="AD395" i="92"/>
  <c r="AD418" i="92"/>
  <c r="AD419" i="92"/>
  <c r="AD422" i="92"/>
  <c r="AD423" i="92"/>
  <c r="AD426" i="92"/>
  <c r="AD427" i="92"/>
  <c r="AD431" i="92"/>
  <c r="AD432" i="92"/>
  <c r="AD435" i="92"/>
  <c r="AD436" i="92"/>
  <c r="AD439" i="92"/>
  <c r="AD440" i="92"/>
  <c r="AD466" i="92"/>
  <c r="AD467" i="92"/>
  <c r="AD468" i="92"/>
  <c r="AD469" i="92"/>
  <c r="AD470" i="92"/>
  <c r="AD510" i="92"/>
  <c r="AD513" i="92"/>
  <c r="AD543" i="92"/>
  <c r="AD545" i="92"/>
  <c r="AD548" i="92"/>
  <c r="AD549" i="92"/>
  <c r="AD550" i="92"/>
  <c r="AD551" i="92"/>
  <c r="AD553" i="92"/>
  <c r="AD563" i="92"/>
  <c r="AD612" i="92"/>
  <c r="AD625" i="92"/>
  <c r="AD629" i="92"/>
  <c r="AD633" i="92"/>
  <c r="AD639" i="92"/>
  <c r="AE639" i="92" s="1"/>
  <c r="AD648" i="92"/>
  <c r="AD654" i="92"/>
  <c r="AD667" i="92"/>
  <c r="AD676" i="92"/>
  <c r="AD684" i="92"/>
  <c r="AD695" i="92"/>
  <c r="AF695" i="92" s="1"/>
  <c r="AD697" i="92"/>
  <c r="AF697" i="92" s="1"/>
  <c r="AF704" i="92"/>
  <c r="AD708" i="92"/>
  <c r="AF708" i="92" s="1"/>
  <c r="AD712" i="92"/>
  <c r="AF712" i="92" s="1"/>
  <c r="AD731" i="92"/>
  <c r="AD732" i="92"/>
  <c r="AD734" i="92"/>
  <c r="AD746" i="92"/>
  <c r="AD747" i="92"/>
  <c r="AD748" i="92"/>
  <c r="AD749" i="92"/>
  <c r="AD750" i="92"/>
  <c r="AD754" i="92"/>
  <c r="AD758" i="92"/>
  <c r="AD768" i="92"/>
  <c r="AD769" i="92"/>
  <c r="AD772" i="92"/>
  <c r="AD786" i="92"/>
  <c r="AD787" i="92"/>
  <c r="AD789" i="92"/>
  <c r="AD791" i="92"/>
  <c r="AD792" i="92"/>
  <c r="AD794" i="92"/>
  <c r="AE794" i="92" s="1"/>
  <c r="J795" i="92"/>
  <c r="AD127" i="92"/>
  <c r="AD130" i="92"/>
  <c r="AD139" i="92"/>
  <c r="AD154" i="92"/>
  <c r="AD157" i="92"/>
  <c r="AD163" i="92"/>
  <c r="AD169" i="92"/>
  <c r="AD170" i="92"/>
  <c r="AD171" i="92"/>
  <c r="AD186" i="92"/>
  <c r="AD187" i="92"/>
  <c r="AD188" i="92"/>
  <c r="AD197" i="92"/>
  <c r="AD198" i="92"/>
  <c r="AD203" i="92"/>
  <c r="AD204" i="92"/>
  <c r="AD208" i="92"/>
  <c r="AD232" i="92"/>
  <c r="AD233" i="92"/>
  <c r="AD234" i="92"/>
  <c r="AD240" i="92"/>
  <c r="AD256" i="92"/>
  <c r="AD262" i="92"/>
  <c r="AD263" i="92"/>
  <c r="AD274" i="92"/>
  <c r="AD280" i="92"/>
  <c r="AD284" i="92"/>
  <c r="AD301" i="92"/>
  <c r="AD307" i="92"/>
  <c r="AD311" i="92"/>
  <c r="AD318" i="92"/>
  <c r="M795" i="92"/>
  <c r="AD135" i="92"/>
  <c r="AD156" i="92"/>
  <c r="AD174" i="92"/>
  <c r="AD176" i="92"/>
  <c r="AD191" i="92"/>
  <c r="AD192" i="92"/>
  <c r="AD219" i="92"/>
  <c r="AD220" i="92"/>
  <c r="AD237" i="92"/>
  <c r="AD247" i="92"/>
  <c r="AD253" i="92"/>
  <c r="AD272" i="92"/>
  <c r="AD294" i="92"/>
  <c r="AD299" i="92"/>
  <c r="P795" i="92"/>
  <c r="AD121" i="92"/>
  <c r="AD128" i="92"/>
  <c r="AD160" i="92"/>
  <c r="AD180" i="92"/>
  <c r="AD212" i="92"/>
  <c r="AD224" i="92"/>
  <c r="AD289" i="92"/>
  <c r="AD329" i="92"/>
  <c r="AD335" i="92"/>
  <c r="AD345" i="92"/>
  <c r="AD353" i="92"/>
  <c r="AD361" i="92"/>
  <c r="AD368" i="92"/>
  <c r="AD369" i="92"/>
  <c r="AD370" i="92"/>
  <c r="AD392" i="92"/>
  <c r="AD396" i="92"/>
  <c r="AD401" i="92"/>
  <c r="AD405" i="92"/>
  <c r="AD410" i="92"/>
  <c r="AD421" i="92"/>
  <c r="AD430" i="92"/>
  <c r="AD438" i="92"/>
  <c r="AD441" i="92"/>
  <c r="AD446" i="92"/>
  <c r="AD458" i="92"/>
  <c r="AD463" i="92"/>
  <c r="AD476" i="92"/>
  <c r="AD477" i="92"/>
  <c r="AD478" i="92"/>
  <c r="AD482" i="92"/>
  <c r="AD496" i="92"/>
  <c r="AD497" i="92"/>
  <c r="AD498" i="92"/>
  <c r="AD317" i="92"/>
  <c r="AD373" i="92"/>
  <c r="AD413" i="92"/>
  <c r="AD450" i="92"/>
  <c r="AD461" i="92"/>
  <c r="AD501" i="92"/>
  <c r="AD324" i="92"/>
  <c r="AD330" i="92"/>
  <c r="AD340" i="92"/>
  <c r="AD349" i="92"/>
  <c r="AD358" i="92"/>
  <c r="AD398" i="92"/>
  <c r="AD403" i="92"/>
  <c r="AD407" i="92"/>
  <c r="AD417" i="92"/>
  <c r="AD425" i="92"/>
  <c r="AD434" i="92"/>
  <c r="AD444" i="92"/>
  <c r="AD454" i="92"/>
  <c r="AE453" i="92" s="1"/>
  <c r="AD465" i="92"/>
  <c r="AD480" i="92"/>
  <c r="AD484" i="92"/>
  <c r="AD487" i="92"/>
  <c r="AD489" i="92"/>
  <c r="AD504" i="92"/>
  <c r="AD509" i="92"/>
  <c r="AD508" i="92"/>
  <c r="AD522" i="92"/>
  <c r="AD524" i="92"/>
  <c r="AD597" i="92"/>
  <c r="AD696" i="92"/>
  <c r="AF696" i="92" s="1"/>
  <c r="AD703" i="92"/>
  <c r="AD790" i="92"/>
  <c r="AD514" i="92"/>
  <c r="AE514" i="92" s="1"/>
  <c r="AD526" i="92"/>
  <c r="AD528" i="92"/>
  <c r="AD531" i="92"/>
  <c r="AD536" i="92"/>
  <c r="AD560" i="92"/>
  <c r="AD574" i="92"/>
  <c r="AD575" i="92"/>
  <c r="AD576" i="92"/>
  <c r="AD584" i="92"/>
  <c r="AD585" i="92"/>
  <c r="AD586" i="92"/>
  <c r="AD601" i="92"/>
  <c r="AD602" i="92"/>
  <c r="AD603" i="92"/>
  <c r="AD608" i="92"/>
  <c r="AD610" i="92"/>
  <c r="AD619" i="92"/>
  <c r="AD628" i="92"/>
  <c r="AD650" i="92"/>
  <c r="AD662" i="92"/>
  <c r="AD672" i="92"/>
  <c r="AD680" i="92"/>
  <c r="AD686" i="92"/>
  <c r="AD687" i="92"/>
  <c r="AE693" i="92"/>
  <c r="AD735" i="92"/>
  <c r="AD743" i="92"/>
  <c r="AD757" i="92"/>
  <c r="AD765" i="92"/>
  <c r="AD767" i="92"/>
  <c r="AD783" i="92"/>
  <c r="AD532" i="92"/>
  <c r="AD546" i="92"/>
  <c r="AD554" i="92"/>
  <c r="AD568" i="92"/>
  <c r="AD580" i="92"/>
  <c r="AD589" i="92"/>
  <c r="AD591" i="92"/>
  <c r="AD617" i="92"/>
  <c r="AD626" i="92"/>
  <c r="AD634" i="92"/>
  <c r="AD640" i="92"/>
  <c r="AD644" i="92"/>
  <c r="AD657" i="92"/>
  <c r="AD669" i="92"/>
  <c r="AD678" i="92"/>
  <c r="AF699" i="92"/>
  <c r="AG699" i="92" s="1"/>
  <c r="AD704" i="92"/>
  <c r="AE707" i="92"/>
  <c r="AE709" i="92"/>
  <c r="AE711" i="92"/>
  <c r="AD714" i="92"/>
  <c r="AD716" i="92"/>
  <c r="AD722" i="92"/>
  <c r="AD723" i="92"/>
  <c r="AD755" i="92"/>
  <c r="AD770" i="92"/>
  <c r="AD771" i="92"/>
  <c r="AD775" i="92"/>
  <c r="AD776" i="92"/>
  <c r="AF691" i="92"/>
  <c r="AF714" i="92"/>
  <c r="AD693" i="92"/>
  <c r="AF693" i="92" s="1"/>
  <c r="AD40" i="74"/>
  <c r="AD35" i="74"/>
  <c r="AD907" i="74"/>
  <c r="AF907" i="74" s="1"/>
  <c r="AD768" i="74"/>
  <c r="AD763" i="74"/>
  <c r="AD731" i="74"/>
  <c r="AD686" i="74"/>
  <c r="AD681" i="74"/>
  <c r="AD650" i="74"/>
  <c r="AD640" i="74"/>
  <c r="AD617" i="74"/>
  <c r="AD612" i="74"/>
  <c r="AD597" i="74"/>
  <c r="AD593" i="74"/>
  <c r="AD584" i="74"/>
  <c r="AD579" i="74"/>
  <c r="AD453" i="74"/>
  <c r="AD411" i="74"/>
  <c r="AD393" i="74"/>
  <c r="AD364" i="74"/>
  <c r="AD358" i="74"/>
  <c r="AD292" i="74"/>
  <c r="AD287" i="74"/>
  <c r="AD280" i="74"/>
  <c r="M1038" i="74"/>
  <c r="AD781" i="74"/>
  <c r="AD764" i="74"/>
  <c r="AD762" i="74"/>
  <c r="AD756" i="74"/>
  <c r="AD732" i="74"/>
  <c r="AD730" i="74"/>
  <c r="AD642" i="74"/>
  <c r="AD639" i="74"/>
  <c r="AD624" i="74"/>
  <c r="AD613" i="74"/>
  <c r="AD611" i="74"/>
  <c r="AD603" i="74"/>
  <c r="AD598" i="74"/>
  <c r="AD594" i="74"/>
  <c r="AD588" i="74"/>
  <c r="AD580" i="74"/>
  <c r="AD576" i="74"/>
  <c r="AD568" i="74"/>
  <c r="AD471" i="74"/>
  <c r="AD460" i="74"/>
  <c r="AD562" i="74"/>
  <c r="AD783" i="74"/>
  <c r="AD774" i="74"/>
  <c r="AD771" i="74"/>
  <c r="AD757" i="74"/>
  <c r="AD755" i="74"/>
  <c r="AD752" i="74"/>
  <c r="AD652" i="74"/>
  <c r="AD636" i="74"/>
  <c r="AD632" i="74"/>
  <c r="AD630" i="74"/>
  <c r="AD623" i="74"/>
  <c r="AD620" i="74"/>
  <c r="AD604" i="74"/>
  <c r="AD602" i="74"/>
  <c r="AD599" i="74"/>
  <c r="AD595" i="74"/>
  <c r="AD561" i="74"/>
  <c r="AD553" i="74"/>
  <c r="AD545" i="74"/>
  <c r="AD541" i="74"/>
  <c r="AD537" i="74"/>
  <c r="AD532" i="74"/>
  <c r="AD528" i="74"/>
  <c r="AD524" i="74"/>
  <c r="AD518" i="74"/>
  <c r="AD511" i="74"/>
  <c r="AD501" i="74"/>
  <c r="AD487" i="74"/>
  <c r="AD473" i="74"/>
  <c r="AD465" i="74"/>
  <c r="AD461" i="74"/>
  <c r="AD456" i="74"/>
  <c r="AD369" i="74"/>
  <c r="AD315" i="74"/>
  <c r="AD288" i="74"/>
  <c r="AD262" i="74"/>
  <c r="AD243" i="74"/>
  <c r="AD232" i="74"/>
  <c r="AD227" i="74"/>
  <c r="AD152" i="74"/>
  <c r="AD146" i="74"/>
  <c r="AD141" i="74"/>
  <c r="AD130" i="74"/>
  <c r="AD91" i="74"/>
  <c r="AD78" i="74"/>
  <c r="AD59" i="74"/>
  <c r="AD54" i="74"/>
  <c r="AD36" i="74"/>
  <c r="AD32" i="74"/>
  <c r="AD14" i="74"/>
  <c r="AD363" i="74"/>
  <c r="AD302" i="74"/>
  <c r="AD239" i="74"/>
  <c r="AD228" i="74"/>
  <c r="AD222" i="74"/>
  <c r="AD218" i="74"/>
  <c r="AD209" i="74"/>
  <c r="AD142" i="74"/>
  <c r="AD137" i="74"/>
  <c r="AD55" i="74"/>
  <c r="AD50" i="74"/>
  <c r="AD49" i="74"/>
  <c r="AD33" i="74"/>
  <c r="AD31" i="74"/>
  <c r="AD16" i="74"/>
  <c r="AD15" i="74"/>
  <c r="AD410" i="74"/>
  <c r="AD298" i="74"/>
  <c r="AD291" i="74"/>
  <c r="AD279" i="74"/>
  <c r="AD273" i="74"/>
  <c r="AD265" i="74"/>
  <c r="AD263" i="74"/>
  <c r="AD240" i="74"/>
  <c r="AD235" i="74"/>
  <c r="AD223" i="74"/>
  <c r="AD176" i="74"/>
  <c r="AD158" i="74"/>
  <c r="AD149" i="74"/>
  <c r="AD138" i="74"/>
  <c r="AD133" i="74"/>
  <c r="AD81" i="74"/>
  <c r="AD51" i="74"/>
  <c r="AD39" i="74"/>
  <c r="AE278" i="92" l="1"/>
  <c r="AE390" i="92"/>
  <c r="AE530" i="92"/>
  <c r="AE545" i="92"/>
  <c r="AE581" i="92"/>
  <c r="AE739" i="74"/>
  <c r="AE638" i="74"/>
  <c r="AE347" i="74"/>
  <c r="AE85" i="74"/>
  <c r="AE718" i="74"/>
  <c r="AE681" i="74"/>
  <c r="AE1010" i="74"/>
  <c r="AG912" i="74"/>
  <c r="AE314" i="74"/>
  <c r="AE1005" i="74"/>
  <c r="AE565" i="74"/>
  <c r="AE485" i="74"/>
  <c r="AE668" i="74"/>
  <c r="AE650" i="74"/>
  <c r="AE67" i="92"/>
  <c r="AG703" i="92"/>
  <c r="AE563" i="92"/>
  <c r="AE783" i="92"/>
  <c r="AE780" i="92"/>
  <c r="AE524" i="92"/>
  <c r="AE247" i="92"/>
  <c r="U245" i="76" l="1"/>
  <c r="R245" i="76"/>
  <c r="O245" i="76"/>
  <c r="L245" i="76"/>
  <c r="AE245" i="76" l="1"/>
  <c r="AF245" i="76"/>
  <c r="AA38" i="84" l="1"/>
  <c r="X38" i="84"/>
  <c r="U38" i="84"/>
  <c r="AA28" i="84"/>
  <c r="X28" i="84"/>
  <c r="U28" i="84"/>
  <c r="AA15" i="84"/>
  <c r="X15" i="84"/>
  <c r="U15" i="84"/>
  <c r="AK61" i="84"/>
  <c r="AH61" i="84"/>
  <c r="AE61" i="84"/>
  <c r="AB61" i="84"/>
  <c r="Y61" i="84"/>
  <c r="V61" i="84"/>
  <c r="S61" i="84"/>
  <c r="AH39" i="84"/>
  <c r="AE39" i="84"/>
  <c r="AB39" i="84"/>
  <c r="AH16" i="84"/>
  <c r="AE16" i="84"/>
  <c r="AB16" i="84"/>
  <c r="AB29" i="84"/>
  <c r="AB47" i="82" l="1"/>
  <c r="AA47" i="82"/>
  <c r="X47" i="82"/>
  <c r="U47" i="82"/>
  <c r="R47" i="82"/>
  <c r="O47" i="82"/>
  <c r="L47" i="82"/>
  <c r="I47" i="82"/>
  <c r="AB23" i="82"/>
  <c r="AA23" i="82"/>
  <c r="X23" i="82"/>
  <c r="U23" i="82"/>
  <c r="R23" i="82"/>
  <c r="O23" i="82"/>
  <c r="L23" i="82"/>
  <c r="I23" i="82"/>
  <c r="I24" i="82"/>
  <c r="L24" i="82"/>
  <c r="O24" i="82"/>
  <c r="R24" i="82"/>
  <c r="U24" i="82"/>
  <c r="X24" i="82"/>
  <c r="AA24" i="82"/>
  <c r="AB24" i="82"/>
  <c r="AB46" i="82"/>
  <c r="AA46" i="82"/>
  <c r="X46" i="82"/>
  <c r="U46" i="82"/>
  <c r="R46" i="82"/>
  <c r="O46" i="82"/>
  <c r="L46" i="82"/>
  <c r="I46" i="82"/>
  <c r="AB51" i="82"/>
  <c r="AA51" i="82"/>
  <c r="X51" i="82"/>
  <c r="U51" i="82"/>
  <c r="R51" i="82"/>
  <c r="O51" i="82"/>
  <c r="L51" i="82"/>
  <c r="I51" i="82"/>
  <c r="AB32" i="82"/>
  <c r="AA32" i="82"/>
  <c r="X32" i="82"/>
  <c r="U32" i="82"/>
  <c r="R32" i="82"/>
  <c r="O32" i="82"/>
  <c r="L32" i="82"/>
  <c r="I32" i="82"/>
  <c r="AB18" i="82"/>
  <c r="AA18" i="82"/>
  <c r="X18" i="82"/>
  <c r="U18" i="82"/>
  <c r="R18" i="82"/>
  <c r="O18" i="82"/>
  <c r="L18" i="82"/>
  <c r="I18" i="82"/>
  <c r="AB17" i="82"/>
  <c r="AA17" i="82"/>
  <c r="X17" i="82"/>
  <c r="U17" i="82"/>
  <c r="R17" i="82"/>
  <c r="O17" i="82"/>
  <c r="L17" i="82"/>
  <c r="I17" i="82"/>
  <c r="AB12" i="82"/>
  <c r="AA12" i="82"/>
  <c r="X12" i="82"/>
  <c r="U12" i="82"/>
  <c r="R12" i="82"/>
  <c r="O12" i="82"/>
  <c r="L12" i="82"/>
  <c r="I12" i="82"/>
  <c r="AB7" i="82"/>
  <c r="AA7" i="82"/>
  <c r="X7" i="82"/>
  <c r="U7" i="82"/>
  <c r="R7" i="82"/>
  <c r="O7" i="82"/>
  <c r="L7" i="82"/>
  <c r="I7" i="82"/>
  <c r="AC47" i="82" l="1"/>
  <c r="AC24" i="82"/>
  <c r="AC23" i="82"/>
  <c r="AC46" i="82"/>
  <c r="AC51" i="82"/>
  <c r="AC32" i="82"/>
  <c r="AC18" i="82"/>
  <c r="AC17" i="82"/>
  <c r="AC12" i="82"/>
  <c r="AC7" i="82"/>
  <c r="G19" i="87" l="1"/>
  <c r="H19" i="87"/>
  <c r="I19" i="87"/>
  <c r="J19" i="87"/>
  <c r="K19" i="87"/>
  <c r="L19" i="87"/>
  <c r="M19" i="87"/>
  <c r="G24" i="87"/>
  <c r="H24" i="87"/>
  <c r="H35" i="87" s="1"/>
  <c r="I24" i="87"/>
  <c r="I35" i="87" s="1"/>
  <c r="J24" i="87"/>
  <c r="K24" i="87"/>
  <c r="L24" i="87"/>
  <c r="L35" i="87" s="1"/>
  <c r="M24" i="87"/>
  <c r="M35" i="87" s="1"/>
  <c r="G35" i="87"/>
  <c r="J35" i="87"/>
  <c r="K35" i="87"/>
  <c r="O42" i="82" l="1"/>
  <c r="L42" i="82"/>
  <c r="I42" i="82"/>
  <c r="AB45" i="82" l="1"/>
  <c r="AA45" i="82"/>
  <c r="X45" i="82"/>
  <c r="U45" i="82"/>
  <c r="R45" i="82"/>
  <c r="O45" i="82"/>
  <c r="L45" i="82"/>
  <c r="I45" i="82"/>
  <c r="AC45" i="82" l="1"/>
  <c r="I48" i="82" l="1"/>
  <c r="L48" i="82"/>
  <c r="O48" i="82"/>
  <c r="R48" i="82"/>
  <c r="U48" i="82"/>
  <c r="X48" i="82"/>
  <c r="AA48" i="82"/>
  <c r="AB48" i="82"/>
  <c r="AC48" i="82" l="1"/>
  <c r="I43" i="82" l="1"/>
  <c r="L43" i="82"/>
  <c r="O43" i="82"/>
  <c r="AB43" i="82"/>
  <c r="AA43" i="82"/>
  <c r="X43" i="82"/>
  <c r="U43" i="82"/>
  <c r="R43" i="82"/>
  <c r="AB44" i="82"/>
  <c r="AA44" i="82"/>
  <c r="X44" i="82"/>
  <c r="U44" i="82"/>
  <c r="R44" i="82"/>
  <c r="O44" i="82"/>
  <c r="L44" i="82"/>
  <c r="I44" i="82"/>
  <c r="AC43" i="82" l="1"/>
  <c r="AC44" i="82"/>
  <c r="AA53" i="82"/>
  <c r="X53" i="82"/>
  <c r="U53" i="82"/>
  <c r="R53" i="82"/>
  <c r="X21" i="82"/>
  <c r="U21" i="82"/>
  <c r="R21" i="82"/>
  <c r="O53" i="82"/>
  <c r="L53" i="82"/>
  <c r="I53" i="82"/>
  <c r="AB34" i="82"/>
  <c r="AA34" i="82"/>
  <c r="AB33" i="82"/>
  <c r="AA33" i="82"/>
  <c r="AB31" i="82"/>
  <c r="AA31" i="82"/>
  <c r="AB22" i="82"/>
  <c r="AA22" i="82"/>
  <c r="AB21" i="82"/>
  <c r="AA21" i="82"/>
  <c r="AB16" i="82"/>
  <c r="AA16" i="82"/>
  <c r="AB15" i="82"/>
  <c r="AA15" i="82"/>
  <c r="AB14" i="82"/>
  <c r="AA14" i="82"/>
  <c r="AB13" i="82"/>
  <c r="AA13" i="82"/>
  <c r="AB11" i="82"/>
  <c r="AA11" i="82"/>
  <c r="AB10" i="82"/>
  <c r="AA10" i="82"/>
  <c r="AB52" i="82"/>
  <c r="AA52" i="82"/>
  <c r="AB6" i="82"/>
  <c r="AA6" i="82"/>
  <c r="AB5" i="82"/>
  <c r="AA5" i="82"/>
  <c r="AB4" i="82"/>
  <c r="AA4" i="82"/>
  <c r="AC53" i="82" l="1"/>
  <c r="O4" i="82" l="1"/>
  <c r="L4" i="82"/>
  <c r="I4" i="82"/>
  <c r="O21" i="82" l="1"/>
  <c r="L21" i="82"/>
  <c r="I21" i="82"/>
  <c r="AB28" i="82"/>
  <c r="AA28" i="82"/>
  <c r="AC21" i="82" l="1"/>
  <c r="AA40" i="82" l="1"/>
  <c r="X40" i="82"/>
  <c r="U40" i="82"/>
  <c r="R40" i="82"/>
  <c r="O40" i="82"/>
  <c r="L40" i="82"/>
  <c r="I40" i="82"/>
  <c r="AA41" i="82"/>
  <c r="X41" i="82"/>
  <c r="U41" i="82"/>
  <c r="R41" i="82"/>
  <c r="O41" i="82"/>
  <c r="L41" i="82"/>
  <c r="I41" i="82"/>
  <c r="AC41" i="82" l="1"/>
  <c r="AC40" i="82"/>
  <c r="AB37" i="82" l="1"/>
  <c r="AA37" i="82"/>
  <c r="AB36" i="82"/>
  <c r="AA36" i="82"/>
  <c r="AN44" i="84" l="1"/>
  <c r="AM44" i="84"/>
  <c r="AJ44" i="84"/>
  <c r="AG44" i="84"/>
  <c r="AD44" i="84"/>
  <c r="AA44" i="84"/>
  <c r="X44" i="84"/>
  <c r="U44" i="84"/>
  <c r="AN36" i="84"/>
  <c r="AJ36" i="84"/>
  <c r="AG36" i="84"/>
  <c r="AD36" i="84"/>
  <c r="AA36" i="84"/>
  <c r="X36" i="84"/>
  <c r="U36" i="84"/>
  <c r="X8" i="84"/>
  <c r="X7" i="84"/>
  <c r="U10" i="84"/>
  <c r="X10" i="84"/>
  <c r="AA10" i="84"/>
  <c r="AD10" i="84"/>
  <c r="AG10" i="84"/>
  <c r="AJ10" i="84"/>
  <c r="AN10" i="84"/>
  <c r="AN60" i="84"/>
  <c r="AM60" i="84"/>
  <c r="AJ60" i="84"/>
  <c r="AG60" i="84"/>
  <c r="AD60" i="84"/>
  <c r="AA60" i="84"/>
  <c r="X60" i="84"/>
  <c r="U60" i="84"/>
  <c r="AO44" i="84" l="1"/>
  <c r="AO10" i="84"/>
  <c r="AO36" i="84"/>
  <c r="AO60" i="84"/>
  <c r="AN58" i="84" l="1"/>
  <c r="AM58" i="84"/>
  <c r="AJ58" i="84"/>
  <c r="AG58" i="84"/>
  <c r="AD58" i="84"/>
  <c r="AA58" i="84"/>
  <c r="X58" i="84"/>
  <c r="U58" i="84"/>
  <c r="AN56" i="84"/>
  <c r="AM56" i="84"/>
  <c r="AJ56" i="84"/>
  <c r="AG56" i="84"/>
  <c r="AD56" i="84"/>
  <c r="AA56" i="84"/>
  <c r="X56" i="84"/>
  <c r="U56" i="84"/>
  <c r="AN54" i="84"/>
  <c r="AM54" i="84"/>
  <c r="AJ54" i="84"/>
  <c r="AG54" i="84"/>
  <c r="AD54" i="84"/>
  <c r="AA54" i="84"/>
  <c r="X54" i="84"/>
  <c r="U54" i="84"/>
  <c r="AN52" i="84"/>
  <c r="AM52" i="84"/>
  <c r="AJ52" i="84"/>
  <c r="AG52" i="84"/>
  <c r="AD52" i="84"/>
  <c r="AA52" i="84"/>
  <c r="X52" i="84"/>
  <c r="U52" i="84"/>
  <c r="AN50" i="84"/>
  <c r="AM50" i="84"/>
  <c r="AJ50" i="84"/>
  <c r="AG50" i="84"/>
  <c r="AD50" i="84"/>
  <c r="AA50" i="84"/>
  <c r="X50" i="84"/>
  <c r="U50" i="84"/>
  <c r="AN47" i="84"/>
  <c r="AM47" i="84"/>
  <c r="AJ47" i="84"/>
  <c r="AG47" i="84"/>
  <c r="AD47" i="84"/>
  <c r="AA47" i="84"/>
  <c r="X47" i="84"/>
  <c r="U47" i="84"/>
  <c r="AN45" i="84"/>
  <c r="AM45" i="84"/>
  <c r="AJ45" i="84"/>
  <c r="AG45" i="84"/>
  <c r="AD45" i="84"/>
  <c r="AA45" i="84"/>
  <c r="X45" i="84"/>
  <c r="U45" i="84"/>
  <c r="AN42" i="84"/>
  <c r="AM42" i="84"/>
  <c r="AJ42" i="84"/>
  <c r="AG42" i="84"/>
  <c r="AD42" i="84"/>
  <c r="AA42" i="84"/>
  <c r="X42" i="84"/>
  <c r="U42" i="84"/>
  <c r="AM40" i="84"/>
  <c r="AN40" i="84"/>
  <c r="AJ40" i="84"/>
  <c r="AG40" i="84"/>
  <c r="AD40" i="84"/>
  <c r="AA40" i="84"/>
  <c r="X40" i="84"/>
  <c r="U40" i="84"/>
  <c r="AN37" i="84"/>
  <c r="AJ37" i="84"/>
  <c r="AG37" i="84"/>
  <c r="AD37" i="84"/>
  <c r="AA37" i="84"/>
  <c r="X37" i="84"/>
  <c r="U37" i="84"/>
  <c r="AN35" i="84"/>
  <c r="AJ35" i="84"/>
  <c r="AG35" i="84"/>
  <c r="AD35" i="84"/>
  <c r="AA35" i="84"/>
  <c r="X35" i="84"/>
  <c r="U35" i="84"/>
  <c r="AN34" i="84"/>
  <c r="AJ34" i="84"/>
  <c r="AG34" i="84"/>
  <c r="AD34" i="84"/>
  <c r="AA34" i="84"/>
  <c r="X34" i="84"/>
  <c r="U34" i="84"/>
  <c r="AN33" i="84"/>
  <c r="AJ33" i="84"/>
  <c r="AG33" i="84"/>
  <c r="AD33" i="84"/>
  <c r="AA33" i="84"/>
  <c r="X33" i="84"/>
  <c r="U33" i="84"/>
  <c r="AO58" i="84" l="1"/>
  <c r="AO56" i="84"/>
  <c r="AO54" i="84"/>
  <c r="AO52" i="84"/>
  <c r="AO50" i="84"/>
  <c r="AO47" i="84"/>
  <c r="AO45" i="84"/>
  <c r="AO42" i="84"/>
  <c r="AO37" i="84"/>
  <c r="AO40" i="84"/>
  <c r="AO35" i="84"/>
  <c r="AO34" i="84"/>
  <c r="AO33" i="84"/>
  <c r="AN32" i="84" l="1"/>
  <c r="AJ32" i="84"/>
  <c r="AG32" i="84"/>
  <c r="AD32" i="84"/>
  <c r="AA32" i="84"/>
  <c r="X32" i="84"/>
  <c r="U32" i="84"/>
  <c r="AN31" i="84"/>
  <c r="AJ31" i="84"/>
  <c r="AG31" i="84"/>
  <c r="AD31" i="84"/>
  <c r="AA31" i="84"/>
  <c r="X31" i="84"/>
  <c r="U31" i="84"/>
  <c r="AN30" i="84"/>
  <c r="AJ30" i="84"/>
  <c r="AG30" i="84"/>
  <c r="AD30" i="84"/>
  <c r="AA30" i="84"/>
  <c r="X30" i="84"/>
  <c r="U30" i="84"/>
  <c r="AN27" i="84"/>
  <c r="AJ27" i="84"/>
  <c r="AG27" i="84"/>
  <c r="AD27" i="84"/>
  <c r="AA27" i="84"/>
  <c r="X27" i="84"/>
  <c r="U27" i="84"/>
  <c r="AN26" i="84"/>
  <c r="AJ26" i="84"/>
  <c r="AG26" i="84"/>
  <c r="AD26" i="84"/>
  <c r="AA26" i="84"/>
  <c r="X26" i="84"/>
  <c r="U26" i="84"/>
  <c r="AN25" i="84"/>
  <c r="AJ25" i="84"/>
  <c r="AG25" i="84"/>
  <c r="AD25" i="84"/>
  <c r="AA25" i="84"/>
  <c r="X25" i="84"/>
  <c r="U25" i="84"/>
  <c r="AN24" i="84"/>
  <c r="AJ24" i="84"/>
  <c r="AG24" i="84"/>
  <c r="AD24" i="84"/>
  <c r="AA24" i="84"/>
  <c r="X24" i="84"/>
  <c r="U24" i="84"/>
  <c r="AN23" i="84"/>
  <c r="AJ23" i="84"/>
  <c r="AG23" i="84"/>
  <c r="AD23" i="84"/>
  <c r="AA23" i="84"/>
  <c r="X23" i="84"/>
  <c r="U23" i="84"/>
  <c r="AN22" i="84"/>
  <c r="AJ22" i="84"/>
  <c r="AG22" i="84"/>
  <c r="AD22" i="84"/>
  <c r="AA22" i="84"/>
  <c r="X22" i="84"/>
  <c r="U22" i="84"/>
  <c r="AN21" i="84"/>
  <c r="AJ21" i="84"/>
  <c r="AG21" i="84"/>
  <c r="AD21" i="84"/>
  <c r="AA21" i="84"/>
  <c r="X21" i="84"/>
  <c r="U21" i="84"/>
  <c r="AN20" i="84"/>
  <c r="AJ20" i="84"/>
  <c r="AG20" i="84"/>
  <c r="AD20" i="84"/>
  <c r="AA20" i="84"/>
  <c r="X20" i="84"/>
  <c r="U20" i="84"/>
  <c r="AN19" i="84"/>
  <c r="AJ19" i="84"/>
  <c r="AG19" i="84"/>
  <c r="AD19" i="84"/>
  <c r="AA19" i="84"/>
  <c r="X19" i="84"/>
  <c r="U19" i="84"/>
  <c r="AN18" i="84"/>
  <c r="AJ18" i="84"/>
  <c r="AG18" i="84"/>
  <c r="AD18" i="84"/>
  <c r="AA18" i="84"/>
  <c r="X18" i="84"/>
  <c r="U18" i="84"/>
  <c r="AN17" i="84"/>
  <c r="AJ17" i="84"/>
  <c r="AG17" i="84"/>
  <c r="AD17" i="84"/>
  <c r="AA17" i="84"/>
  <c r="X17" i="84"/>
  <c r="U17" i="84"/>
  <c r="AO27" i="84" l="1"/>
  <c r="AO22" i="84"/>
  <c r="AO26" i="84"/>
  <c r="AO30" i="84"/>
  <c r="AO32" i="84"/>
  <c r="AO31" i="84"/>
  <c r="AO25" i="84"/>
  <c r="AO24" i="84"/>
  <c r="AO23" i="84"/>
  <c r="AO21" i="84"/>
  <c r="AO20" i="84"/>
  <c r="AO17" i="84"/>
  <c r="AO18" i="84"/>
  <c r="AO19" i="84"/>
  <c r="AN14" i="84"/>
  <c r="AJ14" i="84"/>
  <c r="AG14" i="84"/>
  <c r="AD14" i="84"/>
  <c r="AA14" i="84"/>
  <c r="X14" i="84"/>
  <c r="U14" i="84"/>
  <c r="AN13" i="84"/>
  <c r="AJ13" i="84"/>
  <c r="AG13" i="84"/>
  <c r="AD13" i="84"/>
  <c r="AA13" i="84"/>
  <c r="X13" i="84"/>
  <c r="U13" i="84"/>
  <c r="AN12" i="84"/>
  <c r="AJ12" i="84"/>
  <c r="AG12" i="84"/>
  <c r="AD12" i="84"/>
  <c r="AA12" i="84"/>
  <c r="X12" i="84"/>
  <c r="U12" i="84"/>
  <c r="AN11" i="84"/>
  <c r="AJ11" i="84"/>
  <c r="AG11" i="84"/>
  <c r="AD11" i="84"/>
  <c r="AA11" i="84"/>
  <c r="X11" i="84"/>
  <c r="U11" i="84"/>
  <c r="AN8" i="84"/>
  <c r="AJ8" i="84"/>
  <c r="AG8" i="84"/>
  <c r="AD8" i="84"/>
  <c r="AA8" i="84"/>
  <c r="U8" i="84"/>
  <c r="AN9" i="84"/>
  <c r="AJ9" i="84"/>
  <c r="AG9" i="84"/>
  <c r="AD9" i="84"/>
  <c r="AA9" i="84"/>
  <c r="X9" i="84"/>
  <c r="U9" i="84"/>
  <c r="AN7" i="84"/>
  <c r="AJ7" i="84"/>
  <c r="AG7" i="84"/>
  <c r="AD7" i="84"/>
  <c r="AA7" i="84"/>
  <c r="U7" i="84"/>
  <c r="AO14" i="84" l="1"/>
  <c r="AO13" i="84"/>
  <c r="AO12" i="84"/>
  <c r="AO8" i="84"/>
  <c r="AO11" i="84"/>
  <c r="AO9" i="84"/>
  <c r="AO7" i="84"/>
  <c r="AB30" i="82" l="1"/>
  <c r="AA30" i="82"/>
  <c r="AB29" i="82"/>
  <c r="AA29" i="82"/>
  <c r="AB39" i="82"/>
  <c r="AA39" i="82"/>
  <c r="X52" i="82" l="1"/>
  <c r="U52" i="82"/>
  <c r="R52" i="82"/>
  <c r="AB42" i="82" l="1"/>
  <c r="AA42" i="82"/>
  <c r="X42" i="82"/>
  <c r="U42" i="82"/>
  <c r="R42" i="82"/>
  <c r="AB27" i="82" l="1"/>
  <c r="AA27" i="82"/>
  <c r="X27" i="82"/>
  <c r="U27" i="82"/>
  <c r="R27" i="82"/>
  <c r="O27" i="82"/>
  <c r="L27" i="82"/>
  <c r="I27" i="82"/>
  <c r="AB26" i="82"/>
  <c r="AA26" i="82"/>
  <c r="AB35" i="82"/>
  <c r="AA35" i="82"/>
  <c r="AC27" i="82" l="1"/>
  <c r="AB50" i="82"/>
  <c r="AA50" i="82"/>
  <c r="AB49" i="82"/>
  <c r="AA49" i="82"/>
  <c r="AB20" i="82"/>
  <c r="AA20" i="82"/>
  <c r="AB19" i="82"/>
  <c r="AA19" i="82"/>
  <c r="AB25" i="82" l="1"/>
  <c r="AA25" i="82"/>
  <c r="AB38" i="82" l="1"/>
  <c r="AA38" i="82"/>
  <c r="X38" i="82"/>
  <c r="U38" i="82"/>
  <c r="R38" i="82"/>
  <c r="O38" i="82"/>
  <c r="L38" i="82"/>
  <c r="I38" i="82"/>
  <c r="AC38" i="82" l="1"/>
  <c r="O39" i="82" l="1"/>
  <c r="O35" i="82"/>
  <c r="O34" i="82"/>
  <c r="O33" i="82"/>
  <c r="O31" i="82"/>
  <c r="O30" i="82"/>
  <c r="O29" i="82"/>
  <c r="O28" i="82"/>
  <c r="O50" i="82"/>
  <c r="O49" i="82"/>
  <c r="O26" i="82"/>
  <c r="O25" i="82"/>
  <c r="O22" i="82"/>
  <c r="O20" i="82"/>
  <c r="O19" i="82"/>
  <c r="O16" i="82"/>
  <c r="O15" i="82"/>
  <c r="O14" i="82"/>
  <c r="O13" i="82"/>
  <c r="O11" i="82"/>
  <c r="O52" i="82"/>
  <c r="O6" i="82"/>
  <c r="O5" i="82"/>
  <c r="L39" i="82"/>
  <c r="L35" i="82"/>
  <c r="L34" i="82"/>
  <c r="L33" i="82"/>
  <c r="L31" i="82"/>
  <c r="L30" i="82"/>
  <c r="L29" i="82"/>
  <c r="L28" i="82"/>
  <c r="L50" i="82"/>
  <c r="L49" i="82"/>
  <c r="L26" i="82"/>
  <c r="L25" i="82"/>
  <c r="L22" i="82"/>
  <c r="L20" i="82"/>
  <c r="L19" i="82"/>
  <c r="L16" i="82"/>
  <c r="L15" i="82"/>
  <c r="L14" i="82"/>
  <c r="L13" i="82"/>
  <c r="L11" i="82"/>
  <c r="L52" i="82"/>
  <c r="L6" i="82"/>
  <c r="L5" i="82"/>
  <c r="I39" i="82"/>
  <c r="I35" i="82"/>
  <c r="I34" i="82"/>
  <c r="I33" i="82"/>
  <c r="I31" i="82"/>
  <c r="I30" i="82"/>
  <c r="I29" i="82"/>
  <c r="I28" i="82"/>
  <c r="I50" i="82"/>
  <c r="I49" i="82"/>
  <c r="I26" i="82"/>
  <c r="I25" i="82"/>
  <c r="I22" i="82"/>
  <c r="I20" i="82"/>
  <c r="I19" i="82"/>
  <c r="I16" i="82"/>
  <c r="I15" i="82"/>
  <c r="I14" i="82"/>
  <c r="I13" i="82"/>
  <c r="I11" i="82"/>
  <c r="I52" i="82"/>
  <c r="I6" i="82"/>
  <c r="I5" i="82"/>
  <c r="O10" i="82"/>
  <c r="L10" i="82"/>
  <c r="I10" i="82"/>
  <c r="AC52" i="82" l="1"/>
  <c r="AC42" i="82"/>
  <c r="R16" i="82" l="1"/>
  <c r="U16" i="82"/>
  <c r="X16" i="82"/>
  <c r="AC16" i="82" l="1"/>
  <c r="X39" i="82"/>
  <c r="U39" i="82"/>
  <c r="R39" i="82"/>
  <c r="X37" i="82"/>
  <c r="U37" i="82"/>
  <c r="R37" i="82"/>
  <c r="X36" i="82"/>
  <c r="U36" i="82"/>
  <c r="R36" i="82"/>
  <c r="X35" i="82"/>
  <c r="U35" i="82"/>
  <c r="R35" i="82"/>
  <c r="X34" i="82"/>
  <c r="U34" i="82"/>
  <c r="R34" i="82"/>
  <c r="X33" i="82"/>
  <c r="U33" i="82"/>
  <c r="R33" i="82"/>
  <c r="X31" i="82"/>
  <c r="U31" i="82"/>
  <c r="R31" i="82"/>
  <c r="X30" i="82"/>
  <c r="U30" i="82"/>
  <c r="R30" i="82"/>
  <c r="X29" i="82"/>
  <c r="U29" i="82"/>
  <c r="R29" i="82"/>
  <c r="X28" i="82"/>
  <c r="U28" i="82"/>
  <c r="R28" i="82"/>
  <c r="X50" i="82"/>
  <c r="U50" i="82"/>
  <c r="R50" i="82"/>
  <c r="X49" i="82"/>
  <c r="U49" i="82"/>
  <c r="R49" i="82"/>
  <c r="X26" i="82"/>
  <c r="U26" i="82"/>
  <c r="R26" i="82"/>
  <c r="X25" i="82"/>
  <c r="U25" i="82"/>
  <c r="R25" i="82"/>
  <c r="X22" i="82"/>
  <c r="U22" i="82"/>
  <c r="R22" i="82"/>
  <c r="X20" i="82"/>
  <c r="U20" i="82"/>
  <c r="R20" i="82"/>
  <c r="X19" i="82"/>
  <c r="U19" i="82"/>
  <c r="R19" i="82"/>
  <c r="X15" i="82"/>
  <c r="U15" i="82"/>
  <c r="R15" i="82"/>
  <c r="X14" i="82"/>
  <c r="U14" i="82"/>
  <c r="R14" i="82"/>
  <c r="X13" i="82"/>
  <c r="U13" i="82"/>
  <c r="R13" i="82"/>
  <c r="X11" i="82"/>
  <c r="U11" i="82"/>
  <c r="R11" i="82"/>
  <c r="X10" i="82"/>
  <c r="U10" i="82"/>
  <c r="R10" i="82"/>
  <c r="X6" i="82"/>
  <c r="U6" i="82"/>
  <c r="R6" i="82"/>
  <c r="X5" i="82"/>
  <c r="U5" i="82"/>
  <c r="R5" i="82"/>
  <c r="X4" i="82"/>
  <c r="U4" i="82"/>
  <c r="R4" i="82"/>
  <c r="AC15" i="82" l="1"/>
  <c r="AC31" i="82"/>
  <c r="AC36" i="82"/>
  <c r="AC10" i="82"/>
  <c r="AC6" i="82"/>
  <c r="AC14" i="82"/>
  <c r="AC22" i="82"/>
  <c r="AC5" i="82"/>
  <c r="AC13" i="82"/>
  <c r="AC34" i="82"/>
  <c r="AC4" i="82"/>
  <c r="AC11" i="82"/>
  <c r="AC33" i="82"/>
  <c r="AC19" i="82"/>
  <c r="AC30" i="82"/>
  <c r="AC35" i="82"/>
  <c r="AC26" i="82"/>
  <c r="AC50" i="82"/>
  <c r="AC29" i="82"/>
  <c r="AC39" i="82"/>
  <c r="AC20" i="82"/>
  <c r="AC25" i="82"/>
  <c r="AC49" i="82"/>
  <c r="AC28" i="82"/>
  <c r="AC37" i="82"/>
  <c r="AC1039" i="74" l="1"/>
  <c r="X124" i="26" l="1"/>
  <c r="X125" i="26"/>
  <c r="X123" i="26"/>
  <c r="U124" i="26"/>
  <c r="U125" i="26"/>
  <c r="U123" i="26"/>
  <c r="G125" i="26"/>
  <c r="G124" i="26"/>
  <c r="G123" i="26"/>
  <c r="V123" i="26" s="1"/>
  <c r="AQ119" i="26"/>
  <c r="AP119" i="26"/>
  <c r="AO119" i="26"/>
  <c r="AN119" i="26"/>
  <c r="AM119" i="26"/>
  <c r="AH119" i="26"/>
  <c r="AF119" i="26"/>
  <c r="AC119" i="26"/>
  <c r="Z119" i="26"/>
  <c r="W119" i="26"/>
  <c r="T119" i="26"/>
  <c r="Q119" i="26"/>
  <c r="N119" i="26"/>
  <c r="AQ118" i="26"/>
  <c r="AP118" i="26"/>
  <c r="AO118" i="26"/>
  <c r="AN118" i="26"/>
  <c r="AM118" i="26"/>
  <c r="AQ117" i="26"/>
  <c r="AP117" i="26"/>
  <c r="AO117" i="26"/>
  <c r="AN117" i="26"/>
  <c r="AM117" i="26"/>
  <c r="AH117" i="26"/>
  <c r="AF117" i="26"/>
  <c r="AC117" i="26"/>
  <c r="Z117" i="26"/>
  <c r="W117" i="26"/>
  <c r="T117" i="26"/>
  <c r="Q117" i="26"/>
  <c r="N117" i="26"/>
  <c r="AQ116" i="26"/>
  <c r="AP116" i="26"/>
  <c r="AO116" i="26"/>
  <c r="AN116" i="26"/>
  <c r="AM116" i="26"/>
  <c r="AQ115" i="26"/>
  <c r="AP115" i="26"/>
  <c r="AO115" i="26"/>
  <c r="AN115" i="26"/>
  <c r="AM115" i="26"/>
  <c r="AH115" i="26"/>
  <c r="AF115" i="26"/>
  <c r="AC115" i="26"/>
  <c r="Z115" i="26"/>
  <c r="W115" i="26"/>
  <c r="T115" i="26"/>
  <c r="Q115" i="26"/>
  <c r="N115" i="26"/>
  <c r="AQ114" i="26"/>
  <c r="AP114" i="26"/>
  <c r="AO114" i="26"/>
  <c r="AN114" i="26"/>
  <c r="AM114" i="26"/>
  <c r="AH114" i="26"/>
  <c r="AF114" i="26"/>
  <c r="AC114" i="26"/>
  <c r="Z114" i="26"/>
  <c r="W114" i="26"/>
  <c r="T114" i="26"/>
  <c r="Q114" i="26"/>
  <c r="N114" i="26"/>
  <c r="AQ113" i="26"/>
  <c r="AP113" i="26"/>
  <c r="AO113" i="26"/>
  <c r="AN113" i="26"/>
  <c r="AM113" i="26"/>
  <c r="AQ112" i="26"/>
  <c r="AP112" i="26"/>
  <c r="AO112" i="26"/>
  <c r="AN112" i="26"/>
  <c r="AM112" i="26"/>
  <c r="AH112" i="26"/>
  <c r="AF112" i="26"/>
  <c r="AC112" i="26"/>
  <c r="Z112" i="26"/>
  <c r="W112" i="26"/>
  <c r="T112" i="26"/>
  <c r="Q112" i="26"/>
  <c r="N112" i="26"/>
  <c r="AQ111" i="26"/>
  <c r="AP111" i="26"/>
  <c r="AO111" i="26"/>
  <c r="AN111" i="26"/>
  <c r="AM111" i="26"/>
  <c r="AQ110" i="26"/>
  <c r="AP110" i="26"/>
  <c r="AO110" i="26"/>
  <c r="AN110" i="26"/>
  <c r="AM110" i="26"/>
  <c r="AH110" i="26"/>
  <c r="AF110" i="26"/>
  <c r="AC110" i="26"/>
  <c r="Z110" i="26"/>
  <c r="W110" i="26"/>
  <c r="T110" i="26"/>
  <c r="Q110" i="26"/>
  <c r="N110" i="26"/>
  <c r="AQ109" i="26"/>
  <c r="AP109" i="26"/>
  <c r="AO109" i="26"/>
  <c r="AN109" i="26"/>
  <c r="AM109" i="26"/>
  <c r="AQ108" i="26"/>
  <c r="AP108" i="26"/>
  <c r="AO108" i="26"/>
  <c r="AN108" i="26"/>
  <c r="AM108" i="26"/>
  <c r="AH108" i="26"/>
  <c r="AF108" i="26"/>
  <c r="AC108" i="26"/>
  <c r="Z108" i="26"/>
  <c r="W108" i="26"/>
  <c r="T108" i="26"/>
  <c r="Q108" i="26"/>
  <c r="N108" i="26"/>
  <c r="AQ107" i="26"/>
  <c r="AP107" i="26"/>
  <c r="AO107" i="26"/>
  <c r="AN107" i="26"/>
  <c r="AM107" i="26"/>
  <c r="AQ106" i="26"/>
  <c r="AP106" i="26"/>
  <c r="AO106" i="26"/>
  <c r="AN106" i="26"/>
  <c r="AM106" i="26"/>
  <c r="AH106" i="26"/>
  <c r="AF106" i="26"/>
  <c r="AC106" i="26"/>
  <c r="Z106" i="26"/>
  <c r="W106" i="26"/>
  <c r="T106" i="26"/>
  <c r="Q106" i="26"/>
  <c r="N106" i="26"/>
  <c r="AQ105" i="26"/>
  <c r="AP105" i="26"/>
  <c r="AO105" i="26"/>
  <c r="AN105" i="26"/>
  <c r="AM105" i="26"/>
  <c r="AQ104" i="26"/>
  <c r="AP104" i="26"/>
  <c r="AO104" i="26"/>
  <c r="AN104" i="26"/>
  <c r="AM104" i="26"/>
  <c r="AH104" i="26"/>
  <c r="AC104" i="26"/>
  <c r="Z104" i="26"/>
  <c r="W104" i="26"/>
  <c r="AQ103" i="26"/>
  <c r="AP103" i="26"/>
  <c r="AO103" i="26"/>
  <c r="AN103" i="26"/>
  <c r="AM103" i="26"/>
  <c r="AQ102" i="26"/>
  <c r="AP102" i="26"/>
  <c r="AO102" i="26"/>
  <c r="AN102" i="26"/>
  <c r="AM102" i="26"/>
  <c r="AH102" i="26"/>
  <c r="AF102" i="26"/>
  <c r="AC102" i="26"/>
  <c r="Z102" i="26"/>
  <c r="W102" i="26"/>
  <c r="T102" i="26"/>
  <c r="Q102" i="26"/>
  <c r="N102" i="26"/>
  <c r="AQ101" i="26"/>
  <c r="AP101" i="26"/>
  <c r="AO101" i="26"/>
  <c r="AN101" i="26"/>
  <c r="AM101" i="26"/>
  <c r="AQ100" i="26"/>
  <c r="AP100" i="26"/>
  <c r="AO100" i="26"/>
  <c r="AN100" i="26"/>
  <c r="AM100" i="26"/>
  <c r="AH100" i="26"/>
  <c r="AF100" i="26"/>
  <c r="AC100" i="26"/>
  <c r="Z100" i="26"/>
  <c r="W100" i="26"/>
  <c r="T100" i="26"/>
  <c r="Q100" i="26"/>
  <c r="N100" i="26"/>
  <c r="AQ99" i="26"/>
  <c r="AP99" i="26"/>
  <c r="AO99" i="26"/>
  <c r="AN99" i="26"/>
  <c r="AM99" i="26"/>
  <c r="AH99" i="26"/>
  <c r="AF99" i="26"/>
  <c r="AC99" i="26"/>
  <c r="Z99" i="26"/>
  <c r="W99" i="26"/>
  <c r="T99" i="26"/>
  <c r="Q99" i="26"/>
  <c r="N99" i="26"/>
  <c r="AQ98" i="26"/>
  <c r="AP98" i="26"/>
  <c r="AO98" i="26"/>
  <c r="AN98" i="26"/>
  <c r="AM98" i="26"/>
  <c r="AH98" i="26"/>
  <c r="AF98" i="26"/>
  <c r="AC98" i="26"/>
  <c r="Z98" i="26"/>
  <c r="W98" i="26"/>
  <c r="T98" i="26"/>
  <c r="Q98" i="26"/>
  <c r="N98" i="26"/>
  <c r="AQ97" i="26"/>
  <c r="AP97" i="26"/>
  <c r="AO97" i="26"/>
  <c r="AN97" i="26"/>
  <c r="AM97" i="26"/>
  <c r="AH97" i="26"/>
  <c r="AF97" i="26"/>
  <c r="AC97" i="26"/>
  <c r="Z97" i="26"/>
  <c r="W97" i="26"/>
  <c r="T97" i="26"/>
  <c r="Q97" i="26"/>
  <c r="N97" i="26"/>
  <c r="AQ96" i="26"/>
  <c r="AP96" i="26"/>
  <c r="AO96" i="26"/>
  <c r="AN96" i="26"/>
  <c r="AM96" i="26"/>
  <c r="AQ95" i="26"/>
  <c r="AP95" i="26"/>
  <c r="AO95" i="26"/>
  <c r="AN95" i="26"/>
  <c r="AM95" i="26"/>
  <c r="AH95" i="26"/>
  <c r="AF95" i="26"/>
  <c r="AC95" i="26"/>
  <c r="Z95" i="26"/>
  <c r="W95" i="26"/>
  <c r="T95" i="26"/>
  <c r="Q95" i="26"/>
  <c r="N95" i="26"/>
  <c r="AQ94" i="26"/>
  <c r="AP94" i="26"/>
  <c r="AO94" i="26"/>
  <c r="AN94" i="26"/>
  <c r="AM94" i="26"/>
  <c r="AH94" i="26"/>
  <c r="AF94" i="26"/>
  <c r="AC94" i="26"/>
  <c r="Z94" i="26"/>
  <c r="W94" i="26"/>
  <c r="T94" i="26"/>
  <c r="Q94" i="26"/>
  <c r="N94" i="26"/>
  <c r="AQ93" i="26"/>
  <c r="AP93" i="26"/>
  <c r="AO93" i="26"/>
  <c r="AN93" i="26"/>
  <c r="AM93" i="26"/>
  <c r="AQ92" i="26"/>
  <c r="AP92" i="26"/>
  <c r="AO92" i="26"/>
  <c r="AN92" i="26"/>
  <c r="AM92" i="26"/>
  <c r="AH92" i="26"/>
  <c r="AF92" i="26"/>
  <c r="AC92" i="26"/>
  <c r="Z92" i="26"/>
  <c r="W92" i="26"/>
  <c r="T92" i="26"/>
  <c r="Q92" i="26"/>
  <c r="N92" i="26"/>
  <c r="AQ91" i="26"/>
  <c r="AP91" i="26"/>
  <c r="AO91" i="26"/>
  <c r="AN91" i="26"/>
  <c r="AM91" i="26"/>
  <c r="AQ90" i="26"/>
  <c r="AP90" i="26"/>
  <c r="AO90" i="26"/>
  <c r="AN90" i="26"/>
  <c r="AM90" i="26"/>
  <c r="AH90" i="26"/>
  <c r="AF90" i="26"/>
  <c r="AC90" i="26"/>
  <c r="Z90" i="26"/>
  <c r="W90" i="26"/>
  <c r="T90" i="26"/>
  <c r="Q90" i="26"/>
  <c r="N90" i="26"/>
  <c r="AQ89" i="26"/>
  <c r="AP89" i="26"/>
  <c r="AO89" i="26"/>
  <c r="AN89" i="26"/>
  <c r="AM89" i="26"/>
  <c r="AH89" i="26"/>
  <c r="AF89" i="26"/>
  <c r="AC89" i="26"/>
  <c r="Z89" i="26"/>
  <c r="W89" i="26"/>
  <c r="T89" i="26"/>
  <c r="Q89" i="26"/>
  <c r="N89" i="26"/>
  <c r="AQ88" i="26"/>
  <c r="AP88" i="26"/>
  <c r="AO88" i="26"/>
  <c r="AN88" i="26"/>
  <c r="AM88" i="26"/>
  <c r="AQ87" i="26"/>
  <c r="AP87" i="26"/>
  <c r="AO87" i="26"/>
  <c r="AN87" i="26"/>
  <c r="AM87" i="26"/>
  <c r="AH87" i="26"/>
  <c r="AF87" i="26"/>
  <c r="AC87" i="26"/>
  <c r="Z87" i="26"/>
  <c r="W87" i="26"/>
  <c r="T87" i="26"/>
  <c r="Q87" i="26"/>
  <c r="N87" i="26"/>
  <c r="AQ86" i="26"/>
  <c r="AP86" i="26"/>
  <c r="AO86" i="26"/>
  <c r="AN86" i="26"/>
  <c r="AM86" i="26"/>
  <c r="AQ85" i="26"/>
  <c r="AP85" i="26"/>
  <c r="AO85" i="26"/>
  <c r="AN85" i="26"/>
  <c r="AM85" i="26"/>
  <c r="AH85" i="26"/>
  <c r="AF85" i="26"/>
  <c r="AC85" i="26"/>
  <c r="Z85" i="26"/>
  <c r="W85" i="26"/>
  <c r="T85" i="26"/>
  <c r="Q85" i="26"/>
  <c r="N85" i="26"/>
  <c r="AQ84" i="26"/>
  <c r="AP84" i="26"/>
  <c r="AO84" i="26"/>
  <c r="AN84" i="26"/>
  <c r="AM84" i="26"/>
  <c r="AQ83" i="26"/>
  <c r="AP83" i="26"/>
  <c r="AO83" i="26"/>
  <c r="AN83" i="26"/>
  <c r="AM83" i="26"/>
  <c r="AH83" i="26"/>
  <c r="AF83" i="26"/>
  <c r="AC83" i="26"/>
  <c r="Z83" i="26"/>
  <c r="W83" i="26"/>
  <c r="T83" i="26"/>
  <c r="Q83" i="26"/>
  <c r="N83" i="26"/>
  <c r="AQ82" i="26"/>
  <c r="AP82" i="26"/>
  <c r="AO82" i="26"/>
  <c r="AN82" i="26"/>
  <c r="AM82" i="26"/>
  <c r="AQ81" i="26"/>
  <c r="AP81" i="26"/>
  <c r="AO81" i="26"/>
  <c r="AN81" i="26"/>
  <c r="AM81" i="26"/>
  <c r="AH81" i="26"/>
  <c r="AF81" i="26"/>
  <c r="AC81" i="26"/>
  <c r="Z81" i="26"/>
  <c r="W81" i="26"/>
  <c r="T81" i="26"/>
  <c r="Q81" i="26"/>
  <c r="N81" i="26"/>
  <c r="AQ80" i="26"/>
  <c r="AP80" i="26"/>
  <c r="AO80" i="26"/>
  <c r="AN80" i="26"/>
  <c r="AM80" i="26"/>
  <c r="AQ79" i="26"/>
  <c r="AP79" i="26"/>
  <c r="AO79" i="26"/>
  <c r="AN79" i="26"/>
  <c r="AM79" i="26"/>
  <c r="AH79" i="26"/>
  <c r="AF79" i="26"/>
  <c r="AC79" i="26"/>
  <c r="Z79" i="26"/>
  <c r="W79" i="26"/>
  <c r="T79" i="26"/>
  <c r="Q79" i="26"/>
  <c r="N79" i="26"/>
  <c r="AQ78" i="26"/>
  <c r="AP78" i="26"/>
  <c r="AO78" i="26"/>
  <c r="AN78" i="26"/>
  <c r="AM78" i="26"/>
  <c r="AH78" i="26"/>
  <c r="AF78" i="26"/>
  <c r="AC78" i="26"/>
  <c r="Z78" i="26"/>
  <c r="W78" i="26"/>
  <c r="T78" i="26"/>
  <c r="Q78" i="26"/>
  <c r="N78" i="26"/>
  <c r="AQ77" i="26"/>
  <c r="AP77" i="26"/>
  <c r="AO77" i="26"/>
  <c r="AN77" i="26"/>
  <c r="AM77" i="26"/>
  <c r="AH77" i="26"/>
  <c r="AF77" i="26"/>
  <c r="AC77" i="26"/>
  <c r="Z77" i="26"/>
  <c r="W77" i="26"/>
  <c r="T77" i="26"/>
  <c r="Q77" i="26"/>
  <c r="N77" i="26"/>
  <c r="AQ76" i="26"/>
  <c r="AP76" i="26"/>
  <c r="AO76" i="26"/>
  <c r="AN76" i="26"/>
  <c r="AM76" i="26"/>
  <c r="AH76" i="26"/>
  <c r="AF76" i="26"/>
  <c r="AC76" i="26"/>
  <c r="Z76" i="26"/>
  <c r="W76" i="26"/>
  <c r="T76" i="26"/>
  <c r="Q76" i="26"/>
  <c r="N76" i="26"/>
  <c r="AQ75" i="26"/>
  <c r="AP75" i="26"/>
  <c r="AO75" i="26"/>
  <c r="AN75" i="26"/>
  <c r="AM75" i="26"/>
  <c r="AQ74" i="26"/>
  <c r="AP74" i="26"/>
  <c r="AO74" i="26"/>
  <c r="AN74" i="26"/>
  <c r="AM74" i="26"/>
  <c r="AH74" i="26"/>
  <c r="AF74" i="26"/>
  <c r="AC74" i="26"/>
  <c r="Z74" i="26"/>
  <c r="W74" i="26"/>
  <c r="T74" i="26"/>
  <c r="Q74" i="26"/>
  <c r="N74" i="26"/>
  <c r="AQ73" i="26"/>
  <c r="AP73" i="26"/>
  <c r="AO73" i="26"/>
  <c r="AN73" i="26"/>
  <c r="AM73" i="26"/>
  <c r="AQ72" i="26"/>
  <c r="AP72" i="26"/>
  <c r="AO72" i="26"/>
  <c r="AN72" i="26"/>
  <c r="AM72" i="26"/>
  <c r="AH72" i="26"/>
  <c r="AF72" i="26"/>
  <c r="AC72" i="26"/>
  <c r="Z72" i="26"/>
  <c r="W72" i="26"/>
  <c r="T72" i="26"/>
  <c r="Q72" i="26"/>
  <c r="N72" i="26"/>
  <c r="AQ71" i="26"/>
  <c r="AP71" i="26"/>
  <c r="AO71" i="26"/>
  <c r="AN71" i="26"/>
  <c r="AM71" i="26"/>
  <c r="AQ70" i="26"/>
  <c r="AP70" i="26"/>
  <c r="AO70" i="26"/>
  <c r="AN70" i="26"/>
  <c r="AM70" i="26"/>
  <c r="AH70" i="26"/>
  <c r="AF70" i="26"/>
  <c r="AC70" i="26"/>
  <c r="Z70" i="26"/>
  <c r="W70" i="26"/>
  <c r="T70" i="26"/>
  <c r="Q70" i="26"/>
  <c r="N70" i="26"/>
  <c r="AQ69" i="26"/>
  <c r="AP69" i="26"/>
  <c r="AO69" i="26"/>
  <c r="AN69" i="26"/>
  <c r="AM69" i="26"/>
  <c r="AH69" i="26"/>
  <c r="AC69" i="26"/>
  <c r="Z69" i="26"/>
  <c r="W69" i="26"/>
  <c r="T69" i="26"/>
  <c r="Q69" i="26"/>
  <c r="N69" i="26"/>
  <c r="AQ68" i="26"/>
  <c r="AP68" i="26"/>
  <c r="AO68" i="26"/>
  <c r="AN68" i="26"/>
  <c r="AM68" i="26"/>
  <c r="AQ67" i="26"/>
  <c r="AP67" i="26"/>
  <c r="AO67" i="26"/>
  <c r="AN67" i="26"/>
  <c r="AM67" i="26"/>
  <c r="AH67" i="26"/>
  <c r="AF67" i="26"/>
  <c r="AC67" i="26"/>
  <c r="Z67" i="26"/>
  <c r="W67" i="26"/>
  <c r="T67" i="26"/>
  <c r="Q67" i="26"/>
  <c r="N67" i="26"/>
  <c r="AQ66" i="26"/>
  <c r="AP66" i="26"/>
  <c r="AO66" i="26"/>
  <c r="AN66" i="26"/>
  <c r="AM66" i="26"/>
  <c r="AH66" i="26"/>
  <c r="AF66" i="26"/>
  <c r="AC66" i="26"/>
  <c r="Z66" i="26"/>
  <c r="W66" i="26"/>
  <c r="T66" i="26"/>
  <c r="Q66" i="26"/>
  <c r="N66" i="26"/>
  <c r="AQ65" i="26"/>
  <c r="AP65" i="26"/>
  <c r="AO65" i="26"/>
  <c r="AN65" i="26"/>
  <c r="AM65" i="26"/>
  <c r="AQ64" i="26"/>
  <c r="AP64" i="26"/>
  <c r="AO64" i="26"/>
  <c r="AN64" i="26"/>
  <c r="AM64" i="26"/>
  <c r="AH64" i="26"/>
  <c r="AF64" i="26"/>
  <c r="AC64" i="26"/>
  <c r="Z64" i="26"/>
  <c r="W64" i="26"/>
  <c r="T64" i="26"/>
  <c r="Q64" i="26"/>
  <c r="N64" i="26"/>
  <c r="AQ63" i="26"/>
  <c r="AP63" i="26"/>
  <c r="AO63" i="26"/>
  <c r="AN63" i="26"/>
  <c r="AM63" i="26"/>
  <c r="AH63" i="26"/>
  <c r="AF63" i="26"/>
  <c r="AC63" i="26"/>
  <c r="Z63" i="26"/>
  <c r="W63" i="26"/>
  <c r="T63" i="26"/>
  <c r="Q63" i="26"/>
  <c r="N63" i="26"/>
  <c r="AQ62" i="26"/>
  <c r="AP62" i="26"/>
  <c r="AO62" i="26"/>
  <c r="AN62" i="26"/>
  <c r="AM62" i="26"/>
  <c r="AH62" i="26"/>
  <c r="AF62" i="26"/>
  <c r="AC62" i="26"/>
  <c r="Z62" i="26"/>
  <c r="W62" i="26"/>
  <c r="T62" i="26"/>
  <c r="Q62" i="26"/>
  <c r="N62" i="26"/>
  <c r="AQ61" i="26"/>
  <c r="AP61" i="26"/>
  <c r="AO61" i="26"/>
  <c r="AN61" i="26"/>
  <c r="AM61" i="26"/>
  <c r="AH61" i="26"/>
  <c r="AF61" i="26"/>
  <c r="AC61" i="26"/>
  <c r="Z61" i="26"/>
  <c r="W61" i="26"/>
  <c r="T61" i="26"/>
  <c r="Q61" i="26"/>
  <c r="N61" i="26"/>
  <c r="AQ60" i="26"/>
  <c r="AP60" i="26"/>
  <c r="AO60" i="26"/>
  <c r="AN60" i="26"/>
  <c r="AM60" i="26"/>
  <c r="AQ59" i="26"/>
  <c r="AP59" i="26"/>
  <c r="AO59" i="26"/>
  <c r="AN59" i="26"/>
  <c r="AM59" i="26"/>
  <c r="AH59" i="26"/>
  <c r="AF59" i="26"/>
  <c r="AC59" i="26"/>
  <c r="Z59" i="26"/>
  <c r="W59" i="26"/>
  <c r="T59" i="26"/>
  <c r="Q59" i="26"/>
  <c r="N59" i="26"/>
  <c r="AQ58" i="26"/>
  <c r="AP58" i="26"/>
  <c r="AO58" i="26"/>
  <c r="AN58" i="26"/>
  <c r="AM58" i="26"/>
  <c r="AH58" i="26"/>
  <c r="AF58" i="26"/>
  <c r="AC58" i="26"/>
  <c r="Z58" i="26"/>
  <c r="W58" i="26"/>
  <c r="T58" i="26"/>
  <c r="Q58" i="26"/>
  <c r="N58" i="26"/>
  <c r="AQ57" i="26"/>
  <c r="AP57" i="26"/>
  <c r="AO57" i="26"/>
  <c r="AN57" i="26"/>
  <c r="AM57" i="26"/>
  <c r="AQ56" i="26"/>
  <c r="AP56" i="26"/>
  <c r="AO56" i="26"/>
  <c r="AN56" i="26"/>
  <c r="AM56" i="26"/>
  <c r="AH56" i="26"/>
  <c r="AF56" i="26"/>
  <c r="AC56" i="26"/>
  <c r="Z56" i="26"/>
  <c r="W56" i="26"/>
  <c r="T56" i="26"/>
  <c r="Q56" i="26"/>
  <c r="N56" i="26"/>
  <c r="AQ55" i="26"/>
  <c r="AP55" i="26"/>
  <c r="AO55" i="26"/>
  <c r="AN55" i="26"/>
  <c r="AM55" i="26"/>
  <c r="AQ54" i="26"/>
  <c r="AP54" i="26"/>
  <c r="AO54" i="26"/>
  <c r="AN54" i="26"/>
  <c r="AM54" i="26"/>
  <c r="AH54" i="26"/>
  <c r="AF54" i="26"/>
  <c r="AC54" i="26"/>
  <c r="Z54" i="26"/>
  <c r="W54" i="26"/>
  <c r="T54" i="26"/>
  <c r="Q54" i="26"/>
  <c r="N54" i="26"/>
  <c r="AQ53" i="26"/>
  <c r="AP53" i="26"/>
  <c r="AO53" i="26"/>
  <c r="AN53" i="26"/>
  <c r="AM53" i="26"/>
  <c r="AH53" i="26"/>
  <c r="AF53" i="26"/>
  <c r="AC53" i="26"/>
  <c r="Z53" i="26"/>
  <c r="W53" i="26"/>
  <c r="T53" i="26"/>
  <c r="Q53" i="26"/>
  <c r="N53" i="26"/>
  <c r="AQ52" i="26"/>
  <c r="AP52" i="26"/>
  <c r="AO52" i="26"/>
  <c r="AN52" i="26"/>
  <c r="AM52" i="26"/>
  <c r="AQ51" i="26"/>
  <c r="AP51" i="26"/>
  <c r="AO51" i="26"/>
  <c r="AN51" i="26"/>
  <c r="AM51" i="26"/>
  <c r="AH51" i="26"/>
  <c r="AF51" i="26"/>
  <c r="AC51" i="26"/>
  <c r="Z51" i="26"/>
  <c r="W51" i="26"/>
  <c r="T51" i="26"/>
  <c r="Q51" i="26"/>
  <c r="N51" i="26"/>
  <c r="AQ50" i="26"/>
  <c r="AP50" i="26"/>
  <c r="AO50" i="26"/>
  <c r="AN50" i="26"/>
  <c r="AM50" i="26"/>
  <c r="AH50" i="26"/>
  <c r="AF50" i="26"/>
  <c r="AC50" i="26"/>
  <c r="Z50" i="26"/>
  <c r="W50" i="26"/>
  <c r="T50" i="26"/>
  <c r="Q50" i="26"/>
  <c r="N50" i="26"/>
  <c r="AQ49" i="26"/>
  <c r="AP49" i="26"/>
  <c r="AO49" i="26"/>
  <c r="AN49" i="26"/>
  <c r="AM49" i="26"/>
  <c r="AH49" i="26"/>
  <c r="AF49" i="26"/>
  <c r="AC49" i="26"/>
  <c r="Z49" i="26"/>
  <c r="W49" i="26"/>
  <c r="T49" i="26"/>
  <c r="Q49" i="26"/>
  <c r="N49" i="26"/>
  <c r="AQ48" i="26"/>
  <c r="AP48" i="26"/>
  <c r="AO48" i="26"/>
  <c r="AN48" i="26"/>
  <c r="AM48" i="26"/>
  <c r="AQ47" i="26"/>
  <c r="AP47" i="26"/>
  <c r="AO47" i="26"/>
  <c r="AN47" i="26"/>
  <c r="AM47" i="26"/>
  <c r="AH47" i="26"/>
  <c r="AF47" i="26"/>
  <c r="AC47" i="26"/>
  <c r="Z47" i="26"/>
  <c r="W47" i="26"/>
  <c r="T47" i="26"/>
  <c r="Q47" i="26"/>
  <c r="N47" i="26"/>
  <c r="AQ46" i="26"/>
  <c r="AP46" i="26"/>
  <c r="AO46" i="26"/>
  <c r="AN46" i="26"/>
  <c r="AM46" i="26"/>
  <c r="AH46" i="26"/>
  <c r="AF46" i="26"/>
  <c r="AC46" i="26"/>
  <c r="Z46" i="26"/>
  <c r="W46" i="26"/>
  <c r="T46" i="26"/>
  <c r="Q46" i="26"/>
  <c r="N46" i="26"/>
  <c r="AQ45" i="26"/>
  <c r="AP45" i="26"/>
  <c r="AO45" i="26"/>
  <c r="AN45" i="26"/>
  <c r="AM45" i="26"/>
  <c r="AQ44" i="26"/>
  <c r="AP44" i="26"/>
  <c r="AO44" i="26"/>
  <c r="AN44" i="26"/>
  <c r="AM44" i="26"/>
  <c r="AH44" i="26"/>
  <c r="AF44" i="26"/>
  <c r="AC44" i="26"/>
  <c r="Z44" i="26"/>
  <c r="W44" i="26"/>
  <c r="T44" i="26"/>
  <c r="Q44" i="26"/>
  <c r="N44" i="26"/>
  <c r="AQ43" i="26"/>
  <c r="AP43" i="26"/>
  <c r="AO43" i="26"/>
  <c r="AN43" i="26"/>
  <c r="AM43" i="26"/>
  <c r="AH43" i="26"/>
  <c r="AF43" i="26"/>
  <c r="AC43" i="26"/>
  <c r="Z43" i="26"/>
  <c r="W43" i="26"/>
  <c r="T43" i="26"/>
  <c r="Q43" i="26"/>
  <c r="N43" i="26"/>
  <c r="AQ42" i="26"/>
  <c r="AP42" i="26"/>
  <c r="AO42" i="26"/>
  <c r="AN42" i="26"/>
  <c r="AM42" i="26"/>
  <c r="AQ41" i="26"/>
  <c r="AP41" i="26"/>
  <c r="AO41" i="26"/>
  <c r="AN41" i="26"/>
  <c r="AM41" i="26"/>
  <c r="AQ40" i="26"/>
  <c r="AP40" i="26"/>
  <c r="AO40" i="26"/>
  <c r="AN40" i="26"/>
  <c r="AM40" i="26"/>
  <c r="AH40" i="26"/>
  <c r="AF40" i="26"/>
  <c r="AC40" i="26"/>
  <c r="Z40" i="26"/>
  <c r="W40" i="26"/>
  <c r="T40" i="26"/>
  <c r="Q40" i="26"/>
  <c r="N40" i="26"/>
  <c r="AQ39" i="26"/>
  <c r="AP39" i="26"/>
  <c r="AO39" i="26"/>
  <c r="AN39" i="26"/>
  <c r="AM39" i="26"/>
  <c r="AQ38" i="26"/>
  <c r="AP38" i="26"/>
  <c r="AO38" i="26"/>
  <c r="AN38" i="26"/>
  <c r="AM38" i="26"/>
  <c r="AH38" i="26"/>
  <c r="AF38" i="26"/>
  <c r="AC38" i="26"/>
  <c r="Z38" i="26"/>
  <c r="W38" i="26"/>
  <c r="T38" i="26"/>
  <c r="Q38" i="26"/>
  <c r="N38" i="26"/>
  <c r="AQ37" i="26"/>
  <c r="AP37" i="26"/>
  <c r="AO37" i="26"/>
  <c r="AN37" i="26"/>
  <c r="AM37" i="26"/>
  <c r="AH37" i="26"/>
  <c r="AF37" i="26"/>
  <c r="AC37" i="26"/>
  <c r="Z37" i="26"/>
  <c r="W37" i="26"/>
  <c r="T37" i="26"/>
  <c r="Q37" i="26"/>
  <c r="N37" i="26"/>
  <c r="AQ36" i="26"/>
  <c r="AP36" i="26"/>
  <c r="AO36" i="26"/>
  <c r="AN36" i="26"/>
  <c r="AM36" i="26"/>
  <c r="AQ35" i="26"/>
  <c r="AP35" i="26"/>
  <c r="AO35" i="26"/>
  <c r="AN35" i="26"/>
  <c r="AM35" i="26"/>
  <c r="AH35" i="26"/>
  <c r="AF35" i="26"/>
  <c r="AC35" i="26"/>
  <c r="Z35" i="26"/>
  <c r="W35" i="26"/>
  <c r="T35" i="26"/>
  <c r="Q35" i="26"/>
  <c r="N35" i="26"/>
  <c r="AQ34" i="26"/>
  <c r="AP34" i="26"/>
  <c r="AO34" i="26"/>
  <c r="AN34" i="26"/>
  <c r="AM34" i="26"/>
  <c r="AH34" i="26"/>
  <c r="AF34" i="26"/>
  <c r="AC34" i="26"/>
  <c r="Z34" i="26"/>
  <c r="W34" i="26"/>
  <c r="T34" i="26"/>
  <c r="Q34" i="26"/>
  <c r="N34" i="26"/>
  <c r="AQ33" i="26"/>
  <c r="AP33" i="26"/>
  <c r="AO33" i="26"/>
  <c r="AN33" i="26"/>
  <c r="AM33" i="26"/>
  <c r="AH33" i="26"/>
  <c r="AF33" i="26"/>
  <c r="AC33" i="26"/>
  <c r="Z33" i="26"/>
  <c r="W33" i="26"/>
  <c r="T33" i="26"/>
  <c r="Q33" i="26"/>
  <c r="N33" i="26"/>
  <c r="AQ32" i="26"/>
  <c r="AP32" i="26"/>
  <c r="AO32" i="26"/>
  <c r="AN32" i="26"/>
  <c r="AM32" i="26"/>
  <c r="AH32" i="26"/>
  <c r="AF32" i="26"/>
  <c r="AC32" i="26"/>
  <c r="Z32" i="26"/>
  <c r="W32" i="26"/>
  <c r="T32" i="26"/>
  <c r="Q32" i="26"/>
  <c r="N32" i="26"/>
  <c r="AQ31" i="26"/>
  <c r="AP31" i="26"/>
  <c r="AO31" i="26"/>
  <c r="AN31" i="26"/>
  <c r="AM31" i="26"/>
  <c r="AQ30" i="26"/>
  <c r="AP30" i="26"/>
  <c r="AO30" i="26"/>
  <c r="AN30" i="26"/>
  <c r="AM30" i="26"/>
  <c r="AH30" i="26"/>
  <c r="AF30" i="26"/>
  <c r="AC30" i="26"/>
  <c r="Z30" i="26"/>
  <c r="W30" i="26"/>
  <c r="T30" i="26"/>
  <c r="Q30" i="26"/>
  <c r="N30" i="26"/>
  <c r="AQ29" i="26"/>
  <c r="AP29" i="26"/>
  <c r="AO29" i="26"/>
  <c r="AN29" i="26"/>
  <c r="AM29" i="26"/>
  <c r="AH29" i="26"/>
  <c r="AF29" i="26"/>
  <c r="AC29" i="26"/>
  <c r="Z29" i="26"/>
  <c r="W29" i="26"/>
  <c r="T29" i="26"/>
  <c r="Q29" i="26"/>
  <c r="N29" i="26"/>
  <c r="AQ28" i="26"/>
  <c r="AP28" i="26"/>
  <c r="AO28" i="26"/>
  <c r="AN28" i="26"/>
  <c r="AM28" i="26"/>
  <c r="AH28" i="26"/>
  <c r="AF28" i="26"/>
  <c r="AC28" i="26"/>
  <c r="Z28" i="26"/>
  <c r="W28" i="26"/>
  <c r="T28" i="26"/>
  <c r="Q28" i="26"/>
  <c r="N28" i="26"/>
  <c r="AQ27" i="26"/>
  <c r="AP27" i="26"/>
  <c r="AO27" i="26"/>
  <c r="AN27" i="26"/>
  <c r="AM27" i="26"/>
  <c r="AH27" i="26"/>
  <c r="AF27" i="26"/>
  <c r="AC27" i="26"/>
  <c r="Z27" i="26"/>
  <c r="W27" i="26"/>
  <c r="T27" i="26"/>
  <c r="Q27" i="26"/>
  <c r="N27" i="26"/>
  <c r="AQ26" i="26"/>
  <c r="AP26" i="26"/>
  <c r="AO26" i="26"/>
  <c r="AN26" i="26"/>
  <c r="AM26" i="26"/>
  <c r="AQ25" i="26"/>
  <c r="AP25" i="26"/>
  <c r="AO25" i="26"/>
  <c r="AN25" i="26"/>
  <c r="AM25" i="26"/>
  <c r="AH25" i="26"/>
  <c r="AF25" i="26"/>
  <c r="AC25" i="26"/>
  <c r="Z25" i="26"/>
  <c r="W25" i="26"/>
  <c r="T25" i="26"/>
  <c r="Q25" i="26"/>
  <c r="N25" i="26"/>
  <c r="AQ24" i="26"/>
  <c r="AP24" i="26"/>
  <c r="AO24" i="26"/>
  <c r="AN24" i="26"/>
  <c r="AM24" i="26"/>
  <c r="AH24" i="26"/>
  <c r="AF24" i="26"/>
  <c r="AC24" i="26"/>
  <c r="Z24" i="26"/>
  <c r="W24" i="26"/>
  <c r="T24" i="26"/>
  <c r="Q24" i="26"/>
  <c r="N24" i="26"/>
  <c r="AQ23" i="26"/>
  <c r="AP23" i="26"/>
  <c r="AO23" i="26"/>
  <c r="AN23" i="26"/>
  <c r="AM23" i="26"/>
  <c r="AH23" i="26"/>
  <c r="AF23" i="26"/>
  <c r="AC23" i="26"/>
  <c r="Z23" i="26"/>
  <c r="W23" i="26"/>
  <c r="T23" i="26"/>
  <c r="Q23" i="26"/>
  <c r="N23" i="26"/>
  <c r="AQ22" i="26"/>
  <c r="AP22" i="26"/>
  <c r="AO22" i="26"/>
  <c r="AN22" i="26"/>
  <c r="AM22" i="26"/>
  <c r="AH22" i="26"/>
  <c r="AF22" i="26"/>
  <c r="AC22" i="26"/>
  <c r="Z22" i="26"/>
  <c r="W22" i="26"/>
  <c r="T22" i="26"/>
  <c r="Q22" i="26"/>
  <c r="N22" i="26"/>
  <c r="AQ21" i="26"/>
  <c r="AP21" i="26"/>
  <c r="AO21" i="26"/>
  <c r="AN21" i="26"/>
  <c r="AM21" i="26"/>
  <c r="AQ20" i="26"/>
  <c r="AP20" i="26"/>
  <c r="AO20" i="26"/>
  <c r="AN20" i="26"/>
  <c r="AM20" i="26"/>
  <c r="AH20" i="26"/>
  <c r="AF20" i="26"/>
  <c r="AC20" i="26"/>
  <c r="Z20" i="26"/>
  <c r="W20" i="26"/>
  <c r="AQ19" i="26"/>
  <c r="AP19" i="26"/>
  <c r="AO19" i="26"/>
  <c r="AN19" i="26"/>
  <c r="AM19" i="26"/>
  <c r="AH19" i="26"/>
  <c r="AF19" i="26"/>
  <c r="AC19" i="26"/>
  <c r="Z19" i="26"/>
  <c r="W19" i="26"/>
  <c r="T19" i="26"/>
  <c r="Q19" i="26"/>
  <c r="N19" i="26"/>
  <c r="AQ18" i="26"/>
  <c r="AP18" i="26"/>
  <c r="AO18" i="26"/>
  <c r="AN18" i="26"/>
  <c r="AM18" i="26"/>
  <c r="AH18" i="26"/>
  <c r="AF18" i="26"/>
  <c r="AC18" i="26"/>
  <c r="Z18" i="26"/>
  <c r="W18" i="26"/>
  <c r="T18" i="26"/>
  <c r="Q18" i="26"/>
  <c r="N18" i="26"/>
  <c r="AQ17" i="26"/>
  <c r="AP17" i="26"/>
  <c r="AO17" i="26"/>
  <c r="AN17" i="26"/>
  <c r="AM17" i="26"/>
  <c r="AH17" i="26"/>
  <c r="AF17" i="26"/>
  <c r="AC17" i="26"/>
  <c r="Z17" i="26"/>
  <c r="W17" i="26"/>
  <c r="T17" i="26"/>
  <c r="Q17" i="26"/>
  <c r="N17" i="26"/>
  <c r="AQ16" i="26"/>
  <c r="AP16" i="26"/>
  <c r="AO16" i="26"/>
  <c r="AN16" i="26"/>
  <c r="AM16" i="26"/>
  <c r="AH16" i="26"/>
  <c r="AF16" i="26"/>
  <c r="AC16" i="26"/>
  <c r="Z16" i="26"/>
  <c r="W16" i="26"/>
  <c r="T16" i="26"/>
  <c r="Q16" i="26"/>
  <c r="N16" i="26"/>
  <c r="AQ15" i="26"/>
  <c r="AP15" i="26"/>
  <c r="AO15" i="26"/>
  <c r="AN15" i="26"/>
  <c r="AM15" i="26"/>
  <c r="AH15" i="26"/>
  <c r="AF15" i="26"/>
  <c r="AC15" i="26"/>
  <c r="Z15" i="26"/>
  <c r="W15" i="26"/>
  <c r="T15" i="26"/>
  <c r="Q15" i="26"/>
  <c r="N15" i="26"/>
  <c r="AQ14" i="26"/>
  <c r="AP14" i="26"/>
  <c r="AO14" i="26"/>
  <c r="AN14" i="26"/>
  <c r="AM14" i="26"/>
  <c r="AH14" i="26"/>
  <c r="AF14" i="26"/>
  <c r="AC14" i="26"/>
  <c r="Z14" i="26"/>
  <c r="W14" i="26"/>
  <c r="T14" i="26"/>
  <c r="Q14" i="26"/>
  <c r="N14" i="26"/>
  <c r="AQ13" i="26"/>
  <c r="AP13" i="26"/>
  <c r="AO13" i="26"/>
  <c r="AN13" i="26"/>
  <c r="AM13" i="26"/>
  <c r="AQ12" i="26"/>
  <c r="AP12" i="26"/>
  <c r="AO12" i="26"/>
  <c r="AN12" i="26"/>
  <c r="AM12" i="26"/>
  <c r="AH12" i="26"/>
  <c r="AF12" i="26"/>
  <c r="AC12" i="26"/>
  <c r="Z12" i="26"/>
  <c r="W12" i="26"/>
  <c r="T12" i="26"/>
  <c r="Q12" i="26"/>
  <c r="N12" i="26"/>
  <c r="AQ11" i="26"/>
  <c r="AP11" i="26"/>
  <c r="AO11" i="26"/>
  <c r="AN11" i="26"/>
  <c r="AM11" i="26"/>
  <c r="AH11" i="26"/>
  <c r="AF11" i="26"/>
  <c r="AC11" i="26"/>
  <c r="Z11" i="26"/>
  <c r="W11" i="26"/>
  <c r="T11" i="26"/>
  <c r="Q11" i="26"/>
  <c r="N11" i="26"/>
  <c r="AQ10" i="26"/>
  <c r="AP10" i="26"/>
  <c r="AO10" i="26"/>
  <c r="AN10" i="26"/>
  <c r="AM10" i="26"/>
  <c r="AH10" i="26"/>
  <c r="AF10" i="26"/>
  <c r="AC10" i="26"/>
  <c r="Z10" i="26"/>
  <c r="W10" i="26"/>
  <c r="T10" i="26"/>
  <c r="Q10" i="26"/>
  <c r="N10" i="26"/>
  <c r="AQ9" i="26"/>
  <c r="AP9" i="26"/>
  <c r="AO9" i="26"/>
  <c r="AN9" i="26"/>
  <c r="AM9" i="26"/>
  <c r="AQ8" i="26"/>
  <c r="AP8" i="26"/>
  <c r="AO8" i="26"/>
  <c r="AN8" i="26"/>
  <c r="AM8" i="26"/>
  <c r="AH8" i="26"/>
  <c r="AF8" i="26"/>
  <c r="AC8" i="26"/>
  <c r="Z8" i="26"/>
  <c r="W8" i="26"/>
  <c r="T8" i="26"/>
  <c r="Q8" i="26"/>
  <c r="N8" i="26"/>
  <c r="AQ7" i="26"/>
  <c r="AP7" i="26"/>
  <c r="AO7" i="26"/>
  <c r="AN7" i="26"/>
  <c r="AM7" i="26"/>
  <c r="AQ6" i="26"/>
  <c r="AP6" i="26"/>
  <c r="AO6" i="26"/>
  <c r="AN6" i="26"/>
  <c r="AM6" i="26"/>
  <c r="AH6" i="26"/>
  <c r="AF6" i="26"/>
  <c r="AC6" i="26"/>
  <c r="Z6" i="26"/>
  <c r="W6" i="26"/>
  <c r="T6" i="26"/>
  <c r="Q6" i="26"/>
  <c r="N6" i="26"/>
  <c r="H123" i="26" l="1"/>
  <c r="AJ61" i="26"/>
  <c r="AI61" i="26" s="1"/>
  <c r="AJ66" i="26"/>
  <c r="AI66" i="26" s="1"/>
  <c r="AJ77" i="26"/>
  <c r="AI77" i="26" s="1"/>
  <c r="AJ56" i="26"/>
  <c r="AI56" i="26" s="1"/>
  <c r="AJ27" i="26"/>
  <c r="AI27" i="26" s="1"/>
  <c r="AJ108" i="26"/>
  <c r="AI108" i="26" s="1"/>
  <c r="AJ34" i="26"/>
  <c r="AI34" i="26" s="1"/>
  <c r="AJ35" i="26"/>
  <c r="AI35" i="26" s="1"/>
  <c r="AJ46" i="26"/>
  <c r="AI46" i="26" s="1"/>
  <c r="AJ32" i="26"/>
  <c r="AI32" i="26" s="1"/>
  <c r="AJ43" i="26"/>
  <c r="AI43" i="26" s="1"/>
  <c r="AJ85" i="26"/>
  <c r="AI85" i="26" s="1"/>
  <c r="AJ110" i="26"/>
  <c r="AI110" i="26" s="1"/>
  <c r="AJ24" i="26"/>
  <c r="AI24" i="26" s="1"/>
  <c r="AJ58" i="26"/>
  <c r="AI58" i="26" s="1"/>
  <c r="AJ115" i="26"/>
  <c r="AI115" i="26" s="1"/>
  <c r="AJ11" i="26"/>
  <c r="AI11" i="26" s="1"/>
  <c r="AJ8" i="26"/>
  <c r="AI8" i="26" s="1"/>
  <c r="AJ22" i="26"/>
  <c r="AI22" i="26" s="1"/>
  <c r="AJ49" i="26"/>
  <c r="AI49" i="26" s="1"/>
  <c r="AJ81" i="26"/>
  <c r="AI81" i="26" s="1"/>
  <c r="AJ95" i="26"/>
  <c r="AI95" i="26" s="1"/>
  <c r="AJ23" i="26"/>
  <c r="AI23" i="26" s="1"/>
  <c r="AJ28" i="26"/>
  <c r="AI28" i="26" s="1"/>
  <c r="AJ38" i="26"/>
  <c r="AI38" i="26" s="1"/>
  <c r="AJ50" i="26"/>
  <c r="AI50" i="26" s="1"/>
  <c r="AJ54" i="26"/>
  <c r="AI54" i="26" s="1"/>
  <c r="AJ69" i="26"/>
  <c r="AI69" i="26" s="1"/>
  <c r="AJ72" i="26"/>
  <c r="AI72" i="26" s="1"/>
  <c r="AJ79" i="26"/>
  <c r="AI79" i="26" s="1"/>
  <c r="AJ89" i="26"/>
  <c r="AI89" i="26" s="1"/>
  <c r="AJ90" i="26"/>
  <c r="AI90" i="26" s="1"/>
  <c r="AJ97" i="26"/>
  <c r="AI97" i="26" s="1"/>
  <c r="AJ98" i="26"/>
  <c r="AI98" i="26" s="1"/>
  <c r="AJ10" i="26"/>
  <c r="AI10" i="26" s="1"/>
  <c r="AJ12" i="26"/>
  <c r="AI12" i="26" s="1"/>
  <c r="AJ15" i="26"/>
  <c r="AI15" i="26" s="1"/>
  <c r="AJ16" i="26"/>
  <c r="AI16" i="26" s="1"/>
  <c r="AJ19" i="26"/>
  <c r="AI19" i="26" s="1"/>
  <c r="AJ20" i="26"/>
  <c r="AI20" i="26" s="1"/>
  <c r="AJ30" i="26"/>
  <c r="AI30" i="26" s="1"/>
  <c r="AJ40" i="26"/>
  <c r="AI40" i="26" s="1"/>
  <c r="AJ62" i="26"/>
  <c r="AI62" i="26" s="1"/>
  <c r="AJ67" i="26"/>
  <c r="AI67" i="26" s="1"/>
  <c r="AJ74" i="26"/>
  <c r="AI74" i="26" s="1"/>
  <c r="AJ106" i="26"/>
  <c r="AI106" i="26" s="1"/>
  <c r="AJ112" i="26"/>
  <c r="AI112" i="26" s="1"/>
  <c r="AJ14" i="26"/>
  <c r="AI14" i="26" s="1"/>
  <c r="AJ17" i="26"/>
  <c r="AI17" i="26" s="1"/>
  <c r="AJ18" i="26"/>
  <c r="AI18" i="26" s="1"/>
  <c r="AJ53" i="26"/>
  <c r="AI53" i="26" s="1"/>
  <c r="AJ59" i="26"/>
  <c r="AI59" i="26" s="1"/>
  <c r="AJ64" i="26"/>
  <c r="AI64" i="26" s="1"/>
  <c r="AJ99" i="26"/>
  <c r="AI99" i="26" s="1"/>
  <c r="AJ100" i="26"/>
  <c r="AI100" i="26" s="1"/>
  <c r="AJ25" i="26"/>
  <c r="AI25" i="26" s="1"/>
  <c r="AJ29" i="26"/>
  <c r="AI29" i="26" s="1"/>
  <c r="AJ37" i="26"/>
  <c r="AI37" i="26" s="1"/>
  <c r="AJ63" i="26"/>
  <c r="AI63" i="26" s="1"/>
  <c r="AJ6" i="26"/>
  <c r="AI6" i="26" s="1"/>
  <c r="AJ33" i="26"/>
  <c r="AI33" i="26" s="1"/>
  <c r="AJ44" i="26"/>
  <c r="AI44" i="26" s="1"/>
  <c r="AJ47" i="26"/>
  <c r="AI47" i="26" s="1"/>
  <c r="AJ51" i="26"/>
  <c r="AI51" i="26" s="1"/>
  <c r="AJ78" i="26"/>
  <c r="AI78" i="26" s="1"/>
  <c r="AJ102" i="26"/>
  <c r="AI102" i="26" s="1"/>
  <c r="AJ70" i="26"/>
  <c r="AI70" i="26" s="1"/>
  <c r="AJ76" i="26"/>
  <c r="AI76" i="26" s="1"/>
  <c r="AJ87" i="26"/>
  <c r="AI87" i="26" s="1"/>
  <c r="AJ94" i="26"/>
  <c r="AI94" i="26" s="1"/>
  <c r="AJ114" i="26"/>
  <c r="AI114" i="26" s="1"/>
  <c r="AJ117" i="26"/>
  <c r="AI117" i="26" s="1"/>
  <c r="AJ83" i="26"/>
  <c r="AI83" i="26" s="1"/>
  <c r="AJ92" i="26"/>
  <c r="AI92" i="26" s="1"/>
  <c r="AJ104" i="26"/>
  <c r="AI104" i="26" s="1"/>
  <c r="AJ119" i="26"/>
  <c r="AI119" i="26" s="1"/>
  <c r="AQ7" i="23"/>
  <c r="AQ8" i="23"/>
  <c r="AQ9" i="23"/>
  <c r="AQ10" i="23"/>
  <c r="AQ11" i="23"/>
  <c r="AQ12" i="23"/>
  <c r="AQ13" i="23"/>
  <c r="AQ14" i="23"/>
  <c r="AQ15" i="23"/>
  <c r="AQ16" i="23"/>
  <c r="AQ17" i="23"/>
  <c r="AQ18" i="23"/>
  <c r="AQ19" i="23"/>
  <c r="AQ20" i="23"/>
  <c r="AQ21" i="23"/>
  <c r="AQ22" i="23"/>
  <c r="AQ23" i="23"/>
  <c r="AQ24" i="23"/>
  <c r="AQ25" i="23"/>
  <c r="AQ26" i="23"/>
  <c r="AQ27" i="23"/>
  <c r="AQ28" i="23"/>
  <c r="AQ29" i="23"/>
  <c r="AQ30" i="23"/>
  <c r="AQ31" i="23"/>
  <c r="AQ32" i="23"/>
  <c r="AQ33" i="23"/>
  <c r="AQ34" i="23"/>
  <c r="AQ35" i="23"/>
  <c r="AQ36" i="23"/>
  <c r="AQ37" i="23"/>
  <c r="AQ38" i="23"/>
  <c r="AQ39" i="23"/>
  <c r="AQ40" i="23"/>
  <c r="AQ41" i="23"/>
  <c r="AQ42" i="23"/>
  <c r="AQ43" i="23"/>
  <c r="AQ44" i="23"/>
  <c r="AQ45" i="23"/>
  <c r="AQ46" i="23"/>
  <c r="AQ47" i="23"/>
  <c r="AQ48" i="23"/>
  <c r="AQ49" i="23"/>
  <c r="AQ50" i="23"/>
  <c r="AQ51" i="23"/>
  <c r="AQ52" i="23"/>
  <c r="AQ53" i="23"/>
  <c r="AQ54" i="23"/>
  <c r="AQ55" i="23"/>
  <c r="AQ56" i="23"/>
  <c r="AQ57" i="23"/>
  <c r="AQ58" i="23"/>
  <c r="AQ59" i="23"/>
  <c r="AQ60" i="23"/>
  <c r="AQ61" i="23"/>
  <c r="AQ62" i="23"/>
  <c r="AQ63" i="23"/>
  <c r="AQ64" i="23"/>
  <c r="AQ65" i="23"/>
  <c r="AQ66" i="23"/>
  <c r="AQ67" i="23"/>
  <c r="AQ68" i="23"/>
  <c r="AQ69" i="23"/>
  <c r="AQ70" i="23"/>
  <c r="AQ71" i="23"/>
  <c r="AQ72" i="23"/>
  <c r="AQ73" i="23"/>
  <c r="AQ74" i="23"/>
  <c r="AQ75" i="23"/>
  <c r="AQ76" i="23"/>
  <c r="AQ77" i="23"/>
  <c r="AQ78" i="23"/>
  <c r="AQ79" i="23"/>
  <c r="AQ80" i="23"/>
  <c r="AQ81" i="23"/>
  <c r="AQ82" i="23"/>
  <c r="AQ83" i="23"/>
  <c r="AQ84" i="23"/>
  <c r="AQ85" i="23"/>
  <c r="AQ86" i="23"/>
  <c r="AQ87" i="23"/>
  <c r="AQ88" i="23"/>
  <c r="AQ89" i="23"/>
  <c r="AQ90" i="23"/>
  <c r="AQ91" i="23"/>
  <c r="AQ92" i="23"/>
  <c r="AQ93" i="23"/>
  <c r="AQ94" i="23"/>
  <c r="AQ95" i="23"/>
  <c r="AQ96" i="23"/>
  <c r="AQ97" i="23"/>
  <c r="AQ98" i="23"/>
  <c r="AQ99" i="23"/>
  <c r="AQ100" i="23"/>
  <c r="AQ101" i="23"/>
  <c r="AQ102" i="23"/>
  <c r="AQ103" i="23"/>
  <c r="AQ104" i="23"/>
  <c r="AQ105" i="23"/>
  <c r="AQ106" i="23"/>
  <c r="AQ107" i="23"/>
  <c r="AQ108" i="23"/>
  <c r="AQ109" i="23"/>
  <c r="AQ110" i="23"/>
  <c r="AQ111" i="23"/>
  <c r="AQ112" i="23"/>
  <c r="AQ113" i="23"/>
  <c r="AQ114" i="23"/>
  <c r="AQ115" i="23"/>
  <c r="AQ116" i="23"/>
  <c r="AQ117" i="23"/>
  <c r="AQ118" i="23"/>
  <c r="AQ119" i="23"/>
  <c r="AQ120" i="23"/>
  <c r="AQ121" i="23"/>
  <c r="AQ122" i="23"/>
  <c r="AQ123" i="23"/>
  <c r="AQ124" i="23"/>
  <c r="AQ125" i="23"/>
  <c r="AQ126" i="23"/>
  <c r="AQ127" i="23"/>
  <c r="AQ128" i="23"/>
  <c r="AQ129" i="23"/>
  <c r="AQ130" i="23"/>
  <c r="AQ131" i="23"/>
  <c r="AQ132" i="23"/>
  <c r="AQ133" i="23"/>
  <c r="AQ134" i="23"/>
  <c r="AQ135" i="23"/>
  <c r="AQ136" i="23"/>
  <c r="AQ137" i="23"/>
  <c r="AQ138" i="23"/>
  <c r="AQ139" i="23"/>
  <c r="AQ140" i="23"/>
  <c r="AQ141" i="23"/>
  <c r="AQ142" i="23"/>
  <c r="AQ143" i="23"/>
  <c r="AQ144" i="23"/>
  <c r="AQ145" i="23"/>
  <c r="AQ146" i="23"/>
  <c r="AQ147" i="23"/>
  <c r="AQ148" i="23"/>
  <c r="AQ149" i="23"/>
  <c r="AQ150" i="23"/>
  <c r="AQ151" i="23"/>
  <c r="AQ152" i="23"/>
  <c r="AQ153" i="23"/>
  <c r="AQ154" i="23"/>
  <c r="AQ155" i="23"/>
  <c r="AQ156" i="23"/>
  <c r="AQ157" i="23"/>
  <c r="AQ158" i="23"/>
  <c r="AQ159" i="23"/>
  <c r="AQ160" i="23"/>
  <c r="AQ161" i="23"/>
  <c r="AQ162" i="23"/>
  <c r="AQ163" i="23"/>
  <c r="AQ164" i="23"/>
  <c r="AQ165" i="23"/>
  <c r="AQ166" i="23"/>
  <c r="AQ167" i="23"/>
  <c r="AQ168" i="23"/>
  <c r="AQ169" i="23"/>
  <c r="AQ170" i="23"/>
  <c r="AQ171" i="23"/>
  <c r="AQ172" i="23"/>
  <c r="AQ173" i="23"/>
  <c r="AQ174" i="23"/>
  <c r="AQ175" i="23"/>
  <c r="AQ176" i="23"/>
  <c r="AQ177" i="23"/>
  <c r="AQ178" i="23"/>
  <c r="AQ179" i="23"/>
  <c r="AQ180" i="23"/>
  <c r="AQ181" i="23"/>
  <c r="AQ182" i="23"/>
  <c r="AQ183" i="23"/>
  <c r="AQ184" i="23"/>
  <c r="AQ185" i="23"/>
  <c r="AQ186" i="23"/>
  <c r="AQ187" i="23"/>
  <c r="AQ188" i="23"/>
  <c r="AQ189" i="23"/>
  <c r="AQ190" i="23"/>
  <c r="AQ191" i="23"/>
  <c r="AQ192" i="23"/>
  <c r="AQ193" i="23"/>
  <c r="AQ194" i="23"/>
  <c r="AQ195" i="23"/>
  <c r="AQ196" i="23"/>
  <c r="AQ197" i="23"/>
  <c r="AQ198" i="23"/>
  <c r="AQ199" i="23"/>
  <c r="AQ200" i="23"/>
  <c r="AQ201" i="23"/>
  <c r="AQ202" i="23"/>
  <c r="AQ203" i="23"/>
  <c r="AQ204" i="23"/>
  <c r="AQ205" i="23"/>
  <c r="AQ206" i="23"/>
  <c r="AQ207" i="23"/>
  <c r="AQ208" i="23"/>
  <c r="AQ209" i="23"/>
  <c r="AQ210" i="23"/>
  <c r="AQ211" i="23"/>
  <c r="AQ212" i="23"/>
  <c r="AQ213" i="23"/>
  <c r="AQ214" i="23"/>
  <c r="AQ215" i="23"/>
  <c r="AQ216" i="23"/>
  <c r="AQ217" i="23"/>
  <c r="AQ218" i="23"/>
  <c r="AQ219" i="23"/>
  <c r="AQ220" i="23"/>
  <c r="AQ221" i="23"/>
  <c r="AQ222" i="23"/>
  <c r="AQ223" i="23"/>
  <c r="AQ224" i="23"/>
  <c r="AQ225" i="23"/>
  <c r="AQ226" i="23"/>
  <c r="AQ227" i="23"/>
  <c r="AQ228" i="23"/>
  <c r="AQ229" i="23"/>
  <c r="AQ230" i="23"/>
  <c r="AQ231" i="23"/>
  <c r="AQ232" i="23"/>
  <c r="AQ233" i="23"/>
  <c r="AQ234" i="23"/>
  <c r="AQ235" i="23"/>
  <c r="AQ236" i="23"/>
  <c r="AQ237" i="23"/>
  <c r="AQ238" i="23"/>
  <c r="AQ239" i="23"/>
  <c r="AQ240" i="23"/>
  <c r="AQ241" i="23"/>
  <c r="AQ242" i="23"/>
  <c r="AQ243" i="23"/>
  <c r="AQ244" i="23"/>
  <c r="AQ245" i="23"/>
  <c r="AQ246" i="23"/>
  <c r="AQ247" i="23"/>
  <c r="AQ248" i="23"/>
  <c r="AQ249" i="23"/>
  <c r="AQ250" i="23"/>
  <c r="AQ251" i="23"/>
  <c r="AQ252" i="23"/>
  <c r="AQ253" i="23"/>
  <c r="AQ254" i="23"/>
  <c r="AQ255" i="23"/>
  <c r="AQ256" i="23"/>
  <c r="AQ257" i="23"/>
  <c r="AQ258" i="23"/>
  <c r="AQ259" i="23"/>
  <c r="AQ260" i="23"/>
  <c r="AQ261" i="23"/>
  <c r="AQ262" i="23"/>
  <c r="AQ263" i="23"/>
  <c r="AQ264" i="23"/>
  <c r="AQ265" i="23"/>
  <c r="AQ266" i="23"/>
  <c r="AQ267" i="23"/>
  <c r="AQ268" i="23"/>
  <c r="AQ269" i="23"/>
  <c r="AQ270" i="23"/>
  <c r="AQ271" i="23"/>
  <c r="AQ272" i="23"/>
  <c r="AQ273" i="23"/>
  <c r="AQ274" i="23"/>
  <c r="AQ275" i="23"/>
  <c r="AQ276" i="23"/>
  <c r="AQ277" i="23"/>
  <c r="AQ278" i="23"/>
  <c r="AQ279" i="23"/>
  <c r="AQ280" i="23"/>
  <c r="AQ281" i="23"/>
  <c r="AQ282" i="23"/>
  <c r="AQ283" i="23"/>
  <c r="AQ284" i="23"/>
  <c r="AQ285" i="23"/>
  <c r="AQ286" i="23"/>
  <c r="AQ287" i="23"/>
  <c r="AQ288" i="23"/>
  <c r="AQ289" i="23"/>
  <c r="AQ290" i="23"/>
  <c r="AQ291" i="23"/>
  <c r="AQ292" i="23"/>
  <c r="AQ293" i="23"/>
  <c r="AQ294" i="23"/>
  <c r="AQ295" i="23"/>
  <c r="AQ296" i="23"/>
  <c r="AQ297" i="23"/>
  <c r="AQ298" i="23"/>
  <c r="AQ299" i="23"/>
  <c r="AQ300" i="23"/>
  <c r="AQ301" i="23"/>
  <c r="AQ302" i="23"/>
  <c r="AQ303" i="23"/>
  <c r="AQ304" i="23"/>
  <c r="AQ305" i="23"/>
  <c r="AQ306" i="23"/>
  <c r="AQ307" i="23"/>
  <c r="AQ308" i="23"/>
  <c r="AQ309" i="23"/>
  <c r="AQ310" i="23"/>
  <c r="AQ311" i="23"/>
  <c r="AQ312" i="23"/>
  <c r="AQ313" i="23"/>
  <c r="AQ314" i="23"/>
  <c r="AQ315" i="23"/>
  <c r="AQ316" i="23"/>
  <c r="AQ317" i="23"/>
  <c r="AQ318" i="23"/>
  <c r="AQ319" i="23"/>
  <c r="AQ320" i="23"/>
  <c r="AQ321" i="23"/>
  <c r="AQ322" i="23"/>
  <c r="AQ323" i="23"/>
  <c r="AQ324" i="23"/>
  <c r="AQ325" i="23"/>
  <c r="AQ326" i="23"/>
  <c r="AQ327" i="23"/>
  <c r="AQ328" i="23"/>
  <c r="AQ329" i="23"/>
  <c r="AQ330" i="23"/>
  <c r="AQ331" i="23"/>
  <c r="AQ332" i="23"/>
  <c r="AQ333" i="23"/>
  <c r="AQ334" i="23"/>
  <c r="AQ335" i="23"/>
  <c r="AQ336" i="23"/>
  <c r="AQ337" i="23"/>
  <c r="AQ338" i="23"/>
  <c r="AQ339" i="23"/>
  <c r="AQ340" i="23"/>
  <c r="AQ341" i="23"/>
  <c r="AQ342" i="23"/>
  <c r="AQ343" i="23"/>
  <c r="AQ344" i="23"/>
  <c r="AQ345" i="23"/>
  <c r="AQ346" i="23"/>
  <c r="AQ347" i="23"/>
  <c r="AQ348" i="23"/>
  <c r="AQ349" i="23"/>
  <c r="AQ350" i="23"/>
  <c r="AQ351" i="23"/>
  <c r="AQ352" i="23"/>
  <c r="AQ353" i="23"/>
  <c r="AQ354" i="23"/>
  <c r="AQ355" i="23"/>
  <c r="AQ356" i="23"/>
  <c r="AQ357" i="23"/>
  <c r="AQ358" i="23"/>
  <c r="AQ359" i="23"/>
  <c r="AQ360" i="23"/>
  <c r="AQ361" i="23"/>
  <c r="AQ362" i="23"/>
  <c r="AQ363" i="23"/>
  <c r="AQ364" i="23"/>
  <c r="AQ365" i="23"/>
  <c r="AQ366" i="23"/>
  <c r="AQ367" i="23"/>
  <c r="AQ368" i="23"/>
  <c r="AQ369" i="23"/>
  <c r="AQ370" i="23"/>
  <c r="AQ371" i="23"/>
  <c r="AQ372" i="23"/>
  <c r="AQ373" i="23"/>
  <c r="AQ374" i="23"/>
  <c r="AQ375" i="23"/>
  <c r="AQ376" i="23"/>
  <c r="AQ377" i="23"/>
  <c r="AQ378" i="23"/>
  <c r="AQ379" i="23"/>
  <c r="AQ380" i="23"/>
  <c r="AQ381" i="23"/>
  <c r="AQ382" i="23"/>
  <c r="AQ383" i="23"/>
  <c r="AQ384" i="23"/>
  <c r="AQ385" i="23"/>
  <c r="AQ386" i="23"/>
  <c r="AQ387" i="23"/>
  <c r="AQ388" i="23"/>
  <c r="AQ389" i="23"/>
  <c r="AQ390" i="23"/>
  <c r="AQ391" i="23"/>
  <c r="AQ392" i="23"/>
  <c r="AQ393" i="23"/>
  <c r="AQ394" i="23"/>
  <c r="AQ395" i="23"/>
  <c r="AQ396" i="23"/>
  <c r="AQ397" i="23"/>
  <c r="AQ398" i="23"/>
  <c r="AQ399" i="23"/>
  <c r="AQ400" i="23"/>
  <c r="AQ401" i="23"/>
  <c r="AQ402" i="23"/>
  <c r="AQ403" i="23"/>
  <c r="AQ404" i="23"/>
  <c r="AQ405" i="23"/>
  <c r="AQ406" i="23"/>
  <c r="AQ407" i="23"/>
  <c r="AQ408" i="23"/>
  <c r="AQ409" i="23"/>
  <c r="AQ410" i="23"/>
  <c r="AQ411" i="23"/>
  <c r="AQ412" i="23"/>
  <c r="AQ413" i="23"/>
  <c r="AQ414" i="23"/>
  <c r="AQ415" i="23"/>
  <c r="AQ416" i="23"/>
  <c r="AQ417" i="23"/>
  <c r="AQ418" i="23"/>
  <c r="AQ419" i="23"/>
  <c r="AQ420" i="23"/>
  <c r="AQ421" i="23"/>
  <c r="AQ422" i="23"/>
  <c r="AQ423" i="23"/>
  <c r="AQ424" i="23"/>
  <c r="AQ425" i="23"/>
  <c r="AQ426" i="23"/>
  <c r="AQ427" i="23"/>
  <c r="AQ428" i="23"/>
  <c r="AQ429" i="23"/>
  <c r="AQ430" i="23"/>
  <c r="AQ431" i="23"/>
  <c r="AQ432" i="23"/>
  <c r="AQ433" i="23"/>
  <c r="AQ434" i="23"/>
  <c r="AQ435" i="23"/>
  <c r="AQ436" i="23"/>
  <c r="AQ437" i="23"/>
  <c r="AQ438" i="23"/>
  <c r="AQ439" i="23"/>
  <c r="AQ440" i="23"/>
  <c r="AQ441" i="23"/>
  <c r="AQ442" i="23"/>
  <c r="AQ443" i="23"/>
  <c r="AQ444" i="23"/>
  <c r="AQ445" i="23"/>
  <c r="AQ446" i="23"/>
  <c r="AQ447" i="23"/>
  <c r="AQ448" i="23"/>
  <c r="AQ449" i="23"/>
  <c r="AQ6" i="23"/>
  <c r="AP7" i="23"/>
  <c r="AP8" i="23"/>
  <c r="AP9" i="23"/>
  <c r="AP10" i="23"/>
  <c r="AP11" i="23"/>
  <c r="AP12" i="23"/>
  <c r="AP13" i="23"/>
  <c r="AP14" i="23"/>
  <c r="AP15" i="23"/>
  <c r="AP16" i="23"/>
  <c r="AP17" i="23"/>
  <c r="AP18" i="23"/>
  <c r="AP19" i="23"/>
  <c r="AP20" i="23"/>
  <c r="AP21" i="23"/>
  <c r="AP22" i="23"/>
  <c r="AP23" i="23"/>
  <c r="AP24" i="23"/>
  <c r="AP25" i="23"/>
  <c r="AP26" i="23"/>
  <c r="AP27" i="23"/>
  <c r="AP28" i="23"/>
  <c r="AP29" i="23"/>
  <c r="AP30" i="23"/>
  <c r="AP31" i="23"/>
  <c r="AP32" i="23"/>
  <c r="AP33" i="23"/>
  <c r="AP34" i="23"/>
  <c r="AP35" i="23"/>
  <c r="AP36" i="23"/>
  <c r="AP37" i="23"/>
  <c r="AP38" i="23"/>
  <c r="AP39" i="23"/>
  <c r="AP40" i="23"/>
  <c r="AP41" i="23"/>
  <c r="AP42" i="23"/>
  <c r="AP43" i="23"/>
  <c r="AP44" i="23"/>
  <c r="AP45" i="23"/>
  <c r="AP46" i="23"/>
  <c r="AP47" i="23"/>
  <c r="AP48" i="23"/>
  <c r="AP49" i="23"/>
  <c r="AP50" i="23"/>
  <c r="AP51" i="23"/>
  <c r="AP52" i="23"/>
  <c r="AP53" i="23"/>
  <c r="AP54" i="23"/>
  <c r="AP55" i="23"/>
  <c r="AP56" i="23"/>
  <c r="AP57" i="23"/>
  <c r="AP58" i="23"/>
  <c r="AP59" i="23"/>
  <c r="AP60" i="23"/>
  <c r="AP61" i="23"/>
  <c r="AP62" i="23"/>
  <c r="AP63" i="23"/>
  <c r="AP64" i="23"/>
  <c r="AP65" i="23"/>
  <c r="AP66" i="23"/>
  <c r="AP67" i="23"/>
  <c r="AP68" i="23"/>
  <c r="AP69" i="23"/>
  <c r="AP70" i="23"/>
  <c r="AP71" i="23"/>
  <c r="AP72" i="23"/>
  <c r="AP73" i="23"/>
  <c r="AP74" i="23"/>
  <c r="AP75" i="23"/>
  <c r="AP76" i="23"/>
  <c r="AP77" i="23"/>
  <c r="AP78" i="23"/>
  <c r="AP79" i="23"/>
  <c r="AP80" i="23"/>
  <c r="AP81" i="23"/>
  <c r="AP82" i="23"/>
  <c r="AP83" i="23"/>
  <c r="AP84" i="23"/>
  <c r="AP85" i="23"/>
  <c r="AP86" i="23"/>
  <c r="AP87" i="23"/>
  <c r="AP88" i="23"/>
  <c r="AP89" i="23"/>
  <c r="AP90" i="23"/>
  <c r="AP91" i="23"/>
  <c r="AP92" i="23"/>
  <c r="AP93" i="23"/>
  <c r="AP94" i="23"/>
  <c r="AP95" i="23"/>
  <c r="AP96" i="23"/>
  <c r="AP97" i="23"/>
  <c r="AP98" i="23"/>
  <c r="AP99" i="23"/>
  <c r="AP100" i="23"/>
  <c r="AP101" i="23"/>
  <c r="AP102" i="23"/>
  <c r="AP103" i="23"/>
  <c r="AP104" i="23"/>
  <c r="AP105" i="23"/>
  <c r="AP106" i="23"/>
  <c r="AP107" i="23"/>
  <c r="AP108" i="23"/>
  <c r="AP109" i="23"/>
  <c r="AP110" i="23"/>
  <c r="AP111" i="23"/>
  <c r="AP112" i="23"/>
  <c r="AP113" i="23"/>
  <c r="AP114" i="23"/>
  <c r="AP115" i="23"/>
  <c r="AP116" i="23"/>
  <c r="AP117" i="23"/>
  <c r="AP118" i="23"/>
  <c r="AP119" i="23"/>
  <c r="AP120" i="23"/>
  <c r="AP121" i="23"/>
  <c r="AP122" i="23"/>
  <c r="AP123" i="23"/>
  <c r="AP124" i="23"/>
  <c r="AP125" i="23"/>
  <c r="AP126" i="23"/>
  <c r="AP127" i="23"/>
  <c r="AP128" i="23"/>
  <c r="AP129" i="23"/>
  <c r="AP130" i="23"/>
  <c r="AP131" i="23"/>
  <c r="AP132" i="23"/>
  <c r="AP133" i="23"/>
  <c r="AP134" i="23"/>
  <c r="AP135" i="23"/>
  <c r="AP136" i="23"/>
  <c r="AP137" i="23"/>
  <c r="AP138" i="23"/>
  <c r="AP139" i="23"/>
  <c r="AP140" i="23"/>
  <c r="AP141" i="23"/>
  <c r="AP142" i="23"/>
  <c r="AP143" i="23"/>
  <c r="AP144" i="23"/>
  <c r="AP145" i="23"/>
  <c r="AP146" i="23"/>
  <c r="AP147" i="23"/>
  <c r="AP148" i="23"/>
  <c r="AP149" i="23"/>
  <c r="AP150" i="23"/>
  <c r="AP151" i="23"/>
  <c r="AP152" i="23"/>
  <c r="AP153" i="23"/>
  <c r="AP154" i="23"/>
  <c r="AP155" i="23"/>
  <c r="AP156" i="23"/>
  <c r="AP157" i="23"/>
  <c r="AP158" i="23"/>
  <c r="AP159" i="23"/>
  <c r="AP160" i="23"/>
  <c r="AP161" i="23"/>
  <c r="AP162" i="23"/>
  <c r="AP163" i="23"/>
  <c r="AP164" i="23"/>
  <c r="AP165" i="23"/>
  <c r="AP166" i="23"/>
  <c r="AP167" i="23"/>
  <c r="AP168" i="23"/>
  <c r="AP169" i="23"/>
  <c r="AP170" i="23"/>
  <c r="AP171" i="23"/>
  <c r="AP172" i="23"/>
  <c r="AP173" i="23"/>
  <c r="AP174" i="23"/>
  <c r="AP175" i="23"/>
  <c r="AP176" i="23"/>
  <c r="AP177" i="23"/>
  <c r="AP178" i="23"/>
  <c r="AP179" i="23"/>
  <c r="AP180" i="23"/>
  <c r="AP181" i="23"/>
  <c r="AP182" i="23"/>
  <c r="AP183" i="23"/>
  <c r="AP184" i="23"/>
  <c r="AP185" i="23"/>
  <c r="AP186" i="23"/>
  <c r="AP187" i="23"/>
  <c r="AP188" i="23"/>
  <c r="AP189" i="23"/>
  <c r="AP190" i="23"/>
  <c r="AP191" i="23"/>
  <c r="AP192" i="23"/>
  <c r="AP193" i="23"/>
  <c r="AP194" i="23"/>
  <c r="AP195" i="23"/>
  <c r="AP196" i="23"/>
  <c r="AP197" i="23"/>
  <c r="AP198" i="23"/>
  <c r="AP199" i="23"/>
  <c r="AP200" i="23"/>
  <c r="AP201" i="23"/>
  <c r="AP202" i="23"/>
  <c r="AP203" i="23"/>
  <c r="AP204" i="23"/>
  <c r="AP205" i="23"/>
  <c r="AP206" i="23"/>
  <c r="AP207" i="23"/>
  <c r="AP208" i="23"/>
  <c r="AP209" i="23"/>
  <c r="AP210" i="23"/>
  <c r="AP211" i="23"/>
  <c r="AP212" i="23"/>
  <c r="AP213" i="23"/>
  <c r="AP214" i="23"/>
  <c r="AP215" i="23"/>
  <c r="AP216" i="23"/>
  <c r="AP217" i="23"/>
  <c r="AP218" i="23"/>
  <c r="AP219" i="23"/>
  <c r="AP220" i="23"/>
  <c r="AP221" i="23"/>
  <c r="AP222" i="23"/>
  <c r="AP223" i="23"/>
  <c r="AP224" i="23"/>
  <c r="AP225" i="23"/>
  <c r="AP226" i="23"/>
  <c r="AP227" i="23"/>
  <c r="AP228" i="23"/>
  <c r="AP229" i="23"/>
  <c r="AP230" i="23"/>
  <c r="AP231" i="23"/>
  <c r="AP232" i="23"/>
  <c r="AP233" i="23"/>
  <c r="AP234" i="23"/>
  <c r="AP235" i="23"/>
  <c r="AP236" i="23"/>
  <c r="AP237" i="23"/>
  <c r="AP238" i="23"/>
  <c r="AP239" i="23"/>
  <c r="AP240" i="23"/>
  <c r="AP241" i="23"/>
  <c r="AP242" i="23"/>
  <c r="AP243" i="23"/>
  <c r="AP244" i="23"/>
  <c r="AP245" i="23"/>
  <c r="AP246" i="23"/>
  <c r="AP247" i="23"/>
  <c r="AP248" i="23"/>
  <c r="AP249" i="23"/>
  <c r="AP250" i="23"/>
  <c r="AP251" i="23"/>
  <c r="AP252" i="23"/>
  <c r="AP253" i="23"/>
  <c r="AP254" i="23"/>
  <c r="AP255" i="23"/>
  <c r="AP256" i="23"/>
  <c r="AP257" i="23"/>
  <c r="AP258" i="23"/>
  <c r="AP259" i="23"/>
  <c r="AP260" i="23"/>
  <c r="AP261" i="23"/>
  <c r="AP262" i="23"/>
  <c r="AP263" i="23"/>
  <c r="AP264" i="23"/>
  <c r="AP265" i="23"/>
  <c r="AP266" i="23"/>
  <c r="AP267" i="23"/>
  <c r="AP268" i="23"/>
  <c r="AP269" i="23"/>
  <c r="AP270" i="23"/>
  <c r="AP271" i="23"/>
  <c r="AP272" i="23"/>
  <c r="AP273" i="23"/>
  <c r="AP274" i="23"/>
  <c r="AP275" i="23"/>
  <c r="AP276" i="23"/>
  <c r="AP277" i="23"/>
  <c r="AP278" i="23"/>
  <c r="AP279" i="23"/>
  <c r="AP280" i="23"/>
  <c r="AP281" i="23"/>
  <c r="AP282" i="23"/>
  <c r="AP283" i="23"/>
  <c r="AP284" i="23"/>
  <c r="AP285" i="23"/>
  <c r="AP286" i="23"/>
  <c r="AP287" i="23"/>
  <c r="AP288" i="23"/>
  <c r="AP289" i="23"/>
  <c r="AP290" i="23"/>
  <c r="AP291" i="23"/>
  <c r="AP292" i="23"/>
  <c r="AP293" i="23"/>
  <c r="AP294" i="23"/>
  <c r="AP295" i="23"/>
  <c r="AP296" i="23"/>
  <c r="AP297" i="23"/>
  <c r="AP298" i="23"/>
  <c r="AP299" i="23"/>
  <c r="AP300" i="23"/>
  <c r="AP301" i="23"/>
  <c r="AP302" i="23"/>
  <c r="AP303" i="23"/>
  <c r="AP304" i="23"/>
  <c r="AP305" i="23"/>
  <c r="AP306" i="23"/>
  <c r="AP307" i="23"/>
  <c r="AP308" i="23"/>
  <c r="AP309" i="23"/>
  <c r="AP310" i="23"/>
  <c r="AP311" i="23"/>
  <c r="AP312" i="23"/>
  <c r="AP313" i="23"/>
  <c r="AP314" i="23"/>
  <c r="AP315" i="23"/>
  <c r="AP316" i="23"/>
  <c r="AP317" i="23"/>
  <c r="AP318" i="23"/>
  <c r="AP319" i="23"/>
  <c r="AP320" i="23"/>
  <c r="AP321" i="23"/>
  <c r="AP322" i="23"/>
  <c r="AP323" i="23"/>
  <c r="AP324" i="23"/>
  <c r="AP325" i="23"/>
  <c r="AP326" i="23"/>
  <c r="AP327" i="23"/>
  <c r="AP328" i="23"/>
  <c r="AP329" i="23"/>
  <c r="AP330" i="23"/>
  <c r="AP331" i="23"/>
  <c r="AP332" i="23"/>
  <c r="AP333" i="23"/>
  <c r="AP334" i="23"/>
  <c r="AP335" i="23"/>
  <c r="AP336" i="23"/>
  <c r="AP337" i="23"/>
  <c r="AP338" i="23"/>
  <c r="AP339" i="23"/>
  <c r="AP340" i="23"/>
  <c r="AP341" i="23"/>
  <c r="AP342" i="23"/>
  <c r="AP343" i="23"/>
  <c r="AP344" i="23"/>
  <c r="AP345" i="23"/>
  <c r="AP346" i="23"/>
  <c r="AP347" i="23"/>
  <c r="AP348" i="23"/>
  <c r="AP349" i="23"/>
  <c r="AP350" i="23"/>
  <c r="AP351" i="23"/>
  <c r="AP352" i="23"/>
  <c r="AP353" i="23"/>
  <c r="AP354" i="23"/>
  <c r="AP355" i="23"/>
  <c r="AP356" i="23"/>
  <c r="AP357" i="23"/>
  <c r="AP358" i="23"/>
  <c r="AP359" i="23"/>
  <c r="AP360" i="23"/>
  <c r="AP361" i="23"/>
  <c r="AP362" i="23"/>
  <c r="AP363" i="23"/>
  <c r="AP364" i="23"/>
  <c r="AP365" i="23"/>
  <c r="AP366" i="23"/>
  <c r="AP367" i="23"/>
  <c r="AP368" i="23"/>
  <c r="AP369" i="23"/>
  <c r="AP370" i="23"/>
  <c r="AP371" i="23"/>
  <c r="AP372" i="23"/>
  <c r="AP373" i="23"/>
  <c r="AP374" i="23"/>
  <c r="AP375" i="23"/>
  <c r="AP376" i="23"/>
  <c r="AP377" i="23"/>
  <c r="AP378" i="23"/>
  <c r="AP379" i="23"/>
  <c r="AP380" i="23"/>
  <c r="AP381" i="23"/>
  <c r="AP382" i="23"/>
  <c r="AP383" i="23"/>
  <c r="AP384" i="23"/>
  <c r="AP385" i="23"/>
  <c r="AP386" i="23"/>
  <c r="AP387" i="23"/>
  <c r="AP388" i="23"/>
  <c r="AP389" i="23"/>
  <c r="AP390" i="23"/>
  <c r="AP391" i="23"/>
  <c r="AP392" i="23"/>
  <c r="AP393" i="23"/>
  <c r="AP394" i="23"/>
  <c r="AP395" i="23"/>
  <c r="AP396" i="23"/>
  <c r="AP397" i="23"/>
  <c r="AP398" i="23"/>
  <c r="AP399" i="23"/>
  <c r="AP400" i="23"/>
  <c r="AP401" i="23"/>
  <c r="AP402" i="23"/>
  <c r="AP403" i="23"/>
  <c r="AP404" i="23"/>
  <c r="AP405" i="23"/>
  <c r="AP406" i="23"/>
  <c r="AP407" i="23"/>
  <c r="AP408" i="23"/>
  <c r="AP409" i="23"/>
  <c r="AP410" i="23"/>
  <c r="AP411" i="23"/>
  <c r="AP412" i="23"/>
  <c r="AP413" i="23"/>
  <c r="AP414" i="23"/>
  <c r="AP415" i="23"/>
  <c r="AP416" i="23"/>
  <c r="AP417" i="23"/>
  <c r="AP418" i="23"/>
  <c r="AP419" i="23"/>
  <c r="AP420" i="23"/>
  <c r="AP421" i="23"/>
  <c r="AP422" i="23"/>
  <c r="AP423" i="23"/>
  <c r="AP424" i="23"/>
  <c r="AP425" i="23"/>
  <c r="AP426" i="23"/>
  <c r="AP427" i="23"/>
  <c r="AP428" i="23"/>
  <c r="AP429" i="23"/>
  <c r="AP430" i="23"/>
  <c r="AP431" i="23"/>
  <c r="AP432" i="23"/>
  <c r="AP433" i="23"/>
  <c r="AP434" i="23"/>
  <c r="AP435" i="23"/>
  <c r="AP436" i="23"/>
  <c r="AP437" i="23"/>
  <c r="AP438" i="23"/>
  <c r="AP439" i="23"/>
  <c r="AP440" i="23"/>
  <c r="AP441" i="23"/>
  <c r="AP442" i="23"/>
  <c r="AP443" i="23"/>
  <c r="AP444" i="23"/>
  <c r="AP445" i="23"/>
  <c r="AP446" i="23"/>
  <c r="AP447" i="23"/>
  <c r="AP448" i="23"/>
  <c r="AP449" i="23"/>
  <c r="AP6" i="23"/>
  <c r="AO7" i="23"/>
  <c r="AO8" i="23"/>
  <c r="AO9" i="23"/>
  <c r="AO10" i="23"/>
  <c r="AO11" i="23"/>
  <c r="AO12" i="23"/>
  <c r="AO13" i="23"/>
  <c r="AO14" i="23"/>
  <c r="AO15" i="23"/>
  <c r="AO16" i="23"/>
  <c r="AO17" i="23"/>
  <c r="AO18" i="23"/>
  <c r="AO19" i="23"/>
  <c r="AO20" i="23"/>
  <c r="AO21" i="23"/>
  <c r="AO22" i="23"/>
  <c r="AO23" i="23"/>
  <c r="AO24" i="23"/>
  <c r="AO25" i="23"/>
  <c r="AO26" i="23"/>
  <c r="AO27" i="23"/>
  <c r="AO28" i="23"/>
  <c r="AO29" i="23"/>
  <c r="AO30" i="23"/>
  <c r="AO31" i="23"/>
  <c r="AO32" i="23"/>
  <c r="AO33" i="23"/>
  <c r="AO34" i="23"/>
  <c r="AO35" i="23"/>
  <c r="AO36" i="23"/>
  <c r="AO37" i="23"/>
  <c r="AO38" i="23"/>
  <c r="AO39" i="23"/>
  <c r="AO40" i="23"/>
  <c r="AO41" i="23"/>
  <c r="AO42" i="23"/>
  <c r="AO43" i="23"/>
  <c r="AO44" i="23"/>
  <c r="AO45" i="23"/>
  <c r="AO46" i="23"/>
  <c r="AO47" i="23"/>
  <c r="AO48" i="23"/>
  <c r="AO49" i="23"/>
  <c r="AO50" i="23"/>
  <c r="AO51" i="23"/>
  <c r="AO52" i="23"/>
  <c r="AO53" i="23"/>
  <c r="AO54" i="23"/>
  <c r="AO55" i="23"/>
  <c r="AO56" i="23"/>
  <c r="AO57" i="23"/>
  <c r="AO58" i="23"/>
  <c r="AO59" i="23"/>
  <c r="AO60" i="23"/>
  <c r="AO61" i="23"/>
  <c r="AO62" i="23"/>
  <c r="AO63" i="23"/>
  <c r="AO64" i="23"/>
  <c r="AO65" i="23"/>
  <c r="AO66" i="23"/>
  <c r="AO67" i="23"/>
  <c r="AO68" i="23"/>
  <c r="AO69" i="23"/>
  <c r="AO70" i="23"/>
  <c r="AO71" i="23"/>
  <c r="AO72" i="23"/>
  <c r="AO73" i="23"/>
  <c r="AO74" i="23"/>
  <c r="AO75" i="23"/>
  <c r="AO76" i="23"/>
  <c r="AO77" i="23"/>
  <c r="AO78" i="23"/>
  <c r="AO79" i="23"/>
  <c r="AO80" i="23"/>
  <c r="AO81" i="23"/>
  <c r="AO82" i="23"/>
  <c r="AO83" i="23"/>
  <c r="AO84" i="23"/>
  <c r="AO85" i="23"/>
  <c r="AO86" i="23"/>
  <c r="AO87" i="23"/>
  <c r="AO88" i="23"/>
  <c r="AO89" i="23"/>
  <c r="AO90" i="23"/>
  <c r="AO91" i="23"/>
  <c r="AO92" i="23"/>
  <c r="AO93" i="23"/>
  <c r="AO94" i="23"/>
  <c r="AO95" i="23"/>
  <c r="AO96" i="23"/>
  <c r="AO97" i="23"/>
  <c r="AO98" i="23"/>
  <c r="AO99" i="23"/>
  <c r="AO100" i="23"/>
  <c r="AO101" i="23"/>
  <c r="AO102" i="23"/>
  <c r="AO103" i="23"/>
  <c r="AO104" i="23"/>
  <c r="AO105" i="23"/>
  <c r="AO106" i="23"/>
  <c r="AO107" i="23"/>
  <c r="AO108" i="23"/>
  <c r="AO109" i="23"/>
  <c r="AO110" i="23"/>
  <c r="AO111" i="23"/>
  <c r="AO112" i="23"/>
  <c r="AO113" i="23"/>
  <c r="AO114" i="23"/>
  <c r="AO115" i="23"/>
  <c r="AO116" i="23"/>
  <c r="AO117" i="23"/>
  <c r="AO118" i="23"/>
  <c r="AO119" i="23"/>
  <c r="AO120" i="23"/>
  <c r="AO121" i="23"/>
  <c r="AO122" i="23"/>
  <c r="AO123" i="23"/>
  <c r="AO124" i="23"/>
  <c r="AO125" i="23"/>
  <c r="AO126" i="23"/>
  <c r="AO127" i="23"/>
  <c r="AO128" i="23"/>
  <c r="AO129" i="23"/>
  <c r="AO130" i="23"/>
  <c r="AO131" i="23"/>
  <c r="AO132" i="23"/>
  <c r="AO133" i="23"/>
  <c r="AO134" i="23"/>
  <c r="AO135" i="23"/>
  <c r="AO136" i="23"/>
  <c r="AO137" i="23"/>
  <c r="AO138" i="23"/>
  <c r="AO139" i="23"/>
  <c r="AO140" i="23"/>
  <c r="AO141" i="23"/>
  <c r="AO142" i="23"/>
  <c r="AO143" i="23"/>
  <c r="AO144" i="23"/>
  <c r="AO145" i="23"/>
  <c r="AO146" i="23"/>
  <c r="AO147" i="23"/>
  <c r="AO148" i="23"/>
  <c r="AO149" i="23"/>
  <c r="AO150" i="23"/>
  <c r="AO151" i="23"/>
  <c r="AO152" i="23"/>
  <c r="AO153" i="23"/>
  <c r="AO154" i="23"/>
  <c r="AO155" i="23"/>
  <c r="AO156" i="23"/>
  <c r="AO157" i="23"/>
  <c r="AO158" i="23"/>
  <c r="AO159" i="23"/>
  <c r="AO160" i="23"/>
  <c r="AO161" i="23"/>
  <c r="AO162" i="23"/>
  <c r="AO163" i="23"/>
  <c r="AO164" i="23"/>
  <c r="AO165" i="23"/>
  <c r="AO166" i="23"/>
  <c r="AO167" i="23"/>
  <c r="AO168" i="23"/>
  <c r="AO169" i="23"/>
  <c r="AO170" i="23"/>
  <c r="AO171" i="23"/>
  <c r="AO172" i="23"/>
  <c r="AO173" i="23"/>
  <c r="AO174" i="23"/>
  <c r="AO175" i="23"/>
  <c r="AO176" i="23"/>
  <c r="AO177" i="23"/>
  <c r="AO178" i="23"/>
  <c r="AO179" i="23"/>
  <c r="AO180" i="23"/>
  <c r="AO181" i="23"/>
  <c r="AO182" i="23"/>
  <c r="AO183" i="23"/>
  <c r="AO184" i="23"/>
  <c r="AO185" i="23"/>
  <c r="AO186" i="23"/>
  <c r="AO187" i="23"/>
  <c r="AO188" i="23"/>
  <c r="AO189" i="23"/>
  <c r="AO190" i="23"/>
  <c r="AO191" i="23"/>
  <c r="AO192" i="23"/>
  <c r="AO193" i="23"/>
  <c r="AO194" i="23"/>
  <c r="AO195" i="23"/>
  <c r="AO196" i="23"/>
  <c r="AO197" i="23"/>
  <c r="AO198" i="23"/>
  <c r="AO199" i="23"/>
  <c r="AO200" i="23"/>
  <c r="AO201" i="23"/>
  <c r="AO202" i="23"/>
  <c r="AO203" i="23"/>
  <c r="AO204" i="23"/>
  <c r="AO205" i="23"/>
  <c r="AO206" i="23"/>
  <c r="AO207" i="23"/>
  <c r="AO208" i="23"/>
  <c r="AO209" i="23"/>
  <c r="AO210" i="23"/>
  <c r="AO211" i="23"/>
  <c r="AO212" i="23"/>
  <c r="AO213" i="23"/>
  <c r="AO214" i="23"/>
  <c r="AO215" i="23"/>
  <c r="AO216" i="23"/>
  <c r="AO217" i="23"/>
  <c r="AO218" i="23"/>
  <c r="AO219" i="23"/>
  <c r="AO220" i="23"/>
  <c r="AO221" i="23"/>
  <c r="AO222" i="23"/>
  <c r="AO223" i="23"/>
  <c r="AO224" i="23"/>
  <c r="AO225" i="23"/>
  <c r="AO226" i="23"/>
  <c r="AO227" i="23"/>
  <c r="AO228" i="23"/>
  <c r="AO229" i="23"/>
  <c r="AO230" i="23"/>
  <c r="AO231" i="23"/>
  <c r="AO232" i="23"/>
  <c r="AO233" i="23"/>
  <c r="AO234" i="23"/>
  <c r="AO235" i="23"/>
  <c r="AO236" i="23"/>
  <c r="AO237" i="23"/>
  <c r="AO238" i="23"/>
  <c r="AO239" i="23"/>
  <c r="AO240" i="23"/>
  <c r="AO241" i="23"/>
  <c r="AO242" i="23"/>
  <c r="AO243" i="23"/>
  <c r="AO244" i="23"/>
  <c r="AO245" i="23"/>
  <c r="AO246" i="23"/>
  <c r="AO247" i="23"/>
  <c r="AO248" i="23"/>
  <c r="AO249" i="23"/>
  <c r="AO250" i="23"/>
  <c r="AO251" i="23"/>
  <c r="AO252" i="23"/>
  <c r="AO253" i="23"/>
  <c r="AO254" i="23"/>
  <c r="AO255" i="23"/>
  <c r="AO256" i="23"/>
  <c r="AO257" i="23"/>
  <c r="AO258" i="23"/>
  <c r="AO259" i="23"/>
  <c r="AO260" i="23"/>
  <c r="AO261" i="23"/>
  <c r="AO262" i="23"/>
  <c r="AO263" i="23"/>
  <c r="AO264" i="23"/>
  <c r="AO265" i="23"/>
  <c r="AO266" i="23"/>
  <c r="AO267" i="23"/>
  <c r="AO268" i="23"/>
  <c r="AO269" i="23"/>
  <c r="AO270" i="23"/>
  <c r="AO271" i="23"/>
  <c r="AO272" i="23"/>
  <c r="AO273" i="23"/>
  <c r="AO274" i="23"/>
  <c r="AO275" i="23"/>
  <c r="AO276" i="23"/>
  <c r="AO277" i="23"/>
  <c r="AO278" i="23"/>
  <c r="AO279" i="23"/>
  <c r="AO280" i="23"/>
  <c r="AO281" i="23"/>
  <c r="AO282" i="23"/>
  <c r="AO283" i="23"/>
  <c r="AO284" i="23"/>
  <c r="AO285" i="23"/>
  <c r="AO286" i="23"/>
  <c r="AO287" i="23"/>
  <c r="AO288" i="23"/>
  <c r="AO289" i="23"/>
  <c r="AO290" i="23"/>
  <c r="AO291" i="23"/>
  <c r="AO292" i="23"/>
  <c r="AO293" i="23"/>
  <c r="AO294" i="23"/>
  <c r="AO295" i="23"/>
  <c r="AO296" i="23"/>
  <c r="AO297" i="23"/>
  <c r="AO298" i="23"/>
  <c r="AO299" i="23"/>
  <c r="AO300" i="23"/>
  <c r="AO301" i="23"/>
  <c r="AO302" i="23"/>
  <c r="AO303" i="23"/>
  <c r="AO304" i="23"/>
  <c r="AO305" i="23"/>
  <c r="AO306" i="23"/>
  <c r="AO307" i="23"/>
  <c r="AO308" i="23"/>
  <c r="AO309" i="23"/>
  <c r="AO310" i="23"/>
  <c r="AO311" i="23"/>
  <c r="AO312" i="23"/>
  <c r="AO313" i="23"/>
  <c r="AO314" i="23"/>
  <c r="AO315" i="23"/>
  <c r="AO316" i="23"/>
  <c r="AO317" i="23"/>
  <c r="AO318" i="23"/>
  <c r="AO319" i="23"/>
  <c r="AO320" i="23"/>
  <c r="AO321" i="23"/>
  <c r="AO322" i="23"/>
  <c r="AO323" i="23"/>
  <c r="AO324" i="23"/>
  <c r="AO325" i="23"/>
  <c r="AO326" i="23"/>
  <c r="AO327" i="23"/>
  <c r="AO328" i="23"/>
  <c r="AO329" i="23"/>
  <c r="AO330" i="23"/>
  <c r="AO331" i="23"/>
  <c r="AO332" i="23"/>
  <c r="AO333" i="23"/>
  <c r="AO334" i="23"/>
  <c r="AO335" i="23"/>
  <c r="AO336" i="23"/>
  <c r="AO337" i="23"/>
  <c r="AO338" i="23"/>
  <c r="AO339" i="23"/>
  <c r="AO340" i="23"/>
  <c r="AO341" i="23"/>
  <c r="AO342" i="23"/>
  <c r="AO343" i="23"/>
  <c r="AO344" i="23"/>
  <c r="AO345" i="23"/>
  <c r="AO346" i="23"/>
  <c r="AO347" i="23"/>
  <c r="AO348" i="23"/>
  <c r="AO349" i="23"/>
  <c r="AO350" i="23"/>
  <c r="AO351" i="23"/>
  <c r="AO352" i="23"/>
  <c r="AO353" i="23"/>
  <c r="AO354" i="23"/>
  <c r="AO355" i="23"/>
  <c r="AO356" i="23"/>
  <c r="AO357" i="23"/>
  <c r="AO358" i="23"/>
  <c r="AO359" i="23"/>
  <c r="AO360" i="23"/>
  <c r="AO361" i="23"/>
  <c r="AO362" i="23"/>
  <c r="AO363" i="23"/>
  <c r="AO364" i="23"/>
  <c r="AO365" i="23"/>
  <c r="AO366" i="23"/>
  <c r="AO367" i="23"/>
  <c r="AO368" i="23"/>
  <c r="AO369" i="23"/>
  <c r="AO370" i="23"/>
  <c r="AO371" i="23"/>
  <c r="AO372" i="23"/>
  <c r="AO373" i="23"/>
  <c r="AO374" i="23"/>
  <c r="AO375" i="23"/>
  <c r="AO376" i="23"/>
  <c r="AO377" i="23"/>
  <c r="AO378" i="23"/>
  <c r="AO379" i="23"/>
  <c r="AO380" i="23"/>
  <c r="AO381" i="23"/>
  <c r="AO382" i="23"/>
  <c r="AO383" i="23"/>
  <c r="AO384" i="23"/>
  <c r="AO385" i="23"/>
  <c r="AO386" i="23"/>
  <c r="AO387" i="23"/>
  <c r="AO388" i="23"/>
  <c r="AO389" i="23"/>
  <c r="AO390" i="23"/>
  <c r="AO391" i="23"/>
  <c r="AO392" i="23"/>
  <c r="AO393" i="23"/>
  <c r="AO394" i="23"/>
  <c r="AO395" i="23"/>
  <c r="AO396" i="23"/>
  <c r="AO397" i="23"/>
  <c r="AO398" i="23"/>
  <c r="AO399" i="23"/>
  <c r="AO400" i="23"/>
  <c r="AO401" i="23"/>
  <c r="AO402" i="23"/>
  <c r="AO403" i="23"/>
  <c r="AO404" i="23"/>
  <c r="AO405" i="23"/>
  <c r="AO406" i="23"/>
  <c r="AO407" i="23"/>
  <c r="AO408" i="23"/>
  <c r="AO409" i="23"/>
  <c r="AO410" i="23"/>
  <c r="AO411" i="23"/>
  <c r="AO412" i="23"/>
  <c r="AO413" i="23"/>
  <c r="AO414" i="23"/>
  <c r="AO415" i="23"/>
  <c r="AO416" i="23"/>
  <c r="AO417" i="23"/>
  <c r="AO418" i="23"/>
  <c r="AO419" i="23"/>
  <c r="AO420" i="23"/>
  <c r="AO421" i="23"/>
  <c r="AO422" i="23"/>
  <c r="AO423" i="23"/>
  <c r="AO424" i="23"/>
  <c r="AO425" i="23"/>
  <c r="AO426" i="23"/>
  <c r="AO427" i="23"/>
  <c r="AO428" i="23"/>
  <c r="AO429" i="23"/>
  <c r="AO430" i="23"/>
  <c r="AO431" i="23"/>
  <c r="AO432" i="23"/>
  <c r="AO433" i="23"/>
  <c r="AO434" i="23"/>
  <c r="AO435" i="23"/>
  <c r="AO436" i="23"/>
  <c r="AO437" i="23"/>
  <c r="AO438" i="23"/>
  <c r="AO439" i="23"/>
  <c r="AO440" i="23"/>
  <c r="AO441" i="23"/>
  <c r="AO442" i="23"/>
  <c r="AO443" i="23"/>
  <c r="AO444" i="23"/>
  <c r="AO445" i="23"/>
  <c r="AO446" i="23"/>
  <c r="AO447" i="23"/>
  <c r="AO448" i="23"/>
  <c r="AO449" i="23"/>
  <c r="AO6" i="23"/>
  <c r="AN7" i="23"/>
  <c r="AN8" i="23"/>
  <c r="AN9" i="23"/>
  <c r="AN10" i="23"/>
  <c r="AN11" i="23"/>
  <c r="AN12" i="23"/>
  <c r="AN13" i="23"/>
  <c r="AN14" i="23"/>
  <c r="AN15" i="23"/>
  <c r="AN16" i="23"/>
  <c r="AN17" i="23"/>
  <c r="AN18" i="23"/>
  <c r="AN19" i="23"/>
  <c r="AN20" i="23"/>
  <c r="AN21" i="23"/>
  <c r="AN22" i="23"/>
  <c r="AN23" i="23"/>
  <c r="AN24" i="23"/>
  <c r="AN25" i="23"/>
  <c r="AN26" i="23"/>
  <c r="AN27" i="23"/>
  <c r="AN28" i="23"/>
  <c r="AN29" i="23"/>
  <c r="AN30" i="23"/>
  <c r="AN31" i="23"/>
  <c r="AN32" i="23"/>
  <c r="AN33" i="23"/>
  <c r="AN34" i="23"/>
  <c r="AN35" i="23"/>
  <c r="AN36" i="23"/>
  <c r="AN37" i="23"/>
  <c r="AN38" i="23"/>
  <c r="AN39" i="23"/>
  <c r="AN40" i="23"/>
  <c r="AN41" i="23"/>
  <c r="AN42" i="23"/>
  <c r="AN43" i="23"/>
  <c r="AN44" i="23"/>
  <c r="AN45" i="23"/>
  <c r="AN46" i="23"/>
  <c r="AN47" i="23"/>
  <c r="AN48" i="23"/>
  <c r="AN49" i="23"/>
  <c r="AN50" i="23"/>
  <c r="AN51" i="23"/>
  <c r="AN52" i="23"/>
  <c r="AN53" i="23"/>
  <c r="AN54" i="23"/>
  <c r="AN55" i="23"/>
  <c r="AN56" i="23"/>
  <c r="AN57" i="23"/>
  <c r="AN58" i="23"/>
  <c r="AN59" i="23"/>
  <c r="AN60" i="23"/>
  <c r="AN61" i="23"/>
  <c r="AN62" i="23"/>
  <c r="AN63" i="23"/>
  <c r="AN64" i="23"/>
  <c r="AN65" i="23"/>
  <c r="AN66" i="23"/>
  <c r="AN67" i="23"/>
  <c r="AN68" i="23"/>
  <c r="AN69" i="23"/>
  <c r="AN70" i="23"/>
  <c r="AN71" i="23"/>
  <c r="AN72" i="23"/>
  <c r="AN73" i="23"/>
  <c r="AN74" i="23"/>
  <c r="AN75" i="23"/>
  <c r="AN76" i="23"/>
  <c r="AN77" i="23"/>
  <c r="AN78" i="23"/>
  <c r="AN79" i="23"/>
  <c r="AN80" i="23"/>
  <c r="AN81" i="23"/>
  <c r="AN82" i="23"/>
  <c r="AN83" i="23"/>
  <c r="AN84" i="23"/>
  <c r="AN85" i="23"/>
  <c r="AN86" i="23"/>
  <c r="AN87" i="23"/>
  <c r="AN88" i="23"/>
  <c r="AN89" i="23"/>
  <c r="AN90" i="23"/>
  <c r="AN91" i="23"/>
  <c r="AN92" i="23"/>
  <c r="AN93" i="23"/>
  <c r="AN94" i="23"/>
  <c r="AN95" i="23"/>
  <c r="AN96" i="23"/>
  <c r="AN97" i="23"/>
  <c r="AN98" i="23"/>
  <c r="AN99" i="23"/>
  <c r="AN100" i="23"/>
  <c r="AN101" i="23"/>
  <c r="AN102" i="23"/>
  <c r="AN103" i="23"/>
  <c r="AN104" i="23"/>
  <c r="AN105" i="23"/>
  <c r="AN106" i="23"/>
  <c r="AN107" i="23"/>
  <c r="AN108" i="23"/>
  <c r="AN109" i="23"/>
  <c r="AN110" i="23"/>
  <c r="AN111" i="23"/>
  <c r="AN112" i="23"/>
  <c r="AN113" i="23"/>
  <c r="AN114" i="23"/>
  <c r="AN115" i="23"/>
  <c r="AN116" i="23"/>
  <c r="AN117" i="23"/>
  <c r="AN118" i="23"/>
  <c r="AN119" i="23"/>
  <c r="AN120" i="23"/>
  <c r="AN121" i="23"/>
  <c r="AN122" i="23"/>
  <c r="AN123" i="23"/>
  <c r="AN124" i="23"/>
  <c r="AN125" i="23"/>
  <c r="AN126" i="23"/>
  <c r="AN127" i="23"/>
  <c r="AN128" i="23"/>
  <c r="AN129" i="23"/>
  <c r="AN130" i="23"/>
  <c r="AN131" i="23"/>
  <c r="AN132" i="23"/>
  <c r="AN133" i="23"/>
  <c r="AN134" i="23"/>
  <c r="AN135" i="23"/>
  <c r="AN136" i="23"/>
  <c r="AN137" i="23"/>
  <c r="AN138" i="23"/>
  <c r="AN139" i="23"/>
  <c r="AN140" i="23"/>
  <c r="AN141" i="23"/>
  <c r="AN142" i="23"/>
  <c r="AN143" i="23"/>
  <c r="AN144" i="23"/>
  <c r="AN145" i="23"/>
  <c r="AN146" i="23"/>
  <c r="AN147" i="23"/>
  <c r="AN148" i="23"/>
  <c r="AN149" i="23"/>
  <c r="AN150" i="23"/>
  <c r="AN151" i="23"/>
  <c r="AN152" i="23"/>
  <c r="AN153" i="23"/>
  <c r="AN154" i="23"/>
  <c r="AN155" i="23"/>
  <c r="AN156" i="23"/>
  <c r="AN157" i="23"/>
  <c r="AN158" i="23"/>
  <c r="AN159" i="23"/>
  <c r="AN160" i="23"/>
  <c r="AN161" i="23"/>
  <c r="AN162" i="23"/>
  <c r="AN163" i="23"/>
  <c r="AN164" i="23"/>
  <c r="AN165" i="23"/>
  <c r="AN166" i="23"/>
  <c r="AN167" i="23"/>
  <c r="AN168" i="23"/>
  <c r="AN169" i="23"/>
  <c r="AN170" i="23"/>
  <c r="AN171" i="23"/>
  <c r="AN172" i="23"/>
  <c r="AN173" i="23"/>
  <c r="AN174" i="23"/>
  <c r="AN175" i="23"/>
  <c r="AN176" i="23"/>
  <c r="AN177" i="23"/>
  <c r="AN178" i="23"/>
  <c r="AN179" i="23"/>
  <c r="AN180" i="23"/>
  <c r="AN181" i="23"/>
  <c r="AN182" i="23"/>
  <c r="AN183" i="23"/>
  <c r="AN184" i="23"/>
  <c r="AN185" i="23"/>
  <c r="AN186" i="23"/>
  <c r="AN187" i="23"/>
  <c r="AN188" i="23"/>
  <c r="AN189" i="23"/>
  <c r="AN190" i="23"/>
  <c r="AN191" i="23"/>
  <c r="AN192" i="23"/>
  <c r="AN193" i="23"/>
  <c r="AN194" i="23"/>
  <c r="AN195" i="23"/>
  <c r="AN196" i="23"/>
  <c r="AN197" i="23"/>
  <c r="AN198" i="23"/>
  <c r="AN199" i="23"/>
  <c r="AN200" i="23"/>
  <c r="AN201" i="23"/>
  <c r="AN202" i="23"/>
  <c r="AN203" i="23"/>
  <c r="AN204" i="23"/>
  <c r="AN205" i="23"/>
  <c r="AN206" i="23"/>
  <c r="AN207" i="23"/>
  <c r="AN208" i="23"/>
  <c r="AN209" i="23"/>
  <c r="AN210" i="23"/>
  <c r="AN211" i="23"/>
  <c r="AN212" i="23"/>
  <c r="AN213" i="23"/>
  <c r="AN214" i="23"/>
  <c r="AN215" i="23"/>
  <c r="AN216" i="23"/>
  <c r="AN217" i="23"/>
  <c r="AN218" i="23"/>
  <c r="AN219" i="23"/>
  <c r="AN220" i="23"/>
  <c r="AN221" i="23"/>
  <c r="AN222" i="23"/>
  <c r="AN223" i="23"/>
  <c r="AN224" i="23"/>
  <c r="AN225" i="23"/>
  <c r="AN226" i="23"/>
  <c r="AN227" i="23"/>
  <c r="AN228" i="23"/>
  <c r="AN229" i="23"/>
  <c r="AN230" i="23"/>
  <c r="AN231" i="23"/>
  <c r="AN232" i="23"/>
  <c r="AN233" i="23"/>
  <c r="AN234" i="23"/>
  <c r="AN235" i="23"/>
  <c r="AN236" i="23"/>
  <c r="AN237" i="23"/>
  <c r="AN238" i="23"/>
  <c r="AN239" i="23"/>
  <c r="AN240" i="23"/>
  <c r="AN241" i="23"/>
  <c r="AN242" i="23"/>
  <c r="AN243" i="23"/>
  <c r="AN244" i="23"/>
  <c r="AN245" i="23"/>
  <c r="AN246" i="23"/>
  <c r="AN247" i="23"/>
  <c r="AN248" i="23"/>
  <c r="AN249" i="23"/>
  <c r="AN250" i="23"/>
  <c r="AN251" i="23"/>
  <c r="AN252" i="23"/>
  <c r="AN253" i="23"/>
  <c r="AN254" i="23"/>
  <c r="AN255" i="23"/>
  <c r="AN256" i="23"/>
  <c r="AN257" i="23"/>
  <c r="AN258" i="23"/>
  <c r="AN259" i="23"/>
  <c r="AN260" i="23"/>
  <c r="AN261" i="23"/>
  <c r="AN262" i="23"/>
  <c r="AN263" i="23"/>
  <c r="AN264" i="23"/>
  <c r="AN265" i="23"/>
  <c r="AN266" i="23"/>
  <c r="AN267" i="23"/>
  <c r="AN268" i="23"/>
  <c r="AN269" i="23"/>
  <c r="AN270" i="23"/>
  <c r="AN271" i="23"/>
  <c r="AN272" i="23"/>
  <c r="AN273" i="23"/>
  <c r="AN274" i="23"/>
  <c r="AN275" i="23"/>
  <c r="AN276" i="23"/>
  <c r="AN277" i="23"/>
  <c r="AN278" i="23"/>
  <c r="AN279" i="23"/>
  <c r="AN280" i="23"/>
  <c r="AN281" i="23"/>
  <c r="AN282" i="23"/>
  <c r="AN283" i="23"/>
  <c r="AN284" i="23"/>
  <c r="AN285" i="23"/>
  <c r="AN286" i="23"/>
  <c r="AN287" i="23"/>
  <c r="AN288" i="23"/>
  <c r="AN289" i="23"/>
  <c r="AN290" i="23"/>
  <c r="AN291" i="23"/>
  <c r="AN292" i="23"/>
  <c r="AN293" i="23"/>
  <c r="AN294" i="23"/>
  <c r="AN295" i="23"/>
  <c r="AN296" i="23"/>
  <c r="AN297" i="23"/>
  <c r="AN298" i="23"/>
  <c r="AN299" i="23"/>
  <c r="AN300" i="23"/>
  <c r="AN301" i="23"/>
  <c r="AN302" i="23"/>
  <c r="AN303" i="23"/>
  <c r="AN304" i="23"/>
  <c r="AN305" i="23"/>
  <c r="AN306" i="23"/>
  <c r="AN307" i="23"/>
  <c r="AN308" i="23"/>
  <c r="AN309" i="23"/>
  <c r="AN310" i="23"/>
  <c r="AN311" i="23"/>
  <c r="AN312" i="23"/>
  <c r="AN313" i="23"/>
  <c r="AN314" i="23"/>
  <c r="AN315" i="23"/>
  <c r="AN316" i="23"/>
  <c r="AN317" i="23"/>
  <c r="AN318" i="23"/>
  <c r="AN319" i="23"/>
  <c r="AN320" i="23"/>
  <c r="AN321" i="23"/>
  <c r="AN322" i="23"/>
  <c r="AN323" i="23"/>
  <c r="AN324" i="23"/>
  <c r="AN325" i="23"/>
  <c r="AN326" i="23"/>
  <c r="AN327" i="23"/>
  <c r="AN328" i="23"/>
  <c r="AN329" i="23"/>
  <c r="AN330" i="23"/>
  <c r="AN331" i="23"/>
  <c r="AN332" i="23"/>
  <c r="AN333" i="23"/>
  <c r="AN334" i="23"/>
  <c r="AN335" i="23"/>
  <c r="AN336" i="23"/>
  <c r="AN337" i="23"/>
  <c r="AN338" i="23"/>
  <c r="AN339" i="23"/>
  <c r="AN340" i="23"/>
  <c r="AN341" i="23"/>
  <c r="AN342" i="23"/>
  <c r="AN343" i="23"/>
  <c r="AN344" i="23"/>
  <c r="AN345" i="23"/>
  <c r="AN346" i="23"/>
  <c r="AN347" i="23"/>
  <c r="AN348" i="23"/>
  <c r="AN349" i="23"/>
  <c r="AN350" i="23"/>
  <c r="AN351" i="23"/>
  <c r="AN352" i="23"/>
  <c r="AN353" i="23"/>
  <c r="AN354" i="23"/>
  <c r="AN355" i="23"/>
  <c r="AN356" i="23"/>
  <c r="AN357" i="23"/>
  <c r="AN358" i="23"/>
  <c r="AN359" i="23"/>
  <c r="AN360" i="23"/>
  <c r="AN361" i="23"/>
  <c r="AN362" i="23"/>
  <c r="AN363" i="23"/>
  <c r="AN364" i="23"/>
  <c r="AN365" i="23"/>
  <c r="AN366" i="23"/>
  <c r="AN367" i="23"/>
  <c r="AN368" i="23"/>
  <c r="AN369" i="23"/>
  <c r="AN370" i="23"/>
  <c r="AN371" i="23"/>
  <c r="AN372" i="23"/>
  <c r="AN373" i="23"/>
  <c r="AN374" i="23"/>
  <c r="AN375" i="23"/>
  <c r="AN376" i="23"/>
  <c r="AN377" i="23"/>
  <c r="AN378" i="23"/>
  <c r="AN379" i="23"/>
  <c r="AN380" i="23"/>
  <c r="AN381" i="23"/>
  <c r="AN382" i="23"/>
  <c r="AN383" i="23"/>
  <c r="AN384" i="23"/>
  <c r="AN385" i="23"/>
  <c r="AN386" i="23"/>
  <c r="AN387" i="23"/>
  <c r="AN388" i="23"/>
  <c r="AN389" i="23"/>
  <c r="AN390" i="23"/>
  <c r="AN391" i="23"/>
  <c r="AN392" i="23"/>
  <c r="AN393" i="23"/>
  <c r="AN394" i="23"/>
  <c r="AN395" i="23"/>
  <c r="AN396" i="23"/>
  <c r="AN397" i="23"/>
  <c r="AN398" i="23"/>
  <c r="AN399" i="23"/>
  <c r="AN400" i="23"/>
  <c r="AN401" i="23"/>
  <c r="AN402" i="23"/>
  <c r="AN403" i="23"/>
  <c r="AN404" i="23"/>
  <c r="AN405" i="23"/>
  <c r="AN406" i="23"/>
  <c r="AN407" i="23"/>
  <c r="AN408" i="23"/>
  <c r="AN409" i="23"/>
  <c r="AN410" i="23"/>
  <c r="AN411" i="23"/>
  <c r="AN412" i="23"/>
  <c r="AN413" i="23"/>
  <c r="AN414" i="23"/>
  <c r="AN415" i="23"/>
  <c r="AN416" i="23"/>
  <c r="AN417" i="23"/>
  <c r="AN418" i="23"/>
  <c r="AN419" i="23"/>
  <c r="AN420" i="23"/>
  <c r="AN421" i="23"/>
  <c r="AN422" i="23"/>
  <c r="AN423" i="23"/>
  <c r="AN424" i="23"/>
  <c r="AN425" i="23"/>
  <c r="AN426" i="23"/>
  <c r="AN427" i="23"/>
  <c r="AN428" i="23"/>
  <c r="AN429" i="23"/>
  <c r="AN430" i="23"/>
  <c r="AN431" i="23"/>
  <c r="AN432" i="23"/>
  <c r="AN433" i="23"/>
  <c r="AN434" i="23"/>
  <c r="AN435" i="23"/>
  <c r="AN436" i="23"/>
  <c r="AN437" i="23"/>
  <c r="AN438" i="23"/>
  <c r="AN439" i="23"/>
  <c r="AN440" i="23"/>
  <c r="AN441" i="23"/>
  <c r="AN442" i="23"/>
  <c r="AN443" i="23"/>
  <c r="AN444" i="23"/>
  <c r="AN445" i="23"/>
  <c r="AN446" i="23"/>
  <c r="AN447" i="23"/>
  <c r="AN448" i="23"/>
  <c r="AN449" i="23"/>
  <c r="AN6" i="23"/>
  <c r="AM7" i="23"/>
  <c r="AM8" i="23"/>
  <c r="AM9" i="23"/>
  <c r="AM10" i="23"/>
  <c r="AM11" i="23"/>
  <c r="AM12" i="23"/>
  <c r="AM13" i="23"/>
  <c r="AM14" i="23"/>
  <c r="AM15" i="23"/>
  <c r="AM16" i="23"/>
  <c r="AM17" i="23"/>
  <c r="AM18" i="23"/>
  <c r="AM19" i="23"/>
  <c r="AM20" i="23"/>
  <c r="AM21" i="23"/>
  <c r="AM22" i="23"/>
  <c r="AM23" i="23"/>
  <c r="AM24" i="23"/>
  <c r="AM25" i="23"/>
  <c r="AM26" i="23"/>
  <c r="AM27" i="23"/>
  <c r="AM28" i="23"/>
  <c r="AM29" i="23"/>
  <c r="AM30" i="23"/>
  <c r="AM31" i="23"/>
  <c r="AM32" i="23"/>
  <c r="AM33" i="23"/>
  <c r="AM34" i="23"/>
  <c r="AM35" i="23"/>
  <c r="AM36" i="23"/>
  <c r="AM37" i="23"/>
  <c r="AM38" i="23"/>
  <c r="AM39" i="23"/>
  <c r="AM40" i="23"/>
  <c r="AM41" i="23"/>
  <c r="AM42" i="23"/>
  <c r="AM43" i="23"/>
  <c r="AM44" i="23"/>
  <c r="AM45" i="23"/>
  <c r="AM46" i="23"/>
  <c r="AM47" i="23"/>
  <c r="AM48" i="23"/>
  <c r="AM49" i="23"/>
  <c r="AM50" i="23"/>
  <c r="AM51" i="23"/>
  <c r="AM52" i="23"/>
  <c r="AM53" i="23"/>
  <c r="AM54" i="23"/>
  <c r="AM55" i="23"/>
  <c r="AM56" i="23"/>
  <c r="AM57" i="23"/>
  <c r="AM58" i="23"/>
  <c r="AM59" i="23"/>
  <c r="AM60" i="23"/>
  <c r="AM61" i="23"/>
  <c r="AM62" i="23"/>
  <c r="AM63" i="23"/>
  <c r="AM64" i="23"/>
  <c r="AM65" i="23"/>
  <c r="AM66" i="23"/>
  <c r="AM67" i="23"/>
  <c r="AM68" i="23"/>
  <c r="AM69" i="23"/>
  <c r="AM70" i="23"/>
  <c r="AM71" i="23"/>
  <c r="AM72" i="23"/>
  <c r="AM73" i="23"/>
  <c r="AM74" i="23"/>
  <c r="AM75" i="23"/>
  <c r="AM76" i="23"/>
  <c r="AM77" i="23"/>
  <c r="AM78" i="23"/>
  <c r="AM79" i="23"/>
  <c r="AM80" i="23"/>
  <c r="AM81" i="23"/>
  <c r="AM82" i="23"/>
  <c r="AM83" i="23"/>
  <c r="AM84" i="23"/>
  <c r="AM85" i="23"/>
  <c r="AM86" i="23"/>
  <c r="AM87" i="23"/>
  <c r="AM88" i="23"/>
  <c r="AM89" i="23"/>
  <c r="AM90" i="23"/>
  <c r="AM91" i="23"/>
  <c r="AM92" i="23"/>
  <c r="AM93" i="23"/>
  <c r="AM94" i="23"/>
  <c r="AM95" i="23"/>
  <c r="AM96" i="23"/>
  <c r="AM97" i="23"/>
  <c r="AM98" i="23"/>
  <c r="AM99" i="23"/>
  <c r="AM100" i="23"/>
  <c r="AM101" i="23"/>
  <c r="AM102" i="23"/>
  <c r="AM103" i="23"/>
  <c r="AM104" i="23"/>
  <c r="AM105" i="23"/>
  <c r="AM106" i="23"/>
  <c r="AM107" i="23"/>
  <c r="AM108" i="23"/>
  <c r="AM109" i="23"/>
  <c r="AM110" i="23"/>
  <c r="AM111" i="23"/>
  <c r="AM112" i="23"/>
  <c r="AM113" i="23"/>
  <c r="AM114" i="23"/>
  <c r="AM115" i="23"/>
  <c r="AM116" i="23"/>
  <c r="AM117" i="23"/>
  <c r="AM118" i="23"/>
  <c r="AM119" i="23"/>
  <c r="AM120" i="23"/>
  <c r="AM121" i="23"/>
  <c r="AM122" i="23"/>
  <c r="AM123" i="23"/>
  <c r="AM124" i="23"/>
  <c r="AM125" i="23"/>
  <c r="AM126" i="23"/>
  <c r="AM127" i="23"/>
  <c r="AM128" i="23"/>
  <c r="AM129" i="23"/>
  <c r="AM130" i="23"/>
  <c r="AM131" i="23"/>
  <c r="AM132" i="23"/>
  <c r="AM133" i="23"/>
  <c r="AM134" i="23"/>
  <c r="AM135" i="23"/>
  <c r="AM136" i="23"/>
  <c r="AM137" i="23"/>
  <c r="AM138" i="23"/>
  <c r="AM139" i="23"/>
  <c r="AM140" i="23"/>
  <c r="AM141" i="23"/>
  <c r="AM142" i="23"/>
  <c r="AM143" i="23"/>
  <c r="AM144" i="23"/>
  <c r="AM145" i="23"/>
  <c r="AM146" i="23"/>
  <c r="AM147" i="23"/>
  <c r="AM148" i="23"/>
  <c r="AM149" i="23"/>
  <c r="AM150" i="23"/>
  <c r="AM151" i="23"/>
  <c r="AM152" i="23"/>
  <c r="AM153" i="23"/>
  <c r="AM154" i="23"/>
  <c r="AM155" i="23"/>
  <c r="AM156" i="23"/>
  <c r="AM157" i="23"/>
  <c r="AM158" i="23"/>
  <c r="AM159" i="23"/>
  <c r="AM160" i="23"/>
  <c r="AM161" i="23"/>
  <c r="AM162" i="23"/>
  <c r="AM163" i="23"/>
  <c r="AM164" i="23"/>
  <c r="AM165" i="23"/>
  <c r="AM166" i="23"/>
  <c r="AM167" i="23"/>
  <c r="AM168" i="23"/>
  <c r="AM169" i="23"/>
  <c r="AM170" i="23"/>
  <c r="AM171" i="23"/>
  <c r="AM172" i="23"/>
  <c r="AM173" i="23"/>
  <c r="AM174" i="23"/>
  <c r="AM175" i="23"/>
  <c r="AM176" i="23"/>
  <c r="AM177" i="23"/>
  <c r="AM178" i="23"/>
  <c r="AM179" i="23"/>
  <c r="AM180" i="23"/>
  <c r="AM181" i="23"/>
  <c r="AM182" i="23"/>
  <c r="AM183" i="23"/>
  <c r="AM184" i="23"/>
  <c r="AM185" i="23"/>
  <c r="AM186" i="23"/>
  <c r="AM187" i="23"/>
  <c r="AM188" i="23"/>
  <c r="AM189" i="23"/>
  <c r="AM190" i="23"/>
  <c r="AM191" i="23"/>
  <c r="AM192" i="23"/>
  <c r="AM193" i="23"/>
  <c r="AM194" i="23"/>
  <c r="AM195" i="23"/>
  <c r="AM196" i="23"/>
  <c r="AM197" i="23"/>
  <c r="AM198" i="23"/>
  <c r="AM199" i="23"/>
  <c r="AM200" i="23"/>
  <c r="AM201" i="23"/>
  <c r="AM202" i="23"/>
  <c r="AM203" i="23"/>
  <c r="AM204" i="23"/>
  <c r="AM205" i="23"/>
  <c r="AM206" i="23"/>
  <c r="AM207" i="23"/>
  <c r="AM208" i="23"/>
  <c r="AM209" i="23"/>
  <c r="AM210" i="23"/>
  <c r="AM211" i="23"/>
  <c r="AM212" i="23"/>
  <c r="AM213" i="23"/>
  <c r="AM214" i="23"/>
  <c r="AM215" i="23"/>
  <c r="AM216" i="23"/>
  <c r="AM217" i="23"/>
  <c r="AM218" i="23"/>
  <c r="AM219" i="23"/>
  <c r="AM220" i="23"/>
  <c r="AM221" i="23"/>
  <c r="AM222" i="23"/>
  <c r="AM223" i="23"/>
  <c r="AM224" i="23"/>
  <c r="AM225" i="23"/>
  <c r="AM226" i="23"/>
  <c r="AM227" i="23"/>
  <c r="AM228" i="23"/>
  <c r="AM229" i="23"/>
  <c r="AM230" i="23"/>
  <c r="AM231" i="23"/>
  <c r="AM232" i="23"/>
  <c r="AM233" i="23"/>
  <c r="AM234" i="23"/>
  <c r="AM235" i="23"/>
  <c r="AM236" i="23"/>
  <c r="AM237" i="23"/>
  <c r="AM238" i="23"/>
  <c r="AM239" i="23"/>
  <c r="AM240" i="23"/>
  <c r="AM241" i="23"/>
  <c r="AM242" i="23"/>
  <c r="AM243" i="23"/>
  <c r="AM244" i="23"/>
  <c r="AM245" i="23"/>
  <c r="AM246" i="23"/>
  <c r="AM247" i="23"/>
  <c r="AM248" i="23"/>
  <c r="AM249" i="23"/>
  <c r="AM250" i="23"/>
  <c r="AM251" i="23"/>
  <c r="AM252" i="23"/>
  <c r="AM253" i="23"/>
  <c r="AM254" i="23"/>
  <c r="AM255" i="23"/>
  <c r="AM256" i="23"/>
  <c r="AM257" i="23"/>
  <c r="AM258" i="23"/>
  <c r="AM259" i="23"/>
  <c r="AM260" i="23"/>
  <c r="AM261" i="23"/>
  <c r="AM262" i="23"/>
  <c r="AM263" i="23"/>
  <c r="AM264" i="23"/>
  <c r="AM265" i="23"/>
  <c r="AM266" i="23"/>
  <c r="AM267" i="23"/>
  <c r="AM268" i="23"/>
  <c r="AM269" i="23"/>
  <c r="AM270" i="23"/>
  <c r="AM271" i="23"/>
  <c r="AM272" i="23"/>
  <c r="AM273" i="23"/>
  <c r="AM274" i="23"/>
  <c r="AM275" i="23"/>
  <c r="AM276" i="23"/>
  <c r="AM277" i="23"/>
  <c r="AM278" i="23"/>
  <c r="AM279" i="23"/>
  <c r="AM280" i="23"/>
  <c r="AM281" i="23"/>
  <c r="AM282" i="23"/>
  <c r="AM283" i="23"/>
  <c r="AM284" i="23"/>
  <c r="AM285" i="23"/>
  <c r="AM286" i="23"/>
  <c r="AM287" i="23"/>
  <c r="AM288" i="23"/>
  <c r="AM289" i="23"/>
  <c r="AM290" i="23"/>
  <c r="AM291" i="23"/>
  <c r="AM292" i="23"/>
  <c r="AM293" i="23"/>
  <c r="AM294" i="23"/>
  <c r="AM295" i="23"/>
  <c r="AM296" i="23"/>
  <c r="AM297" i="23"/>
  <c r="AM298" i="23"/>
  <c r="AM299" i="23"/>
  <c r="AM300" i="23"/>
  <c r="AM301" i="23"/>
  <c r="AM302" i="23"/>
  <c r="AM303" i="23"/>
  <c r="AM304" i="23"/>
  <c r="AM305" i="23"/>
  <c r="AM306" i="23"/>
  <c r="AM307" i="23"/>
  <c r="AM308" i="23"/>
  <c r="AM309" i="23"/>
  <c r="AM310" i="23"/>
  <c r="AM311" i="23"/>
  <c r="AM312" i="23"/>
  <c r="AM313" i="23"/>
  <c r="AM314" i="23"/>
  <c r="AM315" i="23"/>
  <c r="AM316" i="23"/>
  <c r="AM317" i="23"/>
  <c r="AM318" i="23"/>
  <c r="AM319" i="23"/>
  <c r="AM320" i="23"/>
  <c r="AM321" i="23"/>
  <c r="AM322" i="23"/>
  <c r="AM323" i="23"/>
  <c r="AM324" i="23"/>
  <c r="AM325" i="23"/>
  <c r="AM326" i="23"/>
  <c r="AM327" i="23"/>
  <c r="AM328" i="23"/>
  <c r="AM329" i="23"/>
  <c r="AM330" i="23"/>
  <c r="AM331" i="23"/>
  <c r="AM332" i="23"/>
  <c r="AM333" i="23"/>
  <c r="AM334" i="23"/>
  <c r="AM335" i="23"/>
  <c r="AM336" i="23"/>
  <c r="AM337" i="23"/>
  <c r="AM338" i="23"/>
  <c r="AM339" i="23"/>
  <c r="AM340" i="23"/>
  <c r="AM341" i="23"/>
  <c r="AM342" i="23"/>
  <c r="AM343" i="23"/>
  <c r="AM344" i="23"/>
  <c r="AM345" i="23"/>
  <c r="AM346" i="23"/>
  <c r="AM347" i="23"/>
  <c r="AM348" i="23"/>
  <c r="AM349" i="23"/>
  <c r="AM350" i="23"/>
  <c r="AM351" i="23"/>
  <c r="AM352" i="23"/>
  <c r="AM353" i="23"/>
  <c r="AM354" i="23"/>
  <c r="AM355" i="23"/>
  <c r="AM356" i="23"/>
  <c r="AM357" i="23"/>
  <c r="AM358" i="23"/>
  <c r="AM359" i="23"/>
  <c r="AM360" i="23"/>
  <c r="AM361" i="23"/>
  <c r="AM362" i="23"/>
  <c r="AM363" i="23"/>
  <c r="AM364" i="23"/>
  <c r="AM365" i="23"/>
  <c r="AM366" i="23"/>
  <c r="AM367" i="23"/>
  <c r="AM368" i="23"/>
  <c r="AM369" i="23"/>
  <c r="AM370" i="23"/>
  <c r="AM371" i="23"/>
  <c r="AM372" i="23"/>
  <c r="AM373" i="23"/>
  <c r="AM374" i="23"/>
  <c r="AM375" i="23"/>
  <c r="AM376" i="23"/>
  <c r="AM377" i="23"/>
  <c r="AM378" i="23"/>
  <c r="AM379" i="23"/>
  <c r="AM380" i="23"/>
  <c r="AM381" i="23"/>
  <c r="AM382" i="23"/>
  <c r="AM383" i="23"/>
  <c r="AM384" i="23"/>
  <c r="AM385" i="23"/>
  <c r="AM386" i="23"/>
  <c r="AM387" i="23"/>
  <c r="AM388" i="23"/>
  <c r="AM389" i="23"/>
  <c r="AM390" i="23"/>
  <c r="AM391" i="23"/>
  <c r="AM392" i="23"/>
  <c r="AM393" i="23"/>
  <c r="AM394" i="23"/>
  <c r="AM395" i="23"/>
  <c r="AM396" i="23"/>
  <c r="AM397" i="23"/>
  <c r="AM398" i="23"/>
  <c r="AM399" i="23"/>
  <c r="AM400" i="23"/>
  <c r="AM401" i="23"/>
  <c r="AM402" i="23"/>
  <c r="AM403" i="23"/>
  <c r="AM404" i="23"/>
  <c r="AM405" i="23"/>
  <c r="AM406" i="23"/>
  <c r="AM407" i="23"/>
  <c r="AM408" i="23"/>
  <c r="AM409" i="23"/>
  <c r="AM410" i="23"/>
  <c r="AM411" i="23"/>
  <c r="AM412" i="23"/>
  <c r="AM413" i="23"/>
  <c r="AM414" i="23"/>
  <c r="AM415" i="23"/>
  <c r="AM416" i="23"/>
  <c r="AM417" i="23"/>
  <c r="AM418" i="23"/>
  <c r="AM419" i="23"/>
  <c r="AM420" i="23"/>
  <c r="AM421" i="23"/>
  <c r="AM422" i="23"/>
  <c r="AM423" i="23"/>
  <c r="AM424" i="23"/>
  <c r="AM425" i="23"/>
  <c r="AM426" i="23"/>
  <c r="AM427" i="23"/>
  <c r="AM428" i="23"/>
  <c r="AM429" i="23"/>
  <c r="AM430" i="23"/>
  <c r="AM431" i="23"/>
  <c r="AM432" i="23"/>
  <c r="AM433" i="23"/>
  <c r="AM434" i="23"/>
  <c r="AM435" i="23"/>
  <c r="AM436" i="23"/>
  <c r="AM437" i="23"/>
  <c r="AM438" i="23"/>
  <c r="AM439" i="23"/>
  <c r="AM440" i="23"/>
  <c r="AM441" i="23"/>
  <c r="AM442" i="23"/>
  <c r="AM443" i="23"/>
  <c r="AM444" i="23"/>
  <c r="AM445" i="23"/>
  <c r="AM446" i="23"/>
  <c r="AM447" i="23"/>
  <c r="AM448" i="23"/>
  <c r="AM449" i="23"/>
  <c r="AM6" i="23"/>
  <c r="AT10" i="24"/>
  <c r="AT16" i="24"/>
  <c r="AT20" i="24"/>
  <c r="AT24" i="24"/>
  <c r="AT35" i="24"/>
  <c r="AT39" i="24"/>
  <c r="AT54" i="24"/>
  <c r="AT64" i="24"/>
  <c r="AT71" i="24"/>
  <c r="AT81" i="24"/>
  <c r="AT87" i="24"/>
  <c r="AT93" i="24"/>
  <c r="AT95" i="24"/>
  <c r="AT111" i="24"/>
  <c r="AT122" i="24"/>
  <c r="AT125" i="24"/>
  <c r="AT130" i="24"/>
  <c r="AT134" i="24"/>
  <c r="AT145" i="24"/>
  <c r="AT154" i="24"/>
  <c r="AT156" i="24"/>
  <c r="AT159" i="24"/>
  <c r="AT162" i="24"/>
  <c r="AT170" i="24"/>
  <c r="AT176" i="24"/>
  <c r="AT179" i="24"/>
  <c r="AT188" i="24"/>
  <c r="AT192" i="24"/>
  <c r="AT199" i="24"/>
  <c r="AT211" i="24"/>
  <c r="AT217" i="24"/>
  <c r="AT220" i="24"/>
  <c r="AT224" i="24"/>
  <c r="AT240" i="24"/>
  <c r="AT250" i="24"/>
  <c r="AT255" i="24"/>
  <c r="AT259" i="24"/>
  <c r="AT262" i="24"/>
  <c r="AT266" i="24"/>
  <c r="AT273" i="24"/>
  <c r="AT278" i="24"/>
  <c r="AT281" i="24"/>
  <c r="AT283" i="24"/>
  <c r="AT285" i="24"/>
  <c r="AT287" i="24"/>
  <c r="AT291" i="24"/>
  <c r="AT298" i="24"/>
  <c r="AT301" i="24"/>
  <c r="AT308" i="24"/>
  <c r="AT310" i="24"/>
  <c r="AT314" i="24"/>
  <c r="AT321" i="24"/>
  <c r="AT336" i="24"/>
  <c r="AT339" i="24"/>
  <c r="AT343" i="24"/>
  <c r="AT345" i="24"/>
  <c r="AT347" i="24"/>
  <c r="AT350" i="24"/>
  <c r="AT358" i="24"/>
  <c r="AT361" i="24"/>
  <c r="AT364" i="24"/>
  <c r="AT366" i="24"/>
  <c r="AT369" i="24"/>
  <c r="AT379" i="24"/>
  <c r="AT382" i="24"/>
  <c r="AT388" i="24"/>
  <c r="AT394" i="24"/>
  <c r="AT396" i="24"/>
  <c r="AT403" i="24"/>
  <c r="AT411" i="24"/>
  <c r="AT416" i="24"/>
  <c r="AT423" i="24"/>
  <c r="AT425" i="24"/>
  <c r="AT428" i="24"/>
  <c r="AT431" i="24"/>
  <c r="AT434" i="24"/>
  <c r="AT440" i="24"/>
  <c r="AT443" i="24"/>
  <c r="AT451" i="24"/>
  <c r="AS10" i="24"/>
  <c r="AS16" i="24"/>
  <c r="AS20" i="24"/>
  <c r="AS24" i="24"/>
  <c r="AS35" i="24"/>
  <c r="AS39" i="24"/>
  <c r="AS54" i="24"/>
  <c r="AS64" i="24"/>
  <c r="AS71" i="24"/>
  <c r="AS81" i="24"/>
  <c r="AS87" i="24"/>
  <c r="AS93" i="24"/>
  <c r="AS95" i="24"/>
  <c r="AS111" i="24"/>
  <c r="AS122" i="24"/>
  <c r="AS125" i="24"/>
  <c r="AS130" i="24"/>
  <c r="AS134" i="24"/>
  <c r="AS145" i="24"/>
  <c r="AS154" i="24"/>
  <c r="AS156" i="24"/>
  <c r="AS159" i="24"/>
  <c r="AS162" i="24"/>
  <c r="AS170" i="24"/>
  <c r="AS176" i="24"/>
  <c r="AS179" i="24"/>
  <c r="AS188" i="24"/>
  <c r="AS192" i="24"/>
  <c r="AS199" i="24"/>
  <c r="AS211" i="24"/>
  <c r="AS217" i="24"/>
  <c r="AS220" i="24"/>
  <c r="AS224" i="24"/>
  <c r="AS240" i="24"/>
  <c r="AS250" i="24"/>
  <c r="AS255" i="24"/>
  <c r="AS259" i="24"/>
  <c r="AS262" i="24"/>
  <c r="AS266" i="24"/>
  <c r="AS273" i="24"/>
  <c r="AS278" i="24"/>
  <c r="AS281" i="24"/>
  <c r="AS283" i="24"/>
  <c r="AS285" i="24"/>
  <c r="AS287" i="24"/>
  <c r="AS291" i="24"/>
  <c r="AS298" i="24"/>
  <c r="AS301" i="24"/>
  <c r="AS308" i="24"/>
  <c r="AS310" i="24"/>
  <c r="AS314" i="24"/>
  <c r="AS321" i="24"/>
  <c r="AS336" i="24"/>
  <c r="AS339" i="24"/>
  <c r="AS343" i="24"/>
  <c r="AS345" i="24"/>
  <c r="AS347" i="24"/>
  <c r="AS350" i="24"/>
  <c r="AS358" i="24"/>
  <c r="AS361" i="24"/>
  <c r="AS364" i="24"/>
  <c r="AS366" i="24"/>
  <c r="AS369" i="24"/>
  <c r="AS379" i="24"/>
  <c r="AS382" i="24"/>
  <c r="AS388" i="24"/>
  <c r="AS394" i="24"/>
  <c r="AS396" i="24"/>
  <c r="AS403" i="24"/>
  <c r="AS411" i="24"/>
  <c r="AS416" i="24"/>
  <c r="AS423" i="24"/>
  <c r="AS425" i="24"/>
  <c r="AS428" i="24"/>
  <c r="AS431" i="24"/>
  <c r="AS434" i="24"/>
  <c r="AS440" i="24"/>
  <c r="AS443" i="24"/>
  <c r="AS451" i="24"/>
  <c r="AR10" i="24"/>
  <c r="AR16" i="24"/>
  <c r="AR20" i="24"/>
  <c r="AR24" i="24"/>
  <c r="AR35" i="24"/>
  <c r="AR39" i="24"/>
  <c r="AR54" i="24"/>
  <c r="AR64" i="24"/>
  <c r="AR71" i="24"/>
  <c r="AR81" i="24"/>
  <c r="AR87" i="24"/>
  <c r="AR93" i="24"/>
  <c r="AR95" i="24"/>
  <c r="AR111" i="24"/>
  <c r="AR122" i="24"/>
  <c r="AR125" i="24"/>
  <c r="AR130" i="24"/>
  <c r="AR134" i="24"/>
  <c r="AR145" i="24"/>
  <c r="AR154" i="24"/>
  <c r="AR156" i="24"/>
  <c r="AR159" i="24"/>
  <c r="AR162" i="24"/>
  <c r="AR170" i="24"/>
  <c r="AR176" i="24"/>
  <c r="AR179" i="24"/>
  <c r="AR188" i="24"/>
  <c r="AR192" i="24"/>
  <c r="AR199" i="24"/>
  <c r="AR211" i="24"/>
  <c r="AR217" i="24"/>
  <c r="AR220" i="24"/>
  <c r="AR224" i="24"/>
  <c r="AR240" i="24"/>
  <c r="AR250" i="24"/>
  <c r="AR255" i="24"/>
  <c r="AR259" i="24"/>
  <c r="AR262" i="24"/>
  <c r="AR266" i="24"/>
  <c r="AR273" i="24"/>
  <c r="AR278" i="24"/>
  <c r="AR281" i="24"/>
  <c r="AR283" i="24"/>
  <c r="AR285" i="24"/>
  <c r="AR287" i="24"/>
  <c r="AR291" i="24"/>
  <c r="AR298" i="24"/>
  <c r="AR301" i="24"/>
  <c r="AR308" i="24"/>
  <c r="AR310" i="24"/>
  <c r="AR314" i="24"/>
  <c r="AR321" i="24"/>
  <c r="AR336" i="24"/>
  <c r="AR339" i="24"/>
  <c r="AR343" i="24"/>
  <c r="AR345" i="24"/>
  <c r="AR347" i="24"/>
  <c r="AR350" i="24"/>
  <c r="AR358" i="24"/>
  <c r="AR361" i="24"/>
  <c r="AR364" i="24"/>
  <c r="AR366" i="24"/>
  <c r="AR369" i="24"/>
  <c r="AR376" i="24"/>
  <c r="AR379" i="24"/>
  <c r="AR382" i="24"/>
  <c r="AR388" i="24"/>
  <c r="AR394" i="24"/>
  <c r="AR396" i="24"/>
  <c r="AR403" i="24"/>
  <c r="AR411" i="24"/>
  <c r="AR416" i="24"/>
  <c r="AR423" i="24"/>
  <c r="AR425" i="24"/>
  <c r="AR428" i="24"/>
  <c r="AR431" i="24"/>
  <c r="AR434" i="24"/>
  <c r="AR440" i="24"/>
  <c r="AR443" i="24"/>
  <c r="AR451" i="24"/>
  <c r="AQ10" i="24"/>
  <c r="AQ11" i="24"/>
  <c r="AQ12" i="24"/>
  <c r="AQ13" i="24"/>
  <c r="AQ14" i="24"/>
  <c r="AQ15" i="24"/>
  <c r="AQ16" i="24"/>
  <c r="AQ17" i="24"/>
  <c r="AQ18" i="24"/>
  <c r="AQ19" i="24"/>
  <c r="AQ20" i="24"/>
  <c r="AQ21" i="24"/>
  <c r="AQ22" i="24"/>
  <c r="AQ23" i="24"/>
  <c r="AQ24" i="24"/>
  <c r="AQ25" i="24"/>
  <c r="AQ26" i="24"/>
  <c r="AQ27" i="24"/>
  <c r="AQ28" i="24"/>
  <c r="AQ29" i="24"/>
  <c r="AQ30" i="24"/>
  <c r="AQ31" i="24"/>
  <c r="AQ32" i="24"/>
  <c r="AQ33" i="24"/>
  <c r="AQ34" i="24"/>
  <c r="AQ35" i="24"/>
  <c r="AQ36" i="24"/>
  <c r="AQ37" i="24"/>
  <c r="AQ38" i="24"/>
  <c r="AQ39" i="24"/>
  <c r="AQ40" i="24"/>
  <c r="AQ41" i="24"/>
  <c r="AQ42" i="24"/>
  <c r="AQ43" i="24"/>
  <c r="AQ44" i="24"/>
  <c r="AQ45" i="24"/>
  <c r="AQ46" i="24"/>
  <c r="AQ47" i="24"/>
  <c r="AQ48" i="24"/>
  <c r="AQ49" i="24"/>
  <c r="AQ50" i="24"/>
  <c r="AQ51" i="24"/>
  <c r="AQ52" i="24"/>
  <c r="AQ53" i="24"/>
  <c r="AQ54" i="24"/>
  <c r="AQ55" i="24"/>
  <c r="AQ56" i="24"/>
  <c r="AQ57" i="24"/>
  <c r="AQ58" i="24"/>
  <c r="AQ59" i="24"/>
  <c r="AQ60" i="24"/>
  <c r="AQ61" i="24"/>
  <c r="AQ62" i="24"/>
  <c r="AQ63" i="24"/>
  <c r="AQ64" i="24"/>
  <c r="AQ65" i="24"/>
  <c r="AQ66" i="24"/>
  <c r="AQ67" i="24"/>
  <c r="AQ68" i="24"/>
  <c r="AQ69" i="24"/>
  <c r="AQ70" i="24"/>
  <c r="AQ71" i="24"/>
  <c r="AQ72" i="24"/>
  <c r="AQ73" i="24"/>
  <c r="AQ74" i="24"/>
  <c r="AQ75" i="24"/>
  <c r="AQ76" i="24"/>
  <c r="AQ77" i="24"/>
  <c r="AQ78" i="24"/>
  <c r="AQ79" i="24"/>
  <c r="AQ80" i="24"/>
  <c r="AQ81" i="24"/>
  <c r="AQ82" i="24"/>
  <c r="AQ83" i="24"/>
  <c r="AQ84" i="24"/>
  <c r="AQ85" i="24"/>
  <c r="AQ86" i="24"/>
  <c r="AQ87" i="24"/>
  <c r="AQ88" i="24"/>
  <c r="AQ89" i="24"/>
  <c r="AQ90" i="24"/>
  <c r="AQ91" i="24"/>
  <c r="AQ92" i="24"/>
  <c r="AQ93" i="24"/>
  <c r="AQ94" i="24"/>
  <c r="AQ95" i="24"/>
  <c r="AQ96" i="24"/>
  <c r="AQ97" i="24"/>
  <c r="AQ98" i="24"/>
  <c r="AQ99" i="24"/>
  <c r="AQ100" i="24"/>
  <c r="AQ101" i="24"/>
  <c r="AQ102" i="24"/>
  <c r="AQ103" i="24"/>
  <c r="AQ104" i="24"/>
  <c r="AQ105" i="24"/>
  <c r="AQ106" i="24"/>
  <c r="AQ107" i="24"/>
  <c r="AQ108" i="24"/>
  <c r="AQ109" i="24"/>
  <c r="AQ110" i="24"/>
  <c r="AQ111" i="24"/>
  <c r="AQ112" i="24"/>
  <c r="AQ113" i="24"/>
  <c r="AQ114" i="24"/>
  <c r="AQ115" i="24"/>
  <c r="AQ116" i="24"/>
  <c r="AQ117" i="24"/>
  <c r="AQ118" i="24"/>
  <c r="AQ119" i="24"/>
  <c r="AQ120" i="24"/>
  <c r="AQ121" i="24"/>
  <c r="AQ122" i="24"/>
  <c r="AQ123" i="24"/>
  <c r="AQ124" i="24"/>
  <c r="AQ125" i="24"/>
  <c r="AQ126" i="24"/>
  <c r="AQ127" i="24"/>
  <c r="AQ128" i="24"/>
  <c r="AQ129" i="24"/>
  <c r="AQ130" i="24"/>
  <c r="AQ131" i="24"/>
  <c r="AQ132" i="24"/>
  <c r="AQ133" i="24"/>
  <c r="AQ134" i="24"/>
  <c r="AQ135" i="24"/>
  <c r="AQ136" i="24"/>
  <c r="AQ137" i="24"/>
  <c r="AQ138" i="24"/>
  <c r="AQ139" i="24"/>
  <c r="AQ140" i="24"/>
  <c r="AQ141" i="24"/>
  <c r="AQ142" i="24"/>
  <c r="AQ143" i="24"/>
  <c r="AQ144" i="24"/>
  <c r="AQ145" i="24"/>
  <c r="AQ146" i="24"/>
  <c r="AQ147" i="24"/>
  <c r="AQ148" i="24"/>
  <c r="AQ149" i="24"/>
  <c r="AQ150" i="24"/>
  <c r="AQ151" i="24"/>
  <c r="AQ152" i="24"/>
  <c r="AQ153" i="24"/>
  <c r="AQ154" i="24"/>
  <c r="AQ155" i="24"/>
  <c r="AQ156" i="24"/>
  <c r="AQ157" i="24"/>
  <c r="AQ158" i="24"/>
  <c r="AQ159" i="24"/>
  <c r="AQ160" i="24"/>
  <c r="AQ161" i="24"/>
  <c r="AQ162" i="24"/>
  <c r="AQ163" i="24"/>
  <c r="AQ164" i="24"/>
  <c r="AQ165" i="24"/>
  <c r="AQ166" i="24"/>
  <c r="AQ167" i="24"/>
  <c r="AQ168" i="24"/>
  <c r="AQ169" i="24"/>
  <c r="AQ170" i="24"/>
  <c r="AQ171" i="24"/>
  <c r="AQ172" i="24"/>
  <c r="AQ173" i="24"/>
  <c r="AQ174" i="24"/>
  <c r="AQ175" i="24"/>
  <c r="AQ176" i="24"/>
  <c r="AQ177" i="24"/>
  <c r="AQ178" i="24"/>
  <c r="AQ179" i="24"/>
  <c r="AQ180" i="24"/>
  <c r="AQ181" i="24"/>
  <c r="AQ182" i="24"/>
  <c r="AQ183" i="24"/>
  <c r="AQ184" i="24"/>
  <c r="AQ185" i="24"/>
  <c r="AQ186" i="24"/>
  <c r="AQ187" i="24"/>
  <c r="AQ188" i="24"/>
  <c r="AQ189" i="24"/>
  <c r="AQ190" i="24"/>
  <c r="AQ191" i="24"/>
  <c r="AQ192" i="24"/>
  <c r="AQ193" i="24"/>
  <c r="AQ194" i="24"/>
  <c r="AQ195" i="24"/>
  <c r="AQ196" i="24"/>
  <c r="AQ197" i="24"/>
  <c r="AQ198" i="24"/>
  <c r="AQ199" i="24"/>
  <c r="AQ200" i="24"/>
  <c r="AQ201" i="24"/>
  <c r="AQ202" i="24"/>
  <c r="AQ203" i="24"/>
  <c r="AQ204" i="24"/>
  <c r="AQ205" i="24"/>
  <c r="AQ206" i="24"/>
  <c r="AQ207" i="24"/>
  <c r="AQ208" i="24"/>
  <c r="AQ209" i="24"/>
  <c r="AQ210" i="24"/>
  <c r="AQ211" i="24"/>
  <c r="AQ212" i="24"/>
  <c r="AQ213" i="24"/>
  <c r="AQ214" i="24"/>
  <c r="AQ215" i="24"/>
  <c r="AQ216" i="24"/>
  <c r="AQ217" i="24"/>
  <c r="AQ218" i="24"/>
  <c r="AQ219" i="24"/>
  <c r="AQ220" i="24"/>
  <c r="AQ221" i="24"/>
  <c r="AQ222" i="24"/>
  <c r="AQ223" i="24"/>
  <c r="AQ224" i="24"/>
  <c r="AQ225" i="24"/>
  <c r="AQ226" i="24"/>
  <c r="AQ227" i="24"/>
  <c r="AQ228" i="24"/>
  <c r="AQ229" i="24"/>
  <c r="AQ230" i="24"/>
  <c r="AQ231" i="24"/>
  <c r="AQ232" i="24"/>
  <c r="AQ233" i="24"/>
  <c r="AQ234" i="24"/>
  <c r="AQ235" i="24"/>
  <c r="AQ236" i="24"/>
  <c r="AQ237" i="24"/>
  <c r="AQ238" i="24"/>
  <c r="AQ239" i="24"/>
  <c r="AQ240" i="24"/>
  <c r="AQ241" i="24"/>
  <c r="AQ242" i="24"/>
  <c r="AQ243" i="24"/>
  <c r="AQ244" i="24"/>
  <c r="AQ245" i="24"/>
  <c r="AQ246" i="24"/>
  <c r="AQ247" i="24"/>
  <c r="AQ248" i="24"/>
  <c r="AQ249" i="24"/>
  <c r="AQ250" i="24"/>
  <c r="AQ251" i="24"/>
  <c r="AQ252" i="24"/>
  <c r="AQ253" i="24"/>
  <c r="AQ254" i="24"/>
  <c r="AQ255" i="24"/>
  <c r="AQ256" i="24"/>
  <c r="AQ257" i="24"/>
  <c r="AQ258" i="24"/>
  <c r="AQ259" i="24"/>
  <c r="AQ260" i="24"/>
  <c r="AQ261" i="24"/>
  <c r="AQ262" i="24"/>
  <c r="AQ263" i="24"/>
  <c r="AQ264" i="24"/>
  <c r="AQ265" i="24"/>
  <c r="AQ266" i="24"/>
  <c r="AQ267" i="24"/>
  <c r="AQ268" i="24"/>
  <c r="AQ269" i="24"/>
  <c r="AQ270" i="24"/>
  <c r="AQ271" i="24"/>
  <c r="AQ272" i="24"/>
  <c r="AQ273" i="24"/>
  <c r="AQ274" i="24"/>
  <c r="AQ275" i="24"/>
  <c r="AQ276" i="24"/>
  <c r="AQ277" i="24"/>
  <c r="AQ278" i="24"/>
  <c r="AQ279" i="24"/>
  <c r="AQ280" i="24"/>
  <c r="AQ281" i="24"/>
  <c r="AQ282" i="24"/>
  <c r="AQ283" i="24"/>
  <c r="AQ284" i="24"/>
  <c r="AQ285" i="24"/>
  <c r="AQ286" i="24"/>
  <c r="AQ287" i="24"/>
  <c r="AQ288" i="24"/>
  <c r="AQ289" i="24"/>
  <c r="AQ290" i="24"/>
  <c r="AQ291" i="24"/>
  <c r="AQ292" i="24"/>
  <c r="AQ293" i="24"/>
  <c r="AQ294" i="24"/>
  <c r="AQ295" i="24"/>
  <c r="AQ296" i="24"/>
  <c r="AQ297" i="24"/>
  <c r="AQ298" i="24"/>
  <c r="AQ299" i="24"/>
  <c r="AQ300" i="24"/>
  <c r="AQ301" i="24"/>
  <c r="AQ302" i="24"/>
  <c r="AQ303" i="24"/>
  <c r="AQ304" i="24"/>
  <c r="AQ305" i="24"/>
  <c r="AQ306" i="24"/>
  <c r="AQ307" i="24"/>
  <c r="AQ308" i="24"/>
  <c r="AQ309" i="24"/>
  <c r="AQ310" i="24"/>
  <c r="AQ311" i="24"/>
  <c r="AQ312" i="24"/>
  <c r="AQ313" i="24"/>
  <c r="AQ314" i="24"/>
  <c r="AQ315" i="24"/>
  <c r="AQ316" i="24"/>
  <c r="AQ317" i="24"/>
  <c r="AQ318" i="24"/>
  <c r="AQ319" i="24"/>
  <c r="AQ320" i="24"/>
  <c r="AQ321" i="24"/>
  <c r="AQ322" i="24"/>
  <c r="AQ323" i="24"/>
  <c r="AQ324" i="24"/>
  <c r="AQ325" i="24"/>
  <c r="AQ326" i="24"/>
  <c r="AQ327" i="24"/>
  <c r="AQ328" i="24"/>
  <c r="AQ329" i="24"/>
  <c r="AQ330" i="24"/>
  <c r="AQ331" i="24"/>
  <c r="AQ332" i="24"/>
  <c r="AQ333" i="24"/>
  <c r="AQ334" i="24"/>
  <c r="AQ335" i="24"/>
  <c r="AQ336" i="24"/>
  <c r="AQ337" i="24"/>
  <c r="AQ338" i="24"/>
  <c r="AQ339" i="24"/>
  <c r="AQ340" i="24"/>
  <c r="AQ341" i="24"/>
  <c r="AQ342" i="24"/>
  <c r="AQ343" i="24"/>
  <c r="AQ344" i="24"/>
  <c r="AQ345" i="24"/>
  <c r="AQ346" i="24"/>
  <c r="AQ347" i="24"/>
  <c r="AQ348" i="24"/>
  <c r="AQ349" i="24"/>
  <c r="AQ350" i="24"/>
  <c r="AQ351" i="24"/>
  <c r="AQ352" i="24"/>
  <c r="AQ353" i="24"/>
  <c r="AQ354" i="24"/>
  <c r="AQ355" i="24"/>
  <c r="AQ356" i="24"/>
  <c r="AQ357" i="24"/>
  <c r="AQ358" i="24"/>
  <c r="AQ359" i="24"/>
  <c r="AQ360" i="24"/>
  <c r="AQ361" i="24"/>
  <c r="AQ362" i="24"/>
  <c r="AQ363" i="24"/>
  <c r="AQ364" i="24"/>
  <c r="AQ365" i="24"/>
  <c r="AQ366" i="24"/>
  <c r="AQ367" i="24"/>
  <c r="AQ368" i="24"/>
  <c r="AQ369" i="24"/>
  <c r="AQ370" i="24"/>
  <c r="AQ371" i="24"/>
  <c r="AQ372" i="24"/>
  <c r="AQ373" i="24"/>
  <c r="AQ374" i="24"/>
  <c r="AQ375" i="24"/>
  <c r="AQ376" i="24"/>
  <c r="AQ377" i="24"/>
  <c r="AQ378" i="24"/>
  <c r="AQ379" i="24"/>
  <c r="AQ380" i="24"/>
  <c r="AQ381" i="24"/>
  <c r="AQ382" i="24"/>
  <c r="AQ383" i="24"/>
  <c r="AQ384" i="24"/>
  <c r="AQ385" i="24"/>
  <c r="AQ386" i="24"/>
  <c r="AQ387" i="24"/>
  <c r="AQ388" i="24"/>
  <c r="AQ389" i="24"/>
  <c r="AQ390" i="24"/>
  <c r="AQ391" i="24"/>
  <c r="AQ392" i="24"/>
  <c r="AQ393" i="24"/>
  <c r="AQ394" i="24"/>
  <c r="AQ395" i="24"/>
  <c r="AQ396" i="24"/>
  <c r="AQ397" i="24"/>
  <c r="AQ398" i="24"/>
  <c r="AQ399" i="24"/>
  <c r="AQ400" i="24"/>
  <c r="AQ401" i="24"/>
  <c r="AQ402" i="24"/>
  <c r="AQ403" i="24"/>
  <c r="AQ404" i="24"/>
  <c r="AQ405" i="24"/>
  <c r="AQ406" i="24"/>
  <c r="AQ407" i="24"/>
  <c r="AQ408" i="24"/>
  <c r="AQ409" i="24"/>
  <c r="AQ410" i="24"/>
  <c r="AQ411" i="24"/>
  <c r="AQ412" i="24"/>
  <c r="AQ413" i="24"/>
  <c r="AQ414" i="24"/>
  <c r="AQ415" i="24"/>
  <c r="AQ416" i="24"/>
  <c r="AQ417" i="24"/>
  <c r="AQ418" i="24"/>
  <c r="AQ419" i="24"/>
  <c r="AQ420" i="24"/>
  <c r="AQ421" i="24"/>
  <c r="AQ422" i="24"/>
  <c r="AQ423" i="24"/>
  <c r="AQ424" i="24"/>
  <c r="AQ425" i="24"/>
  <c r="AQ426" i="24"/>
  <c r="AQ427" i="24"/>
  <c r="AQ428" i="24"/>
  <c r="AQ429" i="24"/>
  <c r="AQ430" i="24"/>
  <c r="AQ431" i="24"/>
  <c r="AQ432" i="24"/>
  <c r="AQ433" i="24"/>
  <c r="AQ434" i="24"/>
  <c r="AQ435" i="24"/>
  <c r="AQ436" i="24"/>
  <c r="AQ437" i="24"/>
  <c r="AQ438" i="24"/>
  <c r="AQ439" i="24"/>
  <c r="AQ440" i="24"/>
  <c r="AQ441" i="24"/>
  <c r="AQ442" i="24"/>
  <c r="AQ443" i="24"/>
  <c r="AQ444" i="24"/>
  <c r="AQ445" i="24"/>
  <c r="AQ446" i="24"/>
  <c r="AQ447" i="24"/>
  <c r="AQ448" i="24"/>
  <c r="AQ449" i="24"/>
  <c r="AQ450" i="24"/>
  <c r="AQ451" i="24"/>
  <c r="AQ452" i="24"/>
  <c r="AQ9" i="24"/>
  <c r="AP10" i="24"/>
  <c r="AP11" i="24"/>
  <c r="AP12" i="24"/>
  <c r="AP13" i="24"/>
  <c r="AP14" i="24"/>
  <c r="AP15" i="24"/>
  <c r="AP16" i="24"/>
  <c r="AP17" i="24"/>
  <c r="AP18" i="24"/>
  <c r="AP19" i="24"/>
  <c r="AP20" i="24"/>
  <c r="AP21" i="24"/>
  <c r="AP22" i="24"/>
  <c r="AP23" i="24"/>
  <c r="AP24" i="24"/>
  <c r="AP25" i="24"/>
  <c r="AP26" i="24"/>
  <c r="AP27" i="24"/>
  <c r="AP28" i="24"/>
  <c r="AP29" i="24"/>
  <c r="AP30" i="24"/>
  <c r="AP31" i="24"/>
  <c r="AP32" i="24"/>
  <c r="AP33" i="24"/>
  <c r="AP34" i="24"/>
  <c r="AP35" i="24"/>
  <c r="AP36" i="24"/>
  <c r="AP37" i="24"/>
  <c r="AP38" i="24"/>
  <c r="AP39" i="24"/>
  <c r="AP40" i="24"/>
  <c r="AP41" i="24"/>
  <c r="AP42" i="24"/>
  <c r="AP43" i="24"/>
  <c r="AP44" i="24"/>
  <c r="AP45" i="24"/>
  <c r="AP46" i="24"/>
  <c r="AP47" i="24"/>
  <c r="AP48" i="24"/>
  <c r="AP49" i="24"/>
  <c r="AP50" i="24"/>
  <c r="AP51" i="24"/>
  <c r="AP52" i="24"/>
  <c r="AP53" i="24"/>
  <c r="AP54" i="24"/>
  <c r="AP55" i="24"/>
  <c r="AP56" i="24"/>
  <c r="AP57" i="24"/>
  <c r="AP58" i="24"/>
  <c r="AP59" i="24"/>
  <c r="AP60" i="24"/>
  <c r="AP61" i="24"/>
  <c r="AP62" i="24"/>
  <c r="AP63" i="24"/>
  <c r="AP64" i="24"/>
  <c r="AP65" i="24"/>
  <c r="AP66" i="24"/>
  <c r="AP67" i="24"/>
  <c r="AP68" i="24"/>
  <c r="AP69" i="24"/>
  <c r="AP70" i="24"/>
  <c r="AP71" i="24"/>
  <c r="AP72" i="24"/>
  <c r="AP73" i="24"/>
  <c r="AP74" i="24"/>
  <c r="AP75" i="24"/>
  <c r="AP76" i="24"/>
  <c r="AP77" i="24"/>
  <c r="AP78" i="24"/>
  <c r="AP79" i="24"/>
  <c r="AP80" i="24"/>
  <c r="AP81" i="24"/>
  <c r="AP82" i="24"/>
  <c r="AP83" i="24"/>
  <c r="AP84" i="24"/>
  <c r="AP85" i="24"/>
  <c r="AP86" i="24"/>
  <c r="AP87" i="24"/>
  <c r="AP88" i="24"/>
  <c r="AP89" i="24"/>
  <c r="AP90" i="24"/>
  <c r="AP91" i="24"/>
  <c r="AP92" i="24"/>
  <c r="AP93" i="24"/>
  <c r="AP94" i="24"/>
  <c r="AP95" i="24"/>
  <c r="AP96" i="24"/>
  <c r="AP97" i="24"/>
  <c r="AP98" i="24"/>
  <c r="AP99" i="24"/>
  <c r="AP100" i="24"/>
  <c r="AP101" i="24"/>
  <c r="AP102" i="24"/>
  <c r="AP103" i="24"/>
  <c r="AP104" i="24"/>
  <c r="AP105" i="24"/>
  <c r="AP106" i="24"/>
  <c r="AP107" i="24"/>
  <c r="AP108" i="24"/>
  <c r="AP109" i="24"/>
  <c r="AP110" i="24"/>
  <c r="AP111" i="24"/>
  <c r="AP112" i="24"/>
  <c r="AP113" i="24"/>
  <c r="AP114" i="24"/>
  <c r="AP115" i="24"/>
  <c r="AP116" i="24"/>
  <c r="AP117" i="24"/>
  <c r="AP118" i="24"/>
  <c r="AP119" i="24"/>
  <c r="AP120" i="24"/>
  <c r="AP121" i="24"/>
  <c r="AP122" i="24"/>
  <c r="AP123" i="24"/>
  <c r="AP124" i="24"/>
  <c r="AP125" i="24"/>
  <c r="AP126" i="24"/>
  <c r="AP127" i="24"/>
  <c r="AP128" i="24"/>
  <c r="AP129" i="24"/>
  <c r="AP130" i="24"/>
  <c r="AP131" i="24"/>
  <c r="AP132" i="24"/>
  <c r="AP133" i="24"/>
  <c r="AP134" i="24"/>
  <c r="AP135" i="24"/>
  <c r="AP136" i="24"/>
  <c r="AP137" i="24"/>
  <c r="AP138" i="24"/>
  <c r="AP139" i="24"/>
  <c r="AP140" i="24"/>
  <c r="AP141" i="24"/>
  <c r="AP142" i="24"/>
  <c r="AP143" i="24"/>
  <c r="AP144" i="24"/>
  <c r="AP145" i="24"/>
  <c r="AP146" i="24"/>
  <c r="AP147" i="24"/>
  <c r="AP148" i="24"/>
  <c r="AP149" i="24"/>
  <c r="AP150" i="24"/>
  <c r="AP151" i="24"/>
  <c r="AP152" i="24"/>
  <c r="AP153" i="24"/>
  <c r="AP154" i="24"/>
  <c r="AP155" i="24"/>
  <c r="AP156" i="24"/>
  <c r="AP157" i="24"/>
  <c r="AP158" i="24"/>
  <c r="AP159" i="24"/>
  <c r="AP160" i="24"/>
  <c r="AP161" i="24"/>
  <c r="AP162" i="24"/>
  <c r="AP163" i="24"/>
  <c r="AP164" i="24"/>
  <c r="AP165" i="24"/>
  <c r="AP166" i="24"/>
  <c r="AP167" i="24"/>
  <c r="AP168" i="24"/>
  <c r="AP169" i="24"/>
  <c r="AP170" i="24"/>
  <c r="AP171" i="24"/>
  <c r="AP172" i="24"/>
  <c r="AP173" i="24"/>
  <c r="AP174" i="24"/>
  <c r="AP175" i="24"/>
  <c r="AP176" i="24"/>
  <c r="AP177" i="24"/>
  <c r="AP178" i="24"/>
  <c r="AP179" i="24"/>
  <c r="AP180" i="24"/>
  <c r="AP181" i="24"/>
  <c r="AP182" i="24"/>
  <c r="AP183" i="24"/>
  <c r="AP184" i="24"/>
  <c r="AP185" i="24"/>
  <c r="AP186" i="24"/>
  <c r="AP187" i="24"/>
  <c r="AP188" i="24"/>
  <c r="AP189" i="24"/>
  <c r="AP190" i="24"/>
  <c r="AP191" i="24"/>
  <c r="AP192" i="24"/>
  <c r="AP193" i="24"/>
  <c r="AP194" i="24"/>
  <c r="AP195" i="24"/>
  <c r="AP196" i="24"/>
  <c r="AP197" i="24"/>
  <c r="AP198" i="24"/>
  <c r="AP199" i="24"/>
  <c r="AP200" i="24"/>
  <c r="AP201" i="24"/>
  <c r="AP202" i="24"/>
  <c r="AP203" i="24"/>
  <c r="AP204" i="24"/>
  <c r="AP205" i="24"/>
  <c r="AP206" i="24"/>
  <c r="AP207" i="24"/>
  <c r="AP208" i="24"/>
  <c r="AP209" i="24"/>
  <c r="AP210" i="24"/>
  <c r="AP211" i="24"/>
  <c r="AP212" i="24"/>
  <c r="AP213" i="24"/>
  <c r="AP216" i="24"/>
  <c r="AP217" i="24"/>
  <c r="AP218" i="24"/>
  <c r="AP219" i="24"/>
  <c r="AP220" i="24"/>
  <c r="AP221" i="24"/>
  <c r="AP222" i="24"/>
  <c r="AP223" i="24"/>
  <c r="AP224" i="24"/>
  <c r="AP225" i="24"/>
  <c r="AP226" i="24"/>
  <c r="AP227" i="24"/>
  <c r="AP228" i="24"/>
  <c r="AP229" i="24"/>
  <c r="AP230" i="24"/>
  <c r="AP231" i="24"/>
  <c r="AP232" i="24"/>
  <c r="AP233" i="24"/>
  <c r="AP234" i="24"/>
  <c r="AP235" i="24"/>
  <c r="AP236" i="24"/>
  <c r="AP237" i="24"/>
  <c r="AP238" i="24"/>
  <c r="AP239" i="24"/>
  <c r="AP240" i="24"/>
  <c r="AP241" i="24"/>
  <c r="AP242" i="24"/>
  <c r="AP243" i="24"/>
  <c r="AP244" i="24"/>
  <c r="AP245" i="24"/>
  <c r="AP246" i="24"/>
  <c r="AP247" i="24"/>
  <c r="AP248" i="24"/>
  <c r="AP249" i="24"/>
  <c r="AP250" i="24"/>
  <c r="AP251" i="24"/>
  <c r="AP252" i="24"/>
  <c r="AP253" i="24"/>
  <c r="AP254" i="24"/>
  <c r="AP255" i="24"/>
  <c r="AP256" i="24"/>
  <c r="AP257" i="24"/>
  <c r="AP258" i="24"/>
  <c r="AP259" i="24"/>
  <c r="AP260" i="24"/>
  <c r="AP261" i="24"/>
  <c r="AP262" i="24"/>
  <c r="AP263" i="24"/>
  <c r="AP264" i="24"/>
  <c r="AP265" i="24"/>
  <c r="AP266" i="24"/>
  <c r="AP267" i="24"/>
  <c r="AP268" i="24"/>
  <c r="AP269" i="24"/>
  <c r="AP270" i="24"/>
  <c r="AP271" i="24"/>
  <c r="AP272" i="24"/>
  <c r="AP273" i="24"/>
  <c r="AP274" i="24"/>
  <c r="AP275" i="24"/>
  <c r="AP276" i="24"/>
  <c r="AP277" i="24"/>
  <c r="AP278" i="24"/>
  <c r="AP279" i="24"/>
  <c r="AP280" i="24"/>
  <c r="AP281" i="24"/>
  <c r="AP282" i="24"/>
  <c r="AP283" i="24"/>
  <c r="AP284" i="24"/>
  <c r="AP285" i="24"/>
  <c r="AP286" i="24"/>
  <c r="AP287" i="24"/>
  <c r="AP288" i="24"/>
  <c r="AP289" i="24"/>
  <c r="AP290" i="24"/>
  <c r="AP291" i="24"/>
  <c r="AP292" i="24"/>
  <c r="AP293" i="24"/>
  <c r="AP294" i="24"/>
  <c r="AP295" i="24"/>
  <c r="AP296" i="24"/>
  <c r="AP297" i="24"/>
  <c r="AP298" i="24"/>
  <c r="AP299" i="24"/>
  <c r="AP300" i="24"/>
  <c r="AP301" i="24"/>
  <c r="AP302" i="24"/>
  <c r="AP303" i="24"/>
  <c r="AP304" i="24"/>
  <c r="AP305" i="24"/>
  <c r="AP306" i="24"/>
  <c r="AP307" i="24"/>
  <c r="AP308" i="24"/>
  <c r="AP309" i="24"/>
  <c r="AP310" i="24"/>
  <c r="AP311" i="24"/>
  <c r="AP312" i="24"/>
  <c r="AP313" i="24"/>
  <c r="AP314" i="24"/>
  <c r="AP315" i="24"/>
  <c r="AP316" i="24"/>
  <c r="AP317" i="24"/>
  <c r="AP318" i="24"/>
  <c r="AP319" i="24"/>
  <c r="AP320" i="24"/>
  <c r="AP321" i="24"/>
  <c r="AP322" i="24"/>
  <c r="AP323" i="24"/>
  <c r="AP324" i="24"/>
  <c r="AP325" i="24"/>
  <c r="AP326" i="24"/>
  <c r="AP327" i="24"/>
  <c r="AP328" i="24"/>
  <c r="AP329" i="24"/>
  <c r="AP330" i="24"/>
  <c r="AP331" i="24"/>
  <c r="AP332" i="24"/>
  <c r="AP333" i="24"/>
  <c r="AP334" i="24"/>
  <c r="AP335" i="24"/>
  <c r="AP336" i="24"/>
  <c r="AP337" i="24"/>
  <c r="AP338" i="24"/>
  <c r="AP339" i="24"/>
  <c r="AP340" i="24"/>
  <c r="AP341" i="24"/>
  <c r="AP342" i="24"/>
  <c r="AP343" i="24"/>
  <c r="AP344" i="24"/>
  <c r="AP345" i="24"/>
  <c r="AP346" i="24"/>
  <c r="AP347" i="24"/>
  <c r="AP348" i="24"/>
  <c r="AP349" i="24"/>
  <c r="AP350" i="24"/>
  <c r="AP351" i="24"/>
  <c r="AP352" i="24"/>
  <c r="AP353" i="24"/>
  <c r="AP354" i="24"/>
  <c r="AP355" i="24"/>
  <c r="AP356" i="24"/>
  <c r="AP357" i="24"/>
  <c r="AP358" i="24"/>
  <c r="AP359" i="24"/>
  <c r="AP360" i="24"/>
  <c r="AP361" i="24"/>
  <c r="AP362" i="24"/>
  <c r="AP363" i="24"/>
  <c r="AP364" i="24"/>
  <c r="AP365" i="24"/>
  <c r="AP366" i="24"/>
  <c r="AP367" i="24"/>
  <c r="AP368" i="24"/>
  <c r="AP369" i="24"/>
  <c r="AP370" i="24"/>
  <c r="AP371" i="24"/>
  <c r="AP372" i="24"/>
  <c r="AP373" i="24"/>
  <c r="AP374" i="24"/>
  <c r="AP375" i="24"/>
  <c r="AP376" i="24"/>
  <c r="AP377" i="24"/>
  <c r="AP378" i="24"/>
  <c r="AP379" i="24"/>
  <c r="AP380" i="24"/>
  <c r="AP381" i="24"/>
  <c r="AP382" i="24"/>
  <c r="AP383" i="24"/>
  <c r="AP384" i="24"/>
  <c r="AP385" i="24"/>
  <c r="AP386" i="24"/>
  <c r="AP387" i="24"/>
  <c r="AP388" i="24"/>
  <c r="AP389" i="24"/>
  <c r="AP390" i="24"/>
  <c r="AP391" i="24"/>
  <c r="AP392" i="24"/>
  <c r="AP393" i="24"/>
  <c r="AP394" i="24"/>
  <c r="AP395" i="24"/>
  <c r="AP396" i="24"/>
  <c r="AP397" i="24"/>
  <c r="AP398" i="24"/>
  <c r="AP399" i="24"/>
  <c r="AP400" i="24"/>
  <c r="AP401" i="24"/>
  <c r="AP402" i="24"/>
  <c r="AP403" i="24"/>
  <c r="AP404" i="24"/>
  <c r="AP405" i="24"/>
  <c r="AP406" i="24"/>
  <c r="AP407" i="24"/>
  <c r="AP408" i="24"/>
  <c r="AP409" i="24"/>
  <c r="AP410" i="24"/>
  <c r="AP411" i="24"/>
  <c r="AP412" i="24"/>
  <c r="AP413" i="24"/>
  <c r="AP414" i="24"/>
  <c r="AP415" i="24"/>
  <c r="AP416" i="24"/>
  <c r="AP417" i="24"/>
  <c r="AP418" i="24"/>
  <c r="AP419" i="24"/>
  <c r="AP420" i="24"/>
  <c r="AP421" i="24"/>
  <c r="AP422" i="24"/>
  <c r="AP423" i="24"/>
  <c r="AP424" i="24"/>
  <c r="AP425" i="24"/>
  <c r="AP426" i="24"/>
  <c r="AP427" i="24"/>
  <c r="AP428" i="24"/>
  <c r="AP429" i="24"/>
  <c r="AP430" i="24"/>
  <c r="AP431" i="24"/>
  <c r="AP432" i="24"/>
  <c r="AP433" i="24"/>
  <c r="AP434" i="24"/>
  <c r="AP435" i="24"/>
  <c r="AP436" i="24"/>
  <c r="AP437" i="24"/>
  <c r="AP438" i="24"/>
  <c r="AP439" i="24"/>
  <c r="AP440" i="24"/>
  <c r="AP441" i="24"/>
  <c r="AP442" i="24"/>
  <c r="AP443" i="24"/>
  <c r="AP444" i="24"/>
  <c r="AP445" i="24"/>
  <c r="AP446" i="24"/>
  <c r="AP447" i="24"/>
  <c r="AP448" i="24"/>
  <c r="AP449" i="24"/>
  <c r="AP450" i="24"/>
  <c r="AP451" i="24"/>
  <c r="AP452" i="24"/>
  <c r="AP9" i="24"/>
  <c r="AO10" i="24"/>
  <c r="AO11" i="24"/>
  <c r="AO12" i="24"/>
  <c r="AO13" i="24"/>
  <c r="AO14" i="24"/>
  <c r="AO15" i="24"/>
  <c r="AO16" i="24"/>
  <c r="AO17" i="24"/>
  <c r="AO18" i="24"/>
  <c r="AO19" i="24"/>
  <c r="AO20" i="24"/>
  <c r="AO21" i="24"/>
  <c r="AO22" i="24"/>
  <c r="AO23" i="24"/>
  <c r="AO24" i="24"/>
  <c r="AO25" i="24"/>
  <c r="AO26" i="24"/>
  <c r="AO27" i="24"/>
  <c r="AO28" i="24"/>
  <c r="AO29" i="24"/>
  <c r="AO30" i="24"/>
  <c r="AO31" i="24"/>
  <c r="AO32" i="24"/>
  <c r="AO33" i="24"/>
  <c r="AO34" i="24"/>
  <c r="AO35" i="24"/>
  <c r="AO36" i="24"/>
  <c r="AO37" i="24"/>
  <c r="AO38" i="24"/>
  <c r="AO39" i="24"/>
  <c r="AO40" i="24"/>
  <c r="AO41" i="24"/>
  <c r="AO42" i="24"/>
  <c r="AO43" i="24"/>
  <c r="AO44" i="24"/>
  <c r="AO45" i="24"/>
  <c r="AO46" i="24"/>
  <c r="AO47" i="24"/>
  <c r="AO48" i="24"/>
  <c r="AO49" i="24"/>
  <c r="AO50" i="24"/>
  <c r="AO51" i="24"/>
  <c r="AO52" i="24"/>
  <c r="AO53" i="24"/>
  <c r="AO54" i="24"/>
  <c r="AO55" i="24"/>
  <c r="AO56" i="24"/>
  <c r="AO57" i="24"/>
  <c r="AO58" i="24"/>
  <c r="AO59" i="24"/>
  <c r="AO60" i="24"/>
  <c r="AO61" i="24"/>
  <c r="AO62" i="24"/>
  <c r="AO63" i="24"/>
  <c r="AO64" i="24"/>
  <c r="AO65" i="24"/>
  <c r="AO66" i="24"/>
  <c r="AO67" i="24"/>
  <c r="AO68" i="24"/>
  <c r="AO69" i="24"/>
  <c r="AO70" i="24"/>
  <c r="AO71" i="24"/>
  <c r="AO72" i="24"/>
  <c r="AO73" i="24"/>
  <c r="AO74" i="24"/>
  <c r="AO75" i="24"/>
  <c r="AO76" i="24"/>
  <c r="AO77" i="24"/>
  <c r="AO78" i="24"/>
  <c r="AO79" i="24"/>
  <c r="AO80" i="24"/>
  <c r="AO81" i="24"/>
  <c r="AO82" i="24"/>
  <c r="AO83" i="24"/>
  <c r="AO84" i="24"/>
  <c r="AO85" i="24"/>
  <c r="AO86" i="24"/>
  <c r="AO87" i="24"/>
  <c r="AO88" i="24"/>
  <c r="AO89" i="24"/>
  <c r="AO90" i="24"/>
  <c r="AO91" i="24"/>
  <c r="AO92" i="24"/>
  <c r="AO93" i="24"/>
  <c r="AO94" i="24"/>
  <c r="AO95" i="24"/>
  <c r="AO96" i="24"/>
  <c r="AO97" i="24"/>
  <c r="AO98" i="24"/>
  <c r="AO99" i="24"/>
  <c r="AO100" i="24"/>
  <c r="AO101" i="24"/>
  <c r="AO102" i="24"/>
  <c r="AO103" i="24"/>
  <c r="AO104" i="24"/>
  <c r="AO105" i="24"/>
  <c r="AO106" i="24"/>
  <c r="AO107" i="24"/>
  <c r="AO108" i="24"/>
  <c r="AO109" i="24"/>
  <c r="AO110" i="24"/>
  <c r="AO111" i="24"/>
  <c r="AO112" i="24"/>
  <c r="AO113" i="24"/>
  <c r="AO114" i="24"/>
  <c r="AO115" i="24"/>
  <c r="AO116" i="24"/>
  <c r="AO117" i="24"/>
  <c r="AO118" i="24"/>
  <c r="AO119" i="24"/>
  <c r="AO120" i="24"/>
  <c r="AO121" i="24"/>
  <c r="AO122" i="24"/>
  <c r="AO123" i="24"/>
  <c r="AO124" i="24"/>
  <c r="AO125" i="24"/>
  <c r="AO126" i="24"/>
  <c r="AO127" i="24"/>
  <c r="AO128" i="24"/>
  <c r="AO129" i="24"/>
  <c r="AO130" i="24"/>
  <c r="AO131" i="24"/>
  <c r="AO132" i="24"/>
  <c r="AO133" i="24"/>
  <c r="AO134" i="24"/>
  <c r="AO135" i="24"/>
  <c r="AO136" i="24"/>
  <c r="AO137" i="24"/>
  <c r="AO138" i="24"/>
  <c r="AO139" i="24"/>
  <c r="AO140" i="24"/>
  <c r="AO141" i="24"/>
  <c r="AO142" i="24"/>
  <c r="AO143" i="24"/>
  <c r="AO144" i="24"/>
  <c r="AO145" i="24"/>
  <c r="AO146" i="24"/>
  <c r="AO147" i="24"/>
  <c r="AO148" i="24"/>
  <c r="AO149" i="24"/>
  <c r="AO150" i="24"/>
  <c r="AO151" i="24"/>
  <c r="AO152" i="24"/>
  <c r="AO153" i="24"/>
  <c r="AO154" i="24"/>
  <c r="AO155" i="24"/>
  <c r="AO156" i="24"/>
  <c r="AO157" i="24"/>
  <c r="AO158" i="24"/>
  <c r="AO159" i="24"/>
  <c r="AO160" i="24"/>
  <c r="AO161" i="24"/>
  <c r="AO162" i="24"/>
  <c r="AO163" i="24"/>
  <c r="AO164" i="24"/>
  <c r="AO165" i="24"/>
  <c r="AO166" i="24"/>
  <c r="AO167" i="24"/>
  <c r="AO168" i="24"/>
  <c r="AO169" i="24"/>
  <c r="AO170" i="24"/>
  <c r="AO171" i="24"/>
  <c r="AO172" i="24"/>
  <c r="AO173" i="24"/>
  <c r="AO174" i="24"/>
  <c r="AO175" i="24"/>
  <c r="AO176" i="24"/>
  <c r="AO177" i="24"/>
  <c r="AO178" i="24"/>
  <c r="AO179" i="24"/>
  <c r="AO180" i="24"/>
  <c r="AO181" i="24"/>
  <c r="AO182" i="24"/>
  <c r="AO183" i="24"/>
  <c r="AO184" i="24"/>
  <c r="AO185" i="24"/>
  <c r="AO186" i="24"/>
  <c r="AO187" i="24"/>
  <c r="AO188" i="24"/>
  <c r="AO189" i="24"/>
  <c r="AO190" i="24"/>
  <c r="AO191" i="24"/>
  <c r="AO192" i="24"/>
  <c r="AO193" i="24"/>
  <c r="AO194" i="24"/>
  <c r="AO195" i="24"/>
  <c r="AO196" i="24"/>
  <c r="AO197" i="24"/>
  <c r="AO198" i="24"/>
  <c r="AO199" i="24"/>
  <c r="AO200" i="24"/>
  <c r="AO201" i="24"/>
  <c r="AO202" i="24"/>
  <c r="AO203" i="24"/>
  <c r="AO204" i="24"/>
  <c r="AO205" i="24"/>
  <c r="AO206" i="24"/>
  <c r="AO207" i="24"/>
  <c r="AO208" i="24"/>
  <c r="AO209" i="24"/>
  <c r="AO210" i="24"/>
  <c r="AO211" i="24"/>
  <c r="AO212" i="24"/>
  <c r="AO213" i="24"/>
  <c r="AO216" i="24"/>
  <c r="AO217" i="24"/>
  <c r="AO218" i="24"/>
  <c r="AO219" i="24"/>
  <c r="AO220" i="24"/>
  <c r="AO221" i="24"/>
  <c r="AO222" i="24"/>
  <c r="AO223" i="24"/>
  <c r="AO224" i="24"/>
  <c r="AO225" i="24"/>
  <c r="AO226" i="24"/>
  <c r="AO227" i="24"/>
  <c r="AO228" i="24"/>
  <c r="AO229" i="24"/>
  <c r="AO230" i="24"/>
  <c r="AO231" i="24"/>
  <c r="AO232" i="24"/>
  <c r="AO233" i="24"/>
  <c r="AO234" i="24"/>
  <c r="AO235" i="24"/>
  <c r="AO236" i="24"/>
  <c r="AO237" i="24"/>
  <c r="AO238" i="24"/>
  <c r="AO239" i="24"/>
  <c r="AO240" i="24"/>
  <c r="AO241" i="24"/>
  <c r="AO242" i="24"/>
  <c r="AO243" i="24"/>
  <c r="AO244" i="24"/>
  <c r="AO245" i="24"/>
  <c r="AO246" i="24"/>
  <c r="AO247" i="24"/>
  <c r="AO248" i="24"/>
  <c r="AO249" i="24"/>
  <c r="AO250" i="24"/>
  <c r="AO251" i="24"/>
  <c r="AO252" i="24"/>
  <c r="AO253" i="24"/>
  <c r="AO254" i="24"/>
  <c r="AO255" i="24"/>
  <c r="AO256" i="24"/>
  <c r="AO257" i="24"/>
  <c r="AO258" i="24"/>
  <c r="AO259" i="24"/>
  <c r="AO260" i="24"/>
  <c r="AO261" i="24"/>
  <c r="AO262" i="24"/>
  <c r="AO263" i="24"/>
  <c r="AO264" i="24"/>
  <c r="AO265" i="24"/>
  <c r="AO266" i="24"/>
  <c r="AO267" i="24"/>
  <c r="AO268" i="24"/>
  <c r="AO269" i="24"/>
  <c r="AO270" i="24"/>
  <c r="AO273" i="24"/>
  <c r="AO274" i="24"/>
  <c r="AO275" i="24"/>
  <c r="AO276" i="24"/>
  <c r="AO277" i="24"/>
  <c r="AO278" i="24"/>
  <c r="AO279" i="24"/>
  <c r="AO280" i="24"/>
  <c r="AO281" i="24"/>
  <c r="AO282" i="24"/>
  <c r="AO283" i="24"/>
  <c r="AO284" i="24"/>
  <c r="AO285" i="24"/>
  <c r="AO286" i="24"/>
  <c r="AO287" i="24"/>
  <c r="AO288" i="24"/>
  <c r="AO289" i="24"/>
  <c r="AO290" i="24"/>
  <c r="AO291" i="24"/>
  <c r="AO292" i="24"/>
  <c r="AO293" i="24"/>
  <c r="AO294" i="24"/>
  <c r="AO295" i="24"/>
  <c r="AO296" i="24"/>
  <c r="AO297" i="24"/>
  <c r="AO298" i="24"/>
  <c r="AO299" i="24"/>
  <c r="AO300" i="24"/>
  <c r="AO301" i="24"/>
  <c r="AO302" i="24"/>
  <c r="AO303" i="24"/>
  <c r="AO304" i="24"/>
  <c r="AO305" i="24"/>
  <c r="AO306" i="24"/>
  <c r="AO307" i="24"/>
  <c r="AO308" i="24"/>
  <c r="AO309" i="24"/>
  <c r="AO310" i="24"/>
  <c r="AO311" i="24"/>
  <c r="AO312" i="24"/>
  <c r="AO313" i="24"/>
  <c r="AO314" i="24"/>
  <c r="AO315" i="24"/>
  <c r="AO316" i="24"/>
  <c r="AO317" i="24"/>
  <c r="AO318" i="24"/>
  <c r="AO319" i="24"/>
  <c r="AO320" i="24"/>
  <c r="AO321" i="24"/>
  <c r="AO322" i="24"/>
  <c r="AO323" i="24"/>
  <c r="AO324" i="24"/>
  <c r="AO325" i="24"/>
  <c r="AO326" i="24"/>
  <c r="AO327" i="24"/>
  <c r="AO328" i="24"/>
  <c r="AO329" i="24"/>
  <c r="AO330" i="24"/>
  <c r="AO331" i="24"/>
  <c r="AO332" i="24"/>
  <c r="AO333" i="24"/>
  <c r="AO334" i="24"/>
  <c r="AO335" i="24"/>
  <c r="AO336" i="24"/>
  <c r="AO337" i="24"/>
  <c r="AO338" i="24"/>
  <c r="AO339" i="24"/>
  <c r="AO340" i="24"/>
  <c r="AO341" i="24"/>
  <c r="AO342" i="24"/>
  <c r="AO343" i="24"/>
  <c r="AO344" i="24"/>
  <c r="AO345" i="24"/>
  <c r="AO347" i="24"/>
  <c r="AO348" i="24"/>
  <c r="AO349" i="24"/>
  <c r="AO350" i="24"/>
  <c r="AO351" i="24"/>
  <c r="AO352" i="24"/>
  <c r="AO353" i="24"/>
  <c r="AO354" i="24"/>
  <c r="AO355" i="24"/>
  <c r="AO356" i="24"/>
  <c r="AO357" i="24"/>
  <c r="AO358" i="24"/>
  <c r="AO359" i="24"/>
  <c r="AO360" i="24"/>
  <c r="AO361" i="24"/>
  <c r="AO362" i="24"/>
  <c r="AO363" i="24"/>
  <c r="AO364" i="24"/>
  <c r="AO365" i="24"/>
  <c r="AO366" i="24"/>
  <c r="AO367" i="24"/>
  <c r="AO368" i="24"/>
  <c r="AO369" i="24"/>
  <c r="AO370" i="24"/>
  <c r="AO371" i="24"/>
  <c r="AO372" i="24"/>
  <c r="AO373" i="24"/>
  <c r="AO374" i="24"/>
  <c r="AO375" i="24"/>
  <c r="AO376" i="24"/>
  <c r="AO377" i="24"/>
  <c r="AO378" i="24"/>
  <c r="AO379" i="24"/>
  <c r="AO380" i="24"/>
  <c r="AO381" i="24"/>
  <c r="AO382" i="24"/>
  <c r="AO383" i="24"/>
  <c r="AO384" i="24"/>
  <c r="AO385" i="24"/>
  <c r="AO386" i="24"/>
  <c r="AO387" i="24"/>
  <c r="AO388" i="24"/>
  <c r="AO389" i="24"/>
  <c r="AO390" i="24"/>
  <c r="AO391" i="24"/>
  <c r="AO392" i="24"/>
  <c r="AO393" i="24"/>
  <c r="AO394" i="24"/>
  <c r="AO395" i="24"/>
  <c r="AO396" i="24"/>
  <c r="AO397" i="24"/>
  <c r="AO398" i="24"/>
  <c r="AO399" i="24"/>
  <c r="AO400" i="24"/>
  <c r="AO401" i="24"/>
  <c r="AO402" i="24"/>
  <c r="AO403" i="24"/>
  <c r="AO404" i="24"/>
  <c r="AO405" i="24"/>
  <c r="AO406" i="24"/>
  <c r="AO407" i="24"/>
  <c r="AO408" i="24"/>
  <c r="AO409" i="24"/>
  <c r="AO410" i="24"/>
  <c r="AO411" i="24"/>
  <c r="AO412" i="24"/>
  <c r="AO413" i="24"/>
  <c r="AO414" i="24"/>
  <c r="AO415" i="24"/>
  <c r="AO416" i="24"/>
  <c r="AO417" i="24"/>
  <c r="AO418" i="24"/>
  <c r="AO419" i="24"/>
  <c r="AO420" i="24"/>
  <c r="AO421" i="24"/>
  <c r="AO422" i="24"/>
  <c r="AO423" i="24"/>
  <c r="AO424" i="24"/>
  <c r="AO425" i="24"/>
  <c r="AO426" i="24"/>
  <c r="AO427" i="24"/>
  <c r="AO428" i="24"/>
  <c r="AO429" i="24"/>
  <c r="AO430" i="24"/>
  <c r="AO431" i="24"/>
  <c r="AO432" i="24"/>
  <c r="AO433" i="24"/>
  <c r="AO434" i="24"/>
  <c r="AO435" i="24"/>
  <c r="AO436" i="24"/>
  <c r="AO437" i="24"/>
  <c r="AO438" i="24"/>
  <c r="AO439" i="24"/>
  <c r="AO440" i="24"/>
  <c r="AO441" i="24"/>
  <c r="AO442" i="24"/>
  <c r="AO443" i="24"/>
  <c r="AO444" i="24"/>
  <c r="AO445" i="24"/>
  <c r="AO446" i="24"/>
  <c r="AO447" i="24"/>
  <c r="AO448" i="24"/>
  <c r="AO449" i="24"/>
  <c r="AO450" i="24"/>
  <c r="AO451" i="24"/>
  <c r="AO452" i="24"/>
  <c r="AO9" i="24"/>
  <c r="AN10" i="24"/>
  <c r="AN11" i="24"/>
  <c r="AN12" i="24"/>
  <c r="AN13" i="24"/>
  <c r="AN14" i="24"/>
  <c r="AN15" i="24"/>
  <c r="AN16" i="24"/>
  <c r="AN17" i="24"/>
  <c r="AN18" i="24"/>
  <c r="AN19" i="24"/>
  <c r="AN20" i="24"/>
  <c r="AN21" i="24"/>
  <c r="AN22" i="24"/>
  <c r="AN23" i="24"/>
  <c r="AN24" i="24"/>
  <c r="AN25" i="24"/>
  <c r="AN26" i="24"/>
  <c r="AN27" i="24"/>
  <c r="AN28" i="24"/>
  <c r="AN29" i="24"/>
  <c r="AN30" i="24"/>
  <c r="AN31" i="24"/>
  <c r="AN32" i="24"/>
  <c r="AN33" i="24"/>
  <c r="AN34" i="24"/>
  <c r="AN35" i="24"/>
  <c r="AN36" i="24"/>
  <c r="AN37" i="24"/>
  <c r="AN38" i="24"/>
  <c r="AN39" i="24"/>
  <c r="AN40" i="24"/>
  <c r="AN41" i="24"/>
  <c r="AN42" i="24"/>
  <c r="AN43" i="24"/>
  <c r="AN44" i="24"/>
  <c r="AN45" i="24"/>
  <c r="AN46" i="24"/>
  <c r="AN47" i="24"/>
  <c r="AN48" i="24"/>
  <c r="AN49" i="24"/>
  <c r="AN50" i="24"/>
  <c r="AN51" i="24"/>
  <c r="AN52" i="24"/>
  <c r="AN53" i="24"/>
  <c r="AN54" i="24"/>
  <c r="AN55" i="24"/>
  <c r="AN56" i="24"/>
  <c r="AN57" i="24"/>
  <c r="AN58" i="24"/>
  <c r="AN59" i="24"/>
  <c r="AN60" i="24"/>
  <c r="AN61" i="24"/>
  <c r="AN62" i="24"/>
  <c r="AN63" i="24"/>
  <c r="AN64" i="24"/>
  <c r="AN65" i="24"/>
  <c r="AN66" i="24"/>
  <c r="AN67" i="24"/>
  <c r="AN68" i="24"/>
  <c r="AN69" i="24"/>
  <c r="AN70" i="24"/>
  <c r="AN71" i="24"/>
  <c r="AN72" i="24"/>
  <c r="AN73" i="24"/>
  <c r="AN74" i="24"/>
  <c r="AN75" i="24"/>
  <c r="AN76" i="24"/>
  <c r="AN77" i="24"/>
  <c r="AN78" i="24"/>
  <c r="AN79" i="24"/>
  <c r="AN80" i="24"/>
  <c r="AN81" i="24"/>
  <c r="AN82" i="24"/>
  <c r="AN83" i="24"/>
  <c r="AN84" i="24"/>
  <c r="AN85" i="24"/>
  <c r="AN86" i="24"/>
  <c r="AN87" i="24"/>
  <c r="AN88" i="24"/>
  <c r="AN89" i="24"/>
  <c r="AN90" i="24"/>
  <c r="AN91" i="24"/>
  <c r="AN92" i="24"/>
  <c r="AN93" i="24"/>
  <c r="AN94" i="24"/>
  <c r="AN95" i="24"/>
  <c r="AN96" i="24"/>
  <c r="AN97" i="24"/>
  <c r="AN98" i="24"/>
  <c r="AN99" i="24"/>
  <c r="AN100" i="24"/>
  <c r="AN101" i="24"/>
  <c r="AN102" i="24"/>
  <c r="AN103" i="24"/>
  <c r="AN104" i="24"/>
  <c r="AN105" i="24"/>
  <c r="AN106" i="24"/>
  <c r="AN107" i="24"/>
  <c r="AN108" i="24"/>
  <c r="AN109" i="24"/>
  <c r="AN110" i="24"/>
  <c r="AN111" i="24"/>
  <c r="AN112" i="24"/>
  <c r="AN113" i="24"/>
  <c r="AN114" i="24"/>
  <c r="AN115" i="24"/>
  <c r="AN116" i="24"/>
  <c r="AN117" i="24"/>
  <c r="AN118" i="24"/>
  <c r="AN119" i="24"/>
  <c r="AN120" i="24"/>
  <c r="AN121" i="24"/>
  <c r="AN122" i="24"/>
  <c r="AN123" i="24"/>
  <c r="AN124" i="24"/>
  <c r="AN125" i="24"/>
  <c r="AN126" i="24"/>
  <c r="AN127" i="24"/>
  <c r="AN128" i="24"/>
  <c r="AN129" i="24"/>
  <c r="AN130" i="24"/>
  <c r="AN131" i="24"/>
  <c r="AN132" i="24"/>
  <c r="AN133" i="24"/>
  <c r="AN134" i="24"/>
  <c r="AN135" i="24"/>
  <c r="AN136" i="24"/>
  <c r="AN137" i="24"/>
  <c r="AN138" i="24"/>
  <c r="AN139" i="24"/>
  <c r="AN140" i="24"/>
  <c r="AN141" i="24"/>
  <c r="AN142" i="24"/>
  <c r="AN143" i="24"/>
  <c r="AN144" i="24"/>
  <c r="AN145" i="24"/>
  <c r="AN146" i="24"/>
  <c r="AN147" i="24"/>
  <c r="AN148" i="24"/>
  <c r="AN149" i="24"/>
  <c r="AN150" i="24"/>
  <c r="AN151" i="24"/>
  <c r="AN152" i="24"/>
  <c r="AN153" i="24"/>
  <c r="AN154" i="24"/>
  <c r="AN155" i="24"/>
  <c r="AN156" i="24"/>
  <c r="AN157" i="24"/>
  <c r="AN158" i="24"/>
  <c r="AN159" i="24"/>
  <c r="AN160" i="24"/>
  <c r="AN161" i="24"/>
  <c r="AN162" i="24"/>
  <c r="AN163" i="24"/>
  <c r="AN164" i="24"/>
  <c r="AN165" i="24"/>
  <c r="AN166" i="24"/>
  <c r="AN167" i="24"/>
  <c r="AN168" i="24"/>
  <c r="AN169" i="24"/>
  <c r="AN170" i="24"/>
  <c r="AN171" i="24"/>
  <c r="AN172" i="24"/>
  <c r="AN173" i="24"/>
  <c r="AN174" i="24"/>
  <c r="AN175" i="24"/>
  <c r="AN176" i="24"/>
  <c r="AN177" i="24"/>
  <c r="AN178" i="24"/>
  <c r="AN179" i="24"/>
  <c r="AN180" i="24"/>
  <c r="AN181" i="24"/>
  <c r="AN182" i="24"/>
  <c r="AN183" i="24"/>
  <c r="AN184" i="24"/>
  <c r="AN185" i="24"/>
  <c r="AN186" i="24"/>
  <c r="AN187" i="24"/>
  <c r="AN188" i="24"/>
  <c r="AN189" i="24"/>
  <c r="AN190" i="24"/>
  <c r="AN191" i="24"/>
  <c r="AN192" i="24"/>
  <c r="AN193" i="24"/>
  <c r="AN194" i="24"/>
  <c r="AN195" i="24"/>
  <c r="AN196" i="24"/>
  <c r="AN197" i="24"/>
  <c r="AN198" i="24"/>
  <c r="AN199" i="24"/>
  <c r="AN200" i="24"/>
  <c r="AN201" i="24"/>
  <c r="AN202" i="24"/>
  <c r="AN203" i="24"/>
  <c r="AN204" i="24"/>
  <c r="AN205" i="24"/>
  <c r="AN206" i="24"/>
  <c r="AN207" i="24"/>
  <c r="AN208" i="24"/>
  <c r="AN209" i="24"/>
  <c r="AN210" i="24"/>
  <c r="AN211" i="24"/>
  <c r="AN212" i="24"/>
  <c r="AN213" i="24"/>
  <c r="AN216" i="24"/>
  <c r="AN217" i="24"/>
  <c r="AN218" i="24"/>
  <c r="AN219" i="24"/>
  <c r="AN220" i="24"/>
  <c r="AN221" i="24"/>
  <c r="AN222" i="24"/>
  <c r="AN223" i="24"/>
  <c r="AN224" i="24"/>
  <c r="AN225" i="24"/>
  <c r="AN226" i="24"/>
  <c r="AN227" i="24"/>
  <c r="AN228" i="24"/>
  <c r="AN229" i="24"/>
  <c r="AN230" i="24"/>
  <c r="AN231" i="24"/>
  <c r="AN232" i="24"/>
  <c r="AN233" i="24"/>
  <c r="AN234" i="24"/>
  <c r="AN235" i="24"/>
  <c r="AN236" i="24"/>
  <c r="AN237" i="24"/>
  <c r="AN238" i="24"/>
  <c r="AN239" i="24"/>
  <c r="AN240" i="24"/>
  <c r="AN241" i="24"/>
  <c r="AN242" i="24"/>
  <c r="AN243" i="24"/>
  <c r="AN244" i="24"/>
  <c r="AN245" i="24"/>
  <c r="AN246" i="24"/>
  <c r="AN247" i="24"/>
  <c r="AN248" i="24"/>
  <c r="AN249" i="24"/>
  <c r="AN250" i="24"/>
  <c r="AN251" i="24"/>
  <c r="AN252" i="24"/>
  <c r="AN253" i="24"/>
  <c r="AN254" i="24"/>
  <c r="AN255" i="24"/>
  <c r="AN256" i="24"/>
  <c r="AN257" i="24"/>
  <c r="AN258" i="24"/>
  <c r="AN259" i="24"/>
  <c r="AN260" i="24"/>
  <c r="AN261" i="24"/>
  <c r="AN262" i="24"/>
  <c r="AN263" i="24"/>
  <c r="AN264" i="24"/>
  <c r="AN265" i="24"/>
  <c r="AN266" i="24"/>
  <c r="AN267" i="24"/>
  <c r="AN268" i="24"/>
  <c r="AN269" i="24"/>
  <c r="AN270" i="24"/>
  <c r="AN273" i="24"/>
  <c r="AN274" i="24"/>
  <c r="AN275" i="24"/>
  <c r="AN276" i="24"/>
  <c r="AN277" i="24"/>
  <c r="AN278" i="24"/>
  <c r="AN279" i="24"/>
  <c r="AN280" i="24"/>
  <c r="AN281" i="24"/>
  <c r="AN282" i="24"/>
  <c r="AN283" i="24"/>
  <c r="AN284" i="24"/>
  <c r="AN285" i="24"/>
  <c r="AN286" i="24"/>
  <c r="AN287" i="24"/>
  <c r="AN288" i="24"/>
  <c r="AN289" i="24"/>
  <c r="AN290" i="24"/>
  <c r="AN291" i="24"/>
  <c r="AN292" i="24"/>
  <c r="AN293" i="24"/>
  <c r="AN294" i="24"/>
  <c r="AN295" i="24"/>
  <c r="AN296" i="24"/>
  <c r="AN297" i="24"/>
  <c r="AN298" i="24"/>
  <c r="AN299" i="24"/>
  <c r="AN300" i="24"/>
  <c r="AN301" i="24"/>
  <c r="AN302" i="24"/>
  <c r="AN303" i="24"/>
  <c r="AN304" i="24"/>
  <c r="AN305" i="24"/>
  <c r="AN306" i="24"/>
  <c r="AN307" i="24"/>
  <c r="AN308" i="24"/>
  <c r="AN309" i="24"/>
  <c r="AN310" i="24"/>
  <c r="AN311" i="24"/>
  <c r="AN312" i="24"/>
  <c r="AN313" i="24"/>
  <c r="AN314" i="24"/>
  <c r="AN315" i="24"/>
  <c r="AN316" i="24"/>
  <c r="AN317" i="24"/>
  <c r="AN318" i="24"/>
  <c r="AN319" i="24"/>
  <c r="AN320" i="24"/>
  <c r="AN321" i="24"/>
  <c r="AN322" i="24"/>
  <c r="AN323" i="24"/>
  <c r="AN324" i="24"/>
  <c r="AN325" i="24"/>
  <c r="AN326" i="24"/>
  <c r="AN327" i="24"/>
  <c r="AN328" i="24"/>
  <c r="AN329" i="24"/>
  <c r="AN330" i="24"/>
  <c r="AN331" i="24"/>
  <c r="AN332" i="24"/>
  <c r="AN333" i="24"/>
  <c r="AN334" i="24"/>
  <c r="AN335" i="24"/>
  <c r="AN336" i="24"/>
  <c r="AN337" i="24"/>
  <c r="AN338" i="24"/>
  <c r="AN339" i="24"/>
  <c r="AN340" i="24"/>
  <c r="AN341" i="24"/>
  <c r="AN342" i="24"/>
  <c r="AN343" i="24"/>
  <c r="AN344" i="24"/>
  <c r="AN345" i="24"/>
  <c r="AN347" i="24"/>
  <c r="AN348" i="24"/>
  <c r="AN349" i="24"/>
  <c r="AN350" i="24"/>
  <c r="AN351" i="24"/>
  <c r="AN352" i="24"/>
  <c r="AN353" i="24"/>
  <c r="AN354" i="24"/>
  <c r="AN355" i="24"/>
  <c r="AN356" i="24"/>
  <c r="AN357" i="24"/>
  <c r="AN358" i="24"/>
  <c r="AN359" i="24"/>
  <c r="AN360" i="24"/>
  <c r="AN361" i="24"/>
  <c r="AN362" i="24"/>
  <c r="AN363" i="24"/>
  <c r="AN364" i="24"/>
  <c r="AN365" i="24"/>
  <c r="AN366" i="24"/>
  <c r="AN367" i="24"/>
  <c r="AN368" i="24"/>
  <c r="AN369" i="24"/>
  <c r="AN370" i="24"/>
  <c r="AN371" i="24"/>
  <c r="AN372" i="24"/>
  <c r="AN373" i="24"/>
  <c r="AN374" i="24"/>
  <c r="AN375" i="24"/>
  <c r="AN376" i="24"/>
  <c r="AN377" i="24"/>
  <c r="AN378" i="24"/>
  <c r="AN379" i="24"/>
  <c r="AN380" i="24"/>
  <c r="AN381" i="24"/>
  <c r="AN382" i="24"/>
  <c r="AN383" i="24"/>
  <c r="AN384" i="24"/>
  <c r="AN385" i="24"/>
  <c r="AN386" i="24"/>
  <c r="AN387" i="24"/>
  <c r="AN388" i="24"/>
  <c r="AN389" i="24"/>
  <c r="AN390" i="24"/>
  <c r="AN391" i="24"/>
  <c r="AN392" i="24"/>
  <c r="AN393" i="24"/>
  <c r="AN394" i="24"/>
  <c r="AN395" i="24"/>
  <c r="AN396" i="24"/>
  <c r="AN397" i="24"/>
  <c r="AN398" i="24"/>
  <c r="AN399" i="24"/>
  <c r="AN400" i="24"/>
  <c r="AN401" i="24"/>
  <c r="AN402" i="24"/>
  <c r="AN403" i="24"/>
  <c r="AN404" i="24"/>
  <c r="AN405" i="24"/>
  <c r="AN406" i="24"/>
  <c r="AN407" i="24"/>
  <c r="AN408" i="24"/>
  <c r="AN409" i="24"/>
  <c r="AN410" i="24"/>
  <c r="AN411" i="24"/>
  <c r="AN412" i="24"/>
  <c r="AN413" i="24"/>
  <c r="AN414" i="24"/>
  <c r="AN415" i="24"/>
  <c r="AN416" i="24"/>
  <c r="AN417" i="24"/>
  <c r="AN418" i="24"/>
  <c r="AN419" i="24"/>
  <c r="AN420" i="24"/>
  <c r="AN421" i="24"/>
  <c r="AN422" i="24"/>
  <c r="AN423" i="24"/>
  <c r="AN424" i="24"/>
  <c r="AN425" i="24"/>
  <c r="AN426" i="24"/>
  <c r="AN427" i="24"/>
  <c r="AN428" i="24"/>
  <c r="AN429" i="24"/>
  <c r="AN430" i="24"/>
  <c r="AN431" i="24"/>
  <c r="AN432" i="24"/>
  <c r="AN433" i="24"/>
  <c r="AN434" i="24"/>
  <c r="AN435" i="24"/>
  <c r="AN436" i="24"/>
  <c r="AN437" i="24"/>
  <c r="AN438" i="24"/>
  <c r="AN439" i="24"/>
  <c r="AN440" i="24"/>
  <c r="AN441" i="24"/>
  <c r="AN442" i="24"/>
  <c r="AN443" i="24"/>
  <c r="AN444" i="24"/>
  <c r="AN445" i="24"/>
  <c r="AN446" i="24"/>
  <c r="AN447" i="24"/>
  <c r="AN448" i="24"/>
  <c r="AN449" i="24"/>
  <c r="AN450" i="24"/>
  <c r="AN451" i="24"/>
  <c r="AN452" i="24"/>
  <c r="AN9" i="24"/>
  <c r="AM10" i="24"/>
  <c r="AM11" i="24"/>
  <c r="AM12" i="24"/>
  <c r="AM13" i="24"/>
  <c r="AM14" i="24"/>
  <c r="AM15" i="24"/>
  <c r="AM16" i="24"/>
  <c r="AM17" i="24"/>
  <c r="AM18" i="24"/>
  <c r="AM19" i="24"/>
  <c r="AM20" i="24"/>
  <c r="AM21" i="24"/>
  <c r="AM22" i="24"/>
  <c r="AM24" i="24"/>
  <c r="AM25" i="24"/>
  <c r="AM26" i="24"/>
  <c r="AM27" i="24"/>
  <c r="AM28" i="24"/>
  <c r="AM29" i="24"/>
  <c r="AM30" i="24"/>
  <c r="AM31" i="24"/>
  <c r="AM32" i="24"/>
  <c r="AM33" i="24"/>
  <c r="AM34" i="24"/>
  <c r="AM35" i="24"/>
  <c r="AM36" i="24"/>
  <c r="AM37" i="24"/>
  <c r="AM38" i="24"/>
  <c r="AM39" i="24"/>
  <c r="AM40" i="24"/>
  <c r="AM41" i="24"/>
  <c r="AM42" i="24"/>
  <c r="AM43" i="24"/>
  <c r="AM44" i="24"/>
  <c r="AM45" i="24"/>
  <c r="AM46" i="24"/>
  <c r="AM47" i="24"/>
  <c r="AM48" i="24"/>
  <c r="AM49" i="24"/>
  <c r="AM50" i="24"/>
  <c r="AM51" i="24"/>
  <c r="AM52" i="24"/>
  <c r="AM53" i="24"/>
  <c r="AM54" i="24"/>
  <c r="AM55" i="24"/>
  <c r="AM56" i="24"/>
  <c r="AM57" i="24"/>
  <c r="AM58" i="24"/>
  <c r="AM59" i="24"/>
  <c r="AM60" i="24"/>
  <c r="AM61" i="24"/>
  <c r="AM62" i="24"/>
  <c r="AM63" i="24"/>
  <c r="AM64" i="24"/>
  <c r="AM65" i="24"/>
  <c r="AM66" i="24"/>
  <c r="AM67" i="24"/>
  <c r="AM68" i="24"/>
  <c r="AM69" i="24"/>
  <c r="AM70" i="24"/>
  <c r="AM71" i="24"/>
  <c r="AM72" i="24"/>
  <c r="AM73" i="24"/>
  <c r="AM74" i="24"/>
  <c r="AM75" i="24"/>
  <c r="AM76" i="24"/>
  <c r="AM77" i="24"/>
  <c r="AM78" i="24"/>
  <c r="AM79" i="24"/>
  <c r="AM80" i="24"/>
  <c r="AM81" i="24"/>
  <c r="AM82" i="24"/>
  <c r="AM83" i="24"/>
  <c r="AM84" i="24"/>
  <c r="AM85" i="24"/>
  <c r="AM86" i="24"/>
  <c r="AM87" i="24"/>
  <c r="AM88" i="24"/>
  <c r="AM89" i="24"/>
  <c r="AM90" i="24"/>
  <c r="AM91" i="24"/>
  <c r="AM92" i="24"/>
  <c r="AM93" i="24"/>
  <c r="AM94" i="24"/>
  <c r="AM95" i="24"/>
  <c r="AM96" i="24"/>
  <c r="AM97" i="24"/>
  <c r="AM98" i="24"/>
  <c r="AM99" i="24"/>
  <c r="AM100" i="24"/>
  <c r="AM101" i="24"/>
  <c r="AM102" i="24"/>
  <c r="AM103" i="24"/>
  <c r="AM104" i="24"/>
  <c r="AM105" i="24"/>
  <c r="AM106" i="24"/>
  <c r="AM107" i="24"/>
  <c r="AM108" i="24"/>
  <c r="AM109" i="24"/>
  <c r="AM110" i="24"/>
  <c r="AM111" i="24"/>
  <c r="AM112" i="24"/>
  <c r="AM113" i="24"/>
  <c r="AM114" i="24"/>
  <c r="AM115" i="24"/>
  <c r="AM116" i="24"/>
  <c r="AM117" i="24"/>
  <c r="AM118" i="24"/>
  <c r="AM119" i="24"/>
  <c r="AM120" i="24"/>
  <c r="AM121" i="24"/>
  <c r="AM122" i="24"/>
  <c r="AM123" i="24"/>
  <c r="AM124" i="24"/>
  <c r="AM125" i="24"/>
  <c r="AM126" i="24"/>
  <c r="AM127" i="24"/>
  <c r="AM128" i="24"/>
  <c r="AM129" i="24"/>
  <c r="AM130" i="24"/>
  <c r="AM131" i="24"/>
  <c r="AM132" i="24"/>
  <c r="AM133" i="24"/>
  <c r="AM134" i="24"/>
  <c r="AM135" i="24"/>
  <c r="AM136" i="24"/>
  <c r="AM137" i="24"/>
  <c r="AM138" i="24"/>
  <c r="AM139" i="24"/>
  <c r="AM140" i="24"/>
  <c r="AM141" i="24"/>
  <c r="AM142" i="24"/>
  <c r="AM143" i="24"/>
  <c r="AM144" i="24"/>
  <c r="AM145" i="24"/>
  <c r="AM146" i="24"/>
  <c r="AM147" i="24"/>
  <c r="AM148" i="24"/>
  <c r="AM149" i="24"/>
  <c r="AM150" i="24"/>
  <c r="AM151" i="24"/>
  <c r="AM152" i="24"/>
  <c r="AM153" i="24"/>
  <c r="AM154" i="24"/>
  <c r="AM155" i="24"/>
  <c r="AM156" i="24"/>
  <c r="AM157" i="24"/>
  <c r="AM158" i="24"/>
  <c r="AM159" i="24"/>
  <c r="AM160" i="24"/>
  <c r="AM161" i="24"/>
  <c r="AM162" i="24"/>
  <c r="AM163" i="24"/>
  <c r="AM164" i="24"/>
  <c r="AM165" i="24"/>
  <c r="AM166" i="24"/>
  <c r="AM167" i="24"/>
  <c r="AM168" i="24"/>
  <c r="AM169" i="24"/>
  <c r="AM170" i="24"/>
  <c r="AM171" i="24"/>
  <c r="AM172" i="24"/>
  <c r="AM173" i="24"/>
  <c r="AM174" i="24"/>
  <c r="AM175" i="24"/>
  <c r="AM176" i="24"/>
  <c r="AM177" i="24"/>
  <c r="AM178" i="24"/>
  <c r="AM179" i="24"/>
  <c r="AM180" i="24"/>
  <c r="AM181" i="24"/>
  <c r="AM182" i="24"/>
  <c r="AM183" i="24"/>
  <c r="AM184" i="24"/>
  <c r="AM185" i="24"/>
  <c r="AM186" i="24"/>
  <c r="AM187" i="24"/>
  <c r="AM188" i="24"/>
  <c r="AM189" i="24"/>
  <c r="AM190" i="24"/>
  <c r="AM191" i="24"/>
  <c r="AM192" i="24"/>
  <c r="AM193" i="24"/>
  <c r="AM194" i="24"/>
  <c r="AM195" i="24"/>
  <c r="AM196" i="24"/>
  <c r="AM197" i="24"/>
  <c r="AM198" i="24"/>
  <c r="AM199" i="24"/>
  <c r="AM200" i="24"/>
  <c r="AM201" i="24"/>
  <c r="AM202" i="24"/>
  <c r="AM203" i="24"/>
  <c r="AM204" i="24"/>
  <c r="AM205" i="24"/>
  <c r="AM206" i="24"/>
  <c r="AM207" i="24"/>
  <c r="AM208" i="24"/>
  <c r="AM209" i="24"/>
  <c r="AM210" i="24"/>
  <c r="AM211" i="24"/>
  <c r="AM212" i="24"/>
  <c r="AM213" i="24"/>
  <c r="AM216" i="24"/>
  <c r="AM217" i="24"/>
  <c r="AM218" i="24"/>
  <c r="AM219" i="24"/>
  <c r="AM220" i="24"/>
  <c r="AM221" i="24"/>
  <c r="AM222" i="24"/>
  <c r="AM223" i="24"/>
  <c r="AM224" i="24"/>
  <c r="AM225" i="24"/>
  <c r="AM226" i="24"/>
  <c r="AM227" i="24"/>
  <c r="AM228" i="24"/>
  <c r="AM229" i="24"/>
  <c r="AM230" i="24"/>
  <c r="AM231" i="24"/>
  <c r="AM232" i="24"/>
  <c r="AM233" i="24"/>
  <c r="AM234" i="24"/>
  <c r="AM235" i="24"/>
  <c r="AM236" i="24"/>
  <c r="AM237" i="24"/>
  <c r="AM238" i="24"/>
  <c r="AM239" i="24"/>
  <c r="AM240" i="24"/>
  <c r="AM241" i="24"/>
  <c r="AM242" i="24"/>
  <c r="AM243" i="24"/>
  <c r="AM244" i="24"/>
  <c r="AM245" i="24"/>
  <c r="AM246" i="24"/>
  <c r="AM247" i="24"/>
  <c r="AM248" i="24"/>
  <c r="AM249" i="24"/>
  <c r="AM250" i="24"/>
  <c r="AM251" i="24"/>
  <c r="AM252" i="24"/>
  <c r="AM253" i="24"/>
  <c r="AM254" i="24"/>
  <c r="AM255" i="24"/>
  <c r="AM256" i="24"/>
  <c r="AM257" i="24"/>
  <c r="AM258" i="24"/>
  <c r="AM259" i="24"/>
  <c r="AM260" i="24"/>
  <c r="AM261" i="24"/>
  <c r="AM262" i="24"/>
  <c r="AM263" i="24"/>
  <c r="AM264" i="24"/>
  <c r="AM265" i="24"/>
  <c r="AM266" i="24"/>
  <c r="AM267" i="24"/>
  <c r="AM268" i="24"/>
  <c r="AM269" i="24"/>
  <c r="AM270" i="24"/>
  <c r="AM273" i="24"/>
  <c r="AM274" i="24"/>
  <c r="AM275" i="24"/>
  <c r="AM276" i="24"/>
  <c r="AM277" i="24"/>
  <c r="AM278" i="24"/>
  <c r="AM279" i="24"/>
  <c r="AM280" i="24"/>
  <c r="AM281" i="24"/>
  <c r="AM282" i="24"/>
  <c r="AM283" i="24"/>
  <c r="AM284" i="24"/>
  <c r="AM285" i="24"/>
  <c r="AM286" i="24"/>
  <c r="AM287" i="24"/>
  <c r="AM288" i="24"/>
  <c r="AM289" i="24"/>
  <c r="AM290" i="24"/>
  <c r="AM291" i="24"/>
  <c r="AM292" i="24"/>
  <c r="AM293" i="24"/>
  <c r="AM294" i="24"/>
  <c r="AM295" i="24"/>
  <c r="AM296" i="24"/>
  <c r="AM297" i="24"/>
  <c r="AM298" i="24"/>
  <c r="AM299" i="24"/>
  <c r="AM300" i="24"/>
  <c r="AM301" i="24"/>
  <c r="AM302" i="24"/>
  <c r="AM303" i="24"/>
  <c r="AM304" i="24"/>
  <c r="AM305" i="24"/>
  <c r="AM306" i="24"/>
  <c r="AM307" i="24"/>
  <c r="AM308" i="24"/>
  <c r="AM309" i="24"/>
  <c r="AM310" i="24"/>
  <c r="AM311" i="24"/>
  <c r="AM312" i="24"/>
  <c r="AM313" i="24"/>
  <c r="AM314" i="24"/>
  <c r="AM315" i="24"/>
  <c r="AM316" i="24"/>
  <c r="AM317" i="24"/>
  <c r="AM318" i="24"/>
  <c r="AM319" i="24"/>
  <c r="AM320" i="24"/>
  <c r="AM321" i="24"/>
  <c r="AM322" i="24"/>
  <c r="AM323" i="24"/>
  <c r="AM324" i="24"/>
  <c r="AM325" i="24"/>
  <c r="AM326" i="24"/>
  <c r="AM327" i="24"/>
  <c r="AM328" i="24"/>
  <c r="AM329" i="24"/>
  <c r="AM330" i="24"/>
  <c r="AM331" i="24"/>
  <c r="AM332" i="24"/>
  <c r="AM333" i="24"/>
  <c r="AM334" i="24"/>
  <c r="AM335" i="24"/>
  <c r="AM336" i="24"/>
  <c r="AM337" i="24"/>
  <c r="AM338" i="24"/>
  <c r="AM339" i="24"/>
  <c r="AM340" i="24"/>
  <c r="AM341" i="24"/>
  <c r="AM342" i="24"/>
  <c r="AM343" i="24"/>
  <c r="AM344" i="24"/>
  <c r="AM345" i="24"/>
  <c r="AM347" i="24"/>
  <c r="AM348" i="24"/>
  <c r="AM349" i="24"/>
  <c r="AM350" i="24"/>
  <c r="AM351" i="24"/>
  <c r="AM352" i="24"/>
  <c r="AM353" i="24"/>
  <c r="AM354" i="24"/>
  <c r="AM355" i="24"/>
  <c r="AM356" i="24"/>
  <c r="AM357" i="24"/>
  <c r="AM358" i="24"/>
  <c r="AM359" i="24"/>
  <c r="AM360" i="24"/>
  <c r="AM361" i="24"/>
  <c r="AM362" i="24"/>
  <c r="AM363" i="24"/>
  <c r="AM364" i="24"/>
  <c r="AM365" i="24"/>
  <c r="AM366" i="24"/>
  <c r="AM367" i="24"/>
  <c r="AM368" i="24"/>
  <c r="AM369" i="24"/>
  <c r="AM370" i="24"/>
  <c r="AM371" i="24"/>
  <c r="AM372" i="24"/>
  <c r="AM373" i="24"/>
  <c r="AM374" i="24"/>
  <c r="AM375" i="24"/>
  <c r="AM376" i="24"/>
  <c r="AM377" i="24"/>
  <c r="AM378" i="24"/>
  <c r="AM379" i="24"/>
  <c r="AM380" i="24"/>
  <c r="AM381" i="24"/>
  <c r="AM382" i="24"/>
  <c r="AM383" i="24"/>
  <c r="AM384" i="24"/>
  <c r="AM385" i="24"/>
  <c r="AM386" i="24"/>
  <c r="AM387" i="24"/>
  <c r="AM388" i="24"/>
  <c r="AM389" i="24"/>
  <c r="AM390" i="24"/>
  <c r="AM391" i="24"/>
  <c r="AM392" i="24"/>
  <c r="AM393" i="24"/>
  <c r="AM394" i="24"/>
  <c r="AM395" i="24"/>
  <c r="AM396" i="24"/>
  <c r="AM397" i="24"/>
  <c r="AM398" i="24"/>
  <c r="AM399" i="24"/>
  <c r="AM400" i="24"/>
  <c r="AM401" i="24"/>
  <c r="AM402" i="24"/>
  <c r="AM403" i="24"/>
  <c r="AM404" i="24"/>
  <c r="AM405" i="24"/>
  <c r="AM406" i="24"/>
  <c r="AM407" i="24"/>
  <c r="AM408" i="24"/>
  <c r="AM409" i="24"/>
  <c r="AM410" i="24"/>
  <c r="AM411" i="24"/>
  <c r="AM412" i="24"/>
  <c r="AM413" i="24"/>
  <c r="AM414" i="24"/>
  <c r="AM415" i="24"/>
  <c r="AM416" i="24"/>
  <c r="AM417" i="24"/>
  <c r="AM418" i="24"/>
  <c r="AM419" i="24"/>
  <c r="AM420" i="24"/>
  <c r="AM421" i="24"/>
  <c r="AM422" i="24"/>
  <c r="AM423" i="24"/>
  <c r="AM424" i="24"/>
  <c r="AM425" i="24"/>
  <c r="AM426" i="24"/>
  <c r="AM427" i="24"/>
  <c r="AM428" i="24"/>
  <c r="AM429" i="24"/>
  <c r="AM430" i="24"/>
  <c r="AM431" i="24"/>
  <c r="AM432" i="24"/>
  <c r="AM433" i="24"/>
  <c r="AM434" i="24"/>
  <c r="AM435" i="24"/>
  <c r="AM436" i="24"/>
  <c r="AM437" i="24"/>
  <c r="AM438" i="24"/>
  <c r="AM439" i="24"/>
  <c r="AM440" i="24"/>
  <c r="AM441" i="24"/>
  <c r="AM442" i="24"/>
  <c r="AM443" i="24"/>
  <c r="AM444" i="24"/>
  <c r="AM445" i="24"/>
  <c r="AM446" i="24"/>
  <c r="AM447" i="24"/>
  <c r="AM448" i="24"/>
  <c r="AM449" i="24"/>
  <c r="AM450" i="24"/>
  <c r="AM451" i="24"/>
  <c r="AM452" i="24"/>
  <c r="AM9" i="24"/>
  <c r="F346" i="24"/>
  <c r="AO346" i="24" s="1"/>
  <c r="E346" i="24"/>
  <c r="AN346" i="24" s="1"/>
  <c r="D346" i="24"/>
  <c r="AM346" i="24" s="1"/>
  <c r="F272" i="24"/>
  <c r="AO272" i="24" s="1"/>
  <c r="E272" i="24"/>
  <c r="AN272" i="24" s="1"/>
  <c r="D272" i="24"/>
  <c r="AM272" i="24" s="1"/>
  <c r="F271" i="24"/>
  <c r="AO271" i="24" s="1"/>
  <c r="E271" i="24"/>
  <c r="AN271" i="24" s="1"/>
  <c r="D271" i="24"/>
  <c r="AM271" i="24" s="1"/>
  <c r="G215" i="24"/>
  <c r="AP215" i="24" s="1"/>
  <c r="F215" i="24"/>
  <c r="AO215" i="24" s="1"/>
  <c r="E215" i="24"/>
  <c r="AN215" i="24" s="1"/>
  <c r="D215" i="24"/>
  <c r="AM215" i="24" s="1"/>
  <c r="G214" i="24"/>
  <c r="AP214" i="24" s="1"/>
  <c r="F214" i="24"/>
  <c r="AO214" i="24" s="1"/>
  <c r="E214" i="24"/>
  <c r="AN214" i="24" s="1"/>
  <c r="D214" i="24"/>
  <c r="AM214" i="24" s="1"/>
  <c r="W123" i="26" l="1"/>
  <c r="I123" i="26"/>
  <c r="J123" i="26" s="1"/>
  <c r="K123" i="26" s="1"/>
  <c r="L123" i="26" s="1"/>
  <c r="M123" i="26" s="1"/>
  <c r="N123" i="26" s="1"/>
  <c r="O123" i="26" s="1"/>
  <c r="P123" i="26" s="1"/>
  <c r="Q123" i="26" s="1"/>
  <c r="R123" i="26" s="1"/>
  <c r="S123" i="26" s="1"/>
  <c r="T123" i="26" s="1"/>
  <c r="AH453" i="24"/>
  <c r="AE453" i="24"/>
  <c r="AB453" i="24"/>
  <c r="Y453" i="24"/>
  <c r="V453" i="24"/>
  <c r="S453" i="24"/>
  <c r="P453" i="24"/>
  <c r="M453" i="24"/>
  <c r="AI452" i="24"/>
  <c r="AG452" i="24"/>
  <c r="AD452" i="24"/>
  <c r="AA452" i="24"/>
  <c r="X452" i="24"/>
  <c r="U452" i="24"/>
  <c r="R452" i="24"/>
  <c r="O452" i="24"/>
  <c r="AI450" i="24"/>
  <c r="AG450" i="24"/>
  <c r="AD450" i="24"/>
  <c r="AA450" i="24"/>
  <c r="X450" i="24"/>
  <c r="U450" i="24"/>
  <c r="R450" i="24"/>
  <c r="O450" i="24"/>
  <c r="AI449" i="24"/>
  <c r="AG449" i="24"/>
  <c r="AD449" i="24"/>
  <c r="AA449" i="24"/>
  <c r="X449" i="24"/>
  <c r="U449" i="24"/>
  <c r="R449" i="24"/>
  <c r="O449" i="24"/>
  <c r="AI448" i="24"/>
  <c r="AG448" i="24"/>
  <c r="AD448" i="24"/>
  <c r="AA448" i="24"/>
  <c r="X448" i="24"/>
  <c r="U448" i="24"/>
  <c r="R448" i="24"/>
  <c r="O448" i="24"/>
  <c r="AI447" i="24"/>
  <c r="AG447" i="24"/>
  <c r="AD447" i="24"/>
  <c r="AA447" i="24"/>
  <c r="X447" i="24"/>
  <c r="U447" i="24"/>
  <c r="R447" i="24"/>
  <c r="O447" i="24"/>
  <c r="AI446" i="24"/>
  <c r="AG446" i="24"/>
  <c r="AD446" i="24"/>
  <c r="AA446" i="24"/>
  <c r="X446" i="24"/>
  <c r="U446" i="24"/>
  <c r="R446" i="24"/>
  <c r="O446" i="24"/>
  <c r="AI445" i="24"/>
  <c r="AG445" i="24"/>
  <c r="AD445" i="24"/>
  <c r="AA445" i="24"/>
  <c r="X445" i="24"/>
  <c r="U445" i="24"/>
  <c r="R445" i="24"/>
  <c r="O445" i="24"/>
  <c r="AI444" i="24"/>
  <c r="AG444" i="24"/>
  <c r="AD444" i="24"/>
  <c r="AA444" i="24"/>
  <c r="X444" i="24"/>
  <c r="U444" i="24"/>
  <c r="R444" i="24"/>
  <c r="O444" i="24"/>
  <c r="AI442" i="24"/>
  <c r="AG442" i="24"/>
  <c r="AD442" i="24"/>
  <c r="AA442" i="24"/>
  <c r="X442" i="24"/>
  <c r="U442" i="24"/>
  <c r="R442" i="24"/>
  <c r="O442" i="24"/>
  <c r="AI441" i="24"/>
  <c r="AG441" i="24"/>
  <c r="AD441" i="24"/>
  <c r="AA441" i="24"/>
  <c r="X441" i="24"/>
  <c r="U441" i="24"/>
  <c r="R441" i="24"/>
  <c r="O441" i="24"/>
  <c r="AI439" i="24"/>
  <c r="AG439" i="24"/>
  <c r="AD439" i="24"/>
  <c r="AA439" i="24"/>
  <c r="X439" i="24"/>
  <c r="U439" i="24"/>
  <c r="R439" i="24"/>
  <c r="O439" i="24"/>
  <c r="AI438" i="24"/>
  <c r="AG438" i="24"/>
  <c r="AD438" i="24"/>
  <c r="AA438" i="24"/>
  <c r="X438" i="24"/>
  <c r="U438" i="24"/>
  <c r="R438" i="24"/>
  <c r="O438" i="24"/>
  <c r="AI437" i="24"/>
  <c r="AG437" i="24"/>
  <c r="AD437" i="24"/>
  <c r="AA437" i="24"/>
  <c r="X437" i="24"/>
  <c r="U437" i="24"/>
  <c r="R437" i="24"/>
  <c r="O437" i="24"/>
  <c r="AI436" i="24"/>
  <c r="AG436" i="24"/>
  <c r="AD436" i="24"/>
  <c r="AA436" i="24"/>
  <c r="X436" i="24"/>
  <c r="U436" i="24"/>
  <c r="R436" i="24"/>
  <c r="O436" i="24"/>
  <c r="AI435" i="24"/>
  <c r="AG435" i="24"/>
  <c r="AD435" i="24"/>
  <c r="AA435" i="24"/>
  <c r="X435" i="24"/>
  <c r="U435" i="24"/>
  <c r="R435" i="24"/>
  <c r="O435" i="24"/>
  <c r="AI433" i="24"/>
  <c r="AG433" i="24"/>
  <c r="AD433" i="24"/>
  <c r="AA433" i="24"/>
  <c r="X433" i="24"/>
  <c r="U433" i="24"/>
  <c r="R433" i="24"/>
  <c r="O433" i="24"/>
  <c r="AI432" i="24"/>
  <c r="AG432" i="24"/>
  <c r="AD432" i="24"/>
  <c r="AA432" i="24"/>
  <c r="X432" i="24"/>
  <c r="U432" i="24"/>
  <c r="R432" i="24"/>
  <c r="O432" i="24"/>
  <c r="AI430" i="24"/>
  <c r="AG430" i="24"/>
  <c r="AD430" i="24"/>
  <c r="AA430" i="24"/>
  <c r="X430" i="24"/>
  <c r="U430" i="24"/>
  <c r="R430" i="24"/>
  <c r="O430" i="24"/>
  <c r="AI429" i="24"/>
  <c r="AG429" i="24"/>
  <c r="AD429" i="24"/>
  <c r="AA429" i="24"/>
  <c r="X429" i="24"/>
  <c r="U429" i="24"/>
  <c r="R429" i="24"/>
  <c r="O429" i="24"/>
  <c r="AI427" i="24"/>
  <c r="AG427" i="24"/>
  <c r="AD427" i="24"/>
  <c r="AA427" i="24"/>
  <c r="X427" i="24"/>
  <c r="U427" i="24"/>
  <c r="R427" i="24"/>
  <c r="O427" i="24"/>
  <c r="AI426" i="24"/>
  <c r="AG426" i="24"/>
  <c r="AD426" i="24"/>
  <c r="AA426" i="24"/>
  <c r="X426" i="24"/>
  <c r="U426" i="24"/>
  <c r="R426" i="24"/>
  <c r="O426" i="24"/>
  <c r="AI424" i="24"/>
  <c r="AG424" i="24"/>
  <c r="AD424" i="24"/>
  <c r="AA424" i="24"/>
  <c r="X424" i="24"/>
  <c r="U424" i="24"/>
  <c r="R424" i="24"/>
  <c r="O424" i="24"/>
  <c r="AI422" i="24"/>
  <c r="AG422" i="24"/>
  <c r="AD422" i="24"/>
  <c r="AA422" i="24"/>
  <c r="X422" i="24"/>
  <c r="U422" i="24"/>
  <c r="R422" i="24"/>
  <c r="O422" i="24"/>
  <c r="AI421" i="24"/>
  <c r="AG421" i="24"/>
  <c r="AD421" i="24"/>
  <c r="AA421" i="24"/>
  <c r="X421" i="24"/>
  <c r="U421" i="24"/>
  <c r="R421" i="24"/>
  <c r="O421" i="24"/>
  <c r="AI420" i="24"/>
  <c r="AG420" i="24"/>
  <c r="AD420" i="24"/>
  <c r="AA420" i="24"/>
  <c r="X420" i="24"/>
  <c r="U420" i="24"/>
  <c r="R420" i="24"/>
  <c r="O420" i="24"/>
  <c r="AI419" i="24"/>
  <c r="AG419" i="24"/>
  <c r="AD419" i="24"/>
  <c r="AA419" i="24"/>
  <c r="X419" i="24"/>
  <c r="U419" i="24"/>
  <c r="R419" i="24"/>
  <c r="O419" i="24"/>
  <c r="AI418" i="24"/>
  <c r="AG418" i="24"/>
  <c r="AD418" i="24"/>
  <c r="AA418" i="24"/>
  <c r="X418" i="24"/>
  <c r="U418" i="24"/>
  <c r="R418" i="24"/>
  <c r="O418" i="24"/>
  <c r="AI417" i="24"/>
  <c r="AG417" i="24"/>
  <c r="AD417" i="24"/>
  <c r="AA417" i="24"/>
  <c r="X417" i="24"/>
  <c r="U417" i="24"/>
  <c r="R417" i="24"/>
  <c r="O417" i="24"/>
  <c r="AI415" i="24"/>
  <c r="AG415" i="24"/>
  <c r="AD415" i="24"/>
  <c r="AA415" i="24"/>
  <c r="X415" i="24"/>
  <c r="U415" i="24"/>
  <c r="R415" i="24"/>
  <c r="O415" i="24"/>
  <c r="AI414" i="24"/>
  <c r="AG414" i="24"/>
  <c r="AD414" i="24"/>
  <c r="AA414" i="24"/>
  <c r="X414" i="24"/>
  <c r="U414" i="24"/>
  <c r="R414" i="24"/>
  <c r="O414" i="24"/>
  <c r="AI413" i="24"/>
  <c r="AG413" i="24"/>
  <c r="AD413" i="24"/>
  <c r="AA413" i="24"/>
  <c r="X413" i="24"/>
  <c r="U413" i="24"/>
  <c r="R413" i="24"/>
  <c r="O413" i="24"/>
  <c r="AI412" i="24"/>
  <c r="AG412" i="24"/>
  <c r="AD412" i="24"/>
  <c r="AA412" i="24"/>
  <c r="X412" i="24"/>
  <c r="U412" i="24"/>
  <c r="R412" i="24"/>
  <c r="O412" i="24"/>
  <c r="AI410" i="24"/>
  <c r="AG410" i="24"/>
  <c r="AD410" i="24"/>
  <c r="AA410" i="24"/>
  <c r="X410" i="24"/>
  <c r="U410" i="24"/>
  <c r="R410" i="24"/>
  <c r="O410" i="24"/>
  <c r="AI409" i="24"/>
  <c r="AG409" i="24"/>
  <c r="AD409" i="24"/>
  <c r="AA409" i="24"/>
  <c r="X409" i="24"/>
  <c r="U409" i="24"/>
  <c r="R409" i="24"/>
  <c r="O409" i="24"/>
  <c r="AI408" i="24"/>
  <c r="AG408" i="24"/>
  <c r="AD408" i="24"/>
  <c r="AA408" i="24"/>
  <c r="X408" i="24"/>
  <c r="U408" i="24"/>
  <c r="R408" i="24"/>
  <c r="O408" i="24"/>
  <c r="AI407" i="24"/>
  <c r="AG407" i="24"/>
  <c r="AD407" i="24"/>
  <c r="AA407" i="24"/>
  <c r="X407" i="24"/>
  <c r="U407" i="24"/>
  <c r="R407" i="24"/>
  <c r="O407" i="24"/>
  <c r="AI406" i="24"/>
  <c r="AG406" i="24"/>
  <c r="AD406" i="24"/>
  <c r="AA406" i="24"/>
  <c r="X406" i="24"/>
  <c r="U406" i="24"/>
  <c r="R406" i="24"/>
  <c r="O406" i="24"/>
  <c r="AI405" i="24"/>
  <c r="AG405" i="24"/>
  <c r="AD405" i="24"/>
  <c r="AA405" i="24"/>
  <c r="X405" i="24"/>
  <c r="U405" i="24"/>
  <c r="R405" i="24"/>
  <c r="O405" i="24"/>
  <c r="AI404" i="24"/>
  <c r="AG404" i="24"/>
  <c r="AD404" i="24"/>
  <c r="AA404" i="24"/>
  <c r="X404" i="24"/>
  <c r="U404" i="24"/>
  <c r="R404" i="24"/>
  <c r="O404" i="24"/>
  <c r="AI402" i="24"/>
  <c r="AG402" i="24"/>
  <c r="AD402" i="24"/>
  <c r="AA402" i="24"/>
  <c r="X402" i="24"/>
  <c r="U402" i="24"/>
  <c r="R402" i="24"/>
  <c r="O402" i="24"/>
  <c r="AI401" i="24"/>
  <c r="AG401" i="24"/>
  <c r="AD401" i="24"/>
  <c r="AA401" i="24"/>
  <c r="X401" i="24"/>
  <c r="U401" i="24"/>
  <c r="R401" i="24"/>
  <c r="O401" i="24"/>
  <c r="AI400" i="24"/>
  <c r="AG400" i="24"/>
  <c r="AD400" i="24"/>
  <c r="AA400" i="24"/>
  <c r="X400" i="24"/>
  <c r="U400" i="24"/>
  <c r="R400" i="24"/>
  <c r="O400" i="24"/>
  <c r="AI399" i="24"/>
  <c r="AG399" i="24"/>
  <c r="AD399" i="24"/>
  <c r="AA399" i="24"/>
  <c r="X399" i="24"/>
  <c r="U399" i="24"/>
  <c r="R399" i="24"/>
  <c r="O399" i="24"/>
  <c r="AI398" i="24"/>
  <c r="AG398" i="24"/>
  <c r="AD398" i="24"/>
  <c r="AA398" i="24"/>
  <c r="X398" i="24"/>
  <c r="U398" i="24"/>
  <c r="R398" i="24"/>
  <c r="O398" i="24"/>
  <c r="AI397" i="24"/>
  <c r="AG397" i="24"/>
  <c r="AD397" i="24"/>
  <c r="AA397" i="24"/>
  <c r="X397" i="24"/>
  <c r="U397" i="24"/>
  <c r="R397" i="24"/>
  <c r="O397" i="24"/>
  <c r="AI395" i="24"/>
  <c r="AG395" i="24"/>
  <c r="AD395" i="24"/>
  <c r="AA395" i="24"/>
  <c r="X395" i="24"/>
  <c r="U395" i="24"/>
  <c r="R395" i="24"/>
  <c r="O395" i="24"/>
  <c r="AI393" i="24"/>
  <c r="AG393" i="24"/>
  <c r="AD393" i="24"/>
  <c r="AA393" i="24"/>
  <c r="X393" i="24"/>
  <c r="U393" i="24"/>
  <c r="R393" i="24"/>
  <c r="O393" i="24"/>
  <c r="AI392" i="24"/>
  <c r="AG392" i="24"/>
  <c r="AD392" i="24"/>
  <c r="AA392" i="24"/>
  <c r="X392" i="24"/>
  <c r="U392" i="24"/>
  <c r="R392" i="24"/>
  <c r="O392" i="24"/>
  <c r="AI391" i="24"/>
  <c r="AG391" i="24"/>
  <c r="AD391" i="24"/>
  <c r="AA391" i="24"/>
  <c r="X391" i="24"/>
  <c r="U391" i="24"/>
  <c r="R391" i="24"/>
  <c r="O391" i="24"/>
  <c r="AI390" i="24"/>
  <c r="AG390" i="24"/>
  <c r="AD390" i="24"/>
  <c r="AA390" i="24"/>
  <c r="X390" i="24"/>
  <c r="U390" i="24"/>
  <c r="R390" i="24"/>
  <c r="O390" i="24"/>
  <c r="AI389" i="24"/>
  <c r="AG389" i="24"/>
  <c r="AD389" i="24"/>
  <c r="AA389" i="24"/>
  <c r="X389" i="24"/>
  <c r="U389" i="24"/>
  <c r="R389" i="24"/>
  <c r="O389" i="24"/>
  <c r="AI387" i="24"/>
  <c r="AG387" i="24"/>
  <c r="AD387" i="24"/>
  <c r="AA387" i="24"/>
  <c r="X387" i="24"/>
  <c r="U387" i="24"/>
  <c r="R387" i="24"/>
  <c r="O387" i="24"/>
  <c r="AI386" i="24"/>
  <c r="AG386" i="24"/>
  <c r="AD386" i="24"/>
  <c r="AA386" i="24"/>
  <c r="X386" i="24"/>
  <c r="U386" i="24"/>
  <c r="R386" i="24"/>
  <c r="O386" i="24"/>
  <c r="AI385" i="24"/>
  <c r="AG385" i="24"/>
  <c r="AD385" i="24"/>
  <c r="AA385" i="24"/>
  <c r="X385" i="24"/>
  <c r="U385" i="24"/>
  <c r="R385" i="24"/>
  <c r="O385" i="24"/>
  <c r="AI384" i="24"/>
  <c r="AG384" i="24"/>
  <c r="AD384" i="24"/>
  <c r="AA384" i="24"/>
  <c r="X384" i="24"/>
  <c r="U384" i="24"/>
  <c r="R384" i="24"/>
  <c r="O384" i="24"/>
  <c r="AI383" i="24"/>
  <c r="AG383" i="24"/>
  <c r="AD383" i="24"/>
  <c r="AA383" i="24"/>
  <c r="X383" i="24"/>
  <c r="U383" i="24"/>
  <c r="R383" i="24"/>
  <c r="O383" i="24"/>
  <c r="AI381" i="24"/>
  <c r="AG381" i="24"/>
  <c r="AD381" i="24"/>
  <c r="AA381" i="24"/>
  <c r="X381" i="24"/>
  <c r="U381" i="24"/>
  <c r="R381" i="24"/>
  <c r="O381" i="24"/>
  <c r="AI380" i="24"/>
  <c r="AG380" i="24"/>
  <c r="AD380" i="24"/>
  <c r="AA380" i="24"/>
  <c r="X380" i="24"/>
  <c r="U380" i="24"/>
  <c r="R380" i="24"/>
  <c r="O380" i="24"/>
  <c r="AI378" i="24"/>
  <c r="AG378" i="24"/>
  <c r="AD378" i="24"/>
  <c r="AA378" i="24"/>
  <c r="X378" i="24"/>
  <c r="U378" i="24"/>
  <c r="R378" i="24"/>
  <c r="O378" i="24"/>
  <c r="AI377" i="24"/>
  <c r="AG377" i="24"/>
  <c r="AD377" i="24"/>
  <c r="AA377" i="24"/>
  <c r="X377" i="24"/>
  <c r="U377" i="24"/>
  <c r="R377" i="24"/>
  <c r="O377" i="24"/>
  <c r="AG376" i="24"/>
  <c r="AD376" i="24"/>
  <c r="AA376" i="24"/>
  <c r="X376" i="24"/>
  <c r="U376" i="24"/>
  <c r="R376" i="24"/>
  <c r="O376" i="24"/>
  <c r="AI375" i="24"/>
  <c r="AG375" i="24"/>
  <c r="AD375" i="24"/>
  <c r="AA375" i="24"/>
  <c r="X375" i="24"/>
  <c r="U375" i="24"/>
  <c r="R375" i="24"/>
  <c r="O375" i="24"/>
  <c r="AI374" i="24"/>
  <c r="AG374" i="24"/>
  <c r="AD374" i="24"/>
  <c r="AA374" i="24"/>
  <c r="X374" i="24"/>
  <c r="U374" i="24"/>
  <c r="R374" i="24"/>
  <c r="O374" i="24"/>
  <c r="AI373" i="24"/>
  <c r="AG373" i="24"/>
  <c r="AD373" i="24"/>
  <c r="AA373" i="24"/>
  <c r="X373" i="24"/>
  <c r="U373" i="24"/>
  <c r="R373" i="24"/>
  <c r="O373" i="24"/>
  <c r="AI372" i="24"/>
  <c r="AG372" i="24"/>
  <c r="AD372" i="24"/>
  <c r="AA372" i="24"/>
  <c r="X372" i="24"/>
  <c r="U372" i="24"/>
  <c r="R372" i="24"/>
  <c r="O372" i="24"/>
  <c r="AI371" i="24"/>
  <c r="AG371" i="24"/>
  <c r="AD371" i="24"/>
  <c r="AA371" i="24"/>
  <c r="X371" i="24"/>
  <c r="U371" i="24"/>
  <c r="R371" i="24"/>
  <c r="O371" i="24"/>
  <c r="AI370" i="24"/>
  <c r="AG370" i="24"/>
  <c r="AD370" i="24"/>
  <c r="AA370" i="24"/>
  <c r="X370" i="24"/>
  <c r="U370" i="24"/>
  <c r="R370" i="24"/>
  <c r="O370" i="24"/>
  <c r="AI368" i="24"/>
  <c r="AG368" i="24"/>
  <c r="AD368" i="24"/>
  <c r="AA368" i="24"/>
  <c r="X368" i="24"/>
  <c r="U368" i="24"/>
  <c r="R368" i="24"/>
  <c r="O368" i="24"/>
  <c r="AI367" i="24"/>
  <c r="AD367" i="24"/>
  <c r="AA367" i="24"/>
  <c r="X367" i="24"/>
  <c r="U367" i="24"/>
  <c r="R367" i="24"/>
  <c r="O367" i="24"/>
  <c r="AI365" i="24"/>
  <c r="AG365" i="24"/>
  <c r="AD365" i="24"/>
  <c r="AA365" i="24"/>
  <c r="X365" i="24"/>
  <c r="U365" i="24"/>
  <c r="R365" i="24"/>
  <c r="O365" i="24"/>
  <c r="AI363" i="24"/>
  <c r="AG363" i="24"/>
  <c r="AD363" i="24"/>
  <c r="AA363" i="24"/>
  <c r="X363" i="24"/>
  <c r="U363" i="24"/>
  <c r="R363" i="24"/>
  <c r="O363" i="24"/>
  <c r="AI362" i="24"/>
  <c r="AG362" i="24"/>
  <c r="AD362" i="24"/>
  <c r="AA362" i="24"/>
  <c r="X362" i="24"/>
  <c r="U362" i="24"/>
  <c r="R362" i="24"/>
  <c r="O362" i="24"/>
  <c r="AI360" i="24"/>
  <c r="AG360" i="24"/>
  <c r="AD360" i="24"/>
  <c r="AA360" i="24"/>
  <c r="X360" i="24"/>
  <c r="U360" i="24"/>
  <c r="R360" i="24"/>
  <c r="O360" i="24"/>
  <c r="AI359" i="24"/>
  <c r="AG359" i="24"/>
  <c r="AD359" i="24"/>
  <c r="AA359" i="24"/>
  <c r="X359" i="24"/>
  <c r="U359" i="24"/>
  <c r="R359" i="24"/>
  <c r="O359" i="24"/>
  <c r="AI357" i="24"/>
  <c r="AD357" i="24"/>
  <c r="AA357" i="24"/>
  <c r="X357" i="24"/>
  <c r="AI356" i="24"/>
  <c r="AG356" i="24"/>
  <c r="AD356" i="24"/>
  <c r="AA356" i="24"/>
  <c r="X356" i="24"/>
  <c r="U356" i="24"/>
  <c r="R356" i="24"/>
  <c r="O356" i="24"/>
  <c r="AI355" i="24"/>
  <c r="AG355" i="24"/>
  <c r="AD355" i="24"/>
  <c r="AA355" i="24"/>
  <c r="X355" i="24"/>
  <c r="U355" i="24"/>
  <c r="R355" i="24"/>
  <c r="O355" i="24"/>
  <c r="AI354" i="24"/>
  <c r="AG354" i="24"/>
  <c r="AD354" i="24"/>
  <c r="AA354" i="24"/>
  <c r="X354" i="24"/>
  <c r="U354" i="24"/>
  <c r="R354" i="24"/>
  <c r="O354" i="24"/>
  <c r="AI353" i="24"/>
  <c r="AG353" i="24"/>
  <c r="AD353" i="24"/>
  <c r="AA353" i="24"/>
  <c r="X353" i="24"/>
  <c r="U353" i="24"/>
  <c r="R353" i="24"/>
  <c r="O353" i="24"/>
  <c r="AI352" i="24"/>
  <c r="AG352" i="24"/>
  <c r="AD352" i="24"/>
  <c r="AA352" i="24"/>
  <c r="X352" i="24"/>
  <c r="U352" i="24"/>
  <c r="R352" i="24"/>
  <c r="O352" i="24"/>
  <c r="AI351" i="24"/>
  <c r="AG351" i="24"/>
  <c r="AD351" i="24"/>
  <c r="AA351" i="24"/>
  <c r="X351" i="24"/>
  <c r="U351" i="24"/>
  <c r="R351" i="24"/>
  <c r="O351" i="24"/>
  <c r="AI349" i="24"/>
  <c r="AG349" i="24"/>
  <c r="AD349" i="24"/>
  <c r="AA349" i="24"/>
  <c r="X349" i="24"/>
  <c r="U349" i="24"/>
  <c r="R349" i="24"/>
  <c r="O349" i="24"/>
  <c r="AI348" i="24"/>
  <c r="AG348" i="24"/>
  <c r="AD348" i="24"/>
  <c r="AA348" i="24"/>
  <c r="X348" i="24"/>
  <c r="U348" i="24"/>
  <c r="R348" i="24"/>
  <c r="O348" i="24"/>
  <c r="AI346" i="24"/>
  <c r="AG346" i="24"/>
  <c r="AD346" i="24"/>
  <c r="AA346" i="24"/>
  <c r="X346" i="24"/>
  <c r="U346" i="24"/>
  <c r="R346" i="24"/>
  <c r="O346" i="24"/>
  <c r="AI344" i="24"/>
  <c r="AG344" i="24"/>
  <c r="AD344" i="24"/>
  <c r="AA344" i="24"/>
  <c r="X344" i="24"/>
  <c r="U344" i="24"/>
  <c r="R344" i="24"/>
  <c r="O344" i="24"/>
  <c r="AI342" i="24"/>
  <c r="AG342" i="24"/>
  <c r="AD342" i="24"/>
  <c r="AA342" i="24"/>
  <c r="X342" i="24"/>
  <c r="U342" i="24"/>
  <c r="R342" i="24"/>
  <c r="O342" i="24"/>
  <c r="AI341" i="24"/>
  <c r="AG341" i="24"/>
  <c r="AD341" i="24"/>
  <c r="AA341" i="24"/>
  <c r="X341" i="24"/>
  <c r="U341" i="24"/>
  <c r="R341" i="24"/>
  <c r="O341" i="24"/>
  <c r="AI340" i="24"/>
  <c r="AG340" i="24"/>
  <c r="AD340" i="24"/>
  <c r="AA340" i="24"/>
  <c r="X340" i="24"/>
  <c r="U340" i="24"/>
  <c r="R340" i="24"/>
  <c r="O340" i="24"/>
  <c r="AI338" i="24"/>
  <c r="AG338" i="24"/>
  <c r="AD338" i="24"/>
  <c r="AA338" i="24"/>
  <c r="X338" i="24"/>
  <c r="U338" i="24"/>
  <c r="R338" i="24"/>
  <c r="O338" i="24"/>
  <c r="AI337" i="24"/>
  <c r="AG337" i="24"/>
  <c r="AD337" i="24"/>
  <c r="AA337" i="24"/>
  <c r="X337" i="24"/>
  <c r="U337" i="24"/>
  <c r="R337" i="24"/>
  <c r="O337" i="24"/>
  <c r="AI335" i="24"/>
  <c r="AG335" i="24"/>
  <c r="AD335" i="24"/>
  <c r="AA335" i="24"/>
  <c r="X335" i="24"/>
  <c r="U335" i="24"/>
  <c r="R335" i="24"/>
  <c r="O335" i="24"/>
  <c r="AI334" i="24"/>
  <c r="AG334" i="24"/>
  <c r="AD334" i="24"/>
  <c r="AA334" i="24"/>
  <c r="X334" i="24"/>
  <c r="U334" i="24"/>
  <c r="R334" i="24"/>
  <c r="O334" i="24"/>
  <c r="AI333" i="24"/>
  <c r="AG333" i="24"/>
  <c r="AD333" i="24"/>
  <c r="AA333" i="24"/>
  <c r="X333" i="24"/>
  <c r="U333" i="24"/>
  <c r="R333" i="24"/>
  <c r="O333" i="24"/>
  <c r="AI332" i="24"/>
  <c r="AG332" i="24"/>
  <c r="AD332" i="24"/>
  <c r="AA332" i="24"/>
  <c r="X332" i="24"/>
  <c r="U332" i="24"/>
  <c r="R332" i="24"/>
  <c r="O332" i="24"/>
  <c r="AI331" i="24"/>
  <c r="AG331" i="24"/>
  <c r="AD331" i="24"/>
  <c r="AA331" i="24"/>
  <c r="X331" i="24"/>
  <c r="U331" i="24"/>
  <c r="R331" i="24"/>
  <c r="O331" i="24"/>
  <c r="AI330" i="24"/>
  <c r="AG330" i="24"/>
  <c r="AD330" i="24"/>
  <c r="AA330" i="24"/>
  <c r="X330" i="24"/>
  <c r="U330" i="24"/>
  <c r="R330" i="24"/>
  <c r="O330" i="24"/>
  <c r="AI329" i="24"/>
  <c r="AG329" i="24"/>
  <c r="AD329" i="24"/>
  <c r="AA329" i="24"/>
  <c r="X329" i="24"/>
  <c r="U329" i="24"/>
  <c r="R329" i="24"/>
  <c r="O329" i="24"/>
  <c r="AI328" i="24"/>
  <c r="AG328" i="24"/>
  <c r="AD328" i="24"/>
  <c r="AA328" i="24"/>
  <c r="X328" i="24"/>
  <c r="U328" i="24"/>
  <c r="R328" i="24"/>
  <c r="O328" i="24"/>
  <c r="AI327" i="24"/>
  <c r="AG327" i="24"/>
  <c r="AD327" i="24"/>
  <c r="AA327" i="24"/>
  <c r="X327" i="24"/>
  <c r="U327" i="24"/>
  <c r="R327" i="24"/>
  <c r="O327" i="24"/>
  <c r="AI326" i="24"/>
  <c r="AG326" i="24"/>
  <c r="AD326" i="24"/>
  <c r="AA326" i="24"/>
  <c r="X326" i="24"/>
  <c r="U326" i="24"/>
  <c r="R326" i="24"/>
  <c r="O326" i="24"/>
  <c r="AI325" i="24"/>
  <c r="AG325" i="24"/>
  <c r="AD325" i="24"/>
  <c r="AA325" i="24"/>
  <c r="X325" i="24"/>
  <c r="U325" i="24"/>
  <c r="R325" i="24"/>
  <c r="O325" i="24"/>
  <c r="AI324" i="24"/>
  <c r="AG324" i="24"/>
  <c r="AD324" i="24"/>
  <c r="AA324" i="24"/>
  <c r="X324" i="24"/>
  <c r="U324" i="24"/>
  <c r="R324" i="24"/>
  <c r="O324" i="24"/>
  <c r="AI323" i="24"/>
  <c r="AG323" i="24"/>
  <c r="AD323" i="24"/>
  <c r="AA323" i="24"/>
  <c r="X323" i="24"/>
  <c r="U323" i="24"/>
  <c r="R323" i="24"/>
  <c r="O323" i="24"/>
  <c r="AI322" i="24"/>
  <c r="AG322" i="24"/>
  <c r="AD322" i="24"/>
  <c r="AA322" i="24"/>
  <c r="X322" i="24"/>
  <c r="U322" i="24"/>
  <c r="R322" i="24"/>
  <c r="O322" i="24"/>
  <c r="AI320" i="24"/>
  <c r="AG320" i="24"/>
  <c r="AD320" i="24"/>
  <c r="AA320" i="24"/>
  <c r="X320" i="24"/>
  <c r="U320" i="24"/>
  <c r="R320" i="24"/>
  <c r="O320" i="24"/>
  <c r="AI319" i="24"/>
  <c r="AG319" i="24"/>
  <c r="AD319" i="24"/>
  <c r="AA319" i="24"/>
  <c r="X319" i="24"/>
  <c r="U319" i="24"/>
  <c r="R319" i="24"/>
  <c r="O319" i="24"/>
  <c r="AI318" i="24"/>
  <c r="AG318" i="24"/>
  <c r="AD318" i="24"/>
  <c r="AA318" i="24"/>
  <c r="X318" i="24"/>
  <c r="U318" i="24"/>
  <c r="R318" i="24"/>
  <c r="O318" i="24"/>
  <c r="AI317" i="24"/>
  <c r="AG317" i="24"/>
  <c r="AD317" i="24"/>
  <c r="AA317" i="24"/>
  <c r="X317" i="24"/>
  <c r="U317" i="24"/>
  <c r="R317" i="24"/>
  <c r="O317" i="24"/>
  <c r="AI316" i="24"/>
  <c r="AG316" i="24"/>
  <c r="AD316" i="24"/>
  <c r="AA316" i="24"/>
  <c r="X316" i="24"/>
  <c r="U316" i="24"/>
  <c r="R316" i="24"/>
  <c r="O316" i="24"/>
  <c r="AI315" i="24"/>
  <c r="AG315" i="24"/>
  <c r="AD315" i="24"/>
  <c r="AA315" i="24"/>
  <c r="X315" i="24"/>
  <c r="U315" i="24"/>
  <c r="R315" i="24"/>
  <c r="O315" i="24"/>
  <c r="AI313" i="24"/>
  <c r="AG313" i="24"/>
  <c r="AD313" i="24"/>
  <c r="AA313" i="24"/>
  <c r="X313" i="24"/>
  <c r="U313" i="24"/>
  <c r="R313" i="24"/>
  <c r="O313" i="24"/>
  <c r="AI312" i="24"/>
  <c r="AG312" i="24"/>
  <c r="AD312" i="24"/>
  <c r="AA312" i="24"/>
  <c r="X312" i="24"/>
  <c r="U312" i="24"/>
  <c r="R312" i="24"/>
  <c r="O312" i="24"/>
  <c r="AI311" i="24"/>
  <c r="AG311" i="24"/>
  <c r="AD311" i="24"/>
  <c r="AA311" i="24"/>
  <c r="X311" i="24"/>
  <c r="U311" i="24"/>
  <c r="R311" i="24"/>
  <c r="O311" i="24"/>
  <c r="AI309" i="24"/>
  <c r="AG309" i="24"/>
  <c r="AD309" i="24"/>
  <c r="AA309" i="24"/>
  <c r="X309" i="24"/>
  <c r="U309" i="24"/>
  <c r="R309" i="24"/>
  <c r="O309" i="24"/>
  <c r="AI307" i="24"/>
  <c r="AG307" i="24"/>
  <c r="AD307" i="24"/>
  <c r="AA307" i="24"/>
  <c r="X307" i="24"/>
  <c r="U307" i="24"/>
  <c r="R307" i="24"/>
  <c r="O307" i="24"/>
  <c r="AI306" i="24"/>
  <c r="AG306" i="24"/>
  <c r="AD306" i="24"/>
  <c r="AA306" i="24"/>
  <c r="X306" i="24"/>
  <c r="U306" i="24"/>
  <c r="R306" i="24"/>
  <c r="O306" i="24"/>
  <c r="AI305" i="24"/>
  <c r="AG305" i="24"/>
  <c r="AD305" i="24"/>
  <c r="AA305" i="24"/>
  <c r="X305" i="24"/>
  <c r="U305" i="24"/>
  <c r="R305" i="24"/>
  <c r="O305" i="24"/>
  <c r="AI304" i="24"/>
  <c r="AG304" i="24"/>
  <c r="AD304" i="24"/>
  <c r="AA304" i="24"/>
  <c r="X304" i="24"/>
  <c r="U304" i="24"/>
  <c r="R304" i="24"/>
  <c r="O304" i="24"/>
  <c r="AI303" i="24"/>
  <c r="AG303" i="24"/>
  <c r="AD303" i="24"/>
  <c r="AA303" i="24"/>
  <c r="X303" i="24"/>
  <c r="U303" i="24"/>
  <c r="R303" i="24"/>
  <c r="O303" i="24"/>
  <c r="AI302" i="24"/>
  <c r="AG302" i="24"/>
  <c r="AD302" i="24"/>
  <c r="AA302" i="24"/>
  <c r="X302" i="24"/>
  <c r="U302" i="24"/>
  <c r="R302" i="24"/>
  <c r="O302" i="24"/>
  <c r="AI300" i="24"/>
  <c r="AG300" i="24"/>
  <c r="AD300" i="24"/>
  <c r="AA300" i="24"/>
  <c r="X300" i="24"/>
  <c r="U300" i="24"/>
  <c r="R300" i="24"/>
  <c r="O300" i="24"/>
  <c r="AI299" i="24"/>
  <c r="AG299" i="24"/>
  <c r="AD299" i="24"/>
  <c r="AA299" i="24"/>
  <c r="X299" i="24"/>
  <c r="U299" i="24"/>
  <c r="R299" i="24"/>
  <c r="O299" i="24"/>
  <c r="AI297" i="24"/>
  <c r="AG297" i="24"/>
  <c r="AD297" i="24"/>
  <c r="AA297" i="24"/>
  <c r="X297" i="24"/>
  <c r="U297" i="24"/>
  <c r="R297" i="24"/>
  <c r="O297" i="24"/>
  <c r="AI296" i="24"/>
  <c r="AG296" i="24"/>
  <c r="AD296" i="24"/>
  <c r="AA296" i="24"/>
  <c r="X296" i="24"/>
  <c r="U296" i="24"/>
  <c r="R296" i="24"/>
  <c r="O296" i="24"/>
  <c r="AI295" i="24"/>
  <c r="AG295" i="24"/>
  <c r="AD295" i="24"/>
  <c r="AA295" i="24"/>
  <c r="X295" i="24"/>
  <c r="U295" i="24"/>
  <c r="R295" i="24"/>
  <c r="O295" i="24"/>
  <c r="AI294" i="24"/>
  <c r="AG294" i="24"/>
  <c r="AD294" i="24"/>
  <c r="AA294" i="24"/>
  <c r="X294" i="24"/>
  <c r="U294" i="24"/>
  <c r="R294" i="24"/>
  <c r="O294" i="24"/>
  <c r="AI293" i="24"/>
  <c r="AG293" i="24"/>
  <c r="AD293" i="24"/>
  <c r="AA293" i="24"/>
  <c r="X293" i="24"/>
  <c r="U293" i="24"/>
  <c r="R293" i="24"/>
  <c r="O293" i="24"/>
  <c r="AI292" i="24"/>
  <c r="AG292" i="24"/>
  <c r="AD292" i="24"/>
  <c r="AA292" i="24"/>
  <c r="X292" i="24"/>
  <c r="U292" i="24"/>
  <c r="R292" i="24"/>
  <c r="O292" i="24"/>
  <c r="AI290" i="24"/>
  <c r="AG290" i="24"/>
  <c r="AD290" i="24"/>
  <c r="AA290" i="24"/>
  <c r="X290" i="24"/>
  <c r="U290" i="24"/>
  <c r="R290" i="24"/>
  <c r="O290" i="24"/>
  <c r="AI289" i="24"/>
  <c r="AG289" i="24"/>
  <c r="AD289" i="24"/>
  <c r="AA289" i="24"/>
  <c r="X289" i="24"/>
  <c r="U289" i="24"/>
  <c r="R289" i="24"/>
  <c r="O289" i="24"/>
  <c r="AI288" i="24"/>
  <c r="AG288" i="24"/>
  <c r="AD288" i="24"/>
  <c r="AA288" i="24"/>
  <c r="X288" i="24"/>
  <c r="U288" i="24"/>
  <c r="R288" i="24"/>
  <c r="O288" i="24"/>
  <c r="AI286" i="24"/>
  <c r="AG286" i="24"/>
  <c r="AD286" i="24"/>
  <c r="AA286" i="24"/>
  <c r="X286" i="24"/>
  <c r="U286" i="24"/>
  <c r="R286" i="24"/>
  <c r="O286" i="24"/>
  <c r="AI284" i="24"/>
  <c r="AG284" i="24"/>
  <c r="AD284" i="24"/>
  <c r="AA284" i="24"/>
  <c r="X284" i="24"/>
  <c r="U284" i="24"/>
  <c r="R284" i="24"/>
  <c r="O284" i="24"/>
  <c r="AI282" i="24"/>
  <c r="AG282" i="24"/>
  <c r="AD282" i="24"/>
  <c r="AA282" i="24"/>
  <c r="X282" i="24"/>
  <c r="U282" i="24"/>
  <c r="R282" i="24"/>
  <c r="O282" i="24"/>
  <c r="AI280" i="24"/>
  <c r="AG280" i="24"/>
  <c r="AD280" i="24"/>
  <c r="AA280" i="24"/>
  <c r="X280" i="24"/>
  <c r="U280" i="24"/>
  <c r="R280" i="24"/>
  <c r="O280" i="24"/>
  <c r="AI279" i="24"/>
  <c r="AG279" i="24"/>
  <c r="AD279" i="24"/>
  <c r="AA279" i="24"/>
  <c r="X279" i="24"/>
  <c r="U279" i="24"/>
  <c r="R279" i="24"/>
  <c r="O279" i="24"/>
  <c r="AI277" i="24"/>
  <c r="AG277" i="24"/>
  <c r="AD277" i="24"/>
  <c r="AA277" i="24"/>
  <c r="X277" i="24"/>
  <c r="U277" i="24"/>
  <c r="R277" i="24"/>
  <c r="O277" i="24"/>
  <c r="AI276" i="24"/>
  <c r="AG276" i="24"/>
  <c r="AD276" i="24"/>
  <c r="AA276" i="24"/>
  <c r="X276" i="24"/>
  <c r="U276" i="24"/>
  <c r="R276" i="24"/>
  <c r="O276" i="24"/>
  <c r="AI275" i="24"/>
  <c r="AG275" i="24"/>
  <c r="AD275" i="24"/>
  <c r="AA275" i="24"/>
  <c r="X275" i="24"/>
  <c r="U275" i="24"/>
  <c r="R275" i="24"/>
  <c r="O275" i="24"/>
  <c r="AI274" i="24"/>
  <c r="AG274" i="24"/>
  <c r="AD274" i="24"/>
  <c r="AA274" i="24"/>
  <c r="X274" i="24"/>
  <c r="U274" i="24"/>
  <c r="R274" i="24"/>
  <c r="O274" i="24"/>
  <c r="AI272" i="24"/>
  <c r="AG272" i="24"/>
  <c r="AD272" i="24"/>
  <c r="AA272" i="24"/>
  <c r="X272" i="24"/>
  <c r="U272" i="24"/>
  <c r="R272" i="24"/>
  <c r="O272" i="24"/>
  <c r="AI271" i="24"/>
  <c r="AG271" i="24"/>
  <c r="AD271" i="24"/>
  <c r="AA271" i="24"/>
  <c r="X271" i="24"/>
  <c r="U271" i="24"/>
  <c r="R271" i="24"/>
  <c r="O271" i="24"/>
  <c r="AI270" i="24"/>
  <c r="AG270" i="24"/>
  <c r="AD270" i="24"/>
  <c r="AA270" i="24"/>
  <c r="X270" i="24"/>
  <c r="U270" i="24"/>
  <c r="R270" i="24"/>
  <c r="O270" i="24"/>
  <c r="AI269" i="24"/>
  <c r="AG269" i="24"/>
  <c r="AD269" i="24"/>
  <c r="AA269" i="24"/>
  <c r="X269" i="24"/>
  <c r="U269" i="24"/>
  <c r="R269" i="24"/>
  <c r="O269" i="24"/>
  <c r="AI268" i="24"/>
  <c r="AG268" i="24"/>
  <c r="AD268" i="24"/>
  <c r="AA268" i="24"/>
  <c r="X268" i="24"/>
  <c r="U268" i="24"/>
  <c r="R268" i="24"/>
  <c r="O268" i="24"/>
  <c r="AI267" i="24"/>
  <c r="AG267" i="24"/>
  <c r="AD267" i="24"/>
  <c r="AA267" i="24"/>
  <c r="X267" i="24"/>
  <c r="U267" i="24"/>
  <c r="R267" i="24"/>
  <c r="O267" i="24"/>
  <c r="AI265" i="24"/>
  <c r="AG265" i="24"/>
  <c r="AD265" i="24"/>
  <c r="AA265" i="24"/>
  <c r="X265" i="24"/>
  <c r="U265" i="24"/>
  <c r="R265" i="24"/>
  <c r="O265" i="24"/>
  <c r="AI264" i="24"/>
  <c r="AG264" i="24"/>
  <c r="AD264" i="24"/>
  <c r="AA264" i="24"/>
  <c r="X264" i="24"/>
  <c r="U264" i="24"/>
  <c r="R264" i="24"/>
  <c r="O264" i="24"/>
  <c r="AI263" i="24"/>
  <c r="AG263" i="24"/>
  <c r="AD263" i="24"/>
  <c r="AA263" i="24"/>
  <c r="X263" i="24"/>
  <c r="U263" i="24"/>
  <c r="R263" i="24"/>
  <c r="O263" i="24"/>
  <c r="AI261" i="24"/>
  <c r="AG261" i="24"/>
  <c r="AD261" i="24"/>
  <c r="AA261" i="24"/>
  <c r="X261" i="24"/>
  <c r="U261" i="24"/>
  <c r="R261" i="24"/>
  <c r="O261" i="24"/>
  <c r="AI260" i="24"/>
  <c r="AG260" i="24"/>
  <c r="AD260" i="24"/>
  <c r="AA260" i="24"/>
  <c r="X260" i="24"/>
  <c r="U260" i="24"/>
  <c r="R260" i="24"/>
  <c r="O260" i="24"/>
  <c r="AI258" i="24"/>
  <c r="AG258" i="24"/>
  <c r="AD258" i="24"/>
  <c r="AA258" i="24"/>
  <c r="X258" i="24"/>
  <c r="U258" i="24"/>
  <c r="R258" i="24"/>
  <c r="O258" i="24"/>
  <c r="AI257" i="24"/>
  <c r="AG257" i="24"/>
  <c r="AD257" i="24"/>
  <c r="AA257" i="24"/>
  <c r="X257" i="24"/>
  <c r="U257" i="24"/>
  <c r="R257" i="24"/>
  <c r="O257" i="24"/>
  <c r="AI256" i="24"/>
  <c r="AG256" i="24"/>
  <c r="AD256" i="24"/>
  <c r="AA256" i="24"/>
  <c r="X256" i="24"/>
  <c r="U256" i="24"/>
  <c r="R256" i="24"/>
  <c r="O256" i="24"/>
  <c r="AI254" i="24"/>
  <c r="AG254" i="24"/>
  <c r="AD254" i="24"/>
  <c r="AA254" i="24"/>
  <c r="X254" i="24"/>
  <c r="U254" i="24"/>
  <c r="R254" i="24"/>
  <c r="O254" i="24"/>
  <c r="AI253" i="24"/>
  <c r="AG253" i="24"/>
  <c r="AD253" i="24"/>
  <c r="AA253" i="24"/>
  <c r="X253" i="24"/>
  <c r="U253" i="24"/>
  <c r="R253" i="24"/>
  <c r="O253" i="24"/>
  <c r="AI252" i="24"/>
  <c r="AG252" i="24"/>
  <c r="AD252" i="24"/>
  <c r="AA252" i="24"/>
  <c r="X252" i="24"/>
  <c r="U252" i="24"/>
  <c r="R252" i="24"/>
  <c r="O252" i="24"/>
  <c r="AI251" i="24"/>
  <c r="AG251" i="24"/>
  <c r="AD251" i="24"/>
  <c r="AA251" i="24"/>
  <c r="X251" i="24"/>
  <c r="U251" i="24"/>
  <c r="R251" i="24"/>
  <c r="O251" i="24"/>
  <c r="AI249" i="24"/>
  <c r="AG249" i="24"/>
  <c r="AD249" i="24"/>
  <c r="AA249" i="24"/>
  <c r="X249" i="24"/>
  <c r="U249" i="24"/>
  <c r="R249" i="24"/>
  <c r="O249" i="24"/>
  <c r="AI248" i="24"/>
  <c r="AG248" i="24"/>
  <c r="AD248" i="24"/>
  <c r="AA248" i="24"/>
  <c r="X248" i="24"/>
  <c r="U248" i="24"/>
  <c r="R248" i="24"/>
  <c r="O248" i="24"/>
  <c r="AI247" i="24"/>
  <c r="AG247" i="24"/>
  <c r="AD247" i="24"/>
  <c r="AA247" i="24"/>
  <c r="X247" i="24"/>
  <c r="U247" i="24"/>
  <c r="R247" i="24"/>
  <c r="O247" i="24"/>
  <c r="AI246" i="24"/>
  <c r="AG246" i="24"/>
  <c r="AD246" i="24"/>
  <c r="AA246" i="24"/>
  <c r="X246" i="24"/>
  <c r="U246" i="24"/>
  <c r="R246" i="24"/>
  <c r="O246" i="24"/>
  <c r="AI245" i="24"/>
  <c r="AG245" i="24"/>
  <c r="AD245" i="24"/>
  <c r="AA245" i="24"/>
  <c r="X245" i="24"/>
  <c r="U245" i="24"/>
  <c r="R245" i="24"/>
  <c r="O245" i="24"/>
  <c r="AI244" i="24"/>
  <c r="AG244" i="24"/>
  <c r="AD244" i="24"/>
  <c r="AA244" i="24"/>
  <c r="X244" i="24"/>
  <c r="U244" i="24"/>
  <c r="R244" i="24"/>
  <c r="O244" i="24"/>
  <c r="AI243" i="24"/>
  <c r="AG243" i="24"/>
  <c r="AD243" i="24"/>
  <c r="AA243" i="24"/>
  <c r="X243" i="24"/>
  <c r="U243" i="24"/>
  <c r="R243" i="24"/>
  <c r="O243" i="24"/>
  <c r="AI242" i="24"/>
  <c r="AG242" i="24"/>
  <c r="AD242" i="24"/>
  <c r="AA242" i="24"/>
  <c r="X242" i="24"/>
  <c r="U242" i="24"/>
  <c r="R242" i="24"/>
  <c r="O242" i="24"/>
  <c r="AI241" i="24"/>
  <c r="AG241" i="24"/>
  <c r="AD241" i="24"/>
  <c r="AA241" i="24"/>
  <c r="X241" i="24"/>
  <c r="U241" i="24"/>
  <c r="R241" i="24"/>
  <c r="O241" i="24"/>
  <c r="AI239" i="24"/>
  <c r="AG239" i="24"/>
  <c r="AD239" i="24"/>
  <c r="AA239" i="24"/>
  <c r="X239" i="24"/>
  <c r="U239" i="24"/>
  <c r="R239" i="24"/>
  <c r="O239" i="24"/>
  <c r="AI238" i="24"/>
  <c r="AG238" i="24"/>
  <c r="AD238" i="24"/>
  <c r="AA238" i="24"/>
  <c r="X238" i="24"/>
  <c r="U238" i="24"/>
  <c r="R238" i="24"/>
  <c r="O238" i="24"/>
  <c r="AI237" i="24"/>
  <c r="AG237" i="24"/>
  <c r="AD237" i="24"/>
  <c r="AA237" i="24"/>
  <c r="X237" i="24"/>
  <c r="U237" i="24"/>
  <c r="R237" i="24"/>
  <c r="O237" i="24"/>
  <c r="AI236" i="24"/>
  <c r="AG236" i="24"/>
  <c r="AD236" i="24"/>
  <c r="AA236" i="24"/>
  <c r="X236" i="24"/>
  <c r="U236" i="24"/>
  <c r="R236" i="24"/>
  <c r="O236" i="24"/>
  <c r="AI235" i="24"/>
  <c r="AG235" i="24"/>
  <c r="AD235" i="24"/>
  <c r="AA235" i="24"/>
  <c r="X235" i="24"/>
  <c r="U235" i="24"/>
  <c r="R235" i="24"/>
  <c r="O235" i="24"/>
  <c r="AI234" i="24"/>
  <c r="AG234" i="24"/>
  <c r="AD234" i="24"/>
  <c r="AA234" i="24"/>
  <c r="X234" i="24"/>
  <c r="U234" i="24"/>
  <c r="R234" i="24"/>
  <c r="O234" i="24"/>
  <c r="AI233" i="24"/>
  <c r="AG233" i="24"/>
  <c r="AD233" i="24"/>
  <c r="AA233" i="24"/>
  <c r="X233" i="24"/>
  <c r="U233" i="24"/>
  <c r="R233" i="24"/>
  <c r="O233" i="24"/>
  <c r="AI232" i="24"/>
  <c r="AG232" i="24"/>
  <c r="AD232" i="24"/>
  <c r="AA232" i="24"/>
  <c r="X232" i="24"/>
  <c r="U232" i="24"/>
  <c r="R232" i="24"/>
  <c r="O232" i="24"/>
  <c r="AI231" i="24"/>
  <c r="AG231" i="24"/>
  <c r="AD231" i="24"/>
  <c r="AA231" i="24"/>
  <c r="X231" i="24"/>
  <c r="U231" i="24"/>
  <c r="R231" i="24"/>
  <c r="O231" i="24"/>
  <c r="AI230" i="24"/>
  <c r="AG230" i="24"/>
  <c r="AD230" i="24"/>
  <c r="AA230" i="24"/>
  <c r="X230" i="24"/>
  <c r="U230" i="24"/>
  <c r="R230" i="24"/>
  <c r="O230" i="24"/>
  <c r="AI229" i="24"/>
  <c r="AG229" i="24"/>
  <c r="AD229" i="24"/>
  <c r="AA229" i="24"/>
  <c r="X229" i="24"/>
  <c r="U229" i="24"/>
  <c r="R229" i="24"/>
  <c r="O229" i="24"/>
  <c r="AI228" i="24"/>
  <c r="AG228" i="24"/>
  <c r="AD228" i="24"/>
  <c r="AA228" i="24"/>
  <c r="X228" i="24"/>
  <c r="U228" i="24"/>
  <c r="R228" i="24"/>
  <c r="O228" i="24"/>
  <c r="AI227" i="24"/>
  <c r="AG227" i="24"/>
  <c r="AD227" i="24"/>
  <c r="AA227" i="24"/>
  <c r="X227" i="24"/>
  <c r="U227" i="24"/>
  <c r="R227" i="24"/>
  <c r="O227" i="24"/>
  <c r="AI226" i="24"/>
  <c r="AG226" i="24"/>
  <c r="AD226" i="24"/>
  <c r="AA226" i="24"/>
  <c r="X226" i="24"/>
  <c r="U226" i="24"/>
  <c r="R226" i="24"/>
  <c r="O226" i="24"/>
  <c r="AI225" i="24"/>
  <c r="AG225" i="24"/>
  <c r="AD225" i="24"/>
  <c r="AA225" i="24"/>
  <c r="X225" i="24"/>
  <c r="U225" i="24"/>
  <c r="R225" i="24"/>
  <c r="O225" i="24"/>
  <c r="AI223" i="24"/>
  <c r="AG223" i="24"/>
  <c r="AD223" i="24"/>
  <c r="AA223" i="24"/>
  <c r="X223" i="24"/>
  <c r="U223" i="24"/>
  <c r="R223" i="24"/>
  <c r="O223" i="24"/>
  <c r="AI222" i="24"/>
  <c r="AG222" i="24"/>
  <c r="AD222" i="24"/>
  <c r="AA222" i="24"/>
  <c r="X222" i="24"/>
  <c r="U222" i="24"/>
  <c r="R222" i="24"/>
  <c r="O222" i="24"/>
  <c r="AI221" i="24"/>
  <c r="AG221" i="24"/>
  <c r="AD221" i="24"/>
  <c r="AA221" i="24"/>
  <c r="X221" i="24"/>
  <c r="U221" i="24"/>
  <c r="R221" i="24"/>
  <c r="O221" i="24"/>
  <c r="AI219" i="24"/>
  <c r="AG219" i="24"/>
  <c r="AD219" i="24"/>
  <c r="AA219" i="24"/>
  <c r="X219" i="24"/>
  <c r="U219" i="24"/>
  <c r="R219" i="24"/>
  <c r="O219" i="24"/>
  <c r="AI218" i="24"/>
  <c r="AG218" i="24"/>
  <c r="AD218" i="24"/>
  <c r="AA218" i="24"/>
  <c r="X218" i="24"/>
  <c r="U218" i="24"/>
  <c r="R218" i="24"/>
  <c r="O218" i="24"/>
  <c r="AI216" i="24"/>
  <c r="AG216" i="24"/>
  <c r="AD216" i="24"/>
  <c r="AA216" i="24"/>
  <c r="X216" i="24"/>
  <c r="U216" i="24"/>
  <c r="R216" i="24"/>
  <c r="O216" i="24"/>
  <c r="AI215" i="24"/>
  <c r="AG215" i="24"/>
  <c r="AD215" i="24"/>
  <c r="AA215" i="24"/>
  <c r="X215" i="24"/>
  <c r="U215" i="24"/>
  <c r="R215" i="24"/>
  <c r="O215" i="24"/>
  <c r="AI214" i="24"/>
  <c r="AD214" i="24"/>
  <c r="AA214" i="24"/>
  <c r="X214" i="24"/>
  <c r="AI213" i="24"/>
  <c r="AG213" i="24"/>
  <c r="AD213" i="24"/>
  <c r="AA213" i="24"/>
  <c r="X213" i="24"/>
  <c r="U213" i="24"/>
  <c r="R213" i="24"/>
  <c r="O213" i="24"/>
  <c r="AI212" i="24"/>
  <c r="AG212" i="24"/>
  <c r="AD212" i="24"/>
  <c r="AA212" i="24"/>
  <c r="X212" i="24"/>
  <c r="U212" i="24"/>
  <c r="R212" i="24"/>
  <c r="O212" i="24"/>
  <c r="AI210" i="24"/>
  <c r="AG210" i="24"/>
  <c r="AD210" i="24"/>
  <c r="AA210" i="24"/>
  <c r="X210" i="24"/>
  <c r="U210" i="24"/>
  <c r="R210" i="24"/>
  <c r="O210" i="24"/>
  <c r="AI209" i="24"/>
  <c r="AG209" i="24"/>
  <c r="AD209" i="24"/>
  <c r="AA209" i="24"/>
  <c r="X209" i="24"/>
  <c r="U209" i="24"/>
  <c r="R209" i="24"/>
  <c r="O209" i="24"/>
  <c r="AI208" i="24"/>
  <c r="AG208" i="24"/>
  <c r="AD208" i="24"/>
  <c r="AA208" i="24"/>
  <c r="X208" i="24"/>
  <c r="U208" i="24"/>
  <c r="R208" i="24"/>
  <c r="O208" i="24"/>
  <c r="AI207" i="24"/>
  <c r="AG207" i="24"/>
  <c r="AD207" i="24"/>
  <c r="AA207" i="24"/>
  <c r="X207" i="24"/>
  <c r="U207" i="24"/>
  <c r="R207" i="24"/>
  <c r="O207" i="24"/>
  <c r="AI206" i="24"/>
  <c r="AG206" i="24"/>
  <c r="AD206" i="24"/>
  <c r="AA206" i="24"/>
  <c r="X206" i="24"/>
  <c r="U206" i="24"/>
  <c r="R206" i="24"/>
  <c r="O206" i="24"/>
  <c r="AI205" i="24"/>
  <c r="AG205" i="24"/>
  <c r="AD205" i="24"/>
  <c r="AA205" i="24"/>
  <c r="X205" i="24"/>
  <c r="U205" i="24"/>
  <c r="R205" i="24"/>
  <c r="O205" i="24"/>
  <c r="AI204" i="24"/>
  <c r="AG204" i="24"/>
  <c r="AD204" i="24"/>
  <c r="AA204" i="24"/>
  <c r="X204" i="24"/>
  <c r="U204" i="24"/>
  <c r="R204" i="24"/>
  <c r="O204" i="24"/>
  <c r="AI203" i="24"/>
  <c r="AG203" i="24"/>
  <c r="AD203" i="24"/>
  <c r="AA203" i="24"/>
  <c r="X203" i="24"/>
  <c r="U203" i="24"/>
  <c r="R203" i="24"/>
  <c r="O203" i="24"/>
  <c r="AI202" i="24"/>
  <c r="AD202" i="24"/>
  <c r="AA202" i="24"/>
  <c r="X202" i="24"/>
  <c r="U202" i="24"/>
  <c r="R202" i="24"/>
  <c r="O202" i="24"/>
  <c r="AI201" i="24"/>
  <c r="AG201" i="24"/>
  <c r="AD201" i="24"/>
  <c r="AA201" i="24"/>
  <c r="X201" i="24"/>
  <c r="U201" i="24"/>
  <c r="R201" i="24"/>
  <c r="O201" i="24"/>
  <c r="AI200" i="24"/>
  <c r="AG200" i="24"/>
  <c r="AD200" i="24"/>
  <c r="AA200" i="24"/>
  <c r="X200" i="24"/>
  <c r="U200" i="24"/>
  <c r="R200" i="24"/>
  <c r="O200" i="24"/>
  <c r="AI198" i="24"/>
  <c r="AG198" i="24"/>
  <c r="AD198" i="24"/>
  <c r="AA198" i="24"/>
  <c r="X198" i="24"/>
  <c r="U198" i="24"/>
  <c r="R198" i="24"/>
  <c r="O198" i="24"/>
  <c r="AI197" i="24"/>
  <c r="AG197" i="24"/>
  <c r="AD197" i="24"/>
  <c r="AA197" i="24"/>
  <c r="X197" i="24"/>
  <c r="U197" i="24"/>
  <c r="R197" i="24"/>
  <c r="O197" i="24"/>
  <c r="AI196" i="24"/>
  <c r="AG196" i="24"/>
  <c r="AD196" i="24"/>
  <c r="AA196" i="24"/>
  <c r="X196" i="24"/>
  <c r="U196" i="24"/>
  <c r="R196" i="24"/>
  <c r="O196" i="24"/>
  <c r="AI195" i="24"/>
  <c r="AG195" i="24"/>
  <c r="AD195" i="24"/>
  <c r="AA195" i="24"/>
  <c r="X195" i="24"/>
  <c r="U195" i="24"/>
  <c r="R195" i="24"/>
  <c r="O195" i="24"/>
  <c r="AI194" i="24"/>
  <c r="AG194" i="24"/>
  <c r="AD194" i="24"/>
  <c r="AA194" i="24"/>
  <c r="X194" i="24"/>
  <c r="U194" i="24"/>
  <c r="R194" i="24"/>
  <c r="O194" i="24"/>
  <c r="AI193" i="24"/>
  <c r="AG193" i="24"/>
  <c r="AD193" i="24"/>
  <c r="AA193" i="24"/>
  <c r="X193" i="24"/>
  <c r="U193" i="24"/>
  <c r="R193" i="24"/>
  <c r="O193" i="24"/>
  <c r="AI191" i="24"/>
  <c r="AG191" i="24"/>
  <c r="AD191" i="24"/>
  <c r="AA191" i="24"/>
  <c r="X191" i="24"/>
  <c r="U191" i="24"/>
  <c r="R191" i="24"/>
  <c r="O191" i="24"/>
  <c r="AI190" i="24"/>
  <c r="AG190" i="24"/>
  <c r="AD190" i="24"/>
  <c r="AA190" i="24"/>
  <c r="X190" i="24"/>
  <c r="U190" i="24"/>
  <c r="R190" i="24"/>
  <c r="O190" i="24"/>
  <c r="AI189" i="24"/>
  <c r="AG189" i="24"/>
  <c r="AD189" i="24"/>
  <c r="AA189" i="24"/>
  <c r="X189" i="24"/>
  <c r="U189" i="24"/>
  <c r="R189" i="24"/>
  <c r="O189" i="24"/>
  <c r="AI187" i="24"/>
  <c r="AG187" i="24"/>
  <c r="AD187" i="24"/>
  <c r="AA187" i="24"/>
  <c r="X187" i="24"/>
  <c r="U187" i="24"/>
  <c r="R187" i="24"/>
  <c r="O187" i="24"/>
  <c r="AI186" i="24"/>
  <c r="AG186" i="24"/>
  <c r="AD186" i="24"/>
  <c r="AA186" i="24"/>
  <c r="X186" i="24"/>
  <c r="U186" i="24"/>
  <c r="R186" i="24"/>
  <c r="O186" i="24"/>
  <c r="AI185" i="24"/>
  <c r="AG185" i="24"/>
  <c r="AD185" i="24"/>
  <c r="AA185" i="24"/>
  <c r="X185" i="24"/>
  <c r="U185" i="24"/>
  <c r="R185" i="24"/>
  <c r="O185" i="24"/>
  <c r="AI184" i="24"/>
  <c r="AG184" i="24"/>
  <c r="AD184" i="24"/>
  <c r="AA184" i="24"/>
  <c r="X184" i="24"/>
  <c r="U184" i="24"/>
  <c r="R184" i="24"/>
  <c r="O184" i="24"/>
  <c r="AI183" i="24"/>
  <c r="AG183" i="24"/>
  <c r="AD183" i="24"/>
  <c r="AA183" i="24"/>
  <c r="X183" i="24"/>
  <c r="U183" i="24"/>
  <c r="R183" i="24"/>
  <c r="O183" i="24"/>
  <c r="AI182" i="24"/>
  <c r="AG182" i="24"/>
  <c r="AD182" i="24"/>
  <c r="AA182" i="24"/>
  <c r="X182" i="24"/>
  <c r="U182" i="24"/>
  <c r="R182" i="24"/>
  <c r="O182" i="24"/>
  <c r="AI181" i="24"/>
  <c r="AG181" i="24"/>
  <c r="AD181" i="24"/>
  <c r="AA181" i="24"/>
  <c r="X181" i="24"/>
  <c r="U181" i="24"/>
  <c r="R181" i="24"/>
  <c r="O181" i="24"/>
  <c r="AI180" i="24"/>
  <c r="AD180" i="24"/>
  <c r="AA180" i="24"/>
  <c r="X180" i="24"/>
  <c r="U180" i="24"/>
  <c r="R180" i="24"/>
  <c r="O180" i="24"/>
  <c r="AI178" i="24"/>
  <c r="AG178" i="24"/>
  <c r="AD178" i="24"/>
  <c r="AA178" i="24"/>
  <c r="X178" i="24"/>
  <c r="U178" i="24"/>
  <c r="R178" i="24"/>
  <c r="O178" i="24"/>
  <c r="AI177" i="24"/>
  <c r="AG177" i="24"/>
  <c r="AD177" i="24"/>
  <c r="AA177" i="24"/>
  <c r="X177" i="24"/>
  <c r="U177" i="24"/>
  <c r="R177" i="24"/>
  <c r="O177" i="24"/>
  <c r="AI175" i="24"/>
  <c r="AG175" i="24"/>
  <c r="AD175" i="24"/>
  <c r="AA175" i="24"/>
  <c r="X175" i="24"/>
  <c r="U175" i="24"/>
  <c r="R175" i="24"/>
  <c r="O175" i="24"/>
  <c r="AI174" i="24"/>
  <c r="AG174" i="24"/>
  <c r="AD174" i="24"/>
  <c r="AA174" i="24"/>
  <c r="X174" i="24"/>
  <c r="U174" i="24"/>
  <c r="R174" i="24"/>
  <c r="O174" i="24"/>
  <c r="AI173" i="24"/>
  <c r="AG173" i="24"/>
  <c r="AD173" i="24"/>
  <c r="AA173" i="24"/>
  <c r="X173" i="24"/>
  <c r="U173" i="24"/>
  <c r="R173" i="24"/>
  <c r="O173" i="24"/>
  <c r="AI172" i="24"/>
  <c r="AG172" i="24"/>
  <c r="AD172" i="24"/>
  <c r="AA172" i="24"/>
  <c r="X172" i="24"/>
  <c r="U172" i="24"/>
  <c r="R172" i="24"/>
  <c r="O172" i="24"/>
  <c r="AI171" i="24"/>
  <c r="AG171" i="24"/>
  <c r="AD171" i="24"/>
  <c r="AA171" i="24"/>
  <c r="X171" i="24"/>
  <c r="U171" i="24"/>
  <c r="R171" i="24"/>
  <c r="O171" i="24"/>
  <c r="AI169" i="24"/>
  <c r="AG169" i="24"/>
  <c r="AD169" i="24"/>
  <c r="AA169" i="24"/>
  <c r="X169" i="24"/>
  <c r="U169" i="24"/>
  <c r="R169" i="24"/>
  <c r="O169" i="24"/>
  <c r="AI168" i="24"/>
  <c r="AG168" i="24"/>
  <c r="AD168" i="24"/>
  <c r="AA168" i="24"/>
  <c r="X168" i="24"/>
  <c r="U168" i="24"/>
  <c r="R168" i="24"/>
  <c r="O168" i="24"/>
  <c r="AI167" i="24"/>
  <c r="AG167" i="24"/>
  <c r="AD167" i="24"/>
  <c r="AA167" i="24"/>
  <c r="X167" i="24"/>
  <c r="U167" i="24"/>
  <c r="R167" i="24"/>
  <c r="O167" i="24"/>
  <c r="AI166" i="24"/>
  <c r="AG166" i="24"/>
  <c r="AD166" i="24"/>
  <c r="AA166" i="24"/>
  <c r="X166" i="24"/>
  <c r="U166" i="24"/>
  <c r="R166" i="24"/>
  <c r="O166" i="24"/>
  <c r="AI165" i="24"/>
  <c r="AG165" i="24"/>
  <c r="AD165" i="24"/>
  <c r="AA165" i="24"/>
  <c r="X165" i="24"/>
  <c r="U165" i="24"/>
  <c r="R165" i="24"/>
  <c r="O165" i="24"/>
  <c r="AI164" i="24"/>
  <c r="AG164" i="24"/>
  <c r="AD164" i="24"/>
  <c r="AA164" i="24"/>
  <c r="X164" i="24"/>
  <c r="U164" i="24"/>
  <c r="R164" i="24"/>
  <c r="O164" i="24"/>
  <c r="AI163" i="24"/>
  <c r="AG163" i="24"/>
  <c r="AD163" i="24"/>
  <c r="AA163" i="24"/>
  <c r="X163" i="24"/>
  <c r="U163" i="24"/>
  <c r="R163" i="24"/>
  <c r="O163" i="24"/>
  <c r="AI161" i="24"/>
  <c r="AG161" i="24"/>
  <c r="AD161" i="24"/>
  <c r="AA161" i="24"/>
  <c r="X161" i="24"/>
  <c r="U161" i="24"/>
  <c r="R161" i="24"/>
  <c r="O161" i="24"/>
  <c r="AI160" i="24"/>
  <c r="AG160" i="24"/>
  <c r="AD160" i="24"/>
  <c r="AA160" i="24"/>
  <c r="X160" i="24"/>
  <c r="U160" i="24"/>
  <c r="R160" i="24"/>
  <c r="O160" i="24"/>
  <c r="AI158" i="24"/>
  <c r="AG158" i="24"/>
  <c r="AD158" i="24"/>
  <c r="AA158" i="24"/>
  <c r="X158" i="24"/>
  <c r="U158" i="24"/>
  <c r="R158" i="24"/>
  <c r="O158" i="24"/>
  <c r="AI157" i="24"/>
  <c r="AG157" i="24"/>
  <c r="AD157" i="24"/>
  <c r="AA157" i="24"/>
  <c r="X157" i="24"/>
  <c r="U157" i="24"/>
  <c r="R157" i="24"/>
  <c r="O157" i="24"/>
  <c r="AI155" i="24"/>
  <c r="AG155" i="24"/>
  <c r="AD155" i="24"/>
  <c r="AA155" i="24"/>
  <c r="X155" i="24"/>
  <c r="U155" i="24"/>
  <c r="R155" i="24"/>
  <c r="O155" i="24"/>
  <c r="AI153" i="24"/>
  <c r="AG153" i="24"/>
  <c r="AD153" i="24"/>
  <c r="AA153" i="24"/>
  <c r="X153" i="24"/>
  <c r="U153" i="24"/>
  <c r="R153" i="24"/>
  <c r="O153" i="24"/>
  <c r="AI152" i="24"/>
  <c r="AG152" i="24"/>
  <c r="AD152" i="24"/>
  <c r="AA152" i="24"/>
  <c r="X152" i="24"/>
  <c r="U152" i="24"/>
  <c r="R152" i="24"/>
  <c r="O152" i="24"/>
  <c r="AI151" i="24"/>
  <c r="AG151" i="24"/>
  <c r="AD151" i="24"/>
  <c r="AA151" i="24"/>
  <c r="X151" i="24"/>
  <c r="U151" i="24"/>
  <c r="R151" i="24"/>
  <c r="O151" i="24"/>
  <c r="AI150" i="24"/>
  <c r="AG150" i="24"/>
  <c r="AD150" i="24"/>
  <c r="AA150" i="24"/>
  <c r="X150" i="24"/>
  <c r="U150" i="24"/>
  <c r="R150" i="24"/>
  <c r="O150" i="24"/>
  <c r="AI149" i="24"/>
  <c r="AG149" i="24"/>
  <c r="AD149" i="24"/>
  <c r="AA149" i="24"/>
  <c r="X149" i="24"/>
  <c r="U149" i="24"/>
  <c r="R149" i="24"/>
  <c r="O149" i="24"/>
  <c r="AI148" i="24"/>
  <c r="AG148" i="24"/>
  <c r="AD148" i="24"/>
  <c r="AA148" i="24"/>
  <c r="X148" i="24"/>
  <c r="U148" i="24"/>
  <c r="R148" i="24"/>
  <c r="O148" i="24"/>
  <c r="AI147" i="24"/>
  <c r="AG147" i="24"/>
  <c r="AD147" i="24"/>
  <c r="AA147" i="24"/>
  <c r="X147" i="24"/>
  <c r="U147" i="24"/>
  <c r="R147" i="24"/>
  <c r="O147" i="24"/>
  <c r="AI146" i="24"/>
  <c r="AG146" i="24"/>
  <c r="AD146" i="24"/>
  <c r="AA146" i="24"/>
  <c r="X146" i="24"/>
  <c r="U146" i="24"/>
  <c r="R146" i="24"/>
  <c r="O146" i="24"/>
  <c r="AI144" i="24"/>
  <c r="AG144" i="24"/>
  <c r="AD144" i="24"/>
  <c r="AA144" i="24"/>
  <c r="X144" i="24"/>
  <c r="U144" i="24"/>
  <c r="R144" i="24"/>
  <c r="O144" i="24"/>
  <c r="AI143" i="24"/>
  <c r="AG143" i="24"/>
  <c r="AD143" i="24"/>
  <c r="AA143" i="24"/>
  <c r="X143" i="24"/>
  <c r="U143" i="24"/>
  <c r="R143" i="24"/>
  <c r="O143" i="24"/>
  <c r="AI142" i="24"/>
  <c r="AG142" i="24"/>
  <c r="AD142" i="24"/>
  <c r="AA142" i="24"/>
  <c r="X142" i="24"/>
  <c r="U142" i="24"/>
  <c r="R142" i="24"/>
  <c r="O142" i="24"/>
  <c r="AI141" i="24"/>
  <c r="AG141" i="24"/>
  <c r="AD141" i="24"/>
  <c r="AA141" i="24"/>
  <c r="X141" i="24"/>
  <c r="U141" i="24"/>
  <c r="R141" i="24"/>
  <c r="O141" i="24"/>
  <c r="AI140" i="24"/>
  <c r="AG140" i="24"/>
  <c r="AD140" i="24"/>
  <c r="AA140" i="24"/>
  <c r="X140" i="24"/>
  <c r="U140" i="24"/>
  <c r="R140" i="24"/>
  <c r="O140" i="24"/>
  <c r="AI139" i="24"/>
  <c r="AG139" i="24"/>
  <c r="AD139" i="24"/>
  <c r="AA139" i="24"/>
  <c r="X139" i="24"/>
  <c r="U139" i="24"/>
  <c r="R139" i="24"/>
  <c r="O139" i="24"/>
  <c r="AI138" i="24"/>
  <c r="AG138" i="24"/>
  <c r="AD138" i="24"/>
  <c r="AA138" i="24"/>
  <c r="X138" i="24"/>
  <c r="U138" i="24"/>
  <c r="R138" i="24"/>
  <c r="O138" i="24"/>
  <c r="AI137" i="24"/>
  <c r="AG137" i="24"/>
  <c r="AD137" i="24"/>
  <c r="AA137" i="24"/>
  <c r="X137" i="24"/>
  <c r="U137" i="24"/>
  <c r="R137" i="24"/>
  <c r="O137" i="24"/>
  <c r="AI136" i="24"/>
  <c r="AG136" i="24"/>
  <c r="AD136" i="24"/>
  <c r="AA136" i="24"/>
  <c r="X136" i="24"/>
  <c r="U136" i="24"/>
  <c r="R136" i="24"/>
  <c r="O136" i="24"/>
  <c r="AI135" i="24"/>
  <c r="AG135" i="24"/>
  <c r="AD135" i="24"/>
  <c r="AA135" i="24"/>
  <c r="X135" i="24"/>
  <c r="U135" i="24"/>
  <c r="R135" i="24"/>
  <c r="O135" i="24"/>
  <c r="AI133" i="24"/>
  <c r="AG133" i="24"/>
  <c r="AD133" i="24"/>
  <c r="AA133" i="24"/>
  <c r="X133" i="24"/>
  <c r="U133" i="24"/>
  <c r="R133" i="24"/>
  <c r="O133" i="24"/>
  <c r="AI132" i="24"/>
  <c r="AG132" i="24"/>
  <c r="AD132" i="24"/>
  <c r="AA132" i="24"/>
  <c r="X132" i="24"/>
  <c r="U132" i="24"/>
  <c r="R132" i="24"/>
  <c r="O132" i="24"/>
  <c r="AI131" i="24"/>
  <c r="AG131" i="24"/>
  <c r="AD131" i="24"/>
  <c r="AA131" i="24"/>
  <c r="X131" i="24"/>
  <c r="U131" i="24"/>
  <c r="R131" i="24"/>
  <c r="O131" i="24"/>
  <c r="AI129" i="24"/>
  <c r="AG129" i="24"/>
  <c r="AD129" i="24"/>
  <c r="AA129" i="24"/>
  <c r="X129" i="24"/>
  <c r="U129" i="24"/>
  <c r="R129" i="24"/>
  <c r="O129" i="24"/>
  <c r="AI128" i="24"/>
  <c r="AG128" i="24"/>
  <c r="AD128" i="24"/>
  <c r="AA128" i="24"/>
  <c r="X128" i="24"/>
  <c r="U128" i="24"/>
  <c r="R128" i="24"/>
  <c r="O128" i="24"/>
  <c r="AI127" i="24"/>
  <c r="AG127" i="24"/>
  <c r="AD127" i="24"/>
  <c r="AA127" i="24"/>
  <c r="X127" i="24"/>
  <c r="U127" i="24"/>
  <c r="R127" i="24"/>
  <c r="O127" i="24"/>
  <c r="AI126" i="24"/>
  <c r="AG126" i="24"/>
  <c r="AD126" i="24"/>
  <c r="AA126" i="24"/>
  <c r="X126" i="24"/>
  <c r="U126" i="24"/>
  <c r="R126" i="24"/>
  <c r="O126" i="24"/>
  <c r="AI124" i="24"/>
  <c r="AG124" i="24"/>
  <c r="AD124" i="24"/>
  <c r="AA124" i="24"/>
  <c r="X124" i="24"/>
  <c r="U124" i="24"/>
  <c r="R124" i="24"/>
  <c r="O124" i="24"/>
  <c r="AI123" i="24"/>
  <c r="AG123" i="24"/>
  <c r="AD123" i="24"/>
  <c r="AA123" i="24"/>
  <c r="X123" i="24"/>
  <c r="U123" i="24"/>
  <c r="R123" i="24"/>
  <c r="O123" i="24"/>
  <c r="AI121" i="24"/>
  <c r="AG121" i="24"/>
  <c r="AD121" i="24"/>
  <c r="AA121" i="24"/>
  <c r="X121" i="24"/>
  <c r="U121" i="24"/>
  <c r="R121" i="24"/>
  <c r="O121" i="24"/>
  <c r="AI120" i="24"/>
  <c r="AG120" i="24"/>
  <c r="AD120" i="24"/>
  <c r="AA120" i="24"/>
  <c r="X120" i="24"/>
  <c r="U120" i="24"/>
  <c r="R120" i="24"/>
  <c r="O120" i="24"/>
  <c r="AI119" i="24"/>
  <c r="AG119" i="24"/>
  <c r="AD119" i="24"/>
  <c r="AA119" i="24"/>
  <c r="X119" i="24"/>
  <c r="U119" i="24"/>
  <c r="R119" i="24"/>
  <c r="O119" i="24"/>
  <c r="AI118" i="24"/>
  <c r="AG118" i="24"/>
  <c r="AD118" i="24"/>
  <c r="AA118" i="24"/>
  <c r="X118" i="24"/>
  <c r="U118" i="24"/>
  <c r="R118" i="24"/>
  <c r="O118" i="24"/>
  <c r="AI117" i="24"/>
  <c r="AG117" i="24"/>
  <c r="AD117" i="24"/>
  <c r="AA117" i="24"/>
  <c r="X117" i="24"/>
  <c r="U117" i="24"/>
  <c r="R117" i="24"/>
  <c r="O117" i="24"/>
  <c r="AI116" i="24"/>
  <c r="AG116" i="24"/>
  <c r="AD116" i="24"/>
  <c r="AA116" i="24"/>
  <c r="X116" i="24"/>
  <c r="U116" i="24"/>
  <c r="R116" i="24"/>
  <c r="O116" i="24"/>
  <c r="AI115" i="24"/>
  <c r="AG115" i="24"/>
  <c r="AD115" i="24"/>
  <c r="AA115" i="24"/>
  <c r="X115" i="24"/>
  <c r="U115" i="24"/>
  <c r="R115" i="24"/>
  <c r="O115" i="24"/>
  <c r="AI114" i="24"/>
  <c r="AG114" i="24"/>
  <c r="AD114" i="24"/>
  <c r="AA114" i="24"/>
  <c r="X114" i="24"/>
  <c r="U114" i="24"/>
  <c r="R114" i="24"/>
  <c r="O114" i="24"/>
  <c r="AI113" i="24"/>
  <c r="AG113" i="24"/>
  <c r="AD113" i="24"/>
  <c r="AA113" i="24"/>
  <c r="X113" i="24"/>
  <c r="U113" i="24"/>
  <c r="R113" i="24"/>
  <c r="O113" i="24"/>
  <c r="AI112" i="24"/>
  <c r="AG112" i="24"/>
  <c r="AD112" i="24"/>
  <c r="AA112" i="24"/>
  <c r="X112" i="24"/>
  <c r="U112" i="24"/>
  <c r="R112" i="24"/>
  <c r="O112" i="24"/>
  <c r="AI110" i="24"/>
  <c r="AG110" i="24"/>
  <c r="AD110" i="24"/>
  <c r="AA110" i="24"/>
  <c r="X110" i="24"/>
  <c r="U110" i="24"/>
  <c r="R110" i="24"/>
  <c r="O110" i="24"/>
  <c r="AI109" i="24"/>
  <c r="AG109" i="24"/>
  <c r="AD109" i="24"/>
  <c r="AA109" i="24"/>
  <c r="X109" i="24"/>
  <c r="U109" i="24"/>
  <c r="R109" i="24"/>
  <c r="O109" i="24"/>
  <c r="AI108" i="24"/>
  <c r="AG108" i="24"/>
  <c r="AD108" i="24"/>
  <c r="AA108" i="24"/>
  <c r="X108" i="24"/>
  <c r="U108" i="24"/>
  <c r="R108" i="24"/>
  <c r="O108" i="24"/>
  <c r="AI107" i="24"/>
  <c r="AD107" i="24"/>
  <c r="AA107" i="24"/>
  <c r="X107" i="24"/>
  <c r="AI106" i="24"/>
  <c r="AG106" i="24"/>
  <c r="AD106" i="24"/>
  <c r="AA106" i="24"/>
  <c r="X106" i="24"/>
  <c r="U106" i="24"/>
  <c r="R106" i="24"/>
  <c r="O106" i="24"/>
  <c r="AI105" i="24"/>
  <c r="AG105" i="24"/>
  <c r="AD105" i="24"/>
  <c r="AA105" i="24"/>
  <c r="X105" i="24"/>
  <c r="U105" i="24"/>
  <c r="R105" i="24"/>
  <c r="O105" i="24"/>
  <c r="AI104" i="24"/>
  <c r="AG104" i="24"/>
  <c r="AD104" i="24"/>
  <c r="AA104" i="24"/>
  <c r="X104" i="24"/>
  <c r="U104" i="24"/>
  <c r="R104" i="24"/>
  <c r="O104" i="24"/>
  <c r="AI103" i="24"/>
  <c r="AG103" i="24"/>
  <c r="AD103" i="24"/>
  <c r="AA103" i="24"/>
  <c r="X103" i="24"/>
  <c r="U103" i="24"/>
  <c r="R103" i="24"/>
  <c r="O103" i="24"/>
  <c r="AI102" i="24"/>
  <c r="AG102" i="24"/>
  <c r="AD102" i="24"/>
  <c r="AA102" i="24"/>
  <c r="X102" i="24"/>
  <c r="U102" i="24"/>
  <c r="R102" i="24"/>
  <c r="O102" i="24"/>
  <c r="AI101" i="24"/>
  <c r="AG101" i="24"/>
  <c r="AD101" i="24"/>
  <c r="AA101" i="24"/>
  <c r="X101" i="24"/>
  <c r="U101" i="24"/>
  <c r="R101" i="24"/>
  <c r="O101" i="24"/>
  <c r="AI100" i="24"/>
  <c r="AG100" i="24"/>
  <c r="AD100" i="24"/>
  <c r="AA100" i="24"/>
  <c r="X100" i="24"/>
  <c r="U100" i="24"/>
  <c r="R100" i="24"/>
  <c r="O100" i="24"/>
  <c r="AI99" i="24"/>
  <c r="AG99" i="24"/>
  <c r="AD99" i="24"/>
  <c r="AA99" i="24"/>
  <c r="X99" i="24"/>
  <c r="U99" i="24"/>
  <c r="R99" i="24"/>
  <c r="O99" i="24"/>
  <c r="AI98" i="24"/>
  <c r="AG98" i="24"/>
  <c r="AD98" i="24"/>
  <c r="AA98" i="24"/>
  <c r="X98" i="24"/>
  <c r="U98" i="24"/>
  <c r="R98" i="24"/>
  <c r="O98" i="24"/>
  <c r="AI97" i="24"/>
  <c r="AG97" i="24"/>
  <c r="AD97" i="24"/>
  <c r="AA97" i="24"/>
  <c r="X97" i="24"/>
  <c r="U97" i="24"/>
  <c r="R97" i="24"/>
  <c r="O97" i="24"/>
  <c r="AI96" i="24"/>
  <c r="AG96" i="24"/>
  <c r="AD96" i="24"/>
  <c r="AA96" i="24"/>
  <c r="X96" i="24"/>
  <c r="U96" i="24"/>
  <c r="R96" i="24"/>
  <c r="O96" i="24"/>
  <c r="AI94" i="24"/>
  <c r="AG94" i="24"/>
  <c r="AD94" i="24"/>
  <c r="AA94" i="24"/>
  <c r="X94" i="24"/>
  <c r="U94" i="24"/>
  <c r="R94" i="24"/>
  <c r="O94" i="24"/>
  <c r="AI92" i="24"/>
  <c r="AG92" i="24"/>
  <c r="AD92" i="24"/>
  <c r="AA92" i="24"/>
  <c r="X92" i="24"/>
  <c r="U92" i="24"/>
  <c r="R92" i="24"/>
  <c r="O92" i="24"/>
  <c r="AI91" i="24"/>
  <c r="AG91" i="24"/>
  <c r="AD91" i="24"/>
  <c r="AA91" i="24"/>
  <c r="X91" i="24"/>
  <c r="U91" i="24"/>
  <c r="R91" i="24"/>
  <c r="O91" i="24"/>
  <c r="AI90" i="24"/>
  <c r="AG90" i="24"/>
  <c r="AD90" i="24"/>
  <c r="AA90" i="24"/>
  <c r="X90" i="24"/>
  <c r="U90" i="24"/>
  <c r="R90" i="24"/>
  <c r="O90" i="24"/>
  <c r="AI89" i="24"/>
  <c r="AG89" i="24"/>
  <c r="AD89" i="24"/>
  <c r="AA89" i="24"/>
  <c r="X89" i="24"/>
  <c r="U89" i="24"/>
  <c r="R89" i="24"/>
  <c r="O89" i="24"/>
  <c r="AI88" i="24"/>
  <c r="AG88" i="24"/>
  <c r="AD88" i="24"/>
  <c r="AA88" i="24"/>
  <c r="X88" i="24"/>
  <c r="U88" i="24"/>
  <c r="R88" i="24"/>
  <c r="O88" i="24"/>
  <c r="AI86" i="24"/>
  <c r="AG86" i="24"/>
  <c r="AD86" i="24"/>
  <c r="AA86" i="24"/>
  <c r="X86" i="24"/>
  <c r="U86" i="24"/>
  <c r="R86" i="24"/>
  <c r="O86" i="24"/>
  <c r="AI85" i="24"/>
  <c r="AG85" i="24"/>
  <c r="AD85" i="24"/>
  <c r="AA85" i="24"/>
  <c r="X85" i="24"/>
  <c r="U85" i="24"/>
  <c r="R85" i="24"/>
  <c r="O85" i="24"/>
  <c r="AI84" i="24"/>
  <c r="AG84" i="24"/>
  <c r="AD84" i="24"/>
  <c r="AA84" i="24"/>
  <c r="X84" i="24"/>
  <c r="U84" i="24"/>
  <c r="R84" i="24"/>
  <c r="O84" i="24"/>
  <c r="AI83" i="24"/>
  <c r="AG83" i="24"/>
  <c r="AD83" i="24"/>
  <c r="AA83" i="24"/>
  <c r="X83" i="24"/>
  <c r="U83" i="24"/>
  <c r="R83" i="24"/>
  <c r="O83" i="24"/>
  <c r="AI82" i="24"/>
  <c r="AG82" i="24"/>
  <c r="AD82" i="24"/>
  <c r="AA82" i="24"/>
  <c r="X82" i="24"/>
  <c r="U82" i="24"/>
  <c r="R82" i="24"/>
  <c r="O82" i="24"/>
  <c r="AI80" i="24"/>
  <c r="AG80" i="24"/>
  <c r="AD80" i="24"/>
  <c r="AA80" i="24"/>
  <c r="X80" i="24"/>
  <c r="U80" i="24"/>
  <c r="R80" i="24"/>
  <c r="O80" i="24"/>
  <c r="AI79" i="24"/>
  <c r="AG79" i="24"/>
  <c r="AD79" i="24"/>
  <c r="AA79" i="24"/>
  <c r="X79" i="24"/>
  <c r="U79" i="24"/>
  <c r="R79" i="24"/>
  <c r="O79" i="24"/>
  <c r="AI78" i="24"/>
  <c r="AG78" i="24"/>
  <c r="AD78" i="24"/>
  <c r="AA78" i="24"/>
  <c r="X78" i="24"/>
  <c r="U78" i="24"/>
  <c r="R78" i="24"/>
  <c r="O78" i="24"/>
  <c r="AI77" i="24"/>
  <c r="AG77" i="24"/>
  <c r="AD77" i="24"/>
  <c r="AA77" i="24"/>
  <c r="X77" i="24"/>
  <c r="U77" i="24"/>
  <c r="R77" i="24"/>
  <c r="O77" i="24"/>
  <c r="AI76" i="24"/>
  <c r="AG76" i="24"/>
  <c r="AD76" i="24"/>
  <c r="AA76" i="24"/>
  <c r="X76" i="24"/>
  <c r="U76" i="24"/>
  <c r="R76" i="24"/>
  <c r="O76" i="24"/>
  <c r="AI75" i="24"/>
  <c r="AG75" i="24"/>
  <c r="AD75" i="24"/>
  <c r="AA75" i="24"/>
  <c r="X75" i="24"/>
  <c r="U75" i="24"/>
  <c r="R75" i="24"/>
  <c r="O75" i="24"/>
  <c r="AI74" i="24"/>
  <c r="AG74" i="24"/>
  <c r="AD74" i="24"/>
  <c r="AA74" i="24"/>
  <c r="X74" i="24"/>
  <c r="U74" i="24"/>
  <c r="R74" i="24"/>
  <c r="O74" i="24"/>
  <c r="AI73" i="24"/>
  <c r="AG73" i="24"/>
  <c r="AD73" i="24"/>
  <c r="AA73" i="24"/>
  <c r="X73" i="24"/>
  <c r="U73" i="24"/>
  <c r="R73" i="24"/>
  <c r="O73" i="24"/>
  <c r="AI72" i="24"/>
  <c r="AG72" i="24"/>
  <c r="AD72" i="24"/>
  <c r="AA72" i="24"/>
  <c r="X72" i="24"/>
  <c r="U72" i="24"/>
  <c r="R72" i="24"/>
  <c r="O72" i="24"/>
  <c r="AI70" i="24"/>
  <c r="AG70" i="24"/>
  <c r="AD70" i="24"/>
  <c r="AA70" i="24"/>
  <c r="X70" i="24"/>
  <c r="U70" i="24"/>
  <c r="R70" i="24"/>
  <c r="O70" i="24"/>
  <c r="AI69" i="24"/>
  <c r="AG69" i="24"/>
  <c r="AD69" i="24"/>
  <c r="AA69" i="24"/>
  <c r="X69" i="24"/>
  <c r="U69" i="24"/>
  <c r="R69" i="24"/>
  <c r="O69" i="24"/>
  <c r="AI68" i="24"/>
  <c r="AG68" i="24"/>
  <c r="AD68" i="24"/>
  <c r="AA68" i="24"/>
  <c r="X68" i="24"/>
  <c r="U68" i="24"/>
  <c r="R68" i="24"/>
  <c r="O68" i="24"/>
  <c r="AI67" i="24"/>
  <c r="AG67" i="24"/>
  <c r="AD67" i="24"/>
  <c r="AA67" i="24"/>
  <c r="X67" i="24"/>
  <c r="U67" i="24"/>
  <c r="R67" i="24"/>
  <c r="O67" i="24"/>
  <c r="AI66" i="24"/>
  <c r="AG66" i="24"/>
  <c r="AD66" i="24"/>
  <c r="AA66" i="24"/>
  <c r="X66" i="24"/>
  <c r="U66" i="24"/>
  <c r="R66" i="24"/>
  <c r="O66" i="24"/>
  <c r="AI65" i="24"/>
  <c r="AG65" i="24"/>
  <c r="AD65" i="24"/>
  <c r="AA65" i="24"/>
  <c r="X65" i="24"/>
  <c r="U65" i="24"/>
  <c r="R65" i="24"/>
  <c r="O65" i="24"/>
  <c r="AI63" i="24"/>
  <c r="AG63" i="24"/>
  <c r="AD63" i="24"/>
  <c r="AA63" i="24"/>
  <c r="X63" i="24"/>
  <c r="U63" i="24"/>
  <c r="R63" i="24"/>
  <c r="O63" i="24"/>
  <c r="AI62" i="24"/>
  <c r="AG62" i="24"/>
  <c r="AD62" i="24"/>
  <c r="AA62" i="24"/>
  <c r="X62" i="24"/>
  <c r="U62" i="24"/>
  <c r="R62" i="24"/>
  <c r="O62" i="24"/>
  <c r="AI61" i="24"/>
  <c r="AG61" i="24"/>
  <c r="AD61" i="24"/>
  <c r="AA61" i="24"/>
  <c r="X61" i="24"/>
  <c r="U61" i="24"/>
  <c r="R61" i="24"/>
  <c r="O61" i="24"/>
  <c r="AI60" i="24"/>
  <c r="AG60" i="24"/>
  <c r="AD60" i="24"/>
  <c r="AA60" i="24"/>
  <c r="X60" i="24"/>
  <c r="U60" i="24"/>
  <c r="R60" i="24"/>
  <c r="O60" i="24"/>
  <c r="AI59" i="24"/>
  <c r="AG59" i="24"/>
  <c r="AD59" i="24"/>
  <c r="AA59" i="24"/>
  <c r="X59" i="24"/>
  <c r="U59" i="24"/>
  <c r="R59" i="24"/>
  <c r="O59" i="24"/>
  <c r="AI58" i="24"/>
  <c r="AG58" i="24"/>
  <c r="AD58" i="24"/>
  <c r="AA58" i="24"/>
  <c r="X58" i="24"/>
  <c r="U58" i="24"/>
  <c r="R58" i="24"/>
  <c r="O58" i="24"/>
  <c r="AI57" i="24"/>
  <c r="AG57" i="24"/>
  <c r="AD57" i="24"/>
  <c r="AA57" i="24"/>
  <c r="X57" i="24"/>
  <c r="U57" i="24"/>
  <c r="R57" i="24"/>
  <c r="O57" i="24"/>
  <c r="AI56" i="24"/>
  <c r="AG56" i="24"/>
  <c r="AD56" i="24"/>
  <c r="AA56" i="24"/>
  <c r="X56" i="24"/>
  <c r="U56" i="24"/>
  <c r="R56" i="24"/>
  <c r="O56" i="24"/>
  <c r="AI55" i="24"/>
  <c r="AG55" i="24"/>
  <c r="AD55" i="24"/>
  <c r="AA55" i="24"/>
  <c r="X55" i="24"/>
  <c r="U55" i="24"/>
  <c r="R55" i="24"/>
  <c r="O55" i="24"/>
  <c r="AI53" i="24"/>
  <c r="AG53" i="24"/>
  <c r="AD53" i="24"/>
  <c r="AA53" i="24"/>
  <c r="X53" i="24"/>
  <c r="AI52" i="24"/>
  <c r="AG52" i="24"/>
  <c r="AD52" i="24"/>
  <c r="AA52" i="24"/>
  <c r="X52" i="24"/>
  <c r="U52" i="24"/>
  <c r="R52" i="24"/>
  <c r="O52" i="24"/>
  <c r="AI51" i="24"/>
  <c r="AG51" i="24"/>
  <c r="AD51" i="24"/>
  <c r="AA51" i="24"/>
  <c r="X51" i="24"/>
  <c r="U51" i="24"/>
  <c r="R51" i="24"/>
  <c r="O51" i="24"/>
  <c r="AI50" i="24"/>
  <c r="AG50" i="24"/>
  <c r="AD50" i="24"/>
  <c r="AA50" i="24"/>
  <c r="X50" i="24"/>
  <c r="U50" i="24"/>
  <c r="R50" i="24"/>
  <c r="O50" i="24"/>
  <c r="AI49" i="24"/>
  <c r="AG49" i="24"/>
  <c r="AD49" i="24"/>
  <c r="AA49" i="24"/>
  <c r="X49" i="24"/>
  <c r="U49" i="24"/>
  <c r="R49" i="24"/>
  <c r="O49" i="24"/>
  <c r="AI48" i="24"/>
  <c r="AG48" i="24"/>
  <c r="AD48" i="24"/>
  <c r="AA48" i="24"/>
  <c r="X48" i="24"/>
  <c r="U48" i="24"/>
  <c r="R48" i="24"/>
  <c r="O48" i="24"/>
  <c r="AI47" i="24"/>
  <c r="AG47" i="24"/>
  <c r="AD47" i="24"/>
  <c r="AA47" i="24"/>
  <c r="X47" i="24"/>
  <c r="U47" i="24"/>
  <c r="R47" i="24"/>
  <c r="O47" i="24"/>
  <c r="AI46" i="24"/>
  <c r="AG46" i="24"/>
  <c r="AD46" i="24"/>
  <c r="AA46" i="24"/>
  <c r="X46" i="24"/>
  <c r="U46" i="24"/>
  <c r="R46" i="24"/>
  <c r="O46" i="24"/>
  <c r="AI45" i="24"/>
  <c r="AG45" i="24"/>
  <c r="AD45" i="24"/>
  <c r="AA45" i="24"/>
  <c r="X45" i="24"/>
  <c r="U45" i="24"/>
  <c r="R45" i="24"/>
  <c r="O45" i="24"/>
  <c r="AI44" i="24"/>
  <c r="AG44" i="24"/>
  <c r="AD44" i="24"/>
  <c r="AA44" i="24"/>
  <c r="X44" i="24"/>
  <c r="U44" i="24"/>
  <c r="R44" i="24"/>
  <c r="O44" i="24"/>
  <c r="AI43" i="24"/>
  <c r="AG43" i="24"/>
  <c r="AD43" i="24"/>
  <c r="AA43" i="24"/>
  <c r="X43" i="24"/>
  <c r="U43" i="24"/>
  <c r="R43" i="24"/>
  <c r="O43" i="24"/>
  <c r="AI42" i="24"/>
  <c r="AG42" i="24"/>
  <c r="AD42" i="24"/>
  <c r="AA42" i="24"/>
  <c r="X42" i="24"/>
  <c r="U42" i="24"/>
  <c r="R42" i="24"/>
  <c r="O42" i="24"/>
  <c r="AI41" i="24"/>
  <c r="AG41" i="24"/>
  <c r="AD41" i="24"/>
  <c r="AA41" i="24"/>
  <c r="X41" i="24"/>
  <c r="U41" i="24"/>
  <c r="R41" i="24"/>
  <c r="O41" i="24"/>
  <c r="AI40" i="24"/>
  <c r="AG40" i="24"/>
  <c r="AD40" i="24"/>
  <c r="AA40" i="24"/>
  <c r="X40" i="24"/>
  <c r="U40" i="24"/>
  <c r="R40" i="24"/>
  <c r="O40" i="24"/>
  <c r="AI38" i="24"/>
  <c r="AG38" i="24"/>
  <c r="AD38" i="24"/>
  <c r="AA38" i="24"/>
  <c r="X38" i="24"/>
  <c r="U38" i="24"/>
  <c r="R38" i="24"/>
  <c r="O38" i="24"/>
  <c r="AI37" i="24"/>
  <c r="AG37" i="24"/>
  <c r="AD37" i="24"/>
  <c r="AA37" i="24"/>
  <c r="X37" i="24"/>
  <c r="U37" i="24"/>
  <c r="R37" i="24"/>
  <c r="O37" i="24"/>
  <c r="AI36" i="24"/>
  <c r="AG36" i="24"/>
  <c r="AD36" i="24"/>
  <c r="AA36" i="24"/>
  <c r="X36" i="24"/>
  <c r="U36" i="24"/>
  <c r="R36" i="24"/>
  <c r="O36" i="24"/>
  <c r="AI34" i="24"/>
  <c r="AG34" i="24"/>
  <c r="AD34" i="24"/>
  <c r="AA34" i="24"/>
  <c r="X34" i="24"/>
  <c r="U34" i="24"/>
  <c r="R34" i="24"/>
  <c r="O34" i="24"/>
  <c r="AI33" i="24"/>
  <c r="AG33" i="24"/>
  <c r="AD33" i="24"/>
  <c r="AA33" i="24"/>
  <c r="X33" i="24"/>
  <c r="U33" i="24"/>
  <c r="R33" i="24"/>
  <c r="O33" i="24"/>
  <c r="AI32" i="24"/>
  <c r="AG32" i="24"/>
  <c r="AD32" i="24"/>
  <c r="AA32" i="24"/>
  <c r="X32" i="24"/>
  <c r="U32" i="24"/>
  <c r="R32" i="24"/>
  <c r="O32" i="24"/>
  <c r="AI31" i="24"/>
  <c r="AG31" i="24"/>
  <c r="AD31" i="24"/>
  <c r="AA31" i="24"/>
  <c r="X31" i="24"/>
  <c r="U31" i="24"/>
  <c r="R31" i="24"/>
  <c r="O31" i="24"/>
  <c r="AI30" i="24"/>
  <c r="AG30" i="24"/>
  <c r="AD30" i="24"/>
  <c r="AA30" i="24"/>
  <c r="X30" i="24"/>
  <c r="U30" i="24"/>
  <c r="R30" i="24"/>
  <c r="O30" i="24"/>
  <c r="AI29" i="24"/>
  <c r="AG29" i="24"/>
  <c r="AD29" i="24"/>
  <c r="AA29" i="24"/>
  <c r="X29" i="24"/>
  <c r="U29" i="24"/>
  <c r="R29" i="24"/>
  <c r="O29" i="24"/>
  <c r="AI28" i="24"/>
  <c r="AG28" i="24"/>
  <c r="AD28" i="24"/>
  <c r="AA28" i="24"/>
  <c r="X28" i="24"/>
  <c r="U28" i="24"/>
  <c r="R28" i="24"/>
  <c r="O28" i="24"/>
  <c r="AI27" i="24"/>
  <c r="AG27" i="24"/>
  <c r="AD27" i="24"/>
  <c r="AA27" i="24"/>
  <c r="X27" i="24"/>
  <c r="U27" i="24"/>
  <c r="R27" i="24"/>
  <c r="O27" i="24"/>
  <c r="AI26" i="24"/>
  <c r="AG26" i="24"/>
  <c r="AD26" i="24"/>
  <c r="AA26" i="24"/>
  <c r="X26" i="24"/>
  <c r="U26" i="24"/>
  <c r="R26" i="24"/>
  <c r="O26" i="24"/>
  <c r="AI25" i="24"/>
  <c r="AG25" i="24"/>
  <c r="AD25" i="24"/>
  <c r="AA25" i="24"/>
  <c r="X25" i="24"/>
  <c r="U25" i="24"/>
  <c r="R25" i="24"/>
  <c r="O25" i="24"/>
  <c r="AI23" i="24"/>
  <c r="AG23" i="24"/>
  <c r="AD23" i="24"/>
  <c r="AA23" i="24"/>
  <c r="X23" i="24"/>
  <c r="U23" i="24"/>
  <c r="R23" i="24"/>
  <c r="O23" i="24"/>
  <c r="D23" i="24"/>
  <c r="AI22" i="24"/>
  <c r="AG22" i="24"/>
  <c r="AD22" i="24"/>
  <c r="AA22" i="24"/>
  <c r="X22" i="24"/>
  <c r="U22" i="24"/>
  <c r="R22" i="24"/>
  <c r="O22" i="24"/>
  <c r="AI21" i="24"/>
  <c r="AG21" i="24"/>
  <c r="AD21" i="24"/>
  <c r="AA21" i="24"/>
  <c r="X21" i="24"/>
  <c r="U21" i="24"/>
  <c r="R21" i="24"/>
  <c r="O21" i="24"/>
  <c r="AI19" i="24"/>
  <c r="AG19" i="24"/>
  <c r="AD19" i="24"/>
  <c r="AA19" i="24"/>
  <c r="X19" i="24"/>
  <c r="U19" i="24"/>
  <c r="R19" i="24"/>
  <c r="O19" i="24"/>
  <c r="AI18" i="24"/>
  <c r="AG18" i="24"/>
  <c r="AD18" i="24"/>
  <c r="AA18" i="24"/>
  <c r="X18" i="24"/>
  <c r="U18" i="24"/>
  <c r="R18" i="24"/>
  <c r="O18" i="24"/>
  <c r="AI17" i="24"/>
  <c r="AG17" i="24"/>
  <c r="AD17" i="24"/>
  <c r="AA17" i="24"/>
  <c r="X17" i="24"/>
  <c r="U17" i="24"/>
  <c r="R17" i="24"/>
  <c r="O17" i="24"/>
  <c r="AI15" i="24"/>
  <c r="AG15" i="24"/>
  <c r="AD15" i="24"/>
  <c r="AA15" i="24"/>
  <c r="X15" i="24"/>
  <c r="U15" i="24"/>
  <c r="R15" i="24"/>
  <c r="O15" i="24"/>
  <c r="AI14" i="24"/>
  <c r="AG14" i="24"/>
  <c r="AD14" i="24"/>
  <c r="AA14" i="24"/>
  <c r="X14" i="24"/>
  <c r="U14" i="24"/>
  <c r="R14" i="24"/>
  <c r="O14" i="24"/>
  <c r="AI13" i="24"/>
  <c r="AG13" i="24"/>
  <c r="AD13" i="24"/>
  <c r="AA13" i="24"/>
  <c r="X13" i="24"/>
  <c r="U13" i="24"/>
  <c r="R13" i="24"/>
  <c r="O13" i="24"/>
  <c r="AI12" i="24"/>
  <c r="AG12" i="24"/>
  <c r="AD12" i="24"/>
  <c r="AA12" i="24"/>
  <c r="X12" i="24"/>
  <c r="U12" i="24"/>
  <c r="R12" i="24"/>
  <c r="O12" i="24"/>
  <c r="AI11" i="24"/>
  <c r="AG11" i="24"/>
  <c r="AD11" i="24"/>
  <c r="AA11" i="24"/>
  <c r="X11" i="24"/>
  <c r="U11" i="24"/>
  <c r="R11" i="24"/>
  <c r="O11" i="24"/>
  <c r="AI9" i="24"/>
  <c r="AG9" i="24"/>
  <c r="AD9" i="24"/>
  <c r="AA9" i="24"/>
  <c r="X9" i="24"/>
  <c r="U9" i="24"/>
  <c r="R9" i="24"/>
  <c r="O9" i="24"/>
  <c r="AH449" i="23"/>
  <c r="AF449" i="23"/>
  <c r="AC449" i="23"/>
  <c r="Z449" i="23"/>
  <c r="W449" i="23"/>
  <c r="T449" i="23"/>
  <c r="Q449" i="23"/>
  <c r="N449" i="23"/>
  <c r="AH447" i="23"/>
  <c r="AF447" i="23"/>
  <c r="AC447" i="23"/>
  <c r="Z447" i="23"/>
  <c r="W447" i="23"/>
  <c r="T447" i="23"/>
  <c r="Q447" i="23"/>
  <c r="N447" i="23"/>
  <c r="AH446" i="23"/>
  <c r="AF446" i="23"/>
  <c r="AC446" i="23"/>
  <c r="Z446" i="23"/>
  <c r="W446" i="23"/>
  <c r="T446" i="23"/>
  <c r="Q446" i="23"/>
  <c r="N446" i="23"/>
  <c r="AH445" i="23"/>
  <c r="AF445" i="23"/>
  <c r="AC445" i="23"/>
  <c r="Z445" i="23"/>
  <c r="W445" i="23"/>
  <c r="T445" i="23"/>
  <c r="Q445" i="23"/>
  <c r="N445" i="23"/>
  <c r="AH444" i="23"/>
  <c r="AF444" i="23"/>
  <c r="AC444" i="23"/>
  <c r="Z444" i="23"/>
  <c r="W444" i="23"/>
  <c r="T444" i="23"/>
  <c r="Q444" i="23"/>
  <c r="N444" i="23"/>
  <c r="AH443" i="23"/>
  <c r="AF443" i="23"/>
  <c r="AC443" i="23"/>
  <c r="Z443" i="23"/>
  <c r="W443" i="23"/>
  <c r="T443" i="23"/>
  <c r="Q443" i="23"/>
  <c r="N443" i="23"/>
  <c r="AH442" i="23"/>
  <c r="AF442" i="23"/>
  <c r="AC442" i="23"/>
  <c r="Z442" i="23"/>
  <c r="W442" i="23"/>
  <c r="T442" i="23"/>
  <c r="Q442" i="23"/>
  <c r="N442" i="23"/>
  <c r="AH441" i="23"/>
  <c r="AF441" i="23"/>
  <c r="AC441" i="23"/>
  <c r="Z441" i="23"/>
  <c r="W441" i="23"/>
  <c r="T441" i="23"/>
  <c r="Q441" i="23"/>
  <c r="N441" i="23"/>
  <c r="AH439" i="23"/>
  <c r="AF439" i="23"/>
  <c r="AC439" i="23"/>
  <c r="Z439" i="23"/>
  <c r="W439" i="23"/>
  <c r="T439" i="23"/>
  <c r="Q439" i="23"/>
  <c r="N439" i="23"/>
  <c r="AH438" i="23"/>
  <c r="AF438" i="23"/>
  <c r="AC438" i="23"/>
  <c r="Z438" i="23"/>
  <c r="W438" i="23"/>
  <c r="T438" i="23"/>
  <c r="Q438" i="23"/>
  <c r="N438" i="23"/>
  <c r="AH436" i="23"/>
  <c r="AF436" i="23"/>
  <c r="AC436" i="23"/>
  <c r="Z436" i="23"/>
  <c r="W436" i="23"/>
  <c r="T436" i="23"/>
  <c r="Q436" i="23"/>
  <c r="N436" i="23"/>
  <c r="AH435" i="23"/>
  <c r="AF435" i="23"/>
  <c r="AC435" i="23"/>
  <c r="Z435" i="23"/>
  <c r="W435" i="23"/>
  <c r="T435" i="23"/>
  <c r="Q435" i="23"/>
  <c r="N435" i="23"/>
  <c r="AH434" i="23"/>
  <c r="AF434" i="23"/>
  <c r="AC434" i="23"/>
  <c r="Z434" i="23"/>
  <c r="W434" i="23"/>
  <c r="T434" i="23"/>
  <c r="Q434" i="23"/>
  <c r="N434" i="23"/>
  <c r="AH433" i="23"/>
  <c r="AF433" i="23"/>
  <c r="AC433" i="23"/>
  <c r="Z433" i="23"/>
  <c r="W433" i="23"/>
  <c r="T433" i="23"/>
  <c r="Q433" i="23"/>
  <c r="N433" i="23"/>
  <c r="AH432" i="23"/>
  <c r="AF432" i="23"/>
  <c r="AC432" i="23"/>
  <c r="Z432" i="23"/>
  <c r="W432" i="23"/>
  <c r="T432" i="23"/>
  <c r="Q432" i="23"/>
  <c r="N432" i="23"/>
  <c r="AH430" i="23"/>
  <c r="AF430" i="23"/>
  <c r="AC430" i="23"/>
  <c r="Z430" i="23"/>
  <c r="W430" i="23"/>
  <c r="T430" i="23"/>
  <c r="Q430" i="23"/>
  <c r="N430" i="23"/>
  <c r="AH429" i="23"/>
  <c r="AF429" i="23"/>
  <c r="AC429" i="23"/>
  <c r="Z429" i="23"/>
  <c r="W429" i="23"/>
  <c r="T429" i="23"/>
  <c r="Q429" i="23"/>
  <c r="N429" i="23"/>
  <c r="AH427" i="23"/>
  <c r="AF427" i="23"/>
  <c r="AC427" i="23"/>
  <c r="Z427" i="23"/>
  <c r="W427" i="23"/>
  <c r="T427" i="23"/>
  <c r="Q427" i="23"/>
  <c r="N427" i="23"/>
  <c r="AH426" i="23"/>
  <c r="AF426" i="23"/>
  <c r="AC426" i="23"/>
  <c r="Z426" i="23"/>
  <c r="W426" i="23"/>
  <c r="T426" i="23"/>
  <c r="Q426" i="23"/>
  <c r="N426" i="23"/>
  <c r="AH424" i="23"/>
  <c r="AF424" i="23"/>
  <c r="AC424" i="23"/>
  <c r="Z424" i="23"/>
  <c r="W424" i="23"/>
  <c r="T424" i="23"/>
  <c r="Q424" i="23"/>
  <c r="N424" i="23"/>
  <c r="AH423" i="23"/>
  <c r="AF423" i="23"/>
  <c r="AC423" i="23"/>
  <c r="Z423" i="23"/>
  <c r="W423" i="23"/>
  <c r="T423" i="23"/>
  <c r="Q423" i="23"/>
  <c r="N423" i="23"/>
  <c r="AH421" i="23"/>
  <c r="AF421" i="23"/>
  <c r="AC421" i="23"/>
  <c r="Z421" i="23"/>
  <c r="W421" i="23"/>
  <c r="T421" i="23"/>
  <c r="Q421" i="23"/>
  <c r="N421" i="23"/>
  <c r="AH419" i="23"/>
  <c r="AF419" i="23"/>
  <c r="AC419" i="23"/>
  <c r="Z419" i="23"/>
  <c r="W419" i="23"/>
  <c r="T419" i="23"/>
  <c r="Q419" i="23"/>
  <c r="N419" i="23"/>
  <c r="AH418" i="23"/>
  <c r="AF418" i="23"/>
  <c r="AC418" i="23"/>
  <c r="Z418" i="23"/>
  <c r="W418" i="23"/>
  <c r="T418" i="23"/>
  <c r="Q418" i="23"/>
  <c r="N418" i="23"/>
  <c r="AH417" i="23"/>
  <c r="AF417" i="23"/>
  <c r="AC417" i="23"/>
  <c r="Z417" i="23"/>
  <c r="W417" i="23"/>
  <c r="T417" i="23"/>
  <c r="Q417" i="23"/>
  <c r="N417" i="23"/>
  <c r="AH416" i="23"/>
  <c r="AF416" i="23"/>
  <c r="AC416" i="23"/>
  <c r="Z416" i="23"/>
  <c r="W416" i="23"/>
  <c r="T416" i="23"/>
  <c r="Q416" i="23"/>
  <c r="N416" i="23"/>
  <c r="AH415" i="23"/>
  <c r="AF415" i="23"/>
  <c r="AC415" i="23"/>
  <c r="Z415" i="23"/>
  <c r="W415" i="23"/>
  <c r="T415" i="23"/>
  <c r="Q415" i="23"/>
  <c r="N415" i="23"/>
  <c r="AH414" i="23"/>
  <c r="AF414" i="23"/>
  <c r="AC414" i="23"/>
  <c r="Z414" i="23"/>
  <c r="W414" i="23"/>
  <c r="T414" i="23"/>
  <c r="Q414" i="23"/>
  <c r="N414" i="23"/>
  <c r="AH412" i="23"/>
  <c r="AF412" i="23"/>
  <c r="AC412" i="23"/>
  <c r="Z412" i="23"/>
  <c r="W412" i="23"/>
  <c r="T412" i="23"/>
  <c r="Q412" i="23"/>
  <c r="N412" i="23"/>
  <c r="AH411" i="23"/>
  <c r="AF411" i="23"/>
  <c r="AC411" i="23"/>
  <c r="Z411" i="23"/>
  <c r="W411" i="23"/>
  <c r="T411" i="23"/>
  <c r="Q411" i="23"/>
  <c r="N411" i="23"/>
  <c r="AH410" i="23"/>
  <c r="AF410" i="23"/>
  <c r="AC410" i="23"/>
  <c r="Z410" i="23"/>
  <c r="W410" i="23"/>
  <c r="T410" i="23"/>
  <c r="Q410" i="23"/>
  <c r="N410" i="23"/>
  <c r="AH409" i="23"/>
  <c r="AF409" i="23"/>
  <c r="AC409" i="23"/>
  <c r="Z409" i="23"/>
  <c r="W409" i="23"/>
  <c r="T409" i="23"/>
  <c r="Q409" i="23"/>
  <c r="N409" i="23"/>
  <c r="AH407" i="23"/>
  <c r="AF407" i="23"/>
  <c r="AC407" i="23"/>
  <c r="Z407" i="23"/>
  <c r="W407" i="23"/>
  <c r="T407" i="23"/>
  <c r="Q407" i="23"/>
  <c r="N407" i="23"/>
  <c r="AH406" i="23"/>
  <c r="AF406" i="23"/>
  <c r="AC406" i="23"/>
  <c r="Z406" i="23"/>
  <c r="W406" i="23"/>
  <c r="T406" i="23"/>
  <c r="Q406" i="23"/>
  <c r="N406" i="23"/>
  <c r="AH405" i="23"/>
  <c r="AF405" i="23"/>
  <c r="AC405" i="23"/>
  <c r="Z405" i="23"/>
  <c r="W405" i="23"/>
  <c r="T405" i="23"/>
  <c r="Q405" i="23"/>
  <c r="N405" i="23"/>
  <c r="AH404" i="23"/>
  <c r="AF404" i="23"/>
  <c r="AC404" i="23"/>
  <c r="Z404" i="23"/>
  <c r="W404" i="23"/>
  <c r="T404" i="23"/>
  <c r="Q404" i="23"/>
  <c r="N404" i="23"/>
  <c r="AH403" i="23"/>
  <c r="AF403" i="23"/>
  <c r="AC403" i="23"/>
  <c r="Z403" i="23"/>
  <c r="W403" i="23"/>
  <c r="T403" i="23"/>
  <c r="Q403" i="23"/>
  <c r="N403" i="23"/>
  <c r="AH402" i="23"/>
  <c r="AF402" i="23"/>
  <c r="AC402" i="23"/>
  <c r="Z402" i="23"/>
  <c r="W402" i="23"/>
  <c r="T402" i="23"/>
  <c r="Q402" i="23"/>
  <c r="N402" i="23"/>
  <c r="AH401" i="23"/>
  <c r="AF401" i="23"/>
  <c r="AC401" i="23"/>
  <c r="Z401" i="23"/>
  <c r="W401" i="23"/>
  <c r="T401" i="23"/>
  <c r="Q401" i="23"/>
  <c r="N401" i="23"/>
  <c r="AH399" i="23"/>
  <c r="AF399" i="23"/>
  <c r="AC399" i="23"/>
  <c r="Z399" i="23"/>
  <c r="W399" i="23"/>
  <c r="T399" i="23"/>
  <c r="Q399" i="23"/>
  <c r="N399" i="23"/>
  <c r="AH398" i="23"/>
  <c r="AF398" i="23"/>
  <c r="AC398" i="23"/>
  <c r="Z398" i="23"/>
  <c r="W398" i="23"/>
  <c r="T398" i="23"/>
  <c r="Q398" i="23"/>
  <c r="N398" i="23"/>
  <c r="AH397" i="23"/>
  <c r="AF397" i="23"/>
  <c r="AC397" i="23"/>
  <c r="Z397" i="23"/>
  <c r="W397" i="23"/>
  <c r="T397" i="23"/>
  <c r="Q397" i="23"/>
  <c r="N397" i="23"/>
  <c r="AH396" i="23"/>
  <c r="AF396" i="23"/>
  <c r="AC396" i="23"/>
  <c r="Z396" i="23"/>
  <c r="W396" i="23"/>
  <c r="T396" i="23"/>
  <c r="Q396" i="23"/>
  <c r="N396" i="23"/>
  <c r="AH395" i="23"/>
  <c r="AF395" i="23"/>
  <c r="AC395" i="23"/>
  <c r="Z395" i="23"/>
  <c r="W395" i="23"/>
  <c r="T395" i="23"/>
  <c r="Q395" i="23"/>
  <c r="N395" i="23"/>
  <c r="AH394" i="23"/>
  <c r="AF394" i="23"/>
  <c r="AC394" i="23"/>
  <c r="Z394" i="23"/>
  <c r="W394" i="23"/>
  <c r="T394" i="23"/>
  <c r="Q394" i="23"/>
  <c r="N394" i="23"/>
  <c r="AH392" i="23"/>
  <c r="AF392" i="23"/>
  <c r="AC392" i="23"/>
  <c r="Z392" i="23"/>
  <c r="W392" i="23"/>
  <c r="T392" i="23"/>
  <c r="Q392" i="23"/>
  <c r="N392" i="23"/>
  <c r="AH390" i="23"/>
  <c r="AF390" i="23"/>
  <c r="AC390" i="23"/>
  <c r="Z390" i="23"/>
  <c r="W390" i="23"/>
  <c r="T390" i="23"/>
  <c r="Q390" i="23"/>
  <c r="N390" i="23"/>
  <c r="AH389" i="23"/>
  <c r="AF389" i="23"/>
  <c r="AC389" i="23"/>
  <c r="Z389" i="23"/>
  <c r="W389" i="23"/>
  <c r="T389" i="23"/>
  <c r="Q389" i="23"/>
  <c r="N389" i="23"/>
  <c r="AH388" i="23"/>
  <c r="AF388" i="23"/>
  <c r="AC388" i="23"/>
  <c r="Z388" i="23"/>
  <c r="W388" i="23"/>
  <c r="T388" i="23"/>
  <c r="Q388" i="23"/>
  <c r="N388" i="23"/>
  <c r="AH387" i="23"/>
  <c r="AF387" i="23"/>
  <c r="AC387" i="23"/>
  <c r="Z387" i="23"/>
  <c r="W387" i="23"/>
  <c r="T387" i="23"/>
  <c r="Q387" i="23"/>
  <c r="N387" i="23"/>
  <c r="AH386" i="23"/>
  <c r="AF386" i="23"/>
  <c r="AC386" i="23"/>
  <c r="Z386" i="23"/>
  <c r="W386" i="23"/>
  <c r="T386" i="23"/>
  <c r="Q386" i="23"/>
  <c r="N386" i="23"/>
  <c r="AH384" i="23"/>
  <c r="AF384" i="23"/>
  <c r="AC384" i="23"/>
  <c r="Z384" i="23"/>
  <c r="W384" i="23"/>
  <c r="T384" i="23"/>
  <c r="Q384" i="23"/>
  <c r="N384" i="23"/>
  <c r="AH383" i="23"/>
  <c r="AF383" i="23"/>
  <c r="AC383" i="23"/>
  <c r="Z383" i="23"/>
  <c r="W383" i="23"/>
  <c r="T383" i="23"/>
  <c r="Q383" i="23"/>
  <c r="N383" i="23"/>
  <c r="AH382" i="23"/>
  <c r="AF382" i="23"/>
  <c r="AC382" i="23"/>
  <c r="Z382" i="23"/>
  <c r="W382" i="23"/>
  <c r="T382" i="23"/>
  <c r="Q382" i="23"/>
  <c r="N382" i="23"/>
  <c r="AH381" i="23"/>
  <c r="AF381" i="23"/>
  <c r="AC381" i="23"/>
  <c r="Z381" i="23"/>
  <c r="W381" i="23"/>
  <c r="T381" i="23"/>
  <c r="Q381" i="23"/>
  <c r="N381" i="23"/>
  <c r="AH380" i="23"/>
  <c r="AF380" i="23"/>
  <c r="AC380" i="23"/>
  <c r="Z380" i="23"/>
  <c r="W380" i="23"/>
  <c r="T380" i="23"/>
  <c r="Q380" i="23"/>
  <c r="N380" i="23"/>
  <c r="AH378" i="23"/>
  <c r="AF378" i="23"/>
  <c r="AC378" i="23"/>
  <c r="Z378" i="23"/>
  <c r="W378" i="23"/>
  <c r="T378" i="23"/>
  <c r="Q378" i="23"/>
  <c r="N378" i="23"/>
  <c r="AH377" i="23"/>
  <c r="AF377" i="23"/>
  <c r="AC377" i="23"/>
  <c r="Z377" i="23"/>
  <c r="W377" i="23"/>
  <c r="T377" i="23"/>
  <c r="Q377" i="23"/>
  <c r="N377" i="23"/>
  <c r="AH375" i="23"/>
  <c r="AF375" i="23"/>
  <c r="AC375" i="23"/>
  <c r="Z375" i="23"/>
  <c r="W375" i="23"/>
  <c r="T375" i="23"/>
  <c r="Q375" i="23"/>
  <c r="N375" i="23"/>
  <c r="AH374" i="23"/>
  <c r="AF374" i="23"/>
  <c r="AC374" i="23"/>
  <c r="Z374" i="23"/>
  <c r="W374" i="23"/>
  <c r="T374" i="23"/>
  <c r="Q374" i="23"/>
  <c r="N374" i="23"/>
  <c r="AF373" i="23"/>
  <c r="AC373" i="23"/>
  <c r="Z373" i="23"/>
  <c r="W373" i="23"/>
  <c r="T373" i="23"/>
  <c r="Q373" i="23"/>
  <c r="N373" i="23"/>
  <c r="AH372" i="23"/>
  <c r="AF372" i="23"/>
  <c r="AC372" i="23"/>
  <c r="Z372" i="23"/>
  <c r="W372" i="23"/>
  <c r="T372" i="23"/>
  <c r="Q372" i="23"/>
  <c r="N372" i="23"/>
  <c r="AH371" i="23"/>
  <c r="AF371" i="23"/>
  <c r="AC371" i="23"/>
  <c r="Z371" i="23"/>
  <c r="W371" i="23"/>
  <c r="T371" i="23"/>
  <c r="Q371" i="23"/>
  <c r="N371" i="23"/>
  <c r="AH370" i="23"/>
  <c r="AF370" i="23"/>
  <c r="AC370" i="23"/>
  <c r="Z370" i="23"/>
  <c r="W370" i="23"/>
  <c r="T370" i="23"/>
  <c r="Q370" i="23"/>
  <c r="N370" i="23"/>
  <c r="AH369" i="23"/>
  <c r="AF369" i="23"/>
  <c r="AC369" i="23"/>
  <c r="Z369" i="23"/>
  <c r="W369" i="23"/>
  <c r="T369" i="23"/>
  <c r="Q369" i="23"/>
  <c r="N369" i="23"/>
  <c r="AH368" i="23"/>
  <c r="AF368" i="23"/>
  <c r="AC368" i="23"/>
  <c r="Z368" i="23"/>
  <c r="W368" i="23"/>
  <c r="T368" i="23"/>
  <c r="Q368" i="23"/>
  <c r="N368" i="23"/>
  <c r="AH367" i="23"/>
  <c r="AF367" i="23"/>
  <c r="AC367" i="23"/>
  <c r="Z367" i="23"/>
  <c r="W367" i="23"/>
  <c r="T367" i="23"/>
  <c r="Q367" i="23"/>
  <c r="N367" i="23"/>
  <c r="AH365" i="23"/>
  <c r="AF365" i="23"/>
  <c r="AC365" i="23"/>
  <c r="Z365" i="23"/>
  <c r="W365" i="23"/>
  <c r="T365" i="23"/>
  <c r="Q365" i="23"/>
  <c r="N365" i="23"/>
  <c r="AH364" i="23"/>
  <c r="AC364" i="23"/>
  <c r="Z364" i="23"/>
  <c r="W364" i="23"/>
  <c r="T364" i="23"/>
  <c r="Q364" i="23"/>
  <c r="N364" i="23"/>
  <c r="AH362" i="23"/>
  <c r="AF362" i="23"/>
  <c r="AC362" i="23"/>
  <c r="Z362" i="23"/>
  <c r="W362" i="23"/>
  <c r="T362" i="23"/>
  <c r="Q362" i="23"/>
  <c r="N362" i="23"/>
  <c r="AH360" i="23"/>
  <c r="AF360" i="23"/>
  <c r="AC360" i="23"/>
  <c r="Z360" i="23"/>
  <c r="W360" i="23"/>
  <c r="T360" i="23"/>
  <c r="Q360" i="23"/>
  <c r="N360" i="23"/>
  <c r="AH359" i="23"/>
  <c r="AF359" i="23"/>
  <c r="AC359" i="23"/>
  <c r="Z359" i="23"/>
  <c r="W359" i="23"/>
  <c r="T359" i="23"/>
  <c r="Q359" i="23"/>
  <c r="N359" i="23"/>
  <c r="AH357" i="23"/>
  <c r="AF357" i="23"/>
  <c r="AC357" i="23"/>
  <c r="Z357" i="23"/>
  <c r="W357" i="23"/>
  <c r="T357" i="23"/>
  <c r="Q357" i="23"/>
  <c r="N357" i="23"/>
  <c r="AH356" i="23"/>
  <c r="AF356" i="23"/>
  <c r="AC356" i="23"/>
  <c r="Z356" i="23"/>
  <c r="W356" i="23"/>
  <c r="T356" i="23"/>
  <c r="Q356" i="23"/>
  <c r="N356" i="23"/>
  <c r="AH354" i="23"/>
  <c r="AC354" i="23"/>
  <c r="Z354" i="23"/>
  <c r="W354" i="23"/>
  <c r="AH353" i="23"/>
  <c r="AF353" i="23"/>
  <c r="AC353" i="23"/>
  <c r="Z353" i="23"/>
  <c r="W353" i="23"/>
  <c r="T353" i="23"/>
  <c r="Q353" i="23"/>
  <c r="N353" i="23"/>
  <c r="AH352" i="23"/>
  <c r="AF352" i="23"/>
  <c r="AC352" i="23"/>
  <c r="Z352" i="23"/>
  <c r="W352" i="23"/>
  <c r="T352" i="23"/>
  <c r="Q352" i="23"/>
  <c r="N352" i="23"/>
  <c r="AH351" i="23"/>
  <c r="AF351" i="23"/>
  <c r="AC351" i="23"/>
  <c r="Z351" i="23"/>
  <c r="W351" i="23"/>
  <c r="T351" i="23"/>
  <c r="Q351" i="23"/>
  <c r="N351" i="23"/>
  <c r="AH350" i="23"/>
  <c r="AF350" i="23"/>
  <c r="AC350" i="23"/>
  <c r="Z350" i="23"/>
  <c r="W350" i="23"/>
  <c r="T350" i="23"/>
  <c r="Q350" i="23"/>
  <c r="N350" i="23"/>
  <c r="AH349" i="23"/>
  <c r="AF349" i="23"/>
  <c r="AC349" i="23"/>
  <c r="Z349" i="23"/>
  <c r="W349" i="23"/>
  <c r="T349" i="23"/>
  <c r="Q349" i="23"/>
  <c r="N349" i="23"/>
  <c r="AH348" i="23"/>
  <c r="AF348" i="23"/>
  <c r="AC348" i="23"/>
  <c r="Z348" i="23"/>
  <c r="W348" i="23"/>
  <c r="T348" i="23"/>
  <c r="Q348" i="23"/>
  <c r="N348" i="23"/>
  <c r="AH346" i="23"/>
  <c r="AF346" i="23"/>
  <c r="AC346" i="23"/>
  <c r="Z346" i="23"/>
  <c r="W346" i="23"/>
  <c r="T346" i="23"/>
  <c r="Q346" i="23"/>
  <c r="N346" i="23"/>
  <c r="AH345" i="23"/>
  <c r="AF345" i="23"/>
  <c r="AC345" i="23"/>
  <c r="Z345" i="23"/>
  <c r="W345" i="23"/>
  <c r="T345" i="23"/>
  <c r="Q345" i="23"/>
  <c r="N345" i="23"/>
  <c r="AH343" i="23"/>
  <c r="AF343" i="23"/>
  <c r="AC343" i="23"/>
  <c r="Z343" i="23"/>
  <c r="W343" i="23"/>
  <c r="T343" i="23"/>
  <c r="Q343" i="23"/>
  <c r="N343" i="23"/>
  <c r="AH341" i="23"/>
  <c r="AF341" i="23"/>
  <c r="AC341" i="23"/>
  <c r="Z341" i="23"/>
  <c r="W341" i="23"/>
  <c r="T341" i="23"/>
  <c r="Q341" i="23"/>
  <c r="N341" i="23"/>
  <c r="AH339" i="23"/>
  <c r="AF339" i="23"/>
  <c r="AC339" i="23"/>
  <c r="Z339" i="23"/>
  <c r="W339" i="23"/>
  <c r="T339" i="23"/>
  <c r="Q339" i="23"/>
  <c r="N339" i="23"/>
  <c r="AH338" i="23"/>
  <c r="AF338" i="23"/>
  <c r="AC338" i="23"/>
  <c r="Z338" i="23"/>
  <c r="W338" i="23"/>
  <c r="T338" i="23"/>
  <c r="Q338" i="23"/>
  <c r="N338" i="23"/>
  <c r="AH337" i="23"/>
  <c r="AF337" i="23"/>
  <c r="AC337" i="23"/>
  <c r="Z337" i="23"/>
  <c r="W337" i="23"/>
  <c r="T337" i="23"/>
  <c r="Q337" i="23"/>
  <c r="N337" i="23"/>
  <c r="AH335" i="23"/>
  <c r="AF335" i="23"/>
  <c r="AC335" i="23"/>
  <c r="Z335" i="23"/>
  <c r="W335" i="23"/>
  <c r="T335" i="23"/>
  <c r="Q335" i="23"/>
  <c r="N335" i="23"/>
  <c r="AH334" i="23"/>
  <c r="AF334" i="23"/>
  <c r="AC334" i="23"/>
  <c r="Z334" i="23"/>
  <c r="W334" i="23"/>
  <c r="T334" i="23"/>
  <c r="Q334" i="23"/>
  <c r="N334" i="23"/>
  <c r="AH332" i="23"/>
  <c r="AF332" i="23"/>
  <c r="AC332" i="23"/>
  <c r="Z332" i="23"/>
  <c r="W332" i="23"/>
  <c r="T332" i="23"/>
  <c r="Q332" i="23"/>
  <c r="N332" i="23"/>
  <c r="AH331" i="23"/>
  <c r="AF331" i="23"/>
  <c r="AC331" i="23"/>
  <c r="Z331" i="23"/>
  <c r="W331" i="23"/>
  <c r="T331" i="23"/>
  <c r="Q331" i="23"/>
  <c r="N331" i="23"/>
  <c r="AH330" i="23"/>
  <c r="AF330" i="23"/>
  <c r="AC330" i="23"/>
  <c r="Z330" i="23"/>
  <c r="W330" i="23"/>
  <c r="T330" i="23"/>
  <c r="Q330" i="23"/>
  <c r="N330" i="23"/>
  <c r="AH329" i="23"/>
  <c r="AF329" i="23"/>
  <c r="AC329" i="23"/>
  <c r="Z329" i="23"/>
  <c r="W329" i="23"/>
  <c r="T329" i="23"/>
  <c r="Q329" i="23"/>
  <c r="N329" i="23"/>
  <c r="AH328" i="23"/>
  <c r="AF328" i="23"/>
  <c r="AC328" i="23"/>
  <c r="Z328" i="23"/>
  <c r="W328" i="23"/>
  <c r="T328" i="23"/>
  <c r="Q328" i="23"/>
  <c r="N328" i="23"/>
  <c r="AH327" i="23"/>
  <c r="AF327" i="23"/>
  <c r="AC327" i="23"/>
  <c r="Z327" i="23"/>
  <c r="W327" i="23"/>
  <c r="T327" i="23"/>
  <c r="Q327" i="23"/>
  <c r="N327" i="23"/>
  <c r="AH326" i="23"/>
  <c r="AF326" i="23"/>
  <c r="AC326" i="23"/>
  <c r="Z326" i="23"/>
  <c r="W326" i="23"/>
  <c r="T326" i="23"/>
  <c r="Q326" i="23"/>
  <c r="N326" i="23"/>
  <c r="AH325" i="23"/>
  <c r="AF325" i="23"/>
  <c r="AC325" i="23"/>
  <c r="Z325" i="23"/>
  <c r="W325" i="23"/>
  <c r="T325" i="23"/>
  <c r="Q325" i="23"/>
  <c r="N325" i="23"/>
  <c r="AH324" i="23"/>
  <c r="AF324" i="23"/>
  <c r="AC324" i="23"/>
  <c r="Z324" i="23"/>
  <c r="W324" i="23"/>
  <c r="T324" i="23"/>
  <c r="Q324" i="23"/>
  <c r="N324" i="23"/>
  <c r="AH323" i="23"/>
  <c r="AF323" i="23"/>
  <c r="AC323" i="23"/>
  <c r="Z323" i="23"/>
  <c r="W323" i="23"/>
  <c r="T323" i="23"/>
  <c r="Q323" i="23"/>
  <c r="N323" i="23"/>
  <c r="AH322" i="23"/>
  <c r="AF322" i="23"/>
  <c r="AC322" i="23"/>
  <c r="Z322" i="23"/>
  <c r="W322" i="23"/>
  <c r="T322" i="23"/>
  <c r="Q322" i="23"/>
  <c r="N322" i="23"/>
  <c r="AH321" i="23"/>
  <c r="AF321" i="23"/>
  <c r="AC321" i="23"/>
  <c r="Z321" i="23"/>
  <c r="W321" i="23"/>
  <c r="T321" i="23"/>
  <c r="Q321" i="23"/>
  <c r="N321" i="23"/>
  <c r="AH320" i="23"/>
  <c r="AF320" i="23"/>
  <c r="AC320" i="23"/>
  <c r="Z320" i="23"/>
  <c r="W320" i="23"/>
  <c r="T320" i="23"/>
  <c r="Q320" i="23"/>
  <c r="N320" i="23"/>
  <c r="AH319" i="23"/>
  <c r="AF319" i="23"/>
  <c r="AC319" i="23"/>
  <c r="Z319" i="23"/>
  <c r="W319" i="23"/>
  <c r="T319" i="23"/>
  <c r="Q319" i="23"/>
  <c r="N319" i="23"/>
  <c r="AH317" i="23"/>
  <c r="AF317" i="23"/>
  <c r="AC317" i="23"/>
  <c r="Z317" i="23"/>
  <c r="W317" i="23"/>
  <c r="T317" i="23"/>
  <c r="Q317" i="23"/>
  <c r="N317" i="23"/>
  <c r="AH316" i="23"/>
  <c r="AF316" i="23"/>
  <c r="AC316" i="23"/>
  <c r="Z316" i="23"/>
  <c r="W316" i="23"/>
  <c r="T316" i="23"/>
  <c r="Q316" i="23"/>
  <c r="N316" i="23"/>
  <c r="AH315" i="23"/>
  <c r="AF315" i="23"/>
  <c r="AC315" i="23"/>
  <c r="Z315" i="23"/>
  <c r="W315" i="23"/>
  <c r="T315" i="23"/>
  <c r="Q315" i="23"/>
  <c r="N315" i="23"/>
  <c r="AH314" i="23"/>
  <c r="AF314" i="23"/>
  <c r="AC314" i="23"/>
  <c r="Z314" i="23"/>
  <c r="W314" i="23"/>
  <c r="T314" i="23"/>
  <c r="Q314" i="23"/>
  <c r="N314" i="23"/>
  <c r="AH313" i="23"/>
  <c r="AF313" i="23"/>
  <c r="AC313" i="23"/>
  <c r="Z313" i="23"/>
  <c r="W313" i="23"/>
  <c r="T313" i="23"/>
  <c r="Q313" i="23"/>
  <c r="N313" i="23"/>
  <c r="AH312" i="23"/>
  <c r="AF312" i="23"/>
  <c r="AC312" i="23"/>
  <c r="Z312" i="23"/>
  <c r="W312" i="23"/>
  <c r="T312" i="23"/>
  <c r="Q312" i="23"/>
  <c r="N312" i="23"/>
  <c r="AH310" i="23"/>
  <c r="AF310" i="23"/>
  <c r="AC310" i="23"/>
  <c r="Z310" i="23"/>
  <c r="W310" i="23"/>
  <c r="T310" i="23"/>
  <c r="Q310" i="23"/>
  <c r="N310" i="23"/>
  <c r="AH309" i="23"/>
  <c r="AF309" i="23"/>
  <c r="AC309" i="23"/>
  <c r="Z309" i="23"/>
  <c r="W309" i="23"/>
  <c r="T309" i="23"/>
  <c r="Q309" i="23"/>
  <c r="N309" i="23"/>
  <c r="AH308" i="23"/>
  <c r="AF308" i="23"/>
  <c r="AC308" i="23"/>
  <c r="Z308" i="23"/>
  <c r="W308" i="23"/>
  <c r="T308" i="23"/>
  <c r="Q308" i="23"/>
  <c r="N308" i="23"/>
  <c r="AH306" i="23"/>
  <c r="AF306" i="23"/>
  <c r="AC306" i="23"/>
  <c r="Z306" i="23"/>
  <c r="W306" i="23"/>
  <c r="T306" i="23"/>
  <c r="Q306" i="23"/>
  <c r="N306" i="23"/>
  <c r="AH304" i="23"/>
  <c r="AF304" i="23"/>
  <c r="AC304" i="23"/>
  <c r="Z304" i="23"/>
  <c r="W304" i="23"/>
  <c r="T304" i="23"/>
  <c r="Q304" i="23"/>
  <c r="N304" i="23"/>
  <c r="AH303" i="23"/>
  <c r="AF303" i="23"/>
  <c r="AC303" i="23"/>
  <c r="Z303" i="23"/>
  <c r="W303" i="23"/>
  <c r="T303" i="23"/>
  <c r="Q303" i="23"/>
  <c r="N303" i="23"/>
  <c r="AH302" i="23"/>
  <c r="AF302" i="23"/>
  <c r="AC302" i="23"/>
  <c r="Z302" i="23"/>
  <c r="W302" i="23"/>
  <c r="T302" i="23"/>
  <c r="Q302" i="23"/>
  <c r="N302" i="23"/>
  <c r="AH301" i="23"/>
  <c r="AC301" i="23"/>
  <c r="Z301" i="23"/>
  <c r="W301" i="23"/>
  <c r="T301" i="23"/>
  <c r="Q301" i="23"/>
  <c r="N301" i="23"/>
  <c r="AH300" i="23"/>
  <c r="AF300" i="23"/>
  <c r="AC300" i="23"/>
  <c r="Z300" i="23"/>
  <c r="W300" i="23"/>
  <c r="T300" i="23"/>
  <c r="Q300" i="23"/>
  <c r="N300" i="23"/>
  <c r="AH299" i="23"/>
  <c r="AF299" i="23"/>
  <c r="AC299" i="23"/>
  <c r="Z299" i="23"/>
  <c r="W299" i="23"/>
  <c r="T299" i="23"/>
  <c r="Q299" i="23"/>
  <c r="N299" i="23"/>
  <c r="AH297" i="23"/>
  <c r="AF297" i="23"/>
  <c r="AC297" i="23"/>
  <c r="Z297" i="23"/>
  <c r="W297" i="23"/>
  <c r="T297" i="23"/>
  <c r="Q297" i="23"/>
  <c r="N297" i="23"/>
  <c r="AH296" i="23"/>
  <c r="AF296" i="23"/>
  <c r="AC296" i="23"/>
  <c r="Z296" i="23"/>
  <c r="W296" i="23"/>
  <c r="T296" i="23"/>
  <c r="Q296" i="23"/>
  <c r="N296" i="23"/>
  <c r="AH294" i="23"/>
  <c r="AF294" i="23"/>
  <c r="AC294" i="23"/>
  <c r="Z294" i="23"/>
  <c r="W294" i="23"/>
  <c r="T294" i="23"/>
  <c r="Q294" i="23"/>
  <c r="N294" i="23"/>
  <c r="AH293" i="23"/>
  <c r="AF293" i="23"/>
  <c r="AC293" i="23"/>
  <c r="Z293" i="23"/>
  <c r="W293" i="23"/>
  <c r="T293" i="23"/>
  <c r="Q293" i="23"/>
  <c r="N293" i="23"/>
  <c r="AH292" i="23"/>
  <c r="AF292" i="23"/>
  <c r="AC292" i="23"/>
  <c r="Z292" i="23"/>
  <c r="W292" i="23"/>
  <c r="T292" i="23"/>
  <c r="Q292" i="23"/>
  <c r="N292" i="23"/>
  <c r="AH291" i="23"/>
  <c r="AF291" i="23"/>
  <c r="AC291" i="23"/>
  <c r="Z291" i="23"/>
  <c r="W291" i="23"/>
  <c r="T291" i="23"/>
  <c r="Q291" i="23"/>
  <c r="N291" i="23"/>
  <c r="AH290" i="23"/>
  <c r="AF290" i="23"/>
  <c r="AC290" i="23"/>
  <c r="Z290" i="23"/>
  <c r="W290" i="23"/>
  <c r="T290" i="23"/>
  <c r="Q290" i="23"/>
  <c r="N290" i="23"/>
  <c r="AH289" i="23"/>
  <c r="AF289" i="23"/>
  <c r="AC289" i="23"/>
  <c r="Z289" i="23"/>
  <c r="W289" i="23"/>
  <c r="T289" i="23"/>
  <c r="Q289" i="23"/>
  <c r="N289" i="23"/>
  <c r="AH287" i="23"/>
  <c r="AF287" i="23"/>
  <c r="AC287" i="23"/>
  <c r="Z287" i="23"/>
  <c r="W287" i="23"/>
  <c r="T287" i="23"/>
  <c r="Q287" i="23"/>
  <c r="N287" i="23"/>
  <c r="AH286" i="23"/>
  <c r="AF286" i="23"/>
  <c r="AC286" i="23"/>
  <c r="Z286" i="23"/>
  <c r="W286" i="23"/>
  <c r="T286" i="23"/>
  <c r="Q286" i="23"/>
  <c r="N286" i="23"/>
  <c r="AH285" i="23"/>
  <c r="AF285" i="23"/>
  <c r="AC285" i="23"/>
  <c r="Z285" i="23"/>
  <c r="W285" i="23"/>
  <c r="T285" i="23"/>
  <c r="Q285" i="23"/>
  <c r="N285" i="23"/>
  <c r="AH283" i="23"/>
  <c r="AF283" i="23"/>
  <c r="AC283" i="23"/>
  <c r="Z283" i="23"/>
  <c r="W283" i="23"/>
  <c r="T283" i="23"/>
  <c r="Q283" i="23"/>
  <c r="N283" i="23"/>
  <c r="AH281" i="23"/>
  <c r="AF281" i="23"/>
  <c r="AC281" i="23"/>
  <c r="Z281" i="23"/>
  <c r="W281" i="23"/>
  <c r="T281" i="23"/>
  <c r="Q281" i="23"/>
  <c r="N281" i="23"/>
  <c r="AH279" i="23"/>
  <c r="AF279" i="23"/>
  <c r="AC279" i="23"/>
  <c r="Z279" i="23"/>
  <c r="W279" i="23"/>
  <c r="T279" i="23"/>
  <c r="Q279" i="23"/>
  <c r="N279" i="23"/>
  <c r="AH277" i="23"/>
  <c r="AF277" i="23"/>
  <c r="AC277" i="23"/>
  <c r="Z277" i="23"/>
  <c r="W277" i="23"/>
  <c r="T277" i="23"/>
  <c r="Q277" i="23"/>
  <c r="N277" i="23"/>
  <c r="AH276" i="23"/>
  <c r="AF276" i="23"/>
  <c r="AC276" i="23"/>
  <c r="Z276" i="23"/>
  <c r="W276" i="23"/>
  <c r="T276" i="23"/>
  <c r="Q276" i="23"/>
  <c r="N276" i="23"/>
  <c r="AH274" i="23"/>
  <c r="AF274" i="23"/>
  <c r="AC274" i="23"/>
  <c r="Z274" i="23"/>
  <c r="W274" i="23"/>
  <c r="T274" i="23"/>
  <c r="Q274" i="23"/>
  <c r="N274" i="23"/>
  <c r="AH273" i="23"/>
  <c r="AF273" i="23"/>
  <c r="AC273" i="23"/>
  <c r="Z273" i="23"/>
  <c r="W273" i="23"/>
  <c r="T273" i="23"/>
  <c r="Q273" i="23"/>
  <c r="N273" i="23"/>
  <c r="AH272" i="23"/>
  <c r="AF272" i="23"/>
  <c r="AC272" i="23"/>
  <c r="Z272" i="23"/>
  <c r="W272" i="23"/>
  <c r="T272" i="23"/>
  <c r="Q272" i="23"/>
  <c r="N272" i="23"/>
  <c r="AH271" i="23"/>
  <c r="AF271" i="23"/>
  <c r="AC271" i="23"/>
  <c r="Z271" i="23"/>
  <c r="W271" i="23"/>
  <c r="T271" i="23"/>
  <c r="Q271" i="23"/>
  <c r="N271" i="23"/>
  <c r="AH269" i="23"/>
  <c r="AF269" i="23"/>
  <c r="AC269" i="23"/>
  <c r="Z269" i="23"/>
  <c r="W269" i="23"/>
  <c r="T269" i="23"/>
  <c r="Q269" i="23"/>
  <c r="N269" i="23"/>
  <c r="AH268" i="23"/>
  <c r="AF268" i="23"/>
  <c r="AC268" i="23"/>
  <c r="Z268" i="23"/>
  <c r="W268" i="23"/>
  <c r="T268" i="23"/>
  <c r="Q268" i="23"/>
  <c r="N268" i="23"/>
  <c r="AH267" i="23"/>
  <c r="AF267" i="23"/>
  <c r="AC267" i="23"/>
  <c r="Z267" i="23"/>
  <c r="W267" i="23"/>
  <c r="T267" i="23"/>
  <c r="Q267" i="23"/>
  <c r="N267" i="23"/>
  <c r="AH266" i="23"/>
  <c r="AF266" i="23"/>
  <c r="AC266" i="23"/>
  <c r="Z266" i="23"/>
  <c r="W266" i="23"/>
  <c r="T266" i="23"/>
  <c r="Q266" i="23"/>
  <c r="N266" i="23"/>
  <c r="AH265" i="23"/>
  <c r="AF265" i="23"/>
  <c r="AC265" i="23"/>
  <c r="Z265" i="23"/>
  <c r="W265" i="23"/>
  <c r="T265" i="23"/>
  <c r="Q265" i="23"/>
  <c r="N265" i="23"/>
  <c r="AH264" i="23"/>
  <c r="AF264" i="23"/>
  <c r="AC264" i="23"/>
  <c r="Z264" i="23"/>
  <c r="W264" i="23"/>
  <c r="T264" i="23"/>
  <c r="Q264" i="23"/>
  <c r="N264" i="23"/>
  <c r="AH262" i="23"/>
  <c r="AF262" i="23"/>
  <c r="AC262" i="23"/>
  <c r="Z262" i="23"/>
  <c r="W262" i="23"/>
  <c r="T262" i="23"/>
  <c r="Q262" i="23"/>
  <c r="N262" i="23"/>
  <c r="AH261" i="23"/>
  <c r="AF261" i="23"/>
  <c r="AC261" i="23"/>
  <c r="Z261" i="23"/>
  <c r="W261" i="23"/>
  <c r="T261" i="23"/>
  <c r="Q261" i="23"/>
  <c r="N261" i="23"/>
  <c r="AH260" i="23"/>
  <c r="AF260" i="23"/>
  <c r="AC260" i="23"/>
  <c r="Z260" i="23"/>
  <c r="W260" i="23"/>
  <c r="T260" i="23"/>
  <c r="Q260" i="23"/>
  <c r="N260" i="23"/>
  <c r="AH258" i="23"/>
  <c r="AF258" i="23"/>
  <c r="AC258" i="23"/>
  <c r="Z258" i="23"/>
  <c r="W258" i="23"/>
  <c r="T258" i="23"/>
  <c r="Q258" i="23"/>
  <c r="N258" i="23"/>
  <c r="AH257" i="23"/>
  <c r="AF257" i="23"/>
  <c r="AC257" i="23"/>
  <c r="Z257" i="23"/>
  <c r="W257" i="23"/>
  <c r="T257" i="23"/>
  <c r="Q257" i="23"/>
  <c r="N257" i="23"/>
  <c r="AH255" i="23"/>
  <c r="AF255" i="23"/>
  <c r="AC255" i="23"/>
  <c r="Z255" i="23"/>
  <c r="W255" i="23"/>
  <c r="T255" i="23"/>
  <c r="Q255" i="23"/>
  <c r="N255" i="23"/>
  <c r="AH254" i="23"/>
  <c r="AF254" i="23"/>
  <c r="AC254" i="23"/>
  <c r="Z254" i="23"/>
  <c r="W254" i="23"/>
  <c r="T254" i="23"/>
  <c r="Q254" i="23"/>
  <c r="N254" i="23"/>
  <c r="AH253" i="23"/>
  <c r="AF253" i="23"/>
  <c r="AC253" i="23"/>
  <c r="Z253" i="23"/>
  <c r="W253" i="23"/>
  <c r="T253" i="23"/>
  <c r="Q253" i="23"/>
  <c r="N253" i="23"/>
  <c r="AH251" i="23"/>
  <c r="AF251" i="23"/>
  <c r="AC251" i="23"/>
  <c r="Z251" i="23"/>
  <c r="W251" i="23"/>
  <c r="T251" i="23"/>
  <c r="Q251" i="23"/>
  <c r="N251" i="23"/>
  <c r="AH250" i="23"/>
  <c r="AF250" i="23"/>
  <c r="AC250" i="23"/>
  <c r="Z250" i="23"/>
  <c r="W250" i="23"/>
  <c r="T250" i="23"/>
  <c r="Q250" i="23"/>
  <c r="N250" i="23"/>
  <c r="AH249" i="23"/>
  <c r="AF249" i="23"/>
  <c r="AC249" i="23"/>
  <c r="Z249" i="23"/>
  <c r="W249" i="23"/>
  <c r="T249" i="23"/>
  <c r="Q249" i="23"/>
  <c r="N249" i="23"/>
  <c r="AH248" i="23"/>
  <c r="AF248" i="23"/>
  <c r="AC248" i="23"/>
  <c r="Z248" i="23"/>
  <c r="W248" i="23"/>
  <c r="T248" i="23"/>
  <c r="Q248" i="23"/>
  <c r="N248" i="23"/>
  <c r="AH246" i="23"/>
  <c r="AF246" i="23"/>
  <c r="AC246" i="23"/>
  <c r="Z246" i="23"/>
  <c r="W246" i="23"/>
  <c r="T246" i="23"/>
  <c r="Q246" i="23"/>
  <c r="N246" i="23"/>
  <c r="AH245" i="23"/>
  <c r="AF245" i="23"/>
  <c r="AC245" i="23"/>
  <c r="Z245" i="23"/>
  <c r="W245" i="23"/>
  <c r="T245" i="23"/>
  <c r="Q245" i="23"/>
  <c r="N245" i="23"/>
  <c r="AH244" i="23"/>
  <c r="AF244" i="23"/>
  <c r="AC244" i="23"/>
  <c r="Z244" i="23"/>
  <c r="W244" i="23"/>
  <c r="T244" i="23"/>
  <c r="Q244" i="23"/>
  <c r="N244" i="23"/>
  <c r="AH243" i="23"/>
  <c r="AF243" i="23"/>
  <c r="AC243" i="23"/>
  <c r="Z243" i="23"/>
  <c r="W243" i="23"/>
  <c r="T243" i="23"/>
  <c r="Q243" i="23"/>
  <c r="N243" i="23"/>
  <c r="AH242" i="23"/>
  <c r="AF242" i="23"/>
  <c r="AC242" i="23"/>
  <c r="Z242" i="23"/>
  <c r="W242" i="23"/>
  <c r="T242" i="23"/>
  <c r="Q242" i="23"/>
  <c r="N242" i="23"/>
  <c r="AH241" i="23"/>
  <c r="AF241" i="23"/>
  <c r="AC241" i="23"/>
  <c r="Z241" i="23"/>
  <c r="W241" i="23"/>
  <c r="T241" i="23"/>
  <c r="Q241" i="23"/>
  <c r="N241" i="23"/>
  <c r="AH240" i="23"/>
  <c r="AF240" i="23"/>
  <c r="AC240" i="23"/>
  <c r="Z240" i="23"/>
  <c r="W240" i="23"/>
  <c r="T240" i="23"/>
  <c r="Q240" i="23"/>
  <c r="N240" i="23"/>
  <c r="AH239" i="23"/>
  <c r="AF239" i="23"/>
  <c r="AC239" i="23"/>
  <c r="Z239" i="23"/>
  <c r="W239" i="23"/>
  <c r="T239" i="23"/>
  <c r="Q239" i="23"/>
  <c r="N239" i="23"/>
  <c r="AH238" i="23"/>
  <c r="AF238" i="23"/>
  <c r="AC238" i="23"/>
  <c r="Z238" i="23"/>
  <c r="W238" i="23"/>
  <c r="T238" i="23"/>
  <c r="Q238" i="23"/>
  <c r="N238" i="23"/>
  <c r="AH236" i="23"/>
  <c r="AF236" i="23"/>
  <c r="AC236" i="23"/>
  <c r="Z236" i="23"/>
  <c r="W236" i="23"/>
  <c r="T236" i="23"/>
  <c r="Q236" i="23"/>
  <c r="N236" i="23"/>
  <c r="AH235" i="23"/>
  <c r="AF235" i="23"/>
  <c r="AC235" i="23"/>
  <c r="Z235" i="23"/>
  <c r="W235" i="23"/>
  <c r="T235" i="23"/>
  <c r="Q235" i="23"/>
  <c r="N235" i="23"/>
  <c r="AH234" i="23"/>
  <c r="AF234" i="23"/>
  <c r="AC234" i="23"/>
  <c r="Z234" i="23"/>
  <c r="W234" i="23"/>
  <c r="T234" i="23"/>
  <c r="Q234" i="23"/>
  <c r="N234" i="23"/>
  <c r="AH233" i="23"/>
  <c r="AF233" i="23"/>
  <c r="AC233" i="23"/>
  <c r="Z233" i="23"/>
  <c r="W233" i="23"/>
  <c r="T233" i="23"/>
  <c r="Q233" i="23"/>
  <c r="N233" i="23"/>
  <c r="AH232" i="23"/>
  <c r="AF232" i="23"/>
  <c r="AC232" i="23"/>
  <c r="Z232" i="23"/>
  <c r="W232" i="23"/>
  <c r="T232" i="23"/>
  <c r="Q232" i="23"/>
  <c r="N232" i="23"/>
  <c r="AH231" i="23"/>
  <c r="AF231" i="23"/>
  <c r="AC231" i="23"/>
  <c r="Z231" i="23"/>
  <c r="W231" i="23"/>
  <c r="T231" i="23"/>
  <c r="Q231" i="23"/>
  <c r="N231" i="23"/>
  <c r="AH230" i="23"/>
  <c r="AF230" i="23"/>
  <c r="AC230" i="23"/>
  <c r="Z230" i="23"/>
  <c r="W230" i="23"/>
  <c r="T230" i="23"/>
  <c r="Q230" i="23"/>
  <c r="N230" i="23"/>
  <c r="AH229" i="23"/>
  <c r="AF229" i="23"/>
  <c r="AC229" i="23"/>
  <c r="Z229" i="23"/>
  <c r="W229" i="23"/>
  <c r="T229" i="23"/>
  <c r="Q229" i="23"/>
  <c r="N229" i="23"/>
  <c r="AH228" i="23"/>
  <c r="AF228" i="23"/>
  <c r="AC228" i="23"/>
  <c r="Z228" i="23"/>
  <c r="W228" i="23"/>
  <c r="T228" i="23"/>
  <c r="Q228" i="23"/>
  <c r="N228" i="23"/>
  <c r="AH227" i="23"/>
  <c r="AF227" i="23"/>
  <c r="AC227" i="23"/>
  <c r="Z227" i="23"/>
  <c r="W227" i="23"/>
  <c r="T227" i="23"/>
  <c r="Q227" i="23"/>
  <c r="N227" i="23"/>
  <c r="AH226" i="23"/>
  <c r="AF226" i="23"/>
  <c r="AC226" i="23"/>
  <c r="Z226" i="23"/>
  <c r="W226" i="23"/>
  <c r="T226" i="23"/>
  <c r="Q226" i="23"/>
  <c r="N226" i="23"/>
  <c r="AH225" i="23"/>
  <c r="AF225" i="23"/>
  <c r="AC225" i="23"/>
  <c r="Z225" i="23"/>
  <c r="W225" i="23"/>
  <c r="T225" i="23"/>
  <c r="Q225" i="23"/>
  <c r="N225" i="23"/>
  <c r="AH224" i="23"/>
  <c r="AF224" i="23"/>
  <c r="AC224" i="23"/>
  <c r="Z224" i="23"/>
  <c r="W224" i="23"/>
  <c r="T224" i="23"/>
  <c r="Q224" i="23"/>
  <c r="N224" i="23"/>
  <c r="AH223" i="23"/>
  <c r="AF223" i="23"/>
  <c r="AC223" i="23"/>
  <c r="Z223" i="23"/>
  <c r="W223" i="23"/>
  <c r="T223" i="23"/>
  <c r="Q223" i="23"/>
  <c r="N223" i="23"/>
  <c r="AH222" i="23"/>
  <c r="AF222" i="23"/>
  <c r="AC222" i="23"/>
  <c r="Z222" i="23"/>
  <c r="W222" i="23"/>
  <c r="T222" i="23"/>
  <c r="Q222" i="23"/>
  <c r="N222" i="23"/>
  <c r="AH220" i="23"/>
  <c r="AF220" i="23"/>
  <c r="AC220" i="23"/>
  <c r="Z220" i="23"/>
  <c r="W220" i="23"/>
  <c r="T220" i="23"/>
  <c r="Q220" i="23"/>
  <c r="N220" i="23"/>
  <c r="AH219" i="23"/>
  <c r="AF219" i="23"/>
  <c r="AC219" i="23"/>
  <c r="Z219" i="23"/>
  <c r="W219" i="23"/>
  <c r="T219" i="23"/>
  <c r="Q219" i="23"/>
  <c r="N219" i="23"/>
  <c r="AH218" i="23"/>
  <c r="AF218" i="23"/>
  <c r="AC218" i="23"/>
  <c r="Z218" i="23"/>
  <c r="W218" i="23"/>
  <c r="T218" i="23"/>
  <c r="Q218" i="23"/>
  <c r="N218" i="23"/>
  <c r="AH216" i="23"/>
  <c r="AF216" i="23"/>
  <c r="AC216" i="23"/>
  <c r="Z216" i="23"/>
  <c r="W216" i="23"/>
  <c r="T216" i="23"/>
  <c r="Q216" i="23"/>
  <c r="N216" i="23"/>
  <c r="AH215" i="23"/>
  <c r="AF215" i="23"/>
  <c r="AC215" i="23"/>
  <c r="Z215" i="23"/>
  <c r="W215" i="23"/>
  <c r="T215" i="23"/>
  <c r="Q215" i="23"/>
  <c r="N215" i="23"/>
  <c r="AH213" i="23"/>
  <c r="AF213" i="23"/>
  <c r="AC213" i="23"/>
  <c r="Z213" i="23"/>
  <c r="W213" i="23"/>
  <c r="T213" i="23"/>
  <c r="Q213" i="23"/>
  <c r="N213" i="23"/>
  <c r="AH212" i="23"/>
  <c r="AF212" i="23"/>
  <c r="AC212" i="23"/>
  <c r="Z212" i="23"/>
  <c r="W212" i="23"/>
  <c r="T212" i="23"/>
  <c r="Q212" i="23"/>
  <c r="N212" i="23"/>
  <c r="AH211" i="23"/>
  <c r="AC211" i="23"/>
  <c r="Z211" i="23"/>
  <c r="W211" i="23"/>
  <c r="T211" i="23"/>
  <c r="Q211" i="23"/>
  <c r="N211" i="23"/>
  <c r="AH210" i="23"/>
  <c r="AF210" i="23"/>
  <c r="AC210" i="23"/>
  <c r="Z210" i="23"/>
  <c r="W210" i="23"/>
  <c r="T210" i="23"/>
  <c r="Q210" i="23"/>
  <c r="N210" i="23"/>
  <c r="AH209" i="23"/>
  <c r="AF209" i="23"/>
  <c r="AC209" i="23"/>
  <c r="Z209" i="23"/>
  <c r="W209" i="23"/>
  <c r="T209" i="23"/>
  <c r="Q209" i="23"/>
  <c r="N209" i="23"/>
  <c r="AH207" i="23"/>
  <c r="AF207" i="23"/>
  <c r="AC207" i="23"/>
  <c r="Z207" i="23"/>
  <c r="W207" i="23"/>
  <c r="T207" i="23"/>
  <c r="Q207" i="23"/>
  <c r="N207" i="23"/>
  <c r="AH206" i="23"/>
  <c r="AF206" i="23"/>
  <c r="AC206" i="23"/>
  <c r="Z206" i="23"/>
  <c r="W206" i="23"/>
  <c r="T206" i="23"/>
  <c r="Q206" i="23"/>
  <c r="N206" i="23"/>
  <c r="AH205" i="23"/>
  <c r="AF205" i="23"/>
  <c r="AC205" i="23"/>
  <c r="Z205" i="23"/>
  <c r="W205" i="23"/>
  <c r="T205" i="23"/>
  <c r="Q205" i="23"/>
  <c r="N205" i="23"/>
  <c r="AH204" i="23"/>
  <c r="AF204" i="23"/>
  <c r="AC204" i="23"/>
  <c r="Z204" i="23"/>
  <c r="W204" i="23"/>
  <c r="T204" i="23"/>
  <c r="Q204" i="23"/>
  <c r="N204" i="23"/>
  <c r="AH203" i="23"/>
  <c r="AF203" i="23"/>
  <c r="AC203" i="23"/>
  <c r="Z203" i="23"/>
  <c r="W203" i="23"/>
  <c r="T203" i="23"/>
  <c r="Q203" i="23"/>
  <c r="N203" i="23"/>
  <c r="AH202" i="23"/>
  <c r="AF202" i="23"/>
  <c r="AC202" i="23"/>
  <c r="Z202" i="23"/>
  <c r="W202" i="23"/>
  <c r="T202" i="23"/>
  <c r="Q202" i="23"/>
  <c r="N202" i="23"/>
  <c r="AH201" i="23"/>
  <c r="AF201" i="23"/>
  <c r="AC201" i="23"/>
  <c r="Z201" i="23"/>
  <c r="W201" i="23"/>
  <c r="T201" i="23"/>
  <c r="Q201" i="23"/>
  <c r="N201" i="23"/>
  <c r="AH200" i="23"/>
  <c r="AF200" i="23"/>
  <c r="AC200" i="23"/>
  <c r="Z200" i="23"/>
  <c r="W200" i="23"/>
  <c r="T200" i="23"/>
  <c r="Q200" i="23"/>
  <c r="N200" i="23"/>
  <c r="AH199" i="23"/>
  <c r="AF199" i="23"/>
  <c r="AC199" i="23"/>
  <c r="Z199" i="23"/>
  <c r="W199" i="23"/>
  <c r="T199" i="23"/>
  <c r="Q199" i="23"/>
  <c r="N199" i="23"/>
  <c r="AH198" i="23"/>
  <c r="AF198" i="23"/>
  <c r="AC198" i="23"/>
  <c r="Z198" i="23"/>
  <c r="W198" i="23"/>
  <c r="T198" i="23"/>
  <c r="Q198" i="23"/>
  <c r="N198" i="23"/>
  <c r="AH197" i="23"/>
  <c r="AF197" i="23"/>
  <c r="AC197" i="23"/>
  <c r="Z197" i="23"/>
  <c r="W197" i="23"/>
  <c r="T197" i="23"/>
  <c r="Q197" i="23"/>
  <c r="N197" i="23"/>
  <c r="AH195" i="23"/>
  <c r="AF195" i="23"/>
  <c r="AC195" i="23"/>
  <c r="Z195" i="23"/>
  <c r="W195" i="23"/>
  <c r="T195" i="23"/>
  <c r="Q195" i="23"/>
  <c r="N195" i="23"/>
  <c r="AH194" i="23"/>
  <c r="AF194" i="23"/>
  <c r="AC194" i="23"/>
  <c r="Z194" i="23"/>
  <c r="W194" i="23"/>
  <c r="T194" i="23"/>
  <c r="Q194" i="23"/>
  <c r="N194" i="23"/>
  <c r="AH193" i="23"/>
  <c r="AF193" i="23"/>
  <c r="AC193" i="23"/>
  <c r="Z193" i="23"/>
  <c r="W193" i="23"/>
  <c r="T193" i="23"/>
  <c r="Q193" i="23"/>
  <c r="N193" i="23"/>
  <c r="AH192" i="23"/>
  <c r="AF192" i="23"/>
  <c r="AC192" i="23"/>
  <c r="Z192" i="23"/>
  <c r="W192" i="23"/>
  <c r="T192" i="23"/>
  <c r="Q192" i="23"/>
  <c r="N192" i="23"/>
  <c r="AH191" i="23"/>
  <c r="AF191" i="23"/>
  <c r="AC191" i="23"/>
  <c r="Z191" i="23"/>
  <c r="W191" i="23"/>
  <c r="T191" i="23"/>
  <c r="Q191" i="23"/>
  <c r="N191" i="23"/>
  <c r="AH190" i="23"/>
  <c r="AF190" i="23"/>
  <c r="AC190" i="23"/>
  <c r="Z190" i="23"/>
  <c r="W190" i="23"/>
  <c r="T190" i="23"/>
  <c r="Q190" i="23"/>
  <c r="N190" i="23"/>
  <c r="AH188" i="23"/>
  <c r="AF188" i="23"/>
  <c r="AC188" i="23"/>
  <c r="Z188" i="23"/>
  <c r="W188" i="23"/>
  <c r="T188" i="23"/>
  <c r="Q188" i="23"/>
  <c r="N188" i="23"/>
  <c r="AH187" i="23"/>
  <c r="AF187" i="23"/>
  <c r="AC187" i="23"/>
  <c r="Z187" i="23"/>
  <c r="W187" i="23"/>
  <c r="T187" i="23"/>
  <c r="Q187" i="23"/>
  <c r="N187" i="23"/>
  <c r="AH186" i="23"/>
  <c r="AF186" i="23"/>
  <c r="AC186" i="23"/>
  <c r="Z186" i="23"/>
  <c r="W186" i="23"/>
  <c r="T186" i="23"/>
  <c r="Q186" i="23"/>
  <c r="N186" i="23"/>
  <c r="AH184" i="23"/>
  <c r="AF184" i="23"/>
  <c r="AC184" i="23"/>
  <c r="Z184" i="23"/>
  <c r="W184" i="23"/>
  <c r="T184" i="23"/>
  <c r="Q184" i="23"/>
  <c r="N184" i="23"/>
  <c r="AH183" i="23"/>
  <c r="AF183" i="23"/>
  <c r="AC183" i="23"/>
  <c r="Z183" i="23"/>
  <c r="W183" i="23"/>
  <c r="T183" i="23"/>
  <c r="Q183" i="23"/>
  <c r="N183" i="23"/>
  <c r="AH182" i="23"/>
  <c r="AF182" i="23"/>
  <c r="AC182" i="23"/>
  <c r="Z182" i="23"/>
  <c r="W182" i="23"/>
  <c r="T182" i="23"/>
  <c r="Q182" i="23"/>
  <c r="N182" i="23"/>
  <c r="AH181" i="23"/>
  <c r="AF181" i="23"/>
  <c r="AC181" i="23"/>
  <c r="Z181" i="23"/>
  <c r="W181" i="23"/>
  <c r="T181" i="23"/>
  <c r="Q181" i="23"/>
  <c r="N181" i="23"/>
  <c r="AH180" i="23"/>
  <c r="AF180" i="23"/>
  <c r="AC180" i="23"/>
  <c r="Z180" i="23"/>
  <c r="W180" i="23"/>
  <c r="T180" i="23"/>
  <c r="Q180" i="23"/>
  <c r="N180" i="23"/>
  <c r="AH179" i="23"/>
  <c r="AF179" i="23"/>
  <c r="AC179" i="23"/>
  <c r="Z179" i="23"/>
  <c r="W179" i="23"/>
  <c r="T179" i="23"/>
  <c r="Q179" i="23"/>
  <c r="N179" i="23"/>
  <c r="AH178" i="23"/>
  <c r="AF178" i="23"/>
  <c r="AC178" i="23"/>
  <c r="Z178" i="23"/>
  <c r="W178" i="23"/>
  <c r="T178" i="23"/>
  <c r="Q178" i="23"/>
  <c r="N178" i="23"/>
  <c r="AH177" i="23"/>
  <c r="AF177" i="23"/>
  <c r="AC177" i="23"/>
  <c r="Z177" i="23"/>
  <c r="W177" i="23"/>
  <c r="T177" i="23"/>
  <c r="Q177" i="23"/>
  <c r="N177" i="23"/>
  <c r="AH175" i="23"/>
  <c r="AF175" i="23"/>
  <c r="AC175" i="23"/>
  <c r="Z175" i="23"/>
  <c r="W175" i="23"/>
  <c r="T175" i="23"/>
  <c r="Q175" i="23"/>
  <c r="N175" i="23"/>
  <c r="AH174" i="23"/>
  <c r="AF174" i="23"/>
  <c r="AC174" i="23"/>
  <c r="Z174" i="23"/>
  <c r="W174" i="23"/>
  <c r="T174" i="23"/>
  <c r="Q174" i="23"/>
  <c r="N174" i="23"/>
  <c r="AH172" i="23"/>
  <c r="AF172" i="23"/>
  <c r="AC172" i="23"/>
  <c r="Z172" i="23"/>
  <c r="W172" i="23"/>
  <c r="T172" i="23"/>
  <c r="Q172" i="23"/>
  <c r="N172" i="23"/>
  <c r="AH171" i="23"/>
  <c r="AF171" i="23"/>
  <c r="AC171" i="23"/>
  <c r="Z171" i="23"/>
  <c r="W171" i="23"/>
  <c r="T171" i="23"/>
  <c r="Q171" i="23"/>
  <c r="N171" i="23"/>
  <c r="AH170" i="23"/>
  <c r="AF170" i="23"/>
  <c r="AC170" i="23"/>
  <c r="Z170" i="23"/>
  <c r="W170" i="23"/>
  <c r="T170" i="23"/>
  <c r="Q170" i="23"/>
  <c r="N170" i="23"/>
  <c r="AH169" i="23"/>
  <c r="AF169" i="23"/>
  <c r="AC169" i="23"/>
  <c r="Z169" i="23"/>
  <c r="W169" i="23"/>
  <c r="T169" i="23"/>
  <c r="Q169" i="23"/>
  <c r="N169" i="23"/>
  <c r="AH168" i="23"/>
  <c r="AF168" i="23"/>
  <c r="AC168" i="23"/>
  <c r="Z168" i="23"/>
  <c r="W168" i="23"/>
  <c r="T168" i="23"/>
  <c r="Q168" i="23"/>
  <c r="N168" i="23"/>
  <c r="AH166" i="23"/>
  <c r="AF166" i="23"/>
  <c r="AC166" i="23"/>
  <c r="Z166" i="23"/>
  <c r="W166" i="23"/>
  <c r="T166" i="23"/>
  <c r="Q166" i="23"/>
  <c r="N166" i="23"/>
  <c r="AH165" i="23"/>
  <c r="AF165" i="23"/>
  <c r="AC165" i="23"/>
  <c r="Z165" i="23"/>
  <c r="W165" i="23"/>
  <c r="T165" i="23"/>
  <c r="Q165" i="23"/>
  <c r="N165" i="23"/>
  <c r="AH164" i="23"/>
  <c r="AF164" i="23"/>
  <c r="AC164" i="23"/>
  <c r="Z164" i="23"/>
  <c r="W164" i="23"/>
  <c r="T164" i="23"/>
  <c r="Q164" i="23"/>
  <c r="N164" i="23"/>
  <c r="AH163" i="23"/>
  <c r="AF163" i="23"/>
  <c r="AC163" i="23"/>
  <c r="Z163" i="23"/>
  <c r="W163" i="23"/>
  <c r="T163" i="23"/>
  <c r="Q163" i="23"/>
  <c r="N163" i="23"/>
  <c r="AH162" i="23"/>
  <c r="AF162" i="23"/>
  <c r="AC162" i="23"/>
  <c r="Z162" i="23"/>
  <c r="W162" i="23"/>
  <c r="T162" i="23"/>
  <c r="Q162" i="23"/>
  <c r="N162" i="23"/>
  <c r="AH161" i="23"/>
  <c r="AF161" i="23"/>
  <c r="AC161" i="23"/>
  <c r="Z161" i="23"/>
  <c r="W161" i="23"/>
  <c r="T161" i="23"/>
  <c r="Q161" i="23"/>
  <c r="N161" i="23"/>
  <c r="AH160" i="23"/>
  <c r="AF160" i="23"/>
  <c r="AC160" i="23"/>
  <c r="Z160" i="23"/>
  <c r="W160" i="23"/>
  <c r="T160" i="23"/>
  <c r="Q160" i="23"/>
  <c r="N160" i="23"/>
  <c r="AH158" i="23"/>
  <c r="AF158" i="23"/>
  <c r="AC158" i="23"/>
  <c r="Z158" i="23"/>
  <c r="W158" i="23"/>
  <c r="T158" i="23"/>
  <c r="Q158" i="23"/>
  <c r="N158" i="23"/>
  <c r="AH157" i="23"/>
  <c r="AF157" i="23"/>
  <c r="AC157" i="23"/>
  <c r="Z157" i="23"/>
  <c r="W157" i="23"/>
  <c r="T157" i="23"/>
  <c r="Q157" i="23"/>
  <c r="N157" i="23"/>
  <c r="AH155" i="23"/>
  <c r="AF155" i="23"/>
  <c r="AC155" i="23"/>
  <c r="Z155" i="23"/>
  <c r="W155" i="23"/>
  <c r="T155" i="23"/>
  <c r="Q155" i="23"/>
  <c r="N155" i="23"/>
  <c r="AH154" i="23"/>
  <c r="AF154" i="23"/>
  <c r="AC154" i="23"/>
  <c r="Z154" i="23"/>
  <c r="W154" i="23"/>
  <c r="T154" i="23"/>
  <c r="Q154" i="23"/>
  <c r="N154" i="23"/>
  <c r="AH152" i="23"/>
  <c r="AF152" i="23"/>
  <c r="AC152" i="23"/>
  <c r="Z152" i="23"/>
  <c r="W152" i="23"/>
  <c r="T152" i="23"/>
  <c r="Q152" i="23"/>
  <c r="N152" i="23"/>
  <c r="AH150" i="23"/>
  <c r="AF150" i="23"/>
  <c r="AC150" i="23"/>
  <c r="Z150" i="23"/>
  <c r="W150" i="23"/>
  <c r="T150" i="23"/>
  <c r="Q150" i="23"/>
  <c r="N150" i="23"/>
  <c r="AH149" i="23"/>
  <c r="AF149" i="23"/>
  <c r="AC149" i="23"/>
  <c r="Z149" i="23"/>
  <c r="W149" i="23"/>
  <c r="T149" i="23"/>
  <c r="Q149" i="23"/>
  <c r="N149" i="23"/>
  <c r="AH148" i="23"/>
  <c r="AF148" i="23"/>
  <c r="AC148" i="23"/>
  <c r="Z148" i="23"/>
  <c r="W148" i="23"/>
  <c r="T148" i="23"/>
  <c r="Q148" i="23"/>
  <c r="N148" i="23"/>
  <c r="AH147" i="23"/>
  <c r="AF147" i="23"/>
  <c r="AC147" i="23"/>
  <c r="Z147" i="23"/>
  <c r="W147" i="23"/>
  <c r="T147" i="23"/>
  <c r="Q147" i="23"/>
  <c r="N147" i="23"/>
  <c r="AH146" i="23"/>
  <c r="AF146" i="23"/>
  <c r="AC146" i="23"/>
  <c r="Z146" i="23"/>
  <c r="W146" i="23"/>
  <c r="T146" i="23"/>
  <c r="Q146" i="23"/>
  <c r="N146" i="23"/>
  <c r="AH145" i="23"/>
  <c r="AF145" i="23"/>
  <c r="AC145" i="23"/>
  <c r="Z145" i="23"/>
  <c r="W145" i="23"/>
  <c r="T145" i="23"/>
  <c r="Q145" i="23"/>
  <c r="N145" i="23"/>
  <c r="AH144" i="23"/>
  <c r="AF144" i="23"/>
  <c r="AC144" i="23"/>
  <c r="Z144" i="23"/>
  <c r="W144" i="23"/>
  <c r="T144" i="23"/>
  <c r="Q144" i="23"/>
  <c r="N144" i="23"/>
  <c r="AH143" i="23"/>
  <c r="AF143" i="23"/>
  <c r="AC143" i="23"/>
  <c r="Z143" i="23"/>
  <c r="W143" i="23"/>
  <c r="T143" i="23"/>
  <c r="Q143" i="23"/>
  <c r="N143" i="23"/>
  <c r="AH141" i="23"/>
  <c r="AF141" i="23"/>
  <c r="AC141" i="23"/>
  <c r="Z141" i="23"/>
  <c r="W141" i="23"/>
  <c r="T141" i="23"/>
  <c r="Q141" i="23"/>
  <c r="N141" i="23"/>
  <c r="AH140" i="23"/>
  <c r="AF140" i="23"/>
  <c r="AC140" i="23"/>
  <c r="Z140" i="23"/>
  <c r="W140" i="23"/>
  <c r="T140" i="23"/>
  <c r="Q140" i="23"/>
  <c r="N140" i="23"/>
  <c r="AH139" i="23"/>
  <c r="AF139" i="23"/>
  <c r="AC139" i="23"/>
  <c r="Z139" i="23"/>
  <c r="W139" i="23"/>
  <c r="T139" i="23"/>
  <c r="Q139" i="23"/>
  <c r="N139" i="23"/>
  <c r="AH138" i="23"/>
  <c r="AF138" i="23"/>
  <c r="AC138" i="23"/>
  <c r="Z138" i="23"/>
  <c r="W138" i="23"/>
  <c r="T138" i="23"/>
  <c r="Q138" i="23"/>
  <c r="N138" i="23"/>
  <c r="AH137" i="23"/>
  <c r="AF137" i="23"/>
  <c r="AC137" i="23"/>
  <c r="Z137" i="23"/>
  <c r="W137" i="23"/>
  <c r="T137" i="23"/>
  <c r="Q137" i="23"/>
  <c r="N137" i="23"/>
  <c r="AH136" i="23"/>
  <c r="AF136" i="23"/>
  <c r="AC136" i="23"/>
  <c r="Z136" i="23"/>
  <c r="W136" i="23"/>
  <c r="T136" i="23"/>
  <c r="Q136" i="23"/>
  <c r="N136" i="23"/>
  <c r="AH135" i="23"/>
  <c r="AF135" i="23"/>
  <c r="AC135" i="23"/>
  <c r="Z135" i="23"/>
  <c r="W135" i="23"/>
  <c r="T135" i="23"/>
  <c r="Q135" i="23"/>
  <c r="N135" i="23"/>
  <c r="AH134" i="23"/>
  <c r="AF134" i="23"/>
  <c r="AC134" i="23"/>
  <c r="Z134" i="23"/>
  <c r="W134" i="23"/>
  <c r="T134" i="23"/>
  <c r="Q134" i="23"/>
  <c r="N134" i="23"/>
  <c r="AH133" i="23"/>
  <c r="AF133" i="23"/>
  <c r="AC133" i="23"/>
  <c r="Z133" i="23"/>
  <c r="W133" i="23"/>
  <c r="T133" i="23"/>
  <c r="Q133" i="23"/>
  <c r="N133" i="23"/>
  <c r="AH132" i="23"/>
  <c r="AF132" i="23"/>
  <c r="AC132" i="23"/>
  <c r="Z132" i="23"/>
  <c r="W132" i="23"/>
  <c r="T132" i="23"/>
  <c r="Q132" i="23"/>
  <c r="N132" i="23"/>
  <c r="AH130" i="23"/>
  <c r="AF130" i="23"/>
  <c r="AC130" i="23"/>
  <c r="Z130" i="23"/>
  <c r="W130" i="23"/>
  <c r="T130" i="23"/>
  <c r="Q130" i="23"/>
  <c r="N130" i="23"/>
  <c r="AH129" i="23"/>
  <c r="AF129" i="23"/>
  <c r="AC129" i="23"/>
  <c r="Z129" i="23"/>
  <c r="W129" i="23"/>
  <c r="T129" i="23"/>
  <c r="Q129" i="23"/>
  <c r="N129" i="23"/>
  <c r="AH128" i="23"/>
  <c r="AF128" i="23"/>
  <c r="AC128" i="23"/>
  <c r="Z128" i="23"/>
  <c r="W128" i="23"/>
  <c r="T128" i="23"/>
  <c r="Q128" i="23"/>
  <c r="N128" i="23"/>
  <c r="AH126" i="23"/>
  <c r="AF126" i="23"/>
  <c r="AC126" i="23"/>
  <c r="Z126" i="23"/>
  <c r="W126" i="23"/>
  <c r="T126" i="23"/>
  <c r="Q126" i="23"/>
  <c r="N126" i="23"/>
  <c r="AH125" i="23"/>
  <c r="AF125" i="23"/>
  <c r="AC125" i="23"/>
  <c r="Z125" i="23"/>
  <c r="W125" i="23"/>
  <c r="T125" i="23"/>
  <c r="Q125" i="23"/>
  <c r="N125" i="23"/>
  <c r="AH124" i="23"/>
  <c r="AF124" i="23"/>
  <c r="AC124" i="23"/>
  <c r="Z124" i="23"/>
  <c r="W124" i="23"/>
  <c r="T124" i="23"/>
  <c r="Q124" i="23"/>
  <c r="N124" i="23"/>
  <c r="AH123" i="23"/>
  <c r="AF123" i="23"/>
  <c r="AC123" i="23"/>
  <c r="Z123" i="23"/>
  <c r="W123" i="23"/>
  <c r="T123" i="23"/>
  <c r="Q123" i="23"/>
  <c r="N123" i="23"/>
  <c r="AH121" i="23"/>
  <c r="AF121" i="23"/>
  <c r="AC121" i="23"/>
  <c r="Z121" i="23"/>
  <c r="W121" i="23"/>
  <c r="T121" i="23"/>
  <c r="Q121" i="23"/>
  <c r="N121" i="23"/>
  <c r="AH120" i="23"/>
  <c r="AF120" i="23"/>
  <c r="AC120" i="23"/>
  <c r="Z120" i="23"/>
  <c r="W120" i="23"/>
  <c r="T120" i="23"/>
  <c r="Q120" i="23"/>
  <c r="N120" i="23"/>
  <c r="AH118" i="23"/>
  <c r="AF118" i="23"/>
  <c r="AC118" i="23"/>
  <c r="Z118" i="23"/>
  <c r="W118" i="23"/>
  <c r="T118" i="23"/>
  <c r="Q118" i="23"/>
  <c r="N118" i="23"/>
  <c r="AH117" i="23"/>
  <c r="AF117" i="23"/>
  <c r="AC117" i="23"/>
  <c r="Z117" i="23"/>
  <c r="W117" i="23"/>
  <c r="T117" i="23"/>
  <c r="Q117" i="23"/>
  <c r="N117" i="23"/>
  <c r="AH116" i="23"/>
  <c r="AF116" i="23"/>
  <c r="AC116" i="23"/>
  <c r="Z116" i="23"/>
  <c r="W116" i="23"/>
  <c r="T116" i="23"/>
  <c r="Q116" i="23"/>
  <c r="N116" i="23"/>
  <c r="AH115" i="23"/>
  <c r="AF115" i="23"/>
  <c r="AC115" i="23"/>
  <c r="Z115" i="23"/>
  <c r="W115" i="23"/>
  <c r="T115" i="23"/>
  <c r="Q115" i="23"/>
  <c r="N115" i="23"/>
  <c r="AH114" i="23"/>
  <c r="AF114" i="23"/>
  <c r="AC114" i="23"/>
  <c r="Z114" i="23"/>
  <c r="W114" i="23"/>
  <c r="T114" i="23"/>
  <c r="Q114" i="23"/>
  <c r="N114" i="23"/>
  <c r="AH113" i="23"/>
  <c r="AF113" i="23"/>
  <c r="AC113" i="23"/>
  <c r="Z113" i="23"/>
  <c r="W113" i="23"/>
  <c r="T113" i="23"/>
  <c r="Q113" i="23"/>
  <c r="N113" i="23"/>
  <c r="AH112" i="23"/>
  <c r="AF112" i="23"/>
  <c r="AC112" i="23"/>
  <c r="Z112" i="23"/>
  <c r="W112" i="23"/>
  <c r="T112" i="23"/>
  <c r="Q112" i="23"/>
  <c r="N112" i="23"/>
  <c r="AH111" i="23"/>
  <c r="AF111" i="23"/>
  <c r="AC111" i="23"/>
  <c r="Z111" i="23"/>
  <c r="W111" i="23"/>
  <c r="T111" i="23"/>
  <c r="Q111" i="23"/>
  <c r="N111" i="23"/>
  <c r="AH110" i="23"/>
  <c r="AF110" i="23"/>
  <c r="AC110" i="23"/>
  <c r="Z110" i="23"/>
  <c r="W110" i="23"/>
  <c r="T110" i="23"/>
  <c r="Q110" i="23"/>
  <c r="N110" i="23"/>
  <c r="AH109" i="23"/>
  <c r="AF109" i="23"/>
  <c r="AC109" i="23"/>
  <c r="Z109" i="23"/>
  <c r="W109" i="23"/>
  <c r="T109" i="23"/>
  <c r="Q109" i="23"/>
  <c r="N109" i="23"/>
  <c r="AH107" i="23"/>
  <c r="AF107" i="23"/>
  <c r="AC107" i="23"/>
  <c r="Z107" i="23"/>
  <c r="W107" i="23"/>
  <c r="T107" i="23"/>
  <c r="Q107" i="23"/>
  <c r="N107" i="23"/>
  <c r="AH106" i="23"/>
  <c r="AF106" i="23"/>
  <c r="AC106" i="23"/>
  <c r="Z106" i="23"/>
  <c r="W106" i="23"/>
  <c r="T106" i="23"/>
  <c r="Q106" i="23"/>
  <c r="N106" i="23"/>
  <c r="AH105" i="23"/>
  <c r="AF105" i="23"/>
  <c r="AC105" i="23"/>
  <c r="Z105" i="23"/>
  <c r="W105" i="23"/>
  <c r="T105" i="23"/>
  <c r="Q105" i="23"/>
  <c r="N105" i="23"/>
  <c r="AH104" i="23"/>
  <c r="AF104" i="23"/>
  <c r="AC104" i="23"/>
  <c r="Z104" i="23"/>
  <c r="W104" i="23"/>
  <c r="T104" i="23"/>
  <c r="Q104" i="23"/>
  <c r="N104" i="23"/>
  <c r="AH103" i="23"/>
  <c r="AF103" i="23"/>
  <c r="AC103" i="23"/>
  <c r="Z103" i="23"/>
  <c r="W103" i="23"/>
  <c r="T103" i="23"/>
  <c r="Q103" i="23"/>
  <c r="N103" i="23"/>
  <c r="AH102" i="23"/>
  <c r="AF102" i="23"/>
  <c r="AC102" i="23"/>
  <c r="Z102" i="23"/>
  <c r="W102" i="23"/>
  <c r="T102" i="23"/>
  <c r="Q102" i="23"/>
  <c r="N102" i="23"/>
  <c r="AH101" i="23"/>
  <c r="AF101" i="23"/>
  <c r="AC101" i="23"/>
  <c r="Z101" i="23"/>
  <c r="W101" i="23"/>
  <c r="T101" i="23"/>
  <c r="Q101" i="23"/>
  <c r="N101" i="23"/>
  <c r="AH100" i="23"/>
  <c r="AF100" i="23"/>
  <c r="AC100" i="23"/>
  <c r="Z100" i="23"/>
  <c r="W100" i="23"/>
  <c r="T100" i="23"/>
  <c r="Q100" i="23"/>
  <c r="N100" i="23"/>
  <c r="AH99" i="23"/>
  <c r="AF99" i="23"/>
  <c r="AC99" i="23"/>
  <c r="Z99" i="23"/>
  <c r="W99" i="23"/>
  <c r="T99" i="23"/>
  <c r="Q99" i="23"/>
  <c r="N99" i="23"/>
  <c r="AH98" i="23"/>
  <c r="AF98" i="23"/>
  <c r="AC98" i="23"/>
  <c r="Z98" i="23"/>
  <c r="W98" i="23"/>
  <c r="T98" i="23"/>
  <c r="Q98" i="23"/>
  <c r="N98" i="23"/>
  <c r="AH97" i="23"/>
  <c r="AF97" i="23"/>
  <c r="AC97" i="23"/>
  <c r="Z97" i="23"/>
  <c r="W97" i="23"/>
  <c r="T97" i="23"/>
  <c r="Q97" i="23"/>
  <c r="N97" i="23"/>
  <c r="AH96" i="23"/>
  <c r="AF96" i="23"/>
  <c r="AC96" i="23"/>
  <c r="Z96" i="23"/>
  <c r="W96" i="23"/>
  <c r="T96" i="23"/>
  <c r="Q96" i="23"/>
  <c r="N96" i="23"/>
  <c r="AH95" i="23"/>
  <c r="AF95" i="23"/>
  <c r="AC95" i="23"/>
  <c r="Z95" i="23"/>
  <c r="W95" i="23"/>
  <c r="T95" i="23"/>
  <c r="Q95" i="23"/>
  <c r="N95" i="23"/>
  <c r="AH94" i="23"/>
  <c r="AF94" i="23"/>
  <c r="AC94" i="23"/>
  <c r="Z94" i="23"/>
  <c r="W94" i="23"/>
  <c r="T94" i="23"/>
  <c r="Q94" i="23"/>
  <c r="N94" i="23"/>
  <c r="AH93" i="23"/>
  <c r="AF93" i="23"/>
  <c r="AC93" i="23"/>
  <c r="Z93" i="23"/>
  <c r="W93" i="23"/>
  <c r="T93" i="23"/>
  <c r="Q93" i="23"/>
  <c r="N93" i="23"/>
  <c r="AH91" i="23"/>
  <c r="AF91" i="23"/>
  <c r="AC91" i="23"/>
  <c r="Z91" i="23"/>
  <c r="W91" i="23"/>
  <c r="T91" i="23"/>
  <c r="Q91" i="23"/>
  <c r="N91" i="23"/>
  <c r="AH89" i="23"/>
  <c r="AF89" i="23"/>
  <c r="AC89" i="23"/>
  <c r="Z89" i="23"/>
  <c r="W89" i="23"/>
  <c r="T89" i="23"/>
  <c r="Q89" i="23"/>
  <c r="N89" i="23"/>
  <c r="AH88" i="23"/>
  <c r="AF88" i="23"/>
  <c r="AC88" i="23"/>
  <c r="Z88" i="23"/>
  <c r="W88" i="23"/>
  <c r="T88" i="23"/>
  <c r="Q88" i="23"/>
  <c r="N88" i="23"/>
  <c r="AH87" i="23"/>
  <c r="AF87" i="23"/>
  <c r="AC87" i="23"/>
  <c r="Z87" i="23"/>
  <c r="W87" i="23"/>
  <c r="T87" i="23"/>
  <c r="Q87" i="23"/>
  <c r="N87" i="23"/>
  <c r="AH86" i="23"/>
  <c r="AF86" i="23"/>
  <c r="AC86" i="23"/>
  <c r="Z86" i="23"/>
  <c r="W86" i="23"/>
  <c r="T86" i="23"/>
  <c r="Q86" i="23"/>
  <c r="N86" i="23"/>
  <c r="AH85" i="23"/>
  <c r="AF85" i="23"/>
  <c r="AC85" i="23"/>
  <c r="Z85" i="23"/>
  <c r="W85" i="23"/>
  <c r="T85" i="23"/>
  <c r="Q85" i="23"/>
  <c r="N85" i="23"/>
  <c r="AH83" i="23"/>
  <c r="AF83" i="23"/>
  <c r="AC83" i="23"/>
  <c r="Z83" i="23"/>
  <c r="W83" i="23"/>
  <c r="T83" i="23"/>
  <c r="Q83" i="23"/>
  <c r="N83" i="23"/>
  <c r="AH82" i="23"/>
  <c r="AF82" i="23"/>
  <c r="AC82" i="23"/>
  <c r="Z82" i="23"/>
  <c r="W82" i="23"/>
  <c r="T82" i="23"/>
  <c r="Q82" i="23"/>
  <c r="N82" i="23"/>
  <c r="AH81" i="23"/>
  <c r="AF81" i="23"/>
  <c r="AC81" i="23"/>
  <c r="Z81" i="23"/>
  <c r="W81" i="23"/>
  <c r="T81" i="23"/>
  <c r="Q81" i="23"/>
  <c r="N81" i="23"/>
  <c r="AH80" i="23"/>
  <c r="AF80" i="23"/>
  <c r="AC80" i="23"/>
  <c r="Z80" i="23"/>
  <c r="W80" i="23"/>
  <c r="T80" i="23"/>
  <c r="Q80" i="23"/>
  <c r="N80" i="23"/>
  <c r="AH79" i="23"/>
  <c r="AF79" i="23"/>
  <c r="AC79" i="23"/>
  <c r="Z79" i="23"/>
  <c r="W79" i="23"/>
  <c r="T79" i="23"/>
  <c r="Q79" i="23"/>
  <c r="N79" i="23"/>
  <c r="AH77" i="23"/>
  <c r="AF77" i="23"/>
  <c r="AC77" i="23"/>
  <c r="Z77" i="23"/>
  <c r="W77" i="23"/>
  <c r="T77" i="23"/>
  <c r="Q77" i="23"/>
  <c r="N77" i="23"/>
  <c r="AH76" i="23"/>
  <c r="AF76" i="23"/>
  <c r="AC76" i="23"/>
  <c r="Z76" i="23"/>
  <c r="W76" i="23"/>
  <c r="T76" i="23"/>
  <c r="Q76" i="23"/>
  <c r="N76" i="23"/>
  <c r="AH75" i="23"/>
  <c r="AF75" i="23"/>
  <c r="AC75" i="23"/>
  <c r="Z75" i="23"/>
  <c r="W75" i="23"/>
  <c r="T75" i="23"/>
  <c r="Q75" i="23"/>
  <c r="N75" i="23"/>
  <c r="AH74" i="23"/>
  <c r="AF74" i="23"/>
  <c r="AC74" i="23"/>
  <c r="Z74" i="23"/>
  <c r="W74" i="23"/>
  <c r="T74" i="23"/>
  <c r="Q74" i="23"/>
  <c r="N74" i="23"/>
  <c r="AH73" i="23"/>
  <c r="AF73" i="23"/>
  <c r="AC73" i="23"/>
  <c r="Z73" i="23"/>
  <c r="W73" i="23"/>
  <c r="T73" i="23"/>
  <c r="Q73" i="23"/>
  <c r="N73" i="23"/>
  <c r="AH72" i="23"/>
  <c r="AF72" i="23"/>
  <c r="AC72" i="23"/>
  <c r="Z72" i="23"/>
  <c r="W72" i="23"/>
  <c r="T72" i="23"/>
  <c r="Q72" i="23"/>
  <c r="N72" i="23"/>
  <c r="AH71" i="23"/>
  <c r="AF71" i="23"/>
  <c r="AC71" i="23"/>
  <c r="Z71" i="23"/>
  <c r="W71" i="23"/>
  <c r="T71" i="23"/>
  <c r="Q71" i="23"/>
  <c r="N71" i="23"/>
  <c r="AH70" i="23"/>
  <c r="AF70" i="23"/>
  <c r="AC70" i="23"/>
  <c r="Z70" i="23"/>
  <c r="W70" i="23"/>
  <c r="T70" i="23"/>
  <c r="Q70" i="23"/>
  <c r="N70" i="23"/>
  <c r="AH69" i="23"/>
  <c r="AF69" i="23"/>
  <c r="AC69" i="23"/>
  <c r="Z69" i="23"/>
  <c r="W69" i="23"/>
  <c r="T69" i="23"/>
  <c r="Q69" i="23"/>
  <c r="N69" i="23"/>
  <c r="AH67" i="23"/>
  <c r="AF67" i="23"/>
  <c r="AC67" i="23"/>
  <c r="Z67" i="23"/>
  <c r="W67" i="23"/>
  <c r="T67" i="23"/>
  <c r="Q67" i="23"/>
  <c r="N67" i="23"/>
  <c r="AH66" i="23"/>
  <c r="AF66" i="23"/>
  <c r="AC66" i="23"/>
  <c r="Z66" i="23"/>
  <c r="W66" i="23"/>
  <c r="T66" i="23"/>
  <c r="Q66" i="23"/>
  <c r="N66" i="23"/>
  <c r="AH65" i="23"/>
  <c r="AF65" i="23"/>
  <c r="AC65" i="23"/>
  <c r="Z65" i="23"/>
  <c r="W65" i="23"/>
  <c r="T65" i="23"/>
  <c r="Q65" i="23"/>
  <c r="N65" i="23"/>
  <c r="AH64" i="23"/>
  <c r="AF64" i="23"/>
  <c r="AC64" i="23"/>
  <c r="Z64" i="23"/>
  <c r="W64" i="23"/>
  <c r="T64" i="23"/>
  <c r="Q64" i="23"/>
  <c r="N64" i="23"/>
  <c r="AH63" i="23"/>
  <c r="AF63" i="23"/>
  <c r="AC63" i="23"/>
  <c r="Z63" i="23"/>
  <c r="W63" i="23"/>
  <c r="T63" i="23"/>
  <c r="Q63" i="23"/>
  <c r="N63" i="23"/>
  <c r="AH62" i="23"/>
  <c r="AF62" i="23"/>
  <c r="AC62" i="23"/>
  <c r="Z62" i="23"/>
  <c r="W62" i="23"/>
  <c r="T62" i="23"/>
  <c r="Q62" i="23"/>
  <c r="N62" i="23"/>
  <c r="AH60" i="23"/>
  <c r="AF60" i="23"/>
  <c r="AC60" i="23"/>
  <c r="Z60" i="23"/>
  <c r="W60" i="23"/>
  <c r="T60" i="23"/>
  <c r="Q60" i="23"/>
  <c r="N60" i="23"/>
  <c r="AH59" i="23"/>
  <c r="AF59" i="23"/>
  <c r="AC59" i="23"/>
  <c r="Z59" i="23"/>
  <c r="W59" i="23"/>
  <c r="T59" i="23"/>
  <c r="Q59" i="23"/>
  <c r="N59" i="23"/>
  <c r="AH58" i="23"/>
  <c r="AF58" i="23"/>
  <c r="AC58" i="23"/>
  <c r="Z58" i="23"/>
  <c r="W58" i="23"/>
  <c r="T58" i="23"/>
  <c r="Q58" i="23"/>
  <c r="N58" i="23"/>
  <c r="AH57" i="23"/>
  <c r="AF57" i="23"/>
  <c r="AC57" i="23"/>
  <c r="Z57" i="23"/>
  <c r="W57" i="23"/>
  <c r="T57" i="23"/>
  <c r="Q57" i="23"/>
  <c r="N57" i="23"/>
  <c r="AH56" i="23"/>
  <c r="AF56" i="23"/>
  <c r="AC56" i="23"/>
  <c r="Z56" i="23"/>
  <c r="W56" i="23"/>
  <c r="T56" i="23"/>
  <c r="Q56" i="23"/>
  <c r="N56" i="23"/>
  <c r="AH55" i="23"/>
  <c r="AF55" i="23"/>
  <c r="AC55" i="23"/>
  <c r="Z55" i="23"/>
  <c r="W55" i="23"/>
  <c r="T55" i="23"/>
  <c r="Q55" i="23"/>
  <c r="N55" i="23"/>
  <c r="AH54" i="23"/>
  <c r="AC54" i="23"/>
  <c r="Z54" i="23"/>
  <c r="W54" i="23"/>
  <c r="AH53" i="23"/>
  <c r="AF53" i="23"/>
  <c r="AC53" i="23"/>
  <c r="Z53" i="23"/>
  <c r="W53" i="23"/>
  <c r="T53" i="23"/>
  <c r="Q53" i="23"/>
  <c r="N53" i="23"/>
  <c r="AH52" i="23"/>
  <c r="AF52" i="23"/>
  <c r="AC52" i="23"/>
  <c r="Z52" i="23"/>
  <c r="W52" i="23"/>
  <c r="T52" i="23"/>
  <c r="Q52" i="23"/>
  <c r="N52" i="23"/>
  <c r="AH50" i="23"/>
  <c r="AF50" i="23"/>
  <c r="AC50" i="23"/>
  <c r="Z50" i="23"/>
  <c r="W50" i="23"/>
  <c r="AH49" i="23"/>
  <c r="AF49" i="23"/>
  <c r="AC49" i="23"/>
  <c r="Z49" i="23"/>
  <c r="W49" i="23"/>
  <c r="T49" i="23"/>
  <c r="Q49" i="23"/>
  <c r="N49" i="23"/>
  <c r="AH48" i="23"/>
  <c r="AF48" i="23"/>
  <c r="AC48" i="23"/>
  <c r="Z48" i="23"/>
  <c r="W48" i="23"/>
  <c r="T48" i="23"/>
  <c r="Q48" i="23"/>
  <c r="N48" i="23"/>
  <c r="AH47" i="23"/>
  <c r="AF47" i="23"/>
  <c r="AC47" i="23"/>
  <c r="Z47" i="23"/>
  <c r="W47" i="23"/>
  <c r="T47" i="23"/>
  <c r="Q47" i="23"/>
  <c r="N47" i="23"/>
  <c r="AH46" i="23"/>
  <c r="AF46" i="23"/>
  <c r="AC46" i="23"/>
  <c r="Z46" i="23"/>
  <c r="W46" i="23"/>
  <c r="T46" i="23"/>
  <c r="Q46" i="23"/>
  <c r="N46" i="23"/>
  <c r="AH45" i="23"/>
  <c r="AF45" i="23"/>
  <c r="AC45" i="23"/>
  <c r="Z45" i="23"/>
  <c r="W45" i="23"/>
  <c r="T45" i="23"/>
  <c r="Q45" i="23"/>
  <c r="N45" i="23"/>
  <c r="AH44" i="23"/>
  <c r="AF44" i="23"/>
  <c r="AC44" i="23"/>
  <c r="Z44" i="23"/>
  <c r="W44" i="23"/>
  <c r="T44" i="23"/>
  <c r="Q44" i="23"/>
  <c r="N44" i="23"/>
  <c r="AH43" i="23"/>
  <c r="AF43" i="23"/>
  <c r="AC43" i="23"/>
  <c r="Z43" i="23"/>
  <c r="W43" i="23"/>
  <c r="T43" i="23"/>
  <c r="Q43" i="23"/>
  <c r="N43" i="23"/>
  <c r="AH42" i="23"/>
  <c r="AF42" i="23"/>
  <c r="AC42" i="23"/>
  <c r="Z42" i="23"/>
  <c r="W42" i="23"/>
  <c r="T42" i="23"/>
  <c r="Q42" i="23"/>
  <c r="N42" i="23"/>
  <c r="AH41" i="23"/>
  <c r="AF41" i="23"/>
  <c r="AC41" i="23"/>
  <c r="Z41" i="23"/>
  <c r="W41" i="23"/>
  <c r="T41" i="23"/>
  <c r="Q41" i="23"/>
  <c r="N41" i="23"/>
  <c r="AH40" i="23"/>
  <c r="AF40" i="23"/>
  <c r="AC40" i="23"/>
  <c r="Z40" i="23"/>
  <c r="W40" i="23"/>
  <c r="T40" i="23"/>
  <c r="Q40" i="23"/>
  <c r="N40" i="23"/>
  <c r="AH39" i="23"/>
  <c r="AF39" i="23"/>
  <c r="AC39" i="23"/>
  <c r="Z39" i="23"/>
  <c r="W39" i="23"/>
  <c r="T39" i="23"/>
  <c r="Q39" i="23"/>
  <c r="N39" i="23"/>
  <c r="AH38" i="23"/>
  <c r="AF38" i="23"/>
  <c r="AC38" i="23"/>
  <c r="Z38" i="23"/>
  <c r="W38" i="23"/>
  <c r="T38" i="23"/>
  <c r="Q38" i="23"/>
  <c r="N38" i="23"/>
  <c r="AH37" i="23"/>
  <c r="AF37" i="23"/>
  <c r="AC37" i="23"/>
  <c r="Z37" i="23"/>
  <c r="W37" i="23"/>
  <c r="T37" i="23"/>
  <c r="Q37" i="23"/>
  <c r="N37" i="23"/>
  <c r="AH35" i="23"/>
  <c r="AF35" i="23"/>
  <c r="AC35" i="23"/>
  <c r="Z35" i="23"/>
  <c r="W35" i="23"/>
  <c r="T35" i="23"/>
  <c r="Q35" i="23"/>
  <c r="N35" i="23"/>
  <c r="AH34" i="23"/>
  <c r="AF34" i="23"/>
  <c r="AC34" i="23"/>
  <c r="Z34" i="23"/>
  <c r="W34" i="23"/>
  <c r="T34" i="23"/>
  <c r="Q34" i="23"/>
  <c r="N34" i="23"/>
  <c r="AH33" i="23"/>
  <c r="AF33" i="23"/>
  <c r="AC33" i="23"/>
  <c r="Z33" i="23"/>
  <c r="W33" i="23"/>
  <c r="T33" i="23"/>
  <c r="Q33" i="23"/>
  <c r="N33" i="23"/>
  <c r="AH31" i="23"/>
  <c r="AF31" i="23"/>
  <c r="AC31" i="23"/>
  <c r="Z31" i="23"/>
  <c r="W31" i="23"/>
  <c r="T31" i="23"/>
  <c r="Q31" i="23"/>
  <c r="N31" i="23"/>
  <c r="AH30" i="23"/>
  <c r="AF30" i="23"/>
  <c r="AC30" i="23"/>
  <c r="Z30" i="23"/>
  <c r="W30" i="23"/>
  <c r="T30" i="23"/>
  <c r="Q30" i="23"/>
  <c r="N30" i="23"/>
  <c r="AH29" i="23"/>
  <c r="AF29" i="23"/>
  <c r="AC29" i="23"/>
  <c r="Z29" i="23"/>
  <c r="W29" i="23"/>
  <c r="T29" i="23"/>
  <c r="Q29" i="23"/>
  <c r="N29" i="23"/>
  <c r="AH28" i="23"/>
  <c r="AF28" i="23"/>
  <c r="AC28" i="23"/>
  <c r="Z28" i="23"/>
  <c r="W28" i="23"/>
  <c r="T28" i="23"/>
  <c r="Q28" i="23"/>
  <c r="N28" i="23"/>
  <c r="AH27" i="23"/>
  <c r="AF27" i="23"/>
  <c r="AC27" i="23"/>
  <c r="Z27" i="23"/>
  <c r="W27" i="23"/>
  <c r="T27" i="23"/>
  <c r="Q27" i="23"/>
  <c r="N27" i="23"/>
  <c r="AH26" i="23"/>
  <c r="AF26" i="23"/>
  <c r="AC26" i="23"/>
  <c r="Z26" i="23"/>
  <c r="W26" i="23"/>
  <c r="T26" i="23"/>
  <c r="Q26" i="23"/>
  <c r="N26" i="23"/>
  <c r="AH25" i="23"/>
  <c r="AF25" i="23"/>
  <c r="AC25" i="23"/>
  <c r="Z25" i="23"/>
  <c r="W25" i="23"/>
  <c r="T25" i="23"/>
  <c r="Q25" i="23"/>
  <c r="N25" i="23"/>
  <c r="AH24" i="23"/>
  <c r="AF24" i="23"/>
  <c r="AC24" i="23"/>
  <c r="Z24" i="23"/>
  <c r="W24" i="23"/>
  <c r="T24" i="23"/>
  <c r="Q24" i="23"/>
  <c r="N24" i="23"/>
  <c r="AH23" i="23"/>
  <c r="AF23" i="23"/>
  <c r="AC23" i="23"/>
  <c r="Z23" i="23"/>
  <c r="W23" i="23"/>
  <c r="T23" i="23"/>
  <c r="Q23" i="23"/>
  <c r="N23" i="23"/>
  <c r="AH22" i="23"/>
  <c r="AF22" i="23"/>
  <c r="AC22" i="23"/>
  <c r="Z22" i="23"/>
  <c r="W22" i="23"/>
  <c r="T22" i="23"/>
  <c r="Q22" i="23"/>
  <c r="N22" i="23"/>
  <c r="AH20" i="23"/>
  <c r="AC20" i="23"/>
  <c r="Z20" i="23"/>
  <c r="W20" i="23"/>
  <c r="AH19" i="23"/>
  <c r="AF19" i="23"/>
  <c r="AC19" i="23"/>
  <c r="Z19" i="23"/>
  <c r="W19" i="23"/>
  <c r="T19" i="23"/>
  <c r="Q19" i="23"/>
  <c r="N19" i="23"/>
  <c r="AH18" i="23"/>
  <c r="AF18" i="23"/>
  <c r="AC18" i="23"/>
  <c r="Z18" i="23"/>
  <c r="W18" i="23"/>
  <c r="T18" i="23"/>
  <c r="Q18" i="23"/>
  <c r="N18" i="23"/>
  <c r="AH16" i="23"/>
  <c r="AF16" i="23"/>
  <c r="AC16" i="23"/>
  <c r="Z16" i="23"/>
  <c r="W16" i="23"/>
  <c r="T16" i="23"/>
  <c r="Q16" i="23"/>
  <c r="N16" i="23"/>
  <c r="AH15" i="23"/>
  <c r="AF15" i="23"/>
  <c r="AC15" i="23"/>
  <c r="Z15" i="23"/>
  <c r="W15" i="23"/>
  <c r="T15" i="23"/>
  <c r="Q15" i="23"/>
  <c r="N15" i="23"/>
  <c r="AH14" i="23"/>
  <c r="AF14" i="23"/>
  <c r="AC14" i="23"/>
  <c r="Z14" i="23"/>
  <c r="W14" i="23"/>
  <c r="T14" i="23"/>
  <c r="Q14" i="23"/>
  <c r="N14" i="23"/>
  <c r="AH12" i="23"/>
  <c r="AF12" i="23"/>
  <c r="AC12" i="23"/>
  <c r="Z12" i="23"/>
  <c r="W12" i="23"/>
  <c r="T12" i="23"/>
  <c r="Q12" i="23"/>
  <c r="N12" i="23"/>
  <c r="AH11" i="23"/>
  <c r="AF11" i="23"/>
  <c r="AC11" i="23"/>
  <c r="Z11" i="23"/>
  <c r="W11" i="23"/>
  <c r="T11" i="23"/>
  <c r="Q11" i="23"/>
  <c r="N11" i="23"/>
  <c r="AH10" i="23"/>
  <c r="AF10" i="23"/>
  <c r="AC10" i="23"/>
  <c r="Z10" i="23"/>
  <c r="W10" i="23"/>
  <c r="T10" i="23"/>
  <c r="Q10" i="23"/>
  <c r="N10" i="23"/>
  <c r="AH9" i="23"/>
  <c r="AF9" i="23"/>
  <c r="AC9" i="23"/>
  <c r="Z9" i="23"/>
  <c r="W9" i="23"/>
  <c r="T9" i="23"/>
  <c r="Q9" i="23"/>
  <c r="N9" i="23"/>
  <c r="AH8" i="23"/>
  <c r="AF8" i="23"/>
  <c r="AC8" i="23"/>
  <c r="Z8" i="23"/>
  <c r="W8" i="23"/>
  <c r="T8" i="23"/>
  <c r="Q8" i="23"/>
  <c r="N8" i="23"/>
  <c r="AH6" i="23"/>
  <c r="AF6" i="23"/>
  <c r="AC6" i="23"/>
  <c r="Z6" i="23"/>
  <c r="W6" i="23"/>
  <c r="T6" i="23"/>
  <c r="Q6" i="23"/>
  <c r="N6" i="23"/>
  <c r="AK203" i="24" l="1"/>
  <c r="AK214" i="24"/>
  <c r="AJ82" i="23"/>
  <c r="AI82" i="23" s="1"/>
  <c r="AJ101" i="23"/>
  <c r="AI101" i="23" s="1"/>
  <c r="AJ118" i="23"/>
  <c r="AI118" i="23" s="1"/>
  <c r="AK11" i="24"/>
  <c r="AJ11" i="24" s="1"/>
  <c r="AK37" i="24"/>
  <c r="AK41" i="24"/>
  <c r="AK45" i="24"/>
  <c r="AK181" i="24"/>
  <c r="AJ181" i="24" s="1"/>
  <c r="AK185" i="24"/>
  <c r="AJ185" i="24" s="1"/>
  <c r="AK191" i="24"/>
  <c r="AJ191" i="24" s="1"/>
  <c r="AK193" i="24"/>
  <c r="AK197" i="24"/>
  <c r="AJ197" i="24" s="1"/>
  <c r="AK198" i="24"/>
  <c r="AK296" i="24"/>
  <c r="AK299" i="24"/>
  <c r="AK305" i="24"/>
  <c r="AJ305" i="24" s="1"/>
  <c r="AK323" i="24"/>
  <c r="AK340" i="24"/>
  <c r="AJ340" i="24" s="1"/>
  <c r="AK344" i="24"/>
  <c r="AJ344" i="24" s="1"/>
  <c r="AK346" i="24"/>
  <c r="AJ346" i="24" s="1"/>
  <c r="AK351" i="24"/>
  <c r="AJ64" i="23"/>
  <c r="AI64" i="23" s="1"/>
  <c r="AJ373" i="23"/>
  <c r="AI373" i="23" s="1"/>
  <c r="AK426" i="24"/>
  <c r="AJ426" i="24" s="1"/>
  <c r="AK433" i="24"/>
  <c r="AJ433" i="24" s="1"/>
  <c r="AK442" i="24"/>
  <c r="AJ442" i="24" s="1"/>
  <c r="AJ225" i="23"/>
  <c r="AI225" i="23" s="1"/>
  <c r="AJ228" i="23"/>
  <c r="AI228" i="23" s="1"/>
  <c r="AJ233" i="23"/>
  <c r="AI233" i="23" s="1"/>
  <c r="AJ234" i="23"/>
  <c r="AI234" i="23" s="1"/>
  <c r="AJ238" i="23"/>
  <c r="AI238" i="23" s="1"/>
  <c r="AJ245" i="23"/>
  <c r="AI245" i="23" s="1"/>
  <c r="AJ254" i="23"/>
  <c r="AI254" i="23" s="1"/>
  <c r="AJ258" i="23"/>
  <c r="AI258" i="23" s="1"/>
  <c r="AJ260" i="23"/>
  <c r="AI260" i="23" s="1"/>
  <c r="AJ291" i="23"/>
  <c r="AI291" i="23" s="1"/>
  <c r="AJ293" i="23"/>
  <c r="AI293" i="23" s="1"/>
  <c r="AJ297" i="23"/>
  <c r="AI297" i="23" s="1"/>
  <c r="AK75" i="24"/>
  <c r="AK76" i="24"/>
  <c r="AK117" i="24"/>
  <c r="AJ117" i="24" s="1"/>
  <c r="AK118" i="24"/>
  <c r="AJ118" i="24" s="1"/>
  <c r="AK368" i="24"/>
  <c r="AJ54" i="23"/>
  <c r="AI54" i="23" s="1"/>
  <c r="AJ56" i="23"/>
  <c r="AI56" i="23" s="1"/>
  <c r="AJ60" i="23"/>
  <c r="AI60" i="23" s="1"/>
  <c r="AJ65" i="23"/>
  <c r="AI65" i="23" s="1"/>
  <c r="AJ70" i="23"/>
  <c r="AI70" i="23" s="1"/>
  <c r="AJ79" i="23"/>
  <c r="AI79" i="23" s="1"/>
  <c r="AJ83" i="23"/>
  <c r="AI83" i="23" s="1"/>
  <c r="AJ88" i="23"/>
  <c r="AI88" i="23" s="1"/>
  <c r="AJ106" i="23"/>
  <c r="AI106" i="23" s="1"/>
  <c r="AJ111" i="23"/>
  <c r="AI111" i="23" s="1"/>
  <c r="AJ123" i="23"/>
  <c r="AI123" i="23" s="1"/>
  <c r="AJ125" i="23"/>
  <c r="AI125" i="23" s="1"/>
  <c r="AJ181" i="23"/>
  <c r="AI181" i="23" s="1"/>
  <c r="AJ183" i="23"/>
  <c r="AI183" i="23" s="1"/>
  <c r="AJ188" i="23"/>
  <c r="AI188" i="23" s="1"/>
  <c r="AJ71" i="23"/>
  <c r="AI71" i="23" s="1"/>
  <c r="AJ72" i="23"/>
  <c r="AI72" i="23" s="1"/>
  <c r="AJ89" i="23"/>
  <c r="AI89" i="23" s="1"/>
  <c r="AJ91" i="23"/>
  <c r="AI91" i="23" s="1"/>
  <c r="AJ107" i="23"/>
  <c r="AI107" i="23" s="1"/>
  <c r="AJ109" i="23"/>
  <c r="AI109" i="23" s="1"/>
  <c r="AJ193" i="23"/>
  <c r="AI193" i="23" s="1"/>
  <c r="AJ200" i="23"/>
  <c r="AI200" i="23" s="1"/>
  <c r="AJ202" i="23"/>
  <c r="AI202" i="23" s="1"/>
  <c r="AJ206" i="23"/>
  <c r="AI206" i="23" s="1"/>
  <c r="AJ211" i="23"/>
  <c r="AI211" i="23" s="1"/>
  <c r="AJ212" i="23"/>
  <c r="AI212" i="23" s="1"/>
  <c r="AJ215" i="23"/>
  <c r="AI215" i="23" s="1"/>
  <c r="AJ216" i="23"/>
  <c r="AI216" i="23" s="1"/>
  <c r="AJ220" i="23"/>
  <c r="AI220" i="23" s="1"/>
  <c r="AJ222" i="23"/>
  <c r="AI222" i="23" s="1"/>
  <c r="AJ223" i="23"/>
  <c r="AI223" i="23" s="1"/>
  <c r="AJ224" i="23"/>
  <c r="AI224" i="23" s="1"/>
  <c r="AJ249" i="23"/>
  <c r="AI249" i="23" s="1"/>
  <c r="AJ251" i="23"/>
  <c r="AI251" i="23" s="1"/>
  <c r="AJ253" i="23"/>
  <c r="AI253" i="23" s="1"/>
  <c r="AJ301" i="23"/>
  <c r="AI301" i="23" s="1"/>
  <c r="AJ306" i="23"/>
  <c r="AI306" i="23" s="1"/>
  <c r="AJ326" i="23"/>
  <c r="AI326" i="23" s="1"/>
  <c r="AJ327" i="23"/>
  <c r="AI327" i="23" s="1"/>
  <c r="AJ328" i="23"/>
  <c r="AI328" i="23" s="1"/>
  <c r="AJ331" i="23"/>
  <c r="AI331" i="23" s="1"/>
  <c r="AJ335" i="23"/>
  <c r="AI335" i="23" s="1"/>
  <c r="AJ337" i="23"/>
  <c r="AI337" i="23" s="1"/>
  <c r="AJ339" i="23"/>
  <c r="AI339" i="23" s="1"/>
  <c r="AJ346" i="23"/>
  <c r="AI346" i="23" s="1"/>
  <c r="AJ356" i="23"/>
  <c r="AI356" i="23" s="1"/>
  <c r="AJ386" i="23"/>
  <c r="AI386" i="23" s="1"/>
  <c r="AJ403" i="23"/>
  <c r="AI403" i="23" s="1"/>
  <c r="AJ426" i="23"/>
  <c r="AI426" i="23" s="1"/>
  <c r="AJ444" i="23"/>
  <c r="AI444" i="23" s="1"/>
  <c r="AJ446" i="23"/>
  <c r="AI446" i="23" s="1"/>
  <c r="AK12" i="24"/>
  <c r="AK17" i="24"/>
  <c r="AK18" i="24"/>
  <c r="AK21" i="24"/>
  <c r="AK30" i="24"/>
  <c r="AJ30" i="24" s="1"/>
  <c r="AK31" i="24"/>
  <c r="AK42" i="24"/>
  <c r="AK51" i="24"/>
  <c r="AK52" i="24"/>
  <c r="AJ52" i="24" s="1"/>
  <c r="AK56" i="24"/>
  <c r="AJ56" i="24" s="1"/>
  <c r="AK73" i="24"/>
  <c r="AJ73" i="24" s="1"/>
  <c r="AK77" i="24"/>
  <c r="AK82" i="24"/>
  <c r="AJ82" i="24" s="1"/>
  <c r="AK83" i="24"/>
  <c r="AK86" i="24"/>
  <c r="AK88" i="24"/>
  <c r="AK92" i="24"/>
  <c r="AJ92" i="24" s="1"/>
  <c r="AK94" i="24"/>
  <c r="AK98" i="24"/>
  <c r="AK107" i="24"/>
  <c r="AK112" i="24"/>
  <c r="AJ112" i="24" s="1"/>
  <c r="AK126" i="24"/>
  <c r="AK132" i="24"/>
  <c r="AJ132" i="24" s="1"/>
  <c r="AK149" i="24"/>
  <c r="AJ149" i="24" s="1"/>
  <c r="AK155" i="24"/>
  <c r="AJ155" i="24" s="1"/>
  <c r="AK160" i="24"/>
  <c r="AK161" i="24"/>
  <c r="AJ161" i="24" s="1"/>
  <c r="AK163" i="24"/>
  <c r="AJ163" i="24" s="1"/>
  <c r="AK167" i="24"/>
  <c r="AJ167" i="24" s="1"/>
  <c r="AK189" i="24"/>
  <c r="AK243" i="24"/>
  <c r="AK245" i="24"/>
  <c r="AK251" i="24"/>
  <c r="AJ251" i="24" s="1"/>
  <c r="AK254" i="24"/>
  <c r="AK256" i="24"/>
  <c r="AK265" i="24"/>
  <c r="AK271" i="24"/>
  <c r="AJ271" i="24" s="1"/>
  <c r="AK274" i="24"/>
  <c r="AK276" i="24"/>
  <c r="AK277" i="24"/>
  <c r="AK289" i="24"/>
  <c r="AJ289" i="24" s="1"/>
  <c r="AK292" i="24"/>
  <c r="AJ292" i="24" s="1"/>
  <c r="AK312" i="24"/>
  <c r="AJ312" i="24" s="1"/>
  <c r="AK313" i="24"/>
  <c r="AJ313" i="24" s="1"/>
  <c r="AK328" i="24"/>
  <c r="AK329" i="24"/>
  <c r="AK330" i="24"/>
  <c r="AK356" i="24"/>
  <c r="AJ356" i="24" s="1"/>
  <c r="AK363" i="24"/>
  <c r="AJ363" i="24" s="1"/>
  <c r="AK385" i="24"/>
  <c r="AJ385" i="24" s="1"/>
  <c r="AK387" i="24"/>
  <c r="AJ387" i="24" s="1"/>
  <c r="AK401" i="24"/>
  <c r="AJ401" i="24" s="1"/>
  <c r="AK412" i="24"/>
  <c r="AK414" i="24"/>
  <c r="AJ414" i="24" s="1"/>
  <c r="AK22" i="24"/>
  <c r="AJ22" i="24" s="1"/>
  <c r="AK57" i="24"/>
  <c r="AJ57" i="24" s="1"/>
  <c r="AK376" i="24"/>
  <c r="AJ376" i="24" s="1"/>
  <c r="AJ277" i="24"/>
  <c r="AJ21" i="24"/>
  <c r="AJ203" i="24"/>
  <c r="AJ51" i="24"/>
  <c r="AJ329" i="24"/>
  <c r="AJ12" i="24"/>
  <c r="AJ18" i="24"/>
  <c r="AJ98" i="24"/>
  <c r="AJ126" i="24"/>
  <c r="AJ198" i="24"/>
  <c r="AJ41" i="24"/>
  <c r="AJ243" i="24"/>
  <c r="AJ265" i="24"/>
  <c r="AJ276" i="24"/>
  <c r="AK430" i="24"/>
  <c r="AJ74" i="23"/>
  <c r="AI74" i="23" s="1"/>
  <c r="AJ244" i="23"/>
  <c r="AI244" i="23" s="1"/>
  <c r="AJ77" i="24"/>
  <c r="AK173" i="24"/>
  <c r="AK280" i="24"/>
  <c r="AJ52" i="23"/>
  <c r="AI52" i="23" s="1"/>
  <c r="AJ115" i="23"/>
  <c r="AI115" i="23" s="1"/>
  <c r="AJ120" i="23"/>
  <c r="AI120" i="23" s="1"/>
  <c r="AJ316" i="23"/>
  <c r="AI316" i="23" s="1"/>
  <c r="AJ323" i="23"/>
  <c r="AI323" i="23" s="1"/>
  <c r="AJ370" i="23"/>
  <c r="AI370" i="23" s="1"/>
  <c r="AJ371" i="23"/>
  <c r="AI371" i="23" s="1"/>
  <c r="AJ405" i="23"/>
  <c r="AI405" i="23" s="1"/>
  <c r="AJ423" i="23"/>
  <c r="AI423" i="23" s="1"/>
  <c r="AJ31" i="24"/>
  <c r="AJ45" i="24"/>
  <c r="AK49" i="24"/>
  <c r="AK138" i="24"/>
  <c r="AK143" i="24"/>
  <c r="AJ245" i="24"/>
  <c r="AK247" i="24"/>
  <c r="AK249" i="24"/>
  <c r="AJ254" i="24"/>
  <c r="AJ323" i="24"/>
  <c r="AJ330" i="24"/>
  <c r="AK333" i="24"/>
  <c r="AK353" i="24"/>
  <c r="AJ368" i="24"/>
  <c r="AK397" i="24"/>
  <c r="AK399" i="24"/>
  <c r="AJ198" i="23"/>
  <c r="AI198" i="23" s="1"/>
  <c r="AK60" i="24"/>
  <c r="AJ83" i="24"/>
  <c r="AJ86" i="24"/>
  <c r="AJ189" i="24"/>
  <c r="AJ94" i="23"/>
  <c r="AI94" i="23" s="1"/>
  <c r="AJ98" i="23"/>
  <c r="AI98" i="23" s="1"/>
  <c r="AJ102" i="23"/>
  <c r="AI102" i="23" s="1"/>
  <c r="AJ277" i="23"/>
  <c r="AI277" i="23" s="1"/>
  <c r="AJ287" i="23"/>
  <c r="AI287" i="23" s="1"/>
  <c r="AJ289" i="23"/>
  <c r="AI289" i="23" s="1"/>
  <c r="AJ383" i="23"/>
  <c r="AI383" i="23" s="1"/>
  <c r="AK28" i="24"/>
  <c r="AK32" i="24"/>
  <c r="AJ37" i="24"/>
  <c r="AJ42" i="24"/>
  <c r="AJ75" i="24"/>
  <c r="AJ76" i="24"/>
  <c r="AK110" i="24"/>
  <c r="AK116" i="24"/>
  <c r="AK120" i="24"/>
  <c r="AK222" i="24"/>
  <c r="AK241" i="24"/>
  <c r="AJ296" i="24"/>
  <c r="AJ299" i="24"/>
  <c r="AK319" i="24"/>
  <c r="AK322" i="24"/>
  <c r="AK325" i="24"/>
  <c r="AJ328" i="24"/>
  <c r="AK378" i="24"/>
  <c r="AK383" i="24"/>
  <c r="AJ383" i="24" s="1"/>
  <c r="AJ57" i="23"/>
  <c r="AI57" i="23" s="1"/>
  <c r="AJ58" i="23"/>
  <c r="AI58" i="23" s="1"/>
  <c r="AJ75" i="23"/>
  <c r="AI75" i="23" s="1"/>
  <c r="AJ96" i="23"/>
  <c r="AI96" i="23" s="1"/>
  <c r="AJ105" i="23"/>
  <c r="AI105" i="23" s="1"/>
  <c r="AJ112" i="23"/>
  <c r="AI112" i="23" s="1"/>
  <c r="AJ186" i="23"/>
  <c r="AI186" i="23" s="1"/>
  <c r="AJ227" i="23"/>
  <c r="AI227" i="23" s="1"/>
  <c r="AJ236" i="23"/>
  <c r="AI236" i="23" s="1"/>
  <c r="AJ257" i="23"/>
  <c r="AI257" i="23" s="1"/>
  <c r="AJ290" i="23"/>
  <c r="AI290" i="23" s="1"/>
  <c r="AJ296" i="23"/>
  <c r="AI296" i="23" s="1"/>
  <c r="AJ303" i="23"/>
  <c r="AI303" i="23" s="1"/>
  <c r="AJ343" i="23"/>
  <c r="AI343" i="23" s="1"/>
  <c r="AJ389" i="23"/>
  <c r="AI389" i="23" s="1"/>
  <c r="AJ397" i="23"/>
  <c r="AI397" i="23" s="1"/>
  <c r="AJ401" i="23"/>
  <c r="AI401" i="23" s="1"/>
  <c r="AJ430" i="23"/>
  <c r="AI430" i="23" s="1"/>
  <c r="AJ434" i="23"/>
  <c r="AI434" i="23" s="1"/>
  <c r="AJ441" i="23"/>
  <c r="AI441" i="23" s="1"/>
  <c r="AK14" i="24"/>
  <c r="AK25" i="24"/>
  <c r="AK40" i="24"/>
  <c r="AK46" i="24"/>
  <c r="AK61" i="24"/>
  <c r="AK89" i="24"/>
  <c r="AK104" i="24"/>
  <c r="AK105" i="24"/>
  <c r="AK109" i="24"/>
  <c r="AK128" i="24"/>
  <c r="AK142" i="24"/>
  <c r="AK151" i="24"/>
  <c r="AK172" i="24"/>
  <c r="AK194" i="24"/>
  <c r="AK205" i="24"/>
  <c r="AK209" i="24"/>
  <c r="AK210" i="24"/>
  <c r="AK261" i="24"/>
  <c r="AK275" i="24"/>
  <c r="AK318" i="24"/>
  <c r="AK342" i="24"/>
  <c r="AK400" i="24"/>
  <c r="AK404" i="24"/>
  <c r="AK406" i="24"/>
  <c r="AK435" i="24"/>
  <c r="AJ8" i="23"/>
  <c r="AI8" i="23" s="1"/>
  <c r="AJ11" i="23"/>
  <c r="AI11" i="23" s="1"/>
  <c r="AJ12" i="23"/>
  <c r="AI12" i="23" s="1"/>
  <c r="AJ16" i="23"/>
  <c r="AI16" i="23" s="1"/>
  <c r="AJ18" i="23"/>
  <c r="AI18" i="23" s="1"/>
  <c r="AJ22" i="23"/>
  <c r="AI22" i="23" s="1"/>
  <c r="AJ23" i="23"/>
  <c r="AI23" i="23" s="1"/>
  <c r="AJ26" i="23"/>
  <c r="AI26" i="23" s="1"/>
  <c r="AJ27" i="23"/>
  <c r="AI27" i="23" s="1"/>
  <c r="AJ30" i="23"/>
  <c r="AI30" i="23" s="1"/>
  <c r="AJ31" i="23"/>
  <c r="AI31" i="23" s="1"/>
  <c r="AJ35" i="23"/>
  <c r="AI35" i="23" s="1"/>
  <c r="AJ37" i="23"/>
  <c r="AI37" i="23" s="1"/>
  <c r="AJ40" i="23"/>
  <c r="AI40" i="23" s="1"/>
  <c r="AJ41" i="23"/>
  <c r="AI41" i="23" s="1"/>
  <c r="AJ44" i="23"/>
  <c r="AI44" i="23" s="1"/>
  <c r="AJ45" i="23"/>
  <c r="AI45" i="23" s="1"/>
  <c r="AJ48" i="23"/>
  <c r="AI48" i="23" s="1"/>
  <c r="AJ49" i="23"/>
  <c r="AI49" i="23" s="1"/>
  <c r="AJ50" i="23"/>
  <c r="AI50" i="23" s="1"/>
  <c r="AJ55" i="23"/>
  <c r="AI55" i="23" s="1"/>
  <c r="AJ62" i="23"/>
  <c r="AI62" i="23" s="1"/>
  <c r="AJ63" i="23"/>
  <c r="AI63" i="23" s="1"/>
  <c r="AJ73" i="23"/>
  <c r="AI73" i="23" s="1"/>
  <c r="AJ80" i="23"/>
  <c r="AI80" i="23" s="1"/>
  <c r="AJ81" i="23"/>
  <c r="AI81" i="23" s="1"/>
  <c r="AJ93" i="23"/>
  <c r="AI93" i="23" s="1"/>
  <c r="AJ99" i="23"/>
  <c r="AI99" i="23" s="1"/>
  <c r="AJ100" i="23"/>
  <c r="AI100" i="23" s="1"/>
  <c r="AJ110" i="23"/>
  <c r="AI110" i="23" s="1"/>
  <c r="AJ116" i="23"/>
  <c r="AI116" i="23" s="1"/>
  <c r="AJ117" i="23"/>
  <c r="AI117" i="23" s="1"/>
  <c r="AJ191" i="23"/>
  <c r="AI191" i="23" s="1"/>
  <c r="AJ209" i="23"/>
  <c r="AI209" i="23" s="1"/>
  <c r="AJ235" i="23"/>
  <c r="AI235" i="23" s="1"/>
  <c r="AJ240" i="23"/>
  <c r="AI240" i="23" s="1"/>
  <c r="AJ241" i="23"/>
  <c r="AI241" i="23" s="1"/>
  <c r="AJ243" i="23"/>
  <c r="AI243" i="23" s="1"/>
  <c r="AJ261" i="23"/>
  <c r="AI261" i="23" s="1"/>
  <c r="AJ262" i="23"/>
  <c r="AI262" i="23" s="1"/>
  <c r="AJ264" i="23"/>
  <c r="AI264" i="23" s="1"/>
  <c r="AJ266" i="23"/>
  <c r="AI266" i="23" s="1"/>
  <c r="AJ267" i="23"/>
  <c r="AI267" i="23" s="1"/>
  <c r="AJ269" i="23"/>
  <c r="AI269" i="23" s="1"/>
  <c r="AJ271" i="23"/>
  <c r="AI271" i="23" s="1"/>
  <c r="AJ276" i="23"/>
  <c r="AI276" i="23" s="1"/>
  <c r="AJ300" i="23"/>
  <c r="AI300" i="23" s="1"/>
  <c r="AJ312" i="23"/>
  <c r="AI312" i="23" s="1"/>
  <c r="AJ315" i="23"/>
  <c r="AI315" i="23" s="1"/>
  <c r="AJ351" i="23"/>
  <c r="AI351" i="23" s="1"/>
  <c r="AJ354" i="23"/>
  <c r="AI354" i="23" s="1"/>
  <c r="AK29" i="24"/>
  <c r="AK43" i="24"/>
  <c r="AK44" i="24"/>
  <c r="AK50" i="24"/>
  <c r="AK58" i="24"/>
  <c r="AK59" i="24"/>
  <c r="AK65" i="24"/>
  <c r="AK66" i="24"/>
  <c r="AK69" i="24"/>
  <c r="AK70" i="24"/>
  <c r="AK74" i="24"/>
  <c r="AK102" i="24"/>
  <c r="AK106" i="24"/>
  <c r="AK115" i="24"/>
  <c r="AK137" i="24"/>
  <c r="AK139" i="24"/>
  <c r="AK153" i="24"/>
  <c r="AK157" i="24"/>
  <c r="AJ157" i="24" s="1"/>
  <c r="AK171" i="24"/>
  <c r="AK201" i="24"/>
  <c r="AK207" i="24"/>
  <c r="AK216" i="24"/>
  <c r="AK221" i="24"/>
  <c r="AJ221" i="24" s="1"/>
  <c r="AK244" i="24"/>
  <c r="AK269" i="24"/>
  <c r="AK288" i="24"/>
  <c r="AK315" i="24"/>
  <c r="AJ315" i="24" s="1"/>
  <c r="AK332" i="24"/>
  <c r="AK357" i="24"/>
  <c r="AK370" i="24"/>
  <c r="AK374" i="24"/>
  <c r="AK375" i="24"/>
  <c r="AK389" i="24"/>
  <c r="AJ389" i="24" s="1"/>
  <c r="AK393" i="24"/>
  <c r="AK395" i="24"/>
  <c r="AK402" i="24"/>
  <c r="AK444" i="24"/>
  <c r="AK448" i="24"/>
  <c r="AK449" i="24"/>
  <c r="AK450" i="24"/>
  <c r="AJ69" i="23"/>
  <c r="AI69" i="23" s="1"/>
  <c r="AJ76" i="23"/>
  <c r="AI76" i="23" s="1"/>
  <c r="AJ87" i="23"/>
  <c r="AI87" i="23" s="1"/>
  <c r="AJ95" i="23"/>
  <c r="AI95" i="23" s="1"/>
  <c r="AJ113" i="23"/>
  <c r="AI113" i="23" s="1"/>
  <c r="AJ204" i="23"/>
  <c r="AI204" i="23" s="1"/>
  <c r="AJ229" i="23"/>
  <c r="AI229" i="23" s="1"/>
  <c r="AJ230" i="23"/>
  <c r="AI230" i="23" s="1"/>
  <c r="AJ232" i="23"/>
  <c r="AI232" i="23" s="1"/>
  <c r="AJ268" i="23"/>
  <c r="AI268" i="23" s="1"/>
  <c r="AJ273" i="23"/>
  <c r="AI273" i="23" s="1"/>
  <c r="AJ292" i="23"/>
  <c r="AI292" i="23" s="1"/>
  <c r="AJ294" i="23"/>
  <c r="AI294" i="23" s="1"/>
  <c r="AJ329" i="23"/>
  <c r="AI329" i="23" s="1"/>
  <c r="AJ372" i="23"/>
  <c r="AI372" i="23" s="1"/>
  <c r="AJ390" i="23"/>
  <c r="AI390" i="23" s="1"/>
  <c r="AJ394" i="23"/>
  <c r="AI394" i="23" s="1"/>
  <c r="AJ399" i="23"/>
  <c r="AI399" i="23" s="1"/>
  <c r="AJ432" i="23"/>
  <c r="AI432" i="23" s="1"/>
  <c r="AJ438" i="23"/>
  <c r="AI438" i="23" s="1"/>
  <c r="AJ442" i="23"/>
  <c r="AI442" i="23" s="1"/>
  <c r="AK15" i="24"/>
  <c r="AK34" i="24"/>
  <c r="AK55" i="24"/>
  <c r="AJ55" i="24" s="1"/>
  <c r="AK79" i="24"/>
  <c r="AK80" i="24"/>
  <c r="AK100" i="24"/>
  <c r="AJ107" i="24"/>
  <c r="AK123" i="24"/>
  <c r="AK169" i="24"/>
  <c r="AK174" i="24"/>
  <c r="AK212" i="24"/>
  <c r="AJ214" i="24"/>
  <c r="AK242" i="24"/>
  <c r="AK258" i="24"/>
  <c r="AK263" i="24"/>
  <c r="AK279" i="24"/>
  <c r="AJ279" i="24" s="1"/>
  <c r="AK317" i="24"/>
  <c r="AK327" i="24"/>
  <c r="AK384" i="24"/>
  <c r="AK407" i="24"/>
  <c r="AK427" i="24"/>
  <c r="AK439" i="24"/>
  <c r="AJ6" i="23"/>
  <c r="AI6" i="23" s="1"/>
  <c r="AJ53" i="23"/>
  <c r="AI53" i="23" s="1"/>
  <c r="AJ59" i="23"/>
  <c r="AI59" i="23" s="1"/>
  <c r="AJ66" i="23"/>
  <c r="AI66" i="23" s="1"/>
  <c r="AJ67" i="23"/>
  <c r="AI67" i="23" s="1"/>
  <c r="AJ77" i="23"/>
  <c r="AI77" i="23" s="1"/>
  <c r="AJ85" i="23"/>
  <c r="AI85" i="23" s="1"/>
  <c r="AJ86" i="23"/>
  <c r="AI86" i="23" s="1"/>
  <c r="AJ97" i="23"/>
  <c r="AI97" i="23" s="1"/>
  <c r="AJ103" i="23"/>
  <c r="AI103" i="23" s="1"/>
  <c r="AJ104" i="23"/>
  <c r="AI104" i="23" s="1"/>
  <c r="AJ114" i="23"/>
  <c r="AI114" i="23" s="1"/>
  <c r="AJ126" i="23"/>
  <c r="AI126" i="23" s="1"/>
  <c r="AJ128" i="23"/>
  <c r="AI128" i="23" s="1"/>
  <c r="AJ129" i="23"/>
  <c r="AI129" i="23" s="1"/>
  <c r="AJ130" i="23"/>
  <c r="AI130" i="23" s="1"/>
  <c r="AJ132" i="23"/>
  <c r="AI132" i="23" s="1"/>
  <c r="AJ133" i="23"/>
  <c r="AI133" i="23" s="1"/>
  <c r="AJ134" i="23"/>
  <c r="AI134" i="23" s="1"/>
  <c r="AJ135" i="23"/>
  <c r="AI135" i="23" s="1"/>
  <c r="AJ136" i="23"/>
  <c r="AI136" i="23" s="1"/>
  <c r="AJ137" i="23"/>
  <c r="AI137" i="23" s="1"/>
  <c r="AJ138" i="23"/>
  <c r="AI138" i="23" s="1"/>
  <c r="AJ139" i="23"/>
  <c r="AI139" i="23" s="1"/>
  <c r="AJ140" i="23"/>
  <c r="AI140" i="23" s="1"/>
  <c r="AJ141" i="23"/>
  <c r="AI141" i="23" s="1"/>
  <c r="AJ143" i="23"/>
  <c r="AI143" i="23" s="1"/>
  <c r="AJ144" i="23"/>
  <c r="AI144" i="23" s="1"/>
  <c r="AJ145" i="23"/>
  <c r="AI145" i="23" s="1"/>
  <c r="AJ146" i="23"/>
  <c r="AI146" i="23" s="1"/>
  <c r="AJ147" i="23"/>
  <c r="AI147" i="23" s="1"/>
  <c r="AJ148" i="23"/>
  <c r="AI148" i="23" s="1"/>
  <c r="AJ149" i="23"/>
  <c r="AI149" i="23" s="1"/>
  <c r="AJ150" i="23"/>
  <c r="AI150" i="23" s="1"/>
  <c r="AJ152" i="23"/>
  <c r="AI152" i="23" s="1"/>
  <c r="AJ154" i="23"/>
  <c r="AI154" i="23" s="1"/>
  <c r="AJ155" i="23"/>
  <c r="AI155" i="23" s="1"/>
  <c r="AJ157" i="23"/>
  <c r="AI157" i="23" s="1"/>
  <c r="AJ158" i="23"/>
  <c r="AI158" i="23" s="1"/>
  <c r="AJ160" i="23"/>
  <c r="AI160" i="23" s="1"/>
  <c r="AJ161" i="23"/>
  <c r="AI161" i="23" s="1"/>
  <c r="AJ162" i="23"/>
  <c r="AI162" i="23" s="1"/>
  <c r="AJ163" i="23"/>
  <c r="AI163" i="23" s="1"/>
  <c r="AJ164" i="23"/>
  <c r="AI164" i="23" s="1"/>
  <c r="AJ165" i="23"/>
  <c r="AI165" i="23" s="1"/>
  <c r="AJ166" i="23"/>
  <c r="AI166" i="23" s="1"/>
  <c r="AJ168" i="23"/>
  <c r="AI168" i="23" s="1"/>
  <c r="AJ169" i="23"/>
  <c r="AI169" i="23" s="1"/>
  <c r="AJ170" i="23"/>
  <c r="AI170" i="23" s="1"/>
  <c r="AJ171" i="23"/>
  <c r="AI171" i="23" s="1"/>
  <c r="AJ172" i="23"/>
  <c r="AI172" i="23" s="1"/>
  <c r="AJ174" i="23"/>
  <c r="AI174" i="23" s="1"/>
  <c r="AJ175" i="23"/>
  <c r="AI175" i="23" s="1"/>
  <c r="AJ177" i="23"/>
  <c r="AI177" i="23" s="1"/>
  <c r="AJ178" i="23"/>
  <c r="AI178" i="23" s="1"/>
  <c r="AJ179" i="23"/>
  <c r="AI179" i="23" s="1"/>
  <c r="AJ195" i="23"/>
  <c r="AI195" i="23" s="1"/>
  <c r="AJ218" i="23"/>
  <c r="AI218" i="23" s="1"/>
  <c r="AJ219" i="23"/>
  <c r="AI219" i="23" s="1"/>
  <c r="AJ248" i="23"/>
  <c r="AI248" i="23" s="1"/>
  <c r="AJ250" i="23"/>
  <c r="AI250" i="23" s="1"/>
  <c r="AJ274" i="23"/>
  <c r="AI274" i="23" s="1"/>
  <c r="AJ281" i="23"/>
  <c r="AI281" i="23" s="1"/>
  <c r="AJ283" i="23"/>
  <c r="AI283" i="23" s="1"/>
  <c r="AJ286" i="23"/>
  <c r="AI286" i="23" s="1"/>
  <c r="AJ320" i="23"/>
  <c r="AI320" i="23" s="1"/>
  <c r="AJ321" i="23"/>
  <c r="AI321" i="23" s="1"/>
  <c r="AJ360" i="23"/>
  <c r="AI360" i="23" s="1"/>
  <c r="AJ362" i="23"/>
  <c r="AI362" i="23" s="1"/>
  <c r="AJ365" i="23"/>
  <c r="AI365" i="23" s="1"/>
  <c r="AJ367" i="23"/>
  <c r="AI367" i="23" s="1"/>
  <c r="AJ369" i="23"/>
  <c r="AI369" i="23" s="1"/>
  <c r="AJ375" i="23"/>
  <c r="AI375" i="23" s="1"/>
  <c r="AJ380" i="23"/>
  <c r="AI380" i="23" s="1"/>
  <c r="AJ381" i="23"/>
  <c r="AI381" i="23" s="1"/>
  <c r="AJ409" i="23"/>
  <c r="AI409" i="23" s="1"/>
  <c r="AJ410" i="23"/>
  <c r="AI410" i="23" s="1"/>
  <c r="AJ412" i="23"/>
  <c r="AI412" i="23" s="1"/>
  <c r="AJ416" i="23"/>
  <c r="AI416" i="23" s="1"/>
  <c r="AJ418" i="23"/>
  <c r="AI418" i="23" s="1"/>
  <c r="AJ419" i="23"/>
  <c r="AI419" i="23" s="1"/>
  <c r="AK13" i="24"/>
  <c r="AK26" i="24"/>
  <c r="AK27" i="24"/>
  <c r="AK33" i="24"/>
  <c r="AK47" i="24"/>
  <c r="AK48" i="24"/>
  <c r="AK53" i="24"/>
  <c r="AK62" i="24"/>
  <c r="AK63" i="24"/>
  <c r="AK72" i="24"/>
  <c r="AK78" i="24"/>
  <c r="AK113" i="24"/>
  <c r="AK114" i="24"/>
  <c r="AK119" i="24"/>
  <c r="AK121" i="24"/>
  <c r="AK129" i="24"/>
  <c r="AK135" i="24"/>
  <c r="AK136" i="24"/>
  <c r="AK141" i="24"/>
  <c r="AK158" i="24"/>
  <c r="AK187" i="24"/>
  <c r="AK190" i="24"/>
  <c r="AK200" i="24"/>
  <c r="AJ200" i="24" s="1"/>
  <c r="AK213" i="24"/>
  <c r="AK226" i="24"/>
  <c r="AK229" i="24"/>
  <c r="AK230" i="24"/>
  <c r="AK231" i="24"/>
  <c r="AK234" i="24"/>
  <c r="AK237" i="24"/>
  <c r="AK238" i="24"/>
  <c r="AK239" i="24"/>
  <c r="AK264" i="24"/>
  <c r="AK267" i="24"/>
  <c r="AJ267" i="24" s="1"/>
  <c r="AK290" i="24"/>
  <c r="AK294" i="24"/>
  <c r="AK295" i="24"/>
  <c r="AK304" i="24"/>
  <c r="AK307" i="24"/>
  <c r="AK311" i="24"/>
  <c r="AK324" i="24"/>
  <c r="AK331" i="24"/>
  <c r="AK341" i="24"/>
  <c r="AK349" i="24"/>
  <c r="AK352" i="24"/>
  <c r="AK380" i="24"/>
  <c r="AJ380" i="24" s="1"/>
  <c r="AK420" i="24"/>
  <c r="AK421" i="24"/>
  <c r="AK424" i="24"/>
  <c r="AJ72" i="24"/>
  <c r="AJ160" i="24"/>
  <c r="AJ135" i="24"/>
  <c r="AJ17" i="24"/>
  <c r="U453" i="24"/>
  <c r="AG453" i="24"/>
  <c r="AK23" i="24"/>
  <c r="AK36" i="24"/>
  <c r="AK68" i="24"/>
  <c r="AK85" i="24"/>
  <c r="AK91" i="24"/>
  <c r="AK97" i="24"/>
  <c r="AK108" i="24"/>
  <c r="AK131" i="24"/>
  <c r="AK140" i="24"/>
  <c r="AK148" i="24"/>
  <c r="AK166" i="24"/>
  <c r="AK175" i="24"/>
  <c r="AK178" i="24"/>
  <c r="AK184" i="24"/>
  <c r="AK196" i="24"/>
  <c r="AK219" i="24"/>
  <c r="AK227" i="24"/>
  <c r="AK235" i="24"/>
  <c r="AK248" i="24"/>
  <c r="AK252" i="24"/>
  <c r="AJ274" i="24"/>
  <c r="AJ322" i="24"/>
  <c r="O453" i="24"/>
  <c r="AK9" i="24"/>
  <c r="AJ88" i="24"/>
  <c r="AJ94" i="24"/>
  <c r="AJ193" i="24"/>
  <c r="AJ256" i="24"/>
  <c r="AJ351" i="24"/>
  <c r="AA453" i="24"/>
  <c r="AK38" i="24"/>
  <c r="AK19" i="24"/>
  <c r="AK67" i="24"/>
  <c r="AK84" i="24"/>
  <c r="AK96" i="24"/>
  <c r="AK101" i="24"/>
  <c r="AK127" i="24"/>
  <c r="AK144" i="24"/>
  <c r="AK147" i="24"/>
  <c r="AK152" i="24"/>
  <c r="AK165" i="24"/>
  <c r="AK183" i="24"/>
  <c r="AK206" i="24"/>
  <c r="AJ212" i="24"/>
  <c r="AK215" i="24"/>
  <c r="AK218" i="24"/>
  <c r="AK223" i="24"/>
  <c r="AK225" i="24"/>
  <c r="AK233" i="24"/>
  <c r="AK246" i="24"/>
  <c r="AK260" i="24"/>
  <c r="AK286" i="24"/>
  <c r="AK326" i="24"/>
  <c r="AK334" i="24"/>
  <c r="AK354" i="24"/>
  <c r="AJ412" i="24"/>
  <c r="AK362" i="24"/>
  <c r="AK367" i="24"/>
  <c r="AK371" i="24"/>
  <c r="AK377" i="24"/>
  <c r="AK381" i="24"/>
  <c r="AK386" i="24"/>
  <c r="AK390" i="24"/>
  <c r="AK408" i="24"/>
  <c r="AK413" i="24"/>
  <c r="AK417" i="24"/>
  <c r="AK432" i="24"/>
  <c r="AK436" i="24"/>
  <c r="AK441" i="24"/>
  <c r="AK445" i="24"/>
  <c r="R453" i="24"/>
  <c r="AD453" i="24"/>
  <c r="AK103" i="24"/>
  <c r="AK146" i="24"/>
  <c r="AK164" i="24"/>
  <c r="AK182" i="24"/>
  <c r="AK202" i="24"/>
  <c r="AK208" i="24"/>
  <c r="AK228" i="24"/>
  <c r="AK232" i="24"/>
  <c r="AK236" i="24"/>
  <c r="AK253" i="24"/>
  <c r="AK257" i="24"/>
  <c r="AK270" i="24"/>
  <c r="AK284" i="24"/>
  <c r="AK300" i="24"/>
  <c r="AK303" i="24"/>
  <c r="AK309" i="24"/>
  <c r="AK335" i="24"/>
  <c r="AK338" i="24"/>
  <c r="AK355" i="24"/>
  <c r="AK359" i="24"/>
  <c r="AK365" i="24"/>
  <c r="AK373" i="24"/>
  <c r="AK392" i="24"/>
  <c r="AK398" i="24"/>
  <c r="AK410" i="24"/>
  <c r="AK415" i="24"/>
  <c r="AK419" i="24"/>
  <c r="AK429" i="24"/>
  <c r="AK438" i="24"/>
  <c r="AK447" i="24"/>
  <c r="AK452" i="24"/>
  <c r="X453" i="24"/>
  <c r="AI453" i="24"/>
  <c r="AK90" i="24"/>
  <c r="AK99" i="24"/>
  <c r="AK124" i="24"/>
  <c r="AK133" i="24"/>
  <c r="AK150" i="24"/>
  <c r="AK168" i="24"/>
  <c r="AK177" i="24"/>
  <c r="AK180" i="24"/>
  <c r="AK186" i="24"/>
  <c r="AK195" i="24"/>
  <c r="AK204" i="24"/>
  <c r="AJ288" i="24"/>
  <c r="AK268" i="24"/>
  <c r="AK297" i="24"/>
  <c r="AK306" i="24"/>
  <c r="AK316" i="24"/>
  <c r="AK360" i="24"/>
  <c r="AK372" i="24"/>
  <c r="AK391" i="24"/>
  <c r="AK405" i="24"/>
  <c r="AK409" i="24"/>
  <c r="AK418" i="24"/>
  <c r="AK422" i="24"/>
  <c r="AK437" i="24"/>
  <c r="AK446" i="24"/>
  <c r="AK272" i="24"/>
  <c r="AK282" i="24"/>
  <c r="AK293" i="24"/>
  <c r="AK302" i="24"/>
  <c r="AK320" i="24"/>
  <c r="AK337" i="24"/>
  <c r="AK348" i="24"/>
  <c r="AJ435" i="24"/>
  <c r="AJ14" i="23"/>
  <c r="AI14" i="23" s="1"/>
  <c r="AJ24" i="23"/>
  <c r="AI24" i="23" s="1"/>
  <c r="AJ28" i="23"/>
  <c r="AI28" i="23" s="1"/>
  <c r="AJ33" i="23"/>
  <c r="AI33" i="23" s="1"/>
  <c r="AJ38" i="23"/>
  <c r="AI38" i="23" s="1"/>
  <c r="AJ42" i="23"/>
  <c r="AI42" i="23" s="1"/>
  <c r="AJ46" i="23"/>
  <c r="AI46" i="23" s="1"/>
  <c r="AJ121" i="23"/>
  <c r="AI121" i="23" s="1"/>
  <c r="AJ9" i="23"/>
  <c r="AI9" i="23" s="1"/>
  <c r="AJ19" i="23"/>
  <c r="AI19" i="23" s="1"/>
  <c r="AJ10" i="23"/>
  <c r="AI10" i="23" s="1"/>
  <c r="AJ15" i="23"/>
  <c r="AI15" i="23" s="1"/>
  <c r="AJ20" i="23"/>
  <c r="AI20" i="23" s="1"/>
  <c r="AJ25" i="23"/>
  <c r="AI25" i="23" s="1"/>
  <c r="AJ29" i="23"/>
  <c r="AI29" i="23" s="1"/>
  <c r="AJ34" i="23"/>
  <c r="AI34" i="23" s="1"/>
  <c r="AJ39" i="23"/>
  <c r="AI39" i="23" s="1"/>
  <c r="AJ43" i="23"/>
  <c r="AI43" i="23" s="1"/>
  <c r="AJ47" i="23"/>
  <c r="AI47" i="23" s="1"/>
  <c r="AJ124" i="23"/>
  <c r="AI124" i="23" s="1"/>
  <c r="AJ299" i="23"/>
  <c r="AI299" i="23" s="1"/>
  <c r="AJ180" i="23"/>
  <c r="AI180" i="23" s="1"/>
  <c r="AJ184" i="23"/>
  <c r="AI184" i="23" s="1"/>
  <c r="AJ190" i="23"/>
  <c r="AI190" i="23" s="1"/>
  <c r="AJ194" i="23"/>
  <c r="AI194" i="23" s="1"/>
  <c r="AJ199" i="23"/>
  <c r="AI199" i="23" s="1"/>
  <c r="AJ203" i="23"/>
  <c r="AI203" i="23" s="1"/>
  <c r="AJ207" i="23"/>
  <c r="AI207" i="23" s="1"/>
  <c r="AJ308" i="23"/>
  <c r="AI308" i="23" s="1"/>
  <c r="AJ314" i="23"/>
  <c r="AI314" i="23" s="1"/>
  <c r="AJ324" i="23"/>
  <c r="AI324" i="23" s="1"/>
  <c r="AJ396" i="23"/>
  <c r="AI396" i="23" s="1"/>
  <c r="AJ407" i="23"/>
  <c r="AI407" i="23" s="1"/>
  <c r="AJ436" i="23"/>
  <c r="AI436" i="23" s="1"/>
  <c r="AJ449" i="23"/>
  <c r="AI449" i="23" s="1"/>
  <c r="AJ213" i="23"/>
  <c r="AI213" i="23" s="1"/>
  <c r="AJ226" i="23"/>
  <c r="AI226" i="23" s="1"/>
  <c r="AJ231" i="23"/>
  <c r="AI231" i="23" s="1"/>
  <c r="AJ246" i="23"/>
  <c r="AI246" i="23" s="1"/>
  <c r="AJ255" i="23"/>
  <c r="AI255" i="23" s="1"/>
  <c r="AJ182" i="23"/>
  <c r="AI182" i="23" s="1"/>
  <c r="AJ187" i="23"/>
  <c r="AI187" i="23" s="1"/>
  <c r="AJ192" i="23"/>
  <c r="AI192" i="23" s="1"/>
  <c r="AJ197" i="23"/>
  <c r="AI197" i="23" s="1"/>
  <c r="AJ201" i="23"/>
  <c r="AI201" i="23" s="1"/>
  <c r="AJ205" i="23"/>
  <c r="AI205" i="23" s="1"/>
  <c r="AJ210" i="23"/>
  <c r="AI210" i="23" s="1"/>
  <c r="AJ265" i="23"/>
  <c r="AI265" i="23" s="1"/>
  <c r="AJ325" i="23"/>
  <c r="AI325" i="23" s="1"/>
  <c r="AJ334" i="23"/>
  <c r="AI334" i="23" s="1"/>
  <c r="AJ348" i="23"/>
  <c r="AI348" i="23" s="1"/>
  <c r="AJ353" i="23"/>
  <c r="AI353" i="23" s="1"/>
  <c r="AJ378" i="23"/>
  <c r="AI378" i="23" s="1"/>
  <c r="AJ388" i="23"/>
  <c r="AI388" i="23" s="1"/>
  <c r="AJ415" i="23"/>
  <c r="AI415" i="23" s="1"/>
  <c r="AJ429" i="23"/>
  <c r="AI429" i="23" s="1"/>
  <c r="AJ242" i="23"/>
  <c r="AI242" i="23" s="1"/>
  <c r="AJ285" i="23"/>
  <c r="AI285" i="23" s="1"/>
  <c r="AJ304" i="23"/>
  <c r="AI304" i="23" s="1"/>
  <c r="AJ310" i="23"/>
  <c r="AI310" i="23" s="1"/>
  <c r="AJ319" i="23"/>
  <c r="AI319" i="23" s="1"/>
  <c r="AJ345" i="23"/>
  <c r="AI345" i="23" s="1"/>
  <c r="AJ350" i="23"/>
  <c r="AI350" i="23" s="1"/>
  <c r="AJ359" i="23"/>
  <c r="AI359" i="23" s="1"/>
  <c r="AJ364" i="23"/>
  <c r="AI364" i="23" s="1"/>
  <c r="AJ368" i="23"/>
  <c r="AI368" i="23" s="1"/>
  <c r="AJ239" i="23"/>
  <c r="AI239" i="23" s="1"/>
  <c r="AJ272" i="23"/>
  <c r="AI272" i="23" s="1"/>
  <c r="AJ279" i="23"/>
  <c r="AI279" i="23" s="1"/>
  <c r="AJ309" i="23"/>
  <c r="AI309" i="23" s="1"/>
  <c r="AJ317" i="23"/>
  <c r="AI317" i="23" s="1"/>
  <c r="AJ332" i="23"/>
  <c r="AI332" i="23" s="1"/>
  <c r="AJ338" i="23"/>
  <c r="AI338" i="23" s="1"/>
  <c r="AJ349" i="23"/>
  <c r="AI349" i="23" s="1"/>
  <c r="AJ357" i="23"/>
  <c r="AI357" i="23" s="1"/>
  <c r="AJ377" i="23"/>
  <c r="AI377" i="23" s="1"/>
  <c r="AJ382" i="23"/>
  <c r="AI382" i="23" s="1"/>
  <c r="AJ387" i="23"/>
  <c r="AI387" i="23" s="1"/>
  <c r="AJ398" i="23"/>
  <c r="AI398" i="23" s="1"/>
  <c r="AJ406" i="23"/>
  <c r="AI406" i="23" s="1"/>
  <c r="AJ417" i="23"/>
  <c r="AI417" i="23" s="1"/>
  <c r="AJ427" i="23"/>
  <c r="AI427" i="23" s="1"/>
  <c r="AJ439" i="23"/>
  <c r="AI439" i="23" s="1"/>
  <c r="AJ447" i="23"/>
  <c r="AI447" i="23" s="1"/>
  <c r="AJ302" i="23"/>
  <c r="AI302" i="23" s="1"/>
  <c r="AJ313" i="23"/>
  <c r="AI313" i="23" s="1"/>
  <c r="AJ322" i="23"/>
  <c r="AI322" i="23" s="1"/>
  <c r="AJ330" i="23"/>
  <c r="AI330" i="23" s="1"/>
  <c r="AJ341" i="23"/>
  <c r="AI341" i="23" s="1"/>
  <c r="AJ352" i="23"/>
  <c r="AI352" i="23" s="1"/>
  <c r="AJ374" i="23"/>
  <c r="AI374" i="23" s="1"/>
  <c r="AJ384" i="23"/>
  <c r="AI384" i="23" s="1"/>
  <c r="AJ395" i="23"/>
  <c r="AI395" i="23" s="1"/>
  <c r="AJ404" i="23"/>
  <c r="AI404" i="23" s="1"/>
  <c r="AJ414" i="23"/>
  <c r="AI414" i="23" s="1"/>
  <c r="AJ424" i="23"/>
  <c r="AI424" i="23" s="1"/>
  <c r="AJ435" i="23"/>
  <c r="AI435" i="23" s="1"/>
  <c r="AJ445" i="23"/>
  <c r="AI445" i="23" s="1"/>
  <c r="AJ392" i="23"/>
  <c r="AI392" i="23" s="1"/>
  <c r="AJ402" i="23"/>
  <c r="AI402" i="23" s="1"/>
  <c r="AJ411" i="23"/>
  <c r="AI411" i="23" s="1"/>
  <c r="AJ421" i="23"/>
  <c r="AI421" i="23" s="1"/>
  <c r="AJ433" i="23"/>
  <c r="AI433" i="23" s="1"/>
  <c r="AJ443" i="23"/>
  <c r="AI443" i="23" s="1"/>
  <c r="AP449" i="22"/>
  <c r="AO449" i="22"/>
  <c r="AN449" i="22"/>
  <c r="AM449" i="22"/>
  <c r="AH449" i="22"/>
  <c r="AF449" i="22"/>
  <c r="AC449" i="22"/>
  <c r="Z449" i="22"/>
  <c r="W449" i="22"/>
  <c r="T449" i="22"/>
  <c r="Q449" i="22"/>
  <c r="N449" i="22"/>
  <c r="AP448" i="22"/>
  <c r="AO448" i="22"/>
  <c r="AN448" i="22"/>
  <c r="AM448" i="22"/>
  <c r="AP447" i="22"/>
  <c r="AO447" i="22"/>
  <c r="AN447" i="22"/>
  <c r="AM447" i="22"/>
  <c r="AH447" i="22"/>
  <c r="AF447" i="22"/>
  <c r="AC447" i="22"/>
  <c r="Z447" i="22"/>
  <c r="W447" i="22"/>
  <c r="T447" i="22"/>
  <c r="Q447" i="22"/>
  <c r="N447" i="22"/>
  <c r="AP446" i="22"/>
  <c r="AO446" i="22"/>
  <c r="AN446" i="22"/>
  <c r="AM446" i="22"/>
  <c r="AH446" i="22"/>
  <c r="AF446" i="22"/>
  <c r="AC446" i="22"/>
  <c r="Z446" i="22"/>
  <c r="W446" i="22"/>
  <c r="T446" i="22"/>
  <c r="Q446" i="22"/>
  <c r="N446" i="22"/>
  <c r="AP445" i="22"/>
  <c r="AO445" i="22"/>
  <c r="AN445" i="22"/>
  <c r="AM445" i="22"/>
  <c r="AH445" i="22"/>
  <c r="AF445" i="22"/>
  <c r="AC445" i="22"/>
  <c r="Z445" i="22"/>
  <c r="W445" i="22"/>
  <c r="T445" i="22"/>
  <c r="Q445" i="22"/>
  <c r="N445" i="22"/>
  <c r="AP444" i="22"/>
  <c r="AO444" i="22"/>
  <c r="AN444" i="22"/>
  <c r="AM444" i="22"/>
  <c r="AH444" i="22"/>
  <c r="AF444" i="22"/>
  <c r="AC444" i="22"/>
  <c r="Z444" i="22"/>
  <c r="W444" i="22"/>
  <c r="T444" i="22"/>
  <c r="Q444" i="22"/>
  <c r="N444" i="22"/>
  <c r="AP443" i="22"/>
  <c r="AO443" i="22"/>
  <c r="AN443" i="22"/>
  <c r="AM443" i="22"/>
  <c r="AH443" i="22"/>
  <c r="AF443" i="22"/>
  <c r="AC443" i="22"/>
  <c r="Z443" i="22"/>
  <c r="W443" i="22"/>
  <c r="T443" i="22"/>
  <c r="Q443" i="22"/>
  <c r="N443" i="22"/>
  <c r="AP442" i="22"/>
  <c r="AO442" i="22"/>
  <c r="AN442" i="22"/>
  <c r="AM442" i="22"/>
  <c r="AH442" i="22"/>
  <c r="AF442" i="22"/>
  <c r="AC442" i="22"/>
  <c r="Z442" i="22"/>
  <c r="W442" i="22"/>
  <c r="T442" i="22"/>
  <c r="Q442" i="22"/>
  <c r="N442" i="22"/>
  <c r="AP441" i="22"/>
  <c r="AO441" i="22"/>
  <c r="AN441" i="22"/>
  <c r="AM441" i="22"/>
  <c r="AH441" i="22"/>
  <c r="AF441" i="22"/>
  <c r="AC441" i="22"/>
  <c r="Z441" i="22"/>
  <c r="W441" i="22"/>
  <c r="T441" i="22"/>
  <c r="Q441" i="22"/>
  <c r="N441" i="22"/>
  <c r="AP440" i="22"/>
  <c r="AO440" i="22"/>
  <c r="AN440" i="22"/>
  <c r="AM440" i="22"/>
  <c r="AP439" i="22"/>
  <c r="AO439" i="22"/>
  <c r="AN439" i="22"/>
  <c r="AM439" i="22"/>
  <c r="AH439" i="22"/>
  <c r="AF439" i="22"/>
  <c r="AC439" i="22"/>
  <c r="Z439" i="22"/>
  <c r="W439" i="22"/>
  <c r="T439" i="22"/>
  <c r="Q439" i="22"/>
  <c r="N439" i="22"/>
  <c r="AP438" i="22"/>
  <c r="AO438" i="22"/>
  <c r="AN438" i="22"/>
  <c r="AM438" i="22"/>
  <c r="AH438" i="22"/>
  <c r="AF438" i="22"/>
  <c r="AC438" i="22"/>
  <c r="Z438" i="22"/>
  <c r="W438" i="22"/>
  <c r="T438" i="22"/>
  <c r="Q438" i="22"/>
  <c r="N438" i="22"/>
  <c r="AP437" i="22"/>
  <c r="AO437" i="22"/>
  <c r="AN437" i="22"/>
  <c r="AM437" i="22"/>
  <c r="AP436" i="22"/>
  <c r="AO436" i="22"/>
  <c r="AN436" i="22"/>
  <c r="AM436" i="22"/>
  <c r="AH436" i="22"/>
  <c r="AF436" i="22"/>
  <c r="AC436" i="22"/>
  <c r="Z436" i="22"/>
  <c r="W436" i="22"/>
  <c r="T436" i="22"/>
  <c r="Q436" i="22"/>
  <c r="N436" i="22"/>
  <c r="AP435" i="22"/>
  <c r="AO435" i="22"/>
  <c r="AN435" i="22"/>
  <c r="AM435" i="22"/>
  <c r="AH435" i="22"/>
  <c r="AF435" i="22"/>
  <c r="AC435" i="22"/>
  <c r="Z435" i="22"/>
  <c r="W435" i="22"/>
  <c r="T435" i="22"/>
  <c r="Q435" i="22"/>
  <c r="N435" i="22"/>
  <c r="AP434" i="22"/>
  <c r="AO434" i="22"/>
  <c r="AN434" i="22"/>
  <c r="AM434" i="22"/>
  <c r="AH434" i="22"/>
  <c r="AF434" i="22"/>
  <c r="AC434" i="22"/>
  <c r="Z434" i="22"/>
  <c r="W434" i="22"/>
  <c r="T434" i="22"/>
  <c r="Q434" i="22"/>
  <c r="N434" i="22"/>
  <c r="AP433" i="22"/>
  <c r="AO433" i="22"/>
  <c r="AN433" i="22"/>
  <c r="AM433" i="22"/>
  <c r="AH433" i="22"/>
  <c r="AF433" i="22"/>
  <c r="AC433" i="22"/>
  <c r="Z433" i="22"/>
  <c r="W433" i="22"/>
  <c r="T433" i="22"/>
  <c r="Q433" i="22"/>
  <c r="N433" i="22"/>
  <c r="AP432" i="22"/>
  <c r="AO432" i="22"/>
  <c r="AN432" i="22"/>
  <c r="AM432" i="22"/>
  <c r="AH432" i="22"/>
  <c r="AF432" i="22"/>
  <c r="AC432" i="22"/>
  <c r="Z432" i="22"/>
  <c r="W432" i="22"/>
  <c r="T432" i="22"/>
  <c r="Q432" i="22"/>
  <c r="N432" i="22"/>
  <c r="AP431" i="22"/>
  <c r="AO431" i="22"/>
  <c r="AN431" i="22"/>
  <c r="AM431" i="22"/>
  <c r="AP430" i="22"/>
  <c r="AO430" i="22"/>
  <c r="AN430" i="22"/>
  <c r="AM430" i="22"/>
  <c r="AH430" i="22"/>
  <c r="AF430" i="22"/>
  <c r="AC430" i="22"/>
  <c r="Z430" i="22"/>
  <c r="W430" i="22"/>
  <c r="T430" i="22"/>
  <c r="Q430" i="22"/>
  <c r="N430" i="22"/>
  <c r="AP429" i="22"/>
  <c r="AO429" i="22"/>
  <c r="AN429" i="22"/>
  <c r="AM429" i="22"/>
  <c r="AH429" i="22"/>
  <c r="AF429" i="22"/>
  <c r="AC429" i="22"/>
  <c r="Z429" i="22"/>
  <c r="W429" i="22"/>
  <c r="T429" i="22"/>
  <c r="Q429" i="22"/>
  <c r="N429" i="22"/>
  <c r="AP428" i="22"/>
  <c r="AO428" i="22"/>
  <c r="AN428" i="22"/>
  <c r="AM428" i="22"/>
  <c r="AP427" i="22"/>
  <c r="AO427" i="22"/>
  <c r="AN427" i="22"/>
  <c r="AM427" i="22"/>
  <c r="AH427" i="22"/>
  <c r="AF427" i="22"/>
  <c r="AC427" i="22"/>
  <c r="Z427" i="22"/>
  <c r="W427" i="22"/>
  <c r="T427" i="22"/>
  <c r="Q427" i="22"/>
  <c r="N427" i="22"/>
  <c r="AP426" i="22"/>
  <c r="AO426" i="22"/>
  <c r="AN426" i="22"/>
  <c r="AM426" i="22"/>
  <c r="AH426" i="22"/>
  <c r="AF426" i="22"/>
  <c r="AC426" i="22"/>
  <c r="Z426" i="22"/>
  <c r="W426" i="22"/>
  <c r="T426" i="22"/>
  <c r="Q426" i="22"/>
  <c r="N426" i="22"/>
  <c r="AP425" i="22"/>
  <c r="AO425" i="22"/>
  <c r="AN425" i="22"/>
  <c r="AM425" i="22"/>
  <c r="AP424" i="22"/>
  <c r="AO424" i="22"/>
  <c r="AN424" i="22"/>
  <c r="AM424" i="22"/>
  <c r="AH424" i="22"/>
  <c r="AF424" i="22"/>
  <c r="AC424" i="22"/>
  <c r="Z424" i="22"/>
  <c r="W424" i="22"/>
  <c r="T424" i="22"/>
  <c r="Q424" i="22"/>
  <c r="N424" i="22"/>
  <c r="AP423" i="22"/>
  <c r="AO423" i="22"/>
  <c r="AN423" i="22"/>
  <c r="AM423" i="22"/>
  <c r="AH423" i="22"/>
  <c r="AF423" i="22"/>
  <c r="AC423" i="22"/>
  <c r="Z423" i="22"/>
  <c r="W423" i="22"/>
  <c r="T423" i="22"/>
  <c r="Q423" i="22"/>
  <c r="N423" i="22"/>
  <c r="AP422" i="22"/>
  <c r="AO422" i="22"/>
  <c r="AN422" i="22"/>
  <c r="AM422" i="22"/>
  <c r="AP421" i="22"/>
  <c r="AO421" i="22"/>
  <c r="AN421" i="22"/>
  <c r="AM421" i="22"/>
  <c r="AH421" i="22"/>
  <c r="AF421" i="22"/>
  <c r="AC421" i="22"/>
  <c r="Z421" i="22"/>
  <c r="W421" i="22"/>
  <c r="T421" i="22"/>
  <c r="Q421" i="22"/>
  <c r="N421" i="22"/>
  <c r="AP420" i="22"/>
  <c r="AO420" i="22"/>
  <c r="AN420" i="22"/>
  <c r="AM420" i="22"/>
  <c r="AP419" i="22"/>
  <c r="AO419" i="22"/>
  <c r="AN419" i="22"/>
  <c r="AM419" i="22"/>
  <c r="AH419" i="22"/>
  <c r="AF419" i="22"/>
  <c r="AC419" i="22"/>
  <c r="Z419" i="22"/>
  <c r="W419" i="22"/>
  <c r="T419" i="22"/>
  <c r="Q419" i="22"/>
  <c r="N419" i="22"/>
  <c r="AP418" i="22"/>
  <c r="AO418" i="22"/>
  <c r="AN418" i="22"/>
  <c r="AM418" i="22"/>
  <c r="AH418" i="22"/>
  <c r="AF418" i="22"/>
  <c r="AC418" i="22"/>
  <c r="Z418" i="22"/>
  <c r="W418" i="22"/>
  <c r="T418" i="22"/>
  <c r="Q418" i="22"/>
  <c r="N418" i="22"/>
  <c r="AP417" i="22"/>
  <c r="AO417" i="22"/>
  <c r="AN417" i="22"/>
  <c r="AM417" i="22"/>
  <c r="AH417" i="22"/>
  <c r="AF417" i="22"/>
  <c r="AC417" i="22"/>
  <c r="Z417" i="22"/>
  <c r="W417" i="22"/>
  <c r="T417" i="22"/>
  <c r="Q417" i="22"/>
  <c r="N417" i="22"/>
  <c r="AP416" i="22"/>
  <c r="AO416" i="22"/>
  <c r="AN416" i="22"/>
  <c r="AM416" i="22"/>
  <c r="AH416" i="22"/>
  <c r="AF416" i="22"/>
  <c r="AC416" i="22"/>
  <c r="Z416" i="22"/>
  <c r="W416" i="22"/>
  <c r="T416" i="22"/>
  <c r="Q416" i="22"/>
  <c r="N416" i="22"/>
  <c r="AP415" i="22"/>
  <c r="AO415" i="22"/>
  <c r="AN415" i="22"/>
  <c r="AM415" i="22"/>
  <c r="AH415" i="22"/>
  <c r="AF415" i="22"/>
  <c r="AC415" i="22"/>
  <c r="Z415" i="22"/>
  <c r="W415" i="22"/>
  <c r="T415" i="22"/>
  <c r="Q415" i="22"/>
  <c r="N415" i="22"/>
  <c r="AP414" i="22"/>
  <c r="AO414" i="22"/>
  <c r="AN414" i="22"/>
  <c r="AM414" i="22"/>
  <c r="AH414" i="22"/>
  <c r="AF414" i="22"/>
  <c r="AC414" i="22"/>
  <c r="Z414" i="22"/>
  <c r="W414" i="22"/>
  <c r="T414" i="22"/>
  <c r="Q414" i="22"/>
  <c r="N414" i="22"/>
  <c r="AP413" i="22"/>
  <c r="AO413" i="22"/>
  <c r="AN413" i="22"/>
  <c r="AM413" i="22"/>
  <c r="AP412" i="22"/>
  <c r="AO412" i="22"/>
  <c r="AN412" i="22"/>
  <c r="AM412" i="22"/>
  <c r="AH412" i="22"/>
  <c r="AF412" i="22"/>
  <c r="AC412" i="22"/>
  <c r="Z412" i="22"/>
  <c r="W412" i="22"/>
  <c r="T412" i="22"/>
  <c r="Q412" i="22"/>
  <c r="N412" i="22"/>
  <c r="AP411" i="22"/>
  <c r="AO411" i="22"/>
  <c r="AN411" i="22"/>
  <c r="AM411" i="22"/>
  <c r="AH411" i="22"/>
  <c r="AF411" i="22"/>
  <c r="AC411" i="22"/>
  <c r="Z411" i="22"/>
  <c r="W411" i="22"/>
  <c r="T411" i="22"/>
  <c r="Q411" i="22"/>
  <c r="N411" i="22"/>
  <c r="AP410" i="22"/>
  <c r="AO410" i="22"/>
  <c r="AN410" i="22"/>
  <c r="AM410" i="22"/>
  <c r="AH410" i="22"/>
  <c r="AF410" i="22"/>
  <c r="AC410" i="22"/>
  <c r="Z410" i="22"/>
  <c r="W410" i="22"/>
  <c r="T410" i="22"/>
  <c r="Q410" i="22"/>
  <c r="N410" i="22"/>
  <c r="AP409" i="22"/>
  <c r="AO409" i="22"/>
  <c r="AN409" i="22"/>
  <c r="AM409" i="22"/>
  <c r="AH409" i="22"/>
  <c r="AF409" i="22"/>
  <c r="AC409" i="22"/>
  <c r="Z409" i="22"/>
  <c r="W409" i="22"/>
  <c r="T409" i="22"/>
  <c r="Q409" i="22"/>
  <c r="N409" i="22"/>
  <c r="AP408" i="22"/>
  <c r="AO408" i="22"/>
  <c r="AN408" i="22"/>
  <c r="AM408" i="22"/>
  <c r="AP407" i="22"/>
  <c r="AO407" i="22"/>
  <c r="AN407" i="22"/>
  <c r="AM407" i="22"/>
  <c r="AH407" i="22"/>
  <c r="AF407" i="22"/>
  <c r="AC407" i="22"/>
  <c r="Z407" i="22"/>
  <c r="W407" i="22"/>
  <c r="T407" i="22"/>
  <c r="Q407" i="22"/>
  <c r="N407" i="22"/>
  <c r="AP406" i="22"/>
  <c r="AO406" i="22"/>
  <c r="AN406" i="22"/>
  <c r="AM406" i="22"/>
  <c r="AH406" i="22"/>
  <c r="AF406" i="22"/>
  <c r="AC406" i="22"/>
  <c r="Z406" i="22"/>
  <c r="W406" i="22"/>
  <c r="T406" i="22"/>
  <c r="Q406" i="22"/>
  <c r="N406" i="22"/>
  <c r="AP405" i="22"/>
  <c r="AO405" i="22"/>
  <c r="AN405" i="22"/>
  <c r="AM405" i="22"/>
  <c r="AH405" i="22"/>
  <c r="AF405" i="22"/>
  <c r="AC405" i="22"/>
  <c r="Z405" i="22"/>
  <c r="W405" i="22"/>
  <c r="T405" i="22"/>
  <c r="Q405" i="22"/>
  <c r="N405" i="22"/>
  <c r="AP404" i="22"/>
  <c r="AO404" i="22"/>
  <c r="AN404" i="22"/>
  <c r="AM404" i="22"/>
  <c r="AH404" i="22"/>
  <c r="AF404" i="22"/>
  <c r="AC404" i="22"/>
  <c r="Z404" i="22"/>
  <c r="W404" i="22"/>
  <c r="T404" i="22"/>
  <c r="Q404" i="22"/>
  <c r="N404" i="22"/>
  <c r="AP403" i="22"/>
  <c r="AO403" i="22"/>
  <c r="AN403" i="22"/>
  <c r="AM403" i="22"/>
  <c r="AH403" i="22"/>
  <c r="AF403" i="22"/>
  <c r="AC403" i="22"/>
  <c r="Z403" i="22"/>
  <c r="W403" i="22"/>
  <c r="T403" i="22"/>
  <c r="Q403" i="22"/>
  <c r="N403" i="22"/>
  <c r="AP402" i="22"/>
  <c r="AO402" i="22"/>
  <c r="AN402" i="22"/>
  <c r="AM402" i="22"/>
  <c r="AH402" i="22"/>
  <c r="AF402" i="22"/>
  <c r="AC402" i="22"/>
  <c r="Z402" i="22"/>
  <c r="W402" i="22"/>
  <c r="T402" i="22"/>
  <c r="Q402" i="22"/>
  <c r="N402" i="22"/>
  <c r="AP401" i="22"/>
  <c r="AO401" i="22"/>
  <c r="AN401" i="22"/>
  <c r="AM401" i="22"/>
  <c r="AH401" i="22"/>
  <c r="AF401" i="22"/>
  <c r="AC401" i="22"/>
  <c r="Z401" i="22"/>
  <c r="W401" i="22"/>
  <c r="T401" i="22"/>
  <c r="Q401" i="22"/>
  <c r="N401" i="22"/>
  <c r="AP400" i="22"/>
  <c r="AO400" i="22"/>
  <c r="AN400" i="22"/>
  <c r="AM400" i="22"/>
  <c r="AP399" i="22"/>
  <c r="AO399" i="22"/>
  <c r="AN399" i="22"/>
  <c r="AM399" i="22"/>
  <c r="AH399" i="22"/>
  <c r="AF399" i="22"/>
  <c r="AC399" i="22"/>
  <c r="Z399" i="22"/>
  <c r="W399" i="22"/>
  <c r="T399" i="22"/>
  <c r="Q399" i="22"/>
  <c r="N399" i="22"/>
  <c r="AP398" i="22"/>
  <c r="AO398" i="22"/>
  <c r="AN398" i="22"/>
  <c r="AM398" i="22"/>
  <c r="AH398" i="22"/>
  <c r="AF398" i="22"/>
  <c r="AC398" i="22"/>
  <c r="Z398" i="22"/>
  <c r="W398" i="22"/>
  <c r="T398" i="22"/>
  <c r="Q398" i="22"/>
  <c r="N398" i="22"/>
  <c r="AP397" i="22"/>
  <c r="AO397" i="22"/>
  <c r="AN397" i="22"/>
  <c r="AM397" i="22"/>
  <c r="AH397" i="22"/>
  <c r="AF397" i="22"/>
  <c r="AC397" i="22"/>
  <c r="Z397" i="22"/>
  <c r="W397" i="22"/>
  <c r="T397" i="22"/>
  <c r="Q397" i="22"/>
  <c r="N397" i="22"/>
  <c r="AP396" i="22"/>
  <c r="AO396" i="22"/>
  <c r="AN396" i="22"/>
  <c r="AM396" i="22"/>
  <c r="AH396" i="22"/>
  <c r="AF396" i="22"/>
  <c r="AC396" i="22"/>
  <c r="Z396" i="22"/>
  <c r="W396" i="22"/>
  <c r="T396" i="22"/>
  <c r="Q396" i="22"/>
  <c r="N396" i="22"/>
  <c r="AP395" i="22"/>
  <c r="AO395" i="22"/>
  <c r="AN395" i="22"/>
  <c r="AM395" i="22"/>
  <c r="AH395" i="22"/>
  <c r="AF395" i="22"/>
  <c r="AC395" i="22"/>
  <c r="Z395" i="22"/>
  <c r="W395" i="22"/>
  <c r="T395" i="22"/>
  <c r="Q395" i="22"/>
  <c r="N395" i="22"/>
  <c r="AP394" i="22"/>
  <c r="AO394" i="22"/>
  <c r="AN394" i="22"/>
  <c r="AM394" i="22"/>
  <c r="AH394" i="22"/>
  <c r="AF394" i="22"/>
  <c r="AC394" i="22"/>
  <c r="Z394" i="22"/>
  <c r="W394" i="22"/>
  <c r="T394" i="22"/>
  <c r="Q394" i="22"/>
  <c r="N394" i="22"/>
  <c r="AP393" i="22"/>
  <c r="AO393" i="22"/>
  <c r="AN393" i="22"/>
  <c r="AM393" i="22"/>
  <c r="AP392" i="22"/>
  <c r="AO392" i="22"/>
  <c r="AN392" i="22"/>
  <c r="AM392" i="22"/>
  <c r="AH392" i="22"/>
  <c r="AF392" i="22"/>
  <c r="AC392" i="22"/>
  <c r="Z392" i="22"/>
  <c r="W392" i="22"/>
  <c r="T392" i="22"/>
  <c r="Q392" i="22"/>
  <c r="N392" i="22"/>
  <c r="AP391" i="22"/>
  <c r="AO391" i="22"/>
  <c r="AN391" i="22"/>
  <c r="AM391" i="22"/>
  <c r="AP390" i="22"/>
  <c r="AO390" i="22"/>
  <c r="AN390" i="22"/>
  <c r="AM390" i="22"/>
  <c r="AH390" i="22"/>
  <c r="AF390" i="22"/>
  <c r="AC390" i="22"/>
  <c r="Z390" i="22"/>
  <c r="W390" i="22"/>
  <c r="T390" i="22"/>
  <c r="Q390" i="22"/>
  <c r="N390" i="22"/>
  <c r="AP389" i="22"/>
  <c r="AO389" i="22"/>
  <c r="AN389" i="22"/>
  <c r="AM389" i="22"/>
  <c r="AH389" i="22"/>
  <c r="AF389" i="22"/>
  <c r="AC389" i="22"/>
  <c r="Z389" i="22"/>
  <c r="W389" i="22"/>
  <c r="T389" i="22"/>
  <c r="Q389" i="22"/>
  <c r="N389" i="22"/>
  <c r="AP388" i="22"/>
  <c r="AO388" i="22"/>
  <c r="AN388" i="22"/>
  <c r="AM388" i="22"/>
  <c r="AH388" i="22"/>
  <c r="AF388" i="22"/>
  <c r="AC388" i="22"/>
  <c r="Z388" i="22"/>
  <c r="W388" i="22"/>
  <c r="T388" i="22"/>
  <c r="Q388" i="22"/>
  <c r="N388" i="22"/>
  <c r="AP387" i="22"/>
  <c r="AO387" i="22"/>
  <c r="AN387" i="22"/>
  <c r="AM387" i="22"/>
  <c r="AH387" i="22"/>
  <c r="AF387" i="22"/>
  <c r="AC387" i="22"/>
  <c r="Z387" i="22"/>
  <c r="W387" i="22"/>
  <c r="T387" i="22"/>
  <c r="Q387" i="22"/>
  <c r="N387" i="22"/>
  <c r="AP386" i="22"/>
  <c r="AO386" i="22"/>
  <c r="AN386" i="22"/>
  <c r="AM386" i="22"/>
  <c r="AH386" i="22"/>
  <c r="AF386" i="22"/>
  <c r="AC386" i="22"/>
  <c r="Z386" i="22"/>
  <c r="W386" i="22"/>
  <c r="T386" i="22"/>
  <c r="Q386" i="22"/>
  <c r="N386" i="22"/>
  <c r="AP385" i="22"/>
  <c r="AO385" i="22"/>
  <c r="AN385" i="22"/>
  <c r="AM385" i="22"/>
  <c r="AP384" i="22"/>
  <c r="AO384" i="22"/>
  <c r="AN384" i="22"/>
  <c r="AM384" i="22"/>
  <c r="AH384" i="22"/>
  <c r="AF384" i="22"/>
  <c r="AC384" i="22"/>
  <c r="Z384" i="22"/>
  <c r="W384" i="22"/>
  <c r="T384" i="22"/>
  <c r="Q384" i="22"/>
  <c r="N384" i="22"/>
  <c r="AP383" i="22"/>
  <c r="AO383" i="22"/>
  <c r="AN383" i="22"/>
  <c r="AM383" i="22"/>
  <c r="AH383" i="22"/>
  <c r="AF383" i="22"/>
  <c r="AC383" i="22"/>
  <c r="Z383" i="22"/>
  <c r="W383" i="22"/>
  <c r="T383" i="22"/>
  <c r="Q383" i="22"/>
  <c r="N383" i="22"/>
  <c r="AP382" i="22"/>
  <c r="AO382" i="22"/>
  <c r="AN382" i="22"/>
  <c r="AM382" i="22"/>
  <c r="AH382" i="22"/>
  <c r="AF382" i="22"/>
  <c r="AC382" i="22"/>
  <c r="Z382" i="22"/>
  <c r="W382" i="22"/>
  <c r="T382" i="22"/>
  <c r="Q382" i="22"/>
  <c r="N382" i="22"/>
  <c r="AP381" i="22"/>
  <c r="AO381" i="22"/>
  <c r="AN381" i="22"/>
  <c r="AM381" i="22"/>
  <c r="AH381" i="22"/>
  <c r="AF381" i="22"/>
  <c r="AC381" i="22"/>
  <c r="Z381" i="22"/>
  <c r="W381" i="22"/>
  <c r="T381" i="22"/>
  <c r="Q381" i="22"/>
  <c r="N381" i="22"/>
  <c r="AP380" i="22"/>
  <c r="AO380" i="22"/>
  <c r="AN380" i="22"/>
  <c r="AM380" i="22"/>
  <c r="AH380" i="22"/>
  <c r="AF380" i="22"/>
  <c r="AC380" i="22"/>
  <c r="Z380" i="22"/>
  <c r="W380" i="22"/>
  <c r="T380" i="22"/>
  <c r="Q380" i="22"/>
  <c r="N380" i="22"/>
  <c r="AP379" i="22"/>
  <c r="AO379" i="22"/>
  <c r="AN379" i="22"/>
  <c r="AM379" i="22"/>
  <c r="AP378" i="22"/>
  <c r="AO378" i="22"/>
  <c r="AN378" i="22"/>
  <c r="AM378" i="22"/>
  <c r="AH378" i="22"/>
  <c r="AF378" i="22"/>
  <c r="AC378" i="22"/>
  <c r="Z378" i="22"/>
  <c r="W378" i="22"/>
  <c r="T378" i="22"/>
  <c r="Q378" i="22"/>
  <c r="N378" i="22"/>
  <c r="AP377" i="22"/>
  <c r="AO377" i="22"/>
  <c r="AN377" i="22"/>
  <c r="AM377" i="22"/>
  <c r="AH377" i="22"/>
  <c r="AF377" i="22"/>
  <c r="AC377" i="22"/>
  <c r="Z377" i="22"/>
  <c r="W377" i="22"/>
  <c r="T377" i="22"/>
  <c r="Q377" i="22"/>
  <c r="N377" i="22"/>
  <c r="AP376" i="22"/>
  <c r="AO376" i="22"/>
  <c r="AN376" i="22"/>
  <c r="AM376" i="22"/>
  <c r="AP375" i="22"/>
  <c r="AO375" i="22"/>
  <c r="AN375" i="22"/>
  <c r="AM375" i="22"/>
  <c r="AH375" i="22"/>
  <c r="AF375" i="22"/>
  <c r="AC375" i="22"/>
  <c r="Z375" i="22"/>
  <c r="W375" i="22"/>
  <c r="T375" i="22"/>
  <c r="Q375" i="22"/>
  <c r="N375" i="22"/>
  <c r="AP374" i="22"/>
  <c r="AO374" i="22"/>
  <c r="AN374" i="22"/>
  <c r="AM374" i="22"/>
  <c r="AH374" i="22"/>
  <c r="AF374" i="22"/>
  <c r="AC374" i="22"/>
  <c r="Z374" i="22"/>
  <c r="W374" i="22"/>
  <c r="T374" i="22"/>
  <c r="Q374" i="22"/>
  <c r="N374" i="22"/>
  <c r="AP373" i="22"/>
  <c r="AO373" i="22"/>
  <c r="AN373" i="22"/>
  <c r="AM373" i="22"/>
  <c r="AF373" i="22"/>
  <c r="AC373" i="22"/>
  <c r="Z373" i="22"/>
  <c r="W373" i="22"/>
  <c r="T373" i="22"/>
  <c r="Q373" i="22"/>
  <c r="N373" i="22"/>
  <c r="AP372" i="22"/>
  <c r="AO372" i="22"/>
  <c r="AN372" i="22"/>
  <c r="AM372" i="22"/>
  <c r="AH372" i="22"/>
  <c r="AF372" i="22"/>
  <c r="AC372" i="22"/>
  <c r="Z372" i="22"/>
  <c r="W372" i="22"/>
  <c r="T372" i="22"/>
  <c r="Q372" i="22"/>
  <c r="N372" i="22"/>
  <c r="AP371" i="22"/>
  <c r="AO371" i="22"/>
  <c r="AN371" i="22"/>
  <c r="AM371" i="22"/>
  <c r="AH371" i="22"/>
  <c r="AF371" i="22"/>
  <c r="AC371" i="22"/>
  <c r="Z371" i="22"/>
  <c r="W371" i="22"/>
  <c r="T371" i="22"/>
  <c r="Q371" i="22"/>
  <c r="N371" i="22"/>
  <c r="AP370" i="22"/>
  <c r="AO370" i="22"/>
  <c r="AN370" i="22"/>
  <c r="AM370" i="22"/>
  <c r="AH370" i="22"/>
  <c r="AF370" i="22"/>
  <c r="AC370" i="22"/>
  <c r="Z370" i="22"/>
  <c r="W370" i="22"/>
  <c r="T370" i="22"/>
  <c r="Q370" i="22"/>
  <c r="N370" i="22"/>
  <c r="AP369" i="22"/>
  <c r="AO369" i="22"/>
  <c r="AN369" i="22"/>
  <c r="AM369" i="22"/>
  <c r="AH369" i="22"/>
  <c r="AF369" i="22"/>
  <c r="AC369" i="22"/>
  <c r="Z369" i="22"/>
  <c r="W369" i="22"/>
  <c r="T369" i="22"/>
  <c r="Q369" i="22"/>
  <c r="N369" i="22"/>
  <c r="AP368" i="22"/>
  <c r="AO368" i="22"/>
  <c r="AN368" i="22"/>
  <c r="AM368" i="22"/>
  <c r="AH368" i="22"/>
  <c r="AF368" i="22"/>
  <c r="AC368" i="22"/>
  <c r="Z368" i="22"/>
  <c r="W368" i="22"/>
  <c r="T368" i="22"/>
  <c r="Q368" i="22"/>
  <c r="N368" i="22"/>
  <c r="AP367" i="22"/>
  <c r="AO367" i="22"/>
  <c r="AN367" i="22"/>
  <c r="AM367" i="22"/>
  <c r="AH367" i="22"/>
  <c r="AF367" i="22"/>
  <c r="AC367" i="22"/>
  <c r="Z367" i="22"/>
  <c r="W367" i="22"/>
  <c r="T367" i="22"/>
  <c r="Q367" i="22"/>
  <c r="N367" i="22"/>
  <c r="AP366" i="22"/>
  <c r="AO366" i="22"/>
  <c r="AN366" i="22"/>
  <c r="AM366" i="22"/>
  <c r="AP365" i="22"/>
  <c r="AO365" i="22"/>
  <c r="AN365" i="22"/>
  <c r="AM365" i="22"/>
  <c r="AH365" i="22"/>
  <c r="AF365" i="22"/>
  <c r="AC365" i="22"/>
  <c r="Z365" i="22"/>
  <c r="W365" i="22"/>
  <c r="T365" i="22"/>
  <c r="Q365" i="22"/>
  <c r="N365" i="22"/>
  <c r="AP364" i="22"/>
  <c r="AO364" i="22"/>
  <c r="AN364" i="22"/>
  <c r="AM364" i="22"/>
  <c r="AH364" i="22"/>
  <c r="AC364" i="22"/>
  <c r="Z364" i="22"/>
  <c r="W364" i="22"/>
  <c r="T364" i="22"/>
  <c r="Q364" i="22"/>
  <c r="N364" i="22"/>
  <c r="AP363" i="22"/>
  <c r="AO363" i="22"/>
  <c r="AN363" i="22"/>
  <c r="AM363" i="22"/>
  <c r="AP362" i="22"/>
  <c r="AO362" i="22"/>
  <c r="AN362" i="22"/>
  <c r="AM362" i="22"/>
  <c r="AH362" i="22"/>
  <c r="AF362" i="22"/>
  <c r="AC362" i="22"/>
  <c r="Z362" i="22"/>
  <c r="W362" i="22"/>
  <c r="T362" i="22"/>
  <c r="Q362" i="22"/>
  <c r="N362" i="22"/>
  <c r="AP361" i="22"/>
  <c r="AO361" i="22"/>
  <c r="AN361" i="22"/>
  <c r="AM361" i="22"/>
  <c r="AP360" i="22"/>
  <c r="AO360" i="22"/>
  <c r="AN360" i="22"/>
  <c r="AM360" i="22"/>
  <c r="AH360" i="22"/>
  <c r="AF360" i="22"/>
  <c r="AC360" i="22"/>
  <c r="Z360" i="22"/>
  <c r="W360" i="22"/>
  <c r="T360" i="22"/>
  <c r="Q360" i="22"/>
  <c r="N360" i="22"/>
  <c r="AP359" i="22"/>
  <c r="AO359" i="22"/>
  <c r="AN359" i="22"/>
  <c r="AM359" i="22"/>
  <c r="AH359" i="22"/>
  <c r="AF359" i="22"/>
  <c r="AC359" i="22"/>
  <c r="Z359" i="22"/>
  <c r="W359" i="22"/>
  <c r="T359" i="22"/>
  <c r="Q359" i="22"/>
  <c r="N359" i="22"/>
  <c r="AP358" i="22"/>
  <c r="AO358" i="22"/>
  <c r="AN358" i="22"/>
  <c r="AM358" i="22"/>
  <c r="AP357" i="22"/>
  <c r="AO357" i="22"/>
  <c r="AN357" i="22"/>
  <c r="AM357" i="22"/>
  <c r="AH357" i="22"/>
  <c r="AF357" i="22"/>
  <c r="AC357" i="22"/>
  <c r="Z357" i="22"/>
  <c r="W357" i="22"/>
  <c r="T357" i="22"/>
  <c r="Q357" i="22"/>
  <c r="N357" i="22"/>
  <c r="AP356" i="22"/>
  <c r="AO356" i="22"/>
  <c r="AN356" i="22"/>
  <c r="AM356" i="22"/>
  <c r="AH356" i="22"/>
  <c r="AF356" i="22"/>
  <c r="AC356" i="22"/>
  <c r="Z356" i="22"/>
  <c r="W356" i="22"/>
  <c r="T356" i="22"/>
  <c r="Q356" i="22"/>
  <c r="N356" i="22"/>
  <c r="AP355" i="22"/>
  <c r="AO355" i="22"/>
  <c r="AN355" i="22"/>
  <c r="AM355" i="22"/>
  <c r="AP354" i="22"/>
  <c r="AO354" i="22"/>
  <c r="AN354" i="22"/>
  <c r="AM354" i="22"/>
  <c r="AH354" i="22"/>
  <c r="AC354" i="22"/>
  <c r="Z354" i="22"/>
  <c r="W354" i="22"/>
  <c r="AP353" i="22"/>
  <c r="AO353" i="22"/>
  <c r="AN353" i="22"/>
  <c r="AM353" i="22"/>
  <c r="AH353" i="22"/>
  <c r="AF353" i="22"/>
  <c r="AC353" i="22"/>
  <c r="Z353" i="22"/>
  <c r="W353" i="22"/>
  <c r="T353" i="22"/>
  <c r="Q353" i="22"/>
  <c r="N353" i="22"/>
  <c r="AP352" i="22"/>
  <c r="AO352" i="22"/>
  <c r="AN352" i="22"/>
  <c r="AM352" i="22"/>
  <c r="AH352" i="22"/>
  <c r="AF352" i="22"/>
  <c r="AC352" i="22"/>
  <c r="Z352" i="22"/>
  <c r="W352" i="22"/>
  <c r="T352" i="22"/>
  <c r="Q352" i="22"/>
  <c r="N352" i="22"/>
  <c r="AP351" i="22"/>
  <c r="AO351" i="22"/>
  <c r="AN351" i="22"/>
  <c r="AM351" i="22"/>
  <c r="AH351" i="22"/>
  <c r="AF351" i="22"/>
  <c r="AC351" i="22"/>
  <c r="Z351" i="22"/>
  <c r="W351" i="22"/>
  <c r="T351" i="22"/>
  <c r="Q351" i="22"/>
  <c r="N351" i="22"/>
  <c r="AP350" i="22"/>
  <c r="AO350" i="22"/>
  <c r="AN350" i="22"/>
  <c r="AM350" i="22"/>
  <c r="AH350" i="22"/>
  <c r="AF350" i="22"/>
  <c r="AC350" i="22"/>
  <c r="Z350" i="22"/>
  <c r="W350" i="22"/>
  <c r="T350" i="22"/>
  <c r="Q350" i="22"/>
  <c r="N350" i="22"/>
  <c r="AP349" i="22"/>
  <c r="AO349" i="22"/>
  <c r="AN349" i="22"/>
  <c r="AM349" i="22"/>
  <c r="AH349" i="22"/>
  <c r="AF349" i="22"/>
  <c r="AC349" i="22"/>
  <c r="Z349" i="22"/>
  <c r="W349" i="22"/>
  <c r="T349" i="22"/>
  <c r="Q349" i="22"/>
  <c r="N349" i="22"/>
  <c r="AP348" i="22"/>
  <c r="AO348" i="22"/>
  <c r="AN348" i="22"/>
  <c r="AM348" i="22"/>
  <c r="AH348" i="22"/>
  <c r="AF348" i="22"/>
  <c r="AC348" i="22"/>
  <c r="Z348" i="22"/>
  <c r="W348" i="22"/>
  <c r="T348" i="22"/>
  <c r="Q348" i="22"/>
  <c r="N348" i="22"/>
  <c r="AP347" i="22"/>
  <c r="AO347" i="22"/>
  <c r="AN347" i="22"/>
  <c r="AM347" i="22"/>
  <c r="AP346" i="22"/>
  <c r="AO346" i="22"/>
  <c r="AN346" i="22"/>
  <c r="AM346" i="22"/>
  <c r="AH346" i="22"/>
  <c r="AF346" i="22"/>
  <c r="AC346" i="22"/>
  <c r="Z346" i="22"/>
  <c r="W346" i="22"/>
  <c r="T346" i="22"/>
  <c r="Q346" i="22"/>
  <c r="N346" i="22"/>
  <c r="AP345" i="22"/>
  <c r="AO345" i="22"/>
  <c r="AN345" i="22"/>
  <c r="AM345" i="22"/>
  <c r="AH345" i="22"/>
  <c r="AF345" i="22"/>
  <c r="AC345" i="22"/>
  <c r="Z345" i="22"/>
  <c r="W345" i="22"/>
  <c r="T345" i="22"/>
  <c r="Q345" i="22"/>
  <c r="N345" i="22"/>
  <c r="AP344" i="22"/>
  <c r="AO344" i="22"/>
  <c r="AN344" i="22"/>
  <c r="AM344" i="22"/>
  <c r="AP343" i="22"/>
  <c r="AO343" i="22"/>
  <c r="AN343" i="22"/>
  <c r="AM343" i="22"/>
  <c r="AH343" i="22"/>
  <c r="AF343" i="22"/>
  <c r="AC343" i="22"/>
  <c r="Z343" i="22"/>
  <c r="W343" i="22"/>
  <c r="T343" i="22"/>
  <c r="Q343" i="22"/>
  <c r="N343" i="22"/>
  <c r="AP342" i="22"/>
  <c r="AO342" i="22"/>
  <c r="AN342" i="22"/>
  <c r="AM342" i="22"/>
  <c r="AP341" i="22"/>
  <c r="AO341" i="22"/>
  <c r="AN341" i="22"/>
  <c r="AM341" i="22"/>
  <c r="AH341" i="22"/>
  <c r="AF341" i="22"/>
  <c r="AC341" i="22"/>
  <c r="Z341" i="22"/>
  <c r="W341" i="22"/>
  <c r="T341" i="22"/>
  <c r="Q341" i="22"/>
  <c r="N341" i="22"/>
  <c r="AP340" i="22"/>
  <c r="AO340" i="22"/>
  <c r="AN340" i="22"/>
  <c r="AM340" i="22"/>
  <c r="AP339" i="22"/>
  <c r="AO339" i="22"/>
  <c r="AN339" i="22"/>
  <c r="AM339" i="22"/>
  <c r="AH339" i="22"/>
  <c r="AF339" i="22"/>
  <c r="AC339" i="22"/>
  <c r="Z339" i="22"/>
  <c r="W339" i="22"/>
  <c r="T339" i="22"/>
  <c r="Q339" i="22"/>
  <c r="N339" i="22"/>
  <c r="AP338" i="22"/>
  <c r="AO338" i="22"/>
  <c r="AN338" i="22"/>
  <c r="AM338" i="22"/>
  <c r="AH338" i="22"/>
  <c r="AF338" i="22"/>
  <c r="AC338" i="22"/>
  <c r="Z338" i="22"/>
  <c r="W338" i="22"/>
  <c r="T338" i="22"/>
  <c r="Q338" i="22"/>
  <c r="N338" i="22"/>
  <c r="AP337" i="22"/>
  <c r="AO337" i="22"/>
  <c r="AN337" i="22"/>
  <c r="AM337" i="22"/>
  <c r="AH337" i="22"/>
  <c r="AF337" i="22"/>
  <c r="AC337" i="22"/>
  <c r="Z337" i="22"/>
  <c r="W337" i="22"/>
  <c r="T337" i="22"/>
  <c r="Q337" i="22"/>
  <c r="N337" i="22"/>
  <c r="AP336" i="22"/>
  <c r="AO336" i="22"/>
  <c r="AN336" i="22"/>
  <c r="AM336" i="22"/>
  <c r="AP335" i="22"/>
  <c r="AO335" i="22"/>
  <c r="AN335" i="22"/>
  <c r="AM335" i="22"/>
  <c r="AH335" i="22"/>
  <c r="AF335" i="22"/>
  <c r="AC335" i="22"/>
  <c r="Z335" i="22"/>
  <c r="W335" i="22"/>
  <c r="T335" i="22"/>
  <c r="Q335" i="22"/>
  <c r="N335" i="22"/>
  <c r="AP334" i="22"/>
  <c r="AO334" i="22"/>
  <c r="AN334" i="22"/>
  <c r="AM334" i="22"/>
  <c r="AH334" i="22"/>
  <c r="AF334" i="22"/>
  <c r="AC334" i="22"/>
  <c r="Z334" i="22"/>
  <c r="W334" i="22"/>
  <c r="T334" i="22"/>
  <c r="Q334" i="22"/>
  <c r="N334" i="22"/>
  <c r="AP333" i="22"/>
  <c r="AO333" i="22"/>
  <c r="AN333" i="22"/>
  <c r="AM333" i="22"/>
  <c r="AP332" i="22"/>
  <c r="AO332" i="22"/>
  <c r="AN332" i="22"/>
  <c r="AM332" i="22"/>
  <c r="AH332" i="22"/>
  <c r="AF332" i="22"/>
  <c r="AC332" i="22"/>
  <c r="Z332" i="22"/>
  <c r="W332" i="22"/>
  <c r="T332" i="22"/>
  <c r="Q332" i="22"/>
  <c r="N332" i="22"/>
  <c r="AP331" i="22"/>
  <c r="AO331" i="22"/>
  <c r="AN331" i="22"/>
  <c r="AM331" i="22"/>
  <c r="AH331" i="22"/>
  <c r="AF331" i="22"/>
  <c r="AC331" i="22"/>
  <c r="Z331" i="22"/>
  <c r="W331" i="22"/>
  <c r="T331" i="22"/>
  <c r="Q331" i="22"/>
  <c r="N331" i="22"/>
  <c r="AP330" i="22"/>
  <c r="AO330" i="22"/>
  <c r="AN330" i="22"/>
  <c r="AM330" i="22"/>
  <c r="AH330" i="22"/>
  <c r="AF330" i="22"/>
  <c r="AC330" i="22"/>
  <c r="Z330" i="22"/>
  <c r="W330" i="22"/>
  <c r="T330" i="22"/>
  <c r="Q330" i="22"/>
  <c r="N330" i="22"/>
  <c r="AP329" i="22"/>
  <c r="AO329" i="22"/>
  <c r="AN329" i="22"/>
  <c r="AM329" i="22"/>
  <c r="AH329" i="22"/>
  <c r="AF329" i="22"/>
  <c r="AC329" i="22"/>
  <c r="Z329" i="22"/>
  <c r="W329" i="22"/>
  <c r="T329" i="22"/>
  <c r="Q329" i="22"/>
  <c r="N329" i="22"/>
  <c r="AP328" i="22"/>
  <c r="AO328" i="22"/>
  <c r="AN328" i="22"/>
  <c r="AM328" i="22"/>
  <c r="AH328" i="22"/>
  <c r="AF328" i="22"/>
  <c r="AC328" i="22"/>
  <c r="Z328" i="22"/>
  <c r="W328" i="22"/>
  <c r="T328" i="22"/>
  <c r="Q328" i="22"/>
  <c r="N328" i="22"/>
  <c r="AP327" i="22"/>
  <c r="AO327" i="22"/>
  <c r="AN327" i="22"/>
  <c r="AM327" i="22"/>
  <c r="AH327" i="22"/>
  <c r="AF327" i="22"/>
  <c r="AC327" i="22"/>
  <c r="Z327" i="22"/>
  <c r="W327" i="22"/>
  <c r="T327" i="22"/>
  <c r="Q327" i="22"/>
  <c r="N327" i="22"/>
  <c r="AP326" i="22"/>
  <c r="AO326" i="22"/>
  <c r="AN326" i="22"/>
  <c r="AM326" i="22"/>
  <c r="AH326" i="22"/>
  <c r="AF326" i="22"/>
  <c r="AC326" i="22"/>
  <c r="Z326" i="22"/>
  <c r="W326" i="22"/>
  <c r="T326" i="22"/>
  <c r="Q326" i="22"/>
  <c r="N326" i="22"/>
  <c r="AP325" i="22"/>
  <c r="AO325" i="22"/>
  <c r="AN325" i="22"/>
  <c r="AM325" i="22"/>
  <c r="AH325" i="22"/>
  <c r="AF325" i="22"/>
  <c r="AC325" i="22"/>
  <c r="Z325" i="22"/>
  <c r="W325" i="22"/>
  <c r="T325" i="22"/>
  <c r="Q325" i="22"/>
  <c r="N325" i="22"/>
  <c r="AP324" i="22"/>
  <c r="AO324" i="22"/>
  <c r="AN324" i="22"/>
  <c r="AM324" i="22"/>
  <c r="AH324" i="22"/>
  <c r="AF324" i="22"/>
  <c r="AC324" i="22"/>
  <c r="Z324" i="22"/>
  <c r="W324" i="22"/>
  <c r="T324" i="22"/>
  <c r="Q324" i="22"/>
  <c r="N324" i="22"/>
  <c r="AP323" i="22"/>
  <c r="AO323" i="22"/>
  <c r="AN323" i="22"/>
  <c r="AM323" i="22"/>
  <c r="AH323" i="22"/>
  <c r="AF323" i="22"/>
  <c r="AC323" i="22"/>
  <c r="Z323" i="22"/>
  <c r="W323" i="22"/>
  <c r="T323" i="22"/>
  <c r="Q323" i="22"/>
  <c r="N323" i="22"/>
  <c r="AP322" i="22"/>
  <c r="AO322" i="22"/>
  <c r="AN322" i="22"/>
  <c r="AM322" i="22"/>
  <c r="AH322" i="22"/>
  <c r="AF322" i="22"/>
  <c r="AC322" i="22"/>
  <c r="Z322" i="22"/>
  <c r="W322" i="22"/>
  <c r="T322" i="22"/>
  <c r="Q322" i="22"/>
  <c r="N322" i="22"/>
  <c r="AP321" i="22"/>
  <c r="AO321" i="22"/>
  <c r="AN321" i="22"/>
  <c r="AM321" i="22"/>
  <c r="AH321" i="22"/>
  <c r="AF321" i="22"/>
  <c r="AC321" i="22"/>
  <c r="Z321" i="22"/>
  <c r="W321" i="22"/>
  <c r="T321" i="22"/>
  <c r="Q321" i="22"/>
  <c r="N321" i="22"/>
  <c r="AP320" i="22"/>
  <c r="AO320" i="22"/>
  <c r="AN320" i="22"/>
  <c r="AM320" i="22"/>
  <c r="AH320" i="22"/>
  <c r="AF320" i="22"/>
  <c r="AC320" i="22"/>
  <c r="Z320" i="22"/>
  <c r="W320" i="22"/>
  <c r="T320" i="22"/>
  <c r="Q320" i="22"/>
  <c r="N320" i="22"/>
  <c r="AP319" i="22"/>
  <c r="AO319" i="22"/>
  <c r="AN319" i="22"/>
  <c r="AM319" i="22"/>
  <c r="AH319" i="22"/>
  <c r="AF319" i="22"/>
  <c r="AC319" i="22"/>
  <c r="Z319" i="22"/>
  <c r="W319" i="22"/>
  <c r="T319" i="22"/>
  <c r="Q319" i="22"/>
  <c r="N319" i="22"/>
  <c r="AP318" i="22"/>
  <c r="AO318" i="22"/>
  <c r="AN318" i="22"/>
  <c r="AM318" i="22"/>
  <c r="AP317" i="22"/>
  <c r="AO317" i="22"/>
  <c r="AN317" i="22"/>
  <c r="AM317" i="22"/>
  <c r="AH317" i="22"/>
  <c r="AF317" i="22"/>
  <c r="AC317" i="22"/>
  <c r="Z317" i="22"/>
  <c r="W317" i="22"/>
  <c r="T317" i="22"/>
  <c r="Q317" i="22"/>
  <c r="N317" i="22"/>
  <c r="AP316" i="22"/>
  <c r="AO316" i="22"/>
  <c r="AN316" i="22"/>
  <c r="AM316" i="22"/>
  <c r="AH316" i="22"/>
  <c r="AF316" i="22"/>
  <c r="AC316" i="22"/>
  <c r="Z316" i="22"/>
  <c r="W316" i="22"/>
  <c r="T316" i="22"/>
  <c r="Q316" i="22"/>
  <c r="N316" i="22"/>
  <c r="AP315" i="22"/>
  <c r="AO315" i="22"/>
  <c r="AN315" i="22"/>
  <c r="AM315" i="22"/>
  <c r="AH315" i="22"/>
  <c r="AF315" i="22"/>
  <c r="AC315" i="22"/>
  <c r="Z315" i="22"/>
  <c r="W315" i="22"/>
  <c r="T315" i="22"/>
  <c r="Q315" i="22"/>
  <c r="N315" i="22"/>
  <c r="AP314" i="22"/>
  <c r="AO314" i="22"/>
  <c r="AN314" i="22"/>
  <c r="AM314" i="22"/>
  <c r="AH314" i="22"/>
  <c r="AF314" i="22"/>
  <c r="AC314" i="22"/>
  <c r="Z314" i="22"/>
  <c r="W314" i="22"/>
  <c r="T314" i="22"/>
  <c r="Q314" i="22"/>
  <c r="N314" i="22"/>
  <c r="AP313" i="22"/>
  <c r="AO313" i="22"/>
  <c r="AN313" i="22"/>
  <c r="AM313" i="22"/>
  <c r="AH313" i="22"/>
  <c r="AF313" i="22"/>
  <c r="AC313" i="22"/>
  <c r="Z313" i="22"/>
  <c r="W313" i="22"/>
  <c r="T313" i="22"/>
  <c r="Q313" i="22"/>
  <c r="N313" i="22"/>
  <c r="AP312" i="22"/>
  <c r="AO312" i="22"/>
  <c r="AN312" i="22"/>
  <c r="AM312" i="22"/>
  <c r="AH312" i="22"/>
  <c r="AF312" i="22"/>
  <c r="AC312" i="22"/>
  <c r="Z312" i="22"/>
  <c r="W312" i="22"/>
  <c r="T312" i="22"/>
  <c r="Q312" i="22"/>
  <c r="N312" i="22"/>
  <c r="AP311" i="22"/>
  <c r="AO311" i="22"/>
  <c r="AN311" i="22"/>
  <c r="AM311" i="22"/>
  <c r="AP310" i="22"/>
  <c r="AO310" i="22"/>
  <c r="AN310" i="22"/>
  <c r="AM310" i="22"/>
  <c r="AH310" i="22"/>
  <c r="AF310" i="22"/>
  <c r="AC310" i="22"/>
  <c r="Z310" i="22"/>
  <c r="W310" i="22"/>
  <c r="T310" i="22"/>
  <c r="Q310" i="22"/>
  <c r="N310" i="22"/>
  <c r="AP309" i="22"/>
  <c r="AO309" i="22"/>
  <c r="AN309" i="22"/>
  <c r="AM309" i="22"/>
  <c r="AH309" i="22"/>
  <c r="AF309" i="22"/>
  <c r="AC309" i="22"/>
  <c r="Z309" i="22"/>
  <c r="W309" i="22"/>
  <c r="T309" i="22"/>
  <c r="Q309" i="22"/>
  <c r="N309" i="22"/>
  <c r="AP308" i="22"/>
  <c r="AO308" i="22"/>
  <c r="AN308" i="22"/>
  <c r="AM308" i="22"/>
  <c r="AH308" i="22"/>
  <c r="AF308" i="22"/>
  <c r="AC308" i="22"/>
  <c r="Z308" i="22"/>
  <c r="W308" i="22"/>
  <c r="T308" i="22"/>
  <c r="Q308" i="22"/>
  <c r="N308" i="22"/>
  <c r="AP307" i="22"/>
  <c r="AO307" i="22"/>
  <c r="AN307" i="22"/>
  <c r="AM307" i="22"/>
  <c r="AP306" i="22"/>
  <c r="AO306" i="22"/>
  <c r="AN306" i="22"/>
  <c r="AM306" i="22"/>
  <c r="AH306" i="22"/>
  <c r="AF306" i="22"/>
  <c r="AC306" i="22"/>
  <c r="Z306" i="22"/>
  <c r="W306" i="22"/>
  <c r="T306" i="22"/>
  <c r="Q306" i="22"/>
  <c r="N306" i="22"/>
  <c r="AP305" i="22"/>
  <c r="AO305" i="22"/>
  <c r="AN305" i="22"/>
  <c r="AM305" i="22"/>
  <c r="AP304" i="22"/>
  <c r="AO304" i="22"/>
  <c r="AN304" i="22"/>
  <c r="AM304" i="22"/>
  <c r="AH304" i="22"/>
  <c r="AF304" i="22"/>
  <c r="AC304" i="22"/>
  <c r="Z304" i="22"/>
  <c r="W304" i="22"/>
  <c r="T304" i="22"/>
  <c r="Q304" i="22"/>
  <c r="N304" i="22"/>
  <c r="AP303" i="22"/>
  <c r="AO303" i="22"/>
  <c r="AN303" i="22"/>
  <c r="AM303" i="22"/>
  <c r="AH303" i="22"/>
  <c r="AF303" i="22"/>
  <c r="AC303" i="22"/>
  <c r="Z303" i="22"/>
  <c r="W303" i="22"/>
  <c r="T303" i="22"/>
  <c r="Q303" i="22"/>
  <c r="N303" i="22"/>
  <c r="AP302" i="22"/>
  <c r="AO302" i="22"/>
  <c r="AN302" i="22"/>
  <c r="AM302" i="22"/>
  <c r="AH302" i="22"/>
  <c r="AF302" i="22"/>
  <c r="AC302" i="22"/>
  <c r="Z302" i="22"/>
  <c r="W302" i="22"/>
  <c r="T302" i="22"/>
  <c r="Q302" i="22"/>
  <c r="N302" i="22"/>
  <c r="AP301" i="22"/>
  <c r="AO301" i="22"/>
  <c r="AN301" i="22"/>
  <c r="AM301" i="22"/>
  <c r="AH301" i="22"/>
  <c r="AC301" i="22"/>
  <c r="Z301" i="22"/>
  <c r="W301" i="22"/>
  <c r="T301" i="22"/>
  <c r="Q301" i="22"/>
  <c r="N301" i="22"/>
  <c r="AP300" i="22"/>
  <c r="AO300" i="22"/>
  <c r="AN300" i="22"/>
  <c r="AM300" i="22"/>
  <c r="AH300" i="22"/>
  <c r="AF300" i="22"/>
  <c r="AC300" i="22"/>
  <c r="Z300" i="22"/>
  <c r="W300" i="22"/>
  <c r="T300" i="22"/>
  <c r="Q300" i="22"/>
  <c r="N300" i="22"/>
  <c r="AP299" i="22"/>
  <c r="AO299" i="22"/>
  <c r="AN299" i="22"/>
  <c r="AM299" i="22"/>
  <c r="AH299" i="22"/>
  <c r="AF299" i="22"/>
  <c r="AC299" i="22"/>
  <c r="Z299" i="22"/>
  <c r="W299" i="22"/>
  <c r="T299" i="22"/>
  <c r="Q299" i="22"/>
  <c r="N299" i="22"/>
  <c r="AP298" i="22"/>
  <c r="AO298" i="22"/>
  <c r="AN298" i="22"/>
  <c r="AM298" i="22"/>
  <c r="AP297" i="22"/>
  <c r="AO297" i="22"/>
  <c r="AN297" i="22"/>
  <c r="AM297" i="22"/>
  <c r="AH297" i="22"/>
  <c r="AF297" i="22"/>
  <c r="AC297" i="22"/>
  <c r="Z297" i="22"/>
  <c r="W297" i="22"/>
  <c r="T297" i="22"/>
  <c r="Q297" i="22"/>
  <c r="N297" i="22"/>
  <c r="AP296" i="22"/>
  <c r="AO296" i="22"/>
  <c r="AN296" i="22"/>
  <c r="AM296" i="22"/>
  <c r="AH296" i="22"/>
  <c r="AF296" i="22"/>
  <c r="AC296" i="22"/>
  <c r="Z296" i="22"/>
  <c r="W296" i="22"/>
  <c r="T296" i="22"/>
  <c r="Q296" i="22"/>
  <c r="N296" i="22"/>
  <c r="AP295" i="22"/>
  <c r="AO295" i="22"/>
  <c r="AN295" i="22"/>
  <c r="AM295" i="22"/>
  <c r="AP294" i="22"/>
  <c r="AO294" i="22"/>
  <c r="AN294" i="22"/>
  <c r="AM294" i="22"/>
  <c r="AH294" i="22"/>
  <c r="AF294" i="22"/>
  <c r="AC294" i="22"/>
  <c r="Z294" i="22"/>
  <c r="W294" i="22"/>
  <c r="T294" i="22"/>
  <c r="Q294" i="22"/>
  <c r="N294" i="22"/>
  <c r="AP293" i="22"/>
  <c r="AO293" i="22"/>
  <c r="AN293" i="22"/>
  <c r="AM293" i="22"/>
  <c r="AH293" i="22"/>
  <c r="AF293" i="22"/>
  <c r="AC293" i="22"/>
  <c r="Z293" i="22"/>
  <c r="W293" i="22"/>
  <c r="T293" i="22"/>
  <c r="Q293" i="22"/>
  <c r="N293" i="22"/>
  <c r="AP292" i="22"/>
  <c r="AO292" i="22"/>
  <c r="AN292" i="22"/>
  <c r="AM292" i="22"/>
  <c r="AH292" i="22"/>
  <c r="AF292" i="22"/>
  <c r="AC292" i="22"/>
  <c r="Z292" i="22"/>
  <c r="W292" i="22"/>
  <c r="T292" i="22"/>
  <c r="Q292" i="22"/>
  <c r="N292" i="22"/>
  <c r="AP291" i="22"/>
  <c r="AO291" i="22"/>
  <c r="AN291" i="22"/>
  <c r="AM291" i="22"/>
  <c r="AH291" i="22"/>
  <c r="AF291" i="22"/>
  <c r="AC291" i="22"/>
  <c r="Z291" i="22"/>
  <c r="W291" i="22"/>
  <c r="T291" i="22"/>
  <c r="Q291" i="22"/>
  <c r="N291" i="22"/>
  <c r="AP290" i="22"/>
  <c r="AO290" i="22"/>
  <c r="AN290" i="22"/>
  <c r="AM290" i="22"/>
  <c r="AH290" i="22"/>
  <c r="AF290" i="22"/>
  <c r="AC290" i="22"/>
  <c r="Z290" i="22"/>
  <c r="W290" i="22"/>
  <c r="T290" i="22"/>
  <c r="Q290" i="22"/>
  <c r="N290" i="22"/>
  <c r="AP289" i="22"/>
  <c r="AO289" i="22"/>
  <c r="AN289" i="22"/>
  <c r="AM289" i="22"/>
  <c r="AH289" i="22"/>
  <c r="AF289" i="22"/>
  <c r="AC289" i="22"/>
  <c r="Z289" i="22"/>
  <c r="W289" i="22"/>
  <c r="T289" i="22"/>
  <c r="Q289" i="22"/>
  <c r="N289" i="22"/>
  <c r="AP288" i="22"/>
  <c r="AO288" i="22"/>
  <c r="AN288" i="22"/>
  <c r="AM288" i="22"/>
  <c r="AP287" i="22"/>
  <c r="AO287" i="22"/>
  <c r="AN287" i="22"/>
  <c r="AM287" i="22"/>
  <c r="AH287" i="22"/>
  <c r="AF287" i="22"/>
  <c r="AC287" i="22"/>
  <c r="Z287" i="22"/>
  <c r="W287" i="22"/>
  <c r="T287" i="22"/>
  <c r="Q287" i="22"/>
  <c r="N287" i="22"/>
  <c r="AP286" i="22"/>
  <c r="AO286" i="22"/>
  <c r="AN286" i="22"/>
  <c r="AM286" i="22"/>
  <c r="AH286" i="22"/>
  <c r="AF286" i="22"/>
  <c r="AC286" i="22"/>
  <c r="Z286" i="22"/>
  <c r="W286" i="22"/>
  <c r="T286" i="22"/>
  <c r="Q286" i="22"/>
  <c r="N286" i="22"/>
  <c r="AP285" i="22"/>
  <c r="AO285" i="22"/>
  <c r="AN285" i="22"/>
  <c r="AM285" i="22"/>
  <c r="AH285" i="22"/>
  <c r="AF285" i="22"/>
  <c r="AC285" i="22"/>
  <c r="Z285" i="22"/>
  <c r="W285" i="22"/>
  <c r="T285" i="22"/>
  <c r="Q285" i="22"/>
  <c r="N285" i="22"/>
  <c r="AP284" i="22"/>
  <c r="AO284" i="22"/>
  <c r="AN284" i="22"/>
  <c r="AM284" i="22"/>
  <c r="AP283" i="22"/>
  <c r="AO283" i="22"/>
  <c r="AN283" i="22"/>
  <c r="AM283" i="22"/>
  <c r="AH283" i="22"/>
  <c r="AF283" i="22"/>
  <c r="AC283" i="22"/>
  <c r="Z283" i="22"/>
  <c r="W283" i="22"/>
  <c r="T283" i="22"/>
  <c r="Q283" i="22"/>
  <c r="N283" i="22"/>
  <c r="AP282" i="22"/>
  <c r="AO282" i="22"/>
  <c r="AN282" i="22"/>
  <c r="AM282" i="22"/>
  <c r="AP281" i="22"/>
  <c r="AO281" i="22"/>
  <c r="AN281" i="22"/>
  <c r="AM281" i="22"/>
  <c r="AH281" i="22"/>
  <c r="AF281" i="22"/>
  <c r="AC281" i="22"/>
  <c r="Z281" i="22"/>
  <c r="W281" i="22"/>
  <c r="T281" i="22"/>
  <c r="Q281" i="22"/>
  <c r="N281" i="22"/>
  <c r="AP280" i="22"/>
  <c r="AO280" i="22"/>
  <c r="AN280" i="22"/>
  <c r="AM280" i="22"/>
  <c r="AP279" i="22"/>
  <c r="AO279" i="22"/>
  <c r="AN279" i="22"/>
  <c r="AM279" i="22"/>
  <c r="AH279" i="22"/>
  <c r="AF279" i="22"/>
  <c r="AC279" i="22"/>
  <c r="Z279" i="22"/>
  <c r="W279" i="22"/>
  <c r="T279" i="22"/>
  <c r="Q279" i="22"/>
  <c r="N279" i="22"/>
  <c r="AP278" i="22"/>
  <c r="AO278" i="22"/>
  <c r="AN278" i="22"/>
  <c r="AM278" i="22"/>
  <c r="AP277" i="22"/>
  <c r="AO277" i="22"/>
  <c r="AN277" i="22"/>
  <c r="AM277" i="22"/>
  <c r="AH277" i="22"/>
  <c r="AF277" i="22"/>
  <c r="AC277" i="22"/>
  <c r="Z277" i="22"/>
  <c r="W277" i="22"/>
  <c r="T277" i="22"/>
  <c r="Q277" i="22"/>
  <c r="N277" i="22"/>
  <c r="AP276" i="22"/>
  <c r="AO276" i="22"/>
  <c r="AN276" i="22"/>
  <c r="AM276" i="22"/>
  <c r="AH276" i="22"/>
  <c r="AF276" i="22"/>
  <c r="AC276" i="22"/>
  <c r="Z276" i="22"/>
  <c r="W276" i="22"/>
  <c r="T276" i="22"/>
  <c r="Q276" i="22"/>
  <c r="N276" i="22"/>
  <c r="AP275" i="22"/>
  <c r="AO275" i="22"/>
  <c r="AN275" i="22"/>
  <c r="AM275" i="22"/>
  <c r="AP274" i="22"/>
  <c r="AO274" i="22"/>
  <c r="AN274" i="22"/>
  <c r="AM274" i="22"/>
  <c r="AH274" i="22"/>
  <c r="AF274" i="22"/>
  <c r="AC274" i="22"/>
  <c r="Z274" i="22"/>
  <c r="W274" i="22"/>
  <c r="T274" i="22"/>
  <c r="Q274" i="22"/>
  <c r="N274" i="22"/>
  <c r="AP273" i="22"/>
  <c r="AO273" i="22"/>
  <c r="AN273" i="22"/>
  <c r="AM273" i="22"/>
  <c r="AH273" i="22"/>
  <c r="AF273" i="22"/>
  <c r="AC273" i="22"/>
  <c r="Z273" i="22"/>
  <c r="W273" i="22"/>
  <c r="T273" i="22"/>
  <c r="Q273" i="22"/>
  <c r="N273" i="22"/>
  <c r="AP272" i="22"/>
  <c r="AO272" i="22"/>
  <c r="AN272" i="22"/>
  <c r="AM272" i="22"/>
  <c r="AH272" i="22"/>
  <c r="AF272" i="22"/>
  <c r="AC272" i="22"/>
  <c r="Z272" i="22"/>
  <c r="W272" i="22"/>
  <c r="T272" i="22"/>
  <c r="Q272" i="22"/>
  <c r="N272" i="22"/>
  <c r="AP271" i="22"/>
  <c r="AO271" i="22"/>
  <c r="AN271" i="22"/>
  <c r="AM271" i="22"/>
  <c r="AH271" i="22"/>
  <c r="AF271" i="22"/>
  <c r="AC271" i="22"/>
  <c r="Z271" i="22"/>
  <c r="W271" i="22"/>
  <c r="T271" i="22"/>
  <c r="Q271" i="22"/>
  <c r="N271" i="22"/>
  <c r="AP270" i="22"/>
  <c r="AO270" i="22"/>
  <c r="AN270" i="22"/>
  <c r="AM270" i="22"/>
  <c r="AP269" i="22"/>
  <c r="AO269" i="22"/>
  <c r="AN269" i="22"/>
  <c r="AM269" i="22"/>
  <c r="AH269" i="22"/>
  <c r="AF269" i="22"/>
  <c r="AC269" i="22"/>
  <c r="Z269" i="22"/>
  <c r="W269" i="22"/>
  <c r="T269" i="22"/>
  <c r="Q269" i="22"/>
  <c r="N269" i="22"/>
  <c r="AP268" i="22"/>
  <c r="AO268" i="22"/>
  <c r="AN268" i="22"/>
  <c r="AM268" i="22"/>
  <c r="AH268" i="22"/>
  <c r="AF268" i="22"/>
  <c r="AC268" i="22"/>
  <c r="Z268" i="22"/>
  <c r="W268" i="22"/>
  <c r="T268" i="22"/>
  <c r="Q268" i="22"/>
  <c r="N268" i="22"/>
  <c r="AP267" i="22"/>
  <c r="AO267" i="22"/>
  <c r="AN267" i="22"/>
  <c r="AM267" i="22"/>
  <c r="AH267" i="22"/>
  <c r="AF267" i="22"/>
  <c r="AC267" i="22"/>
  <c r="Z267" i="22"/>
  <c r="W267" i="22"/>
  <c r="T267" i="22"/>
  <c r="Q267" i="22"/>
  <c r="N267" i="22"/>
  <c r="AP266" i="22"/>
  <c r="AO266" i="22"/>
  <c r="AN266" i="22"/>
  <c r="AM266" i="22"/>
  <c r="AH266" i="22"/>
  <c r="AF266" i="22"/>
  <c r="AC266" i="22"/>
  <c r="Z266" i="22"/>
  <c r="W266" i="22"/>
  <c r="T266" i="22"/>
  <c r="Q266" i="22"/>
  <c r="N266" i="22"/>
  <c r="AP265" i="22"/>
  <c r="AO265" i="22"/>
  <c r="AN265" i="22"/>
  <c r="AM265" i="22"/>
  <c r="AH265" i="22"/>
  <c r="AF265" i="22"/>
  <c r="AC265" i="22"/>
  <c r="Z265" i="22"/>
  <c r="W265" i="22"/>
  <c r="T265" i="22"/>
  <c r="Q265" i="22"/>
  <c r="N265" i="22"/>
  <c r="AP264" i="22"/>
  <c r="AO264" i="22"/>
  <c r="AN264" i="22"/>
  <c r="AM264" i="22"/>
  <c r="AH264" i="22"/>
  <c r="AF264" i="22"/>
  <c r="AC264" i="22"/>
  <c r="Z264" i="22"/>
  <c r="W264" i="22"/>
  <c r="T264" i="22"/>
  <c r="Q264" i="22"/>
  <c r="N264" i="22"/>
  <c r="AP263" i="22"/>
  <c r="AO263" i="22"/>
  <c r="AN263" i="22"/>
  <c r="AM263" i="22"/>
  <c r="AP262" i="22"/>
  <c r="AO262" i="22"/>
  <c r="AN262" i="22"/>
  <c r="AM262" i="22"/>
  <c r="AH262" i="22"/>
  <c r="AF262" i="22"/>
  <c r="AC262" i="22"/>
  <c r="Z262" i="22"/>
  <c r="W262" i="22"/>
  <c r="T262" i="22"/>
  <c r="Q262" i="22"/>
  <c r="N262" i="22"/>
  <c r="AP261" i="22"/>
  <c r="AO261" i="22"/>
  <c r="AN261" i="22"/>
  <c r="AM261" i="22"/>
  <c r="AH261" i="22"/>
  <c r="AF261" i="22"/>
  <c r="AC261" i="22"/>
  <c r="Z261" i="22"/>
  <c r="W261" i="22"/>
  <c r="T261" i="22"/>
  <c r="Q261" i="22"/>
  <c r="N261" i="22"/>
  <c r="AP260" i="22"/>
  <c r="AO260" i="22"/>
  <c r="AN260" i="22"/>
  <c r="AM260" i="22"/>
  <c r="AH260" i="22"/>
  <c r="AF260" i="22"/>
  <c r="AC260" i="22"/>
  <c r="Z260" i="22"/>
  <c r="W260" i="22"/>
  <c r="T260" i="22"/>
  <c r="Q260" i="22"/>
  <c r="N260" i="22"/>
  <c r="AP259" i="22"/>
  <c r="AO259" i="22"/>
  <c r="AN259" i="22"/>
  <c r="AM259" i="22"/>
  <c r="AP258" i="22"/>
  <c r="AO258" i="22"/>
  <c r="AN258" i="22"/>
  <c r="AM258" i="22"/>
  <c r="AH258" i="22"/>
  <c r="AF258" i="22"/>
  <c r="AC258" i="22"/>
  <c r="Z258" i="22"/>
  <c r="W258" i="22"/>
  <c r="T258" i="22"/>
  <c r="Q258" i="22"/>
  <c r="N258" i="22"/>
  <c r="AP257" i="22"/>
  <c r="AO257" i="22"/>
  <c r="AN257" i="22"/>
  <c r="AM257" i="22"/>
  <c r="AH257" i="22"/>
  <c r="AF257" i="22"/>
  <c r="AC257" i="22"/>
  <c r="Z257" i="22"/>
  <c r="W257" i="22"/>
  <c r="T257" i="22"/>
  <c r="Q257" i="22"/>
  <c r="N257" i="22"/>
  <c r="AP256" i="22"/>
  <c r="AO256" i="22"/>
  <c r="AN256" i="22"/>
  <c r="AM256" i="22"/>
  <c r="AP255" i="22"/>
  <c r="AO255" i="22"/>
  <c r="AN255" i="22"/>
  <c r="AM255" i="22"/>
  <c r="AH255" i="22"/>
  <c r="AF255" i="22"/>
  <c r="AC255" i="22"/>
  <c r="Z255" i="22"/>
  <c r="W255" i="22"/>
  <c r="T255" i="22"/>
  <c r="Q255" i="22"/>
  <c r="N255" i="22"/>
  <c r="AP254" i="22"/>
  <c r="AO254" i="22"/>
  <c r="AN254" i="22"/>
  <c r="AM254" i="22"/>
  <c r="AH254" i="22"/>
  <c r="AF254" i="22"/>
  <c r="AC254" i="22"/>
  <c r="Z254" i="22"/>
  <c r="W254" i="22"/>
  <c r="T254" i="22"/>
  <c r="Q254" i="22"/>
  <c r="N254" i="22"/>
  <c r="AP253" i="22"/>
  <c r="AO253" i="22"/>
  <c r="AN253" i="22"/>
  <c r="AM253" i="22"/>
  <c r="AH253" i="22"/>
  <c r="AF253" i="22"/>
  <c r="AC253" i="22"/>
  <c r="Z253" i="22"/>
  <c r="W253" i="22"/>
  <c r="T253" i="22"/>
  <c r="Q253" i="22"/>
  <c r="N253" i="22"/>
  <c r="AP252" i="22"/>
  <c r="AO252" i="22"/>
  <c r="AN252" i="22"/>
  <c r="AM252" i="22"/>
  <c r="AP251" i="22"/>
  <c r="AO251" i="22"/>
  <c r="AN251" i="22"/>
  <c r="AM251" i="22"/>
  <c r="AH251" i="22"/>
  <c r="AF251" i="22"/>
  <c r="AC251" i="22"/>
  <c r="Z251" i="22"/>
  <c r="W251" i="22"/>
  <c r="T251" i="22"/>
  <c r="Q251" i="22"/>
  <c r="N251" i="22"/>
  <c r="AP250" i="22"/>
  <c r="AO250" i="22"/>
  <c r="AN250" i="22"/>
  <c r="AM250" i="22"/>
  <c r="AH250" i="22"/>
  <c r="AF250" i="22"/>
  <c r="AC250" i="22"/>
  <c r="Z250" i="22"/>
  <c r="W250" i="22"/>
  <c r="T250" i="22"/>
  <c r="Q250" i="22"/>
  <c r="N250" i="22"/>
  <c r="AP249" i="22"/>
  <c r="AO249" i="22"/>
  <c r="AN249" i="22"/>
  <c r="AM249" i="22"/>
  <c r="AH249" i="22"/>
  <c r="AF249" i="22"/>
  <c r="AC249" i="22"/>
  <c r="Z249" i="22"/>
  <c r="W249" i="22"/>
  <c r="T249" i="22"/>
  <c r="Q249" i="22"/>
  <c r="N249" i="22"/>
  <c r="AP248" i="22"/>
  <c r="AO248" i="22"/>
  <c r="AN248" i="22"/>
  <c r="AM248" i="22"/>
  <c r="AH248" i="22"/>
  <c r="AF248" i="22"/>
  <c r="AC248" i="22"/>
  <c r="Z248" i="22"/>
  <c r="W248" i="22"/>
  <c r="T248" i="22"/>
  <c r="Q248" i="22"/>
  <c r="N248" i="22"/>
  <c r="AP247" i="22"/>
  <c r="AO247" i="22"/>
  <c r="AN247" i="22"/>
  <c r="AM247" i="22"/>
  <c r="AP246" i="22"/>
  <c r="AO246" i="22"/>
  <c r="AN246" i="22"/>
  <c r="AM246" i="22"/>
  <c r="AH246" i="22"/>
  <c r="AF246" i="22"/>
  <c r="AC246" i="22"/>
  <c r="Z246" i="22"/>
  <c r="W246" i="22"/>
  <c r="T246" i="22"/>
  <c r="Q246" i="22"/>
  <c r="N246" i="22"/>
  <c r="AP245" i="22"/>
  <c r="AO245" i="22"/>
  <c r="AN245" i="22"/>
  <c r="AM245" i="22"/>
  <c r="AH245" i="22"/>
  <c r="AF245" i="22"/>
  <c r="AC245" i="22"/>
  <c r="Z245" i="22"/>
  <c r="W245" i="22"/>
  <c r="T245" i="22"/>
  <c r="Q245" i="22"/>
  <c r="N245" i="22"/>
  <c r="AP244" i="22"/>
  <c r="AO244" i="22"/>
  <c r="AN244" i="22"/>
  <c r="AM244" i="22"/>
  <c r="AH244" i="22"/>
  <c r="AF244" i="22"/>
  <c r="AC244" i="22"/>
  <c r="Z244" i="22"/>
  <c r="W244" i="22"/>
  <c r="T244" i="22"/>
  <c r="Q244" i="22"/>
  <c r="N244" i="22"/>
  <c r="AP243" i="22"/>
  <c r="AO243" i="22"/>
  <c r="AN243" i="22"/>
  <c r="AM243" i="22"/>
  <c r="AH243" i="22"/>
  <c r="AF243" i="22"/>
  <c r="AC243" i="22"/>
  <c r="Z243" i="22"/>
  <c r="W243" i="22"/>
  <c r="T243" i="22"/>
  <c r="Q243" i="22"/>
  <c r="N243" i="22"/>
  <c r="AP242" i="22"/>
  <c r="AO242" i="22"/>
  <c r="AN242" i="22"/>
  <c r="AM242" i="22"/>
  <c r="AH242" i="22"/>
  <c r="AF242" i="22"/>
  <c r="AC242" i="22"/>
  <c r="Z242" i="22"/>
  <c r="W242" i="22"/>
  <c r="T242" i="22"/>
  <c r="Q242" i="22"/>
  <c r="N242" i="22"/>
  <c r="AP241" i="22"/>
  <c r="AO241" i="22"/>
  <c r="AN241" i="22"/>
  <c r="AM241" i="22"/>
  <c r="AH241" i="22"/>
  <c r="AF241" i="22"/>
  <c r="AC241" i="22"/>
  <c r="Z241" i="22"/>
  <c r="W241" i="22"/>
  <c r="T241" i="22"/>
  <c r="Q241" i="22"/>
  <c r="N241" i="22"/>
  <c r="AP240" i="22"/>
  <c r="AO240" i="22"/>
  <c r="AN240" i="22"/>
  <c r="AM240" i="22"/>
  <c r="AH240" i="22"/>
  <c r="AF240" i="22"/>
  <c r="AC240" i="22"/>
  <c r="Z240" i="22"/>
  <c r="W240" i="22"/>
  <c r="T240" i="22"/>
  <c r="Q240" i="22"/>
  <c r="N240" i="22"/>
  <c r="AP239" i="22"/>
  <c r="AO239" i="22"/>
  <c r="AN239" i="22"/>
  <c r="AM239" i="22"/>
  <c r="AH239" i="22"/>
  <c r="AF239" i="22"/>
  <c r="AC239" i="22"/>
  <c r="Z239" i="22"/>
  <c r="W239" i="22"/>
  <c r="T239" i="22"/>
  <c r="Q239" i="22"/>
  <c r="N239" i="22"/>
  <c r="AP238" i="22"/>
  <c r="AO238" i="22"/>
  <c r="AN238" i="22"/>
  <c r="AM238" i="22"/>
  <c r="AH238" i="22"/>
  <c r="AF238" i="22"/>
  <c r="AC238" i="22"/>
  <c r="Z238" i="22"/>
  <c r="W238" i="22"/>
  <c r="T238" i="22"/>
  <c r="Q238" i="22"/>
  <c r="N238" i="22"/>
  <c r="AP237" i="22"/>
  <c r="AO237" i="22"/>
  <c r="AN237" i="22"/>
  <c r="AM237" i="22"/>
  <c r="AP236" i="22"/>
  <c r="AO236" i="22"/>
  <c r="AN236" i="22"/>
  <c r="AM236" i="22"/>
  <c r="AH236" i="22"/>
  <c r="AF236" i="22"/>
  <c r="AC236" i="22"/>
  <c r="Z236" i="22"/>
  <c r="W236" i="22"/>
  <c r="T236" i="22"/>
  <c r="Q236" i="22"/>
  <c r="N236" i="22"/>
  <c r="AP235" i="22"/>
  <c r="AO235" i="22"/>
  <c r="AN235" i="22"/>
  <c r="AM235" i="22"/>
  <c r="AH235" i="22"/>
  <c r="AF235" i="22"/>
  <c r="AC235" i="22"/>
  <c r="Z235" i="22"/>
  <c r="W235" i="22"/>
  <c r="T235" i="22"/>
  <c r="Q235" i="22"/>
  <c r="N235" i="22"/>
  <c r="AP234" i="22"/>
  <c r="AO234" i="22"/>
  <c r="AN234" i="22"/>
  <c r="AM234" i="22"/>
  <c r="AH234" i="22"/>
  <c r="AF234" i="22"/>
  <c r="AC234" i="22"/>
  <c r="Z234" i="22"/>
  <c r="W234" i="22"/>
  <c r="T234" i="22"/>
  <c r="Q234" i="22"/>
  <c r="N234" i="22"/>
  <c r="AP233" i="22"/>
  <c r="AO233" i="22"/>
  <c r="AN233" i="22"/>
  <c r="AM233" i="22"/>
  <c r="AH233" i="22"/>
  <c r="AF233" i="22"/>
  <c r="AC233" i="22"/>
  <c r="Z233" i="22"/>
  <c r="W233" i="22"/>
  <c r="T233" i="22"/>
  <c r="Q233" i="22"/>
  <c r="N233" i="22"/>
  <c r="AP232" i="22"/>
  <c r="AO232" i="22"/>
  <c r="AN232" i="22"/>
  <c r="AM232" i="22"/>
  <c r="AH232" i="22"/>
  <c r="AF232" i="22"/>
  <c r="AC232" i="22"/>
  <c r="Z232" i="22"/>
  <c r="W232" i="22"/>
  <c r="T232" i="22"/>
  <c r="Q232" i="22"/>
  <c r="N232" i="22"/>
  <c r="AP231" i="22"/>
  <c r="AO231" i="22"/>
  <c r="AN231" i="22"/>
  <c r="AM231" i="22"/>
  <c r="AH231" i="22"/>
  <c r="AF231" i="22"/>
  <c r="AC231" i="22"/>
  <c r="Z231" i="22"/>
  <c r="W231" i="22"/>
  <c r="T231" i="22"/>
  <c r="Q231" i="22"/>
  <c r="N231" i="22"/>
  <c r="AP230" i="22"/>
  <c r="AO230" i="22"/>
  <c r="AN230" i="22"/>
  <c r="AM230" i="22"/>
  <c r="AH230" i="22"/>
  <c r="AF230" i="22"/>
  <c r="AC230" i="22"/>
  <c r="Z230" i="22"/>
  <c r="W230" i="22"/>
  <c r="T230" i="22"/>
  <c r="Q230" i="22"/>
  <c r="N230" i="22"/>
  <c r="AP229" i="22"/>
  <c r="AO229" i="22"/>
  <c r="AN229" i="22"/>
  <c r="AM229" i="22"/>
  <c r="AH229" i="22"/>
  <c r="AF229" i="22"/>
  <c r="AC229" i="22"/>
  <c r="Z229" i="22"/>
  <c r="W229" i="22"/>
  <c r="T229" i="22"/>
  <c r="Q229" i="22"/>
  <c r="N229" i="22"/>
  <c r="AP228" i="22"/>
  <c r="AO228" i="22"/>
  <c r="AN228" i="22"/>
  <c r="AM228" i="22"/>
  <c r="AH228" i="22"/>
  <c r="AF228" i="22"/>
  <c r="AC228" i="22"/>
  <c r="Z228" i="22"/>
  <c r="W228" i="22"/>
  <c r="T228" i="22"/>
  <c r="Q228" i="22"/>
  <c r="N228" i="22"/>
  <c r="AP227" i="22"/>
  <c r="AO227" i="22"/>
  <c r="AN227" i="22"/>
  <c r="AM227" i="22"/>
  <c r="AH227" i="22"/>
  <c r="AF227" i="22"/>
  <c r="AC227" i="22"/>
  <c r="Z227" i="22"/>
  <c r="W227" i="22"/>
  <c r="T227" i="22"/>
  <c r="Q227" i="22"/>
  <c r="N227" i="22"/>
  <c r="AP226" i="22"/>
  <c r="AO226" i="22"/>
  <c r="AN226" i="22"/>
  <c r="AM226" i="22"/>
  <c r="AH226" i="22"/>
  <c r="AF226" i="22"/>
  <c r="AC226" i="22"/>
  <c r="Z226" i="22"/>
  <c r="W226" i="22"/>
  <c r="T226" i="22"/>
  <c r="Q226" i="22"/>
  <c r="N226" i="22"/>
  <c r="AP225" i="22"/>
  <c r="AO225" i="22"/>
  <c r="AN225" i="22"/>
  <c r="AM225" i="22"/>
  <c r="AH225" i="22"/>
  <c r="AF225" i="22"/>
  <c r="AC225" i="22"/>
  <c r="Z225" i="22"/>
  <c r="W225" i="22"/>
  <c r="T225" i="22"/>
  <c r="Q225" i="22"/>
  <c r="N225" i="22"/>
  <c r="AP224" i="22"/>
  <c r="AO224" i="22"/>
  <c r="AN224" i="22"/>
  <c r="AM224" i="22"/>
  <c r="AH224" i="22"/>
  <c r="AF224" i="22"/>
  <c r="AC224" i="22"/>
  <c r="Z224" i="22"/>
  <c r="W224" i="22"/>
  <c r="T224" i="22"/>
  <c r="Q224" i="22"/>
  <c r="N224" i="22"/>
  <c r="AP223" i="22"/>
  <c r="AO223" i="22"/>
  <c r="AN223" i="22"/>
  <c r="AM223" i="22"/>
  <c r="AH223" i="22"/>
  <c r="AF223" i="22"/>
  <c r="AC223" i="22"/>
  <c r="Z223" i="22"/>
  <c r="W223" i="22"/>
  <c r="T223" i="22"/>
  <c r="Q223" i="22"/>
  <c r="N223" i="22"/>
  <c r="AP222" i="22"/>
  <c r="AO222" i="22"/>
  <c r="AN222" i="22"/>
  <c r="AM222" i="22"/>
  <c r="AH222" i="22"/>
  <c r="AF222" i="22"/>
  <c r="AC222" i="22"/>
  <c r="Z222" i="22"/>
  <c r="W222" i="22"/>
  <c r="T222" i="22"/>
  <c r="Q222" i="22"/>
  <c r="N222" i="22"/>
  <c r="AP221" i="22"/>
  <c r="AO221" i="22"/>
  <c r="AN221" i="22"/>
  <c r="AM221" i="22"/>
  <c r="AP220" i="22"/>
  <c r="AO220" i="22"/>
  <c r="AN220" i="22"/>
  <c r="AM220" i="22"/>
  <c r="AH220" i="22"/>
  <c r="AF220" i="22"/>
  <c r="AC220" i="22"/>
  <c r="Z220" i="22"/>
  <c r="W220" i="22"/>
  <c r="T220" i="22"/>
  <c r="Q220" i="22"/>
  <c r="N220" i="22"/>
  <c r="AP219" i="22"/>
  <c r="AO219" i="22"/>
  <c r="AN219" i="22"/>
  <c r="AM219" i="22"/>
  <c r="AH219" i="22"/>
  <c r="AF219" i="22"/>
  <c r="AC219" i="22"/>
  <c r="Z219" i="22"/>
  <c r="W219" i="22"/>
  <c r="T219" i="22"/>
  <c r="Q219" i="22"/>
  <c r="N219" i="22"/>
  <c r="AP218" i="22"/>
  <c r="AO218" i="22"/>
  <c r="AN218" i="22"/>
  <c r="AM218" i="22"/>
  <c r="AH218" i="22"/>
  <c r="AF218" i="22"/>
  <c r="AC218" i="22"/>
  <c r="Z218" i="22"/>
  <c r="W218" i="22"/>
  <c r="T218" i="22"/>
  <c r="Q218" i="22"/>
  <c r="N218" i="22"/>
  <c r="AP217" i="22"/>
  <c r="AO217" i="22"/>
  <c r="AN217" i="22"/>
  <c r="AM217" i="22"/>
  <c r="AP216" i="22"/>
  <c r="AO216" i="22"/>
  <c r="AN216" i="22"/>
  <c r="AM216" i="22"/>
  <c r="AH216" i="22"/>
  <c r="AF216" i="22"/>
  <c r="AC216" i="22"/>
  <c r="Z216" i="22"/>
  <c r="W216" i="22"/>
  <c r="T216" i="22"/>
  <c r="Q216" i="22"/>
  <c r="N216" i="22"/>
  <c r="AP215" i="22"/>
  <c r="AO215" i="22"/>
  <c r="AN215" i="22"/>
  <c r="AM215" i="22"/>
  <c r="AH215" i="22"/>
  <c r="AF215" i="22"/>
  <c r="AC215" i="22"/>
  <c r="Z215" i="22"/>
  <c r="W215" i="22"/>
  <c r="T215" i="22"/>
  <c r="Q215" i="22"/>
  <c r="N215" i="22"/>
  <c r="AP214" i="22"/>
  <c r="AO214" i="22"/>
  <c r="AN214" i="22"/>
  <c r="AM214" i="22"/>
  <c r="AP213" i="22"/>
  <c r="AO213" i="22"/>
  <c r="AN213" i="22"/>
  <c r="AM213" i="22"/>
  <c r="AH213" i="22"/>
  <c r="AF213" i="22"/>
  <c r="AC213" i="22"/>
  <c r="Z213" i="22"/>
  <c r="W213" i="22"/>
  <c r="T213" i="22"/>
  <c r="Q213" i="22"/>
  <c r="N213" i="22"/>
  <c r="AP212" i="22"/>
  <c r="AO212" i="22"/>
  <c r="AN212" i="22"/>
  <c r="AM212" i="22"/>
  <c r="AH212" i="22"/>
  <c r="AF212" i="22"/>
  <c r="AC212" i="22"/>
  <c r="Z212" i="22"/>
  <c r="W212" i="22"/>
  <c r="T212" i="22"/>
  <c r="Q212" i="22"/>
  <c r="N212" i="22"/>
  <c r="AP211" i="22"/>
  <c r="AO211" i="22"/>
  <c r="AN211" i="22"/>
  <c r="AM211" i="22"/>
  <c r="AH211" i="22"/>
  <c r="AC211" i="22"/>
  <c r="Z211" i="22"/>
  <c r="W211" i="22"/>
  <c r="T211" i="22"/>
  <c r="Q211" i="22"/>
  <c r="N211" i="22"/>
  <c r="AP210" i="22"/>
  <c r="AO210" i="22"/>
  <c r="AN210" i="22"/>
  <c r="AM210" i="22"/>
  <c r="AH210" i="22"/>
  <c r="AF210" i="22"/>
  <c r="AC210" i="22"/>
  <c r="Z210" i="22"/>
  <c r="W210" i="22"/>
  <c r="T210" i="22"/>
  <c r="Q210" i="22"/>
  <c r="N210" i="22"/>
  <c r="AP209" i="22"/>
  <c r="AO209" i="22"/>
  <c r="AN209" i="22"/>
  <c r="AM209" i="22"/>
  <c r="AH209" i="22"/>
  <c r="AF209" i="22"/>
  <c r="AC209" i="22"/>
  <c r="Z209" i="22"/>
  <c r="W209" i="22"/>
  <c r="T209" i="22"/>
  <c r="Q209" i="22"/>
  <c r="N209" i="22"/>
  <c r="AP208" i="22"/>
  <c r="AO208" i="22"/>
  <c r="AN208" i="22"/>
  <c r="AM208" i="22"/>
  <c r="AP207" i="22"/>
  <c r="AO207" i="22"/>
  <c r="AN207" i="22"/>
  <c r="AM207" i="22"/>
  <c r="AH207" i="22"/>
  <c r="AF207" i="22"/>
  <c r="AC207" i="22"/>
  <c r="Z207" i="22"/>
  <c r="W207" i="22"/>
  <c r="T207" i="22"/>
  <c r="Q207" i="22"/>
  <c r="N207" i="22"/>
  <c r="AP206" i="22"/>
  <c r="AO206" i="22"/>
  <c r="AN206" i="22"/>
  <c r="AM206" i="22"/>
  <c r="AH206" i="22"/>
  <c r="AF206" i="22"/>
  <c r="AC206" i="22"/>
  <c r="Z206" i="22"/>
  <c r="W206" i="22"/>
  <c r="T206" i="22"/>
  <c r="Q206" i="22"/>
  <c r="N206" i="22"/>
  <c r="AP205" i="22"/>
  <c r="AO205" i="22"/>
  <c r="AN205" i="22"/>
  <c r="AM205" i="22"/>
  <c r="AH205" i="22"/>
  <c r="AF205" i="22"/>
  <c r="AC205" i="22"/>
  <c r="Z205" i="22"/>
  <c r="W205" i="22"/>
  <c r="T205" i="22"/>
  <c r="Q205" i="22"/>
  <c r="N205" i="22"/>
  <c r="AP204" i="22"/>
  <c r="AO204" i="22"/>
  <c r="AN204" i="22"/>
  <c r="AM204" i="22"/>
  <c r="AH204" i="22"/>
  <c r="AF204" i="22"/>
  <c r="AC204" i="22"/>
  <c r="Z204" i="22"/>
  <c r="W204" i="22"/>
  <c r="T204" i="22"/>
  <c r="Q204" i="22"/>
  <c r="N204" i="22"/>
  <c r="AP203" i="22"/>
  <c r="AO203" i="22"/>
  <c r="AN203" i="22"/>
  <c r="AM203" i="22"/>
  <c r="AH203" i="22"/>
  <c r="AF203" i="22"/>
  <c r="AC203" i="22"/>
  <c r="Z203" i="22"/>
  <c r="W203" i="22"/>
  <c r="T203" i="22"/>
  <c r="Q203" i="22"/>
  <c r="N203" i="22"/>
  <c r="AP202" i="22"/>
  <c r="AO202" i="22"/>
  <c r="AN202" i="22"/>
  <c r="AM202" i="22"/>
  <c r="AH202" i="22"/>
  <c r="AF202" i="22"/>
  <c r="AC202" i="22"/>
  <c r="Z202" i="22"/>
  <c r="W202" i="22"/>
  <c r="T202" i="22"/>
  <c r="Q202" i="22"/>
  <c r="N202" i="22"/>
  <c r="AP201" i="22"/>
  <c r="AO201" i="22"/>
  <c r="AN201" i="22"/>
  <c r="AM201" i="22"/>
  <c r="AH201" i="22"/>
  <c r="AF201" i="22"/>
  <c r="AC201" i="22"/>
  <c r="Z201" i="22"/>
  <c r="W201" i="22"/>
  <c r="T201" i="22"/>
  <c r="Q201" i="22"/>
  <c r="N201" i="22"/>
  <c r="AP200" i="22"/>
  <c r="AO200" i="22"/>
  <c r="AN200" i="22"/>
  <c r="AM200" i="22"/>
  <c r="AH200" i="22"/>
  <c r="AF200" i="22"/>
  <c r="AC200" i="22"/>
  <c r="Z200" i="22"/>
  <c r="W200" i="22"/>
  <c r="T200" i="22"/>
  <c r="Q200" i="22"/>
  <c r="N200" i="22"/>
  <c r="AP199" i="22"/>
  <c r="AO199" i="22"/>
  <c r="AN199" i="22"/>
  <c r="AM199" i="22"/>
  <c r="AH199" i="22"/>
  <c r="AF199" i="22"/>
  <c r="AC199" i="22"/>
  <c r="Z199" i="22"/>
  <c r="W199" i="22"/>
  <c r="T199" i="22"/>
  <c r="Q199" i="22"/>
  <c r="N199" i="22"/>
  <c r="AP198" i="22"/>
  <c r="AO198" i="22"/>
  <c r="AN198" i="22"/>
  <c r="AM198" i="22"/>
  <c r="AH198" i="22"/>
  <c r="AF198" i="22"/>
  <c r="AC198" i="22"/>
  <c r="Z198" i="22"/>
  <c r="W198" i="22"/>
  <c r="T198" i="22"/>
  <c r="Q198" i="22"/>
  <c r="N198" i="22"/>
  <c r="AP197" i="22"/>
  <c r="AO197" i="22"/>
  <c r="AN197" i="22"/>
  <c r="AM197" i="22"/>
  <c r="AH197" i="22"/>
  <c r="AF197" i="22"/>
  <c r="AC197" i="22"/>
  <c r="Z197" i="22"/>
  <c r="W197" i="22"/>
  <c r="T197" i="22"/>
  <c r="Q197" i="22"/>
  <c r="N197" i="22"/>
  <c r="AP196" i="22"/>
  <c r="AO196" i="22"/>
  <c r="AN196" i="22"/>
  <c r="AM196" i="22"/>
  <c r="AP195" i="22"/>
  <c r="AO195" i="22"/>
  <c r="AN195" i="22"/>
  <c r="AM195" i="22"/>
  <c r="AH195" i="22"/>
  <c r="AF195" i="22"/>
  <c r="AC195" i="22"/>
  <c r="Z195" i="22"/>
  <c r="W195" i="22"/>
  <c r="T195" i="22"/>
  <c r="Q195" i="22"/>
  <c r="N195" i="22"/>
  <c r="AP194" i="22"/>
  <c r="AO194" i="22"/>
  <c r="AN194" i="22"/>
  <c r="AM194" i="22"/>
  <c r="AH194" i="22"/>
  <c r="AF194" i="22"/>
  <c r="AC194" i="22"/>
  <c r="Z194" i="22"/>
  <c r="W194" i="22"/>
  <c r="T194" i="22"/>
  <c r="Q194" i="22"/>
  <c r="N194" i="22"/>
  <c r="AP193" i="22"/>
  <c r="AO193" i="22"/>
  <c r="AN193" i="22"/>
  <c r="AM193" i="22"/>
  <c r="AH193" i="22"/>
  <c r="AF193" i="22"/>
  <c r="AC193" i="22"/>
  <c r="Z193" i="22"/>
  <c r="W193" i="22"/>
  <c r="T193" i="22"/>
  <c r="Q193" i="22"/>
  <c r="N193" i="22"/>
  <c r="AP192" i="22"/>
  <c r="AO192" i="22"/>
  <c r="AN192" i="22"/>
  <c r="AM192" i="22"/>
  <c r="AH192" i="22"/>
  <c r="AF192" i="22"/>
  <c r="AC192" i="22"/>
  <c r="Z192" i="22"/>
  <c r="W192" i="22"/>
  <c r="T192" i="22"/>
  <c r="Q192" i="22"/>
  <c r="N192" i="22"/>
  <c r="AP191" i="22"/>
  <c r="AO191" i="22"/>
  <c r="AN191" i="22"/>
  <c r="AM191" i="22"/>
  <c r="AH191" i="22"/>
  <c r="AF191" i="22"/>
  <c r="AC191" i="22"/>
  <c r="Z191" i="22"/>
  <c r="W191" i="22"/>
  <c r="T191" i="22"/>
  <c r="Q191" i="22"/>
  <c r="N191" i="22"/>
  <c r="AP190" i="22"/>
  <c r="AO190" i="22"/>
  <c r="AN190" i="22"/>
  <c r="AM190" i="22"/>
  <c r="AH190" i="22"/>
  <c r="AF190" i="22"/>
  <c r="AC190" i="22"/>
  <c r="Z190" i="22"/>
  <c r="W190" i="22"/>
  <c r="T190" i="22"/>
  <c r="Q190" i="22"/>
  <c r="N190" i="22"/>
  <c r="AP189" i="22"/>
  <c r="AO189" i="22"/>
  <c r="AN189" i="22"/>
  <c r="AM189" i="22"/>
  <c r="AP188" i="22"/>
  <c r="AO188" i="22"/>
  <c r="AN188" i="22"/>
  <c r="AM188" i="22"/>
  <c r="AH188" i="22"/>
  <c r="AF188" i="22"/>
  <c r="AC188" i="22"/>
  <c r="Z188" i="22"/>
  <c r="W188" i="22"/>
  <c r="T188" i="22"/>
  <c r="Q188" i="22"/>
  <c r="N188" i="22"/>
  <c r="AP187" i="22"/>
  <c r="AO187" i="22"/>
  <c r="AN187" i="22"/>
  <c r="AM187" i="22"/>
  <c r="AH187" i="22"/>
  <c r="AF187" i="22"/>
  <c r="AC187" i="22"/>
  <c r="Z187" i="22"/>
  <c r="W187" i="22"/>
  <c r="T187" i="22"/>
  <c r="Q187" i="22"/>
  <c r="N187" i="22"/>
  <c r="AP186" i="22"/>
  <c r="AO186" i="22"/>
  <c r="AN186" i="22"/>
  <c r="AM186" i="22"/>
  <c r="AH186" i="22"/>
  <c r="AF186" i="22"/>
  <c r="AC186" i="22"/>
  <c r="Z186" i="22"/>
  <c r="W186" i="22"/>
  <c r="T186" i="22"/>
  <c r="Q186" i="22"/>
  <c r="N186" i="22"/>
  <c r="AP185" i="22"/>
  <c r="AO185" i="22"/>
  <c r="AN185" i="22"/>
  <c r="AM185" i="22"/>
  <c r="AP184" i="22"/>
  <c r="AO184" i="22"/>
  <c r="AN184" i="22"/>
  <c r="AM184" i="22"/>
  <c r="AH184" i="22"/>
  <c r="AF184" i="22"/>
  <c r="AC184" i="22"/>
  <c r="Z184" i="22"/>
  <c r="W184" i="22"/>
  <c r="T184" i="22"/>
  <c r="Q184" i="22"/>
  <c r="N184" i="22"/>
  <c r="AP183" i="22"/>
  <c r="AO183" i="22"/>
  <c r="AN183" i="22"/>
  <c r="AM183" i="22"/>
  <c r="AH183" i="22"/>
  <c r="AF183" i="22"/>
  <c r="AC183" i="22"/>
  <c r="Z183" i="22"/>
  <c r="W183" i="22"/>
  <c r="T183" i="22"/>
  <c r="Q183" i="22"/>
  <c r="N183" i="22"/>
  <c r="AP182" i="22"/>
  <c r="AO182" i="22"/>
  <c r="AN182" i="22"/>
  <c r="AM182" i="22"/>
  <c r="AH182" i="22"/>
  <c r="AF182" i="22"/>
  <c r="AC182" i="22"/>
  <c r="Z182" i="22"/>
  <c r="W182" i="22"/>
  <c r="T182" i="22"/>
  <c r="Q182" i="22"/>
  <c r="N182" i="22"/>
  <c r="AP181" i="22"/>
  <c r="AO181" i="22"/>
  <c r="AN181" i="22"/>
  <c r="AM181" i="22"/>
  <c r="AH181" i="22"/>
  <c r="AF181" i="22"/>
  <c r="AC181" i="22"/>
  <c r="Z181" i="22"/>
  <c r="W181" i="22"/>
  <c r="T181" i="22"/>
  <c r="Q181" i="22"/>
  <c r="N181" i="22"/>
  <c r="AP180" i="22"/>
  <c r="AO180" i="22"/>
  <c r="AN180" i="22"/>
  <c r="AM180" i="22"/>
  <c r="AH180" i="22"/>
  <c r="AF180" i="22"/>
  <c r="AC180" i="22"/>
  <c r="Z180" i="22"/>
  <c r="W180" i="22"/>
  <c r="T180" i="22"/>
  <c r="Q180" i="22"/>
  <c r="N180" i="22"/>
  <c r="AP179" i="22"/>
  <c r="AO179" i="22"/>
  <c r="AN179" i="22"/>
  <c r="AM179" i="22"/>
  <c r="AH179" i="22"/>
  <c r="AF179" i="22"/>
  <c r="AC179" i="22"/>
  <c r="Z179" i="22"/>
  <c r="W179" i="22"/>
  <c r="T179" i="22"/>
  <c r="Q179" i="22"/>
  <c r="N179" i="22"/>
  <c r="AP178" i="22"/>
  <c r="AO178" i="22"/>
  <c r="AN178" i="22"/>
  <c r="AM178" i="22"/>
  <c r="AH178" i="22"/>
  <c r="AF178" i="22"/>
  <c r="AC178" i="22"/>
  <c r="Z178" i="22"/>
  <c r="W178" i="22"/>
  <c r="T178" i="22"/>
  <c r="Q178" i="22"/>
  <c r="N178" i="22"/>
  <c r="AP177" i="22"/>
  <c r="AO177" i="22"/>
  <c r="AN177" i="22"/>
  <c r="AM177" i="22"/>
  <c r="AH177" i="22"/>
  <c r="AF177" i="22"/>
  <c r="AC177" i="22"/>
  <c r="Z177" i="22"/>
  <c r="W177" i="22"/>
  <c r="T177" i="22"/>
  <c r="Q177" i="22"/>
  <c r="N177" i="22"/>
  <c r="AP176" i="22"/>
  <c r="AO176" i="22"/>
  <c r="AN176" i="22"/>
  <c r="AM176" i="22"/>
  <c r="AP175" i="22"/>
  <c r="AO175" i="22"/>
  <c r="AN175" i="22"/>
  <c r="AM175" i="22"/>
  <c r="AH175" i="22"/>
  <c r="AF175" i="22"/>
  <c r="AC175" i="22"/>
  <c r="Z175" i="22"/>
  <c r="W175" i="22"/>
  <c r="T175" i="22"/>
  <c r="Q175" i="22"/>
  <c r="N175" i="22"/>
  <c r="AP174" i="22"/>
  <c r="AO174" i="22"/>
  <c r="AN174" i="22"/>
  <c r="AM174" i="22"/>
  <c r="AH174" i="22"/>
  <c r="AF174" i="22"/>
  <c r="AC174" i="22"/>
  <c r="Z174" i="22"/>
  <c r="W174" i="22"/>
  <c r="T174" i="22"/>
  <c r="Q174" i="22"/>
  <c r="N174" i="22"/>
  <c r="AP173" i="22"/>
  <c r="AO173" i="22"/>
  <c r="AN173" i="22"/>
  <c r="AM173" i="22"/>
  <c r="AP172" i="22"/>
  <c r="AO172" i="22"/>
  <c r="AN172" i="22"/>
  <c r="AM172" i="22"/>
  <c r="AH172" i="22"/>
  <c r="AF172" i="22"/>
  <c r="AC172" i="22"/>
  <c r="Z172" i="22"/>
  <c r="W172" i="22"/>
  <c r="T172" i="22"/>
  <c r="Q172" i="22"/>
  <c r="N172" i="22"/>
  <c r="AP171" i="22"/>
  <c r="AO171" i="22"/>
  <c r="AN171" i="22"/>
  <c r="AM171" i="22"/>
  <c r="AH171" i="22"/>
  <c r="AF171" i="22"/>
  <c r="AC171" i="22"/>
  <c r="Z171" i="22"/>
  <c r="W171" i="22"/>
  <c r="T171" i="22"/>
  <c r="Q171" i="22"/>
  <c r="N171" i="22"/>
  <c r="AP170" i="22"/>
  <c r="AO170" i="22"/>
  <c r="AN170" i="22"/>
  <c r="AM170" i="22"/>
  <c r="AH170" i="22"/>
  <c r="AF170" i="22"/>
  <c r="AC170" i="22"/>
  <c r="Z170" i="22"/>
  <c r="W170" i="22"/>
  <c r="T170" i="22"/>
  <c r="Q170" i="22"/>
  <c r="N170" i="22"/>
  <c r="AP169" i="22"/>
  <c r="AO169" i="22"/>
  <c r="AN169" i="22"/>
  <c r="AM169" i="22"/>
  <c r="AH169" i="22"/>
  <c r="AF169" i="22"/>
  <c r="AC169" i="22"/>
  <c r="Z169" i="22"/>
  <c r="W169" i="22"/>
  <c r="T169" i="22"/>
  <c r="Q169" i="22"/>
  <c r="N169" i="22"/>
  <c r="AP168" i="22"/>
  <c r="AO168" i="22"/>
  <c r="AN168" i="22"/>
  <c r="AM168" i="22"/>
  <c r="AH168" i="22"/>
  <c r="AF168" i="22"/>
  <c r="AC168" i="22"/>
  <c r="Z168" i="22"/>
  <c r="W168" i="22"/>
  <c r="T168" i="22"/>
  <c r="Q168" i="22"/>
  <c r="N168" i="22"/>
  <c r="AP167" i="22"/>
  <c r="AO167" i="22"/>
  <c r="AN167" i="22"/>
  <c r="AM167" i="22"/>
  <c r="AP166" i="22"/>
  <c r="AO166" i="22"/>
  <c r="AN166" i="22"/>
  <c r="AM166" i="22"/>
  <c r="AH166" i="22"/>
  <c r="AF166" i="22"/>
  <c r="AC166" i="22"/>
  <c r="Z166" i="22"/>
  <c r="W166" i="22"/>
  <c r="T166" i="22"/>
  <c r="Q166" i="22"/>
  <c r="N166" i="22"/>
  <c r="AP165" i="22"/>
  <c r="AO165" i="22"/>
  <c r="AN165" i="22"/>
  <c r="AM165" i="22"/>
  <c r="AH165" i="22"/>
  <c r="AF165" i="22"/>
  <c r="AC165" i="22"/>
  <c r="Z165" i="22"/>
  <c r="W165" i="22"/>
  <c r="T165" i="22"/>
  <c r="Q165" i="22"/>
  <c r="N165" i="22"/>
  <c r="AP164" i="22"/>
  <c r="AO164" i="22"/>
  <c r="AN164" i="22"/>
  <c r="AM164" i="22"/>
  <c r="AH164" i="22"/>
  <c r="AF164" i="22"/>
  <c r="AC164" i="22"/>
  <c r="Z164" i="22"/>
  <c r="W164" i="22"/>
  <c r="T164" i="22"/>
  <c r="Q164" i="22"/>
  <c r="N164" i="22"/>
  <c r="AP163" i="22"/>
  <c r="AO163" i="22"/>
  <c r="AN163" i="22"/>
  <c r="AM163" i="22"/>
  <c r="AH163" i="22"/>
  <c r="AF163" i="22"/>
  <c r="AC163" i="22"/>
  <c r="Z163" i="22"/>
  <c r="W163" i="22"/>
  <c r="T163" i="22"/>
  <c r="Q163" i="22"/>
  <c r="N163" i="22"/>
  <c r="AP162" i="22"/>
  <c r="AO162" i="22"/>
  <c r="AN162" i="22"/>
  <c r="AM162" i="22"/>
  <c r="AH162" i="22"/>
  <c r="AF162" i="22"/>
  <c r="AC162" i="22"/>
  <c r="Z162" i="22"/>
  <c r="W162" i="22"/>
  <c r="T162" i="22"/>
  <c r="Q162" i="22"/>
  <c r="N162" i="22"/>
  <c r="AP161" i="22"/>
  <c r="AO161" i="22"/>
  <c r="AN161" i="22"/>
  <c r="AM161" i="22"/>
  <c r="AH161" i="22"/>
  <c r="AF161" i="22"/>
  <c r="AC161" i="22"/>
  <c r="Z161" i="22"/>
  <c r="W161" i="22"/>
  <c r="T161" i="22"/>
  <c r="Q161" i="22"/>
  <c r="N161" i="22"/>
  <c r="AP160" i="22"/>
  <c r="AO160" i="22"/>
  <c r="AN160" i="22"/>
  <c r="AM160" i="22"/>
  <c r="AH160" i="22"/>
  <c r="AF160" i="22"/>
  <c r="AC160" i="22"/>
  <c r="Z160" i="22"/>
  <c r="W160" i="22"/>
  <c r="T160" i="22"/>
  <c r="Q160" i="22"/>
  <c r="N160" i="22"/>
  <c r="AP159" i="22"/>
  <c r="AO159" i="22"/>
  <c r="AN159" i="22"/>
  <c r="AM159" i="22"/>
  <c r="AP158" i="22"/>
  <c r="AO158" i="22"/>
  <c r="AN158" i="22"/>
  <c r="AM158" i="22"/>
  <c r="AH158" i="22"/>
  <c r="AF158" i="22"/>
  <c r="AC158" i="22"/>
  <c r="Z158" i="22"/>
  <c r="W158" i="22"/>
  <c r="T158" i="22"/>
  <c r="Q158" i="22"/>
  <c r="N158" i="22"/>
  <c r="AP157" i="22"/>
  <c r="AO157" i="22"/>
  <c r="AN157" i="22"/>
  <c r="AM157" i="22"/>
  <c r="AH157" i="22"/>
  <c r="AF157" i="22"/>
  <c r="AC157" i="22"/>
  <c r="Z157" i="22"/>
  <c r="W157" i="22"/>
  <c r="T157" i="22"/>
  <c r="Q157" i="22"/>
  <c r="N157" i="22"/>
  <c r="AP156" i="22"/>
  <c r="AO156" i="22"/>
  <c r="AN156" i="22"/>
  <c r="AM156" i="22"/>
  <c r="AP155" i="22"/>
  <c r="AO155" i="22"/>
  <c r="AN155" i="22"/>
  <c r="AM155" i="22"/>
  <c r="AH155" i="22"/>
  <c r="AF155" i="22"/>
  <c r="AC155" i="22"/>
  <c r="Z155" i="22"/>
  <c r="W155" i="22"/>
  <c r="T155" i="22"/>
  <c r="Q155" i="22"/>
  <c r="N155" i="22"/>
  <c r="AP154" i="22"/>
  <c r="AO154" i="22"/>
  <c r="AN154" i="22"/>
  <c r="AM154" i="22"/>
  <c r="AH154" i="22"/>
  <c r="AF154" i="22"/>
  <c r="AC154" i="22"/>
  <c r="Z154" i="22"/>
  <c r="W154" i="22"/>
  <c r="T154" i="22"/>
  <c r="Q154" i="22"/>
  <c r="N154" i="22"/>
  <c r="AP153" i="22"/>
  <c r="AO153" i="22"/>
  <c r="AN153" i="22"/>
  <c r="AM153" i="22"/>
  <c r="AP152" i="22"/>
  <c r="AO152" i="22"/>
  <c r="AN152" i="22"/>
  <c r="AM152" i="22"/>
  <c r="AH152" i="22"/>
  <c r="AF152" i="22"/>
  <c r="AC152" i="22"/>
  <c r="Z152" i="22"/>
  <c r="W152" i="22"/>
  <c r="T152" i="22"/>
  <c r="Q152" i="22"/>
  <c r="N152" i="22"/>
  <c r="AP151" i="22"/>
  <c r="AO151" i="22"/>
  <c r="AN151" i="22"/>
  <c r="AM151" i="22"/>
  <c r="AP150" i="22"/>
  <c r="AO150" i="22"/>
  <c r="AN150" i="22"/>
  <c r="AM150" i="22"/>
  <c r="AH150" i="22"/>
  <c r="AF150" i="22"/>
  <c r="AC150" i="22"/>
  <c r="Z150" i="22"/>
  <c r="W150" i="22"/>
  <c r="T150" i="22"/>
  <c r="Q150" i="22"/>
  <c r="N150" i="22"/>
  <c r="AP149" i="22"/>
  <c r="AO149" i="22"/>
  <c r="AN149" i="22"/>
  <c r="AM149" i="22"/>
  <c r="AH149" i="22"/>
  <c r="AF149" i="22"/>
  <c r="AC149" i="22"/>
  <c r="Z149" i="22"/>
  <c r="W149" i="22"/>
  <c r="T149" i="22"/>
  <c r="Q149" i="22"/>
  <c r="N149" i="22"/>
  <c r="AP148" i="22"/>
  <c r="AO148" i="22"/>
  <c r="AN148" i="22"/>
  <c r="AM148" i="22"/>
  <c r="AH148" i="22"/>
  <c r="AF148" i="22"/>
  <c r="AC148" i="22"/>
  <c r="Z148" i="22"/>
  <c r="W148" i="22"/>
  <c r="T148" i="22"/>
  <c r="Q148" i="22"/>
  <c r="N148" i="22"/>
  <c r="AP147" i="22"/>
  <c r="AO147" i="22"/>
  <c r="AN147" i="22"/>
  <c r="AM147" i="22"/>
  <c r="AH147" i="22"/>
  <c r="AF147" i="22"/>
  <c r="AC147" i="22"/>
  <c r="Z147" i="22"/>
  <c r="W147" i="22"/>
  <c r="T147" i="22"/>
  <c r="Q147" i="22"/>
  <c r="N147" i="22"/>
  <c r="AP146" i="22"/>
  <c r="AO146" i="22"/>
  <c r="AN146" i="22"/>
  <c r="AM146" i="22"/>
  <c r="AH146" i="22"/>
  <c r="AF146" i="22"/>
  <c r="AC146" i="22"/>
  <c r="Z146" i="22"/>
  <c r="W146" i="22"/>
  <c r="T146" i="22"/>
  <c r="Q146" i="22"/>
  <c r="N146" i="22"/>
  <c r="AP145" i="22"/>
  <c r="AO145" i="22"/>
  <c r="AN145" i="22"/>
  <c r="AM145" i="22"/>
  <c r="AH145" i="22"/>
  <c r="AF145" i="22"/>
  <c r="AC145" i="22"/>
  <c r="Z145" i="22"/>
  <c r="W145" i="22"/>
  <c r="T145" i="22"/>
  <c r="Q145" i="22"/>
  <c r="N145" i="22"/>
  <c r="AP144" i="22"/>
  <c r="AO144" i="22"/>
  <c r="AN144" i="22"/>
  <c r="AM144" i="22"/>
  <c r="AH144" i="22"/>
  <c r="AF144" i="22"/>
  <c r="AC144" i="22"/>
  <c r="Z144" i="22"/>
  <c r="W144" i="22"/>
  <c r="T144" i="22"/>
  <c r="Q144" i="22"/>
  <c r="N144" i="22"/>
  <c r="AP143" i="22"/>
  <c r="AO143" i="22"/>
  <c r="AN143" i="22"/>
  <c r="AM143" i="22"/>
  <c r="AH143" i="22"/>
  <c r="AF143" i="22"/>
  <c r="AC143" i="22"/>
  <c r="Z143" i="22"/>
  <c r="W143" i="22"/>
  <c r="T143" i="22"/>
  <c r="Q143" i="22"/>
  <c r="N143" i="22"/>
  <c r="AP142" i="22"/>
  <c r="AO142" i="22"/>
  <c r="AN142" i="22"/>
  <c r="AM142" i="22"/>
  <c r="AP141" i="22"/>
  <c r="AO141" i="22"/>
  <c r="AN141" i="22"/>
  <c r="AM141" i="22"/>
  <c r="AH141" i="22"/>
  <c r="AF141" i="22"/>
  <c r="AC141" i="22"/>
  <c r="Z141" i="22"/>
  <c r="W141" i="22"/>
  <c r="T141" i="22"/>
  <c r="Q141" i="22"/>
  <c r="N141" i="22"/>
  <c r="AP140" i="22"/>
  <c r="AO140" i="22"/>
  <c r="AN140" i="22"/>
  <c r="AM140" i="22"/>
  <c r="AH140" i="22"/>
  <c r="AF140" i="22"/>
  <c r="AC140" i="22"/>
  <c r="Z140" i="22"/>
  <c r="W140" i="22"/>
  <c r="T140" i="22"/>
  <c r="Q140" i="22"/>
  <c r="N140" i="22"/>
  <c r="AP139" i="22"/>
  <c r="AO139" i="22"/>
  <c r="AN139" i="22"/>
  <c r="AM139" i="22"/>
  <c r="AH139" i="22"/>
  <c r="AF139" i="22"/>
  <c r="AC139" i="22"/>
  <c r="Z139" i="22"/>
  <c r="W139" i="22"/>
  <c r="T139" i="22"/>
  <c r="Q139" i="22"/>
  <c r="N139" i="22"/>
  <c r="AP138" i="22"/>
  <c r="AO138" i="22"/>
  <c r="AN138" i="22"/>
  <c r="AM138" i="22"/>
  <c r="AH138" i="22"/>
  <c r="AF138" i="22"/>
  <c r="AC138" i="22"/>
  <c r="Z138" i="22"/>
  <c r="W138" i="22"/>
  <c r="T138" i="22"/>
  <c r="Q138" i="22"/>
  <c r="N138" i="22"/>
  <c r="AP137" i="22"/>
  <c r="AO137" i="22"/>
  <c r="AN137" i="22"/>
  <c r="AM137" i="22"/>
  <c r="AH137" i="22"/>
  <c r="AF137" i="22"/>
  <c r="AC137" i="22"/>
  <c r="Z137" i="22"/>
  <c r="W137" i="22"/>
  <c r="T137" i="22"/>
  <c r="Q137" i="22"/>
  <c r="N137" i="22"/>
  <c r="AP136" i="22"/>
  <c r="AO136" i="22"/>
  <c r="AN136" i="22"/>
  <c r="AM136" i="22"/>
  <c r="AH136" i="22"/>
  <c r="AF136" i="22"/>
  <c r="AC136" i="22"/>
  <c r="Z136" i="22"/>
  <c r="W136" i="22"/>
  <c r="T136" i="22"/>
  <c r="Q136" i="22"/>
  <c r="N136" i="22"/>
  <c r="AP135" i="22"/>
  <c r="AO135" i="22"/>
  <c r="AN135" i="22"/>
  <c r="AM135" i="22"/>
  <c r="AH135" i="22"/>
  <c r="AF135" i="22"/>
  <c r="AC135" i="22"/>
  <c r="Z135" i="22"/>
  <c r="W135" i="22"/>
  <c r="T135" i="22"/>
  <c r="Q135" i="22"/>
  <c r="N135" i="22"/>
  <c r="AP134" i="22"/>
  <c r="AO134" i="22"/>
  <c r="AN134" i="22"/>
  <c r="AM134" i="22"/>
  <c r="AH134" i="22"/>
  <c r="AF134" i="22"/>
  <c r="AC134" i="22"/>
  <c r="Z134" i="22"/>
  <c r="W134" i="22"/>
  <c r="T134" i="22"/>
  <c r="Q134" i="22"/>
  <c r="N134" i="22"/>
  <c r="AP133" i="22"/>
  <c r="AO133" i="22"/>
  <c r="AN133" i="22"/>
  <c r="AM133" i="22"/>
  <c r="AH133" i="22"/>
  <c r="AF133" i="22"/>
  <c r="AC133" i="22"/>
  <c r="Z133" i="22"/>
  <c r="W133" i="22"/>
  <c r="T133" i="22"/>
  <c r="Q133" i="22"/>
  <c r="N133" i="22"/>
  <c r="AP132" i="22"/>
  <c r="AO132" i="22"/>
  <c r="AN132" i="22"/>
  <c r="AM132" i="22"/>
  <c r="AH132" i="22"/>
  <c r="AF132" i="22"/>
  <c r="AC132" i="22"/>
  <c r="Z132" i="22"/>
  <c r="W132" i="22"/>
  <c r="T132" i="22"/>
  <c r="Q132" i="22"/>
  <c r="N132" i="22"/>
  <c r="AP131" i="22"/>
  <c r="AO131" i="22"/>
  <c r="AN131" i="22"/>
  <c r="AM131" i="22"/>
  <c r="AP130" i="22"/>
  <c r="AO130" i="22"/>
  <c r="AN130" i="22"/>
  <c r="AM130" i="22"/>
  <c r="AH130" i="22"/>
  <c r="AF130" i="22"/>
  <c r="AC130" i="22"/>
  <c r="Z130" i="22"/>
  <c r="W130" i="22"/>
  <c r="T130" i="22"/>
  <c r="Q130" i="22"/>
  <c r="N130" i="22"/>
  <c r="AP129" i="22"/>
  <c r="AO129" i="22"/>
  <c r="AN129" i="22"/>
  <c r="AM129" i="22"/>
  <c r="AH129" i="22"/>
  <c r="AF129" i="22"/>
  <c r="AC129" i="22"/>
  <c r="Z129" i="22"/>
  <c r="W129" i="22"/>
  <c r="T129" i="22"/>
  <c r="Q129" i="22"/>
  <c r="N129" i="22"/>
  <c r="AP128" i="22"/>
  <c r="AO128" i="22"/>
  <c r="AN128" i="22"/>
  <c r="AM128" i="22"/>
  <c r="AH128" i="22"/>
  <c r="AF128" i="22"/>
  <c r="AC128" i="22"/>
  <c r="Z128" i="22"/>
  <c r="W128" i="22"/>
  <c r="T128" i="22"/>
  <c r="Q128" i="22"/>
  <c r="N128" i="22"/>
  <c r="AP127" i="22"/>
  <c r="AO127" i="22"/>
  <c r="AN127" i="22"/>
  <c r="AM127" i="22"/>
  <c r="AP126" i="22"/>
  <c r="AO126" i="22"/>
  <c r="AN126" i="22"/>
  <c r="AM126" i="22"/>
  <c r="AH126" i="22"/>
  <c r="AF126" i="22"/>
  <c r="AC126" i="22"/>
  <c r="Z126" i="22"/>
  <c r="W126" i="22"/>
  <c r="T126" i="22"/>
  <c r="Q126" i="22"/>
  <c r="N126" i="22"/>
  <c r="AP125" i="22"/>
  <c r="AO125" i="22"/>
  <c r="AN125" i="22"/>
  <c r="AM125" i="22"/>
  <c r="AH125" i="22"/>
  <c r="AF125" i="22"/>
  <c r="AC125" i="22"/>
  <c r="Z125" i="22"/>
  <c r="W125" i="22"/>
  <c r="T125" i="22"/>
  <c r="Q125" i="22"/>
  <c r="N125" i="22"/>
  <c r="AP124" i="22"/>
  <c r="AO124" i="22"/>
  <c r="AN124" i="22"/>
  <c r="AM124" i="22"/>
  <c r="AH124" i="22"/>
  <c r="AF124" i="22"/>
  <c r="AC124" i="22"/>
  <c r="Z124" i="22"/>
  <c r="W124" i="22"/>
  <c r="T124" i="22"/>
  <c r="Q124" i="22"/>
  <c r="N124" i="22"/>
  <c r="AP123" i="22"/>
  <c r="AO123" i="22"/>
  <c r="AN123" i="22"/>
  <c r="AM123" i="22"/>
  <c r="AH123" i="22"/>
  <c r="AF123" i="22"/>
  <c r="AC123" i="22"/>
  <c r="Z123" i="22"/>
  <c r="W123" i="22"/>
  <c r="T123" i="22"/>
  <c r="Q123" i="22"/>
  <c r="N123" i="22"/>
  <c r="AP122" i="22"/>
  <c r="AO122" i="22"/>
  <c r="AN122" i="22"/>
  <c r="AM122" i="22"/>
  <c r="AP121" i="22"/>
  <c r="AO121" i="22"/>
  <c r="AN121" i="22"/>
  <c r="AM121" i="22"/>
  <c r="AH121" i="22"/>
  <c r="AF121" i="22"/>
  <c r="AC121" i="22"/>
  <c r="Z121" i="22"/>
  <c r="W121" i="22"/>
  <c r="T121" i="22"/>
  <c r="Q121" i="22"/>
  <c r="N121" i="22"/>
  <c r="AP120" i="22"/>
  <c r="AO120" i="22"/>
  <c r="AN120" i="22"/>
  <c r="AM120" i="22"/>
  <c r="AH120" i="22"/>
  <c r="AF120" i="22"/>
  <c r="AC120" i="22"/>
  <c r="Z120" i="22"/>
  <c r="W120" i="22"/>
  <c r="T120" i="22"/>
  <c r="Q120" i="22"/>
  <c r="N120" i="22"/>
  <c r="AP119" i="22"/>
  <c r="AO119" i="22"/>
  <c r="AN119" i="22"/>
  <c r="AM119" i="22"/>
  <c r="AP118" i="22"/>
  <c r="AO118" i="22"/>
  <c r="AN118" i="22"/>
  <c r="AM118" i="22"/>
  <c r="AH118" i="22"/>
  <c r="AF118" i="22"/>
  <c r="AC118" i="22"/>
  <c r="Z118" i="22"/>
  <c r="W118" i="22"/>
  <c r="T118" i="22"/>
  <c r="Q118" i="22"/>
  <c r="N118" i="22"/>
  <c r="AP117" i="22"/>
  <c r="AO117" i="22"/>
  <c r="AN117" i="22"/>
  <c r="AM117" i="22"/>
  <c r="AH117" i="22"/>
  <c r="AF117" i="22"/>
  <c r="AC117" i="22"/>
  <c r="Z117" i="22"/>
  <c r="W117" i="22"/>
  <c r="T117" i="22"/>
  <c r="Q117" i="22"/>
  <c r="N117" i="22"/>
  <c r="AP116" i="22"/>
  <c r="AO116" i="22"/>
  <c r="AN116" i="22"/>
  <c r="AM116" i="22"/>
  <c r="AH116" i="22"/>
  <c r="AF116" i="22"/>
  <c r="AC116" i="22"/>
  <c r="Z116" i="22"/>
  <c r="W116" i="22"/>
  <c r="T116" i="22"/>
  <c r="Q116" i="22"/>
  <c r="N116" i="22"/>
  <c r="AP115" i="22"/>
  <c r="AO115" i="22"/>
  <c r="AN115" i="22"/>
  <c r="AM115" i="22"/>
  <c r="AH115" i="22"/>
  <c r="AF115" i="22"/>
  <c r="AC115" i="22"/>
  <c r="Z115" i="22"/>
  <c r="W115" i="22"/>
  <c r="T115" i="22"/>
  <c r="Q115" i="22"/>
  <c r="N115" i="22"/>
  <c r="AP114" i="22"/>
  <c r="AO114" i="22"/>
  <c r="AN114" i="22"/>
  <c r="AM114" i="22"/>
  <c r="AH114" i="22"/>
  <c r="AF114" i="22"/>
  <c r="AC114" i="22"/>
  <c r="Z114" i="22"/>
  <c r="W114" i="22"/>
  <c r="T114" i="22"/>
  <c r="Q114" i="22"/>
  <c r="N114" i="22"/>
  <c r="AP113" i="22"/>
  <c r="AO113" i="22"/>
  <c r="AN113" i="22"/>
  <c r="AM113" i="22"/>
  <c r="AH113" i="22"/>
  <c r="AF113" i="22"/>
  <c r="AC113" i="22"/>
  <c r="Z113" i="22"/>
  <c r="W113" i="22"/>
  <c r="T113" i="22"/>
  <c r="Q113" i="22"/>
  <c r="N113" i="22"/>
  <c r="AP112" i="22"/>
  <c r="AO112" i="22"/>
  <c r="AN112" i="22"/>
  <c r="AM112" i="22"/>
  <c r="AH112" i="22"/>
  <c r="AF112" i="22"/>
  <c r="AC112" i="22"/>
  <c r="Z112" i="22"/>
  <c r="W112" i="22"/>
  <c r="T112" i="22"/>
  <c r="Q112" i="22"/>
  <c r="N112" i="22"/>
  <c r="AP111" i="22"/>
  <c r="AO111" i="22"/>
  <c r="AN111" i="22"/>
  <c r="AM111" i="22"/>
  <c r="AH111" i="22"/>
  <c r="AF111" i="22"/>
  <c r="AC111" i="22"/>
  <c r="Z111" i="22"/>
  <c r="W111" i="22"/>
  <c r="T111" i="22"/>
  <c r="Q111" i="22"/>
  <c r="N111" i="22"/>
  <c r="AP110" i="22"/>
  <c r="AO110" i="22"/>
  <c r="AN110" i="22"/>
  <c r="AM110" i="22"/>
  <c r="AH110" i="22"/>
  <c r="AF110" i="22"/>
  <c r="AC110" i="22"/>
  <c r="Z110" i="22"/>
  <c r="W110" i="22"/>
  <c r="T110" i="22"/>
  <c r="Q110" i="22"/>
  <c r="N110" i="22"/>
  <c r="AP109" i="22"/>
  <c r="AO109" i="22"/>
  <c r="AN109" i="22"/>
  <c r="AM109" i="22"/>
  <c r="AH109" i="22"/>
  <c r="AF109" i="22"/>
  <c r="AC109" i="22"/>
  <c r="Z109" i="22"/>
  <c r="W109" i="22"/>
  <c r="T109" i="22"/>
  <c r="Q109" i="22"/>
  <c r="N109" i="22"/>
  <c r="AP108" i="22"/>
  <c r="AO108" i="22"/>
  <c r="AN108" i="22"/>
  <c r="AM108" i="22"/>
  <c r="AP107" i="22"/>
  <c r="AO107" i="22"/>
  <c r="AN107" i="22"/>
  <c r="AM107" i="22"/>
  <c r="AH107" i="22"/>
  <c r="AF107" i="22"/>
  <c r="AC107" i="22"/>
  <c r="Z107" i="22"/>
  <c r="W107" i="22"/>
  <c r="T107" i="22"/>
  <c r="Q107" i="22"/>
  <c r="N107" i="22"/>
  <c r="AP106" i="22"/>
  <c r="AO106" i="22"/>
  <c r="AN106" i="22"/>
  <c r="AM106" i="22"/>
  <c r="AH106" i="22"/>
  <c r="AF106" i="22"/>
  <c r="AC106" i="22"/>
  <c r="Z106" i="22"/>
  <c r="W106" i="22"/>
  <c r="T106" i="22"/>
  <c r="Q106" i="22"/>
  <c r="N106" i="22"/>
  <c r="AP105" i="22"/>
  <c r="AO105" i="22"/>
  <c r="AN105" i="22"/>
  <c r="AM105" i="22"/>
  <c r="AH105" i="22"/>
  <c r="AF105" i="22"/>
  <c r="AC105" i="22"/>
  <c r="Z105" i="22"/>
  <c r="W105" i="22"/>
  <c r="T105" i="22"/>
  <c r="Q105" i="22"/>
  <c r="N105" i="22"/>
  <c r="AP104" i="22"/>
  <c r="AO104" i="22"/>
  <c r="AN104" i="22"/>
  <c r="AM104" i="22"/>
  <c r="AH104" i="22"/>
  <c r="AF104" i="22"/>
  <c r="AC104" i="22"/>
  <c r="Z104" i="22"/>
  <c r="W104" i="22"/>
  <c r="T104" i="22"/>
  <c r="Q104" i="22"/>
  <c r="N104" i="22"/>
  <c r="AP103" i="22"/>
  <c r="AO103" i="22"/>
  <c r="AN103" i="22"/>
  <c r="AM103" i="22"/>
  <c r="AH103" i="22"/>
  <c r="AF103" i="22"/>
  <c r="AC103" i="22"/>
  <c r="Z103" i="22"/>
  <c r="W103" i="22"/>
  <c r="T103" i="22"/>
  <c r="Q103" i="22"/>
  <c r="N103" i="22"/>
  <c r="AP102" i="22"/>
  <c r="AO102" i="22"/>
  <c r="AN102" i="22"/>
  <c r="AM102" i="22"/>
  <c r="AH102" i="22"/>
  <c r="AF102" i="22"/>
  <c r="AC102" i="22"/>
  <c r="Z102" i="22"/>
  <c r="W102" i="22"/>
  <c r="T102" i="22"/>
  <c r="Q102" i="22"/>
  <c r="N102" i="22"/>
  <c r="AP101" i="22"/>
  <c r="AO101" i="22"/>
  <c r="AN101" i="22"/>
  <c r="AM101" i="22"/>
  <c r="AH101" i="22"/>
  <c r="AF101" i="22"/>
  <c r="AC101" i="22"/>
  <c r="Z101" i="22"/>
  <c r="W101" i="22"/>
  <c r="T101" i="22"/>
  <c r="Q101" i="22"/>
  <c r="N101" i="22"/>
  <c r="AP100" i="22"/>
  <c r="AO100" i="22"/>
  <c r="AN100" i="22"/>
  <c r="AM100" i="22"/>
  <c r="AH100" i="22"/>
  <c r="AF100" i="22"/>
  <c r="AC100" i="22"/>
  <c r="Z100" i="22"/>
  <c r="W100" i="22"/>
  <c r="T100" i="22"/>
  <c r="Q100" i="22"/>
  <c r="N100" i="22"/>
  <c r="AP99" i="22"/>
  <c r="AO99" i="22"/>
  <c r="AN99" i="22"/>
  <c r="AM99" i="22"/>
  <c r="AH99" i="22"/>
  <c r="AF99" i="22"/>
  <c r="AC99" i="22"/>
  <c r="Z99" i="22"/>
  <c r="W99" i="22"/>
  <c r="T99" i="22"/>
  <c r="Q99" i="22"/>
  <c r="N99" i="22"/>
  <c r="AP98" i="22"/>
  <c r="AO98" i="22"/>
  <c r="AN98" i="22"/>
  <c r="AM98" i="22"/>
  <c r="AH98" i="22"/>
  <c r="AF98" i="22"/>
  <c r="AC98" i="22"/>
  <c r="Z98" i="22"/>
  <c r="W98" i="22"/>
  <c r="T98" i="22"/>
  <c r="Q98" i="22"/>
  <c r="N98" i="22"/>
  <c r="AP97" i="22"/>
  <c r="AO97" i="22"/>
  <c r="AN97" i="22"/>
  <c r="AM97" i="22"/>
  <c r="AH97" i="22"/>
  <c r="AF97" i="22"/>
  <c r="AC97" i="22"/>
  <c r="Z97" i="22"/>
  <c r="W97" i="22"/>
  <c r="T97" i="22"/>
  <c r="Q97" i="22"/>
  <c r="N97" i="22"/>
  <c r="AP96" i="22"/>
  <c r="AO96" i="22"/>
  <c r="AN96" i="22"/>
  <c r="AM96" i="22"/>
  <c r="AH96" i="22"/>
  <c r="AF96" i="22"/>
  <c r="AC96" i="22"/>
  <c r="Z96" i="22"/>
  <c r="W96" i="22"/>
  <c r="T96" i="22"/>
  <c r="Q96" i="22"/>
  <c r="N96" i="22"/>
  <c r="AP95" i="22"/>
  <c r="AO95" i="22"/>
  <c r="AN95" i="22"/>
  <c r="AM95" i="22"/>
  <c r="AH95" i="22"/>
  <c r="AF95" i="22"/>
  <c r="AC95" i="22"/>
  <c r="Z95" i="22"/>
  <c r="W95" i="22"/>
  <c r="T95" i="22"/>
  <c r="Q95" i="22"/>
  <c r="N95" i="22"/>
  <c r="AP94" i="22"/>
  <c r="AO94" i="22"/>
  <c r="AN94" i="22"/>
  <c r="AM94" i="22"/>
  <c r="AH94" i="22"/>
  <c r="AF94" i="22"/>
  <c r="AC94" i="22"/>
  <c r="Z94" i="22"/>
  <c r="W94" i="22"/>
  <c r="T94" i="22"/>
  <c r="Q94" i="22"/>
  <c r="N94" i="22"/>
  <c r="AP93" i="22"/>
  <c r="AO93" i="22"/>
  <c r="AN93" i="22"/>
  <c r="AM93" i="22"/>
  <c r="AH93" i="22"/>
  <c r="AF93" i="22"/>
  <c r="AC93" i="22"/>
  <c r="Z93" i="22"/>
  <c r="W93" i="22"/>
  <c r="T93" i="22"/>
  <c r="Q93" i="22"/>
  <c r="N93" i="22"/>
  <c r="AP92" i="22"/>
  <c r="AO92" i="22"/>
  <c r="AN92" i="22"/>
  <c r="AM92" i="22"/>
  <c r="AP91" i="22"/>
  <c r="AO91" i="22"/>
  <c r="AN91" i="22"/>
  <c r="AM91" i="22"/>
  <c r="AH91" i="22"/>
  <c r="AF91" i="22"/>
  <c r="AC91" i="22"/>
  <c r="Z91" i="22"/>
  <c r="W91" i="22"/>
  <c r="T91" i="22"/>
  <c r="Q91" i="22"/>
  <c r="N91" i="22"/>
  <c r="AP90" i="22"/>
  <c r="AO90" i="22"/>
  <c r="AN90" i="22"/>
  <c r="AM90" i="22"/>
  <c r="AP89" i="22"/>
  <c r="AO89" i="22"/>
  <c r="AN89" i="22"/>
  <c r="AM89" i="22"/>
  <c r="AH89" i="22"/>
  <c r="AF89" i="22"/>
  <c r="AC89" i="22"/>
  <c r="Z89" i="22"/>
  <c r="W89" i="22"/>
  <c r="T89" i="22"/>
  <c r="Q89" i="22"/>
  <c r="N89" i="22"/>
  <c r="AP88" i="22"/>
  <c r="AO88" i="22"/>
  <c r="AN88" i="22"/>
  <c r="AM88" i="22"/>
  <c r="AH88" i="22"/>
  <c r="AF88" i="22"/>
  <c r="AC88" i="22"/>
  <c r="Z88" i="22"/>
  <c r="W88" i="22"/>
  <c r="T88" i="22"/>
  <c r="Q88" i="22"/>
  <c r="N88" i="22"/>
  <c r="AP87" i="22"/>
  <c r="AO87" i="22"/>
  <c r="AN87" i="22"/>
  <c r="AM87" i="22"/>
  <c r="AH87" i="22"/>
  <c r="AF87" i="22"/>
  <c r="AC87" i="22"/>
  <c r="Z87" i="22"/>
  <c r="W87" i="22"/>
  <c r="T87" i="22"/>
  <c r="Q87" i="22"/>
  <c r="N87" i="22"/>
  <c r="AP86" i="22"/>
  <c r="AO86" i="22"/>
  <c r="AN86" i="22"/>
  <c r="AM86" i="22"/>
  <c r="AH86" i="22"/>
  <c r="AF86" i="22"/>
  <c r="AC86" i="22"/>
  <c r="Z86" i="22"/>
  <c r="W86" i="22"/>
  <c r="T86" i="22"/>
  <c r="Q86" i="22"/>
  <c r="N86" i="22"/>
  <c r="AP85" i="22"/>
  <c r="AO85" i="22"/>
  <c r="AN85" i="22"/>
  <c r="AM85" i="22"/>
  <c r="AH85" i="22"/>
  <c r="AF85" i="22"/>
  <c r="AC85" i="22"/>
  <c r="Z85" i="22"/>
  <c r="W85" i="22"/>
  <c r="T85" i="22"/>
  <c r="Q85" i="22"/>
  <c r="N85" i="22"/>
  <c r="AP84" i="22"/>
  <c r="AO84" i="22"/>
  <c r="AN84" i="22"/>
  <c r="AM84" i="22"/>
  <c r="AP83" i="22"/>
  <c r="AO83" i="22"/>
  <c r="AN83" i="22"/>
  <c r="AM83" i="22"/>
  <c r="AH83" i="22"/>
  <c r="AF83" i="22"/>
  <c r="AC83" i="22"/>
  <c r="Z83" i="22"/>
  <c r="W83" i="22"/>
  <c r="T83" i="22"/>
  <c r="Q83" i="22"/>
  <c r="N83" i="22"/>
  <c r="AP82" i="22"/>
  <c r="AO82" i="22"/>
  <c r="AN82" i="22"/>
  <c r="AM82" i="22"/>
  <c r="AH82" i="22"/>
  <c r="AF82" i="22"/>
  <c r="AC82" i="22"/>
  <c r="Z82" i="22"/>
  <c r="W82" i="22"/>
  <c r="T82" i="22"/>
  <c r="Q82" i="22"/>
  <c r="N82" i="22"/>
  <c r="AP81" i="22"/>
  <c r="AO81" i="22"/>
  <c r="AN81" i="22"/>
  <c r="AM81" i="22"/>
  <c r="AH81" i="22"/>
  <c r="AF81" i="22"/>
  <c r="AC81" i="22"/>
  <c r="Z81" i="22"/>
  <c r="W81" i="22"/>
  <c r="T81" i="22"/>
  <c r="Q81" i="22"/>
  <c r="N81" i="22"/>
  <c r="AP80" i="22"/>
  <c r="AO80" i="22"/>
  <c r="AN80" i="22"/>
  <c r="AM80" i="22"/>
  <c r="AH80" i="22"/>
  <c r="AF80" i="22"/>
  <c r="AC80" i="22"/>
  <c r="Z80" i="22"/>
  <c r="W80" i="22"/>
  <c r="T80" i="22"/>
  <c r="Q80" i="22"/>
  <c r="N80" i="22"/>
  <c r="AP79" i="22"/>
  <c r="AO79" i="22"/>
  <c r="AN79" i="22"/>
  <c r="AM79" i="22"/>
  <c r="AH79" i="22"/>
  <c r="AF79" i="22"/>
  <c r="AC79" i="22"/>
  <c r="Z79" i="22"/>
  <c r="W79" i="22"/>
  <c r="T79" i="22"/>
  <c r="Q79" i="22"/>
  <c r="N79" i="22"/>
  <c r="AP78" i="22"/>
  <c r="AO78" i="22"/>
  <c r="AN78" i="22"/>
  <c r="AM78" i="22"/>
  <c r="AP77" i="22"/>
  <c r="AO77" i="22"/>
  <c r="AN77" i="22"/>
  <c r="AM77" i="22"/>
  <c r="AH77" i="22"/>
  <c r="AF77" i="22"/>
  <c r="AC77" i="22"/>
  <c r="Z77" i="22"/>
  <c r="W77" i="22"/>
  <c r="T77" i="22"/>
  <c r="Q77" i="22"/>
  <c r="N77" i="22"/>
  <c r="AP76" i="22"/>
  <c r="AO76" i="22"/>
  <c r="AN76" i="22"/>
  <c r="AM76" i="22"/>
  <c r="AH76" i="22"/>
  <c r="AF76" i="22"/>
  <c r="AC76" i="22"/>
  <c r="Z76" i="22"/>
  <c r="W76" i="22"/>
  <c r="T76" i="22"/>
  <c r="Q76" i="22"/>
  <c r="N76" i="22"/>
  <c r="AP75" i="22"/>
  <c r="AO75" i="22"/>
  <c r="AN75" i="22"/>
  <c r="AM75" i="22"/>
  <c r="AH75" i="22"/>
  <c r="AF75" i="22"/>
  <c r="AC75" i="22"/>
  <c r="Z75" i="22"/>
  <c r="W75" i="22"/>
  <c r="T75" i="22"/>
  <c r="Q75" i="22"/>
  <c r="N75" i="22"/>
  <c r="AP74" i="22"/>
  <c r="AO74" i="22"/>
  <c r="AN74" i="22"/>
  <c r="AM74" i="22"/>
  <c r="AH74" i="22"/>
  <c r="AF74" i="22"/>
  <c r="AC74" i="22"/>
  <c r="Z74" i="22"/>
  <c r="W74" i="22"/>
  <c r="T74" i="22"/>
  <c r="Q74" i="22"/>
  <c r="N74" i="22"/>
  <c r="AP73" i="22"/>
  <c r="AO73" i="22"/>
  <c r="AN73" i="22"/>
  <c r="AM73" i="22"/>
  <c r="AH73" i="22"/>
  <c r="AF73" i="22"/>
  <c r="AC73" i="22"/>
  <c r="Z73" i="22"/>
  <c r="W73" i="22"/>
  <c r="T73" i="22"/>
  <c r="Q73" i="22"/>
  <c r="N73" i="22"/>
  <c r="AP72" i="22"/>
  <c r="AO72" i="22"/>
  <c r="AN72" i="22"/>
  <c r="AM72" i="22"/>
  <c r="AH72" i="22"/>
  <c r="AF72" i="22"/>
  <c r="AC72" i="22"/>
  <c r="Z72" i="22"/>
  <c r="W72" i="22"/>
  <c r="T72" i="22"/>
  <c r="Q72" i="22"/>
  <c r="N72" i="22"/>
  <c r="AP71" i="22"/>
  <c r="AO71" i="22"/>
  <c r="AN71" i="22"/>
  <c r="AM71" i="22"/>
  <c r="AH71" i="22"/>
  <c r="AF71" i="22"/>
  <c r="AC71" i="22"/>
  <c r="Z71" i="22"/>
  <c r="W71" i="22"/>
  <c r="T71" i="22"/>
  <c r="Q71" i="22"/>
  <c r="N71" i="22"/>
  <c r="AP70" i="22"/>
  <c r="AO70" i="22"/>
  <c r="AN70" i="22"/>
  <c r="AM70" i="22"/>
  <c r="AH70" i="22"/>
  <c r="AF70" i="22"/>
  <c r="AC70" i="22"/>
  <c r="Z70" i="22"/>
  <c r="W70" i="22"/>
  <c r="T70" i="22"/>
  <c r="Q70" i="22"/>
  <c r="N70" i="22"/>
  <c r="AP69" i="22"/>
  <c r="AO69" i="22"/>
  <c r="AN69" i="22"/>
  <c r="AM69" i="22"/>
  <c r="AH69" i="22"/>
  <c r="AF69" i="22"/>
  <c r="AC69" i="22"/>
  <c r="Z69" i="22"/>
  <c r="W69" i="22"/>
  <c r="T69" i="22"/>
  <c r="Q69" i="22"/>
  <c r="N69" i="22"/>
  <c r="AP68" i="22"/>
  <c r="AO68" i="22"/>
  <c r="AN68" i="22"/>
  <c r="AM68" i="22"/>
  <c r="AP67" i="22"/>
  <c r="AO67" i="22"/>
  <c r="AN67" i="22"/>
  <c r="AM67" i="22"/>
  <c r="AH67" i="22"/>
  <c r="AF67" i="22"/>
  <c r="AC67" i="22"/>
  <c r="Z67" i="22"/>
  <c r="W67" i="22"/>
  <c r="T67" i="22"/>
  <c r="Q67" i="22"/>
  <c r="N67" i="22"/>
  <c r="AP66" i="22"/>
  <c r="AO66" i="22"/>
  <c r="AN66" i="22"/>
  <c r="AM66" i="22"/>
  <c r="AH66" i="22"/>
  <c r="AF66" i="22"/>
  <c r="AC66" i="22"/>
  <c r="Z66" i="22"/>
  <c r="W66" i="22"/>
  <c r="T66" i="22"/>
  <c r="Q66" i="22"/>
  <c r="N66" i="22"/>
  <c r="AP65" i="22"/>
  <c r="AO65" i="22"/>
  <c r="AN65" i="22"/>
  <c r="AM65" i="22"/>
  <c r="AH65" i="22"/>
  <c r="AF65" i="22"/>
  <c r="AC65" i="22"/>
  <c r="Z65" i="22"/>
  <c r="W65" i="22"/>
  <c r="T65" i="22"/>
  <c r="Q65" i="22"/>
  <c r="N65" i="22"/>
  <c r="AP64" i="22"/>
  <c r="AO64" i="22"/>
  <c r="AN64" i="22"/>
  <c r="AM64" i="22"/>
  <c r="AH64" i="22"/>
  <c r="AF64" i="22"/>
  <c r="AC64" i="22"/>
  <c r="Z64" i="22"/>
  <c r="W64" i="22"/>
  <c r="T64" i="22"/>
  <c r="Q64" i="22"/>
  <c r="N64" i="22"/>
  <c r="AP63" i="22"/>
  <c r="AO63" i="22"/>
  <c r="AN63" i="22"/>
  <c r="AM63" i="22"/>
  <c r="AH63" i="22"/>
  <c r="AF63" i="22"/>
  <c r="AC63" i="22"/>
  <c r="Z63" i="22"/>
  <c r="W63" i="22"/>
  <c r="T63" i="22"/>
  <c r="Q63" i="22"/>
  <c r="N63" i="22"/>
  <c r="AP62" i="22"/>
  <c r="AO62" i="22"/>
  <c r="AN62" i="22"/>
  <c r="AM62" i="22"/>
  <c r="AH62" i="22"/>
  <c r="AF62" i="22"/>
  <c r="AC62" i="22"/>
  <c r="Z62" i="22"/>
  <c r="W62" i="22"/>
  <c r="T62" i="22"/>
  <c r="Q62" i="22"/>
  <c r="N62" i="22"/>
  <c r="AP61" i="22"/>
  <c r="AO61" i="22"/>
  <c r="AN61" i="22"/>
  <c r="AM61" i="22"/>
  <c r="AP60" i="22"/>
  <c r="AO60" i="22"/>
  <c r="AN60" i="22"/>
  <c r="AM60" i="22"/>
  <c r="AH60" i="22"/>
  <c r="AF60" i="22"/>
  <c r="AC60" i="22"/>
  <c r="Z60" i="22"/>
  <c r="W60" i="22"/>
  <c r="T60" i="22"/>
  <c r="Q60" i="22"/>
  <c r="N60" i="22"/>
  <c r="AP59" i="22"/>
  <c r="AO59" i="22"/>
  <c r="AN59" i="22"/>
  <c r="AM59" i="22"/>
  <c r="AH59" i="22"/>
  <c r="AF59" i="22"/>
  <c r="AC59" i="22"/>
  <c r="Z59" i="22"/>
  <c r="W59" i="22"/>
  <c r="T59" i="22"/>
  <c r="Q59" i="22"/>
  <c r="N59" i="22"/>
  <c r="AP58" i="22"/>
  <c r="AO58" i="22"/>
  <c r="AN58" i="22"/>
  <c r="AM58" i="22"/>
  <c r="AH58" i="22"/>
  <c r="AF58" i="22"/>
  <c r="AC58" i="22"/>
  <c r="Z58" i="22"/>
  <c r="W58" i="22"/>
  <c r="T58" i="22"/>
  <c r="Q58" i="22"/>
  <c r="N58" i="22"/>
  <c r="AP57" i="22"/>
  <c r="AO57" i="22"/>
  <c r="AN57" i="22"/>
  <c r="AM57" i="22"/>
  <c r="AH57" i="22"/>
  <c r="AF57" i="22"/>
  <c r="AC57" i="22"/>
  <c r="Z57" i="22"/>
  <c r="W57" i="22"/>
  <c r="T57" i="22"/>
  <c r="Q57" i="22"/>
  <c r="N57" i="22"/>
  <c r="AP56" i="22"/>
  <c r="AO56" i="22"/>
  <c r="AN56" i="22"/>
  <c r="AM56" i="22"/>
  <c r="AH56" i="22"/>
  <c r="AF56" i="22"/>
  <c r="AC56" i="22"/>
  <c r="Z56" i="22"/>
  <c r="W56" i="22"/>
  <c r="T56" i="22"/>
  <c r="Q56" i="22"/>
  <c r="N56" i="22"/>
  <c r="AP55" i="22"/>
  <c r="AO55" i="22"/>
  <c r="AN55" i="22"/>
  <c r="AM55" i="22"/>
  <c r="AH55" i="22"/>
  <c r="AF55" i="22"/>
  <c r="AC55" i="22"/>
  <c r="Z55" i="22"/>
  <c r="W55" i="22"/>
  <c r="T55" i="22"/>
  <c r="Q55" i="22"/>
  <c r="N55" i="22"/>
  <c r="AP54" i="22"/>
  <c r="AO54" i="22"/>
  <c r="AN54" i="22"/>
  <c r="AM54" i="22"/>
  <c r="AH54" i="22"/>
  <c r="AC54" i="22"/>
  <c r="Z54" i="22"/>
  <c r="W54" i="22"/>
  <c r="AP53" i="22"/>
  <c r="AO53" i="22"/>
  <c r="AN53" i="22"/>
  <c r="AM53" i="22"/>
  <c r="AH53" i="22"/>
  <c r="AF53" i="22"/>
  <c r="AC53" i="22"/>
  <c r="Z53" i="22"/>
  <c r="W53" i="22"/>
  <c r="T53" i="22"/>
  <c r="Q53" i="22"/>
  <c r="N53" i="22"/>
  <c r="AP52" i="22"/>
  <c r="AO52" i="22"/>
  <c r="AN52" i="22"/>
  <c r="AM52" i="22"/>
  <c r="AH52" i="22"/>
  <c r="AF52" i="22"/>
  <c r="AC52" i="22"/>
  <c r="Z52" i="22"/>
  <c r="W52" i="22"/>
  <c r="T52" i="22"/>
  <c r="Q52" i="22"/>
  <c r="N52" i="22"/>
  <c r="AP51" i="22"/>
  <c r="AO51" i="22"/>
  <c r="AN51" i="22"/>
  <c r="AM51" i="22"/>
  <c r="AP50" i="22"/>
  <c r="AO50" i="22"/>
  <c r="AN50" i="22"/>
  <c r="AM50" i="22"/>
  <c r="AH50" i="22"/>
  <c r="AF50" i="22"/>
  <c r="AC50" i="22"/>
  <c r="Z50" i="22"/>
  <c r="W50" i="22"/>
  <c r="AP49" i="22"/>
  <c r="AO49" i="22"/>
  <c r="AN49" i="22"/>
  <c r="AM49" i="22"/>
  <c r="AH49" i="22"/>
  <c r="AF49" i="22"/>
  <c r="AC49" i="22"/>
  <c r="Z49" i="22"/>
  <c r="W49" i="22"/>
  <c r="T49" i="22"/>
  <c r="Q49" i="22"/>
  <c r="N49" i="22"/>
  <c r="AP48" i="22"/>
  <c r="AO48" i="22"/>
  <c r="AN48" i="22"/>
  <c r="AM48" i="22"/>
  <c r="AH48" i="22"/>
  <c r="AF48" i="22"/>
  <c r="AC48" i="22"/>
  <c r="Z48" i="22"/>
  <c r="W48" i="22"/>
  <c r="T48" i="22"/>
  <c r="Q48" i="22"/>
  <c r="N48" i="22"/>
  <c r="AP47" i="22"/>
  <c r="AO47" i="22"/>
  <c r="AN47" i="22"/>
  <c r="AM47" i="22"/>
  <c r="AH47" i="22"/>
  <c r="AF47" i="22"/>
  <c r="AC47" i="22"/>
  <c r="Z47" i="22"/>
  <c r="W47" i="22"/>
  <c r="T47" i="22"/>
  <c r="Q47" i="22"/>
  <c r="N47" i="22"/>
  <c r="AP46" i="22"/>
  <c r="AO46" i="22"/>
  <c r="AN46" i="22"/>
  <c r="AM46" i="22"/>
  <c r="AH46" i="22"/>
  <c r="AF46" i="22"/>
  <c r="AC46" i="22"/>
  <c r="Z46" i="22"/>
  <c r="W46" i="22"/>
  <c r="T46" i="22"/>
  <c r="Q46" i="22"/>
  <c r="N46" i="22"/>
  <c r="AP45" i="22"/>
  <c r="AO45" i="22"/>
  <c r="AN45" i="22"/>
  <c r="AM45" i="22"/>
  <c r="AH45" i="22"/>
  <c r="AF45" i="22"/>
  <c r="AC45" i="22"/>
  <c r="Z45" i="22"/>
  <c r="W45" i="22"/>
  <c r="T45" i="22"/>
  <c r="Q45" i="22"/>
  <c r="N45" i="22"/>
  <c r="AP44" i="22"/>
  <c r="AO44" i="22"/>
  <c r="AN44" i="22"/>
  <c r="AM44" i="22"/>
  <c r="AH44" i="22"/>
  <c r="AF44" i="22"/>
  <c r="AC44" i="22"/>
  <c r="Z44" i="22"/>
  <c r="W44" i="22"/>
  <c r="T44" i="22"/>
  <c r="Q44" i="22"/>
  <c r="N44" i="22"/>
  <c r="AP43" i="22"/>
  <c r="AO43" i="22"/>
  <c r="AN43" i="22"/>
  <c r="AM43" i="22"/>
  <c r="AH43" i="22"/>
  <c r="AF43" i="22"/>
  <c r="AC43" i="22"/>
  <c r="Z43" i="22"/>
  <c r="W43" i="22"/>
  <c r="T43" i="22"/>
  <c r="Q43" i="22"/>
  <c r="N43" i="22"/>
  <c r="AP42" i="22"/>
  <c r="AO42" i="22"/>
  <c r="AN42" i="22"/>
  <c r="AM42" i="22"/>
  <c r="AH42" i="22"/>
  <c r="AF42" i="22"/>
  <c r="AC42" i="22"/>
  <c r="Z42" i="22"/>
  <c r="W42" i="22"/>
  <c r="T42" i="22"/>
  <c r="Q42" i="22"/>
  <c r="N42" i="22"/>
  <c r="AP41" i="22"/>
  <c r="AO41" i="22"/>
  <c r="AN41" i="22"/>
  <c r="AM41" i="22"/>
  <c r="AH41" i="22"/>
  <c r="AF41" i="22"/>
  <c r="AC41" i="22"/>
  <c r="Z41" i="22"/>
  <c r="W41" i="22"/>
  <c r="T41" i="22"/>
  <c r="Q41" i="22"/>
  <c r="N41" i="22"/>
  <c r="AP40" i="22"/>
  <c r="AO40" i="22"/>
  <c r="AN40" i="22"/>
  <c r="AM40" i="22"/>
  <c r="AH40" i="22"/>
  <c r="AF40" i="22"/>
  <c r="AC40" i="22"/>
  <c r="Z40" i="22"/>
  <c r="W40" i="22"/>
  <c r="T40" i="22"/>
  <c r="Q40" i="22"/>
  <c r="N40" i="22"/>
  <c r="AP39" i="22"/>
  <c r="AO39" i="22"/>
  <c r="AN39" i="22"/>
  <c r="AM39" i="22"/>
  <c r="AH39" i="22"/>
  <c r="AF39" i="22"/>
  <c r="AC39" i="22"/>
  <c r="Z39" i="22"/>
  <c r="W39" i="22"/>
  <c r="T39" i="22"/>
  <c r="Q39" i="22"/>
  <c r="N39" i="22"/>
  <c r="AP38" i="22"/>
  <c r="AO38" i="22"/>
  <c r="AN38" i="22"/>
  <c r="AM38" i="22"/>
  <c r="AH38" i="22"/>
  <c r="AF38" i="22"/>
  <c r="AC38" i="22"/>
  <c r="Z38" i="22"/>
  <c r="W38" i="22"/>
  <c r="T38" i="22"/>
  <c r="Q38" i="22"/>
  <c r="N38" i="22"/>
  <c r="AP37" i="22"/>
  <c r="AO37" i="22"/>
  <c r="AN37" i="22"/>
  <c r="AM37" i="22"/>
  <c r="AH37" i="22"/>
  <c r="AF37" i="22"/>
  <c r="AC37" i="22"/>
  <c r="Z37" i="22"/>
  <c r="W37" i="22"/>
  <c r="T37" i="22"/>
  <c r="Q37" i="22"/>
  <c r="N37" i="22"/>
  <c r="AP36" i="22"/>
  <c r="AO36" i="22"/>
  <c r="AN36" i="22"/>
  <c r="AM36" i="22"/>
  <c r="AP35" i="22"/>
  <c r="AO35" i="22"/>
  <c r="AN35" i="22"/>
  <c r="AM35" i="22"/>
  <c r="AH35" i="22"/>
  <c r="AF35" i="22"/>
  <c r="AC35" i="22"/>
  <c r="Z35" i="22"/>
  <c r="W35" i="22"/>
  <c r="T35" i="22"/>
  <c r="Q35" i="22"/>
  <c r="N35" i="22"/>
  <c r="AP34" i="22"/>
  <c r="AO34" i="22"/>
  <c r="AN34" i="22"/>
  <c r="AM34" i="22"/>
  <c r="AH34" i="22"/>
  <c r="AF34" i="22"/>
  <c r="AC34" i="22"/>
  <c r="Z34" i="22"/>
  <c r="W34" i="22"/>
  <c r="T34" i="22"/>
  <c r="Q34" i="22"/>
  <c r="N34" i="22"/>
  <c r="AP33" i="22"/>
  <c r="AO33" i="22"/>
  <c r="AN33" i="22"/>
  <c r="AM33" i="22"/>
  <c r="AH33" i="22"/>
  <c r="AF33" i="22"/>
  <c r="AC33" i="22"/>
  <c r="Z33" i="22"/>
  <c r="W33" i="22"/>
  <c r="T33" i="22"/>
  <c r="Q33" i="22"/>
  <c r="N33" i="22"/>
  <c r="AP32" i="22"/>
  <c r="AO32" i="22"/>
  <c r="AN32" i="22"/>
  <c r="AM32" i="22"/>
  <c r="AP31" i="22"/>
  <c r="AO31" i="22"/>
  <c r="AN31" i="22"/>
  <c r="AM31" i="22"/>
  <c r="AH31" i="22"/>
  <c r="AF31" i="22"/>
  <c r="AC31" i="22"/>
  <c r="Z31" i="22"/>
  <c r="W31" i="22"/>
  <c r="T31" i="22"/>
  <c r="Q31" i="22"/>
  <c r="N31" i="22"/>
  <c r="AP30" i="22"/>
  <c r="AO30" i="22"/>
  <c r="AN30" i="22"/>
  <c r="AM30" i="22"/>
  <c r="AH30" i="22"/>
  <c r="AF30" i="22"/>
  <c r="AC30" i="22"/>
  <c r="Z30" i="22"/>
  <c r="W30" i="22"/>
  <c r="T30" i="22"/>
  <c r="Q30" i="22"/>
  <c r="N30" i="22"/>
  <c r="AP29" i="22"/>
  <c r="AO29" i="22"/>
  <c r="AN29" i="22"/>
  <c r="AM29" i="22"/>
  <c r="AH29" i="22"/>
  <c r="AF29" i="22"/>
  <c r="AC29" i="22"/>
  <c r="Z29" i="22"/>
  <c r="W29" i="22"/>
  <c r="T29" i="22"/>
  <c r="Q29" i="22"/>
  <c r="N29" i="22"/>
  <c r="AP28" i="22"/>
  <c r="AO28" i="22"/>
  <c r="AN28" i="22"/>
  <c r="AM28" i="22"/>
  <c r="AH28" i="22"/>
  <c r="AF28" i="22"/>
  <c r="AC28" i="22"/>
  <c r="Z28" i="22"/>
  <c r="W28" i="22"/>
  <c r="T28" i="22"/>
  <c r="Q28" i="22"/>
  <c r="N28" i="22"/>
  <c r="AP27" i="22"/>
  <c r="AO27" i="22"/>
  <c r="AN27" i="22"/>
  <c r="AM27" i="22"/>
  <c r="AH27" i="22"/>
  <c r="AF27" i="22"/>
  <c r="AC27" i="22"/>
  <c r="Z27" i="22"/>
  <c r="W27" i="22"/>
  <c r="T27" i="22"/>
  <c r="Q27" i="22"/>
  <c r="N27" i="22"/>
  <c r="AP26" i="22"/>
  <c r="AO26" i="22"/>
  <c r="AN26" i="22"/>
  <c r="AM26" i="22"/>
  <c r="AH26" i="22"/>
  <c r="AF26" i="22"/>
  <c r="AC26" i="22"/>
  <c r="Z26" i="22"/>
  <c r="W26" i="22"/>
  <c r="T26" i="22"/>
  <c r="Q26" i="22"/>
  <c r="N26" i="22"/>
  <c r="AP25" i="22"/>
  <c r="AO25" i="22"/>
  <c r="AN25" i="22"/>
  <c r="AM25" i="22"/>
  <c r="AH25" i="22"/>
  <c r="AF25" i="22"/>
  <c r="AC25" i="22"/>
  <c r="Z25" i="22"/>
  <c r="W25" i="22"/>
  <c r="T25" i="22"/>
  <c r="Q25" i="22"/>
  <c r="N25" i="22"/>
  <c r="AP24" i="22"/>
  <c r="AO24" i="22"/>
  <c r="AN24" i="22"/>
  <c r="AM24" i="22"/>
  <c r="AH24" i="22"/>
  <c r="AF24" i="22"/>
  <c r="AC24" i="22"/>
  <c r="Z24" i="22"/>
  <c r="W24" i="22"/>
  <c r="T24" i="22"/>
  <c r="Q24" i="22"/>
  <c r="N24" i="22"/>
  <c r="AP23" i="22"/>
  <c r="AO23" i="22"/>
  <c r="AN23" i="22"/>
  <c r="AM23" i="22"/>
  <c r="AH23" i="22"/>
  <c r="AF23" i="22"/>
  <c r="AC23" i="22"/>
  <c r="Z23" i="22"/>
  <c r="W23" i="22"/>
  <c r="T23" i="22"/>
  <c r="Q23" i="22"/>
  <c r="N23" i="22"/>
  <c r="AP22" i="22"/>
  <c r="AO22" i="22"/>
  <c r="AN22" i="22"/>
  <c r="AM22" i="22"/>
  <c r="AH22" i="22"/>
  <c r="AF22" i="22"/>
  <c r="AC22" i="22"/>
  <c r="Z22" i="22"/>
  <c r="W22" i="22"/>
  <c r="T22" i="22"/>
  <c r="Q22" i="22"/>
  <c r="N22" i="22"/>
  <c r="AP21" i="22"/>
  <c r="AO21" i="22"/>
  <c r="AN21" i="22"/>
  <c r="AM21" i="22"/>
  <c r="AP20" i="22"/>
  <c r="AO20" i="22"/>
  <c r="AN20" i="22"/>
  <c r="AH20" i="22"/>
  <c r="AC20" i="22"/>
  <c r="Z20" i="22"/>
  <c r="W20" i="22"/>
  <c r="AP19" i="22"/>
  <c r="AO19" i="22"/>
  <c r="AN19" i="22"/>
  <c r="AM19" i="22"/>
  <c r="AH19" i="22"/>
  <c r="AF19" i="22"/>
  <c r="AC19" i="22"/>
  <c r="Z19" i="22"/>
  <c r="W19" i="22"/>
  <c r="T19" i="22"/>
  <c r="Q19" i="22"/>
  <c r="N19" i="22"/>
  <c r="AP18" i="22"/>
  <c r="AO18" i="22"/>
  <c r="AN18" i="22"/>
  <c r="AM18" i="22"/>
  <c r="AH18" i="22"/>
  <c r="AF18" i="22"/>
  <c r="AC18" i="22"/>
  <c r="Z18" i="22"/>
  <c r="W18" i="22"/>
  <c r="T18" i="22"/>
  <c r="Q18" i="22"/>
  <c r="N18" i="22"/>
  <c r="AP17" i="22"/>
  <c r="AO17" i="22"/>
  <c r="AN17" i="22"/>
  <c r="AM17" i="22"/>
  <c r="AP16" i="22"/>
  <c r="AO16" i="22"/>
  <c r="AN16" i="22"/>
  <c r="AM16" i="22"/>
  <c r="AH16" i="22"/>
  <c r="AF16" i="22"/>
  <c r="AC16" i="22"/>
  <c r="Z16" i="22"/>
  <c r="W16" i="22"/>
  <c r="T16" i="22"/>
  <c r="Q16" i="22"/>
  <c r="N16" i="22"/>
  <c r="AP15" i="22"/>
  <c r="AO15" i="22"/>
  <c r="AN15" i="22"/>
  <c r="AM15" i="22"/>
  <c r="AH15" i="22"/>
  <c r="AF15" i="22"/>
  <c r="AC15" i="22"/>
  <c r="Z15" i="22"/>
  <c r="W15" i="22"/>
  <c r="T15" i="22"/>
  <c r="Q15" i="22"/>
  <c r="N15" i="22"/>
  <c r="AP14" i="22"/>
  <c r="AO14" i="22"/>
  <c r="AN14" i="22"/>
  <c r="AM14" i="22"/>
  <c r="AH14" i="22"/>
  <c r="AF14" i="22"/>
  <c r="AC14" i="22"/>
  <c r="Z14" i="22"/>
  <c r="W14" i="22"/>
  <c r="T14" i="22"/>
  <c r="Q14" i="22"/>
  <c r="N14" i="22"/>
  <c r="AP13" i="22"/>
  <c r="AO13" i="22"/>
  <c r="AN13" i="22"/>
  <c r="AM13" i="22"/>
  <c r="AP12" i="22"/>
  <c r="AO12" i="22"/>
  <c r="AN12" i="22"/>
  <c r="AM12" i="22"/>
  <c r="AH12" i="22"/>
  <c r="AF12" i="22"/>
  <c r="AC12" i="22"/>
  <c r="Z12" i="22"/>
  <c r="W12" i="22"/>
  <c r="T12" i="22"/>
  <c r="Q12" i="22"/>
  <c r="N12" i="22"/>
  <c r="AP11" i="22"/>
  <c r="AO11" i="22"/>
  <c r="AN11" i="22"/>
  <c r="AM11" i="22"/>
  <c r="AH11" i="22"/>
  <c r="AF11" i="22"/>
  <c r="AC11" i="22"/>
  <c r="Z11" i="22"/>
  <c r="W11" i="22"/>
  <c r="T11" i="22"/>
  <c r="Q11" i="22"/>
  <c r="N11" i="22"/>
  <c r="AP10" i="22"/>
  <c r="AO10" i="22"/>
  <c r="AN10" i="22"/>
  <c r="AM10" i="22"/>
  <c r="AH10" i="22"/>
  <c r="AF10" i="22"/>
  <c r="AC10" i="22"/>
  <c r="Z10" i="22"/>
  <c r="W10" i="22"/>
  <c r="T10" i="22"/>
  <c r="Q10" i="22"/>
  <c r="N10" i="22"/>
  <c r="AP9" i="22"/>
  <c r="AO9" i="22"/>
  <c r="AN9" i="22"/>
  <c r="AM9" i="22"/>
  <c r="AH9" i="22"/>
  <c r="AF9" i="22"/>
  <c r="AC9" i="22"/>
  <c r="Z9" i="22"/>
  <c r="W9" i="22"/>
  <c r="T9" i="22"/>
  <c r="Q9" i="22"/>
  <c r="N9" i="22"/>
  <c r="AP8" i="22"/>
  <c r="AO8" i="22"/>
  <c r="AN8" i="22"/>
  <c r="AM8" i="22"/>
  <c r="AH8" i="22"/>
  <c r="AF8" i="22"/>
  <c r="AC8" i="22"/>
  <c r="Z8" i="22"/>
  <c r="W8" i="22"/>
  <c r="T8" i="22"/>
  <c r="Q8" i="22"/>
  <c r="N8" i="22"/>
  <c r="AP7" i="22"/>
  <c r="AO7" i="22"/>
  <c r="AN7" i="22"/>
  <c r="AM7" i="22"/>
  <c r="AP6" i="22"/>
  <c r="AO6" i="22"/>
  <c r="AN6" i="22"/>
  <c r="AM6" i="22"/>
  <c r="AH6" i="22"/>
  <c r="AF6" i="22"/>
  <c r="AC6" i="22"/>
  <c r="Z6" i="22"/>
  <c r="W6" i="22"/>
  <c r="T6" i="22"/>
  <c r="Q6" i="22"/>
  <c r="N6" i="22"/>
  <c r="AJ8" i="22" l="1"/>
  <c r="AI8" i="22" s="1"/>
  <c r="AJ10" i="22"/>
  <c r="AI10" i="22" s="1"/>
  <c r="AJ12" i="22"/>
  <c r="AI12" i="22" s="1"/>
  <c r="AJ15" i="22"/>
  <c r="AI15" i="22" s="1"/>
  <c r="AJ18" i="22"/>
  <c r="AI18" i="22" s="1"/>
  <c r="AJ20" i="22"/>
  <c r="AI20" i="22" s="1"/>
  <c r="AJ354" i="22"/>
  <c r="AI354" i="22" s="1"/>
  <c r="AJ320" i="24"/>
  <c r="AJ418" i="24"/>
  <c r="AJ297" i="24"/>
  <c r="AJ215" i="24"/>
  <c r="AJ127" i="24"/>
  <c r="AJ290" i="24"/>
  <c r="AJ141" i="24"/>
  <c r="AJ53" i="24"/>
  <c r="AJ374" i="24"/>
  <c r="AJ261" i="24"/>
  <c r="AJ128" i="24"/>
  <c r="AJ25" i="24"/>
  <c r="AJ306" i="22"/>
  <c r="AI306" i="22" s="1"/>
  <c r="AJ308" i="22"/>
  <c r="AI308" i="22" s="1"/>
  <c r="AJ309" i="22"/>
  <c r="AI309" i="22" s="1"/>
  <c r="AJ310" i="22"/>
  <c r="AI310" i="22" s="1"/>
  <c r="AJ312" i="22"/>
  <c r="AI312" i="22" s="1"/>
  <c r="AJ313" i="22"/>
  <c r="AI313" i="22" s="1"/>
  <c r="AJ314" i="22"/>
  <c r="AI314" i="22" s="1"/>
  <c r="AJ315" i="22"/>
  <c r="AI315" i="22" s="1"/>
  <c r="AJ317" i="22"/>
  <c r="AI317" i="22" s="1"/>
  <c r="AJ323" i="22"/>
  <c r="AI323" i="22" s="1"/>
  <c r="AJ326" i="22"/>
  <c r="AI326" i="22" s="1"/>
  <c r="AJ327" i="22"/>
  <c r="AI327" i="22" s="1"/>
  <c r="AJ328" i="22"/>
  <c r="AI328" i="22" s="1"/>
  <c r="AJ334" i="22"/>
  <c r="AI334" i="22" s="1"/>
  <c r="AJ335" i="22"/>
  <c r="AI335" i="22" s="1"/>
  <c r="AJ337" i="22"/>
  <c r="AI337" i="22" s="1"/>
  <c r="AJ338" i="22"/>
  <c r="AI338" i="22" s="1"/>
  <c r="AJ339" i="22"/>
  <c r="AI339" i="22" s="1"/>
  <c r="AJ341" i="22"/>
  <c r="AI341" i="22" s="1"/>
  <c r="AJ349" i="22"/>
  <c r="AI349" i="22" s="1"/>
  <c r="AJ350" i="22"/>
  <c r="AI350" i="22" s="1"/>
  <c r="AJ351" i="22"/>
  <c r="AI351" i="22" s="1"/>
  <c r="AJ352" i="22"/>
  <c r="AI352" i="22" s="1"/>
  <c r="AJ353" i="22"/>
  <c r="AI353" i="22" s="1"/>
  <c r="AJ356" i="22"/>
  <c r="AI356" i="22" s="1"/>
  <c r="AJ357" i="22"/>
  <c r="AI357" i="22" s="1"/>
  <c r="AJ360" i="22"/>
  <c r="AI360" i="22" s="1"/>
  <c r="AJ364" i="22"/>
  <c r="AI364" i="22" s="1"/>
  <c r="AJ367" i="22"/>
  <c r="AI367" i="22" s="1"/>
  <c r="AJ368" i="22"/>
  <c r="AI368" i="22" s="1"/>
  <c r="AJ369" i="22"/>
  <c r="AI369" i="22" s="1"/>
  <c r="AJ371" i="22"/>
  <c r="AI371" i="22" s="1"/>
  <c r="AJ372" i="22"/>
  <c r="AI372" i="22" s="1"/>
  <c r="AJ152" i="24"/>
  <c r="AJ19" i="24"/>
  <c r="AJ421" i="24"/>
  <c r="AJ136" i="24"/>
  <c r="AJ48" i="24"/>
  <c r="AJ26" i="24"/>
  <c r="AJ327" i="24"/>
  <c r="AJ404" i="24"/>
  <c r="AJ318" i="24"/>
  <c r="AJ23" i="22"/>
  <c r="AI23" i="22" s="1"/>
  <c r="AJ25" i="22"/>
  <c r="AI25" i="22" s="1"/>
  <c r="AJ27" i="22"/>
  <c r="AI27" i="22" s="1"/>
  <c r="AJ29" i="22"/>
  <c r="AI29" i="22" s="1"/>
  <c r="AJ31" i="22"/>
  <c r="AI31" i="22" s="1"/>
  <c r="AJ34" i="22"/>
  <c r="AI34" i="22" s="1"/>
  <c r="AJ37" i="22"/>
  <c r="AI37" i="22" s="1"/>
  <c r="AJ39" i="22"/>
  <c r="AI39" i="22" s="1"/>
  <c r="AJ41" i="22"/>
  <c r="AI41" i="22" s="1"/>
  <c r="AJ43" i="22"/>
  <c r="AI43" i="22" s="1"/>
  <c r="AJ45" i="22"/>
  <c r="AI45" i="22" s="1"/>
  <c r="AJ47" i="22"/>
  <c r="AI47" i="22" s="1"/>
  <c r="AJ49" i="22"/>
  <c r="AI49" i="22" s="1"/>
  <c r="AJ52" i="22"/>
  <c r="AI52" i="22" s="1"/>
  <c r="AJ53" i="22"/>
  <c r="AI53" i="22" s="1"/>
  <c r="AJ54" i="22"/>
  <c r="AI54" i="22" s="1"/>
  <c r="AJ55" i="22"/>
  <c r="AI55" i="22" s="1"/>
  <c r="AJ56" i="22"/>
  <c r="AI56" i="22" s="1"/>
  <c r="AJ57" i="22"/>
  <c r="AI57" i="22" s="1"/>
  <c r="AJ58" i="22"/>
  <c r="AI58" i="22" s="1"/>
  <c r="AJ59" i="22"/>
  <c r="AI59" i="22" s="1"/>
  <c r="AJ60" i="22"/>
  <c r="AI60" i="22" s="1"/>
  <c r="AJ62" i="22"/>
  <c r="AI62" i="22" s="1"/>
  <c r="AJ63" i="22"/>
  <c r="AI63" i="22" s="1"/>
  <c r="AJ65" i="22"/>
  <c r="AI65" i="22" s="1"/>
  <c r="AJ70" i="22"/>
  <c r="AI70" i="22" s="1"/>
  <c r="AJ71" i="22"/>
  <c r="AI71" i="22" s="1"/>
  <c r="AJ72" i="22"/>
  <c r="AI72" i="22" s="1"/>
  <c r="AJ74" i="22"/>
  <c r="AI74" i="22" s="1"/>
  <c r="AJ79" i="22"/>
  <c r="AI79" i="22" s="1"/>
  <c r="AJ80" i="22"/>
  <c r="AI80" i="22" s="1"/>
  <c r="AJ81" i="22"/>
  <c r="AI81" i="22" s="1"/>
  <c r="AJ83" i="22"/>
  <c r="AI83" i="22" s="1"/>
  <c r="AJ88" i="22"/>
  <c r="AI88" i="22" s="1"/>
  <c r="AJ89" i="22"/>
  <c r="AI89" i="22" s="1"/>
  <c r="AJ91" i="22"/>
  <c r="AI91" i="22" s="1"/>
  <c r="AJ94" i="22"/>
  <c r="AI94" i="22" s="1"/>
  <c r="AJ100" i="22"/>
  <c r="AI100" i="22" s="1"/>
  <c r="AJ101" i="22"/>
  <c r="AI101" i="22" s="1"/>
  <c r="AJ104" i="22"/>
  <c r="AI104" i="22" s="1"/>
  <c r="AJ105" i="22"/>
  <c r="AI105" i="22" s="1"/>
  <c r="AJ109" i="22"/>
  <c r="AI109" i="22" s="1"/>
  <c r="AJ110" i="22"/>
  <c r="AI110" i="22" s="1"/>
  <c r="AJ113" i="22"/>
  <c r="AI113" i="22" s="1"/>
  <c r="AJ114" i="22"/>
  <c r="AI114" i="22" s="1"/>
  <c r="AJ117" i="22"/>
  <c r="AI117" i="22" s="1"/>
  <c r="AJ118" i="22"/>
  <c r="AI118" i="22" s="1"/>
  <c r="AJ123" i="22"/>
  <c r="AI123" i="22" s="1"/>
  <c r="AJ124" i="22"/>
  <c r="AI124" i="22" s="1"/>
  <c r="AJ128" i="22"/>
  <c r="AI128" i="22" s="1"/>
  <c r="AJ129" i="22"/>
  <c r="AI129" i="22" s="1"/>
  <c r="AJ130" i="22"/>
  <c r="AI130" i="22" s="1"/>
  <c r="AJ132" i="22"/>
  <c r="AI132" i="22" s="1"/>
  <c r="AJ133" i="22"/>
  <c r="AI133" i="22" s="1"/>
  <c r="AJ134" i="22"/>
  <c r="AI134" i="22" s="1"/>
  <c r="AJ135" i="22"/>
  <c r="AI135" i="22" s="1"/>
  <c r="AJ136" i="22"/>
  <c r="AI136" i="22" s="1"/>
  <c r="AJ137" i="22"/>
  <c r="AI137" i="22" s="1"/>
  <c r="AJ138" i="22"/>
  <c r="AI138" i="22" s="1"/>
  <c r="AJ139" i="22"/>
  <c r="AI139" i="22" s="1"/>
  <c r="AJ140" i="22"/>
  <c r="AI140" i="22" s="1"/>
  <c r="AJ141" i="22"/>
  <c r="AI141" i="22" s="1"/>
  <c r="AJ143" i="22"/>
  <c r="AI143" i="22" s="1"/>
  <c r="AJ144" i="22"/>
  <c r="AI144" i="22" s="1"/>
  <c r="AJ145" i="22"/>
  <c r="AI145" i="22" s="1"/>
  <c r="AJ146" i="22"/>
  <c r="AI146" i="22" s="1"/>
  <c r="AJ147" i="22"/>
  <c r="AI147" i="22" s="1"/>
  <c r="AJ148" i="22"/>
  <c r="AI148" i="22" s="1"/>
  <c r="AJ149" i="22"/>
  <c r="AI149" i="22" s="1"/>
  <c r="AJ150" i="22"/>
  <c r="AI150" i="22" s="1"/>
  <c r="AJ152" i="22"/>
  <c r="AI152" i="22" s="1"/>
  <c r="AJ154" i="22"/>
  <c r="AI154" i="22" s="1"/>
  <c r="AJ155" i="22"/>
  <c r="AI155" i="22" s="1"/>
  <c r="AJ157" i="22"/>
  <c r="AI157" i="22" s="1"/>
  <c r="AJ158" i="22"/>
  <c r="AI158" i="22" s="1"/>
  <c r="AJ160" i="22"/>
  <c r="AI160" i="22" s="1"/>
  <c r="AJ161" i="22"/>
  <c r="AI161" i="22" s="1"/>
  <c r="AJ162" i="22"/>
  <c r="AI162" i="22" s="1"/>
  <c r="AJ163" i="22"/>
  <c r="AI163" i="22" s="1"/>
  <c r="AJ164" i="22"/>
  <c r="AI164" i="22" s="1"/>
  <c r="AJ165" i="22"/>
  <c r="AI165" i="22" s="1"/>
  <c r="AJ166" i="22"/>
  <c r="AI166" i="22" s="1"/>
  <c r="AJ168" i="22"/>
  <c r="AI168" i="22" s="1"/>
  <c r="AJ169" i="22"/>
  <c r="AI169" i="22" s="1"/>
  <c r="AJ170" i="22"/>
  <c r="AI170" i="22" s="1"/>
  <c r="AJ171" i="22"/>
  <c r="AI171" i="22" s="1"/>
  <c r="AJ172" i="22"/>
  <c r="AI172" i="22" s="1"/>
  <c r="AJ174" i="22"/>
  <c r="AI174" i="22" s="1"/>
  <c r="AJ175" i="22"/>
  <c r="AI175" i="22" s="1"/>
  <c r="AJ177" i="22"/>
  <c r="AI177" i="22" s="1"/>
  <c r="AJ178" i="22"/>
  <c r="AI178" i="22" s="1"/>
  <c r="AJ179" i="22"/>
  <c r="AI179" i="22" s="1"/>
  <c r="AJ180" i="22"/>
  <c r="AI180" i="22" s="1"/>
  <c r="AJ181" i="22"/>
  <c r="AI181" i="22" s="1"/>
  <c r="AJ182" i="22"/>
  <c r="AI182" i="22" s="1"/>
  <c r="AJ183" i="22"/>
  <c r="AI183" i="22" s="1"/>
  <c r="AJ266" i="22"/>
  <c r="AI266" i="22" s="1"/>
  <c r="AJ271" i="22"/>
  <c r="AI271" i="22" s="1"/>
  <c r="AJ282" i="24"/>
  <c r="AJ422" i="24"/>
  <c r="AJ391" i="24"/>
  <c r="AJ306" i="24"/>
  <c r="AJ186" i="24"/>
  <c r="AJ150" i="24"/>
  <c r="AJ90" i="24"/>
  <c r="AJ447" i="24"/>
  <c r="AJ415" i="24"/>
  <c r="AJ355" i="24"/>
  <c r="AJ303" i="24"/>
  <c r="AJ257" i="24"/>
  <c r="AJ228" i="24"/>
  <c r="AJ164" i="24"/>
  <c r="AJ408" i="24"/>
  <c r="AJ377" i="24"/>
  <c r="AJ248" i="24"/>
  <c r="AJ196" i="24"/>
  <c r="AJ166" i="24"/>
  <c r="AJ108" i="24"/>
  <c r="AJ68" i="24"/>
  <c r="AJ331" i="24"/>
  <c r="AJ311" i="24"/>
  <c r="AJ294" i="24"/>
  <c r="AJ234" i="24"/>
  <c r="AJ226" i="24"/>
  <c r="AJ119" i="24"/>
  <c r="AJ78" i="24"/>
  <c r="AJ263" i="24"/>
  <c r="AJ450" i="24"/>
  <c r="AJ269" i="24"/>
  <c r="AJ137" i="24"/>
  <c r="AJ74" i="24"/>
  <c r="AJ65" i="24"/>
  <c r="AJ275" i="24"/>
  <c r="AJ210" i="24"/>
  <c r="AJ142" i="24"/>
  <c r="AJ105" i="24"/>
  <c r="AJ40" i="24"/>
  <c r="AJ222" i="24"/>
  <c r="AJ116" i="24"/>
  <c r="AJ272" i="24"/>
  <c r="AJ372" i="24"/>
  <c r="AJ233" i="24"/>
  <c r="AJ165" i="24"/>
  <c r="AJ67" i="24"/>
  <c r="AJ307" i="24"/>
  <c r="AJ258" i="24"/>
  <c r="AJ244" i="24"/>
  <c r="AJ207" i="24"/>
  <c r="AJ102" i="24"/>
  <c r="AJ302" i="22"/>
  <c r="AI302" i="22" s="1"/>
  <c r="AJ303" i="22"/>
  <c r="AI303" i="22" s="1"/>
  <c r="AJ304" i="22"/>
  <c r="AI304" i="22" s="1"/>
  <c r="AJ316" i="22"/>
  <c r="AI316" i="22" s="1"/>
  <c r="AJ319" i="22"/>
  <c r="AI319" i="22" s="1"/>
  <c r="AJ320" i="22"/>
  <c r="AI320" i="22" s="1"/>
  <c r="AJ321" i="22"/>
  <c r="AI321" i="22" s="1"/>
  <c r="AJ322" i="22"/>
  <c r="AI322" i="22" s="1"/>
  <c r="AJ324" i="22"/>
  <c r="AI324" i="22" s="1"/>
  <c r="AJ325" i="22"/>
  <c r="AI325" i="22" s="1"/>
  <c r="AJ329" i="22"/>
  <c r="AI329" i="22" s="1"/>
  <c r="AJ330" i="22"/>
  <c r="AI330" i="22" s="1"/>
  <c r="AJ331" i="22"/>
  <c r="AI331" i="22" s="1"/>
  <c r="AJ332" i="22"/>
  <c r="AI332" i="22" s="1"/>
  <c r="AJ343" i="22"/>
  <c r="AI343" i="22" s="1"/>
  <c r="AJ345" i="22"/>
  <c r="AI345" i="22" s="1"/>
  <c r="AJ346" i="22"/>
  <c r="AI346" i="22" s="1"/>
  <c r="AJ348" i="22"/>
  <c r="AI348" i="22" s="1"/>
  <c r="AJ359" i="22"/>
  <c r="AI359" i="22" s="1"/>
  <c r="AJ362" i="22"/>
  <c r="AI362" i="22" s="1"/>
  <c r="AJ370" i="22"/>
  <c r="AI370" i="22" s="1"/>
  <c r="AJ101" i="24"/>
  <c r="AJ190" i="24"/>
  <c r="AJ13" i="24"/>
  <c r="AJ370" i="24"/>
  <c r="AJ201" i="24"/>
  <c r="AJ44" i="24"/>
  <c r="AJ172" i="24"/>
  <c r="AJ61" i="24"/>
  <c r="AJ60" i="24"/>
  <c r="AJ249" i="24"/>
  <c r="AJ138" i="24"/>
  <c r="AJ430" i="24"/>
  <c r="AJ239" i="22"/>
  <c r="AI239" i="22" s="1"/>
  <c r="AJ243" i="22"/>
  <c r="AI243" i="22" s="1"/>
  <c r="AJ244" i="22"/>
  <c r="AI244" i="22" s="1"/>
  <c r="AJ248" i="22"/>
  <c r="AI248" i="22" s="1"/>
  <c r="AJ258" i="22"/>
  <c r="AI258" i="22" s="1"/>
  <c r="AJ273" i="22"/>
  <c r="AI273" i="22" s="1"/>
  <c r="AJ274" i="22"/>
  <c r="AI274" i="22" s="1"/>
  <c r="AJ277" i="22"/>
  <c r="AI277" i="22" s="1"/>
  <c r="AJ281" i="22"/>
  <c r="AI281" i="22" s="1"/>
  <c r="AJ285" i="22"/>
  <c r="AI285" i="22" s="1"/>
  <c r="AJ287" i="22"/>
  <c r="AI287" i="22" s="1"/>
  <c r="AJ290" i="22"/>
  <c r="AI290" i="22" s="1"/>
  <c r="AJ195" i="24"/>
  <c r="AJ168" i="24"/>
  <c r="AJ99" i="24"/>
  <c r="AJ419" i="24"/>
  <c r="AJ392" i="24"/>
  <c r="AJ309" i="24"/>
  <c r="AJ270" i="24"/>
  <c r="AJ232" i="24"/>
  <c r="AJ182" i="24"/>
  <c r="AJ436" i="24"/>
  <c r="AJ413" i="24"/>
  <c r="AJ381" i="24"/>
  <c r="AJ326" i="24"/>
  <c r="AJ252" i="24"/>
  <c r="AJ219" i="24"/>
  <c r="AJ175" i="24"/>
  <c r="AJ85" i="24"/>
  <c r="AJ123" i="24"/>
  <c r="AJ420" i="24"/>
  <c r="AJ341" i="24"/>
  <c r="AJ237" i="24"/>
  <c r="AJ229" i="24"/>
  <c r="AJ187" i="24"/>
  <c r="AJ121" i="24"/>
  <c r="AJ62" i="24"/>
  <c r="AJ407" i="24"/>
  <c r="AJ79" i="24"/>
  <c r="AJ444" i="24"/>
  <c r="AJ395" i="24"/>
  <c r="AJ332" i="24"/>
  <c r="AJ139" i="24"/>
  <c r="AJ66" i="24"/>
  <c r="AJ43" i="24"/>
  <c r="AJ400" i="24"/>
  <c r="AJ194" i="24"/>
  <c r="AJ151" i="24"/>
  <c r="AJ109" i="24"/>
  <c r="AJ46" i="24"/>
  <c r="AJ325" i="24"/>
  <c r="AJ241" i="24"/>
  <c r="AJ120" i="24"/>
  <c r="AJ28" i="24"/>
  <c r="AJ397" i="24"/>
  <c r="AJ247" i="24"/>
  <c r="AJ173" i="24"/>
  <c r="AJ293" i="24"/>
  <c r="AJ437" i="24"/>
  <c r="AJ405" i="24"/>
  <c r="AJ316" i="24"/>
  <c r="AJ204" i="24"/>
  <c r="AJ124" i="24"/>
  <c r="AJ398" i="24"/>
  <c r="AJ365" i="24"/>
  <c r="AJ335" i="24"/>
  <c r="AJ284" i="24"/>
  <c r="AJ236" i="24"/>
  <c r="AJ202" i="24"/>
  <c r="AJ103" i="24"/>
  <c r="AJ386" i="24"/>
  <c r="AJ334" i="24"/>
  <c r="AJ286" i="24"/>
  <c r="AJ183" i="24"/>
  <c r="AJ144" i="24"/>
  <c r="AJ84" i="24"/>
  <c r="AK453" i="24"/>
  <c r="AJ227" i="24"/>
  <c r="AJ178" i="24"/>
  <c r="AJ140" i="24"/>
  <c r="AJ91" i="24"/>
  <c r="AJ23" i="24"/>
  <c r="AJ424" i="24"/>
  <c r="AJ349" i="24"/>
  <c r="AJ295" i="24"/>
  <c r="AJ238" i="24"/>
  <c r="AJ230" i="24"/>
  <c r="AJ129" i="24"/>
  <c r="AJ113" i="24"/>
  <c r="AJ63" i="24"/>
  <c r="AJ27" i="24"/>
  <c r="AJ427" i="24"/>
  <c r="AJ317" i="24"/>
  <c r="AJ242" i="24"/>
  <c r="AJ169" i="24"/>
  <c r="AJ80" i="24"/>
  <c r="AJ448" i="24"/>
  <c r="AJ375" i="24"/>
  <c r="AJ216" i="24"/>
  <c r="AJ171" i="24"/>
  <c r="AJ106" i="24"/>
  <c r="AJ69" i="24"/>
  <c r="AJ58" i="24"/>
  <c r="AJ50" i="24"/>
  <c r="AJ406" i="24"/>
  <c r="AJ205" i="24"/>
  <c r="AJ89" i="24"/>
  <c r="AJ378" i="24"/>
  <c r="AJ319" i="24"/>
  <c r="AJ32" i="24"/>
  <c r="AJ399" i="24"/>
  <c r="AJ333" i="24"/>
  <c r="AJ143" i="24"/>
  <c r="AJ49" i="24"/>
  <c r="AJ280" i="24"/>
  <c r="AJ446" i="24"/>
  <c r="AJ409" i="24"/>
  <c r="AJ360" i="24"/>
  <c r="AJ268" i="24"/>
  <c r="AJ133" i="24"/>
  <c r="AJ438" i="24"/>
  <c r="AJ410" i="24"/>
  <c r="AJ373" i="24"/>
  <c r="AJ338" i="24"/>
  <c r="AJ300" i="24"/>
  <c r="AJ253" i="24"/>
  <c r="AJ208" i="24"/>
  <c r="AJ445" i="24"/>
  <c r="AJ390" i="24"/>
  <c r="AJ371" i="24"/>
  <c r="AJ354" i="24"/>
  <c r="AJ246" i="24"/>
  <c r="AJ223" i="24"/>
  <c r="AJ206" i="24"/>
  <c r="AJ147" i="24"/>
  <c r="AJ38" i="24"/>
  <c r="AJ235" i="24"/>
  <c r="AJ184" i="24"/>
  <c r="AJ148" i="24"/>
  <c r="AJ97" i="24"/>
  <c r="AJ352" i="24"/>
  <c r="AJ324" i="24"/>
  <c r="AJ304" i="24"/>
  <c r="AJ264" i="24"/>
  <c r="AJ239" i="24"/>
  <c r="AJ231" i="24"/>
  <c r="AJ213" i="24"/>
  <c r="AJ158" i="24"/>
  <c r="AJ114" i="24"/>
  <c r="AJ47" i="24"/>
  <c r="AJ33" i="24"/>
  <c r="AJ439" i="24"/>
  <c r="AJ384" i="24"/>
  <c r="AJ174" i="24"/>
  <c r="AJ100" i="24"/>
  <c r="AJ34" i="24"/>
  <c r="AJ15" i="24"/>
  <c r="AJ449" i="24"/>
  <c r="AJ402" i="24"/>
  <c r="AJ393" i="24"/>
  <c r="AJ357" i="24"/>
  <c r="AJ153" i="24"/>
  <c r="AJ115" i="24"/>
  <c r="AJ70" i="24"/>
  <c r="AJ59" i="24"/>
  <c r="AJ29" i="24"/>
  <c r="AJ342" i="24"/>
  <c r="AJ209" i="24"/>
  <c r="AJ104" i="24"/>
  <c r="AJ14" i="24"/>
  <c r="AJ110" i="24"/>
  <c r="AJ353" i="24"/>
  <c r="AJ348" i="24"/>
  <c r="AJ177" i="24"/>
  <c r="AJ146" i="24"/>
  <c r="AJ302" i="24"/>
  <c r="AJ180" i="24"/>
  <c r="AJ432" i="24"/>
  <c r="AJ362" i="24"/>
  <c r="AJ225" i="24"/>
  <c r="AJ96" i="24"/>
  <c r="AJ131" i="24"/>
  <c r="AJ337" i="24"/>
  <c r="AJ452" i="24"/>
  <c r="AJ441" i="24"/>
  <c r="AJ218" i="24"/>
  <c r="AJ429" i="24"/>
  <c r="AJ359" i="24"/>
  <c r="AJ417" i="24"/>
  <c r="AJ367" i="24"/>
  <c r="AJ260" i="24"/>
  <c r="AJ9" i="24"/>
  <c r="AJ36" i="24"/>
  <c r="AJ292" i="22"/>
  <c r="AI292" i="22" s="1"/>
  <c r="AJ6" i="22"/>
  <c r="AI6" i="22" s="1"/>
  <c r="AJ9" i="22"/>
  <c r="AI9" i="22" s="1"/>
  <c r="AJ11" i="22"/>
  <c r="AI11" i="22" s="1"/>
  <c r="AJ14" i="22"/>
  <c r="AI14" i="22" s="1"/>
  <c r="AJ16" i="22"/>
  <c r="AI16" i="22" s="1"/>
  <c r="AJ19" i="22"/>
  <c r="AI19" i="22" s="1"/>
  <c r="AJ22" i="22"/>
  <c r="AI22" i="22" s="1"/>
  <c r="AJ24" i="22"/>
  <c r="AI24" i="22" s="1"/>
  <c r="AJ26" i="22"/>
  <c r="AI26" i="22" s="1"/>
  <c r="AJ28" i="22"/>
  <c r="AI28" i="22" s="1"/>
  <c r="AJ30" i="22"/>
  <c r="AI30" i="22" s="1"/>
  <c r="AJ33" i="22"/>
  <c r="AI33" i="22" s="1"/>
  <c r="AJ35" i="22"/>
  <c r="AI35" i="22" s="1"/>
  <c r="AJ38" i="22"/>
  <c r="AI38" i="22" s="1"/>
  <c r="AJ40" i="22"/>
  <c r="AI40" i="22" s="1"/>
  <c r="AJ42" i="22"/>
  <c r="AI42" i="22" s="1"/>
  <c r="AJ44" i="22"/>
  <c r="AI44" i="22" s="1"/>
  <c r="AJ46" i="22"/>
  <c r="AI46" i="22" s="1"/>
  <c r="AJ48" i="22"/>
  <c r="AI48" i="22" s="1"/>
  <c r="AJ50" i="22"/>
  <c r="AI50" i="22" s="1"/>
  <c r="AJ184" i="22"/>
  <c r="AI184" i="22" s="1"/>
  <c r="AJ186" i="22"/>
  <c r="AI186" i="22" s="1"/>
  <c r="AJ187" i="22"/>
  <c r="AI187" i="22" s="1"/>
  <c r="AJ188" i="22"/>
  <c r="AI188" i="22" s="1"/>
  <c r="AJ190" i="22"/>
  <c r="AI190" i="22" s="1"/>
  <c r="AJ191" i="22"/>
  <c r="AI191" i="22" s="1"/>
  <c r="AJ192" i="22"/>
  <c r="AI192" i="22" s="1"/>
  <c r="AJ193" i="22"/>
  <c r="AI193" i="22" s="1"/>
  <c r="AJ194" i="22"/>
  <c r="AI194" i="22" s="1"/>
  <c r="AJ195" i="22"/>
  <c r="AI195" i="22" s="1"/>
  <c r="AJ197" i="22"/>
  <c r="AI197" i="22" s="1"/>
  <c r="AJ198" i="22"/>
  <c r="AI198" i="22" s="1"/>
  <c r="AJ199" i="22"/>
  <c r="AI199" i="22" s="1"/>
  <c r="AJ200" i="22"/>
  <c r="AI200" i="22" s="1"/>
  <c r="AJ201" i="22"/>
  <c r="AI201" i="22" s="1"/>
  <c r="AJ202" i="22"/>
  <c r="AI202" i="22" s="1"/>
  <c r="AJ203" i="22"/>
  <c r="AI203" i="22" s="1"/>
  <c r="AJ204" i="22"/>
  <c r="AI204" i="22" s="1"/>
  <c r="AJ205" i="22"/>
  <c r="AI205" i="22" s="1"/>
  <c r="AJ206" i="22"/>
  <c r="AI206" i="22" s="1"/>
  <c r="AJ207" i="22"/>
  <c r="AI207" i="22" s="1"/>
  <c r="AJ209" i="22"/>
  <c r="AI209" i="22" s="1"/>
  <c r="AJ210" i="22"/>
  <c r="AI210" i="22" s="1"/>
  <c r="AJ211" i="22"/>
  <c r="AI211" i="22" s="1"/>
  <c r="AJ212" i="22"/>
  <c r="AI212" i="22" s="1"/>
  <c r="AJ213" i="22"/>
  <c r="AI213" i="22" s="1"/>
  <c r="AJ215" i="22"/>
  <c r="AI215" i="22" s="1"/>
  <c r="AJ216" i="22"/>
  <c r="AI216" i="22" s="1"/>
  <c r="AJ218" i="22"/>
  <c r="AI218" i="22" s="1"/>
  <c r="AJ219" i="22"/>
  <c r="AI219" i="22" s="1"/>
  <c r="AJ220" i="22"/>
  <c r="AI220" i="22" s="1"/>
  <c r="AJ222" i="22"/>
  <c r="AI222" i="22" s="1"/>
  <c r="AJ223" i="22"/>
  <c r="AI223" i="22" s="1"/>
  <c r="AJ224" i="22"/>
  <c r="AI224" i="22" s="1"/>
  <c r="AJ225" i="22"/>
  <c r="AI225" i="22" s="1"/>
  <c r="AJ226" i="22"/>
  <c r="AI226" i="22" s="1"/>
  <c r="AJ227" i="22"/>
  <c r="AI227" i="22" s="1"/>
  <c r="AJ228" i="22"/>
  <c r="AI228" i="22" s="1"/>
  <c r="AJ229" i="22"/>
  <c r="AI229" i="22" s="1"/>
  <c r="AJ230" i="22"/>
  <c r="AI230" i="22" s="1"/>
  <c r="AJ231" i="22"/>
  <c r="AI231" i="22" s="1"/>
  <c r="AJ232" i="22"/>
  <c r="AI232" i="22" s="1"/>
  <c r="AJ233" i="22"/>
  <c r="AI233" i="22" s="1"/>
  <c r="AJ234" i="22"/>
  <c r="AI234" i="22" s="1"/>
  <c r="AJ235" i="22"/>
  <c r="AI235" i="22" s="1"/>
  <c r="AJ236" i="22"/>
  <c r="AI236" i="22" s="1"/>
  <c r="AJ241" i="22"/>
  <c r="AI241" i="22" s="1"/>
  <c r="AJ264" i="22"/>
  <c r="AI264" i="22" s="1"/>
  <c r="AJ268" i="22"/>
  <c r="AI268" i="22" s="1"/>
  <c r="AJ272" i="22"/>
  <c r="AI272" i="22" s="1"/>
  <c r="AJ294" i="22"/>
  <c r="AI294" i="22" s="1"/>
  <c r="AJ297" i="22"/>
  <c r="AI297" i="22" s="1"/>
  <c r="AJ300" i="22"/>
  <c r="AI300" i="22" s="1"/>
  <c r="AJ301" i="22"/>
  <c r="AI301" i="22" s="1"/>
  <c r="AJ245" i="22"/>
  <c r="AI245" i="22" s="1"/>
  <c r="AJ250" i="22"/>
  <c r="AI250" i="22" s="1"/>
  <c r="AJ262" i="22"/>
  <c r="AI262" i="22" s="1"/>
  <c r="AJ276" i="22"/>
  <c r="AI276" i="22" s="1"/>
  <c r="AJ279" i="22"/>
  <c r="AI279" i="22" s="1"/>
  <c r="AJ283" i="22"/>
  <c r="AI283" i="22" s="1"/>
  <c r="AJ286" i="22"/>
  <c r="AI286" i="22" s="1"/>
  <c r="AJ289" i="22"/>
  <c r="AI289" i="22" s="1"/>
  <c r="AJ291" i="22"/>
  <c r="AI291" i="22" s="1"/>
  <c r="AJ293" i="22"/>
  <c r="AI293" i="22" s="1"/>
  <c r="AJ296" i="22"/>
  <c r="AI296" i="22" s="1"/>
  <c r="AJ299" i="22"/>
  <c r="AI299" i="22" s="1"/>
  <c r="AJ374" i="22"/>
  <c r="AI374" i="22" s="1"/>
  <c r="AJ375" i="22"/>
  <c r="AI375" i="22" s="1"/>
  <c r="AJ377" i="22"/>
  <c r="AI377" i="22" s="1"/>
  <c r="AJ378" i="22"/>
  <c r="AI378" i="22" s="1"/>
  <c r="AJ380" i="22"/>
  <c r="AI380" i="22" s="1"/>
  <c r="AJ381" i="22"/>
  <c r="AI381" i="22" s="1"/>
  <c r="AJ382" i="22"/>
  <c r="AI382" i="22" s="1"/>
  <c r="AJ383" i="22"/>
  <c r="AI383" i="22" s="1"/>
  <c r="AJ384" i="22"/>
  <c r="AI384" i="22" s="1"/>
  <c r="AJ386" i="22"/>
  <c r="AI386" i="22" s="1"/>
  <c r="AJ387" i="22"/>
  <c r="AI387" i="22" s="1"/>
  <c r="AJ388" i="22"/>
  <c r="AI388" i="22" s="1"/>
  <c r="AJ389" i="22"/>
  <c r="AI389" i="22" s="1"/>
  <c r="AJ390" i="22"/>
  <c r="AI390" i="22" s="1"/>
  <c r="AJ392" i="22"/>
  <c r="AI392" i="22" s="1"/>
  <c r="AJ394" i="22"/>
  <c r="AI394" i="22" s="1"/>
  <c r="AJ395" i="22"/>
  <c r="AI395" i="22" s="1"/>
  <c r="AJ396" i="22"/>
  <c r="AI396" i="22" s="1"/>
  <c r="AJ397" i="22"/>
  <c r="AI397" i="22" s="1"/>
  <c r="AJ398" i="22"/>
  <c r="AI398" i="22" s="1"/>
  <c r="AJ399" i="22"/>
  <c r="AI399" i="22" s="1"/>
  <c r="AJ401" i="22"/>
  <c r="AI401" i="22" s="1"/>
  <c r="AJ402" i="22"/>
  <c r="AI402" i="22" s="1"/>
  <c r="AJ403" i="22"/>
  <c r="AI403" i="22" s="1"/>
  <c r="AJ404" i="22"/>
  <c r="AI404" i="22" s="1"/>
  <c r="AJ405" i="22"/>
  <c r="AI405" i="22" s="1"/>
  <c r="AJ406" i="22"/>
  <c r="AI406" i="22" s="1"/>
  <c r="AJ407" i="22"/>
  <c r="AI407" i="22" s="1"/>
  <c r="AJ409" i="22"/>
  <c r="AI409" i="22" s="1"/>
  <c r="AJ410" i="22"/>
  <c r="AI410" i="22" s="1"/>
  <c r="AJ411" i="22"/>
  <c r="AI411" i="22" s="1"/>
  <c r="AJ412" i="22"/>
  <c r="AI412" i="22" s="1"/>
  <c r="AJ414" i="22"/>
  <c r="AI414" i="22" s="1"/>
  <c r="AJ415" i="22"/>
  <c r="AI415" i="22" s="1"/>
  <c r="AJ416" i="22"/>
  <c r="AI416" i="22" s="1"/>
  <c r="AJ417" i="22"/>
  <c r="AI417" i="22" s="1"/>
  <c r="AJ418" i="22"/>
  <c r="AI418" i="22" s="1"/>
  <c r="AJ419" i="22"/>
  <c r="AI419" i="22" s="1"/>
  <c r="AJ421" i="22"/>
  <c r="AI421" i="22" s="1"/>
  <c r="AJ423" i="22"/>
  <c r="AI423" i="22" s="1"/>
  <c r="AJ424" i="22"/>
  <c r="AI424" i="22" s="1"/>
  <c r="AJ426" i="22"/>
  <c r="AI426" i="22" s="1"/>
  <c r="AJ427" i="22"/>
  <c r="AI427" i="22" s="1"/>
  <c r="AJ429" i="22"/>
  <c r="AI429" i="22" s="1"/>
  <c r="AJ430" i="22"/>
  <c r="AI430" i="22" s="1"/>
  <c r="AJ432" i="22"/>
  <c r="AI432" i="22" s="1"/>
  <c r="AJ433" i="22"/>
  <c r="AI433" i="22" s="1"/>
  <c r="AJ434" i="22"/>
  <c r="AI434" i="22" s="1"/>
  <c r="AJ435" i="22"/>
  <c r="AI435" i="22" s="1"/>
  <c r="AJ436" i="22"/>
  <c r="AI436" i="22" s="1"/>
  <c r="AJ438" i="22"/>
  <c r="AI438" i="22" s="1"/>
  <c r="AJ439" i="22"/>
  <c r="AI439" i="22" s="1"/>
  <c r="AJ441" i="22"/>
  <c r="AI441" i="22" s="1"/>
  <c r="AJ442" i="22"/>
  <c r="AI442" i="22" s="1"/>
  <c r="AJ443" i="22"/>
  <c r="AI443" i="22" s="1"/>
  <c r="AJ444" i="22"/>
  <c r="AI444" i="22" s="1"/>
  <c r="AJ445" i="22"/>
  <c r="AI445" i="22" s="1"/>
  <c r="AJ446" i="22"/>
  <c r="AI446" i="22" s="1"/>
  <c r="AJ447" i="22"/>
  <c r="AI447" i="22" s="1"/>
  <c r="AJ449" i="22"/>
  <c r="AI449" i="22" s="1"/>
  <c r="AJ64" i="22"/>
  <c r="AI64" i="22" s="1"/>
  <c r="AJ67" i="22"/>
  <c r="AI67" i="22" s="1"/>
  <c r="AJ76" i="22"/>
  <c r="AI76" i="22" s="1"/>
  <c r="AJ86" i="22"/>
  <c r="AI86" i="22" s="1"/>
  <c r="AJ96" i="22"/>
  <c r="AI96" i="22" s="1"/>
  <c r="AJ253" i="22"/>
  <c r="AI253" i="22" s="1"/>
  <c r="AJ255" i="22"/>
  <c r="AI255" i="22" s="1"/>
  <c r="AJ261" i="22"/>
  <c r="AI261" i="22" s="1"/>
  <c r="AJ267" i="22"/>
  <c r="AI267" i="22" s="1"/>
  <c r="AJ365" i="22"/>
  <c r="AI365" i="22" s="1"/>
  <c r="AJ373" i="22"/>
  <c r="AI373" i="22" s="1"/>
  <c r="AJ69" i="22"/>
  <c r="AI69" i="22" s="1"/>
  <c r="AJ77" i="22"/>
  <c r="AI77" i="22" s="1"/>
  <c r="AJ87" i="22"/>
  <c r="AI87" i="22" s="1"/>
  <c r="AJ97" i="22"/>
  <c r="AI97" i="22" s="1"/>
  <c r="AJ66" i="22"/>
  <c r="AI66" i="22" s="1"/>
  <c r="AJ75" i="22"/>
  <c r="AI75" i="22" s="1"/>
  <c r="AJ85" i="22"/>
  <c r="AI85" i="22" s="1"/>
  <c r="AJ95" i="22"/>
  <c r="AI95" i="22" s="1"/>
  <c r="AJ98" i="22"/>
  <c r="AI98" i="22" s="1"/>
  <c r="AJ102" i="22"/>
  <c r="AI102" i="22" s="1"/>
  <c r="AJ106" i="22"/>
  <c r="AI106" i="22" s="1"/>
  <c r="AJ111" i="22"/>
  <c r="AI111" i="22" s="1"/>
  <c r="AJ115" i="22"/>
  <c r="AI115" i="22" s="1"/>
  <c r="AJ120" i="22"/>
  <c r="AI120" i="22" s="1"/>
  <c r="AJ125" i="22"/>
  <c r="AI125" i="22" s="1"/>
  <c r="AJ73" i="22"/>
  <c r="AI73" i="22" s="1"/>
  <c r="AJ82" i="22"/>
  <c r="AI82" i="22" s="1"/>
  <c r="AJ93" i="22"/>
  <c r="AI93" i="22" s="1"/>
  <c r="AJ99" i="22"/>
  <c r="AI99" i="22" s="1"/>
  <c r="AJ103" i="22"/>
  <c r="AI103" i="22" s="1"/>
  <c r="AJ107" i="22"/>
  <c r="AI107" i="22" s="1"/>
  <c r="AJ112" i="22"/>
  <c r="AI112" i="22" s="1"/>
  <c r="AJ116" i="22"/>
  <c r="AI116" i="22" s="1"/>
  <c r="AJ121" i="22"/>
  <c r="AI121" i="22" s="1"/>
  <c r="AJ126" i="22"/>
  <c r="AI126" i="22" s="1"/>
  <c r="AJ240" i="22"/>
  <c r="AI240" i="22" s="1"/>
  <c r="AJ249" i="22"/>
  <c r="AI249" i="22" s="1"/>
  <c r="AJ238" i="22"/>
  <c r="AI238" i="22" s="1"/>
  <c r="AJ246" i="22"/>
  <c r="AI246" i="22" s="1"/>
  <c r="AJ254" i="22"/>
  <c r="AI254" i="22" s="1"/>
  <c r="AJ260" i="22"/>
  <c r="AI260" i="22" s="1"/>
  <c r="AJ269" i="22"/>
  <c r="AI269" i="22" s="1"/>
  <c r="AJ242" i="22"/>
  <c r="AI242" i="22" s="1"/>
  <c r="AJ251" i="22"/>
  <c r="AI251" i="22" s="1"/>
  <c r="AJ257" i="22"/>
  <c r="AI257" i="22" s="1"/>
  <c r="AJ265" i="22"/>
  <c r="AI265" i="22" s="1"/>
  <c r="AH453" i="21"/>
  <c r="AE453" i="21"/>
  <c r="AB453" i="21"/>
  <c r="Y453" i="21"/>
  <c r="V453" i="21"/>
  <c r="S453" i="21"/>
  <c r="P453" i="21"/>
  <c r="M453" i="21"/>
  <c r="AI452" i="21"/>
  <c r="AG452" i="21"/>
  <c r="AD452" i="21"/>
  <c r="AA452" i="21"/>
  <c r="X452" i="21"/>
  <c r="U452" i="21"/>
  <c r="R452" i="21"/>
  <c r="O452" i="21"/>
  <c r="AI450" i="21"/>
  <c r="AG450" i="21"/>
  <c r="AD450" i="21"/>
  <c r="AA450" i="21"/>
  <c r="X450" i="21"/>
  <c r="U450" i="21"/>
  <c r="R450" i="21"/>
  <c r="O450" i="21"/>
  <c r="AI449" i="21"/>
  <c r="AG449" i="21"/>
  <c r="AD449" i="21"/>
  <c r="AA449" i="21"/>
  <c r="X449" i="21"/>
  <c r="U449" i="21"/>
  <c r="R449" i="21"/>
  <c r="O449" i="21"/>
  <c r="AI448" i="21"/>
  <c r="AG448" i="21"/>
  <c r="AD448" i="21"/>
  <c r="AA448" i="21"/>
  <c r="X448" i="21"/>
  <c r="U448" i="21"/>
  <c r="R448" i="21"/>
  <c r="O448" i="21"/>
  <c r="AI447" i="21"/>
  <c r="AG447" i="21"/>
  <c r="AD447" i="21"/>
  <c r="AA447" i="21"/>
  <c r="X447" i="21"/>
  <c r="U447" i="21"/>
  <c r="R447" i="21"/>
  <c r="O447" i="21"/>
  <c r="AI446" i="21"/>
  <c r="AG446" i="21"/>
  <c r="AD446" i="21"/>
  <c r="AA446" i="21"/>
  <c r="X446" i="21"/>
  <c r="U446" i="21"/>
  <c r="R446" i="21"/>
  <c r="O446" i="21"/>
  <c r="AI445" i="21"/>
  <c r="AG445" i="21"/>
  <c r="AD445" i="21"/>
  <c r="AA445" i="21"/>
  <c r="X445" i="21"/>
  <c r="U445" i="21"/>
  <c r="R445" i="21"/>
  <c r="O445" i="21"/>
  <c r="AI444" i="21"/>
  <c r="AG444" i="21"/>
  <c r="AD444" i="21"/>
  <c r="AA444" i="21"/>
  <c r="X444" i="21"/>
  <c r="U444" i="21"/>
  <c r="R444" i="21"/>
  <c r="O444" i="21"/>
  <c r="AI442" i="21"/>
  <c r="AG442" i="21"/>
  <c r="AD442" i="21"/>
  <c r="AA442" i="21"/>
  <c r="X442" i="21"/>
  <c r="U442" i="21"/>
  <c r="R442" i="21"/>
  <c r="O442" i="21"/>
  <c r="AI441" i="21"/>
  <c r="AG441" i="21"/>
  <c r="AD441" i="21"/>
  <c r="AA441" i="21"/>
  <c r="X441" i="21"/>
  <c r="U441" i="21"/>
  <c r="R441" i="21"/>
  <c r="O441" i="21"/>
  <c r="AI439" i="21"/>
  <c r="AG439" i="21"/>
  <c r="AD439" i="21"/>
  <c r="AA439" i="21"/>
  <c r="X439" i="21"/>
  <c r="U439" i="21"/>
  <c r="R439" i="21"/>
  <c r="O439" i="21"/>
  <c r="AI438" i="21"/>
  <c r="AG438" i="21"/>
  <c r="AD438" i="21"/>
  <c r="AA438" i="21"/>
  <c r="X438" i="21"/>
  <c r="U438" i="21"/>
  <c r="R438" i="21"/>
  <c r="O438" i="21"/>
  <c r="AI437" i="21"/>
  <c r="AG437" i="21"/>
  <c r="AD437" i="21"/>
  <c r="AA437" i="21"/>
  <c r="X437" i="21"/>
  <c r="U437" i="21"/>
  <c r="R437" i="21"/>
  <c r="O437" i="21"/>
  <c r="AI436" i="21"/>
  <c r="AG436" i="21"/>
  <c r="AD436" i="21"/>
  <c r="AA436" i="21"/>
  <c r="X436" i="21"/>
  <c r="U436" i="21"/>
  <c r="R436" i="21"/>
  <c r="O436" i="21"/>
  <c r="AI435" i="21"/>
  <c r="AG435" i="21"/>
  <c r="AD435" i="21"/>
  <c r="AA435" i="21"/>
  <c r="X435" i="21"/>
  <c r="U435" i="21"/>
  <c r="R435" i="21"/>
  <c r="O435" i="21"/>
  <c r="AI433" i="21"/>
  <c r="AG433" i="21"/>
  <c r="AD433" i="21"/>
  <c r="AA433" i="21"/>
  <c r="X433" i="21"/>
  <c r="U433" i="21"/>
  <c r="R433" i="21"/>
  <c r="O433" i="21"/>
  <c r="AI432" i="21"/>
  <c r="AG432" i="21"/>
  <c r="AD432" i="21"/>
  <c r="AA432" i="21"/>
  <c r="X432" i="21"/>
  <c r="U432" i="21"/>
  <c r="R432" i="21"/>
  <c r="O432" i="21"/>
  <c r="AI430" i="21"/>
  <c r="AG430" i="21"/>
  <c r="AD430" i="21"/>
  <c r="AA430" i="21"/>
  <c r="X430" i="21"/>
  <c r="U430" i="21"/>
  <c r="R430" i="21"/>
  <c r="O430" i="21"/>
  <c r="AI429" i="21"/>
  <c r="AG429" i="21"/>
  <c r="AD429" i="21"/>
  <c r="AA429" i="21"/>
  <c r="X429" i="21"/>
  <c r="U429" i="21"/>
  <c r="R429" i="21"/>
  <c r="O429" i="21"/>
  <c r="AI427" i="21"/>
  <c r="AG427" i="21"/>
  <c r="AD427" i="21"/>
  <c r="AA427" i="21"/>
  <c r="X427" i="21"/>
  <c r="U427" i="21"/>
  <c r="R427" i="21"/>
  <c r="O427" i="21"/>
  <c r="AI426" i="21"/>
  <c r="AG426" i="21"/>
  <c r="AD426" i="21"/>
  <c r="AA426" i="21"/>
  <c r="X426" i="21"/>
  <c r="U426" i="21"/>
  <c r="R426" i="21"/>
  <c r="O426" i="21"/>
  <c r="AI424" i="21"/>
  <c r="AG424" i="21"/>
  <c r="AD424" i="21"/>
  <c r="AA424" i="21"/>
  <c r="X424" i="21"/>
  <c r="U424" i="21"/>
  <c r="R424" i="21"/>
  <c r="O424" i="21"/>
  <c r="AI422" i="21"/>
  <c r="AG422" i="21"/>
  <c r="AD422" i="21"/>
  <c r="AA422" i="21"/>
  <c r="X422" i="21"/>
  <c r="U422" i="21"/>
  <c r="R422" i="21"/>
  <c r="O422" i="21"/>
  <c r="AI421" i="21"/>
  <c r="AG421" i="21"/>
  <c r="AD421" i="21"/>
  <c r="AA421" i="21"/>
  <c r="X421" i="21"/>
  <c r="U421" i="21"/>
  <c r="R421" i="21"/>
  <c r="O421" i="21"/>
  <c r="AI420" i="21"/>
  <c r="AG420" i="21"/>
  <c r="AD420" i="21"/>
  <c r="AA420" i="21"/>
  <c r="X420" i="21"/>
  <c r="U420" i="21"/>
  <c r="R420" i="21"/>
  <c r="O420" i="21"/>
  <c r="AI419" i="21"/>
  <c r="AG419" i="21"/>
  <c r="AD419" i="21"/>
  <c r="AA419" i="21"/>
  <c r="X419" i="21"/>
  <c r="U419" i="21"/>
  <c r="R419" i="21"/>
  <c r="O419" i="21"/>
  <c r="AI418" i="21"/>
  <c r="AG418" i="21"/>
  <c r="AD418" i="21"/>
  <c r="AA418" i="21"/>
  <c r="X418" i="21"/>
  <c r="U418" i="21"/>
  <c r="R418" i="21"/>
  <c r="O418" i="21"/>
  <c r="AI417" i="21"/>
  <c r="AG417" i="21"/>
  <c r="AD417" i="21"/>
  <c r="AA417" i="21"/>
  <c r="X417" i="21"/>
  <c r="U417" i="21"/>
  <c r="R417" i="21"/>
  <c r="O417" i="21"/>
  <c r="AI415" i="21"/>
  <c r="AG415" i="21"/>
  <c r="AD415" i="21"/>
  <c r="AA415" i="21"/>
  <c r="X415" i="21"/>
  <c r="U415" i="21"/>
  <c r="R415" i="21"/>
  <c r="O415" i="21"/>
  <c r="AI414" i="21"/>
  <c r="AG414" i="21"/>
  <c r="AD414" i="21"/>
  <c r="AA414" i="21"/>
  <c r="X414" i="21"/>
  <c r="U414" i="21"/>
  <c r="R414" i="21"/>
  <c r="O414" i="21"/>
  <c r="AI413" i="21"/>
  <c r="AG413" i="21"/>
  <c r="AD413" i="21"/>
  <c r="AA413" i="21"/>
  <c r="X413" i="21"/>
  <c r="U413" i="21"/>
  <c r="R413" i="21"/>
  <c r="O413" i="21"/>
  <c r="AI412" i="21"/>
  <c r="AG412" i="21"/>
  <c r="AD412" i="21"/>
  <c r="AA412" i="21"/>
  <c r="X412" i="21"/>
  <c r="U412" i="21"/>
  <c r="R412" i="21"/>
  <c r="O412" i="21"/>
  <c r="AI410" i="21"/>
  <c r="AG410" i="21"/>
  <c r="AD410" i="21"/>
  <c r="AA410" i="21"/>
  <c r="X410" i="21"/>
  <c r="U410" i="21"/>
  <c r="R410" i="21"/>
  <c r="O410" i="21"/>
  <c r="AI409" i="21"/>
  <c r="AG409" i="21"/>
  <c r="AD409" i="21"/>
  <c r="AA409" i="21"/>
  <c r="X409" i="21"/>
  <c r="U409" i="21"/>
  <c r="R409" i="21"/>
  <c r="O409" i="21"/>
  <c r="AI408" i="21"/>
  <c r="AG408" i="21"/>
  <c r="AD408" i="21"/>
  <c r="AA408" i="21"/>
  <c r="X408" i="21"/>
  <c r="U408" i="21"/>
  <c r="R408" i="21"/>
  <c r="O408" i="21"/>
  <c r="AI407" i="21"/>
  <c r="AG407" i="21"/>
  <c r="AD407" i="21"/>
  <c r="AA407" i="21"/>
  <c r="X407" i="21"/>
  <c r="U407" i="21"/>
  <c r="R407" i="21"/>
  <c r="O407" i="21"/>
  <c r="AI406" i="21"/>
  <c r="AG406" i="21"/>
  <c r="AD406" i="21"/>
  <c r="AA406" i="21"/>
  <c r="X406" i="21"/>
  <c r="U406" i="21"/>
  <c r="R406" i="21"/>
  <c r="O406" i="21"/>
  <c r="AI405" i="21"/>
  <c r="AG405" i="21"/>
  <c r="AD405" i="21"/>
  <c r="AA405" i="21"/>
  <c r="X405" i="21"/>
  <c r="U405" i="21"/>
  <c r="R405" i="21"/>
  <c r="O405" i="21"/>
  <c r="AI404" i="21"/>
  <c r="AG404" i="21"/>
  <c r="AD404" i="21"/>
  <c r="AA404" i="21"/>
  <c r="X404" i="21"/>
  <c r="U404" i="21"/>
  <c r="R404" i="21"/>
  <c r="O404" i="21"/>
  <c r="AI402" i="21"/>
  <c r="AG402" i="21"/>
  <c r="AD402" i="21"/>
  <c r="AA402" i="21"/>
  <c r="X402" i="21"/>
  <c r="U402" i="21"/>
  <c r="R402" i="21"/>
  <c r="O402" i="21"/>
  <c r="AI401" i="21"/>
  <c r="AG401" i="21"/>
  <c r="AD401" i="21"/>
  <c r="AA401" i="21"/>
  <c r="X401" i="21"/>
  <c r="U401" i="21"/>
  <c r="R401" i="21"/>
  <c r="O401" i="21"/>
  <c r="AI400" i="21"/>
  <c r="AG400" i="21"/>
  <c r="AD400" i="21"/>
  <c r="AA400" i="21"/>
  <c r="X400" i="21"/>
  <c r="U400" i="21"/>
  <c r="R400" i="21"/>
  <c r="O400" i="21"/>
  <c r="AI399" i="21"/>
  <c r="AG399" i="21"/>
  <c r="AD399" i="21"/>
  <c r="AA399" i="21"/>
  <c r="X399" i="21"/>
  <c r="U399" i="21"/>
  <c r="R399" i="21"/>
  <c r="O399" i="21"/>
  <c r="AI398" i="21"/>
  <c r="AG398" i="21"/>
  <c r="AD398" i="21"/>
  <c r="AA398" i="21"/>
  <c r="X398" i="21"/>
  <c r="U398" i="21"/>
  <c r="R398" i="21"/>
  <c r="O398" i="21"/>
  <c r="AI397" i="21"/>
  <c r="AG397" i="21"/>
  <c r="AD397" i="21"/>
  <c r="AA397" i="21"/>
  <c r="X397" i="21"/>
  <c r="U397" i="21"/>
  <c r="R397" i="21"/>
  <c r="O397" i="21"/>
  <c r="AI395" i="21"/>
  <c r="AG395" i="21"/>
  <c r="AD395" i="21"/>
  <c r="AA395" i="21"/>
  <c r="X395" i="21"/>
  <c r="U395" i="21"/>
  <c r="R395" i="21"/>
  <c r="O395" i="21"/>
  <c r="AI393" i="21"/>
  <c r="AG393" i="21"/>
  <c r="AD393" i="21"/>
  <c r="AA393" i="21"/>
  <c r="X393" i="21"/>
  <c r="U393" i="21"/>
  <c r="R393" i="21"/>
  <c r="O393" i="21"/>
  <c r="AI392" i="21"/>
  <c r="AG392" i="21"/>
  <c r="AD392" i="21"/>
  <c r="AA392" i="21"/>
  <c r="X392" i="21"/>
  <c r="U392" i="21"/>
  <c r="R392" i="21"/>
  <c r="O392" i="21"/>
  <c r="AI391" i="21"/>
  <c r="AG391" i="21"/>
  <c r="AD391" i="21"/>
  <c r="AA391" i="21"/>
  <c r="X391" i="21"/>
  <c r="U391" i="21"/>
  <c r="R391" i="21"/>
  <c r="O391" i="21"/>
  <c r="AI390" i="21"/>
  <c r="AG390" i="21"/>
  <c r="AD390" i="21"/>
  <c r="AA390" i="21"/>
  <c r="X390" i="21"/>
  <c r="U390" i="21"/>
  <c r="R390" i="21"/>
  <c r="O390" i="21"/>
  <c r="AI389" i="21"/>
  <c r="AG389" i="21"/>
  <c r="AD389" i="21"/>
  <c r="AA389" i="21"/>
  <c r="X389" i="21"/>
  <c r="U389" i="21"/>
  <c r="R389" i="21"/>
  <c r="O389" i="21"/>
  <c r="AI387" i="21"/>
  <c r="AG387" i="21"/>
  <c r="AD387" i="21"/>
  <c r="AA387" i="21"/>
  <c r="X387" i="21"/>
  <c r="U387" i="21"/>
  <c r="R387" i="21"/>
  <c r="O387" i="21"/>
  <c r="AI386" i="21"/>
  <c r="AG386" i="21"/>
  <c r="AD386" i="21"/>
  <c r="AA386" i="21"/>
  <c r="X386" i="21"/>
  <c r="U386" i="21"/>
  <c r="R386" i="21"/>
  <c r="O386" i="21"/>
  <c r="AI385" i="21"/>
  <c r="AG385" i="21"/>
  <c r="AD385" i="21"/>
  <c r="AA385" i="21"/>
  <c r="X385" i="21"/>
  <c r="U385" i="21"/>
  <c r="R385" i="21"/>
  <c r="O385" i="21"/>
  <c r="AI384" i="21"/>
  <c r="AG384" i="21"/>
  <c r="AD384" i="21"/>
  <c r="AA384" i="21"/>
  <c r="X384" i="21"/>
  <c r="U384" i="21"/>
  <c r="R384" i="21"/>
  <c r="O384" i="21"/>
  <c r="AI383" i="21"/>
  <c r="AG383" i="21"/>
  <c r="AD383" i="21"/>
  <c r="AA383" i="21"/>
  <c r="X383" i="21"/>
  <c r="U383" i="21"/>
  <c r="R383" i="21"/>
  <c r="O383" i="21"/>
  <c r="AI381" i="21"/>
  <c r="AG381" i="21"/>
  <c r="AD381" i="21"/>
  <c r="AA381" i="21"/>
  <c r="X381" i="21"/>
  <c r="U381" i="21"/>
  <c r="R381" i="21"/>
  <c r="O381" i="21"/>
  <c r="AI380" i="21"/>
  <c r="AG380" i="21"/>
  <c r="AD380" i="21"/>
  <c r="AA380" i="21"/>
  <c r="X380" i="21"/>
  <c r="U380" i="21"/>
  <c r="R380" i="21"/>
  <c r="O380" i="21"/>
  <c r="AI378" i="21"/>
  <c r="AG378" i="21"/>
  <c r="AD378" i="21"/>
  <c r="AA378" i="21"/>
  <c r="X378" i="21"/>
  <c r="U378" i="21"/>
  <c r="R378" i="21"/>
  <c r="O378" i="21"/>
  <c r="AI377" i="21"/>
  <c r="AG377" i="21"/>
  <c r="AD377" i="21"/>
  <c r="AA377" i="21"/>
  <c r="X377" i="21"/>
  <c r="U377" i="21"/>
  <c r="R377" i="21"/>
  <c r="O377" i="21"/>
  <c r="AG376" i="21"/>
  <c r="AD376" i="21"/>
  <c r="AA376" i="21"/>
  <c r="X376" i="21"/>
  <c r="U376" i="21"/>
  <c r="R376" i="21"/>
  <c r="O376" i="21"/>
  <c r="AI375" i="21"/>
  <c r="AG375" i="21"/>
  <c r="AD375" i="21"/>
  <c r="AA375" i="21"/>
  <c r="X375" i="21"/>
  <c r="U375" i="21"/>
  <c r="R375" i="21"/>
  <c r="O375" i="21"/>
  <c r="AI374" i="21"/>
  <c r="AG374" i="21"/>
  <c r="AD374" i="21"/>
  <c r="AA374" i="21"/>
  <c r="X374" i="21"/>
  <c r="U374" i="21"/>
  <c r="R374" i="21"/>
  <c r="O374" i="21"/>
  <c r="AI373" i="21"/>
  <c r="AG373" i="21"/>
  <c r="AD373" i="21"/>
  <c r="AA373" i="21"/>
  <c r="X373" i="21"/>
  <c r="U373" i="21"/>
  <c r="R373" i="21"/>
  <c r="O373" i="21"/>
  <c r="AI372" i="21"/>
  <c r="AG372" i="21"/>
  <c r="AD372" i="21"/>
  <c r="AA372" i="21"/>
  <c r="X372" i="21"/>
  <c r="U372" i="21"/>
  <c r="R372" i="21"/>
  <c r="O372" i="21"/>
  <c r="AI371" i="21"/>
  <c r="AG371" i="21"/>
  <c r="AD371" i="21"/>
  <c r="AA371" i="21"/>
  <c r="X371" i="21"/>
  <c r="U371" i="21"/>
  <c r="R371" i="21"/>
  <c r="O371" i="21"/>
  <c r="AI370" i="21"/>
  <c r="AG370" i="21"/>
  <c r="AD370" i="21"/>
  <c r="AA370" i="21"/>
  <c r="X370" i="21"/>
  <c r="U370" i="21"/>
  <c r="R370" i="21"/>
  <c r="O370" i="21"/>
  <c r="AI368" i="21"/>
  <c r="AG368" i="21"/>
  <c r="AD368" i="21"/>
  <c r="AA368" i="21"/>
  <c r="X368" i="21"/>
  <c r="U368" i="21"/>
  <c r="R368" i="21"/>
  <c r="O368" i="21"/>
  <c r="AI367" i="21"/>
  <c r="AD367" i="21"/>
  <c r="AA367" i="21"/>
  <c r="X367" i="21"/>
  <c r="U367" i="21"/>
  <c r="R367" i="21"/>
  <c r="O367" i="21"/>
  <c r="AI365" i="21"/>
  <c r="AG365" i="21"/>
  <c r="AD365" i="21"/>
  <c r="AA365" i="21"/>
  <c r="X365" i="21"/>
  <c r="U365" i="21"/>
  <c r="R365" i="21"/>
  <c r="O365" i="21"/>
  <c r="AI363" i="21"/>
  <c r="AG363" i="21"/>
  <c r="AD363" i="21"/>
  <c r="AA363" i="21"/>
  <c r="X363" i="21"/>
  <c r="U363" i="21"/>
  <c r="R363" i="21"/>
  <c r="O363" i="21"/>
  <c r="AI362" i="21"/>
  <c r="AG362" i="21"/>
  <c r="AD362" i="21"/>
  <c r="AA362" i="21"/>
  <c r="X362" i="21"/>
  <c r="U362" i="21"/>
  <c r="R362" i="21"/>
  <c r="O362" i="21"/>
  <c r="AI360" i="21"/>
  <c r="AG360" i="21"/>
  <c r="AD360" i="21"/>
  <c r="AA360" i="21"/>
  <c r="X360" i="21"/>
  <c r="U360" i="21"/>
  <c r="R360" i="21"/>
  <c r="O360" i="21"/>
  <c r="AI359" i="21"/>
  <c r="AG359" i="21"/>
  <c r="AD359" i="21"/>
  <c r="AA359" i="21"/>
  <c r="X359" i="21"/>
  <c r="U359" i="21"/>
  <c r="R359" i="21"/>
  <c r="O359" i="21"/>
  <c r="AI357" i="21"/>
  <c r="AD357" i="21"/>
  <c r="AA357" i="21"/>
  <c r="X357" i="21"/>
  <c r="AI356" i="21"/>
  <c r="AG356" i="21"/>
  <c r="AD356" i="21"/>
  <c r="AA356" i="21"/>
  <c r="X356" i="21"/>
  <c r="U356" i="21"/>
  <c r="R356" i="21"/>
  <c r="O356" i="21"/>
  <c r="AI355" i="21"/>
  <c r="AG355" i="21"/>
  <c r="AD355" i="21"/>
  <c r="AA355" i="21"/>
  <c r="X355" i="21"/>
  <c r="U355" i="21"/>
  <c r="R355" i="21"/>
  <c r="O355" i="21"/>
  <c r="AI354" i="21"/>
  <c r="AG354" i="21"/>
  <c r="AD354" i="21"/>
  <c r="AA354" i="21"/>
  <c r="X354" i="21"/>
  <c r="U354" i="21"/>
  <c r="R354" i="21"/>
  <c r="O354" i="21"/>
  <c r="AI353" i="21"/>
  <c r="AG353" i="21"/>
  <c r="AD353" i="21"/>
  <c r="AA353" i="21"/>
  <c r="X353" i="21"/>
  <c r="U353" i="21"/>
  <c r="R353" i="21"/>
  <c r="O353" i="21"/>
  <c r="AI352" i="21"/>
  <c r="AG352" i="21"/>
  <c r="AD352" i="21"/>
  <c r="AA352" i="21"/>
  <c r="X352" i="21"/>
  <c r="U352" i="21"/>
  <c r="R352" i="21"/>
  <c r="O352" i="21"/>
  <c r="AI351" i="21"/>
  <c r="AG351" i="21"/>
  <c r="AD351" i="21"/>
  <c r="AA351" i="21"/>
  <c r="X351" i="21"/>
  <c r="U351" i="21"/>
  <c r="R351" i="21"/>
  <c r="O351" i="21"/>
  <c r="AI349" i="21"/>
  <c r="AG349" i="21"/>
  <c r="AD349" i="21"/>
  <c r="AA349" i="21"/>
  <c r="X349" i="21"/>
  <c r="U349" i="21"/>
  <c r="R349" i="21"/>
  <c r="O349" i="21"/>
  <c r="AI348" i="21"/>
  <c r="AG348" i="21"/>
  <c r="AD348" i="21"/>
  <c r="AA348" i="21"/>
  <c r="X348" i="21"/>
  <c r="U348" i="21"/>
  <c r="R348" i="21"/>
  <c r="O348" i="21"/>
  <c r="AI346" i="21"/>
  <c r="AG346" i="21"/>
  <c r="AD346" i="21"/>
  <c r="AA346" i="21"/>
  <c r="X346" i="21"/>
  <c r="U346" i="21"/>
  <c r="R346" i="21"/>
  <c r="O346" i="21"/>
  <c r="AI344" i="21"/>
  <c r="AG344" i="21"/>
  <c r="AD344" i="21"/>
  <c r="AA344" i="21"/>
  <c r="X344" i="21"/>
  <c r="U344" i="21"/>
  <c r="R344" i="21"/>
  <c r="O344" i="21"/>
  <c r="AI342" i="21"/>
  <c r="AG342" i="21"/>
  <c r="AD342" i="21"/>
  <c r="AA342" i="21"/>
  <c r="X342" i="21"/>
  <c r="U342" i="21"/>
  <c r="R342" i="21"/>
  <c r="O342" i="21"/>
  <c r="AI341" i="21"/>
  <c r="AG341" i="21"/>
  <c r="AD341" i="21"/>
  <c r="AA341" i="21"/>
  <c r="X341" i="21"/>
  <c r="U341" i="21"/>
  <c r="R341" i="21"/>
  <c r="O341" i="21"/>
  <c r="AI340" i="21"/>
  <c r="AG340" i="21"/>
  <c r="AD340" i="21"/>
  <c r="AA340" i="21"/>
  <c r="X340" i="21"/>
  <c r="U340" i="21"/>
  <c r="R340" i="21"/>
  <c r="O340" i="21"/>
  <c r="AI338" i="21"/>
  <c r="AG338" i="21"/>
  <c r="AD338" i="21"/>
  <c r="AA338" i="21"/>
  <c r="X338" i="21"/>
  <c r="U338" i="21"/>
  <c r="R338" i="21"/>
  <c r="O338" i="21"/>
  <c r="AI337" i="21"/>
  <c r="AG337" i="21"/>
  <c r="AD337" i="21"/>
  <c r="AA337" i="21"/>
  <c r="X337" i="21"/>
  <c r="U337" i="21"/>
  <c r="R337" i="21"/>
  <c r="O337" i="21"/>
  <c r="AI335" i="21"/>
  <c r="AG335" i="21"/>
  <c r="AD335" i="21"/>
  <c r="AA335" i="21"/>
  <c r="X335" i="21"/>
  <c r="U335" i="21"/>
  <c r="R335" i="21"/>
  <c r="O335" i="21"/>
  <c r="AI334" i="21"/>
  <c r="AG334" i="21"/>
  <c r="AD334" i="21"/>
  <c r="AA334" i="21"/>
  <c r="X334" i="21"/>
  <c r="U334" i="21"/>
  <c r="R334" i="21"/>
  <c r="O334" i="21"/>
  <c r="AI333" i="21"/>
  <c r="AG333" i="21"/>
  <c r="AD333" i="21"/>
  <c r="AA333" i="21"/>
  <c r="X333" i="21"/>
  <c r="U333" i="21"/>
  <c r="R333" i="21"/>
  <c r="O333" i="21"/>
  <c r="AI332" i="21"/>
  <c r="AG332" i="21"/>
  <c r="AD332" i="21"/>
  <c r="AA332" i="21"/>
  <c r="X332" i="21"/>
  <c r="U332" i="21"/>
  <c r="R332" i="21"/>
  <c r="O332" i="21"/>
  <c r="AI331" i="21"/>
  <c r="AG331" i="21"/>
  <c r="AD331" i="21"/>
  <c r="AA331" i="21"/>
  <c r="X331" i="21"/>
  <c r="U331" i="21"/>
  <c r="R331" i="21"/>
  <c r="O331" i="21"/>
  <c r="AI330" i="21"/>
  <c r="AG330" i="21"/>
  <c r="AD330" i="21"/>
  <c r="AA330" i="21"/>
  <c r="X330" i="21"/>
  <c r="U330" i="21"/>
  <c r="R330" i="21"/>
  <c r="O330" i="21"/>
  <c r="AI329" i="21"/>
  <c r="AG329" i="21"/>
  <c r="AD329" i="21"/>
  <c r="AA329" i="21"/>
  <c r="X329" i="21"/>
  <c r="U329" i="21"/>
  <c r="R329" i="21"/>
  <c r="O329" i="21"/>
  <c r="AI328" i="21"/>
  <c r="AG328" i="21"/>
  <c r="AD328" i="21"/>
  <c r="AA328" i="21"/>
  <c r="X328" i="21"/>
  <c r="U328" i="21"/>
  <c r="R328" i="21"/>
  <c r="O328" i="21"/>
  <c r="AI327" i="21"/>
  <c r="AG327" i="21"/>
  <c r="AD327" i="21"/>
  <c r="AA327" i="21"/>
  <c r="X327" i="21"/>
  <c r="U327" i="21"/>
  <c r="R327" i="21"/>
  <c r="O327" i="21"/>
  <c r="AI326" i="21"/>
  <c r="AG326" i="21"/>
  <c r="AD326" i="21"/>
  <c r="AA326" i="21"/>
  <c r="X326" i="21"/>
  <c r="U326" i="21"/>
  <c r="R326" i="21"/>
  <c r="O326" i="21"/>
  <c r="AI325" i="21"/>
  <c r="AG325" i="21"/>
  <c r="AD325" i="21"/>
  <c r="AA325" i="21"/>
  <c r="X325" i="21"/>
  <c r="U325" i="21"/>
  <c r="R325" i="21"/>
  <c r="O325" i="21"/>
  <c r="AI324" i="21"/>
  <c r="AG324" i="21"/>
  <c r="AD324" i="21"/>
  <c r="AA324" i="21"/>
  <c r="X324" i="21"/>
  <c r="U324" i="21"/>
  <c r="R324" i="21"/>
  <c r="O324" i="21"/>
  <c r="AI323" i="21"/>
  <c r="AG323" i="21"/>
  <c r="AD323" i="21"/>
  <c r="AA323" i="21"/>
  <c r="X323" i="21"/>
  <c r="U323" i="21"/>
  <c r="R323" i="21"/>
  <c r="O323" i="21"/>
  <c r="AI322" i="21"/>
  <c r="AG322" i="21"/>
  <c r="AD322" i="21"/>
  <c r="AA322" i="21"/>
  <c r="X322" i="21"/>
  <c r="U322" i="21"/>
  <c r="R322" i="21"/>
  <c r="O322" i="21"/>
  <c r="AI320" i="21"/>
  <c r="AG320" i="21"/>
  <c r="AD320" i="21"/>
  <c r="AA320" i="21"/>
  <c r="X320" i="21"/>
  <c r="U320" i="21"/>
  <c r="R320" i="21"/>
  <c r="O320" i="21"/>
  <c r="AI319" i="21"/>
  <c r="AG319" i="21"/>
  <c r="AD319" i="21"/>
  <c r="AA319" i="21"/>
  <c r="X319" i="21"/>
  <c r="U319" i="21"/>
  <c r="R319" i="21"/>
  <c r="O319" i="21"/>
  <c r="AI318" i="21"/>
  <c r="AG318" i="21"/>
  <c r="AD318" i="21"/>
  <c r="AA318" i="21"/>
  <c r="X318" i="21"/>
  <c r="U318" i="21"/>
  <c r="R318" i="21"/>
  <c r="O318" i="21"/>
  <c r="AI317" i="21"/>
  <c r="AG317" i="21"/>
  <c r="AD317" i="21"/>
  <c r="AA317" i="21"/>
  <c r="X317" i="21"/>
  <c r="U317" i="21"/>
  <c r="R317" i="21"/>
  <c r="O317" i="21"/>
  <c r="AI316" i="21"/>
  <c r="AG316" i="21"/>
  <c r="AD316" i="21"/>
  <c r="AA316" i="21"/>
  <c r="X316" i="21"/>
  <c r="U316" i="21"/>
  <c r="R316" i="21"/>
  <c r="O316" i="21"/>
  <c r="AI315" i="21"/>
  <c r="AG315" i="21"/>
  <c r="AD315" i="21"/>
  <c r="AA315" i="21"/>
  <c r="X315" i="21"/>
  <c r="U315" i="21"/>
  <c r="R315" i="21"/>
  <c r="O315" i="21"/>
  <c r="AI313" i="21"/>
  <c r="AG313" i="21"/>
  <c r="AD313" i="21"/>
  <c r="AA313" i="21"/>
  <c r="X313" i="21"/>
  <c r="U313" i="21"/>
  <c r="R313" i="21"/>
  <c r="O313" i="21"/>
  <c r="AI312" i="21"/>
  <c r="AG312" i="21"/>
  <c r="AD312" i="21"/>
  <c r="AA312" i="21"/>
  <c r="X312" i="21"/>
  <c r="U312" i="21"/>
  <c r="R312" i="21"/>
  <c r="O312" i="21"/>
  <c r="AI311" i="21"/>
  <c r="AG311" i="21"/>
  <c r="AD311" i="21"/>
  <c r="AA311" i="21"/>
  <c r="X311" i="21"/>
  <c r="U311" i="21"/>
  <c r="R311" i="21"/>
  <c r="O311" i="21"/>
  <c r="AI309" i="21"/>
  <c r="AG309" i="21"/>
  <c r="AD309" i="21"/>
  <c r="AA309" i="21"/>
  <c r="X309" i="21"/>
  <c r="U309" i="21"/>
  <c r="R309" i="21"/>
  <c r="O309" i="21"/>
  <c r="AI307" i="21"/>
  <c r="AG307" i="21"/>
  <c r="AD307" i="21"/>
  <c r="AA307" i="21"/>
  <c r="X307" i="21"/>
  <c r="U307" i="21"/>
  <c r="R307" i="21"/>
  <c r="O307" i="21"/>
  <c r="AI306" i="21"/>
  <c r="AG306" i="21"/>
  <c r="AD306" i="21"/>
  <c r="AA306" i="21"/>
  <c r="X306" i="21"/>
  <c r="U306" i="21"/>
  <c r="R306" i="21"/>
  <c r="O306" i="21"/>
  <c r="AI305" i="21"/>
  <c r="AG305" i="21"/>
  <c r="AD305" i="21"/>
  <c r="AA305" i="21"/>
  <c r="X305" i="21"/>
  <c r="U305" i="21"/>
  <c r="R305" i="21"/>
  <c r="O305" i="21"/>
  <c r="AI304" i="21"/>
  <c r="AG304" i="21"/>
  <c r="AD304" i="21"/>
  <c r="AA304" i="21"/>
  <c r="X304" i="21"/>
  <c r="U304" i="21"/>
  <c r="R304" i="21"/>
  <c r="O304" i="21"/>
  <c r="AI303" i="21"/>
  <c r="AG303" i="21"/>
  <c r="AD303" i="21"/>
  <c r="AA303" i="21"/>
  <c r="X303" i="21"/>
  <c r="U303" i="21"/>
  <c r="R303" i="21"/>
  <c r="O303" i="21"/>
  <c r="AI302" i="21"/>
  <c r="AG302" i="21"/>
  <c r="AD302" i="21"/>
  <c r="AA302" i="21"/>
  <c r="X302" i="21"/>
  <c r="U302" i="21"/>
  <c r="R302" i="21"/>
  <c r="O302" i="21"/>
  <c r="AI300" i="21"/>
  <c r="AG300" i="21"/>
  <c r="AD300" i="21"/>
  <c r="AA300" i="21"/>
  <c r="X300" i="21"/>
  <c r="U300" i="21"/>
  <c r="R300" i="21"/>
  <c r="O300" i="21"/>
  <c r="AI299" i="21"/>
  <c r="AG299" i="21"/>
  <c r="AD299" i="21"/>
  <c r="AA299" i="21"/>
  <c r="X299" i="21"/>
  <c r="U299" i="21"/>
  <c r="R299" i="21"/>
  <c r="O299" i="21"/>
  <c r="AI297" i="21"/>
  <c r="AG297" i="21"/>
  <c r="AD297" i="21"/>
  <c r="AA297" i="21"/>
  <c r="X297" i="21"/>
  <c r="U297" i="21"/>
  <c r="R297" i="21"/>
  <c r="O297" i="21"/>
  <c r="AI296" i="21"/>
  <c r="AG296" i="21"/>
  <c r="AD296" i="21"/>
  <c r="AA296" i="21"/>
  <c r="X296" i="21"/>
  <c r="U296" i="21"/>
  <c r="R296" i="21"/>
  <c r="O296" i="21"/>
  <c r="AI295" i="21"/>
  <c r="AG295" i="21"/>
  <c r="AD295" i="21"/>
  <c r="AA295" i="21"/>
  <c r="X295" i="21"/>
  <c r="U295" i="21"/>
  <c r="R295" i="21"/>
  <c r="O295" i="21"/>
  <c r="AI294" i="21"/>
  <c r="AG294" i="21"/>
  <c r="AD294" i="21"/>
  <c r="AA294" i="21"/>
  <c r="X294" i="21"/>
  <c r="U294" i="21"/>
  <c r="R294" i="21"/>
  <c r="O294" i="21"/>
  <c r="AI293" i="21"/>
  <c r="AG293" i="21"/>
  <c r="AD293" i="21"/>
  <c r="AA293" i="21"/>
  <c r="X293" i="21"/>
  <c r="U293" i="21"/>
  <c r="R293" i="21"/>
  <c r="O293" i="21"/>
  <c r="AI292" i="21"/>
  <c r="AG292" i="21"/>
  <c r="AD292" i="21"/>
  <c r="AA292" i="21"/>
  <c r="X292" i="21"/>
  <c r="U292" i="21"/>
  <c r="R292" i="21"/>
  <c r="O292" i="21"/>
  <c r="AI290" i="21"/>
  <c r="AG290" i="21"/>
  <c r="AD290" i="21"/>
  <c r="AA290" i="21"/>
  <c r="X290" i="21"/>
  <c r="U290" i="21"/>
  <c r="R290" i="21"/>
  <c r="O290" i="21"/>
  <c r="AI289" i="21"/>
  <c r="AG289" i="21"/>
  <c r="AD289" i="21"/>
  <c r="AA289" i="21"/>
  <c r="X289" i="21"/>
  <c r="U289" i="21"/>
  <c r="R289" i="21"/>
  <c r="O289" i="21"/>
  <c r="AI288" i="21"/>
  <c r="AG288" i="21"/>
  <c r="AD288" i="21"/>
  <c r="AA288" i="21"/>
  <c r="X288" i="21"/>
  <c r="U288" i="21"/>
  <c r="R288" i="21"/>
  <c r="O288" i="21"/>
  <c r="AI286" i="21"/>
  <c r="AG286" i="21"/>
  <c r="AD286" i="21"/>
  <c r="AA286" i="21"/>
  <c r="X286" i="21"/>
  <c r="U286" i="21"/>
  <c r="R286" i="21"/>
  <c r="O286" i="21"/>
  <c r="AI284" i="21"/>
  <c r="AG284" i="21"/>
  <c r="AD284" i="21"/>
  <c r="AA284" i="21"/>
  <c r="X284" i="21"/>
  <c r="U284" i="21"/>
  <c r="R284" i="21"/>
  <c r="O284" i="21"/>
  <c r="AI282" i="21"/>
  <c r="AG282" i="21"/>
  <c r="AD282" i="21"/>
  <c r="AA282" i="21"/>
  <c r="X282" i="21"/>
  <c r="U282" i="21"/>
  <c r="R282" i="21"/>
  <c r="O282" i="21"/>
  <c r="AI280" i="21"/>
  <c r="AG280" i="21"/>
  <c r="AD280" i="21"/>
  <c r="AA280" i="21"/>
  <c r="X280" i="21"/>
  <c r="U280" i="21"/>
  <c r="R280" i="21"/>
  <c r="O280" i="21"/>
  <c r="AI279" i="21"/>
  <c r="AG279" i="21"/>
  <c r="AD279" i="21"/>
  <c r="AA279" i="21"/>
  <c r="X279" i="21"/>
  <c r="U279" i="21"/>
  <c r="R279" i="21"/>
  <c r="O279" i="21"/>
  <c r="AI277" i="21"/>
  <c r="AG277" i="21"/>
  <c r="AD277" i="21"/>
  <c r="AA277" i="21"/>
  <c r="X277" i="21"/>
  <c r="U277" i="21"/>
  <c r="R277" i="21"/>
  <c r="O277" i="21"/>
  <c r="AI276" i="21"/>
  <c r="AG276" i="21"/>
  <c r="AD276" i="21"/>
  <c r="AA276" i="21"/>
  <c r="X276" i="21"/>
  <c r="U276" i="21"/>
  <c r="R276" i="21"/>
  <c r="O276" i="21"/>
  <c r="AI275" i="21"/>
  <c r="AG275" i="21"/>
  <c r="AD275" i="21"/>
  <c r="AA275" i="21"/>
  <c r="X275" i="21"/>
  <c r="U275" i="21"/>
  <c r="R275" i="21"/>
  <c r="O275" i="21"/>
  <c r="AI274" i="21"/>
  <c r="AG274" i="21"/>
  <c r="AD274" i="21"/>
  <c r="AA274" i="21"/>
  <c r="X274" i="21"/>
  <c r="U274" i="21"/>
  <c r="R274" i="21"/>
  <c r="O274" i="21"/>
  <c r="AI272" i="21"/>
  <c r="AG272" i="21"/>
  <c r="AD272" i="21"/>
  <c r="AA272" i="21"/>
  <c r="X272" i="21"/>
  <c r="U272" i="21"/>
  <c r="R272" i="21"/>
  <c r="O272" i="21"/>
  <c r="AI271" i="21"/>
  <c r="AG271" i="21"/>
  <c r="AD271" i="21"/>
  <c r="AA271" i="21"/>
  <c r="X271" i="21"/>
  <c r="U271" i="21"/>
  <c r="R271" i="21"/>
  <c r="O271" i="21"/>
  <c r="AI270" i="21"/>
  <c r="AG270" i="21"/>
  <c r="AD270" i="21"/>
  <c r="AA270" i="21"/>
  <c r="X270" i="21"/>
  <c r="U270" i="21"/>
  <c r="R270" i="21"/>
  <c r="O270" i="21"/>
  <c r="AI269" i="21"/>
  <c r="AG269" i="21"/>
  <c r="AD269" i="21"/>
  <c r="AA269" i="21"/>
  <c r="X269" i="21"/>
  <c r="U269" i="21"/>
  <c r="R269" i="21"/>
  <c r="O269" i="21"/>
  <c r="AI268" i="21"/>
  <c r="AG268" i="21"/>
  <c r="AD268" i="21"/>
  <c r="AA268" i="21"/>
  <c r="X268" i="21"/>
  <c r="U268" i="21"/>
  <c r="R268" i="21"/>
  <c r="O268" i="21"/>
  <c r="AI267" i="21"/>
  <c r="AG267" i="21"/>
  <c r="AD267" i="21"/>
  <c r="AA267" i="21"/>
  <c r="X267" i="21"/>
  <c r="U267" i="21"/>
  <c r="R267" i="21"/>
  <c r="O267" i="21"/>
  <c r="AI265" i="21"/>
  <c r="AG265" i="21"/>
  <c r="AD265" i="21"/>
  <c r="AA265" i="21"/>
  <c r="X265" i="21"/>
  <c r="U265" i="21"/>
  <c r="R265" i="21"/>
  <c r="O265" i="21"/>
  <c r="AI264" i="21"/>
  <c r="AG264" i="21"/>
  <c r="AD264" i="21"/>
  <c r="AA264" i="21"/>
  <c r="X264" i="21"/>
  <c r="U264" i="21"/>
  <c r="R264" i="21"/>
  <c r="O264" i="21"/>
  <c r="AI263" i="21"/>
  <c r="AG263" i="21"/>
  <c r="AD263" i="21"/>
  <c r="AA263" i="21"/>
  <c r="X263" i="21"/>
  <c r="U263" i="21"/>
  <c r="R263" i="21"/>
  <c r="O263" i="21"/>
  <c r="AI261" i="21"/>
  <c r="AG261" i="21"/>
  <c r="AD261" i="21"/>
  <c r="AA261" i="21"/>
  <c r="X261" i="21"/>
  <c r="U261" i="21"/>
  <c r="R261" i="21"/>
  <c r="O261" i="21"/>
  <c r="AI260" i="21"/>
  <c r="AG260" i="21"/>
  <c r="AD260" i="21"/>
  <c r="AA260" i="21"/>
  <c r="X260" i="21"/>
  <c r="U260" i="21"/>
  <c r="R260" i="21"/>
  <c r="O260" i="21"/>
  <c r="AI258" i="21"/>
  <c r="AG258" i="21"/>
  <c r="AD258" i="21"/>
  <c r="AA258" i="21"/>
  <c r="X258" i="21"/>
  <c r="U258" i="21"/>
  <c r="R258" i="21"/>
  <c r="O258" i="21"/>
  <c r="AI257" i="21"/>
  <c r="AG257" i="21"/>
  <c r="AD257" i="21"/>
  <c r="AA257" i="21"/>
  <c r="X257" i="21"/>
  <c r="U257" i="21"/>
  <c r="R257" i="21"/>
  <c r="O257" i="21"/>
  <c r="AI256" i="21"/>
  <c r="AG256" i="21"/>
  <c r="AD256" i="21"/>
  <c r="AA256" i="21"/>
  <c r="X256" i="21"/>
  <c r="U256" i="21"/>
  <c r="R256" i="21"/>
  <c r="O256" i="21"/>
  <c r="AI254" i="21"/>
  <c r="AG254" i="21"/>
  <c r="AD254" i="21"/>
  <c r="AA254" i="21"/>
  <c r="X254" i="21"/>
  <c r="U254" i="21"/>
  <c r="R254" i="21"/>
  <c r="O254" i="21"/>
  <c r="AI253" i="21"/>
  <c r="AG253" i="21"/>
  <c r="AD253" i="21"/>
  <c r="AA253" i="21"/>
  <c r="X253" i="21"/>
  <c r="U253" i="21"/>
  <c r="R253" i="21"/>
  <c r="O253" i="21"/>
  <c r="AI252" i="21"/>
  <c r="AG252" i="21"/>
  <c r="AD252" i="21"/>
  <c r="AA252" i="21"/>
  <c r="X252" i="21"/>
  <c r="U252" i="21"/>
  <c r="R252" i="21"/>
  <c r="O252" i="21"/>
  <c r="AI251" i="21"/>
  <c r="AG251" i="21"/>
  <c r="AD251" i="21"/>
  <c r="AA251" i="21"/>
  <c r="X251" i="21"/>
  <c r="U251" i="21"/>
  <c r="R251" i="21"/>
  <c r="O251" i="21"/>
  <c r="AI249" i="21"/>
  <c r="AG249" i="21"/>
  <c r="AD249" i="21"/>
  <c r="AA249" i="21"/>
  <c r="X249" i="21"/>
  <c r="U249" i="21"/>
  <c r="R249" i="21"/>
  <c r="O249" i="21"/>
  <c r="AI248" i="21"/>
  <c r="AG248" i="21"/>
  <c r="AD248" i="21"/>
  <c r="AA248" i="21"/>
  <c r="X248" i="21"/>
  <c r="U248" i="21"/>
  <c r="R248" i="21"/>
  <c r="O248" i="21"/>
  <c r="AI247" i="21"/>
  <c r="AG247" i="21"/>
  <c r="AD247" i="21"/>
  <c r="AA247" i="21"/>
  <c r="X247" i="21"/>
  <c r="U247" i="21"/>
  <c r="R247" i="21"/>
  <c r="O247" i="21"/>
  <c r="AI246" i="21"/>
  <c r="AG246" i="21"/>
  <c r="AD246" i="21"/>
  <c r="AA246" i="21"/>
  <c r="X246" i="21"/>
  <c r="U246" i="21"/>
  <c r="R246" i="21"/>
  <c r="O246" i="21"/>
  <c r="AI245" i="21"/>
  <c r="AG245" i="21"/>
  <c r="AD245" i="21"/>
  <c r="AA245" i="21"/>
  <c r="X245" i="21"/>
  <c r="U245" i="21"/>
  <c r="R245" i="21"/>
  <c r="O245" i="21"/>
  <c r="AI244" i="21"/>
  <c r="AG244" i="21"/>
  <c r="AD244" i="21"/>
  <c r="AA244" i="21"/>
  <c r="X244" i="21"/>
  <c r="U244" i="21"/>
  <c r="R244" i="21"/>
  <c r="O244" i="21"/>
  <c r="AI243" i="21"/>
  <c r="AG243" i="21"/>
  <c r="AD243" i="21"/>
  <c r="AA243" i="21"/>
  <c r="X243" i="21"/>
  <c r="U243" i="21"/>
  <c r="R243" i="21"/>
  <c r="O243" i="21"/>
  <c r="AI242" i="21"/>
  <c r="AG242" i="21"/>
  <c r="AD242" i="21"/>
  <c r="AA242" i="21"/>
  <c r="X242" i="21"/>
  <c r="U242" i="21"/>
  <c r="R242" i="21"/>
  <c r="O242" i="21"/>
  <c r="AI241" i="21"/>
  <c r="AG241" i="21"/>
  <c r="AD241" i="21"/>
  <c r="AA241" i="21"/>
  <c r="X241" i="21"/>
  <c r="U241" i="21"/>
  <c r="R241" i="21"/>
  <c r="O241" i="21"/>
  <c r="AI239" i="21"/>
  <c r="AG239" i="21"/>
  <c r="AD239" i="21"/>
  <c r="AA239" i="21"/>
  <c r="X239" i="21"/>
  <c r="U239" i="21"/>
  <c r="R239" i="21"/>
  <c r="O239" i="21"/>
  <c r="AI238" i="21"/>
  <c r="AG238" i="21"/>
  <c r="AD238" i="21"/>
  <c r="AA238" i="21"/>
  <c r="X238" i="21"/>
  <c r="U238" i="21"/>
  <c r="R238" i="21"/>
  <c r="O238" i="21"/>
  <c r="AI237" i="21"/>
  <c r="AG237" i="21"/>
  <c r="AD237" i="21"/>
  <c r="AA237" i="21"/>
  <c r="X237" i="21"/>
  <c r="U237" i="21"/>
  <c r="R237" i="21"/>
  <c r="O237" i="21"/>
  <c r="AI236" i="21"/>
  <c r="AG236" i="21"/>
  <c r="AD236" i="21"/>
  <c r="AA236" i="21"/>
  <c r="X236" i="21"/>
  <c r="U236" i="21"/>
  <c r="R236" i="21"/>
  <c r="O236" i="21"/>
  <c r="AI235" i="21"/>
  <c r="AG235" i="21"/>
  <c r="AD235" i="21"/>
  <c r="AA235" i="21"/>
  <c r="X235" i="21"/>
  <c r="U235" i="21"/>
  <c r="R235" i="21"/>
  <c r="O235" i="21"/>
  <c r="AI234" i="21"/>
  <c r="AG234" i="21"/>
  <c r="AD234" i="21"/>
  <c r="AA234" i="21"/>
  <c r="X234" i="21"/>
  <c r="U234" i="21"/>
  <c r="R234" i="21"/>
  <c r="O234" i="21"/>
  <c r="AI233" i="21"/>
  <c r="AG233" i="21"/>
  <c r="AD233" i="21"/>
  <c r="AA233" i="21"/>
  <c r="X233" i="21"/>
  <c r="U233" i="21"/>
  <c r="R233" i="21"/>
  <c r="O233" i="21"/>
  <c r="AI232" i="21"/>
  <c r="AG232" i="21"/>
  <c r="AD232" i="21"/>
  <c r="AA232" i="21"/>
  <c r="X232" i="21"/>
  <c r="U232" i="21"/>
  <c r="R232" i="21"/>
  <c r="O232" i="21"/>
  <c r="AI231" i="21"/>
  <c r="AG231" i="21"/>
  <c r="AD231" i="21"/>
  <c r="AA231" i="21"/>
  <c r="X231" i="21"/>
  <c r="U231" i="21"/>
  <c r="R231" i="21"/>
  <c r="O231" i="21"/>
  <c r="AI230" i="21"/>
  <c r="AG230" i="21"/>
  <c r="AD230" i="21"/>
  <c r="AA230" i="21"/>
  <c r="X230" i="21"/>
  <c r="U230" i="21"/>
  <c r="R230" i="21"/>
  <c r="O230" i="21"/>
  <c r="AI229" i="21"/>
  <c r="AG229" i="21"/>
  <c r="AD229" i="21"/>
  <c r="AA229" i="21"/>
  <c r="X229" i="21"/>
  <c r="U229" i="21"/>
  <c r="R229" i="21"/>
  <c r="O229" i="21"/>
  <c r="AI228" i="21"/>
  <c r="AG228" i="21"/>
  <c r="AD228" i="21"/>
  <c r="AA228" i="21"/>
  <c r="X228" i="21"/>
  <c r="U228" i="21"/>
  <c r="R228" i="21"/>
  <c r="O228" i="21"/>
  <c r="AI227" i="21"/>
  <c r="AG227" i="21"/>
  <c r="AD227" i="21"/>
  <c r="AA227" i="21"/>
  <c r="X227" i="21"/>
  <c r="U227" i="21"/>
  <c r="R227" i="21"/>
  <c r="O227" i="21"/>
  <c r="AI226" i="21"/>
  <c r="AG226" i="21"/>
  <c r="AD226" i="21"/>
  <c r="AA226" i="21"/>
  <c r="X226" i="21"/>
  <c r="U226" i="21"/>
  <c r="R226" i="21"/>
  <c r="O226" i="21"/>
  <c r="AI225" i="21"/>
  <c r="AG225" i="21"/>
  <c r="AD225" i="21"/>
  <c r="AA225" i="21"/>
  <c r="X225" i="21"/>
  <c r="U225" i="21"/>
  <c r="R225" i="21"/>
  <c r="O225" i="21"/>
  <c r="AI223" i="21"/>
  <c r="AG223" i="21"/>
  <c r="AD223" i="21"/>
  <c r="AA223" i="21"/>
  <c r="X223" i="21"/>
  <c r="U223" i="21"/>
  <c r="R223" i="21"/>
  <c r="O223" i="21"/>
  <c r="AI222" i="21"/>
  <c r="AG222" i="21"/>
  <c r="AD222" i="21"/>
  <c r="AA222" i="21"/>
  <c r="X222" i="21"/>
  <c r="U222" i="21"/>
  <c r="R222" i="21"/>
  <c r="O222" i="21"/>
  <c r="AI221" i="21"/>
  <c r="AG221" i="21"/>
  <c r="AD221" i="21"/>
  <c r="AA221" i="21"/>
  <c r="X221" i="21"/>
  <c r="U221" i="21"/>
  <c r="R221" i="21"/>
  <c r="O221" i="21"/>
  <c r="AI219" i="21"/>
  <c r="AG219" i="21"/>
  <c r="AD219" i="21"/>
  <c r="AA219" i="21"/>
  <c r="X219" i="21"/>
  <c r="U219" i="21"/>
  <c r="R219" i="21"/>
  <c r="O219" i="21"/>
  <c r="AI218" i="21"/>
  <c r="AG218" i="21"/>
  <c r="AD218" i="21"/>
  <c r="AA218" i="21"/>
  <c r="X218" i="21"/>
  <c r="U218" i="21"/>
  <c r="R218" i="21"/>
  <c r="O218" i="21"/>
  <c r="AI216" i="21"/>
  <c r="AG216" i="21"/>
  <c r="AD216" i="21"/>
  <c r="AA216" i="21"/>
  <c r="X216" i="21"/>
  <c r="U216" i="21"/>
  <c r="R216" i="21"/>
  <c r="O216" i="21"/>
  <c r="AI215" i="21"/>
  <c r="AG215" i="21"/>
  <c r="AD215" i="21"/>
  <c r="AA215" i="21"/>
  <c r="X215" i="21"/>
  <c r="U215" i="21"/>
  <c r="R215" i="21"/>
  <c r="O215" i="21"/>
  <c r="AI214" i="21"/>
  <c r="AD214" i="21"/>
  <c r="AA214" i="21"/>
  <c r="X214" i="21"/>
  <c r="AI213" i="21"/>
  <c r="AG213" i="21"/>
  <c r="AD213" i="21"/>
  <c r="AA213" i="21"/>
  <c r="X213" i="21"/>
  <c r="U213" i="21"/>
  <c r="R213" i="21"/>
  <c r="O213" i="21"/>
  <c r="AI212" i="21"/>
  <c r="AG212" i="21"/>
  <c r="AD212" i="21"/>
  <c r="AA212" i="21"/>
  <c r="X212" i="21"/>
  <c r="U212" i="21"/>
  <c r="R212" i="21"/>
  <c r="O212" i="21"/>
  <c r="AI210" i="21"/>
  <c r="AG210" i="21"/>
  <c r="AD210" i="21"/>
  <c r="AA210" i="21"/>
  <c r="X210" i="21"/>
  <c r="U210" i="21"/>
  <c r="R210" i="21"/>
  <c r="O210" i="21"/>
  <c r="AI209" i="21"/>
  <c r="AG209" i="21"/>
  <c r="AD209" i="21"/>
  <c r="AA209" i="21"/>
  <c r="X209" i="21"/>
  <c r="U209" i="21"/>
  <c r="R209" i="21"/>
  <c r="O209" i="21"/>
  <c r="AI208" i="21"/>
  <c r="AG208" i="21"/>
  <c r="AD208" i="21"/>
  <c r="AA208" i="21"/>
  <c r="X208" i="21"/>
  <c r="U208" i="21"/>
  <c r="R208" i="21"/>
  <c r="O208" i="21"/>
  <c r="AI207" i="21"/>
  <c r="AG207" i="21"/>
  <c r="AD207" i="21"/>
  <c r="AA207" i="21"/>
  <c r="X207" i="21"/>
  <c r="U207" i="21"/>
  <c r="R207" i="21"/>
  <c r="O207" i="21"/>
  <c r="AI206" i="21"/>
  <c r="AG206" i="21"/>
  <c r="AD206" i="21"/>
  <c r="AA206" i="21"/>
  <c r="X206" i="21"/>
  <c r="U206" i="21"/>
  <c r="R206" i="21"/>
  <c r="O206" i="21"/>
  <c r="AI205" i="21"/>
  <c r="AG205" i="21"/>
  <c r="AD205" i="21"/>
  <c r="AA205" i="21"/>
  <c r="X205" i="21"/>
  <c r="U205" i="21"/>
  <c r="R205" i="21"/>
  <c r="O205" i="21"/>
  <c r="AI204" i="21"/>
  <c r="AG204" i="21"/>
  <c r="AD204" i="21"/>
  <c r="AA204" i="21"/>
  <c r="X204" i="21"/>
  <c r="U204" i="21"/>
  <c r="R204" i="21"/>
  <c r="O204" i="21"/>
  <c r="AI203" i="21"/>
  <c r="AG203" i="21"/>
  <c r="AD203" i="21"/>
  <c r="AA203" i="21"/>
  <c r="X203" i="21"/>
  <c r="U203" i="21"/>
  <c r="R203" i="21"/>
  <c r="O203" i="21"/>
  <c r="AI202" i="21"/>
  <c r="AD202" i="21"/>
  <c r="AA202" i="21"/>
  <c r="X202" i="21"/>
  <c r="U202" i="21"/>
  <c r="R202" i="21"/>
  <c r="O202" i="21"/>
  <c r="AI201" i="21"/>
  <c r="AG201" i="21"/>
  <c r="AD201" i="21"/>
  <c r="AA201" i="21"/>
  <c r="X201" i="21"/>
  <c r="U201" i="21"/>
  <c r="R201" i="21"/>
  <c r="O201" i="21"/>
  <c r="AI200" i="21"/>
  <c r="AG200" i="21"/>
  <c r="AD200" i="21"/>
  <c r="AA200" i="21"/>
  <c r="X200" i="21"/>
  <c r="U200" i="21"/>
  <c r="R200" i="21"/>
  <c r="O200" i="21"/>
  <c r="AI198" i="21"/>
  <c r="AG198" i="21"/>
  <c r="AD198" i="21"/>
  <c r="AA198" i="21"/>
  <c r="X198" i="21"/>
  <c r="U198" i="21"/>
  <c r="R198" i="21"/>
  <c r="O198" i="21"/>
  <c r="AI197" i="21"/>
  <c r="AG197" i="21"/>
  <c r="AD197" i="21"/>
  <c r="AA197" i="21"/>
  <c r="X197" i="21"/>
  <c r="U197" i="21"/>
  <c r="R197" i="21"/>
  <c r="O197" i="21"/>
  <c r="AI196" i="21"/>
  <c r="AG196" i="21"/>
  <c r="AD196" i="21"/>
  <c r="AA196" i="21"/>
  <c r="X196" i="21"/>
  <c r="U196" i="21"/>
  <c r="R196" i="21"/>
  <c r="O196" i="21"/>
  <c r="AI195" i="21"/>
  <c r="AG195" i="21"/>
  <c r="AD195" i="21"/>
  <c r="AA195" i="21"/>
  <c r="X195" i="21"/>
  <c r="U195" i="21"/>
  <c r="R195" i="21"/>
  <c r="O195" i="21"/>
  <c r="AI194" i="21"/>
  <c r="AG194" i="21"/>
  <c r="AD194" i="21"/>
  <c r="AA194" i="21"/>
  <c r="X194" i="21"/>
  <c r="U194" i="21"/>
  <c r="R194" i="21"/>
  <c r="O194" i="21"/>
  <c r="AI193" i="21"/>
  <c r="AG193" i="21"/>
  <c r="AD193" i="21"/>
  <c r="AA193" i="21"/>
  <c r="X193" i="21"/>
  <c r="U193" i="21"/>
  <c r="R193" i="21"/>
  <c r="O193" i="21"/>
  <c r="AI191" i="21"/>
  <c r="AG191" i="21"/>
  <c r="AD191" i="21"/>
  <c r="AA191" i="21"/>
  <c r="X191" i="21"/>
  <c r="U191" i="21"/>
  <c r="R191" i="21"/>
  <c r="O191" i="21"/>
  <c r="AI190" i="21"/>
  <c r="AG190" i="21"/>
  <c r="AD190" i="21"/>
  <c r="AA190" i="21"/>
  <c r="X190" i="21"/>
  <c r="U190" i="21"/>
  <c r="R190" i="21"/>
  <c r="O190" i="21"/>
  <c r="AI189" i="21"/>
  <c r="AG189" i="21"/>
  <c r="AD189" i="21"/>
  <c r="AA189" i="21"/>
  <c r="X189" i="21"/>
  <c r="U189" i="21"/>
  <c r="R189" i="21"/>
  <c r="O189" i="21"/>
  <c r="AI187" i="21"/>
  <c r="AG187" i="21"/>
  <c r="AD187" i="21"/>
  <c r="AA187" i="21"/>
  <c r="X187" i="21"/>
  <c r="U187" i="21"/>
  <c r="R187" i="21"/>
  <c r="O187" i="21"/>
  <c r="AI186" i="21"/>
  <c r="AG186" i="21"/>
  <c r="AD186" i="21"/>
  <c r="AA186" i="21"/>
  <c r="X186" i="21"/>
  <c r="U186" i="21"/>
  <c r="R186" i="21"/>
  <c r="O186" i="21"/>
  <c r="AI185" i="21"/>
  <c r="AG185" i="21"/>
  <c r="AD185" i="21"/>
  <c r="AA185" i="21"/>
  <c r="X185" i="21"/>
  <c r="U185" i="21"/>
  <c r="R185" i="21"/>
  <c r="O185" i="21"/>
  <c r="AI184" i="21"/>
  <c r="AG184" i="21"/>
  <c r="AD184" i="21"/>
  <c r="AA184" i="21"/>
  <c r="X184" i="21"/>
  <c r="U184" i="21"/>
  <c r="R184" i="21"/>
  <c r="O184" i="21"/>
  <c r="AI183" i="21"/>
  <c r="AG183" i="21"/>
  <c r="AD183" i="21"/>
  <c r="AA183" i="21"/>
  <c r="X183" i="21"/>
  <c r="U183" i="21"/>
  <c r="R183" i="21"/>
  <c r="O183" i="21"/>
  <c r="AI182" i="21"/>
  <c r="AG182" i="21"/>
  <c r="AD182" i="21"/>
  <c r="AA182" i="21"/>
  <c r="X182" i="21"/>
  <c r="U182" i="21"/>
  <c r="R182" i="21"/>
  <c r="O182" i="21"/>
  <c r="AI181" i="21"/>
  <c r="AG181" i="21"/>
  <c r="AD181" i="21"/>
  <c r="AA181" i="21"/>
  <c r="X181" i="21"/>
  <c r="U181" i="21"/>
  <c r="R181" i="21"/>
  <c r="O181" i="21"/>
  <c r="AI180" i="21"/>
  <c r="AD180" i="21"/>
  <c r="AA180" i="21"/>
  <c r="X180" i="21"/>
  <c r="U180" i="21"/>
  <c r="R180" i="21"/>
  <c r="O180" i="21"/>
  <c r="AI178" i="21"/>
  <c r="AG178" i="21"/>
  <c r="AD178" i="21"/>
  <c r="AA178" i="21"/>
  <c r="X178" i="21"/>
  <c r="U178" i="21"/>
  <c r="R178" i="21"/>
  <c r="O178" i="21"/>
  <c r="AI177" i="21"/>
  <c r="AG177" i="21"/>
  <c r="AD177" i="21"/>
  <c r="AA177" i="21"/>
  <c r="X177" i="21"/>
  <c r="U177" i="21"/>
  <c r="R177" i="21"/>
  <c r="O177" i="21"/>
  <c r="AI175" i="21"/>
  <c r="AG175" i="21"/>
  <c r="AD175" i="21"/>
  <c r="AA175" i="21"/>
  <c r="X175" i="21"/>
  <c r="U175" i="21"/>
  <c r="R175" i="21"/>
  <c r="O175" i="21"/>
  <c r="AI174" i="21"/>
  <c r="AG174" i="21"/>
  <c r="AD174" i="21"/>
  <c r="AA174" i="21"/>
  <c r="X174" i="21"/>
  <c r="U174" i="21"/>
  <c r="R174" i="21"/>
  <c r="O174" i="21"/>
  <c r="AI173" i="21"/>
  <c r="AG173" i="21"/>
  <c r="AD173" i="21"/>
  <c r="AA173" i="21"/>
  <c r="X173" i="21"/>
  <c r="U173" i="21"/>
  <c r="R173" i="21"/>
  <c r="O173" i="21"/>
  <c r="AI172" i="21"/>
  <c r="AG172" i="21"/>
  <c r="AD172" i="21"/>
  <c r="AA172" i="21"/>
  <c r="X172" i="21"/>
  <c r="U172" i="21"/>
  <c r="R172" i="21"/>
  <c r="O172" i="21"/>
  <c r="AI171" i="21"/>
  <c r="AG171" i="21"/>
  <c r="AD171" i="21"/>
  <c r="AA171" i="21"/>
  <c r="X171" i="21"/>
  <c r="U171" i="21"/>
  <c r="R171" i="21"/>
  <c r="O171" i="21"/>
  <c r="AI169" i="21"/>
  <c r="AG169" i="21"/>
  <c r="AD169" i="21"/>
  <c r="AA169" i="21"/>
  <c r="X169" i="21"/>
  <c r="U169" i="21"/>
  <c r="R169" i="21"/>
  <c r="O169" i="21"/>
  <c r="AI168" i="21"/>
  <c r="AG168" i="21"/>
  <c r="AD168" i="21"/>
  <c r="AA168" i="21"/>
  <c r="X168" i="21"/>
  <c r="U168" i="21"/>
  <c r="R168" i="21"/>
  <c r="O168" i="21"/>
  <c r="AI167" i="21"/>
  <c r="AG167" i="21"/>
  <c r="AD167" i="21"/>
  <c r="AA167" i="21"/>
  <c r="X167" i="21"/>
  <c r="U167" i="21"/>
  <c r="R167" i="21"/>
  <c r="O167" i="21"/>
  <c r="AI166" i="21"/>
  <c r="AG166" i="21"/>
  <c r="AD166" i="21"/>
  <c r="AA166" i="21"/>
  <c r="X166" i="21"/>
  <c r="U166" i="21"/>
  <c r="R166" i="21"/>
  <c r="O166" i="21"/>
  <c r="AI165" i="21"/>
  <c r="AG165" i="21"/>
  <c r="AD165" i="21"/>
  <c r="AA165" i="21"/>
  <c r="X165" i="21"/>
  <c r="U165" i="21"/>
  <c r="R165" i="21"/>
  <c r="O165" i="21"/>
  <c r="AI164" i="21"/>
  <c r="AG164" i="21"/>
  <c r="AD164" i="21"/>
  <c r="AA164" i="21"/>
  <c r="X164" i="21"/>
  <c r="U164" i="21"/>
  <c r="R164" i="21"/>
  <c r="O164" i="21"/>
  <c r="AI163" i="21"/>
  <c r="AG163" i="21"/>
  <c r="AD163" i="21"/>
  <c r="AA163" i="21"/>
  <c r="X163" i="21"/>
  <c r="U163" i="21"/>
  <c r="R163" i="21"/>
  <c r="O163" i="21"/>
  <c r="AI161" i="21"/>
  <c r="AG161" i="21"/>
  <c r="AD161" i="21"/>
  <c r="AA161" i="21"/>
  <c r="X161" i="21"/>
  <c r="U161" i="21"/>
  <c r="R161" i="21"/>
  <c r="O161" i="21"/>
  <c r="AI160" i="21"/>
  <c r="AG160" i="21"/>
  <c r="AD160" i="21"/>
  <c r="AA160" i="21"/>
  <c r="X160" i="21"/>
  <c r="U160" i="21"/>
  <c r="R160" i="21"/>
  <c r="O160" i="21"/>
  <c r="AI158" i="21"/>
  <c r="AG158" i="21"/>
  <c r="AD158" i="21"/>
  <c r="AA158" i="21"/>
  <c r="X158" i="21"/>
  <c r="U158" i="21"/>
  <c r="R158" i="21"/>
  <c r="O158" i="21"/>
  <c r="AI157" i="21"/>
  <c r="AG157" i="21"/>
  <c r="AD157" i="21"/>
  <c r="AA157" i="21"/>
  <c r="X157" i="21"/>
  <c r="U157" i="21"/>
  <c r="R157" i="21"/>
  <c r="O157" i="21"/>
  <c r="AI155" i="21"/>
  <c r="AG155" i="21"/>
  <c r="AD155" i="21"/>
  <c r="AA155" i="21"/>
  <c r="X155" i="21"/>
  <c r="U155" i="21"/>
  <c r="R155" i="21"/>
  <c r="O155" i="21"/>
  <c r="AI153" i="21"/>
  <c r="AG153" i="21"/>
  <c r="AD153" i="21"/>
  <c r="AA153" i="21"/>
  <c r="X153" i="21"/>
  <c r="U153" i="21"/>
  <c r="R153" i="21"/>
  <c r="O153" i="21"/>
  <c r="AI152" i="21"/>
  <c r="AG152" i="21"/>
  <c r="AD152" i="21"/>
  <c r="AA152" i="21"/>
  <c r="X152" i="21"/>
  <c r="U152" i="21"/>
  <c r="R152" i="21"/>
  <c r="O152" i="21"/>
  <c r="AI151" i="21"/>
  <c r="AG151" i="21"/>
  <c r="AD151" i="21"/>
  <c r="AA151" i="21"/>
  <c r="X151" i="21"/>
  <c r="U151" i="21"/>
  <c r="R151" i="21"/>
  <c r="O151" i="21"/>
  <c r="AI150" i="21"/>
  <c r="AG150" i="21"/>
  <c r="AD150" i="21"/>
  <c r="AA150" i="21"/>
  <c r="X150" i="21"/>
  <c r="U150" i="21"/>
  <c r="R150" i="21"/>
  <c r="O150" i="21"/>
  <c r="AI149" i="21"/>
  <c r="AG149" i="21"/>
  <c r="AD149" i="21"/>
  <c r="AA149" i="21"/>
  <c r="X149" i="21"/>
  <c r="U149" i="21"/>
  <c r="R149" i="21"/>
  <c r="O149" i="21"/>
  <c r="AI148" i="21"/>
  <c r="AG148" i="21"/>
  <c r="AD148" i="21"/>
  <c r="AA148" i="21"/>
  <c r="X148" i="21"/>
  <c r="U148" i="21"/>
  <c r="R148" i="21"/>
  <c r="O148" i="21"/>
  <c r="AI147" i="21"/>
  <c r="AG147" i="21"/>
  <c r="AD147" i="21"/>
  <c r="AA147" i="21"/>
  <c r="X147" i="21"/>
  <c r="U147" i="21"/>
  <c r="R147" i="21"/>
  <c r="O147" i="21"/>
  <c r="AI146" i="21"/>
  <c r="AG146" i="21"/>
  <c r="AD146" i="21"/>
  <c r="AA146" i="21"/>
  <c r="X146" i="21"/>
  <c r="U146" i="21"/>
  <c r="R146" i="21"/>
  <c r="O146" i="21"/>
  <c r="AI144" i="21"/>
  <c r="AG144" i="21"/>
  <c r="AD144" i="21"/>
  <c r="AA144" i="21"/>
  <c r="X144" i="21"/>
  <c r="U144" i="21"/>
  <c r="R144" i="21"/>
  <c r="O144" i="21"/>
  <c r="AI143" i="21"/>
  <c r="AG143" i="21"/>
  <c r="AD143" i="21"/>
  <c r="AA143" i="21"/>
  <c r="X143" i="21"/>
  <c r="U143" i="21"/>
  <c r="R143" i="21"/>
  <c r="O143" i="21"/>
  <c r="AI142" i="21"/>
  <c r="AG142" i="21"/>
  <c r="AD142" i="21"/>
  <c r="AA142" i="21"/>
  <c r="X142" i="21"/>
  <c r="U142" i="21"/>
  <c r="R142" i="21"/>
  <c r="O142" i="21"/>
  <c r="AI141" i="21"/>
  <c r="AG141" i="21"/>
  <c r="AD141" i="21"/>
  <c r="AA141" i="21"/>
  <c r="X141" i="21"/>
  <c r="U141" i="21"/>
  <c r="R141" i="21"/>
  <c r="O141" i="21"/>
  <c r="AI140" i="21"/>
  <c r="AG140" i="21"/>
  <c r="AD140" i="21"/>
  <c r="AA140" i="21"/>
  <c r="X140" i="21"/>
  <c r="U140" i="21"/>
  <c r="R140" i="21"/>
  <c r="O140" i="21"/>
  <c r="AI139" i="21"/>
  <c r="AG139" i="21"/>
  <c r="AD139" i="21"/>
  <c r="AA139" i="21"/>
  <c r="X139" i="21"/>
  <c r="U139" i="21"/>
  <c r="R139" i="21"/>
  <c r="O139" i="21"/>
  <c r="AI138" i="21"/>
  <c r="AG138" i="21"/>
  <c r="AD138" i="21"/>
  <c r="AA138" i="21"/>
  <c r="X138" i="21"/>
  <c r="U138" i="21"/>
  <c r="R138" i="21"/>
  <c r="O138" i="21"/>
  <c r="AI137" i="21"/>
  <c r="AG137" i="21"/>
  <c r="AD137" i="21"/>
  <c r="AA137" i="21"/>
  <c r="X137" i="21"/>
  <c r="U137" i="21"/>
  <c r="R137" i="21"/>
  <c r="O137" i="21"/>
  <c r="AI136" i="21"/>
  <c r="AG136" i="21"/>
  <c r="AD136" i="21"/>
  <c r="AA136" i="21"/>
  <c r="X136" i="21"/>
  <c r="U136" i="21"/>
  <c r="R136" i="21"/>
  <c r="O136" i="21"/>
  <c r="AI135" i="21"/>
  <c r="AG135" i="21"/>
  <c r="AD135" i="21"/>
  <c r="AA135" i="21"/>
  <c r="X135" i="21"/>
  <c r="U135" i="21"/>
  <c r="R135" i="21"/>
  <c r="O135" i="21"/>
  <c r="AI133" i="21"/>
  <c r="AG133" i="21"/>
  <c r="AD133" i="21"/>
  <c r="AA133" i="21"/>
  <c r="X133" i="21"/>
  <c r="U133" i="21"/>
  <c r="R133" i="21"/>
  <c r="O133" i="21"/>
  <c r="AI132" i="21"/>
  <c r="AG132" i="21"/>
  <c r="AD132" i="21"/>
  <c r="AA132" i="21"/>
  <c r="X132" i="21"/>
  <c r="U132" i="21"/>
  <c r="R132" i="21"/>
  <c r="O132" i="21"/>
  <c r="AI131" i="21"/>
  <c r="AG131" i="21"/>
  <c r="AD131" i="21"/>
  <c r="AA131" i="21"/>
  <c r="X131" i="21"/>
  <c r="U131" i="21"/>
  <c r="R131" i="21"/>
  <c r="O131" i="21"/>
  <c r="AI129" i="21"/>
  <c r="AG129" i="21"/>
  <c r="AD129" i="21"/>
  <c r="AA129" i="21"/>
  <c r="X129" i="21"/>
  <c r="U129" i="21"/>
  <c r="R129" i="21"/>
  <c r="O129" i="21"/>
  <c r="AI128" i="21"/>
  <c r="AG128" i="21"/>
  <c r="AD128" i="21"/>
  <c r="AA128" i="21"/>
  <c r="X128" i="21"/>
  <c r="U128" i="21"/>
  <c r="R128" i="21"/>
  <c r="O128" i="21"/>
  <c r="AI127" i="21"/>
  <c r="AG127" i="21"/>
  <c r="AD127" i="21"/>
  <c r="AA127" i="21"/>
  <c r="X127" i="21"/>
  <c r="U127" i="21"/>
  <c r="R127" i="21"/>
  <c r="O127" i="21"/>
  <c r="AI126" i="21"/>
  <c r="AG126" i="21"/>
  <c r="AD126" i="21"/>
  <c r="AA126" i="21"/>
  <c r="X126" i="21"/>
  <c r="U126" i="21"/>
  <c r="R126" i="21"/>
  <c r="O126" i="21"/>
  <c r="AI124" i="21"/>
  <c r="AG124" i="21"/>
  <c r="AD124" i="21"/>
  <c r="AA124" i="21"/>
  <c r="X124" i="21"/>
  <c r="U124" i="21"/>
  <c r="R124" i="21"/>
  <c r="O124" i="21"/>
  <c r="AI123" i="21"/>
  <c r="AG123" i="21"/>
  <c r="AD123" i="21"/>
  <c r="AA123" i="21"/>
  <c r="X123" i="21"/>
  <c r="U123" i="21"/>
  <c r="R123" i="21"/>
  <c r="O123" i="21"/>
  <c r="AI121" i="21"/>
  <c r="AG121" i="21"/>
  <c r="AD121" i="21"/>
  <c r="AA121" i="21"/>
  <c r="X121" i="21"/>
  <c r="U121" i="21"/>
  <c r="R121" i="21"/>
  <c r="O121" i="21"/>
  <c r="AI120" i="21"/>
  <c r="AG120" i="21"/>
  <c r="AD120" i="21"/>
  <c r="AA120" i="21"/>
  <c r="X120" i="21"/>
  <c r="U120" i="21"/>
  <c r="R120" i="21"/>
  <c r="O120" i="21"/>
  <c r="AI119" i="21"/>
  <c r="AG119" i="21"/>
  <c r="AD119" i="21"/>
  <c r="AA119" i="21"/>
  <c r="X119" i="21"/>
  <c r="U119" i="21"/>
  <c r="R119" i="21"/>
  <c r="O119" i="21"/>
  <c r="AI118" i="21"/>
  <c r="AG118" i="21"/>
  <c r="AD118" i="21"/>
  <c r="AA118" i="21"/>
  <c r="X118" i="21"/>
  <c r="U118" i="21"/>
  <c r="R118" i="21"/>
  <c r="O118" i="21"/>
  <c r="AI117" i="21"/>
  <c r="AG117" i="21"/>
  <c r="AD117" i="21"/>
  <c r="AA117" i="21"/>
  <c r="X117" i="21"/>
  <c r="U117" i="21"/>
  <c r="R117" i="21"/>
  <c r="O117" i="21"/>
  <c r="AI116" i="21"/>
  <c r="AG116" i="21"/>
  <c r="AD116" i="21"/>
  <c r="AA116" i="21"/>
  <c r="X116" i="21"/>
  <c r="U116" i="21"/>
  <c r="R116" i="21"/>
  <c r="O116" i="21"/>
  <c r="AI115" i="21"/>
  <c r="AG115" i="21"/>
  <c r="AD115" i="21"/>
  <c r="AA115" i="21"/>
  <c r="X115" i="21"/>
  <c r="U115" i="21"/>
  <c r="R115" i="21"/>
  <c r="O115" i="21"/>
  <c r="AI114" i="21"/>
  <c r="AG114" i="21"/>
  <c r="AD114" i="21"/>
  <c r="AA114" i="21"/>
  <c r="X114" i="21"/>
  <c r="U114" i="21"/>
  <c r="R114" i="21"/>
  <c r="O114" i="21"/>
  <c r="AI113" i="21"/>
  <c r="AG113" i="21"/>
  <c r="AD113" i="21"/>
  <c r="AA113" i="21"/>
  <c r="X113" i="21"/>
  <c r="U113" i="21"/>
  <c r="R113" i="21"/>
  <c r="O113" i="21"/>
  <c r="AI112" i="21"/>
  <c r="AG112" i="21"/>
  <c r="AD112" i="21"/>
  <c r="AA112" i="21"/>
  <c r="X112" i="21"/>
  <c r="U112" i="21"/>
  <c r="R112" i="21"/>
  <c r="O112" i="21"/>
  <c r="AI110" i="21"/>
  <c r="AG110" i="21"/>
  <c r="AD110" i="21"/>
  <c r="AA110" i="21"/>
  <c r="X110" i="21"/>
  <c r="U110" i="21"/>
  <c r="R110" i="21"/>
  <c r="O110" i="21"/>
  <c r="AI109" i="21"/>
  <c r="AG109" i="21"/>
  <c r="AD109" i="21"/>
  <c r="AA109" i="21"/>
  <c r="X109" i="21"/>
  <c r="U109" i="21"/>
  <c r="R109" i="21"/>
  <c r="O109" i="21"/>
  <c r="AI108" i="21"/>
  <c r="AG108" i="21"/>
  <c r="AD108" i="21"/>
  <c r="AA108" i="21"/>
  <c r="X108" i="21"/>
  <c r="U108" i="21"/>
  <c r="R108" i="21"/>
  <c r="O108" i="21"/>
  <c r="AI107" i="21"/>
  <c r="AD107" i="21"/>
  <c r="AA107" i="21"/>
  <c r="X107" i="21"/>
  <c r="AI106" i="21"/>
  <c r="AG106" i="21"/>
  <c r="AD106" i="21"/>
  <c r="AA106" i="21"/>
  <c r="X106" i="21"/>
  <c r="U106" i="21"/>
  <c r="R106" i="21"/>
  <c r="O106" i="21"/>
  <c r="AI105" i="21"/>
  <c r="AG105" i="21"/>
  <c r="AD105" i="21"/>
  <c r="AA105" i="21"/>
  <c r="X105" i="21"/>
  <c r="U105" i="21"/>
  <c r="R105" i="21"/>
  <c r="O105" i="21"/>
  <c r="AI104" i="21"/>
  <c r="AG104" i="21"/>
  <c r="AD104" i="21"/>
  <c r="AA104" i="21"/>
  <c r="X104" i="21"/>
  <c r="U104" i="21"/>
  <c r="R104" i="21"/>
  <c r="O104" i="21"/>
  <c r="AI103" i="21"/>
  <c r="AG103" i="21"/>
  <c r="AD103" i="21"/>
  <c r="AA103" i="21"/>
  <c r="X103" i="21"/>
  <c r="U103" i="21"/>
  <c r="R103" i="21"/>
  <c r="O103" i="21"/>
  <c r="AI102" i="21"/>
  <c r="AG102" i="21"/>
  <c r="AD102" i="21"/>
  <c r="AA102" i="21"/>
  <c r="X102" i="21"/>
  <c r="U102" i="21"/>
  <c r="R102" i="21"/>
  <c r="O102" i="21"/>
  <c r="AI101" i="21"/>
  <c r="AG101" i="21"/>
  <c r="AD101" i="21"/>
  <c r="AA101" i="21"/>
  <c r="X101" i="21"/>
  <c r="U101" i="21"/>
  <c r="R101" i="21"/>
  <c r="O101" i="21"/>
  <c r="AI100" i="21"/>
  <c r="AG100" i="21"/>
  <c r="AD100" i="21"/>
  <c r="AA100" i="21"/>
  <c r="X100" i="21"/>
  <c r="U100" i="21"/>
  <c r="R100" i="21"/>
  <c r="O100" i="21"/>
  <c r="AI99" i="21"/>
  <c r="AG99" i="21"/>
  <c r="AD99" i="21"/>
  <c r="AA99" i="21"/>
  <c r="X99" i="21"/>
  <c r="U99" i="21"/>
  <c r="R99" i="21"/>
  <c r="O99" i="21"/>
  <c r="AI98" i="21"/>
  <c r="AG98" i="21"/>
  <c r="AD98" i="21"/>
  <c r="AA98" i="21"/>
  <c r="X98" i="21"/>
  <c r="U98" i="21"/>
  <c r="R98" i="21"/>
  <c r="O98" i="21"/>
  <c r="AI97" i="21"/>
  <c r="AG97" i="21"/>
  <c r="AD97" i="21"/>
  <c r="AA97" i="21"/>
  <c r="X97" i="21"/>
  <c r="U97" i="21"/>
  <c r="R97" i="21"/>
  <c r="O97" i="21"/>
  <c r="AI96" i="21"/>
  <c r="AG96" i="21"/>
  <c r="AD96" i="21"/>
  <c r="AA96" i="21"/>
  <c r="X96" i="21"/>
  <c r="U96" i="21"/>
  <c r="R96" i="21"/>
  <c r="O96" i="21"/>
  <c r="AI94" i="21"/>
  <c r="AG94" i="21"/>
  <c r="AD94" i="21"/>
  <c r="AA94" i="21"/>
  <c r="X94" i="21"/>
  <c r="U94" i="21"/>
  <c r="R94" i="21"/>
  <c r="O94" i="21"/>
  <c r="AI92" i="21"/>
  <c r="AG92" i="21"/>
  <c r="AD92" i="21"/>
  <c r="AA92" i="21"/>
  <c r="X92" i="21"/>
  <c r="U92" i="21"/>
  <c r="R92" i="21"/>
  <c r="O92" i="21"/>
  <c r="AI91" i="21"/>
  <c r="AG91" i="21"/>
  <c r="AD91" i="21"/>
  <c r="AA91" i="21"/>
  <c r="X91" i="21"/>
  <c r="U91" i="21"/>
  <c r="R91" i="21"/>
  <c r="O91" i="21"/>
  <c r="AI90" i="21"/>
  <c r="AG90" i="21"/>
  <c r="AD90" i="21"/>
  <c r="AA90" i="21"/>
  <c r="X90" i="21"/>
  <c r="U90" i="21"/>
  <c r="R90" i="21"/>
  <c r="O90" i="21"/>
  <c r="AI89" i="21"/>
  <c r="AG89" i="21"/>
  <c r="AD89" i="21"/>
  <c r="AA89" i="21"/>
  <c r="X89" i="21"/>
  <c r="U89" i="21"/>
  <c r="R89" i="21"/>
  <c r="O89" i="21"/>
  <c r="AI88" i="21"/>
  <c r="AG88" i="21"/>
  <c r="AD88" i="21"/>
  <c r="AA88" i="21"/>
  <c r="X88" i="21"/>
  <c r="U88" i="21"/>
  <c r="R88" i="21"/>
  <c r="O88" i="21"/>
  <c r="AI86" i="21"/>
  <c r="AG86" i="21"/>
  <c r="AD86" i="21"/>
  <c r="AA86" i="21"/>
  <c r="X86" i="21"/>
  <c r="U86" i="21"/>
  <c r="R86" i="21"/>
  <c r="O86" i="21"/>
  <c r="AI85" i="21"/>
  <c r="AG85" i="21"/>
  <c r="AD85" i="21"/>
  <c r="AA85" i="21"/>
  <c r="X85" i="21"/>
  <c r="U85" i="21"/>
  <c r="R85" i="21"/>
  <c r="O85" i="21"/>
  <c r="AI84" i="21"/>
  <c r="AG84" i="21"/>
  <c r="AD84" i="21"/>
  <c r="AA84" i="21"/>
  <c r="X84" i="21"/>
  <c r="U84" i="21"/>
  <c r="R84" i="21"/>
  <c r="O84" i="21"/>
  <c r="AI83" i="21"/>
  <c r="AG83" i="21"/>
  <c r="AD83" i="21"/>
  <c r="AA83" i="21"/>
  <c r="X83" i="21"/>
  <c r="U83" i="21"/>
  <c r="R83" i="21"/>
  <c r="O83" i="21"/>
  <c r="AI82" i="21"/>
  <c r="AG82" i="21"/>
  <c r="AD82" i="21"/>
  <c r="AA82" i="21"/>
  <c r="X82" i="21"/>
  <c r="U82" i="21"/>
  <c r="R82" i="21"/>
  <c r="O82" i="21"/>
  <c r="AI80" i="21"/>
  <c r="AG80" i="21"/>
  <c r="AD80" i="21"/>
  <c r="AA80" i="21"/>
  <c r="X80" i="21"/>
  <c r="U80" i="21"/>
  <c r="R80" i="21"/>
  <c r="O80" i="21"/>
  <c r="AI79" i="21"/>
  <c r="AG79" i="21"/>
  <c r="AD79" i="21"/>
  <c r="AA79" i="21"/>
  <c r="X79" i="21"/>
  <c r="U79" i="21"/>
  <c r="R79" i="21"/>
  <c r="O79" i="21"/>
  <c r="AI78" i="21"/>
  <c r="AG78" i="21"/>
  <c r="AD78" i="21"/>
  <c r="AA78" i="21"/>
  <c r="X78" i="21"/>
  <c r="U78" i="21"/>
  <c r="R78" i="21"/>
  <c r="O78" i="21"/>
  <c r="AI77" i="21"/>
  <c r="AG77" i="21"/>
  <c r="AD77" i="21"/>
  <c r="AA77" i="21"/>
  <c r="X77" i="21"/>
  <c r="U77" i="21"/>
  <c r="R77" i="21"/>
  <c r="O77" i="21"/>
  <c r="AI76" i="21"/>
  <c r="AG76" i="21"/>
  <c r="AD76" i="21"/>
  <c r="AA76" i="21"/>
  <c r="X76" i="21"/>
  <c r="U76" i="21"/>
  <c r="R76" i="21"/>
  <c r="O76" i="21"/>
  <c r="AI75" i="21"/>
  <c r="AG75" i="21"/>
  <c r="AD75" i="21"/>
  <c r="AA75" i="21"/>
  <c r="X75" i="21"/>
  <c r="U75" i="21"/>
  <c r="R75" i="21"/>
  <c r="O75" i="21"/>
  <c r="AI74" i="21"/>
  <c r="AG74" i="21"/>
  <c r="AD74" i="21"/>
  <c r="AA74" i="21"/>
  <c r="X74" i="21"/>
  <c r="U74" i="21"/>
  <c r="R74" i="21"/>
  <c r="O74" i="21"/>
  <c r="AI73" i="21"/>
  <c r="AG73" i="21"/>
  <c r="AD73" i="21"/>
  <c r="AA73" i="21"/>
  <c r="X73" i="21"/>
  <c r="U73" i="21"/>
  <c r="R73" i="21"/>
  <c r="O73" i="21"/>
  <c r="AI72" i="21"/>
  <c r="AG72" i="21"/>
  <c r="AD72" i="21"/>
  <c r="AA72" i="21"/>
  <c r="X72" i="21"/>
  <c r="U72" i="21"/>
  <c r="R72" i="21"/>
  <c r="O72" i="21"/>
  <c r="AI70" i="21"/>
  <c r="AG70" i="21"/>
  <c r="AD70" i="21"/>
  <c r="AA70" i="21"/>
  <c r="X70" i="21"/>
  <c r="U70" i="21"/>
  <c r="R70" i="21"/>
  <c r="O70" i="21"/>
  <c r="AI69" i="21"/>
  <c r="AG69" i="21"/>
  <c r="AD69" i="21"/>
  <c r="AA69" i="21"/>
  <c r="X69" i="21"/>
  <c r="U69" i="21"/>
  <c r="R69" i="21"/>
  <c r="O69" i="21"/>
  <c r="AI68" i="21"/>
  <c r="AG68" i="21"/>
  <c r="AD68" i="21"/>
  <c r="AA68" i="21"/>
  <c r="X68" i="21"/>
  <c r="U68" i="21"/>
  <c r="R68" i="21"/>
  <c r="O68" i="21"/>
  <c r="AI67" i="21"/>
  <c r="AG67" i="21"/>
  <c r="AD67" i="21"/>
  <c r="AA67" i="21"/>
  <c r="X67" i="21"/>
  <c r="U67" i="21"/>
  <c r="R67" i="21"/>
  <c r="O67" i="21"/>
  <c r="AI66" i="21"/>
  <c r="AG66" i="21"/>
  <c r="AD66" i="21"/>
  <c r="AA66" i="21"/>
  <c r="X66" i="21"/>
  <c r="U66" i="21"/>
  <c r="R66" i="21"/>
  <c r="O66" i="21"/>
  <c r="AI65" i="21"/>
  <c r="AG65" i="21"/>
  <c r="AD65" i="21"/>
  <c r="AA65" i="21"/>
  <c r="X65" i="21"/>
  <c r="U65" i="21"/>
  <c r="R65" i="21"/>
  <c r="O65" i="21"/>
  <c r="AI63" i="21"/>
  <c r="AG63" i="21"/>
  <c r="AD63" i="21"/>
  <c r="AA63" i="21"/>
  <c r="X63" i="21"/>
  <c r="U63" i="21"/>
  <c r="R63" i="21"/>
  <c r="O63" i="21"/>
  <c r="AI62" i="21"/>
  <c r="AG62" i="21"/>
  <c r="AD62" i="21"/>
  <c r="AA62" i="21"/>
  <c r="X62" i="21"/>
  <c r="U62" i="21"/>
  <c r="R62" i="21"/>
  <c r="O62" i="21"/>
  <c r="AI61" i="21"/>
  <c r="AG61" i="21"/>
  <c r="AD61" i="21"/>
  <c r="AA61" i="21"/>
  <c r="X61" i="21"/>
  <c r="U61" i="21"/>
  <c r="R61" i="21"/>
  <c r="O61" i="21"/>
  <c r="AI60" i="21"/>
  <c r="AG60" i="21"/>
  <c r="AD60" i="21"/>
  <c r="AA60" i="21"/>
  <c r="X60" i="21"/>
  <c r="U60" i="21"/>
  <c r="R60" i="21"/>
  <c r="O60" i="21"/>
  <c r="AI59" i="21"/>
  <c r="AG59" i="21"/>
  <c r="AD59" i="21"/>
  <c r="AA59" i="21"/>
  <c r="X59" i="21"/>
  <c r="U59" i="21"/>
  <c r="R59" i="21"/>
  <c r="O59" i="21"/>
  <c r="AI58" i="21"/>
  <c r="AG58" i="21"/>
  <c r="AD58" i="21"/>
  <c r="AA58" i="21"/>
  <c r="X58" i="21"/>
  <c r="U58" i="21"/>
  <c r="R58" i="21"/>
  <c r="O58" i="21"/>
  <c r="AI57" i="21"/>
  <c r="AG57" i="21"/>
  <c r="AD57" i="21"/>
  <c r="AA57" i="21"/>
  <c r="X57" i="21"/>
  <c r="U57" i="21"/>
  <c r="R57" i="21"/>
  <c r="O57" i="21"/>
  <c r="AI56" i="21"/>
  <c r="AG56" i="21"/>
  <c r="AD56" i="21"/>
  <c r="AA56" i="21"/>
  <c r="X56" i="21"/>
  <c r="U56" i="21"/>
  <c r="R56" i="21"/>
  <c r="O56" i="21"/>
  <c r="AI55" i="21"/>
  <c r="AG55" i="21"/>
  <c r="AD55" i="21"/>
  <c r="AA55" i="21"/>
  <c r="X55" i="21"/>
  <c r="U55" i="21"/>
  <c r="R55" i="21"/>
  <c r="O55" i="21"/>
  <c r="AI53" i="21"/>
  <c r="AG53" i="21"/>
  <c r="AD53" i="21"/>
  <c r="AA53" i="21"/>
  <c r="X53" i="21"/>
  <c r="AI52" i="21"/>
  <c r="AG52" i="21"/>
  <c r="AD52" i="21"/>
  <c r="AA52" i="21"/>
  <c r="X52" i="21"/>
  <c r="U52" i="21"/>
  <c r="R52" i="21"/>
  <c r="O52" i="21"/>
  <c r="AI51" i="21"/>
  <c r="AG51" i="21"/>
  <c r="AD51" i="21"/>
  <c r="AA51" i="21"/>
  <c r="X51" i="21"/>
  <c r="U51" i="21"/>
  <c r="R51" i="21"/>
  <c r="O51" i="21"/>
  <c r="AI50" i="21"/>
  <c r="AG50" i="21"/>
  <c r="AD50" i="21"/>
  <c r="AA50" i="21"/>
  <c r="X50" i="21"/>
  <c r="U50" i="21"/>
  <c r="R50" i="21"/>
  <c r="O50" i="21"/>
  <c r="AI49" i="21"/>
  <c r="AG49" i="21"/>
  <c r="AD49" i="21"/>
  <c r="AA49" i="21"/>
  <c r="X49" i="21"/>
  <c r="U49" i="21"/>
  <c r="R49" i="21"/>
  <c r="O49" i="21"/>
  <c r="AI48" i="21"/>
  <c r="AG48" i="21"/>
  <c r="AD48" i="21"/>
  <c r="AA48" i="21"/>
  <c r="X48" i="21"/>
  <c r="U48" i="21"/>
  <c r="R48" i="21"/>
  <c r="O48" i="21"/>
  <c r="AI47" i="21"/>
  <c r="AG47" i="21"/>
  <c r="AD47" i="21"/>
  <c r="AA47" i="21"/>
  <c r="X47" i="21"/>
  <c r="U47" i="21"/>
  <c r="R47" i="21"/>
  <c r="O47" i="21"/>
  <c r="AI46" i="21"/>
  <c r="AG46" i="21"/>
  <c r="AD46" i="21"/>
  <c r="AA46" i="21"/>
  <c r="X46" i="21"/>
  <c r="U46" i="21"/>
  <c r="R46" i="21"/>
  <c r="O46" i="21"/>
  <c r="AI45" i="21"/>
  <c r="AG45" i="21"/>
  <c r="AD45" i="21"/>
  <c r="AA45" i="21"/>
  <c r="X45" i="21"/>
  <c r="U45" i="21"/>
  <c r="R45" i="21"/>
  <c r="O45" i="21"/>
  <c r="AI44" i="21"/>
  <c r="AG44" i="21"/>
  <c r="AD44" i="21"/>
  <c r="AA44" i="21"/>
  <c r="X44" i="21"/>
  <c r="U44" i="21"/>
  <c r="R44" i="21"/>
  <c r="O44" i="21"/>
  <c r="AI43" i="21"/>
  <c r="AG43" i="21"/>
  <c r="AD43" i="21"/>
  <c r="AA43" i="21"/>
  <c r="X43" i="21"/>
  <c r="U43" i="21"/>
  <c r="R43" i="21"/>
  <c r="O43" i="21"/>
  <c r="AI42" i="21"/>
  <c r="AG42" i="21"/>
  <c r="AD42" i="21"/>
  <c r="AA42" i="21"/>
  <c r="X42" i="21"/>
  <c r="U42" i="21"/>
  <c r="R42" i="21"/>
  <c r="O42" i="21"/>
  <c r="AI41" i="21"/>
  <c r="AG41" i="21"/>
  <c r="AD41" i="21"/>
  <c r="AA41" i="21"/>
  <c r="X41" i="21"/>
  <c r="U41" i="21"/>
  <c r="R41" i="21"/>
  <c r="O41" i="21"/>
  <c r="AI40" i="21"/>
  <c r="AG40" i="21"/>
  <c r="AD40" i="21"/>
  <c r="AA40" i="21"/>
  <c r="X40" i="21"/>
  <c r="U40" i="21"/>
  <c r="R40" i="21"/>
  <c r="O40" i="21"/>
  <c r="AI38" i="21"/>
  <c r="AG38" i="21"/>
  <c r="AD38" i="21"/>
  <c r="AA38" i="21"/>
  <c r="X38" i="21"/>
  <c r="U38" i="21"/>
  <c r="R38" i="21"/>
  <c r="O38" i="21"/>
  <c r="AI37" i="21"/>
  <c r="AG37" i="21"/>
  <c r="AD37" i="21"/>
  <c r="AA37" i="21"/>
  <c r="X37" i="21"/>
  <c r="U37" i="21"/>
  <c r="R37" i="21"/>
  <c r="O37" i="21"/>
  <c r="AI36" i="21"/>
  <c r="AG36" i="21"/>
  <c r="AD36" i="21"/>
  <c r="AA36" i="21"/>
  <c r="X36" i="21"/>
  <c r="U36" i="21"/>
  <c r="R36" i="21"/>
  <c r="O36" i="21"/>
  <c r="AI34" i="21"/>
  <c r="AG34" i="21"/>
  <c r="AD34" i="21"/>
  <c r="AA34" i="21"/>
  <c r="X34" i="21"/>
  <c r="U34" i="21"/>
  <c r="R34" i="21"/>
  <c r="O34" i="21"/>
  <c r="AI33" i="21"/>
  <c r="AG33" i="21"/>
  <c r="AD33" i="21"/>
  <c r="AA33" i="21"/>
  <c r="X33" i="21"/>
  <c r="U33" i="21"/>
  <c r="R33" i="21"/>
  <c r="O33" i="21"/>
  <c r="AI32" i="21"/>
  <c r="AG32" i="21"/>
  <c r="AD32" i="21"/>
  <c r="AA32" i="21"/>
  <c r="X32" i="21"/>
  <c r="U32" i="21"/>
  <c r="R32" i="21"/>
  <c r="O32" i="21"/>
  <c r="AI31" i="21"/>
  <c r="AG31" i="21"/>
  <c r="AD31" i="21"/>
  <c r="AA31" i="21"/>
  <c r="X31" i="21"/>
  <c r="U31" i="21"/>
  <c r="R31" i="21"/>
  <c r="O31" i="21"/>
  <c r="AI30" i="21"/>
  <c r="AG30" i="21"/>
  <c r="AD30" i="21"/>
  <c r="AA30" i="21"/>
  <c r="X30" i="21"/>
  <c r="U30" i="21"/>
  <c r="R30" i="21"/>
  <c r="O30" i="21"/>
  <c r="AI29" i="21"/>
  <c r="AG29" i="21"/>
  <c r="AD29" i="21"/>
  <c r="AA29" i="21"/>
  <c r="X29" i="21"/>
  <c r="U29" i="21"/>
  <c r="R29" i="21"/>
  <c r="O29" i="21"/>
  <c r="AI28" i="21"/>
  <c r="AG28" i="21"/>
  <c r="AD28" i="21"/>
  <c r="AA28" i="21"/>
  <c r="X28" i="21"/>
  <c r="U28" i="21"/>
  <c r="R28" i="21"/>
  <c r="O28" i="21"/>
  <c r="AI27" i="21"/>
  <c r="AG27" i="21"/>
  <c r="AD27" i="21"/>
  <c r="AA27" i="21"/>
  <c r="X27" i="21"/>
  <c r="U27" i="21"/>
  <c r="R27" i="21"/>
  <c r="O27" i="21"/>
  <c r="AI26" i="21"/>
  <c r="AG26" i="21"/>
  <c r="AD26" i="21"/>
  <c r="AA26" i="21"/>
  <c r="X26" i="21"/>
  <c r="U26" i="21"/>
  <c r="R26" i="21"/>
  <c r="O26" i="21"/>
  <c r="AI25" i="21"/>
  <c r="AG25" i="21"/>
  <c r="AD25" i="21"/>
  <c r="AA25" i="21"/>
  <c r="X25" i="21"/>
  <c r="U25" i="21"/>
  <c r="R25" i="21"/>
  <c r="O25" i="21"/>
  <c r="AI23" i="21"/>
  <c r="AG23" i="21"/>
  <c r="AD23" i="21"/>
  <c r="AA23" i="21"/>
  <c r="X23" i="21"/>
  <c r="U23" i="21"/>
  <c r="R23" i="21"/>
  <c r="O23" i="21"/>
  <c r="D23" i="21"/>
  <c r="AI22" i="21"/>
  <c r="AG22" i="21"/>
  <c r="AD22" i="21"/>
  <c r="AA22" i="21"/>
  <c r="X22" i="21"/>
  <c r="U22" i="21"/>
  <c r="R22" i="21"/>
  <c r="O22" i="21"/>
  <c r="AI21" i="21"/>
  <c r="AG21" i="21"/>
  <c r="AD21" i="21"/>
  <c r="AA21" i="21"/>
  <c r="X21" i="21"/>
  <c r="U21" i="21"/>
  <c r="R21" i="21"/>
  <c r="O21" i="21"/>
  <c r="AI19" i="21"/>
  <c r="AG19" i="21"/>
  <c r="AD19" i="21"/>
  <c r="AA19" i="21"/>
  <c r="X19" i="21"/>
  <c r="U19" i="21"/>
  <c r="R19" i="21"/>
  <c r="O19" i="21"/>
  <c r="AI18" i="21"/>
  <c r="AG18" i="21"/>
  <c r="AD18" i="21"/>
  <c r="AA18" i="21"/>
  <c r="X18" i="21"/>
  <c r="U18" i="21"/>
  <c r="R18" i="21"/>
  <c r="O18" i="21"/>
  <c r="AI17" i="21"/>
  <c r="AG17" i="21"/>
  <c r="AD17" i="21"/>
  <c r="AA17" i="21"/>
  <c r="X17" i="21"/>
  <c r="U17" i="21"/>
  <c r="R17" i="21"/>
  <c r="O17" i="21"/>
  <c r="AI15" i="21"/>
  <c r="AG15" i="21"/>
  <c r="AD15" i="21"/>
  <c r="AA15" i="21"/>
  <c r="X15" i="21"/>
  <c r="U15" i="21"/>
  <c r="R15" i="21"/>
  <c r="O15" i="21"/>
  <c r="AI14" i="21"/>
  <c r="AG14" i="21"/>
  <c r="AD14" i="21"/>
  <c r="AA14" i="21"/>
  <c r="X14" i="21"/>
  <c r="U14" i="21"/>
  <c r="R14" i="21"/>
  <c r="O14" i="21"/>
  <c r="AI13" i="21"/>
  <c r="AG13" i="21"/>
  <c r="AD13" i="21"/>
  <c r="AA13" i="21"/>
  <c r="X13" i="21"/>
  <c r="U13" i="21"/>
  <c r="R13" i="21"/>
  <c r="O13" i="21"/>
  <c r="AI12" i="21"/>
  <c r="AG12" i="21"/>
  <c r="AD12" i="21"/>
  <c r="AA12" i="21"/>
  <c r="X12" i="21"/>
  <c r="U12" i="21"/>
  <c r="R12" i="21"/>
  <c r="O12" i="21"/>
  <c r="AI11" i="21"/>
  <c r="AG11" i="21"/>
  <c r="AD11" i="21"/>
  <c r="AA11" i="21"/>
  <c r="X11" i="21"/>
  <c r="U11" i="21"/>
  <c r="R11" i="21"/>
  <c r="O11" i="21"/>
  <c r="AI9" i="21"/>
  <c r="AG9" i="21"/>
  <c r="AD9" i="21"/>
  <c r="AA9" i="21"/>
  <c r="X9" i="21"/>
  <c r="U9" i="21"/>
  <c r="R9" i="21"/>
  <c r="O9" i="21"/>
  <c r="AK377" i="21" l="1"/>
  <c r="AJ377" i="21" s="1"/>
  <c r="AK378" i="21"/>
  <c r="AJ378" i="21" s="1"/>
  <c r="AK380" i="21"/>
  <c r="AK381" i="21"/>
  <c r="AJ381" i="21" s="1"/>
  <c r="AK383" i="21"/>
  <c r="AK384" i="21"/>
  <c r="AJ384" i="21" s="1"/>
  <c r="AK385" i="21"/>
  <c r="AJ385" i="21" s="1"/>
  <c r="AK386" i="21"/>
  <c r="AJ386" i="21" s="1"/>
  <c r="AK387" i="21"/>
  <c r="AJ387" i="21" s="1"/>
  <c r="AK389" i="21"/>
  <c r="AJ389" i="21" s="1"/>
  <c r="AK390" i="21"/>
  <c r="AJ390" i="21" s="1"/>
  <c r="AK391" i="21"/>
  <c r="AJ391" i="21" s="1"/>
  <c r="AK392" i="21"/>
  <c r="AJ392" i="21" s="1"/>
  <c r="AK393" i="21"/>
  <c r="AJ393" i="21" s="1"/>
  <c r="AK395" i="21"/>
  <c r="AJ395" i="21" s="1"/>
  <c r="AK397" i="21"/>
  <c r="AJ397" i="21" s="1"/>
  <c r="AK398" i="21"/>
  <c r="AJ398" i="21" s="1"/>
  <c r="AK399" i="21"/>
  <c r="AJ399" i="21" s="1"/>
  <c r="AK400" i="21"/>
  <c r="AJ400" i="21" s="1"/>
  <c r="AK401" i="21"/>
  <c r="AJ401" i="21" s="1"/>
  <c r="AK402" i="21"/>
  <c r="AJ402" i="21" s="1"/>
  <c r="AK404" i="21"/>
  <c r="AK405" i="21"/>
  <c r="AJ405" i="21" s="1"/>
  <c r="AK406" i="21"/>
  <c r="AJ406" i="21" s="1"/>
  <c r="AK407" i="21"/>
  <c r="AJ407" i="21" s="1"/>
  <c r="AK408" i="21"/>
  <c r="AJ408" i="21" s="1"/>
  <c r="AK409" i="21"/>
  <c r="AJ409" i="21" s="1"/>
  <c r="AK410" i="21"/>
  <c r="AJ410" i="21" s="1"/>
  <c r="AK412" i="21"/>
  <c r="AJ412" i="21" s="1"/>
  <c r="AK413" i="21"/>
  <c r="AJ413" i="21" s="1"/>
  <c r="AK414" i="21"/>
  <c r="AJ414" i="21" s="1"/>
  <c r="AK415" i="21"/>
  <c r="AJ415" i="21" s="1"/>
  <c r="AK417" i="21"/>
  <c r="AJ417" i="21" s="1"/>
  <c r="AK418" i="21"/>
  <c r="AJ418" i="21" s="1"/>
  <c r="AK419" i="21"/>
  <c r="AJ419" i="21" s="1"/>
  <c r="AK420" i="21"/>
  <c r="AJ420" i="21" s="1"/>
  <c r="AK421" i="21"/>
  <c r="AJ421" i="21" s="1"/>
  <c r="AK422" i="21"/>
  <c r="AJ422" i="21" s="1"/>
  <c r="AK424" i="21"/>
  <c r="AJ424" i="21" s="1"/>
  <c r="AK426" i="21"/>
  <c r="AJ426" i="21" s="1"/>
  <c r="AK427" i="21"/>
  <c r="AJ427" i="21" s="1"/>
  <c r="AK429" i="21"/>
  <c r="AK430" i="21"/>
  <c r="AJ430" i="21" s="1"/>
  <c r="AK432" i="21"/>
  <c r="AJ432" i="21" s="1"/>
  <c r="AK433" i="21"/>
  <c r="AJ433" i="21" s="1"/>
  <c r="AK435" i="21"/>
  <c r="AJ435" i="21" s="1"/>
  <c r="AK436" i="21"/>
  <c r="AJ436" i="21" s="1"/>
  <c r="AK437" i="21"/>
  <c r="AJ437" i="21" s="1"/>
  <c r="AK438" i="21"/>
  <c r="AJ438" i="21" s="1"/>
  <c r="AK439" i="21"/>
  <c r="AJ439" i="21" s="1"/>
  <c r="AK441" i="21"/>
  <c r="AJ441" i="21" s="1"/>
  <c r="AK442" i="21"/>
  <c r="AJ442" i="21" s="1"/>
  <c r="AK444" i="21"/>
  <c r="AK445" i="21"/>
  <c r="AJ445" i="21" s="1"/>
  <c r="AK446" i="21"/>
  <c r="AJ446" i="21" s="1"/>
  <c r="AK447" i="21"/>
  <c r="AJ447" i="21" s="1"/>
  <c r="AK448" i="21"/>
  <c r="AJ448" i="21" s="1"/>
  <c r="AK449" i="21"/>
  <c r="AJ449" i="21" s="1"/>
  <c r="AK450" i="21"/>
  <c r="AJ450" i="21" s="1"/>
  <c r="AK452" i="21"/>
  <c r="AK451" i="21" s="1"/>
  <c r="AK100" i="21"/>
  <c r="AJ100" i="21" s="1"/>
  <c r="AK104" i="21"/>
  <c r="AJ104" i="21" s="1"/>
  <c r="AK107" i="21"/>
  <c r="AJ107" i="21" s="1"/>
  <c r="AK108" i="21"/>
  <c r="AJ108" i="21" s="1"/>
  <c r="AK113" i="21"/>
  <c r="AJ113" i="21" s="1"/>
  <c r="AK117" i="21"/>
  <c r="AJ117" i="21" s="1"/>
  <c r="AK121" i="21"/>
  <c r="AJ121" i="21" s="1"/>
  <c r="AK126" i="21"/>
  <c r="AJ126" i="21" s="1"/>
  <c r="AK128" i="21"/>
  <c r="AJ128" i="21" s="1"/>
  <c r="AK131" i="21"/>
  <c r="AJ131" i="21" s="1"/>
  <c r="AK133" i="21"/>
  <c r="AJ133" i="21" s="1"/>
  <c r="AK136" i="21"/>
  <c r="AJ136" i="21" s="1"/>
  <c r="AK138" i="21"/>
  <c r="AJ138" i="21" s="1"/>
  <c r="AK140" i="21"/>
  <c r="AJ140" i="21" s="1"/>
  <c r="AK142" i="21"/>
  <c r="AJ142" i="21" s="1"/>
  <c r="AK144" i="21"/>
  <c r="AJ144" i="21" s="1"/>
  <c r="AK147" i="21"/>
  <c r="AJ147" i="21" s="1"/>
  <c r="AK149" i="21"/>
  <c r="AJ149" i="21" s="1"/>
  <c r="AK151" i="21"/>
  <c r="AJ151" i="21" s="1"/>
  <c r="AK153" i="21"/>
  <c r="AJ153" i="21" s="1"/>
  <c r="AK157" i="21"/>
  <c r="AJ157" i="21" s="1"/>
  <c r="AK160" i="21"/>
  <c r="AK163" i="21"/>
  <c r="AJ163" i="21" s="1"/>
  <c r="AK165" i="21"/>
  <c r="AJ165" i="21" s="1"/>
  <c r="AK167" i="21"/>
  <c r="AJ167" i="21" s="1"/>
  <c r="AK169" i="21"/>
  <c r="AJ169" i="21" s="1"/>
  <c r="AK172" i="21"/>
  <c r="AJ172" i="21" s="1"/>
  <c r="AK174" i="21"/>
  <c r="AJ174" i="21" s="1"/>
  <c r="AK175" i="21"/>
  <c r="AJ175" i="21" s="1"/>
  <c r="AK177" i="21"/>
  <c r="AJ177" i="21" s="1"/>
  <c r="AK178" i="21"/>
  <c r="AJ178" i="21" s="1"/>
  <c r="AK180" i="21"/>
  <c r="AJ180" i="21" s="1"/>
  <c r="AK181" i="21"/>
  <c r="AJ181" i="21" s="1"/>
  <c r="AK182" i="21"/>
  <c r="AJ182" i="21" s="1"/>
  <c r="AK183" i="21"/>
  <c r="AJ183" i="21" s="1"/>
  <c r="AK184" i="21"/>
  <c r="AJ184" i="21" s="1"/>
  <c r="AK185" i="21"/>
  <c r="AJ185" i="21" s="1"/>
  <c r="AK186" i="21"/>
  <c r="AJ186" i="21" s="1"/>
  <c r="AK187" i="21"/>
  <c r="AJ187" i="21" s="1"/>
  <c r="AK189" i="21"/>
  <c r="AJ189" i="21" s="1"/>
  <c r="AK190" i="21"/>
  <c r="AJ190" i="21" s="1"/>
  <c r="AK191" i="21"/>
  <c r="AJ191" i="21" s="1"/>
  <c r="AK193" i="21"/>
  <c r="AJ193" i="21" s="1"/>
  <c r="AK194" i="21"/>
  <c r="AJ194" i="21" s="1"/>
  <c r="AK195" i="21"/>
  <c r="AJ195" i="21" s="1"/>
  <c r="AK196" i="21"/>
  <c r="AJ196" i="21" s="1"/>
  <c r="AK197" i="21"/>
  <c r="AJ197" i="21" s="1"/>
  <c r="AK198" i="21"/>
  <c r="AJ198" i="21" s="1"/>
  <c r="AK200" i="21"/>
  <c r="AK201" i="21"/>
  <c r="AJ201" i="21" s="1"/>
  <c r="AK102" i="21"/>
  <c r="AJ102" i="21" s="1"/>
  <c r="AK119" i="21"/>
  <c r="AJ119" i="21" s="1"/>
  <c r="AK25" i="21"/>
  <c r="AJ25" i="21" s="1"/>
  <c r="AK27" i="21"/>
  <c r="AJ27" i="21" s="1"/>
  <c r="AK29" i="21"/>
  <c r="AJ29" i="21" s="1"/>
  <c r="AK31" i="21"/>
  <c r="AJ31" i="21" s="1"/>
  <c r="AK33" i="21"/>
  <c r="AJ33" i="21" s="1"/>
  <c r="AK36" i="21"/>
  <c r="AJ36" i="21" s="1"/>
  <c r="AK38" i="21"/>
  <c r="AJ38" i="21" s="1"/>
  <c r="AK41" i="21"/>
  <c r="AJ41" i="21" s="1"/>
  <c r="AK43" i="21"/>
  <c r="AJ43" i="21" s="1"/>
  <c r="AK47" i="21"/>
  <c r="AJ47" i="21" s="1"/>
  <c r="AJ453" i="24"/>
  <c r="AJ160" i="21"/>
  <c r="AJ380" i="21"/>
  <c r="AJ383" i="21"/>
  <c r="AK382" i="21"/>
  <c r="AK28" i="21"/>
  <c r="AJ28" i="21" s="1"/>
  <c r="AK37" i="21"/>
  <c r="AK44" i="21"/>
  <c r="AJ44" i="21" s="1"/>
  <c r="AK50" i="21"/>
  <c r="AJ50" i="21" s="1"/>
  <c r="AK106" i="21"/>
  <c r="AJ106" i="21" s="1"/>
  <c r="AK124" i="21"/>
  <c r="AJ124" i="21" s="1"/>
  <c r="AK129" i="21"/>
  <c r="AJ129" i="21" s="1"/>
  <c r="AK139" i="21"/>
  <c r="AJ139" i="21" s="1"/>
  <c r="AK141" i="21"/>
  <c r="AJ141" i="21" s="1"/>
  <c r="AK148" i="21"/>
  <c r="AJ148" i="21" s="1"/>
  <c r="AK150" i="21"/>
  <c r="AJ150" i="21" s="1"/>
  <c r="AK155" i="21"/>
  <c r="AK161" i="21"/>
  <c r="AJ161" i="21" s="1"/>
  <c r="AK166" i="21"/>
  <c r="AJ166" i="21" s="1"/>
  <c r="AK171" i="21"/>
  <c r="O453" i="21"/>
  <c r="AA453" i="21"/>
  <c r="AK11" i="21"/>
  <c r="AK12" i="21"/>
  <c r="AJ12" i="21" s="1"/>
  <c r="AK13" i="21"/>
  <c r="AJ13" i="21" s="1"/>
  <c r="AK14" i="21"/>
  <c r="AJ14" i="21" s="1"/>
  <c r="AK15" i="21"/>
  <c r="AJ15" i="21" s="1"/>
  <c r="AK17" i="21"/>
  <c r="AK18" i="21"/>
  <c r="AJ18" i="21" s="1"/>
  <c r="AK19" i="21"/>
  <c r="AJ19" i="21" s="1"/>
  <c r="AK21" i="21"/>
  <c r="AK22" i="21"/>
  <c r="AJ22" i="21" s="1"/>
  <c r="AK45" i="21"/>
  <c r="AJ45" i="21" s="1"/>
  <c r="AK53" i="21"/>
  <c r="AJ53" i="21" s="1"/>
  <c r="AK60" i="21"/>
  <c r="AJ60" i="21" s="1"/>
  <c r="AK62" i="21"/>
  <c r="AJ62" i="21" s="1"/>
  <c r="AK69" i="21"/>
  <c r="AJ69" i="21" s="1"/>
  <c r="AK78" i="21"/>
  <c r="AJ78" i="21" s="1"/>
  <c r="AK88" i="21"/>
  <c r="AK103" i="21"/>
  <c r="AJ103" i="21" s="1"/>
  <c r="AK115" i="21"/>
  <c r="AJ115" i="21" s="1"/>
  <c r="AK120" i="21"/>
  <c r="AJ120" i="21" s="1"/>
  <c r="AK202" i="21"/>
  <c r="AK248" i="21"/>
  <c r="AJ248" i="21" s="1"/>
  <c r="AK253" i="21"/>
  <c r="AJ253" i="21" s="1"/>
  <c r="AK258" i="21"/>
  <c r="AJ258" i="21" s="1"/>
  <c r="AK264" i="21"/>
  <c r="AJ264" i="21" s="1"/>
  <c r="AK269" i="21"/>
  <c r="AJ269" i="21" s="1"/>
  <c r="AK274" i="21"/>
  <c r="AK440" i="21"/>
  <c r="AJ200" i="21"/>
  <c r="AJ404" i="21"/>
  <c r="AJ429" i="21"/>
  <c r="AK428" i="21"/>
  <c r="AJ444" i="21"/>
  <c r="U453" i="21"/>
  <c r="AK23" i="21"/>
  <c r="AJ23" i="21" s="1"/>
  <c r="AK26" i="21"/>
  <c r="AJ26" i="21" s="1"/>
  <c r="AK30" i="21"/>
  <c r="AJ30" i="21" s="1"/>
  <c r="AK32" i="21"/>
  <c r="AJ32" i="21" s="1"/>
  <c r="AK34" i="21"/>
  <c r="AK40" i="21"/>
  <c r="AK42" i="21"/>
  <c r="AJ42" i="21" s="1"/>
  <c r="AK46" i="21"/>
  <c r="AJ46" i="21" s="1"/>
  <c r="AK48" i="21"/>
  <c r="AJ48" i="21" s="1"/>
  <c r="AK112" i="21"/>
  <c r="AK127" i="21"/>
  <c r="AJ127" i="21" s="1"/>
  <c r="AK132" i="21"/>
  <c r="AJ132" i="21" s="1"/>
  <c r="AK135" i="21"/>
  <c r="AK137" i="21"/>
  <c r="AJ137" i="21" s="1"/>
  <c r="AK143" i="21"/>
  <c r="AJ143" i="21" s="1"/>
  <c r="AK146" i="21"/>
  <c r="AK152" i="21"/>
  <c r="AJ152" i="21" s="1"/>
  <c r="AK158" i="21"/>
  <c r="AJ158" i="21" s="1"/>
  <c r="AK164" i="21"/>
  <c r="AJ164" i="21" s="1"/>
  <c r="AK168" i="21"/>
  <c r="AJ168" i="21" s="1"/>
  <c r="AK173" i="21"/>
  <c r="AJ173" i="21" s="1"/>
  <c r="AK376" i="21"/>
  <c r="AJ376" i="21" s="1"/>
  <c r="AK49" i="21"/>
  <c r="AJ49" i="21" s="1"/>
  <c r="AK51" i="21"/>
  <c r="AJ51" i="21" s="1"/>
  <c r="AK52" i="21"/>
  <c r="AJ52" i="21" s="1"/>
  <c r="AK55" i="21"/>
  <c r="AK56" i="21"/>
  <c r="AJ56" i="21" s="1"/>
  <c r="AK58" i="21"/>
  <c r="AJ58" i="21" s="1"/>
  <c r="AK63" i="21"/>
  <c r="AJ63" i="21" s="1"/>
  <c r="AK65" i="21"/>
  <c r="AK67" i="21"/>
  <c r="AJ67" i="21" s="1"/>
  <c r="AK72" i="21"/>
  <c r="AK73" i="21"/>
  <c r="AJ73" i="21" s="1"/>
  <c r="AK74" i="21"/>
  <c r="AJ74" i="21" s="1"/>
  <c r="AK76" i="21"/>
  <c r="AJ76" i="21" s="1"/>
  <c r="AK80" i="21"/>
  <c r="AJ80" i="21" s="1"/>
  <c r="AK82" i="21"/>
  <c r="AK83" i="21"/>
  <c r="AJ83" i="21" s="1"/>
  <c r="AK85" i="21"/>
  <c r="AJ85" i="21" s="1"/>
  <c r="AK90" i="21"/>
  <c r="AJ90" i="21" s="1"/>
  <c r="AK91" i="21"/>
  <c r="AJ91" i="21" s="1"/>
  <c r="AK92" i="21"/>
  <c r="AJ92" i="21" s="1"/>
  <c r="AK96" i="21"/>
  <c r="AK98" i="21"/>
  <c r="AJ98" i="21" s="1"/>
  <c r="AK99" i="21"/>
  <c r="AJ99" i="21" s="1"/>
  <c r="AK110" i="21"/>
  <c r="AJ110" i="21" s="1"/>
  <c r="AK116" i="21"/>
  <c r="AJ116" i="21" s="1"/>
  <c r="AK203" i="21"/>
  <c r="AJ203" i="21" s="1"/>
  <c r="AK204" i="21"/>
  <c r="AJ204" i="21" s="1"/>
  <c r="AK205" i="21"/>
  <c r="AJ205" i="21" s="1"/>
  <c r="AK206" i="21"/>
  <c r="AJ206" i="21" s="1"/>
  <c r="AK207" i="21"/>
  <c r="AJ207" i="21" s="1"/>
  <c r="AK208" i="21"/>
  <c r="AJ208" i="21" s="1"/>
  <c r="AK209" i="21"/>
  <c r="AJ209" i="21" s="1"/>
  <c r="AK210" i="21"/>
  <c r="AJ210" i="21" s="1"/>
  <c r="AK212" i="21"/>
  <c r="AK213" i="21"/>
  <c r="AJ213" i="21" s="1"/>
  <c r="AK214" i="21"/>
  <c r="AJ214" i="21" s="1"/>
  <c r="AK215" i="21"/>
  <c r="AJ215" i="21" s="1"/>
  <c r="AK216" i="21"/>
  <c r="AJ216" i="21" s="1"/>
  <c r="AK218" i="21"/>
  <c r="AK219" i="21"/>
  <c r="AJ219" i="21" s="1"/>
  <c r="AK221" i="21"/>
  <c r="AK222" i="21"/>
  <c r="AJ222" i="21" s="1"/>
  <c r="AK223" i="21"/>
  <c r="AJ223" i="21" s="1"/>
  <c r="AK225" i="21"/>
  <c r="AK226" i="21"/>
  <c r="AJ226" i="21" s="1"/>
  <c r="AK227" i="21"/>
  <c r="AJ227" i="21" s="1"/>
  <c r="AK228" i="21"/>
  <c r="AJ228" i="21" s="1"/>
  <c r="AK229" i="21"/>
  <c r="AJ229" i="21" s="1"/>
  <c r="AK230" i="21"/>
  <c r="AJ230" i="21" s="1"/>
  <c r="AK231" i="21"/>
  <c r="AJ231" i="21" s="1"/>
  <c r="AK232" i="21"/>
  <c r="AJ232" i="21" s="1"/>
  <c r="AK233" i="21"/>
  <c r="AJ233" i="21" s="1"/>
  <c r="AK234" i="21"/>
  <c r="AJ234" i="21" s="1"/>
  <c r="AK235" i="21"/>
  <c r="AJ235" i="21" s="1"/>
  <c r="AK236" i="21"/>
  <c r="AJ236" i="21" s="1"/>
  <c r="AK237" i="21"/>
  <c r="AJ237" i="21" s="1"/>
  <c r="AK238" i="21"/>
  <c r="AJ238" i="21" s="1"/>
  <c r="AK239" i="21"/>
  <c r="AJ239" i="21" s="1"/>
  <c r="AK241" i="21"/>
  <c r="AK242" i="21"/>
  <c r="AJ242" i="21" s="1"/>
  <c r="AK279" i="21"/>
  <c r="AK286" i="21"/>
  <c r="AJ286" i="21" s="1"/>
  <c r="AK292" i="21"/>
  <c r="AK296" i="21"/>
  <c r="AJ296" i="21" s="1"/>
  <c r="AK302" i="21"/>
  <c r="AK306" i="21"/>
  <c r="AJ306" i="21" s="1"/>
  <c r="AK312" i="21"/>
  <c r="AJ312" i="21" s="1"/>
  <c r="AK243" i="21"/>
  <c r="AJ243" i="21" s="1"/>
  <c r="AK244" i="21"/>
  <c r="AJ244" i="21" s="1"/>
  <c r="AK245" i="21"/>
  <c r="AJ245" i="21" s="1"/>
  <c r="AK246" i="21"/>
  <c r="AJ246" i="21" s="1"/>
  <c r="AK251" i="21"/>
  <c r="AK252" i="21"/>
  <c r="AJ252" i="21" s="1"/>
  <c r="AK256" i="21"/>
  <c r="AK261" i="21"/>
  <c r="AJ261" i="21" s="1"/>
  <c r="AK263" i="21"/>
  <c r="AK267" i="21"/>
  <c r="AK271" i="21"/>
  <c r="AJ271" i="21" s="1"/>
  <c r="AK272" i="21"/>
  <c r="AJ272" i="21" s="1"/>
  <c r="AK276" i="21"/>
  <c r="AJ276" i="21" s="1"/>
  <c r="AK282" i="21"/>
  <c r="AJ282" i="21" s="1"/>
  <c r="AK284" i="21"/>
  <c r="AJ284" i="21" s="1"/>
  <c r="AK289" i="21"/>
  <c r="AJ289" i="21" s="1"/>
  <c r="AK294" i="21"/>
  <c r="AJ294" i="21" s="1"/>
  <c r="AK295" i="21"/>
  <c r="AJ295" i="21" s="1"/>
  <c r="AK299" i="21"/>
  <c r="AK304" i="21"/>
  <c r="AJ304" i="21" s="1"/>
  <c r="AK305" i="21"/>
  <c r="AJ305" i="21" s="1"/>
  <c r="AK309" i="21"/>
  <c r="AJ309" i="21" s="1"/>
  <c r="AK317" i="21"/>
  <c r="AJ317" i="21" s="1"/>
  <c r="AK318" i="21"/>
  <c r="AJ318" i="21" s="1"/>
  <c r="AK319" i="21"/>
  <c r="AJ319" i="21" s="1"/>
  <c r="AK322" i="21"/>
  <c r="AK324" i="21"/>
  <c r="AJ324" i="21" s="1"/>
  <c r="AK325" i="21"/>
  <c r="AJ325" i="21" s="1"/>
  <c r="AK326" i="21"/>
  <c r="AJ326" i="21" s="1"/>
  <c r="AK327" i="21"/>
  <c r="AJ327" i="21" s="1"/>
  <c r="AK328" i="21"/>
  <c r="AJ328" i="21" s="1"/>
  <c r="AK329" i="21"/>
  <c r="AJ329" i="21" s="1"/>
  <c r="AK330" i="21"/>
  <c r="AJ330" i="21" s="1"/>
  <c r="AK331" i="21"/>
  <c r="AJ331" i="21" s="1"/>
  <c r="AK332" i="21"/>
  <c r="AJ332" i="21" s="1"/>
  <c r="AK333" i="21"/>
  <c r="AJ333" i="21" s="1"/>
  <c r="AK334" i="21"/>
  <c r="AJ334" i="21" s="1"/>
  <c r="AK335" i="21"/>
  <c r="AJ335" i="21" s="1"/>
  <c r="AK337" i="21"/>
  <c r="AK338" i="21"/>
  <c r="AJ338" i="21" s="1"/>
  <c r="AK340" i="21"/>
  <c r="AK341" i="21"/>
  <c r="AJ341" i="21" s="1"/>
  <c r="AK342" i="21"/>
  <c r="AJ342" i="21" s="1"/>
  <c r="AK344" i="21"/>
  <c r="AJ344" i="21" s="1"/>
  <c r="AK346" i="21"/>
  <c r="AJ346" i="21" s="1"/>
  <c r="AK348" i="21"/>
  <c r="AK349" i="21"/>
  <c r="AJ349" i="21" s="1"/>
  <c r="AK351" i="21"/>
  <c r="AK352" i="21"/>
  <c r="AJ352" i="21" s="1"/>
  <c r="AK353" i="21"/>
  <c r="AJ353" i="21" s="1"/>
  <c r="AK354" i="21"/>
  <c r="AJ354" i="21" s="1"/>
  <c r="AK355" i="21"/>
  <c r="AJ355" i="21" s="1"/>
  <c r="AK356" i="21"/>
  <c r="AJ356" i="21" s="1"/>
  <c r="AK357" i="21"/>
  <c r="AJ357" i="21" s="1"/>
  <c r="AK359" i="21"/>
  <c r="AK360" i="21"/>
  <c r="AJ360" i="21" s="1"/>
  <c r="AK362" i="21"/>
  <c r="AK363" i="21"/>
  <c r="AJ363" i="21" s="1"/>
  <c r="AK365" i="21"/>
  <c r="AJ365" i="21" s="1"/>
  <c r="AK367" i="21"/>
  <c r="AK368" i="21"/>
  <c r="AJ368" i="21" s="1"/>
  <c r="AK370" i="21"/>
  <c r="AK371" i="21"/>
  <c r="AJ371" i="21" s="1"/>
  <c r="AK372" i="21"/>
  <c r="AJ372" i="21" s="1"/>
  <c r="AK373" i="21"/>
  <c r="AJ373" i="21" s="1"/>
  <c r="AK374" i="21"/>
  <c r="AJ374" i="21" s="1"/>
  <c r="AK375" i="21"/>
  <c r="AJ375" i="21" s="1"/>
  <c r="AK59" i="21"/>
  <c r="AJ59" i="21" s="1"/>
  <c r="AK68" i="21"/>
  <c r="AJ68" i="21" s="1"/>
  <c r="AK77" i="21"/>
  <c r="AJ77" i="21" s="1"/>
  <c r="AK86" i="21"/>
  <c r="AJ86" i="21" s="1"/>
  <c r="AK97" i="21"/>
  <c r="AJ97" i="21" s="1"/>
  <c r="AK101" i="21"/>
  <c r="AJ101" i="21" s="1"/>
  <c r="AK105" i="21"/>
  <c r="AJ105" i="21" s="1"/>
  <c r="AK109" i="21"/>
  <c r="AJ109" i="21" s="1"/>
  <c r="AK114" i="21"/>
  <c r="AJ114" i="21" s="1"/>
  <c r="AK118" i="21"/>
  <c r="AJ118" i="21" s="1"/>
  <c r="AK123" i="21"/>
  <c r="AG453" i="21"/>
  <c r="X453" i="21"/>
  <c r="AI453" i="21"/>
  <c r="AK57" i="21"/>
  <c r="AJ57" i="21" s="1"/>
  <c r="AK66" i="21"/>
  <c r="AJ66" i="21" s="1"/>
  <c r="AK75" i="21"/>
  <c r="AJ75" i="21" s="1"/>
  <c r="AK84" i="21"/>
  <c r="AJ84" i="21" s="1"/>
  <c r="AK94" i="21"/>
  <c r="R453" i="21"/>
  <c r="AD453" i="21"/>
  <c r="AK9" i="21"/>
  <c r="AK8" i="21" s="1"/>
  <c r="AK61" i="21"/>
  <c r="AJ61" i="21" s="1"/>
  <c r="AK70" i="21"/>
  <c r="AJ70" i="21" s="1"/>
  <c r="AK79" i="21"/>
  <c r="AJ79" i="21" s="1"/>
  <c r="AK89" i="21"/>
  <c r="AJ89" i="21" s="1"/>
  <c r="AK249" i="21"/>
  <c r="AJ249" i="21" s="1"/>
  <c r="AK260" i="21"/>
  <c r="AK270" i="21"/>
  <c r="AJ270" i="21" s="1"/>
  <c r="AK280" i="21"/>
  <c r="AJ280" i="21" s="1"/>
  <c r="AK293" i="21"/>
  <c r="AJ293" i="21" s="1"/>
  <c r="AK303" i="21"/>
  <c r="AJ303" i="21" s="1"/>
  <c r="AK313" i="21"/>
  <c r="AJ313" i="21" s="1"/>
  <c r="AK247" i="21"/>
  <c r="AJ247" i="21" s="1"/>
  <c r="AK257" i="21"/>
  <c r="AJ257" i="21" s="1"/>
  <c r="AK268" i="21"/>
  <c r="AJ268" i="21" s="1"/>
  <c r="AK277" i="21"/>
  <c r="AJ277" i="21" s="1"/>
  <c r="AK290" i="21"/>
  <c r="AJ290" i="21" s="1"/>
  <c r="AK300" i="21"/>
  <c r="AJ300" i="21" s="1"/>
  <c r="AK311" i="21"/>
  <c r="AK315" i="21"/>
  <c r="AK320" i="21"/>
  <c r="AJ320" i="21" s="1"/>
  <c r="AK254" i="21"/>
  <c r="AJ254" i="21" s="1"/>
  <c r="AK265" i="21"/>
  <c r="AJ265" i="21" s="1"/>
  <c r="AK275" i="21"/>
  <c r="AJ275" i="21" s="1"/>
  <c r="AK288" i="21"/>
  <c r="AK297" i="21"/>
  <c r="AJ297" i="21" s="1"/>
  <c r="AK307" i="21"/>
  <c r="AJ307" i="21" s="1"/>
  <c r="AK316" i="21"/>
  <c r="AJ316" i="21" s="1"/>
  <c r="AK323" i="21"/>
  <c r="AJ323" i="21" s="1"/>
  <c r="AP450" i="20"/>
  <c r="AO450" i="20"/>
  <c r="AN450" i="20"/>
  <c r="AM450" i="20"/>
  <c r="AH450" i="20"/>
  <c r="AF450" i="20"/>
  <c r="AC450" i="20"/>
  <c r="Z450" i="20"/>
  <c r="W450" i="20"/>
  <c r="T450" i="20"/>
  <c r="Q450" i="20"/>
  <c r="N450" i="20"/>
  <c r="AP449" i="20"/>
  <c r="AO449" i="20"/>
  <c r="AN449" i="20"/>
  <c r="AM449" i="20"/>
  <c r="AP448" i="20"/>
  <c r="AO448" i="20"/>
  <c r="AN448" i="20"/>
  <c r="AM448" i="20"/>
  <c r="AH448" i="20"/>
  <c r="AF448" i="20"/>
  <c r="AC448" i="20"/>
  <c r="Z448" i="20"/>
  <c r="W448" i="20"/>
  <c r="T448" i="20"/>
  <c r="Q448" i="20"/>
  <c r="N448" i="20"/>
  <c r="AP447" i="20"/>
  <c r="AO447" i="20"/>
  <c r="AN447" i="20"/>
  <c r="AM447" i="20"/>
  <c r="AH447" i="20"/>
  <c r="AF447" i="20"/>
  <c r="AC447" i="20"/>
  <c r="Z447" i="20"/>
  <c r="W447" i="20"/>
  <c r="T447" i="20"/>
  <c r="Q447" i="20"/>
  <c r="N447" i="20"/>
  <c r="AP446" i="20"/>
  <c r="AO446" i="20"/>
  <c r="AN446" i="20"/>
  <c r="AM446" i="20"/>
  <c r="AH446" i="20"/>
  <c r="AF446" i="20"/>
  <c r="AC446" i="20"/>
  <c r="Z446" i="20"/>
  <c r="W446" i="20"/>
  <c r="T446" i="20"/>
  <c r="Q446" i="20"/>
  <c r="N446" i="20"/>
  <c r="AP445" i="20"/>
  <c r="AO445" i="20"/>
  <c r="AN445" i="20"/>
  <c r="AM445" i="20"/>
  <c r="AH445" i="20"/>
  <c r="AF445" i="20"/>
  <c r="AC445" i="20"/>
  <c r="Z445" i="20"/>
  <c r="W445" i="20"/>
  <c r="T445" i="20"/>
  <c r="Q445" i="20"/>
  <c r="N445" i="20"/>
  <c r="AP444" i="20"/>
  <c r="AO444" i="20"/>
  <c r="AN444" i="20"/>
  <c r="AM444" i="20"/>
  <c r="AH444" i="20"/>
  <c r="AF444" i="20"/>
  <c r="AC444" i="20"/>
  <c r="Z444" i="20"/>
  <c r="W444" i="20"/>
  <c r="T444" i="20"/>
  <c r="Q444" i="20"/>
  <c r="N444" i="20"/>
  <c r="AP443" i="20"/>
  <c r="AO443" i="20"/>
  <c r="AN443" i="20"/>
  <c r="AM443" i="20"/>
  <c r="AH443" i="20"/>
  <c r="AF443" i="20"/>
  <c r="AC443" i="20"/>
  <c r="Z443" i="20"/>
  <c r="W443" i="20"/>
  <c r="T443" i="20"/>
  <c r="Q443" i="20"/>
  <c r="N443" i="20"/>
  <c r="AP442" i="20"/>
  <c r="AO442" i="20"/>
  <c r="AN442" i="20"/>
  <c r="AM442" i="20"/>
  <c r="AH442" i="20"/>
  <c r="AF442" i="20"/>
  <c r="AC442" i="20"/>
  <c r="Z442" i="20"/>
  <c r="W442" i="20"/>
  <c r="T442" i="20"/>
  <c r="Q442" i="20"/>
  <c r="N442" i="20"/>
  <c r="AP441" i="20"/>
  <c r="AO441" i="20"/>
  <c r="AN441" i="20"/>
  <c r="AM441" i="20"/>
  <c r="AP440" i="20"/>
  <c r="AO440" i="20"/>
  <c r="AN440" i="20"/>
  <c r="AM440" i="20"/>
  <c r="AH440" i="20"/>
  <c r="AF440" i="20"/>
  <c r="AC440" i="20"/>
  <c r="Z440" i="20"/>
  <c r="W440" i="20"/>
  <c r="T440" i="20"/>
  <c r="Q440" i="20"/>
  <c r="N440" i="20"/>
  <c r="AP439" i="20"/>
  <c r="AO439" i="20"/>
  <c r="AN439" i="20"/>
  <c r="AM439" i="20"/>
  <c r="AH439" i="20"/>
  <c r="AF439" i="20"/>
  <c r="AC439" i="20"/>
  <c r="Z439" i="20"/>
  <c r="W439" i="20"/>
  <c r="T439" i="20"/>
  <c r="Q439" i="20"/>
  <c r="N439" i="20"/>
  <c r="AP438" i="20"/>
  <c r="AO438" i="20"/>
  <c r="AN438" i="20"/>
  <c r="AM438" i="20"/>
  <c r="AP437" i="20"/>
  <c r="AO437" i="20"/>
  <c r="AN437" i="20"/>
  <c r="AM437" i="20"/>
  <c r="AH437" i="20"/>
  <c r="AF437" i="20"/>
  <c r="AC437" i="20"/>
  <c r="Z437" i="20"/>
  <c r="W437" i="20"/>
  <c r="T437" i="20"/>
  <c r="Q437" i="20"/>
  <c r="N437" i="20"/>
  <c r="AP436" i="20"/>
  <c r="AO436" i="20"/>
  <c r="AN436" i="20"/>
  <c r="AM436" i="20"/>
  <c r="AH436" i="20"/>
  <c r="AF436" i="20"/>
  <c r="AC436" i="20"/>
  <c r="Z436" i="20"/>
  <c r="W436" i="20"/>
  <c r="T436" i="20"/>
  <c r="Q436" i="20"/>
  <c r="N436" i="20"/>
  <c r="AP435" i="20"/>
  <c r="AO435" i="20"/>
  <c r="AN435" i="20"/>
  <c r="AM435" i="20"/>
  <c r="AH435" i="20"/>
  <c r="AF435" i="20"/>
  <c r="AC435" i="20"/>
  <c r="Z435" i="20"/>
  <c r="W435" i="20"/>
  <c r="T435" i="20"/>
  <c r="Q435" i="20"/>
  <c r="N435" i="20"/>
  <c r="AP434" i="20"/>
  <c r="AO434" i="20"/>
  <c r="AN434" i="20"/>
  <c r="AM434" i="20"/>
  <c r="AH434" i="20"/>
  <c r="AF434" i="20"/>
  <c r="AC434" i="20"/>
  <c r="Z434" i="20"/>
  <c r="W434" i="20"/>
  <c r="T434" i="20"/>
  <c r="Q434" i="20"/>
  <c r="N434" i="20"/>
  <c r="AP433" i="20"/>
  <c r="AO433" i="20"/>
  <c r="AN433" i="20"/>
  <c r="AM433" i="20"/>
  <c r="AH433" i="20"/>
  <c r="AF433" i="20"/>
  <c r="AC433" i="20"/>
  <c r="Z433" i="20"/>
  <c r="W433" i="20"/>
  <c r="T433" i="20"/>
  <c r="Q433" i="20"/>
  <c r="N433" i="20"/>
  <c r="AP432" i="20"/>
  <c r="AO432" i="20"/>
  <c r="AN432" i="20"/>
  <c r="AM432" i="20"/>
  <c r="AP431" i="20"/>
  <c r="AO431" i="20"/>
  <c r="AN431" i="20"/>
  <c r="AM431" i="20"/>
  <c r="AH431" i="20"/>
  <c r="AF431" i="20"/>
  <c r="AC431" i="20"/>
  <c r="Z431" i="20"/>
  <c r="W431" i="20"/>
  <c r="T431" i="20"/>
  <c r="Q431" i="20"/>
  <c r="N431" i="20"/>
  <c r="AP430" i="20"/>
  <c r="AO430" i="20"/>
  <c r="AN430" i="20"/>
  <c r="AM430" i="20"/>
  <c r="AH430" i="20"/>
  <c r="AF430" i="20"/>
  <c r="AC430" i="20"/>
  <c r="Z430" i="20"/>
  <c r="W430" i="20"/>
  <c r="T430" i="20"/>
  <c r="Q430" i="20"/>
  <c r="N430" i="20"/>
  <c r="AP429" i="20"/>
  <c r="AO429" i="20"/>
  <c r="AN429" i="20"/>
  <c r="AM429" i="20"/>
  <c r="AP428" i="20"/>
  <c r="AO428" i="20"/>
  <c r="AN428" i="20"/>
  <c r="AM428" i="20"/>
  <c r="AH428" i="20"/>
  <c r="AF428" i="20"/>
  <c r="AC428" i="20"/>
  <c r="Z428" i="20"/>
  <c r="W428" i="20"/>
  <c r="T428" i="20"/>
  <c r="Q428" i="20"/>
  <c r="N428" i="20"/>
  <c r="AP427" i="20"/>
  <c r="AO427" i="20"/>
  <c r="AN427" i="20"/>
  <c r="AM427" i="20"/>
  <c r="AH427" i="20"/>
  <c r="AF427" i="20"/>
  <c r="AC427" i="20"/>
  <c r="Z427" i="20"/>
  <c r="W427" i="20"/>
  <c r="T427" i="20"/>
  <c r="Q427" i="20"/>
  <c r="N427" i="20"/>
  <c r="AP426" i="20"/>
  <c r="AO426" i="20"/>
  <c r="AN426" i="20"/>
  <c r="AM426" i="20"/>
  <c r="AP425" i="20"/>
  <c r="AO425" i="20"/>
  <c r="AN425" i="20"/>
  <c r="AM425" i="20"/>
  <c r="AH425" i="20"/>
  <c r="AF425" i="20"/>
  <c r="AC425" i="20"/>
  <c r="Z425" i="20"/>
  <c r="W425" i="20"/>
  <c r="T425" i="20"/>
  <c r="Q425" i="20"/>
  <c r="N425" i="20"/>
  <c r="AP424" i="20"/>
  <c r="AO424" i="20"/>
  <c r="AN424" i="20"/>
  <c r="AM424" i="20"/>
  <c r="AH424" i="20"/>
  <c r="AF424" i="20"/>
  <c r="AC424" i="20"/>
  <c r="Z424" i="20"/>
  <c r="W424" i="20"/>
  <c r="T424" i="20"/>
  <c r="Q424" i="20"/>
  <c r="N424" i="20"/>
  <c r="AP423" i="20"/>
  <c r="AO423" i="20"/>
  <c r="AN423" i="20"/>
  <c r="AM423" i="20"/>
  <c r="AP422" i="20"/>
  <c r="AO422" i="20"/>
  <c r="AN422" i="20"/>
  <c r="AM422" i="20"/>
  <c r="AH422" i="20"/>
  <c r="AF422" i="20"/>
  <c r="AC422" i="20"/>
  <c r="Z422" i="20"/>
  <c r="W422" i="20"/>
  <c r="T422" i="20"/>
  <c r="Q422" i="20"/>
  <c r="N422" i="20"/>
  <c r="AP421" i="20"/>
  <c r="AO421" i="20"/>
  <c r="AN421" i="20"/>
  <c r="AM421" i="20"/>
  <c r="AP420" i="20"/>
  <c r="AO420" i="20"/>
  <c r="AN420" i="20"/>
  <c r="AM420" i="20"/>
  <c r="AH420" i="20"/>
  <c r="AF420" i="20"/>
  <c r="AC420" i="20"/>
  <c r="Z420" i="20"/>
  <c r="W420" i="20"/>
  <c r="T420" i="20"/>
  <c r="Q420" i="20"/>
  <c r="N420" i="20"/>
  <c r="AP419" i="20"/>
  <c r="AO419" i="20"/>
  <c r="AN419" i="20"/>
  <c r="AM419" i="20"/>
  <c r="AH419" i="20"/>
  <c r="AF419" i="20"/>
  <c r="AC419" i="20"/>
  <c r="Z419" i="20"/>
  <c r="W419" i="20"/>
  <c r="T419" i="20"/>
  <c r="Q419" i="20"/>
  <c r="N419" i="20"/>
  <c r="AP418" i="20"/>
  <c r="AO418" i="20"/>
  <c r="AN418" i="20"/>
  <c r="AM418" i="20"/>
  <c r="AH418" i="20"/>
  <c r="AF418" i="20"/>
  <c r="AC418" i="20"/>
  <c r="Z418" i="20"/>
  <c r="W418" i="20"/>
  <c r="T418" i="20"/>
  <c r="Q418" i="20"/>
  <c r="N418" i="20"/>
  <c r="AP417" i="20"/>
  <c r="AO417" i="20"/>
  <c r="AN417" i="20"/>
  <c r="AM417" i="20"/>
  <c r="AH417" i="20"/>
  <c r="AF417" i="20"/>
  <c r="AC417" i="20"/>
  <c r="Z417" i="20"/>
  <c r="W417" i="20"/>
  <c r="T417" i="20"/>
  <c r="Q417" i="20"/>
  <c r="N417" i="20"/>
  <c r="AP416" i="20"/>
  <c r="AO416" i="20"/>
  <c r="AN416" i="20"/>
  <c r="AM416" i="20"/>
  <c r="AH416" i="20"/>
  <c r="AF416" i="20"/>
  <c r="AC416" i="20"/>
  <c r="Z416" i="20"/>
  <c r="W416" i="20"/>
  <c r="T416" i="20"/>
  <c r="Q416" i="20"/>
  <c r="N416" i="20"/>
  <c r="AP415" i="20"/>
  <c r="AO415" i="20"/>
  <c r="AN415" i="20"/>
  <c r="AM415" i="20"/>
  <c r="AH415" i="20"/>
  <c r="AF415" i="20"/>
  <c r="AC415" i="20"/>
  <c r="Z415" i="20"/>
  <c r="W415" i="20"/>
  <c r="T415" i="20"/>
  <c r="Q415" i="20"/>
  <c r="N415" i="20"/>
  <c r="AP414" i="20"/>
  <c r="AO414" i="20"/>
  <c r="AN414" i="20"/>
  <c r="AM414" i="20"/>
  <c r="AP413" i="20"/>
  <c r="AO413" i="20"/>
  <c r="AN413" i="20"/>
  <c r="AM413" i="20"/>
  <c r="AH413" i="20"/>
  <c r="AF413" i="20"/>
  <c r="AC413" i="20"/>
  <c r="Z413" i="20"/>
  <c r="W413" i="20"/>
  <c r="T413" i="20"/>
  <c r="Q413" i="20"/>
  <c r="N413" i="20"/>
  <c r="AP412" i="20"/>
  <c r="AO412" i="20"/>
  <c r="AN412" i="20"/>
  <c r="AM412" i="20"/>
  <c r="AH412" i="20"/>
  <c r="AF412" i="20"/>
  <c r="AC412" i="20"/>
  <c r="Z412" i="20"/>
  <c r="W412" i="20"/>
  <c r="T412" i="20"/>
  <c r="Q412" i="20"/>
  <c r="N412" i="20"/>
  <c r="AP411" i="20"/>
  <c r="AO411" i="20"/>
  <c r="AN411" i="20"/>
  <c r="AM411" i="20"/>
  <c r="AH411" i="20"/>
  <c r="AF411" i="20"/>
  <c r="AC411" i="20"/>
  <c r="Z411" i="20"/>
  <c r="W411" i="20"/>
  <c r="T411" i="20"/>
  <c r="Q411" i="20"/>
  <c r="N411" i="20"/>
  <c r="AP410" i="20"/>
  <c r="AO410" i="20"/>
  <c r="AN410" i="20"/>
  <c r="AM410" i="20"/>
  <c r="AH410" i="20"/>
  <c r="AF410" i="20"/>
  <c r="AC410" i="20"/>
  <c r="Z410" i="20"/>
  <c r="W410" i="20"/>
  <c r="T410" i="20"/>
  <c r="Q410" i="20"/>
  <c r="N410" i="20"/>
  <c r="AP409" i="20"/>
  <c r="AO409" i="20"/>
  <c r="AN409" i="20"/>
  <c r="AM409" i="20"/>
  <c r="AP408" i="20"/>
  <c r="AO408" i="20"/>
  <c r="AN408" i="20"/>
  <c r="AM408" i="20"/>
  <c r="AH408" i="20"/>
  <c r="AF408" i="20"/>
  <c r="AC408" i="20"/>
  <c r="Z408" i="20"/>
  <c r="W408" i="20"/>
  <c r="T408" i="20"/>
  <c r="Q408" i="20"/>
  <c r="N408" i="20"/>
  <c r="AP407" i="20"/>
  <c r="AO407" i="20"/>
  <c r="AN407" i="20"/>
  <c r="AM407" i="20"/>
  <c r="AH407" i="20"/>
  <c r="AF407" i="20"/>
  <c r="AC407" i="20"/>
  <c r="Z407" i="20"/>
  <c r="W407" i="20"/>
  <c r="T407" i="20"/>
  <c r="Q407" i="20"/>
  <c r="N407" i="20"/>
  <c r="AP406" i="20"/>
  <c r="AO406" i="20"/>
  <c r="AN406" i="20"/>
  <c r="AM406" i="20"/>
  <c r="AH406" i="20"/>
  <c r="AF406" i="20"/>
  <c r="AC406" i="20"/>
  <c r="Z406" i="20"/>
  <c r="W406" i="20"/>
  <c r="T406" i="20"/>
  <c r="Q406" i="20"/>
  <c r="N406" i="20"/>
  <c r="AP405" i="20"/>
  <c r="AO405" i="20"/>
  <c r="AN405" i="20"/>
  <c r="AM405" i="20"/>
  <c r="AH405" i="20"/>
  <c r="AF405" i="20"/>
  <c r="AC405" i="20"/>
  <c r="Z405" i="20"/>
  <c r="W405" i="20"/>
  <c r="T405" i="20"/>
  <c r="Q405" i="20"/>
  <c r="N405" i="20"/>
  <c r="AP404" i="20"/>
  <c r="AO404" i="20"/>
  <c r="AN404" i="20"/>
  <c r="AM404" i="20"/>
  <c r="AH404" i="20"/>
  <c r="AF404" i="20"/>
  <c r="AC404" i="20"/>
  <c r="Z404" i="20"/>
  <c r="W404" i="20"/>
  <c r="T404" i="20"/>
  <c r="Q404" i="20"/>
  <c r="N404" i="20"/>
  <c r="AP403" i="20"/>
  <c r="AO403" i="20"/>
  <c r="AN403" i="20"/>
  <c r="AM403" i="20"/>
  <c r="AH403" i="20"/>
  <c r="AF403" i="20"/>
  <c r="AC403" i="20"/>
  <c r="Z403" i="20"/>
  <c r="W403" i="20"/>
  <c r="T403" i="20"/>
  <c r="Q403" i="20"/>
  <c r="N403" i="20"/>
  <c r="AP402" i="20"/>
  <c r="AO402" i="20"/>
  <c r="AN402" i="20"/>
  <c r="AM402" i="20"/>
  <c r="AH402" i="20"/>
  <c r="AF402" i="20"/>
  <c r="AC402" i="20"/>
  <c r="Z402" i="20"/>
  <c r="W402" i="20"/>
  <c r="T402" i="20"/>
  <c r="Q402" i="20"/>
  <c r="N402" i="20"/>
  <c r="AP401" i="20"/>
  <c r="AO401" i="20"/>
  <c r="AN401" i="20"/>
  <c r="AM401" i="20"/>
  <c r="AP400" i="20"/>
  <c r="AO400" i="20"/>
  <c r="AN400" i="20"/>
  <c r="AM400" i="20"/>
  <c r="AH400" i="20"/>
  <c r="AF400" i="20"/>
  <c r="AC400" i="20"/>
  <c r="Z400" i="20"/>
  <c r="W400" i="20"/>
  <c r="T400" i="20"/>
  <c r="Q400" i="20"/>
  <c r="N400" i="20"/>
  <c r="AP399" i="20"/>
  <c r="AO399" i="20"/>
  <c r="AN399" i="20"/>
  <c r="AM399" i="20"/>
  <c r="AH399" i="20"/>
  <c r="AF399" i="20"/>
  <c r="AC399" i="20"/>
  <c r="Z399" i="20"/>
  <c r="W399" i="20"/>
  <c r="T399" i="20"/>
  <c r="Q399" i="20"/>
  <c r="N399" i="20"/>
  <c r="AP398" i="20"/>
  <c r="AO398" i="20"/>
  <c r="AN398" i="20"/>
  <c r="AM398" i="20"/>
  <c r="AH398" i="20"/>
  <c r="AF398" i="20"/>
  <c r="AC398" i="20"/>
  <c r="Z398" i="20"/>
  <c r="W398" i="20"/>
  <c r="T398" i="20"/>
  <c r="Q398" i="20"/>
  <c r="N398" i="20"/>
  <c r="AP397" i="20"/>
  <c r="AO397" i="20"/>
  <c r="AN397" i="20"/>
  <c r="AM397" i="20"/>
  <c r="AH397" i="20"/>
  <c r="AF397" i="20"/>
  <c r="AC397" i="20"/>
  <c r="Z397" i="20"/>
  <c r="W397" i="20"/>
  <c r="T397" i="20"/>
  <c r="Q397" i="20"/>
  <c r="N397" i="20"/>
  <c r="AP396" i="20"/>
  <c r="AO396" i="20"/>
  <c r="AN396" i="20"/>
  <c r="AM396" i="20"/>
  <c r="AH396" i="20"/>
  <c r="AF396" i="20"/>
  <c r="AC396" i="20"/>
  <c r="Z396" i="20"/>
  <c r="W396" i="20"/>
  <c r="T396" i="20"/>
  <c r="Q396" i="20"/>
  <c r="N396" i="20"/>
  <c r="AP395" i="20"/>
  <c r="AO395" i="20"/>
  <c r="AN395" i="20"/>
  <c r="AM395" i="20"/>
  <c r="AH395" i="20"/>
  <c r="AF395" i="20"/>
  <c r="AC395" i="20"/>
  <c r="Z395" i="20"/>
  <c r="W395" i="20"/>
  <c r="T395" i="20"/>
  <c r="Q395" i="20"/>
  <c r="N395" i="20"/>
  <c r="AP394" i="20"/>
  <c r="AO394" i="20"/>
  <c r="AN394" i="20"/>
  <c r="AM394" i="20"/>
  <c r="AP393" i="20"/>
  <c r="AO393" i="20"/>
  <c r="AN393" i="20"/>
  <c r="AM393" i="20"/>
  <c r="AH393" i="20"/>
  <c r="AF393" i="20"/>
  <c r="AC393" i="20"/>
  <c r="Z393" i="20"/>
  <c r="W393" i="20"/>
  <c r="T393" i="20"/>
  <c r="Q393" i="20"/>
  <c r="N393" i="20"/>
  <c r="AP392" i="20"/>
  <c r="AO392" i="20"/>
  <c r="AN392" i="20"/>
  <c r="AM392" i="20"/>
  <c r="AP391" i="20"/>
  <c r="AO391" i="20"/>
  <c r="AN391" i="20"/>
  <c r="AM391" i="20"/>
  <c r="AH391" i="20"/>
  <c r="AF391" i="20"/>
  <c r="AC391" i="20"/>
  <c r="Z391" i="20"/>
  <c r="W391" i="20"/>
  <c r="T391" i="20"/>
  <c r="Q391" i="20"/>
  <c r="N391" i="20"/>
  <c r="AP390" i="20"/>
  <c r="AO390" i="20"/>
  <c r="AN390" i="20"/>
  <c r="AM390" i="20"/>
  <c r="AH390" i="20"/>
  <c r="AF390" i="20"/>
  <c r="AC390" i="20"/>
  <c r="Z390" i="20"/>
  <c r="W390" i="20"/>
  <c r="T390" i="20"/>
  <c r="Q390" i="20"/>
  <c r="N390" i="20"/>
  <c r="AP389" i="20"/>
  <c r="AO389" i="20"/>
  <c r="AN389" i="20"/>
  <c r="AM389" i="20"/>
  <c r="AH389" i="20"/>
  <c r="AF389" i="20"/>
  <c r="AC389" i="20"/>
  <c r="Z389" i="20"/>
  <c r="W389" i="20"/>
  <c r="T389" i="20"/>
  <c r="Q389" i="20"/>
  <c r="N389" i="20"/>
  <c r="AP388" i="20"/>
  <c r="AO388" i="20"/>
  <c r="AN388" i="20"/>
  <c r="AM388" i="20"/>
  <c r="AH388" i="20"/>
  <c r="AF388" i="20"/>
  <c r="AC388" i="20"/>
  <c r="Z388" i="20"/>
  <c r="W388" i="20"/>
  <c r="T388" i="20"/>
  <c r="Q388" i="20"/>
  <c r="N388" i="20"/>
  <c r="AP387" i="20"/>
  <c r="AO387" i="20"/>
  <c r="AN387" i="20"/>
  <c r="AM387" i="20"/>
  <c r="AH387" i="20"/>
  <c r="AF387" i="20"/>
  <c r="AC387" i="20"/>
  <c r="Z387" i="20"/>
  <c r="W387" i="20"/>
  <c r="T387" i="20"/>
  <c r="Q387" i="20"/>
  <c r="N387" i="20"/>
  <c r="AP386" i="20"/>
  <c r="AO386" i="20"/>
  <c r="AN386" i="20"/>
  <c r="AM386" i="20"/>
  <c r="AP385" i="20"/>
  <c r="AO385" i="20"/>
  <c r="AN385" i="20"/>
  <c r="AM385" i="20"/>
  <c r="AH385" i="20"/>
  <c r="AF385" i="20"/>
  <c r="AC385" i="20"/>
  <c r="Z385" i="20"/>
  <c r="W385" i="20"/>
  <c r="T385" i="20"/>
  <c r="Q385" i="20"/>
  <c r="N385" i="20"/>
  <c r="AP384" i="20"/>
  <c r="AO384" i="20"/>
  <c r="AN384" i="20"/>
  <c r="AM384" i="20"/>
  <c r="AH384" i="20"/>
  <c r="AF384" i="20"/>
  <c r="AC384" i="20"/>
  <c r="Z384" i="20"/>
  <c r="W384" i="20"/>
  <c r="T384" i="20"/>
  <c r="Q384" i="20"/>
  <c r="N384" i="20"/>
  <c r="AP383" i="20"/>
  <c r="AO383" i="20"/>
  <c r="AN383" i="20"/>
  <c r="AM383" i="20"/>
  <c r="AH383" i="20"/>
  <c r="AF383" i="20"/>
  <c r="AC383" i="20"/>
  <c r="Z383" i="20"/>
  <c r="W383" i="20"/>
  <c r="T383" i="20"/>
  <c r="Q383" i="20"/>
  <c r="N383" i="20"/>
  <c r="AP382" i="20"/>
  <c r="AO382" i="20"/>
  <c r="AN382" i="20"/>
  <c r="AM382" i="20"/>
  <c r="AH382" i="20"/>
  <c r="AF382" i="20"/>
  <c r="AC382" i="20"/>
  <c r="Z382" i="20"/>
  <c r="W382" i="20"/>
  <c r="T382" i="20"/>
  <c r="Q382" i="20"/>
  <c r="N382" i="20"/>
  <c r="AP381" i="20"/>
  <c r="AO381" i="20"/>
  <c r="AN381" i="20"/>
  <c r="AM381" i="20"/>
  <c r="AH381" i="20"/>
  <c r="AF381" i="20"/>
  <c r="AC381" i="20"/>
  <c r="Z381" i="20"/>
  <c r="W381" i="20"/>
  <c r="T381" i="20"/>
  <c r="Q381" i="20"/>
  <c r="N381" i="20"/>
  <c r="AP380" i="20"/>
  <c r="AO380" i="20"/>
  <c r="AN380" i="20"/>
  <c r="AM380" i="20"/>
  <c r="AP379" i="20"/>
  <c r="AO379" i="20"/>
  <c r="AN379" i="20"/>
  <c r="AM379" i="20"/>
  <c r="AH379" i="20"/>
  <c r="AF379" i="20"/>
  <c r="AC379" i="20"/>
  <c r="Z379" i="20"/>
  <c r="W379" i="20"/>
  <c r="T379" i="20"/>
  <c r="Q379" i="20"/>
  <c r="N379" i="20"/>
  <c r="AP378" i="20"/>
  <c r="AO378" i="20"/>
  <c r="AN378" i="20"/>
  <c r="AM378" i="20"/>
  <c r="AH378" i="20"/>
  <c r="AF378" i="20"/>
  <c r="AC378" i="20"/>
  <c r="Z378" i="20"/>
  <c r="W378" i="20"/>
  <c r="T378" i="20"/>
  <c r="Q378" i="20"/>
  <c r="N378" i="20"/>
  <c r="AP377" i="20"/>
  <c r="AO377" i="20"/>
  <c r="AN377" i="20"/>
  <c r="AM377" i="20"/>
  <c r="AP376" i="20"/>
  <c r="AO376" i="20"/>
  <c r="AN376" i="20"/>
  <c r="AM376" i="20"/>
  <c r="AH376" i="20"/>
  <c r="AF376" i="20"/>
  <c r="AC376" i="20"/>
  <c r="Z376" i="20"/>
  <c r="W376" i="20"/>
  <c r="T376" i="20"/>
  <c r="Q376" i="20"/>
  <c r="N376" i="20"/>
  <c r="AP375" i="20"/>
  <c r="AO375" i="20"/>
  <c r="AN375" i="20"/>
  <c r="AM375" i="20"/>
  <c r="AH375" i="20"/>
  <c r="AF375" i="20"/>
  <c r="AC375" i="20"/>
  <c r="Z375" i="20"/>
  <c r="W375" i="20"/>
  <c r="T375" i="20"/>
  <c r="Q375" i="20"/>
  <c r="N375" i="20"/>
  <c r="AP374" i="20"/>
  <c r="AO374" i="20"/>
  <c r="AN374" i="20"/>
  <c r="AM374" i="20"/>
  <c r="AF374" i="20"/>
  <c r="AC374" i="20"/>
  <c r="Z374" i="20"/>
  <c r="W374" i="20"/>
  <c r="T374" i="20"/>
  <c r="Q374" i="20"/>
  <c r="N374" i="20"/>
  <c r="AP373" i="20"/>
  <c r="AO373" i="20"/>
  <c r="AN373" i="20"/>
  <c r="AM373" i="20"/>
  <c r="AH373" i="20"/>
  <c r="AF373" i="20"/>
  <c r="AC373" i="20"/>
  <c r="Z373" i="20"/>
  <c r="W373" i="20"/>
  <c r="T373" i="20"/>
  <c r="Q373" i="20"/>
  <c r="N373" i="20"/>
  <c r="AP372" i="20"/>
  <c r="AO372" i="20"/>
  <c r="AN372" i="20"/>
  <c r="AM372" i="20"/>
  <c r="AH372" i="20"/>
  <c r="AF372" i="20"/>
  <c r="AC372" i="20"/>
  <c r="Z372" i="20"/>
  <c r="W372" i="20"/>
  <c r="T372" i="20"/>
  <c r="Q372" i="20"/>
  <c r="N372" i="20"/>
  <c r="AP371" i="20"/>
  <c r="AO371" i="20"/>
  <c r="AN371" i="20"/>
  <c r="AM371" i="20"/>
  <c r="AH371" i="20"/>
  <c r="AF371" i="20"/>
  <c r="AC371" i="20"/>
  <c r="Z371" i="20"/>
  <c r="W371" i="20"/>
  <c r="T371" i="20"/>
  <c r="Q371" i="20"/>
  <c r="N371" i="20"/>
  <c r="AP370" i="20"/>
  <c r="AO370" i="20"/>
  <c r="AN370" i="20"/>
  <c r="AM370" i="20"/>
  <c r="AH370" i="20"/>
  <c r="AF370" i="20"/>
  <c r="AC370" i="20"/>
  <c r="Z370" i="20"/>
  <c r="W370" i="20"/>
  <c r="T370" i="20"/>
  <c r="Q370" i="20"/>
  <c r="N370" i="20"/>
  <c r="AP369" i="20"/>
  <c r="AO369" i="20"/>
  <c r="AN369" i="20"/>
  <c r="AM369" i="20"/>
  <c r="AH369" i="20"/>
  <c r="AF369" i="20"/>
  <c r="AC369" i="20"/>
  <c r="Z369" i="20"/>
  <c r="W369" i="20"/>
  <c r="T369" i="20"/>
  <c r="Q369" i="20"/>
  <c r="N369" i="20"/>
  <c r="AP368" i="20"/>
  <c r="AO368" i="20"/>
  <c r="AN368" i="20"/>
  <c r="AM368" i="20"/>
  <c r="AH368" i="20"/>
  <c r="AF368" i="20"/>
  <c r="AC368" i="20"/>
  <c r="Z368" i="20"/>
  <c r="W368" i="20"/>
  <c r="T368" i="20"/>
  <c r="Q368" i="20"/>
  <c r="N368" i="20"/>
  <c r="AP367" i="20"/>
  <c r="AO367" i="20"/>
  <c r="AN367" i="20"/>
  <c r="AM367" i="20"/>
  <c r="AP366" i="20"/>
  <c r="AO366" i="20"/>
  <c r="AN366" i="20"/>
  <c r="AM366" i="20"/>
  <c r="AH366" i="20"/>
  <c r="AF366" i="20"/>
  <c r="AC366" i="20"/>
  <c r="Z366" i="20"/>
  <c r="W366" i="20"/>
  <c r="T366" i="20"/>
  <c r="Q366" i="20"/>
  <c r="N366" i="20"/>
  <c r="AP365" i="20"/>
  <c r="AO365" i="20"/>
  <c r="AN365" i="20"/>
  <c r="AM365" i="20"/>
  <c r="AH365" i="20"/>
  <c r="AC365" i="20"/>
  <c r="Z365" i="20"/>
  <c r="W365" i="20"/>
  <c r="T365" i="20"/>
  <c r="Q365" i="20"/>
  <c r="N365" i="20"/>
  <c r="AP364" i="20"/>
  <c r="AO364" i="20"/>
  <c r="AN364" i="20"/>
  <c r="AM364" i="20"/>
  <c r="AP363" i="20"/>
  <c r="AO363" i="20"/>
  <c r="AN363" i="20"/>
  <c r="AM363" i="20"/>
  <c r="AH363" i="20"/>
  <c r="AF363" i="20"/>
  <c r="AC363" i="20"/>
  <c r="Z363" i="20"/>
  <c r="W363" i="20"/>
  <c r="T363" i="20"/>
  <c r="Q363" i="20"/>
  <c r="N363" i="20"/>
  <c r="AP362" i="20"/>
  <c r="AO362" i="20"/>
  <c r="AN362" i="20"/>
  <c r="AM362" i="20"/>
  <c r="AP361" i="20"/>
  <c r="AO361" i="20"/>
  <c r="AN361" i="20"/>
  <c r="AM361" i="20"/>
  <c r="AH361" i="20"/>
  <c r="AF361" i="20"/>
  <c r="AC361" i="20"/>
  <c r="Z361" i="20"/>
  <c r="W361" i="20"/>
  <c r="T361" i="20"/>
  <c r="Q361" i="20"/>
  <c r="N361" i="20"/>
  <c r="AP360" i="20"/>
  <c r="AO360" i="20"/>
  <c r="AN360" i="20"/>
  <c r="AM360" i="20"/>
  <c r="AH360" i="20"/>
  <c r="AF360" i="20"/>
  <c r="AC360" i="20"/>
  <c r="Z360" i="20"/>
  <c r="W360" i="20"/>
  <c r="T360" i="20"/>
  <c r="Q360" i="20"/>
  <c r="N360" i="20"/>
  <c r="AP359" i="20"/>
  <c r="AO359" i="20"/>
  <c r="AN359" i="20"/>
  <c r="AM359" i="20"/>
  <c r="AP358" i="20"/>
  <c r="AO358" i="20"/>
  <c r="AN358" i="20"/>
  <c r="AM358" i="20"/>
  <c r="AH358" i="20"/>
  <c r="AF358" i="20"/>
  <c r="AC358" i="20"/>
  <c r="Z358" i="20"/>
  <c r="W358" i="20"/>
  <c r="T358" i="20"/>
  <c r="Q358" i="20"/>
  <c r="N358" i="20"/>
  <c r="AP357" i="20"/>
  <c r="AO357" i="20"/>
  <c r="AN357" i="20"/>
  <c r="AM357" i="20"/>
  <c r="AH357" i="20"/>
  <c r="AF357" i="20"/>
  <c r="AC357" i="20"/>
  <c r="Z357" i="20"/>
  <c r="W357" i="20"/>
  <c r="T357" i="20"/>
  <c r="Q357" i="20"/>
  <c r="N357" i="20"/>
  <c r="AP356" i="20"/>
  <c r="AO356" i="20"/>
  <c r="AN356" i="20"/>
  <c r="AM356" i="20"/>
  <c r="AP355" i="20"/>
  <c r="AO355" i="20"/>
  <c r="AN355" i="20"/>
  <c r="AM355" i="20"/>
  <c r="AH355" i="20"/>
  <c r="AC355" i="20"/>
  <c r="Z355" i="20"/>
  <c r="W355" i="20"/>
  <c r="AP354" i="20"/>
  <c r="AO354" i="20"/>
  <c r="AN354" i="20"/>
  <c r="AM354" i="20"/>
  <c r="AH354" i="20"/>
  <c r="AF354" i="20"/>
  <c r="AC354" i="20"/>
  <c r="Z354" i="20"/>
  <c r="W354" i="20"/>
  <c r="T354" i="20"/>
  <c r="Q354" i="20"/>
  <c r="N354" i="20"/>
  <c r="AP353" i="20"/>
  <c r="AO353" i="20"/>
  <c r="AN353" i="20"/>
  <c r="AM353" i="20"/>
  <c r="AH353" i="20"/>
  <c r="AF353" i="20"/>
  <c r="AC353" i="20"/>
  <c r="Z353" i="20"/>
  <c r="W353" i="20"/>
  <c r="T353" i="20"/>
  <c r="Q353" i="20"/>
  <c r="N353" i="20"/>
  <c r="AP352" i="20"/>
  <c r="AO352" i="20"/>
  <c r="AN352" i="20"/>
  <c r="AM352" i="20"/>
  <c r="AH352" i="20"/>
  <c r="AF352" i="20"/>
  <c r="AC352" i="20"/>
  <c r="Z352" i="20"/>
  <c r="W352" i="20"/>
  <c r="T352" i="20"/>
  <c r="Q352" i="20"/>
  <c r="N352" i="20"/>
  <c r="AP351" i="20"/>
  <c r="AO351" i="20"/>
  <c r="AN351" i="20"/>
  <c r="AM351" i="20"/>
  <c r="AH351" i="20"/>
  <c r="AF351" i="20"/>
  <c r="AC351" i="20"/>
  <c r="Z351" i="20"/>
  <c r="W351" i="20"/>
  <c r="T351" i="20"/>
  <c r="Q351" i="20"/>
  <c r="N351" i="20"/>
  <c r="AP350" i="20"/>
  <c r="AO350" i="20"/>
  <c r="AN350" i="20"/>
  <c r="AM350" i="20"/>
  <c r="AH350" i="20"/>
  <c r="AF350" i="20"/>
  <c r="AC350" i="20"/>
  <c r="Z350" i="20"/>
  <c r="W350" i="20"/>
  <c r="T350" i="20"/>
  <c r="Q350" i="20"/>
  <c r="N350" i="20"/>
  <c r="AP349" i="20"/>
  <c r="AO349" i="20"/>
  <c r="AN349" i="20"/>
  <c r="AM349" i="20"/>
  <c r="AH349" i="20"/>
  <c r="AF349" i="20"/>
  <c r="AC349" i="20"/>
  <c r="Z349" i="20"/>
  <c r="W349" i="20"/>
  <c r="T349" i="20"/>
  <c r="Q349" i="20"/>
  <c r="N349" i="20"/>
  <c r="AP348" i="20"/>
  <c r="AO348" i="20"/>
  <c r="AN348" i="20"/>
  <c r="AM348" i="20"/>
  <c r="AP347" i="20"/>
  <c r="AO347" i="20"/>
  <c r="AN347" i="20"/>
  <c r="AM347" i="20"/>
  <c r="AH347" i="20"/>
  <c r="AF347" i="20"/>
  <c r="AC347" i="20"/>
  <c r="Z347" i="20"/>
  <c r="W347" i="20"/>
  <c r="T347" i="20"/>
  <c r="Q347" i="20"/>
  <c r="N347" i="20"/>
  <c r="AP346" i="20"/>
  <c r="AO346" i="20"/>
  <c r="AN346" i="20"/>
  <c r="AM346" i="20"/>
  <c r="AH346" i="20"/>
  <c r="AF346" i="20"/>
  <c r="AC346" i="20"/>
  <c r="Z346" i="20"/>
  <c r="W346" i="20"/>
  <c r="T346" i="20"/>
  <c r="Q346" i="20"/>
  <c r="N346" i="20"/>
  <c r="AP345" i="20"/>
  <c r="AO345" i="20"/>
  <c r="AN345" i="20"/>
  <c r="AM345" i="20"/>
  <c r="AP344" i="20"/>
  <c r="AO344" i="20"/>
  <c r="AN344" i="20"/>
  <c r="AM344" i="20"/>
  <c r="AH344" i="20"/>
  <c r="AF344" i="20"/>
  <c r="AC344" i="20"/>
  <c r="Z344" i="20"/>
  <c r="W344" i="20"/>
  <c r="T344" i="20"/>
  <c r="Q344" i="20"/>
  <c r="N344" i="20"/>
  <c r="AP343" i="20"/>
  <c r="AO343" i="20"/>
  <c r="AN343" i="20"/>
  <c r="AM343" i="20"/>
  <c r="AP342" i="20"/>
  <c r="AO342" i="20"/>
  <c r="AN342" i="20"/>
  <c r="AM342" i="20"/>
  <c r="AH342" i="20"/>
  <c r="AF342" i="20"/>
  <c r="AC342" i="20"/>
  <c r="Z342" i="20"/>
  <c r="W342" i="20"/>
  <c r="T342" i="20"/>
  <c r="Q342" i="20"/>
  <c r="N342" i="20"/>
  <c r="AP341" i="20"/>
  <c r="AO341" i="20"/>
  <c r="AN341" i="20"/>
  <c r="AM341" i="20"/>
  <c r="AP340" i="20"/>
  <c r="AO340" i="20"/>
  <c r="AN340" i="20"/>
  <c r="AM340" i="20"/>
  <c r="AH340" i="20"/>
  <c r="AF340" i="20"/>
  <c r="AC340" i="20"/>
  <c r="Z340" i="20"/>
  <c r="W340" i="20"/>
  <c r="T340" i="20"/>
  <c r="Q340" i="20"/>
  <c r="N340" i="20"/>
  <c r="AP339" i="20"/>
  <c r="AO339" i="20"/>
  <c r="AN339" i="20"/>
  <c r="AM339" i="20"/>
  <c r="AH339" i="20"/>
  <c r="AF339" i="20"/>
  <c r="AC339" i="20"/>
  <c r="Z339" i="20"/>
  <c r="W339" i="20"/>
  <c r="T339" i="20"/>
  <c r="Q339" i="20"/>
  <c r="N339" i="20"/>
  <c r="AP338" i="20"/>
  <c r="AO338" i="20"/>
  <c r="AN338" i="20"/>
  <c r="AM338" i="20"/>
  <c r="AH338" i="20"/>
  <c r="AF338" i="20"/>
  <c r="AC338" i="20"/>
  <c r="Z338" i="20"/>
  <c r="W338" i="20"/>
  <c r="T338" i="20"/>
  <c r="Q338" i="20"/>
  <c r="N338" i="20"/>
  <c r="AP337" i="20"/>
  <c r="AO337" i="20"/>
  <c r="AN337" i="20"/>
  <c r="AM337" i="20"/>
  <c r="AP336" i="20"/>
  <c r="AO336" i="20"/>
  <c r="AN336" i="20"/>
  <c r="AM336" i="20"/>
  <c r="AH336" i="20"/>
  <c r="AF336" i="20"/>
  <c r="AC336" i="20"/>
  <c r="Z336" i="20"/>
  <c r="W336" i="20"/>
  <c r="T336" i="20"/>
  <c r="Q336" i="20"/>
  <c r="N336" i="20"/>
  <c r="AP335" i="20"/>
  <c r="AO335" i="20"/>
  <c r="AN335" i="20"/>
  <c r="AM335" i="20"/>
  <c r="AH335" i="20"/>
  <c r="AF335" i="20"/>
  <c r="AC335" i="20"/>
  <c r="Z335" i="20"/>
  <c r="W335" i="20"/>
  <c r="T335" i="20"/>
  <c r="Q335" i="20"/>
  <c r="N335" i="20"/>
  <c r="AP334" i="20"/>
  <c r="AO334" i="20"/>
  <c r="AN334" i="20"/>
  <c r="AM334" i="20"/>
  <c r="AP333" i="20"/>
  <c r="AO333" i="20"/>
  <c r="AN333" i="20"/>
  <c r="AM333" i="20"/>
  <c r="AH333" i="20"/>
  <c r="AF333" i="20"/>
  <c r="AC333" i="20"/>
  <c r="Z333" i="20"/>
  <c r="W333" i="20"/>
  <c r="T333" i="20"/>
  <c r="Q333" i="20"/>
  <c r="N333" i="20"/>
  <c r="AP332" i="20"/>
  <c r="AO332" i="20"/>
  <c r="AN332" i="20"/>
  <c r="AM332" i="20"/>
  <c r="AH332" i="20"/>
  <c r="AF332" i="20"/>
  <c r="AC332" i="20"/>
  <c r="Z332" i="20"/>
  <c r="W332" i="20"/>
  <c r="T332" i="20"/>
  <c r="Q332" i="20"/>
  <c r="N332" i="20"/>
  <c r="AP331" i="20"/>
  <c r="AO331" i="20"/>
  <c r="AN331" i="20"/>
  <c r="AM331" i="20"/>
  <c r="AH331" i="20"/>
  <c r="AF331" i="20"/>
  <c r="AC331" i="20"/>
  <c r="Z331" i="20"/>
  <c r="W331" i="20"/>
  <c r="T331" i="20"/>
  <c r="Q331" i="20"/>
  <c r="N331" i="20"/>
  <c r="AP330" i="20"/>
  <c r="AO330" i="20"/>
  <c r="AN330" i="20"/>
  <c r="AM330" i="20"/>
  <c r="AH330" i="20"/>
  <c r="AF330" i="20"/>
  <c r="AC330" i="20"/>
  <c r="Z330" i="20"/>
  <c r="W330" i="20"/>
  <c r="T330" i="20"/>
  <c r="Q330" i="20"/>
  <c r="N330" i="20"/>
  <c r="AP329" i="20"/>
  <c r="AO329" i="20"/>
  <c r="AN329" i="20"/>
  <c r="AM329" i="20"/>
  <c r="AH329" i="20"/>
  <c r="AF329" i="20"/>
  <c r="AC329" i="20"/>
  <c r="Z329" i="20"/>
  <c r="W329" i="20"/>
  <c r="T329" i="20"/>
  <c r="Q329" i="20"/>
  <c r="N329" i="20"/>
  <c r="AP328" i="20"/>
  <c r="AO328" i="20"/>
  <c r="AN328" i="20"/>
  <c r="AM328" i="20"/>
  <c r="AH328" i="20"/>
  <c r="AF328" i="20"/>
  <c r="AC328" i="20"/>
  <c r="Z328" i="20"/>
  <c r="W328" i="20"/>
  <c r="T328" i="20"/>
  <c r="Q328" i="20"/>
  <c r="N328" i="20"/>
  <c r="AP327" i="20"/>
  <c r="AO327" i="20"/>
  <c r="AN327" i="20"/>
  <c r="AM327" i="20"/>
  <c r="AH327" i="20"/>
  <c r="AF327" i="20"/>
  <c r="AC327" i="20"/>
  <c r="Z327" i="20"/>
  <c r="W327" i="20"/>
  <c r="T327" i="20"/>
  <c r="Q327" i="20"/>
  <c r="N327" i="20"/>
  <c r="AP326" i="20"/>
  <c r="AO326" i="20"/>
  <c r="AN326" i="20"/>
  <c r="AM326" i="20"/>
  <c r="AH326" i="20"/>
  <c r="AF326" i="20"/>
  <c r="AC326" i="20"/>
  <c r="Z326" i="20"/>
  <c r="W326" i="20"/>
  <c r="T326" i="20"/>
  <c r="Q326" i="20"/>
  <c r="N326" i="20"/>
  <c r="AP325" i="20"/>
  <c r="AO325" i="20"/>
  <c r="AN325" i="20"/>
  <c r="AM325" i="20"/>
  <c r="AH325" i="20"/>
  <c r="AF325" i="20"/>
  <c r="AC325" i="20"/>
  <c r="Z325" i="20"/>
  <c r="W325" i="20"/>
  <c r="T325" i="20"/>
  <c r="Q325" i="20"/>
  <c r="N325" i="20"/>
  <c r="AP324" i="20"/>
  <c r="AO324" i="20"/>
  <c r="AN324" i="20"/>
  <c r="AM324" i="20"/>
  <c r="AH324" i="20"/>
  <c r="AF324" i="20"/>
  <c r="AC324" i="20"/>
  <c r="Z324" i="20"/>
  <c r="W324" i="20"/>
  <c r="T324" i="20"/>
  <c r="Q324" i="20"/>
  <c r="N324" i="20"/>
  <c r="AP323" i="20"/>
  <c r="AO323" i="20"/>
  <c r="AN323" i="20"/>
  <c r="AM323" i="20"/>
  <c r="AH323" i="20"/>
  <c r="AF323" i="20"/>
  <c r="AC323" i="20"/>
  <c r="Z323" i="20"/>
  <c r="W323" i="20"/>
  <c r="T323" i="20"/>
  <c r="Q323" i="20"/>
  <c r="N323" i="20"/>
  <c r="AP322" i="20"/>
  <c r="AO322" i="20"/>
  <c r="AN322" i="20"/>
  <c r="AM322" i="20"/>
  <c r="AH322" i="20"/>
  <c r="AF322" i="20"/>
  <c r="AC322" i="20"/>
  <c r="Z322" i="20"/>
  <c r="W322" i="20"/>
  <c r="T322" i="20"/>
  <c r="Q322" i="20"/>
  <c r="N322" i="20"/>
  <c r="AP321" i="20"/>
  <c r="AO321" i="20"/>
  <c r="AN321" i="20"/>
  <c r="AM321" i="20"/>
  <c r="AH321" i="20"/>
  <c r="AF321" i="20"/>
  <c r="AC321" i="20"/>
  <c r="Z321" i="20"/>
  <c r="W321" i="20"/>
  <c r="T321" i="20"/>
  <c r="Q321" i="20"/>
  <c r="N321" i="20"/>
  <c r="AP320" i="20"/>
  <c r="AO320" i="20"/>
  <c r="AN320" i="20"/>
  <c r="AM320" i="20"/>
  <c r="AH320" i="20"/>
  <c r="AF320" i="20"/>
  <c r="AC320" i="20"/>
  <c r="Z320" i="20"/>
  <c r="W320" i="20"/>
  <c r="T320" i="20"/>
  <c r="Q320" i="20"/>
  <c r="N320" i="20"/>
  <c r="AP319" i="20"/>
  <c r="AO319" i="20"/>
  <c r="AN319" i="20"/>
  <c r="AM319" i="20"/>
  <c r="AP318" i="20"/>
  <c r="AO318" i="20"/>
  <c r="AN318" i="20"/>
  <c r="AM318" i="20"/>
  <c r="AH318" i="20"/>
  <c r="AF318" i="20"/>
  <c r="AC318" i="20"/>
  <c r="Z318" i="20"/>
  <c r="W318" i="20"/>
  <c r="T318" i="20"/>
  <c r="Q318" i="20"/>
  <c r="N318" i="20"/>
  <c r="AP317" i="20"/>
  <c r="AO317" i="20"/>
  <c r="AN317" i="20"/>
  <c r="AM317" i="20"/>
  <c r="AH317" i="20"/>
  <c r="AF317" i="20"/>
  <c r="AC317" i="20"/>
  <c r="Z317" i="20"/>
  <c r="W317" i="20"/>
  <c r="T317" i="20"/>
  <c r="Q317" i="20"/>
  <c r="N317" i="20"/>
  <c r="AP316" i="20"/>
  <c r="AO316" i="20"/>
  <c r="AN316" i="20"/>
  <c r="AM316" i="20"/>
  <c r="AH316" i="20"/>
  <c r="AF316" i="20"/>
  <c r="AC316" i="20"/>
  <c r="Z316" i="20"/>
  <c r="W316" i="20"/>
  <c r="T316" i="20"/>
  <c r="Q316" i="20"/>
  <c r="N316" i="20"/>
  <c r="AP315" i="20"/>
  <c r="AO315" i="20"/>
  <c r="AN315" i="20"/>
  <c r="AM315" i="20"/>
  <c r="AH315" i="20"/>
  <c r="AF315" i="20"/>
  <c r="AC315" i="20"/>
  <c r="Z315" i="20"/>
  <c r="W315" i="20"/>
  <c r="T315" i="20"/>
  <c r="Q315" i="20"/>
  <c r="N315" i="20"/>
  <c r="AP314" i="20"/>
  <c r="AO314" i="20"/>
  <c r="AN314" i="20"/>
  <c r="AM314" i="20"/>
  <c r="AH314" i="20"/>
  <c r="AF314" i="20"/>
  <c r="AC314" i="20"/>
  <c r="Z314" i="20"/>
  <c r="W314" i="20"/>
  <c r="T314" i="20"/>
  <c r="Q314" i="20"/>
  <c r="N314" i="20"/>
  <c r="AP313" i="20"/>
  <c r="AO313" i="20"/>
  <c r="AN313" i="20"/>
  <c r="AM313" i="20"/>
  <c r="AH313" i="20"/>
  <c r="AF313" i="20"/>
  <c r="AC313" i="20"/>
  <c r="Z313" i="20"/>
  <c r="W313" i="20"/>
  <c r="T313" i="20"/>
  <c r="Q313" i="20"/>
  <c r="N313" i="20"/>
  <c r="AP312" i="20"/>
  <c r="AO312" i="20"/>
  <c r="AN312" i="20"/>
  <c r="AM312" i="20"/>
  <c r="AP311" i="20"/>
  <c r="AO311" i="20"/>
  <c r="AN311" i="20"/>
  <c r="AM311" i="20"/>
  <c r="AH311" i="20"/>
  <c r="AF311" i="20"/>
  <c r="AC311" i="20"/>
  <c r="Z311" i="20"/>
  <c r="W311" i="20"/>
  <c r="T311" i="20"/>
  <c r="Q311" i="20"/>
  <c r="N311" i="20"/>
  <c r="AP310" i="20"/>
  <c r="AO310" i="20"/>
  <c r="AN310" i="20"/>
  <c r="AM310" i="20"/>
  <c r="AH310" i="20"/>
  <c r="AF310" i="20"/>
  <c r="AC310" i="20"/>
  <c r="Z310" i="20"/>
  <c r="W310" i="20"/>
  <c r="T310" i="20"/>
  <c r="Q310" i="20"/>
  <c r="N310" i="20"/>
  <c r="AP309" i="20"/>
  <c r="AO309" i="20"/>
  <c r="AN309" i="20"/>
  <c r="AM309" i="20"/>
  <c r="AH309" i="20"/>
  <c r="AF309" i="20"/>
  <c r="AC309" i="20"/>
  <c r="Z309" i="20"/>
  <c r="W309" i="20"/>
  <c r="T309" i="20"/>
  <c r="Q309" i="20"/>
  <c r="N309" i="20"/>
  <c r="AP308" i="20"/>
  <c r="AO308" i="20"/>
  <c r="AN308" i="20"/>
  <c r="AM308" i="20"/>
  <c r="AP307" i="20"/>
  <c r="AO307" i="20"/>
  <c r="AN307" i="20"/>
  <c r="AM307" i="20"/>
  <c r="AH307" i="20"/>
  <c r="AF307" i="20"/>
  <c r="AC307" i="20"/>
  <c r="Z307" i="20"/>
  <c r="W307" i="20"/>
  <c r="T307" i="20"/>
  <c r="Q307" i="20"/>
  <c r="N307" i="20"/>
  <c r="AP306" i="20"/>
  <c r="AO306" i="20"/>
  <c r="AN306" i="20"/>
  <c r="AM306" i="20"/>
  <c r="AP305" i="20"/>
  <c r="AO305" i="20"/>
  <c r="AN305" i="20"/>
  <c r="AM305" i="20"/>
  <c r="AH305" i="20"/>
  <c r="AF305" i="20"/>
  <c r="AC305" i="20"/>
  <c r="Z305" i="20"/>
  <c r="W305" i="20"/>
  <c r="T305" i="20"/>
  <c r="Q305" i="20"/>
  <c r="N305" i="20"/>
  <c r="AP304" i="20"/>
  <c r="AO304" i="20"/>
  <c r="AN304" i="20"/>
  <c r="AM304" i="20"/>
  <c r="AH304" i="20"/>
  <c r="AF304" i="20"/>
  <c r="AC304" i="20"/>
  <c r="Z304" i="20"/>
  <c r="W304" i="20"/>
  <c r="T304" i="20"/>
  <c r="Q304" i="20"/>
  <c r="N304" i="20"/>
  <c r="AP303" i="20"/>
  <c r="AO303" i="20"/>
  <c r="AN303" i="20"/>
  <c r="AM303" i="20"/>
  <c r="AH303" i="20"/>
  <c r="AF303" i="20"/>
  <c r="AC303" i="20"/>
  <c r="Z303" i="20"/>
  <c r="W303" i="20"/>
  <c r="T303" i="20"/>
  <c r="Q303" i="20"/>
  <c r="N303" i="20"/>
  <c r="AP302" i="20"/>
  <c r="AO302" i="20"/>
  <c r="AN302" i="20"/>
  <c r="AM302" i="20"/>
  <c r="AH302" i="20"/>
  <c r="AC302" i="20"/>
  <c r="Z302" i="20"/>
  <c r="W302" i="20"/>
  <c r="T302" i="20"/>
  <c r="Q302" i="20"/>
  <c r="N302" i="20"/>
  <c r="AP301" i="20"/>
  <c r="AO301" i="20"/>
  <c r="AN301" i="20"/>
  <c r="AM301" i="20"/>
  <c r="AH301" i="20"/>
  <c r="AF301" i="20"/>
  <c r="AC301" i="20"/>
  <c r="Z301" i="20"/>
  <c r="W301" i="20"/>
  <c r="T301" i="20"/>
  <c r="Q301" i="20"/>
  <c r="N301" i="20"/>
  <c r="AP300" i="20"/>
  <c r="AO300" i="20"/>
  <c r="AN300" i="20"/>
  <c r="AM300" i="20"/>
  <c r="AH300" i="20"/>
  <c r="AF300" i="20"/>
  <c r="AC300" i="20"/>
  <c r="Z300" i="20"/>
  <c r="W300" i="20"/>
  <c r="T300" i="20"/>
  <c r="Q300" i="20"/>
  <c r="N300" i="20"/>
  <c r="AP299" i="20"/>
  <c r="AO299" i="20"/>
  <c r="AN299" i="20"/>
  <c r="AM299" i="20"/>
  <c r="AP298" i="20"/>
  <c r="AO298" i="20"/>
  <c r="AN298" i="20"/>
  <c r="AM298" i="20"/>
  <c r="AH298" i="20"/>
  <c r="AF298" i="20"/>
  <c r="AC298" i="20"/>
  <c r="Z298" i="20"/>
  <c r="W298" i="20"/>
  <c r="T298" i="20"/>
  <c r="Q298" i="20"/>
  <c r="N298" i="20"/>
  <c r="AP297" i="20"/>
  <c r="AO297" i="20"/>
  <c r="AN297" i="20"/>
  <c r="AM297" i="20"/>
  <c r="AH297" i="20"/>
  <c r="AF297" i="20"/>
  <c r="AC297" i="20"/>
  <c r="Z297" i="20"/>
  <c r="W297" i="20"/>
  <c r="T297" i="20"/>
  <c r="Q297" i="20"/>
  <c r="N297" i="20"/>
  <c r="AP296" i="20"/>
  <c r="AO296" i="20"/>
  <c r="AN296" i="20"/>
  <c r="AM296" i="20"/>
  <c r="AP295" i="20"/>
  <c r="AO295" i="20"/>
  <c r="AN295" i="20"/>
  <c r="AM295" i="20"/>
  <c r="AH295" i="20"/>
  <c r="AF295" i="20"/>
  <c r="AC295" i="20"/>
  <c r="Z295" i="20"/>
  <c r="W295" i="20"/>
  <c r="T295" i="20"/>
  <c r="Q295" i="20"/>
  <c r="N295" i="20"/>
  <c r="AP294" i="20"/>
  <c r="AO294" i="20"/>
  <c r="AN294" i="20"/>
  <c r="AM294" i="20"/>
  <c r="AH294" i="20"/>
  <c r="AF294" i="20"/>
  <c r="AC294" i="20"/>
  <c r="Z294" i="20"/>
  <c r="W294" i="20"/>
  <c r="T294" i="20"/>
  <c r="Q294" i="20"/>
  <c r="N294" i="20"/>
  <c r="AP293" i="20"/>
  <c r="AO293" i="20"/>
  <c r="AN293" i="20"/>
  <c r="AM293" i="20"/>
  <c r="AH293" i="20"/>
  <c r="AF293" i="20"/>
  <c r="AC293" i="20"/>
  <c r="Z293" i="20"/>
  <c r="W293" i="20"/>
  <c r="T293" i="20"/>
  <c r="Q293" i="20"/>
  <c r="N293" i="20"/>
  <c r="AP292" i="20"/>
  <c r="AO292" i="20"/>
  <c r="AN292" i="20"/>
  <c r="AM292" i="20"/>
  <c r="AH292" i="20"/>
  <c r="AF292" i="20"/>
  <c r="AC292" i="20"/>
  <c r="Z292" i="20"/>
  <c r="W292" i="20"/>
  <c r="T292" i="20"/>
  <c r="Q292" i="20"/>
  <c r="N292" i="20"/>
  <c r="AP291" i="20"/>
  <c r="AO291" i="20"/>
  <c r="AN291" i="20"/>
  <c r="AM291" i="20"/>
  <c r="AH291" i="20"/>
  <c r="AF291" i="20"/>
  <c r="AC291" i="20"/>
  <c r="Z291" i="20"/>
  <c r="W291" i="20"/>
  <c r="T291" i="20"/>
  <c r="Q291" i="20"/>
  <c r="N291" i="20"/>
  <c r="AP290" i="20"/>
  <c r="AO290" i="20"/>
  <c r="AN290" i="20"/>
  <c r="AM290" i="20"/>
  <c r="AH290" i="20"/>
  <c r="AF290" i="20"/>
  <c r="AC290" i="20"/>
  <c r="Z290" i="20"/>
  <c r="W290" i="20"/>
  <c r="T290" i="20"/>
  <c r="Q290" i="20"/>
  <c r="N290" i="20"/>
  <c r="AP289" i="20"/>
  <c r="AO289" i="20"/>
  <c r="AN289" i="20"/>
  <c r="AM289" i="20"/>
  <c r="AP288" i="20"/>
  <c r="AO288" i="20"/>
  <c r="AN288" i="20"/>
  <c r="AM288" i="20"/>
  <c r="AH288" i="20"/>
  <c r="AF288" i="20"/>
  <c r="AC288" i="20"/>
  <c r="Z288" i="20"/>
  <c r="W288" i="20"/>
  <c r="T288" i="20"/>
  <c r="Q288" i="20"/>
  <c r="N288" i="20"/>
  <c r="AP287" i="20"/>
  <c r="AO287" i="20"/>
  <c r="AN287" i="20"/>
  <c r="AM287" i="20"/>
  <c r="AH287" i="20"/>
  <c r="AF287" i="20"/>
  <c r="AC287" i="20"/>
  <c r="Z287" i="20"/>
  <c r="W287" i="20"/>
  <c r="T287" i="20"/>
  <c r="Q287" i="20"/>
  <c r="N287" i="20"/>
  <c r="AP286" i="20"/>
  <c r="AO286" i="20"/>
  <c r="AN286" i="20"/>
  <c r="AM286" i="20"/>
  <c r="AH286" i="20"/>
  <c r="AF286" i="20"/>
  <c r="AC286" i="20"/>
  <c r="Z286" i="20"/>
  <c r="W286" i="20"/>
  <c r="T286" i="20"/>
  <c r="Q286" i="20"/>
  <c r="N286" i="20"/>
  <c r="AP285" i="20"/>
  <c r="AO285" i="20"/>
  <c r="AN285" i="20"/>
  <c r="AM285" i="20"/>
  <c r="AP284" i="20"/>
  <c r="AO284" i="20"/>
  <c r="AN284" i="20"/>
  <c r="AM284" i="20"/>
  <c r="AH284" i="20"/>
  <c r="AF284" i="20"/>
  <c r="AC284" i="20"/>
  <c r="Z284" i="20"/>
  <c r="W284" i="20"/>
  <c r="T284" i="20"/>
  <c r="Q284" i="20"/>
  <c r="N284" i="20"/>
  <c r="AP283" i="20"/>
  <c r="AO283" i="20"/>
  <c r="AN283" i="20"/>
  <c r="AM283" i="20"/>
  <c r="AP282" i="20"/>
  <c r="AO282" i="20"/>
  <c r="AN282" i="20"/>
  <c r="AM282" i="20"/>
  <c r="AH282" i="20"/>
  <c r="AF282" i="20"/>
  <c r="AC282" i="20"/>
  <c r="Z282" i="20"/>
  <c r="W282" i="20"/>
  <c r="T282" i="20"/>
  <c r="Q282" i="20"/>
  <c r="N282" i="20"/>
  <c r="AP281" i="20"/>
  <c r="AO281" i="20"/>
  <c r="AN281" i="20"/>
  <c r="AM281" i="20"/>
  <c r="AP280" i="20"/>
  <c r="AO280" i="20"/>
  <c r="AN280" i="20"/>
  <c r="AM280" i="20"/>
  <c r="AH280" i="20"/>
  <c r="AF280" i="20"/>
  <c r="AC280" i="20"/>
  <c r="Z280" i="20"/>
  <c r="W280" i="20"/>
  <c r="T280" i="20"/>
  <c r="Q280" i="20"/>
  <c r="N280" i="20"/>
  <c r="AP279" i="20"/>
  <c r="AO279" i="20"/>
  <c r="AN279" i="20"/>
  <c r="AM279" i="20"/>
  <c r="AP278" i="20"/>
  <c r="AO278" i="20"/>
  <c r="AN278" i="20"/>
  <c r="AM278" i="20"/>
  <c r="AH278" i="20"/>
  <c r="AF278" i="20"/>
  <c r="AC278" i="20"/>
  <c r="Z278" i="20"/>
  <c r="W278" i="20"/>
  <c r="T278" i="20"/>
  <c r="Q278" i="20"/>
  <c r="N278" i="20"/>
  <c r="AP277" i="20"/>
  <c r="AO277" i="20"/>
  <c r="AN277" i="20"/>
  <c r="AM277" i="20"/>
  <c r="AH277" i="20"/>
  <c r="AF277" i="20"/>
  <c r="AC277" i="20"/>
  <c r="Z277" i="20"/>
  <c r="W277" i="20"/>
  <c r="T277" i="20"/>
  <c r="Q277" i="20"/>
  <c r="N277" i="20"/>
  <c r="AP276" i="20"/>
  <c r="AO276" i="20"/>
  <c r="AN276" i="20"/>
  <c r="AM276" i="20"/>
  <c r="AP275" i="20"/>
  <c r="AO275" i="20"/>
  <c r="AN275" i="20"/>
  <c r="AM275" i="20"/>
  <c r="AH275" i="20"/>
  <c r="AF275" i="20"/>
  <c r="AC275" i="20"/>
  <c r="Z275" i="20"/>
  <c r="W275" i="20"/>
  <c r="T275" i="20"/>
  <c r="Q275" i="20"/>
  <c r="N275" i="20"/>
  <c r="AP274" i="20"/>
  <c r="AO274" i="20"/>
  <c r="AN274" i="20"/>
  <c r="AM274" i="20"/>
  <c r="AH274" i="20"/>
  <c r="AF274" i="20"/>
  <c r="AC274" i="20"/>
  <c r="Z274" i="20"/>
  <c r="W274" i="20"/>
  <c r="T274" i="20"/>
  <c r="Q274" i="20"/>
  <c r="N274" i="20"/>
  <c r="AP273" i="20"/>
  <c r="AO273" i="20"/>
  <c r="AN273" i="20"/>
  <c r="AM273" i="20"/>
  <c r="AH273" i="20"/>
  <c r="AF273" i="20"/>
  <c r="AC273" i="20"/>
  <c r="Z273" i="20"/>
  <c r="W273" i="20"/>
  <c r="T273" i="20"/>
  <c r="Q273" i="20"/>
  <c r="N273" i="20"/>
  <c r="AP272" i="20"/>
  <c r="AO272" i="20"/>
  <c r="AN272" i="20"/>
  <c r="AM272" i="20"/>
  <c r="AH272" i="20"/>
  <c r="AF272" i="20"/>
  <c r="AC272" i="20"/>
  <c r="Z272" i="20"/>
  <c r="W272" i="20"/>
  <c r="T272" i="20"/>
  <c r="Q272" i="20"/>
  <c r="N272" i="20"/>
  <c r="AP271" i="20"/>
  <c r="AO271" i="20"/>
  <c r="AN271" i="20"/>
  <c r="AM271" i="20"/>
  <c r="AP270" i="20"/>
  <c r="AO270" i="20"/>
  <c r="AN270" i="20"/>
  <c r="AM270" i="20"/>
  <c r="AH270" i="20"/>
  <c r="AF270" i="20"/>
  <c r="AC270" i="20"/>
  <c r="Z270" i="20"/>
  <c r="W270" i="20"/>
  <c r="T270" i="20"/>
  <c r="Q270" i="20"/>
  <c r="N270" i="20"/>
  <c r="AP269" i="20"/>
  <c r="AO269" i="20"/>
  <c r="AN269" i="20"/>
  <c r="AM269" i="20"/>
  <c r="AH269" i="20"/>
  <c r="AF269" i="20"/>
  <c r="AC269" i="20"/>
  <c r="Z269" i="20"/>
  <c r="W269" i="20"/>
  <c r="T269" i="20"/>
  <c r="Q269" i="20"/>
  <c r="N269" i="20"/>
  <c r="AP268" i="20"/>
  <c r="AO268" i="20"/>
  <c r="AN268" i="20"/>
  <c r="AM268" i="20"/>
  <c r="AH268" i="20"/>
  <c r="AF268" i="20"/>
  <c r="AC268" i="20"/>
  <c r="Z268" i="20"/>
  <c r="W268" i="20"/>
  <c r="T268" i="20"/>
  <c r="Q268" i="20"/>
  <c r="N268" i="20"/>
  <c r="AP267" i="20"/>
  <c r="AO267" i="20"/>
  <c r="AN267" i="20"/>
  <c r="AM267" i="20"/>
  <c r="AH267" i="20"/>
  <c r="AF267" i="20"/>
  <c r="AC267" i="20"/>
  <c r="Z267" i="20"/>
  <c r="W267" i="20"/>
  <c r="T267" i="20"/>
  <c r="Q267" i="20"/>
  <c r="N267" i="20"/>
  <c r="AP266" i="20"/>
  <c r="AO266" i="20"/>
  <c r="AN266" i="20"/>
  <c r="AM266" i="20"/>
  <c r="AH266" i="20"/>
  <c r="AF266" i="20"/>
  <c r="AC266" i="20"/>
  <c r="Z266" i="20"/>
  <c r="W266" i="20"/>
  <c r="T266" i="20"/>
  <c r="Q266" i="20"/>
  <c r="N266" i="20"/>
  <c r="AP265" i="20"/>
  <c r="AO265" i="20"/>
  <c r="AN265" i="20"/>
  <c r="AM265" i="20"/>
  <c r="AH265" i="20"/>
  <c r="AF265" i="20"/>
  <c r="AC265" i="20"/>
  <c r="Z265" i="20"/>
  <c r="W265" i="20"/>
  <c r="T265" i="20"/>
  <c r="Q265" i="20"/>
  <c r="N265" i="20"/>
  <c r="AP264" i="20"/>
  <c r="AO264" i="20"/>
  <c r="AN264" i="20"/>
  <c r="AM264" i="20"/>
  <c r="AP263" i="20"/>
  <c r="AO263" i="20"/>
  <c r="AN263" i="20"/>
  <c r="AM263" i="20"/>
  <c r="AH263" i="20"/>
  <c r="AF263" i="20"/>
  <c r="AC263" i="20"/>
  <c r="Z263" i="20"/>
  <c r="W263" i="20"/>
  <c r="T263" i="20"/>
  <c r="Q263" i="20"/>
  <c r="N263" i="20"/>
  <c r="AP262" i="20"/>
  <c r="AO262" i="20"/>
  <c r="AN262" i="20"/>
  <c r="AM262" i="20"/>
  <c r="AH262" i="20"/>
  <c r="AF262" i="20"/>
  <c r="AC262" i="20"/>
  <c r="Z262" i="20"/>
  <c r="W262" i="20"/>
  <c r="T262" i="20"/>
  <c r="Q262" i="20"/>
  <c r="N262" i="20"/>
  <c r="AP261" i="20"/>
  <c r="AO261" i="20"/>
  <c r="AN261" i="20"/>
  <c r="AM261" i="20"/>
  <c r="AH261" i="20"/>
  <c r="AF261" i="20"/>
  <c r="AC261" i="20"/>
  <c r="Z261" i="20"/>
  <c r="W261" i="20"/>
  <c r="T261" i="20"/>
  <c r="Q261" i="20"/>
  <c r="N261" i="20"/>
  <c r="AP260" i="20"/>
  <c r="AO260" i="20"/>
  <c r="AN260" i="20"/>
  <c r="AM260" i="20"/>
  <c r="AP259" i="20"/>
  <c r="AO259" i="20"/>
  <c r="AN259" i="20"/>
  <c r="AM259" i="20"/>
  <c r="AH259" i="20"/>
  <c r="AF259" i="20"/>
  <c r="AC259" i="20"/>
  <c r="Z259" i="20"/>
  <c r="W259" i="20"/>
  <c r="T259" i="20"/>
  <c r="Q259" i="20"/>
  <c r="N259" i="20"/>
  <c r="AP258" i="20"/>
  <c r="AO258" i="20"/>
  <c r="AN258" i="20"/>
  <c r="AM258" i="20"/>
  <c r="AH258" i="20"/>
  <c r="AF258" i="20"/>
  <c r="AC258" i="20"/>
  <c r="Z258" i="20"/>
  <c r="W258" i="20"/>
  <c r="T258" i="20"/>
  <c r="Q258" i="20"/>
  <c r="N258" i="20"/>
  <c r="AP257" i="20"/>
  <c r="AO257" i="20"/>
  <c r="AN257" i="20"/>
  <c r="AM257" i="20"/>
  <c r="AP256" i="20"/>
  <c r="AO256" i="20"/>
  <c r="AN256" i="20"/>
  <c r="AM256" i="20"/>
  <c r="AH256" i="20"/>
  <c r="AF256" i="20"/>
  <c r="AC256" i="20"/>
  <c r="Z256" i="20"/>
  <c r="W256" i="20"/>
  <c r="T256" i="20"/>
  <c r="Q256" i="20"/>
  <c r="N256" i="20"/>
  <c r="AP255" i="20"/>
  <c r="AO255" i="20"/>
  <c r="AN255" i="20"/>
  <c r="AM255" i="20"/>
  <c r="AH255" i="20"/>
  <c r="AF255" i="20"/>
  <c r="AC255" i="20"/>
  <c r="Z255" i="20"/>
  <c r="W255" i="20"/>
  <c r="T255" i="20"/>
  <c r="Q255" i="20"/>
  <c r="N255" i="20"/>
  <c r="AP254" i="20"/>
  <c r="AO254" i="20"/>
  <c r="AN254" i="20"/>
  <c r="AM254" i="20"/>
  <c r="AH254" i="20"/>
  <c r="AF254" i="20"/>
  <c r="AC254" i="20"/>
  <c r="Z254" i="20"/>
  <c r="W254" i="20"/>
  <c r="T254" i="20"/>
  <c r="Q254" i="20"/>
  <c r="N254" i="20"/>
  <c r="AP253" i="20"/>
  <c r="AO253" i="20"/>
  <c r="AN253" i="20"/>
  <c r="AM253" i="20"/>
  <c r="AP252" i="20"/>
  <c r="AO252" i="20"/>
  <c r="AN252" i="20"/>
  <c r="AM252" i="20"/>
  <c r="AH252" i="20"/>
  <c r="AF252" i="20"/>
  <c r="AC252" i="20"/>
  <c r="Z252" i="20"/>
  <c r="W252" i="20"/>
  <c r="T252" i="20"/>
  <c r="Q252" i="20"/>
  <c r="N252" i="20"/>
  <c r="AP251" i="20"/>
  <c r="AO251" i="20"/>
  <c r="AN251" i="20"/>
  <c r="AM251" i="20"/>
  <c r="AH251" i="20"/>
  <c r="AF251" i="20"/>
  <c r="AC251" i="20"/>
  <c r="Z251" i="20"/>
  <c r="W251" i="20"/>
  <c r="T251" i="20"/>
  <c r="Q251" i="20"/>
  <c r="N251" i="20"/>
  <c r="AP250" i="20"/>
  <c r="AO250" i="20"/>
  <c r="AN250" i="20"/>
  <c r="AM250" i="20"/>
  <c r="AH250" i="20"/>
  <c r="AF250" i="20"/>
  <c r="AC250" i="20"/>
  <c r="Z250" i="20"/>
  <c r="W250" i="20"/>
  <c r="T250" i="20"/>
  <c r="Q250" i="20"/>
  <c r="N250" i="20"/>
  <c r="AP249" i="20"/>
  <c r="AO249" i="20"/>
  <c r="AN249" i="20"/>
  <c r="AM249" i="20"/>
  <c r="AH249" i="20"/>
  <c r="AF249" i="20"/>
  <c r="AC249" i="20"/>
  <c r="Z249" i="20"/>
  <c r="W249" i="20"/>
  <c r="T249" i="20"/>
  <c r="Q249" i="20"/>
  <c r="N249" i="20"/>
  <c r="AP248" i="20"/>
  <c r="AO248" i="20"/>
  <c r="AN248" i="20"/>
  <c r="AM248" i="20"/>
  <c r="AP247" i="20"/>
  <c r="AO247" i="20"/>
  <c r="AN247" i="20"/>
  <c r="AM247" i="20"/>
  <c r="AH247" i="20"/>
  <c r="AF247" i="20"/>
  <c r="AC247" i="20"/>
  <c r="Z247" i="20"/>
  <c r="W247" i="20"/>
  <c r="T247" i="20"/>
  <c r="Q247" i="20"/>
  <c r="N247" i="20"/>
  <c r="AP246" i="20"/>
  <c r="AO246" i="20"/>
  <c r="AN246" i="20"/>
  <c r="AM246" i="20"/>
  <c r="AH246" i="20"/>
  <c r="AF246" i="20"/>
  <c r="AC246" i="20"/>
  <c r="Z246" i="20"/>
  <c r="W246" i="20"/>
  <c r="T246" i="20"/>
  <c r="Q246" i="20"/>
  <c r="N246" i="20"/>
  <c r="AP245" i="20"/>
  <c r="AO245" i="20"/>
  <c r="AN245" i="20"/>
  <c r="AM245" i="20"/>
  <c r="AH245" i="20"/>
  <c r="AF245" i="20"/>
  <c r="AC245" i="20"/>
  <c r="Z245" i="20"/>
  <c r="W245" i="20"/>
  <c r="T245" i="20"/>
  <c r="Q245" i="20"/>
  <c r="N245" i="20"/>
  <c r="AP244" i="20"/>
  <c r="AO244" i="20"/>
  <c r="AN244" i="20"/>
  <c r="AM244" i="20"/>
  <c r="AH244" i="20"/>
  <c r="AF244" i="20"/>
  <c r="AC244" i="20"/>
  <c r="Z244" i="20"/>
  <c r="W244" i="20"/>
  <c r="T244" i="20"/>
  <c r="Q244" i="20"/>
  <c r="N244" i="20"/>
  <c r="AP243" i="20"/>
  <c r="AO243" i="20"/>
  <c r="AN243" i="20"/>
  <c r="AM243" i="20"/>
  <c r="AH243" i="20"/>
  <c r="AF243" i="20"/>
  <c r="AC243" i="20"/>
  <c r="Z243" i="20"/>
  <c r="W243" i="20"/>
  <c r="T243" i="20"/>
  <c r="Q243" i="20"/>
  <c r="N243" i="20"/>
  <c r="AP242" i="20"/>
  <c r="AO242" i="20"/>
  <c r="AN242" i="20"/>
  <c r="AM242" i="20"/>
  <c r="AH242" i="20"/>
  <c r="AF242" i="20"/>
  <c r="AC242" i="20"/>
  <c r="Z242" i="20"/>
  <c r="W242" i="20"/>
  <c r="T242" i="20"/>
  <c r="Q242" i="20"/>
  <c r="N242" i="20"/>
  <c r="AP241" i="20"/>
  <c r="AO241" i="20"/>
  <c r="AN241" i="20"/>
  <c r="AM241" i="20"/>
  <c r="AH241" i="20"/>
  <c r="AF241" i="20"/>
  <c r="AC241" i="20"/>
  <c r="Z241" i="20"/>
  <c r="W241" i="20"/>
  <c r="T241" i="20"/>
  <c r="Q241" i="20"/>
  <c r="N241" i="20"/>
  <c r="AP240" i="20"/>
  <c r="AO240" i="20"/>
  <c r="AN240" i="20"/>
  <c r="AM240" i="20"/>
  <c r="AH240" i="20"/>
  <c r="AF240" i="20"/>
  <c r="AC240" i="20"/>
  <c r="Z240" i="20"/>
  <c r="W240" i="20"/>
  <c r="T240" i="20"/>
  <c r="Q240" i="20"/>
  <c r="N240" i="20"/>
  <c r="AP239" i="20"/>
  <c r="AO239" i="20"/>
  <c r="AN239" i="20"/>
  <c r="AM239" i="20"/>
  <c r="AH239" i="20"/>
  <c r="AF239" i="20"/>
  <c r="AC239" i="20"/>
  <c r="Z239" i="20"/>
  <c r="W239" i="20"/>
  <c r="T239" i="20"/>
  <c r="Q239" i="20"/>
  <c r="N239" i="20"/>
  <c r="AP238" i="20"/>
  <c r="AO238" i="20"/>
  <c r="AN238" i="20"/>
  <c r="AM238" i="20"/>
  <c r="AP237" i="20"/>
  <c r="AO237" i="20"/>
  <c r="AN237" i="20"/>
  <c r="AM237" i="20"/>
  <c r="AH237" i="20"/>
  <c r="AF237" i="20"/>
  <c r="AC237" i="20"/>
  <c r="Z237" i="20"/>
  <c r="W237" i="20"/>
  <c r="T237" i="20"/>
  <c r="Q237" i="20"/>
  <c r="N237" i="20"/>
  <c r="AP236" i="20"/>
  <c r="AO236" i="20"/>
  <c r="AN236" i="20"/>
  <c r="AM236" i="20"/>
  <c r="AH236" i="20"/>
  <c r="AF236" i="20"/>
  <c r="AC236" i="20"/>
  <c r="Z236" i="20"/>
  <c r="W236" i="20"/>
  <c r="T236" i="20"/>
  <c r="Q236" i="20"/>
  <c r="N236" i="20"/>
  <c r="AP235" i="20"/>
  <c r="AO235" i="20"/>
  <c r="AN235" i="20"/>
  <c r="AM235" i="20"/>
  <c r="AH235" i="20"/>
  <c r="AF235" i="20"/>
  <c r="AC235" i="20"/>
  <c r="Z235" i="20"/>
  <c r="W235" i="20"/>
  <c r="T235" i="20"/>
  <c r="Q235" i="20"/>
  <c r="N235" i="20"/>
  <c r="AP234" i="20"/>
  <c r="AO234" i="20"/>
  <c r="AN234" i="20"/>
  <c r="AM234" i="20"/>
  <c r="AH234" i="20"/>
  <c r="AF234" i="20"/>
  <c r="AC234" i="20"/>
  <c r="Z234" i="20"/>
  <c r="W234" i="20"/>
  <c r="T234" i="20"/>
  <c r="Q234" i="20"/>
  <c r="N234" i="20"/>
  <c r="AP233" i="20"/>
  <c r="AO233" i="20"/>
  <c r="AN233" i="20"/>
  <c r="AM233" i="20"/>
  <c r="AH233" i="20"/>
  <c r="AF233" i="20"/>
  <c r="AC233" i="20"/>
  <c r="Z233" i="20"/>
  <c r="W233" i="20"/>
  <c r="T233" i="20"/>
  <c r="Q233" i="20"/>
  <c r="N233" i="20"/>
  <c r="AP232" i="20"/>
  <c r="AO232" i="20"/>
  <c r="AN232" i="20"/>
  <c r="AM232" i="20"/>
  <c r="AH232" i="20"/>
  <c r="AF232" i="20"/>
  <c r="AC232" i="20"/>
  <c r="Z232" i="20"/>
  <c r="W232" i="20"/>
  <c r="T232" i="20"/>
  <c r="Q232" i="20"/>
  <c r="N232" i="20"/>
  <c r="AP231" i="20"/>
  <c r="AO231" i="20"/>
  <c r="AN231" i="20"/>
  <c r="AM231" i="20"/>
  <c r="AH231" i="20"/>
  <c r="AF231" i="20"/>
  <c r="AC231" i="20"/>
  <c r="Z231" i="20"/>
  <c r="W231" i="20"/>
  <c r="T231" i="20"/>
  <c r="Q231" i="20"/>
  <c r="N231" i="20"/>
  <c r="AP230" i="20"/>
  <c r="AO230" i="20"/>
  <c r="AN230" i="20"/>
  <c r="AM230" i="20"/>
  <c r="AH230" i="20"/>
  <c r="AF230" i="20"/>
  <c r="AC230" i="20"/>
  <c r="Z230" i="20"/>
  <c r="W230" i="20"/>
  <c r="T230" i="20"/>
  <c r="Q230" i="20"/>
  <c r="N230" i="20"/>
  <c r="AP229" i="20"/>
  <c r="AO229" i="20"/>
  <c r="AN229" i="20"/>
  <c r="AM229" i="20"/>
  <c r="AH229" i="20"/>
  <c r="AF229" i="20"/>
  <c r="AC229" i="20"/>
  <c r="Z229" i="20"/>
  <c r="W229" i="20"/>
  <c r="T229" i="20"/>
  <c r="Q229" i="20"/>
  <c r="N229" i="20"/>
  <c r="AP228" i="20"/>
  <c r="AO228" i="20"/>
  <c r="AN228" i="20"/>
  <c r="AM228" i="20"/>
  <c r="AH228" i="20"/>
  <c r="AF228" i="20"/>
  <c r="AC228" i="20"/>
  <c r="Z228" i="20"/>
  <c r="W228" i="20"/>
  <c r="T228" i="20"/>
  <c r="Q228" i="20"/>
  <c r="N228" i="20"/>
  <c r="AP227" i="20"/>
  <c r="AO227" i="20"/>
  <c r="AN227" i="20"/>
  <c r="AM227" i="20"/>
  <c r="AH227" i="20"/>
  <c r="AF227" i="20"/>
  <c r="AC227" i="20"/>
  <c r="Z227" i="20"/>
  <c r="W227" i="20"/>
  <c r="T227" i="20"/>
  <c r="Q227" i="20"/>
  <c r="N227" i="20"/>
  <c r="AP226" i="20"/>
  <c r="AO226" i="20"/>
  <c r="AN226" i="20"/>
  <c r="AM226" i="20"/>
  <c r="AH226" i="20"/>
  <c r="AF226" i="20"/>
  <c r="AC226" i="20"/>
  <c r="Z226" i="20"/>
  <c r="W226" i="20"/>
  <c r="T226" i="20"/>
  <c r="Q226" i="20"/>
  <c r="N226" i="20"/>
  <c r="AP225" i="20"/>
  <c r="AO225" i="20"/>
  <c r="AN225" i="20"/>
  <c r="AM225" i="20"/>
  <c r="AH225" i="20"/>
  <c r="AF225" i="20"/>
  <c r="AC225" i="20"/>
  <c r="Z225" i="20"/>
  <c r="W225" i="20"/>
  <c r="T225" i="20"/>
  <c r="Q225" i="20"/>
  <c r="N225" i="20"/>
  <c r="AP224" i="20"/>
  <c r="AO224" i="20"/>
  <c r="AN224" i="20"/>
  <c r="AM224" i="20"/>
  <c r="AH224" i="20"/>
  <c r="AF224" i="20"/>
  <c r="AC224" i="20"/>
  <c r="Z224" i="20"/>
  <c r="W224" i="20"/>
  <c r="T224" i="20"/>
  <c r="Q224" i="20"/>
  <c r="N224" i="20"/>
  <c r="AP223" i="20"/>
  <c r="AO223" i="20"/>
  <c r="AN223" i="20"/>
  <c r="AM223" i="20"/>
  <c r="AH223" i="20"/>
  <c r="AF223" i="20"/>
  <c r="AC223" i="20"/>
  <c r="Z223" i="20"/>
  <c r="W223" i="20"/>
  <c r="T223" i="20"/>
  <c r="Q223" i="20"/>
  <c r="N223" i="20"/>
  <c r="AP222" i="20"/>
  <c r="AO222" i="20"/>
  <c r="AN222" i="20"/>
  <c r="AM222" i="20"/>
  <c r="AP221" i="20"/>
  <c r="AO221" i="20"/>
  <c r="AN221" i="20"/>
  <c r="AM221" i="20"/>
  <c r="AH221" i="20"/>
  <c r="AF221" i="20"/>
  <c r="AC221" i="20"/>
  <c r="Z221" i="20"/>
  <c r="W221" i="20"/>
  <c r="T221" i="20"/>
  <c r="Q221" i="20"/>
  <c r="N221" i="20"/>
  <c r="AP220" i="20"/>
  <c r="AO220" i="20"/>
  <c r="AN220" i="20"/>
  <c r="AM220" i="20"/>
  <c r="AH220" i="20"/>
  <c r="AF220" i="20"/>
  <c r="AC220" i="20"/>
  <c r="Z220" i="20"/>
  <c r="W220" i="20"/>
  <c r="T220" i="20"/>
  <c r="Q220" i="20"/>
  <c r="N220" i="20"/>
  <c r="AP219" i="20"/>
  <c r="AO219" i="20"/>
  <c r="AN219" i="20"/>
  <c r="AM219" i="20"/>
  <c r="AH219" i="20"/>
  <c r="AF219" i="20"/>
  <c r="AC219" i="20"/>
  <c r="Z219" i="20"/>
  <c r="W219" i="20"/>
  <c r="T219" i="20"/>
  <c r="Q219" i="20"/>
  <c r="N219" i="20"/>
  <c r="AP218" i="20"/>
  <c r="AO218" i="20"/>
  <c r="AN218" i="20"/>
  <c r="AM218" i="20"/>
  <c r="AP217" i="20"/>
  <c r="AO217" i="20"/>
  <c r="AN217" i="20"/>
  <c r="AM217" i="20"/>
  <c r="AH217" i="20"/>
  <c r="AF217" i="20"/>
  <c r="AC217" i="20"/>
  <c r="Z217" i="20"/>
  <c r="W217" i="20"/>
  <c r="T217" i="20"/>
  <c r="Q217" i="20"/>
  <c r="N217" i="20"/>
  <c r="AP216" i="20"/>
  <c r="AO216" i="20"/>
  <c r="AN216" i="20"/>
  <c r="AM216" i="20"/>
  <c r="AH216" i="20"/>
  <c r="AF216" i="20"/>
  <c r="AC216" i="20"/>
  <c r="Z216" i="20"/>
  <c r="W216" i="20"/>
  <c r="T216" i="20"/>
  <c r="Q216" i="20"/>
  <c r="N216" i="20"/>
  <c r="AP215" i="20"/>
  <c r="AO215" i="20"/>
  <c r="AN215" i="20"/>
  <c r="AM215" i="20"/>
  <c r="AP214" i="20"/>
  <c r="AO214" i="20"/>
  <c r="AN214" i="20"/>
  <c r="AM214" i="20"/>
  <c r="AH214" i="20"/>
  <c r="AF214" i="20"/>
  <c r="AC214" i="20"/>
  <c r="Z214" i="20"/>
  <c r="W214" i="20"/>
  <c r="T214" i="20"/>
  <c r="Q214" i="20"/>
  <c r="N214" i="20"/>
  <c r="AP213" i="20"/>
  <c r="AO213" i="20"/>
  <c r="AN213" i="20"/>
  <c r="AM213" i="20"/>
  <c r="AH213" i="20"/>
  <c r="AF213" i="20"/>
  <c r="AC213" i="20"/>
  <c r="Z213" i="20"/>
  <c r="W213" i="20"/>
  <c r="T213" i="20"/>
  <c r="Q213" i="20"/>
  <c r="N213" i="20"/>
  <c r="AP212" i="20"/>
  <c r="AO212" i="20"/>
  <c r="AN212" i="20"/>
  <c r="AM212" i="20"/>
  <c r="AH212" i="20"/>
  <c r="AC212" i="20"/>
  <c r="Z212" i="20"/>
  <c r="W212" i="20"/>
  <c r="T212" i="20"/>
  <c r="Q212" i="20"/>
  <c r="N212" i="20"/>
  <c r="AP211" i="20"/>
  <c r="AO211" i="20"/>
  <c r="AN211" i="20"/>
  <c r="AM211" i="20"/>
  <c r="AH211" i="20"/>
  <c r="AF211" i="20"/>
  <c r="AC211" i="20"/>
  <c r="Z211" i="20"/>
  <c r="W211" i="20"/>
  <c r="T211" i="20"/>
  <c r="Q211" i="20"/>
  <c r="N211" i="20"/>
  <c r="AP210" i="20"/>
  <c r="AO210" i="20"/>
  <c r="AN210" i="20"/>
  <c r="AM210" i="20"/>
  <c r="AH210" i="20"/>
  <c r="AF210" i="20"/>
  <c r="AC210" i="20"/>
  <c r="Z210" i="20"/>
  <c r="W210" i="20"/>
  <c r="T210" i="20"/>
  <c r="Q210" i="20"/>
  <c r="N210" i="20"/>
  <c r="AP209" i="20"/>
  <c r="AO209" i="20"/>
  <c r="AN209" i="20"/>
  <c r="AM209" i="20"/>
  <c r="AP208" i="20"/>
  <c r="AO208" i="20"/>
  <c r="AN208" i="20"/>
  <c r="AM208" i="20"/>
  <c r="AH208" i="20"/>
  <c r="AF208" i="20"/>
  <c r="AC208" i="20"/>
  <c r="Z208" i="20"/>
  <c r="W208" i="20"/>
  <c r="T208" i="20"/>
  <c r="Q208" i="20"/>
  <c r="N208" i="20"/>
  <c r="AP207" i="20"/>
  <c r="AO207" i="20"/>
  <c r="AN207" i="20"/>
  <c r="AM207" i="20"/>
  <c r="AH207" i="20"/>
  <c r="AF207" i="20"/>
  <c r="AC207" i="20"/>
  <c r="Z207" i="20"/>
  <c r="W207" i="20"/>
  <c r="T207" i="20"/>
  <c r="Q207" i="20"/>
  <c r="N207" i="20"/>
  <c r="AP206" i="20"/>
  <c r="AO206" i="20"/>
  <c r="AN206" i="20"/>
  <c r="AM206" i="20"/>
  <c r="AH206" i="20"/>
  <c r="AF206" i="20"/>
  <c r="AC206" i="20"/>
  <c r="Z206" i="20"/>
  <c r="W206" i="20"/>
  <c r="T206" i="20"/>
  <c r="Q206" i="20"/>
  <c r="N206" i="20"/>
  <c r="AP205" i="20"/>
  <c r="AO205" i="20"/>
  <c r="AN205" i="20"/>
  <c r="AM205" i="20"/>
  <c r="AH205" i="20"/>
  <c r="AF205" i="20"/>
  <c r="AC205" i="20"/>
  <c r="Z205" i="20"/>
  <c r="W205" i="20"/>
  <c r="T205" i="20"/>
  <c r="Q205" i="20"/>
  <c r="N205" i="20"/>
  <c r="AP204" i="20"/>
  <c r="AO204" i="20"/>
  <c r="AN204" i="20"/>
  <c r="AM204" i="20"/>
  <c r="AH204" i="20"/>
  <c r="AF204" i="20"/>
  <c r="AC204" i="20"/>
  <c r="Z204" i="20"/>
  <c r="W204" i="20"/>
  <c r="T204" i="20"/>
  <c r="Q204" i="20"/>
  <c r="N204" i="20"/>
  <c r="AP203" i="20"/>
  <c r="AO203" i="20"/>
  <c r="AN203" i="20"/>
  <c r="AM203" i="20"/>
  <c r="AH203" i="20"/>
  <c r="AF203" i="20"/>
  <c r="AC203" i="20"/>
  <c r="Z203" i="20"/>
  <c r="W203" i="20"/>
  <c r="T203" i="20"/>
  <c r="Q203" i="20"/>
  <c r="N203" i="20"/>
  <c r="AP202" i="20"/>
  <c r="AO202" i="20"/>
  <c r="AN202" i="20"/>
  <c r="AM202" i="20"/>
  <c r="AH202" i="20"/>
  <c r="AF202" i="20"/>
  <c r="AC202" i="20"/>
  <c r="Z202" i="20"/>
  <c r="W202" i="20"/>
  <c r="T202" i="20"/>
  <c r="Q202" i="20"/>
  <c r="N202" i="20"/>
  <c r="AP201" i="20"/>
  <c r="AO201" i="20"/>
  <c r="AN201" i="20"/>
  <c r="AM201" i="20"/>
  <c r="AH201" i="20"/>
  <c r="AF201" i="20"/>
  <c r="AC201" i="20"/>
  <c r="Z201" i="20"/>
  <c r="W201" i="20"/>
  <c r="T201" i="20"/>
  <c r="Q201" i="20"/>
  <c r="N201" i="20"/>
  <c r="AP200" i="20"/>
  <c r="AO200" i="20"/>
  <c r="AN200" i="20"/>
  <c r="AM200" i="20"/>
  <c r="AH200" i="20"/>
  <c r="AF200" i="20"/>
  <c r="AC200" i="20"/>
  <c r="Z200" i="20"/>
  <c r="W200" i="20"/>
  <c r="T200" i="20"/>
  <c r="Q200" i="20"/>
  <c r="N200" i="20"/>
  <c r="AP199" i="20"/>
  <c r="AO199" i="20"/>
  <c r="AN199" i="20"/>
  <c r="AM199" i="20"/>
  <c r="AH199" i="20"/>
  <c r="AF199" i="20"/>
  <c r="AC199" i="20"/>
  <c r="Z199" i="20"/>
  <c r="W199" i="20"/>
  <c r="T199" i="20"/>
  <c r="Q199" i="20"/>
  <c r="N199" i="20"/>
  <c r="AP198" i="20"/>
  <c r="AO198" i="20"/>
  <c r="AN198" i="20"/>
  <c r="AM198" i="20"/>
  <c r="AH198" i="20"/>
  <c r="AF198" i="20"/>
  <c r="AC198" i="20"/>
  <c r="Z198" i="20"/>
  <c r="W198" i="20"/>
  <c r="T198" i="20"/>
  <c r="Q198" i="20"/>
  <c r="N198" i="20"/>
  <c r="AP197" i="20"/>
  <c r="AO197" i="20"/>
  <c r="AN197" i="20"/>
  <c r="AM197" i="20"/>
  <c r="AP196" i="20"/>
  <c r="AO196" i="20"/>
  <c r="AN196" i="20"/>
  <c r="AM196" i="20"/>
  <c r="AH196" i="20"/>
  <c r="AF196" i="20"/>
  <c r="AC196" i="20"/>
  <c r="Z196" i="20"/>
  <c r="W196" i="20"/>
  <c r="T196" i="20"/>
  <c r="Q196" i="20"/>
  <c r="N196" i="20"/>
  <c r="AP195" i="20"/>
  <c r="AO195" i="20"/>
  <c r="AN195" i="20"/>
  <c r="AM195" i="20"/>
  <c r="AH195" i="20"/>
  <c r="AF195" i="20"/>
  <c r="AC195" i="20"/>
  <c r="Z195" i="20"/>
  <c r="W195" i="20"/>
  <c r="T195" i="20"/>
  <c r="Q195" i="20"/>
  <c r="N195" i="20"/>
  <c r="AP194" i="20"/>
  <c r="AO194" i="20"/>
  <c r="AN194" i="20"/>
  <c r="AM194" i="20"/>
  <c r="AH194" i="20"/>
  <c r="AF194" i="20"/>
  <c r="AC194" i="20"/>
  <c r="Z194" i="20"/>
  <c r="W194" i="20"/>
  <c r="T194" i="20"/>
  <c r="Q194" i="20"/>
  <c r="N194" i="20"/>
  <c r="AP193" i="20"/>
  <c r="AO193" i="20"/>
  <c r="AN193" i="20"/>
  <c r="AM193" i="20"/>
  <c r="AH193" i="20"/>
  <c r="AF193" i="20"/>
  <c r="AC193" i="20"/>
  <c r="Z193" i="20"/>
  <c r="W193" i="20"/>
  <c r="T193" i="20"/>
  <c r="Q193" i="20"/>
  <c r="N193" i="20"/>
  <c r="AP192" i="20"/>
  <c r="AO192" i="20"/>
  <c r="AN192" i="20"/>
  <c r="AM192" i="20"/>
  <c r="AH192" i="20"/>
  <c r="AF192" i="20"/>
  <c r="AC192" i="20"/>
  <c r="Z192" i="20"/>
  <c r="W192" i="20"/>
  <c r="T192" i="20"/>
  <c r="Q192" i="20"/>
  <c r="N192" i="20"/>
  <c r="AP191" i="20"/>
  <c r="AO191" i="20"/>
  <c r="AN191" i="20"/>
  <c r="AM191" i="20"/>
  <c r="AH191" i="20"/>
  <c r="AF191" i="20"/>
  <c r="AC191" i="20"/>
  <c r="Z191" i="20"/>
  <c r="W191" i="20"/>
  <c r="T191" i="20"/>
  <c r="Q191" i="20"/>
  <c r="N191" i="20"/>
  <c r="AP190" i="20"/>
  <c r="AO190" i="20"/>
  <c r="AN190" i="20"/>
  <c r="AM190" i="20"/>
  <c r="AP189" i="20"/>
  <c r="AO189" i="20"/>
  <c r="AN189" i="20"/>
  <c r="AM189" i="20"/>
  <c r="AH189" i="20"/>
  <c r="AF189" i="20"/>
  <c r="AC189" i="20"/>
  <c r="Z189" i="20"/>
  <c r="W189" i="20"/>
  <c r="T189" i="20"/>
  <c r="Q189" i="20"/>
  <c r="N189" i="20"/>
  <c r="AP188" i="20"/>
  <c r="AO188" i="20"/>
  <c r="AN188" i="20"/>
  <c r="AM188" i="20"/>
  <c r="AH188" i="20"/>
  <c r="AF188" i="20"/>
  <c r="AC188" i="20"/>
  <c r="Z188" i="20"/>
  <c r="W188" i="20"/>
  <c r="T188" i="20"/>
  <c r="Q188" i="20"/>
  <c r="N188" i="20"/>
  <c r="AP187" i="20"/>
  <c r="AO187" i="20"/>
  <c r="AN187" i="20"/>
  <c r="AM187" i="20"/>
  <c r="AH187" i="20"/>
  <c r="AF187" i="20"/>
  <c r="AC187" i="20"/>
  <c r="Z187" i="20"/>
  <c r="W187" i="20"/>
  <c r="T187" i="20"/>
  <c r="Q187" i="20"/>
  <c r="N187" i="20"/>
  <c r="AP186" i="20"/>
  <c r="AO186" i="20"/>
  <c r="AN186" i="20"/>
  <c r="AM186" i="20"/>
  <c r="AP185" i="20"/>
  <c r="AO185" i="20"/>
  <c r="AN185" i="20"/>
  <c r="AM185" i="20"/>
  <c r="AH185" i="20"/>
  <c r="AF185" i="20"/>
  <c r="AC185" i="20"/>
  <c r="Z185" i="20"/>
  <c r="W185" i="20"/>
  <c r="T185" i="20"/>
  <c r="Q185" i="20"/>
  <c r="N185" i="20"/>
  <c r="AP184" i="20"/>
  <c r="AO184" i="20"/>
  <c r="AN184" i="20"/>
  <c r="AM184" i="20"/>
  <c r="AH184" i="20"/>
  <c r="AF184" i="20"/>
  <c r="AC184" i="20"/>
  <c r="Z184" i="20"/>
  <c r="W184" i="20"/>
  <c r="T184" i="20"/>
  <c r="Q184" i="20"/>
  <c r="N184" i="20"/>
  <c r="AP183" i="20"/>
  <c r="AO183" i="20"/>
  <c r="AN183" i="20"/>
  <c r="AM183" i="20"/>
  <c r="AH183" i="20"/>
  <c r="AF183" i="20"/>
  <c r="AC183" i="20"/>
  <c r="Z183" i="20"/>
  <c r="W183" i="20"/>
  <c r="T183" i="20"/>
  <c r="Q183" i="20"/>
  <c r="N183" i="20"/>
  <c r="AP182" i="20"/>
  <c r="AO182" i="20"/>
  <c r="AN182" i="20"/>
  <c r="AM182" i="20"/>
  <c r="AH182" i="20"/>
  <c r="AF182" i="20"/>
  <c r="AC182" i="20"/>
  <c r="Z182" i="20"/>
  <c r="W182" i="20"/>
  <c r="T182" i="20"/>
  <c r="Q182" i="20"/>
  <c r="N182" i="20"/>
  <c r="AP181" i="20"/>
  <c r="AO181" i="20"/>
  <c r="AN181" i="20"/>
  <c r="AM181" i="20"/>
  <c r="AH181" i="20"/>
  <c r="AF181" i="20"/>
  <c r="AC181" i="20"/>
  <c r="Z181" i="20"/>
  <c r="W181" i="20"/>
  <c r="T181" i="20"/>
  <c r="Q181" i="20"/>
  <c r="N181" i="20"/>
  <c r="AP180" i="20"/>
  <c r="AO180" i="20"/>
  <c r="AN180" i="20"/>
  <c r="AM180" i="20"/>
  <c r="AH180" i="20"/>
  <c r="AF180" i="20"/>
  <c r="AC180" i="20"/>
  <c r="Z180" i="20"/>
  <c r="W180" i="20"/>
  <c r="T180" i="20"/>
  <c r="Q180" i="20"/>
  <c r="N180" i="20"/>
  <c r="AP179" i="20"/>
  <c r="AO179" i="20"/>
  <c r="AN179" i="20"/>
  <c r="AM179" i="20"/>
  <c r="AH179" i="20"/>
  <c r="AF179" i="20"/>
  <c r="AC179" i="20"/>
  <c r="Z179" i="20"/>
  <c r="W179" i="20"/>
  <c r="T179" i="20"/>
  <c r="Q179" i="20"/>
  <c r="N179" i="20"/>
  <c r="AP178" i="20"/>
  <c r="AO178" i="20"/>
  <c r="AN178" i="20"/>
  <c r="AM178" i="20"/>
  <c r="AH178" i="20"/>
  <c r="AF178" i="20"/>
  <c r="AC178" i="20"/>
  <c r="Z178" i="20"/>
  <c r="W178" i="20"/>
  <c r="T178" i="20"/>
  <c r="Q178" i="20"/>
  <c r="N178" i="20"/>
  <c r="AP177" i="20"/>
  <c r="AO177" i="20"/>
  <c r="AN177" i="20"/>
  <c r="AM177" i="20"/>
  <c r="AP176" i="20"/>
  <c r="AO176" i="20"/>
  <c r="AN176" i="20"/>
  <c r="AM176" i="20"/>
  <c r="AH176" i="20"/>
  <c r="AF176" i="20"/>
  <c r="AC176" i="20"/>
  <c r="Z176" i="20"/>
  <c r="W176" i="20"/>
  <c r="T176" i="20"/>
  <c r="Q176" i="20"/>
  <c r="N176" i="20"/>
  <c r="AP175" i="20"/>
  <c r="AO175" i="20"/>
  <c r="AN175" i="20"/>
  <c r="AM175" i="20"/>
  <c r="AH175" i="20"/>
  <c r="AF175" i="20"/>
  <c r="AC175" i="20"/>
  <c r="Z175" i="20"/>
  <c r="W175" i="20"/>
  <c r="T175" i="20"/>
  <c r="Q175" i="20"/>
  <c r="N175" i="20"/>
  <c r="AP174" i="20"/>
  <c r="AO174" i="20"/>
  <c r="AN174" i="20"/>
  <c r="AM174" i="20"/>
  <c r="AP173" i="20"/>
  <c r="AO173" i="20"/>
  <c r="AN173" i="20"/>
  <c r="AM173" i="20"/>
  <c r="AH173" i="20"/>
  <c r="AF173" i="20"/>
  <c r="AC173" i="20"/>
  <c r="Z173" i="20"/>
  <c r="W173" i="20"/>
  <c r="T173" i="20"/>
  <c r="Q173" i="20"/>
  <c r="N173" i="20"/>
  <c r="AP172" i="20"/>
  <c r="AO172" i="20"/>
  <c r="AN172" i="20"/>
  <c r="AM172" i="20"/>
  <c r="AH172" i="20"/>
  <c r="AF172" i="20"/>
  <c r="AC172" i="20"/>
  <c r="Z172" i="20"/>
  <c r="W172" i="20"/>
  <c r="T172" i="20"/>
  <c r="Q172" i="20"/>
  <c r="N172" i="20"/>
  <c r="AP171" i="20"/>
  <c r="AO171" i="20"/>
  <c r="AN171" i="20"/>
  <c r="AM171" i="20"/>
  <c r="AH171" i="20"/>
  <c r="AF171" i="20"/>
  <c r="AC171" i="20"/>
  <c r="Z171" i="20"/>
  <c r="W171" i="20"/>
  <c r="T171" i="20"/>
  <c r="Q171" i="20"/>
  <c r="N171" i="20"/>
  <c r="AP170" i="20"/>
  <c r="AO170" i="20"/>
  <c r="AN170" i="20"/>
  <c r="AM170" i="20"/>
  <c r="AH170" i="20"/>
  <c r="AF170" i="20"/>
  <c r="AC170" i="20"/>
  <c r="Z170" i="20"/>
  <c r="W170" i="20"/>
  <c r="T170" i="20"/>
  <c r="Q170" i="20"/>
  <c r="N170" i="20"/>
  <c r="AP169" i="20"/>
  <c r="AO169" i="20"/>
  <c r="AN169" i="20"/>
  <c r="AM169" i="20"/>
  <c r="AH169" i="20"/>
  <c r="AF169" i="20"/>
  <c r="AC169" i="20"/>
  <c r="Z169" i="20"/>
  <c r="W169" i="20"/>
  <c r="T169" i="20"/>
  <c r="Q169" i="20"/>
  <c r="N169" i="20"/>
  <c r="AP168" i="20"/>
  <c r="AO168" i="20"/>
  <c r="AN168" i="20"/>
  <c r="AM168" i="20"/>
  <c r="AP167" i="20"/>
  <c r="AO167" i="20"/>
  <c r="AN167" i="20"/>
  <c r="AM167" i="20"/>
  <c r="AH167" i="20"/>
  <c r="AF167" i="20"/>
  <c r="AC167" i="20"/>
  <c r="Z167" i="20"/>
  <c r="W167" i="20"/>
  <c r="T167" i="20"/>
  <c r="Q167" i="20"/>
  <c r="N167" i="20"/>
  <c r="AP166" i="20"/>
  <c r="AO166" i="20"/>
  <c r="AN166" i="20"/>
  <c r="AM166" i="20"/>
  <c r="AH166" i="20"/>
  <c r="AF166" i="20"/>
  <c r="AC166" i="20"/>
  <c r="Z166" i="20"/>
  <c r="W166" i="20"/>
  <c r="T166" i="20"/>
  <c r="Q166" i="20"/>
  <c r="N166" i="20"/>
  <c r="AP165" i="20"/>
  <c r="AO165" i="20"/>
  <c r="AN165" i="20"/>
  <c r="AM165" i="20"/>
  <c r="AH165" i="20"/>
  <c r="AF165" i="20"/>
  <c r="AC165" i="20"/>
  <c r="Z165" i="20"/>
  <c r="W165" i="20"/>
  <c r="T165" i="20"/>
  <c r="Q165" i="20"/>
  <c r="N165" i="20"/>
  <c r="AP164" i="20"/>
  <c r="AO164" i="20"/>
  <c r="AN164" i="20"/>
  <c r="AM164" i="20"/>
  <c r="AH164" i="20"/>
  <c r="AF164" i="20"/>
  <c r="AC164" i="20"/>
  <c r="Z164" i="20"/>
  <c r="W164" i="20"/>
  <c r="T164" i="20"/>
  <c r="Q164" i="20"/>
  <c r="N164" i="20"/>
  <c r="AP163" i="20"/>
  <c r="AO163" i="20"/>
  <c r="AN163" i="20"/>
  <c r="AM163" i="20"/>
  <c r="AH163" i="20"/>
  <c r="AF163" i="20"/>
  <c r="AC163" i="20"/>
  <c r="Z163" i="20"/>
  <c r="W163" i="20"/>
  <c r="T163" i="20"/>
  <c r="Q163" i="20"/>
  <c r="N163" i="20"/>
  <c r="AP162" i="20"/>
  <c r="AO162" i="20"/>
  <c r="AN162" i="20"/>
  <c r="AM162" i="20"/>
  <c r="AH162" i="20"/>
  <c r="AF162" i="20"/>
  <c r="AC162" i="20"/>
  <c r="Z162" i="20"/>
  <c r="W162" i="20"/>
  <c r="T162" i="20"/>
  <c r="Q162" i="20"/>
  <c r="N162" i="20"/>
  <c r="AP161" i="20"/>
  <c r="AO161" i="20"/>
  <c r="AN161" i="20"/>
  <c r="AM161" i="20"/>
  <c r="AH161" i="20"/>
  <c r="AF161" i="20"/>
  <c r="AC161" i="20"/>
  <c r="Z161" i="20"/>
  <c r="W161" i="20"/>
  <c r="T161" i="20"/>
  <c r="Q161" i="20"/>
  <c r="N161" i="20"/>
  <c r="AP160" i="20"/>
  <c r="AO160" i="20"/>
  <c r="AN160" i="20"/>
  <c r="AM160" i="20"/>
  <c r="AP159" i="20"/>
  <c r="AO159" i="20"/>
  <c r="AN159" i="20"/>
  <c r="AM159" i="20"/>
  <c r="AH159" i="20"/>
  <c r="AF159" i="20"/>
  <c r="AC159" i="20"/>
  <c r="Z159" i="20"/>
  <c r="W159" i="20"/>
  <c r="T159" i="20"/>
  <c r="Q159" i="20"/>
  <c r="N159" i="20"/>
  <c r="AP158" i="20"/>
  <c r="AO158" i="20"/>
  <c r="AN158" i="20"/>
  <c r="AM158" i="20"/>
  <c r="AH158" i="20"/>
  <c r="AF158" i="20"/>
  <c r="AC158" i="20"/>
  <c r="Z158" i="20"/>
  <c r="W158" i="20"/>
  <c r="T158" i="20"/>
  <c r="Q158" i="20"/>
  <c r="N158" i="20"/>
  <c r="AP157" i="20"/>
  <c r="AO157" i="20"/>
  <c r="AN157" i="20"/>
  <c r="AM157" i="20"/>
  <c r="AP156" i="20"/>
  <c r="AO156" i="20"/>
  <c r="AN156" i="20"/>
  <c r="AM156" i="20"/>
  <c r="AH156" i="20"/>
  <c r="AF156" i="20"/>
  <c r="AC156" i="20"/>
  <c r="Z156" i="20"/>
  <c r="W156" i="20"/>
  <c r="T156" i="20"/>
  <c r="Q156" i="20"/>
  <c r="N156" i="20"/>
  <c r="AP155" i="20"/>
  <c r="AO155" i="20"/>
  <c r="AN155" i="20"/>
  <c r="AM155" i="20"/>
  <c r="AH155" i="20"/>
  <c r="AF155" i="20"/>
  <c r="AC155" i="20"/>
  <c r="Z155" i="20"/>
  <c r="W155" i="20"/>
  <c r="T155" i="20"/>
  <c r="Q155" i="20"/>
  <c r="N155" i="20"/>
  <c r="AP154" i="20"/>
  <c r="AO154" i="20"/>
  <c r="AN154" i="20"/>
  <c r="AM154" i="20"/>
  <c r="AP153" i="20"/>
  <c r="AO153" i="20"/>
  <c r="AN153" i="20"/>
  <c r="AM153" i="20"/>
  <c r="AH153" i="20"/>
  <c r="AF153" i="20"/>
  <c r="AC153" i="20"/>
  <c r="Z153" i="20"/>
  <c r="W153" i="20"/>
  <c r="T153" i="20"/>
  <c r="Q153" i="20"/>
  <c r="N153" i="20"/>
  <c r="AP152" i="20"/>
  <c r="AO152" i="20"/>
  <c r="AN152" i="20"/>
  <c r="AM152" i="20"/>
  <c r="AP151" i="20"/>
  <c r="AO151" i="20"/>
  <c r="AN151" i="20"/>
  <c r="AM151" i="20"/>
  <c r="AH151" i="20"/>
  <c r="AF151" i="20"/>
  <c r="AC151" i="20"/>
  <c r="Z151" i="20"/>
  <c r="W151" i="20"/>
  <c r="T151" i="20"/>
  <c r="Q151" i="20"/>
  <c r="N151" i="20"/>
  <c r="AP150" i="20"/>
  <c r="AO150" i="20"/>
  <c r="AN150" i="20"/>
  <c r="AM150" i="20"/>
  <c r="AH150" i="20"/>
  <c r="AF150" i="20"/>
  <c r="AC150" i="20"/>
  <c r="Z150" i="20"/>
  <c r="W150" i="20"/>
  <c r="T150" i="20"/>
  <c r="Q150" i="20"/>
  <c r="N150" i="20"/>
  <c r="AP149" i="20"/>
  <c r="AO149" i="20"/>
  <c r="AN149" i="20"/>
  <c r="AM149" i="20"/>
  <c r="AH149" i="20"/>
  <c r="AF149" i="20"/>
  <c r="AC149" i="20"/>
  <c r="Z149" i="20"/>
  <c r="W149" i="20"/>
  <c r="T149" i="20"/>
  <c r="Q149" i="20"/>
  <c r="N149" i="20"/>
  <c r="AP148" i="20"/>
  <c r="AO148" i="20"/>
  <c r="AN148" i="20"/>
  <c r="AM148" i="20"/>
  <c r="AH148" i="20"/>
  <c r="AF148" i="20"/>
  <c r="AC148" i="20"/>
  <c r="Z148" i="20"/>
  <c r="W148" i="20"/>
  <c r="T148" i="20"/>
  <c r="Q148" i="20"/>
  <c r="N148" i="20"/>
  <c r="AP147" i="20"/>
  <c r="AO147" i="20"/>
  <c r="AN147" i="20"/>
  <c r="AM147" i="20"/>
  <c r="AH147" i="20"/>
  <c r="AF147" i="20"/>
  <c r="AC147" i="20"/>
  <c r="Z147" i="20"/>
  <c r="W147" i="20"/>
  <c r="T147" i="20"/>
  <c r="Q147" i="20"/>
  <c r="N147" i="20"/>
  <c r="AP146" i="20"/>
  <c r="AO146" i="20"/>
  <c r="AN146" i="20"/>
  <c r="AM146" i="20"/>
  <c r="AH146" i="20"/>
  <c r="AF146" i="20"/>
  <c r="AC146" i="20"/>
  <c r="Z146" i="20"/>
  <c r="W146" i="20"/>
  <c r="T146" i="20"/>
  <c r="Q146" i="20"/>
  <c r="N146" i="20"/>
  <c r="AP145" i="20"/>
  <c r="AO145" i="20"/>
  <c r="AN145" i="20"/>
  <c r="AM145" i="20"/>
  <c r="AH145" i="20"/>
  <c r="AF145" i="20"/>
  <c r="AC145" i="20"/>
  <c r="Z145" i="20"/>
  <c r="W145" i="20"/>
  <c r="T145" i="20"/>
  <c r="Q145" i="20"/>
  <c r="N145" i="20"/>
  <c r="AP144" i="20"/>
  <c r="AO144" i="20"/>
  <c r="AN144" i="20"/>
  <c r="AM144" i="20"/>
  <c r="AH144" i="20"/>
  <c r="AF144" i="20"/>
  <c r="AC144" i="20"/>
  <c r="Z144" i="20"/>
  <c r="W144" i="20"/>
  <c r="T144" i="20"/>
  <c r="Q144" i="20"/>
  <c r="N144" i="20"/>
  <c r="AP143" i="20"/>
  <c r="AO143" i="20"/>
  <c r="AN143" i="20"/>
  <c r="AM143" i="20"/>
  <c r="AP142" i="20"/>
  <c r="AO142" i="20"/>
  <c r="AN142" i="20"/>
  <c r="AM142" i="20"/>
  <c r="AH142" i="20"/>
  <c r="AF142" i="20"/>
  <c r="AC142" i="20"/>
  <c r="Z142" i="20"/>
  <c r="W142" i="20"/>
  <c r="T142" i="20"/>
  <c r="Q142" i="20"/>
  <c r="N142" i="20"/>
  <c r="AP141" i="20"/>
  <c r="AO141" i="20"/>
  <c r="AN141" i="20"/>
  <c r="AM141" i="20"/>
  <c r="AH141" i="20"/>
  <c r="AF141" i="20"/>
  <c r="AC141" i="20"/>
  <c r="Z141" i="20"/>
  <c r="W141" i="20"/>
  <c r="T141" i="20"/>
  <c r="Q141" i="20"/>
  <c r="N141" i="20"/>
  <c r="AP140" i="20"/>
  <c r="AO140" i="20"/>
  <c r="AN140" i="20"/>
  <c r="AM140" i="20"/>
  <c r="AH140" i="20"/>
  <c r="AF140" i="20"/>
  <c r="AC140" i="20"/>
  <c r="Z140" i="20"/>
  <c r="W140" i="20"/>
  <c r="T140" i="20"/>
  <c r="Q140" i="20"/>
  <c r="N140" i="20"/>
  <c r="AP139" i="20"/>
  <c r="AO139" i="20"/>
  <c r="AN139" i="20"/>
  <c r="AM139" i="20"/>
  <c r="AH139" i="20"/>
  <c r="AF139" i="20"/>
  <c r="AC139" i="20"/>
  <c r="Z139" i="20"/>
  <c r="W139" i="20"/>
  <c r="T139" i="20"/>
  <c r="Q139" i="20"/>
  <c r="N139" i="20"/>
  <c r="AP138" i="20"/>
  <c r="AO138" i="20"/>
  <c r="AN138" i="20"/>
  <c r="AM138" i="20"/>
  <c r="AH138" i="20"/>
  <c r="AF138" i="20"/>
  <c r="AC138" i="20"/>
  <c r="Z138" i="20"/>
  <c r="W138" i="20"/>
  <c r="T138" i="20"/>
  <c r="Q138" i="20"/>
  <c r="N138" i="20"/>
  <c r="AP137" i="20"/>
  <c r="AO137" i="20"/>
  <c r="AN137" i="20"/>
  <c r="AM137" i="20"/>
  <c r="AH137" i="20"/>
  <c r="AF137" i="20"/>
  <c r="AC137" i="20"/>
  <c r="Z137" i="20"/>
  <c r="W137" i="20"/>
  <c r="T137" i="20"/>
  <c r="Q137" i="20"/>
  <c r="N137" i="20"/>
  <c r="AP136" i="20"/>
  <c r="AO136" i="20"/>
  <c r="AN136" i="20"/>
  <c r="AM136" i="20"/>
  <c r="AH136" i="20"/>
  <c r="AF136" i="20"/>
  <c r="AC136" i="20"/>
  <c r="Z136" i="20"/>
  <c r="W136" i="20"/>
  <c r="T136" i="20"/>
  <c r="Q136" i="20"/>
  <c r="N136" i="20"/>
  <c r="AP135" i="20"/>
  <c r="AO135" i="20"/>
  <c r="AN135" i="20"/>
  <c r="AM135" i="20"/>
  <c r="AH135" i="20"/>
  <c r="AF135" i="20"/>
  <c r="AC135" i="20"/>
  <c r="Z135" i="20"/>
  <c r="W135" i="20"/>
  <c r="T135" i="20"/>
  <c r="Q135" i="20"/>
  <c r="N135" i="20"/>
  <c r="AP134" i="20"/>
  <c r="AO134" i="20"/>
  <c r="AN134" i="20"/>
  <c r="AM134" i="20"/>
  <c r="AH134" i="20"/>
  <c r="AF134" i="20"/>
  <c r="AC134" i="20"/>
  <c r="Z134" i="20"/>
  <c r="W134" i="20"/>
  <c r="T134" i="20"/>
  <c r="Q134" i="20"/>
  <c r="N134" i="20"/>
  <c r="AP133" i="20"/>
  <c r="AO133" i="20"/>
  <c r="AN133" i="20"/>
  <c r="AM133" i="20"/>
  <c r="AH133" i="20"/>
  <c r="AF133" i="20"/>
  <c r="AC133" i="20"/>
  <c r="Z133" i="20"/>
  <c r="W133" i="20"/>
  <c r="T133" i="20"/>
  <c r="Q133" i="20"/>
  <c r="N133" i="20"/>
  <c r="AP132" i="20"/>
  <c r="AO132" i="20"/>
  <c r="AN132" i="20"/>
  <c r="AM132" i="20"/>
  <c r="AP131" i="20"/>
  <c r="AO131" i="20"/>
  <c r="AN131" i="20"/>
  <c r="AM131" i="20"/>
  <c r="AH131" i="20"/>
  <c r="AF131" i="20"/>
  <c r="AC131" i="20"/>
  <c r="Z131" i="20"/>
  <c r="W131" i="20"/>
  <c r="T131" i="20"/>
  <c r="Q131" i="20"/>
  <c r="N131" i="20"/>
  <c r="AP130" i="20"/>
  <c r="AO130" i="20"/>
  <c r="AN130" i="20"/>
  <c r="AM130" i="20"/>
  <c r="AH130" i="20"/>
  <c r="AF130" i="20"/>
  <c r="AC130" i="20"/>
  <c r="Z130" i="20"/>
  <c r="W130" i="20"/>
  <c r="T130" i="20"/>
  <c r="Q130" i="20"/>
  <c r="N130" i="20"/>
  <c r="AP129" i="20"/>
  <c r="AO129" i="20"/>
  <c r="AN129" i="20"/>
  <c r="AM129" i="20"/>
  <c r="AH129" i="20"/>
  <c r="AF129" i="20"/>
  <c r="AC129" i="20"/>
  <c r="Z129" i="20"/>
  <c r="W129" i="20"/>
  <c r="T129" i="20"/>
  <c r="Q129" i="20"/>
  <c r="N129" i="20"/>
  <c r="AP128" i="20"/>
  <c r="AO128" i="20"/>
  <c r="AN128" i="20"/>
  <c r="AM128" i="20"/>
  <c r="AP127" i="20"/>
  <c r="AO127" i="20"/>
  <c r="AN127" i="20"/>
  <c r="AM127" i="20"/>
  <c r="AH127" i="20"/>
  <c r="AF127" i="20"/>
  <c r="AC127" i="20"/>
  <c r="Z127" i="20"/>
  <c r="W127" i="20"/>
  <c r="T127" i="20"/>
  <c r="Q127" i="20"/>
  <c r="N127" i="20"/>
  <c r="AP126" i="20"/>
  <c r="AO126" i="20"/>
  <c r="AN126" i="20"/>
  <c r="AM126" i="20"/>
  <c r="AH126" i="20"/>
  <c r="AF126" i="20"/>
  <c r="AC126" i="20"/>
  <c r="Z126" i="20"/>
  <c r="W126" i="20"/>
  <c r="T126" i="20"/>
  <c r="Q126" i="20"/>
  <c r="N126" i="20"/>
  <c r="AP125" i="20"/>
  <c r="AO125" i="20"/>
  <c r="AN125" i="20"/>
  <c r="AM125" i="20"/>
  <c r="AH125" i="20"/>
  <c r="AF125" i="20"/>
  <c r="AC125" i="20"/>
  <c r="Z125" i="20"/>
  <c r="W125" i="20"/>
  <c r="T125" i="20"/>
  <c r="Q125" i="20"/>
  <c r="N125" i="20"/>
  <c r="AP124" i="20"/>
  <c r="AO124" i="20"/>
  <c r="AN124" i="20"/>
  <c r="AM124" i="20"/>
  <c r="AH124" i="20"/>
  <c r="AF124" i="20"/>
  <c r="AC124" i="20"/>
  <c r="Z124" i="20"/>
  <c r="W124" i="20"/>
  <c r="T124" i="20"/>
  <c r="Q124" i="20"/>
  <c r="N124" i="20"/>
  <c r="AP123" i="20"/>
  <c r="AO123" i="20"/>
  <c r="AN123" i="20"/>
  <c r="AM123" i="20"/>
  <c r="AP122" i="20"/>
  <c r="AO122" i="20"/>
  <c r="AN122" i="20"/>
  <c r="AM122" i="20"/>
  <c r="AH122" i="20"/>
  <c r="AF122" i="20"/>
  <c r="AC122" i="20"/>
  <c r="Z122" i="20"/>
  <c r="W122" i="20"/>
  <c r="T122" i="20"/>
  <c r="Q122" i="20"/>
  <c r="N122" i="20"/>
  <c r="AP121" i="20"/>
  <c r="AO121" i="20"/>
  <c r="AN121" i="20"/>
  <c r="AM121" i="20"/>
  <c r="AH121" i="20"/>
  <c r="AF121" i="20"/>
  <c r="AC121" i="20"/>
  <c r="Z121" i="20"/>
  <c r="W121" i="20"/>
  <c r="T121" i="20"/>
  <c r="Q121" i="20"/>
  <c r="N121" i="20"/>
  <c r="AP120" i="20"/>
  <c r="AO120" i="20"/>
  <c r="AN120" i="20"/>
  <c r="AM120" i="20"/>
  <c r="AP119" i="20"/>
  <c r="AO119" i="20"/>
  <c r="AN119" i="20"/>
  <c r="AM119" i="20"/>
  <c r="AH119" i="20"/>
  <c r="AF119" i="20"/>
  <c r="AC119" i="20"/>
  <c r="Z119" i="20"/>
  <c r="W119" i="20"/>
  <c r="T119" i="20"/>
  <c r="Q119" i="20"/>
  <c r="N119" i="20"/>
  <c r="AP118" i="20"/>
  <c r="AO118" i="20"/>
  <c r="AN118" i="20"/>
  <c r="AM118" i="20"/>
  <c r="AH118" i="20"/>
  <c r="AF118" i="20"/>
  <c r="AC118" i="20"/>
  <c r="Z118" i="20"/>
  <c r="W118" i="20"/>
  <c r="T118" i="20"/>
  <c r="Q118" i="20"/>
  <c r="N118" i="20"/>
  <c r="AP117" i="20"/>
  <c r="AO117" i="20"/>
  <c r="AN117" i="20"/>
  <c r="AM117" i="20"/>
  <c r="AH117" i="20"/>
  <c r="AF117" i="20"/>
  <c r="AC117" i="20"/>
  <c r="Z117" i="20"/>
  <c r="W117" i="20"/>
  <c r="T117" i="20"/>
  <c r="Q117" i="20"/>
  <c r="N117" i="20"/>
  <c r="AP116" i="20"/>
  <c r="AO116" i="20"/>
  <c r="AN116" i="20"/>
  <c r="AM116" i="20"/>
  <c r="AH116" i="20"/>
  <c r="AF116" i="20"/>
  <c r="AC116" i="20"/>
  <c r="Z116" i="20"/>
  <c r="W116" i="20"/>
  <c r="T116" i="20"/>
  <c r="Q116" i="20"/>
  <c r="N116" i="20"/>
  <c r="AP115" i="20"/>
  <c r="AO115" i="20"/>
  <c r="AN115" i="20"/>
  <c r="AM115" i="20"/>
  <c r="AH115" i="20"/>
  <c r="AF115" i="20"/>
  <c r="AC115" i="20"/>
  <c r="Z115" i="20"/>
  <c r="W115" i="20"/>
  <c r="T115" i="20"/>
  <c r="Q115" i="20"/>
  <c r="N115" i="20"/>
  <c r="AP114" i="20"/>
  <c r="AO114" i="20"/>
  <c r="AN114" i="20"/>
  <c r="AM114" i="20"/>
  <c r="AH114" i="20"/>
  <c r="AF114" i="20"/>
  <c r="AC114" i="20"/>
  <c r="Z114" i="20"/>
  <c r="W114" i="20"/>
  <c r="T114" i="20"/>
  <c r="Q114" i="20"/>
  <c r="N114" i="20"/>
  <c r="AP113" i="20"/>
  <c r="AO113" i="20"/>
  <c r="AN113" i="20"/>
  <c r="AM113" i="20"/>
  <c r="AH113" i="20"/>
  <c r="AF113" i="20"/>
  <c r="AC113" i="20"/>
  <c r="Z113" i="20"/>
  <c r="W113" i="20"/>
  <c r="T113" i="20"/>
  <c r="Q113" i="20"/>
  <c r="N113" i="20"/>
  <c r="AP112" i="20"/>
  <c r="AO112" i="20"/>
  <c r="AN112" i="20"/>
  <c r="AM112" i="20"/>
  <c r="AH112" i="20"/>
  <c r="AF112" i="20"/>
  <c r="AC112" i="20"/>
  <c r="Z112" i="20"/>
  <c r="W112" i="20"/>
  <c r="T112" i="20"/>
  <c r="Q112" i="20"/>
  <c r="N112" i="20"/>
  <c r="AP111" i="20"/>
  <c r="AO111" i="20"/>
  <c r="AN111" i="20"/>
  <c r="AM111" i="20"/>
  <c r="AH111" i="20"/>
  <c r="AF111" i="20"/>
  <c r="AC111" i="20"/>
  <c r="Z111" i="20"/>
  <c r="W111" i="20"/>
  <c r="T111" i="20"/>
  <c r="Q111" i="20"/>
  <c r="N111" i="20"/>
  <c r="AP110" i="20"/>
  <c r="AO110" i="20"/>
  <c r="AN110" i="20"/>
  <c r="AM110" i="20"/>
  <c r="AH110" i="20"/>
  <c r="AF110" i="20"/>
  <c r="AC110" i="20"/>
  <c r="Z110" i="20"/>
  <c r="W110" i="20"/>
  <c r="T110" i="20"/>
  <c r="Q110" i="20"/>
  <c r="N110" i="20"/>
  <c r="AP109" i="20"/>
  <c r="AO109" i="20"/>
  <c r="AN109" i="20"/>
  <c r="AM109" i="20"/>
  <c r="AP108" i="20"/>
  <c r="AO108" i="20"/>
  <c r="AN108" i="20"/>
  <c r="AM108" i="20"/>
  <c r="AH108" i="20"/>
  <c r="AF108" i="20"/>
  <c r="AC108" i="20"/>
  <c r="Z108" i="20"/>
  <c r="W108" i="20"/>
  <c r="T108" i="20"/>
  <c r="Q108" i="20"/>
  <c r="N108" i="20"/>
  <c r="AP107" i="20"/>
  <c r="AO107" i="20"/>
  <c r="AN107" i="20"/>
  <c r="AM107" i="20"/>
  <c r="AH107" i="20"/>
  <c r="AF107" i="20"/>
  <c r="AC107" i="20"/>
  <c r="Z107" i="20"/>
  <c r="W107" i="20"/>
  <c r="T107" i="20"/>
  <c r="Q107" i="20"/>
  <c r="N107" i="20"/>
  <c r="AP106" i="20"/>
  <c r="AO106" i="20"/>
  <c r="AN106" i="20"/>
  <c r="AM106" i="20"/>
  <c r="AH106" i="20"/>
  <c r="AF106" i="20"/>
  <c r="AC106" i="20"/>
  <c r="Z106" i="20"/>
  <c r="W106" i="20"/>
  <c r="T106" i="20"/>
  <c r="Q106" i="20"/>
  <c r="N106" i="20"/>
  <c r="AP105" i="20"/>
  <c r="AO105" i="20"/>
  <c r="AN105" i="20"/>
  <c r="AM105" i="20"/>
  <c r="AH105" i="20"/>
  <c r="AF105" i="20"/>
  <c r="AC105" i="20"/>
  <c r="Z105" i="20"/>
  <c r="W105" i="20"/>
  <c r="T105" i="20"/>
  <c r="Q105" i="20"/>
  <c r="N105" i="20"/>
  <c r="AP104" i="20"/>
  <c r="AO104" i="20"/>
  <c r="AN104" i="20"/>
  <c r="AM104" i="20"/>
  <c r="AH104" i="20"/>
  <c r="AF104" i="20"/>
  <c r="AC104" i="20"/>
  <c r="Z104" i="20"/>
  <c r="W104" i="20"/>
  <c r="T104" i="20"/>
  <c r="Q104" i="20"/>
  <c r="N104" i="20"/>
  <c r="AP103" i="20"/>
  <c r="AO103" i="20"/>
  <c r="AN103" i="20"/>
  <c r="AM103" i="20"/>
  <c r="AH103" i="20"/>
  <c r="AF103" i="20"/>
  <c r="AC103" i="20"/>
  <c r="Z103" i="20"/>
  <c r="W103" i="20"/>
  <c r="T103" i="20"/>
  <c r="Q103" i="20"/>
  <c r="N103" i="20"/>
  <c r="AP102" i="20"/>
  <c r="AO102" i="20"/>
  <c r="AN102" i="20"/>
  <c r="AM102" i="20"/>
  <c r="AH102" i="20"/>
  <c r="AF102" i="20"/>
  <c r="AC102" i="20"/>
  <c r="Z102" i="20"/>
  <c r="W102" i="20"/>
  <c r="T102" i="20"/>
  <c r="Q102" i="20"/>
  <c r="N102" i="20"/>
  <c r="AP101" i="20"/>
  <c r="AO101" i="20"/>
  <c r="AN101" i="20"/>
  <c r="AM101" i="20"/>
  <c r="AH101" i="20"/>
  <c r="AF101" i="20"/>
  <c r="AC101" i="20"/>
  <c r="Z101" i="20"/>
  <c r="W101" i="20"/>
  <c r="T101" i="20"/>
  <c r="Q101" i="20"/>
  <c r="N101" i="20"/>
  <c r="AP100" i="20"/>
  <c r="AO100" i="20"/>
  <c r="AN100" i="20"/>
  <c r="AM100" i="20"/>
  <c r="AH100" i="20"/>
  <c r="AF100" i="20"/>
  <c r="AC100" i="20"/>
  <c r="Z100" i="20"/>
  <c r="W100" i="20"/>
  <c r="T100" i="20"/>
  <c r="Q100" i="20"/>
  <c r="N100" i="20"/>
  <c r="AP99" i="20"/>
  <c r="AO99" i="20"/>
  <c r="AN99" i="20"/>
  <c r="AM99" i="20"/>
  <c r="AH99" i="20"/>
  <c r="AF99" i="20"/>
  <c r="AC99" i="20"/>
  <c r="Z99" i="20"/>
  <c r="W99" i="20"/>
  <c r="T99" i="20"/>
  <c r="Q99" i="20"/>
  <c r="N99" i="20"/>
  <c r="AP98" i="20"/>
  <c r="AO98" i="20"/>
  <c r="AN98" i="20"/>
  <c r="AM98" i="20"/>
  <c r="AH98" i="20"/>
  <c r="AF98" i="20"/>
  <c r="AC98" i="20"/>
  <c r="Z98" i="20"/>
  <c r="W98" i="20"/>
  <c r="T98" i="20"/>
  <c r="Q98" i="20"/>
  <c r="N98" i="20"/>
  <c r="AP97" i="20"/>
  <c r="AO97" i="20"/>
  <c r="AN97" i="20"/>
  <c r="AM97" i="20"/>
  <c r="AH97" i="20"/>
  <c r="AF97" i="20"/>
  <c r="AC97" i="20"/>
  <c r="Z97" i="20"/>
  <c r="W97" i="20"/>
  <c r="T97" i="20"/>
  <c r="Q97" i="20"/>
  <c r="N97" i="20"/>
  <c r="AP96" i="20"/>
  <c r="AO96" i="20"/>
  <c r="AN96" i="20"/>
  <c r="AM96" i="20"/>
  <c r="AH96" i="20"/>
  <c r="AF96" i="20"/>
  <c r="AC96" i="20"/>
  <c r="Z96" i="20"/>
  <c r="W96" i="20"/>
  <c r="T96" i="20"/>
  <c r="Q96" i="20"/>
  <c r="N96" i="20"/>
  <c r="AP95" i="20"/>
  <c r="AO95" i="20"/>
  <c r="AN95" i="20"/>
  <c r="AM95" i="20"/>
  <c r="AH95" i="20"/>
  <c r="AF95" i="20"/>
  <c r="AC95" i="20"/>
  <c r="Z95" i="20"/>
  <c r="W95" i="20"/>
  <c r="T95" i="20"/>
  <c r="Q95" i="20"/>
  <c r="N95" i="20"/>
  <c r="AP94" i="20"/>
  <c r="AO94" i="20"/>
  <c r="AN94" i="20"/>
  <c r="AM94" i="20"/>
  <c r="AH94" i="20"/>
  <c r="AF94" i="20"/>
  <c r="AC94" i="20"/>
  <c r="Z94" i="20"/>
  <c r="W94" i="20"/>
  <c r="T94" i="20"/>
  <c r="Q94" i="20"/>
  <c r="N94" i="20"/>
  <c r="AP93" i="20"/>
  <c r="AO93" i="20"/>
  <c r="AN93" i="20"/>
  <c r="AM93" i="20"/>
  <c r="AP92" i="20"/>
  <c r="AO92" i="20"/>
  <c r="AN92" i="20"/>
  <c r="AM92" i="20"/>
  <c r="AH92" i="20"/>
  <c r="AF92" i="20"/>
  <c r="AC92" i="20"/>
  <c r="Z92" i="20"/>
  <c r="W92" i="20"/>
  <c r="T92" i="20"/>
  <c r="Q92" i="20"/>
  <c r="N92" i="20"/>
  <c r="AP91" i="20"/>
  <c r="AO91" i="20"/>
  <c r="AN91" i="20"/>
  <c r="AM91" i="20"/>
  <c r="AP90" i="20"/>
  <c r="AO90" i="20"/>
  <c r="AN90" i="20"/>
  <c r="AM90" i="20"/>
  <c r="AH90" i="20"/>
  <c r="AF90" i="20"/>
  <c r="AC90" i="20"/>
  <c r="Z90" i="20"/>
  <c r="W90" i="20"/>
  <c r="T90" i="20"/>
  <c r="Q90" i="20"/>
  <c r="N90" i="20"/>
  <c r="AP89" i="20"/>
  <c r="AO89" i="20"/>
  <c r="AN89" i="20"/>
  <c r="AM89" i="20"/>
  <c r="AH89" i="20"/>
  <c r="AF89" i="20"/>
  <c r="AC89" i="20"/>
  <c r="Z89" i="20"/>
  <c r="W89" i="20"/>
  <c r="T89" i="20"/>
  <c r="Q89" i="20"/>
  <c r="N89" i="20"/>
  <c r="AP88" i="20"/>
  <c r="AO88" i="20"/>
  <c r="AN88" i="20"/>
  <c r="AM88" i="20"/>
  <c r="AH88" i="20"/>
  <c r="AF88" i="20"/>
  <c r="AC88" i="20"/>
  <c r="Z88" i="20"/>
  <c r="W88" i="20"/>
  <c r="T88" i="20"/>
  <c r="Q88" i="20"/>
  <c r="N88" i="20"/>
  <c r="AP87" i="20"/>
  <c r="AO87" i="20"/>
  <c r="AN87" i="20"/>
  <c r="AM87" i="20"/>
  <c r="AH87" i="20"/>
  <c r="AF87" i="20"/>
  <c r="AC87" i="20"/>
  <c r="Z87" i="20"/>
  <c r="W87" i="20"/>
  <c r="T87" i="20"/>
  <c r="Q87" i="20"/>
  <c r="N87" i="20"/>
  <c r="AP86" i="20"/>
  <c r="AO86" i="20"/>
  <c r="AN86" i="20"/>
  <c r="AM86" i="20"/>
  <c r="AH86" i="20"/>
  <c r="AF86" i="20"/>
  <c r="AC86" i="20"/>
  <c r="Z86" i="20"/>
  <c r="W86" i="20"/>
  <c r="T86" i="20"/>
  <c r="Q86" i="20"/>
  <c r="N86" i="20"/>
  <c r="AP85" i="20"/>
  <c r="AO85" i="20"/>
  <c r="AN85" i="20"/>
  <c r="AM85" i="20"/>
  <c r="AP84" i="20"/>
  <c r="AO84" i="20"/>
  <c r="AN84" i="20"/>
  <c r="AM84" i="20"/>
  <c r="AH84" i="20"/>
  <c r="AF84" i="20"/>
  <c r="AC84" i="20"/>
  <c r="Z84" i="20"/>
  <c r="W84" i="20"/>
  <c r="T84" i="20"/>
  <c r="Q84" i="20"/>
  <c r="N84" i="20"/>
  <c r="AP83" i="20"/>
  <c r="AO83" i="20"/>
  <c r="AN83" i="20"/>
  <c r="AM83" i="20"/>
  <c r="AH83" i="20"/>
  <c r="AF83" i="20"/>
  <c r="AC83" i="20"/>
  <c r="Z83" i="20"/>
  <c r="W83" i="20"/>
  <c r="T83" i="20"/>
  <c r="Q83" i="20"/>
  <c r="N83" i="20"/>
  <c r="AP82" i="20"/>
  <c r="AO82" i="20"/>
  <c r="AN82" i="20"/>
  <c r="AM82" i="20"/>
  <c r="AH82" i="20"/>
  <c r="AF82" i="20"/>
  <c r="AC82" i="20"/>
  <c r="Z82" i="20"/>
  <c r="W82" i="20"/>
  <c r="T82" i="20"/>
  <c r="Q82" i="20"/>
  <c r="N82" i="20"/>
  <c r="AP81" i="20"/>
  <c r="AO81" i="20"/>
  <c r="AN81" i="20"/>
  <c r="AM81" i="20"/>
  <c r="AH81" i="20"/>
  <c r="AF81" i="20"/>
  <c r="AC81" i="20"/>
  <c r="Z81" i="20"/>
  <c r="W81" i="20"/>
  <c r="T81" i="20"/>
  <c r="Q81" i="20"/>
  <c r="N81" i="20"/>
  <c r="AP80" i="20"/>
  <c r="AO80" i="20"/>
  <c r="AN80" i="20"/>
  <c r="AM80" i="20"/>
  <c r="AH80" i="20"/>
  <c r="AF80" i="20"/>
  <c r="AC80" i="20"/>
  <c r="Z80" i="20"/>
  <c r="W80" i="20"/>
  <c r="T80" i="20"/>
  <c r="Q80" i="20"/>
  <c r="N80" i="20"/>
  <c r="AP79" i="20"/>
  <c r="AO79" i="20"/>
  <c r="AN79" i="20"/>
  <c r="AM79" i="20"/>
  <c r="AP78" i="20"/>
  <c r="AO78" i="20"/>
  <c r="AN78" i="20"/>
  <c r="AM78" i="20"/>
  <c r="AH78" i="20"/>
  <c r="AF78" i="20"/>
  <c r="AC78" i="20"/>
  <c r="Z78" i="20"/>
  <c r="W78" i="20"/>
  <c r="T78" i="20"/>
  <c r="Q78" i="20"/>
  <c r="N78" i="20"/>
  <c r="AP77" i="20"/>
  <c r="AO77" i="20"/>
  <c r="AN77" i="20"/>
  <c r="AM77" i="20"/>
  <c r="AH77" i="20"/>
  <c r="AF77" i="20"/>
  <c r="AC77" i="20"/>
  <c r="Z77" i="20"/>
  <c r="W77" i="20"/>
  <c r="T77" i="20"/>
  <c r="Q77" i="20"/>
  <c r="N77" i="20"/>
  <c r="AP76" i="20"/>
  <c r="AO76" i="20"/>
  <c r="AN76" i="20"/>
  <c r="AM76" i="20"/>
  <c r="AH76" i="20"/>
  <c r="AF76" i="20"/>
  <c r="AC76" i="20"/>
  <c r="Z76" i="20"/>
  <c r="W76" i="20"/>
  <c r="T76" i="20"/>
  <c r="Q76" i="20"/>
  <c r="N76" i="20"/>
  <c r="AP75" i="20"/>
  <c r="AO75" i="20"/>
  <c r="AN75" i="20"/>
  <c r="AM75" i="20"/>
  <c r="AH75" i="20"/>
  <c r="AF75" i="20"/>
  <c r="AC75" i="20"/>
  <c r="Z75" i="20"/>
  <c r="W75" i="20"/>
  <c r="T75" i="20"/>
  <c r="Q75" i="20"/>
  <c r="N75" i="20"/>
  <c r="AP74" i="20"/>
  <c r="AO74" i="20"/>
  <c r="AN74" i="20"/>
  <c r="AM74" i="20"/>
  <c r="AH74" i="20"/>
  <c r="AF74" i="20"/>
  <c r="AC74" i="20"/>
  <c r="Z74" i="20"/>
  <c r="W74" i="20"/>
  <c r="T74" i="20"/>
  <c r="Q74" i="20"/>
  <c r="N74" i="20"/>
  <c r="AP73" i="20"/>
  <c r="AO73" i="20"/>
  <c r="AN73" i="20"/>
  <c r="AM73" i="20"/>
  <c r="AH73" i="20"/>
  <c r="AF73" i="20"/>
  <c r="AC73" i="20"/>
  <c r="Z73" i="20"/>
  <c r="W73" i="20"/>
  <c r="T73" i="20"/>
  <c r="Q73" i="20"/>
  <c r="N73" i="20"/>
  <c r="AP72" i="20"/>
  <c r="AO72" i="20"/>
  <c r="AN72" i="20"/>
  <c r="AM72" i="20"/>
  <c r="AH72" i="20"/>
  <c r="AF72" i="20"/>
  <c r="AC72" i="20"/>
  <c r="Z72" i="20"/>
  <c r="W72" i="20"/>
  <c r="T72" i="20"/>
  <c r="Q72" i="20"/>
  <c r="N72" i="20"/>
  <c r="AP71" i="20"/>
  <c r="AO71" i="20"/>
  <c r="AN71" i="20"/>
  <c r="AM71" i="20"/>
  <c r="AH71" i="20"/>
  <c r="AF71" i="20"/>
  <c r="AC71" i="20"/>
  <c r="Z71" i="20"/>
  <c r="W71" i="20"/>
  <c r="T71" i="20"/>
  <c r="Q71" i="20"/>
  <c r="N71" i="20"/>
  <c r="AP70" i="20"/>
  <c r="AO70" i="20"/>
  <c r="AN70" i="20"/>
  <c r="AM70" i="20"/>
  <c r="AH70" i="20"/>
  <c r="AF70" i="20"/>
  <c r="AC70" i="20"/>
  <c r="Z70" i="20"/>
  <c r="W70" i="20"/>
  <c r="T70" i="20"/>
  <c r="Q70" i="20"/>
  <c r="N70" i="20"/>
  <c r="AP69" i="20"/>
  <c r="AO69" i="20"/>
  <c r="AN69" i="20"/>
  <c r="AM69" i="20"/>
  <c r="AP68" i="20"/>
  <c r="AO68" i="20"/>
  <c r="AN68" i="20"/>
  <c r="AM68" i="20"/>
  <c r="AH68" i="20"/>
  <c r="AF68" i="20"/>
  <c r="AC68" i="20"/>
  <c r="Z68" i="20"/>
  <c r="W68" i="20"/>
  <c r="T68" i="20"/>
  <c r="Q68" i="20"/>
  <c r="N68" i="20"/>
  <c r="AP67" i="20"/>
  <c r="AO67" i="20"/>
  <c r="AN67" i="20"/>
  <c r="AM67" i="20"/>
  <c r="AH67" i="20"/>
  <c r="AF67" i="20"/>
  <c r="AC67" i="20"/>
  <c r="Z67" i="20"/>
  <c r="W67" i="20"/>
  <c r="T67" i="20"/>
  <c r="Q67" i="20"/>
  <c r="N67" i="20"/>
  <c r="AP66" i="20"/>
  <c r="AO66" i="20"/>
  <c r="AN66" i="20"/>
  <c r="AM66" i="20"/>
  <c r="AH66" i="20"/>
  <c r="AF66" i="20"/>
  <c r="AC66" i="20"/>
  <c r="Z66" i="20"/>
  <c r="W66" i="20"/>
  <c r="T66" i="20"/>
  <c r="Q66" i="20"/>
  <c r="N66" i="20"/>
  <c r="AP65" i="20"/>
  <c r="AO65" i="20"/>
  <c r="AN65" i="20"/>
  <c r="AM65" i="20"/>
  <c r="AH65" i="20"/>
  <c r="AF65" i="20"/>
  <c r="AC65" i="20"/>
  <c r="Z65" i="20"/>
  <c r="W65" i="20"/>
  <c r="T65" i="20"/>
  <c r="Q65" i="20"/>
  <c r="N65" i="20"/>
  <c r="AP64" i="20"/>
  <c r="AO64" i="20"/>
  <c r="AN64" i="20"/>
  <c r="AM64" i="20"/>
  <c r="AH64" i="20"/>
  <c r="AF64" i="20"/>
  <c r="AC64" i="20"/>
  <c r="Z64" i="20"/>
  <c r="W64" i="20"/>
  <c r="T64" i="20"/>
  <c r="Q64" i="20"/>
  <c r="N64" i="20"/>
  <c r="AP63" i="20"/>
  <c r="AO63" i="20"/>
  <c r="AN63" i="20"/>
  <c r="AM63" i="20"/>
  <c r="AH63" i="20"/>
  <c r="AF63" i="20"/>
  <c r="AC63" i="20"/>
  <c r="Z63" i="20"/>
  <c r="W63" i="20"/>
  <c r="T63" i="20"/>
  <c r="Q63" i="20"/>
  <c r="N63" i="20"/>
  <c r="AP62" i="20"/>
  <c r="AO62" i="20"/>
  <c r="AN62" i="20"/>
  <c r="AM62" i="20"/>
  <c r="AP61" i="20"/>
  <c r="AO61" i="20"/>
  <c r="AN61" i="20"/>
  <c r="AM61" i="20"/>
  <c r="AH61" i="20"/>
  <c r="AF61" i="20"/>
  <c r="AC61" i="20"/>
  <c r="Z61" i="20"/>
  <c r="W61" i="20"/>
  <c r="T61" i="20"/>
  <c r="Q61" i="20"/>
  <c r="N61" i="20"/>
  <c r="AP60" i="20"/>
  <c r="AO60" i="20"/>
  <c r="AN60" i="20"/>
  <c r="AM60" i="20"/>
  <c r="AH60" i="20"/>
  <c r="AF60" i="20"/>
  <c r="AC60" i="20"/>
  <c r="Z60" i="20"/>
  <c r="W60" i="20"/>
  <c r="T60" i="20"/>
  <c r="Q60" i="20"/>
  <c r="N60" i="20"/>
  <c r="AP59" i="20"/>
  <c r="AO59" i="20"/>
  <c r="AN59" i="20"/>
  <c r="AM59" i="20"/>
  <c r="AH59" i="20"/>
  <c r="AF59" i="20"/>
  <c r="AC59" i="20"/>
  <c r="Z59" i="20"/>
  <c r="W59" i="20"/>
  <c r="T59" i="20"/>
  <c r="Q59" i="20"/>
  <c r="N59" i="20"/>
  <c r="AP58" i="20"/>
  <c r="AO58" i="20"/>
  <c r="AN58" i="20"/>
  <c r="AM58" i="20"/>
  <c r="AH58" i="20"/>
  <c r="AF58" i="20"/>
  <c r="AC58" i="20"/>
  <c r="Z58" i="20"/>
  <c r="W58" i="20"/>
  <c r="T58" i="20"/>
  <c r="Q58" i="20"/>
  <c r="N58" i="20"/>
  <c r="AP57" i="20"/>
  <c r="AO57" i="20"/>
  <c r="AN57" i="20"/>
  <c r="AM57" i="20"/>
  <c r="AH57" i="20"/>
  <c r="AF57" i="20"/>
  <c r="AC57" i="20"/>
  <c r="Z57" i="20"/>
  <c r="W57" i="20"/>
  <c r="T57" i="20"/>
  <c r="Q57" i="20"/>
  <c r="N57" i="20"/>
  <c r="AP56" i="20"/>
  <c r="AO56" i="20"/>
  <c r="AN56" i="20"/>
  <c r="AM56" i="20"/>
  <c r="AH56" i="20"/>
  <c r="AF56" i="20"/>
  <c r="AC56" i="20"/>
  <c r="Z56" i="20"/>
  <c r="W56" i="20"/>
  <c r="T56" i="20"/>
  <c r="Q56" i="20"/>
  <c r="N56" i="20"/>
  <c r="AP55" i="20"/>
  <c r="AO55" i="20"/>
  <c r="AN55" i="20"/>
  <c r="AM55" i="20"/>
  <c r="AH55" i="20"/>
  <c r="AC55" i="20"/>
  <c r="Z55" i="20"/>
  <c r="W55" i="20"/>
  <c r="AP54" i="20"/>
  <c r="AO54" i="20"/>
  <c r="AN54" i="20"/>
  <c r="AM54" i="20"/>
  <c r="AH54" i="20"/>
  <c r="AF54" i="20"/>
  <c r="AC54" i="20"/>
  <c r="Z54" i="20"/>
  <c r="W54" i="20"/>
  <c r="T54" i="20"/>
  <c r="Q54" i="20"/>
  <c r="N54" i="20"/>
  <c r="AP53" i="20"/>
  <c r="AO53" i="20"/>
  <c r="AN53" i="20"/>
  <c r="AM53" i="20"/>
  <c r="AH53" i="20"/>
  <c r="AF53" i="20"/>
  <c r="AC53" i="20"/>
  <c r="Z53" i="20"/>
  <c r="W53" i="20"/>
  <c r="T53" i="20"/>
  <c r="Q53" i="20"/>
  <c r="N53" i="20"/>
  <c r="AP52" i="20"/>
  <c r="AO52" i="20"/>
  <c r="AN52" i="20"/>
  <c r="AM52" i="20"/>
  <c r="AP51" i="20"/>
  <c r="AO51" i="20"/>
  <c r="AN51" i="20"/>
  <c r="AM51" i="20"/>
  <c r="AH51" i="20"/>
  <c r="AF51" i="20"/>
  <c r="AC51" i="20"/>
  <c r="Z51" i="20"/>
  <c r="W51" i="20"/>
  <c r="AP50" i="20"/>
  <c r="AO50" i="20"/>
  <c r="AN50" i="20"/>
  <c r="AM50" i="20"/>
  <c r="AH50" i="20"/>
  <c r="AF50" i="20"/>
  <c r="AC50" i="20"/>
  <c r="Z50" i="20"/>
  <c r="W50" i="20"/>
  <c r="T50" i="20"/>
  <c r="Q50" i="20"/>
  <c r="N50" i="20"/>
  <c r="AP49" i="20"/>
  <c r="AO49" i="20"/>
  <c r="AN49" i="20"/>
  <c r="AM49" i="20"/>
  <c r="AH49" i="20"/>
  <c r="AF49" i="20"/>
  <c r="AC49" i="20"/>
  <c r="Z49" i="20"/>
  <c r="W49" i="20"/>
  <c r="T49" i="20"/>
  <c r="Q49" i="20"/>
  <c r="N49" i="20"/>
  <c r="AP48" i="20"/>
  <c r="AO48" i="20"/>
  <c r="AN48" i="20"/>
  <c r="AM48" i="20"/>
  <c r="AH48" i="20"/>
  <c r="AF48" i="20"/>
  <c r="AC48" i="20"/>
  <c r="Z48" i="20"/>
  <c r="W48" i="20"/>
  <c r="T48" i="20"/>
  <c r="Q48" i="20"/>
  <c r="N48" i="20"/>
  <c r="AP47" i="20"/>
  <c r="AO47" i="20"/>
  <c r="AN47" i="20"/>
  <c r="AM47" i="20"/>
  <c r="AH47" i="20"/>
  <c r="AF47" i="20"/>
  <c r="AC47" i="20"/>
  <c r="Z47" i="20"/>
  <c r="W47" i="20"/>
  <c r="T47" i="20"/>
  <c r="Q47" i="20"/>
  <c r="N47" i="20"/>
  <c r="AP46" i="20"/>
  <c r="AO46" i="20"/>
  <c r="AN46" i="20"/>
  <c r="AM46" i="20"/>
  <c r="AH46" i="20"/>
  <c r="AF46" i="20"/>
  <c r="AC46" i="20"/>
  <c r="Z46" i="20"/>
  <c r="W46" i="20"/>
  <c r="T46" i="20"/>
  <c r="Q46" i="20"/>
  <c r="N46" i="20"/>
  <c r="AP45" i="20"/>
  <c r="AO45" i="20"/>
  <c r="AN45" i="20"/>
  <c r="AM45" i="20"/>
  <c r="AH45" i="20"/>
  <c r="AF45" i="20"/>
  <c r="AC45" i="20"/>
  <c r="Z45" i="20"/>
  <c r="W45" i="20"/>
  <c r="T45" i="20"/>
  <c r="Q45" i="20"/>
  <c r="N45" i="20"/>
  <c r="AP44" i="20"/>
  <c r="AO44" i="20"/>
  <c r="AN44" i="20"/>
  <c r="AM44" i="20"/>
  <c r="AH44" i="20"/>
  <c r="AF44" i="20"/>
  <c r="AC44" i="20"/>
  <c r="Z44" i="20"/>
  <c r="W44" i="20"/>
  <c r="T44" i="20"/>
  <c r="Q44" i="20"/>
  <c r="N44" i="20"/>
  <c r="AP43" i="20"/>
  <c r="AO43" i="20"/>
  <c r="AN43" i="20"/>
  <c r="AM43" i="20"/>
  <c r="AH43" i="20"/>
  <c r="AF43" i="20"/>
  <c r="AC43" i="20"/>
  <c r="Z43" i="20"/>
  <c r="W43" i="20"/>
  <c r="T43" i="20"/>
  <c r="Q43" i="20"/>
  <c r="N43" i="20"/>
  <c r="AP42" i="20"/>
  <c r="AO42" i="20"/>
  <c r="AN42" i="20"/>
  <c r="AM42" i="20"/>
  <c r="AH42" i="20"/>
  <c r="AF42" i="20"/>
  <c r="AC42" i="20"/>
  <c r="Z42" i="20"/>
  <c r="W42" i="20"/>
  <c r="T42" i="20"/>
  <c r="Q42" i="20"/>
  <c r="N42" i="20"/>
  <c r="AP41" i="20"/>
  <c r="AO41" i="20"/>
  <c r="AN41" i="20"/>
  <c r="AM41" i="20"/>
  <c r="AH41" i="20"/>
  <c r="AF41" i="20"/>
  <c r="AC41" i="20"/>
  <c r="Z41" i="20"/>
  <c r="W41" i="20"/>
  <c r="T41" i="20"/>
  <c r="Q41" i="20"/>
  <c r="N41" i="20"/>
  <c r="AP40" i="20"/>
  <c r="AO40" i="20"/>
  <c r="AN40" i="20"/>
  <c r="AM40" i="20"/>
  <c r="AH40" i="20"/>
  <c r="AF40" i="20"/>
  <c r="AC40" i="20"/>
  <c r="Z40" i="20"/>
  <c r="W40" i="20"/>
  <c r="T40" i="20"/>
  <c r="Q40" i="20"/>
  <c r="N40" i="20"/>
  <c r="AP39" i="20"/>
  <c r="AO39" i="20"/>
  <c r="AN39" i="20"/>
  <c r="AM39" i="20"/>
  <c r="AH39" i="20"/>
  <c r="AF39" i="20"/>
  <c r="AC39" i="20"/>
  <c r="Z39" i="20"/>
  <c r="W39" i="20"/>
  <c r="T39" i="20"/>
  <c r="Q39" i="20"/>
  <c r="N39" i="20"/>
  <c r="AP38" i="20"/>
  <c r="AO38" i="20"/>
  <c r="AN38" i="20"/>
  <c r="AM38" i="20"/>
  <c r="AH38" i="20"/>
  <c r="AF38" i="20"/>
  <c r="AC38" i="20"/>
  <c r="Z38" i="20"/>
  <c r="W38" i="20"/>
  <c r="T38" i="20"/>
  <c r="Q38" i="20"/>
  <c r="N38" i="20"/>
  <c r="AP37" i="20"/>
  <c r="AO37" i="20"/>
  <c r="AN37" i="20"/>
  <c r="AM37" i="20"/>
  <c r="AP36" i="20"/>
  <c r="AO36" i="20"/>
  <c r="AN36" i="20"/>
  <c r="AM36" i="20"/>
  <c r="AH36" i="20"/>
  <c r="AF36" i="20"/>
  <c r="AC36" i="20"/>
  <c r="Z36" i="20"/>
  <c r="W36" i="20"/>
  <c r="T36" i="20"/>
  <c r="Q36" i="20"/>
  <c r="N36" i="20"/>
  <c r="AP35" i="20"/>
  <c r="AO35" i="20"/>
  <c r="AN35" i="20"/>
  <c r="AM35" i="20"/>
  <c r="AH35" i="20"/>
  <c r="AF35" i="20"/>
  <c r="AC35" i="20"/>
  <c r="Z35" i="20"/>
  <c r="W35" i="20"/>
  <c r="T35" i="20"/>
  <c r="Q35" i="20"/>
  <c r="N35" i="20"/>
  <c r="AP34" i="20"/>
  <c r="AO34" i="20"/>
  <c r="AN34" i="20"/>
  <c r="AM34" i="20"/>
  <c r="AH34" i="20"/>
  <c r="AF34" i="20"/>
  <c r="AC34" i="20"/>
  <c r="Z34" i="20"/>
  <c r="W34" i="20"/>
  <c r="T34" i="20"/>
  <c r="Q34" i="20"/>
  <c r="N34" i="20"/>
  <c r="AP33" i="20"/>
  <c r="AO33" i="20"/>
  <c r="AN33" i="20"/>
  <c r="AM33" i="20"/>
  <c r="AP32" i="20"/>
  <c r="AO32" i="20"/>
  <c r="AN32" i="20"/>
  <c r="AM32" i="20"/>
  <c r="AH32" i="20"/>
  <c r="AF32" i="20"/>
  <c r="AC32" i="20"/>
  <c r="Z32" i="20"/>
  <c r="W32" i="20"/>
  <c r="T32" i="20"/>
  <c r="Q32" i="20"/>
  <c r="N32" i="20"/>
  <c r="AP31" i="20"/>
  <c r="AO31" i="20"/>
  <c r="AN31" i="20"/>
  <c r="AM31" i="20"/>
  <c r="AH31" i="20"/>
  <c r="AF31" i="20"/>
  <c r="AC31" i="20"/>
  <c r="Z31" i="20"/>
  <c r="W31" i="20"/>
  <c r="T31" i="20"/>
  <c r="Q31" i="20"/>
  <c r="N31" i="20"/>
  <c r="AP30" i="20"/>
  <c r="AO30" i="20"/>
  <c r="AN30" i="20"/>
  <c r="AM30" i="20"/>
  <c r="AH30" i="20"/>
  <c r="AF30" i="20"/>
  <c r="AC30" i="20"/>
  <c r="Z30" i="20"/>
  <c r="W30" i="20"/>
  <c r="T30" i="20"/>
  <c r="Q30" i="20"/>
  <c r="N30" i="20"/>
  <c r="AP29" i="20"/>
  <c r="AO29" i="20"/>
  <c r="AN29" i="20"/>
  <c r="AM29" i="20"/>
  <c r="AH29" i="20"/>
  <c r="AF29" i="20"/>
  <c r="AC29" i="20"/>
  <c r="Z29" i="20"/>
  <c r="W29" i="20"/>
  <c r="T29" i="20"/>
  <c r="Q29" i="20"/>
  <c r="N29" i="20"/>
  <c r="AP28" i="20"/>
  <c r="AO28" i="20"/>
  <c r="AN28" i="20"/>
  <c r="AM28" i="20"/>
  <c r="AH28" i="20"/>
  <c r="AF28" i="20"/>
  <c r="AC28" i="20"/>
  <c r="Z28" i="20"/>
  <c r="W28" i="20"/>
  <c r="T28" i="20"/>
  <c r="Q28" i="20"/>
  <c r="N28" i="20"/>
  <c r="AP27" i="20"/>
  <c r="AO27" i="20"/>
  <c r="AN27" i="20"/>
  <c r="AM27" i="20"/>
  <c r="AH27" i="20"/>
  <c r="AF27" i="20"/>
  <c r="AC27" i="20"/>
  <c r="Z27" i="20"/>
  <c r="W27" i="20"/>
  <c r="T27" i="20"/>
  <c r="Q27" i="20"/>
  <c r="N27" i="20"/>
  <c r="AP26" i="20"/>
  <c r="AO26" i="20"/>
  <c r="AN26" i="20"/>
  <c r="AM26" i="20"/>
  <c r="AH26" i="20"/>
  <c r="AF26" i="20"/>
  <c r="AC26" i="20"/>
  <c r="Z26" i="20"/>
  <c r="W26" i="20"/>
  <c r="T26" i="20"/>
  <c r="Q26" i="20"/>
  <c r="N26" i="20"/>
  <c r="AP25" i="20"/>
  <c r="AO25" i="20"/>
  <c r="AN25" i="20"/>
  <c r="AM25" i="20"/>
  <c r="AH25" i="20"/>
  <c r="AF25" i="20"/>
  <c r="AC25" i="20"/>
  <c r="Z25" i="20"/>
  <c r="W25" i="20"/>
  <c r="T25" i="20"/>
  <c r="Q25" i="20"/>
  <c r="N25" i="20"/>
  <c r="AP24" i="20"/>
  <c r="AO24" i="20"/>
  <c r="AN24" i="20"/>
  <c r="AM24" i="20"/>
  <c r="AH24" i="20"/>
  <c r="AF24" i="20"/>
  <c r="AC24" i="20"/>
  <c r="Z24" i="20"/>
  <c r="W24" i="20"/>
  <c r="T24" i="20"/>
  <c r="Q24" i="20"/>
  <c r="N24" i="20"/>
  <c r="AP23" i="20"/>
  <c r="AO23" i="20"/>
  <c r="AN23" i="20"/>
  <c r="AM23" i="20"/>
  <c r="AH23" i="20"/>
  <c r="AF23" i="20"/>
  <c r="AC23" i="20"/>
  <c r="Z23" i="20"/>
  <c r="W23" i="20"/>
  <c r="T23" i="20"/>
  <c r="Q23" i="20"/>
  <c r="N23" i="20"/>
  <c r="AP22" i="20"/>
  <c r="AO22" i="20"/>
  <c r="AN22" i="20"/>
  <c r="AM22" i="20"/>
  <c r="AP21" i="20"/>
  <c r="AO21" i="20"/>
  <c r="AN21" i="20"/>
  <c r="AH21" i="20"/>
  <c r="AC21" i="20"/>
  <c r="Z21" i="20"/>
  <c r="W21" i="20"/>
  <c r="AP20" i="20"/>
  <c r="AO20" i="20"/>
  <c r="AN20" i="20"/>
  <c r="AM20" i="20"/>
  <c r="AH20" i="20"/>
  <c r="AF20" i="20"/>
  <c r="AC20" i="20"/>
  <c r="Z20" i="20"/>
  <c r="W20" i="20"/>
  <c r="T20" i="20"/>
  <c r="Q20" i="20"/>
  <c r="N20" i="20"/>
  <c r="AP19" i="20"/>
  <c r="AO19" i="20"/>
  <c r="AN19" i="20"/>
  <c r="AM19" i="20"/>
  <c r="AH19" i="20"/>
  <c r="AF19" i="20"/>
  <c r="AC19" i="20"/>
  <c r="Z19" i="20"/>
  <c r="W19" i="20"/>
  <c r="T19" i="20"/>
  <c r="Q19" i="20"/>
  <c r="N19" i="20"/>
  <c r="AP18" i="20"/>
  <c r="AO18" i="20"/>
  <c r="AN18" i="20"/>
  <c r="AM18" i="20"/>
  <c r="AP17" i="20"/>
  <c r="AO17" i="20"/>
  <c r="AN17" i="20"/>
  <c r="AM17" i="20"/>
  <c r="AH17" i="20"/>
  <c r="AF17" i="20"/>
  <c r="AC17" i="20"/>
  <c r="Z17" i="20"/>
  <c r="W17" i="20"/>
  <c r="T17" i="20"/>
  <c r="Q17" i="20"/>
  <c r="N17" i="20"/>
  <c r="AP16" i="20"/>
  <c r="AO16" i="20"/>
  <c r="AN16" i="20"/>
  <c r="AM16" i="20"/>
  <c r="AH16" i="20"/>
  <c r="AF16" i="20"/>
  <c r="AC16" i="20"/>
  <c r="Z16" i="20"/>
  <c r="W16" i="20"/>
  <c r="T16" i="20"/>
  <c r="Q16" i="20"/>
  <c r="N16" i="20"/>
  <c r="AP15" i="20"/>
  <c r="AO15" i="20"/>
  <c r="AN15" i="20"/>
  <c r="AM15" i="20"/>
  <c r="AH15" i="20"/>
  <c r="AF15" i="20"/>
  <c r="AC15" i="20"/>
  <c r="Z15" i="20"/>
  <c r="W15" i="20"/>
  <c r="T15" i="20"/>
  <c r="Q15" i="20"/>
  <c r="N15" i="20"/>
  <c r="AP14" i="20"/>
  <c r="AO14" i="20"/>
  <c r="AN14" i="20"/>
  <c r="AM14" i="20"/>
  <c r="AP13" i="20"/>
  <c r="AO13" i="20"/>
  <c r="AN13" i="20"/>
  <c r="AM13" i="20"/>
  <c r="AH13" i="20"/>
  <c r="AF13" i="20"/>
  <c r="AC13" i="20"/>
  <c r="Z13" i="20"/>
  <c r="W13" i="20"/>
  <c r="T13" i="20"/>
  <c r="Q13" i="20"/>
  <c r="N13" i="20"/>
  <c r="AP12" i="20"/>
  <c r="AO12" i="20"/>
  <c r="AN12" i="20"/>
  <c r="AM12" i="20"/>
  <c r="AH12" i="20"/>
  <c r="AF12" i="20"/>
  <c r="AC12" i="20"/>
  <c r="Z12" i="20"/>
  <c r="W12" i="20"/>
  <c r="T12" i="20"/>
  <c r="Q12" i="20"/>
  <c r="N12" i="20"/>
  <c r="AP11" i="20"/>
  <c r="AO11" i="20"/>
  <c r="AN11" i="20"/>
  <c r="AM11" i="20"/>
  <c r="AH11" i="20"/>
  <c r="AF11" i="20"/>
  <c r="AC11" i="20"/>
  <c r="Z11" i="20"/>
  <c r="W11" i="20"/>
  <c r="T11" i="20"/>
  <c r="Q11" i="20"/>
  <c r="N11" i="20"/>
  <c r="AP10" i="20"/>
  <c r="AO10" i="20"/>
  <c r="AN10" i="20"/>
  <c r="AM10" i="20"/>
  <c r="AH10" i="20"/>
  <c r="AF10" i="20"/>
  <c r="AC10" i="20"/>
  <c r="Z10" i="20"/>
  <c r="W10" i="20"/>
  <c r="T10" i="20"/>
  <c r="Q10" i="20"/>
  <c r="N10" i="20"/>
  <c r="AP9" i="20"/>
  <c r="AO9" i="20"/>
  <c r="AN9" i="20"/>
  <c r="AM9" i="20"/>
  <c r="AH9" i="20"/>
  <c r="AF9" i="20"/>
  <c r="AC9" i="20"/>
  <c r="Z9" i="20"/>
  <c r="W9" i="20"/>
  <c r="T9" i="20"/>
  <c r="Q9" i="20"/>
  <c r="N9" i="20"/>
  <c r="AP8" i="20"/>
  <c r="AO8" i="20"/>
  <c r="AN8" i="20"/>
  <c r="AM8" i="20"/>
  <c r="AP7" i="20"/>
  <c r="AO7" i="20"/>
  <c r="AN7" i="20"/>
  <c r="AM7" i="20"/>
  <c r="AH7" i="20"/>
  <c r="AF7" i="20"/>
  <c r="AC7" i="20"/>
  <c r="Z7" i="20"/>
  <c r="W7" i="20"/>
  <c r="T7" i="20"/>
  <c r="Q7" i="20"/>
  <c r="N7" i="20"/>
  <c r="AP450" i="19"/>
  <c r="AO450" i="19"/>
  <c r="AN450" i="19"/>
  <c r="AM450" i="19"/>
  <c r="AH450" i="19"/>
  <c r="AF450" i="19"/>
  <c r="AC450" i="19"/>
  <c r="Z450" i="19"/>
  <c r="W450" i="19"/>
  <c r="T450" i="19"/>
  <c r="Q450" i="19"/>
  <c r="N450" i="19"/>
  <c r="AP449" i="19"/>
  <c r="AO449" i="19"/>
  <c r="AN449" i="19"/>
  <c r="AM449" i="19"/>
  <c r="AP448" i="19"/>
  <c r="AO448" i="19"/>
  <c r="AN448" i="19"/>
  <c r="AM448" i="19"/>
  <c r="AH448" i="19"/>
  <c r="AF448" i="19"/>
  <c r="AC448" i="19"/>
  <c r="Z448" i="19"/>
  <c r="W448" i="19"/>
  <c r="T448" i="19"/>
  <c r="Q448" i="19"/>
  <c r="N448" i="19"/>
  <c r="AP447" i="19"/>
  <c r="AO447" i="19"/>
  <c r="AN447" i="19"/>
  <c r="AM447" i="19"/>
  <c r="AH447" i="19"/>
  <c r="AF447" i="19"/>
  <c r="AC447" i="19"/>
  <c r="Z447" i="19"/>
  <c r="W447" i="19"/>
  <c r="T447" i="19"/>
  <c r="Q447" i="19"/>
  <c r="N447" i="19"/>
  <c r="AP446" i="19"/>
  <c r="AO446" i="19"/>
  <c r="AN446" i="19"/>
  <c r="AM446" i="19"/>
  <c r="AH446" i="19"/>
  <c r="AF446" i="19"/>
  <c r="AC446" i="19"/>
  <c r="Z446" i="19"/>
  <c r="W446" i="19"/>
  <c r="T446" i="19"/>
  <c r="Q446" i="19"/>
  <c r="N446" i="19"/>
  <c r="AP445" i="19"/>
  <c r="AO445" i="19"/>
  <c r="AN445" i="19"/>
  <c r="AM445" i="19"/>
  <c r="AH445" i="19"/>
  <c r="AF445" i="19"/>
  <c r="AC445" i="19"/>
  <c r="Z445" i="19"/>
  <c r="W445" i="19"/>
  <c r="T445" i="19"/>
  <c r="Q445" i="19"/>
  <c r="N445" i="19"/>
  <c r="AP444" i="19"/>
  <c r="AO444" i="19"/>
  <c r="AN444" i="19"/>
  <c r="AM444" i="19"/>
  <c r="AH444" i="19"/>
  <c r="AF444" i="19"/>
  <c r="AC444" i="19"/>
  <c r="Z444" i="19"/>
  <c r="W444" i="19"/>
  <c r="T444" i="19"/>
  <c r="Q444" i="19"/>
  <c r="N444" i="19"/>
  <c r="AP443" i="19"/>
  <c r="AO443" i="19"/>
  <c r="AN443" i="19"/>
  <c r="AM443" i="19"/>
  <c r="AH443" i="19"/>
  <c r="AF443" i="19"/>
  <c r="AC443" i="19"/>
  <c r="Z443" i="19"/>
  <c r="W443" i="19"/>
  <c r="T443" i="19"/>
  <c r="Q443" i="19"/>
  <c r="N443" i="19"/>
  <c r="AP442" i="19"/>
  <c r="AO442" i="19"/>
  <c r="AN442" i="19"/>
  <c r="AM442" i="19"/>
  <c r="AH442" i="19"/>
  <c r="AF442" i="19"/>
  <c r="AC442" i="19"/>
  <c r="Z442" i="19"/>
  <c r="W442" i="19"/>
  <c r="T442" i="19"/>
  <c r="Q442" i="19"/>
  <c r="N442" i="19"/>
  <c r="AP441" i="19"/>
  <c r="AO441" i="19"/>
  <c r="AN441" i="19"/>
  <c r="AM441" i="19"/>
  <c r="AP440" i="19"/>
  <c r="AO440" i="19"/>
  <c r="AN440" i="19"/>
  <c r="AM440" i="19"/>
  <c r="AH440" i="19"/>
  <c r="AF440" i="19"/>
  <c r="AC440" i="19"/>
  <c r="Z440" i="19"/>
  <c r="W440" i="19"/>
  <c r="T440" i="19"/>
  <c r="Q440" i="19"/>
  <c r="N440" i="19"/>
  <c r="AP439" i="19"/>
  <c r="AO439" i="19"/>
  <c r="AN439" i="19"/>
  <c r="AM439" i="19"/>
  <c r="AH439" i="19"/>
  <c r="AF439" i="19"/>
  <c r="AC439" i="19"/>
  <c r="Z439" i="19"/>
  <c r="W439" i="19"/>
  <c r="T439" i="19"/>
  <c r="Q439" i="19"/>
  <c r="N439" i="19"/>
  <c r="AP438" i="19"/>
  <c r="AO438" i="19"/>
  <c r="AN438" i="19"/>
  <c r="AM438" i="19"/>
  <c r="AP437" i="19"/>
  <c r="AO437" i="19"/>
  <c r="AN437" i="19"/>
  <c r="AM437" i="19"/>
  <c r="AH437" i="19"/>
  <c r="AF437" i="19"/>
  <c r="AC437" i="19"/>
  <c r="Z437" i="19"/>
  <c r="W437" i="19"/>
  <c r="T437" i="19"/>
  <c r="Q437" i="19"/>
  <c r="N437" i="19"/>
  <c r="AP436" i="19"/>
  <c r="AO436" i="19"/>
  <c r="AN436" i="19"/>
  <c r="AM436" i="19"/>
  <c r="AH436" i="19"/>
  <c r="AF436" i="19"/>
  <c r="AC436" i="19"/>
  <c r="Z436" i="19"/>
  <c r="W436" i="19"/>
  <c r="T436" i="19"/>
  <c r="Q436" i="19"/>
  <c r="N436" i="19"/>
  <c r="AP435" i="19"/>
  <c r="AO435" i="19"/>
  <c r="AN435" i="19"/>
  <c r="AM435" i="19"/>
  <c r="AH435" i="19"/>
  <c r="AF435" i="19"/>
  <c r="AC435" i="19"/>
  <c r="Z435" i="19"/>
  <c r="W435" i="19"/>
  <c r="T435" i="19"/>
  <c r="Q435" i="19"/>
  <c r="N435" i="19"/>
  <c r="AP434" i="19"/>
  <c r="AO434" i="19"/>
  <c r="AN434" i="19"/>
  <c r="AM434" i="19"/>
  <c r="AH434" i="19"/>
  <c r="AF434" i="19"/>
  <c r="AC434" i="19"/>
  <c r="Z434" i="19"/>
  <c r="W434" i="19"/>
  <c r="T434" i="19"/>
  <c r="Q434" i="19"/>
  <c r="N434" i="19"/>
  <c r="AP433" i="19"/>
  <c r="AO433" i="19"/>
  <c r="AN433" i="19"/>
  <c r="AM433" i="19"/>
  <c r="AH433" i="19"/>
  <c r="AF433" i="19"/>
  <c r="AC433" i="19"/>
  <c r="Z433" i="19"/>
  <c r="W433" i="19"/>
  <c r="T433" i="19"/>
  <c r="Q433" i="19"/>
  <c r="N433" i="19"/>
  <c r="AP432" i="19"/>
  <c r="AO432" i="19"/>
  <c r="AN432" i="19"/>
  <c r="AM432" i="19"/>
  <c r="AP431" i="19"/>
  <c r="AO431" i="19"/>
  <c r="AN431" i="19"/>
  <c r="AM431" i="19"/>
  <c r="AH431" i="19"/>
  <c r="AF431" i="19"/>
  <c r="AC431" i="19"/>
  <c r="Z431" i="19"/>
  <c r="W431" i="19"/>
  <c r="T431" i="19"/>
  <c r="Q431" i="19"/>
  <c r="N431" i="19"/>
  <c r="AP430" i="19"/>
  <c r="AO430" i="19"/>
  <c r="AN430" i="19"/>
  <c r="AM430" i="19"/>
  <c r="AH430" i="19"/>
  <c r="AF430" i="19"/>
  <c r="AC430" i="19"/>
  <c r="Z430" i="19"/>
  <c r="W430" i="19"/>
  <c r="T430" i="19"/>
  <c r="Q430" i="19"/>
  <c r="N430" i="19"/>
  <c r="AP429" i="19"/>
  <c r="AO429" i="19"/>
  <c r="AN429" i="19"/>
  <c r="AM429" i="19"/>
  <c r="AP428" i="19"/>
  <c r="AO428" i="19"/>
  <c r="AN428" i="19"/>
  <c r="AM428" i="19"/>
  <c r="AH428" i="19"/>
  <c r="AF428" i="19"/>
  <c r="AC428" i="19"/>
  <c r="Z428" i="19"/>
  <c r="W428" i="19"/>
  <c r="T428" i="19"/>
  <c r="Q428" i="19"/>
  <c r="N428" i="19"/>
  <c r="AP427" i="19"/>
  <c r="AO427" i="19"/>
  <c r="AN427" i="19"/>
  <c r="AM427" i="19"/>
  <c r="AH427" i="19"/>
  <c r="AF427" i="19"/>
  <c r="AC427" i="19"/>
  <c r="Z427" i="19"/>
  <c r="W427" i="19"/>
  <c r="T427" i="19"/>
  <c r="Q427" i="19"/>
  <c r="N427" i="19"/>
  <c r="AP426" i="19"/>
  <c r="AO426" i="19"/>
  <c r="AN426" i="19"/>
  <c r="AM426" i="19"/>
  <c r="AP425" i="19"/>
  <c r="AO425" i="19"/>
  <c r="AN425" i="19"/>
  <c r="AM425" i="19"/>
  <c r="AH425" i="19"/>
  <c r="AF425" i="19"/>
  <c r="AC425" i="19"/>
  <c r="Z425" i="19"/>
  <c r="W425" i="19"/>
  <c r="T425" i="19"/>
  <c r="Q425" i="19"/>
  <c r="N425" i="19"/>
  <c r="AP424" i="19"/>
  <c r="AO424" i="19"/>
  <c r="AN424" i="19"/>
  <c r="AM424" i="19"/>
  <c r="AH424" i="19"/>
  <c r="AF424" i="19"/>
  <c r="AC424" i="19"/>
  <c r="Z424" i="19"/>
  <c r="W424" i="19"/>
  <c r="T424" i="19"/>
  <c r="Q424" i="19"/>
  <c r="N424" i="19"/>
  <c r="AP423" i="19"/>
  <c r="AO423" i="19"/>
  <c r="AN423" i="19"/>
  <c r="AM423" i="19"/>
  <c r="AP422" i="19"/>
  <c r="AO422" i="19"/>
  <c r="AN422" i="19"/>
  <c r="AM422" i="19"/>
  <c r="AH422" i="19"/>
  <c r="AF422" i="19"/>
  <c r="AC422" i="19"/>
  <c r="Z422" i="19"/>
  <c r="W422" i="19"/>
  <c r="T422" i="19"/>
  <c r="Q422" i="19"/>
  <c r="N422" i="19"/>
  <c r="AP421" i="19"/>
  <c r="AO421" i="19"/>
  <c r="AN421" i="19"/>
  <c r="AM421" i="19"/>
  <c r="AP420" i="19"/>
  <c r="AO420" i="19"/>
  <c r="AN420" i="19"/>
  <c r="AM420" i="19"/>
  <c r="AH420" i="19"/>
  <c r="AF420" i="19"/>
  <c r="AC420" i="19"/>
  <c r="Z420" i="19"/>
  <c r="W420" i="19"/>
  <c r="T420" i="19"/>
  <c r="Q420" i="19"/>
  <c r="N420" i="19"/>
  <c r="AP419" i="19"/>
  <c r="AO419" i="19"/>
  <c r="AN419" i="19"/>
  <c r="AM419" i="19"/>
  <c r="AH419" i="19"/>
  <c r="AF419" i="19"/>
  <c r="AC419" i="19"/>
  <c r="Z419" i="19"/>
  <c r="W419" i="19"/>
  <c r="T419" i="19"/>
  <c r="Q419" i="19"/>
  <c r="N419" i="19"/>
  <c r="AP418" i="19"/>
  <c r="AO418" i="19"/>
  <c r="AN418" i="19"/>
  <c r="AM418" i="19"/>
  <c r="AH418" i="19"/>
  <c r="AF418" i="19"/>
  <c r="AC418" i="19"/>
  <c r="Z418" i="19"/>
  <c r="W418" i="19"/>
  <c r="T418" i="19"/>
  <c r="Q418" i="19"/>
  <c r="N418" i="19"/>
  <c r="AP417" i="19"/>
  <c r="AO417" i="19"/>
  <c r="AN417" i="19"/>
  <c r="AM417" i="19"/>
  <c r="AH417" i="19"/>
  <c r="AF417" i="19"/>
  <c r="AC417" i="19"/>
  <c r="Z417" i="19"/>
  <c r="W417" i="19"/>
  <c r="T417" i="19"/>
  <c r="Q417" i="19"/>
  <c r="N417" i="19"/>
  <c r="AP416" i="19"/>
  <c r="AO416" i="19"/>
  <c r="AN416" i="19"/>
  <c r="AM416" i="19"/>
  <c r="AH416" i="19"/>
  <c r="AF416" i="19"/>
  <c r="AC416" i="19"/>
  <c r="Z416" i="19"/>
  <c r="W416" i="19"/>
  <c r="T416" i="19"/>
  <c r="Q416" i="19"/>
  <c r="N416" i="19"/>
  <c r="AP415" i="19"/>
  <c r="AO415" i="19"/>
  <c r="AN415" i="19"/>
  <c r="AM415" i="19"/>
  <c r="AH415" i="19"/>
  <c r="AF415" i="19"/>
  <c r="AC415" i="19"/>
  <c r="Z415" i="19"/>
  <c r="W415" i="19"/>
  <c r="T415" i="19"/>
  <c r="Q415" i="19"/>
  <c r="N415" i="19"/>
  <c r="AP414" i="19"/>
  <c r="AO414" i="19"/>
  <c r="AN414" i="19"/>
  <c r="AM414" i="19"/>
  <c r="AP413" i="19"/>
  <c r="AO413" i="19"/>
  <c r="AN413" i="19"/>
  <c r="AM413" i="19"/>
  <c r="AH413" i="19"/>
  <c r="AF413" i="19"/>
  <c r="AC413" i="19"/>
  <c r="Z413" i="19"/>
  <c r="W413" i="19"/>
  <c r="T413" i="19"/>
  <c r="Q413" i="19"/>
  <c r="N413" i="19"/>
  <c r="AP412" i="19"/>
  <c r="AO412" i="19"/>
  <c r="AN412" i="19"/>
  <c r="AM412" i="19"/>
  <c r="AH412" i="19"/>
  <c r="AF412" i="19"/>
  <c r="AC412" i="19"/>
  <c r="Z412" i="19"/>
  <c r="W412" i="19"/>
  <c r="T412" i="19"/>
  <c r="Q412" i="19"/>
  <c r="N412" i="19"/>
  <c r="AP411" i="19"/>
  <c r="AO411" i="19"/>
  <c r="AN411" i="19"/>
  <c r="AM411" i="19"/>
  <c r="AH411" i="19"/>
  <c r="AF411" i="19"/>
  <c r="AC411" i="19"/>
  <c r="Z411" i="19"/>
  <c r="W411" i="19"/>
  <c r="T411" i="19"/>
  <c r="Q411" i="19"/>
  <c r="N411" i="19"/>
  <c r="AP410" i="19"/>
  <c r="AO410" i="19"/>
  <c r="AN410" i="19"/>
  <c r="AM410" i="19"/>
  <c r="AH410" i="19"/>
  <c r="AF410" i="19"/>
  <c r="AC410" i="19"/>
  <c r="Z410" i="19"/>
  <c r="W410" i="19"/>
  <c r="T410" i="19"/>
  <c r="Q410" i="19"/>
  <c r="N410" i="19"/>
  <c r="AP409" i="19"/>
  <c r="AO409" i="19"/>
  <c r="AN409" i="19"/>
  <c r="AM409" i="19"/>
  <c r="AP408" i="19"/>
  <c r="AO408" i="19"/>
  <c r="AN408" i="19"/>
  <c r="AM408" i="19"/>
  <c r="AH408" i="19"/>
  <c r="AF408" i="19"/>
  <c r="AC408" i="19"/>
  <c r="Z408" i="19"/>
  <c r="W408" i="19"/>
  <c r="T408" i="19"/>
  <c r="Q408" i="19"/>
  <c r="N408" i="19"/>
  <c r="AP407" i="19"/>
  <c r="AO407" i="19"/>
  <c r="AN407" i="19"/>
  <c r="AM407" i="19"/>
  <c r="AH407" i="19"/>
  <c r="AF407" i="19"/>
  <c r="AC407" i="19"/>
  <c r="Z407" i="19"/>
  <c r="W407" i="19"/>
  <c r="T407" i="19"/>
  <c r="Q407" i="19"/>
  <c r="N407" i="19"/>
  <c r="AP406" i="19"/>
  <c r="AO406" i="19"/>
  <c r="AN406" i="19"/>
  <c r="AM406" i="19"/>
  <c r="AH406" i="19"/>
  <c r="AF406" i="19"/>
  <c r="AC406" i="19"/>
  <c r="Z406" i="19"/>
  <c r="W406" i="19"/>
  <c r="T406" i="19"/>
  <c r="Q406" i="19"/>
  <c r="N406" i="19"/>
  <c r="AP405" i="19"/>
  <c r="AO405" i="19"/>
  <c r="AN405" i="19"/>
  <c r="AM405" i="19"/>
  <c r="AH405" i="19"/>
  <c r="AF405" i="19"/>
  <c r="AC405" i="19"/>
  <c r="Z405" i="19"/>
  <c r="W405" i="19"/>
  <c r="T405" i="19"/>
  <c r="Q405" i="19"/>
  <c r="N405" i="19"/>
  <c r="AP404" i="19"/>
  <c r="AO404" i="19"/>
  <c r="AN404" i="19"/>
  <c r="AM404" i="19"/>
  <c r="AH404" i="19"/>
  <c r="AF404" i="19"/>
  <c r="AC404" i="19"/>
  <c r="Z404" i="19"/>
  <c r="W404" i="19"/>
  <c r="T404" i="19"/>
  <c r="Q404" i="19"/>
  <c r="N404" i="19"/>
  <c r="AP403" i="19"/>
  <c r="AO403" i="19"/>
  <c r="AN403" i="19"/>
  <c r="AM403" i="19"/>
  <c r="AH403" i="19"/>
  <c r="AF403" i="19"/>
  <c r="AC403" i="19"/>
  <c r="Z403" i="19"/>
  <c r="W403" i="19"/>
  <c r="T403" i="19"/>
  <c r="Q403" i="19"/>
  <c r="N403" i="19"/>
  <c r="AP402" i="19"/>
  <c r="AO402" i="19"/>
  <c r="AN402" i="19"/>
  <c r="AM402" i="19"/>
  <c r="AH402" i="19"/>
  <c r="AF402" i="19"/>
  <c r="AC402" i="19"/>
  <c r="Z402" i="19"/>
  <c r="W402" i="19"/>
  <c r="T402" i="19"/>
  <c r="Q402" i="19"/>
  <c r="N402" i="19"/>
  <c r="AP401" i="19"/>
  <c r="AO401" i="19"/>
  <c r="AN401" i="19"/>
  <c r="AM401" i="19"/>
  <c r="AP400" i="19"/>
  <c r="AO400" i="19"/>
  <c r="AN400" i="19"/>
  <c r="AM400" i="19"/>
  <c r="AH400" i="19"/>
  <c r="AF400" i="19"/>
  <c r="AC400" i="19"/>
  <c r="Z400" i="19"/>
  <c r="W400" i="19"/>
  <c r="T400" i="19"/>
  <c r="Q400" i="19"/>
  <c r="N400" i="19"/>
  <c r="AP399" i="19"/>
  <c r="AO399" i="19"/>
  <c r="AN399" i="19"/>
  <c r="AM399" i="19"/>
  <c r="AH399" i="19"/>
  <c r="AF399" i="19"/>
  <c r="AC399" i="19"/>
  <c r="Z399" i="19"/>
  <c r="W399" i="19"/>
  <c r="T399" i="19"/>
  <c r="Q399" i="19"/>
  <c r="N399" i="19"/>
  <c r="AP398" i="19"/>
  <c r="AO398" i="19"/>
  <c r="AN398" i="19"/>
  <c r="AM398" i="19"/>
  <c r="AH398" i="19"/>
  <c r="AF398" i="19"/>
  <c r="AC398" i="19"/>
  <c r="Z398" i="19"/>
  <c r="W398" i="19"/>
  <c r="T398" i="19"/>
  <c r="Q398" i="19"/>
  <c r="N398" i="19"/>
  <c r="AP397" i="19"/>
  <c r="AO397" i="19"/>
  <c r="AN397" i="19"/>
  <c r="AM397" i="19"/>
  <c r="AH397" i="19"/>
  <c r="AF397" i="19"/>
  <c r="AC397" i="19"/>
  <c r="Z397" i="19"/>
  <c r="W397" i="19"/>
  <c r="T397" i="19"/>
  <c r="Q397" i="19"/>
  <c r="N397" i="19"/>
  <c r="AP396" i="19"/>
  <c r="AO396" i="19"/>
  <c r="AN396" i="19"/>
  <c r="AM396" i="19"/>
  <c r="AH396" i="19"/>
  <c r="AF396" i="19"/>
  <c r="AC396" i="19"/>
  <c r="Z396" i="19"/>
  <c r="W396" i="19"/>
  <c r="T396" i="19"/>
  <c r="Q396" i="19"/>
  <c r="N396" i="19"/>
  <c r="AP395" i="19"/>
  <c r="AO395" i="19"/>
  <c r="AN395" i="19"/>
  <c r="AM395" i="19"/>
  <c r="AH395" i="19"/>
  <c r="AF395" i="19"/>
  <c r="AC395" i="19"/>
  <c r="Z395" i="19"/>
  <c r="W395" i="19"/>
  <c r="T395" i="19"/>
  <c r="Q395" i="19"/>
  <c r="N395" i="19"/>
  <c r="AP394" i="19"/>
  <c r="AO394" i="19"/>
  <c r="AN394" i="19"/>
  <c r="AM394" i="19"/>
  <c r="AP393" i="19"/>
  <c r="AO393" i="19"/>
  <c r="AN393" i="19"/>
  <c r="AM393" i="19"/>
  <c r="AH393" i="19"/>
  <c r="AF393" i="19"/>
  <c r="AC393" i="19"/>
  <c r="Z393" i="19"/>
  <c r="W393" i="19"/>
  <c r="T393" i="19"/>
  <c r="Q393" i="19"/>
  <c r="N393" i="19"/>
  <c r="AP392" i="19"/>
  <c r="AO392" i="19"/>
  <c r="AN392" i="19"/>
  <c r="AM392" i="19"/>
  <c r="AP391" i="19"/>
  <c r="AO391" i="19"/>
  <c r="AN391" i="19"/>
  <c r="AM391" i="19"/>
  <c r="AH391" i="19"/>
  <c r="AF391" i="19"/>
  <c r="AC391" i="19"/>
  <c r="Z391" i="19"/>
  <c r="W391" i="19"/>
  <c r="T391" i="19"/>
  <c r="Q391" i="19"/>
  <c r="N391" i="19"/>
  <c r="AP390" i="19"/>
  <c r="AO390" i="19"/>
  <c r="AN390" i="19"/>
  <c r="AM390" i="19"/>
  <c r="AH390" i="19"/>
  <c r="AF390" i="19"/>
  <c r="AC390" i="19"/>
  <c r="Z390" i="19"/>
  <c r="W390" i="19"/>
  <c r="T390" i="19"/>
  <c r="Q390" i="19"/>
  <c r="N390" i="19"/>
  <c r="AP389" i="19"/>
  <c r="AO389" i="19"/>
  <c r="AN389" i="19"/>
  <c r="AM389" i="19"/>
  <c r="AH389" i="19"/>
  <c r="AF389" i="19"/>
  <c r="AC389" i="19"/>
  <c r="Z389" i="19"/>
  <c r="W389" i="19"/>
  <c r="T389" i="19"/>
  <c r="Q389" i="19"/>
  <c r="N389" i="19"/>
  <c r="AP388" i="19"/>
  <c r="AO388" i="19"/>
  <c r="AN388" i="19"/>
  <c r="AM388" i="19"/>
  <c r="AH388" i="19"/>
  <c r="AF388" i="19"/>
  <c r="AC388" i="19"/>
  <c r="Z388" i="19"/>
  <c r="W388" i="19"/>
  <c r="T388" i="19"/>
  <c r="Q388" i="19"/>
  <c r="N388" i="19"/>
  <c r="AP387" i="19"/>
  <c r="AO387" i="19"/>
  <c r="AN387" i="19"/>
  <c r="AM387" i="19"/>
  <c r="AH387" i="19"/>
  <c r="AF387" i="19"/>
  <c r="AC387" i="19"/>
  <c r="Z387" i="19"/>
  <c r="W387" i="19"/>
  <c r="T387" i="19"/>
  <c r="Q387" i="19"/>
  <c r="N387" i="19"/>
  <c r="AP386" i="19"/>
  <c r="AO386" i="19"/>
  <c r="AN386" i="19"/>
  <c r="AM386" i="19"/>
  <c r="AP385" i="19"/>
  <c r="AO385" i="19"/>
  <c r="AN385" i="19"/>
  <c r="AM385" i="19"/>
  <c r="AH385" i="19"/>
  <c r="AF385" i="19"/>
  <c r="AC385" i="19"/>
  <c r="Z385" i="19"/>
  <c r="W385" i="19"/>
  <c r="T385" i="19"/>
  <c r="Q385" i="19"/>
  <c r="N385" i="19"/>
  <c r="AP384" i="19"/>
  <c r="AO384" i="19"/>
  <c r="AN384" i="19"/>
  <c r="AM384" i="19"/>
  <c r="AH384" i="19"/>
  <c r="AF384" i="19"/>
  <c r="AC384" i="19"/>
  <c r="Z384" i="19"/>
  <c r="W384" i="19"/>
  <c r="T384" i="19"/>
  <c r="Q384" i="19"/>
  <c r="N384" i="19"/>
  <c r="AP383" i="19"/>
  <c r="AO383" i="19"/>
  <c r="AN383" i="19"/>
  <c r="AM383" i="19"/>
  <c r="AH383" i="19"/>
  <c r="AF383" i="19"/>
  <c r="AC383" i="19"/>
  <c r="Z383" i="19"/>
  <c r="W383" i="19"/>
  <c r="T383" i="19"/>
  <c r="Q383" i="19"/>
  <c r="N383" i="19"/>
  <c r="AP382" i="19"/>
  <c r="AO382" i="19"/>
  <c r="AN382" i="19"/>
  <c r="AM382" i="19"/>
  <c r="AH382" i="19"/>
  <c r="AF382" i="19"/>
  <c r="AC382" i="19"/>
  <c r="Z382" i="19"/>
  <c r="W382" i="19"/>
  <c r="T382" i="19"/>
  <c r="Q382" i="19"/>
  <c r="N382" i="19"/>
  <c r="AP381" i="19"/>
  <c r="AO381" i="19"/>
  <c r="AN381" i="19"/>
  <c r="AM381" i="19"/>
  <c r="AH381" i="19"/>
  <c r="AF381" i="19"/>
  <c r="AC381" i="19"/>
  <c r="Z381" i="19"/>
  <c r="W381" i="19"/>
  <c r="T381" i="19"/>
  <c r="Q381" i="19"/>
  <c r="N381" i="19"/>
  <c r="AP380" i="19"/>
  <c r="AO380" i="19"/>
  <c r="AN380" i="19"/>
  <c r="AM380" i="19"/>
  <c r="AP379" i="19"/>
  <c r="AO379" i="19"/>
  <c r="AN379" i="19"/>
  <c r="AM379" i="19"/>
  <c r="AH379" i="19"/>
  <c r="AF379" i="19"/>
  <c r="AC379" i="19"/>
  <c r="Z379" i="19"/>
  <c r="W379" i="19"/>
  <c r="T379" i="19"/>
  <c r="Q379" i="19"/>
  <c r="N379" i="19"/>
  <c r="AP378" i="19"/>
  <c r="AO378" i="19"/>
  <c r="AN378" i="19"/>
  <c r="AM378" i="19"/>
  <c r="AH378" i="19"/>
  <c r="AF378" i="19"/>
  <c r="AC378" i="19"/>
  <c r="Z378" i="19"/>
  <c r="W378" i="19"/>
  <c r="T378" i="19"/>
  <c r="Q378" i="19"/>
  <c r="N378" i="19"/>
  <c r="AP377" i="19"/>
  <c r="AO377" i="19"/>
  <c r="AN377" i="19"/>
  <c r="AM377" i="19"/>
  <c r="AP376" i="19"/>
  <c r="AO376" i="19"/>
  <c r="AN376" i="19"/>
  <c r="AM376" i="19"/>
  <c r="AH376" i="19"/>
  <c r="AF376" i="19"/>
  <c r="AC376" i="19"/>
  <c r="Z376" i="19"/>
  <c r="W376" i="19"/>
  <c r="T376" i="19"/>
  <c r="Q376" i="19"/>
  <c r="N376" i="19"/>
  <c r="AP375" i="19"/>
  <c r="AO375" i="19"/>
  <c r="AN375" i="19"/>
  <c r="AM375" i="19"/>
  <c r="AH375" i="19"/>
  <c r="AF375" i="19"/>
  <c r="AC375" i="19"/>
  <c r="Z375" i="19"/>
  <c r="W375" i="19"/>
  <c r="T375" i="19"/>
  <c r="Q375" i="19"/>
  <c r="N375" i="19"/>
  <c r="AP374" i="19"/>
  <c r="AO374" i="19"/>
  <c r="AN374" i="19"/>
  <c r="AM374" i="19"/>
  <c r="AF374" i="19"/>
  <c r="AC374" i="19"/>
  <c r="Z374" i="19"/>
  <c r="W374" i="19"/>
  <c r="T374" i="19"/>
  <c r="Q374" i="19"/>
  <c r="N374" i="19"/>
  <c r="AP373" i="19"/>
  <c r="AO373" i="19"/>
  <c r="AN373" i="19"/>
  <c r="AM373" i="19"/>
  <c r="AH373" i="19"/>
  <c r="AF373" i="19"/>
  <c r="AC373" i="19"/>
  <c r="Z373" i="19"/>
  <c r="W373" i="19"/>
  <c r="T373" i="19"/>
  <c r="Q373" i="19"/>
  <c r="N373" i="19"/>
  <c r="AP372" i="19"/>
  <c r="AO372" i="19"/>
  <c r="AN372" i="19"/>
  <c r="AM372" i="19"/>
  <c r="AH372" i="19"/>
  <c r="AF372" i="19"/>
  <c r="AC372" i="19"/>
  <c r="Z372" i="19"/>
  <c r="W372" i="19"/>
  <c r="T372" i="19"/>
  <c r="Q372" i="19"/>
  <c r="N372" i="19"/>
  <c r="AP371" i="19"/>
  <c r="AO371" i="19"/>
  <c r="AN371" i="19"/>
  <c r="AM371" i="19"/>
  <c r="AH371" i="19"/>
  <c r="AF371" i="19"/>
  <c r="AC371" i="19"/>
  <c r="Z371" i="19"/>
  <c r="W371" i="19"/>
  <c r="T371" i="19"/>
  <c r="Q371" i="19"/>
  <c r="N371" i="19"/>
  <c r="AP370" i="19"/>
  <c r="AO370" i="19"/>
  <c r="AN370" i="19"/>
  <c r="AM370" i="19"/>
  <c r="AH370" i="19"/>
  <c r="AF370" i="19"/>
  <c r="AC370" i="19"/>
  <c r="Z370" i="19"/>
  <c r="W370" i="19"/>
  <c r="T370" i="19"/>
  <c r="Q370" i="19"/>
  <c r="N370" i="19"/>
  <c r="AP369" i="19"/>
  <c r="AO369" i="19"/>
  <c r="AN369" i="19"/>
  <c r="AM369" i="19"/>
  <c r="AH369" i="19"/>
  <c r="AF369" i="19"/>
  <c r="AC369" i="19"/>
  <c r="Z369" i="19"/>
  <c r="W369" i="19"/>
  <c r="T369" i="19"/>
  <c r="Q369" i="19"/>
  <c r="N369" i="19"/>
  <c r="AP368" i="19"/>
  <c r="AO368" i="19"/>
  <c r="AN368" i="19"/>
  <c r="AM368" i="19"/>
  <c r="AH368" i="19"/>
  <c r="AF368" i="19"/>
  <c r="AC368" i="19"/>
  <c r="Z368" i="19"/>
  <c r="W368" i="19"/>
  <c r="T368" i="19"/>
  <c r="Q368" i="19"/>
  <c r="N368" i="19"/>
  <c r="AP367" i="19"/>
  <c r="AO367" i="19"/>
  <c r="AN367" i="19"/>
  <c r="AM367" i="19"/>
  <c r="AP366" i="19"/>
  <c r="AO366" i="19"/>
  <c r="AN366" i="19"/>
  <c r="AM366" i="19"/>
  <c r="AH366" i="19"/>
  <c r="AF366" i="19"/>
  <c r="AC366" i="19"/>
  <c r="Z366" i="19"/>
  <c r="W366" i="19"/>
  <c r="T366" i="19"/>
  <c r="Q366" i="19"/>
  <c r="N366" i="19"/>
  <c r="AP365" i="19"/>
  <c r="AO365" i="19"/>
  <c r="AN365" i="19"/>
  <c r="AM365" i="19"/>
  <c r="AH365" i="19"/>
  <c r="AC365" i="19"/>
  <c r="Z365" i="19"/>
  <c r="W365" i="19"/>
  <c r="T365" i="19"/>
  <c r="Q365" i="19"/>
  <c r="N365" i="19"/>
  <c r="AP364" i="19"/>
  <c r="AO364" i="19"/>
  <c r="AN364" i="19"/>
  <c r="AM364" i="19"/>
  <c r="AP363" i="19"/>
  <c r="AO363" i="19"/>
  <c r="AN363" i="19"/>
  <c r="AM363" i="19"/>
  <c r="AH363" i="19"/>
  <c r="AF363" i="19"/>
  <c r="AC363" i="19"/>
  <c r="Z363" i="19"/>
  <c r="W363" i="19"/>
  <c r="T363" i="19"/>
  <c r="Q363" i="19"/>
  <c r="N363" i="19"/>
  <c r="AP362" i="19"/>
  <c r="AO362" i="19"/>
  <c r="AN362" i="19"/>
  <c r="AM362" i="19"/>
  <c r="AP361" i="19"/>
  <c r="AO361" i="19"/>
  <c r="AN361" i="19"/>
  <c r="AM361" i="19"/>
  <c r="AH361" i="19"/>
  <c r="AF361" i="19"/>
  <c r="AC361" i="19"/>
  <c r="Z361" i="19"/>
  <c r="W361" i="19"/>
  <c r="T361" i="19"/>
  <c r="Q361" i="19"/>
  <c r="N361" i="19"/>
  <c r="AP360" i="19"/>
  <c r="AO360" i="19"/>
  <c r="AN360" i="19"/>
  <c r="AM360" i="19"/>
  <c r="AH360" i="19"/>
  <c r="AF360" i="19"/>
  <c r="AC360" i="19"/>
  <c r="Z360" i="19"/>
  <c r="W360" i="19"/>
  <c r="T360" i="19"/>
  <c r="Q360" i="19"/>
  <c r="N360" i="19"/>
  <c r="AP359" i="19"/>
  <c r="AO359" i="19"/>
  <c r="AN359" i="19"/>
  <c r="AM359" i="19"/>
  <c r="AP358" i="19"/>
  <c r="AO358" i="19"/>
  <c r="AN358" i="19"/>
  <c r="AM358" i="19"/>
  <c r="AH358" i="19"/>
  <c r="AF358" i="19"/>
  <c r="AC358" i="19"/>
  <c r="Z358" i="19"/>
  <c r="W358" i="19"/>
  <c r="T358" i="19"/>
  <c r="Q358" i="19"/>
  <c r="N358" i="19"/>
  <c r="AP357" i="19"/>
  <c r="AO357" i="19"/>
  <c r="AN357" i="19"/>
  <c r="AM357" i="19"/>
  <c r="AH357" i="19"/>
  <c r="AF357" i="19"/>
  <c r="AC357" i="19"/>
  <c r="Z357" i="19"/>
  <c r="W357" i="19"/>
  <c r="T357" i="19"/>
  <c r="Q357" i="19"/>
  <c r="N357" i="19"/>
  <c r="AP356" i="19"/>
  <c r="AO356" i="19"/>
  <c r="AN356" i="19"/>
  <c r="AM356" i="19"/>
  <c r="AP355" i="19"/>
  <c r="AO355" i="19"/>
  <c r="AN355" i="19"/>
  <c r="AM355" i="19"/>
  <c r="AH355" i="19"/>
  <c r="AC355" i="19"/>
  <c r="Z355" i="19"/>
  <c r="W355" i="19"/>
  <c r="AP354" i="19"/>
  <c r="AO354" i="19"/>
  <c r="AN354" i="19"/>
  <c r="AM354" i="19"/>
  <c r="AH354" i="19"/>
  <c r="AF354" i="19"/>
  <c r="AC354" i="19"/>
  <c r="Z354" i="19"/>
  <c r="W354" i="19"/>
  <c r="T354" i="19"/>
  <c r="Q354" i="19"/>
  <c r="N354" i="19"/>
  <c r="AP353" i="19"/>
  <c r="AO353" i="19"/>
  <c r="AN353" i="19"/>
  <c r="AM353" i="19"/>
  <c r="AH353" i="19"/>
  <c r="AF353" i="19"/>
  <c r="AC353" i="19"/>
  <c r="Z353" i="19"/>
  <c r="W353" i="19"/>
  <c r="T353" i="19"/>
  <c r="Q353" i="19"/>
  <c r="N353" i="19"/>
  <c r="AP352" i="19"/>
  <c r="AO352" i="19"/>
  <c r="AN352" i="19"/>
  <c r="AM352" i="19"/>
  <c r="AH352" i="19"/>
  <c r="AF352" i="19"/>
  <c r="AC352" i="19"/>
  <c r="Z352" i="19"/>
  <c r="W352" i="19"/>
  <c r="T352" i="19"/>
  <c r="Q352" i="19"/>
  <c r="N352" i="19"/>
  <c r="AP351" i="19"/>
  <c r="AO351" i="19"/>
  <c r="AN351" i="19"/>
  <c r="AM351" i="19"/>
  <c r="AH351" i="19"/>
  <c r="AF351" i="19"/>
  <c r="AC351" i="19"/>
  <c r="Z351" i="19"/>
  <c r="W351" i="19"/>
  <c r="T351" i="19"/>
  <c r="Q351" i="19"/>
  <c r="N351" i="19"/>
  <c r="AP350" i="19"/>
  <c r="AO350" i="19"/>
  <c r="AN350" i="19"/>
  <c r="AM350" i="19"/>
  <c r="AH350" i="19"/>
  <c r="AF350" i="19"/>
  <c r="AC350" i="19"/>
  <c r="Z350" i="19"/>
  <c r="W350" i="19"/>
  <c r="T350" i="19"/>
  <c r="Q350" i="19"/>
  <c r="N350" i="19"/>
  <c r="AP349" i="19"/>
  <c r="AO349" i="19"/>
  <c r="AN349" i="19"/>
  <c r="AM349" i="19"/>
  <c r="AH349" i="19"/>
  <c r="AF349" i="19"/>
  <c r="AC349" i="19"/>
  <c r="Z349" i="19"/>
  <c r="W349" i="19"/>
  <c r="T349" i="19"/>
  <c r="Q349" i="19"/>
  <c r="N349" i="19"/>
  <c r="AP348" i="19"/>
  <c r="AO348" i="19"/>
  <c r="AN348" i="19"/>
  <c r="AM348" i="19"/>
  <c r="AP347" i="19"/>
  <c r="AO347" i="19"/>
  <c r="AN347" i="19"/>
  <c r="AM347" i="19"/>
  <c r="AH347" i="19"/>
  <c r="AF347" i="19"/>
  <c r="AC347" i="19"/>
  <c r="Z347" i="19"/>
  <c r="W347" i="19"/>
  <c r="T347" i="19"/>
  <c r="Q347" i="19"/>
  <c r="N347" i="19"/>
  <c r="AP346" i="19"/>
  <c r="AO346" i="19"/>
  <c r="AN346" i="19"/>
  <c r="AM346" i="19"/>
  <c r="AH346" i="19"/>
  <c r="AF346" i="19"/>
  <c r="AC346" i="19"/>
  <c r="Z346" i="19"/>
  <c r="W346" i="19"/>
  <c r="T346" i="19"/>
  <c r="Q346" i="19"/>
  <c r="N346" i="19"/>
  <c r="AP345" i="19"/>
  <c r="AO345" i="19"/>
  <c r="AN345" i="19"/>
  <c r="AM345" i="19"/>
  <c r="AP344" i="19"/>
  <c r="AO344" i="19"/>
  <c r="AN344" i="19"/>
  <c r="AM344" i="19"/>
  <c r="AH344" i="19"/>
  <c r="AF344" i="19"/>
  <c r="AC344" i="19"/>
  <c r="Z344" i="19"/>
  <c r="W344" i="19"/>
  <c r="T344" i="19"/>
  <c r="Q344" i="19"/>
  <c r="N344" i="19"/>
  <c r="AP343" i="19"/>
  <c r="AO343" i="19"/>
  <c r="AN343" i="19"/>
  <c r="AM343" i="19"/>
  <c r="AP342" i="19"/>
  <c r="AO342" i="19"/>
  <c r="AN342" i="19"/>
  <c r="AM342" i="19"/>
  <c r="AH342" i="19"/>
  <c r="AF342" i="19"/>
  <c r="AC342" i="19"/>
  <c r="Z342" i="19"/>
  <c r="W342" i="19"/>
  <c r="T342" i="19"/>
  <c r="Q342" i="19"/>
  <c r="N342" i="19"/>
  <c r="AP341" i="19"/>
  <c r="AO341" i="19"/>
  <c r="AN341" i="19"/>
  <c r="AM341" i="19"/>
  <c r="AP340" i="19"/>
  <c r="AO340" i="19"/>
  <c r="AN340" i="19"/>
  <c r="AM340" i="19"/>
  <c r="AH340" i="19"/>
  <c r="AF340" i="19"/>
  <c r="AC340" i="19"/>
  <c r="Z340" i="19"/>
  <c r="W340" i="19"/>
  <c r="T340" i="19"/>
  <c r="Q340" i="19"/>
  <c r="N340" i="19"/>
  <c r="AP339" i="19"/>
  <c r="AO339" i="19"/>
  <c r="AN339" i="19"/>
  <c r="AM339" i="19"/>
  <c r="AH339" i="19"/>
  <c r="AF339" i="19"/>
  <c r="AC339" i="19"/>
  <c r="Z339" i="19"/>
  <c r="W339" i="19"/>
  <c r="T339" i="19"/>
  <c r="Q339" i="19"/>
  <c r="N339" i="19"/>
  <c r="AP338" i="19"/>
  <c r="AO338" i="19"/>
  <c r="AN338" i="19"/>
  <c r="AM338" i="19"/>
  <c r="AH338" i="19"/>
  <c r="AF338" i="19"/>
  <c r="AC338" i="19"/>
  <c r="Z338" i="19"/>
  <c r="W338" i="19"/>
  <c r="T338" i="19"/>
  <c r="Q338" i="19"/>
  <c r="N338" i="19"/>
  <c r="AP337" i="19"/>
  <c r="AO337" i="19"/>
  <c r="AN337" i="19"/>
  <c r="AM337" i="19"/>
  <c r="AP336" i="19"/>
  <c r="AO336" i="19"/>
  <c r="AN336" i="19"/>
  <c r="AM336" i="19"/>
  <c r="AH336" i="19"/>
  <c r="AF336" i="19"/>
  <c r="AC336" i="19"/>
  <c r="Z336" i="19"/>
  <c r="W336" i="19"/>
  <c r="T336" i="19"/>
  <c r="Q336" i="19"/>
  <c r="N336" i="19"/>
  <c r="AP335" i="19"/>
  <c r="AO335" i="19"/>
  <c r="AN335" i="19"/>
  <c r="AM335" i="19"/>
  <c r="AH335" i="19"/>
  <c r="AF335" i="19"/>
  <c r="AC335" i="19"/>
  <c r="Z335" i="19"/>
  <c r="W335" i="19"/>
  <c r="T335" i="19"/>
  <c r="Q335" i="19"/>
  <c r="N335" i="19"/>
  <c r="AP334" i="19"/>
  <c r="AO334" i="19"/>
  <c r="AN334" i="19"/>
  <c r="AM334" i="19"/>
  <c r="AP333" i="19"/>
  <c r="AO333" i="19"/>
  <c r="AN333" i="19"/>
  <c r="AM333" i="19"/>
  <c r="AH333" i="19"/>
  <c r="AF333" i="19"/>
  <c r="AC333" i="19"/>
  <c r="Z333" i="19"/>
  <c r="W333" i="19"/>
  <c r="T333" i="19"/>
  <c r="Q333" i="19"/>
  <c r="N333" i="19"/>
  <c r="AP332" i="19"/>
  <c r="AO332" i="19"/>
  <c r="AN332" i="19"/>
  <c r="AM332" i="19"/>
  <c r="AH332" i="19"/>
  <c r="AF332" i="19"/>
  <c r="AC332" i="19"/>
  <c r="Z332" i="19"/>
  <c r="W332" i="19"/>
  <c r="T332" i="19"/>
  <c r="Q332" i="19"/>
  <c r="N332" i="19"/>
  <c r="AP331" i="19"/>
  <c r="AO331" i="19"/>
  <c r="AN331" i="19"/>
  <c r="AM331" i="19"/>
  <c r="AH331" i="19"/>
  <c r="AF331" i="19"/>
  <c r="AC331" i="19"/>
  <c r="Z331" i="19"/>
  <c r="W331" i="19"/>
  <c r="T331" i="19"/>
  <c r="Q331" i="19"/>
  <c r="N331" i="19"/>
  <c r="AP330" i="19"/>
  <c r="AO330" i="19"/>
  <c r="AN330" i="19"/>
  <c r="AM330" i="19"/>
  <c r="AH330" i="19"/>
  <c r="AF330" i="19"/>
  <c r="AC330" i="19"/>
  <c r="Z330" i="19"/>
  <c r="W330" i="19"/>
  <c r="T330" i="19"/>
  <c r="Q330" i="19"/>
  <c r="N330" i="19"/>
  <c r="AP329" i="19"/>
  <c r="AO329" i="19"/>
  <c r="AN329" i="19"/>
  <c r="AM329" i="19"/>
  <c r="AH329" i="19"/>
  <c r="AF329" i="19"/>
  <c r="AC329" i="19"/>
  <c r="Z329" i="19"/>
  <c r="W329" i="19"/>
  <c r="T329" i="19"/>
  <c r="Q329" i="19"/>
  <c r="N329" i="19"/>
  <c r="AP328" i="19"/>
  <c r="AO328" i="19"/>
  <c r="AN328" i="19"/>
  <c r="AM328" i="19"/>
  <c r="AH328" i="19"/>
  <c r="AF328" i="19"/>
  <c r="AC328" i="19"/>
  <c r="Z328" i="19"/>
  <c r="W328" i="19"/>
  <c r="T328" i="19"/>
  <c r="Q328" i="19"/>
  <c r="N328" i="19"/>
  <c r="AP327" i="19"/>
  <c r="AO327" i="19"/>
  <c r="AN327" i="19"/>
  <c r="AM327" i="19"/>
  <c r="AH327" i="19"/>
  <c r="AF327" i="19"/>
  <c r="AC327" i="19"/>
  <c r="Z327" i="19"/>
  <c r="W327" i="19"/>
  <c r="T327" i="19"/>
  <c r="Q327" i="19"/>
  <c r="N327" i="19"/>
  <c r="AP326" i="19"/>
  <c r="AO326" i="19"/>
  <c r="AN326" i="19"/>
  <c r="AM326" i="19"/>
  <c r="AH326" i="19"/>
  <c r="AF326" i="19"/>
  <c r="AC326" i="19"/>
  <c r="Z326" i="19"/>
  <c r="W326" i="19"/>
  <c r="T326" i="19"/>
  <c r="Q326" i="19"/>
  <c r="N326" i="19"/>
  <c r="AP325" i="19"/>
  <c r="AO325" i="19"/>
  <c r="AN325" i="19"/>
  <c r="AM325" i="19"/>
  <c r="AH325" i="19"/>
  <c r="AF325" i="19"/>
  <c r="AC325" i="19"/>
  <c r="Z325" i="19"/>
  <c r="W325" i="19"/>
  <c r="T325" i="19"/>
  <c r="Q325" i="19"/>
  <c r="N325" i="19"/>
  <c r="AP324" i="19"/>
  <c r="AO324" i="19"/>
  <c r="AN324" i="19"/>
  <c r="AM324" i="19"/>
  <c r="AH324" i="19"/>
  <c r="AF324" i="19"/>
  <c r="AC324" i="19"/>
  <c r="Z324" i="19"/>
  <c r="W324" i="19"/>
  <c r="T324" i="19"/>
  <c r="Q324" i="19"/>
  <c r="N324" i="19"/>
  <c r="AP323" i="19"/>
  <c r="AO323" i="19"/>
  <c r="AN323" i="19"/>
  <c r="AM323" i="19"/>
  <c r="AH323" i="19"/>
  <c r="AF323" i="19"/>
  <c r="AC323" i="19"/>
  <c r="Z323" i="19"/>
  <c r="W323" i="19"/>
  <c r="T323" i="19"/>
  <c r="Q323" i="19"/>
  <c r="N323" i="19"/>
  <c r="AP322" i="19"/>
  <c r="AO322" i="19"/>
  <c r="AN322" i="19"/>
  <c r="AM322" i="19"/>
  <c r="AH322" i="19"/>
  <c r="AF322" i="19"/>
  <c r="AC322" i="19"/>
  <c r="Z322" i="19"/>
  <c r="W322" i="19"/>
  <c r="T322" i="19"/>
  <c r="Q322" i="19"/>
  <c r="N322" i="19"/>
  <c r="AP321" i="19"/>
  <c r="AO321" i="19"/>
  <c r="AN321" i="19"/>
  <c r="AM321" i="19"/>
  <c r="AH321" i="19"/>
  <c r="AF321" i="19"/>
  <c r="AC321" i="19"/>
  <c r="Z321" i="19"/>
  <c r="W321" i="19"/>
  <c r="T321" i="19"/>
  <c r="Q321" i="19"/>
  <c r="N321" i="19"/>
  <c r="AP320" i="19"/>
  <c r="AO320" i="19"/>
  <c r="AN320" i="19"/>
  <c r="AM320" i="19"/>
  <c r="AH320" i="19"/>
  <c r="AF320" i="19"/>
  <c r="AC320" i="19"/>
  <c r="Z320" i="19"/>
  <c r="W320" i="19"/>
  <c r="T320" i="19"/>
  <c r="Q320" i="19"/>
  <c r="N320" i="19"/>
  <c r="AP319" i="19"/>
  <c r="AO319" i="19"/>
  <c r="AN319" i="19"/>
  <c r="AM319" i="19"/>
  <c r="AP318" i="19"/>
  <c r="AO318" i="19"/>
  <c r="AN318" i="19"/>
  <c r="AM318" i="19"/>
  <c r="AH318" i="19"/>
  <c r="AF318" i="19"/>
  <c r="AC318" i="19"/>
  <c r="Z318" i="19"/>
  <c r="W318" i="19"/>
  <c r="T318" i="19"/>
  <c r="Q318" i="19"/>
  <c r="N318" i="19"/>
  <c r="AP317" i="19"/>
  <c r="AO317" i="19"/>
  <c r="AN317" i="19"/>
  <c r="AM317" i="19"/>
  <c r="AH317" i="19"/>
  <c r="AF317" i="19"/>
  <c r="AC317" i="19"/>
  <c r="Z317" i="19"/>
  <c r="W317" i="19"/>
  <c r="T317" i="19"/>
  <c r="Q317" i="19"/>
  <c r="N317" i="19"/>
  <c r="AP316" i="19"/>
  <c r="AO316" i="19"/>
  <c r="AN316" i="19"/>
  <c r="AM316" i="19"/>
  <c r="AH316" i="19"/>
  <c r="AF316" i="19"/>
  <c r="AC316" i="19"/>
  <c r="Z316" i="19"/>
  <c r="W316" i="19"/>
  <c r="T316" i="19"/>
  <c r="Q316" i="19"/>
  <c r="N316" i="19"/>
  <c r="AP315" i="19"/>
  <c r="AO315" i="19"/>
  <c r="AN315" i="19"/>
  <c r="AM315" i="19"/>
  <c r="AH315" i="19"/>
  <c r="AF315" i="19"/>
  <c r="AC315" i="19"/>
  <c r="Z315" i="19"/>
  <c r="W315" i="19"/>
  <c r="T315" i="19"/>
  <c r="Q315" i="19"/>
  <c r="N315" i="19"/>
  <c r="AP314" i="19"/>
  <c r="AO314" i="19"/>
  <c r="AN314" i="19"/>
  <c r="AM314" i="19"/>
  <c r="AH314" i="19"/>
  <c r="AF314" i="19"/>
  <c r="AC314" i="19"/>
  <c r="Z314" i="19"/>
  <c r="W314" i="19"/>
  <c r="T314" i="19"/>
  <c r="Q314" i="19"/>
  <c r="N314" i="19"/>
  <c r="AP313" i="19"/>
  <c r="AO313" i="19"/>
  <c r="AN313" i="19"/>
  <c r="AM313" i="19"/>
  <c r="AH313" i="19"/>
  <c r="AF313" i="19"/>
  <c r="AC313" i="19"/>
  <c r="Z313" i="19"/>
  <c r="W313" i="19"/>
  <c r="T313" i="19"/>
  <c r="Q313" i="19"/>
  <c r="N313" i="19"/>
  <c r="AP312" i="19"/>
  <c r="AO312" i="19"/>
  <c r="AN312" i="19"/>
  <c r="AM312" i="19"/>
  <c r="AP311" i="19"/>
  <c r="AO311" i="19"/>
  <c r="AN311" i="19"/>
  <c r="AM311" i="19"/>
  <c r="AH311" i="19"/>
  <c r="AF311" i="19"/>
  <c r="AC311" i="19"/>
  <c r="Z311" i="19"/>
  <c r="W311" i="19"/>
  <c r="T311" i="19"/>
  <c r="Q311" i="19"/>
  <c r="N311" i="19"/>
  <c r="AP310" i="19"/>
  <c r="AO310" i="19"/>
  <c r="AN310" i="19"/>
  <c r="AM310" i="19"/>
  <c r="AH310" i="19"/>
  <c r="AF310" i="19"/>
  <c r="AC310" i="19"/>
  <c r="Z310" i="19"/>
  <c r="W310" i="19"/>
  <c r="T310" i="19"/>
  <c r="Q310" i="19"/>
  <c r="N310" i="19"/>
  <c r="AP309" i="19"/>
  <c r="AO309" i="19"/>
  <c r="AN309" i="19"/>
  <c r="AM309" i="19"/>
  <c r="AH309" i="19"/>
  <c r="AF309" i="19"/>
  <c r="AC309" i="19"/>
  <c r="Z309" i="19"/>
  <c r="W309" i="19"/>
  <c r="T309" i="19"/>
  <c r="Q309" i="19"/>
  <c r="N309" i="19"/>
  <c r="AP308" i="19"/>
  <c r="AO308" i="19"/>
  <c r="AN308" i="19"/>
  <c r="AM308" i="19"/>
  <c r="AP307" i="19"/>
  <c r="AO307" i="19"/>
  <c r="AN307" i="19"/>
  <c r="AM307" i="19"/>
  <c r="AH307" i="19"/>
  <c r="AF307" i="19"/>
  <c r="AC307" i="19"/>
  <c r="Z307" i="19"/>
  <c r="W307" i="19"/>
  <c r="T307" i="19"/>
  <c r="Q307" i="19"/>
  <c r="N307" i="19"/>
  <c r="AP306" i="19"/>
  <c r="AO306" i="19"/>
  <c r="AN306" i="19"/>
  <c r="AM306" i="19"/>
  <c r="AP305" i="19"/>
  <c r="AO305" i="19"/>
  <c r="AN305" i="19"/>
  <c r="AM305" i="19"/>
  <c r="AH305" i="19"/>
  <c r="AF305" i="19"/>
  <c r="AC305" i="19"/>
  <c r="Z305" i="19"/>
  <c r="W305" i="19"/>
  <c r="T305" i="19"/>
  <c r="Q305" i="19"/>
  <c r="N305" i="19"/>
  <c r="AP304" i="19"/>
  <c r="AO304" i="19"/>
  <c r="AN304" i="19"/>
  <c r="AM304" i="19"/>
  <c r="AH304" i="19"/>
  <c r="AF304" i="19"/>
  <c r="AC304" i="19"/>
  <c r="Z304" i="19"/>
  <c r="W304" i="19"/>
  <c r="T304" i="19"/>
  <c r="Q304" i="19"/>
  <c r="N304" i="19"/>
  <c r="AP303" i="19"/>
  <c r="AO303" i="19"/>
  <c r="AN303" i="19"/>
  <c r="AM303" i="19"/>
  <c r="AH303" i="19"/>
  <c r="AF303" i="19"/>
  <c r="AC303" i="19"/>
  <c r="Z303" i="19"/>
  <c r="W303" i="19"/>
  <c r="T303" i="19"/>
  <c r="Q303" i="19"/>
  <c r="N303" i="19"/>
  <c r="AP302" i="19"/>
  <c r="AO302" i="19"/>
  <c r="AN302" i="19"/>
  <c r="AM302" i="19"/>
  <c r="AH302" i="19"/>
  <c r="AC302" i="19"/>
  <c r="Z302" i="19"/>
  <c r="W302" i="19"/>
  <c r="T302" i="19"/>
  <c r="Q302" i="19"/>
  <c r="N302" i="19"/>
  <c r="AP301" i="19"/>
  <c r="AO301" i="19"/>
  <c r="AN301" i="19"/>
  <c r="AM301" i="19"/>
  <c r="AH301" i="19"/>
  <c r="AF301" i="19"/>
  <c r="AC301" i="19"/>
  <c r="Z301" i="19"/>
  <c r="W301" i="19"/>
  <c r="T301" i="19"/>
  <c r="Q301" i="19"/>
  <c r="N301" i="19"/>
  <c r="AP300" i="19"/>
  <c r="AO300" i="19"/>
  <c r="AN300" i="19"/>
  <c r="AM300" i="19"/>
  <c r="AH300" i="19"/>
  <c r="AF300" i="19"/>
  <c r="AC300" i="19"/>
  <c r="Z300" i="19"/>
  <c r="W300" i="19"/>
  <c r="T300" i="19"/>
  <c r="Q300" i="19"/>
  <c r="N300" i="19"/>
  <c r="AP299" i="19"/>
  <c r="AO299" i="19"/>
  <c r="AN299" i="19"/>
  <c r="AM299" i="19"/>
  <c r="AP298" i="19"/>
  <c r="AO298" i="19"/>
  <c r="AN298" i="19"/>
  <c r="AM298" i="19"/>
  <c r="AH298" i="19"/>
  <c r="AF298" i="19"/>
  <c r="AC298" i="19"/>
  <c r="Z298" i="19"/>
  <c r="W298" i="19"/>
  <c r="T298" i="19"/>
  <c r="Q298" i="19"/>
  <c r="N298" i="19"/>
  <c r="AP297" i="19"/>
  <c r="AO297" i="19"/>
  <c r="AN297" i="19"/>
  <c r="AM297" i="19"/>
  <c r="AH297" i="19"/>
  <c r="AF297" i="19"/>
  <c r="AC297" i="19"/>
  <c r="Z297" i="19"/>
  <c r="W297" i="19"/>
  <c r="T297" i="19"/>
  <c r="Q297" i="19"/>
  <c r="N297" i="19"/>
  <c r="AP296" i="19"/>
  <c r="AO296" i="19"/>
  <c r="AN296" i="19"/>
  <c r="AM296" i="19"/>
  <c r="AP295" i="19"/>
  <c r="AO295" i="19"/>
  <c r="AN295" i="19"/>
  <c r="AM295" i="19"/>
  <c r="AH295" i="19"/>
  <c r="AF295" i="19"/>
  <c r="AC295" i="19"/>
  <c r="Z295" i="19"/>
  <c r="W295" i="19"/>
  <c r="T295" i="19"/>
  <c r="Q295" i="19"/>
  <c r="N295" i="19"/>
  <c r="AP294" i="19"/>
  <c r="AO294" i="19"/>
  <c r="AN294" i="19"/>
  <c r="AM294" i="19"/>
  <c r="AH294" i="19"/>
  <c r="AF294" i="19"/>
  <c r="AC294" i="19"/>
  <c r="Z294" i="19"/>
  <c r="W294" i="19"/>
  <c r="T294" i="19"/>
  <c r="Q294" i="19"/>
  <c r="N294" i="19"/>
  <c r="AP293" i="19"/>
  <c r="AO293" i="19"/>
  <c r="AN293" i="19"/>
  <c r="AM293" i="19"/>
  <c r="AH293" i="19"/>
  <c r="AF293" i="19"/>
  <c r="AC293" i="19"/>
  <c r="Z293" i="19"/>
  <c r="W293" i="19"/>
  <c r="T293" i="19"/>
  <c r="Q293" i="19"/>
  <c r="N293" i="19"/>
  <c r="AP292" i="19"/>
  <c r="AO292" i="19"/>
  <c r="AN292" i="19"/>
  <c r="AM292" i="19"/>
  <c r="AH292" i="19"/>
  <c r="AF292" i="19"/>
  <c r="AC292" i="19"/>
  <c r="Z292" i="19"/>
  <c r="W292" i="19"/>
  <c r="T292" i="19"/>
  <c r="Q292" i="19"/>
  <c r="N292" i="19"/>
  <c r="AP291" i="19"/>
  <c r="AO291" i="19"/>
  <c r="AN291" i="19"/>
  <c r="AM291" i="19"/>
  <c r="AH291" i="19"/>
  <c r="AF291" i="19"/>
  <c r="AC291" i="19"/>
  <c r="Z291" i="19"/>
  <c r="W291" i="19"/>
  <c r="T291" i="19"/>
  <c r="Q291" i="19"/>
  <c r="N291" i="19"/>
  <c r="AP290" i="19"/>
  <c r="AO290" i="19"/>
  <c r="AN290" i="19"/>
  <c r="AM290" i="19"/>
  <c r="AH290" i="19"/>
  <c r="AF290" i="19"/>
  <c r="AC290" i="19"/>
  <c r="Z290" i="19"/>
  <c r="W290" i="19"/>
  <c r="T290" i="19"/>
  <c r="Q290" i="19"/>
  <c r="N290" i="19"/>
  <c r="AP289" i="19"/>
  <c r="AO289" i="19"/>
  <c r="AN289" i="19"/>
  <c r="AM289" i="19"/>
  <c r="AP288" i="19"/>
  <c r="AO288" i="19"/>
  <c r="AN288" i="19"/>
  <c r="AM288" i="19"/>
  <c r="AH288" i="19"/>
  <c r="AF288" i="19"/>
  <c r="AC288" i="19"/>
  <c r="Z288" i="19"/>
  <c r="W288" i="19"/>
  <c r="T288" i="19"/>
  <c r="Q288" i="19"/>
  <c r="N288" i="19"/>
  <c r="AP287" i="19"/>
  <c r="AO287" i="19"/>
  <c r="AN287" i="19"/>
  <c r="AM287" i="19"/>
  <c r="AH287" i="19"/>
  <c r="AF287" i="19"/>
  <c r="AC287" i="19"/>
  <c r="Z287" i="19"/>
  <c r="W287" i="19"/>
  <c r="T287" i="19"/>
  <c r="Q287" i="19"/>
  <c r="N287" i="19"/>
  <c r="AP286" i="19"/>
  <c r="AO286" i="19"/>
  <c r="AN286" i="19"/>
  <c r="AM286" i="19"/>
  <c r="AH286" i="19"/>
  <c r="AF286" i="19"/>
  <c r="AC286" i="19"/>
  <c r="Z286" i="19"/>
  <c r="W286" i="19"/>
  <c r="T286" i="19"/>
  <c r="Q286" i="19"/>
  <c r="N286" i="19"/>
  <c r="AP285" i="19"/>
  <c r="AO285" i="19"/>
  <c r="AN285" i="19"/>
  <c r="AM285" i="19"/>
  <c r="AP284" i="19"/>
  <c r="AO284" i="19"/>
  <c r="AN284" i="19"/>
  <c r="AM284" i="19"/>
  <c r="AH284" i="19"/>
  <c r="AF284" i="19"/>
  <c r="AC284" i="19"/>
  <c r="Z284" i="19"/>
  <c r="W284" i="19"/>
  <c r="T284" i="19"/>
  <c r="Q284" i="19"/>
  <c r="N284" i="19"/>
  <c r="AP283" i="19"/>
  <c r="AO283" i="19"/>
  <c r="AN283" i="19"/>
  <c r="AM283" i="19"/>
  <c r="AP282" i="19"/>
  <c r="AO282" i="19"/>
  <c r="AN282" i="19"/>
  <c r="AM282" i="19"/>
  <c r="AH282" i="19"/>
  <c r="AF282" i="19"/>
  <c r="AC282" i="19"/>
  <c r="Z282" i="19"/>
  <c r="W282" i="19"/>
  <c r="T282" i="19"/>
  <c r="Q282" i="19"/>
  <c r="N282" i="19"/>
  <c r="AP281" i="19"/>
  <c r="AO281" i="19"/>
  <c r="AN281" i="19"/>
  <c r="AM281" i="19"/>
  <c r="AP280" i="19"/>
  <c r="AO280" i="19"/>
  <c r="AN280" i="19"/>
  <c r="AM280" i="19"/>
  <c r="AH280" i="19"/>
  <c r="AF280" i="19"/>
  <c r="AC280" i="19"/>
  <c r="Z280" i="19"/>
  <c r="W280" i="19"/>
  <c r="T280" i="19"/>
  <c r="Q280" i="19"/>
  <c r="N280" i="19"/>
  <c r="AP279" i="19"/>
  <c r="AO279" i="19"/>
  <c r="AN279" i="19"/>
  <c r="AM279" i="19"/>
  <c r="AP278" i="19"/>
  <c r="AO278" i="19"/>
  <c r="AN278" i="19"/>
  <c r="AM278" i="19"/>
  <c r="AH278" i="19"/>
  <c r="AF278" i="19"/>
  <c r="AC278" i="19"/>
  <c r="Z278" i="19"/>
  <c r="W278" i="19"/>
  <c r="T278" i="19"/>
  <c r="Q278" i="19"/>
  <c r="N278" i="19"/>
  <c r="AP277" i="19"/>
  <c r="AO277" i="19"/>
  <c r="AN277" i="19"/>
  <c r="AM277" i="19"/>
  <c r="AH277" i="19"/>
  <c r="AF277" i="19"/>
  <c r="AC277" i="19"/>
  <c r="Z277" i="19"/>
  <c r="W277" i="19"/>
  <c r="T277" i="19"/>
  <c r="Q277" i="19"/>
  <c r="N277" i="19"/>
  <c r="AP276" i="19"/>
  <c r="AO276" i="19"/>
  <c r="AN276" i="19"/>
  <c r="AM276" i="19"/>
  <c r="AP275" i="19"/>
  <c r="AO275" i="19"/>
  <c r="AN275" i="19"/>
  <c r="AM275" i="19"/>
  <c r="AH275" i="19"/>
  <c r="AF275" i="19"/>
  <c r="AC275" i="19"/>
  <c r="Z275" i="19"/>
  <c r="W275" i="19"/>
  <c r="T275" i="19"/>
  <c r="Q275" i="19"/>
  <c r="N275" i="19"/>
  <c r="AP274" i="19"/>
  <c r="AO274" i="19"/>
  <c r="AN274" i="19"/>
  <c r="AM274" i="19"/>
  <c r="AH274" i="19"/>
  <c r="AF274" i="19"/>
  <c r="AC274" i="19"/>
  <c r="Z274" i="19"/>
  <c r="W274" i="19"/>
  <c r="T274" i="19"/>
  <c r="Q274" i="19"/>
  <c r="N274" i="19"/>
  <c r="AP273" i="19"/>
  <c r="AO273" i="19"/>
  <c r="AN273" i="19"/>
  <c r="AM273" i="19"/>
  <c r="AH273" i="19"/>
  <c r="AF273" i="19"/>
  <c r="AC273" i="19"/>
  <c r="Z273" i="19"/>
  <c r="W273" i="19"/>
  <c r="T273" i="19"/>
  <c r="Q273" i="19"/>
  <c r="N273" i="19"/>
  <c r="AP272" i="19"/>
  <c r="AO272" i="19"/>
  <c r="AN272" i="19"/>
  <c r="AM272" i="19"/>
  <c r="AH272" i="19"/>
  <c r="AF272" i="19"/>
  <c r="AC272" i="19"/>
  <c r="Z272" i="19"/>
  <c r="W272" i="19"/>
  <c r="T272" i="19"/>
  <c r="Q272" i="19"/>
  <c r="N272" i="19"/>
  <c r="AP271" i="19"/>
  <c r="AO271" i="19"/>
  <c r="AN271" i="19"/>
  <c r="AM271" i="19"/>
  <c r="AP270" i="19"/>
  <c r="AO270" i="19"/>
  <c r="AN270" i="19"/>
  <c r="AM270" i="19"/>
  <c r="AH270" i="19"/>
  <c r="AF270" i="19"/>
  <c r="AC270" i="19"/>
  <c r="Z270" i="19"/>
  <c r="W270" i="19"/>
  <c r="T270" i="19"/>
  <c r="Q270" i="19"/>
  <c r="N270" i="19"/>
  <c r="AP269" i="19"/>
  <c r="AO269" i="19"/>
  <c r="AN269" i="19"/>
  <c r="AM269" i="19"/>
  <c r="AH269" i="19"/>
  <c r="AF269" i="19"/>
  <c r="AC269" i="19"/>
  <c r="Z269" i="19"/>
  <c r="W269" i="19"/>
  <c r="T269" i="19"/>
  <c r="Q269" i="19"/>
  <c r="N269" i="19"/>
  <c r="AP268" i="19"/>
  <c r="AO268" i="19"/>
  <c r="AN268" i="19"/>
  <c r="AM268" i="19"/>
  <c r="AH268" i="19"/>
  <c r="AF268" i="19"/>
  <c r="AC268" i="19"/>
  <c r="Z268" i="19"/>
  <c r="W268" i="19"/>
  <c r="T268" i="19"/>
  <c r="Q268" i="19"/>
  <c r="N268" i="19"/>
  <c r="AP267" i="19"/>
  <c r="AO267" i="19"/>
  <c r="AN267" i="19"/>
  <c r="AM267" i="19"/>
  <c r="AH267" i="19"/>
  <c r="AF267" i="19"/>
  <c r="AC267" i="19"/>
  <c r="Z267" i="19"/>
  <c r="W267" i="19"/>
  <c r="T267" i="19"/>
  <c r="Q267" i="19"/>
  <c r="N267" i="19"/>
  <c r="AP266" i="19"/>
  <c r="AO266" i="19"/>
  <c r="AN266" i="19"/>
  <c r="AM266" i="19"/>
  <c r="AH266" i="19"/>
  <c r="AF266" i="19"/>
  <c r="AC266" i="19"/>
  <c r="Z266" i="19"/>
  <c r="W266" i="19"/>
  <c r="T266" i="19"/>
  <c r="Q266" i="19"/>
  <c r="N266" i="19"/>
  <c r="AP265" i="19"/>
  <c r="AO265" i="19"/>
  <c r="AN265" i="19"/>
  <c r="AM265" i="19"/>
  <c r="AH265" i="19"/>
  <c r="AF265" i="19"/>
  <c r="AC265" i="19"/>
  <c r="Z265" i="19"/>
  <c r="W265" i="19"/>
  <c r="T265" i="19"/>
  <c r="Q265" i="19"/>
  <c r="N265" i="19"/>
  <c r="AP264" i="19"/>
  <c r="AO264" i="19"/>
  <c r="AN264" i="19"/>
  <c r="AM264" i="19"/>
  <c r="AP263" i="19"/>
  <c r="AO263" i="19"/>
  <c r="AN263" i="19"/>
  <c r="AM263" i="19"/>
  <c r="AH263" i="19"/>
  <c r="AF263" i="19"/>
  <c r="AC263" i="19"/>
  <c r="Z263" i="19"/>
  <c r="W263" i="19"/>
  <c r="T263" i="19"/>
  <c r="Q263" i="19"/>
  <c r="N263" i="19"/>
  <c r="AP262" i="19"/>
  <c r="AO262" i="19"/>
  <c r="AN262" i="19"/>
  <c r="AM262" i="19"/>
  <c r="AH262" i="19"/>
  <c r="AF262" i="19"/>
  <c r="AC262" i="19"/>
  <c r="Z262" i="19"/>
  <c r="W262" i="19"/>
  <c r="T262" i="19"/>
  <c r="Q262" i="19"/>
  <c r="N262" i="19"/>
  <c r="AP261" i="19"/>
  <c r="AO261" i="19"/>
  <c r="AN261" i="19"/>
  <c r="AM261" i="19"/>
  <c r="AH261" i="19"/>
  <c r="AF261" i="19"/>
  <c r="AC261" i="19"/>
  <c r="Z261" i="19"/>
  <c r="W261" i="19"/>
  <c r="T261" i="19"/>
  <c r="Q261" i="19"/>
  <c r="N261" i="19"/>
  <c r="AP260" i="19"/>
  <c r="AO260" i="19"/>
  <c r="AN260" i="19"/>
  <c r="AM260" i="19"/>
  <c r="AP259" i="19"/>
  <c r="AO259" i="19"/>
  <c r="AN259" i="19"/>
  <c r="AM259" i="19"/>
  <c r="AH259" i="19"/>
  <c r="AF259" i="19"/>
  <c r="AC259" i="19"/>
  <c r="Z259" i="19"/>
  <c r="W259" i="19"/>
  <c r="T259" i="19"/>
  <c r="Q259" i="19"/>
  <c r="N259" i="19"/>
  <c r="AP258" i="19"/>
  <c r="AO258" i="19"/>
  <c r="AN258" i="19"/>
  <c r="AM258" i="19"/>
  <c r="AH258" i="19"/>
  <c r="AF258" i="19"/>
  <c r="AC258" i="19"/>
  <c r="Z258" i="19"/>
  <c r="W258" i="19"/>
  <c r="T258" i="19"/>
  <c r="Q258" i="19"/>
  <c r="N258" i="19"/>
  <c r="AP257" i="19"/>
  <c r="AO257" i="19"/>
  <c r="AN257" i="19"/>
  <c r="AM257" i="19"/>
  <c r="AP256" i="19"/>
  <c r="AO256" i="19"/>
  <c r="AN256" i="19"/>
  <c r="AM256" i="19"/>
  <c r="AH256" i="19"/>
  <c r="AF256" i="19"/>
  <c r="AC256" i="19"/>
  <c r="Z256" i="19"/>
  <c r="W256" i="19"/>
  <c r="T256" i="19"/>
  <c r="Q256" i="19"/>
  <c r="N256" i="19"/>
  <c r="AP255" i="19"/>
  <c r="AO255" i="19"/>
  <c r="AN255" i="19"/>
  <c r="AM255" i="19"/>
  <c r="AH255" i="19"/>
  <c r="AF255" i="19"/>
  <c r="AC255" i="19"/>
  <c r="Z255" i="19"/>
  <c r="W255" i="19"/>
  <c r="T255" i="19"/>
  <c r="Q255" i="19"/>
  <c r="N255" i="19"/>
  <c r="AP254" i="19"/>
  <c r="AO254" i="19"/>
  <c r="AN254" i="19"/>
  <c r="AM254" i="19"/>
  <c r="AH254" i="19"/>
  <c r="AF254" i="19"/>
  <c r="AC254" i="19"/>
  <c r="Z254" i="19"/>
  <c r="W254" i="19"/>
  <c r="T254" i="19"/>
  <c r="Q254" i="19"/>
  <c r="N254" i="19"/>
  <c r="AP253" i="19"/>
  <c r="AO253" i="19"/>
  <c r="AN253" i="19"/>
  <c r="AM253" i="19"/>
  <c r="AP252" i="19"/>
  <c r="AO252" i="19"/>
  <c r="AN252" i="19"/>
  <c r="AM252" i="19"/>
  <c r="AH252" i="19"/>
  <c r="AF252" i="19"/>
  <c r="AC252" i="19"/>
  <c r="Z252" i="19"/>
  <c r="W252" i="19"/>
  <c r="T252" i="19"/>
  <c r="Q252" i="19"/>
  <c r="N252" i="19"/>
  <c r="AP251" i="19"/>
  <c r="AO251" i="19"/>
  <c r="AN251" i="19"/>
  <c r="AM251" i="19"/>
  <c r="AH251" i="19"/>
  <c r="AF251" i="19"/>
  <c r="AC251" i="19"/>
  <c r="Z251" i="19"/>
  <c r="W251" i="19"/>
  <c r="T251" i="19"/>
  <c r="Q251" i="19"/>
  <c r="N251" i="19"/>
  <c r="AP250" i="19"/>
  <c r="AO250" i="19"/>
  <c r="AN250" i="19"/>
  <c r="AM250" i="19"/>
  <c r="AH250" i="19"/>
  <c r="AF250" i="19"/>
  <c r="AC250" i="19"/>
  <c r="Z250" i="19"/>
  <c r="W250" i="19"/>
  <c r="T250" i="19"/>
  <c r="Q250" i="19"/>
  <c r="N250" i="19"/>
  <c r="AP249" i="19"/>
  <c r="AO249" i="19"/>
  <c r="AN249" i="19"/>
  <c r="AM249" i="19"/>
  <c r="AH249" i="19"/>
  <c r="AF249" i="19"/>
  <c r="AC249" i="19"/>
  <c r="Z249" i="19"/>
  <c r="W249" i="19"/>
  <c r="T249" i="19"/>
  <c r="Q249" i="19"/>
  <c r="N249" i="19"/>
  <c r="AP248" i="19"/>
  <c r="AO248" i="19"/>
  <c r="AN248" i="19"/>
  <c r="AM248" i="19"/>
  <c r="AP247" i="19"/>
  <c r="AO247" i="19"/>
  <c r="AN247" i="19"/>
  <c r="AM247" i="19"/>
  <c r="AH247" i="19"/>
  <c r="AF247" i="19"/>
  <c r="AC247" i="19"/>
  <c r="Z247" i="19"/>
  <c r="W247" i="19"/>
  <c r="T247" i="19"/>
  <c r="Q247" i="19"/>
  <c r="N247" i="19"/>
  <c r="AP246" i="19"/>
  <c r="AO246" i="19"/>
  <c r="AN246" i="19"/>
  <c r="AM246" i="19"/>
  <c r="AH246" i="19"/>
  <c r="AF246" i="19"/>
  <c r="AC246" i="19"/>
  <c r="Z246" i="19"/>
  <c r="W246" i="19"/>
  <c r="T246" i="19"/>
  <c r="Q246" i="19"/>
  <c r="N246" i="19"/>
  <c r="AP245" i="19"/>
  <c r="AO245" i="19"/>
  <c r="AN245" i="19"/>
  <c r="AM245" i="19"/>
  <c r="AH245" i="19"/>
  <c r="AF245" i="19"/>
  <c r="AC245" i="19"/>
  <c r="Z245" i="19"/>
  <c r="W245" i="19"/>
  <c r="T245" i="19"/>
  <c r="Q245" i="19"/>
  <c r="N245" i="19"/>
  <c r="AP244" i="19"/>
  <c r="AO244" i="19"/>
  <c r="AN244" i="19"/>
  <c r="AM244" i="19"/>
  <c r="AH244" i="19"/>
  <c r="AF244" i="19"/>
  <c r="AC244" i="19"/>
  <c r="Z244" i="19"/>
  <c r="W244" i="19"/>
  <c r="T244" i="19"/>
  <c r="Q244" i="19"/>
  <c r="N244" i="19"/>
  <c r="AP243" i="19"/>
  <c r="AO243" i="19"/>
  <c r="AN243" i="19"/>
  <c r="AM243" i="19"/>
  <c r="AH243" i="19"/>
  <c r="AF243" i="19"/>
  <c r="AC243" i="19"/>
  <c r="Z243" i="19"/>
  <c r="W243" i="19"/>
  <c r="T243" i="19"/>
  <c r="Q243" i="19"/>
  <c r="N243" i="19"/>
  <c r="AP242" i="19"/>
  <c r="AO242" i="19"/>
  <c r="AN242" i="19"/>
  <c r="AM242" i="19"/>
  <c r="AH242" i="19"/>
  <c r="AF242" i="19"/>
  <c r="AC242" i="19"/>
  <c r="Z242" i="19"/>
  <c r="W242" i="19"/>
  <c r="T242" i="19"/>
  <c r="Q242" i="19"/>
  <c r="N242" i="19"/>
  <c r="AP241" i="19"/>
  <c r="AO241" i="19"/>
  <c r="AN241" i="19"/>
  <c r="AM241" i="19"/>
  <c r="AH241" i="19"/>
  <c r="AF241" i="19"/>
  <c r="AC241" i="19"/>
  <c r="Z241" i="19"/>
  <c r="W241" i="19"/>
  <c r="T241" i="19"/>
  <c r="Q241" i="19"/>
  <c r="N241" i="19"/>
  <c r="AP240" i="19"/>
  <c r="AO240" i="19"/>
  <c r="AN240" i="19"/>
  <c r="AM240" i="19"/>
  <c r="AH240" i="19"/>
  <c r="AF240" i="19"/>
  <c r="AC240" i="19"/>
  <c r="Z240" i="19"/>
  <c r="W240" i="19"/>
  <c r="T240" i="19"/>
  <c r="Q240" i="19"/>
  <c r="N240" i="19"/>
  <c r="AP239" i="19"/>
  <c r="AO239" i="19"/>
  <c r="AN239" i="19"/>
  <c r="AM239" i="19"/>
  <c r="AH239" i="19"/>
  <c r="AF239" i="19"/>
  <c r="AC239" i="19"/>
  <c r="Z239" i="19"/>
  <c r="W239" i="19"/>
  <c r="T239" i="19"/>
  <c r="Q239" i="19"/>
  <c r="N239" i="19"/>
  <c r="AP238" i="19"/>
  <c r="AO238" i="19"/>
  <c r="AN238" i="19"/>
  <c r="AM238" i="19"/>
  <c r="AP237" i="19"/>
  <c r="AO237" i="19"/>
  <c r="AN237" i="19"/>
  <c r="AM237" i="19"/>
  <c r="AH237" i="19"/>
  <c r="AF237" i="19"/>
  <c r="AC237" i="19"/>
  <c r="Z237" i="19"/>
  <c r="W237" i="19"/>
  <c r="T237" i="19"/>
  <c r="Q237" i="19"/>
  <c r="N237" i="19"/>
  <c r="AP236" i="19"/>
  <c r="AO236" i="19"/>
  <c r="AN236" i="19"/>
  <c r="AM236" i="19"/>
  <c r="AH236" i="19"/>
  <c r="AF236" i="19"/>
  <c r="AC236" i="19"/>
  <c r="Z236" i="19"/>
  <c r="W236" i="19"/>
  <c r="T236" i="19"/>
  <c r="Q236" i="19"/>
  <c r="N236" i="19"/>
  <c r="AP235" i="19"/>
  <c r="AO235" i="19"/>
  <c r="AN235" i="19"/>
  <c r="AM235" i="19"/>
  <c r="AH235" i="19"/>
  <c r="AF235" i="19"/>
  <c r="AC235" i="19"/>
  <c r="Z235" i="19"/>
  <c r="W235" i="19"/>
  <c r="T235" i="19"/>
  <c r="Q235" i="19"/>
  <c r="N235" i="19"/>
  <c r="AP234" i="19"/>
  <c r="AO234" i="19"/>
  <c r="AN234" i="19"/>
  <c r="AM234" i="19"/>
  <c r="AH234" i="19"/>
  <c r="AF234" i="19"/>
  <c r="AC234" i="19"/>
  <c r="Z234" i="19"/>
  <c r="W234" i="19"/>
  <c r="T234" i="19"/>
  <c r="Q234" i="19"/>
  <c r="N234" i="19"/>
  <c r="AP233" i="19"/>
  <c r="AO233" i="19"/>
  <c r="AN233" i="19"/>
  <c r="AM233" i="19"/>
  <c r="AH233" i="19"/>
  <c r="AF233" i="19"/>
  <c r="AC233" i="19"/>
  <c r="Z233" i="19"/>
  <c r="W233" i="19"/>
  <c r="T233" i="19"/>
  <c r="Q233" i="19"/>
  <c r="N233" i="19"/>
  <c r="AP232" i="19"/>
  <c r="AO232" i="19"/>
  <c r="AN232" i="19"/>
  <c r="AM232" i="19"/>
  <c r="AH232" i="19"/>
  <c r="AF232" i="19"/>
  <c r="AC232" i="19"/>
  <c r="Z232" i="19"/>
  <c r="W232" i="19"/>
  <c r="T232" i="19"/>
  <c r="Q232" i="19"/>
  <c r="N232" i="19"/>
  <c r="AP231" i="19"/>
  <c r="AO231" i="19"/>
  <c r="AN231" i="19"/>
  <c r="AM231" i="19"/>
  <c r="AH231" i="19"/>
  <c r="AF231" i="19"/>
  <c r="AC231" i="19"/>
  <c r="Z231" i="19"/>
  <c r="W231" i="19"/>
  <c r="T231" i="19"/>
  <c r="Q231" i="19"/>
  <c r="N231" i="19"/>
  <c r="AP230" i="19"/>
  <c r="AO230" i="19"/>
  <c r="AN230" i="19"/>
  <c r="AM230" i="19"/>
  <c r="AH230" i="19"/>
  <c r="AF230" i="19"/>
  <c r="AC230" i="19"/>
  <c r="Z230" i="19"/>
  <c r="W230" i="19"/>
  <c r="T230" i="19"/>
  <c r="Q230" i="19"/>
  <c r="N230" i="19"/>
  <c r="AP229" i="19"/>
  <c r="AO229" i="19"/>
  <c r="AN229" i="19"/>
  <c r="AM229" i="19"/>
  <c r="AH229" i="19"/>
  <c r="AF229" i="19"/>
  <c r="AC229" i="19"/>
  <c r="Z229" i="19"/>
  <c r="W229" i="19"/>
  <c r="T229" i="19"/>
  <c r="Q229" i="19"/>
  <c r="N229" i="19"/>
  <c r="AP228" i="19"/>
  <c r="AO228" i="19"/>
  <c r="AN228" i="19"/>
  <c r="AM228" i="19"/>
  <c r="AH228" i="19"/>
  <c r="AF228" i="19"/>
  <c r="AC228" i="19"/>
  <c r="Z228" i="19"/>
  <c r="W228" i="19"/>
  <c r="T228" i="19"/>
  <c r="Q228" i="19"/>
  <c r="N228" i="19"/>
  <c r="AP227" i="19"/>
  <c r="AO227" i="19"/>
  <c r="AN227" i="19"/>
  <c r="AM227" i="19"/>
  <c r="AH227" i="19"/>
  <c r="AF227" i="19"/>
  <c r="AC227" i="19"/>
  <c r="Z227" i="19"/>
  <c r="W227" i="19"/>
  <c r="T227" i="19"/>
  <c r="Q227" i="19"/>
  <c r="N227" i="19"/>
  <c r="AP226" i="19"/>
  <c r="AO226" i="19"/>
  <c r="AN226" i="19"/>
  <c r="AM226" i="19"/>
  <c r="AH226" i="19"/>
  <c r="AF226" i="19"/>
  <c r="AC226" i="19"/>
  <c r="Z226" i="19"/>
  <c r="W226" i="19"/>
  <c r="T226" i="19"/>
  <c r="Q226" i="19"/>
  <c r="N226" i="19"/>
  <c r="AP225" i="19"/>
  <c r="AO225" i="19"/>
  <c r="AN225" i="19"/>
  <c r="AM225" i="19"/>
  <c r="AH225" i="19"/>
  <c r="AF225" i="19"/>
  <c r="AC225" i="19"/>
  <c r="Z225" i="19"/>
  <c r="W225" i="19"/>
  <c r="T225" i="19"/>
  <c r="Q225" i="19"/>
  <c r="N225" i="19"/>
  <c r="AP224" i="19"/>
  <c r="AO224" i="19"/>
  <c r="AN224" i="19"/>
  <c r="AM224" i="19"/>
  <c r="AH224" i="19"/>
  <c r="AF224" i="19"/>
  <c r="AC224" i="19"/>
  <c r="Z224" i="19"/>
  <c r="W224" i="19"/>
  <c r="T224" i="19"/>
  <c r="Q224" i="19"/>
  <c r="N224" i="19"/>
  <c r="AP223" i="19"/>
  <c r="AO223" i="19"/>
  <c r="AN223" i="19"/>
  <c r="AM223" i="19"/>
  <c r="AH223" i="19"/>
  <c r="AF223" i="19"/>
  <c r="AC223" i="19"/>
  <c r="Z223" i="19"/>
  <c r="W223" i="19"/>
  <c r="T223" i="19"/>
  <c r="Q223" i="19"/>
  <c r="N223" i="19"/>
  <c r="AP222" i="19"/>
  <c r="AO222" i="19"/>
  <c r="AN222" i="19"/>
  <c r="AM222" i="19"/>
  <c r="AP221" i="19"/>
  <c r="AO221" i="19"/>
  <c r="AN221" i="19"/>
  <c r="AM221" i="19"/>
  <c r="AH221" i="19"/>
  <c r="AF221" i="19"/>
  <c r="AC221" i="19"/>
  <c r="Z221" i="19"/>
  <c r="W221" i="19"/>
  <c r="T221" i="19"/>
  <c r="Q221" i="19"/>
  <c r="N221" i="19"/>
  <c r="AP220" i="19"/>
  <c r="AO220" i="19"/>
  <c r="AN220" i="19"/>
  <c r="AM220" i="19"/>
  <c r="AH220" i="19"/>
  <c r="AF220" i="19"/>
  <c r="AC220" i="19"/>
  <c r="Z220" i="19"/>
  <c r="W220" i="19"/>
  <c r="T220" i="19"/>
  <c r="Q220" i="19"/>
  <c r="N220" i="19"/>
  <c r="AP219" i="19"/>
  <c r="AO219" i="19"/>
  <c r="AN219" i="19"/>
  <c r="AM219" i="19"/>
  <c r="AH219" i="19"/>
  <c r="AF219" i="19"/>
  <c r="AC219" i="19"/>
  <c r="Z219" i="19"/>
  <c r="W219" i="19"/>
  <c r="T219" i="19"/>
  <c r="Q219" i="19"/>
  <c r="N219" i="19"/>
  <c r="AP218" i="19"/>
  <c r="AO218" i="19"/>
  <c r="AN218" i="19"/>
  <c r="AM218" i="19"/>
  <c r="AP217" i="19"/>
  <c r="AO217" i="19"/>
  <c r="AN217" i="19"/>
  <c r="AM217" i="19"/>
  <c r="AH217" i="19"/>
  <c r="AF217" i="19"/>
  <c r="AC217" i="19"/>
  <c r="Z217" i="19"/>
  <c r="W217" i="19"/>
  <c r="T217" i="19"/>
  <c r="Q217" i="19"/>
  <c r="N217" i="19"/>
  <c r="AP216" i="19"/>
  <c r="AO216" i="19"/>
  <c r="AN216" i="19"/>
  <c r="AM216" i="19"/>
  <c r="AH216" i="19"/>
  <c r="AF216" i="19"/>
  <c r="AC216" i="19"/>
  <c r="Z216" i="19"/>
  <c r="W216" i="19"/>
  <c r="T216" i="19"/>
  <c r="Q216" i="19"/>
  <c r="N216" i="19"/>
  <c r="AP215" i="19"/>
  <c r="AO215" i="19"/>
  <c r="AN215" i="19"/>
  <c r="AM215" i="19"/>
  <c r="AP214" i="19"/>
  <c r="AO214" i="19"/>
  <c r="AN214" i="19"/>
  <c r="AM214" i="19"/>
  <c r="AH214" i="19"/>
  <c r="AF214" i="19"/>
  <c r="AC214" i="19"/>
  <c r="Z214" i="19"/>
  <c r="W214" i="19"/>
  <c r="T214" i="19"/>
  <c r="Q214" i="19"/>
  <c r="N214" i="19"/>
  <c r="AP213" i="19"/>
  <c r="AO213" i="19"/>
  <c r="AN213" i="19"/>
  <c r="AM213" i="19"/>
  <c r="AH213" i="19"/>
  <c r="AF213" i="19"/>
  <c r="AC213" i="19"/>
  <c r="Z213" i="19"/>
  <c r="W213" i="19"/>
  <c r="T213" i="19"/>
  <c r="Q213" i="19"/>
  <c r="N213" i="19"/>
  <c r="AP212" i="19"/>
  <c r="AO212" i="19"/>
  <c r="AN212" i="19"/>
  <c r="AM212" i="19"/>
  <c r="AH212" i="19"/>
  <c r="AC212" i="19"/>
  <c r="Z212" i="19"/>
  <c r="W212" i="19"/>
  <c r="T212" i="19"/>
  <c r="Q212" i="19"/>
  <c r="N212" i="19"/>
  <c r="AP211" i="19"/>
  <c r="AO211" i="19"/>
  <c r="AN211" i="19"/>
  <c r="AM211" i="19"/>
  <c r="AH211" i="19"/>
  <c r="AF211" i="19"/>
  <c r="AC211" i="19"/>
  <c r="Z211" i="19"/>
  <c r="W211" i="19"/>
  <c r="T211" i="19"/>
  <c r="Q211" i="19"/>
  <c r="N211" i="19"/>
  <c r="AP210" i="19"/>
  <c r="AO210" i="19"/>
  <c r="AN210" i="19"/>
  <c r="AM210" i="19"/>
  <c r="AH210" i="19"/>
  <c r="AF210" i="19"/>
  <c r="AC210" i="19"/>
  <c r="Z210" i="19"/>
  <c r="W210" i="19"/>
  <c r="T210" i="19"/>
  <c r="Q210" i="19"/>
  <c r="N210" i="19"/>
  <c r="AP209" i="19"/>
  <c r="AO209" i="19"/>
  <c r="AN209" i="19"/>
  <c r="AM209" i="19"/>
  <c r="AP208" i="19"/>
  <c r="AO208" i="19"/>
  <c r="AN208" i="19"/>
  <c r="AM208" i="19"/>
  <c r="AH208" i="19"/>
  <c r="AF208" i="19"/>
  <c r="AC208" i="19"/>
  <c r="Z208" i="19"/>
  <c r="W208" i="19"/>
  <c r="T208" i="19"/>
  <c r="Q208" i="19"/>
  <c r="N208" i="19"/>
  <c r="AP207" i="19"/>
  <c r="AO207" i="19"/>
  <c r="AN207" i="19"/>
  <c r="AM207" i="19"/>
  <c r="AH207" i="19"/>
  <c r="AF207" i="19"/>
  <c r="AC207" i="19"/>
  <c r="Z207" i="19"/>
  <c r="W207" i="19"/>
  <c r="T207" i="19"/>
  <c r="Q207" i="19"/>
  <c r="N207" i="19"/>
  <c r="AP206" i="19"/>
  <c r="AO206" i="19"/>
  <c r="AN206" i="19"/>
  <c r="AM206" i="19"/>
  <c r="AH206" i="19"/>
  <c r="AF206" i="19"/>
  <c r="AC206" i="19"/>
  <c r="Z206" i="19"/>
  <c r="W206" i="19"/>
  <c r="T206" i="19"/>
  <c r="Q206" i="19"/>
  <c r="N206" i="19"/>
  <c r="AP205" i="19"/>
  <c r="AO205" i="19"/>
  <c r="AN205" i="19"/>
  <c r="AM205" i="19"/>
  <c r="AH205" i="19"/>
  <c r="AF205" i="19"/>
  <c r="AC205" i="19"/>
  <c r="Z205" i="19"/>
  <c r="W205" i="19"/>
  <c r="T205" i="19"/>
  <c r="Q205" i="19"/>
  <c r="N205" i="19"/>
  <c r="AP204" i="19"/>
  <c r="AO204" i="19"/>
  <c r="AN204" i="19"/>
  <c r="AM204" i="19"/>
  <c r="AH204" i="19"/>
  <c r="AF204" i="19"/>
  <c r="AC204" i="19"/>
  <c r="Z204" i="19"/>
  <c r="W204" i="19"/>
  <c r="T204" i="19"/>
  <c r="Q204" i="19"/>
  <c r="N204" i="19"/>
  <c r="AP203" i="19"/>
  <c r="AO203" i="19"/>
  <c r="AN203" i="19"/>
  <c r="AM203" i="19"/>
  <c r="AH203" i="19"/>
  <c r="AF203" i="19"/>
  <c r="AC203" i="19"/>
  <c r="Z203" i="19"/>
  <c r="W203" i="19"/>
  <c r="T203" i="19"/>
  <c r="Q203" i="19"/>
  <c r="N203" i="19"/>
  <c r="AP202" i="19"/>
  <c r="AO202" i="19"/>
  <c r="AN202" i="19"/>
  <c r="AM202" i="19"/>
  <c r="AH202" i="19"/>
  <c r="AF202" i="19"/>
  <c r="AC202" i="19"/>
  <c r="Z202" i="19"/>
  <c r="W202" i="19"/>
  <c r="T202" i="19"/>
  <c r="Q202" i="19"/>
  <c r="N202" i="19"/>
  <c r="AP201" i="19"/>
  <c r="AO201" i="19"/>
  <c r="AN201" i="19"/>
  <c r="AM201" i="19"/>
  <c r="AH201" i="19"/>
  <c r="AF201" i="19"/>
  <c r="AC201" i="19"/>
  <c r="Z201" i="19"/>
  <c r="W201" i="19"/>
  <c r="T201" i="19"/>
  <c r="Q201" i="19"/>
  <c r="N201" i="19"/>
  <c r="AP200" i="19"/>
  <c r="AO200" i="19"/>
  <c r="AN200" i="19"/>
  <c r="AM200" i="19"/>
  <c r="AH200" i="19"/>
  <c r="AF200" i="19"/>
  <c r="AC200" i="19"/>
  <c r="Z200" i="19"/>
  <c r="W200" i="19"/>
  <c r="T200" i="19"/>
  <c r="Q200" i="19"/>
  <c r="N200" i="19"/>
  <c r="AP199" i="19"/>
  <c r="AO199" i="19"/>
  <c r="AN199" i="19"/>
  <c r="AM199" i="19"/>
  <c r="AH199" i="19"/>
  <c r="AF199" i="19"/>
  <c r="AC199" i="19"/>
  <c r="Z199" i="19"/>
  <c r="W199" i="19"/>
  <c r="T199" i="19"/>
  <c r="Q199" i="19"/>
  <c r="N199" i="19"/>
  <c r="AP198" i="19"/>
  <c r="AO198" i="19"/>
  <c r="AN198" i="19"/>
  <c r="AM198" i="19"/>
  <c r="AH198" i="19"/>
  <c r="AF198" i="19"/>
  <c r="AC198" i="19"/>
  <c r="Z198" i="19"/>
  <c r="W198" i="19"/>
  <c r="T198" i="19"/>
  <c r="Q198" i="19"/>
  <c r="N198" i="19"/>
  <c r="AP197" i="19"/>
  <c r="AO197" i="19"/>
  <c r="AN197" i="19"/>
  <c r="AM197" i="19"/>
  <c r="AP196" i="19"/>
  <c r="AO196" i="19"/>
  <c r="AN196" i="19"/>
  <c r="AM196" i="19"/>
  <c r="AH196" i="19"/>
  <c r="AF196" i="19"/>
  <c r="AC196" i="19"/>
  <c r="Z196" i="19"/>
  <c r="W196" i="19"/>
  <c r="T196" i="19"/>
  <c r="Q196" i="19"/>
  <c r="N196" i="19"/>
  <c r="AP195" i="19"/>
  <c r="AO195" i="19"/>
  <c r="AN195" i="19"/>
  <c r="AM195" i="19"/>
  <c r="AH195" i="19"/>
  <c r="AF195" i="19"/>
  <c r="AC195" i="19"/>
  <c r="Z195" i="19"/>
  <c r="W195" i="19"/>
  <c r="T195" i="19"/>
  <c r="Q195" i="19"/>
  <c r="N195" i="19"/>
  <c r="AP194" i="19"/>
  <c r="AO194" i="19"/>
  <c r="AN194" i="19"/>
  <c r="AM194" i="19"/>
  <c r="AH194" i="19"/>
  <c r="AF194" i="19"/>
  <c r="AC194" i="19"/>
  <c r="Z194" i="19"/>
  <c r="W194" i="19"/>
  <c r="T194" i="19"/>
  <c r="Q194" i="19"/>
  <c r="N194" i="19"/>
  <c r="AP193" i="19"/>
  <c r="AO193" i="19"/>
  <c r="AN193" i="19"/>
  <c r="AM193" i="19"/>
  <c r="AH193" i="19"/>
  <c r="AF193" i="19"/>
  <c r="AC193" i="19"/>
  <c r="Z193" i="19"/>
  <c r="W193" i="19"/>
  <c r="T193" i="19"/>
  <c r="Q193" i="19"/>
  <c r="N193" i="19"/>
  <c r="AP192" i="19"/>
  <c r="AO192" i="19"/>
  <c r="AN192" i="19"/>
  <c r="AM192" i="19"/>
  <c r="AH192" i="19"/>
  <c r="AF192" i="19"/>
  <c r="AC192" i="19"/>
  <c r="Z192" i="19"/>
  <c r="W192" i="19"/>
  <c r="T192" i="19"/>
  <c r="Q192" i="19"/>
  <c r="N192" i="19"/>
  <c r="AP191" i="19"/>
  <c r="AO191" i="19"/>
  <c r="AN191" i="19"/>
  <c r="AM191" i="19"/>
  <c r="AH191" i="19"/>
  <c r="AF191" i="19"/>
  <c r="AC191" i="19"/>
  <c r="Z191" i="19"/>
  <c r="W191" i="19"/>
  <c r="T191" i="19"/>
  <c r="Q191" i="19"/>
  <c r="N191" i="19"/>
  <c r="AP190" i="19"/>
  <c r="AO190" i="19"/>
  <c r="AN190" i="19"/>
  <c r="AM190" i="19"/>
  <c r="AP189" i="19"/>
  <c r="AO189" i="19"/>
  <c r="AN189" i="19"/>
  <c r="AM189" i="19"/>
  <c r="AH189" i="19"/>
  <c r="AF189" i="19"/>
  <c r="AC189" i="19"/>
  <c r="Z189" i="19"/>
  <c r="W189" i="19"/>
  <c r="T189" i="19"/>
  <c r="Q189" i="19"/>
  <c r="N189" i="19"/>
  <c r="AP188" i="19"/>
  <c r="AO188" i="19"/>
  <c r="AN188" i="19"/>
  <c r="AM188" i="19"/>
  <c r="AH188" i="19"/>
  <c r="AF188" i="19"/>
  <c r="AC188" i="19"/>
  <c r="Z188" i="19"/>
  <c r="W188" i="19"/>
  <c r="T188" i="19"/>
  <c r="Q188" i="19"/>
  <c r="N188" i="19"/>
  <c r="AP187" i="19"/>
  <c r="AO187" i="19"/>
  <c r="AN187" i="19"/>
  <c r="AM187" i="19"/>
  <c r="AH187" i="19"/>
  <c r="AF187" i="19"/>
  <c r="AC187" i="19"/>
  <c r="Z187" i="19"/>
  <c r="W187" i="19"/>
  <c r="T187" i="19"/>
  <c r="Q187" i="19"/>
  <c r="N187" i="19"/>
  <c r="AP186" i="19"/>
  <c r="AO186" i="19"/>
  <c r="AN186" i="19"/>
  <c r="AM186" i="19"/>
  <c r="AP185" i="19"/>
  <c r="AO185" i="19"/>
  <c r="AN185" i="19"/>
  <c r="AM185" i="19"/>
  <c r="AH185" i="19"/>
  <c r="AF185" i="19"/>
  <c r="AC185" i="19"/>
  <c r="Z185" i="19"/>
  <c r="W185" i="19"/>
  <c r="T185" i="19"/>
  <c r="Q185" i="19"/>
  <c r="N185" i="19"/>
  <c r="AP184" i="19"/>
  <c r="AO184" i="19"/>
  <c r="AN184" i="19"/>
  <c r="AM184" i="19"/>
  <c r="AH184" i="19"/>
  <c r="AF184" i="19"/>
  <c r="AC184" i="19"/>
  <c r="Z184" i="19"/>
  <c r="W184" i="19"/>
  <c r="T184" i="19"/>
  <c r="Q184" i="19"/>
  <c r="N184" i="19"/>
  <c r="AP183" i="19"/>
  <c r="AO183" i="19"/>
  <c r="AN183" i="19"/>
  <c r="AM183" i="19"/>
  <c r="AH183" i="19"/>
  <c r="AF183" i="19"/>
  <c r="AC183" i="19"/>
  <c r="Z183" i="19"/>
  <c r="W183" i="19"/>
  <c r="T183" i="19"/>
  <c r="Q183" i="19"/>
  <c r="N183" i="19"/>
  <c r="AP182" i="19"/>
  <c r="AO182" i="19"/>
  <c r="AN182" i="19"/>
  <c r="AM182" i="19"/>
  <c r="AH182" i="19"/>
  <c r="AF182" i="19"/>
  <c r="AC182" i="19"/>
  <c r="Z182" i="19"/>
  <c r="W182" i="19"/>
  <c r="T182" i="19"/>
  <c r="Q182" i="19"/>
  <c r="N182" i="19"/>
  <c r="AP181" i="19"/>
  <c r="AO181" i="19"/>
  <c r="AN181" i="19"/>
  <c r="AM181" i="19"/>
  <c r="AH181" i="19"/>
  <c r="AF181" i="19"/>
  <c r="AC181" i="19"/>
  <c r="Z181" i="19"/>
  <c r="W181" i="19"/>
  <c r="T181" i="19"/>
  <c r="Q181" i="19"/>
  <c r="N181" i="19"/>
  <c r="AP180" i="19"/>
  <c r="AO180" i="19"/>
  <c r="AN180" i="19"/>
  <c r="AM180" i="19"/>
  <c r="AH180" i="19"/>
  <c r="AF180" i="19"/>
  <c r="AC180" i="19"/>
  <c r="Z180" i="19"/>
  <c r="W180" i="19"/>
  <c r="T180" i="19"/>
  <c r="Q180" i="19"/>
  <c r="N180" i="19"/>
  <c r="AP179" i="19"/>
  <c r="AO179" i="19"/>
  <c r="AN179" i="19"/>
  <c r="AM179" i="19"/>
  <c r="AH179" i="19"/>
  <c r="AF179" i="19"/>
  <c r="AC179" i="19"/>
  <c r="Z179" i="19"/>
  <c r="W179" i="19"/>
  <c r="T179" i="19"/>
  <c r="Q179" i="19"/>
  <c r="N179" i="19"/>
  <c r="AP178" i="19"/>
  <c r="AO178" i="19"/>
  <c r="AN178" i="19"/>
  <c r="AM178" i="19"/>
  <c r="AH178" i="19"/>
  <c r="AF178" i="19"/>
  <c r="AC178" i="19"/>
  <c r="Z178" i="19"/>
  <c r="W178" i="19"/>
  <c r="T178" i="19"/>
  <c r="Q178" i="19"/>
  <c r="N178" i="19"/>
  <c r="AP177" i="19"/>
  <c r="AO177" i="19"/>
  <c r="AN177" i="19"/>
  <c r="AM177" i="19"/>
  <c r="AP176" i="19"/>
  <c r="AO176" i="19"/>
  <c r="AN176" i="19"/>
  <c r="AM176" i="19"/>
  <c r="AH176" i="19"/>
  <c r="AF176" i="19"/>
  <c r="AC176" i="19"/>
  <c r="Z176" i="19"/>
  <c r="W176" i="19"/>
  <c r="T176" i="19"/>
  <c r="Q176" i="19"/>
  <c r="N176" i="19"/>
  <c r="AP175" i="19"/>
  <c r="AO175" i="19"/>
  <c r="AN175" i="19"/>
  <c r="AM175" i="19"/>
  <c r="AH175" i="19"/>
  <c r="AF175" i="19"/>
  <c r="AC175" i="19"/>
  <c r="Z175" i="19"/>
  <c r="W175" i="19"/>
  <c r="T175" i="19"/>
  <c r="Q175" i="19"/>
  <c r="N175" i="19"/>
  <c r="AP174" i="19"/>
  <c r="AO174" i="19"/>
  <c r="AN174" i="19"/>
  <c r="AM174" i="19"/>
  <c r="AP173" i="19"/>
  <c r="AO173" i="19"/>
  <c r="AN173" i="19"/>
  <c r="AM173" i="19"/>
  <c r="AH173" i="19"/>
  <c r="AF173" i="19"/>
  <c r="AC173" i="19"/>
  <c r="Z173" i="19"/>
  <c r="W173" i="19"/>
  <c r="T173" i="19"/>
  <c r="Q173" i="19"/>
  <c r="N173" i="19"/>
  <c r="AP172" i="19"/>
  <c r="AO172" i="19"/>
  <c r="AN172" i="19"/>
  <c r="AM172" i="19"/>
  <c r="AH172" i="19"/>
  <c r="AF172" i="19"/>
  <c r="AC172" i="19"/>
  <c r="Z172" i="19"/>
  <c r="W172" i="19"/>
  <c r="T172" i="19"/>
  <c r="Q172" i="19"/>
  <c r="N172" i="19"/>
  <c r="AP171" i="19"/>
  <c r="AO171" i="19"/>
  <c r="AN171" i="19"/>
  <c r="AM171" i="19"/>
  <c r="AH171" i="19"/>
  <c r="AF171" i="19"/>
  <c r="AC171" i="19"/>
  <c r="Z171" i="19"/>
  <c r="W171" i="19"/>
  <c r="T171" i="19"/>
  <c r="Q171" i="19"/>
  <c r="N171" i="19"/>
  <c r="AP170" i="19"/>
  <c r="AO170" i="19"/>
  <c r="AN170" i="19"/>
  <c r="AM170" i="19"/>
  <c r="AH170" i="19"/>
  <c r="AF170" i="19"/>
  <c r="AC170" i="19"/>
  <c r="Z170" i="19"/>
  <c r="W170" i="19"/>
  <c r="T170" i="19"/>
  <c r="Q170" i="19"/>
  <c r="N170" i="19"/>
  <c r="AP169" i="19"/>
  <c r="AO169" i="19"/>
  <c r="AN169" i="19"/>
  <c r="AM169" i="19"/>
  <c r="AH169" i="19"/>
  <c r="AF169" i="19"/>
  <c r="AC169" i="19"/>
  <c r="Z169" i="19"/>
  <c r="W169" i="19"/>
  <c r="T169" i="19"/>
  <c r="Q169" i="19"/>
  <c r="N169" i="19"/>
  <c r="AP168" i="19"/>
  <c r="AO168" i="19"/>
  <c r="AN168" i="19"/>
  <c r="AM168" i="19"/>
  <c r="AP167" i="19"/>
  <c r="AO167" i="19"/>
  <c r="AN167" i="19"/>
  <c r="AM167" i="19"/>
  <c r="AH167" i="19"/>
  <c r="AF167" i="19"/>
  <c r="AC167" i="19"/>
  <c r="Z167" i="19"/>
  <c r="W167" i="19"/>
  <c r="T167" i="19"/>
  <c r="Q167" i="19"/>
  <c r="N167" i="19"/>
  <c r="AP166" i="19"/>
  <c r="AO166" i="19"/>
  <c r="AN166" i="19"/>
  <c r="AM166" i="19"/>
  <c r="AH166" i="19"/>
  <c r="AF166" i="19"/>
  <c r="AC166" i="19"/>
  <c r="Z166" i="19"/>
  <c r="W166" i="19"/>
  <c r="T166" i="19"/>
  <c r="Q166" i="19"/>
  <c r="N166" i="19"/>
  <c r="AP165" i="19"/>
  <c r="AO165" i="19"/>
  <c r="AN165" i="19"/>
  <c r="AM165" i="19"/>
  <c r="AH165" i="19"/>
  <c r="AF165" i="19"/>
  <c r="AC165" i="19"/>
  <c r="Z165" i="19"/>
  <c r="W165" i="19"/>
  <c r="T165" i="19"/>
  <c r="Q165" i="19"/>
  <c r="N165" i="19"/>
  <c r="AP164" i="19"/>
  <c r="AO164" i="19"/>
  <c r="AN164" i="19"/>
  <c r="AM164" i="19"/>
  <c r="AH164" i="19"/>
  <c r="AF164" i="19"/>
  <c r="AC164" i="19"/>
  <c r="Z164" i="19"/>
  <c r="W164" i="19"/>
  <c r="T164" i="19"/>
  <c r="Q164" i="19"/>
  <c r="N164" i="19"/>
  <c r="AP163" i="19"/>
  <c r="AO163" i="19"/>
  <c r="AN163" i="19"/>
  <c r="AM163" i="19"/>
  <c r="AH163" i="19"/>
  <c r="AF163" i="19"/>
  <c r="AC163" i="19"/>
  <c r="Z163" i="19"/>
  <c r="W163" i="19"/>
  <c r="T163" i="19"/>
  <c r="Q163" i="19"/>
  <c r="N163" i="19"/>
  <c r="AP162" i="19"/>
  <c r="AO162" i="19"/>
  <c r="AN162" i="19"/>
  <c r="AM162" i="19"/>
  <c r="AH162" i="19"/>
  <c r="AF162" i="19"/>
  <c r="AC162" i="19"/>
  <c r="Z162" i="19"/>
  <c r="W162" i="19"/>
  <c r="T162" i="19"/>
  <c r="Q162" i="19"/>
  <c r="N162" i="19"/>
  <c r="AP161" i="19"/>
  <c r="AO161" i="19"/>
  <c r="AN161" i="19"/>
  <c r="AM161" i="19"/>
  <c r="AH161" i="19"/>
  <c r="AF161" i="19"/>
  <c r="AC161" i="19"/>
  <c r="Z161" i="19"/>
  <c r="W161" i="19"/>
  <c r="T161" i="19"/>
  <c r="Q161" i="19"/>
  <c r="N161" i="19"/>
  <c r="AP160" i="19"/>
  <c r="AO160" i="19"/>
  <c r="AN160" i="19"/>
  <c r="AM160" i="19"/>
  <c r="AP159" i="19"/>
  <c r="AO159" i="19"/>
  <c r="AN159" i="19"/>
  <c r="AM159" i="19"/>
  <c r="AH159" i="19"/>
  <c r="AF159" i="19"/>
  <c r="AC159" i="19"/>
  <c r="Z159" i="19"/>
  <c r="W159" i="19"/>
  <c r="T159" i="19"/>
  <c r="Q159" i="19"/>
  <c r="N159" i="19"/>
  <c r="AP158" i="19"/>
  <c r="AO158" i="19"/>
  <c r="AN158" i="19"/>
  <c r="AM158" i="19"/>
  <c r="AH158" i="19"/>
  <c r="AF158" i="19"/>
  <c r="AC158" i="19"/>
  <c r="Z158" i="19"/>
  <c r="W158" i="19"/>
  <c r="T158" i="19"/>
  <c r="Q158" i="19"/>
  <c r="N158" i="19"/>
  <c r="AP157" i="19"/>
  <c r="AO157" i="19"/>
  <c r="AN157" i="19"/>
  <c r="AM157" i="19"/>
  <c r="AP156" i="19"/>
  <c r="AO156" i="19"/>
  <c r="AN156" i="19"/>
  <c r="AM156" i="19"/>
  <c r="AH156" i="19"/>
  <c r="AF156" i="19"/>
  <c r="AC156" i="19"/>
  <c r="Z156" i="19"/>
  <c r="W156" i="19"/>
  <c r="T156" i="19"/>
  <c r="Q156" i="19"/>
  <c r="N156" i="19"/>
  <c r="AP155" i="19"/>
  <c r="AO155" i="19"/>
  <c r="AN155" i="19"/>
  <c r="AM155" i="19"/>
  <c r="AH155" i="19"/>
  <c r="AF155" i="19"/>
  <c r="AC155" i="19"/>
  <c r="Z155" i="19"/>
  <c r="W155" i="19"/>
  <c r="T155" i="19"/>
  <c r="Q155" i="19"/>
  <c r="N155" i="19"/>
  <c r="AP154" i="19"/>
  <c r="AO154" i="19"/>
  <c r="AN154" i="19"/>
  <c r="AM154" i="19"/>
  <c r="AP153" i="19"/>
  <c r="AO153" i="19"/>
  <c r="AN153" i="19"/>
  <c r="AM153" i="19"/>
  <c r="AH153" i="19"/>
  <c r="AF153" i="19"/>
  <c r="AC153" i="19"/>
  <c r="Z153" i="19"/>
  <c r="W153" i="19"/>
  <c r="T153" i="19"/>
  <c r="Q153" i="19"/>
  <c r="N153" i="19"/>
  <c r="AP152" i="19"/>
  <c r="AO152" i="19"/>
  <c r="AN152" i="19"/>
  <c r="AM152" i="19"/>
  <c r="AP151" i="19"/>
  <c r="AO151" i="19"/>
  <c r="AN151" i="19"/>
  <c r="AM151" i="19"/>
  <c r="AH151" i="19"/>
  <c r="AF151" i="19"/>
  <c r="AC151" i="19"/>
  <c r="Z151" i="19"/>
  <c r="W151" i="19"/>
  <c r="T151" i="19"/>
  <c r="Q151" i="19"/>
  <c r="N151" i="19"/>
  <c r="AP150" i="19"/>
  <c r="AO150" i="19"/>
  <c r="AN150" i="19"/>
  <c r="AM150" i="19"/>
  <c r="AH150" i="19"/>
  <c r="AF150" i="19"/>
  <c r="AC150" i="19"/>
  <c r="Z150" i="19"/>
  <c r="W150" i="19"/>
  <c r="T150" i="19"/>
  <c r="Q150" i="19"/>
  <c r="N150" i="19"/>
  <c r="AP149" i="19"/>
  <c r="AO149" i="19"/>
  <c r="AN149" i="19"/>
  <c r="AM149" i="19"/>
  <c r="AH149" i="19"/>
  <c r="AF149" i="19"/>
  <c r="AC149" i="19"/>
  <c r="Z149" i="19"/>
  <c r="W149" i="19"/>
  <c r="T149" i="19"/>
  <c r="Q149" i="19"/>
  <c r="N149" i="19"/>
  <c r="AP148" i="19"/>
  <c r="AO148" i="19"/>
  <c r="AN148" i="19"/>
  <c r="AM148" i="19"/>
  <c r="AH148" i="19"/>
  <c r="AF148" i="19"/>
  <c r="AC148" i="19"/>
  <c r="Z148" i="19"/>
  <c r="W148" i="19"/>
  <c r="T148" i="19"/>
  <c r="Q148" i="19"/>
  <c r="N148" i="19"/>
  <c r="AP147" i="19"/>
  <c r="AO147" i="19"/>
  <c r="AN147" i="19"/>
  <c r="AM147" i="19"/>
  <c r="AH147" i="19"/>
  <c r="AF147" i="19"/>
  <c r="AC147" i="19"/>
  <c r="Z147" i="19"/>
  <c r="W147" i="19"/>
  <c r="T147" i="19"/>
  <c r="Q147" i="19"/>
  <c r="N147" i="19"/>
  <c r="AP146" i="19"/>
  <c r="AO146" i="19"/>
  <c r="AN146" i="19"/>
  <c r="AM146" i="19"/>
  <c r="AH146" i="19"/>
  <c r="AF146" i="19"/>
  <c r="AC146" i="19"/>
  <c r="Z146" i="19"/>
  <c r="W146" i="19"/>
  <c r="T146" i="19"/>
  <c r="Q146" i="19"/>
  <c r="N146" i="19"/>
  <c r="AP145" i="19"/>
  <c r="AO145" i="19"/>
  <c r="AN145" i="19"/>
  <c r="AM145" i="19"/>
  <c r="AH145" i="19"/>
  <c r="AF145" i="19"/>
  <c r="AC145" i="19"/>
  <c r="Z145" i="19"/>
  <c r="W145" i="19"/>
  <c r="T145" i="19"/>
  <c r="Q145" i="19"/>
  <c r="N145" i="19"/>
  <c r="AP144" i="19"/>
  <c r="AO144" i="19"/>
  <c r="AN144" i="19"/>
  <c r="AM144" i="19"/>
  <c r="AH144" i="19"/>
  <c r="AF144" i="19"/>
  <c r="AC144" i="19"/>
  <c r="Z144" i="19"/>
  <c r="W144" i="19"/>
  <c r="T144" i="19"/>
  <c r="Q144" i="19"/>
  <c r="N144" i="19"/>
  <c r="AP143" i="19"/>
  <c r="AO143" i="19"/>
  <c r="AN143" i="19"/>
  <c r="AM143" i="19"/>
  <c r="AP142" i="19"/>
  <c r="AO142" i="19"/>
  <c r="AN142" i="19"/>
  <c r="AM142" i="19"/>
  <c r="AH142" i="19"/>
  <c r="AF142" i="19"/>
  <c r="AC142" i="19"/>
  <c r="Z142" i="19"/>
  <c r="W142" i="19"/>
  <c r="T142" i="19"/>
  <c r="Q142" i="19"/>
  <c r="N142" i="19"/>
  <c r="AP141" i="19"/>
  <c r="AO141" i="19"/>
  <c r="AN141" i="19"/>
  <c r="AM141" i="19"/>
  <c r="AH141" i="19"/>
  <c r="AF141" i="19"/>
  <c r="AC141" i="19"/>
  <c r="Z141" i="19"/>
  <c r="W141" i="19"/>
  <c r="T141" i="19"/>
  <c r="Q141" i="19"/>
  <c r="N141" i="19"/>
  <c r="AP140" i="19"/>
  <c r="AO140" i="19"/>
  <c r="AN140" i="19"/>
  <c r="AM140" i="19"/>
  <c r="AH140" i="19"/>
  <c r="AF140" i="19"/>
  <c r="AC140" i="19"/>
  <c r="Z140" i="19"/>
  <c r="W140" i="19"/>
  <c r="T140" i="19"/>
  <c r="Q140" i="19"/>
  <c r="N140" i="19"/>
  <c r="AP139" i="19"/>
  <c r="AO139" i="19"/>
  <c r="AN139" i="19"/>
  <c r="AM139" i="19"/>
  <c r="AH139" i="19"/>
  <c r="AF139" i="19"/>
  <c r="AC139" i="19"/>
  <c r="Z139" i="19"/>
  <c r="W139" i="19"/>
  <c r="T139" i="19"/>
  <c r="Q139" i="19"/>
  <c r="N139" i="19"/>
  <c r="AP138" i="19"/>
  <c r="AO138" i="19"/>
  <c r="AN138" i="19"/>
  <c r="AM138" i="19"/>
  <c r="AH138" i="19"/>
  <c r="AF138" i="19"/>
  <c r="AC138" i="19"/>
  <c r="Z138" i="19"/>
  <c r="W138" i="19"/>
  <c r="T138" i="19"/>
  <c r="Q138" i="19"/>
  <c r="N138" i="19"/>
  <c r="AP137" i="19"/>
  <c r="AO137" i="19"/>
  <c r="AN137" i="19"/>
  <c r="AM137" i="19"/>
  <c r="AH137" i="19"/>
  <c r="AF137" i="19"/>
  <c r="AC137" i="19"/>
  <c r="Z137" i="19"/>
  <c r="W137" i="19"/>
  <c r="T137" i="19"/>
  <c r="Q137" i="19"/>
  <c r="N137" i="19"/>
  <c r="AP136" i="19"/>
  <c r="AO136" i="19"/>
  <c r="AN136" i="19"/>
  <c r="AM136" i="19"/>
  <c r="AH136" i="19"/>
  <c r="AF136" i="19"/>
  <c r="AC136" i="19"/>
  <c r="Z136" i="19"/>
  <c r="W136" i="19"/>
  <c r="T136" i="19"/>
  <c r="Q136" i="19"/>
  <c r="N136" i="19"/>
  <c r="AP135" i="19"/>
  <c r="AO135" i="19"/>
  <c r="AN135" i="19"/>
  <c r="AM135" i="19"/>
  <c r="AH135" i="19"/>
  <c r="AF135" i="19"/>
  <c r="AC135" i="19"/>
  <c r="Z135" i="19"/>
  <c r="W135" i="19"/>
  <c r="T135" i="19"/>
  <c r="Q135" i="19"/>
  <c r="N135" i="19"/>
  <c r="AP134" i="19"/>
  <c r="AO134" i="19"/>
  <c r="AN134" i="19"/>
  <c r="AM134" i="19"/>
  <c r="AH134" i="19"/>
  <c r="AF134" i="19"/>
  <c r="AC134" i="19"/>
  <c r="Z134" i="19"/>
  <c r="W134" i="19"/>
  <c r="T134" i="19"/>
  <c r="Q134" i="19"/>
  <c r="N134" i="19"/>
  <c r="AP133" i="19"/>
  <c r="AO133" i="19"/>
  <c r="AN133" i="19"/>
  <c r="AM133" i="19"/>
  <c r="AH133" i="19"/>
  <c r="AF133" i="19"/>
  <c r="AC133" i="19"/>
  <c r="Z133" i="19"/>
  <c r="W133" i="19"/>
  <c r="T133" i="19"/>
  <c r="Q133" i="19"/>
  <c r="N133" i="19"/>
  <c r="AP132" i="19"/>
  <c r="AO132" i="19"/>
  <c r="AN132" i="19"/>
  <c r="AM132" i="19"/>
  <c r="AP131" i="19"/>
  <c r="AO131" i="19"/>
  <c r="AN131" i="19"/>
  <c r="AM131" i="19"/>
  <c r="AH131" i="19"/>
  <c r="AF131" i="19"/>
  <c r="AC131" i="19"/>
  <c r="Z131" i="19"/>
  <c r="W131" i="19"/>
  <c r="T131" i="19"/>
  <c r="Q131" i="19"/>
  <c r="N131" i="19"/>
  <c r="AP130" i="19"/>
  <c r="AO130" i="19"/>
  <c r="AN130" i="19"/>
  <c r="AM130" i="19"/>
  <c r="AH130" i="19"/>
  <c r="AF130" i="19"/>
  <c r="AC130" i="19"/>
  <c r="Z130" i="19"/>
  <c r="W130" i="19"/>
  <c r="T130" i="19"/>
  <c r="Q130" i="19"/>
  <c r="N130" i="19"/>
  <c r="AP129" i="19"/>
  <c r="AO129" i="19"/>
  <c r="AN129" i="19"/>
  <c r="AM129" i="19"/>
  <c r="AH129" i="19"/>
  <c r="AF129" i="19"/>
  <c r="AC129" i="19"/>
  <c r="Z129" i="19"/>
  <c r="W129" i="19"/>
  <c r="T129" i="19"/>
  <c r="Q129" i="19"/>
  <c r="N129" i="19"/>
  <c r="AP128" i="19"/>
  <c r="AO128" i="19"/>
  <c r="AN128" i="19"/>
  <c r="AM128" i="19"/>
  <c r="AP127" i="19"/>
  <c r="AO127" i="19"/>
  <c r="AN127" i="19"/>
  <c r="AM127" i="19"/>
  <c r="AH127" i="19"/>
  <c r="AF127" i="19"/>
  <c r="AC127" i="19"/>
  <c r="Z127" i="19"/>
  <c r="W127" i="19"/>
  <c r="T127" i="19"/>
  <c r="Q127" i="19"/>
  <c r="N127" i="19"/>
  <c r="AP126" i="19"/>
  <c r="AO126" i="19"/>
  <c r="AN126" i="19"/>
  <c r="AM126" i="19"/>
  <c r="AH126" i="19"/>
  <c r="AF126" i="19"/>
  <c r="AC126" i="19"/>
  <c r="Z126" i="19"/>
  <c r="W126" i="19"/>
  <c r="T126" i="19"/>
  <c r="Q126" i="19"/>
  <c r="N126" i="19"/>
  <c r="AP125" i="19"/>
  <c r="AO125" i="19"/>
  <c r="AN125" i="19"/>
  <c r="AM125" i="19"/>
  <c r="AH125" i="19"/>
  <c r="AF125" i="19"/>
  <c r="AC125" i="19"/>
  <c r="Z125" i="19"/>
  <c r="W125" i="19"/>
  <c r="T125" i="19"/>
  <c r="Q125" i="19"/>
  <c r="N125" i="19"/>
  <c r="AP124" i="19"/>
  <c r="AO124" i="19"/>
  <c r="AN124" i="19"/>
  <c r="AM124" i="19"/>
  <c r="AH124" i="19"/>
  <c r="AF124" i="19"/>
  <c r="AC124" i="19"/>
  <c r="Z124" i="19"/>
  <c r="W124" i="19"/>
  <c r="T124" i="19"/>
  <c r="Q124" i="19"/>
  <c r="N124" i="19"/>
  <c r="AP123" i="19"/>
  <c r="AO123" i="19"/>
  <c r="AN123" i="19"/>
  <c r="AM123" i="19"/>
  <c r="AP122" i="19"/>
  <c r="AO122" i="19"/>
  <c r="AN122" i="19"/>
  <c r="AM122" i="19"/>
  <c r="AH122" i="19"/>
  <c r="AF122" i="19"/>
  <c r="AC122" i="19"/>
  <c r="Z122" i="19"/>
  <c r="W122" i="19"/>
  <c r="T122" i="19"/>
  <c r="Q122" i="19"/>
  <c r="N122" i="19"/>
  <c r="AP121" i="19"/>
  <c r="AO121" i="19"/>
  <c r="AN121" i="19"/>
  <c r="AM121" i="19"/>
  <c r="AH121" i="19"/>
  <c r="AF121" i="19"/>
  <c r="AC121" i="19"/>
  <c r="Z121" i="19"/>
  <c r="W121" i="19"/>
  <c r="T121" i="19"/>
  <c r="Q121" i="19"/>
  <c r="N121" i="19"/>
  <c r="AP120" i="19"/>
  <c r="AO120" i="19"/>
  <c r="AN120" i="19"/>
  <c r="AM120" i="19"/>
  <c r="AP119" i="19"/>
  <c r="AO119" i="19"/>
  <c r="AN119" i="19"/>
  <c r="AM119" i="19"/>
  <c r="AH119" i="19"/>
  <c r="AF119" i="19"/>
  <c r="AC119" i="19"/>
  <c r="Z119" i="19"/>
  <c r="W119" i="19"/>
  <c r="T119" i="19"/>
  <c r="Q119" i="19"/>
  <c r="N119" i="19"/>
  <c r="AP118" i="19"/>
  <c r="AO118" i="19"/>
  <c r="AN118" i="19"/>
  <c r="AM118" i="19"/>
  <c r="AH118" i="19"/>
  <c r="AF118" i="19"/>
  <c r="AC118" i="19"/>
  <c r="Z118" i="19"/>
  <c r="W118" i="19"/>
  <c r="T118" i="19"/>
  <c r="Q118" i="19"/>
  <c r="N118" i="19"/>
  <c r="AP117" i="19"/>
  <c r="AO117" i="19"/>
  <c r="AN117" i="19"/>
  <c r="AM117" i="19"/>
  <c r="AH117" i="19"/>
  <c r="AF117" i="19"/>
  <c r="AC117" i="19"/>
  <c r="Z117" i="19"/>
  <c r="W117" i="19"/>
  <c r="T117" i="19"/>
  <c r="Q117" i="19"/>
  <c r="N117" i="19"/>
  <c r="AP116" i="19"/>
  <c r="AO116" i="19"/>
  <c r="AN116" i="19"/>
  <c r="AM116" i="19"/>
  <c r="AH116" i="19"/>
  <c r="AF116" i="19"/>
  <c r="AC116" i="19"/>
  <c r="Z116" i="19"/>
  <c r="W116" i="19"/>
  <c r="T116" i="19"/>
  <c r="Q116" i="19"/>
  <c r="N116" i="19"/>
  <c r="AP115" i="19"/>
  <c r="AO115" i="19"/>
  <c r="AN115" i="19"/>
  <c r="AM115" i="19"/>
  <c r="AH115" i="19"/>
  <c r="AF115" i="19"/>
  <c r="AC115" i="19"/>
  <c r="Z115" i="19"/>
  <c r="W115" i="19"/>
  <c r="T115" i="19"/>
  <c r="Q115" i="19"/>
  <c r="N115" i="19"/>
  <c r="AP114" i="19"/>
  <c r="AO114" i="19"/>
  <c r="AN114" i="19"/>
  <c r="AM114" i="19"/>
  <c r="AH114" i="19"/>
  <c r="AF114" i="19"/>
  <c r="AC114" i="19"/>
  <c r="Z114" i="19"/>
  <c r="W114" i="19"/>
  <c r="T114" i="19"/>
  <c r="Q114" i="19"/>
  <c r="N114" i="19"/>
  <c r="AP113" i="19"/>
  <c r="AO113" i="19"/>
  <c r="AN113" i="19"/>
  <c r="AM113" i="19"/>
  <c r="AH113" i="19"/>
  <c r="AF113" i="19"/>
  <c r="AC113" i="19"/>
  <c r="Z113" i="19"/>
  <c r="W113" i="19"/>
  <c r="T113" i="19"/>
  <c r="Q113" i="19"/>
  <c r="N113" i="19"/>
  <c r="AP112" i="19"/>
  <c r="AO112" i="19"/>
  <c r="AN112" i="19"/>
  <c r="AM112" i="19"/>
  <c r="AH112" i="19"/>
  <c r="AF112" i="19"/>
  <c r="AC112" i="19"/>
  <c r="Z112" i="19"/>
  <c r="W112" i="19"/>
  <c r="T112" i="19"/>
  <c r="Q112" i="19"/>
  <c r="N112" i="19"/>
  <c r="AP111" i="19"/>
  <c r="AO111" i="19"/>
  <c r="AN111" i="19"/>
  <c r="AM111" i="19"/>
  <c r="AH111" i="19"/>
  <c r="AF111" i="19"/>
  <c r="AC111" i="19"/>
  <c r="Z111" i="19"/>
  <c r="W111" i="19"/>
  <c r="T111" i="19"/>
  <c r="Q111" i="19"/>
  <c r="N111" i="19"/>
  <c r="AP110" i="19"/>
  <c r="AO110" i="19"/>
  <c r="AN110" i="19"/>
  <c r="AM110" i="19"/>
  <c r="AH110" i="19"/>
  <c r="AF110" i="19"/>
  <c r="AC110" i="19"/>
  <c r="Z110" i="19"/>
  <c r="W110" i="19"/>
  <c r="T110" i="19"/>
  <c r="Q110" i="19"/>
  <c r="N110" i="19"/>
  <c r="AP109" i="19"/>
  <c r="AO109" i="19"/>
  <c r="AN109" i="19"/>
  <c r="AM109" i="19"/>
  <c r="AP108" i="19"/>
  <c r="AO108" i="19"/>
  <c r="AN108" i="19"/>
  <c r="AM108" i="19"/>
  <c r="AH108" i="19"/>
  <c r="AF108" i="19"/>
  <c r="AC108" i="19"/>
  <c r="Z108" i="19"/>
  <c r="W108" i="19"/>
  <c r="T108" i="19"/>
  <c r="Q108" i="19"/>
  <c r="N108" i="19"/>
  <c r="AP107" i="19"/>
  <c r="AO107" i="19"/>
  <c r="AN107" i="19"/>
  <c r="AM107" i="19"/>
  <c r="AH107" i="19"/>
  <c r="AF107" i="19"/>
  <c r="AC107" i="19"/>
  <c r="Z107" i="19"/>
  <c r="W107" i="19"/>
  <c r="T107" i="19"/>
  <c r="Q107" i="19"/>
  <c r="N107" i="19"/>
  <c r="AP106" i="19"/>
  <c r="AO106" i="19"/>
  <c r="AN106" i="19"/>
  <c r="AM106" i="19"/>
  <c r="AH106" i="19"/>
  <c r="AF106" i="19"/>
  <c r="AC106" i="19"/>
  <c r="Z106" i="19"/>
  <c r="W106" i="19"/>
  <c r="T106" i="19"/>
  <c r="Q106" i="19"/>
  <c r="N106" i="19"/>
  <c r="AP105" i="19"/>
  <c r="AO105" i="19"/>
  <c r="AN105" i="19"/>
  <c r="AM105" i="19"/>
  <c r="AH105" i="19"/>
  <c r="AF105" i="19"/>
  <c r="AC105" i="19"/>
  <c r="Z105" i="19"/>
  <c r="W105" i="19"/>
  <c r="T105" i="19"/>
  <c r="Q105" i="19"/>
  <c r="N105" i="19"/>
  <c r="AP104" i="19"/>
  <c r="AO104" i="19"/>
  <c r="AN104" i="19"/>
  <c r="AM104" i="19"/>
  <c r="AH104" i="19"/>
  <c r="AF104" i="19"/>
  <c r="AC104" i="19"/>
  <c r="Z104" i="19"/>
  <c r="W104" i="19"/>
  <c r="T104" i="19"/>
  <c r="Q104" i="19"/>
  <c r="N104" i="19"/>
  <c r="AP103" i="19"/>
  <c r="AO103" i="19"/>
  <c r="AN103" i="19"/>
  <c r="AM103" i="19"/>
  <c r="AH103" i="19"/>
  <c r="AF103" i="19"/>
  <c r="AC103" i="19"/>
  <c r="Z103" i="19"/>
  <c r="W103" i="19"/>
  <c r="T103" i="19"/>
  <c r="Q103" i="19"/>
  <c r="N103" i="19"/>
  <c r="AP102" i="19"/>
  <c r="AO102" i="19"/>
  <c r="AN102" i="19"/>
  <c r="AM102" i="19"/>
  <c r="AH102" i="19"/>
  <c r="AF102" i="19"/>
  <c r="AC102" i="19"/>
  <c r="Z102" i="19"/>
  <c r="W102" i="19"/>
  <c r="T102" i="19"/>
  <c r="Q102" i="19"/>
  <c r="N102" i="19"/>
  <c r="AP101" i="19"/>
  <c r="AO101" i="19"/>
  <c r="AN101" i="19"/>
  <c r="AM101" i="19"/>
  <c r="AH101" i="19"/>
  <c r="AF101" i="19"/>
  <c r="AC101" i="19"/>
  <c r="Z101" i="19"/>
  <c r="W101" i="19"/>
  <c r="T101" i="19"/>
  <c r="Q101" i="19"/>
  <c r="N101" i="19"/>
  <c r="AP100" i="19"/>
  <c r="AO100" i="19"/>
  <c r="AN100" i="19"/>
  <c r="AM100" i="19"/>
  <c r="AH100" i="19"/>
  <c r="AF100" i="19"/>
  <c r="AC100" i="19"/>
  <c r="Z100" i="19"/>
  <c r="W100" i="19"/>
  <c r="T100" i="19"/>
  <c r="Q100" i="19"/>
  <c r="N100" i="19"/>
  <c r="AP99" i="19"/>
  <c r="AO99" i="19"/>
  <c r="AN99" i="19"/>
  <c r="AM99" i="19"/>
  <c r="AH99" i="19"/>
  <c r="AF99" i="19"/>
  <c r="AC99" i="19"/>
  <c r="Z99" i="19"/>
  <c r="W99" i="19"/>
  <c r="T99" i="19"/>
  <c r="Q99" i="19"/>
  <c r="N99" i="19"/>
  <c r="AP98" i="19"/>
  <c r="AO98" i="19"/>
  <c r="AN98" i="19"/>
  <c r="AM98" i="19"/>
  <c r="AH98" i="19"/>
  <c r="AF98" i="19"/>
  <c r="AC98" i="19"/>
  <c r="Z98" i="19"/>
  <c r="W98" i="19"/>
  <c r="T98" i="19"/>
  <c r="Q98" i="19"/>
  <c r="N98" i="19"/>
  <c r="AP97" i="19"/>
  <c r="AO97" i="19"/>
  <c r="AN97" i="19"/>
  <c r="AM97" i="19"/>
  <c r="AH97" i="19"/>
  <c r="AF97" i="19"/>
  <c r="AC97" i="19"/>
  <c r="Z97" i="19"/>
  <c r="W97" i="19"/>
  <c r="T97" i="19"/>
  <c r="Q97" i="19"/>
  <c r="N97" i="19"/>
  <c r="AP96" i="19"/>
  <c r="AO96" i="19"/>
  <c r="AN96" i="19"/>
  <c r="AM96" i="19"/>
  <c r="AH96" i="19"/>
  <c r="AF96" i="19"/>
  <c r="AC96" i="19"/>
  <c r="Z96" i="19"/>
  <c r="W96" i="19"/>
  <c r="T96" i="19"/>
  <c r="Q96" i="19"/>
  <c r="N96" i="19"/>
  <c r="AP95" i="19"/>
  <c r="AO95" i="19"/>
  <c r="AN95" i="19"/>
  <c r="AM95" i="19"/>
  <c r="AH95" i="19"/>
  <c r="AF95" i="19"/>
  <c r="AC95" i="19"/>
  <c r="Z95" i="19"/>
  <c r="W95" i="19"/>
  <c r="T95" i="19"/>
  <c r="Q95" i="19"/>
  <c r="N95" i="19"/>
  <c r="AP94" i="19"/>
  <c r="AO94" i="19"/>
  <c r="AN94" i="19"/>
  <c r="AM94" i="19"/>
  <c r="AH94" i="19"/>
  <c r="AF94" i="19"/>
  <c r="AC94" i="19"/>
  <c r="Z94" i="19"/>
  <c r="W94" i="19"/>
  <c r="T94" i="19"/>
  <c r="Q94" i="19"/>
  <c r="N94" i="19"/>
  <c r="AP93" i="19"/>
  <c r="AO93" i="19"/>
  <c r="AN93" i="19"/>
  <c r="AM93" i="19"/>
  <c r="AP92" i="19"/>
  <c r="AO92" i="19"/>
  <c r="AN92" i="19"/>
  <c r="AM92" i="19"/>
  <c r="AH92" i="19"/>
  <c r="AF92" i="19"/>
  <c r="AC92" i="19"/>
  <c r="Z92" i="19"/>
  <c r="W92" i="19"/>
  <c r="T92" i="19"/>
  <c r="Q92" i="19"/>
  <c r="N92" i="19"/>
  <c r="AP91" i="19"/>
  <c r="AO91" i="19"/>
  <c r="AN91" i="19"/>
  <c r="AM91" i="19"/>
  <c r="AP90" i="19"/>
  <c r="AO90" i="19"/>
  <c r="AN90" i="19"/>
  <c r="AM90" i="19"/>
  <c r="AH90" i="19"/>
  <c r="AF90" i="19"/>
  <c r="AC90" i="19"/>
  <c r="Z90" i="19"/>
  <c r="W90" i="19"/>
  <c r="T90" i="19"/>
  <c r="Q90" i="19"/>
  <c r="N90" i="19"/>
  <c r="AP89" i="19"/>
  <c r="AO89" i="19"/>
  <c r="AN89" i="19"/>
  <c r="AM89" i="19"/>
  <c r="AH89" i="19"/>
  <c r="AF89" i="19"/>
  <c r="AC89" i="19"/>
  <c r="Z89" i="19"/>
  <c r="W89" i="19"/>
  <c r="T89" i="19"/>
  <c r="Q89" i="19"/>
  <c r="N89" i="19"/>
  <c r="AP88" i="19"/>
  <c r="AO88" i="19"/>
  <c r="AN88" i="19"/>
  <c r="AM88" i="19"/>
  <c r="AH88" i="19"/>
  <c r="AF88" i="19"/>
  <c r="AC88" i="19"/>
  <c r="Z88" i="19"/>
  <c r="W88" i="19"/>
  <c r="T88" i="19"/>
  <c r="Q88" i="19"/>
  <c r="N88" i="19"/>
  <c r="AP87" i="19"/>
  <c r="AO87" i="19"/>
  <c r="AN87" i="19"/>
  <c r="AM87" i="19"/>
  <c r="AH87" i="19"/>
  <c r="AF87" i="19"/>
  <c r="AC87" i="19"/>
  <c r="Z87" i="19"/>
  <c r="W87" i="19"/>
  <c r="T87" i="19"/>
  <c r="Q87" i="19"/>
  <c r="N87" i="19"/>
  <c r="AP86" i="19"/>
  <c r="AO86" i="19"/>
  <c r="AN86" i="19"/>
  <c r="AM86" i="19"/>
  <c r="AH86" i="19"/>
  <c r="AF86" i="19"/>
  <c r="AC86" i="19"/>
  <c r="Z86" i="19"/>
  <c r="W86" i="19"/>
  <c r="T86" i="19"/>
  <c r="Q86" i="19"/>
  <c r="N86" i="19"/>
  <c r="AP85" i="19"/>
  <c r="AO85" i="19"/>
  <c r="AN85" i="19"/>
  <c r="AM85" i="19"/>
  <c r="AP84" i="19"/>
  <c r="AO84" i="19"/>
  <c r="AN84" i="19"/>
  <c r="AM84" i="19"/>
  <c r="AH84" i="19"/>
  <c r="AF84" i="19"/>
  <c r="AC84" i="19"/>
  <c r="Z84" i="19"/>
  <c r="W84" i="19"/>
  <c r="T84" i="19"/>
  <c r="Q84" i="19"/>
  <c r="N84" i="19"/>
  <c r="AP83" i="19"/>
  <c r="AO83" i="19"/>
  <c r="AN83" i="19"/>
  <c r="AM83" i="19"/>
  <c r="AH83" i="19"/>
  <c r="AF83" i="19"/>
  <c r="AC83" i="19"/>
  <c r="Z83" i="19"/>
  <c r="W83" i="19"/>
  <c r="T83" i="19"/>
  <c r="Q83" i="19"/>
  <c r="N83" i="19"/>
  <c r="AP82" i="19"/>
  <c r="AO82" i="19"/>
  <c r="AN82" i="19"/>
  <c r="AM82" i="19"/>
  <c r="AH82" i="19"/>
  <c r="AF82" i="19"/>
  <c r="AC82" i="19"/>
  <c r="Z82" i="19"/>
  <c r="W82" i="19"/>
  <c r="T82" i="19"/>
  <c r="Q82" i="19"/>
  <c r="N82" i="19"/>
  <c r="AP81" i="19"/>
  <c r="AO81" i="19"/>
  <c r="AN81" i="19"/>
  <c r="AM81" i="19"/>
  <c r="AH81" i="19"/>
  <c r="AF81" i="19"/>
  <c r="AC81" i="19"/>
  <c r="Z81" i="19"/>
  <c r="W81" i="19"/>
  <c r="T81" i="19"/>
  <c r="Q81" i="19"/>
  <c r="N81" i="19"/>
  <c r="AP80" i="19"/>
  <c r="AO80" i="19"/>
  <c r="AN80" i="19"/>
  <c r="AM80" i="19"/>
  <c r="AH80" i="19"/>
  <c r="AF80" i="19"/>
  <c r="AC80" i="19"/>
  <c r="Z80" i="19"/>
  <c r="W80" i="19"/>
  <c r="T80" i="19"/>
  <c r="Q80" i="19"/>
  <c r="N80" i="19"/>
  <c r="AP79" i="19"/>
  <c r="AO79" i="19"/>
  <c r="AN79" i="19"/>
  <c r="AM79" i="19"/>
  <c r="AP78" i="19"/>
  <c r="AO78" i="19"/>
  <c r="AN78" i="19"/>
  <c r="AM78" i="19"/>
  <c r="AH78" i="19"/>
  <c r="AF78" i="19"/>
  <c r="AC78" i="19"/>
  <c r="Z78" i="19"/>
  <c r="W78" i="19"/>
  <c r="T78" i="19"/>
  <c r="Q78" i="19"/>
  <c r="N78" i="19"/>
  <c r="AP77" i="19"/>
  <c r="AO77" i="19"/>
  <c r="AN77" i="19"/>
  <c r="AM77" i="19"/>
  <c r="AH77" i="19"/>
  <c r="AF77" i="19"/>
  <c r="AC77" i="19"/>
  <c r="Z77" i="19"/>
  <c r="W77" i="19"/>
  <c r="T77" i="19"/>
  <c r="Q77" i="19"/>
  <c r="N77" i="19"/>
  <c r="AP76" i="19"/>
  <c r="AO76" i="19"/>
  <c r="AN76" i="19"/>
  <c r="AM76" i="19"/>
  <c r="AH76" i="19"/>
  <c r="AF76" i="19"/>
  <c r="AC76" i="19"/>
  <c r="Z76" i="19"/>
  <c r="W76" i="19"/>
  <c r="T76" i="19"/>
  <c r="Q76" i="19"/>
  <c r="N76" i="19"/>
  <c r="AP75" i="19"/>
  <c r="AO75" i="19"/>
  <c r="AN75" i="19"/>
  <c r="AM75" i="19"/>
  <c r="AH75" i="19"/>
  <c r="AF75" i="19"/>
  <c r="AC75" i="19"/>
  <c r="Z75" i="19"/>
  <c r="W75" i="19"/>
  <c r="T75" i="19"/>
  <c r="Q75" i="19"/>
  <c r="N75" i="19"/>
  <c r="AP74" i="19"/>
  <c r="AO74" i="19"/>
  <c r="AN74" i="19"/>
  <c r="AM74" i="19"/>
  <c r="AH74" i="19"/>
  <c r="AF74" i="19"/>
  <c r="AC74" i="19"/>
  <c r="Z74" i="19"/>
  <c r="W74" i="19"/>
  <c r="T74" i="19"/>
  <c r="Q74" i="19"/>
  <c r="N74" i="19"/>
  <c r="AP73" i="19"/>
  <c r="AO73" i="19"/>
  <c r="AN73" i="19"/>
  <c r="AM73" i="19"/>
  <c r="AH73" i="19"/>
  <c r="AF73" i="19"/>
  <c r="AC73" i="19"/>
  <c r="Z73" i="19"/>
  <c r="W73" i="19"/>
  <c r="T73" i="19"/>
  <c r="Q73" i="19"/>
  <c r="N73" i="19"/>
  <c r="AP72" i="19"/>
  <c r="AO72" i="19"/>
  <c r="AN72" i="19"/>
  <c r="AM72" i="19"/>
  <c r="AH72" i="19"/>
  <c r="AF72" i="19"/>
  <c r="AC72" i="19"/>
  <c r="Z72" i="19"/>
  <c r="W72" i="19"/>
  <c r="T72" i="19"/>
  <c r="Q72" i="19"/>
  <c r="N72" i="19"/>
  <c r="AP71" i="19"/>
  <c r="AO71" i="19"/>
  <c r="AN71" i="19"/>
  <c r="AM71" i="19"/>
  <c r="AH71" i="19"/>
  <c r="AF71" i="19"/>
  <c r="AC71" i="19"/>
  <c r="Z71" i="19"/>
  <c r="W71" i="19"/>
  <c r="T71" i="19"/>
  <c r="Q71" i="19"/>
  <c r="N71" i="19"/>
  <c r="AP70" i="19"/>
  <c r="AO70" i="19"/>
  <c r="AN70" i="19"/>
  <c r="AM70" i="19"/>
  <c r="AH70" i="19"/>
  <c r="AF70" i="19"/>
  <c r="AC70" i="19"/>
  <c r="Z70" i="19"/>
  <c r="W70" i="19"/>
  <c r="T70" i="19"/>
  <c r="Q70" i="19"/>
  <c r="N70" i="19"/>
  <c r="AP69" i="19"/>
  <c r="AO69" i="19"/>
  <c r="AN69" i="19"/>
  <c r="AM69" i="19"/>
  <c r="AP68" i="19"/>
  <c r="AO68" i="19"/>
  <c r="AN68" i="19"/>
  <c r="AM68" i="19"/>
  <c r="AH68" i="19"/>
  <c r="AF68" i="19"/>
  <c r="AC68" i="19"/>
  <c r="Z68" i="19"/>
  <c r="W68" i="19"/>
  <c r="T68" i="19"/>
  <c r="Q68" i="19"/>
  <c r="N68" i="19"/>
  <c r="AP67" i="19"/>
  <c r="AO67" i="19"/>
  <c r="AN67" i="19"/>
  <c r="AM67" i="19"/>
  <c r="AH67" i="19"/>
  <c r="AF67" i="19"/>
  <c r="AC67" i="19"/>
  <c r="Z67" i="19"/>
  <c r="W67" i="19"/>
  <c r="T67" i="19"/>
  <c r="Q67" i="19"/>
  <c r="N67" i="19"/>
  <c r="AP66" i="19"/>
  <c r="AO66" i="19"/>
  <c r="AN66" i="19"/>
  <c r="AM66" i="19"/>
  <c r="AH66" i="19"/>
  <c r="AF66" i="19"/>
  <c r="AC66" i="19"/>
  <c r="Z66" i="19"/>
  <c r="W66" i="19"/>
  <c r="T66" i="19"/>
  <c r="Q66" i="19"/>
  <c r="N66" i="19"/>
  <c r="AP65" i="19"/>
  <c r="AO65" i="19"/>
  <c r="AN65" i="19"/>
  <c r="AM65" i="19"/>
  <c r="AH65" i="19"/>
  <c r="AF65" i="19"/>
  <c r="AC65" i="19"/>
  <c r="Z65" i="19"/>
  <c r="W65" i="19"/>
  <c r="T65" i="19"/>
  <c r="Q65" i="19"/>
  <c r="N65" i="19"/>
  <c r="AP64" i="19"/>
  <c r="AO64" i="19"/>
  <c r="AN64" i="19"/>
  <c r="AM64" i="19"/>
  <c r="AH64" i="19"/>
  <c r="AF64" i="19"/>
  <c r="AC64" i="19"/>
  <c r="Z64" i="19"/>
  <c r="W64" i="19"/>
  <c r="T64" i="19"/>
  <c r="Q64" i="19"/>
  <c r="N64" i="19"/>
  <c r="AP63" i="19"/>
  <c r="AO63" i="19"/>
  <c r="AN63" i="19"/>
  <c r="AM63" i="19"/>
  <c r="AH63" i="19"/>
  <c r="AF63" i="19"/>
  <c r="AC63" i="19"/>
  <c r="Z63" i="19"/>
  <c r="W63" i="19"/>
  <c r="T63" i="19"/>
  <c r="Q63" i="19"/>
  <c r="N63" i="19"/>
  <c r="AJ63" i="19" s="1"/>
  <c r="AI63" i="19" s="1"/>
  <c r="AP62" i="19"/>
  <c r="AO62" i="19"/>
  <c r="AN62" i="19"/>
  <c r="AM62" i="19"/>
  <c r="AP61" i="19"/>
  <c r="AO61" i="19"/>
  <c r="AN61" i="19"/>
  <c r="AM61" i="19"/>
  <c r="AH61" i="19"/>
  <c r="AF61" i="19"/>
  <c r="AC61" i="19"/>
  <c r="Z61" i="19"/>
  <c r="W61" i="19"/>
  <c r="T61" i="19"/>
  <c r="Q61" i="19"/>
  <c r="N61" i="19"/>
  <c r="AJ61" i="19" s="1"/>
  <c r="AI61" i="19" s="1"/>
  <c r="AP60" i="19"/>
  <c r="AO60" i="19"/>
  <c r="AN60" i="19"/>
  <c r="AM60" i="19"/>
  <c r="AH60" i="19"/>
  <c r="AF60" i="19"/>
  <c r="AC60" i="19"/>
  <c r="Z60" i="19"/>
  <c r="W60" i="19"/>
  <c r="T60" i="19"/>
  <c r="Q60" i="19"/>
  <c r="N60" i="19"/>
  <c r="AJ60" i="19" s="1"/>
  <c r="AI60" i="19" s="1"/>
  <c r="AP59" i="19"/>
  <c r="AO59" i="19"/>
  <c r="AN59" i="19"/>
  <c r="AM59" i="19"/>
  <c r="AH59" i="19"/>
  <c r="AF59" i="19"/>
  <c r="AC59" i="19"/>
  <c r="Z59" i="19"/>
  <c r="W59" i="19"/>
  <c r="T59" i="19"/>
  <c r="Q59" i="19"/>
  <c r="N59" i="19"/>
  <c r="AP58" i="19"/>
  <c r="AO58" i="19"/>
  <c r="AN58" i="19"/>
  <c r="AM58" i="19"/>
  <c r="AH58" i="19"/>
  <c r="AF58" i="19"/>
  <c r="AC58" i="19"/>
  <c r="Z58" i="19"/>
  <c r="W58" i="19"/>
  <c r="T58" i="19"/>
  <c r="Q58" i="19"/>
  <c r="N58" i="19"/>
  <c r="AP57" i="19"/>
  <c r="AO57" i="19"/>
  <c r="AN57" i="19"/>
  <c r="AM57" i="19"/>
  <c r="AH57" i="19"/>
  <c r="AF57" i="19"/>
  <c r="AC57" i="19"/>
  <c r="Z57" i="19"/>
  <c r="W57" i="19"/>
  <c r="T57" i="19"/>
  <c r="Q57" i="19"/>
  <c r="N57" i="19"/>
  <c r="AJ57" i="19" s="1"/>
  <c r="AI57" i="19" s="1"/>
  <c r="AP56" i="19"/>
  <c r="AO56" i="19"/>
  <c r="AN56" i="19"/>
  <c r="AM56" i="19"/>
  <c r="AH56" i="19"/>
  <c r="AF56" i="19"/>
  <c r="AC56" i="19"/>
  <c r="Z56" i="19"/>
  <c r="W56" i="19"/>
  <c r="T56" i="19"/>
  <c r="Q56" i="19"/>
  <c r="N56" i="19"/>
  <c r="AJ56" i="19" s="1"/>
  <c r="AI56" i="19" s="1"/>
  <c r="AP55" i="19"/>
  <c r="AO55" i="19"/>
  <c r="AN55" i="19"/>
  <c r="AM55" i="19"/>
  <c r="AH55" i="19"/>
  <c r="AC55" i="19"/>
  <c r="Z55" i="19"/>
  <c r="W55" i="19"/>
  <c r="AP54" i="19"/>
  <c r="AO54" i="19"/>
  <c r="AN54" i="19"/>
  <c r="AM54" i="19"/>
  <c r="AH54" i="19"/>
  <c r="AF54" i="19"/>
  <c r="AC54" i="19"/>
  <c r="Z54" i="19"/>
  <c r="W54" i="19"/>
  <c r="T54" i="19"/>
  <c r="Q54" i="19"/>
  <c r="N54" i="19"/>
  <c r="AJ54" i="19" s="1"/>
  <c r="AI54" i="19" s="1"/>
  <c r="AP53" i="19"/>
  <c r="AO53" i="19"/>
  <c r="AN53" i="19"/>
  <c r="AM53" i="19"/>
  <c r="AH53" i="19"/>
  <c r="AF53" i="19"/>
  <c r="AC53" i="19"/>
  <c r="Z53" i="19"/>
  <c r="W53" i="19"/>
  <c r="T53" i="19"/>
  <c r="Q53" i="19"/>
  <c r="N53" i="19"/>
  <c r="AJ53" i="19" s="1"/>
  <c r="AI53" i="19" s="1"/>
  <c r="AP52" i="19"/>
  <c r="AO52" i="19"/>
  <c r="AN52" i="19"/>
  <c r="AM52" i="19"/>
  <c r="AP51" i="19"/>
  <c r="AO51" i="19"/>
  <c r="AN51" i="19"/>
  <c r="AM51" i="19"/>
  <c r="AH51" i="19"/>
  <c r="AF51" i="19"/>
  <c r="AC51" i="19"/>
  <c r="Z51" i="19"/>
  <c r="AJ51" i="19" s="1"/>
  <c r="AI51" i="19" s="1"/>
  <c r="W51" i="19"/>
  <c r="AP50" i="19"/>
  <c r="AO50" i="19"/>
  <c r="AN50" i="19"/>
  <c r="AM50" i="19"/>
  <c r="AH50" i="19"/>
  <c r="AF50" i="19"/>
  <c r="AC50" i="19"/>
  <c r="Z50" i="19"/>
  <c r="W50" i="19"/>
  <c r="T50" i="19"/>
  <c r="Q50" i="19"/>
  <c r="N50" i="19"/>
  <c r="AP49" i="19"/>
  <c r="AO49" i="19"/>
  <c r="AN49" i="19"/>
  <c r="AM49" i="19"/>
  <c r="AH49" i="19"/>
  <c r="AF49" i="19"/>
  <c r="AC49" i="19"/>
  <c r="Z49" i="19"/>
  <c r="W49" i="19"/>
  <c r="T49" i="19"/>
  <c r="Q49" i="19"/>
  <c r="AJ49" i="19" s="1"/>
  <c r="AI49" i="19" s="1"/>
  <c r="N49" i="19"/>
  <c r="AP48" i="19"/>
  <c r="AO48" i="19"/>
  <c r="AN48" i="19"/>
  <c r="AM48" i="19"/>
  <c r="AH48" i="19"/>
  <c r="AF48" i="19"/>
  <c r="AC48" i="19"/>
  <c r="Z48" i="19"/>
  <c r="W48" i="19"/>
  <c r="T48" i="19"/>
  <c r="Q48" i="19"/>
  <c r="AJ48" i="19" s="1"/>
  <c r="AI48" i="19" s="1"/>
  <c r="N48" i="19"/>
  <c r="AP47" i="19"/>
  <c r="AO47" i="19"/>
  <c r="AN47" i="19"/>
  <c r="AM47" i="19"/>
  <c r="AH47" i="19"/>
  <c r="AF47" i="19"/>
  <c r="AC47" i="19"/>
  <c r="Z47" i="19"/>
  <c r="W47" i="19"/>
  <c r="T47" i="19"/>
  <c r="Q47" i="19"/>
  <c r="N47" i="19"/>
  <c r="AP46" i="19"/>
  <c r="AO46" i="19"/>
  <c r="AN46" i="19"/>
  <c r="AM46" i="19"/>
  <c r="AH46" i="19"/>
  <c r="AF46" i="19"/>
  <c r="AC46" i="19"/>
  <c r="Z46" i="19"/>
  <c r="W46" i="19"/>
  <c r="T46" i="19"/>
  <c r="Q46" i="19"/>
  <c r="N46" i="19"/>
  <c r="AP45" i="19"/>
  <c r="AO45" i="19"/>
  <c r="AN45" i="19"/>
  <c r="AM45" i="19"/>
  <c r="AH45" i="19"/>
  <c r="AF45" i="19"/>
  <c r="AC45" i="19"/>
  <c r="Z45" i="19"/>
  <c r="W45" i="19"/>
  <c r="T45" i="19"/>
  <c r="Q45" i="19"/>
  <c r="AJ45" i="19" s="1"/>
  <c r="AI45" i="19" s="1"/>
  <c r="N45" i="19"/>
  <c r="AP44" i="19"/>
  <c r="AO44" i="19"/>
  <c r="AN44" i="19"/>
  <c r="AM44" i="19"/>
  <c r="AH44" i="19"/>
  <c r="AF44" i="19"/>
  <c r="AC44" i="19"/>
  <c r="Z44" i="19"/>
  <c r="W44" i="19"/>
  <c r="T44" i="19"/>
  <c r="Q44" i="19"/>
  <c r="AJ44" i="19" s="1"/>
  <c r="AI44" i="19" s="1"/>
  <c r="N44" i="19"/>
  <c r="AP43" i="19"/>
  <c r="AO43" i="19"/>
  <c r="AN43" i="19"/>
  <c r="AM43" i="19"/>
  <c r="AH43" i="19"/>
  <c r="AF43" i="19"/>
  <c r="AC43" i="19"/>
  <c r="Z43" i="19"/>
  <c r="W43" i="19"/>
  <c r="T43" i="19"/>
  <c r="Q43" i="19"/>
  <c r="N43" i="19"/>
  <c r="AP42" i="19"/>
  <c r="AO42" i="19"/>
  <c r="AN42" i="19"/>
  <c r="AM42" i="19"/>
  <c r="AH42" i="19"/>
  <c r="AF42" i="19"/>
  <c r="AC42" i="19"/>
  <c r="Z42" i="19"/>
  <c r="W42" i="19"/>
  <c r="T42" i="19"/>
  <c r="Q42" i="19"/>
  <c r="N42" i="19"/>
  <c r="AP41" i="19"/>
  <c r="AO41" i="19"/>
  <c r="AN41" i="19"/>
  <c r="AM41" i="19"/>
  <c r="AH41" i="19"/>
  <c r="AF41" i="19"/>
  <c r="AC41" i="19"/>
  <c r="Z41" i="19"/>
  <c r="W41" i="19"/>
  <c r="T41" i="19"/>
  <c r="Q41" i="19"/>
  <c r="N41" i="19"/>
  <c r="AP40" i="19"/>
  <c r="AO40" i="19"/>
  <c r="AN40" i="19"/>
  <c r="AM40" i="19"/>
  <c r="AH40" i="19"/>
  <c r="AF40" i="19"/>
  <c r="AC40" i="19"/>
  <c r="Z40" i="19"/>
  <c r="W40" i="19"/>
  <c r="T40" i="19"/>
  <c r="Q40" i="19"/>
  <c r="N40" i="19"/>
  <c r="AP39" i="19"/>
  <c r="AO39" i="19"/>
  <c r="AN39" i="19"/>
  <c r="AM39" i="19"/>
  <c r="AH39" i="19"/>
  <c r="AF39" i="19"/>
  <c r="AC39" i="19"/>
  <c r="Z39" i="19"/>
  <c r="W39" i="19"/>
  <c r="T39" i="19"/>
  <c r="Q39" i="19"/>
  <c r="N39" i="19"/>
  <c r="AP38" i="19"/>
  <c r="AO38" i="19"/>
  <c r="AN38" i="19"/>
  <c r="AM38" i="19"/>
  <c r="AH38" i="19"/>
  <c r="AF38" i="19"/>
  <c r="AC38" i="19"/>
  <c r="Z38" i="19"/>
  <c r="W38" i="19"/>
  <c r="T38" i="19"/>
  <c r="Q38" i="19"/>
  <c r="N38" i="19"/>
  <c r="AP37" i="19"/>
  <c r="AO37" i="19"/>
  <c r="AN37" i="19"/>
  <c r="AM37" i="19"/>
  <c r="AP36" i="19"/>
  <c r="AO36" i="19"/>
  <c r="AN36" i="19"/>
  <c r="AM36" i="19"/>
  <c r="AH36" i="19"/>
  <c r="AF36" i="19"/>
  <c r="AC36" i="19"/>
  <c r="Z36" i="19"/>
  <c r="W36" i="19"/>
  <c r="T36" i="19"/>
  <c r="Q36" i="19"/>
  <c r="N36" i="19"/>
  <c r="AP35" i="19"/>
  <c r="AO35" i="19"/>
  <c r="AN35" i="19"/>
  <c r="AM35" i="19"/>
  <c r="AH35" i="19"/>
  <c r="AF35" i="19"/>
  <c r="AC35" i="19"/>
  <c r="Z35" i="19"/>
  <c r="W35" i="19"/>
  <c r="T35" i="19"/>
  <c r="Q35" i="19"/>
  <c r="N35" i="19"/>
  <c r="AP34" i="19"/>
  <c r="AO34" i="19"/>
  <c r="AN34" i="19"/>
  <c r="AM34" i="19"/>
  <c r="AH34" i="19"/>
  <c r="AF34" i="19"/>
  <c r="AC34" i="19"/>
  <c r="Z34" i="19"/>
  <c r="W34" i="19"/>
  <c r="T34" i="19"/>
  <c r="Q34" i="19"/>
  <c r="N34" i="19"/>
  <c r="AP33" i="19"/>
  <c r="AO33" i="19"/>
  <c r="AN33" i="19"/>
  <c r="AM33" i="19"/>
  <c r="AP32" i="19"/>
  <c r="AO32" i="19"/>
  <c r="AN32" i="19"/>
  <c r="AM32" i="19"/>
  <c r="AH32" i="19"/>
  <c r="AF32" i="19"/>
  <c r="AC32" i="19"/>
  <c r="Z32" i="19"/>
  <c r="W32" i="19"/>
  <c r="T32" i="19"/>
  <c r="Q32" i="19"/>
  <c r="N32" i="19"/>
  <c r="AP31" i="19"/>
  <c r="AO31" i="19"/>
  <c r="AN31" i="19"/>
  <c r="AM31" i="19"/>
  <c r="AH31" i="19"/>
  <c r="AF31" i="19"/>
  <c r="AC31" i="19"/>
  <c r="Z31" i="19"/>
  <c r="W31" i="19"/>
  <c r="T31" i="19"/>
  <c r="Q31" i="19"/>
  <c r="N31" i="19"/>
  <c r="AP30" i="19"/>
  <c r="AO30" i="19"/>
  <c r="AN30" i="19"/>
  <c r="AM30" i="19"/>
  <c r="AH30" i="19"/>
  <c r="AF30" i="19"/>
  <c r="AC30" i="19"/>
  <c r="Z30" i="19"/>
  <c r="W30" i="19"/>
  <c r="T30" i="19"/>
  <c r="Q30" i="19"/>
  <c r="N30" i="19"/>
  <c r="AP29" i="19"/>
  <c r="AO29" i="19"/>
  <c r="AN29" i="19"/>
  <c r="AM29" i="19"/>
  <c r="AH29" i="19"/>
  <c r="AF29" i="19"/>
  <c r="AC29" i="19"/>
  <c r="Z29" i="19"/>
  <c r="W29" i="19"/>
  <c r="T29" i="19"/>
  <c r="Q29" i="19"/>
  <c r="N29" i="19"/>
  <c r="AP28" i="19"/>
  <c r="AO28" i="19"/>
  <c r="AN28" i="19"/>
  <c r="AM28" i="19"/>
  <c r="AH28" i="19"/>
  <c r="AF28" i="19"/>
  <c r="AC28" i="19"/>
  <c r="Z28" i="19"/>
  <c r="W28" i="19"/>
  <c r="T28" i="19"/>
  <c r="Q28" i="19"/>
  <c r="N28" i="19"/>
  <c r="AP27" i="19"/>
  <c r="AO27" i="19"/>
  <c r="AN27" i="19"/>
  <c r="AM27" i="19"/>
  <c r="AH27" i="19"/>
  <c r="AF27" i="19"/>
  <c r="AC27" i="19"/>
  <c r="Z27" i="19"/>
  <c r="W27" i="19"/>
  <c r="T27" i="19"/>
  <c r="Q27" i="19"/>
  <c r="N27" i="19"/>
  <c r="AP26" i="19"/>
  <c r="AO26" i="19"/>
  <c r="AN26" i="19"/>
  <c r="AM26" i="19"/>
  <c r="AH26" i="19"/>
  <c r="AF26" i="19"/>
  <c r="AC26" i="19"/>
  <c r="Z26" i="19"/>
  <c r="W26" i="19"/>
  <c r="T26" i="19"/>
  <c r="Q26" i="19"/>
  <c r="N26" i="19"/>
  <c r="AP25" i="19"/>
  <c r="AO25" i="19"/>
  <c r="AN25" i="19"/>
  <c r="AM25" i="19"/>
  <c r="AH25" i="19"/>
  <c r="AF25" i="19"/>
  <c r="AC25" i="19"/>
  <c r="Z25" i="19"/>
  <c r="W25" i="19"/>
  <c r="T25" i="19"/>
  <c r="Q25" i="19"/>
  <c r="N25" i="19"/>
  <c r="AP24" i="19"/>
  <c r="AO24" i="19"/>
  <c r="AN24" i="19"/>
  <c r="AM24" i="19"/>
  <c r="AH24" i="19"/>
  <c r="AF24" i="19"/>
  <c r="AC24" i="19"/>
  <c r="Z24" i="19"/>
  <c r="W24" i="19"/>
  <c r="T24" i="19"/>
  <c r="Q24" i="19"/>
  <c r="N24" i="19"/>
  <c r="AP23" i="19"/>
  <c r="AO23" i="19"/>
  <c r="AN23" i="19"/>
  <c r="AM23" i="19"/>
  <c r="AH23" i="19"/>
  <c r="AF23" i="19"/>
  <c r="AC23" i="19"/>
  <c r="Z23" i="19"/>
  <c r="W23" i="19"/>
  <c r="T23" i="19"/>
  <c r="Q23" i="19"/>
  <c r="N23" i="19"/>
  <c r="AP22" i="19"/>
  <c r="AO22" i="19"/>
  <c r="AN22" i="19"/>
  <c r="AM22" i="19"/>
  <c r="AP21" i="19"/>
  <c r="AO21" i="19"/>
  <c r="AN21" i="19"/>
  <c r="AH21" i="19"/>
  <c r="AC21" i="19"/>
  <c r="Z21" i="19"/>
  <c r="W21" i="19"/>
  <c r="AP20" i="19"/>
  <c r="AO20" i="19"/>
  <c r="AN20" i="19"/>
  <c r="AM20" i="19"/>
  <c r="AH20" i="19"/>
  <c r="AF20" i="19"/>
  <c r="AC20" i="19"/>
  <c r="Z20" i="19"/>
  <c r="W20" i="19"/>
  <c r="T20" i="19"/>
  <c r="Q20" i="19"/>
  <c r="N20" i="19"/>
  <c r="AP19" i="19"/>
  <c r="AO19" i="19"/>
  <c r="AN19" i="19"/>
  <c r="AM19" i="19"/>
  <c r="AH19" i="19"/>
  <c r="AF19" i="19"/>
  <c r="AC19" i="19"/>
  <c r="Z19" i="19"/>
  <c r="W19" i="19"/>
  <c r="T19" i="19"/>
  <c r="Q19" i="19"/>
  <c r="N19" i="19"/>
  <c r="AP18" i="19"/>
  <c r="AO18" i="19"/>
  <c r="AN18" i="19"/>
  <c r="AM18" i="19"/>
  <c r="AP17" i="19"/>
  <c r="AO17" i="19"/>
  <c r="AN17" i="19"/>
  <c r="AM17" i="19"/>
  <c r="AH17" i="19"/>
  <c r="AF17" i="19"/>
  <c r="AC17" i="19"/>
  <c r="Z17" i="19"/>
  <c r="W17" i="19"/>
  <c r="T17" i="19"/>
  <c r="Q17" i="19"/>
  <c r="N17" i="19"/>
  <c r="AP16" i="19"/>
  <c r="AO16" i="19"/>
  <c r="AN16" i="19"/>
  <c r="AM16" i="19"/>
  <c r="AH16" i="19"/>
  <c r="AF16" i="19"/>
  <c r="AC16" i="19"/>
  <c r="Z16" i="19"/>
  <c r="W16" i="19"/>
  <c r="T16" i="19"/>
  <c r="Q16" i="19"/>
  <c r="N16" i="19"/>
  <c r="AP15" i="19"/>
  <c r="AO15" i="19"/>
  <c r="AN15" i="19"/>
  <c r="AM15" i="19"/>
  <c r="AH15" i="19"/>
  <c r="AF15" i="19"/>
  <c r="AC15" i="19"/>
  <c r="Z15" i="19"/>
  <c r="W15" i="19"/>
  <c r="T15" i="19"/>
  <c r="Q15" i="19"/>
  <c r="N15" i="19"/>
  <c r="AP14" i="19"/>
  <c r="AO14" i="19"/>
  <c r="AN14" i="19"/>
  <c r="AM14" i="19"/>
  <c r="AP13" i="19"/>
  <c r="AO13" i="19"/>
  <c r="AN13" i="19"/>
  <c r="AM13" i="19"/>
  <c r="AH13" i="19"/>
  <c r="AF13" i="19"/>
  <c r="AC13" i="19"/>
  <c r="Z13" i="19"/>
  <c r="W13" i="19"/>
  <c r="T13" i="19"/>
  <c r="Q13" i="19"/>
  <c r="N13" i="19"/>
  <c r="AP12" i="19"/>
  <c r="AO12" i="19"/>
  <c r="AN12" i="19"/>
  <c r="AM12" i="19"/>
  <c r="AH12" i="19"/>
  <c r="AF12" i="19"/>
  <c r="AC12" i="19"/>
  <c r="Z12" i="19"/>
  <c r="W12" i="19"/>
  <c r="T12" i="19"/>
  <c r="Q12" i="19"/>
  <c r="N12" i="19"/>
  <c r="AP11" i="19"/>
  <c r="AO11" i="19"/>
  <c r="AN11" i="19"/>
  <c r="AM11" i="19"/>
  <c r="AH11" i="19"/>
  <c r="AF11" i="19"/>
  <c r="AC11" i="19"/>
  <c r="Z11" i="19"/>
  <c r="W11" i="19"/>
  <c r="T11" i="19"/>
  <c r="Q11" i="19"/>
  <c r="N11" i="19"/>
  <c r="AP10" i="19"/>
  <c r="AO10" i="19"/>
  <c r="AN10" i="19"/>
  <c r="AM10" i="19"/>
  <c r="AH10" i="19"/>
  <c r="AF10" i="19"/>
  <c r="AC10" i="19"/>
  <c r="Z10" i="19"/>
  <c r="W10" i="19"/>
  <c r="T10" i="19"/>
  <c r="Q10" i="19"/>
  <c r="N10" i="19"/>
  <c r="AP9" i="19"/>
  <c r="AO9" i="19"/>
  <c r="AN9" i="19"/>
  <c r="AM9" i="19"/>
  <c r="AH9" i="19"/>
  <c r="AF9" i="19"/>
  <c r="AC9" i="19"/>
  <c r="Z9" i="19"/>
  <c r="W9" i="19"/>
  <c r="T9" i="19"/>
  <c r="Q9" i="19"/>
  <c r="N9" i="19"/>
  <c r="AP8" i="19"/>
  <c r="AO8" i="19"/>
  <c r="AN8" i="19"/>
  <c r="AM8" i="19"/>
  <c r="AP7" i="19"/>
  <c r="AO7" i="19"/>
  <c r="AN7" i="19"/>
  <c r="AM7" i="19"/>
  <c r="AH7" i="19"/>
  <c r="AF7" i="19"/>
  <c r="AC7" i="19"/>
  <c r="Z7" i="19"/>
  <c r="W7" i="19"/>
  <c r="T7" i="19"/>
  <c r="Q7" i="19"/>
  <c r="N7" i="19"/>
  <c r="AP450" i="18"/>
  <c r="AO450" i="18"/>
  <c r="AN450" i="18"/>
  <c r="AM450" i="18"/>
  <c r="AH450" i="18"/>
  <c r="AF450" i="18"/>
  <c r="AC450" i="18"/>
  <c r="Z450" i="18"/>
  <c r="W450" i="18"/>
  <c r="T450" i="18"/>
  <c r="Q450" i="18"/>
  <c r="N450" i="18"/>
  <c r="AP449" i="18"/>
  <c r="AO449" i="18"/>
  <c r="AN449" i="18"/>
  <c r="AM449" i="18"/>
  <c r="AP448" i="18"/>
  <c r="AO448" i="18"/>
  <c r="AN448" i="18"/>
  <c r="AM448" i="18"/>
  <c r="AH448" i="18"/>
  <c r="AF448" i="18"/>
  <c r="AC448" i="18"/>
  <c r="Z448" i="18"/>
  <c r="W448" i="18"/>
  <c r="T448" i="18"/>
  <c r="Q448" i="18"/>
  <c r="N448" i="18"/>
  <c r="AP447" i="18"/>
  <c r="AO447" i="18"/>
  <c r="AN447" i="18"/>
  <c r="AM447" i="18"/>
  <c r="AH447" i="18"/>
  <c r="AF447" i="18"/>
  <c r="AC447" i="18"/>
  <c r="Z447" i="18"/>
  <c r="W447" i="18"/>
  <c r="T447" i="18"/>
  <c r="Q447" i="18"/>
  <c r="N447" i="18"/>
  <c r="AP446" i="18"/>
  <c r="AO446" i="18"/>
  <c r="AN446" i="18"/>
  <c r="AM446" i="18"/>
  <c r="AH446" i="18"/>
  <c r="AF446" i="18"/>
  <c r="AC446" i="18"/>
  <c r="Z446" i="18"/>
  <c r="W446" i="18"/>
  <c r="T446" i="18"/>
  <c r="Q446" i="18"/>
  <c r="N446" i="18"/>
  <c r="AP445" i="18"/>
  <c r="AO445" i="18"/>
  <c r="AN445" i="18"/>
  <c r="AM445" i="18"/>
  <c r="AH445" i="18"/>
  <c r="AF445" i="18"/>
  <c r="AC445" i="18"/>
  <c r="Z445" i="18"/>
  <c r="W445" i="18"/>
  <c r="T445" i="18"/>
  <c r="Q445" i="18"/>
  <c r="N445" i="18"/>
  <c r="AP444" i="18"/>
  <c r="AO444" i="18"/>
  <c r="AN444" i="18"/>
  <c r="AM444" i="18"/>
  <c r="AH444" i="18"/>
  <c r="AF444" i="18"/>
  <c r="AC444" i="18"/>
  <c r="Z444" i="18"/>
  <c r="W444" i="18"/>
  <c r="T444" i="18"/>
  <c r="Q444" i="18"/>
  <c r="N444" i="18"/>
  <c r="AP443" i="18"/>
  <c r="AO443" i="18"/>
  <c r="AN443" i="18"/>
  <c r="AM443" i="18"/>
  <c r="AH443" i="18"/>
  <c r="AF443" i="18"/>
  <c r="AC443" i="18"/>
  <c r="Z443" i="18"/>
  <c r="W443" i="18"/>
  <c r="T443" i="18"/>
  <c r="Q443" i="18"/>
  <c r="N443" i="18"/>
  <c r="AP442" i="18"/>
  <c r="AO442" i="18"/>
  <c r="AN442" i="18"/>
  <c r="AM442" i="18"/>
  <c r="AH442" i="18"/>
  <c r="AF442" i="18"/>
  <c r="AC442" i="18"/>
  <c r="Z442" i="18"/>
  <c r="W442" i="18"/>
  <c r="T442" i="18"/>
  <c r="Q442" i="18"/>
  <c r="N442" i="18"/>
  <c r="AP441" i="18"/>
  <c r="AO441" i="18"/>
  <c r="AN441" i="18"/>
  <c r="AM441" i="18"/>
  <c r="AP440" i="18"/>
  <c r="AO440" i="18"/>
  <c r="AN440" i="18"/>
  <c r="AM440" i="18"/>
  <c r="AH440" i="18"/>
  <c r="AF440" i="18"/>
  <c r="AC440" i="18"/>
  <c r="Z440" i="18"/>
  <c r="W440" i="18"/>
  <c r="T440" i="18"/>
  <c r="Q440" i="18"/>
  <c r="N440" i="18"/>
  <c r="AP439" i="18"/>
  <c r="AO439" i="18"/>
  <c r="AN439" i="18"/>
  <c r="AM439" i="18"/>
  <c r="AH439" i="18"/>
  <c r="AF439" i="18"/>
  <c r="AC439" i="18"/>
  <c r="Z439" i="18"/>
  <c r="W439" i="18"/>
  <c r="T439" i="18"/>
  <c r="Q439" i="18"/>
  <c r="N439" i="18"/>
  <c r="AP438" i="18"/>
  <c r="AO438" i="18"/>
  <c r="AN438" i="18"/>
  <c r="AM438" i="18"/>
  <c r="AP437" i="18"/>
  <c r="AO437" i="18"/>
  <c r="AN437" i="18"/>
  <c r="AM437" i="18"/>
  <c r="AH437" i="18"/>
  <c r="AF437" i="18"/>
  <c r="AC437" i="18"/>
  <c r="Z437" i="18"/>
  <c r="W437" i="18"/>
  <c r="T437" i="18"/>
  <c r="Q437" i="18"/>
  <c r="N437" i="18"/>
  <c r="AP436" i="18"/>
  <c r="AO436" i="18"/>
  <c r="AN436" i="18"/>
  <c r="AM436" i="18"/>
  <c r="AH436" i="18"/>
  <c r="AF436" i="18"/>
  <c r="AC436" i="18"/>
  <c r="Z436" i="18"/>
  <c r="W436" i="18"/>
  <c r="T436" i="18"/>
  <c r="Q436" i="18"/>
  <c r="N436" i="18"/>
  <c r="AP435" i="18"/>
  <c r="AO435" i="18"/>
  <c r="AN435" i="18"/>
  <c r="AM435" i="18"/>
  <c r="AH435" i="18"/>
  <c r="AF435" i="18"/>
  <c r="AC435" i="18"/>
  <c r="Z435" i="18"/>
  <c r="W435" i="18"/>
  <c r="T435" i="18"/>
  <c r="Q435" i="18"/>
  <c r="N435" i="18"/>
  <c r="AP434" i="18"/>
  <c r="AO434" i="18"/>
  <c r="AN434" i="18"/>
  <c r="AM434" i="18"/>
  <c r="AH434" i="18"/>
  <c r="AF434" i="18"/>
  <c r="AC434" i="18"/>
  <c r="Z434" i="18"/>
  <c r="W434" i="18"/>
  <c r="T434" i="18"/>
  <c r="Q434" i="18"/>
  <c r="N434" i="18"/>
  <c r="AP433" i="18"/>
  <c r="AO433" i="18"/>
  <c r="AN433" i="18"/>
  <c r="AM433" i="18"/>
  <c r="AH433" i="18"/>
  <c r="AF433" i="18"/>
  <c r="AC433" i="18"/>
  <c r="Z433" i="18"/>
  <c r="W433" i="18"/>
  <c r="T433" i="18"/>
  <c r="Q433" i="18"/>
  <c r="N433" i="18"/>
  <c r="AP432" i="18"/>
  <c r="AO432" i="18"/>
  <c r="AN432" i="18"/>
  <c r="AM432" i="18"/>
  <c r="AP431" i="18"/>
  <c r="AO431" i="18"/>
  <c r="AN431" i="18"/>
  <c r="AM431" i="18"/>
  <c r="AH431" i="18"/>
  <c r="AF431" i="18"/>
  <c r="AC431" i="18"/>
  <c r="Z431" i="18"/>
  <c r="W431" i="18"/>
  <c r="T431" i="18"/>
  <c r="Q431" i="18"/>
  <c r="N431" i="18"/>
  <c r="AP430" i="18"/>
  <c r="AO430" i="18"/>
  <c r="AN430" i="18"/>
  <c r="AM430" i="18"/>
  <c r="AH430" i="18"/>
  <c r="AF430" i="18"/>
  <c r="AC430" i="18"/>
  <c r="Z430" i="18"/>
  <c r="W430" i="18"/>
  <c r="T430" i="18"/>
  <c r="Q430" i="18"/>
  <c r="N430" i="18"/>
  <c r="AP429" i="18"/>
  <c r="AO429" i="18"/>
  <c r="AN429" i="18"/>
  <c r="AM429" i="18"/>
  <c r="AP428" i="18"/>
  <c r="AO428" i="18"/>
  <c r="AN428" i="18"/>
  <c r="AM428" i="18"/>
  <c r="AH428" i="18"/>
  <c r="AF428" i="18"/>
  <c r="AC428" i="18"/>
  <c r="Z428" i="18"/>
  <c r="W428" i="18"/>
  <c r="T428" i="18"/>
  <c r="Q428" i="18"/>
  <c r="N428" i="18"/>
  <c r="AP427" i="18"/>
  <c r="AO427" i="18"/>
  <c r="AN427" i="18"/>
  <c r="AM427" i="18"/>
  <c r="AH427" i="18"/>
  <c r="AF427" i="18"/>
  <c r="AC427" i="18"/>
  <c r="Z427" i="18"/>
  <c r="W427" i="18"/>
  <c r="T427" i="18"/>
  <c r="Q427" i="18"/>
  <c r="N427" i="18"/>
  <c r="AP426" i="18"/>
  <c r="AO426" i="18"/>
  <c r="AN426" i="18"/>
  <c r="AM426" i="18"/>
  <c r="AP425" i="18"/>
  <c r="AO425" i="18"/>
  <c r="AN425" i="18"/>
  <c r="AM425" i="18"/>
  <c r="AH425" i="18"/>
  <c r="AF425" i="18"/>
  <c r="AC425" i="18"/>
  <c r="Z425" i="18"/>
  <c r="W425" i="18"/>
  <c r="T425" i="18"/>
  <c r="Q425" i="18"/>
  <c r="N425" i="18"/>
  <c r="AP424" i="18"/>
  <c r="AO424" i="18"/>
  <c r="AN424" i="18"/>
  <c r="AM424" i="18"/>
  <c r="AH424" i="18"/>
  <c r="AF424" i="18"/>
  <c r="AC424" i="18"/>
  <c r="Z424" i="18"/>
  <c r="W424" i="18"/>
  <c r="T424" i="18"/>
  <c r="Q424" i="18"/>
  <c r="N424" i="18"/>
  <c r="AP423" i="18"/>
  <c r="AO423" i="18"/>
  <c r="AN423" i="18"/>
  <c r="AM423" i="18"/>
  <c r="AP422" i="18"/>
  <c r="AO422" i="18"/>
  <c r="AN422" i="18"/>
  <c r="AM422" i="18"/>
  <c r="AH422" i="18"/>
  <c r="AF422" i="18"/>
  <c r="AC422" i="18"/>
  <c r="Z422" i="18"/>
  <c r="W422" i="18"/>
  <c r="T422" i="18"/>
  <c r="Q422" i="18"/>
  <c r="N422" i="18"/>
  <c r="AP421" i="18"/>
  <c r="AO421" i="18"/>
  <c r="AN421" i="18"/>
  <c r="AM421" i="18"/>
  <c r="AP420" i="18"/>
  <c r="AO420" i="18"/>
  <c r="AN420" i="18"/>
  <c r="AM420" i="18"/>
  <c r="AH420" i="18"/>
  <c r="AF420" i="18"/>
  <c r="AC420" i="18"/>
  <c r="Z420" i="18"/>
  <c r="W420" i="18"/>
  <c r="T420" i="18"/>
  <c r="Q420" i="18"/>
  <c r="N420" i="18"/>
  <c r="AP419" i="18"/>
  <c r="AO419" i="18"/>
  <c r="AN419" i="18"/>
  <c r="AM419" i="18"/>
  <c r="AH419" i="18"/>
  <c r="AF419" i="18"/>
  <c r="AC419" i="18"/>
  <c r="Z419" i="18"/>
  <c r="W419" i="18"/>
  <c r="T419" i="18"/>
  <c r="Q419" i="18"/>
  <c r="N419" i="18"/>
  <c r="AP418" i="18"/>
  <c r="AO418" i="18"/>
  <c r="AN418" i="18"/>
  <c r="AM418" i="18"/>
  <c r="AH418" i="18"/>
  <c r="AF418" i="18"/>
  <c r="AC418" i="18"/>
  <c r="Z418" i="18"/>
  <c r="W418" i="18"/>
  <c r="T418" i="18"/>
  <c r="Q418" i="18"/>
  <c r="N418" i="18"/>
  <c r="AP417" i="18"/>
  <c r="AO417" i="18"/>
  <c r="AN417" i="18"/>
  <c r="AM417" i="18"/>
  <c r="AH417" i="18"/>
  <c r="AF417" i="18"/>
  <c r="AC417" i="18"/>
  <c r="Z417" i="18"/>
  <c r="W417" i="18"/>
  <c r="T417" i="18"/>
  <c r="Q417" i="18"/>
  <c r="N417" i="18"/>
  <c r="AP416" i="18"/>
  <c r="AO416" i="18"/>
  <c r="AN416" i="18"/>
  <c r="AM416" i="18"/>
  <c r="AH416" i="18"/>
  <c r="AF416" i="18"/>
  <c r="AC416" i="18"/>
  <c r="Z416" i="18"/>
  <c r="W416" i="18"/>
  <c r="T416" i="18"/>
  <c r="Q416" i="18"/>
  <c r="N416" i="18"/>
  <c r="AP415" i="18"/>
  <c r="AO415" i="18"/>
  <c r="AN415" i="18"/>
  <c r="AM415" i="18"/>
  <c r="AH415" i="18"/>
  <c r="AF415" i="18"/>
  <c r="AC415" i="18"/>
  <c r="Z415" i="18"/>
  <c r="W415" i="18"/>
  <c r="T415" i="18"/>
  <c r="Q415" i="18"/>
  <c r="N415" i="18"/>
  <c r="AP414" i="18"/>
  <c r="AO414" i="18"/>
  <c r="AN414" i="18"/>
  <c r="AM414" i="18"/>
  <c r="AP413" i="18"/>
  <c r="AO413" i="18"/>
  <c r="AN413" i="18"/>
  <c r="AM413" i="18"/>
  <c r="AH413" i="18"/>
  <c r="AF413" i="18"/>
  <c r="AC413" i="18"/>
  <c r="Z413" i="18"/>
  <c r="W413" i="18"/>
  <c r="T413" i="18"/>
  <c r="Q413" i="18"/>
  <c r="N413" i="18"/>
  <c r="AP412" i="18"/>
  <c r="AO412" i="18"/>
  <c r="AN412" i="18"/>
  <c r="AM412" i="18"/>
  <c r="AH412" i="18"/>
  <c r="AF412" i="18"/>
  <c r="AC412" i="18"/>
  <c r="Z412" i="18"/>
  <c r="W412" i="18"/>
  <c r="T412" i="18"/>
  <c r="Q412" i="18"/>
  <c r="N412" i="18"/>
  <c r="AP411" i="18"/>
  <c r="AO411" i="18"/>
  <c r="AN411" i="18"/>
  <c r="AM411" i="18"/>
  <c r="AH411" i="18"/>
  <c r="AF411" i="18"/>
  <c r="AC411" i="18"/>
  <c r="Z411" i="18"/>
  <c r="W411" i="18"/>
  <c r="T411" i="18"/>
  <c r="Q411" i="18"/>
  <c r="N411" i="18"/>
  <c r="AP410" i="18"/>
  <c r="AO410" i="18"/>
  <c r="AN410" i="18"/>
  <c r="AM410" i="18"/>
  <c r="AH410" i="18"/>
  <c r="AF410" i="18"/>
  <c r="AC410" i="18"/>
  <c r="Z410" i="18"/>
  <c r="W410" i="18"/>
  <c r="T410" i="18"/>
  <c r="Q410" i="18"/>
  <c r="N410" i="18"/>
  <c r="AP409" i="18"/>
  <c r="AO409" i="18"/>
  <c r="AN409" i="18"/>
  <c r="AM409" i="18"/>
  <c r="AP408" i="18"/>
  <c r="AO408" i="18"/>
  <c r="AN408" i="18"/>
  <c r="AM408" i="18"/>
  <c r="AH408" i="18"/>
  <c r="AF408" i="18"/>
  <c r="AC408" i="18"/>
  <c r="Z408" i="18"/>
  <c r="W408" i="18"/>
  <c r="T408" i="18"/>
  <c r="Q408" i="18"/>
  <c r="N408" i="18"/>
  <c r="AP407" i="18"/>
  <c r="AO407" i="18"/>
  <c r="AN407" i="18"/>
  <c r="AM407" i="18"/>
  <c r="AH407" i="18"/>
  <c r="AF407" i="18"/>
  <c r="AC407" i="18"/>
  <c r="Z407" i="18"/>
  <c r="W407" i="18"/>
  <c r="T407" i="18"/>
  <c r="Q407" i="18"/>
  <c r="N407" i="18"/>
  <c r="AP406" i="18"/>
  <c r="AO406" i="18"/>
  <c r="AN406" i="18"/>
  <c r="AM406" i="18"/>
  <c r="AH406" i="18"/>
  <c r="AF406" i="18"/>
  <c r="AC406" i="18"/>
  <c r="Z406" i="18"/>
  <c r="W406" i="18"/>
  <c r="T406" i="18"/>
  <c r="Q406" i="18"/>
  <c r="N406" i="18"/>
  <c r="AP405" i="18"/>
  <c r="AO405" i="18"/>
  <c r="AN405" i="18"/>
  <c r="AM405" i="18"/>
  <c r="AH405" i="18"/>
  <c r="AF405" i="18"/>
  <c r="AC405" i="18"/>
  <c r="Z405" i="18"/>
  <c r="W405" i="18"/>
  <c r="T405" i="18"/>
  <c r="Q405" i="18"/>
  <c r="N405" i="18"/>
  <c r="AP404" i="18"/>
  <c r="AO404" i="18"/>
  <c r="AN404" i="18"/>
  <c r="AM404" i="18"/>
  <c r="AH404" i="18"/>
  <c r="AF404" i="18"/>
  <c r="AC404" i="18"/>
  <c r="Z404" i="18"/>
  <c r="W404" i="18"/>
  <c r="T404" i="18"/>
  <c r="Q404" i="18"/>
  <c r="N404" i="18"/>
  <c r="AP403" i="18"/>
  <c r="AO403" i="18"/>
  <c r="AN403" i="18"/>
  <c r="AM403" i="18"/>
  <c r="AH403" i="18"/>
  <c r="AF403" i="18"/>
  <c r="AC403" i="18"/>
  <c r="Z403" i="18"/>
  <c r="W403" i="18"/>
  <c r="T403" i="18"/>
  <c r="Q403" i="18"/>
  <c r="N403" i="18"/>
  <c r="AP402" i="18"/>
  <c r="AO402" i="18"/>
  <c r="AN402" i="18"/>
  <c r="AM402" i="18"/>
  <c r="AH402" i="18"/>
  <c r="AF402" i="18"/>
  <c r="AC402" i="18"/>
  <c r="Z402" i="18"/>
  <c r="W402" i="18"/>
  <c r="T402" i="18"/>
  <c r="Q402" i="18"/>
  <c r="N402" i="18"/>
  <c r="AP401" i="18"/>
  <c r="AO401" i="18"/>
  <c r="AN401" i="18"/>
  <c r="AM401" i="18"/>
  <c r="AP400" i="18"/>
  <c r="AO400" i="18"/>
  <c r="AN400" i="18"/>
  <c r="AM400" i="18"/>
  <c r="AH400" i="18"/>
  <c r="AF400" i="18"/>
  <c r="AC400" i="18"/>
  <c r="Z400" i="18"/>
  <c r="W400" i="18"/>
  <c r="T400" i="18"/>
  <c r="Q400" i="18"/>
  <c r="N400" i="18"/>
  <c r="AP399" i="18"/>
  <c r="AO399" i="18"/>
  <c r="AN399" i="18"/>
  <c r="AM399" i="18"/>
  <c r="AH399" i="18"/>
  <c r="AF399" i="18"/>
  <c r="AC399" i="18"/>
  <c r="Z399" i="18"/>
  <c r="W399" i="18"/>
  <c r="T399" i="18"/>
  <c r="Q399" i="18"/>
  <c r="N399" i="18"/>
  <c r="AP398" i="18"/>
  <c r="AO398" i="18"/>
  <c r="AN398" i="18"/>
  <c r="AM398" i="18"/>
  <c r="AH398" i="18"/>
  <c r="AF398" i="18"/>
  <c r="AC398" i="18"/>
  <c r="Z398" i="18"/>
  <c r="W398" i="18"/>
  <c r="T398" i="18"/>
  <c r="Q398" i="18"/>
  <c r="N398" i="18"/>
  <c r="AP397" i="18"/>
  <c r="AO397" i="18"/>
  <c r="AN397" i="18"/>
  <c r="AM397" i="18"/>
  <c r="AH397" i="18"/>
  <c r="AF397" i="18"/>
  <c r="AC397" i="18"/>
  <c r="Z397" i="18"/>
  <c r="W397" i="18"/>
  <c r="T397" i="18"/>
  <c r="Q397" i="18"/>
  <c r="N397" i="18"/>
  <c r="AP396" i="18"/>
  <c r="AO396" i="18"/>
  <c r="AN396" i="18"/>
  <c r="AM396" i="18"/>
  <c r="AH396" i="18"/>
  <c r="AF396" i="18"/>
  <c r="AC396" i="18"/>
  <c r="Z396" i="18"/>
  <c r="W396" i="18"/>
  <c r="T396" i="18"/>
  <c r="Q396" i="18"/>
  <c r="N396" i="18"/>
  <c r="AP395" i="18"/>
  <c r="AO395" i="18"/>
  <c r="AN395" i="18"/>
  <c r="AM395" i="18"/>
  <c r="AH395" i="18"/>
  <c r="AF395" i="18"/>
  <c r="AC395" i="18"/>
  <c r="Z395" i="18"/>
  <c r="W395" i="18"/>
  <c r="T395" i="18"/>
  <c r="Q395" i="18"/>
  <c r="N395" i="18"/>
  <c r="AP394" i="18"/>
  <c r="AO394" i="18"/>
  <c r="AN394" i="18"/>
  <c r="AM394" i="18"/>
  <c r="AP393" i="18"/>
  <c r="AO393" i="18"/>
  <c r="AN393" i="18"/>
  <c r="AM393" i="18"/>
  <c r="AH393" i="18"/>
  <c r="AF393" i="18"/>
  <c r="AC393" i="18"/>
  <c r="Z393" i="18"/>
  <c r="W393" i="18"/>
  <c r="T393" i="18"/>
  <c r="Q393" i="18"/>
  <c r="N393" i="18"/>
  <c r="AP392" i="18"/>
  <c r="AO392" i="18"/>
  <c r="AN392" i="18"/>
  <c r="AM392" i="18"/>
  <c r="AP391" i="18"/>
  <c r="AO391" i="18"/>
  <c r="AN391" i="18"/>
  <c r="AM391" i="18"/>
  <c r="AH391" i="18"/>
  <c r="AF391" i="18"/>
  <c r="AC391" i="18"/>
  <c r="Z391" i="18"/>
  <c r="W391" i="18"/>
  <c r="T391" i="18"/>
  <c r="Q391" i="18"/>
  <c r="N391" i="18"/>
  <c r="AP390" i="18"/>
  <c r="AO390" i="18"/>
  <c r="AN390" i="18"/>
  <c r="AM390" i="18"/>
  <c r="AH390" i="18"/>
  <c r="AF390" i="18"/>
  <c r="AC390" i="18"/>
  <c r="Z390" i="18"/>
  <c r="W390" i="18"/>
  <c r="T390" i="18"/>
  <c r="Q390" i="18"/>
  <c r="N390" i="18"/>
  <c r="AP389" i="18"/>
  <c r="AO389" i="18"/>
  <c r="AN389" i="18"/>
  <c r="AM389" i="18"/>
  <c r="AH389" i="18"/>
  <c r="AF389" i="18"/>
  <c r="AC389" i="18"/>
  <c r="Z389" i="18"/>
  <c r="W389" i="18"/>
  <c r="T389" i="18"/>
  <c r="Q389" i="18"/>
  <c r="N389" i="18"/>
  <c r="AP388" i="18"/>
  <c r="AO388" i="18"/>
  <c r="AN388" i="18"/>
  <c r="AM388" i="18"/>
  <c r="AH388" i="18"/>
  <c r="AF388" i="18"/>
  <c r="AC388" i="18"/>
  <c r="Z388" i="18"/>
  <c r="W388" i="18"/>
  <c r="T388" i="18"/>
  <c r="Q388" i="18"/>
  <c r="N388" i="18"/>
  <c r="AP387" i="18"/>
  <c r="AO387" i="18"/>
  <c r="AN387" i="18"/>
  <c r="AM387" i="18"/>
  <c r="AH387" i="18"/>
  <c r="AF387" i="18"/>
  <c r="AC387" i="18"/>
  <c r="Z387" i="18"/>
  <c r="W387" i="18"/>
  <c r="T387" i="18"/>
  <c r="Q387" i="18"/>
  <c r="N387" i="18"/>
  <c r="AP386" i="18"/>
  <c r="AO386" i="18"/>
  <c r="AN386" i="18"/>
  <c r="AM386" i="18"/>
  <c r="AP385" i="18"/>
  <c r="AO385" i="18"/>
  <c r="AN385" i="18"/>
  <c r="AM385" i="18"/>
  <c r="AH385" i="18"/>
  <c r="AF385" i="18"/>
  <c r="AC385" i="18"/>
  <c r="Z385" i="18"/>
  <c r="W385" i="18"/>
  <c r="T385" i="18"/>
  <c r="Q385" i="18"/>
  <c r="N385" i="18"/>
  <c r="AP384" i="18"/>
  <c r="AO384" i="18"/>
  <c r="AN384" i="18"/>
  <c r="AM384" i="18"/>
  <c r="AH384" i="18"/>
  <c r="AF384" i="18"/>
  <c r="AC384" i="18"/>
  <c r="Z384" i="18"/>
  <c r="W384" i="18"/>
  <c r="T384" i="18"/>
  <c r="Q384" i="18"/>
  <c r="N384" i="18"/>
  <c r="AP383" i="18"/>
  <c r="AO383" i="18"/>
  <c r="AN383" i="18"/>
  <c r="AM383" i="18"/>
  <c r="AH383" i="18"/>
  <c r="AF383" i="18"/>
  <c r="AC383" i="18"/>
  <c r="Z383" i="18"/>
  <c r="W383" i="18"/>
  <c r="T383" i="18"/>
  <c r="Q383" i="18"/>
  <c r="N383" i="18"/>
  <c r="AP382" i="18"/>
  <c r="AO382" i="18"/>
  <c r="AN382" i="18"/>
  <c r="AM382" i="18"/>
  <c r="AH382" i="18"/>
  <c r="AF382" i="18"/>
  <c r="AC382" i="18"/>
  <c r="Z382" i="18"/>
  <c r="W382" i="18"/>
  <c r="T382" i="18"/>
  <c r="Q382" i="18"/>
  <c r="N382" i="18"/>
  <c r="AP381" i="18"/>
  <c r="AO381" i="18"/>
  <c r="AN381" i="18"/>
  <c r="AM381" i="18"/>
  <c r="AH381" i="18"/>
  <c r="AF381" i="18"/>
  <c r="AC381" i="18"/>
  <c r="Z381" i="18"/>
  <c r="W381" i="18"/>
  <c r="T381" i="18"/>
  <c r="Q381" i="18"/>
  <c r="N381" i="18"/>
  <c r="AP380" i="18"/>
  <c r="AO380" i="18"/>
  <c r="AN380" i="18"/>
  <c r="AM380" i="18"/>
  <c r="AP379" i="18"/>
  <c r="AO379" i="18"/>
  <c r="AN379" i="18"/>
  <c r="AM379" i="18"/>
  <c r="AH379" i="18"/>
  <c r="AF379" i="18"/>
  <c r="AC379" i="18"/>
  <c r="Z379" i="18"/>
  <c r="W379" i="18"/>
  <c r="T379" i="18"/>
  <c r="Q379" i="18"/>
  <c r="N379" i="18"/>
  <c r="AP378" i="18"/>
  <c r="AO378" i="18"/>
  <c r="AN378" i="18"/>
  <c r="AM378" i="18"/>
  <c r="AH378" i="18"/>
  <c r="AF378" i="18"/>
  <c r="AC378" i="18"/>
  <c r="Z378" i="18"/>
  <c r="W378" i="18"/>
  <c r="T378" i="18"/>
  <c r="Q378" i="18"/>
  <c r="N378" i="18"/>
  <c r="AP377" i="18"/>
  <c r="AO377" i="18"/>
  <c r="AN377" i="18"/>
  <c r="AM377" i="18"/>
  <c r="AP376" i="18"/>
  <c r="AO376" i="18"/>
  <c r="AN376" i="18"/>
  <c r="AM376" i="18"/>
  <c r="AH376" i="18"/>
  <c r="AF376" i="18"/>
  <c r="AC376" i="18"/>
  <c r="Z376" i="18"/>
  <c r="W376" i="18"/>
  <c r="T376" i="18"/>
  <c r="Q376" i="18"/>
  <c r="N376" i="18"/>
  <c r="AP375" i="18"/>
  <c r="AO375" i="18"/>
  <c r="AN375" i="18"/>
  <c r="AM375" i="18"/>
  <c r="AH375" i="18"/>
  <c r="AF375" i="18"/>
  <c r="AC375" i="18"/>
  <c r="Z375" i="18"/>
  <c r="W375" i="18"/>
  <c r="T375" i="18"/>
  <c r="Q375" i="18"/>
  <c r="N375" i="18"/>
  <c r="AP374" i="18"/>
  <c r="AO374" i="18"/>
  <c r="AN374" i="18"/>
  <c r="AM374" i="18"/>
  <c r="AF374" i="18"/>
  <c r="AC374" i="18"/>
  <c r="Z374" i="18"/>
  <c r="W374" i="18"/>
  <c r="T374" i="18"/>
  <c r="Q374" i="18"/>
  <c r="N374" i="18"/>
  <c r="AP373" i="18"/>
  <c r="AO373" i="18"/>
  <c r="AN373" i="18"/>
  <c r="AM373" i="18"/>
  <c r="AH373" i="18"/>
  <c r="AF373" i="18"/>
  <c r="AC373" i="18"/>
  <c r="Z373" i="18"/>
  <c r="W373" i="18"/>
  <c r="T373" i="18"/>
  <c r="Q373" i="18"/>
  <c r="N373" i="18"/>
  <c r="AP372" i="18"/>
  <c r="AO372" i="18"/>
  <c r="AN372" i="18"/>
  <c r="AM372" i="18"/>
  <c r="AH372" i="18"/>
  <c r="AF372" i="18"/>
  <c r="AC372" i="18"/>
  <c r="Z372" i="18"/>
  <c r="W372" i="18"/>
  <c r="T372" i="18"/>
  <c r="Q372" i="18"/>
  <c r="N372" i="18"/>
  <c r="AP371" i="18"/>
  <c r="AO371" i="18"/>
  <c r="AN371" i="18"/>
  <c r="AM371" i="18"/>
  <c r="AH371" i="18"/>
  <c r="AF371" i="18"/>
  <c r="AC371" i="18"/>
  <c r="Z371" i="18"/>
  <c r="W371" i="18"/>
  <c r="T371" i="18"/>
  <c r="Q371" i="18"/>
  <c r="N371" i="18"/>
  <c r="AP370" i="18"/>
  <c r="AO370" i="18"/>
  <c r="AN370" i="18"/>
  <c r="AM370" i="18"/>
  <c r="AH370" i="18"/>
  <c r="AF370" i="18"/>
  <c r="AC370" i="18"/>
  <c r="Z370" i="18"/>
  <c r="W370" i="18"/>
  <c r="T370" i="18"/>
  <c r="Q370" i="18"/>
  <c r="N370" i="18"/>
  <c r="AP369" i="18"/>
  <c r="AO369" i="18"/>
  <c r="AN369" i="18"/>
  <c r="AM369" i="18"/>
  <c r="AH369" i="18"/>
  <c r="AF369" i="18"/>
  <c r="AC369" i="18"/>
  <c r="Z369" i="18"/>
  <c r="W369" i="18"/>
  <c r="T369" i="18"/>
  <c r="Q369" i="18"/>
  <c r="N369" i="18"/>
  <c r="AP368" i="18"/>
  <c r="AO368" i="18"/>
  <c r="AN368" i="18"/>
  <c r="AM368" i="18"/>
  <c r="AH368" i="18"/>
  <c r="AF368" i="18"/>
  <c r="AC368" i="18"/>
  <c r="Z368" i="18"/>
  <c r="W368" i="18"/>
  <c r="T368" i="18"/>
  <c r="Q368" i="18"/>
  <c r="N368" i="18"/>
  <c r="AP367" i="18"/>
  <c r="AO367" i="18"/>
  <c r="AN367" i="18"/>
  <c r="AM367" i="18"/>
  <c r="AP366" i="18"/>
  <c r="AO366" i="18"/>
  <c r="AN366" i="18"/>
  <c r="AM366" i="18"/>
  <c r="AH366" i="18"/>
  <c r="AF366" i="18"/>
  <c r="AC366" i="18"/>
  <c r="Z366" i="18"/>
  <c r="W366" i="18"/>
  <c r="T366" i="18"/>
  <c r="Q366" i="18"/>
  <c r="N366" i="18"/>
  <c r="AP365" i="18"/>
  <c r="AO365" i="18"/>
  <c r="AN365" i="18"/>
  <c r="AM365" i="18"/>
  <c r="AH365" i="18"/>
  <c r="AC365" i="18"/>
  <c r="Z365" i="18"/>
  <c r="W365" i="18"/>
  <c r="T365" i="18"/>
  <c r="Q365" i="18"/>
  <c r="N365" i="18"/>
  <c r="AP364" i="18"/>
  <c r="AO364" i="18"/>
  <c r="AN364" i="18"/>
  <c r="AM364" i="18"/>
  <c r="AP363" i="18"/>
  <c r="AO363" i="18"/>
  <c r="AN363" i="18"/>
  <c r="AM363" i="18"/>
  <c r="AH363" i="18"/>
  <c r="AF363" i="18"/>
  <c r="AC363" i="18"/>
  <c r="Z363" i="18"/>
  <c r="W363" i="18"/>
  <c r="T363" i="18"/>
  <c r="Q363" i="18"/>
  <c r="N363" i="18"/>
  <c r="AP362" i="18"/>
  <c r="AO362" i="18"/>
  <c r="AN362" i="18"/>
  <c r="AM362" i="18"/>
  <c r="AP361" i="18"/>
  <c r="AO361" i="18"/>
  <c r="AN361" i="18"/>
  <c r="AM361" i="18"/>
  <c r="AH361" i="18"/>
  <c r="AF361" i="18"/>
  <c r="AC361" i="18"/>
  <c r="Z361" i="18"/>
  <c r="W361" i="18"/>
  <c r="T361" i="18"/>
  <c r="Q361" i="18"/>
  <c r="N361" i="18"/>
  <c r="AP360" i="18"/>
  <c r="AO360" i="18"/>
  <c r="AN360" i="18"/>
  <c r="AM360" i="18"/>
  <c r="AH360" i="18"/>
  <c r="AF360" i="18"/>
  <c r="AC360" i="18"/>
  <c r="Z360" i="18"/>
  <c r="W360" i="18"/>
  <c r="T360" i="18"/>
  <c r="Q360" i="18"/>
  <c r="N360" i="18"/>
  <c r="AP359" i="18"/>
  <c r="AO359" i="18"/>
  <c r="AN359" i="18"/>
  <c r="AM359" i="18"/>
  <c r="AP358" i="18"/>
  <c r="AO358" i="18"/>
  <c r="AN358" i="18"/>
  <c r="AM358" i="18"/>
  <c r="AH358" i="18"/>
  <c r="AF358" i="18"/>
  <c r="AC358" i="18"/>
  <c r="Z358" i="18"/>
  <c r="W358" i="18"/>
  <c r="T358" i="18"/>
  <c r="Q358" i="18"/>
  <c r="N358" i="18"/>
  <c r="AP357" i="18"/>
  <c r="AO357" i="18"/>
  <c r="AN357" i="18"/>
  <c r="AM357" i="18"/>
  <c r="AH357" i="18"/>
  <c r="AF357" i="18"/>
  <c r="AC357" i="18"/>
  <c r="Z357" i="18"/>
  <c r="W357" i="18"/>
  <c r="T357" i="18"/>
  <c r="Q357" i="18"/>
  <c r="N357" i="18"/>
  <c r="AP356" i="18"/>
  <c r="AO356" i="18"/>
  <c r="AN356" i="18"/>
  <c r="AM356" i="18"/>
  <c r="AP355" i="18"/>
  <c r="AO355" i="18"/>
  <c r="AN355" i="18"/>
  <c r="AM355" i="18"/>
  <c r="AH355" i="18"/>
  <c r="AC355" i="18"/>
  <c r="Z355" i="18"/>
  <c r="W355" i="18"/>
  <c r="AP354" i="18"/>
  <c r="AO354" i="18"/>
  <c r="AN354" i="18"/>
  <c r="AM354" i="18"/>
  <c r="AH354" i="18"/>
  <c r="AF354" i="18"/>
  <c r="AC354" i="18"/>
  <c r="Z354" i="18"/>
  <c r="W354" i="18"/>
  <c r="T354" i="18"/>
  <c r="Q354" i="18"/>
  <c r="N354" i="18"/>
  <c r="AP353" i="18"/>
  <c r="AO353" i="18"/>
  <c r="AN353" i="18"/>
  <c r="AM353" i="18"/>
  <c r="AH353" i="18"/>
  <c r="AF353" i="18"/>
  <c r="AC353" i="18"/>
  <c r="Z353" i="18"/>
  <c r="W353" i="18"/>
  <c r="T353" i="18"/>
  <c r="Q353" i="18"/>
  <c r="N353" i="18"/>
  <c r="AP352" i="18"/>
  <c r="AO352" i="18"/>
  <c r="AN352" i="18"/>
  <c r="AM352" i="18"/>
  <c r="AH352" i="18"/>
  <c r="AF352" i="18"/>
  <c r="AC352" i="18"/>
  <c r="Z352" i="18"/>
  <c r="W352" i="18"/>
  <c r="T352" i="18"/>
  <c r="Q352" i="18"/>
  <c r="N352" i="18"/>
  <c r="AP351" i="18"/>
  <c r="AO351" i="18"/>
  <c r="AN351" i="18"/>
  <c r="AM351" i="18"/>
  <c r="AH351" i="18"/>
  <c r="AF351" i="18"/>
  <c r="AC351" i="18"/>
  <c r="Z351" i="18"/>
  <c r="W351" i="18"/>
  <c r="T351" i="18"/>
  <c r="Q351" i="18"/>
  <c r="N351" i="18"/>
  <c r="AP350" i="18"/>
  <c r="AO350" i="18"/>
  <c r="AN350" i="18"/>
  <c r="AM350" i="18"/>
  <c r="AH350" i="18"/>
  <c r="AF350" i="18"/>
  <c r="AC350" i="18"/>
  <c r="Z350" i="18"/>
  <c r="W350" i="18"/>
  <c r="T350" i="18"/>
  <c r="Q350" i="18"/>
  <c r="N350" i="18"/>
  <c r="AP349" i="18"/>
  <c r="AO349" i="18"/>
  <c r="AN349" i="18"/>
  <c r="AM349" i="18"/>
  <c r="AH349" i="18"/>
  <c r="AF349" i="18"/>
  <c r="AC349" i="18"/>
  <c r="Z349" i="18"/>
  <c r="W349" i="18"/>
  <c r="T349" i="18"/>
  <c r="Q349" i="18"/>
  <c r="N349" i="18"/>
  <c r="AP348" i="18"/>
  <c r="AO348" i="18"/>
  <c r="AN348" i="18"/>
  <c r="AM348" i="18"/>
  <c r="AP347" i="18"/>
  <c r="AO347" i="18"/>
  <c r="AN347" i="18"/>
  <c r="AM347" i="18"/>
  <c r="AH347" i="18"/>
  <c r="AF347" i="18"/>
  <c r="AC347" i="18"/>
  <c r="Z347" i="18"/>
  <c r="W347" i="18"/>
  <c r="T347" i="18"/>
  <c r="Q347" i="18"/>
  <c r="N347" i="18"/>
  <c r="AP346" i="18"/>
  <c r="AO346" i="18"/>
  <c r="AN346" i="18"/>
  <c r="AM346" i="18"/>
  <c r="AH346" i="18"/>
  <c r="AF346" i="18"/>
  <c r="AC346" i="18"/>
  <c r="Z346" i="18"/>
  <c r="W346" i="18"/>
  <c r="T346" i="18"/>
  <c r="Q346" i="18"/>
  <c r="N346" i="18"/>
  <c r="AP345" i="18"/>
  <c r="AO345" i="18"/>
  <c r="AN345" i="18"/>
  <c r="AM345" i="18"/>
  <c r="AP344" i="18"/>
  <c r="AO344" i="18"/>
  <c r="AN344" i="18"/>
  <c r="AM344" i="18"/>
  <c r="AH344" i="18"/>
  <c r="AF344" i="18"/>
  <c r="AC344" i="18"/>
  <c r="Z344" i="18"/>
  <c r="W344" i="18"/>
  <c r="T344" i="18"/>
  <c r="Q344" i="18"/>
  <c r="N344" i="18"/>
  <c r="AP343" i="18"/>
  <c r="AO343" i="18"/>
  <c r="AN343" i="18"/>
  <c r="AM343" i="18"/>
  <c r="AP342" i="18"/>
  <c r="AO342" i="18"/>
  <c r="AN342" i="18"/>
  <c r="AM342" i="18"/>
  <c r="AH342" i="18"/>
  <c r="AF342" i="18"/>
  <c r="AC342" i="18"/>
  <c r="Z342" i="18"/>
  <c r="W342" i="18"/>
  <c r="T342" i="18"/>
  <c r="Q342" i="18"/>
  <c r="N342" i="18"/>
  <c r="AP341" i="18"/>
  <c r="AO341" i="18"/>
  <c r="AN341" i="18"/>
  <c r="AM341" i="18"/>
  <c r="AP340" i="18"/>
  <c r="AO340" i="18"/>
  <c r="AN340" i="18"/>
  <c r="AM340" i="18"/>
  <c r="AH340" i="18"/>
  <c r="AF340" i="18"/>
  <c r="AC340" i="18"/>
  <c r="Z340" i="18"/>
  <c r="W340" i="18"/>
  <c r="T340" i="18"/>
  <c r="Q340" i="18"/>
  <c r="N340" i="18"/>
  <c r="AP339" i="18"/>
  <c r="AO339" i="18"/>
  <c r="AN339" i="18"/>
  <c r="AM339" i="18"/>
  <c r="AH339" i="18"/>
  <c r="AF339" i="18"/>
  <c r="AC339" i="18"/>
  <c r="Z339" i="18"/>
  <c r="W339" i="18"/>
  <c r="T339" i="18"/>
  <c r="Q339" i="18"/>
  <c r="N339" i="18"/>
  <c r="AP338" i="18"/>
  <c r="AO338" i="18"/>
  <c r="AN338" i="18"/>
  <c r="AM338" i="18"/>
  <c r="AH338" i="18"/>
  <c r="AF338" i="18"/>
  <c r="AC338" i="18"/>
  <c r="Z338" i="18"/>
  <c r="W338" i="18"/>
  <c r="T338" i="18"/>
  <c r="Q338" i="18"/>
  <c r="N338" i="18"/>
  <c r="AP337" i="18"/>
  <c r="AO337" i="18"/>
  <c r="AN337" i="18"/>
  <c r="AM337" i="18"/>
  <c r="AP336" i="18"/>
  <c r="AO336" i="18"/>
  <c r="AN336" i="18"/>
  <c r="AM336" i="18"/>
  <c r="AH336" i="18"/>
  <c r="AF336" i="18"/>
  <c r="AC336" i="18"/>
  <c r="Z336" i="18"/>
  <c r="W336" i="18"/>
  <c r="T336" i="18"/>
  <c r="Q336" i="18"/>
  <c r="N336" i="18"/>
  <c r="AP335" i="18"/>
  <c r="AO335" i="18"/>
  <c r="AN335" i="18"/>
  <c r="AM335" i="18"/>
  <c r="AH335" i="18"/>
  <c r="AF335" i="18"/>
  <c r="AC335" i="18"/>
  <c r="Z335" i="18"/>
  <c r="W335" i="18"/>
  <c r="T335" i="18"/>
  <c r="Q335" i="18"/>
  <c r="N335" i="18"/>
  <c r="AP334" i="18"/>
  <c r="AO334" i="18"/>
  <c r="AN334" i="18"/>
  <c r="AM334" i="18"/>
  <c r="AP333" i="18"/>
  <c r="AO333" i="18"/>
  <c r="AN333" i="18"/>
  <c r="AM333" i="18"/>
  <c r="AH333" i="18"/>
  <c r="AF333" i="18"/>
  <c r="AC333" i="18"/>
  <c r="Z333" i="18"/>
  <c r="W333" i="18"/>
  <c r="T333" i="18"/>
  <c r="Q333" i="18"/>
  <c r="N333" i="18"/>
  <c r="AP332" i="18"/>
  <c r="AO332" i="18"/>
  <c r="AN332" i="18"/>
  <c r="AM332" i="18"/>
  <c r="AH332" i="18"/>
  <c r="AF332" i="18"/>
  <c r="AC332" i="18"/>
  <c r="Z332" i="18"/>
  <c r="W332" i="18"/>
  <c r="T332" i="18"/>
  <c r="Q332" i="18"/>
  <c r="N332" i="18"/>
  <c r="AP331" i="18"/>
  <c r="AO331" i="18"/>
  <c r="AN331" i="18"/>
  <c r="AM331" i="18"/>
  <c r="AH331" i="18"/>
  <c r="AF331" i="18"/>
  <c r="AC331" i="18"/>
  <c r="Z331" i="18"/>
  <c r="W331" i="18"/>
  <c r="T331" i="18"/>
  <c r="Q331" i="18"/>
  <c r="N331" i="18"/>
  <c r="AP330" i="18"/>
  <c r="AO330" i="18"/>
  <c r="AN330" i="18"/>
  <c r="AM330" i="18"/>
  <c r="AH330" i="18"/>
  <c r="AF330" i="18"/>
  <c r="AC330" i="18"/>
  <c r="Z330" i="18"/>
  <c r="W330" i="18"/>
  <c r="T330" i="18"/>
  <c r="Q330" i="18"/>
  <c r="N330" i="18"/>
  <c r="AP329" i="18"/>
  <c r="AO329" i="18"/>
  <c r="AN329" i="18"/>
  <c r="AM329" i="18"/>
  <c r="AH329" i="18"/>
  <c r="AF329" i="18"/>
  <c r="AC329" i="18"/>
  <c r="Z329" i="18"/>
  <c r="W329" i="18"/>
  <c r="T329" i="18"/>
  <c r="Q329" i="18"/>
  <c r="N329" i="18"/>
  <c r="AP328" i="18"/>
  <c r="AO328" i="18"/>
  <c r="AN328" i="18"/>
  <c r="AM328" i="18"/>
  <c r="AH328" i="18"/>
  <c r="AF328" i="18"/>
  <c r="AC328" i="18"/>
  <c r="Z328" i="18"/>
  <c r="W328" i="18"/>
  <c r="T328" i="18"/>
  <c r="Q328" i="18"/>
  <c r="N328" i="18"/>
  <c r="AP327" i="18"/>
  <c r="AO327" i="18"/>
  <c r="AN327" i="18"/>
  <c r="AM327" i="18"/>
  <c r="AH327" i="18"/>
  <c r="AF327" i="18"/>
  <c r="AC327" i="18"/>
  <c r="Z327" i="18"/>
  <c r="W327" i="18"/>
  <c r="T327" i="18"/>
  <c r="Q327" i="18"/>
  <c r="N327" i="18"/>
  <c r="AP326" i="18"/>
  <c r="AO326" i="18"/>
  <c r="AN326" i="18"/>
  <c r="AM326" i="18"/>
  <c r="AH326" i="18"/>
  <c r="AF326" i="18"/>
  <c r="AC326" i="18"/>
  <c r="Z326" i="18"/>
  <c r="W326" i="18"/>
  <c r="T326" i="18"/>
  <c r="Q326" i="18"/>
  <c r="N326" i="18"/>
  <c r="AP325" i="18"/>
  <c r="AO325" i="18"/>
  <c r="AN325" i="18"/>
  <c r="AM325" i="18"/>
  <c r="AH325" i="18"/>
  <c r="AF325" i="18"/>
  <c r="AC325" i="18"/>
  <c r="Z325" i="18"/>
  <c r="W325" i="18"/>
  <c r="T325" i="18"/>
  <c r="Q325" i="18"/>
  <c r="N325" i="18"/>
  <c r="AP324" i="18"/>
  <c r="AO324" i="18"/>
  <c r="AN324" i="18"/>
  <c r="AM324" i="18"/>
  <c r="AH324" i="18"/>
  <c r="AF324" i="18"/>
  <c r="AC324" i="18"/>
  <c r="Z324" i="18"/>
  <c r="W324" i="18"/>
  <c r="T324" i="18"/>
  <c r="Q324" i="18"/>
  <c r="N324" i="18"/>
  <c r="AP323" i="18"/>
  <c r="AO323" i="18"/>
  <c r="AN323" i="18"/>
  <c r="AM323" i="18"/>
  <c r="AH323" i="18"/>
  <c r="AF323" i="18"/>
  <c r="AC323" i="18"/>
  <c r="Z323" i="18"/>
  <c r="W323" i="18"/>
  <c r="T323" i="18"/>
  <c r="Q323" i="18"/>
  <c r="N323" i="18"/>
  <c r="AP322" i="18"/>
  <c r="AO322" i="18"/>
  <c r="AN322" i="18"/>
  <c r="AM322" i="18"/>
  <c r="AH322" i="18"/>
  <c r="AF322" i="18"/>
  <c r="AC322" i="18"/>
  <c r="Z322" i="18"/>
  <c r="W322" i="18"/>
  <c r="T322" i="18"/>
  <c r="Q322" i="18"/>
  <c r="N322" i="18"/>
  <c r="AP321" i="18"/>
  <c r="AO321" i="18"/>
  <c r="AN321" i="18"/>
  <c r="AM321" i="18"/>
  <c r="AH321" i="18"/>
  <c r="AF321" i="18"/>
  <c r="AC321" i="18"/>
  <c r="Z321" i="18"/>
  <c r="W321" i="18"/>
  <c r="T321" i="18"/>
  <c r="Q321" i="18"/>
  <c r="N321" i="18"/>
  <c r="AP320" i="18"/>
  <c r="AO320" i="18"/>
  <c r="AN320" i="18"/>
  <c r="AM320" i="18"/>
  <c r="AH320" i="18"/>
  <c r="AF320" i="18"/>
  <c r="AC320" i="18"/>
  <c r="Z320" i="18"/>
  <c r="W320" i="18"/>
  <c r="T320" i="18"/>
  <c r="Q320" i="18"/>
  <c r="N320" i="18"/>
  <c r="AP319" i="18"/>
  <c r="AO319" i="18"/>
  <c r="AN319" i="18"/>
  <c r="AM319" i="18"/>
  <c r="AP318" i="18"/>
  <c r="AO318" i="18"/>
  <c r="AN318" i="18"/>
  <c r="AM318" i="18"/>
  <c r="AH318" i="18"/>
  <c r="AF318" i="18"/>
  <c r="AC318" i="18"/>
  <c r="Z318" i="18"/>
  <c r="W318" i="18"/>
  <c r="T318" i="18"/>
  <c r="Q318" i="18"/>
  <c r="N318" i="18"/>
  <c r="AP317" i="18"/>
  <c r="AO317" i="18"/>
  <c r="AN317" i="18"/>
  <c r="AM317" i="18"/>
  <c r="AH317" i="18"/>
  <c r="AF317" i="18"/>
  <c r="AC317" i="18"/>
  <c r="Z317" i="18"/>
  <c r="W317" i="18"/>
  <c r="T317" i="18"/>
  <c r="Q317" i="18"/>
  <c r="N317" i="18"/>
  <c r="AP316" i="18"/>
  <c r="AO316" i="18"/>
  <c r="AN316" i="18"/>
  <c r="AM316" i="18"/>
  <c r="AH316" i="18"/>
  <c r="AF316" i="18"/>
  <c r="AC316" i="18"/>
  <c r="Z316" i="18"/>
  <c r="W316" i="18"/>
  <c r="T316" i="18"/>
  <c r="Q316" i="18"/>
  <c r="N316" i="18"/>
  <c r="AP315" i="18"/>
  <c r="AO315" i="18"/>
  <c r="AN315" i="18"/>
  <c r="AM315" i="18"/>
  <c r="AH315" i="18"/>
  <c r="AF315" i="18"/>
  <c r="AC315" i="18"/>
  <c r="Z315" i="18"/>
  <c r="W315" i="18"/>
  <c r="T315" i="18"/>
  <c r="Q315" i="18"/>
  <c r="N315" i="18"/>
  <c r="AP314" i="18"/>
  <c r="AO314" i="18"/>
  <c r="AN314" i="18"/>
  <c r="AM314" i="18"/>
  <c r="AH314" i="18"/>
  <c r="AF314" i="18"/>
  <c r="AC314" i="18"/>
  <c r="Z314" i="18"/>
  <c r="W314" i="18"/>
  <c r="T314" i="18"/>
  <c r="Q314" i="18"/>
  <c r="N314" i="18"/>
  <c r="AP313" i="18"/>
  <c r="AO313" i="18"/>
  <c r="AN313" i="18"/>
  <c r="AM313" i="18"/>
  <c r="AH313" i="18"/>
  <c r="AF313" i="18"/>
  <c r="AC313" i="18"/>
  <c r="Z313" i="18"/>
  <c r="W313" i="18"/>
  <c r="T313" i="18"/>
  <c r="Q313" i="18"/>
  <c r="N313" i="18"/>
  <c r="AP312" i="18"/>
  <c r="AO312" i="18"/>
  <c r="AN312" i="18"/>
  <c r="AM312" i="18"/>
  <c r="AP311" i="18"/>
  <c r="AO311" i="18"/>
  <c r="AN311" i="18"/>
  <c r="AM311" i="18"/>
  <c r="AH311" i="18"/>
  <c r="AF311" i="18"/>
  <c r="AC311" i="18"/>
  <c r="Z311" i="18"/>
  <c r="W311" i="18"/>
  <c r="T311" i="18"/>
  <c r="Q311" i="18"/>
  <c r="N311" i="18"/>
  <c r="AP310" i="18"/>
  <c r="AO310" i="18"/>
  <c r="AN310" i="18"/>
  <c r="AM310" i="18"/>
  <c r="AH310" i="18"/>
  <c r="AF310" i="18"/>
  <c r="AC310" i="18"/>
  <c r="Z310" i="18"/>
  <c r="W310" i="18"/>
  <c r="T310" i="18"/>
  <c r="Q310" i="18"/>
  <c r="N310" i="18"/>
  <c r="AP309" i="18"/>
  <c r="AO309" i="18"/>
  <c r="AN309" i="18"/>
  <c r="AM309" i="18"/>
  <c r="AH309" i="18"/>
  <c r="AF309" i="18"/>
  <c r="AC309" i="18"/>
  <c r="Z309" i="18"/>
  <c r="W309" i="18"/>
  <c r="T309" i="18"/>
  <c r="Q309" i="18"/>
  <c r="N309" i="18"/>
  <c r="AP308" i="18"/>
  <c r="AO308" i="18"/>
  <c r="AN308" i="18"/>
  <c r="AM308" i="18"/>
  <c r="AP307" i="18"/>
  <c r="AO307" i="18"/>
  <c r="AN307" i="18"/>
  <c r="AM307" i="18"/>
  <c r="AH307" i="18"/>
  <c r="AF307" i="18"/>
  <c r="AC307" i="18"/>
  <c r="Z307" i="18"/>
  <c r="W307" i="18"/>
  <c r="T307" i="18"/>
  <c r="Q307" i="18"/>
  <c r="N307" i="18"/>
  <c r="AP306" i="18"/>
  <c r="AO306" i="18"/>
  <c r="AN306" i="18"/>
  <c r="AM306" i="18"/>
  <c r="AP305" i="18"/>
  <c r="AO305" i="18"/>
  <c r="AN305" i="18"/>
  <c r="AM305" i="18"/>
  <c r="AH305" i="18"/>
  <c r="AF305" i="18"/>
  <c r="AC305" i="18"/>
  <c r="Z305" i="18"/>
  <c r="W305" i="18"/>
  <c r="T305" i="18"/>
  <c r="Q305" i="18"/>
  <c r="N305" i="18"/>
  <c r="AP304" i="18"/>
  <c r="AO304" i="18"/>
  <c r="AN304" i="18"/>
  <c r="AM304" i="18"/>
  <c r="AH304" i="18"/>
  <c r="AF304" i="18"/>
  <c r="AC304" i="18"/>
  <c r="Z304" i="18"/>
  <c r="W304" i="18"/>
  <c r="T304" i="18"/>
  <c r="Q304" i="18"/>
  <c r="N304" i="18"/>
  <c r="AP303" i="18"/>
  <c r="AO303" i="18"/>
  <c r="AN303" i="18"/>
  <c r="AM303" i="18"/>
  <c r="AH303" i="18"/>
  <c r="AF303" i="18"/>
  <c r="AC303" i="18"/>
  <c r="Z303" i="18"/>
  <c r="W303" i="18"/>
  <c r="T303" i="18"/>
  <c r="Q303" i="18"/>
  <c r="N303" i="18"/>
  <c r="AP302" i="18"/>
  <c r="AO302" i="18"/>
  <c r="AN302" i="18"/>
  <c r="AM302" i="18"/>
  <c r="AH302" i="18"/>
  <c r="AC302" i="18"/>
  <c r="Z302" i="18"/>
  <c r="W302" i="18"/>
  <c r="T302" i="18"/>
  <c r="Q302" i="18"/>
  <c r="N302" i="18"/>
  <c r="AP301" i="18"/>
  <c r="AO301" i="18"/>
  <c r="AN301" i="18"/>
  <c r="AM301" i="18"/>
  <c r="AH301" i="18"/>
  <c r="AF301" i="18"/>
  <c r="AC301" i="18"/>
  <c r="Z301" i="18"/>
  <c r="W301" i="18"/>
  <c r="T301" i="18"/>
  <c r="Q301" i="18"/>
  <c r="N301" i="18"/>
  <c r="AP300" i="18"/>
  <c r="AO300" i="18"/>
  <c r="AN300" i="18"/>
  <c r="AM300" i="18"/>
  <c r="AH300" i="18"/>
  <c r="AF300" i="18"/>
  <c r="AC300" i="18"/>
  <c r="Z300" i="18"/>
  <c r="W300" i="18"/>
  <c r="T300" i="18"/>
  <c r="Q300" i="18"/>
  <c r="N300" i="18"/>
  <c r="AP299" i="18"/>
  <c r="AO299" i="18"/>
  <c r="AN299" i="18"/>
  <c r="AM299" i="18"/>
  <c r="AP298" i="18"/>
  <c r="AO298" i="18"/>
  <c r="AN298" i="18"/>
  <c r="AM298" i="18"/>
  <c r="AH298" i="18"/>
  <c r="AF298" i="18"/>
  <c r="AC298" i="18"/>
  <c r="Z298" i="18"/>
  <c r="W298" i="18"/>
  <c r="T298" i="18"/>
  <c r="Q298" i="18"/>
  <c r="N298" i="18"/>
  <c r="AP297" i="18"/>
  <c r="AO297" i="18"/>
  <c r="AN297" i="18"/>
  <c r="AM297" i="18"/>
  <c r="AH297" i="18"/>
  <c r="AF297" i="18"/>
  <c r="AC297" i="18"/>
  <c r="Z297" i="18"/>
  <c r="W297" i="18"/>
  <c r="T297" i="18"/>
  <c r="Q297" i="18"/>
  <c r="N297" i="18"/>
  <c r="AP296" i="18"/>
  <c r="AO296" i="18"/>
  <c r="AN296" i="18"/>
  <c r="AM296" i="18"/>
  <c r="AP295" i="18"/>
  <c r="AO295" i="18"/>
  <c r="AN295" i="18"/>
  <c r="AM295" i="18"/>
  <c r="AH295" i="18"/>
  <c r="AF295" i="18"/>
  <c r="AC295" i="18"/>
  <c r="Z295" i="18"/>
  <c r="W295" i="18"/>
  <c r="T295" i="18"/>
  <c r="Q295" i="18"/>
  <c r="N295" i="18"/>
  <c r="AP294" i="18"/>
  <c r="AO294" i="18"/>
  <c r="AN294" i="18"/>
  <c r="AM294" i="18"/>
  <c r="AH294" i="18"/>
  <c r="AF294" i="18"/>
  <c r="AC294" i="18"/>
  <c r="Z294" i="18"/>
  <c r="W294" i="18"/>
  <c r="T294" i="18"/>
  <c r="Q294" i="18"/>
  <c r="N294" i="18"/>
  <c r="AP293" i="18"/>
  <c r="AO293" i="18"/>
  <c r="AN293" i="18"/>
  <c r="AM293" i="18"/>
  <c r="AH293" i="18"/>
  <c r="AF293" i="18"/>
  <c r="AC293" i="18"/>
  <c r="Z293" i="18"/>
  <c r="W293" i="18"/>
  <c r="T293" i="18"/>
  <c r="Q293" i="18"/>
  <c r="N293" i="18"/>
  <c r="AP292" i="18"/>
  <c r="AO292" i="18"/>
  <c r="AN292" i="18"/>
  <c r="AM292" i="18"/>
  <c r="AH292" i="18"/>
  <c r="AF292" i="18"/>
  <c r="AC292" i="18"/>
  <c r="Z292" i="18"/>
  <c r="W292" i="18"/>
  <c r="T292" i="18"/>
  <c r="Q292" i="18"/>
  <c r="N292" i="18"/>
  <c r="AP291" i="18"/>
  <c r="AO291" i="18"/>
  <c r="AN291" i="18"/>
  <c r="AM291" i="18"/>
  <c r="AH291" i="18"/>
  <c r="AF291" i="18"/>
  <c r="AC291" i="18"/>
  <c r="Z291" i="18"/>
  <c r="W291" i="18"/>
  <c r="T291" i="18"/>
  <c r="Q291" i="18"/>
  <c r="N291" i="18"/>
  <c r="AP290" i="18"/>
  <c r="AO290" i="18"/>
  <c r="AN290" i="18"/>
  <c r="AM290" i="18"/>
  <c r="AH290" i="18"/>
  <c r="AF290" i="18"/>
  <c r="AC290" i="18"/>
  <c r="Z290" i="18"/>
  <c r="W290" i="18"/>
  <c r="T290" i="18"/>
  <c r="Q290" i="18"/>
  <c r="N290" i="18"/>
  <c r="AP289" i="18"/>
  <c r="AO289" i="18"/>
  <c r="AN289" i="18"/>
  <c r="AM289" i="18"/>
  <c r="AP288" i="18"/>
  <c r="AO288" i="18"/>
  <c r="AN288" i="18"/>
  <c r="AM288" i="18"/>
  <c r="AH288" i="18"/>
  <c r="AF288" i="18"/>
  <c r="AC288" i="18"/>
  <c r="Z288" i="18"/>
  <c r="W288" i="18"/>
  <c r="T288" i="18"/>
  <c r="Q288" i="18"/>
  <c r="N288" i="18"/>
  <c r="AP287" i="18"/>
  <c r="AO287" i="18"/>
  <c r="AN287" i="18"/>
  <c r="AM287" i="18"/>
  <c r="AH287" i="18"/>
  <c r="AF287" i="18"/>
  <c r="AC287" i="18"/>
  <c r="Z287" i="18"/>
  <c r="W287" i="18"/>
  <c r="T287" i="18"/>
  <c r="Q287" i="18"/>
  <c r="N287" i="18"/>
  <c r="AP286" i="18"/>
  <c r="AO286" i="18"/>
  <c r="AN286" i="18"/>
  <c r="AM286" i="18"/>
  <c r="AH286" i="18"/>
  <c r="AF286" i="18"/>
  <c r="AC286" i="18"/>
  <c r="Z286" i="18"/>
  <c r="W286" i="18"/>
  <c r="T286" i="18"/>
  <c r="Q286" i="18"/>
  <c r="N286" i="18"/>
  <c r="AP285" i="18"/>
  <c r="AO285" i="18"/>
  <c r="AN285" i="18"/>
  <c r="AM285" i="18"/>
  <c r="AP284" i="18"/>
  <c r="AO284" i="18"/>
  <c r="AN284" i="18"/>
  <c r="AM284" i="18"/>
  <c r="AH284" i="18"/>
  <c r="AF284" i="18"/>
  <c r="AC284" i="18"/>
  <c r="Z284" i="18"/>
  <c r="W284" i="18"/>
  <c r="T284" i="18"/>
  <c r="Q284" i="18"/>
  <c r="N284" i="18"/>
  <c r="AP283" i="18"/>
  <c r="AO283" i="18"/>
  <c r="AN283" i="18"/>
  <c r="AM283" i="18"/>
  <c r="AP282" i="18"/>
  <c r="AO282" i="18"/>
  <c r="AN282" i="18"/>
  <c r="AM282" i="18"/>
  <c r="AH282" i="18"/>
  <c r="AF282" i="18"/>
  <c r="AC282" i="18"/>
  <c r="Z282" i="18"/>
  <c r="W282" i="18"/>
  <c r="T282" i="18"/>
  <c r="Q282" i="18"/>
  <c r="N282" i="18"/>
  <c r="AP281" i="18"/>
  <c r="AO281" i="18"/>
  <c r="AN281" i="18"/>
  <c r="AM281" i="18"/>
  <c r="AP280" i="18"/>
  <c r="AO280" i="18"/>
  <c r="AN280" i="18"/>
  <c r="AM280" i="18"/>
  <c r="AH280" i="18"/>
  <c r="AF280" i="18"/>
  <c r="AC280" i="18"/>
  <c r="Z280" i="18"/>
  <c r="W280" i="18"/>
  <c r="T280" i="18"/>
  <c r="Q280" i="18"/>
  <c r="N280" i="18"/>
  <c r="AP279" i="18"/>
  <c r="AO279" i="18"/>
  <c r="AN279" i="18"/>
  <c r="AM279" i="18"/>
  <c r="AP278" i="18"/>
  <c r="AO278" i="18"/>
  <c r="AN278" i="18"/>
  <c r="AM278" i="18"/>
  <c r="AH278" i="18"/>
  <c r="AF278" i="18"/>
  <c r="AC278" i="18"/>
  <c r="Z278" i="18"/>
  <c r="W278" i="18"/>
  <c r="T278" i="18"/>
  <c r="Q278" i="18"/>
  <c r="N278" i="18"/>
  <c r="AP277" i="18"/>
  <c r="AO277" i="18"/>
  <c r="AN277" i="18"/>
  <c r="AM277" i="18"/>
  <c r="AH277" i="18"/>
  <c r="AF277" i="18"/>
  <c r="AC277" i="18"/>
  <c r="Z277" i="18"/>
  <c r="W277" i="18"/>
  <c r="T277" i="18"/>
  <c r="Q277" i="18"/>
  <c r="N277" i="18"/>
  <c r="AP276" i="18"/>
  <c r="AO276" i="18"/>
  <c r="AN276" i="18"/>
  <c r="AM276" i="18"/>
  <c r="AP275" i="18"/>
  <c r="AO275" i="18"/>
  <c r="AN275" i="18"/>
  <c r="AM275" i="18"/>
  <c r="AH275" i="18"/>
  <c r="AF275" i="18"/>
  <c r="AC275" i="18"/>
  <c r="Z275" i="18"/>
  <c r="W275" i="18"/>
  <c r="T275" i="18"/>
  <c r="Q275" i="18"/>
  <c r="N275" i="18"/>
  <c r="AP274" i="18"/>
  <c r="AO274" i="18"/>
  <c r="AN274" i="18"/>
  <c r="AM274" i="18"/>
  <c r="AH274" i="18"/>
  <c r="AF274" i="18"/>
  <c r="AC274" i="18"/>
  <c r="Z274" i="18"/>
  <c r="W274" i="18"/>
  <c r="T274" i="18"/>
  <c r="Q274" i="18"/>
  <c r="N274" i="18"/>
  <c r="AP273" i="18"/>
  <c r="AO273" i="18"/>
  <c r="AN273" i="18"/>
  <c r="AM273" i="18"/>
  <c r="AH273" i="18"/>
  <c r="AF273" i="18"/>
  <c r="AC273" i="18"/>
  <c r="Z273" i="18"/>
  <c r="W273" i="18"/>
  <c r="T273" i="18"/>
  <c r="Q273" i="18"/>
  <c r="N273" i="18"/>
  <c r="AP272" i="18"/>
  <c r="AO272" i="18"/>
  <c r="AN272" i="18"/>
  <c r="AM272" i="18"/>
  <c r="AH272" i="18"/>
  <c r="AF272" i="18"/>
  <c r="AC272" i="18"/>
  <c r="Z272" i="18"/>
  <c r="W272" i="18"/>
  <c r="T272" i="18"/>
  <c r="Q272" i="18"/>
  <c r="N272" i="18"/>
  <c r="AP271" i="18"/>
  <c r="AO271" i="18"/>
  <c r="AN271" i="18"/>
  <c r="AM271" i="18"/>
  <c r="AP270" i="18"/>
  <c r="AO270" i="18"/>
  <c r="AN270" i="18"/>
  <c r="AM270" i="18"/>
  <c r="AH270" i="18"/>
  <c r="AF270" i="18"/>
  <c r="AC270" i="18"/>
  <c r="Z270" i="18"/>
  <c r="W270" i="18"/>
  <c r="T270" i="18"/>
  <c r="Q270" i="18"/>
  <c r="N270" i="18"/>
  <c r="AP269" i="18"/>
  <c r="AO269" i="18"/>
  <c r="AN269" i="18"/>
  <c r="AM269" i="18"/>
  <c r="AH269" i="18"/>
  <c r="AF269" i="18"/>
  <c r="AC269" i="18"/>
  <c r="Z269" i="18"/>
  <c r="W269" i="18"/>
  <c r="T269" i="18"/>
  <c r="Q269" i="18"/>
  <c r="N269" i="18"/>
  <c r="AP268" i="18"/>
  <c r="AO268" i="18"/>
  <c r="AN268" i="18"/>
  <c r="AM268" i="18"/>
  <c r="AH268" i="18"/>
  <c r="AF268" i="18"/>
  <c r="AC268" i="18"/>
  <c r="Z268" i="18"/>
  <c r="W268" i="18"/>
  <c r="T268" i="18"/>
  <c r="Q268" i="18"/>
  <c r="N268" i="18"/>
  <c r="AP267" i="18"/>
  <c r="AO267" i="18"/>
  <c r="AN267" i="18"/>
  <c r="AM267" i="18"/>
  <c r="AH267" i="18"/>
  <c r="AF267" i="18"/>
  <c r="AC267" i="18"/>
  <c r="Z267" i="18"/>
  <c r="W267" i="18"/>
  <c r="T267" i="18"/>
  <c r="Q267" i="18"/>
  <c r="N267" i="18"/>
  <c r="AP266" i="18"/>
  <c r="AO266" i="18"/>
  <c r="AN266" i="18"/>
  <c r="AM266" i="18"/>
  <c r="AH266" i="18"/>
  <c r="AF266" i="18"/>
  <c r="AC266" i="18"/>
  <c r="Z266" i="18"/>
  <c r="W266" i="18"/>
  <c r="T266" i="18"/>
  <c r="Q266" i="18"/>
  <c r="N266" i="18"/>
  <c r="AP265" i="18"/>
  <c r="AO265" i="18"/>
  <c r="AN265" i="18"/>
  <c r="AM265" i="18"/>
  <c r="AH265" i="18"/>
  <c r="AF265" i="18"/>
  <c r="AC265" i="18"/>
  <c r="Z265" i="18"/>
  <c r="W265" i="18"/>
  <c r="T265" i="18"/>
  <c r="Q265" i="18"/>
  <c r="N265" i="18"/>
  <c r="AP264" i="18"/>
  <c r="AO264" i="18"/>
  <c r="AN264" i="18"/>
  <c r="AM264" i="18"/>
  <c r="AP263" i="18"/>
  <c r="AO263" i="18"/>
  <c r="AN263" i="18"/>
  <c r="AM263" i="18"/>
  <c r="AH263" i="18"/>
  <c r="AF263" i="18"/>
  <c r="AC263" i="18"/>
  <c r="Z263" i="18"/>
  <c r="W263" i="18"/>
  <c r="T263" i="18"/>
  <c r="Q263" i="18"/>
  <c r="N263" i="18"/>
  <c r="AP262" i="18"/>
  <c r="AO262" i="18"/>
  <c r="AN262" i="18"/>
  <c r="AM262" i="18"/>
  <c r="AH262" i="18"/>
  <c r="AF262" i="18"/>
  <c r="AC262" i="18"/>
  <c r="Z262" i="18"/>
  <c r="W262" i="18"/>
  <c r="T262" i="18"/>
  <c r="Q262" i="18"/>
  <c r="N262" i="18"/>
  <c r="AP261" i="18"/>
  <c r="AO261" i="18"/>
  <c r="AN261" i="18"/>
  <c r="AM261" i="18"/>
  <c r="AH261" i="18"/>
  <c r="AF261" i="18"/>
  <c r="AC261" i="18"/>
  <c r="Z261" i="18"/>
  <c r="W261" i="18"/>
  <c r="T261" i="18"/>
  <c r="Q261" i="18"/>
  <c r="N261" i="18"/>
  <c r="AP260" i="18"/>
  <c r="AO260" i="18"/>
  <c r="AN260" i="18"/>
  <c r="AM260" i="18"/>
  <c r="AP259" i="18"/>
  <c r="AO259" i="18"/>
  <c r="AN259" i="18"/>
  <c r="AM259" i="18"/>
  <c r="AH259" i="18"/>
  <c r="AF259" i="18"/>
  <c r="AC259" i="18"/>
  <c r="Z259" i="18"/>
  <c r="W259" i="18"/>
  <c r="T259" i="18"/>
  <c r="Q259" i="18"/>
  <c r="N259" i="18"/>
  <c r="AP258" i="18"/>
  <c r="AO258" i="18"/>
  <c r="AN258" i="18"/>
  <c r="AM258" i="18"/>
  <c r="AH258" i="18"/>
  <c r="AF258" i="18"/>
  <c r="AC258" i="18"/>
  <c r="Z258" i="18"/>
  <c r="W258" i="18"/>
  <c r="T258" i="18"/>
  <c r="Q258" i="18"/>
  <c r="N258" i="18"/>
  <c r="AP257" i="18"/>
  <c r="AO257" i="18"/>
  <c r="AN257" i="18"/>
  <c r="AM257" i="18"/>
  <c r="AP256" i="18"/>
  <c r="AO256" i="18"/>
  <c r="AN256" i="18"/>
  <c r="AM256" i="18"/>
  <c r="AH256" i="18"/>
  <c r="AF256" i="18"/>
  <c r="AC256" i="18"/>
  <c r="Z256" i="18"/>
  <c r="W256" i="18"/>
  <c r="T256" i="18"/>
  <c r="Q256" i="18"/>
  <c r="N256" i="18"/>
  <c r="AP255" i="18"/>
  <c r="AO255" i="18"/>
  <c r="AN255" i="18"/>
  <c r="AM255" i="18"/>
  <c r="AH255" i="18"/>
  <c r="AF255" i="18"/>
  <c r="AC255" i="18"/>
  <c r="Z255" i="18"/>
  <c r="W255" i="18"/>
  <c r="T255" i="18"/>
  <c r="Q255" i="18"/>
  <c r="N255" i="18"/>
  <c r="AP254" i="18"/>
  <c r="AO254" i="18"/>
  <c r="AN254" i="18"/>
  <c r="AM254" i="18"/>
  <c r="AH254" i="18"/>
  <c r="AF254" i="18"/>
  <c r="AC254" i="18"/>
  <c r="Z254" i="18"/>
  <c r="W254" i="18"/>
  <c r="T254" i="18"/>
  <c r="Q254" i="18"/>
  <c r="N254" i="18"/>
  <c r="AP253" i="18"/>
  <c r="AO253" i="18"/>
  <c r="AN253" i="18"/>
  <c r="AM253" i="18"/>
  <c r="AP252" i="18"/>
  <c r="AO252" i="18"/>
  <c r="AN252" i="18"/>
  <c r="AM252" i="18"/>
  <c r="AH252" i="18"/>
  <c r="AF252" i="18"/>
  <c r="AC252" i="18"/>
  <c r="Z252" i="18"/>
  <c r="W252" i="18"/>
  <c r="T252" i="18"/>
  <c r="Q252" i="18"/>
  <c r="N252" i="18"/>
  <c r="AP251" i="18"/>
  <c r="AO251" i="18"/>
  <c r="AN251" i="18"/>
  <c r="AM251" i="18"/>
  <c r="AH251" i="18"/>
  <c r="AF251" i="18"/>
  <c r="AC251" i="18"/>
  <c r="Z251" i="18"/>
  <c r="W251" i="18"/>
  <c r="T251" i="18"/>
  <c r="Q251" i="18"/>
  <c r="N251" i="18"/>
  <c r="AP250" i="18"/>
  <c r="AO250" i="18"/>
  <c r="AN250" i="18"/>
  <c r="AM250" i="18"/>
  <c r="AH250" i="18"/>
  <c r="AF250" i="18"/>
  <c r="AC250" i="18"/>
  <c r="Z250" i="18"/>
  <c r="W250" i="18"/>
  <c r="T250" i="18"/>
  <c r="Q250" i="18"/>
  <c r="N250" i="18"/>
  <c r="AP249" i="18"/>
  <c r="AO249" i="18"/>
  <c r="AN249" i="18"/>
  <c r="AM249" i="18"/>
  <c r="AH249" i="18"/>
  <c r="AF249" i="18"/>
  <c r="AC249" i="18"/>
  <c r="Z249" i="18"/>
  <c r="W249" i="18"/>
  <c r="T249" i="18"/>
  <c r="Q249" i="18"/>
  <c r="N249" i="18"/>
  <c r="AP248" i="18"/>
  <c r="AO248" i="18"/>
  <c r="AN248" i="18"/>
  <c r="AM248" i="18"/>
  <c r="AP247" i="18"/>
  <c r="AO247" i="18"/>
  <c r="AN247" i="18"/>
  <c r="AM247" i="18"/>
  <c r="AH247" i="18"/>
  <c r="AF247" i="18"/>
  <c r="AC247" i="18"/>
  <c r="Z247" i="18"/>
  <c r="W247" i="18"/>
  <c r="T247" i="18"/>
  <c r="Q247" i="18"/>
  <c r="N247" i="18"/>
  <c r="AP246" i="18"/>
  <c r="AO246" i="18"/>
  <c r="AN246" i="18"/>
  <c r="AM246" i="18"/>
  <c r="AH246" i="18"/>
  <c r="AF246" i="18"/>
  <c r="AC246" i="18"/>
  <c r="Z246" i="18"/>
  <c r="W246" i="18"/>
  <c r="T246" i="18"/>
  <c r="Q246" i="18"/>
  <c r="N246" i="18"/>
  <c r="AP245" i="18"/>
  <c r="AO245" i="18"/>
  <c r="AN245" i="18"/>
  <c r="AM245" i="18"/>
  <c r="AH245" i="18"/>
  <c r="AF245" i="18"/>
  <c r="AC245" i="18"/>
  <c r="Z245" i="18"/>
  <c r="W245" i="18"/>
  <c r="T245" i="18"/>
  <c r="Q245" i="18"/>
  <c r="N245" i="18"/>
  <c r="AP244" i="18"/>
  <c r="AO244" i="18"/>
  <c r="AN244" i="18"/>
  <c r="AM244" i="18"/>
  <c r="AH244" i="18"/>
  <c r="AF244" i="18"/>
  <c r="AC244" i="18"/>
  <c r="Z244" i="18"/>
  <c r="W244" i="18"/>
  <c r="T244" i="18"/>
  <c r="Q244" i="18"/>
  <c r="N244" i="18"/>
  <c r="AP243" i="18"/>
  <c r="AO243" i="18"/>
  <c r="AN243" i="18"/>
  <c r="AM243" i="18"/>
  <c r="AH243" i="18"/>
  <c r="AF243" i="18"/>
  <c r="AC243" i="18"/>
  <c r="Z243" i="18"/>
  <c r="W243" i="18"/>
  <c r="T243" i="18"/>
  <c r="Q243" i="18"/>
  <c r="N243" i="18"/>
  <c r="AP242" i="18"/>
  <c r="AO242" i="18"/>
  <c r="AN242" i="18"/>
  <c r="AM242" i="18"/>
  <c r="AH242" i="18"/>
  <c r="AF242" i="18"/>
  <c r="AC242" i="18"/>
  <c r="Z242" i="18"/>
  <c r="W242" i="18"/>
  <c r="T242" i="18"/>
  <c r="Q242" i="18"/>
  <c r="N242" i="18"/>
  <c r="AP241" i="18"/>
  <c r="AO241" i="18"/>
  <c r="AN241" i="18"/>
  <c r="AM241" i="18"/>
  <c r="AH241" i="18"/>
  <c r="AF241" i="18"/>
  <c r="AC241" i="18"/>
  <c r="Z241" i="18"/>
  <c r="W241" i="18"/>
  <c r="T241" i="18"/>
  <c r="Q241" i="18"/>
  <c r="N241" i="18"/>
  <c r="AP240" i="18"/>
  <c r="AO240" i="18"/>
  <c r="AN240" i="18"/>
  <c r="AM240" i="18"/>
  <c r="AH240" i="18"/>
  <c r="AF240" i="18"/>
  <c r="AC240" i="18"/>
  <c r="Z240" i="18"/>
  <c r="W240" i="18"/>
  <c r="T240" i="18"/>
  <c r="Q240" i="18"/>
  <c r="N240" i="18"/>
  <c r="AP239" i="18"/>
  <c r="AO239" i="18"/>
  <c r="AN239" i="18"/>
  <c r="AM239" i="18"/>
  <c r="AH239" i="18"/>
  <c r="AF239" i="18"/>
  <c r="AC239" i="18"/>
  <c r="Z239" i="18"/>
  <c r="W239" i="18"/>
  <c r="T239" i="18"/>
  <c r="Q239" i="18"/>
  <c r="N239" i="18"/>
  <c r="AP238" i="18"/>
  <c r="AO238" i="18"/>
  <c r="AN238" i="18"/>
  <c r="AM238" i="18"/>
  <c r="AP237" i="18"/>
  <c r="AO237" i="18"/>
  <c r="AN237" i="18"/>
  <c r="AM237" i="18"/>
  <c r="AH237" i="18"/>
  <c r="AF237" i="18"/>
  <c r="AC237" i="18"/>
  <c r="Z237" i="18"/>
  <c r="W237" i="18"/>
  <c r="T237" i="18"/>
  <c r="Q237" i="18"/>
  <c r="N237" i="18"/>
  <c r="AP236" i="18"/>
  <c r="AO236" i="18"/>
  <c r="AN236" i="18"/>
  <c r="AM236" i="18"/>
  <c r="AH236" i="18"/>
  <c r="AF236" i="18"/>
  <c r="AC236" i="18"/>
  <c r="Z236" i="18"/>
  <c r="W236" i="18"/>
  <c r="T236" i="18"/>
  <c r="Q236" i="18"/>
  <c r="N236" i="18"/>
  <c r="AP235" i="18"/>
  <c r="AO235" i="18"/>
  <c r="AN235" i="18"/>
  <c r="AM235" i="18"/>
  <c r="AH235" i="18"/>
  <c r="AF235" i="18"/>
  <c r="AC235" i="18"/>
  <c r="Z235" i="18"/>
  <c r="W235" i="18"/>
  <c r="T235" i="18"/>
  <c r="Q235" i="18"/>
  <c r="N235" i="18"/>
  <c r="AP234" i="18"/>
  <c r="AO234" i="18"/>
  <c r="AN234" i="18"/>
  <c r="AM234" i="18"/>
  <c r="AH234" i="18"/>
  <c r="AF234" i="18"/>
  <c r="AC234" i="18"/>
  <c r="Z234" i="18"/>
  <c r="W234" i="18"/>
  <c r="T234" i="18"/>
  <c r="Q234" i="18"/>
  <c r="N234" i="18"/>
  <c r="AP233" i="18"/>
  <c r="AO233" i="18"/>
  <c r="AN233" i="18"/>
  <c r="AM233" i="18"/>
  <c r="AH233" i="18"/>
  <c r="AF233" i="18"/>
  <c r="AC233" i="18"/>
  <c r="Z233" i="18"/>
  <c r="W233" i="18"/>
  <c r="T233" i="18"/>
  <c r="Q233" i="18"/>
  <c r="N233" i="18"/>
  <c r="AP232" i="18"/>
  <c r="AO232" i="18"/>
  <c r="AN232" i="18"/>
  <c r="AM232" i="18"/>
  <c r="AH232" i="18"/>
  <c r="AF232" i="18"/>
  <c r="AC232" i="18"/>
  <c r="Z232" i="18"/>
  <c r="W232" i="18"/>
  <c r="T232" i="18"/>
  <c r="Q232" i="18"/>
  <c r="N232" i="18"/>
  <c r="AP231" i="18"/>
  <c r="AO231" i="18"/>
  <c r="AN231" i="18"/>
  <c r="AM231" i="18"/>
  <c r="AH231" i="18"/>
  <c r="AF231" i="18"/>
  <c r="AC231" i="18"/>
  <c r="Z231" i="18"/>
  <c r="W231" i="18"/>
  <c r="T231" i="18"/>
  <c r="Q231" i="18"/>
  <c r="N231" i="18"/>
  <c r="AP230" i="18"/>
  <c r="AO230" i="18"/>
  <c r="AN230" i="18"/>
  <c r="AM230" i="18"/>
  <c r="AH230" i="18"/>
  <c r="AF230" i="18"/>
  <c r="AC230" i="18"/>
  <c r="Z230" i="18"/>
  <c r="W230" i="18"/>
  <c r="T230" i="18"/>
  <c r="Q230" i="18"/>
  <c r="N230" i="18"/>
  <c r="AP229" i="18"/>
  <c r="AO229" i="18"/>
  <c r="AN229" i="18"/>
  <c r="AM229" i="18"/>
  <c r="AH229" i="18"/>
  <c r="AF229" i="18"/>
  <c r="AC229" i="18"/>
  <c r="Z229" i="18"/>
  <c r="W229" i="18"/>
  <c r="T229" i="18"/>
  <c r="Q229" i="18"/>
  <c r="N229" i="18"/>
  <c r="AP228" i="18"/>
  <c r="AO228" i="18"/>
  <c r="AN228" i="18"/>
  <c r="AM228" i="18"/>
  <c r="AH228" i="18"/>
  <c r="AF228" i="18"/>
  <c r="AC228" i="18"/>
  <c r="Z228" i="18"/>
  <c r="W228" i="18"/>
  <c r="T228" i="18"/>
  <c r="Q228" i="18"/>
  <c r="N228" i="18"/>
  <c r="AP227" i="18"/>
  <c r="AO227" i="18"/>
  <c r="AN227" i="18"/>
  <c r="AM227" i="18"/>
  <c r="AH227" i="18"/>
  <c r="AF227" i="18"/>
  <c r="AC227" i="18"/>
  <c r="Z227" i="18"/>
  <c r="W227" i="18"/>
  <c r="T227" i="18"/>
  <c r="Q227" i="18"/>
  <c r="N227" i="18"/>
  <c r="AP226" i="18"/>
  <c r="AO226" i="18"/>
  <c r="AN226" i="18"/>
  <c r="AM226" i="18"/>
  <c r="AH226" i="18"/>
  <c r="AF226" i="18"/>
  <c r="AC226" i="18"/>
  <c r="Z226" i="18"/>
  <c r="W226" i="18"/>
  <c r="T226" i="18"/>
  <c r="Q226" i="18"/>
  <c r="N226" i="18"/>
  <c r="AP225" i="18"/>
  <c r="AO225" i="18"/>
  <c r="AN225" i="18"/>
  <c r="AM225" i="18"/>
  <c r="AH225" i="18"/>
  <c r="AF225" i="18"/>
  <c r="AC225" i="18"/>
  <c r="Z225" i="18"/>
  <c r="W225" i="18"/>
  <c r="T225" i="18"/>
  <c r="Q225" i="18"/>
  <c r="N225" i="18"/>
  <c r="AP224" i="18"/>
  <c r="AO224" i="18"/>
  <c r="AN224" i="18"/>
  <c r="AM224" i="18"/>
  <c r="AH224" i="18"/>
  <c r="AF224" i="18"/>
  <c r="AC224" i="18"/>
  <c r="Z224" i="18"/>
  <c r="W224" i="18"/>
  <c r="T224" i="18"/>
  <c r="Q224" i="18"/>
  <c r="N224" i="18"/>
  <c r="AP223" i="18"/>
  <c r="AO223" i="18"/>
  <c r="AN223" i="18"/>
  <c r="AM223" i="18"/>
  <c r="AH223" i="18"/>
  <c r="AF223" i="18"/>
  <c r="AC223" i="18"/>
  <c r="Z223" i="18"/>
  <c r="W223" i="18"/>
  <c r="T223" i="18"/>
  <c r="Q223" i="18"/>
  <c r="N223" i="18"/>
  <c r="AP222" i="18"/>
  <c r="AO222" i="18"/>
  <c r="AN222" i="18"/>
  <c r="AM222" i="18"/>
  <c r="AP221" i="18"/>
  <c r="AO221" i="18"/>
  <c r="AN221" i="18"/>
  <c r="AM221" i="18"/>
  <c r="AH221" i="18"/>
  <c r="AF221" i="18"/>
  <c r="AC221" i="18"/>
  <c r="Z221" i="18"/>
  <c r="W221" i="18"/>
  <c r="T221" i="18"/>
  <c r="Q221" i="18"/>
  <c r="N221" i="18"/>
  <c r="AP220" i="18"/>
  <c r="AO220" i="18"/>
  <c r="AN220" i="18"/>
  <c r="AM220" i="18"/>
  <c r="AH220" i="18"/>
  <c r="AF220" i="18"/>
  <c r="AC220" i="18"/>
  <c r="Z220" i="18"/>
  <c r="W220" i="18"/>
  <c r="T220" i="18"/>
  <c r="Q220" i="18"/>
  <c r="N220" i="18"/>
  <c r="AP219" i="18"/>
  <c r="AO219" i="18"/>
  <c r="AN219" i="18"/>
  <c r="AM219" i="18"/>
  <c r="AH219" i="18"/>
  <c r="AF219" i="18"/>
  <c r="AC219" i="18"/>
  <c r="Z219" i="18"/>
  <c r="W219" i="18"/>
  <c r="T219" i="18"/>
  <c r="Q219" i="18"/>
  <c r="N219" i="18"/>
  <c r="AP218" i="18"/>
  <c r="AO218" i="18"/>
  <c r="AN218" i="18"/>
  <c r="AM218" i="18"/>
  <c r="AP217" i="18"/>
  <c r="AO217" i="18"/>
  <c r="AN217" i="18"/>
  <c r="AM217" i="18"/>
  <c r="AH217" i="18"/>
  <c r="AF217" i="18"/>
  <c r="AC217" i="18"/>
  <c r="Z217" i="18"/>
  <c r="W217" i="18"/>
  <c r="T217" i="18"/>
  <c r="Q217" i="18"/>
  <c r="N217" i="18"/>
  <c r="AP216" i="18"/>
  <c r="AO216" i="18"/>
  <c r="AN216" i="18"/>
  <c r="AM216" i="18"/>
  <c r="AH216" i="18"/>
  <c r="AF216" i="18"/>
  <c r="AC216" i="18"/>
  <c r="Z216" i="18"/>
  <c r="W216" i="18"/>
  <c r="T216" i="18"/>
  <c r="Q216" i="18"/>
  <c r="N216" i="18"/>
  <c r="AP215" i="18"/>
  <c r="AO215" i="18"/>
  <c r="AN215" i="18"/>
  <c r="AM215" i="18"/>
  <c r="AP214" i="18"/>
  <c r="AO214" i="18"/>
  <c r="AN214" i="18"/>
  <c r="AM214" i="18"/>
  <c r="AH214" i="18"/>
  <c r="AF214" i="18"/>
  <c r="AC214" i="18"/>
  <c r="Z214" i="18"/>
  <c r="W214" i="18"/>
  <c r="T214" i="18"/>
  <c r="Q214" i="18"/>
  <c r="N214" i="18"/>
  <c r="AP213" i="18"/>
  <c r="AO213" i="18"/>
  <c r="AN213" i="18"/>
  <c r="AM213" i="18"/>
  <c r="AH213" i="18"/>
  <c r="AF213" i="18"/>
  <c r="AC213" i="18"/>
  <c r="Z213" i="18"/>
  <c r="W213" i="18"/>
  <c r="T213" i="18"/>
  <c r="Q213" i="18"/>
  <c r="N213" i="18"/>
  <c r="AP212" i="18"/>
  <c r="AO212" i="18"/>
  <c r="AN212" i="18"/>
  <c r="AM212" i="18"/>
  <c r="AH212" i="18"/>
  <c r="AC212" i="18"/>
  <c r="Z212" i="18"/>
  <c r="W212" i="18"/>
  <c r="T212" i="18"/>
  <c r="Q212" i="18"/>
  <c r="N212" i="18"/>
  <c r="AP211" i="18"/>
  <c r="AO211" i="18"/>
  <c r="AN211" i="18"/>
  <c r="AM211" i="18"/>
  <c r="AH211" i="18"/>
  <c r="AF211" i="18"/>
  <c r="AC211" i="18"/>
  <c r="Z211" i="18"/>
  <c r="W211" i="18"/>
  <c r="T211" i="18"/>
  <c r="Q211" i="18"/>
  <c r="N211" i="18"/>
  <c r="AP210" i="18"/>
  <c r="AO210" i="18"/>
  <c r="AN210" i="18"/>
  <c r="AM210" i="18"/>
  <c r="AH210" i="18"/>
  <c r="AF210" i="18"/>
  <c r="AC210" i="18"/>
  <c r="Z210" i="18"/>
  <c r="W210" i="18"/>
  <c r="T210" i="18"/>
  <c r="Q210" i="18"/>
  <c r="N210" i="18"/>
  <c r="AP209" i="18"/>
  <c r="AO209" i="18"/>
  <c r="AN209" i="18"/>
  <c r="AM209" i="18"/>
  <c r="AP208" i="18"/>
  <c r="AO208" i="18"/>
  <c r="AN208" i="18"/>
  <c r="AM208" i="18"/>
  <c r="AH208" i="18"/>
  <c r="AF208" i="18"/>
  <c r="AC208" i="18"/>
  <c r="Z208" i="18"/>
  <c r="W208" i="18"/>
  <c r="T208" i="18"/>
  <c r="Q208" i="18"/>
  <c r="N208" i="18"/>
  <c r="AP207" i="18"/>
  <c r="AO207" i="18"/>
  <c r="AN207" i="18"/>
  <c r="AM207" i="18"/>
  <c r="AH207" i="18"/>
  <c r="AF207" i="18"/>
  <c r="AC207" i="18"/>
  <c r="Z207" i="18"/>
  <c r="W207" i="18"/>
  <c r="T207" i="18"/>
  <c r="Q207" i="18"/>
  <c r="N207" i="18"/>
  <c r="AP206" i="18"/>
  <c r="AO206" i="18"/>
  <c r="AN206" i="18"/>
  <c r="AM206" i="18"/>
  <c r="AH206" i="18"/>
  <c r="AF206" i="18"/>
  <c r="AC206" i="18"/>
  <c r="Z206" i="18"/>
  <c r="W206" i="18"/>
  <c r="T206" i="18"/>
  <c r="Q206" i="18"/>
  <c r="N206" i="18"/>
  <c r="AP205" i="18"/>
  <c r="AO205" i="18"/>
  <c r="AN205" i="18"/>
  <c r="AM205" i="18"/>
  <c r="AH205" i="18"/>
  <c r="AF205" i="18"/>
  <c r="AC205" i="18"/>
  <c r="Z205" i="18"/>
  <c r="W205" i="18"/>
  <c r="T205" i="18"/>
  <c r="Q205" i="18"/>
  <c r="N205" i="18"/>
  <c r="AP204" i="18"/>
  <c r="AO204" i="18"/>
  <c r="AN204" i="18"/>
  <c r="AM204" i="18"/>
  <c r="AH204" i="18"/>
  <c r="AF204" i="18"/>
  <c r="AC204" i="18"/>
  <c r="Z204" i="18"/>
  <c r="W204" i="18"/>
  <c r="T204" i="18"/>
  <c r="Q204" i="18"/>
  <c r="N204" i="18"/>
  <c r="AP203" i="18"/>
  <c r="AO203" i="18"/>
  <c r="AN203" i="18"/>
  <c r="AM203" i="18"/>
  <c r="AH203" i="18"/>
  <c r="AF203" i="18"/>
  <c r="AC203" i="18"/>
  <c r="Z203" i="18"/>
  <c r="W203" i="18"/>
  <c r="T203" i="18"/>
  <c r="Q203" i="18"/>
  <c r="N203" i="18"/>
  <c r="AP202" i="18"/>
  <c r="AO202" i="18"/>
  <c r="AN202" i="18"/>
  <c r="AM202" i="18"/>
  <c r="AH202" i="18"/>
  <c r="AF202" i="18"/>
  <c r="AC202" i="18"/>
  <c r="Z202" i="18"/>
  <c r="W202" i="18"/>
  <c r="T202" i="18"/>
  <c r="Q202" i="18"/>
  <c r="N202" i="18"/>
  <c r="AP201" i="18"/>
  <c r="AO201" i="18"/>
  <c r="AN201" i="18"/>
  <c r="AM201" i="18"/>
  <c r="AH201" i="18"/>
  <c r="AF201" i="18"/>
  <c r="AC201" i="18"/>
  <c r="Z201" i="18"/>
  <c r="W201" i="18"/>
  <c r="T201" i="18"/>
  <c r="Q201" i="18"/>
  <c r="N201" i="18"/>
  <c r="AP200" i="18"/>
  <c r="AO200" i="18"/>
  <c r="AN200" i="18"/>
  <c r="AM200" i="18"/>
  <c r="AH200" i="18"/>
  <c r="AF200" i="18"/>
  <c r="AC200" i="18"/>
  <c r="Z200" i="18"/>
  <c r="W200" i="18"/>
  <c r="T200" i="18"/>
  <c r="Q200" i="18"/>
  <c r="N200" i="18"/>
  <c r="AP199" i="18"/>
  <c r="AO199" i="18"/>
  <c r="AN199" i="18"/>
  <c r="AM199" i="18"/>
  <c r="AH199" i="18"/>
  <c r="AF199" i="18"/>
  <c r="AC199" i="18"/>
  <c r="Z199" i="18"/>
  <c r="W199" i="18"/>
  <c r="T199" i="18"/>
  <c r="Q199" i="18"/>
  <c r="N199" i="18"/>
  <c r="AP198" i="18"/>
  <c r="AO198" i="18"/>
  <c r="AN198" i="18"/>
  <c r="AM198" i="18"/>
  <c r="AH198" i="18"/>
  <c r="AF198" i="18"/>
  <c r="AC198" i="18"/>
  <c r="Z198" i="18"/>
  <c r="W198" i="18"/>
  <c r="T198" i="18"/>
  <c r="Q198" i="18"/>
  <c r="N198" i="18"/>
  <c r="AP197" i="18"/>
  <c r="AO197" i="18"/>
  <c r="AN197" i="18"/>
  <c r="AM197" i="18"/>
  <c r="AP196" i="18"/>
  <c r="AO196" i="18"/>
  <c r="AN196" i="18"/>
  <c r="AM196" i="18"/>
  <c r="AH196" i="18"/>
  <c r="AF196" i="18"/>
  <c r="AC196" i="18"/>
  <c r="Z196" i="18"/>
  <c r="W196" i="18"/>
  <c r="T196" i="18"/>
  <c r="Q196" i="18"/>
  <c r="N196" i="18"/>
  <c r="AP195" i="18"/>
  <c r="AO195" i="18"/>
  <c r="AN195" i="18"/>
  <c r="AM195" i="18"/>
  <c r="AH195" i="18"/>
  <c r="AF195" i="18"/>
  <c r="AC195" i="18"/>
  <c r="Z195" i="18"/>
  <c r="W195" i="18"/>
  <c r="T195" i="18"/>
  <c r="Q195" i="18"/>
  <c r="N195" i="18"/>
  <c r="AP194" i="18"/>
  <c r="AO194" i="18"/>
  <c r="AN194" i="18"/>
  <c r="AM194" i="18"/>
  <c r="AH194" i="18"/>
  <c r="AF194" i="18"/>
  <c r="AC194" i="18"/>
  <c r="Z194" i="18"/>
  <c r="W194" i="18"/>
  <c r="T194" i="18"/>
  <c r="Q194" i="18"/>
  <c r="N194" i="18"/>
  <c r="AP193" i="18"/>
  <c r="AO193" i="18"/>
  <c r="AN193" i="18"/>
  <c r="AM193" i="18"/>
  <c r="AH193" i="18"/>
  <c r="AF193" i="18"/>
  <c r="AC193" i="18"/>
  <c r="Z193" i="18"/>
  <c r="W193" i="18"/>
  <c r="T193" i="18"/>
  <c r="Q193" i="18"/>
  <c r="N193" i="18"/>
  <c r="AP192" i="18"/>
  <c r="AO192" i="18"/>
  <c r="AN192" i="18"/>
  <c r="AM192" i="18"/>
  <c r="AH192" i="18"/>
  <c r="AF192" i="18"/>
  <c r="AC192" i="18"/>
  <c r="Z192" i="18"/>
  <c r="W192" i="18"/>
  <c r="T192" i="18"/>
  <c r="Q192" i="18"/>
  <c r="N192" i="18"/>
  <c r="AP191" i="18"/>
  <c r="AO191" i="18"/>
  <c r="AN191" i="18"/>
  <c r="AM191" i="18"/>
  <c r="AH191" i="18"/>
  <c r="AF191" i="18"/>
  <c r="AC191" i="18"/>
  <c r="Z191" i="18"/>
  <c r="W191" i="18"/>
  <c r="T191" i="18"/>
  <c r="Q191" i="18"/>
  <c r="N191" i="18"/>
  <c r="AP190" i="18"/>
  <c r="AO190" i="18"/>
  <c r="AN190" i="18"/>
  <c r="AM190" i="18"/>
  <c r="AP189" i="18"/>
  <c r="AO189" i="18"/>
  <c r="AN189" i="18"/>
  <c r="AM189" i="18"/>
  <c r="AH189" i="18"/>
  <c r="AF189" i="18"/>
  <c r="AC189" i="18"/>
  <c r="Z189" i="18"/>
  <c r="W189" i="18"/>
  <c r="T189" i="18"/>
  <c r="Q189" i="18"/>
  <c r="N189" i="18"/>
  <c r="AP188" i="18"/>
  <c r="AO188" i="18"/>
  <c r="AN188" i="18"/>
  <c r="AM188" i="18"/>
  <c r="AH188" i="18"/>
  <c r="AF188" i="18"/>
  <c r="AC188" i="18"/>
  <c r="Z188" i="18"/>
  <c r="W188" i="18"/>
  <c r="T188" i="18"/>
  <c r="Q188" i="18"/>
  <c r="N188" i="18"/>
  <c r="AP187" i="18"/>
  <c r="AO187" i="18"/>
  <c r="AN187" i="18"/>
  <c r="AM187" i="18"/>
  <c r="AH187" i="18"/>
  <c r="AF187" i="18"/>
  <c r="AC187" i="18"/>
  <c r="Z187" i="18"/>
  <c r="W187" i="18"/>
  <c r="T187" i="18"/>
  <c r="Q187" i="18"/>
  <c r="N187" i="18"/>
  <c r="AP186" i="18"/>
  <c r="AO186" i="18"/>
  <c r="AN186" i="18"/>
  <c r="AM186" i="18"/>
  <c r="AP185" i="18"/>
  <c r="AO185" i="18"/>
  <c r="AN185" i="18"/>
  <c r="AM185" i="18"/>
  <c r="AH185" i="18"/>
  <c r="AF185" i="18"/>
  <c r="AC185" i="18"/>
  <c r="Z185" i="18"/>
  <c r="W185" i="18"/>
  <c r="T185" i="18"/>
  <c r="Q185" i="18"/>
  <c r="N185" i="18"/>
  <c r="AP184" i="18"/>
  <c r="AO184" i="18"/>
  <c r="AN184" i="18"/>
  <c r="AM184" i="18"/>
  <c r="AH184" i="18"/>
  <c r="AF184" i="18"/>
  <c r="AC184" i="18"/>
  <c r="Z184" i="18"/>
  <c r="W184" i="18"/>
  <c r="T184" i="18"/>
  <c r="Q184" i="18"/>
  <c r="N184" i="18"/>
  <c r="AP183" i="18"/>
  <c r="AO183" i="18"/>
  <c r="AN183" i="18"/>
  <c r="AM183" i="18"/>
  <c r="AH183" i="18"/>
  <c r="AF183" i="18"/>
  <c r="AC183" i="18"/>
  <c r="Z183" i="18"/>
  <c r="W183" i="18"/>
  <c r="T183" i="18"/>
  <c r="Q183" i="18"/>
  <c r="N183" i="18"/>
  <c r="AP182" i="18"/>
  <c r="AO182" i="18"/>
  <c r="AN182" i="18"/>
  <c r="AM182" i="18"/>
  <c r="AH182" i="18"/>
  <c r="AF182" i="18"/>
  <c r="AC182" i="18"/>
  <c r="Z182" i="18"/>
  <c r="W182" i="18"/>
  <c r="T182" i="18"/>
  <c r="Q182" i="18"/>
  <c r="N182" i="18"/>
  <c r="AP181" i="18"/>
  <c r="AO181" i="18"/>
  <c r="AN181" i="18"/>
  <c r="AM181" i="18"/>
  <c r="AH181" i="18"/>
  <c r="AF181" i="18"/>
  <c r="AC181" i="18"/>
  <c r="Z181" i="18"/>
  <c r="W181" i="18"/>
  <c r="T181" i="18"/>
  <c r="Q181" i="18"/>
  <c r="N181" i="18"/>
  <c r="AP180" i="18"/>
  <c r="AO180" i="18"/>
  <c r="AN180" i="18"/>
  <c r="AM180" i="18"/>
  <c r="AH180" i="18"/>
  <c r="AF180" i="18"/>
  <c r="AC180" i="18"/>
  <c r="Z180" i="18"/>
  <c r="W180" i="18"/>
  <c r="T180" i="18"/>
  <c r="Q180" i="18"/>
  <c r="N180" i="18"/>
  <c r="AP179" i="18"/>
  <c r="AO179" i="18"/>
  <c r="AN179" i="18"/>
  <c r="AM179" i="18"/>
  <c r="AH179" i="18"/>
  <c r="AF179" i="18"/>
  <c r="AC179" i="18"/>
  <c r="Z179" i="18"/>
  <c r="W179" i="18"/>
  <c r="T179" i="18"/>
  <c r="Q179" i="18"/>
  <c r="N179" i="18"/>
  <c r="AP178" i="18"/>
  <c r="AO178" i="18"/>
  <c r="AN178" i="18"/>
  <c r="AM178" i="18"/>
  <c r="AH178" i="18"/>
  <c r="AF178" i="18"/>
  <c r="AC178" i="18"/>
  <c r="Z178" i="18"/>
  <c r="W178" i="18"/>
  <c r="T178" i="18"/>
  <c r="Q178" i="18"/>
  <c r="N178" i="18"/>
  <c r="AP177" i="18"/>
  <c r="AO177" i="18"/>
  <c r="AN177" i="18"/>
  <c r="AM177" i="18"/>
  <c r="AP176" i="18"/>
  <c r="AO176" i="18"/>
  <c r="AN176" i="18"/>
  <c r="AM176" i="18"/>
  <c r="AH176" i="18"/>
  <c r="AF176" i="18"/>
  <c r="AC176" i="18"/>
  <c r="Z176" i="18"/>
  <c r="W176" i="18"/>
  <c r="T176" i="18"/>
  <c r="Q176" i="18"/>
  <c r="N176" i="18"/>
  <c r="AP175" i="18"/>
  <c r="AO175" i="18"/>
  <c r="AN175" i="18"/>
  <c r="AM175" i="18"/>
  <c r="AH175" i="18"/>
  <c r="AF175" i="18"/>
  <c r="AC175" i="18"/>
  <c r="Z175" i="18"/>
  <c r="W175" i="18"/>
  <c r="T175" i="18"/>
  <c r="Q175" i="18"/>
  <c r="N175" i="18"/>
  <c r="AP174" i="18"/>
  <c r="AO174" i="18"/>
  <c r="AN174" i="18"/>
  <c r="AM174" i="18"/>
  <c r="AP173" i="18"/>
  <c r="AO173" i="18"/>
  <c r="AN173" i="18"/>
  <c r="AM173" i="18"/>
  <c r="AH173" i="18"/>
  <c r="AF173" i="18"/>
  <c r="AC173" i="18"/>
  <c r="Z173" i="18"/>
  <c r="W173" i="18"/>
  <c r="T173" i="18"/>
  <c r="Q173" i="18"/>
  <c r="N173" i="18"/>
  <c r="AP172" i="18"/>
  <c r="AO172" i="18"/>
  <c r="AN172" i="18"/>
  <c r="AM172" i="18"/>
  <c r="AH172" i="18"/>
  <c r="AF172" i="18"/>
  <c r="AC172" i="18"/>
  <c r="Z172" i="18"/>
  <c r="W172" i="18"/>
  <c r="T172" i="18"/>
  <c r="Q172" i="18"/>
  <c r="N172" i="18"/>
  <c r="AP171" i="18"/>
  <c r="AO171" i="18"/>
  <c r="AN171" i="18"/>
  <c r="AM171" i="18"/>
  <c r="AH171" i="18"/>
  <c r="AF171" i="18"/>
  <c r="AC171" i="18"/>
  <c r="Z171" i="18"/>
  <c r="W171" i="18"/>
  <c r="T171" i="18"/>
  <c r="Q171" i="18"/>
  <c r="N171" i="18"/>
  <c r="AP170" i="18"/>
  <c r="AO170" i="18"/>
  <c r="AN170" i="18"/>
  <c r="AM170" i="18"/>
  <c r="AH170" i="18"/>
  <c r="AF170" i="18"/>
  <c r="AC170" i="18"/>
  <c r="Z170" i="18"/>
  <c r="W170" i="18"/>
  <c r="T170" i="18"/>
  <c r="Q170" i="18"/>
  <c r="N170" i="18"/>
  <c r="AP169" i="18"/>
  <c r="AO169" i="18"/>
  <c r="AN169" i="18"/>
  <c r="AM169" i="18"/>
  <c r="AH169" i="18"/>
  <c r="AF169" i="18"/>
  <c r="AC169" i="18"/>
  <c r="Z169" i="18"/>
  <c r="W169" i="18"/>
  <c r="T169" i="18"/>
  <c r="Q169" i="18"/>
  <c r="N169" i="18"/>
  <c r="AP168" i="18"/>
  <c r="AO168" i="18"/>
  <c r="AN168" i="18"/>
  <c r="AM168" i="18"/>
  <c r="AP167" i="18"/>
  <c r="AO167" i="18"/>
  <c r="AN167" i="18"/>
  <c r="AM167" i="18"/>
  <c r="AH167" i="18"/>
  <c r="AF167" i="18"/>
  <c r="AC167" i="18"/>
  <c r="Z167" i="18"/>
  <c r="W167" i="18"/>
  <c r="T167" i="18"/>
  <c r="Q167" i="18"/>
  <c r="N167" i="18"/>
  <c r="AP166" i="18"/>
  <c r="AO166" i="18"/>
  <c r="AN166" i="18"/>
  <c r="AM166" i="18"/>
  <c r="AH166" i="18"/>
  <c r="AF166" i="18"/>
  <c r="AC166" i="18"/>
  <c r="Z166" i="18"/>
  <c r="W166" i="18"/>
  <c r="T166" i="18"/>
  <c r="Q166" i="18"/>
  <c r="N166" i="18"/>
  <c r="AP165" i="18"/>
  <c r="AO165" i="18"/>
  <c r="AN165" i="18"/>
  <c r="AM165" i="18"/>
  <c r="AH165" i="18"/>
  <c r="AF165" i="18"/>
  <c r="AC165" i="18"/>
  <c r="Z165" i="18"/>
  <c r="W165" i="18"/>
  <c r="T165" i="18"/>
  <c r="Q165" i="18"/>
  <c r="N165" i="18"/>
  <c r="AP164" i="18"/>
  <c r="AO164" i="18"/>
  <c r="AN164" i="18"/>
  <c r="AM164" i="18"/>
  <c r="AH164" i="18"/>
  <c r="AF164" i="18"/>
  <c r="AC164" i="18"/>
  <c r="Z164" i="18"/>
  <c r="W164" i="18"/>
  <c r="T164" i="18"/>
  <c r="Q164" i="18"/>
  <c r="N164" i="18"/>
  <c r="AP163" i="18"/>
  <c r="AO163" i="18"/>
  <c r="AN163" i="18"/>
  <c r="AM163" i="18"/>
  <c r="AH163" i="18"/>
  <c r="AF163" i="18"/>
  <c r="AC163" i="18"/>
  <c r="Z163" i="18"/>
  <c r="W163" i="18"/>
  <c r="T163" i="18"/>
  <c r="Q163" i="18"/>
  <c r="N163" i="18"/>
  <c r="AP162" i="18"/>
  <c r="AO162" i="18"/>
  <c r="AN162" i="18"/>
  <c r="AM162" i="18"/>
  <c r="AH162" i="18"/>
  <c r="AF162" i="18"/>
  <c r="AC162" i="18"/>
  <c r="Z162" i="18"/>
  <c r="W162" i="18"/>
  <c r="T162" i="18"/>
  <c r="Q162" i="18"/>
  <c r="N162" i="18"/>
  <c r="AP161" i="18"/>
  <c r="AO161" i="18"/>
  <c r="AN161" i="18"/>
  <c r="AM161" i="18"/>
  <c r="AH161" i="18"/>
  <c r="AF161" i="18"/>
  <c r="AC161" i="18"/>
  <c r="Z161" i="18"/>
  <c r="W161" i="18"/>
  <c r="T161" i="18"/>
  <c r="Q161" i="18"/>
  <c r="N161" i="18"/>
  <c r="AP160" i="18"/>
  <c r="AO160" i="18"/>
  <c r="AN160" i="18"/>
  <c r="AM160" i="18"/>
  <c r="AP159" i="18"/>
  <c r="AO159" i="18"/>
  <c r="AN159" i="18"/>
  <c r="AM159" i="18"/>
  <c r="AH159" i="18"/>
  <c r="AF159" i="18"/>
  <c r="AC159" i="18"/>
  <c r="Z159" i="18"/>
  <c r="W159" i="18"/>
  <c r="T159" i="18"/>
  <c r="Q159" i="18"/>
  <c r="N159" i="18"/>
  <c r="AP158" i="18"/>
  <c r="AO158" i="18"/>
  <c r="AN158" i="18"/>
  <c r="AM158" i="18"/>
  <c r="AH158" i="18"/>
  <c r="AF158" i="18"/>
  <c r="AC158" i="18"/>
  <c r="Z158" i="18"/>
  <c r="W158" i="18"/>
  <c r="T158" i="18"/>
  <c r="Q158" i="18"/>
  <c r="N158" i="18"/>
  <c r="AP157" i="18"/>
  <c r="AO157" i="18"/>
  <c r="AN157" i="18"/>
  <c r="AM157" i="18"/>
  <c r="AP156" i="18"/>
  <c r="AO156" i="18"/>
  <c r="AN156" i="18"/>
  <c r="AM156" i="18"/>
  <c r="AH156" i="18"/>
  <c r="AF156" i="18"/>
  <c r="AC156" i="18"/>
  <c r="Z156" i="18"/>
  <c r="W156" i="18"/>
  <c r="T156" i="18"/>
  <c r="Q156" i="18"/>
  <c r="N156" i="18"/>
  <c r="AP155" i="18"/>
  <c r="AO155" i="18"/>
  <c r="AN155" i="18"/>
  <c r="AM155" i="18"/>
  <c r="AH155" i="18"/>
  <c r="AF155" i="18"/>
  <c r="AC155" i="18"/>
  <c r="Z155" i="18"/>
  <c r="W155" i="18"/>
  <c r="T155" i="18"/>
  <c r="Q155" i="18"/>
  <c r="N155" i="18"/>
  <c r="AP154" i="18"/>
  <c r="AO154" i="18"/>
  <c r="AN154" i="18"/>
  <c r="AM154" i="18"/>
  <c r="AP153" i="18"/>
  <c r="AO153" i="18"/>
  <c r="AN153" i="18"/>
  <c r="AM153" i="18"/>
  <c r="AH153" i="18"/>
  <c r="AF153" i="18"/>
  <c r="AC153" i="18"/>
  <c r="Z153" i="18"/>
  <c r="W153" i="18"/>
  <c r="T153" i="18"/>
  <c r="Q153" i="18"/>
  <c r="N153" i="18"/>
  <c r="AP152" i="18"/>
  <c r="AO152" i="18"/>
  <c r="AN152" i="18"/>
  <c r="AM152" i="18"/>
  <c r="AP151" i="18"/>
  <c r="AO151" i="18"/>
  <c r="AN151" i="18"/>
  <c r="AM151" i="18"/>
  <c r="AH151" i="18"/>
  <c r="AF151" i="18"/>
  <c r="AC151" i="18"/>
  <c r="Z151" i="18"/>
  <c r="W151" i="18"/>
  <c r="T151" i="18"/>
  <c r="Q151" i="18"/>
  <c r="N151" i="18"/>
  <c r="AP150" i="18"/>
  <c r="AO150" i="18"/>
  <c r="AN150" i="18"/>
  <c r="AM150" i="18"/>
  <c r="AH150" i="18"/>
  <c r="AF150" i="18"/>
  <c r="AC150" i="18"/>
  <c r="Z150" i="18"/>
  <c r="W150" i="18"/>
  <c r="T150" i="18"/>
  <c r="Q150" i="18"/>
  <c r="N150" i="18"/>
  <c r="AP149" i="18"/>
  <c r="AO149" i="18"/>
  <c r="AN149" i="18"/>
  <c r="AM149" i="18"/>
  <c r="AH149" i="18"/>
  <c r="AF149" i="18"/>
  <c r="AC149" i="18"/>
  <c r="Z149" i="18"/>
  <c r="W149" i="18"/>
  <c r="T149" i="18"/>
  <c r="Q149" i="18"/>
  <c r="N149" i="18"/>
  <c r="AP148" i="18"/>
  <c r="AO148" i="18"/>
  <c r="AN148" i="18"/>
  <c r="AM148" i="18"/>
  <c r="AH148" i="18"/>
  <c r="AF148" i="18"/>
  <c r="AC148" i="18"/>
  <c r="Z148" i="18"/>
  <c r="W148" i="18"/>
  <c r="T148" i="18"/>
  <c r="Q148" i="18"/>
  <c r="N148" i="18"/>
  <c r="AP147" i="18"/>
  <c r="AO147" i="18"/>
  <c r="AN147" i="18"/>
  <c r="AM147" i="18"/>
  <c r="AH147" i="18"/>
  <c r="AF147" i="18"/>
  <c r="AC147" i="18"/>
  <c r="Z147" i="18"/>
  <c r="W147" i="18"/>
  <c r="T147" i="18"/>
  <c r="Q147" i="18"/>
  <c r="N147" i="18"/>
  <c r="AP146" i="18"/>
  <c r="AO146" i="18"/>
  <c r="AN146" i="18"/>
  <c r="AM146" i="18"/>
  <c r="AH146" i="18"/>
  <c r="AF146" i="18"/>
  <c r="AC146" i="18"/>
  <c r="Z146" i="18"/>
  <c r="W146" i="18"/>
  <c r="T146" i="18"/>
  <c r="Q146" i="18"/>
  <c r="N146" i="18"/>
  <c r="AP145" i="18"/>
  <c r="AO145" i="18"/>
  <c r="AN145" i="18"/>
  <c r="AM145" i="18"/>
  <c r="AH145" i="18"/>
  <c r="AF145" i="18"/>
  <c r="AC145" i="18"/>
  <c r="Z145" i="18"/>
  <c r="W145" i="18"/>
  <c r="T145" i="18"/>
  <c r="Q145" i="18"/>
  <c r="N145" i="18"/>
  <c r="AP144" i="18"/>
  <c r="AO144" i="18"/>
  <c r="AN144" i="18"/>
  <c r="AM144" i="18"/>
  <c r="AH144" i="18"/>
  <c r="AF144" i="18"/>
  <c r="AC144" i="18"/>
  <c r="Z144" i="18"/>
  <c r="W144" i="18"/>
  <c r="T144" i="18"/>
  <c r="Q144" i="18"/>
  <c r="N144" i="18"/>
  <c r="AP143" i="18"/>
  <c r="AO143" i="18"/>
  <c r="AN143" i="18"/>
  <c r="AM143" i="18"/>
  <c r="AP142" i="18"/>
  <c r="AO142" i="18"/>
  <c r="AN142" i="18"/>
  <c r="AM142" i="18"/>
  <c r="AH142" i="18"/>
  <c r="AF142" i="18"/>
  <c r="AC142" i="18"/>
  <c r="Z142" i="18"/>
  <c r="W142" i="18"/>
  <c r="T142" i="18"/>
  <c r="Q142" i="18"/>
  <c r="N142" i="18"/>
  <c r="AP141" i="18"/>
  <c r="AO141" i="18"/>
  <c r="AN141" i="18"/>
  <c r="AM141" i="18"/>
  <c r="AH141" i="18"/>
  <c r="AF141" i="18"/>
  <c r="AC141" i="18"/>
  <c r="Z141" i="18"/>
  <c r="W141" i="18"/>
  <c r="T141" i="18"/>
  <c r="Q141" i="18"/>
  <c r="N141" i="18"/>
  <c r="AP140" i="18"/>
  <c r="AO140" i="18"/>
  <c r="AN140" i="18"/>
  <c r="AM140" i="18"/>
  <c r="AH140" i="18"/>
  <c r="AF140" i="18"/>
  <c r="AC140" i="18"/>
  <c r="Z140" i="18"/>
  <c r="W140" i="18"/>
  <c r="T140" i="18"/>
  <c r="Q140" i="18"/>
  <c r="N140" i="18"/>
  <c r="AP139" i="18"/>
  <c r="AO139" i="18"/>
  <c r="AN139" i="18"/>
  <c r="AM139" i="18"/>
  <c r="AH139" i="18"/>
  <c r="AF139" i="18"/>
  <c r="AC139" i="18"/>
  <c r="Z139" i="18"/>
  <c r="W139" i="18"/>
  <c r="T139" i="18"/>
  <c r="Q139" i="18"/>
  <c r="N139" i="18"/>
  <c r="AP138" i="18"/>
  <c r="AO138" i="18"/>
  <c r="AN138" i="18"/>
  <c r="AM138" i="18"/>
  <c r="AH138" i="18"/>
  <c r="AF138" i="18"/>
  <c r="AC138" i="18"/>
  <c r="Z138" i="18"/>
  <c r="W138" i="18"/>
  <c r="T138" i="18"/>
  <c r="Q138" i="18"/>
  <c r="N138" i="18"/>
  <c r="AP137" i="18"/>
  <c r="AO137" i="18"/>
  <c r="AN137" i="18"/>
  <c r="AM137" i="18"/>
  <c r="AH137" i="18"/>
  <c r="AF137" i="18"/>
  <c r="AC137" i="18"/>
  <c r="Z137" i="18"/>
  <c r="W137" i="18"/>
  <c r="T137" i="18"/>
  <c r="Q137" i="18"/>
  <c r="N137" i="18"/>
  <c r="AP136" i="18"/>
  <c r="AO136" i="18"/>
  <c r="AN136" i="18"/>
  <c r="AM136" i="18"/>
  <c r="AH136" i="18"/>
  <c r="AF136" i="18"/>
  <c r="AC136" i="18"/>
  <c r="Z136" i="18"/>
  <c r="W136" i="18"/>
  <c r="T136" i="18"/>
  <c r="Q136" i="18"/>
  <c r="N136" i="18"/>
  <c r="AP135" i="18"/>
  <c r="AO135" i="18"/>
  <c r="AN135" i="18"/>
  <c r="AM135" i="18"/>
  <c r="AH135" i="18"/>
  <c r="AF135" i="18"/>
  <c r="AC135" i="18"/>
  <c r="Z135" i="18"/>
  <c r="W135" i="18"/>
  <c r="T135" i="18"/>
  <c r="Q135" i="18"/>
  <c r="N135" i="18"/>
  <c r="AP134" i="18"/>
  <c r="AO134" i="18"/>
  <c r="AN134" i="18"/>
  <c r="AM134" i="18"/>
  <c r="AH134" i="18"/>
  <c r="AF134" i="18"/>
  <c r="AC134" i="18"/>
  <c r="Z134" i="18"/>
  <c r="W134" i="18"/>
  <c r="T134" i="18"/>
  <c r="Q134" i="18"/>
  <c r="N134" i="18"/>
  <c r="AP133" i="18"/>
  <c r="AO133" i="18"/>
  <c r="AN133" i="18"/>
  <c r="AM133" i="18"/>
  <c r="AH133" i="18"/>
  <c r="AF133" i="18"/>
  <c r="AC133" i="18"/>
  <c r="Z133" i="18"/>
  <c r="W133" i="18"/>
  <c r="T133" i="18"/>
  <c r="Q133" i="18"/>
  <c r="N133" i="18"/>
  <c r="AP132" i="18"/>
  <c r="AO132" i="18"/>
  <c r="AN132" i="18"/>
  <c r="AM132" i="18"/>
  <c r="AP131" i="18"/>
  <c r="AO131" i="18"/>
  <c r="AN131" i="18"/>
  <c r="AM131" i="18"/>
  <c r="AH131" i="18"/>
  <c r="AF131" i="18"/>
  <c r="AC131" i="18"/>
  <c r="Z131" i="18"/>
  <c r="W131" i="18"/>
  <c r="T131" i="18"/>
  <c r="Q131" i="18"/>
  <c r="N131" i="18"/>
  <c r="AP130" i="18"/>
  <c r="AO130" i="18"/>
  <c r="AN130" i="18"/>
  <c r="AM130" i="18"/>
  <c r="AH130" i="18"/>
  <c r="AF130" i="18"/>
  <c r="AC130" i="18"/>
  <c r="Z130" i="18"/>
  <c r="W130" i="18"/>
  <c r="T130" i="18"/>
  <c r="Q130" i="18"/>
  <c r="N130" i="18"/>
  <c r="AP129" i="18"/>
  <c r="AO129" i="18"/>
  <c r="AN129" i="18"/>
  <c r="AM129" i="18"/>
  <c r="AH129" i="18"/>
  <c r="AF129" i="18"/>
  <c r="AC129" i="18"/>
  <c r="Z129" i="18"/>
  <c r="W129" i="18"/>
  <c r="T129" i="18"/>
  <c r="Q129" i="18"/>
  <c r="N129" i="18"/>
  <c r="AP128" i="18"/>
  <c r="AO128" i="18"/>
  <c r="AN128" i="18"/>
  <c r="AM128" i="18"/>
  <c r="AP127" i="18"/>
  <c r="AO127" i="18"/>
  <c r="AN127" i="18"/>
  <c r="AM127" i="18"/>
  <c r="AH127" i="18"/>
  <c r="AF127" i="18"/>
  <c r="AC127" i="18"/>
  <c r="Z127" i="18"/>
  <c r="W127" i="18"/>
  <c r="T127" i="18"/>
  <c r="Q127" i="18"/>
  <c r="N127" i="18"/>
  <c r="AP126" i="18"/>
  <c r="AO126" i="18"/>
  <c r="AN126" i="18"/>
  <c r="AM126" i="18"/>
  <c r="AH126" i="18"/>
  <c r="AF126" i="18"/>
  <c r="AC126" i="18"/>
  <c r="Z126" i="18"/>
  <c r="W126" i="18"/>
  <c r="T126" i="18"/>
  <c r="Q126" i="18"/>
  <c r="N126" i="18"/>
  <c r="AP125" i="18"/>
  <c r="AO125" i="18"/>
  <c r="AN125" i="18"/>
  <c r="AM125" i="18"/>
  <c r="AH125" i="18"/>
  <c r="AF125" i="18"/>
  <c r="AC125" i="18"/>
  <c r="Z125" i="18"/>
  <c r="W125" i="18"/>
  <c r="T125" i="18"/>
  <c r="Q125" i="18"/>
  <c r="N125" i="18"/>
  <c r="AP124" i="18"/>
  <c r="AO124" i="18"/>
  <c r="AN124" i="18"/>
  <c r="AM124" i="18"/>
  <c r="AH124" i="18"/>
  <c r="AF124" i="18"/>
  <c r="AC124" i="18"/>
  <c r="Z124" i="18"/>
  <c r="W124" i="18"/>
  <c r="T124" i="18"/>
  <c r="Q124" i="18"/>
  <c r="N124" i="18"/>
  <c r="AP123" i="18"/>
  <c r="AO123" i="18"/>
  <c r="AN123" i="18"/>
  <c r="AM123" i="18"/>
  <c r="AP122" i="18"/>
  <c r="AO122" i="18"/>
  <c r="AN122" i="18"/>
  <c r="AM122" i="18"/>
  <c r="AH122" i="18"/>
  <c r="AF122" i="18"/>
  <c r="AC122" i="18"/>
  <c r="Z122" i="18"/>
  <c r="W122" i="18"/>
  <c r="T122" i="18"/>
  <c r="Q122" i="18"/>
  <c r="N122" i="18"/>
  <c r="AP121" i="18"/>
  <c r="AO121" i="18"/>
  <c r="AN121" i="18"/>
  <c r="AM121" i="18"/>
  <c r="AH121" i="18"/>
  <c r="AF121" i="18"/>
  <c r="AC121" i="18"/>
  <c r="Z121" i="18"/>
  <c r="W121" i="18"/>
  <c r="T121" i="18"/>
  <c r="Q121" i="18"/>
  <c r="N121" i="18"/>
  <c r="AP120" i="18"/>
  <c r="AO120" i="18"/>
  <c r="AN120" i="18"/>
  <c r="AM120" i="18"/>
  <c r="AP119" i="18"/>
  <c r="AO119" i="18"/>
  <c r="AN119" i="18"/>
  <c r="AM119" i="18"/>
  <c r="AH119" i="18"/>
  <c r="AF119" i="18"/>
  <c r="AC119" i="18"/>
  <c r="Z119" i="18"/>
  <c r="W119" i="18"/>
  <c r="T119" i="18"/>
  <c r="Q119" i="18"/>
  <c r="N119" i="18"/>
  <c r="AP118" i="18"/>
  <c r="AO118" i="18"/>
  <c r="AN118" i="18"/>
  <c r="AM118" i="18"/>
  <c r="AH118" i="18"/>
  <c r="AF118" i="18"/>
  <c r="AC118" i="18"/>
  <c r="Z118" i="18"/>
  <c r="W118" i="18"/>
  <c r="T118" i="18"/>
  <c r="Q118" i="18"/>
  <c r="N118" i="18"/>
  <c r="AP117" i="18"/>
  <c r="AO117" i="18"/>
  <c r="AN117" i="18"/>
  <c r="AM117" i="18"/>
  <c r="AH117" i="18"/>
  <c r="AF117" i="18"/>
  <c r="AC117" i="18"/>
  <c r="Z117" i="18"/>
  <c r="W117" i="18"/>
  <c r="T117" i="18"/>
  <c r="Q117" i="18"/>
  <c r="N117" i="18"/>
  <c r="AP116" i="18"/>
  <c r="AO116" i="18"/>
  <c r="AN116" i="18"/>
  <c r="AM116" i="18"/>
  <c r="AH116" i="18"/>
  <c r="AF116" i="18"/>
  <c r="AC116" i="18"/>
  <c r="Z116" i="18"/>
  <c r="W116" i="18"/>
  <c r="T116" i="18"/>
  <c r="Q116" i="18"/>
  <c r="N116" i="18"/>
  <c r="AP115" i="18"/>
  <c r="AO115" i="18"/>
  <c r="AN115" i="18"/>
  <c r="AM115" i="18"/>
  <c r="AH115" i="18"/>
  <c r="AF115" i="18"/>
  <c r="AC115" i="18"/>
  <c r="Z115" i="18"/>
  <c r="W115" i="18"/>
  <c r="T115" i="18"/>
  <c r="Q115" i="18"/>
  <c r="N115" i="18"/>
  <c r="AP114" i="18"/>
  <c r="AO114" i="18"/>
  <c r="AN114" i="18"/>
  <c r="AM114" i="18"/>
  <c r="AH114" i="18"/>
  <c r="AF114" i="18"/>
  <c r="AC114" i="18"/>
  <c r="Z114" i="18"/>
  <c r="W114" i="18"/>
  <c r="T114" i="18"/>
  <c r="Q114" i="18"/>
  <c r="N114" i="18"/>
  <c r="AP113" i="18"/>
  <c r="AO113" i="18"/>
  <c r="AN113" i="18"/>
  <c r="AM113" i="18"/>
  <c r="AH113" i="18"/>
  <c r="AF113" i="18"/>
  <c r="AC113" i="18"/>
  <c r="Z113" i="18"/>
  <c r="W113" i="18"/>
  <c r="T113" i="18"/>
  <c r="Q113" i="18"/>
  <c r="N113" i="18"/>
  <c r="AP112" i="18"/>
  <c r="AO112" i="18"/>
  <c r="AN112" i="18"/>
  <c r="AM112" i="18"/>
  <c r="AH112" i="18"/>
  <c r="AF112" i="18"/>
  <c r="AC112" i="18"/>
  <c r="Z112" i="18"/>
  <c r="W112" i="18"/>
  <c r="T112" i="18"/>
  <c r="Q112" i="18"/>
  <c r="N112" i="18"/>
  <c r="AP111" i="18"/>
  <c r="AO111" i="18"/>
  <c r="AN111" i="18"/>
  <c r="AM111" i="18"/>
  <c r="AH111" i="18"/>
  <c r="AF111" i="18"/>
  <c r="AC111" i="18"/>
  <c r="Z111" i="18"/>
  <c r="W111" i="18"/>
  <c r="T111" i="18"/>
  <c r="Q111" i="18"/>
  <c r="N111" i="18"/>
  <c r="AP110" i="18"/>
  <c r="AO110" i="18"/>
  <c r="AN110" i="18"/>
  <c r="AM110" i="18"/>
  <c r="AH110" i="18"/>
  <c r="AF110" i="18"/>
  <c r="AC110" i="18"/>
  <c r="Z110" i="18"/>
  <c r="W110" i="18"/>
  <c r="T110" i="18"/>
  <c r="Q110" i="18"/>
  <c r="N110" i="18"/>
  <c r="AP109" i="18"/>
  <c r="AO109" i="18"/>
  <c r="AN109" i="18"/>
  <c r="AM109" i="18"/>
  <c r="AP108" i="18"/>
  <c r="AO108" i="18"/>
  <c r="AN108" i="18"/>
  <c r="AM108" i="18"/>
  <c r="AH108" i="18"/>
  <c r="AF108" i="18"/>
  <c r="AC108" i="18"/>
  <c r="Z108" i="18"/>
  <c r="W108" i="18"/>
  <c r="T108" i="18"/>
  <c r="Q108" i="18"/>
  <c r="N108" i="18"/>
  <c r="AP107" i="18"/>
  <c r="AO107" i="18"/>
  <c r="AN107" i="18"/>
  <c r="AM107" i="18"/>
  <c r="AH107" i="18"/>
  <c r="AF107" i="18"/>
  <c r="AC107" i="18"/>
  <c r="Z107" i="18"/>
  <c r="W107" i="18"/>
  <c r="T107" i="18"/>
  <c r="Q107" i="18"/>
  <c r="N107" i="18"/>
  <c r="AP106" i="18"/>
  <c r="AO106" i="18"/>
  <c r="AN106" i="18"/>
  <c r="AM106" i="18"/>
  <c r="AH106" i="18"/>
  <c r="AF106" i="18"/>
  <c r="AC106" i="18"/>
  <c r="Z106" i="18"/>
  <c r="W106" i="18"/>
  <c r="T106" i="18"/>
  <c r="Q106" i="18"/>
  <c r="N106" i="18"/>
  <c r="AP105" i="18"/>
  <c r="AO105" i="18"/>
  <c r="AN105" i="18"/>
  <c r="AM105" i="18"/>
  <c r="AH105" i="18"/>
  <c r="AF105" i="18"/>
  <c r="AC105" i="18"/>
  <c r="Z105" i="18"/>
  <c r="W105" i="18"/>
  <c r="T105" i="18"/>
  <c r="Q105" i="18"/>
  <c r="N105" i="18"/>
  <c r="AP104" i="18"/>
  <c r="AO104" i="18"/>
  <c r="AN104" i="18"/>
  <c r="AM104" i="18"/>
  <c r="AH104" i="18"/>
  <c r="AF104" i="18"/>
  <c r="AC104" i="18"/>
  <c r="Z104" i="18"/>
  <c r="W104" i="18"/>
  <c r="T104" i="18"/>
  <c r="Q104" i="18"/>
  <c r="N104" i="18"/>
  <c r="AP103" i="18"/>
  <c r="AO103" i="18"/>
  <c r="AN103" i="18"/>
  <c r="AM103" i="18"/>
  <c r="AH103" i="18"/>
  <c r="AF103" i="18"/>
  <c r="AC103" i="18"/>
  <c r="Z103" i="18"/>
  <c r="W103" i="18"/>
  <c r="T103" i="18"/>
  <c r="Q103" i="18"/>
  <c r="N103" i="18"/>
  <c r="AP102" i="18"/>
  <c r="AO102" i="18"/>
  <c r="AN102" i="18"/>
  <c r="AM102" i="18"/>
  <c r="AH102" i="18"/>
  <c r="AF102" i="18"/>
  <c r="AC102" i="18"/>
  <c r="Z102" i="18"/>
  <c r="W102" i="18"/>
  <c r="T102" i="18"/>
  <c r="Q102" i="18"/>
  <c r="N102" i="18"/>
  <c r="AP101" i="18"/>
  <c r="AO101" i="18"/>
  <c r="AN101" i="18"/>
  <c r="AM101" i="18"/>
  <c r="AH101" i="18"/>
  <c r="AF101" i="18"/>
  <c r="AC101" i="18"/>
  <c r="Z101" i="18"/>
  <c r="W101" i="18"/>
  <c r="T101" i="18"/>
  <c r="Q101" i="18"/>
  <c r="N101" i="18"/>
  <c r="AP100" i="18"/>
  <c r="AO100" i="18"/>
  <c r="AN100" i="18"/>
  <c r="AM100" i="18"/>
  <c r="AH100" i="18"/>
  <c r="AF100" i="18"/>
  <c r="AC100" i="18"/>
  <c r="Z100" i="18"/>
  <c r="W100" i="18"/>
  <c r="T100" i="18"/>
  <c r="Q100" i="18"/>
  <c r="N100" i="18"/>
  <c r="AP99" i="18"/>
  <c r="AO99" i="18"/>
  <c r="AN99" i="18"/>
  <c r="AM99" i="18"/>
  <c r="AH99" i="18"/>
  <c r="AF99" i="18"/>
  <c r="AC99" i="18"/>
  <c r="Z99" i="18"/>
  <c r="W99" i="18"/>
  <c r="T99" i="18"/>
  <c r="Q99" i="18"/>
  <c r="N99" i="18"/>
  <c r="AP98" i="18"/>
  <c r="AO98" i="18"/>
  <c r="AN98" i="18"/>
  <c r="AM98" i="18"/>
  <c r="AH98" i="18"/>
  <c r="AF98" i="18"/>
  <c r="AC98" i="18"/>
  <c r="Z98" i="18"/>
  <c r="W98" i="18"/>
  <c r="T98" i="18"/>
  <c r="Q98" i="18"/>
  <c r="N98" i="18"/>
  <c r="AP97" i="18"/>
  <c r="AO97" i="18"/>
  <c r="AN97" i="18"/>
  <c r="AM97" i="18"/>
  <c r="AH97" i="18"/>
  <c r="AF97" i="18"/>
  <c r="AC97" i="18"/>
  <c r="Z97" i="18"/>
  <c r="W97" i="18"/>
  <c r="T97" i="18"/>
  <c r="Q97" i="18"/>
  <c r="N97" i="18"/>
  <c r="AP96" i="18"/>
  <c r="AO96" i="18"/>
  <c r="AN96" i="18"/>
  <c r="AM96" i="18"/>
  <c r="AH96" i="18"/>
  <c r="AF96" i="18"/>
  <c r="AC96" i="18"/>
  <c r="Z96" i="18"/>
  <c r="W96" i="18"/>
  <c r="T96" i="18"/>
  <c r="Q96" i="18"/>
  <c r="N96" i="18"/>
  <c r="AP95" i="18"/>
  <c r="AO95" i="18"/>
  <c r="AN95" i="18"/>
  <c r="AM95" i="18"/>
  <c r="AH95" i="18"/>
  <c r="AF95" i="18"/>
  <c r="AC95" i="18"/>
  <c r="Z95" i="18"/>
  <c r="W95" i="18"/>
  <c r="T95" i="18"/>
  <c r="Q95" i="18"/>
  <c r="N95" i="18"/>
  <c r="AP94" i="18"/>
  <c r="AO94" i="18"/>
  <c r="AN94" i="18"/>
  <c r="AM94" i="18"/>
  <c r="AH94" i="18"/>
  <c r="AF94" i="18"/>
  <c r="AC94" i="18"/>
  <c r="Z94" i="18"/>
  <c r="W94" i="18"/>
  <c r="T94" i="18"/>
  <c r="Q94" i="18"/>
  <c r="N94" i="18"/>
  <c r="AP93" i="18"/>
  <c r="AO93" i="18"/>
  <c r="AN93" i="18"/>
  <c r="AM93" i="18"/>
  <c r="AP92" i="18"/>
  <c r="AO92" i="18"/>
  <c r="AN92" i="18"/>
  <c r="AM92" i="18"/>
  <c r="AH92" i="18"/>
  <c r="AF92" i="18"/>
  <c r="AC92" i="18"/>
  <c r="Z92" i="18"/>
  <c r="W92" i="18"/>
  <c r="T92" i="18"/>
  <c r="Q92" i="18"/>
  <c r="N92" i="18"/>
  <c r="AP91" i="18"/>
  <c r="AO91" i="18"/>
  <c r="AN91" i="18"/>
  <c r="AM91" i="18"/>
  <c r="AP90" i="18"/>
  <c r="AO90" i="18"/>
  <c r="AN90" i="18"/>
  <c r="AM90" i="18"/>
  <c r="AH90" i="18"/>
  <c r="AF90" i="18"/>
  <c r="AC90" i="18"/>
  <c r="Z90" i="18"/>
  <c r="W90" i="18"/>
  <c r="T90" i="18"/>
  <c r="Q90" i="18"/>
  <c r="N90" i="18"/>
  <c r="AP89" i="18"/>
  <c r="AO89" i="18"/>
  <c r="AN89" i="18"/>
  <c r="AM89" i="18"/>
  <c r="AH89" i="18"/>
  <c r="AF89" i="18"/>
  <c r="AC89" i="18"/>
  <c r="Z89" i="18"/>
  <c r="W89" i="18"/>
  <c r="T89" i="18"/>
  <c r="Q89" i="18"/>
  <c r="N89" i="18"/>
  <c r="AP88" i="18"/>
  <c r="AO88" i="18"/>
  <c r="AN88" i="18"/>
  <c r="AM88" i="18"/>
  <c r="AH88" i="18"/>
  <c r="AF88" i="18"/>
  <c r="AC88" i="18"/>
  <c r="Z88" i="18"/>
  <c r="W88" i="18"/>
  <c r="T88" i="18"/>
  <c r="Q88" i="18"/>
  <c r="N88" i="18"/>
  <c r="AP87" i="18"/>
  <c r="AO87" i="18"/>
  <c r="AN87" i="18"/>
  <c r="AM87" i="18"/>
  <c r="AH87" i="18"/>
  <c r="AF87" i="18"/>
  <c r="AC87" i="18"/>
  <c r="Z87" i="18"/>
  <c r="W87" i="18"/>
  <c r="T87" i="18"/>
  <c r="Q87" i="18"/>
  <c r="N87" i="18"/>
  <c r="AP86" i="18"/>
  <c r="AO86" i="18"/>
  <c r="AN86" i="18"/>
  <c r="AM86" i="18"/>
  <c r="AH86" i="18"/>
  <c r="AF86" i="18"/>
  <c r="AC86" i="18"/>
  <c r="Z86" i="18"/>
  <c r="W86" i="18"/>
  <c r="T86" i="18"/>
  <c r="Q86" i="18"/>
  <c r="N86" i="18"/>
  <c r="AP85" i="18"/>
  <c r="AO85" i="18"/>
  <c r="AN85" i="18"/>
  <c r="AM85" i="18"/>
  <c r="AP84" i="18"/>
  <c r="AO84" i="18"/>
  <c r="AN84" i="18"/>
  <c r="AM84" i="18"/>
  <c r="AH84" i="18"/>
  <c r="AF84" i="18"/>
  <c r="AC84" i="18"/>
  <c r="Z84" i="18"/>
  <c r="W84" i="18"/>
  <c r="T84" i="18"/>
  <c r="Q84" i="18"/>
  <c r="N84" i="18"/>
  <c r="AP83" i="18"/>
  <c r="AO83" i="18"/>
  <c r="AN83" i="18"/>
  <c r="AM83" i="18"/>
  <c r="AH83" i="18"/>
  <c r="AF83" i="18"/>
  <c r="AC83" i="18"/>
  <c r="Z83" i="18"/>
  <c r="W83" i="18"/>
  <c r="T83" i="18"/>
  <c r="Q83" i="18"/>
  <c r="N83" i="18"/>
  <c r="AP82" i="18"/>
  <c r="AO82" i="18"/>
  <c r="AN82" i="18"/>
  <c r="AM82" i="18"/>
  <c r="AH82" i="18"/>
  <c r="AF82" i="18"/>
  <c r="AC82" i="18"/>
  <c r="Z82" i="18"/>
  <c r="W82" i="18"/>
  <c r="T82" i="18"/>
  <c r="Q82" i="18"/>
  <c r="N82" i="18"/>
  <c r="AP81" i="18"/>
  <c r="AO81" i="18"/>
  <c r="AN81" i="18"/>
  <c r="AM81" i="18"/>
  <c r="AH81" i="18"/>
  <c r="AF81" i="18"/>
  <c r="AC81" i="18"/>
  <c r="Z81" i="18"/>
  <c r="W81" i="18"/>
  <c r="T81" i="18"/>
  <c r="Q81" i="18"/>
  <c r="N81" i="18"/>
  <c r="AP80" i="18"/>
  <c r="AO80" i="18"/>
  <c r="AN80" i="18"/>
  <c r="AM80" i="18"/>
  <c r="AH80" i="18"/>
  <c r="AF80" i="18"/>
  <c r="AC80" i="18"/>
  <c r="Z80" i="18"/>
  <c r="W80" i="18"/>
  <c r="T80" i="18"/>
  <c r="Q80" i="18"/>
  <c r="N80" i="18"/>
  <c r="AP79" i="18"/>
  <c r="AO79" i="18"/>
  <c r="AN79" i="18"/>
  <c r="AM79" i="18"/>
  <c r="AP78" i="18"/>
  <c r="AO78" i="18"/>
  <c r="AN78" i="18"/>
  <c r="AM78" i="18"/>
  <c r="AH78" i="18"/>
  <c r="AF78" i="18"/>
  <c r="AC78" i="18"/>
  <c r="Z78" i="18"/>
  <c r="W78" i="18"/>
  <c r="T78" i="18"/>
  <c r="Q78" i="18"/>
  <c r="N78" i="18"/>
  <c r="AP77" i="18"/>
  <c r="AO77" i="18"/>
  <c r="AN77" i="18"/>
  <c r="AM77" i="18"/>
  <c r="AH77" i="18"/>
  <c r="AF77" i="18"/>
  <c r="AC77" i="18"/>
  <c r="Z77" i="18"/>
  <c r="W77" i="18"/>
  <c r="T77" i="18"/>
  <c r="Q77" i="18"/>
  <c r="N77" i="18"/>
  <c r="AP76" i="18"/>
  <c r="AO76" i="18"/>
  <c r="AN76" i="18"/>
  <c r="AM76" i="18"/>
  <c r="AH76" i="18"/>
  <c r="AF76" i="18"/>
  <c r="AC76" i="18"/>
  <c r="Z76" i="18"/>
  <c r="W76" i="18"/>
  <c r="T76" i="18"/>
  <c r="Q76" i="18"/>
  <c r="N76" i="18"/>
  <c r="AP75" i="18"/>
  <c r="AO75" i="18"/>
  <c r="AN75" i="18"/>
  <c r="AM75" i="18"/>
  <c r="AH75" i="18"/>
  <c r="AF75" i="18"/>
  <c r="AC75" i="18"/>
  <c r="Z75" i="18"/>
  <c r="W75" i="18"/>
  <c r="T75" i="18"/>
  <c r="Q75" i="18"/>
  <c r="N75" i="18"/>
  <c r="AP74" i="18"/>
  <c r="AO74" i="18"/>
  <c r="AN74" i="18"/>
  <c r="AM74" i="18"/>
  <c r="AH74" i="18"/>
  <c r="AF74" i="18"/>
  <c r="AC74" i="18"/>
  <c r="Z74" i="18"/>
  <c r="W74" i="18"/>
  <c r="T74" i="18"/>
  <c r="Q74" i="18"/>
  <c r="N74" i="18"/>
  <c r="AP73" i="18"/>
  <c r="AO73" i="18"/>
  <c r="AN73" i="18"/>
  <c r="AM73" i="18"/>
  <c r="AH73" i="18"/>
  <c r="AF73" i="18"/>
  <c r="AC73" i="18"/>
  <c r="Z73" i="18"/>
  <c r="W73" i="18"/>
  <c r="T73" i="18"/>
  <c r="Q73" i="18"/>
  <c r="N73" i="18"/>
  <c r="AP72" i="18"/>
  <c r="AO72" i="18"/>
  <c r="AN72" i="18"/>
  <c r="AM72" i="18"/>
  <c r="AH72" i="18"/>
  <c r="AF72" i="18"/>
  <c r="AC72" i="18"/>
  <c r="Z72" i="18"/>
  <c r="W72" i="18"/>
  <c r="T72" i="18"/>
  <c r="Q72" i="18"/>
  <c r="N72" i="18"/>
  <c r="AP71" i="18"/>
  <c r="AO71" i="18"/>
  <c r="AN71" i="18"/>
  <c r="AM71" i="18"/>
  <c r="AH71" i="18"/>
  <c r="AF71" i="18"/>
  <c r="AC71" i="18"/>
  <c r="Z71" i="18"/>
  <c r="W71" i="18"/>
  <c r="T71" i="18"/>
  <c r="Q71" i="18"/>
  <c r="N71" i="18"/>
  <c r="AP70" i="18"/>
  <c r="AO70" i="18"/>
  <c r="AN70" i="18"/>
  <c r="AM70" i="18"/>
  <c r="AH70" i="18"/>
  <c r="AF70" i="18"/>
  <c r="AC70" i="18"/>
  <c r="Z70" i="18"/>
  <c r="W70" i="18"/>
  <c r="T70" i="18"/>
  <c r="Q70" i="18"/>
  <c r="N70" i="18"/>
  <c r="AP69" i="18"/>
  <c r="AO69" i="18"/>
  <c r="AN69" i="18"/>
  <c r="AM69" i="18"/>
  <c r="AP68" i="18"/>
  <c r="AO68" i="18"/>
  <c r="AN68" i="18"/>
  <c r="AM68" i="18"/>
  <c r="AH68" i="18"/>
  <c r="AF68" i="18"/>
  <c r="AC68" i="18"/>
  <c r="Z68" i="18"/>
  <c r="W68" i="18"/>
  <c r="T68" i="18"/>
  <c r="Q68" i="18"/>
  <c r="N68" i="18"/>
  <c r="AP67" i="18"/>
  <c r="AO67" i="18"/>
  <c r="AN67" i="18"/>
  <c r="AM67" i="18"/>
  <c r="AH67" i="18"/>
  <c r="AF67" i="18"/>
  <c r="AC67" i="18"/>
  <c r="Z67" i="18"/>
  <c r="W67" i="18"/>
  <c r="T67" i="18"/>
  <c r="Q67" i="18"/>
  <c r="N67" i="18"/>
  <c r="AP66" i="18"/>
  <c r="AO66" i="18"/>
  <c r="AN66" i="18"/>
  <c r="AM66" i="18"/>
  <c r="AH66" i="18"/>
  <c r="AF66" i="18"/>
  <c r="AC66" i="18"/>
  <c r="Z66" i="18"/>
  <c r="W66" i="18"/>
  <c r="T66" i="18"/>
  <c r="Q66" i="18"/>
  <c r="N66" i="18"/>
  <c r="AP65" i="18"/>
  <c r="AO65" i="18"/>
  <c r="AN65" i="18"/>
  <c r="AM65" i="18"/>
  <c r="AH65" i="18"/>
  <c r="AF65" i="18"/>
  <c r="AC65" i="18"/>
  <c r="Z65" i="18"/>
  <c r="W65" i="18"/>
  <c r="T65" i="18"/>
  <c r="Q65" i="18"/>
  <c r="N65" i="18"/>
  <c r="AP64" i="18"/>
  <c r="AO64" i="18"/>
  <c r="AN64" i="18"/>
  <c r="AM64" i="18"/>
  <c r="AH64" i="18"/>
  <c r="AF64" i="18"/>
  <c r="AC64" i="18"/>
  <c r="Z64" i="18"/>
  <c r="W64" i="18"/>
  <c r="T64" i="18"/>
  <c r="Q64" i="18"/>
  <c r="N64" i="18"/>
  <c r="AP63" i="18"/>
  <c r="AO63" i="18"/>
  <c r="AN63" i="18"/>
  <c r="AM63" i="18"/>
  <c r="AH63" i="18"/>
  <c r="AF63" i="18"/>
  <c r="AC63" i="18"/>
  <c r="Z63" i="18"/>
  <c r="W63" i="18"/>
  <c r="T63" i="18"/>
  <c r="Q63" i="18"/>
  <c r="N63" i="18"/>
  <c r="AP62" i="18"/>
  <c r="AO62" i="18"/>
  <c r="AN62" i="18"/>
  <c r="AM62" i="18"/>
  <c r="AP61" i="18"/>
  <c r="AO61" i="18"/>
  <c r="AN61" i="18"/>
  <c r="AM61" i="18"/>
  <c r="AH61" i="18"/>
  <c r="AF61" i="18"/>
  <c r="AC61" i="18"/>
  <c r="Z61" i="18"/>
  <c r="W61" i="18"/>
  <c r="T61" i="18"/>
  <c r="Q61" i="18"/>
  <c r="N61" i="18"/>
  <c r="AP60" i="18"/>
  <c r="AO60" i="18"/>
  <c r="AN60" i="18"/>
  <c r="AM60" i="18"/>
  <c r="AH60" i="18"/>
  <c r="AF60" i="18"/>
  <c r="AC60" i="18"/>
  <c r="Z60" i="18"/>
  <c r="W60" i="18"/>
  <c r="T60" i="18"/>
  <c r="Q60" i="18"/>
  <c r="N60" i="18"/>
  <c r="AP59" i="18"/>
  <c r="AO59" i="18"/>
  <c r="AN59" i="18"/>
  <c r="AM59" i="18"/>
  <c r="AH59" i="18"/>
  <c r="AF59" i="18"/>
  <c r="AC59" i="18"/>
  <c r="Z59" i="18"/>
  <c r="W59" i="18"/>
  <c r="T59" i="18"/>
  <c r="Q59" i="18"/>
  <c r="N59" i="18"/>
  <c r="AP58" i="18"/>
  <c r="AO58" i="18"/>
  <c r="AN58" i="18"/>
  <c r="AM58" i="18"/>
  <c r="AH58" i="18"/>
  <c r="AF58" i="18"/>
  <c r="AC58" i="18"/>
  <c r="Z58" i="18"/>
  <c r="W58" i="18"/>
  <c r="T58" i="18"/>
  <c r="Q58" i="18"/>
  <c r="N58" i="18"/>
  <c r="AP57" i="18"/>
  <c r="AO57" i="18"/>
  <c r="AN57" i="18"/>
  <c r="AM57" i="18"/>
  <c r="AH57" i="18"/>
  <c r="AF57" i="18"/>
  <c r="AC57" i="18"/>
  <c r="Z57" i="18"/>
  <c r="W57" i="18"/>
  <c r="T57" i="18"/>
  <c r="Q57" i="18"/>
  <c r="N57" i="18"/>
  <c r="AP56" i="18"/>
  <c r="AO56" i="18"/>
  <c r="AN56" i="18"/>
  <c r="AM56" i="18"/>
  <c r="AH56" i="18"/>
  <c r="AF56" i="18"/>
  <c r="AC56" i="18"/>
  <c r="Z56" i="18"/>
  <c r="W56" i="18"/>
  <c r="T56" i="18"/>
  <c r="Q56" i="18"/>
  <c r="N56" i="18"/>
  <c r="AP55" i="18"/>
  <c r="AO55" i="18"/>
  <c r="AN55" i="18"/>
  <c r="AM55" i="18"/>
  <c r="AH55" i="18"/>
  <c r="AC55" i="18"/>
  <c r="Z55" i="18"/>
  <c r="W55" i="18"/>
  <c r="AP54" i="18"/>
  <c r="AO54" i="18"/>
  <c r="AN54" i="18"/>
  <c r="AM54" i="18"/>
  <c r="AH54" i="18"/>
  <c r="AF54" i="18"/>
  <c r="AC54" i="18"/>
  <c r="Z54" i="18"/>
  <c r="W54" i="18"/>
  <c r="T54" i="18"/>
  <c r="Q54" i="18"/>
  <c r="N54" i="18"/>
  <c r="AP53" i="18"/>
  <c r="AO53" i="18"/>
  <c r="AN53" i="18"/>
  <c r="AM53" i="18"/>
  <c r="AH53" i="18"/>
  <c r="AF53" i="18"/>
  <c r="AC53" i="18"/>
  <c r="Z53" i="18"/>
  <c r="W53" i="18"/>
  <c r="T53" i="18"/>
  <c r="Q53" i="18"/>
  <c r="N53" i="18"/>
  <c r="AP52" i="18"/>
  <c r="AO52" i="18"/>
  <c r="AN52" i="18"/>
  <c r="AM52" i="18"/>
  <c r="AP51" i="18"/>
  <c r="AO51" i="18"/>
  <c r="AN51" i="18"/>
  <c r="AM51" i="18"/>
  <c r="AH51" i="18"/>
  <c r="AF51" i="18"/>
  <c r="AC51" i="18"/>
  <c r="Z51" i="18"/>
  <c r="W51" i="18"/>
  <c r="AP50" i="18"/>
  <c r="AO50" i="18"/>
  <c r="AN50" i="18"/>
  <c r="AM50" i="18"/>
  <c r="AH50" i="18"/>
  <c r="AF50" i="18"/>
  <c r="AC50" i="18"/>
  <c r="Z50" i="18"/>
  <c r="W50" i="18"/>
  <c r="T50" i="18"/>
  <c r="Q50" i="18"/>
  <c r="N50" i="18"/>
  <c r="AP49" i="18"/>
  <c r="AO49" i="18"/>
  <c r="AN49" i="18"/>
  <c r="AM49" i="18"/>
  <c r="AH49" i="18"/>
  <c r="AF49" i="18"/>
  <c r="AC49" i="18"/>
  <c r="Z49" i="18"/>
  <c r="W49" i="18"/>
  <c r="T49" i="18"/>
  <c r="Q49" i="18"/>
  <c r="N49" i="18"/>
  <c r="AP48" i="18"/>
  <c r="AO48" i="18"/>
  <c r="AN48" i="18"/>
  <c r="AM48" i="18"/>
  <c r="AH48" i="18"/>
  <c r="AF48" i="18"/>
  <c r="AC48" i="18"/>
  <c r="Z48" i="18"/>
  <c r="W48" i="18"/>
  <c r="T48" i="18"/>
  <c r="Q48" i="18"/>
  <c r="N48" i="18"/>
  <c r="AP47" i="18"/>
  <c r="AO47" i="18"/>
  <c r="AN47" i="18"/>
  <c r="AM47" i="18"/>
  <c r="AH47" i="18"/>
  <c r="AF47" i="18"/>
  <c r="AC47" i="18"/>
  <c r="Z47" i="18"/>
  <c r="W47" i="18"/>
  <c r="T47" i="18"/>
  <c r="Q47" i="18"/>
  <c r="N47" i="18"/>
  <c r="AP46" i="18"/>
  <c r="AO46" i="18"/>
  <c r="AN46" i="18"/>
  <c r="AM46" i="18"/>
  <c r="AH46" i="18"/>
  <c r="AF46" i="18"/>
  <c r="AC46" i="18"/>
  <c r="Z46" i="18"/>
  <c r="W46" i="18"/>
  <c r="T46" i="18"/>
  <c r="Q46" i="18"/>
  <c r="N46" i="18"/>
  <c r="AP45" i="18"/>
  <c r="AO45" i="18"/>
  <c r="AN45" i="18"/>
  <c r="AM45" i="18"/>
  <c r="AH45" i="18"/>
  <c r="AF45" i="18"/>
  <c r="AC45" i="18"/>
  <c r="Z45" i="18"/>
  <c r="W45" i="18"/>
  <c r="T45" i="18"/>
  <c r="Q45" i="18"/>
  <c r="N45" i="18"/>
  <c r="AP44" i="18"/>
  <c r="AO44" i="18"/>
  <c r="AN44" i="18"/>
  <c r="AM44" i="18"/>
  <c r="AH44" i="18"/>
  <c r="AF44" i="18"/>
  <c r="AC44" i="18"/>
  <c r="Z44" i="18"/>
  <c r="W44" i="18"/>
  <c r="T44" i="18"/>
  <c r="Q44" i="18"/>
  <c r="N44" i="18"/>
  <c r="AP43" i="18"/>
  <c r="AO43" i="18"/>
  <c r="AN43" i="18"/>
  <c r="AM43" i="18"/>
  <c r="AH43" i="18"/>
  <c r="AF43" i="18"/>
  <c r="AC43" i="18"/>
  <c r="Z43" i="18"/>
  <c r="W43" i="18"/>
  <c r="T43" i="18"/>
  <c r="Q43" i="18"/>
  <c r="N43" i="18"/>
  <c r="AP42" i="18"/>
  <c r="AO42" i="18"/>
  <c r="AN42" i="18"/>
  <c r="AM42" i="18"/>
  <c r="AH42" i="18"/>
  <c r="AF42" i="18"/>
  <c r="AC42" i="18"/>
  <c r="Z42" i="18"/>
  <c r="W42" i="18"/>
  <c r="T42" i="18"/>
  <c r="Q42" i="18"/>
  <c r="N42" i="18"/>
  <c r="AP41" i="18"/>
  <c r="AO41" i="18"/>
  <c r="AN41" i="18"/>
  <c r="AM41" i="18"/>
  <c r="AH41" i="18"/>
  <c r="AF41" i="18"/>
  <c r="AC41" i="18"/>
  <c r="Z41" i="18"/>
  <c r="W41" i="18"/>
  <c r="T41" i="18"/>
  <c r="Q41" i="18"/>
  <c r="N41" i="18"/>
  <c r="AP40" i="18"/>
  <c r="AO40" i="18"/>
  <c r="AN40" i="18"/>
  <c r="AM40" i="18"/>
  <c r="AH40" i="18"/>
  <c r="AF40" i="18"/>
  <c r="AC40" i="18"/>
  <c r="Z40" i="18"/>
  <c r="W40" i="18"/>
  <c r="T40" i="18"/>
  <c r="Q40" i="18"/>
  <c r="N40" i="18"/>
  <c r="AP39" i="18"/>
  <c r="AO39" i="18"/>
  <c r="AN39" i="18"/>
  <c r="AM39" i="18"/>
  <c r="AH39" i="18"/>
  <c r="AF39" i="18"/>
  <c r="AC39" i="18"/>
  <c r="Z39" i="18"/>
  <c r="W39" i="18"/>
  <c r="T39" i="18"/>
  <c r="Q39" i="18"/>
  <c r="N39" i="18"/>
  <c r="AP38" i="18"/>
  <c r="AO38" i="18"/>
  <c r="AN38" i="18"/>
  <c r="AM38" i="18"/>
  <c r="AH38" i="18"/>
  <c r="AF38" i="18"/>
  <c r="AC38" i="18"/>
  <c r="Z38" i="18"/>
  <c r="W38" i="18"/>
  <c r="T38" i="18"/>
  <c r="Q38" i="18"/>
  <c r="N38" i="18"/>
  <c r="AP37" i="18"/>
  <c r="AO37" i="18"/>
  <c r="AN37" i="18"/>
  <c r="AM37" i="18"/>
  <c r="AP36" i="18"/>
  <c r="AO36" i="18"/>
  <c r="AN36" i="18"/>
  <c r="AM36" i="18"/>
  <c r="AH36" i="18"/>
  <c r="AF36" i="18"/>
  <c r="AC36" i="18"/>
  <c r="Z36" i="18"/>
  <c r="W36" i="18"/>
  <c r="T36" i="18"/>
  <c r="Q36" i="18"/>
  <c r="N36" i="18"/>
  <c r="AP35" i="18"/>
  <c r="AO35" i="18"/>
  <c r="AN35" i="18"/>
  <c r="AM35" i="18"/>
  <c r="AH35" i="18"/>
  <c r="AF35" i="18"/>
  <c r="AC35" i="18"/>
  <c r="Z35" i="18"/>
  <c r="W35" i="18"/>
  <c r="T35" i="18"/>
  <c r="Q35" i="18"/>
  <c r="N35" i="18"/>
  <c r="AP34" i="18"/>
  <c r="AO34" i="18"/>
  <c r="AN34" i="18"/>
  <c r="AM34" i="18"/>
  <c r="AH34" i="18"/>
  <c r="AF34" i="18"/>
  <c r="AC34" i="18"/>
  <c r="Z34" i="18"/>
  <c r="W34" i="18"/>
  <c r="T34" i="18"/>
  <c r="Q34" i="18"/>
  <c r="N34" i="18"/>
  <c r="AP33" i="18"/>
  <c r="AO33" i="18"/>
  <c r="AN33" i="18"/>
  <c r="AM33" i="18"/>
  <c r="AP32" i="18"/>
  <c r="AO32" i="18"/>
  <c r="AN32" i="18"/>
  <c r="AM32" i="18"/>
  <c r="AH32" i="18"/>
  <c r="AF32" i="18"/>
  <c r="AC32" i="18"/>
  <c r="Z32" i="18"/>
  <c r="W32" i="18"/>
  <c r="T32" i="18"/>
  <c r="Q32" i="18"/>
  <c r="N32" i="18"/>
  <c r="AP31" i="18"/>
  <c r="AO31" i="18"/>
  <c r="AN31" i="18"/>
  <c r="AM31" i="18"/>
  <c r="AH31" i="18"/>
  <c r="AF31" i="18"/>
  <c r="AC31" i="18"/>
  <c r="Z31" i="18"/>
  <c r="W31" i="18"/>
  <c r="T31" i="18"/>
  <c r="Q31" i="18"/>
  <c r="N31" i="18"/>
  <c r="AP30" i="18"/>
  <c r="AO30" i="18"/>
  <c r="AN30" i="18"/>
  <c r="AM30" i="18"/>
  <c r="AH30" i="18"/>
  <c r="AF30" i="18"/>
  <c r="AC30" i="18"/>
  <c r="Z30" i="18"/>
  <c r="W30" i="18"/>
  <c r="T30" i="18"/>
  <c r="Q30" i="18"/>
  <c r="N30" i="18"/>
  <c r="AP29" i="18"/>
  <c r="AO29" i="18"/>
  <c r="AN29" i="18"/>
  <c r="AM29" i="18"/>
  <c r="AH29" i="18"/>
  <c r="AF29" i="18"/>
  <c r="AC29" i="18"/>
  <c r="Z29" i="18"/>
  <c r="W29" i="18"/>
  <c r="T29" i="18"/>
  <c r="Q29" i="18"/>
  <c r="N29" i="18"/>
  <c r="AP28" i="18"/>
  <c r="AO28" i="18"/>
  <c r="AN28" i="18"/>
  <c r="AM28" i="18"/>
  <c r="AH28" i="18"/>
  <c r="AF28" i="18"/>
  <c r="AC28" i="18"/>
  <c r="Z28" i="18"/>
  <c r="W28" i="18"/>
  <c r="T28" i="18"/>
  <c r="Q28" i="18"/>
  <c r="N28" i="18"/>
  <c r="AP27" i="18"/>
  <c r="AO27" i="18"/>
  <c r="AN27" i="18"/>
  <c r="AM27" i="18"/>
  <c r="AH27" i="18"/>
  <c r="AF27" i="18"/>
  <c r="AC27" i="18"/>
  <c r="Z27" i="18"/>
  <c r="W27" i="18"/>
  <c r="T27" i="18"/>
  <c r="Q27" i="18"/>
  <c r="N27" i="18"/>
  <c r="AP26" i="18"/>
  <c r="AO26" i="18"/>
  <c r="AN26" i="18"/>
  <c r="AM26" i="18"/>
  <c r="AH26" i="18"/>
  <c r="AF26" i="18"/>
  <c r="AC26" i="18"/>
  <c r="Z26" i="18"/>
  <c r="W26" i="18"/>
  <c r="T26" i="18"/>
  <c r="Q26" i="18"/>
  <c r="N26" i="18"/>
  <c r="AP25" i="18"/>
  <c r="AO25" i="18"/>
  <c r="AN25" i="18"/>
  <c r="AM25" i="18"/>
  <c r="AH25" i="18"/>
  <c r="AF25" i="18"/>
  <c r="AC25" i="18"/>
  <c r="Z25" i="18"/>
  <c r="W25" i="18"/>
  <c r="T25" i="18"/>
  <c r="Q25" i="18"/>
  <c r="N25" i="18"/>
  <c r="AP24" i="18"/>
  <c r="AO24" i="18"/>
  <c r="AN24" i="18"/>
  <c r="AM24" i="18"/>
  <c r="AH24" i="18"/>
  <c r="AF24" i="18"/>
  <c r="AC24" i="18"/>
  <c r="Z24" i="18"/>
  <c r="W24" i="18"/>
  <c r="T24" i="18"/>
  <c r="Q24" i="18"/>
  <c r="N24" i="18"/>
  <c r="AP23" i="18"/>
  <c r="AO23" i="18"/>
  <c r="AN23" i="18"/>
  <c r="AM23" i="18"/>
  <c r="AH23" i="18"/>
  <c r="AF23" i="18"/>
  <c r="AC23" i="18"/>
  <c r="Z23" i="18"/>
  <c r="W23" i="18"/>
  <c r="T23" i="18"/>
  <c r="Q23" i="18"/>
  <c r="N23" i="18"/>
  <c r="AP22" i="18"/>
  <c r="AO22" i="18"/>
  <c r="AN22" i="18"/>
  <c r="AM22" i="18"/>
  <c r="AP21" i="18"/>
  <c r="AO21" i="18"/>
  <c r="AN21" i="18"/>
  <c r="AH21" i="18"/>
  <c r="AC21" i="18"/>
  <c r="Z21" i="18"/>
  <c r="W21" i="18"/>
  <c r="AP20" i="18"/>
  <c r="AO20" i="18"/>
  <c r="AN20" i="18"/>
  <c r="AM20" i="18"/>
  <c r="AH20" i="18"/>
  <c r="AF20" i="18"/>
  <c r="AC20" i="18"/>
  <c r="Z20" i="18"/>
  <c r="W20" i="18"/>
  <c r="T20" i="18"/>
  <c r="Q20" i="18"/>
  <c r="N20" i="18"/>
  <c r="AP19" i="18"/>
  <c r="AO19" i="18"/>
  <c r="AN19" i="18"/>
  <c r="AM19" i="18"/>
  <c r="AH19" i="18"/>
  <c r="AF19" i="18"/>
  <c r="AC19" i="18"/>
  <c r="Z19" i="18"/>
  <c r="W19" i="18"/>
  <c r="T19" i="18"/>
  <c r="Q19" i="18"/>
  <c r="N19" i="18"/>
  <c r="AP18" i="18"/>
  <c r="AO18" i="18"/>
  <c r="AN18" i="18"/>
  <c r="AM18" i="18"/>
  <c r="AP17" i="18"/>
  <c r="AO17" i="18"/>
  <c r="AN17" i="18"/>
  <c r="AM17" i="18"/>
  <c r="AH17" i="18"/>
  <c r="AF17" i="18"/>
  <c r="AC17" i="18"/>
  <c r="Z17" i="18"/>
  <c r="W17" i="18"/>
  <c r="T17" i="18"/>
  <c r="Q17" i="18"/>
  <c r="N17" i="18"/>
  <c r="AP16" i="18"/>
  <c r="AO16" i="18"/>
  <c r="AN16" i="18"/>
  <c r="AM16" i="18"/>
  <c r="AH16" i="18"/>
  <c r="AF16" i="18"/>
  <c r="AC16" i="18"/>
  <c r="Z16" i="18"/>
  <c r="W16" i="18"/>
  <c r="T16" i="18"/>
  <c r="Q16" i="18"/>
  <c r="N16" i="18"/>
  <c r="AP15" i="18"/>
  <c r="AO15" i="18"/>
  <c r="AN15" i="18"/>
  <c r="AM15" i="18"/>
  <c r="AH15" i="18"/>
  <c r="AF15" i="18"/>
  <c r="AC15" i="18"/>
  <c r="Z15" i="18"/>
  <c r="W15" i="18"/>
  <c r="T15" i="18"/>
  <c r="Q15" i="18"/>
  <c r="N15" i="18"/>
  <c r="AP14" i="18"/>
  <c r="AO14" i="18"/>
  <c r="AN14" i="18"/>
  <c r="AM14" i="18"/>
  <c r="AP13" i="18"/>
  <c r="AO13" i="18"/>
  <c r="AN13" i="18"/>
  <c r="AM13" i="18"/>
  <c r="AH13" i="18"/>
  <c r="AF13" i="18"/>
  <c r="AC13" i="18"/>
  <c r="Z13" i="18"/>
  <c r="W13" i="18"/>
  <c r="T13" i="18"/>
  <c r="Q13" i="18"/>
  <c r="N13" i="18"/>
  <c r="AP12" i="18"/>
  <c r="AO12" i="18"/>
  <c r="AN12" i="18"/>
  <c r="AM12" i="18"/>
  <c r="AH12" i="18"/>
  <c r="AF12" i="18"/>
  <c r="AC12" i="18"/>
  <c r="Z12" i="18"/>
  <c r="W12" i="18"/>
  <c r="T12" i="18"/>
  <c r="Q12" i="18"/>
  <c r="N12" i="18"/>
  <c r="AP11" i="18"/>
  <c r="AO11" i="18"/>
  <c r="AN11" i="18"/>
  <c r="AM11" i="18"/>
  <c r="AH11" i="18"/>
  <c r="AF11" i="18"/>
  <c r="AC11" i="18"/>
  <c r="Z11" i="18"/>
  <c r="W11" i="18"/>
  <c r="T11" i="18"/>
  <c r="Q11" i="18"/>
  <c r="N11" i="18"/>
  <c r="AP10" i="18"/>
  <c r="AO10" i="18"/>
  <c r="AN10" i="18"/>
  <c r="AM10" i="18"/>
  <c r="AH10" i="18"/>
  <c r="AF10" i="18"/>
  <c r="AC10" i="18"/>
  <c r="Z10" i="18"/>
  <c r="W10" i="18"/>
  <c r="T10" i="18"/>
  <c r="Q10" i="18"/>
  <c r="N10" i="18"/>
  <c r="AP9" i="18"/>
  <c r="AO9" i="18"/>
  <c r="AN9" i="18"/>
  <c r="AM9" i="18"/>
  <c r="AH9" i="18"/>
  <c r="AF9" i="18"/>
  <c r="AC9" i="18"/>
  <c r="Z9" i="18"/>
  <c r="W9" i="18"/>
  <c r="T9" i="18"/>
  <c r="Q9" i="18"/>
  <c r="N9" i="18"/>
  <c r="AP8" i="18"/>
  <c r="AO8" i="18"/>
  <c r="AN8" i="18"/>
  <c r="AM8" i="18"/>
  <c r="AP7" i="18"/>
  <c r="AO7" i="18"/>
  <c r="AN7" i="18"/>
  <c r="AM7" i="18"/>
  <c r="AH7" i="18"/>
  <c r="AF7" i="18"/>
  <c r="AC7" i="18"/>
  <c r="Z7" i="18"/>
  <c r="W7" i="18"/>
  <c r="T7" i="18"/>
  <c r="Q7" i="18"/>
  <c r="N7" i="18"/>
  <c r="AP449" i="17"/>
  <c r="AO449" i="17"/>
  <c r="AN449" i="17"/>
  <c r="AM449" i="17"/>
  <c r="AH449" i="17"/>
  <c r="AF449" i="17"/>
  <c r="AC449" i="17"/>
  <c r="Z449" i="17"/>
  <c r="W449" i="17"/>
  <c r="T449" i="17"/>
  <c r="Q449" i="17"/>
  <c r="N449" i="17"/>
  <c r="AP448" i="17"/>
  <c r="AO448" i="17"/>
  <c r="AN448" i="17"/>
  <c r="AM448" i="17"/>
  <c r="AP447" i="17"/>
  <c r="AO447" i="17"/>
  <c r="AN447" i="17"/>
  <c r="AM447" i="17"/>
  <c r="AH447" i="17"/>
  <c r="AF447" i="17"/>
  <c r="AC447" i="17"/>
  <c r="Z447" i="17"/>
  <c r="W447" i="17"/>
  <c r="T447" i="17"/>
  <c r="Q447" i="17"/>
  <c r="N447" i="17"/>
  <c r="AP446" i="17"/>
  <c r="AO446" i="17"/>
  <c r="AN446" i="17"/>
  <c r="AM446" i="17"/>
  <c r="AH446" i="17"/>
  <c r="AF446" i="17"/>
  <c r="AC446" i="17"/>
  <c r="Z446" i="17"/>
  <c r="W446" i="17"/>
  <c r="T446" i="17"/>
  <c r="Q446" i="17"/>
  <c r="N446" i="17"/>
  <c r="AP445" i="17"/>
  <c r="AO445" i="17"/>
  <c r="AN445" i="17"/>
  <c r="AM445" i="17"/>
  <c r="AH445" i="17"/>
  <c r="AF445" i="17"/>
  <c r="AC445" i="17"/>
  <c r="Z445" i="17"/>
  <c r="W445" i="17"/>
  <c r="T445" i="17"/>
  <c r="Q445" i="17"/>
  <c r="N445" i="17"/>
  <c r="AP444" i="17"/>
  <c r="AO444" i="17"/>
  <c r="AN444" i="17"/>
  <c r="AM444" i="17"/>
  <c r="AH444" i="17"/>
  <c r="AF444" i="17"/>
  <c r="AC444" i="17"/>
  <c r="Z444" i="17"/>
  <c r="W444" i="17"/>
  <c r="T444" i="17"/>
  <c r="Q444" i="17"/>
  <c r="N444" i="17"/>
  <c r="AP443" i="17"/>
  <c r="AO443" i="17"/>
  <c r="AN443" i="17"/>
  <c r="AM443" i="17"/>
  <c r="AH443" i="17"/>
  <c r="AF443" i="17"/>
  <c r="AC443" i="17"/>
  <c r="Z443" i="17"/>
  <c r="W443" i="17"/>
  <c r="T443" i="17"/>
  <c r="Q443" i="17"/>
  <c r="N443" i="17"/>
  <c r="AP442" i="17"/>
  <c r="AO442" i="17"/>
  <c r="AN442" i="17"/>
  <c r="AM442" i="17"/>
  <c r="AH442" i="17"/>
  <c r="AF442" i="17"/>
  <c r="AC442" i="17"/>
  <c r="Z442" i="17"/>
  <c r="W442" i="17"/>
  <c r="T442" i="17"/>
  <c r="Q442" i="17"/>
  <c r="N442" i="17"/>
  <c r="AP441" i="17"/>
  <c r="AO441" i="17"/>
  <c r="AN441" i="17"/>
  <c r="AM441" i="17"/>
  <c r="AH441" i="17"/>
  <c r="AF441" i="17"/>
  <c r="AC441" i="17"/>
  <c r="Z441" i="17"/>
  <c r="W441" i="17"/>
  <c r="T441" i="17"/>
  <c r="Q441" i="17"/>
  <c r="N441" i="17"/>
  <c r="AP440" i="17"/>
  <c r="AO440" i="17"/>
  <c r="AN440" i="17"/>
  <c r="AM440" i="17"/>
  <c r="AP439" i="17"/>
  <c r="AO439" i="17"/>
  <c r="AN439" i="17"/>
  <c r="AM439" i="17"/>
  <c r="AH439" i="17"/>
  <c r="AF439" i="17"/>
  <c r="AC439" i="17"/>
  <c r="Z439" i="17"/>
  <c r="W439" i="17"/>
  <c r="T439" i="17"/>
  <c r="Q439" i="17"/>
  <c r="N439" i="17"/>
  <c r="AP438" i="17"/>
  <c r="AO438" i="17"/>
  <c r="AN438" i="17"/>
  <c r="AM438" i="17"/>
  <c r="AH438" i="17"/>
  <c r="AF438" i="17"/>
  <c r="AC438" i="17"/>
  <c r="Z438" i="17"/>
  <c r="W438" i="17"/>
  <c r="T438" i="17"/>
  <c r="Q438" i="17"/>
  <c r="N438" i="17"/>
  <c r="AP437" i="17"/>
  <c r="AO437" i="17"/>
  <c r="AN437" i="17"/>
  <c r="AM437" i="17"/>
  <c r="AP436" i="17"/>
  <c r="AO436" i="17"/>
  <c r="AN436" i="17"/>
  <c r="AM436" i="17"/>
  <c r="AH436" i="17"/>
  <c r="AF436" i="17"/>
  <c r="AC436" i="17"/>
  <c r="Z436" i="17"/>
  <c r="W436" i="17"/>
  <c r="T436" i="17"/>
  <c r="Q436" i="17"/>
  <c r="N436" i="17"/>
  <c r="AP435" i="17"/>
  <c r="AO435" i="17"/>
  <c r="AN435" i="17"/>
  <c r="AM435" i="17"/>
  <c r="AH435" i="17"/>
  <c r="AF435" i="17"/>
  <c r="AC435" i="17"/>
  <c r="Z435" i="17"/>
  <c r="W435" i="17"/>
  <c r="T435" i="17"/>
  <c r="Q435" i="17"/>
  <c r="N435" i="17"/>
  <c r="AP434" i="17"/>
  <c r="AO434" i="17"/>
  <c r="AN434" i="17"/>
  <c r="AM434" i="17"/>
  <c r="AH434" i="17"/>
  <c r="AF434" i="17"/>
  <c r="AC434" i="17"/>
  <c r="Z434" i="17"/>
  <c r="W434" i="17"/>
  <c r="T434" i="17"/>
  <c r="Q434" i="17"/>
  <c r="N434" i="17"/>
  <c r="AP433" i="17"/>
  <c r="AO433" i="17"/>
  <c r="AN433" i="17"/>
  <c r="AM433" i="17"/>
  <c r="AH433" i="17"/>
  <c r="AF433" i="17"/>
  <c r="AC433" i="17"/>
  <c r="Z433" i="17"/>
  <c r="W433" i="17"/>
  <c r="T433" i="17"/>
  <c r="Q433" i="17"/>
  <c r="N433" i="17"/>
  <c r="AP432" i="17"/>
  <c r="AO432" i="17"/>
  <c r="AN432" i="17"/>
  <c r="AM432" i="17"/>
  <c r="AH432" i="17"/>
  <c r="AF432" i="17"/>
  <c r="AC432" i="17"/>
  <c r="Z432" i="17"/>
  <c r="W432" i="17"/>
  <c r="T432" i="17"/>
  <c r="Q432" i="17"/>
  <c r="N432" i="17"/>
  <c r="AP431" i="17"/>
  <c r="AO431" i="17"/>
  <c r="AN431" i="17"/>
  <c r="AM431" i="17"/>
  <c r="AP430" i="17"/>
  <c r="AO430" i="17"/>
  <c r="AN430" i="17"/>
  <c r="AM430" i="17"/>
  <c r="AH430" i="17"/>
  <c r="AF430" i="17"/>
  <c r="AC430" i="17"/>
  <c r="Z430" i="17"/>
  <c r="W430" i="17"/>
  <c r="T430" i="17"/>
  <c r="Q430" i="17"/>
  <c r="N430" i="17"/>
  <c r="AP429" i="17"/>
  <c r="AO429" i="17"/>
  <c r="AN429" i="17"/>
  <c r="AM429" i="17"/>
  <c r="AH429" i="17"/>
  <c r="AF429" i="17"/>
  <c r="AC429" i="17"/>
  <c r="Z429" i="17"/>
  <c r="W429" i="17"/>
  <c r="T429" i="17"/>
  <c r="Q429" i="17"/>
  <c r="N429" i="17"/>
  <c r="AP428" i="17"/>
  <c r="AO428" i="17"/>
  <c r="AN428" i="17"/>
  <c r="AM428" i="17"/>
  <c r="AP427" i="17"/>
  <c r="AO427" i="17"/>
  <c r="AN427" i="17"/>
  <c r="AM427" i="17"/>
  <c r="AH427" i="17"/>
  <c r="AF427" i="17"/>
  <c r="AC427" i="17"/>
  <c r="Z427" i="17"/>
  <c r="W427" i="17"/>
  <c r="T427" i="17"/>
  <c r="Q427" i="17"/>
  <c r="N427" i="17"/>
  <c r="AP426" i="17"/>
  <c r="AO426" i="17"/>
  <c r="AN426" i="17"/>
  <c r="AM426" i="17"/>
  <c r="AH426" i="17"/>
  <c r="AF426" i="17"/>
  <c r="AC426" i="17"/>
  <c r="Z426" i="17"/>
  <c r="W426" i="17"/>
  <c r="T426" i="17"/>
  <c r="Q426" i="17"/>
  <c r="N426" i="17"/>
  <c r="AP425" i="17"/>
  <c r="AO425" i="17"/>
  <c r="AN425" i="17"/>
  <c r="AM425" i="17"/>
  <c r="AP424" i="17"/>
  <c r="AO424" i="17"/>
  <c r="AN424" i="17"/>
  <c r="AM424" i="17"/>
  <c r="AH424" i="17"/>
  <c r="AF424" i="17"/>
  <c r="AC424" i="17"/>
  <c r="Z424" i="17"/>
  <c r="W424" i="17"/>
  <c r="T424" i="17"/>
  <c r="Q424" i="17"/>
  <c r="N424" i="17"/>
  <c r="AP423" i="17"/>
  <c r="AO423" i="17"/>
  <c r="AN423" i="17"/>
  <c r="AM423" i="17"/>
  <c r="AH423" i="17"/>
  <c r="AF423" i="17"/>
  <c r="AC423" i="17"/>
  <c r="Z423" i="17"/>
  <c r="W423" i="17"/>
  <c r="T423" i="17"/>
  <c r="Q423" i="17"/>
  <c r="N423" i="17"/>
  <c r="AP422" i="17"/>
  <c r="AO422" i="17"/>
  <c r="AN422" i="17"/>
  <c r="AM422" i="17"/>
  <c r="AP421" i="17"/>
  <c r="AO421" i="17"/>
  <c r="AN421" i="17"/>
  <c r="AM421" i="17"/>
  <c r="AH421" i="17"/>
  <c r="AF421" i="17"/>
  <c r="AC421" i="17"/>
  <c r="Z421" i="17"/>
  <c r="W421" i="17"/>
  <c r="T421" i="17"/>
  <c r="Q421" i="17"/>
  <c r="N421" i="17"/>
  <c r="AP420" i="17"/>
  <c r="AO420" i="17"/>
  <c r="AN420" i="17"/>
  <c r="AM420" i="17"/>
  <c r="AP419" i="17"/>
  <c r="AO419" i="17"/>
  <c r="AN419" i="17"/>
  <c r="AM419" i="17"/>
  <c r="AH419" i="17"/>
  <c r="AF419" i="17"/>
  <c r="AC419" i="17"/>
  <c r="Z419" i="17"/>
  <c r="W419" i="17"/>
  <c r="T419" i="17"/>
  <c r="Q419" i="17"/>
  <c r="N419" i="17"/>
  <c r="AP418" i="17"/>
  <c r="AO418" i="17"/>
  <c r="AN418" i="17"/>
  <c r="AM418" i="17"/>
  <c r="AH418" i="17"/>
  <c r="AF418" i="17"/>
  <c r="AC418" i="17"/>
  <c r="Z418" i="17"/>
  <c r="W418" i="17"/>
  <c r="T418" i="17"/>
  <c r="Q418" i="17"/>
  <c r="N418" i="17"/>
  <c r="AP417" i="17"/>
  <c r="AO417" i="17"/>
  <c r="AN417" i="17"/>
  <c r="AM417" i="17"/>
  <c r="AH417" i="17"/>
  <c r="AF417" i="17"/>
  <c r="AC417" i="17"/>
  <c r="Z417" i="17"/>
  <c r="W417" i="17"/>
  <c r="T417" i="17"/>
  <c r="Q417" i="17"/>
  <c r="N417" i="17"/>
  <c r="AP416" i="17"/>
  <c r="AO416" i="17"/>
  <c r="AN416" i="17"/>
  <c r="AM416" i="17"/>
  <c r="AH416" i="17"/>
  <c r="AF416" i="17"/>
  <c r="AC416" i="17"/>
  <c r="Z416" i="17"/>
  <c r="W416" i="17"/>
  <c r="T416" i="17"/>
  <c r="Q416" i="17"/>
  <c r="N416" i="17"/>
  <c r="AP415" i="17"/>
  <c r="AO415" i="17"/>
  <c r="AN415" i="17"/>
  <c r="AM415" i="17"/>
  <c r="AH415" i="17"/>
  <c r="AF415" i="17"/>
  <c r="AC415" i="17"/>
  <c r="Z415" i="17"/>
  <c r="W415" i="17"/>
  <c r="T415" i="17"/>
  <c r="Q415" i="17"/>
  <c r="N415" i="17"/>
  <c r="AP414" i="17"/>
  <c r="AO414" i="17"/>
  <c r="AN414" i="17"/>
  <c r="AM414" i="17"/>
  <c r="AH414" i="17"/>
  <c r="AF414" i="17"/>
  <c r="AC414" i="17"/>
  <c r="Z414" i="17"/>
  <c r="W414" i="17"/>
  <c r="T414" i="17"/>
  <c r="Q414" i="17"/>
  <c r="N414" i="17"/>
  <c r="AP413" i="17"/>
  <c r="AO413" i="17"/>
  <c r="AN413" i="17"/>
  <c r="AM413" i="17"/>
  <c r="AP412" i="17"/>
  <c r="AO412" i="17"/>
  <c r="AN412" i="17"/>
  <c r="AM412" i="17"/>
  <c r="AH412" i="17"/>
  <c r="AF412" i="17"/>
  <c r="AC412" i="17"/>
  <c r="Z412" i="17"/>
  <c r="W412" i="17"/>
  <c r="T412" i="17"/>
  <c r="Q412" i="17"/>
  <c r="N412" i="17"/>
  <c r="AP411" i="17"/>
  <c r="AO411" i="17"/>
  <c r="AN411" i="17"/>
  <c r="AM411" i="17"/>
  <c r="AH411" i="17"/>
  <c r="AF411" i="17"/>
  <c r="AC411" i="17"/>
  <c r="Z411" i="17"/>
  <c r="W411" i="17"/>
  <c r="T411" i="17"/>
  <c r="Q411" i="17"/>
  <c r="N411" i="17"/>
  <c r="AP410" i="17"/>
  <c r="AO410" i="17"/>
  <c r="AN410" i="17"/>
  <c r="AM410" i="17"/>
  <c r="AH410" i="17"/>
  <c r="AF410" i="17"/>
  <c r="AC410" i="17"/>
  <c r="Z410" i="17"/>
  <c r="W410" i="17"/>
  <c r="T410" i="17"/>
  <c r="Q410" i="17"/>
  <c r="N410" i="17"/>
  <c r="AP409" i="17"/>
  <c r="AO409" i="17"/>
  <c r="AN409" i="17"/>
  <c r="AM409" i="17"/>
  <c r="AH409" i="17"/>
  <c r="AF409" i="17"/>
  <c r="AC409" i="17"/>
  <c r="Z409" i="17"/>
  <c r="W409" i="17"/>
  <c r="T409" i="17"/>
  <c r="Q409" i="17"/>
  <c r="N409" i="17"/>
  <c r="AP408" i="17"/>
  <c r="AO408" i="17"/>
  <c r="AN408" i="17"/>
  <c r="AM408" i="17"/>
  <c r="AP407" i="17"/>
  <c r="AO407" i="17"/>
  <c r="AN407" i="17"/>
  <c r="AM407" i="17"/>
  <c r="AH407" i="17"/>
  <c r="AF407" i="17"/>
  <c r="AC407" i="17"/>
  <c r="Z407" i="17"/>
  <c r="W407" i="17"/>
  <c r="T407" i="17"/>
  <c r="Q407" i="17"/>
  <c r="N407" i="17"/>
  <c r="AP406" i="17"/>
  <c r="AO406" i="17"/>
  <c r="AN406" i="17"/>
  <c r="AM406" i="17"/>
  <c r="AH406" i="17"/>
  <c r="AF406" i="17"/>
  <c r="AC406" i="17"/>
  <c r="Z406" i="17"/>
  <c r="W406" i="17"/>
  <c r="T406" i="17"/>
  <c r="Q406" i="17"/>
  <c r="N406" i="17"/>
  <c r="AP405" i="17"/>
  <c r="AO405" i="17"/>
  <c r="AN405" i="17"/>
  <c r="AM405" i="17"/>
  <c r="AH405" i="17"/>
  <c r="AF405" i="17"/>
  <c r="AC405" i="17"/>
  <c r="Z405" i="17"/>
  <c r="W405" i="17"/>
  <c r="T405" i="17"/>
  <c r="Q405" i="17"/>
  <c r="N405" i="17"/>
  <c r="AP404" i="17"/>
  <c r="AO404" i="17"/>
  <c r="AN404" i="17"/>
  <c r="AM404" i="17"/>
  <c r="AH404" i="17"/>
  <c r="AF404" i="17"/>
  <c r="AC404" i="17"/>
  <c r="Z404" i="17"/>
  <c r="W404" i="17"/>
  <c r="T404" i="17"/>
  <c r="Q404" i="17"/>
  <c r="N404" i="17"/>
  <c r="AP403" i="17"/>
  <c r="AO403" i="17"/>
  <c r="AN403" i="17"/>
  <c r="AM403" i="17"/>
  <c r="AH403" i="17"/>
  <c r="AF403" i="17"/>
  <c r="AC403" i="17"/>
  <c r="Z403" i="17"/>
  <c r="W403" i="17"/>
  <c r="T403" i="17"/>
  <c r="Q403" i="17"/>
  <c r="N403" i="17"/>
  <c r="AP402" i="17"/>
  <c r="AO402" i="17"/>
  <c r="AN402" i="17"/>
  <c r="AM402" i="17"/>
  <c r="AH402" i="17"/>
  <c r="AF402" i="17"/>
  <c r="AC402" i="17"/>
  <c r="Z402" i="17"/>
  <c r="W402" i="17"/>
  <c r="T402" i="17"/>
  <c r="Q402" i="17"/>
  <c r="N402" i="17"/>
  <c r="AP401" i="17"/>
  <c r="AO401" i="17"/>
  <c r="AN401" i="17"/>
  <c r="AM401" i="17"/>
  <c r="AH401" i="17"/>
  <c r="AF401" i="17"/>
  <c r="AC401" i="17"/>
  <c r="Z401" i="17"/>
  <c r="W401" i="17"/>
  <c r="T401" i="17"/>
  <c r="Q401" i="17"/>
  <c r="N401" i="17"/>
  <c r="AP400" i="17"/>
  <c r="AO400" i="17"/>
  <c r="AN400" i="17"/>
  <c r="AM400" i="17"/>
  <c r="AP399" i="17"/>
  <c r="AO399" i="17"/>
  <c r="AN399" i="17"/>
  <c r="AM399" i="17"/>
  <c r="AH399" i="17"/>
  <c r="AF399" i="17"/>
  <c r="AC399" i="17"/>
  <c r="Z399" i="17"/>
  <c r="W399" i="17"/>
  <c r="T399" i="17"/>
  <c r="Q399" i="17"/>
  <c r="N399" i="17"/>
  <c r="AP398" i="17"/>
  <c r="AO398" i="17"/>
  <c r="AN398" i="17"/>
  <c r="AM398" i="17"/>
  <c r="AH398" i="17"/>
  <c r="AF398" i="17"/>
  <c r="AC398" i="17"/>
  <c r="Z398" i="17"/>
  <c r="W398" i="17"/>
  <c r="T398" i="17"/>
  <c r="Q398" i="17"/>
  <c r="N398" i="17"/>
  <c r="AP397" i="17"/>
  <c r="AO397" i="17"/>
  <c r="AN397" i="17"/>
  <c r="AM397" i="17"/>
  <c r="AH397" i="17"/>
  <c r="AF397" i="17"/>
  <c r="AC397" i="17"/>
  <c r="Z397" i="17"/>
  <c r="W397" i="17"/>
  <c r="T397" i="17"/>
  <c r="Q397" i="17"/>
  <c r="N397" i="17"/>
  <c r="AP396" i="17"/>
  <c r="AO396" i="17"/>
  <c r="AN396" i="17"/>
  <c r="AM396" i="17"/>
  <c r="AH396" i="17"/>
  <c r="AF396" i="17"/>
  <c r="AC396" i="17"/>
  <c r="Z396" i="17"/>
  <c r="W396" i="17"/>
  <c r="T396" i="17"/>
  <c r="Q396" i="17"/>
  <c r="N396" i="17"/>
  <c r="AP395" i="17"/>
  <c r="AO395" i="17"/>
  <c r="AN395" i="17"/>
  <c r="AM395" i="17"/>
  <c r="AH395" i="17"/>
  <c r="AF395" i="17"/>
  <c r="AC395" i="17"/>
  <c r="Z395" i="17"/>
  <c r="W395" i="17"/>
  <c r="T395" i="17"/>
  <c r="Q395" i="17"/>
  <c r="N395" i="17"/>
  <c r="AP394" i="17"/>
  <c r="AO394" i="17"/>
  <c r="AN394" i="17"/>
  <c r="AM394" i="17"/>
  <c r="AH394" i="17"/>
  <c r="AF394" i="17"/>
  <c r="AC394" i="17"/>
  <c r="Z394" i="17"/>
  <c r="W394" i="17"/>
  <c r="T394" i="17"/>
  <c r="Q394" i="17"/>
  <c r="N394" i="17"/>
  <c r="AP393" i="17"/>
  <c r="AO393" i="17"/>
  <c r="AN393" i="17"/>
  <c r="AM393" i="17"/>
  <c r="AP392" i="17"/>
  <c r="AO392" i="17"/>
  <c r="AN392" i="17"/>
  <c r="AM392" i="17"/>
  <c r="AH392" i="17"/>
  <c r="AF392" i="17"/>
  <c r="AC392" i="17"/>
  <c r="Z392" i="17"/>
  <c r="W392" i="17"/>
  <c r="T392" i="17"/>
  <c r="Q392" i="17"/>
  <c r="N392" i="17"/>
  <c r="AP391" i="17"/>
  <c r="AO391" i="17"/>
  <c r="AN391" i="17"/>
  <c r="AM391" i="17"/>
  <c r="AP390" i="17"/>
  <c r="AO390" i="17"/>
  <c r="AN390" i="17"/>
  <c r="AM390" i="17"/>
  <c r="AH390" i="17"/>
  <c r="AF390" i="17"/>
  <c r="AC390" i="17"/>
  <c r="Z390" i="17"/>
  <c r="W390" i="17"/>
  <c r="T390" i="17"/>
  <c r="Q390" i="17"/>
  <c r="N390" i="17"/>
  <c r="AP389" i="17"/>
  <c r="AO389" i="17"/>
  <c r="AN389" i="17"/>
  <c r="AM389" i="17"/>
  <c r="AH389" i="17"/>
  <c r="AF389" i="17"/>
  <c r="AC389" i="17"/>
  <c r="Z389" i="17"/>
  <c r="W389" i="17"/>
  <c r="T389" i="17"/>
  <c r="Q389" i="17"/>
  <c r="N389" i="17"/>
  <c r="AP388" i="17"/>
  <c r="AO388" i="17"/>
  <c r="AN388" i="17"/>
  <c r="AM388" i="17"/>
  <c r="AH388" i="17"/>
  <c r="AF388" i="17"/>
  <c r="AC388" i="17"/>
  <c r="Z388" i="17"/>
  <c r="W388" i="17"/>
  <c r="T388" i="17"/>
  <c r="Q388" i="17"/>
  <c r="N388" i="17"/>
  <c r="AP387" i="17"/>
  <c r="AO387" i="17"/>
  <c r="AN387" i="17"/>
  <c r="AM387" i="17"/>
  <c r="AH387" i="17"/>
  <c r="AF387" i="17"/>
  <c r="AC387" i="17"/>
  <c r="Z387" i="17"/>
  <c r="W387" i="17"/>
  <c r="T387" i="17"/>
  <c r="Q387" i="17"/>
  <c r="N387" i="17"/>
  <c r="AP386" i="17"/>
  <c r="AO386" i="17"/>
  <c r="AN386" i="17"/>
  <c r="AM386" i="17"/>
  <c r="AH386" i="17"/>
  <c r="AF386" i="17"/>
  <c r="AC386" i="17"/>
  <c r="Z386" i="17"/>
  <c r="W386" i="17"/>
  <c r="T386" i="17"/>
  <c r="Q386" i="17"/>
  <c r="N386" i="17"/>
  <c r="AP385" i="17"/>
  <c r="AO385" i="17"/>
  <c r="AN385" i="17"/>
  <c r="AM385" i="17"/>
  <c r="AP384" i="17"/>
  <c r="AO384" i="17"/>
  <c r="AN384" i="17"/>
  <c r="AM384" i="17"/>
  <c r="AH384" i="17"/>
  <c r="AF384" i="17"/>
  <c r="AC384" i="17"/>
  <c r="Z384" i="17"/>
  <c r="W384" i="17"/>
  <c r="T384" i="17"/>
  <c r="Q384" i="17"/>
  <c r="N384" i="17"/>
  <c r="AP383" i="17"/>
  <c r="AO383" i="17"/>
  <c r="AN383" i="17"/>
  <c r="AM383" i="17"/>
  <c r="AH383" i="17"/>
  <c r="AF383" i="17"/>
  <c r="AC383" i="17"/>
  <c r="Z383" i="17"/>
  <c r="W383" i="17"/>
  <c r="T383" i="17"/>
  <c r="Q383" i="17"/>
  <c r="N383" i="17"/>
  <c r="AP382" i="17"/>
  <c r="AO382" i="17"/>
  <c r="AN382" i="17"/>
  <c r="AM382" i="17"/>
  <c r="AH382" i="17"/>
  <c r="AF382" i="17"/>
  <c r="AC382" i="17"/>
  <c r="Z382" i="17"/>
  <c r="W382" i="17"/>
  <c r="T382" i="17"/>
  <c r="Q382" i="17"/>
  <c r="N382" i="17"/>
  <c r="AP381" i="17"/>
  <c r="AO381" i="17"/>
  <c r="AN381" i="17"/>
  <c r="AM381" i="17"/>
  <c r="AH381" i="17"/>
  <c r="AF381" i="17"/>
  <c r="AC381" i="17"/>
  <c r="Z381" i="17"/>
  <c r="W381" i="17"/>
  <c r="T381" i="17"/>
  <c r="Q381" i="17"/>
  <c r="N381" i="17"/>
  <c r="AP380" i="17"/>
  <c r="AO380" i="17"/>
  <c r="AN380" i="17"/>
  <c r="AM380" i="17"/>
  <c r="AH380" i="17"/>
  <c r="AF380" i="17"/>
  <c r="AC380" i="17"/>
  <c r="Z380" i="17"/>
  <c r="W380" i="17"/>
  <c r="T380" i="17"/>
  <c r="Q380" i="17"/>
  <c r="N380" i="17"/>
  <c r="AP379" i="17"/>
  <c r="AO379" i="17"/>
  <c r="AN379" i="17"/>
  <c r="AM379" i="17"/>
  <c r="AP378" i="17"/>
  <c r="AO378" i="17"/>
  <c r="AN378" i="17"/>
  <c r="AM378" i="17"/>
  <c r="AH378" i="17"/>
  <c r="AF378" i="17"/>
  <c r="AC378" i="17"/>
  <c r="Z378" i="17"/>
  <c r="W378" i="17"/>
  <c r="T378" i="17"/>
  <c r="Q378" i="17"/>
  <c r="N378" i="17"/>
  <c r="AP377" i="17"/>
  <c r="AO377" i="17"/>
  <c r="AN377" i="17"/>
  <c r="AM377" i="17"/>
  <c r="AH377" i="17"/>
  <c r="AF377" i="17"/>
  <c r="AC377" i="17"/>
  <c r="Z377" i="17"/>
  <c r="W377" i="17"/>
  <c r="T377" i="17"/>
  <c r="Q377" i="17"/>
  <c r="N377" i="17"/>
  <c r="AP376" i="17"/>
  <c r="AO376" i="17"/>
  <c r="AN376" i="17"/>
  <c r="AM376" i="17"/>
  <c r="AP375" i="17"/>
  <c r="AO375" i="17"/>
  <c r="AN375" i="17"/>
  <c r="AM375" i="17"/>
  <c r="AH375" i="17"/>
  <c r="AF375" i="17"/>
  <c r="AC375" i="17"/>
  <c r="Z375" i="17"/>
  <c r="W375" i="17"/>
  <c r="T375" i="17"/>
  <c r="Q375" i="17"/>
  <c r="N375" i="17"/>
  <c r="AP374" i="17"/>
  <c r="AO374" i="17"/>
  <c r="AN374" i="17"/>
  <c r="AM374" i="17"/>
  <c r="AH374" i="17"/>
  <c r="AF374" i="17"/>
  <c r="AC374" i="17"/>
  <c r="Z374" i="17"/>
  <c r="W374" i="17"/>
  <c r="T374" i="17"/>
  <c r="Q374" i="17"/>
  <c r="N374" i="17"/>
  <c r="AP373" i="17"/>
  <c r="AO373" i="17"/>
  <c r="AN373" i="17"/>
  <c r="AM373" i="17"/>
  <c r="AF373" i="17"/>
  <c r="AC373" i="17"/>
  <c r="Z373" i="17"/>
  <c r="W373" i="17"/>
  <c r="T373" i="17"/>
  <c r="Q373" i="17"/>
  <c r="N373" i="17"/>
  <c r="AP372" i="17"/>
  <c r="AO372" i="17"/>
  <c r="AN372" i="17"/>
  <c r="AM372" i="17"/>
  <c r="AH372" i="17"/>
  <c r="AF372" i="17"/>
  <c r="AC372" i="17"/>
  <c r="Z372" i="17"/>
  <c r="W372" i="17"/>
  <c r="T372" i="17"/>
  <c r="Q372" i="17"/>
  <c r="N372" i="17"/>
  <c r="AP371" i="17"/>
  <c r="AO371" i="17"/>
  <c r="AN371" i="17"/>
  <c r="AM371" i="17"/>
  <c r="AH371" i="17"/>
  <c r="AF371" i="17"/>
  <c r="AC371" i="17"/>
  <c r="Z371" i="17"/>
  <c r="W371" i="17"/>
  <c r="T371" i="17"/>
  <c r="Q371" i="17"/>
  <c r="N371" i="17"/>
  <c r="AP370" i="17"/>
  <c r="AO370" i="17"/>
  <c r="AN370" i="17"/>
  <c r="AM370" i="17"/>
  <c r="AH370" i="17"/>
  <c r="AF370" i="17"/>
  <c r="AC370" i="17"/>
  <c r="Z370" i="17"/>
  <c r="W370" i="17"/>
  <c r="T370" i="17"/>
  <c r="Q370" i="17"/>
  <c r="N370" i="17"/>
  <c r="AP369" i="17"/>
  <c r="AO369" i="17"/>
  <c r="AN369" i="17"/>
  <c r="AM369" i="17"/>
  <c r="AH369" i="17"/>
  <c r="AF369" i="17"/>
  <c r="AC369" i="17"/>
  <c r="Z369" i="17"/>
  <c r="W369" i="17"/>
  <c r="T369" i="17"/>
  <c r="Q369" i="17"/>
  <c r="N369" i="17"/>
  <c r="AP368" i="17"/>
  <c r="AO368" i="17"/>
  <c r="AN368" i="17"/>
  <c r="AM368" i="17"/>
  <c r="AH368" i="17"/>
  <c r="AF368" i="17"/>
  <c r="AC368" i="17"/>
  <c r="Z368" i="17"/>
  <c r="W368" i="17"/>
  <c r="T368" i="17"/>
  <c r="Q368" i="17"/>
  <c r="N368" i="17"/>
  <c r="AP367" i="17"/>
  <c r="AO367" i="17"/>
  <c r="AN367" i="17"/>
  <c r="AM367" i="17"/>
  <c r="AH367" i="17"/>
  <c r="AF367" i="17"/>
  <c r="AC367" i="17"/>
  <c r="Z367" i="17"/>
  <c r="W367" i="17"/>
  <c r="T367" i="17"/>
  <c r="Q367" i="17"/>
  <c r="N367" i="17"/>
  <c r="AP366" i="17"/>
  <c r="AO366" i="17"/>
  <c r="AN366" i="17"/>
  <c r="AM366" i="17"/>
  <c r="AP365" i="17"/>
  <c r="AO365" i="17"/>
  <c r="AN365" i="17"/>
  <c r="AM365" i="17"/>
  <c r="AH365" i="17"/>
  <c r="AF365" i="17"/>
  <c r="AC365" i="17"/>
  <c r="Z365" i="17"/>
  <c r="W365" i="17"/>
  <c r="T365" i="17"/>
  <c r="Q365" i="17"/>
  <c r="N365" i="17"/>
  <c r="AP364" i="17"/>
  <c r="AO364" i="17"/>
  <c r="AN364" i="17"/>
  <c r="AM364" i="17"/>
  <c r="AH364" i="17"/>
  <c r="AC364" i="17"/>
  <c r="Z364" i="17"/>
  <c r="W364" i="17"/>
  <c r="T364" i="17"/>
  <c r="Q364" i="17"/>
  <c r="N364" i="17"/>
  <c r="AP363" i="17"/>
  <c r="AO363" i="17"/>
  <c r="AN363" i="17"/>
  <c r="AM363" i="17"/>
  <c r="AP362" i="17"/>
  <c r="AO362" i="17"/>
  <c r="AN362" i="17"/>
  <c r="AM362" i="17"/>
  <c r="AH362" i="17"/>
  <c r="AF362" i="17"/>
  <c r="AC362" i="17"/>
  <c r="Z362" i="17"/>
  <c r="W362" i="17"/>
  <c r="T362" i="17"/>
  <c r="Q362" i="17"/>
  <c r="N362" i="17"/>
  <c r="AP361" i="17"/>
  <c r="AO361" i="17"/>
  <c r="AN361" i="17"/>
  <c r="AM361" i="17"/>
  <c r="AP360" i="17"/>
  <c r="AO360" i="17"/>
  <c r="AN360" i="17"/>
  <c r="AM360" i="17"/>
  <c r="AH360" i="17"/>
  <c r="AF360" i="17"/>
  <c r="AC360" i="17"/>
  <c r="Z360" i="17"/>
  <c r="W360" i="17"/>
  <c r="T360" i="17"/>
  <c r="Q360" i="17"/>
  <c r="N360" i="17"/>
  <c r="AP359" i="17"/>
  <c r="AO359" i="17"/>
  <c r="AN359" i="17"/>
  <c r="AM359" i="17"/>
  <c r="AH359" i="17"/>
  <c r="AF359" i="17"/>
  <c r="AC359" i="17"/>
  <c r="Z359" i="17"/>
  <c r="W359" i="17"/>
  <c r="T359" i="17"/>
  <c r="Q359" i="17"/>
  <c r="N359" i="17"/>
  <c r="AP358" i="17"/>
  <c r="AO358" i="17"/>
  <c r="AN358" i="17"/>
  <c r="AM358" i="17"/>
  <c r="AP357" i="17"/>
  <c r="AO357" i="17"/>
  <c r="AN357" i="17"/>
  <c r="AM357" i="17"/>
  <c r="AH357" i="17"/>
  <c r="AF357" i="17"/>
  <c r="AC357" i="17"/>
  <c r="Z357" i="17"/>
  <c r="W357" i="17"/>
  <c r="T357" i="17"/>
  <c r="Q357" i="17"/>
  <c r="N357" i="17"/>
  <c r="AP356" i="17"/>
  <c r="AO356" i="17"/>
  <c r="AN356" i="17"/>
  <c r="AM356" i="17"/>
  <c r="AH356" i="17"/>
  <c r="AF356" i="17"/>
  <c r="AC356" i="17"/>
  <c r="Z356" i="17"/>
  <c r="W356" i="17"/>
  <c r="T356" i="17"/>
  <c r="Q356" i="17"/>
  <c r="N356" i="17"/>
  <c r="AP355" i="17"/>
  <c r="AO355" i="17"/>
  <c r="AN355" i="17"/>
  <c r="AM355" i="17"/>
  <c r="AP354" i="17"/>
  <c r="AO354" i="17"/>
  <c r="AN354" i="17"/>
  <c r="AM354" i="17"/>
  <c r="AH354" i="17"/>
  <c r="AC354" i="17"/>
  <c r="Z354" i="17"/>
  <c r="W354" i="17"/>
  <c r="AP353" i="17"/>
  <c r="AO353" i="17"/>
  <c r="AN353" i="17"/>
  <c r="AM353" i="17"/>
  <c r="AH353" i="17"/>
  <c r="AF353" i="17"/>
  <c r="AC353" i="17"/>
  <c r="Z353" i="17"/>
  <c r="W353" i="17"/>
  <c r="T353" i="17"/>
  <c r="Q353" i="17"/>
  <c r="N353" i="17"/>
  <c r="AP352" i="17"/>
  <c r="AO352" i="17"/>
  <c r="AN352" i="17"/>
  <c r="AM352" i="17"/>
  <c r="AH352" i="17"/>
  <c r="AF352" i="17"/>
  <c r="AC352" i="17"/>
  <c r="Z352" i="17"/>
  <c r="W352" i="17"/>
  <c r="T352" i="17"/>
  <c r="Q352" i="17"/>
  <c r="N352" i="17"/>
  <c r="AP351" i="17"/>
  <c r="AO351" i="17"/>
  <c r="AN351" i="17"/>
  <c r="AM351" i="17"/>
  <c r="AH351" i="17"/>
  <c r="AF351" i="17"/>
  <c r="AC351" i="17"/>
  <c r="Z351" i="17"/>
  <c r="W351" i="17"/>
  <c r="T351" i="17"/>
  <c r="Q351" i="17"/>
  <c r="N351" i="17"/>
  <c r="AP350" i="17"/>
  <c r="AO350" i="17"/>
  <c r="AN350" i="17"/>
  <c r="AM350" i="17"/>
  <c r="AH350" i="17"/>
  <c r="AF350" i="17"/>
  <c r="AC350" i="17"/>
  <c r="Z350" i="17"/>
  <c r="W350" i="17"/>
  <c r="T350" i="17"/>
  <c r="Q350" i="17"/>
  <c r="N350" i="17"/>
  <c r="AP349" i="17"/>
  <c r="AO349" i="17"/>
  <c r="AN349" i="17"/>
  <c r="AM349" i="17"/>
  <c r="AH349" i="17"/>
  <c r="AF349" i="17"/>
  <c r="AC349" i="17"/>
  <c r="Z349" i="17"/>
  <c r="W349" i="17"/>
  <c r="T349" i="17"/>
  <c r="Q349" i="17"/>
  <c r="N349" i="17"/>
  <c r="AP348" i="17"/>
  <c r="AO348" i="17"/>
  <c r="AN348" i="17"/>
  <c r="AM348" i="17"/>
  <c r="AH348" i="17"/>
  <c r="AF348" i="17"/>
  <c r="AC348" i="17"/>
  <c r="Z348" i="17"/>
  <c r="W348" i="17"/>
  <c r="T348" i="17"/>
  <c r="Q348" i="17"/>
  <c r="N348" i="17"/>
  <c r="AP347" i="17"/>
  <c r="AO347" i="17"/>
  <c r="AN347" i="17"/>
  <c r="AM347" i="17"/>
  <c r="AP346" i="17"/>
  <c r="AO346" i="17"/>
  <c r="AN346" i="17"/>
  <c r="AM346" i="17"/>
  <c r="AH346" i="17"/>
  <c r="AF346" i="17"/>
  <c r="AC346" i="17"/>
  <c r="Z346" i="17"/>
  <c r="W346" i="17"/>
  <c r="T346" i="17"/>
  <c r="Q346" i="17"/>
  <c r="N346" i="17"/>
  <c r="AP345" i="17"/>
  <c r="AO345" i="17"/>
  <c r="AN345" i="17"/>
  <c r="AM345" i="17"/>
  <c r="AH345" i="17"/>
  <c r="AF345" i="17"/>
  <c r="AC345" i="17"/>
  <c r="Z345" i="17"/>
  <c r="W345" i="17"/>
  <c r="T345" i="17"/>
  <c r="Q345" i="17"/>
  <c r="N345" i="17"/>
  <c r="AP344" i="17"/>
  <c r="AO344" i="17"/>
  <c r="AN344" i="17"/>
  <c r="AM344" i="17"/>
  <c r="AP343" i="17"/>
  <c r="AO343" i="17"/>
  <c r="AN343" i="17"/>
  <c r="AM343" i="17"/>
  <c r="AH343" i="17"/>
  <c r="AF343" i="17"/>
  <c r="AC343" i="17"/>
  <c r="Z343" i="17"/>
  <c r="W343" i="17"/>
  <c r="T343" i="17"/>
  <c r="Q343" i="17"/>
  <c r="N343" i="17"/>
  <c r="AP342" i="17"/>
  <c r="AO342" i="17"/>
  <c r="AN342" i="17"/>
  <c r="AM342" i="17"/>
  <c r="AP341" i="17"/>
  <c r="AO341" i="17"/>
  <c r="AN341" i="17"/>
  <c r="AM341" i="17"/>
  <c r="AH341" i="17"/>
  <c r="AF341" i="17"/>
  <c r="AC341" i="17"/>
  <c r="Z341" i="17"/>
  <c r="W341" i="17"/>
  <c r="T341" i="17"/>
  <c r="Q341" i="17"/>
  <c r="N341" i="17"/>
  <c r="AP340" i="17"/>
  <c r="AO340" i="17"/>
  <c r="AN340" i="17"/>
  <c r="AM340" i="17"/>
  <c r="AP339" i="17"/>
  <c r="AO339" i="17"/>
  <c r="AN339" i="17"/>
  <c r="AM339" i="17"/>
  <c r="AH339" i="17"/>
  <c r="AF339" i="17"/>
  <c r="AC339" i="17"/>
  <c r="Z339" i="17"/>
  <c r="W339" i="17"/>
  <c r="T339" i="17"/>
  <c r="Q339" i="17"/>
  <c r="N339" i="17"/>
  <c r="AP338" i="17"/>
  <c r="AO338" i="17"/>
  <c r="AN338" i="17"/>
  <c r="AM338" i="17"/>
  <c r="AH338" i="17"/>
  <c r="AF338" i="17"/>
  <c r="AC338" i="17"/>
  <c r="Z338" i="17"/>
  <c r="W338" i="17"/>
  <c r="T338" i="17"/>
  <c r="Q338" i="17"/>
  <c r="N338" i="17"/>
  <c r="AP337" i="17"/>
  <c r="AO337" i="17"/>
  <c r="AN337" i="17"/>
  <c r="AM337" i="17"/>
  <c r="AH337" i="17"/>
  <c r="AF337" i="17"/>
  <c r="AC337" i="17"/>
  <c r="Z337" i="17"/>
  <c r="W337" i="17"/>
  <c r="T337" i="17"/>
  <c r="Q337" i="17"/>
  <c r="N337" i="17"/>
  <c r="AP336" i="17"/>
  <c r="AO336" i="17"/>
  <c r="AN336" i="17"/>
  <c r="AM336" i="17"/>
  <c r="AP335" i="17"/>
  <c r="AO335" i="17"/>
  <c r="AN335" i="17"/>
  <c r="AM335" i="17"/>
  <c r="AH335" i="17"/>
  <c r="AF335" i="17"/>
  <c r="AC335" i="17"/>
  <c r="Z335" i="17"/>
  <c r="W335" i="17"/>
  <c r="T335" i="17"/>
  <c r="Q335" i="17"/>
  <c r="N335" i="17"/>
  <c r="AP334" i="17"/>
  <c r="AO334" i="17"/>
  <c r="AN334" i="17"/>
  <c r="AM334" i="17"/>
  <c r="AH334" i="17"/>
  <c r="AF334" i="17"/>
  <c r="AC334" i="17"/>
  <c r="Z334" i="17"/>
  <c r="W334" i="17"/>
  <c r="T334" i="17"/>
  <c r="Q334" i="17"/>
  <c r="N334" i="17"/>
  <c r="AP333" i="17"/>
  <c r="AO333" i="17"/>
  <c r="AN333" i="17"/>
  <c r="AM333" i="17"/>
  <c r="AP332" i="17"/>
  <c r="AO332" i="17"/>
  <c r="AN332" i="17"/>
  <c r="AM332" i="17"/>
  <c r="AH332" i="17"/>
  <c r="AF332" i="17"/>
  <c r="AC332" i="17"/>
  <c r="Z332" i="17"/>
  <c r="W332" i="17"/>
  <c r="T332" i="17"/>
  <c r="Q332" i="17"/>
  <c r="N332" i="17"/>
  <c r="AP331" i="17"/>
  <c r="AO331" i="17"/>
  <c r="AN331" i="17"/>
  <c r="AM331" i="17"/>
  <c r="AH331" i="17"/>
  <c r="AF331" i="17"/>
  <c r="AC331" i="17"/>
  <c r="Z331" i="17"/>
  <c r="W331" i="17"/>
  <c r="T331" i="17"/>
  <c r="Q331" i="17"/>
  <c r="N331" i="17"/>
  <c r="AP330" i="17"/>
  <c r="AO330" i="17"/>
  <c r="AN330" i="17"/>
  <c r="AM330" i="17"/>
  <c r="AH330" i="17"/>
  <c r="AF330" i="17"/>
  <c r="AC330" i="17"/>
  <c r="Z330" i="17"/>
  <c r="W330" i="17"/>
  <c r="T330" i="17"/>
  <c r="Q330" i="17"/>
  <c r="N330" i="17"/>
  <c r="AP329" i="17"/>
  <c r="AO329" i="17"/>
  <c r="AN329" i="17"/>
  <c r="AM329" i="17"/>
  <c r="AH329" i="17"/>
  <c r="AF329" i="17"/>
  <c r="AC329" i="17"/>
  <c r="Z329" i="17"/>
  <c r="W329" i="17"/>
  <c r="T329" i="17"/>
  <c r="Q329" i="17"/>
  <c r="N329" i="17"/>
  <c r="AP328" i="17"/>
  <c r="AO328" i="17"/>
  <c r="AN328" i="17"/>
  <c r="AM328" i="17"/>
  <c r="AH328" i="17"/>
  <c r="AF328" i="17"/>
  <c r="AC328" i="17"/>
  <c r="Z328" i="17"/>
  <c r="W328" i="17"/>
  <c r="T328" i="17"/>
  <c r="Q328" i="17"/>
  <c r="N328" i="17"/>
  <c r="AP327" i="17"/>
  <c r="AO327" i="17"/>
  <c r="AN327" i="17"/>
  <c r="AM327" i="17"/>
  <c r="AH327" i="17"/>
  <c r="AF327" i="17"/>
  <c r="AC327" i="17"/>
  <c r="Z327" i="17"/>
  <c r="W327" i="17"/>
  <c r="T327" i="17"/>
  <c r="Q327" i="17"/>
  <c r="N327" i="17"/>
  <c r="AP326" i="17"/>
  <c r="AO326" i="17"/>
  <c r="AN326" i="17"/>
  <c r="AM326" i="17"/>
  <c r="AH326" i="17"/>
  <c r="AF326" i="17"/>
  <c r="AC326" i="17"/>
  <c r="Z326" i="17"/>
  <c r="W326" i="17"/>
  <c r="T326" i="17"/>
  <c r="Q326" i="17"/>
  <c r="N326" i="17"/>
  <c r="AP325" i="17"/>
  <c r="AO325" i="17"/>
  <c r="AN325" i="17"/>
  <c r="AM325" i="17"/>
  <c r="AH325" i="17"/>
  <c r="AF325" i="17"/>
  <c r="AC325" i="17"/>
  <c r="Z325" i="17"/>
  <c r="W325" i="17"/>
  <c r="T325" i="17"/>
  <c r="Q325" i="17"/>
  <c r="N325" i="17"/>
  <c r="AP324" i="17"/>
  <c r="AO324" i="17"/>
  <c r="AN324" i="17"/>
  <c r="AM324" i="17"/>
  <c r="AH324" i="17"/>
  <c r="AF324" i="17"/>
  <c r="AC324" i="17"/>
  <c r="Z324" i="17"/>
  <c r="W324" i="17"/>
  <c r="T324" i="17"/>
  <c r="Q324" i="17"/>
  <c r="N324" i="17"/>
  <c r="AP323" i="17"/>
  <c r="AO323" i="17"/>
  <c r="AN323" i="17"/>
  <c r="AM323" i="17"/>
  <c r="AH323" i="17"/>
  <c r="AF323" i="17"/>
  <c r="AC323" i="17"/>
  <c r="Z323" i="17"/>
  <c r="W323" i="17"/>
  <c r="T323" i="17"/>
  <c r="Q323" i="17"/>
  <c r="N323" i="17"/>
  <c r="AP322" i="17"/>
  <c r="AO322" i="17"/>
  <c r="AN322" i="17"/>
  <c r="AM322" i="17"/>
  <c r="AH322" i="17"/>
  <c r="AF322" i="17"/>
  <c r="AC322" i="17"/>
  <c r="Z322" i="17"/>
  <c r="W322" i="17"/>
  <c r="T322" i="17"/>
  <c r="Q322" i="17"/>
  <c r="N322" i="17"/>
  <c r="AP321" i="17"/>
  <c r="AO321" i="17"/>
  <c r="AN321" i="17"/>
  <c r="AM321" i="17"/>
  <c r="AH321" i="17"/>
  <c r="AF321" i="17"/>
  <c r="AC321" i="17"/>
  <c r="Z321" i="17"/>
  <c r="W321" i="17"/>
  <c r="T321" i="17"/>
  <c r="Q321" i="17"/>
  <c r="N321" i="17"/>
  <c r="AP320" i="17"/>
  <c r="AO320" i="17"/>
  <c r="AN320" i="17"/>
  <c r="AM320" i="17"/>
  <c r="AH320" i="17"/>
  <c r="AF320" i="17"/>
  <c r="AC320" i="17"/>
  <c r="Z320" i="17"/>
  <c r="W320" i="17"/>
  <c r="T320" i="17"/>
  <c r="Q320" i="17"/>
  <c r="N320" i="17"/>
  <c r="AP319" i="17"/>
  <c r="AO319" i="17"/>
  <c r="AN319" i="17"/>
  <c r="AM319" i="17"/>
  <c r="AH319" i="17"/>
  <c r="AF319" i="17"/>
  <c r="AC319" i="17"/>
  <c r="Z319" i="17"/>
  <c r="W319" i="17"/>
  <c r="T319" i="17"/>
  <c r="Q319" i="17"/>
  <c r="N319" i="17"/>
  <c r="AP318" i="17"/>
  <c r="AO318" i="17"/>
  <c r="AN318" i="17"/>
  <c r="AM318" i="17"/>
  <c r="AP317" i="17"/>
  <c r="AO317" i="17"/>
  <c r="AN317" i="17"/>
  <c r="AM317" i="17"/>
  <c r="AH317" i="17"/>
  <c r="AF317" i="17"/>
  <c r="AC317" i="17"/>
  <c r="Z317" i="17"/>
  <c r="W317" i="17"/>
  <c r="T317" i="17"/>
  <c r="Q317" i="17"/>
  <c r="N317" i="17"/>
  <c r="AP316" i="17"/>
  <c r="AO316" i="17"/>
  <c r="AN316" i="17"/>
  <c r="AM316" i="17"/>
  <c r="AH316" i="17"/>
  <c r="AF316" i="17"/>
  <c r="AC316" i="17"/>
  <c r="Z316" i="17"/>
  <c r="W316" i="17"/>
  <c r="T316" i="17"/>
  <c r="Q316" i="17"/>
  <c r="N316" i="17"/>
  <c r="AP315" i="17"/>
  <c r="AO315" i="17"/>
  <c r="AN315" i="17"/>
  <c r="AM315" i="17"/>
  <c r="AH315" i="17"/>
  <c r="AF315" i="17"/>
  <c r="AC315" i="17"/>
  <c r="Z315" i="17"/>
  <c r="W315" i="17"/>
  <c r="T315" i="17"/>
  <c r="Q315" i="17"/>
  <c r="N315" i="17"/>
  <c r="AP314" i="17"/>
  <c r="AO314" i="17"/>
  <c r="AN314" i="17"/>
  <c r="AM314" i="17"/>
  <c r="AH314" i="17"/>
  <c r="AF314" i="17"/>
  <c r="AC314" i="17"/>
  <c r="Z314" i="17"/>
  <c r="W314" i="17"/>
  <c r="T314" i="17"/>
  <c r="Q314" i="17"/>
  <c r="N314" i="17"/>
  <c r="AP313" i="17"/>
  <c r="AO313" i="17"/>
  <c r="AN313" i="17"/>
  <c r="AM313" i="17"/>
  <c r="AH313" i="17"/>
  <c r="AF313" i="17"/>
  <c r="AC313" i="17"/>
  <c r="Z313" i="17"/>
  <c r="W313" i="17"/>
  <c r="T313" i="17"/>
  <c r="Q313" i="17"/>
  <c r="N313" i="17"/>
  <c r="AP312" i="17"/>
  <c r="AO312" i="17"/>
  <c r="AN312" i="17"/>
  <c r="AM312" i="17"/>
  <c r="AH312" i="17"/>
  <c r="AF312" i="17"/>
  <c r="AC312" i="17"/>
  <c r="Z312" i="17"/>
  <c r="W312" i="17"/>
  <c r="T312" i="17"/>
  <c r="Q312" i="17"/>
  <c r="N312" i="17"/>
  <c r="AP311" i="17"/>
  <c r="AO311" i="17"/>
  <c r="AN311" i="17"/>
  <c r="AM311" i="17"/>
  <c r="AP310" i="17"/>
  <c r="AO310" i="17"/>
  <c r="AN310" i="17"/>
  <c r="AM310" i="17"/>
  <c r="AH310" i="17"/>
  <c r="AF310" i="17"/>
  <c r="AC310" i="17"/>
  <c r="Z310" i="17"/>
  <c r="W310" i="17"/>
  <c r="T310" i="17"/>
  <c r="Q310" i="17"/>
  <c r="N310" i="17"/>
  <c r="AP309" i="17"/>
  <c r="AO309" i="17"/>
  <c r="AN309" i="17"/>
  <c r="AM309" i="17"/>
  <c r="AH309" i="17"/>
  <c r="AF309" i="17"/>
  <c r="AC309" i="17"/>
  <c r="Z309" i="17"/>
  <c r="W309" i="17"/>
  <c r="T309" i="17"/>
  <c r="Q309" i="17"/>
  <c r="N309" i="17"/>
  <c r="AP308" i="17"/>
  <c r="AO308" i="17"/>
  <c r="AN308" i="17"/>
  <c r="AM308" i="17"/>
  <c r="AH308" i="17"/>
  <c r="AF308" i="17"/>
  <c r="AC308" i="17"/>
  <c r="Z308" i="17"/>
  <c r="W308" i="17"/>
  <c r="T308" i="17"/>
  <c r="Q308" i="17"/>
  <c r="N308" i="17"/>
  <c r="AP307" i="17"/>
  <c r="AO307" i="17"/>
  <c r="AN307" i="17"/>
  <c r="AM307" i="17"/>
  <c r="AP306" i="17"/>
  <c r="AO306" i="17"/>
  <c r="AN306" i="17"/>
  <c r="AM306" i="17"/>
  <c r="AH306" i="17"/>
  <c r="AF306" i="17"/>
  <c r="AC306" i="17"/>
  <c r="Z306" i="17"/>
  <c r="W306" i="17"/>
  <c r="T306" i="17"/>
  <c r="Q306" i="17"/>
  <c r="N306" i="17"/>
  <c r="AP305" i="17"/>
  <c r="AO305" i="17"/>
  <c r="AN305" i="17"/>
  <c r="AM305" i="17"/>
  <c r="AP304" i="17"/>
  <c r="AO304" i="17"/>
  <c r="AN304" i="17"/>
  <c r="AM304" i="17"/>
  <c r="AH304" i="17"/>
  <c r="AF304" i="17"/>
  <c r="AC304" i="17"/>
  <c r="Z304" i="17"/>
  <c r="W304" i="17"/>
  <c r="T304" i="17"/>
  <c r="Q304" i="17"/>
  <c r="N304" i="17"/>
  <c r="AP303" i="17"/>
  <c r="AO303" i="17"/>
  <c r="AN303" i="17"/>
  <c r="AM303" i="17"/>
  <c r="AH303" i="17"/>
  <c r="AF303" i="17"/>
  <c r="AC303" i="17"/>
  <c r="Z303" i="17"/>
  <c r="W303" i="17"/>
  <c r="T303" i="17"/>
  <c r="Q303" i="17"/>
  <c r="N303" i="17"/>
  <c r="AP302" i="17"/>
  <c r="AO302" i="17"/>
  <c r="AN302" i="17"/>
  <c r="AM302" i="17"/>
  <c r="AH302" i="17"/>
  <c r="AF302" i="17"/>
  <c r="AC302" i="17"/>
  <c r="Z302" i="17"/>
  <c r="W302" i="17"/>
  <c r="T302" i="17"/>
  <c r="Q302" i="17"/>
  <c r="N302" i="17"/>
  <c r="AP301" i="17"/>
  <c r="AO301" i="17"/>
  <c r="AN301" i="17"/>
  <c r="AM301" i="17"/>
  <c r="AH301" i="17"/>
  <c r="AC301" i="17"/>
  <c r="Z301" i="17"/>
  <c r="W301" i="17"/>
  <c r="T301" i="17"/>
  <c r="Q301" i="17"/>
  <c r="N301" i="17"/>
  <c r="AP300" i="17"/>
  <c r="AO300" i="17"/>
  <c r="AN300" i="17"/>
  <c r="AM300" i="17"/>
  <c r="AH300" i="17"/>
  <c r="AF300" i="17"/>
  <c r="AC300" i="17"/>
  <c r="Z300" i="17"/>
  <c r="W300" i="17"/>
  <c r="T300" i="17"/>
  <c r="Q300" i="17"/>
  <c r="N300" i="17"/>
  <c r="AP299" i="17"/>
  <c r="AO299" i="17"/>
  <c r="AN299" i="17"/>
  <c r="AM299" i="17"/>
  <c r="AH299" i="17"/>
  <c r="AF299" i="17"/>
  <c r="AC299" i="17"/>
  <c r="Z299" i="17"/>
  <c r="W299" i="17"/>
  <c r="T299" i="17"/>
  <c r="Q299" i="17"/>
  <c r="N299" i="17"/>
  <c r="AP298" i="17"/>
  <c r="AO298" i="17"/>
  <c r="AN298" i="17"/>
  <c r="AM298" i="17"/>
  <c r="AP297" i="17"/>
  <c r="AO297" i="17"/>
  <c r="AN297" i="17"/>
  <c r="AM297" i="17"/>
  <c r="AH297" i="17"/>
  <c r="AF297" i="17"/>
  <c r="AC297" i="17"/>
  <c r="Z297" i="17"/>
  <c r="W297" i="17"/>
  <c r="T297" i="17"/>
  <c r="Q297" i="17"/>
  <c r="N297" i="17"/>
  <c r="AP296" i="17"/>
  <c r="AO296" i="17"/>
  <c r="AN296" i="17"/>
  <c r="AM296" i="17"/>
  <c r="AH296" i="17"/>
  <c r="AF296" i="17"/>
  <c r="AC296" i="17"/>
  <c r="Z296" i="17"/>
  <c r="W296" i="17"/>
  <c r="T296" i="17"/>
  <c r="Q296" i="17"/>
  <c r="N296" i="17"/>
  <c r="AP295" i="17"/>
  <c r="AO295" i="17"/>
  <c r="AN295" i="17"/>
  <c r="AM295" i="17"/>
  <c r="AP294" i="17"/>
  <c r="AO294" i="17"/>
  <c r="AN294" i="17"/>
  <c r="AM294" i="17"/>
  <c r="AH294" i="17"/>
  <c r="AF294" i="17"/>
  <c r="AC294" i="17"/>
  <c r="Z294" i="17"/>
  <c r="W294" i="17"/>
  <c r="T294" i="17"/>
  <c r="Q294" i="17"/>
  <c r="N294" i="17"/>
  <c r="AP293" i="17"/>
  <c r="AO293" i="17"/>
  <c r="AN293" i="17"/>
  <c r="AM293" i="17"/>
  <c r="AH293" i="17"/>
  <c r="AF293" i="17"/>
  <c r="AC293" i="17"/>
  <c r="Z293" i="17"/>
  <c r="W293" i="17"/>
  <c r="T293" i="17"/>
  <c r="Q293" i="17"/>
  <c r="N293" i="17"/>
  <c r="AP292" i="17"/>
  <c r="AO292" i="17"/>
  <c r="AN292" i="17"/>
  <c r="AM292" i="17"/>
  <c r="AH292" i="17"/>
  <c r="AF292" i="17"/>
  <c r="AC292" i="17"/>
  <c r="Z292" i="17"/>
  <c r="W292" i="17"/>
  <c r="T292" i="17"/>
  <c r="Q292" i="17"/>
  <c r="N292" i="17"/>
  <c r="AP291" i="17"/>
  <c r="AO291" i="17"/>
  <c r="AN291" i="17"/>
  <c r="AM291" i="17"/>
  <c r="AH291" i="17"/>
  <c r="AF291" i="17"/>
  <c r="AC291" i="17"/>
  <c r="Z291" i="17"/>
  <c r="W291" i="17"/>
  <c r="T291" i="17"/>
  <c r="Q291" i="17"/>
  <c r="N291" i="17"/>
  <c r="AP290" i="17"/>
  <c r="AO290" i="17"/>
  <c r="AN290" i="17"/>
  <c r="AM290" i="17"/>
  <c r="AH290" i="17"/>
  <c r="AF290" i="17"/>
  <c r="AC290" i="17"/>
  <c r="Z290" i="17"/>
  <c r="W290" i="17"/>
  <c r="T290" i="17"/>
  <c r="Q290" i="17"/>
  <c r="N290" i="17"/>
  <c r="AP289" i="17"/>
  <c r="AO289" i="17"/>
  <c r="AN289" i="17"/>
  <c r="AM289" i="17"/>
  <c r="AH289" i="17"/>
  <c r="AF289" i="17"/>
  <c r="AC289" i="17"/>
  <c r="Z289" i="17"/>
  <c r="W289" i="17"/>
  <c r="T289" i="17"/>
  <c r="Q289" i="17"/>
  <c r="N289" i="17"/>
  <c r="AP288" i="17"/>
  <c r="AO288" i="17"/>
  <c r="AN288" i="17"/>
  <c r="AM288" i="17"/>
  <c r="AP287" i="17"/>
  <c r="AO287" i="17"/>
  <c r="AN287" i="17"/>
  <c r="AM287" i="17"/>
  <c r="AH287" i="17"/>
  <c r="AF287" i="17"/>
  <c r="AC287" i="17"/>
  <c r="Z287" i="17"/>
  <c r="W287" i="17"/>
  <c r="T287" i="17"/>
  <c r="Q287" i="17"/>
  <c r="N287" i="17"/>
  <c r="AP286" i="17"/>
  <c r="AO286" i="17"/>
  <c r="AN286" i="17"/>
  <c r="AM286" i="17"/>
  <c r="AH286" i="17"/>
  <c r="AF286" i="17"/>
  <c r="AC286" i="17"/>
  <c r="Z286" i="17"/>
  <c r="W286" i="17"/>
  <c r="T286" i="17"/>
  <c r="Q286" i="17"/>
  <c r="N286" i="17"/>
  <c r="AP285" i="17"/>
  <c r="AO285" i="17"/>
  <c r="AN285" i="17"/>
  <c r="AM285" i="17"/>
  <c r="AH285" i="17"/>
  <c r="AF285" i="17"/>
  <c r="AC285" i="17"/>
  <c r="Z285" i="17"/>
  <c r="W285" i="17"/>
  <c r="T285" i="17"/>
  <c r="Q285" i="17"/>
  <c r="N285" i="17"/>
  <c r="AP284" i="17"/>
  <c r="AO284" i="17"/>
  <c r="AN284" i="17"/>
  <c r="AM284" i="17"/>
  <c r="AP283" i="17"/>
  <c r="AO283" i="17"/>
  <c r="AN283" i="17"/>
  <c r="AM283" i="17"/>
  <c r="AH283" i="17"/>
  <c r="AF283" i="17"/>
  <c r="AC283" i="17"/>
  <c r="Z283" i="17"/>
  <c r="W283" i="17"/>
  <c r="T283" i="17"/>
  <c r="Q283" i="17"/>
  <c r="N283" i="17"/>
  <c r="AP282" i="17"/>
  <c r="AO282" i="17"/>
  <c r="AN282" i="17"/>
  <c r="AM282" i="17"/>
  <c r="AP281" i="17"/>
  <c r="AO281" i="17"/>
  <c r="AN281" i="17"/>
  <c r="AM281" i="17"/>
  <c r="AH281" i="17"/>
  <c r="AF281" i="17"/>
  <c r="AC281" i="17"/>
  <c r="Z281" i="17"/>
  <c r="W281" i="17"/>
  <c r="T281" i="17"/>
  <c r="Q281" i="17"/>
  <c r="N281" i="17"/>
  <c r="AP280" i="17"/>
  <c r="AO280" i="17"/>
  <c r="AN280" i="17"/>
  <c r="AM280" i="17"/>
  <c r="AP279" i="17"/>
  <c r="AO279" i="17"/>
  <c r="AN279" i="17"/>
  <c r="AM279" i="17"/>
  <c r="AH279" i="17"/>
  <c r="AF279" i="17"/>
  <c r="AC279" i="17"/>
  <c r="Z279" i="17"/>
  <c r="W279" i="17"/>
  <c r="T279" i="17"/>
  <c r="Q279" i="17"/>
  <c r="N279" i="17"/>
  <c r="AP278" i="17"/>
  <c r="AO278" i="17"/>
  <c r="AN278" i="17"/>
  <c r="AM278" i="17"/>
  <c r="AP277" i="17"/>
  <c r="AO277" i="17"/>
  <c r="AN277" i="17"/>
  <c r="AM277" i="17"/>
  <c r="AH277" i="17"/>
  <c r="AF277" i="17"/>
  <c r="AC277" i="17"/>
  <c r="Z277" i="17"/>
  <c r="W277" i="17"/>
  <c r="T277" i="17"/>
  <c r="Q277" i="17"/>
  <c r="N277" i="17"/>
  <c r="AP276" i="17"/>
  <c r="AO276" i="17"/>
  <c r="AN276" i="17"/>
  <c r="AM276" i="17"/>
  <c r="AH276" i="17"/>
  <c r="AF276" i="17"/>
  <c r="AC276" i="17"/>
  <c r="Z276" i="17"/>
  <c r="W276" i="17"/>
  <c r="T276" i="17"/>
  <c r="Q276" i="17"/>
  <c r="N276" i="17"/>
  <c r="AP275" i="17"/>
  <c r="AO275" i="17"/>
  <c r="AN275" i="17"/>
  <c r="AM275" i="17"/>
  <c r="AP274" i="17"/>
  <c r="AO274" i="17"/>
  <c r="AN274" i="17"/>
  <c r="AM274" i="17"/>
  <c r="AH274" i="17"/>
  <c r="AF274" i="17"/>
  <c r="AC274" i="17"/>
  <c r="Z274" i="17"/>
  <c r="W274" i="17"/>
  <c r="T274" i="17"/>
  <c r="Q274" i="17"/>
  <c r="N274" i="17"/>
  <c r="AP273" i="17"/>
  <c r="AO273" i="17"/>
  <c r="AN273" i="17"/>
  <c r="AM273" i="17"/>
  <c r="AH273" i="17"/>
  <c r="AF273" i="17"/>
  <c r="AC273" i="17"/>
  <c r="Z273" i="17"/>
  <c r="W273" i="17"/>
  <c r="T273" i="17"/>
  <c r="Q273" i="17"/>
  <c r="N273" i="17"/>
  <c r="AP272" i="17"/>
  <c r="AO272" i="17"/>
  <c r="AN272" i="17"/>
  <c r="AM272" i="17"/>
  <c r="AH272" i="17"/>
  <c r="AF272" i="17"/>
  <c r="AC272" i="17"/>
  <c r="Z272" i="17"/>
  <c r="W272" i="17"/>
  <c r="T272" i="17"/>
  <c r="Q272" i="17"/>
  <c r="N272" i="17"/>
  <c r="AP271" i="17"/>
  <c r="AO271" i="17"/>
  <c r="AN271" i="17"/>
  <c r="AM271" i="17"/>
  <c r="AH271" i="17"/>
  <c r="AF271" i="17"/>
  <c r="AC271" i="17"/>
  <c r="Z271" i="17"/>
  <c r="W271" i="17"/>
  <c r="T271" i="17"/>
  <c r="Q271" i="17"/>
  <c r="N271" i="17"/>
  <c r="AP270" i="17"/>
  <c r="AO270" i="17"/>
  <c r="AN270" i="17"/>
  <c r="AM270" i="17"/>
  <c r="AP269" i="17"/>
  <c r="AO269" i="17"/>
  <c r="AN269" i="17"/>
  <c r="AM269" i="17"/>
  <c r="AH269" i="17"/>
  <c r="AF269" i="17"/>
  <c r="AC269" i="17"/>
  <c r="Z269" i="17"/>
  <c r="W269" i="17"/>
  <c r="T269" i="17"/>
  <c r="Q269" i="17"/>
  <c r="N269" i="17"/>
  <c r="AP268" i="17"/>
  <c r="AO268" i="17"/>
  <c r="AN268" i="17"/>
  <c r="AM268" i="17"/>
  <c r="AH268" i="17"/>
  <c r="AF268" i="17"/>
  <c r="AC268" i="17"/>
  <c r="Z268" i="17"/>
  <c r="W268" i="17"/>
  <c r="T268" i="17"/>
  <c r="Q268" i="17"/>
  <c r="N268" i="17"/>
  <c r="AP267" i="17"/>
  <c r="AO267" i="17"/>
  <c r="AN267" i="17"/>
  <c r="AM267" i="17"/>
  <c r="AH267" i="17"/>
  <c r="AF267" i="17"/>
  <c r="AC267" i="17"/>
  <c r="Z267" i="17"/>
  <c r="W267" i="17"/>
  <c r="T267" i="17"/>
  <c r="Q267" i="17"/>
  <c r="N267" i="17"/>
  <c r="AP266" i="17"/>
  <c r="AO266" i="17"/>
  <c r="AN266" i="17"/>
  <c r="AM266" i="17"/>
  <c r="AH266" i="17"/>
  <c r="AF266" i="17"/>
  <c r="AC266" i="17"/>
  <c r="Z266" i="17"/>
  <c r="W266" i="17"/>
  <c r="T266" i="17"/>
  <c r="Q266" i="17"/>
  <c r="N266" i="17"/>
  <c r="AP265" i="17"/>
  <c r="AO265" i="17"/>
  <c r="AN265" i="17"/>
  <c r="AM265" i="17"/>
  <c r="AH265" i="17"/>
  <c r="AF265" i="17"/>
  <c r="AC265" i="17"/>
  <c r="Z265" i="17"/>
  <c r="W265" i="17"/>
  <c r="T265" i="17"/>
  <c r="Q265" i="17"/>
  <c r="N265" i="17"/>
  <c r="AP264" i="17"/>
  <c r="AO264" i="17"/>
  <c r="AN264" i="17"/>
  <c r="AM264" i="17"/>
  <c r="AH264" i="17"/>
  <c r="AF264" i="17"/>
  <c r="AC264" i="17"/>
  <c r="Z264" i="17"/>
  <c r="W264" i="17"/>
  <c r="T264" i="17"/>
  <c r="Q264" i="17"/>
  <c r="N264" i="17"/>
  <c r="AP263" i="17"/>
  <c r="AO263" i="17"/>
  <c r="AN263" i="17"/>
  <c r="AM263" i="17"/>
  <c r="AP262" i="17"/>
  <c r="AO262" i="17"/>
  <c r="AN262" i="17"/>
  <c r="AM262" i="17"/>
  <c r="AH262" i="17"/>
  <c r="AF262" i="17"/>
  <c r="AC262" i="17"/>
  <c r="Z262" i="17"/>
  <c r="W262" i="17"/>
  <c r="T262" i="17"/>
  <c r="Q262" i="17"/>
  <c r="N262" i="17"/>
  <c r="AP261" i="17"/>
  <c r="AO261" i="17"/>
  <c r="AN261" i="17"/>
  <c r="AM261" i="17"/>
  <c r="AH261" i="17"/>
  <c r="AF261" i="17"/>
  <c r="AC261" i="17"/>
  <c r="Z261" i="17"/>
  <c r="W261" i="17"/>
  <c r="T261" i="17"/>
  <c r="Q261" i="17"/>
  <c r="N261" i="17"/>
  <c r="AP260" i="17"/>
  <c r="AO260" i="17"/>
  <c r="AN260" i="17"/>
  <c r="AM260" i="17"/>
  <c r="AH260" i="17"/>
  <c r="AF260" i="17"/>
  <c r="AC260" i="17"/>
  <c r="Z260" i="17"/>
  <c r="W260" i="17"/>
  <c r="T260" i="17"/>
  <c r="Q260" i="17"/>
  <c r="N260" i="17"/>
  <c r="AP259" i="17"/>
  <c r="AO259" i="17"/>
  <c r="AN259" i="17"/>
  <c r="AM259" i="17"/>
  <c r="AP258" i="17"/>
  <c r="AO258" i="17"/>
  <c r="AN258" i="17"/>
  <c r="AM258" i="17"/>
  <c r="AH258" i="17"/>
  <c r="AF258" i="17"/>
  <c r="AC258" i="17"/>
  <c r="Z258" i="17"/>
  <c r="W258" i="17"/>
  <c r="T258" i="17"/>
  <c r="Q258" i="17"/>
  <c r="N258" i="17"/>
  <c r="AP257" i="17"/>
  <c r="AO257" i="17"/>
  <c r="AN257" i="17"/>
  <c r="AM257" i="17"/>
  <c r="AH257" i="17"/>
  <c r="AF257" i="17"/>
  <c r="AC257" i="17"/>
  <c r="Z257" i="17"/>
  <c r="W257" i="17"/>
  <c r="T257" i="17"/>
  <c r="Q257" i="17"/>
  <c r="N257" i="17"/>
  <c r="AP256" i="17"/>
  <c r="AO256" i="17"/>
  <c r="AN256" i="17"/>
  <c r="AM256" i="17"/>
  <c r="AP255" i="17"/>
  <c r="AO255" i="17"/>
  <c r="AN255" i="17"/>
  <c r="AM255" i="17"/>
  <c r="AH255" i="17"/>
  <c r="AF255" i="17"/>
  <c r="AC255" i="17"/>
  <c r="Z255" i="17"/>
  <c r="W255" i="17"/>
  <c r="T255" i="17"/>
  <c r="Q255" i="17"/>
  <c r="N255" i="17"/>
  <c r="AP254" i="17"/>
  <c r="AO254" i="17"/>
  <c r="AN254" i="17"/>
  <c r="AM254" i="17"/>
  <c r="AH254" i="17"/>
  <c r="AF254" i="17"/>
  <c r="AC254" i="17"/>
  <c r="Z254" i="17"/>
  <c r="W254" i="17"/>
  <c r="T254" i="17"/>
  <c r="Q254" i="17"/>
  <c r="N254" i="17"/>
  <c r="AP253" i="17"/>
  <c r="AO253" i="17"/>
  <c r="AN253" i="17"/>
  <c r="AM253" i="17"/>
  <c r="AH253" i="17"/>
  <c r="AF253" i="17"/>
  <c r="AC253" i="17"/>
  <c r="Z253" i="17"/>
  <c r="W253" i="17"/>
  <c r="T253" i="17"/>
  <c r="Q253" i="17"/>
  <c r="N253" i="17"/>
  <c r="AP252" i="17"/>
  <c r="AO252" i="17"/>
  <c r="AN252" i="17"/>
  <c r="AM252" i="17"/>
  <c r="AP251" i="17"/>
  <c r="AO251" i="17"/>
  <c r="AN251" i="17"/>
  <c r="AM251" i="17"/>
  <c r="AH251" i="17"/>
  <c r="AF251" i="17"/>
  <c r="AC251" i="17"/>
  <c r="Z251" i="17"/>
  <c r="W251" i="17"/>
  <c r="T251" i="17"/>
  <c r="Q251" i="17"/>
  <c r="N251" i="17"/>
  <c r="AP250" i="17"/>
  <c r="AO250" i="17"/>
  <c r="AN250" i="17"/>
  <c r="AM250" i="17"/>
  <c r="AH250" i="17"/>
  <c r="AF250" i="17"/>
  <c r="AC250" i="17"/>
  <c r="Z250" i="17"/>
  <c r="W250" i="17"/>
  <c r="T250" i="17"/>
  <c r="Q250" i="17"/>
  <c r="N250" i="17"/>
  <c r="AP249" i="17"/>
  <c r="AO249" i="17"/>
  <c r="AN249" i="17"/>
  <c r="AM249" i="17"/>
  <c r="AH249" i="17"/>
  <c r="AF249" i="17"/>
  <c r="AC249" i="17"/>
  <c r="Z249" i="17"/>
  <c r="W249" i="17"/>
  <c r="T249" i="17"/>
  <c r="Q249" i="17"/>
  <c r="N249" i="17"/>
  <c r="AP248" i="17"/>
  <c r="AO248" i="17"/>
  <c r="AN248" i="17"/>
  <c r="AM248" i="17"/>
  <c r="AH248" i="17"/>
  <c r="AF248" i="17"/>
  <c r="AC248" i="17"/>
  <c r="Z248" i="17"/>
  <c r="W248" i="17"/>
  <c r="T248" i="17"/>
  <c r="Q248" i="17"/>
  <c r="N248" i="17"/>
  <c r="AP247" i="17"/>
  <c r="AO247" i="17"/>
  <c r="AN247" i="17"/>
  <c r="AM247" i="17"/>
  <c r="AP246" i="17"/>
  <c r="AO246" i="17"/>
  <c r="AN246" i="17"/>
  <c r="AM246" i="17"/>
  <c r="AH246" i="17"/>
  <c r="AF246" i="17"/>
  <c r="AC246" i="17"/>
  <c r="Z246" i="17"/>
  <c r="W246" i="17"/>
  <c r="T246" i="17"/>
  <c r="Q246" i="17"/>
  <c r="N246" i="17"/>
  <c r="AP245" i="17"/>
  <c r="AO245" i="17"/>
  <c r="AN245" i="17"/>
  <c r="AM245" i="17"/>
  <c r="AH245" i="17"/>
  <c r="AF245" i="17"/>
  <c r="AC245" i="17"/>
  <c r="Z245" i="17"/>
  <c r="W245" i="17"/>
  <c r="T245" i="17"/>
  <c r="Q245" i="17"/>
  <c r="N245" i="17"/>
  <c r="AP244" i="17"/>
  <c r="AO244" i="17"/>
  <c r="AN244" i="17"/>
  <c r="AM244" i="17"/>
  <c r="AH244" i="17"/>
  <c r="AF244" i="17"/>
  <c r="AC244" i="17"/>
  <c r="Z244" i="17"/>
  <c r="W244" i="17"/>
  <c r="T244" i="17"/>
  <c r="Q244" i="17"/>
  <c r="N244" i="17"/>
  <c r="AP243" i="17"/>
  <c r="AO243" i="17"/>
  <c r="AN243" i="17"/>
  <c r="AM243" i="17"/>
  <c r="AH243" i="17"/>
  <c r="AF243" i="17"/>
  <c r="AC243" i="17"/>
  <c r="Z243" i="17"/>
  <c r="W243" i="17"/>
  <c r="T243" i="17"/>
  <c r="Q243" i="17"/>
  <c r="N243" i="17"/>
  <c r="AP242" i="17"/>
  <c r="AO242" i="17"/>
  <c r="AN242" i="17"/>
  <c r="AM242" i="17"/>
  <c r="AH242" i="17"/>
  <c r="AF242" i="17"/>
  <c r="AC242" i="17"/>
  <c r="Z242" i="17"/>
  <c r="W242" i="17"/>
  <c r="T242" i="17"/>
  <c r="Q242" i="17"/>
  <c r="N242" i="17"/>
  <c r="AP241" i="17"/>
  <c r="AO241" i="17"/>
  <c r="AN241" i="17"/>
  <c r="AM241" i="17"/>
  <c r="AH241" i="17"/>
  <c r="AF241" i="17"/>
  <c r="AC241" i="17"/>
  <c r="Z241" i="17"/>
  <c r="W241" i="17"/>
  <c r="T241" i="17"/>
  <c r="Q241" i="17"/>
  <c r="N241" i="17"/>
  <c r="AP240" i="17"/>
  <c r="AO240" i="17"/>
  <c r="AN240" i="17"/>
  <c r="AM240" i="17"/>
  <c r="AH240" i="17"/>
  <c r="AF240" i="17"/>
  <c r="AC240" i="17"/>
  <c r="Z240" i="17"/>
  <c r="W240" i="17"/>
  <c r="T240" i="17"/>
  <c r="Q240" i="17"/>
  <c r="N240" i="17"/>
  <c r="AP239" i="17"/>
  <c r="AO239" i="17"/>
  <c r="AN239" i="17"/>
  <c r="AM239" i="17"/>
  <c r="AH239" i="17"/>
  <c r="AF239" i="17"/>
  <c r="AC239" i="17"/>
  <c r="Z239" i="17"/>
  <c r="W239" i="17"/>
  <c r="T239" i="17"/>
  <c r="Q239" i="17"/>
  <c r="N239" i="17"/>
  <c r="AP238" i="17"/>
  <c r="AO238" i="17"/>
  <c r="AN238" i="17"/>
  <c r="AM238" i="17"/>
  <c r="AH238" i="17"/>
  <c r="AF238" i="17"/>
  <c r="AC238" i="17"/>
  <c r="Z238" i="17"/>
  <c r="W238" i="17"/>
  <c r="T238" i="17"/>
  <c r="Q238" i="17"/>
  <c r="N238" i="17"/>
  <c r="AP237" i="17"/>
  <c r="AO237" i="17"/>
  <c r="AN237" i="17"/>
  <c r="AM237" i="17"/>
  <c r="AP236" i="17"/>
  <c r="AO236" i="17"/>
  <c r="AN236" i="17"/>
  <c r="AM236" i="17"/>
  <c r="AH236" i="17"/>
  <c r="AF236" i="17"/>
  <c r="AC236" i="17"/>
  <c r="Z236" i="17"/>
  <c r="W236" i="17"/>
  <c r="T236" i="17"/>
  <c r="Q236" i="17"/>
  <c r="N236" i="17"/>
  <c r="AP235" i="17"/>
  <c r="AO235" i="17"/>
  <c r="AN235" i="17"/>
  <c r="AM235" i="17"/>
  <c r="AH235" i="17"/>
  <c r="AF235" i="17"/>
  <c r="AC235" i="17"/>
  <c r="Z235" i="17"/>
  <c r="W235" i="17"/>
  <c r="T235" i="17"/>
  <c r="Q235" i="17"/>
  <c r="N235" i="17"/>
  <c r="AP234" i="17"/>
  <c r="AO234" i="17"/>
  <c r="AN234" i="17"/>
  <c r="AM234" i="17"/>
  <c r="AH234" i="17"/>
  <c r="AF234" i="17"/>
  <c r="AC234" i="17"/>
  <c r="Z234" i="17"/>
  <c r="W234" i="17"/>
  <c r="T234" i="17"/>
  <c r="Q234" i="17"/>
  <c r="N234" i="17"/>
  <c r="AP233" i="17"/>
  <c r="AO233" i="17"/>
  <c r="AN233" i="17"/>
  <c r="AM233" i="17"/>
  <c r="AH233" i="17"/>
  <c r="AF233" i="17"/>
  <c r="AC233" i="17"/>
  <c r="Z233" i="17"/>
  <c r="W233" i="17"/>
  <c r="T233" i="17"/>
  <c r="Q233" i="17"/>
  <c r="N233" i="17"/>
  <c r="AP232" i="17"/>
  <c r="AO232" i="17"/>
  <c r="AN232" i="17"/>
  <c r="AM232" i="17"/>
  <c r="AH232" i="17"/>
  <c r="AF232" i="17"/>
  <c r="AC232" i="17"/>
  <c r="Z232" i="17"/>
  <c r="W232" i="17"/>
  <c r="T232" i="17"/>
  <c r="Q232" i="17"/>
  <c r="N232" i="17"/>
  <c r="AP231" i="17"/>
  <c r="AO231" i="17"/>
  <c r="AN231" i="17"/>
  <c r="AM231" i="17"/>
  <c r="AH231" i="17"/>
  <c r="AF231" i="17"/>
  <c r="AC231" i="17"/>
  <c r="Z231" i="17"/>
  <c r="W231" i="17"/>
  <c r="T231" i="17"/>
  <c r="Q231" i="17"/>
  <c r="N231" i="17"/>
  <c r="AP230" i="17"/>
  <c r="AO230" i="17"/>
  <c r="AN230" i="17"/>
  <c r="AM230" i="17"/>
  <c r="AH230" i="17"/>
  <c r="AF230" i="17"/>
  <c r="AC230" i="17"/>
  <c r="Z230" i="17"/>
  <c r="W230" i="17"/>
  <c r="T230" i="17"/>
  <c r="Q230" i="17"/>
  <c r="N230" i="17"/>
  <c r="AP229" i="17"/>
  <c r="AO229" i="17"/>
  <c r="AN229" i="17"/>
  <c r="AM229" i="17"/>
  <c r="AH229" i="17"/>
  <c r="AF229" i="17"/>
  <c r="AC229" i="17"/>
  <c r="Z229" i="17"/>
  <c r="W229" i="17"/>
  <c r="T229" i="17"/>
  <c r="Q229" i="17"/>
  <c r="N229" i="17"/>
  <c r="AP228" i="17"/>
  <c r="AO228" i="17"/>
  <c r="AN228" i="17"/>
  <c r="AM228" i="17"/>
  <c r="AH228" i="17"/>
  <c r="AF228" i="17"/>
  <c r="AC228" i="17"/>
  <c r="Z228" i="17"/>
  <c r="W228" i="17"/>
  <c r="T228" i="17"/>
  <c r="Q228" i="17"/>
  <c r="N228" i="17"/>
  <c r="AP227" i="17"/>
  <c r="AO227" i="17"/>
  <c r="AN227" i="17"/>
  <c r="AM227" i="17"/>
  <c r="AH227" i="17"/>
  <c r="AF227" i="17"/>
  <c r="AC227" i="17"/>
  <c r="Z227" i="17"/>
  <c r="W227" i="17"/>
  <c r="T227" i="17"/>
  <c r="Q227" i="17"/>
  <c r="N227" i="17"/>
  <c r="AP226" i="17"/>
  <c r="AO226" i="17"/>
  <c r="AN226" i="17"/>
  <c r="AM226" i="17"/>
  <c r="AH226" i="17"/>
  <c r="AF226" i="17"/>
  <c r="AC226" i="17"/>
  <c r="Z226" i="17"/>
  <c r="W226" i="17"/>
  <c r="T226" i="17"/>
  <c r="Q226" i="17"/>
  <c r="N226" i="17"/>
  <c r="AP225" i="17"/>
  <c r="AO225" i="17"/>
  <c r="AN225" i="17"/>
  <c r="AM225" i="17"/>
  <c r="AH225" i="17"/>
  <c r="AF225" i="17"/>
  <c r="AC225" i="17"/>
  <c r="Z225" i="17"/>
  <c r="W225" i="17"/>
  <c r="T225" i="17"/>
  <c r="Q225" i="17"/>
  <c r="N225" i="17"/>
  <c r="AP224" i="17"/>
  <c r="AO224" i="17"/>
  <c r="AN224" i="17"/>
  <c r="AM224" i="17"/>
  <c r="AH224" i="17"/>
  <c r="AF224" i="17"/>
  <c r="AC224" i="17"/>
  <c r="Z224" i="17"/>
  <c r="W224" i="17"/>
  <c r="T224" i="17"/>
  <c r="Q224" i="17"/>
  <c r="N224" i="17"/>
  <c r="AP223" i="17"/>
  <c r="AO223" i="17"/>
  <c r="AN223" i="17"/>
  <c r="AM223" i="17"/>
  <c r="AH223" i="17"/>
  <c r="AF223" i="17"/>
  <c r="AC223" i="17"/>
  <c r="Z223" i="17"/>
  <c r="W223" i="17"/>
  <c r="T223" i="17"/>
  <c r="Q223" i="17"/>
  <c r="N223" i="17"/>
  <c r="AP222" i="17"/>
  <c r="AO222" i="17"/>
  <c r="AN222" i="17"/>
  <c r="AM222" i="17"/>
  <c r="AH222" i="17"/>
  <c r="AF222" i="17"/>
  <c r="AC222" i="17"/>
  <c r="Z222" i="17"/>
  <c r="W222" i="17"/>
  <c r="T222" i="17"/>
  <c r="Q222" i="17"/>
  <c r="N222" i="17"/>
  <c r="AP221" i="17"/>
  <c r="AO221" i="17"/>
  <c r="AN221" i="17"/>
  <c r="AM221" i="17"/>
  <c r="AP220" i="17"/>
  <c r="AO220" i="17"/>
  <c r="AN220" i="17"/>
  <c r="AM220" i="17"/>
  <c r="AH220" i="17"/>
  <c r="AF220" i="17"/>
  <c r="AC220" i="17"/>
  <c r="Z220" i="17"/>
  <c r="W220" i="17"/>
  <c r="T220" i="17"/>
  <c r="Q220" i="17"/>
  <c r="N220" i="17"/>
  <c r="AP219" i="17"/>
  <c r="AO219" i="17"/>
  <c r="AN219" i="17"/>
  <c r="AM219" i="17"/>
  <c r="AH219" i="17"/>
  <c r="AF219" i="17"/>
  <c r="AC219" i="17"/>
  <c r="Z219" i="17"/>
  <c r="W219" i="17"/>
  <c r="T219" i="17"/>
  <c r="Q219" i="17"/>
  <c r="N219" i="17"/>
  <c r="AP218" i="17"/>
  <c r="AO218" i="17"/>
  <c r="AN218" i="17"/>
  <c r="AM218" i="17"/>
  <c r="AH218" i="17"/>
  <c r="AF218" i="17"/>
  <c r="AC218" i="17"/>
  <c r="Z218" i="17"/>
  <c r="W218" i="17"/>
  <c r="T218" i="17"/>
  <c r="Q218" i="17"/>
  <c r="N218" i="17"/>
  <c r="AP217" i="17"/>
  <c r="AO217" i="17"/>
  <c r="AN217" i="17"/>
  <c r="AM217" i="17"/>
  <c r="AP216" i="17"/>
  <c r="AO216" i="17"/>
  <c r="AN216" i="17"/>
  <c r="AM216" i="17"/>
  <c r="AH216" i="17"/>
  <c r="AF216" i="17"/>
  <c r="AC216" i="17"/>
  <c r="Z216" i="17"/>
  <c r="W216" i="17"/>
  <c r="T216" i="17"/>
  <c r="Q216" i="17"/>
  <c r="N216" i="17"/>
  <c r="AP215" i="17"/>
  <c r="AO215" i="17"/>
  <c r="AN215" i="17"/>
  <c r="AM215" i="17"/>
  <c r="AH215" i="17"/>
  <c r="AF215" i="17"/>
  <c r="AC215" i="17"/>
  <c r="Z215" i="17"/>
  <c r="W215" i="17"/>
  <c r="T215" i="17"/>
  <c r="Q215" i="17"/>
  <c r="N215" i="17"/>
  <c r="AP214" i="17"/>
  <c r="AO214" i="17"/>
  <c r="AN214" i="17"/>
  <c r="AM214" i="17"/>
  <c r="AP213" i="17"/>
  <c r="AO213" i="17"/>
  <c r="AN213" i="17"/>
  <c r="AM213" i="17"/>
  <c r="AH213" i="17"/>
  <c r="AF213" i="17"/>
  <c r="AC213" i="17"/>
  <c r="Z213" i="17"/>
  <c r="W213" i="17"/>
  <c r="T213" i="17"/>
  <c r="Q213" i="17"/>
  <c r="N213" i="17"/>
  <c r="AP212" i="17"/>
  <c r="AO212" i="17"/>
  <c r="AN212" i="17"/>
  <c r="AM212" i="17"/>
  <c r="AH212" i="17"/>
  <c r="AF212" i="17"/>
  <c r="AC212" i="17"/>
  <c r="Z212" i="17"/>
  <c r="W212" i="17"/>
  <c r="T212" i="17"/>
  <c r="Q212" i="17"/>
  <c r="N212" i="17"/>
  <c r="AP211" i="17"/>
  <c r="AO211" i="17"/>
  <c r="AN211" i="17"/>
  <c r="AM211" i="17"/>
  <c r="AH211" i="17"/>
  <c r="AC211" i="17"/>
  <c r="Z211" i="17"/>
  <c r="W211" i="17"/>
  <c r="T211" i="17"/>
  <c r="Q211" i="17"/>
  <c r="N211" i="17"/>
  <c r="AP210" i="17"/>
  <c r="AO210" i="17"/>
  <c r="AN210" i="17"/>
  <c r="AM210" i="17"/>
  <c r="AH210" i="17"/>
  <c r="AF210" i="17"/>
  <c r="AC210" i="17"/>
  <c r="Z210" i="17"/>
  <c r="W210" i="17"/>
  <c r="T210" i="17"/>
  <c r="Q210" i="17"/>
  <c r="N210" i="17"/>
  <c r="AP209" i="17"/>
  <c r="AO209" i="17"/>
  <c r="AN209" i="17"/>
  <c r="AM209" i="17"/>
  <c r="AH209" i="17"/>
  <c r="AF209" i="17"/>
  <c r="AC209" i="17"/>
  <c r="Z209" i="17"/>
  <c r="W209" i="17"/>
  <c r="T209" i="17"/>
  <c r="Q209" i="17"/>
  <c r="N209" i="17"/>
  <c r="AP208" i="17"/>
  <c r="AO208" i="17"/>
  <c r="AN208" i="17"/>
  <c r="AM208" i="17"/>
  <c r="AP207" i="17"/>
  <c r="AO207" i="17"/>
  <c r="AN207" i="17"/>
  <c r="AM207" i="17"/>
  <c r="AH207" i="17"/>
  <c r="AF207" i="17"/>
  <c r="AC207" i="17"/>
  <c r="Z207" i="17"/>
  <c r="W207" i="17"/>
  <c r="T207" i="17"/>
  <c r="Q207" i="17"/>
  <c r="N207" i="17"/>
  <c r="AP206" i="17"/>
  <c r="AO206" i="17"/>
  <c r="AN206" i="17"/>
  <c r="AM206" i="17"/>
  <c r="AH206" i="17"/>
  <c r="AF206" i="17"/>
  <c r="AC206" i="17"/>
  <c r="Z206" i="17"/>
  <c r="W206" i="17"/>
  <c r="T206" i="17"/>
  <c r="Q206" i="17"/>
  <c r="N206" i="17"/>
  <c r="AP205" i="17"/>
  <c r="AO205" i="17"/>
  <c r="AN205" i="17"/>
  <c r="AM205" i="17"/>
  <c r="AH205" i="17"/>
  <c r="AF205" i="17"/>
  <c r="AC205" i="17"/>
  <c r="Z205" i="17"/>
  <c r="W205" i="17"/>
  <c r="T205" i="17"/>
  <c r="Q205" i="17"/>
  <c r="N205" i="17"/>
  <c r="AP204" i="17"/>
  <c r="AO204" i="17"/>
  <c r="AN204" i="17"/>
  <c r="AM204" i="17"/>
  <c r="AH204" i="17"/>
  <c r="AF204" i="17"/>
  <c r="AC204" i="17"/>
  <c r="Z204" i="17"/>
  <c r="W204" i="17"/>
  <c r="T204" i="17"/>
  <c r="Q204" i="17"/>
  <c r="N204" i="17"/>
  <c r="AP203" i="17"/>
  <c r="AO203" i="17"/>
  <c r="AN203" i="17"/>
  <c r="AM203" i="17"/>
  <c r="AH203" i="17"/>
  <c r="AF203" i="17"/>
  <c r="AC203" i="17"/>
  <c r="Z203" i="17"/>
  <c r="W203" i="17"/>
  <c r="T203" i="17"/>
  <c r="Q203" i="17"/>
  <c r="N203" i="17"/>
  <c r="AP202" i="17"/>
  <c r="AO202" i="17"/>
  <c r="AN202" i="17"/>
  <c r="AM202" i="17"/>
  <c r="AH202" i="17"/>
  <c r="AF202" i="17"/>
  <c r="AC202" i="17"/>
  <c r="Z202" i="17"/>
  <c r="W202" i="17"/>
  <c r="T202" i="17"/>
  <c r="Q202" i="17"/>
  <c r="N202" i="17"/>
  <c r="AP201" i="17"/>
  <c r="AO201" i="17"/>
  <c r="AN201" i="17"/>
  <c r="AM201" i="17"/>
  <c r="AH201" i="17"/>
  <c r="AF201" i="17"/>
  <c r="AC201" i="17"/>
  <c r="Z201" i="17"/>
  <c r="W201" i="17"/>
  <c r="T201" i="17"/>
  <c r="Q201" i="17"/>
  <c r="N201" i="17"/>
  <c r="AP200" i="17"/>
  <c r="AO200" i="17"/>
  <c r="AN200" i="17"/>
  <c r="AM200" i="17"/>
  <c r="AH200" i="17"/>
  <c r="AF200" i="17"/>
  <c r="AC200" i="17"/>
  <c r="Z200" i="17"/>
  <c r="W200" i="17"/>
  <c r="T200" i="17"/>
  <c r="Q200" i="17"/>
  <c r="N200" i="17"/>
  <c r="AP199" i="17"/>
  <c r="AO199" i="17"/>
  <c r="AN199" i="17"/>
  <c r="AM199" i="17"/>
  <c r="AH199" i="17"/>
  <c r="AF199" i="17"/>
  <c r="AC199" i="17"/>
  <c r="Z199" i="17"/>
  <c r="W199" i="17"/>
  <c r="T199" i="17"/>
  <c r="Q199" i="17"/>
  <c r="N199" i="17"/>
  <c r="AP198" i="17"/>
  <c r="AO198" i="17"/>
  <c r="AN198" i="17"/>
  <c r="AM198" i="17"/>
  <c r="AH198" i="17"/>
  <c r="AF198" i="17"/>
  <c r="AC198" i="17"/>
  <c r="Z198" i="17"/>
  <c r="W198" i="17"/>
  <c r="T198" i="17"/>
  <c r="Q198" i="17"/>
  <c r="N198" i="17"/>
  <c r="AP197" i="17"/>
  <c r="AO197" i="17"/>
  <c r="AN197" i="17"/>
  <c r="AM197" i="17"/>
  <c r="AH197" i="17"/>
  <c r="AF197" i="17"/>
  <c r="AC197" i="17"/>
  <c r="Z197" i="17"/>
  <c r="W197" i="17"/>
  <c r="T197" i="17"/>
  <c r="Q197" i="17"/>
  <c r="N197" i="17"/>
  <c r="AP196" i="17"/>
  <c r="AO196" i="17"/>
  <c r="AN196" i="17"/>
  <c r="AM196" i="17"/>
  <c r="AP195" i="17"/>
  <c r="AO195" i="17"/>
  <c r="AN195" i="17"/>
  <c r="AM195" i="17"/>
  <c r="AH195" i="17"/>
  <c r="AF195" i="17"/>
  <c r="AC195" i="17"/>
  <c r="Z195" i="17"/>
  <c r="W195" i="17"/>
  <c r="T195" i="17"/>
  <c r="Q195" i="17"/>
  <c r="N195" i="17"/>
  <c r="AP194" i="17"/>
  <c r="AO194" i="17"/>
  <c r="AN194" i="17"/>
  <c r="AM194" i="17"/>
  <c r="AH194" i="17"/>
  <c r="AF194" i="17"/>
  <c r="AC194" i="17"/>
  <c r="Z194" i="17"/>
  <c r="W194" i="17"/>
  <c r="T194" i="17"/>
  <c r="Q194" i="17"/>
  <c r="N194" i="17"/>
  <c r="AP193" i="17"/>
  <c r="AO193" i="17"/>
  <c r="AN193" i="17"/>
  <c r="AM193" i="17"/>
  <c r="AH193" i="17"/>
  <c r="AF193" i="17"/>
  <c r="AC193" i="17"/>
  <c r="Z193" i="17"/>
  <c r="W193" i="17"/>
  <c r="T193" i="17"/>
  <c r="Q193" i="17"/>
  <c r="N193" i="17"/>
  <c r="AP192" i="17"/>
  <c r="AO192" i="17"/>
  <c r="AN192" i="17"/>
  <c r="AM192" i="17"/>
  <c r="AH192" i="17"/>
  <c r="AF192" i="17"/>
  <c r="AC192" i="17"/>
  <c r="Z192" i="17"/>
  <c r="W192" i="17"/>
  <c r="T192" i="17"/>
  <c r="Q192" i="17"/>
  <c r="N192" i="17"/>
  <c r="AP191" i="17"/>
  <c r="AO191" i="17"/>
  <c r="AN191" i="17"/>
  <c r="AM191" i="17"/>
  <c r="AH191" i="17"/>
  <c r="AF191" i="17"/>
  <c r="AC191" i="17"/>
  <c r="Z191" i="17"/>
  <c r="W191" i="17"/>
  <c r="T191" i="17"/>
  <c r="Q191" i="17"/>
  <c r="N191" i="17"/>
  <c r="AP190" i="17"/>
  <c r="AO190" i="17"/>
  <c r="AN190" i="17"/>
  <c r="AM190" i="17"/>
  <c r="AH190" i="17"/>
  <c r="AF190" i="17"/>
  <c r="AC190" i="17"/>
  <c r="Z190" i="17"/>
  <c r="W190" i="17"/>
  <c r="T190" i="17"/>
  <c r="Q190" i="17"/>
  <c r="N190" i="17"/>
  <c r="AP189" i="17"/>
  <c r="AO189" i="17"/>
  <c r="AN189" i="17"/>
  <c r="AM189" i="17"/>
  <c r="AP188" i="17"/>
  <c r="AO188" i="17"/>
  <c r="AN188" i="17"/>
  <c r="AM188" i="17"/>
  <c r="AH188" i="17"/>
  <c r="AF188" i="17"/>
  <c r="AC188" i="17"/>
  <c r="Z188" i="17"/>
  <c r="W188" i="17"/>
  <c r="T188" i="17"/>
  <c r="Q188" i="17"/>
  <c r="N188" i="17"/>
  <c r="AP187" i="17"/>
  <c r="AO187" i="17"/>
  <c r="AN187" i="17"/>
  <c r="AM187" i="17"/>
  <c r="AH187" i="17"/>
  <c r="AF187" i="17"/>
  <c r="AC187" i="17"/>
  <c r="Z187" i="17"/>
  <c r="W187" i="17"/>
  <c r="T187" i="17"/>
  <c r="Q187" i="17"/>
  <c r="N187" i="17"/>
  <c r="AP186" i="17"/>
  <c r="AO186" i="17"/>
  <c r="AN186" i="17"/>
  <c r="AM186" i="17"/>
  <c r="AH186" i="17"/>
  <c r="AF186" i="17"/>
  <c r="AC186" i="17"/>
  <c r="Z186" i="17"/>
  <c r="W186" i="17"/>
  <c r="T186" i="17"/>
  <c r="Q186" i="17"/>
  <c r="N186" i="17"/>
  <c r="AP185" i="17"/>
  <c r="AO185" i="17"/>
  <c r="AN185" i="17"/>
  <c r="AM185" i="17"/>
  <c r="AP184" i="17"/>
  <c r="AO184" i="17"/>
  <c r="AN184" i="17"/>
  <c r="AM184" i="17"/>
  <c r="AH184" i="17"/>
  <c r="AF184" i="17"/>
  <c r="AC184" i="17"/>
  <c r="Z184" i="17"/>
  <c r="W184" i="17"/>
  <c r="T184" i="17"/>
  <c r="Q184" i="17"/>
  <c r="N184" i="17"/>
  <c r="AP183" i="17"/>
  <c r="AO183" i="17"/>
  <c r="AN183" i="17"/>
  <c r="AM183" i="17"/>
  <c r="AH183" i="17"/>
  <c r="AF183" i="17"/>
  <c r="AC183" i="17"/>
  <c r="Z183" i="17"/>
  <c r="W183" i="17"/>
  <c r="T183" i="17"/>
  <c r="Q183" i="17"/>
  <c r="N183" i="17"/>
  <c r="AP182" i="17"/>
  <c r="AO182" i="17"/>
  <c r="AN182" i="17"/>
  <c r="AM182" i="17"/>
  <c r="AH182" i="17"/>
  <c r="AF182" i="17"/>
  <c r="AC182" i="17"/>
  <c r="Z182" i="17"/>
  <c r="W182" i="17"/>
  <c r="T182" i="17"/>
  <c r="Q182" i="17"/>
  <c r="N182" i="17"/>
  <c r="AP181" i="17"/>
  <c r="AO181" i="17"/>
  <c r="AN181" i="17"/>
  <c r="AM181" i="17"/>
  <c r="AH181" i="17"/>
  <c r="AF181" i="17"/>
  <c r="AC181" i="17"/>
  <c r="Z181" i="17"/>
  <c r="W181" i="17"/>
  <c r="T181" i="17"/>
  <c r="Q181" i="17"/>
  <c r="N181" i="17"/>
  <c r="AP180" i="17"/>
  <c r="AO180" i="17"/>
  <c r="AN180" i="17"/>
  <c r="AM180" i="17"/>
  <c r="AH180" i="17"/>
  <c r="AF180" i="17"/>
  <c r="AC180" i="17"/>
  <c r="Z180" i="17"/>
  <c r="W180" i="17"/>
  <c r="T180" i="17"/>
  <c r="Q180" i="17"/>
  <c r="N180" i="17"/>
  <c r="AP179" i="17"/>
  <c r="AO179" i="17"/>
  <c r="AN179" i="17"/>
  <c r="AM179" i="17"/>
  <c r="AH179" i="17"/>
  <c r="AF179" i="17"/>
  <c r="AC179" i="17"/>
  <c r="Z179" i="17"/>
  <c r="W179" i="17"/>
  <c r="T179" i="17"/>
  <c r="Q179" i="17"/>
  <c r="N179" i="17"/>
  <c r="AP178" i="17"/>
  <c r="AO178" i="17"/>
  <c r="AN178" i="17"/>
  <c r="AM178" i="17"/>
  <c r="AH178" i="17"/>
  <c r="AF178" i="17"/>
  <c r="AC178" i="17"/>
  <c r="Z178" i="17"/>
  <c r="W178" i="17"/>
  <c r="T178" i="17"/>
  <c r="Q178" i="17"/>
  <c r="N178" i="17"/>
  <c r="AP177" i="17"/>
  <c r="AO177" i="17"/>
  <c r="AN177" i="17"/>
  <c r="AM177" i="17"/>
  <c r="AH177" i="17"/>
  <c r="AF177" i="17"/>
  <c r="AC177" i="17"/>
  <c r="Z177" i="17"/>
  <c r="W177" i="17"/>
  <c r="T177" i="17"/>
  <c r="Q177" i="17"/>
  <c r="N177" i="17"/>
  <c r="AP176" i="17"/>
  <c r="AO176" i="17"/>
  <c r="AN176" i="17"/>
  <c r="AM176" i="17"/>
  <c r="AP175" i="17"/>
  <c r="AO175" i="17"/>
  <c r="AN175" i="17"/>
  <c r="AM175" i="17"/>
  <c r="AH175" i="17"/>
  <c r="AF175" i="17"/>
  <c r="AC175" i="17"/>
  <c r="Z175" i="17"/>
  <c r="W175" i="17"/>
  <c r="T175" i="17"/>
  <c r="Q175" i="17"/>
  <c r="N175" i="17"/>
  <c r="AP174" i="17"/>
  <c r="AO174" i="17"/>
  <c r="AN174" i="17"/>
  <c r="AM174" i="17"/>
  <c r="AH174" i="17"/>
  <c r="AF174" i="17"/>
  <c r="AC174" i="17"/>
  <c r="Z174" i="17"/>
  <c r="W174" i="17"/>
  <c r="T174" i="17"/>
  <c r="Q174" i="17"/>
  <c r="N174" i="17"/>
  <c r="AP173" i="17"/>
  <c r="AO173" i="17"/>
  <c r="AN173" i="17"/>
  <c r="AM173" i="17"/>
  <c r="AP172" i="17"/>
  <c r="AO172" i="17"/>
  <c r="AN172" i="17"/>
  <c r="AM172" i="17"/>
  <c r="AH172" i="17"/>
  <c r="AF172" i="17"/>
  <c r="AC172" i="17"/>
  <c r="Z172" i="17"/>
  <c r="W172" i="17"/>
  <c r="T172" i="17"/>
  <c r="Q172" i="17"/>
  <c r="N172" i="17"/>
  <c r="AP171" i="17"/>
  <c r="AO171" i="17"/>
  <c r="AN171" i="17"/>
  <c r="AM171" i="17"/>
  <c r="AH171" i="17"/>
  <c r="AF171" i="17"/>
  <c r="AC171" i="17"/>
  <c r="Z171" i="17"/>
  <c r="W171" i="17"/>
  <c r="T171" i="17"/>
  <c r="Q171" i="17"/>
  <c r="N171" i="17"/>
  <c r="AP170" i="17"/>
  <c r="AO170" i="17"/>
  <c r="AN170" i="17"/>
  <c r="AM170" i="17"/>
  <c r="AH170" i="17"/>
  <c r="AF170" i="17"/>
  <c r="AC170" i="17"/>
  <c r="Z170" i="17"/>
  <c r="W170" i="17"/>
  <c r="T170" i="17"/>
  <c r="Q170" i="17"/>
  <c r="N170" i="17"/>
  <c r="AP169" i="17"/>
  <c r="AO169" i="17"/>
  <c r="AN169" i="17"/>
  <c r="AM169" i="17"/>
  <c r="AH169" i="17"/>
  <c r="AF169" i="17"/>
  <c r="AC169" i="17"/>
  <c r="Z169" i="17"/>
  <c r="W169" i="17"/>
  <c r="T169" i="17"/>
  <c r="Q169" i="17"/>
  <c r="N169" i="17"/>
  <c r="AP168" i="17"/>
  <c r="AO168" i="17"/>
  <c r="AN168" i="17"/>
  <c r="AM168" i="17"/>
  <c r="AH168" i="17"/>
  <c r="AF168" i="17"/>
  <c r="AC168" i="17"/>
  <c r="Z168" i="17"/>
  <c r="W168" i="17"/>
  <c r="T168" i="17"/>
  <c r="Q168" i="17"/>
  <c r="N168" i="17"/>
  <c r="AP167" i="17"/>
  <c r="AO167" i="17"/>
  <c r="AN167" i="17"/>
  <c r="AM167" i="17"/>
  <c r="AP166" i="17"/>
  <c r="AO166" i="17"/>
  <c r="AN166" i="17"/>
  <c r="AM166" i="17"/>
  <c r="AH166" i="17"/>
  <c r="AF166" i="17"/>
  <c r="AC166" i="17"/>
  <c r="Z166" i="17"/>
  <c r="W166" i="17"/>
  <c r="T166" i="17"/>
  <c r="Q166" i="17"/>
  <c r="N166" i="17"/>
  <c r="AP165" i="17"/>
  <c r="AO165" i="17"/>
  <c r="AN165" i="17"/>
  <c r="AM165" i="17"/>
  <c r="AH165" i="17"/>
  <c r="AF165" i="17"/>
  <c r="AC165" i="17"/>
  <c r="Z165" i="17"/>
  <c r="W165" i="17"/>
  <c r="T165" i="17"/>
  <c r="Q165" i="17"/>
  <c r="N165" i="17"/>
  <c r="AP164" i="17"/>
  <c r="AO164" i="17"/>
  <c r="AN164" i="17"/>
  <c r="AM164" i="17"/>
  <c r="AH164" i="17"/>
  <c r="AF164" i="17"/>
  <c r="AC164" i="17"/>
  <c r="Z164" i="17"/>
  <c r="W164" i="17"/>
  <c r="T164" i="17"/>
  <c r="Q164" i="17"/>
  <c r="N164" i="17"/>
  <c r="AP163" i="17"/>
  <c r="AO163" i="17"/>
  <c r="AN163" i="17"/>
  <c r="AM163" i="17"/>
  <c r="AH163" i="17"/>
  <c r="AF163" i="17"/>
  <c r="AC163" i="17"/>
  <c r="Z163" i="17"/>
  <c r="W163" i="17"/>
  <c r="T163" i="17"/>
  <c r="Q163" i="17"/>
  <c r="N163" i="17"/>
  <c r="AP162" i="17"/>
  <c r="AO162" i="17"/>
  <c r="AN162" i="17"/>
  <c r="AM162" i="17"/>
  <c r="AH162" i="17"/>
  <c r="AF162" i="17"/>
  <c r="AC162" i="17"/>
  <c r="Z162" i="17"/>
  <c r="W162" i="17"/>
  <c r="T162" i="17"/>
  <c r="Q162" i="17"/>
  <c r="N162" i="17"/>
  <c r="AP161" i="17"/>
  <c r="AO161" i="17"/>
  <c r="AN161" i="17"/>
  <c r="AM161" i="17"/>
  <c r="AH161" i="17"/>
  <c r="AF161" i="17"/>
  <c r="AC161" i="17"/>
  <c r="Z161" i="17"/>
  <c r="W161" i="17"/>
  <c r="T161" i="17"/>
  <c r="Q161" i="17"/>
  <c r="N161" i="17"/>
  <c r="AP160" i="17"/>
  <c r="AO160" i="17"/>
  <c r="AN160" i="17"/>
  <c r="AM160" i="17"/>
  <c r="AH160" i="17"/>
  <c r="AF160" i="17"/>
  <c r="AC160" i="17"/>
  <c r="Z160" i="17"/>
  <c r="W160" i="17"/>
  <c r="T160" i="17"/>
  <c r="Q160" i="17"/>
  <c r="N160" i="17"/>
  <c r="AP159" i="17"/>
  <c r="AO159" i="17"/>
  <c r="AN159" i="17"/>
  <c r="AM159" i="17"/>
  <c r="AP158" i="17"/>
  <c r="AO158" i="17"/>
  <c r="AN158" i="17"/>
  <c r="AM158" i="17"/>
  <c r="AH158" i="17"/>
  <c r="AF158" i="17"/>
  <c r="AC158" i="17"/>
  <c r="Z158" i="17"/>
  <c r="W158" i="17"/>
  <c r="T158" i="17"/>
  <c r="Q158" i="17"/>
  <c r="N158" i="17"/>
  <c r="AP157" i="17"/>
  <c r="AO157" i="17"/>
  <c r="AN157" i="17"/>
  <c r="AM157" i="17"/>
  <c r="AH157" i="17"/>
  <c r="AF157" i="17"/>
  <c r="AC157" i="17"/>
  <c r="Z157" i="17"/>
  <c r="W157" i="17"/>
  <c r="T157" i="17"/>
  <c r="Q157" i="17"/>
  <c r="N157" i="17"/>
  <c r="AP156" i="17"/>
  <c r="AO156" i="17"/>
  <c r="AN156" i="17"/>
  <c r="AM156" i="17"/>
  <c r="AP155" i="17"/>
  <c r="AO155" i="17"/>
  <c r="AN155" i="17"/>
  <c r="AM155" i="17"/>
  <c r="AH155" i="17"/>
  <c r="AF155" i="17"/>
  <c r="AC155" i="17"/>
  <c r="Z155" i="17"/>
  <c r="W155" i="17"/>
  <c r="T155" i="17"/>
  <c r="Q155" i="17"/>
  <c r="N155" i="17"/>
  <c r="AP154" i="17"/>
  <c r="AO154" i="17"/>
  <c r="AN154" i="17"/>
  <c r="AM154" i="17"/>
  <c r="AH154" i="17"/>
  <c r="AF154" i="17"/>
  <c r="AC154" i="17"/>
  <c r="Z154" i="17"/>
  <c r="W154" i="17"/>
  <c r="T154" i="17"/>
  <c r="Q154" i="17"/>
  <c r="N154" i="17"/>
  <c r="AP153" i="17"/>
  <c r="AO153" i="17"/>
  <c r="AN153" i="17"/>
  <c r="AM153" i="17"/>
  <c r="AP152" i="17"/>
  <c r="AO152" i="17"/>
  <c r="AN152" i="17"/>
  <c r="AM152" i="17"/>
  <c r="AH152" i="17"/>
  <c r="AF152" i="17"/>
  <c r="AC152" i="17"/>
  <c r="Z152" i="17"/>
  <c r="W152" i="17"/>
  <c r="T152" i="17"/>
  <c r="Q152" i="17"/>
  <c r="N152" i="17"/>
  <c r="AP151" i="17"/>
  <c r="AO151" i="17"/>
  <c r="AN151" i="17"/>
  <c r="AM151" i="17"/>
  <c r="AP150" i="17"/>
  <c r="AO150" i="17"/>
  <c r="AN150" i="17"/>
  <c r="AM150" i="17"/>
  <c r="AH150" i="17"/>
  <c r="AF150" i="17"/>
  <c r="AC150" i="17"/>
  <c r="Z150" i="17"/>
  <c r="W150" i="17"/>
  <c r="T150" i="17"/>
  <c r="Q150" i="17"/>
  <c r="N150" i="17"/>
  <c r="AP149" i="17"/>
  <c r="AO149" i="17"/>
  <c r="AN149" i="17"/>
  <c r="AM149" i="17"/>
  <c r="AH149" i="17"/>
  <c r="AF149" i="17"/>
  <c r="AC149" i="17"/>
  <c r="Z149" i="17"/>
  <c r="W149" i="17"/>
  <c r="T149" i="17"/>
  <c r="Q149" i="17"/>
  <c r="N149" i="17"/>
  <c r="AP148" i="17"/>
  <c r="AO148" i="17"/>
  <c r="AN148" i="17"/>
  <c r="AM148" i="17"/>
  <c r="AH148" i="17"/>
  <c r="AF148" i="17"/>
  <c r="AC148" i="17"/>
  <c r="Z148" i="17"/>
  <c r="W148" i="17"/>
  <c r="T148" i="17"/>
  <c r="Q148" i="17"/>
  <c r="N148" i="17"/>
  <c r="AP147" i="17"/>
  <c r="AO147" i="17"/>
  <c r="AN147" i="17"/>
  <c r="AM147" i="17"/>
  <c r="AH147" i="17"/>
  <c r="AF147" i="17"/>
  <c r="AC147" i="17"/>
  <c r="Z147" i="17"/>
  <c r="W147" i="17"/>
  <c r="T147" i="17"/>
  <c r="Q147" i="17"/>
  <c r="N147" i="17"/>
  <c r="AP146" i="17"/>
  <c r="AO146" i="17"/>
  <c r="AN146" i="17"/>
  <c r="AM146" i="17"/>
  <c r="AH146" i="17"/>
  <c r="AF146" i="17"/>
  <c r="AC146" i="17"/>
  <c r="Z146" i="17"/>
  <c r="W146" i="17"/>
  <c r="T146" i="17"/>
  <c r="Q146" i="17"/>
  <c r="N146" i="17"/>
  <c r="AP145" i="17"/>
  <c r="AO145" i="17"/>
  <c r="AN145" i="17"/>
  <c r="AM145" i="17"/>
  <c r="AH145" i="17"/>
  <c r="AF145" i="17"/>
  <c r="AC145" i="17"/>
  <c r="Z145" i="17"/>
  <c r="W145" i="17"/>
  <c r="T145" i="17"/>
  <c r="Q145" i="17"/>
  <c r="N145" i="17"/>
  <c r="AP144" i="17"/>
  <c r="AO144" i="17"/>
  <c r="AN144" i="17"/>
  <c r="AM144" i="17"/>
  <c r="AH144" i="17"/>
  <c r="AF144" i="17"/>
  <c r="AC144" i="17"/>
  <c r="Z144" i="17"/>
  <c r="W144" i="17"/>
  <c r="T144" i="17"/>
  <c r="Q144" i="17"/>
  <c r="N144" i="17"/>
  <c r="AP143" i="17"/>
  <c r="AO143" i="17"/>
  <c r="AN143" i="17"/>
  <c r="AM143" i="17"/>
  <c r="AH143" i="17"/>
  <c r="AF143" i="17"/>
  <c r="AC143" i="17"/>
  <c r="Z143" i="17"/>
  <c r="W143" i="17"/>
  <c r="T143" i="17"/>
  <c r="Q143" i="17"/>
  <c r="N143" i="17"/>
  <c r="AP142" i="17"/>
  <c r="AO142" i="17"/>
  <c r="AN142" i="17"/>
  <c r="AM142" i="17"/>
  <c r="AP141" i="17"/>
  <c r="AO141" i="17"/>
  <c r="AN141" i="17"/>
  <c r="AM141" i="17"/>
  <c r="AH141" i="17"/>
  <c r="AF141" i="17"/>
  <c r="AC141" i="17"/>
  <c r="Z141" i="17"/>
  <c r="W141" i="17"/>
  <c r="T141" i="17"/>
  <c r="Q141" i="17"/>
  <c r="N141" i="17"/>
  <c r="AP140" i="17"/>
  <c r="AO140" i="17"/>
  <c r="AN140" i="17"/>
  <c r="AM140" i="17"/>
  <c r="AH140" i="17"/>
  <c r="AF140" i="17"/>
  <c r="AC140" i="17"/>
  <c r="Z140" i="17"/>
  <c r="W140" i="17"/>
  <c r="T140" i="17"/>
  <c r="Q140" i="17"/>
  <c r="N140" i="17"/>
  <c r="AP139" i="17"/>
  <c r="AO139" i="17"/>
  <c r="AN139" i="17"/>
  <c r="AM139" i="17"/>
  <c r="AH139" i="17"/>
  <c r="AF139" i="17"/>
  <c r="AC139" i="17"/>
  <c r="Z139" i="17"/>
  <c r="W139" i="17"/>
  <c r="T139" i="17"/>
  <c r="Q139" i="17"/>
  <c r="N139" i="17"/>
  <c r="AP138" i="17"/>
  <c r="AO138" i="17"/>
  <c r="AN138" i="17"/>
  <c r="AM138" i="17"/>
  <c r="AH138" i="17"/>
  <c r="AF138" i="17"/>
  <c r="AC138" i="17"/>
  <c r="Z138" i="17"/>
  <c r="W138" i="17"/>
  <c r="T138" i="17"/>
  <c r="Q138" i="17"/>
  <c r="N138" i="17"/>
  <c r="AP137" i="17"/>
  <c r="AO137" i="17"/>
  <c r="AN137" i="17"/>
  <c r="AM137" i="17"/>
  <c r="AH137" i="17"/>
  <c r="AF137" i="17"/>
  <c r="AC137" i="17"/>
  <c r="Z137" i="17"/>
  <c r="W137" i="17"/>
  <c r="T137" i="17"/>
  <c r="Q137" i="17"/>
  <c r="N137" i="17"/>
  <c r="AP136" i="17"/>
  <c r="AO136" i="17"/>
  <c r="AN136" i="17"/>
  <c r="AM136" i="17"/>
  <c r="AH136" i="17"/>
  <c r="AF136" i="17"/>
  <c r="AC136" i="17"/>
  <c r="Z136" i="17"/>
  <c r="W136" i="17"/>
  <c r="T136" i="17"/>
  <c r="Q136" i="17"/>
  <c r="N136" i="17"/>
  <c r="AP135" i="17"/>
  <c r="AO135" i="17"/>
  <c r="AN135" i="17"/>
  <c r="AM135" i="17"/>
  <c r="AH135" i="17"/>
  <c r="AF135" i="17"/>
  <c r="AC135" i="17"/>
  <c r="Z135" i="17"/>
  <c r="W135" i="17"/>
  <c r="T135" i="17"/>
  <c r="Q135" i="17"/>
  <c r="N135" i="17"/>
  <c r="AP134" i="17"/>
  <c r="AO134" i="17"/>
  <c r="AN134" i="17"/>
  <c r="AM134" i="17"/>
  <c r="AH134" i="17"/>
  <c r="AF134" i="17"/>
  <c r="AC134" i="17"/>
  <c r="Z134" i="17"/>
  <c r="W134" i="17"/>
  <c r="T134" i="17"/>
  <c r="Q134" i="17"/>
  <c r="N134" i="17"/>
  <c r="AP133" i="17"/>
  <c r="AO133" i="17"/>
  <c r="AN133" i="17"/>
  <c r="AM133" i="17"/>
  <c r="AH133" i="17"/>
  <c r="AF133" i="17"/>
  <c r="AC133" i="17"/>
  <c r="Z133" i="17"/>
  <c r="W133" i="17"/>
  <c r="T133" i="17"/>
  <c r="Q133" i="17"/>
  <c r="N133" i="17"/>
  <c r="AP132" i="17"/>
  <c r="AO132" i="17"/>
  <c r="AN132" i="17"/>
  <c r="AM132" i="17"/>
  <c r="AH132" i="17"/>
  <c r="AF132" i="17"/>
  <c r="AC132" i="17"/>
  <c r="Z132" i="17"/>
  <c r="W132" i="17"/>
  <c r="T132" i="17"/>
  <c r="Q132" i="17"/>
  <c r="N132" i="17"/>
  <c r="AP131" i="17"/>
  <c r="AO131" i="17"/>
  <c r="AN131" i="17"/>
  <c r="AM131" i="17"/>
  <c r="AP130" i="17"/>
  <c r="AO130" i="17"/>
  <c r="AN130" i="17"/>
  <c r="AM130" i="17"/>
  <c r="AH130" i="17"/>
  <c r="AF130" i="17"/>
  <c r="AC130" i="17"/>
  <c r="Z130" i="17"/>
  <c r="W130" i="17"/>
  <c r="T130" i="17"/>
  <c r="Q130" i="17"/>
  <c r="N130" i="17"/>
  <c r="AP129" i="17"/>
  <c r="AO129" i="17"/>
  <c r="AN129" i="17"/>
  <c r="AM129" i="17"/>
  <c r="AH129" i="17"/>
  <c r="AF129" i="17"/>
  <c r="AC129" i="17"/>
  <c r="Z129" i="17"/>
  <c r="W129" i="17"/>
  <c r="T129" i="17"/>
  <c r="Q129" i="17"/>
  <c r="N129" i="17"/>
  <c r="AP128" i="17"/>
  <c r="AO128" i="17"/>
  <c r="AN128" i="17"/>
  <c r="AM128" i="17"/>
  <c r="AH128" i="17"/>
  <c r="AF128" i="17"/>
  <c r="AC128" i="17"/>
  <c r="Z128" i="17"/>
  <c r="W128" i="17"/>
  <c r="T128" i="17"/>
  <c r="Q128" i="17"/>
  <c r="N128" i="17"/>
  <c r="AP127" i="17"/>
  <c r="AO127" i="17"/>
  <c r="AN127" i="17"/>
  <c r="AM127" i="17"/>
  <c r="AP126" i="17"/>
  <c r="AO126" i="17"/>
  <c r="AN126" i="17"/>
  <c r="AM126" i="17"/>
  <c r="AH126" i="17"/>
  <c r="AF126" i="17"/>
  <c r="AC126" i="17"/>
  <c r="Z126" i="17"/>
  <c r="W126" i="17"/>
  <c r="T126" i="17"/>
  <c r="Q126" i="17"/>
  <c r="N126" i="17"/>
  <c r="AP125" i="17"/>
  <c r="AO125" i="17"/>
  <c r="AN125" i="17"/>
  <c r="AM125" i="17"/>
  <c r="AH125" i="17"/>
  <c r="AF125" i="17"/>
  <c r="AC125" i="17"/>
  <c r="Z125" i="17"/>
  <c r="W125" i="17"/>
  <c r="T125" i="17"/>
  <c r="Q125" i="17"/>
  <c r="N125" i="17"/>
  <c r="AP124" i="17"/>
  <c r="AO124" i="17"/>
  <c r="AN124" i="17"/>
  <c r="AM124" i="17"/>
  <c r="AH124" i="17"/>
  <c r="AF124" i="17"/>
  <c r="AC124" i="17"/>
  <c r="Z124" i="17"/>
  <c r="W124" i="17"/>
  <c r="T124" i="17"/>
  <c r="Q124" i="17"/>
  <c r="N124" i="17"/>
  <c r="AP123" i="17"/>
  <c r="AO123" i="17"/>
  <c r="AN123" i="17"/>
  <c r="AM123" i="17"/>
  <c r="AH123" i="17"/>
  <c r="AF123" i="17"/>
  <c r="AC123" i="17"/>
  <c r="Z123" i="17"/>
  <c r="W123" i="17"/>
  <c r="T123" i="17"/>
  <c r="Q123" i="17"/>
  <c r="N123" i="17"/>
  <c r="AP122" i="17"/>
  <c r="AO122" i="17"/>
  <c r="AN122" i="17"/>
  <c r="AM122" i="17"/>
  <c r="AP121" i="17"/>
  <c r="AO121" i="17"/>
  <c r="AN121" i="17"/>
  <c r="AM121" i="17"/>
  <c r="AH121" i="17"/>
  <c r="AF121" i="17"/>
  <c r="AC121" i="17"/>
  <c r="Z121" i="17"/>
  <c r="W121" i="17"/>
  <c r="T121" i="17"/>
  <c r="Q121" i="17"/>
  <c r="N121" i="17"/>
  <c r="AP120" i="17"/>
  <c r="AO120" i="17"/>
  <c r="AN120" i="17"/>
  <c r="AM120" i="17"/>
  <c r="AH120" i="17"/>
  <c r="AF120" i="17"/>
  <c r="AC120" i="17"/>
  <c r="Z120" i="17"/>
  <c r="W120" i="17"/>
  <c r="T120" i="17"/>
  <c r="Q120" i="17"/>
  <c r="N120" i="17"/>
  <c r="AP119" i="17"/>
  <c r="AO119" i="17"/>
  <c r="AN119" i="17"/>
  <c r="AM119" i="17"/>
  <c r="AP118" i="17"/>
  <c r="AO118" i="17"/>
  <c r="AN118" i="17"/>
  <c r="AM118" i="17"/>
  <c r="AH118" i="17"/>
  <c r="AF118" i="17"/>
  <c r="AC118" i="17"/>
  <c r="Z118" i="17"/>
  <c r="W118" i="17"/>
  <c r="T118" i="17"/>
  <c r="Q118" i="17"/>
  <c r="N118" i="17"/>
  <c r="AP117" i="17"/>
  <c r="AO117" i="17"/>
  <c r="AN117" i="17"/>
  <c r="AM117" i="17"/>
  <c r="AH117" i="17"/>
  <c r="AF117" i="17"/>
  <c r="AC117" i="17"/>
  <c r="Z117" i="17"/>
  <c r="W117" i="17"/>
  <c r="T117" i="17"/>
  <c r="Q117" i="17"/>
  <c r="N117" i="17"/>
  <c r="AP116" i="17"/>
  <c r="AO116" i="17"/>
  <c r="AN116" i="17"/>
  <c r="AM116" i="17"/>
  <c r="AH116" i="17"/>
  <c r="AF116" i="17"/>
  <c r="AC116" i="17"/>
  <c r="Z116" i="17"/>
  <c r="W116" i="17"/>
  <c r="T116" i="17"/>
  <c r="Q116" i="17"/>
  <c r="N116" i="17"/>
  <c r="AP115" i="17"/>
  <c r="AO115" i="17"/>
  <c r="AN115" i="17"/>
  <c r="AM115" i="17"/>
  <c r="AH115" i="17"/>
  <c r="AF115" i="17"/>
  <c r="AC115" i="17"/>
  <c r="Z115" i="17"/>
  <c r="W115" i="17"/>
  <c r="T115" i="17"/>
  <c r="Q115" i="17"/>
  <c r="N115" i="17"/>
  <c r="AP114" i="17"/>
  <c r="AO114" i="17"/>
  <c r="AN114" i="17"/>
  <c r="AM114" i="17"/>
  <c r="AH114" i="17"/>
  <c r="AF114" i="17"/>
  <c r="AC114" i="17"/>
  <c r="Z114" i="17"/>
  <c r="W114" i="17"/>
  <c r="T114" i="17"/>
  <c r="Q114" i="17"/>
  <c r="N114" i="17"/>
  <c r="AP113" i="17"/>
  <c r="AO113" i="17"/>
  <c r="AN113" i="17"/>
  <c r="AM113" i="17"/>
  <c r="AH113" i="17"/>
  <c r="AF113" i="17"/>
  <c r="AC113" i="17"/>
  <c r="Z113" i="17"/>
  <c r="W113" i="17"/>
  <c r="T113" i="17"/>
  <c r="Q113" i="17"/>
  <c r="N113" i="17"/>
  <c r="AP112" i="17"/>
  <c r="AO112" i="17"/>
  <c r="AN112" i="17"/>
  <c r="AM112" i="17"/>
  <c r="AH112" i="17"/>
  <c r="AF112" i="17"/>
  <c r="AC112" i="17"/>
  <c r="Z112" i="17"/>
  <c r="W112" i="17"/>
  <c r="T112" i="17"/>
  <c r="Q112" i="17"/>
  <c r="N112" i="17"/>
  <c r="AP111" i="17"/>
  <c r="AO111" i="17"/>
  <c r="AN111" i="17"/>
  <c r="AM111" i="17"/>
  <c r="AH111" i="17"/>
  <c r="AF111" i="17"/>
  <c r="AC111" i="17"/>
  <c r="Z111" i="17"/>
  <c r="W111" i="17"/>
  <c r="T111" i="17"/>
  <c r="Q111" i="17"/>
  <c r="N111" i="17"/>
  <c r="AP110" i="17"/>
  <c r="AO110" i="17"/>
  <c r="AN110" i="17"/>
  <c r="AM110" i="17"/>
  <c r="AH110" i="17"/>
  <c r="AF110" i="17"/>
  <c r="AC110" i="17"/>
  <c r="Z110" i="17"/>
  <c r="W110" i="17"/>
  <c r="T110" i="17"/>
  <c r="Q110" i="17"/>
  <c r="N110" i="17"/>
  <c r="AP109" i="17"/>
  <c r="AO109" i="17"/>
  <c r="AN109" i="17"/>
  <c r="AM109" i="17"/>
  <c r="AH109" i="17"/>
  <c r="AF109" i="17"/>
  <c r="AC109" i="17"/>
  <c r="Z109" i="17"/>
  <c r="W109" i="17"/>
  <c r="T109" i="17"/>
  <c r="Q109" i="17"/>
  <c r="N109" i="17"/>
  <c r="AP108" i="17"/>
  <c r="AO108" i="17"/>
  <c r="AN108" i="17"/>
  <c r="AM108" i="17"/>
  <c r="AP107" i="17"/>
  <c r="AO107" i="17"/>
  <c r="AN107" i="17"/>
  <c r="AM107" i="17"/>
  <c r="AH107" i="17"/>
  <c r="AF107" i="17"/>
  <c r="AC107" i="17"/>
  <c r="Z107" i="17"/>
  <c r="W107" i="17"/>
  <c r="T107" i="17"/>
  <c r="Q107" i="17"/>
  <c r="N107" i="17"/>
  <c r="AP106" i="17"/>
  <c r="AO106" i="17"/>
  <c r="AN106" i="17"/>
  <c r="AM106" i="17"/>
  <c r="AH106" i="17"/>
  <c r="AF106" i="17"/>
  <c r="AC106" i="17"/>
  <c r="Z106" i="17"/>
  <c r="W106" i="17"/>
  <c r="T106" i="17"/>
  <c r="Q106" i="17"/>
  <c r="N106" i="17"/>
  <c r="AP105" i="17"/>
  <c r="AO105" i="17"/>
  <c r="AN105" i="17"/>
  <c r="AM105" i="17"/>
  <c r="AH105" i="17"/>
  <c r="AF105" i="17"/>
  <c r="AC105" i="17"/>
  <c r="Z105" i="17"/>
  <c r="W105" i="17"/>
  <c r="T105" i="17"/>
  <c r="Q105" i="17"/>
  <c r="N105" i="17"/>
  <c r="AP104" i="17"/>
  <c r="AO104" i="17"/>
  <c r="AN104" i="17"/>
  <c r="AM104" i="17"/>
  <c r="AH104" i="17"/>
  <c r="AF104" i="17"/>
  <c r="AC104" i="17"/>
  <c r="Z104" i="17"/>
  <c r="W104" i="17"/>
  <c r="T104" i="17"/>
  <c r="Q104" i="17"/>
  <c r="N104" i="17"/>
  <c r="AP103" i="17"/>
  <c r="AO103" i="17"/>
  <c r="AN103" i="17"/>
  <c r="AM103" i="17"/>
  <c r="AH103" i="17"/>
  <c r="AF103" i="17"/>
  <c r="AC103" i="17"/>
  <c r="Z103" i="17"/>
  <c r="W103" i="17"/>
  <c r="T103" i="17"/>
  <c r="Q103" i="17"/>
  <c r="N103" i="17"/>
  <c r="AP102" i="17"/>
  <c r="AO102" i="17"/>
  <c r="AN102" i="17"/>
  <c r="AM102" i="17"/>
  <c r="AH102" i="17"/>
  <c r="AF102" i="17"/>
  <c r="AC102" i="17"/>
  <c r="Z102" i="17"/>
  <c r="W102" i="17"/>
  <c r="T102" i="17"/>
  <c r="Q102" i="17"/>
  <c r="N102" i="17"/>
  <c r="AP101" i="17"/>
  <c r="AO101" i="17"/>
  <c r="AN101" i="17"/>
  <c r="AM101" i="17"/>
  <c r="AH101" i="17"/>
  <c r="AF101" i="17"/>
  <c r="AC101" i="17"/>
  <c r="Z101" i="17"/>
  <c r="W101" i="17"/>
  <c r="T101" i="17"/>
  <c r="Q101" i="17"/>
  <c r="N101" i="17"/>
  <c r="AP100" i="17"/>
  <c r="AO100" i="17"/>
  <c r="AN100" i="17"/>
  <c r="AM100" i="17"/>
  <c r="AH100" i="17"/>
  <c r="AF100" i="17"/>
  <c r="AC100" i="17"/>
  <c r="Z100" i="17"/>
  <c r="W100" i="17"/>
  <c r="T100" i="17"/>
  <c r="Q100" i="17"/>
  <c r="N100" i="17"/>
  <c r="AP99" i="17"/>
  <c r="AO99" i="17"/>
  <c r="AN99" i="17"/>
  <c r="AM99" i="17"/>
  <c r="AH99" i="17"/>
  <c r="AF99" i="17"/>
  <c r="AC99" i="17"/>
  <c r="Z99" i="17"/>
  <c r="W99" i="17"/>
  <c r="T99" i="17"/>
  <c r="Q99" i="17"/>
  <c r="N99" i="17"/>
  <c r="AP98" i="17"/>
  <c r="AO98" i="17"/>
  <c r="AN98" i="17"/>
  <c r="AM98" i="17"/>
  <c r="AH98" i="17"/>
  <c r="AF98" i="17"/>
  <c r="AC98" i="17"/>
  <c r="Z98" i="17"/>
  <c r="W98" i="17"/>
  <c r="T98" i="17"/>
  <c r="Q98" i="17"/>
  <c r="N98" i="17"/>
  <c r="AP97" i="17"/>
  <c r="AO97" i="17"/>
  <c r="AN97" i="17"/>
  <c r="AM97" i="17"/>
  <c r="AH97" i="17"/>
  <c r="AF97" i="17"/>
  <c r="AC97" i="17"/>
  <c r="Z97" i="17"/>
  <c r="W97" i="17"/>
  <c r="T97" i="17"/>
  <c r="Q97" i="17"/>
  <c r="N97" i="17"/>
  <c r="AP96" i="17"/>
  <c r="AO96" i="17"/>
  <c r="AN96" i="17"/>
  <c r="AM96" i="17"/>
  <c r="AH96" i="17"/>
  <c r="AF96" i="17"/>
  <c r="AC96" i="17"/>
  <c r="Z96" i="17"/>
  <c r="W96" i="17"/>
  <c r="T96" i="17"/>
  <c r="Q96" i="17"/>
  <c r="N96" i="17"/>
  <c r="AP95" i="17"/>
  <c r="AO95" i="17"/>
  <c r="AN95" i="17"/>
  <c r="AM95" i="17"/>
  <c r="AH95" i="17"/>
  <c r="AF95" i="17"/>
  <c r="AC95" i="17"/>
  <c r="Z95" i="17"/>
  <c r="W95" i="17"/>
  <c r="T95" i="17"/>
  <c r="Q95" i="17"/>
  <c r="N95" i="17"/>
  <c r="AP94" i="17"/>
  <c r="AO94" i="17"/>
  <c r="AN94" i="17"/>
  <c r="AM94" i="17"/>
  <c r="AH94" i="17"/>
  <c r="AF94" i="17"/>
  <c r="AC94" i="17"/>
  <c r="Z94" i="17"/>
  <c r="W94" i="17"/>
  <c r="T94" i="17"/>
  <c r="Q94" i="17"/>
  <c r="N94" i="17"/>
  <c r="AP93" i="17"/>
  <c r="AO93" i="17"/>
  <c r="AN93" i="17"/>
  <c r="AM93" i="17"/>
  <c r="AH93" i="17"/>
  <c r="AF93" i="17"/>
  <c r="AC93" i="17"/>
  <c r="Z93" i="17"/>
  <c r="W93" i="17"/>
  <c r="T93" i="17"/>
  <c r="Q93" i="17"/>
  <c r="N93" i="17"/>
  <c r="AP92" i="17"/>
  <c r="AO92" i="17"/>
  <c r="AN92" i="17"/>
  <c r="AM92" i="17"/>
  <c r="AP91" i="17"/>
  <c r="AO91" i="17"/>
  <c r="AN91" i="17"/>
  <c r="AM91" i="17"/>
  <c r="AH91" i="17"/>
  <c r="AF91" i="17"/>
  <c r="AC91" i="17"/>
  <c r="Z91" i="17"/>
  <c r="W91" i="17"/>
  <c r="T91" i="17"/>
  <c r="Q91" i="17"/>
  <c r="N91" i="17"/>
  <c r="AP90" i="17"/>
  <c r="AO90" i="17"/>
  <c r="AN90" i="17"/>
  <c r="AM90" i="17"/>
  <c r="AP89" i="17"/>
  <c r="AO89" i="17"/>
  <c r="AN89" i="17"/>
  <c r="AM89" i="17"/>
  <c r="AH89" i="17"/>
  <c r="AF89" i="17"/>
  <c r="AC89" i="17"/>
  <c r="Z89" i="17"/>
  <c r="W89" i="17"/>
  <c r="T89" i="17"/>
  <c r="Q89" i="17"/>
  <c r="N89" i="17"/>
  <c r="AP88" i="17"/>
  <c r="AO88" i="17"/>
  <c r="AN88" i="17"/>
  <c r="AM88" i="17"/>
  <c r="AH88" i="17"/>
  <c r="AF88" i="17"/>
  <c r="AC88" i="17"/>
  <c r="Z88" i="17"/>
  <c r="W88" i="17"/>
  <c r="T88" i="17"/>
  <c r="Q88" i="17"/>
  <c r="N88" i="17"/>
  <c r="AP87" i="17"/>
  <c r="AO87" i="17"/>
  <c r="AN87" i="17"/>
  <c r="AM87" i="17"/>
  <c r="AH87" i="17"/>
  <c r="AF87" i="17"/>
  <c r="AC87" i="17"/>
  <c r="Z87" i="17"/>
  <c r="W87" i="17"/>
  <c r="T87" i="17"/>
  <c r="Q87" i="17"/>
  <c r="N87" i="17"/>
  <c r="AP86" i="17"/>
  <c r="AO86" i="17"/>
  <c r="AN86" i="17"/>
  <c r="AM86" i="17"/>
  <c r="AH86" i="17"/>
  <c r="AF86" i="17"/>
  <c r="AC86" i="17"/>
  <c r="Z86" i="17"/>
  <c r="W86" i="17"/>
  <c r="T86" i="17"/>
  <c r="Q86" i="17"/>
  <c r="N86" i="17"/>
  <c r="AP85" i="17"/>
  <c r="AO85" i="17"/>
  <c r="AN85" i="17"/>
  <c r="AM85" i="17"/>
  <c r="AH85" i="17"/>
  <c r="AF85" i="17"/>
  <c r="AC85" i="17"/>
  <c r="Z85" i="17"/>
  <c r="W85" i="17"/>
  <c r="T85" i="17"/>
  <c r="Q85" i="17"/>
  <c r="N85" i="17"/>
  <c r="AP84" i="17"/>
  <c r="AO84" i="17"/>
  <c r="AN84" i="17"/>
  <c r="AM84" i="17"/>
  <c r="AP83" i="17"/>
  <c r="AO83" i="17"/>
  <c r="AN83" i="17"/>
  <c r="AM83" i="17"/>
  <c r="AH83" i="17"/>
  <c r="AF83" i="17"/>
  <c r="AC83" i="17"/>
  <c r="Z83" i="17"/>
  <c r="W83" i="17"/>
  <c r="T83" i="17"/>
  <c r="Q83" i="17"/>
  <c r="N83" i="17"/>
  <c r="AP82" i="17"/>
  <c r="AO82" i="17"/>
  <c r="AN82" i="17"/>
  <c r="AM82" i="17"/>
  <c r="AH82" i="17"/>
  <c r="AF82" i="17"/>
  <c r="AC82" i="17"/>
  <c r="Z82" i="17"/>
  <c r="W82" i="17"/>
  <c r="T82" i="17"/>
  <c r="Q82" i="17"/>
  <c r="N82" i="17"/>
  <c r="AP81" i="17"/>
  <c r="AO81" i="17"/>
  <c r="AN81" i="17"/>
  <c r="AM81" i="17"/>
  <c r="AH81" i="17"/>
  <c r="AF81" i="17"/>
  <c r="AC81" i="17"/>
  <c r="Z81" i="17"/>
  <c r="W81" i="17"/>
  <c r="T81" i="17"/>
  <c r="Q81" i="17"/>
  <c r="N81" i="17"/>
  <c r="AP80" i="17"/>
  <c r="AO80" i="17"/>
  <c r="AN80" i="17"/>
  <c r="AM80" i="17"/>
  <c r="AH80" i="17"/>
  <c r="AF80" i="17"/>
  <c r="AC80" i="17"/>
  <c r="Z80" i="17"/>
  <c r="W80" i="17"/>
  <c r="T80" i="17"/>
  <c r="Q80" i="17"/>
  <c r="N80" i="17"/>
  <c r="AP79" i="17"/>
  <c r="AO79" i="17"/>
  <c r="AN79" i="17"/>
  <c r="AM79" i="17"/>
  <c r="AH79" i="17"/>
  <c r="AF79" i="17"/>
  <c r="AC79" i="17"/>
  <c r="Z79" i="17"/>
  <c r="W79" i="17"/>
  <c r="T79" i="17"/>
  <c r="Q79" i="17"/>
  <c r="N79" i="17"/>
  <c r="AP78" i="17"/>
  <c r="AO78" i="17"/>
  <c r="AN78" i="17"/>
  <c r="AM78" i="17"/>
  <c r="AP77" i="17"/>
  <c r="AO77" i="17"/>
  <c r="AN77" i="17"/>
  <c r="AM77" i="17"/>
  <c r="AH77" i="17"/>
  <c r="AF77" i="17"/>
  <c r="AC77" i="17"/>
  <c r="Z77" i="17"/>
  <c r="W77" i="17"/>
  <c r="T77" i="17"/>
  <c r="Q77" i="17"/>
  <c r="N77" i="17"/>
  <c r="AP76" i="17"/>
  <c r="AO76" i="17"/>
  <c r="AN76" i="17"/>
  <c r="AM76" i="17"/>
  <c r="AH76" i="17"/>
  <c r="AF76" i="17"/>
  <c r="AC76" i="17"/>
  <c r="Z76" i="17"/>
  <c r="W76" i="17"/>
  <c r="T76" i="17"/>
  <c r="Q76" i="17"/>
  <c r="N76" i="17"/>
  <c r="AP75" i="17"/>
  <c r="AO75" i="17"/>
  <c r="AN75" i="17"/>
  <c r="AM75" i="17"/>
  <c r="AH75" i="17"/>
  <c r="AF75" i="17"/>
  <c r="AC75" i="17"/>
  <c r="Z75" i="17"/>
  <c r="W75" i="17"/>
  <c r="T75" i="17"/>
  <c r="Q75" i="17"/>
  <c r="N75" i="17"/>
  <c r="AP74" i="17"/>
  <c r="AO74" i="17"/>
  <c r="AN74" i="17"/>
  <c r="AM74" i="17"/>
  <c r="AH74" i="17"/>
  <c r="AF74" i="17"/>
  <c r="AC74" i="17"/>
  <c r="Z74" i="17"/>
  <c r="W74" i="17"/>
  <c r="T74" i="17"/>
  <c r="Q74" i="17"/>
  <c r="N74" i="17"/>
  <c r="AP73" i="17"/>
  <c r="AO73" i="17"/>
  <c r="AN73" i="17"/>
  <c r="AM73" i="17"/>
  <c r="AH73" i="17"/>
  <c r="AF73" i="17"/>
  <c r="AC73" i="17"/>
  <c r="Z73" i="17"/>
  <c r="W73" i="17"/>
  <c r="T73" i="17"/>
  <c r="Q73" i="17"/>
  <c r="N73" i="17"/>
  <c r="AP72" i="17"/>
  <c r="AO72" i="17"/>
  <c r="AN72" i="17"/>
  <c r="AM72" i="17"/>
  <c r="AH72" i="17"/>
  <c r="AF72" i="17"/>
  <c r="AC72" i="17"/>
  <c r="Z72" i="17"/>
  <c r="W72" i="17"/>
  <c r="T72" i="17"/>
  <c r="Q72" i="17"/>
  <c r="N72" i="17"/>
  <c r="AP71" i="17"/>
  <c r="AO71" i="17"/>
  <c r="AN71" i="17"/>
  <c r="AM71" i="17"/>
  <c r="AH71" i="17"/>
  <c r="AF71" i="17"/>
  <c r="AC71" i="17"/>
  <c r="Z71" i="17"/>
  <c r="W71" i="17"/>
  <c r="T71" i="17"/>
  <c r="Q71" i="17"/>
  <c r="N71" i="17"/>
  <c r="AP70" i="17"/>
  <c r="AO70" i="17"/>
  <c r="AN70" i="17"/>
  <c r="AM70" i="17"/>
  <c r="AH70" i="17"/>
  <c r="AF70" i="17"/>
  <c r="AC70" i="17"/>
  <c r="Z70" i="17"/>
  <c r="W70" i="17"/>
  <c r="T70" i="17"/>
  <c r="Q70" i="17"/>
  <c r="N70" i="17"/>
  <c r="AP69" i="17"/>
  <c r="AO69" i="17"/>
  <c r="AN69" i="17"/>
  <c r="AM69" i="17"/>
  <c r="AH69" i="17"/>
  <c r="AF69" i="17"/>
  <c r="AC69" i="17"/>
  <c r="Z69" i="17"/>
  <c r="W69" i="17"/>
  <c r="T69" i="17"/>
  <c r="Q69" i="17"/>
  <c r="N69" i="17"/>
  <c r="AP68" i="17"/>
  <c r="AO68" i="17"/>
  <c r="AN68" i="17"/>
  <c r="AM68" i="17"/>
  <c r="AP67" i="17"/>
  <c r="AO67" i="17"/>
  <c r="AN67" i="17"/>
  <c r="AM67" i="17"/>
  <c r="AH67" i="17"/>
  <c r="AF67" i="17"/>
  <c r="AC67" i="17"/>
  <c r="Z67" i="17"/>
  <c r="W67" i="17"/>
  <c r="T67" i="17"/>
  <c r="Q67" i="17"/>
  <c r="N67" i="17"/>
  <c r="AP66" i="17"/>
  <c r="AO66" i="17"/>
  <c r="AN66" i="17"/>
  <c r="AM66" i="17"/>
  <c r="AH66" i="17"/>
  <c r="AF66" i="17"/>
  <c r="AC66" i="17"/>
  <c r="Z66" i="17"/>
  <c r="W66" i="17"/>
  <c r="T66" i="17"/>
  <c r="Q66" i="17"/>
  <c r="N66" i="17"/>
  <c r="AP65" i="17"/>
  <c r="AO65" i="17"/>
  <c r="AN65" i="17"/>
  <c r="AM65" i="17"/>
  <c r="AH65" i="17"/>
  <c r="AF65" i="17"/>
  <c r="AC65" i="17"/>
  <c r="Z65" i="17"/>
  <c r="W65" i="17"/>
  <c r="T65" i="17"/>
  <c r="Q65" i="17"/>
  <c r="N65" i="17"/>
  <c r="AP64" i="17"/>
  <c r="AO64" i="17"/>
  <c r="AN64" i="17"/>
  <c r="AM64" i="17"/>
  <c r="AH64" i="17"/>
  <c r="AF64" i="17"/>
  <c r="AC64" i="17"/>
  <c r="Z64" i="17"/>
  <c r="W64" i="17"/>
  <c r="T64" i="17"/>
  <c r="Q64" i="17"/>
  <c r="N64" i="17"/>
  <c r="AP63" i="17"/>
  <c r="AO63" i="17"/>
  <c r="AN63" i="17"/>
  <c r="AM63" i="17"/>
  <c r="AH63" i="17"/>
  <c r="AF63" i="17"/>
  <c r="AC63" i="17"/>
  <c r="Z63" i="17"/>
  <c r="W63" i="17"/>
  <c r="T63" i="17"/>
  <c r="Q63" i="17"/>
  <c r="N63" i="17"/>
  <c r="AP62" i="17"/>
  <c r="AO62" i="17"/>
  <c r="AN62" i="17"/>
  <c r="AM62" i="17"/>
  <c r="AH62" i="17"/>
  <c r="AF62" i="17"/>
  <c r="AC62" i="17"/>
  <c r="Z62" i="17"/>
  <c r="W62" i="17"/>
  <c r="T62" i="17"/>
  <c r="Q62" i="17"/>
  <c r="N62" i="17"/>
  <c r="AP61" i="17"/>
  <c r="AO61" i="17"/>
  <c r="AN61" i="17"/>
  <c r="AM61" i="17"/>
  <c r="AP60" i="17"/>
  <c r="AO60" i="17"/>
  <c r="AN60" i="17"/>
  <c r="AM60" i="17"/>
  <c r="AH60" i="17"/>
  <c r="AF60" i="17"/>
  <c r="AC60" i="17"/>
  <c r="Z60" i="17"/>
  <c r="W60" i="17"/>
  <c r="T60" i="17"/>
  <c r="Q60" i="17"/>
  <c r="N60" i="17"/>
  <c r="AP59" i="17"/>
  <c r="AO59" i="17"/>
  <c r="AN59" i="17"/>
  <c r="AM59" i="17"/>
  <c r="AH59" i="17"/>
  <c r="AF59" i="17"/>
  <c r="AC59" i="17"/>
  <c r="Z59" i="17"/>
  <c r="W59" i="17"/>
  <c r="T59" i="17"/>
  <c r="Q59" i="17"/>
  <c r="N59" i="17"/>
  <c r="AP58" i="17"/>
  <c r="AO58" i="17"/>
  <c r="AN58" i="17"/>
  <c r="AM58" i="17"/>
  <c r="AH58" i="17"/>
  <c r="AF58" i="17"/>
  <c r="AC58" i="17"/>
  <c r="Z58" i="17"/>
  <c r="W58" i="17"/>
  <c r="T58" i="17"/>
  <c r="Q58" i="17"/>
  <c r="N58" i="17"/>
  <c r="AP57" i="17"/>
  <c r="AO57" i="17"/>
  <c r="AN57" i="17"/>
  <c r="AM57" i="17"/>
  <c r="AH57" i="17"/>
  <c r="AF57" i="17"/>
  <c r="AC57" i="17"/>
  <c r="Z57" i="17"/>
  <c r="W57" i="17"/>
  <c r="T57" i="17"/>
  <c r="Q57" i="17"/>
  <c r="N57" i="17"/>
  <c r="AP56" i="17"/>
  <c r="AO56" i="17"/>
  <c r="AN56" i="17"/>
  <c r="AM56" i="17"/>
  <c r="AH56" i="17"/>
  <c r="AF56" i="17"/>
  <c r="AC56" i="17"/>
  <c r="Z56" i="17"/>
  <c r="W56" i="17"/>
  <c r="T56" i="17"/>
  <c r="Q56" i="17"/>
  <c r="N56" i="17"/>
  <c r="AP55" i="17"/>
  <c r="AO55" i="17"/>
  <c r="AN55" i="17"/>
  <c r="AM55" i="17"/>
  <c r="AH55" i="17"/>
  <c r="AF55" i="17"/>
  <c r="AC55" i="17"/>
  <c r="Z55" i="17"/>
  <c r="W55" i="17"/>
  <c r="T55" i="17"/>
  <c r="Q55" i="17"/>
  <c r="N55" i="17"/>
  <c r="AP54" i="17"/>
  <c r="AO54" i="17"/>
  <c r="AN54" i="17"/>
  <c r="AM54" i="17"/>
  <c r="AH54" i="17"/>
  <c r="AC54" i="17"/>
  <c r="Z54" i="17"/>
  <c r="W54" i="17"/>
  <c r="AJ54" i="17" s="1"/>
  <c r="AI54" i="17" s="1"/>
  <c r="AP53" i="17"/>
  <c r="AO53" i="17"/>
  <c r="AN53" i="17"/>
  <c r="AM53" i="17"/>
  <c r="AH53" i="17"/>
  <c r="AF53" i="17"/>
  <c r="AC53" i="17"/>
  <c r="Z53" i="17"/>
  <c r="W53" i="17"/>
  <c r="T53" i="17"/>
  <c r="Q53" i="17"/>
  <c r="N53" i="17"/>
  <c r="AP52" i="17"/>
  <c r="AO52" i="17"/>
  <c r="AN52" i="17"/>
  <c r="AM52" i="17"/>
  <c r="AH52" i="17"/>
  <c r="AF52" i="17"/>
  <c r="AC52" i="17"/>
  <c r="Z52" i="17"/>
  <c r="W52" i="17"/>
  <c r="T52" i="17"/>
  <c r="Q52" i="17"/>
  <c r="N52" i="17"/>
  <c r="AP51" i="17"/>
  <c r="AO51" i="17"/>
  <c r="AN51" i="17"/>
  <c r="AM51" i="17"/>
  <c r="AP50" i="17"/>
  <c r="AO50" i="17"/>
  <c r="AN50" i="17"/>
  <c r="AM50" i="17"/>
  <c r="AH50" i="17"/>
  <c r="AF50" i="17"/>
  <c r="AC50" i="17"/>
  <c r="Z50" i="17"/>
  <c r="W50" i="17"/>
  <c r="AP49" i="17"/>
  <c r="AO49" i="17"/>
  <c r="AN49" i="17"/>
  <c r="AM49" i="17"/>
  <c r="AH49" i="17"/>
  <c r="AF49" i="17"/>
  <c r="AC49" i="17"/>
  <c r="Z49" i="17"/>
  <c r="W49" i="17"/>
  <c r="T49" i="17"/>
  <c r="Q49" i="17"/>
  <c r="N49" i="17"/>
  <c r="AP48" i="17"/>
  <c r="AO48" i="17"/>
  <c r="AN48" i="17"/>
  <c r="AM48" i="17"/>
  <c r="AH48" i="17"/>
  <c r="AF48" i="17"/>
  <c r="AC48" i="17"/>
  <c r="Z48" i="17"/>
  <c r="W48" i="17"/>
  <c r="T48" i="17"/>
  <c r="Q48" i="17"/>
  <c r="N48" i="17"/>
  <c r="AP47" i="17"/>
  <c r="AO47" i="17"/>
  <c r="AN47" i="17"/>
  <c r="AM47" i="17"/>
  <c r="AH47" i="17"/>
  <c r="AF47" i="17"/>
  <c r="AC47" i="17"/>
  <c r="Z47" i="17"/>
  <c r="W47" i="17"/>
  <c r="T47" i="17"/>
  <c r="Q47" i="17"/>
  <c r="N47" i="17"/>
  <c r="AP46" i="17"/>
  <c r="AO46" i="17"/>
  <c r="AN46" i="17"/>
  <c r="AM46" i="17"/>
  <c r="AH46" i="17"/>
  <c r="AF46" i="17"/>
  <c r="AC46" i="17"/>
  <c r="Z46" i="17"/>
  <c r="W46" i="17"/>
  <c r="T46" i="17"/>
  <c r="Q46" i="17"/>
  <c r="N46" i="17"/>
  <c r="AP45" i="17"/>
  <c r="AO45" i="17"/>
  <c r="AN45" i="17"/>
  <c r="AM45" i="17"/>
  <c r="AH45" i="17"/>
  <c r="AF45" i="17"/>
  <c r="AC45" i="17"/>
  <c r="Z45" i="17"/>
  <c r="W45" i="17"/>
  <c r="T45" i="17"/>
  <c r="Q45" i="17"/>
  <c r="N45" i="17"/>
  <c r="AP44" i="17"/>
  <c r="AO44" i="17"/>
  <c r="AN44" i="17"/>
  <c r="AM44" i="17"/>
  <c r="AH44" i="17"/>
  <c r="AF44" i="17"/>
  <c r="AC44" i="17"/>
  <c r="Z44" i="17"/>
  <c r="W44" i="17"/>
  <c r="T44" i="17"/>
  <c r="Q44" i="17"/>
  <c r="N44" i="17"/>
  <c r="AP43" i="17"/>
  <c r="AO43" i="17"/>
  <c r="AN43" i="17"/>
  <c r="AM43" i="17"/>
  <c r="AH43" i="17"/>
  <c r="AF43" i="17"/>
  <c r="AC43" i="17"/>
  <c r="Z43" i="17"/>
  <c r="W43" i="17"/>
  <c r="T43" i="17"/>
  <c r="Q43" i="17"/>
  <c r="N43" i="17"/>
  <c r="AP42" i="17"/>
  <c r="AO42" i="17"/>
  <c r="AN42" i="17"/>
  <c r="AM42" i="17"/>
  <c r="AH42" i="17"/>
  <c r="AF42" i="17"/>
  <c r="AC42" i="17"/>
  <c r="Z42" i="17"/>
  <c r="W42" i="17"/>
  <c r="T42" i="17"/>
  <c r="Q42" i="17"/>
  <c r="N42" i="17"/>
  <c r="AP41" i="17"/>
  <c r="AO41" i="17"/>
  <c r="AN41" i="17"/>
  <c r="AM41" i="17"/>
  <c r="AH41" i="17"/>
  <c r="AF41" i="17"/>
  <c r="AC41" i="17"/>
  <c r="Z41" i="17"/>
  <c r="W41" i="17"/>
  <c r="T41" i="17"/>
  <c r="Q41" i="17"/>
  <c r="N41" i="17"/>
  <c r="AP40" i="17"/>
  <c r="AO40" i="17"/>
  <c r="AN40" i="17"/>
  <c r="AM40" i="17"/>
  <c r="AH40" i="17"/>
  <c r="AF40" i="17"/>
  <c r="AC40" i="17"/>
  <c r="Z40" i="17"/>
  <c r="W40" i="17"/>
  <c r="T40" i="17"/>
  <c r="Q40" i="17"/>
  <c r="N40" i="17"/>
  <c r="AP39" i="17"/>
  <c r="AO39" i="17"/>
  <c r="AN39" i="17"/>
  <c r="AM39" i="17"/>
  <c r="AH39" i="17"/>
  <c r="AF39" i="17"/>
  <c r="AC39" i="17"/>
  <c r="Z39" i="17"/>
  <c r="W39" i="17"/>
  <c r="T39" i="17"/>
  <c r="Q39" i="17"/>
  <c r="N39" i="17"/>
  <c r="AP38" i="17"/>
  <c r="AO38" i="17"/>
  <c r="AN38" i="17"/>
  <c r="AM38" i="17"/>
  <c r="AH38" i="17"/>
  <c r="AF38" i="17"/>
  <c r="AC38" i="17"/>
  <c r="Z38" i="17"/>
  <c r="W38" i="17"/>
  <c r="T38" i="17"/>
  <c r="Q38" i="17"/>
  <c r="N38" i="17"/>
  <c r="AP37" i="17"/>
  <c r="AO37" i="17"/>
  <c r="AN37" i="17"/>
  <c r="AM37" i="17"/>
  <c r="AH37" i="17"/>
  <c r="AF37" i="17"/>
  <c r="AC37" i="17"/>
  <c r="Z37" i="17"/>
  <c r="W37" i="17"/>
  <c r="T37" i="17"/>
  <c r="Q37" i="17"/>
  <c r="N37" i="17"/>
  <c r="AP36" i="17"/>
  <c r="AO36" i="17"/>
  <c r="AN36" i="17"/>
  <c r="AM36" i="17"/>
  <c r="AP35" i="17"/>
  <c r="AO35" i="17"/>
  <c r="AN35" i="17"/>
  <c r="AM35" i="17"/>
  <c r="AH35" i="17"/>
  <c r="AF35" i="17"/>
  <c r="AC35" i="17"/>
  <c r="Z35" i="17"/>
  <c r="W35" i="17"/>
  <c r="T35" i="17"/>
  <c r="Q35" i="17"/>
  <c r="N35" i="17"/>
  <c r="AP34" i="17"/>
  <c r="AO34" i="17"/>
  <c r="AN34" i="17"/>
  <c r="AM34" i="17"/>
  <c r="AH34" i="17"/>
  <c r="AF34" i="17"/>
  <c r="AC34" i="17"/>
  <c r="Z34" i="17"/>
  <c r="W34" i="17"/>
  <c r="T34" i="17"/>
  <c r="Q34" i="17"/>
  <c r="N34" i="17"/>
  <c r="AP33" i="17"/>
  <c r="AO33" i="17"/>
  <c r="AN33" i="17"/>
  <c r="AM33" i="17"/>
  <c r="AH33" i="17"/>
  <c r="AF33" i="17"/>
  <c r="AC33" i="17"/>
  <c r="Z33" i="17"/>
  <c r="W33" i="17"/>
  <c r="T33" i="17"/>
  <c r="Q33" i="17"/>
  <c r="N33" i="17"/>
  <c r="AP32" i="17"/>
  <c r="AO32" i="17"/>
  <c r="AN32" i="17"/>
  <c r="AM32" i="17"/>
  <c r="AP31" i="17"/>
  <c r="AO31" i="17"/>
  <c r="AN31" i="17"/>
  <c r="AM31" i="17"/>
  <c r="AH31" i="17"/>
  <c r="AF31" i="17"/>
  <c r="AC31" i="17"/>
  <c r="Z31" i="17"/>
  <c r="W31" i="17"/>
  <c r="T31" i="17"/>
  <c r="Q31" i="17"/>
  <c r="N31" i="17"/>
  <c r="AP30" i="17"/>
  <c r="AO30" i="17"/>
  <c r="AN30" i="17"/>
  <c r="AM30" i="17"/>
  <c r="AH30" i="17"/>
  <c r="AF30" i="17"/>
  <c r="AC30" i="17"/>
  <c r="Z30" i="17"/>
  <c r="W30" i="17"/>
  <c r="T30" i="17"/>
  <c r="Q30" i="17"/>
  <c r="N30" i="17"/>
  <c r="AP29" i="17"/>
  <c r="AO29" i="17"/>
  <c r="AN29" i="17"/>
  <c r="AM29" i="17"/>
  <c r="AH29" i="17"/>
  <c r="AF29" i="17"/>
  <c r="AC29" i="17"/>
  <c r="Z29" i="17"/>
  <c r="W29" i="17"/>
  <c r="T29" i="17"/>
  <c r="Q29" i="17"/>
  <c r="N29" i="17"/>
  <c r="AP28" i="17"/>
  <c r="AO28" i="17"/>
  <c r="AN28" i="17"/>
  <c r="AM28" i="17"/>
  <c r="AH28" i="17"/>
  <c r="AF28" i="17"/>
  <c r="AC28" i="17"/>
  <c r="Z28" i="17"/>
  <c r="W28" i="17"/>
  <c r="T28" i="17"/>
  <c r="Q28" i="17"/>
  <c r="N28" i="17"/>
  <c r="AP27" i="17"/>
  <c r="AO27" i="17"/>
  <c r="AN27" i="17"/>
  <c r="AM27" i="17"/>
  <c r="AH27" i="17"/>
  <c r="AF27" i="17"/>
  <c r="AC27" i="17"/>
  <c r="Z27" i="17"/>
  <c r="W27" i="17"/>
  <c r="T27" i="17"/>
  <c r="Q27" i="17"/>
  <c r="N27" i="17"/>
  <c r="AP26" i="17"/>
  <c r="AO26" i="17"/>
  <c r="AN26" i="17"/>
  <c r="AM26" i="17"/>
  <c r="AH26" i="17"/>
  <c r="AF26" i="17"/>
  <c r="AC26" i="17"/>
  <c r="Z26" i="17"/>
  <c r="W26" i="17"/>
  <c r="T26" i="17"/>
  <c r="Q26" i="17"/>
  <c r="N26" i="17"/>
  <c r="AP25" i="17"/>
  <c r="AO25" i="17"/>
  <c r="AN25" i="17"/>
  <c r="AM25" i="17"/>
  <c r="AH25" i="17"/>
  <c r="AF25" i="17"/>
  <c r="AC25" i="17"/>
  <c r="Z25" i="17"/>
  <c r="W25" i="17"/>
  <c r="T25" i="17"/>
  <c r="Q25" i="17"/>
  <c r="N25" i="17"/>
  <c r="AP24" i="17"/>
  <c r="AO24" i="17"/>
  <c r="AN24" i="17"/>
  <c r="AM24" i="17"/>
  <c r="AH24" i="17"/>
  <c r="AF24" i="17"/>
  <c r="AC24" i="17"/>
  <c r="Z24" i="17"/>
  <c r="W24" i="17"/>
  <c r="T24" i="17"/>
  <c r="Q24" i="17"/>
  <c r="N24" i="17"/>
  <c r="AP23" i="17"/>
  <c r="AO23" i="17"/>
  <c r="AN23" i="17"/>
  <c r="AM23" i="17"/>
  <c r="AH23" i="17"/>
  <c r="AF23" i="17"/>
  <c r="AC23" i="17"/>
  <c r="Z23" i="17"/>
  <c r="W23" i="17"/>
  <c r="T23" i="17"/>
  <c r="Q23" i="17"/>
  <c r="N23" i="17"/>
  <c r="AP22" i="17"/>
  <c r="AO22" i="17"/>
  <c r="AN22" i="17"/>
  <c r="AM22" i="17"/>
  <c r="AH22" i="17"/>
  <c r="AF22" i="17"/>
  <c r="AC22" i="17"/>
  <c r="Z22" i="17"/>
  <c r="W22" i="17"/>
  <c r="T22" i="17"/>
  <c r="Q22" i="17"/>
  <c r="N22" i="17"/>
  <c r="AP21" i="17"/>
  <c r="AO21" i="17"/>
  <c r="AN21" i="17"/>
  <c r="AM21" i="17"/>
  <c r="AP20" i="17"/>
  <c r="AO20" i="17"/>
  <c r="AN20" i="17"/>
  <c r="AH20" i="17"/>
  <c r="AC20" i="17"/>
  <c r="Z20" i="17"/>
  <c r="W20" i="17"/>
  <c r="AP19" i="17"/>
  <c r="AO19" i="17"/>
  <c r="AN19" i="17"/>
  <c r="AM19" i="17"/>
  <c r="AH19" i="17"/>
  <c r="AF19" i="17"/>
  <c r="AC19" i="17"/>
  <c r="Z19" i="17"/>
  <c r="W19" i="17"/>
  <c r="T19" i="17"/>
  <c r="Q19" i="17"/>
  <c r="N19" i="17"/>
  <c r="AP18" i="17"/>
  <c r="AO18" i="17"/>
  <c r="AN18" i="17"/>
  <c r="AM18" i="17"/>
  <c r="AH18" i="17"/>
  <c r="AF18" i="17"/>
  <c r="AC18" i="17"/>
  <c r="Z18" i="17"/>
  <c r="W18" i="17"/>
  <c r="T18" i="17"/>
  <c r="Q18" i="17"/>
  <c r="N18" i="17"/>
  <c r="AP17" i="17"/>
  <c r="AO17" i="17"/>
  <c r="AN17" i="17"/>
  <c r="AM17" i="17"/>
  <c r="AP16" i="17"/>
  <c r="AO16" i="17"/>
  <c r="AN16" i="17"/>
  <c r="AM16" i="17"/>
  <c r="AH16" i="17"/>
  <c r="AF16" i="17"/>
  <c r="AC16" i="17"/>
  <c r="Z16" i="17"/>
  <c r="W16" i="17"/>
  <c r="T16" i="17"/>
  <c r="Q16" i="17"/>
  <c r="N16" i="17"/>
  <c r="AP15" i="17"/>
  <c r="AO15" i="17"/>
  <c r="AN15" i="17"/>
  <c r="AM15" i="17"/>
  <c r="AH15" i="17"/>
  <c r="AF15" i="17"/>
  <c r="AC15" i="17"/>
  <c r="Z15" i="17"/>
  <c r="W15" i="17"/>
  <c r="T15" i="17"/>
  <c r="Q15" i="17"/>
  <c r="N15" i="17"/>
  <c r="AP14" i="17"/>
  <c r="AO14" i="17"/>
  <c r="AN14" i="17"/>
  <c r="AM14" i="17"/>
  <c r="AH14" i="17"/>
  <c r="AF14" i="17"/>
  <c r="AC14" i="17"/>
  <c r="Z14" i="17"/>
  <c r="W14" i="17"/>
  <c r="T14" i="17"/>
  <c r="Q14" i="17"/>
  <c r="N14" i="17"/>
  <c r="AP13" i="17"/>
  <c r="AO13" i="17"/>
  <c r="AN13" i="17"/>
  <c r="AM13" i="17"/>
  <c r="AP12" i="17"/>
  <c r="AO12" i="17"/>
  <c r="AN12" i="17"/>
  <c r="AM12" i="17"/>
  <c r="AH12" i="17"/>
  <c r="AF12" i="17"/>
  <c r="AC12" i="17"/>
  <c r="Z12" i="17"/>
  <c r="W12" i="17"/>
  <c r="T12" i="17"/>
  <c r="Q12" i="17"/>
  <c r="N12" i="17"/>
  <c r="AP11" i="17"/>
  <c r="AO11" i="17"/>
  <c r="AN11" i="17"/>
  <c r="AM11" i="17"/>
  <c r="AH11" i="17"/>
  <c r="AF11" i="17"/>
  <c r="AC11" i="17"/>
  <c r="Z11" i="17"/>
  <c r="W11" i="17"/>
  <c r="T11" i="17"/>
  <c r="Q11" i="17"/>
  <c r="N11" i="17"/>
  <c r="AP10" i="17"/>
  <c r="AO10" i="17"/>
  <c r="AN10" i="17"/>
  <c r="AM10" i="17"/>
  <c r="AH10" i="17"/>
  <c r="AF10" i="17"/>
  <c r="AC10" i="17"/>
  <c r="Z10" i="17"/>
  <c r="W10" i="17"/>
  <c r="T10" i="17"/>
  <c r="Q10" i="17"/>
  <c r="N10" i="17"/>
  <c r="AP9" i="17"/>
  <c r="AO9" i="17"/>
  <c r="AN9" i="17"/>
  <c r="AM9" i="17"/>
  <c r="AH9" i="17"/>
  <c r="AF9" i="17"/>
  <c r="AC9" i="17"/>
  <c r="Z9" i="17"/>
  <c r="W9" i="17"/>
  <c r="T9" i="17"/>
  <c r="Q9" i="17"/>
  <c r="N9" i="17"/>
  <c r="AP8" i="17"/>
  <c r="AO8" i="17"/>
  <c r="AN8" i="17"/>
  <c r="AM8" i="17"/>
  <c r="AH8" i="17"/>
  <c r="AF8" i="17"/>
  <c r="AC8" i="17"/>
  <c r="Z8" i="17"/>
  <c r="W8" i="17"/>
  <c r="T8" i="17"/>
  <c r="Q8" i="17"/>
  <c r="N8" i="17"/>
  <c r="AP7" i="17"/>
  <c r="AO7" i="17"/>
  <c r="AN7" i="17"/>
  <c r="AM7" i="17"/>
  <c r="AP6" i="17"/>
  <c r="AO6" i="17"/>
  <c r="AN6" i="17"/>
  <c r="AM6" i="17"/>
  <c r="AH6" i="17"/>
  <c r="AF6" i="17"/>
  <c r="AC6" i="17"/>
  <c r="Z6" i="17"/>
  <c r="W6" i="17"/>
  <c r="T6" i="17"/>
  <c r="Q6" i="17"/>
  <c r="N6" i="17"/>
  <c r="AJ297" i="18" l="1"/>
  <c r="AI297" i="18" s="1"/>
  <c r="AJ42" i="19"/>
  <c r="AI42" i="19" s="1"/>
  <c r="AJ50" i="19"/>
  <c r="AI50" i="19" s="1"/>
  <c r="AJ452" i="21"/>
  <c r="AJ43" i="19"/>
  <c r="AI43" i="19" s="1"/>
  <c r="AK179" i="21"/>
  <c r="AJ46" i="19"/>
  <c r="AI46" i="19" s="1"/>
  <c r="AJ55" i="19"/>
  <c r="AI55" i="19" s="1"/>
  <c r="AJ58" i="19"/>
  <c r="AI58" i="19" s="1"/>
  <c r="AJ64" i="19"/>
  <c r="AI64" i="19" s="1"/>
  <c r="AK434" i="21"/>
  <c r="AJ47" i="19"/>
  <c r="AI47" i="19" s="1"/>
  <c r="AJ59" i="19"/>
  <c r="AI59" i="19" s="1"/>
  <c r="AK431" i="21"/>
  <c r="AJ8" i="17"/>
  <c r="AI8" i="17" s="1"/>
  <c r="AJ9" i="17"/>
  <c r="AI9" i="17" s="1"/>
  <c r="AJ23" i="17"/>
  <c r="AI23" i="17" s="1"/>
  <c r="AJ50" i="17"/>
  <c r="AI50" i="17" s="1"/>
  <c r="AJ143" i="17"/>
  <c r="AI143" i="17" s="1"/>
  <c r="AJ145" i="17"/>
  <c r="AI145" i="17" s="1"/>
  <c r="AJ152" i="17"/>
  <c r="AI152" i="17" s="1"/>
  <c r="AJ163" i="17"/>
  <c r="AI163" i="17" s="1"/>
  <c r="AJ180" i="17"/>
  <c r="AI180" i="17" s="1"/>
  <c r="AJ184" i="17"/>
  <c r="AI184" i="17" s="1"/>
  <c r="AJ199" i="17"/>
  <c r="AI199" i="17" s="1"/>
  <c r="AJ203" i="17"/>
  <c r="AI203" i="17" s="1"/>
  <c r="AJ240" i="17"/>
  <c r="AI240" i="17" s="1"/>
  <c r="AJ7" i="18"/>
  <c r="AI7" i="18" s="1"/>
  <c r="AJ39" i="18"/>
  <c r="AI39" i="18" s="1"/>
  <c r="AJ178" i="18"/>
  <c r="AI178" i="18" s="1"/>
  <c r="AJ179" i="18"/>
  <c r="AI179" i="18" s="1"/>
  <c r="AJ193" i="18"/>
  <c r="AI193" i="18" s="1"/>
  <c r="AJ195" i="18"/>
  <c r="AI195" i="18" s="1"/>
  <c r="AJ224" i="18"/>
  <c r="AI224" i="18" s="1"/>
  <c r="AJ254" i="18"/>
  <c r="AI254" i="18" s="1"/>
  <c r="AJ274" i="18"/>
  <c r="AI274" i="18" s="1"/>
  <c r="AJ280" i="18"/>
  <c r="AI280" i="18" s="1"/>
  <c r="AJ23" i="19"/>
  <c r="AI23" i="19" s="1"/>
  <c r="AJ25" i="19"/>
  <c r="AI25" i="19" s="1"/>
  <c r="AJ26" i="19"/>
  <c r="AI26" i="19" s="1"/>
  <c r="AJ27" i="19"/>
  <c r="AI27" i="19" s="1"/>
  <c r="AJ28" i="19"/>
  <c r="AI28" i="19" s="1"/>
  <c r="AJ29" i="19"/>
  <c r="AI29" i="19" s="1"/>
  <c r="AJ30" i="19"/>
  <c r="AI30" i="19" s="1"/>
  <c r="AJ31" i="19"/>
  <c r="AI31" i="19" s="1"/>
  <c r="AJ32" i="19"/>
  <c r="AI32" i="19" s="1"/>
  <c r="AJ34" i="19"/>
  <c r="AI34" i="19" s="1"/>
  <c r="AJ35" i="19"/>
  <c r="AI35" i="19" s="1"/>
  <c r="AJ36" i="19"/>
  <c r="AI36" i="19" s="1"/>
  <c r="AJ38" i="19"/>
  <c r="AI38" i="19" s="1"/>
  <c r="AJ39" i="19"/>
  <c r="AI39" i="19" s="1"/>
  <c r="AJ41" i="19"/>
  <c r="AI41" i="19" s="1"/>
  <c r="AJ65" i="19"/>
  <c r="AI65" i="19" s="1"/>
  <c r="AJ66" i="19"/>
  <c r="AI66" i="19" s="1"/>
  <c r="AJ67" i="19"/>
  <c r="AI67" i="19" s="1"/>
  <c r="AJ68" i="19"/>
  <c r="AI68" i="19" s="1"/>
  <c r="AJ70" i="19"/>
  <c r="AI70" i="19" s="1"/>
  <c r="AJ71" i="19"/>
  <c r="AI71" i="19" s="1"/>
  <c r="AJ72" i="19"/>
  <c r="AI72" i="19" s="1"/>
  <c r="AJ73" i="19"/>
  <c r="AI73" i="19" s="1"/>
  <c r="AJ74" i="19"/>
  <c r="AI74" i="19" s="1"/>
  <c r="AJ75" i="19"/>
  <c r="AI75" i="19" s="1"/>
  <c r="AJ76" i="19"/>
  <c r="AI76" i="19" s="1"/>
  <c r="AJ77" i="19"/>
  <c r="AI77" i="19" s="1"/>
  <c r="AJ78" i="19"/>
  <c r="AI78" i="19" s="1"/>
  <c r="AJ80" i="19"/>
  <c r="AI80" i="19" s="1"/>
  <c r="AJ81" i="19"/>
  <c r="AI81" i="19" s="1"/>
  <c r="AJ82" i="19"/>
  <c r="AI82" i="19" s="1"/>
  <c r="AJ83" i="19"/>
  <c r="AI83" i="19" s="1"/>
  <c r="AJ84" i="19"/>
  <c r="AI84" i="19" s="1"/>
  <c r="AJ86" i="19"/>
  <c r="AI86" i="19" s="1"/>
  <c r="AJ87" i="19"/>
  <c r="AI87" i="19" s="1"/>
  <c r="AJ88" i="19"/>
  <c r="AI88" i="19" s="1"/>
  <c r="AJ89" i="19"/>
  <c r="AI89" i="19" s="1"/>
  <c r="AJ90" i="19"/>
  <c r="AI90" i="19" s="1"/>
  <c r="AJ92" i="19"/>
  <c r="AI92" i="19" s="1"/>
  <c r="AJ94" i="19"/>
  <c r="AI94" i="19" s="1"/>
  <c r="AJ95" i="19"/>
  <c r="AI95" i="19" s="1"/>
  <c r="AJ96" i="19"/>
  <c r="AI96" i="19" s="1"/>
  <c r="AJ99" i="19"/>
  <c r="AI99" i="19" s="1"/>
  <c r="AJ103" i="19"/>
  <c r="AI103" i="19" s="1"/>
  <c r="AJ107" i="19"/>
  <c r="AI107" i="19" s="1"/>
  <c r="AJ112" i="19"/>
  <c r="AI112" i="19" s="1"/>
  <c r="AJ116" i="19"/>
  <c r="AI116" i="19" s="1"/>
  <c r="AJ121" i="19"/>
  <c r="AI121" i="19" s="1"/>
  <c r="AJ125" i="19"/>
  <c r="AI125" i="19" s="1"/>
  <c r="AJ126" i="19"/>
  <c r="AI126" i="19" s="1"/>
  <c r="AJ127" i="19"/>
  <c r="AI127" i="19" s="1"/>
  <c r="AJ129" i="19"/>
  <c r="AI129" i="19" s="1"/>
  <c r="AJ130" i="19"/>
  <c r="AI130" i="19" s="1"/>
  <c r="AJ131" i="19"/>
  <c r="AI131" i="19" s="1"/>
  <c r="AJ133" i="19"/>
  <c r="AI133" i="19" s="1"/>
  <c r="AJ135" i="19"/>
  <c r="AI135" i="19" s="1"/>
  <c r="AJ136" i="19"/>
  <c r="AI136" i="19" s="1"/>
  <c r="AJ137" i="19"/>
  <c r="AI137" i="19" s="1"/>
  <c r="AJ138" i="19"/>
  <c r="AI138" i="19" s="1"/>
  <c r="AJ139" i="19"/>
  <c r="AI139" i="19" s="1"/>
  <c r="AJ140" i="19"/>
  <c r="AI140" i="19" s="1"/>
  <c r="AJ48" i="17"/>
  <c r="AI48" i="17" s="1"/>
  <c r="AJ155" i="17"/>
  <c r="AI155" i="17" s="1"/>
  <c r="AJ190" i="17"/>
  <c r="AI190" i="17" s="1"/>
  <c r="AJ198" i="17"/>
  <c r="AI198" i="17" s="1"/>
  <c r="AJ181" i="18"/>
  <c r="AI181" i="18" s="1"/>
  <c r="AJ183" i="18"/>
  <c r="AI183" i="18" s="1"/>
  <c r="AJ196" i="18"/>
  <c r="AI196" i="18" s="1"/>
  <c r="AJ205" i="18"/>
  <c r="AI205" i="18" s="1"/>
  <c r="AJ10" i="17"/>
  <c r="AI10" i="17" s="1"/>
  <c r="AJ141" i="19"/>
  <c r="AI141" i="19" s="1"/>
  <c r="AJ144" i="19"/>
  <c r="AI144" i="19" s="1"/>
  <c r="AJ145" i="19"/>
  <c r="AI145" i="19" s="1"/>
  <c r="AJ146" i="19"/>
  <c r="AI146" i="19" s="1"/>
  <c r="AJ147" i="19"/>
  <c r="AI147" i="19" s="1"/>
  <c r="AJ148" i="19"/>
  <c r="AI148" i="19" s="1"/>
  <c r="AJ149" i="19"/>
  <c r="AI149" i="19" s="1"/>
  <c r="AJ150" i="19"/>
  <c r="AI150" i="19" s="1"/>
  <c r="AJ151" i="19"/>
  <c r="AI151" i="19" s="1"/>
  <c r="AJ153" i="19"/>
  <c r="AI153" i="19" s="1"/>
  <c r="AJ155" i="19"/>
  <c r="AI155" i="19" s="1"/>
  <c r="AJ156" i="19"/>
  <c r="AI156" i="19" s="1"/>
  <c r="AJ158" i="19"/>
  <c r="AI158" i="19" s="1"/>
  <c r="AJ159" i="19"/>
  <c r="AI159" i="19" s="1"/>
  <c r="AJ162" i="19"/>
  <c r="AI162" i="19" s="1"/>
  <c r="AJ163" i="19"/>
  <c r="AI163" i="19" s="1"/>
  <c r="AJ164" i="19"/>
  <c r="AI164" i="19" s="1"/>
  <c r="AJ165" i="19"/>
  <c r="AI165" i="19" s="1"/>
  <c r="AJ166" i="19"/>
  <c r="AI166" i="19" s="1"/>
  <c r="AJ167" i="19"/>
  <c r="AI167" i="19" s="1"/>
  <c r="AJ169" i="19"/>
  <c r="AI169" i="19" s="1"/>
  <c r="AJ170" i="19"/>
  <c r="AI170" i="19" s="1"/>
  <c r="AJ171" i="19"/>
  <c r="AI171" i="19" s="1"/>
  <c r="AJ172" i="19"/>
  <c r="AI172" i="19" s="1"/>
  <c r="AJ173" i="19"/>
  <c r="AI173" i="19" s="1"/>
  <c r="AJ175" i="19"/>
  <c r="AI175" i="19" s="1"/>
  <c r="AJ176" i="19"/>
  <c r="AI176" i="19" s="1"/>
  <c r="AJ178" i="19"/>
  <c r="AI178" i="19" s="1"/>
  <c r="AJ179" i="19"/>
  <c r="AI179" i="19" s="1"/>
  <c r="AJ180" i="19"/>
  <c r="AI180" i="19" s="1"/>
  <c r="AJ181" i="19"/>
  <c r="AI181" i="19" s="1"/>
  <c r="AJ182" i="19"/>
  <c r="AI182" i="19" s="1"/>
  <c r="AJ183" i="19"/>
  <c r="AI183" i="19" s="1"/>
  <c r="AJ184" i="19"/>
  <c r="AI184" i="19" s="1"/>
  <c r="AJ185" i="19"/>
  <c r="AI185" i="19" s="1"/>
  <c r="AJ187" i="19"/>
  <c r="AI187" i="19" s="1"/>
  <c r="AJ188" i="19"/>
  <c r="AI188" i="19" s="1"/>
  <c r="AJ189" i="19"/>
  <c r="AI189" i="19" s="1"/>
  <c r="AJ191" i="19"/>
  <c r="AI191" i="19" s="1"/>
  <c r="AJ192" i="19"/>
  <c r="AI192" i="19" s="1"/>
  <c r="AJ193" i="19"/>
  <c r="AI193" i="19" s="1"/>
  <c r="AJ194" i="19"/>
  <c r="AI194" i="19" s="1"/>
  <c r="AJ195" i="19"/>
  <c r="AI195" i="19" s="1"/>
  <c r="AJ196" i="19"/>
  <c r="AI196" i="19" s="1"/>
  <c r="AJ198" i="19"/>
  <c r="AI198" i="19" s="1"/>
  <c r="AJ199" i="19"/>
  <c r="AI199" i="19" s="1"/>
  <c r="AJ200" i="19"/>
  <c r="AI200" i="19" s="1"/>
  <c r="AJ201" i="19"/>
  <c r="AI201" i="19" s="1"/>
  <c r="AJ202" i="19"/>
  <c r="AI202" i="19" s="1"/>
  <c r="AJ203" i="19"/>
  <c r="AI203" i="19" s="1"/>
  <c r="AJ204" i="19"/>
  <c r="AI204" i="19" s="1"/>
  <c r="AJ205" i="19"/>
  <c r="AI205" i="19" s="1"/>
  <c r="AJ206" i="19"/>
  <c r="AI206" i="19" s="1"/>
  <c r="AJ207" i="19"/>
  <c r="AI207" i="19" s="1"/>
  <c r="AJ208" i="19"/>
  <c r="AI208" i="19" s="1"/>
  <c r="AJ210" i="19"/>
  <c r="AI210" i="19" s="1"/>
  <c r="AJ211" i="19"/>
  <c r="AI211" i="19" s="1"/>
  <c r="AJ212" i="19"/>
  <c r="AI212" i="19" s="1"/>
  <c r="AJ213" i="19"/>
  <c r="AI213" i="19" s="1"/>
  <c r="AJ214" i="19"/>
  <c r="AI214" i="19" s="1"/>
  <c r="AJ216" i="19"/>
  <c r="AI216" i="19" s="1"/>
  <c r="AJ217" i="19"/>
  <c r="AI217" i="19" s="1"/>
  <c r="AJ219" i="19"/>
  <c r="AI219" i="19" s="1"/>
  <c r="AJ220" i="19"/>
  <c r="AI220" i="19" s="1"/>
  <c r="AJ221" i="19"/>
  <c r="AI221" i="19" s="1"/>
  <c r="AJ223" i="19"/>
  <c r="AI223" i="19" s="1"/>
  <c r="AJ224" i="19"/>
  <c r="AI224" i="19" s="1"/>
  <c r="AJ225" i="19"/>
  <c r="AI225" i="19" s="1"/>
  <c r="AJ226" i="19"/>
  <c r="AI226" i="19" s="1"/>
  <c r="AJ227" i="19"/>
  <c r="AI227" i="19" s="1"/>
  <c r="AJ228" i="19"/>
  <c r="AI228" i="19" s="1"/>
  <c r="AJ229" i="19"/>
  <c r="AI229" i="19" s="1"/>
  <c r="AJ230" i="19"/>
  <c r="AI230" i="19" s="1"/>
  <c r="AJ231" i="19"/>
  <c r="AI231" i="19" s="1"/>
  <c r="AJ232" i="19"/>
  <c r="AI232" i="19" s="1"/>
  <c r="AJ233" i="19"/>
  <c r="AI233" i="19" s="1"/>
  <c r="AJ234" i="19"/>
  <c r="AI234" i="19" s="1"/>
  <c r="AJ235" i="19"/>
  <c r="AI235" i="19" s="1"/>
  <c r="AJ236" i="19"/>
  <c r="AI236" i="19" s="1"/>
  <c r="AJ249" i="19"/>
  <c r="AI249" i="19" s="1"/>
  <c r="AJ265" i="19"/>
  <c r="AI265" i="19" s="1"/>
  <c r="AJ27" i="20"/>
  <c r="AI27" i="20" s="1"/>
  <c r="AJ28" i="20"/>
  <c r="AI28" i="20" s="1"/>
  <c r="AJ31" i="20"/>
  <c r="AI31" i="20" s="1"/>
  <c r="AJ254" i="20"/>
  <c r="AI254" i="20" s="1"/>
  <c r="AK388" i="21"/>
  <c r="AK443" i="21"/>
  <c r="AK403" i="21"/>
  <c r="AK396" i="21"/>
  <c r="AJ179" i="17"/>
  <c r="AI179" i="17" s="1"/>
  <c r="AJ194" i="17"/>
  <c r="AI194" i="17" s="1"/>
  <c r="AJ40" i="19"/>
  <c r="AI40" i="19" s="1"/>
  <c r="AK188" i="21"/>
  <c r="AK192" i="21"/>
  <c r="AK411" i="21"/>
  <c r="AK379" i="21"/>
  <c r="AK425" i="21"/>
  <c r="AK416" i="21"/>
  <c r="AK176" i="21"/>
  <c r="AJ267" i="19"/>
  <c r="AI267" i="19" s="1"/>
  <c r="AJ292" i="19"/>
  <c r="AI292" i="19" s="1"/>
  <c r="AJ293" i="19"/>
  <c r="AI293" i="19" s="1"/>
  <c r="AJ298" i="19"/>
  <c r="AI298" i="19" s="1"/>
  <c r="AJ300" i="19"/>
  <c r="AI300" i="19" s="1"/>
  <c r="AJ32" i="20"/>
  <c r="AI32" i="20" s="1"/>
  <c r="AJ36" i="20"/>
  <c r="AI36" i="20" s="1"/>
  <c r="AJ38" i="20"/>
  <c r="AI38" i="20" s="1"/>
  <c r="AJ41" i="20"/>
  <c r="AI41" i="20" s="1"/>
  <c r="AJ42" i="20"/>
  <c r="AI42" i="20" s="1"/>
  <c r="AJ55" i="20"/>
  <c r="AI55" i="20" s="1"/>
  <c r="AK159" i="21"/>
  <c r="AJ161" i="19"/>
  <c r="AI161" i="19" s="1"/>
  <c r="AJ147" i="17"/>
  <c r="AI147" i="17" s="1"/>
  <c r="AJ149" i="17"/>
  <c r="AI149" i="17" s="1"/>
  <c r="AJ20" i="18"/>
  <c r="AI20" i="18" s="1"/>
  <c r="AJ189" i="18"/>
  <c r="AI189" i="18" s="1"/>
  <c r="AJ235" i="17"/>
  <c r="AI235" i="17" s="1"/>
  <c r="AJ210" i="18"/>
  <c r="AI210" i="18" s="1"/>
  <c r="AJ365" i="18"/>
  <c r="AI365" i="18" s="1"/>
  <c r="AJ368" i="18"/>
  <c r="AI368" i="18" s="1"/>
  <c r="AJ303" i="20"/>
  <c r="AI303" i="20" s="1"/>
  <c r="AJ304" i="20"/>
  <c r="AI304" i="20" s="1"/>
  <c r="AJ305" i="20"/>
  <c r="AI305" i="20" s="1"/>
  <c r="AJ307" i="20"/>
  <c r="AI307" i="20" s="1"/>
  <c r="AJ309" i="20"/>
  <c r="AI309" i="20" s="1"/>
  <c r="AJ310" i="20"/>
  <c r="AI310" i="20" s="1"/>
  <c r="AJ311" i="20"/>
  <c r="AI311" i="20" s="1"/>
  <c r="AJ313" i="20"/>
  <c r="AI313" i="20" s="1"/>
  <c r="AJ314" i="20"/>
  <c r="AI314" i="20" s="1"/>
  <c r="AJ315" i="20"/>
  <c r="AI315" i="20" s="1"/>
  <c r="AJ316" i="20"/>
  <c r="AI316" i="20" s="1"/>
  <c r="AJ317" i="20"/>
  <c r="AI317" i="20" s="1"/>
  <c r="AJ318" i="20"/>
  <c r="AI318" i="20" s="1"/>
  <c r="AJ320" i="20"/>
  <c r="AI320" i="20" s="1"/>
  <c r="AJ321" i="20"/>
  <c r="AI321" i="20" s="1"/>
  <c r="AJ322" i="20"/>
  <c r="AI322" i="20" s="1"/>
  <c r="AJ323" i="20"/>
  <c r="AI323" i="20" s="1"/>
  <c r="AJ324" i="20"/>
  <c r="AI324" i="20" s="1"/>
  <c r="AJ325" i="20"/>
  <c r="AI325" i="20" s="1"/>
  <c r="AJ326" i="20"/>
  <c r="AI326" i="20" s="1"/>
  <c r="AJ327" i="20"/>
  <c r="AI327" i="20" s="1"/>
  <c r="AJ328" i="20"/>
  <c r="AI328" i="20" s="1"/>
  <c r="AJ329" i="20"/>
  <c r="AI329" i="20" s="1"/>
  <c r="AJ330" i="20"/>
  <c r="AI330" i="20" s="1"/>
  <c r="AJ331" i="20"/>
  <c r="AI331" i="20" s="1"/>
  <c r="AJ332" i="20"/>
  <c r="AI332" i="20" s="1"/>
  <c r="AJ333" i="20"/>
  <c r="AI333" i="20" s="1"/>
  <c r="AJ335" i="20"/>
  <c r="AI335" i="20" s="1"/>
  <c r="AJ336" i="20"/>
  <c r="AI336" i="20" s="1"/>
  <c r="AJ338" i="20"/>
  <c r="AI338" i="20" s="1"/>
  <c r="AJ339" i="20"/>
  <c r="AI339" i="20" s="1"/>
  <c r="AJ340" i="20"/>
  <c r="AI340" i="20" s="1"/>
  <c r="AJ342" i="20"/>
  <c r="AI342" i="20" s="1"/>
  <c r="AJ344" i="20"/>
  <c r="AI344" i="20" s="1"/>
  <c r="AJ346" i="20"/>
  <c r="AI346" i="20" s="1"/>
  <c r="AJ347" i="20"/>
  <c r="AI347" i="20" s="1"/>
  <c r="AJ349" i="20"/>
  <c r="AI349" i="20" s="1"/>
  <c r="AJ350" i="20"/>
  <c r="AI350" i="20" s="1"/>
  <c r="AJ351" i="20"/>
  <c r="AI351" i="20" s="1"/>
  <c r="AJ352" i="20"/>
  <c r="AI352" i="20" s="1"/>
  <c r="AJ353" i="20"/>
  <c r="AI353" i="20" s="1"/>
  <c r="AJ354" i="20"/>
  <c r="AI354" i="20" s="1"/>
  <c r="AJ355" i="20"/>
  <c r="AI355" i="20" s="1"/>
  <c r="AJ357" i="20"/>
  <c r="AI357" i="20" s="1"/>
  <c r="AJ358" i="20"/>
  <c r="AI358" i="20" s="1"/>
  <c r="AJ360" i="20"/>
  <c r="AI360" i="20" s="1"/>
  <c r="AJ361" i="20"/>
  <c r="AI361" i="20" s="1"/>
  <c r="AJ363" i="20"/>
  <c r="AI363" i="20" s="1"/>
  <c r="AJ365" i="20"/>
  <c r="AI365" i="20" s="1"/>
  <c r="AJ366" i="20"/>
  <c r="AI366" i="20" s="1"/>
  <c r="AJ368" i="20"/>
  <c r="AI368" i="20" s="1"/>
  <c r="AJ369" i="20"/>
  <c r="AI369" i="20" s="1"/>
  <c r="AJ370" i="20"/>
  <c r="AI370" i="20" s="1"/>
  <c r="AJ371" i="20"/>
  <c r="AI371" i="20" s="1"/>
  <c r="AJ372" i="20"/>
  <c r="AI372" i="20" s="1"/>
  <c r="AJ373" i="20"/>
  <c r="AI373" i="20" s="1"/>
  <c r="AJ15" i="17"/>
  <c r="AI15" i="17" s="1"/>
  <c r="AJ192" i="17"/>
  <c r="AI192" i="17" s="1"/>
  <c r="AJ15" i="18"/>
  <c r="AI15" i="18" s="1"/>
  <c r="AJ25" i="17"/>
  <c r="AI25" i="17" s="1"/>
  <c r="AJ27" i="17"/>
  <c r="AI27" i="17" s="1"/>
  <c r="AJ29" i="17"/>
  <c r="AI29" i="17" s="1"/>
  <c r="AJ39" i="17"/>
  <c r="AI39" i="17" s="1"/>
  <c r="AJ42" i="17"/>
  <c r="AI42" i="17" s="1"/>
  <c r="AJ43" i="17"/>
  <c r="AI43" i="17" s="1"/>
  <c r="AJ244" i="17"/>
  <c r="AI244" i="17" s="1"/>
  <c r="AJ248" i="17"/>
  <c r="AI248" i="17" s="1"/>
  <c r="AJ250" i="17"/>
  <c r="AI250" i="17" s="1"/>
  <c r="AJ253" i="17"/>
  <c r="AI253" i="17" s="1"/>
  <c r="AJ255" i="17"/>
  <c r="AI255" i="17" s="1"/>
  <c r="AJ258" i="17"/>
  <c r="AI258" i="17" s="1"/>
  <c r="AJ261" i="17"/>
  <c r="AI261" i="17" s="1"/>
  <c r="AJ264" i="17"/>
  <c r="AI264" i="17" s="1"/>
  <c r="AJ266" i="17"/>
  <c r="AI266" i="17" s="1"/>
  <c r="AJ268" i="17"/>
  <c r="AI268" i="17" s="1"/>
  <c r="AJ271" i="17"/>
  <c r="AI271" i="17" s="1"/>
  <c r="AJ273" i="17"/>
  <c r="AI273" i="17" s="1"/>
  <c r="AJ276" i="17"/>
  <c r="AI276" i="17" s="1"/>
  <c r="AJ279" i="17"/>
  <c r="AI279" i="17" s="1"/>
  <c r="AJ283" i="17"/>
  <c r="AI283" i="17" s="1"/>
  <c r="AJ286" i="17"/>
  <c r="AI286" i="17" s="1"/>
  <c r="AJ289" i="17"/>
  <c r="AI289" i="17" s="1"/>
  <c r="AJ291" i="17"/>
  <c r="AI291" i="17" s="1"/>
  <c r="AJ293" i="17"/>
  <c r="AI293" i="17" s="1"/>
  <c r="AJ296" i="17"/>
  <c r="AI296" i="17" s="1"/>
  <c r="AJ299" i="17"/>
  <c r="AI299" i="17" s="1"/>
  <c r="AJ301" i="17"/>
  <c r="AI301" i="17" s="1"/>
  <c r="AJ26" i="18"/>
  <c r="AI26" i="18" s="1"/>
  <c r="AJ27" i="18"/>
  <c r="AI27" i="18" s="1"/>
  <c r="AJ31" i="18"/>
  <c r="AI31" i="18" s="1"/>
  <c r="AJ36" i="18"/>
  <c r="AI36" i="18" s="1"/>
  <c r="AJ41" i="18"/>
  <c r="AI41" i="18" s="1"/>
  <c r="AJ44" i="18"/>
  <c r="AI44" i="18" s="1"/>
  <c r="AJ45" i="18"/>
  <c r="AI45" i="18" s="1"/>
  <c r="AJ49" i="18"/>
  <c r="AI49" i="18" s="1"/>
  <c r="AJ184" i="18"/>
  <c r="AI184" i="18" s="1"/>
  <c r="AJ203" i="18"/>
  <c r="AI203" i="18" s="1"/>
  <c r="AJ213" i="18"/>
  <c r="AI213" i="18" s="1"/>
  <c r="AJ232" i="18"/>
  <c r="AI232" i="18" s="1"/>
  <c r="AJ234" i="18"/>
  <c r="AI234" i="18" s="1"/>
  <c r="AJ236" i="18"/>
  <c r="AI236" i="18" s="1"/>
  <c r="AJ256" i="18"/>
  <c r="AI256" i="18" s="1"/>
  <c r="AJ261" i="18"/>
  <c r="AI261" i="18" s="1"/>
  <c r="AJ262" i="18"/>
  <c r="AI262" i="18" s="1"/>
  <c r="AJ267" i="18"/>
  <c r="AI267" i="18" s="1"/>
  <c r="AJ284" i="18"/>
  <c r="AI284" i="18" s="1"/>
  <c r="AJ288" i="18"/>
  <c r="AI288" i="18" s="1"/>
  <c r="AJ290" i="18"/>
  <c r="AI290" i="18" s="1"/>
  <c r="AJ300" i="18"/>
  <c r="AI300" i="18" s="1"/>
  <c r="AJ239" i="19"/>
  <c r="AI239" i="19" s="1"/>
  <c r="AJ241" i="19"/>
  <c r="AI241" i="19" s="1"/>
  <c r="AJ243" i="19"/>
  <c r="AI243" i="19" s="1"/>
  <c r="AJ252" i="19"/>
  <c r="AI252" i="19" s="1"/>
  <c r="AJ255" i="19"/>
  <c r="AI255" i="19" s="1"/>
  <c r="AJ258" i="19"/>
  <c r="AI258" i="19" s="1"/>
  <c r="AJ261" i="19"/>
  <c r="AI261" i="19" s="1"/>
  <c r="AJ263" i="19"/>
  <c r="AI263" i="19" s="1"/>
  <c r="AJ268" i="19"/>
  <c r="AI268" i="19" s="1"/>
  <c r="AJ270" i="19"/>
  <c r="AI270" i="19" s="1"/>
  <c r="AJ275" i="19"/>
  <c r="AI275" i="19" s="1"/>
  <c r="AJ278" i="19"/>
  <c r="AI278" i="19" s="1"/>
  <c r="AJ26" i="20"/>
  <c r="AI26" i="20" s="1"/>
  <c r="AJ44" i="20"/>
  <c r="AI44" i="20" s="1"/>
  <c r="AJ45" i="20"/>
  <c r="AI45" i="20" s="1"/>
  <c r="AJ46" i="20"/>
  <c r="AI46" i="20" s="1"/>
  <c r="AJ213" i="20"/>
  <c r="AI213" i="20" s="1"/>
  <c r="AJ214" i="20"/>
  <c r="AI214" i="20" s="1"/>
  <c r="AJ216" i="20"/>
  <c r="AI216" i="20" s="1"/>
  <c r="AJ217" i="20"/>
  <c r="AI217" i="20" s="1"/>
  <c r="AJ219" i="20"/>
  <c r="AI219" i="20" s="1"/>
  <c r="AJ220" i="20"/>
  <c r="AI220" i="20" s="1"/>
  <c r="AJ221" i="20"/>
  <c r="AI221" i="20" s="1"/>
  <c r="AJ223" i="20"/>
  <c r="AI223" i="20" s="1"/>
  <c r="AJ224" i="20"/>
  <c r="AI224" i="20" s="1"/>
  <c r="AJ225" i="20"/>
  <c r="AI225" i="20" s="1"/>
  <c r="AJ226" i="20"/>
  <c r="AI226" i="20" s="1"/>
  <c r="AJ227" i="20"/>
  <c r="AI227" i="20" s="1"/>
  <c r="AJ228" i="20"/>
  <c r="AI228" i="20" s="1"/>
  <c r="AJ229" i="20"/>
  <c r="AI229" i="20" s="1"/>
  <c r="AJ230" i="20"/>
  <c r="AI230" i="20" s="1"/>
  <c r="AJ231" i="20"/>
  <c r="AI231" i="20" s="1"/>
  <c r="AJ232" i="20"/>
  <c r="AI232" i="20" s="1"/>
  <c r="AJ233" i="20"/>
  <c r="AI233" i="20" s="1"/>
  <c r="AJ234" i="20"/>
  <c r="AI234" i="20" s="1"/>
  <c r="AJ235" i="20"/>
  <c r="AI235" i="20" s="1"/>
  <c r="AJ236" i="20"/>
  <c r="AI236" i="20" s="1"/>
  <c r="AJ237" i="20"/>
  <c r="AI237" i="20" s="1"/>
  <c r="AJ242" i="20"/>
  <c r="AI242" i="20" s="1"/>
  <c r="AJ245" i="20"/>
  <c r="AI245" i="20" s="1"/>
  <c r="AJ250" i="20"/>
  <c r="AI250" i="20" s="1"/>
  <c r="AJ252" i="20"/>
  <c r="AI252" i="20" s="1"/>
  <c r="AJ255" i="20"/>
  <c r="AI255" i="20" s="1"/>
  <c r="AJ258" i="20"/>
  <c r="AI258" i="20" s="1"/>
  <c r="AK162" i="21"/>
  <c r="AJ48" i="18"/>
  <c r="AI48" i="18" s="1"/>
  <c r="AJ135" i="21"/>
  <c r="AK134" i="21"/>
  <c r="AJ34" i="21"/>
  <c r="AK24" i="21"/>
  <c r="AJ171" i="21"/>
  <c r="AK170" i="21"/>
  <c r="AK125" i="21"/>
  <c r="AJ18" i="17"/>
  <c r="AI18" i="17" s="1"/>
  <c r="AJ20" i="17"/>
  <c r="AI20" i="17" s="1"/>
  <c r="AJ246" i="17"/>
  <c r="AI246" i="17" s="1"/>
  <c r="AJ249" i="17"/>
  <c r="AI249" i="17" s="1"/>
  <c r="AJ257" i="17"/>
  <c r="AI257" i="17" s="1"/>
  <c r="AJ262" i="17"/>
  <c r="AI262" i="17" s="1"/>
  <c r="AJ267" i="17"/>
  <c r="AI267" i="17" s="1"/>
  <c r="AJ272" i="17"/>
  <c r="AI272" i="17" s="1"/>
  <c r="AJ277" i="17"/>
  <c r="AI277" i="17" s="1"/>
  <c r="AJ290" i="17"/>
  <c r="AI290" i="17" s="1"/>
  <c r="AJ292" i="17"/>
  <c r="AI292" i="17" s="1"/>
  <c r="AJ297" i="17"/>
  <c r="AI297" i="17" s="1"/>
  <c r="AJ380" i="17"/>
  <c r="AI380" i="17" s="1"/>
  <c r="AJ381" i="17"/>
  <c r="AI381" i="17" s="1"/>
  <c r="AJ382" i="17"/>
  <c r="AI382" i="17" s="1"/>
  <c r="AJ386" i="17"/>
  <c r="AI386" i="17" s="1"/>
  <c r="AJ387" i="17"/>
  <c r="AI387" i="17" s="1"/>
  <c r="AJ392" i="17"/>
  <c r="AI392" i="17" s="1"/>
  <c r="AJ394" i="17"/>
  <c r="AI394" i="17" s="1"/>
  <c r="AJ395" i="17"/>
  <c r="AI395" i="17" s="1"/>
  <c r="AJ396" i="17"/>
  <c r="AI396" i="17" s="1"/>
  <c r="AJ397" i="17"/>
  <c r="AI397" i="17" s="1"/>
  <c r="AJ398" i="17"/>
  <c r="AI398" i="17" s="1"/>
  <c r="AJ399" i="17"/>
  <c r="AI399" i="17" s="1"/>
  <c r="AJ402" i="17"/>
  <c r="AI402" i="17" s="1"/>
  <c r="AJ403" i="17"/>
  <c r="AI403" i="17" s="1"/>
  <c r="AJ405" i="17"/>
  <c r="AI405" i="17" s="1"/>
  <c r="AJ406" i="17"/>
  <c r="AI406" i="17" s="1"/>
  <c r="AJ409" i="17"/>
  <c r="AI409" i="17" s="1"/>
  <c r="AJ412" i="17"/>
  <c r="AI412" i="17" s="1"/>
  <c r="AJ414" i="17"/>
  <c r="AI414" i="17" s="1"/>
  <c r="AJ415" i="17"/>
  <c r="AI415" i="17" s="1"/>
  <c r="AJ418" i="17"/>
  <c r="AI418" i="17" s="1"/>
  <c r="AJ421" i="17"/>
  <c r="AI421" i="17" s="1"/>
  <c r="AJ424" i="17"/>
  <c r="AI424" i="17" s="1"/>
  <c r="AJ426" i="17"/>
  <c r="AI426" i="17" s="1"/>
  <c r="AJ427" i="17"/>
  <c r="AI427" i="17" s="1"/>
  <c r="AJ432" i="17"/>
  <c r="AI432" i="17" s="1"/>
  <c r="AJ433" i="17"/>
  <c r="AI433" i="17" s="1"/>
  <c r="AJ434" i="17"/>
  <c r="AI434" i="17" s="1"/>
  <c r="AJ435" i="17"/>
  <c r="AI435" i="17" s="1"/>
  <c r="AJ436" i="17"/>
  <c r="AI436" i="17" s="1"/>
  <c r="AJ441" i="17"/>
  <c r="AI441" i="17" s="1"/>
  <c r="AJ442" i="17"/>
  <c r="AI442" i="17" s="1"/>
  <c r="AJ445" i="17"/>
  <c r="AI445" i="17" s="1"/>
  <c r="AJ447" i="17"/>
  <c r="AI447" i="17" s="1"/>
  <c r="AJ23" i="18"/>
  <c r="AI23" i="18" s="1"/>
  <c r="AJ259" i="18"/>
  <c r="AI259" i="18" s="1"/>
  <c r="AJ266" i="18"/>
  <c r="AI266" i="18" s="1"/>
  <c r="AJ240" i="19"/>
  <c r="AI240" i="19" s="1"/>
  <c r="AJ311" i="21"/>
  <c r="AK310" i="21"/>
  <c r="AJ260" i="21"/>
  <c r="AK259" i="21"/>
  <c r="AJ359" i="21"/>
  <c r="AK358" i="21"/>
  <c r="AJ337" i="21"/>
  <c r="AK336" i="21"/>
  <c r="AJ299" i="21"/>
  <c r="AK298" i="21"/>
  <c r="AJ256" i="21"/>
  <c r="AK255" i="21"/>
  <c r="AJ14" i="17"/>
  <c r="AI14" i="17" s="1"/>
  <c r="AJ46" i="17"/>
  <c r="AI46" i="17" s="1"/>
  <c r="AJ160" i="17"/>
  <c r="AI160" i="17" s="1"/>
  <c r="AJ162" i="17"/>
  <c r="AI162" i="17" s="1"/>
  <c r="AJ197" i="17"/>
  <c r="AI197" i="17" s="1"/>
  <c r="AJ202" i="17"/>
  <c r="AI202" i="17" s="1"/>
  <c r="AJ238" i="17"/>
  <c r="AI238" i="17" s="1"/>
  <c r="AJ43" i="18"/>
  <c r="AI43" i="18" s="1"/>
  <c r="AJ187" i="18"/>
  <c r="AI187" i="18" s="1"/>
  <c r="AJ244" i="18"/>
  <c r="AI244" i="18" s="1"/>
  <c r="AJ294" i="18"/>
  <c r="AI294" i="18" s="1"/>
  <c r="AJ212" i="21"/>
  <c r="AK211" i="21"/>
  <c r="AJ72" i="21"/>
  <c r="AK71" i="21"/>
  <c r="AJ17" i="21"/>
  <c r="AK16" i="21"/>
  <c r="AJ12" i="17"/>
  <c r="AI12" i="17" s="1"/>
  <c r="AJ16" i="17"/>
  <c r="AI16" i="17" s="1"/>
  <c r="AJ165" i="17"/>
  <c r="AI165" i="17" s="1"/>
  <c r="AJ175" i="17"/>
  <c r="AI175" i="17" s="1"/>
  <c r="AJ207" i="17"/>
  <c r="AI207" i="17" s="1"/>
  <c r="AJ251" i="17"/>
  <c r="AI251" i="17" s="1"/>
  <c r="AJ254" i="17"/>
  <c r="AI254" i="17" s="1"/>
  <c r="AJ260" i="17"/>
  <c r="AI260" i="17" s="1"/>
  <c r="AJ265" i="17"/>
  <c r="AI265" i="17" s="1"/>
  <c r="AJ269" i="17"/>
  <c r="AI269" i="17" s="1"/>
  <c r="AJ274" i="17"/>
  <c r="AI274" i="17" s="1"/>
  <c r="AJ281" i="17"/>
  <c r="AI281" i="17" s="1"/>
  <c r="AJ285" i="17"/>
  <c r="AI285" i="17" s="1"/>
  <c r="AJ287" i="17"/>
  <c r="AI287" i="17" s="1"/>
  <c r="AJ294" i="17"/>
  <c r="AI294" i="17" s="1"/>
  <c r="AJ300" i="17"/>
  <c r="AI300" i="17" s="1"/>
  <c r="AJ374" i="17"/>
  <c r="AI374" i="17" s="1"/>
  <c r="AJ375" i="17"/>
  <c r="AI375" i="17" s="1"/>
  <c r="AJ377" i="17"/>
  <c r="AI377" i="17" s="1"/>
  <c r="AJ378" i="17"/>
  <c r="AI378" i="17" s="1"/>
  <c r="AJ383" i="17"/>
  <c r="AI383" i="17" s="1"/>
  <c r="AJ384" i="17"/>
  <c r="AI384" i="17" s="1"/>
  <c r="AJ388" i="17"/>
  <c r="AI388" i="17" s="1"/>
  <c r="AJ389" i="17"/>
  <c r="AI389" i="17" s="1"/>
  <c r="AJ390" i="17"/>
  <c r="AI390" i="17" s="1"/>
  <c r="AJ401" i="17"/>
  <c r="AI401" i="17" s="1"/>
  <c r="AJ404" i="17"/>
  <c r="AI404" i="17" s="1"/>
  <c r="AJ407" i="17"/>
  <c r="AI407" i="17" s="1"/>
  <c r="AJ410" i="17"/>
  <c r="AI410" i="17" s="1"/>
  <c r="AJ411" i="17"/>
  <c r="AI411" i="17" s="1"/>
  <c r="AJ416" i="17"/>
  <c r="AI416" i="17" s="1"/>
  <c r="AJ417" i="17"/>
  <c r="AI417" i="17" s="1"/>
  <c r="AJ419" i="17"/>
  <c r="AI419" i="17" s="1"/>
  <c r="AJ423" i="17"/>
  <c r="AI423" i="17" s="1"/>
  <c r="AJ429" i="17"/>
  <c r="AI429" i="17" s="1"/>
  <c r="AJ430" i="17"/>
  <c r="AI430" i="17" s="1"/>
  <c r="AJ438" i="17"/>
  <c r="AI438" i="17" s="1"/>
  <c r="AJ439" i="17"/>
  <c r="AI439" i="17" s="1"/>
  <c r="AJ443" i="17"/>
  <c r="AI443" i="17" s="1"/>
  <c r="AJ444" i="17"/>
  <c r="AI444" i="17" s="1"/>
  <c r="AJ200" i="18"/>
  <c r="AI200" i="18" s="1"/>
  <c r="AJ204" i="18"/>
  <c r="AI204" i="18" s="1"/>
  <c r="AJ34" i="17"/>
  <c r="AI34" i="17" s="1"/>
  <c r="AJ37" i="17"/>
  <c r="AI37" i="17" s="1"/>
  <c r="AJ55" i="17"/>
  <c r="AI55" i="17" s="1"/>
  <c r="AJ57" i="17"/>
  <c r="AI57" i="17" s="1"/>
  <c r="AJ60" i="17"/>
  <c r="AI60" i="17" s="1"/>
  <c r="AJ62" i="17"/>
  <c r="AI62" i="17" s="1"/>
  <c r="AJ65" i="17"/>
  <c r="AI65" i="17" s="1"/>
  <c r="AJ66" i="17"/>
  <c r="AI66" i="17" s="1"/>
  <c r="AJ70" i="17"/>
  <c r="AI70" i="17" s="1"/>
  <c r="AJ71" i="17"/>
  <c r="AI71" i="17" s="1"/>
  <c r="AJ74" i="17"/>
  <c r="AI74" i="17" s="1"/>
  <c r="AJ75" i="17"/>
  <c r="AI75" i="17" s="1"/>
  <c r="AJ79" i="17"/>
  <c r="AI79" i="17" s="1"/>
  <c r="AJ80" i="17"/>
  <c r="AI80" i="17" s="1"/>
  <c r="AJ83" i="17"/>
  <c r="AI83" i="17" s="1"/>
  <c r="AJ85" i="17"/>
  <c r="AI85" i="17" s="1"/>
  <c r="AJ88" i="17"/>
  <c r="AI88" i="17" s="1"/>
  <c r="AJ89" i="17"/>
  <c r="AI89" i="17" s="1"/>
  <c r="AJ94" i="17"/>
  <c r="AI94" i="17" s="1"/>
  <c r="AJ95" i="17"/>
  <c r="AI95" i="17" s="1"/>
  <c r="AJ98" i="17"/>
  <c r="AI98" i="17" s="1"/>
  <c r="AJ99" i="17"/>
  <c r="AI99" i="17" s="1"/>
  <c r="AJ102" i="17"/>
  <c r="AI102" i="17" s="1"/>
  <c r="AJ103" i="17"/>
  <c r="AI103" i="17" s="1"/>
  <c r="AJ106" i="17"/>
  <c r="AI106" i="17" s="1"/>
  <c r="AJ107" i="17"/>
  <c r="AI107" i="17" s="1"/>
  <c r="AJ111" i="17"/>
  <c r="AI111" i="17" s="1"/>
  <c r="AJ112" i="17"/>
  <c r="AI112" i="17" s="1"/>
  <c r="AJ115" i="17"/>
  <c r="AI115" i="17" s="1"/>
  <c r="AJ116" i="17"/>
  <c r="AI116" i="17" s="1"/>
  <c r="AJ120" i="17"/>
  <c r="AI120" i="17" s="1"/>
  <c r="AJ121" i="17"/>
  <c r="AI121" i="17" s="1"/>
  <c r="AJ125" i="17"/>
  <c r="AI125" i="17" s="1"/>
  <c r="AJ126" i="17"/>
  <c r="AI126" i="17" s="1"/>
  <c r="AJ130" i="17"/>
  <c r="AI130" i="17" s="1"/>
  <c r="AJ132" i="17"/>
  <c r="AI132" i="17" s="1"/>
  <c r="AJ135" i="17"/>
  <c r="AI135" i="17" s="1"/>
  <c r="AJ136" i="17"/>
  <c r="AI136" i="17" s="1"/>
  <c r="AJ139" i="17"/>
  <c r="AI139" i="17" s="1"/>
  <c r="AJ141" i="17"/>
  <c r="AI141" i="17" s="1"/>
  <c r="AJ168" i="17"/>
  <c r="AI168" i="17" s="1"/>
  <c r="AJ170" i="17"/>
  <c r="AI170" i="17" s="1"/>
  <c r="AJ172" i="17"/>
  <c r="AI172" i="17" s="1"/>
  <c r="AJ178" i="17"/>
  <c r="AI178" i="17" s="1"/>
  <c r="AJ183" i="17"/>
  <c r="AI183" i="17" s="1"/>
  <c r="AJ210" i="17"/>
  <c r="AI210" i="17" s="1"/>
  <c r="AJ12" i="18"/>
  <c r="AI12" i="18" s="1"/>
  <c r="AJ17" i="18"/>
  <c r="AI17" i="18" s="1"/>
  <c r="AJ21" i="18"/>
  <c r="AI21" i="18" s="1"/>
  <c r="AJ25" i="18"/>
  <c r="AI25" i="18" s="1"/>
  <c r="AJ30" i="18"/>
  <c r="AI30" i="18" s="1"/>
  <c r="AJ173" i="18"/>
  <c r="AI173" i="18" s="1"/>
  <c r="AJ176" i="18"/>
  <c r="AI176" i="18" s="1"/>
  <c r="AJ192" i="18"/>
  <c r="AI192" i="18" s="1"/>
  <c r="AJ219" i="18"/>
  <c r="AI219" i="18" s="1"/>
  <c r="AJ228" i="18"/>
  <c r="AI228" i="18" s="1"/>
  <c r="AJ230" i="18"/>
  <c r="AI230" i="18" s="1"/>
  <c r="AJ272" i="18"/>
  <c r="AI272" i="18" s="1"/>
  <c r="AJ277" i="18"/>
  <c r="AI277" i="18" s="1"/>
  <c r="AJ282" i="18"/>
  <c r="AI282" i="18" s="1"/>
  <c r="AJ370" i="18"/>
  <c r="AI370" i="18" s="1"/>
  <c r="AJ373" i="18"/>
  <c r="AI373" i="18" s="1"/>
  <c r="AJ374" i="18"/>
  <c r="AI374" i="18" s="1"/>
  <c r="AJ395" i="18"/>
  <c r="AI395" i="18" s="1"/>
  <c r="AJ399" i="18"/>
  <c r="AI399" i="18" s="1"/>
  <c r="AJ404" i="18"/>
  <c r="AI404" i="18" s="1"/>
  <c r="AJ408" i="18"/>
  <c r="AI408" i="18" s="1"/>
  <c r="AJ413" i="18"/>
  <c r="AI413" i="18" s="1"/>
  <c r="AJ418" i="18"/>
  <c r="AI418" i="18" s="1"/>
  <c r="AJ424" i="18"/>
  <c r="AI424" i="18" s="1"/>
  <c r="AJ430" i="18"/>
  <c r="AI430" i="18" s="1"/>
  <c r="AJ435" i="18"/>
  <c r="AI435" i="18" s="1"/>
  <c r="AJ440" i="18"/>
  <c r="AI440" i="18" s="1"/>
  <c r="AJ445" i="18"/>
  <c r="AI445" i="18" s="1"/>
  <c r="AJ450" i="18"/>
  <c r="AI450" i="18" s="1"/>
  <c r="AJ7" i="19"/>
  <c r="AI7" i="19" s="1"/>
  <c r="AJ10" i="19"/>
  <c r="AI10" i="19" s="1"/>
  <c r="AJ12" i="19"/>
  <c r="AI12" i="19" s="1"/>
  <c r="AJ15" i="19"/>
  <c r="AI15" i="19" s="1"/>
  <c r="AJ17" i="19"/>
  <c r="AI17" i="19" s="1"/>
  <c r="AJ20" i="19"/>
  <c r="AI20" i="19" s="1"/>
  <c r="AJ97" i="19"/>
  <c r="AI97" i="19" s="1"/>
  <c r="AJ247" i="19"/>
  <c r="AI247" i="19" s="1"/>
  <c r="AJ250" i="19"/>
  <c r="AI250" i="19" s="1"/>
  <c r="AJ33" i="17"/>
  <c r="AI33" i="17" s="1"/>
  <c r="AJ41" i="17"/>
  <c r="AI41" i="17" s="1"/>
  <c r="AJ53" i="17"/>
  <c r="AI53" i="17" s="1"/>
  <c r="AJ59" i="17"/>
  <c r="AI59" i="17" s="1"/>
  <c r="AJ64" i="17"/>
  <c r="AI64" i="17" s="1"/>
  <c r="AJ69" i="17"/>
  <c r="AI69" i="17" s="1"/>
  <c r="AJ73" i="17"/>
  <c r="AI73" i="17" s="1"/>
  <c r="AJ77" i="17"/>
  <c r="AI77" i="17" s="1"/>
  <c r="AJ82" i="17"/>
  <c r="AI82" i="17" s="1"/>
  <c r="AJ87" i="17"/>
  <c r="AI87" i="17" s="1"/>
  <c r="AJ93" i="17"/>
  <c r="AI93" i="17" s="1"/>
  <c r="AJ97" i="17"/>
  <c r="AI97" i="17" s="1"/>
  <c r="AJ101" i="17"/>
  <c r="AI101" i="17" s="1"/>
  <c r="AJ105" i="17"/>
  <c r="AI105" i="17" s="1"/>
  <c r="AJ110" i="17"/>
  <c r="AI110" i="17" s="1"/>
  <c r="AJ114" i="17"/>
  <c r="AI114" i="17" s="1"/>
  <c r="AJ118" i="17"/>
  <c r="AI118" i="17" s="1"/>
  <c r="AJ124" i="17"/>
  <c r="AI124" i="17" s="1"/>
  <c r="AJ129" i="17"/>
  <c r="AI129" i="17" s="1"/>
  <c r="AJ134" i="17"/>
  <c r="AI134" i="17" s="1"/>
  <c r="AJ138" i="17"/>
  <c r="AI138" i="17" s="1"/>
  <c r="AJ140" i="17"/>
  <c r="AI140" i="17" s="1"/>
  <c r="AJ158" i="17"/>
  <c r="AI158" i="17" s="1"/>
  <c r="AJ161" i="17"/>
  <c r="AI161" i="17" s="1"/>
  <c r="AJ182" i="17"/>
  <c r="AI182" i="17" s="1"/>
  <c r="AJ188" i="17"/>
  <c r="AI188" i="17" s="1"/>
  <c r="AJ201" i="17"/>
  <c r="AI201" i="17" s="1"/>
  <c r="AJ206" i="17"/>
  <c r="AI206" i="17" s="1"/>
  <c r="AJ213" i="17"/>
  <c r="AI213" i="17" s="1"/>
  <c r="AJ216" i="17"/>
  <c r="AI216" i="17" s="1"/>
  <c r="AJ219" i="17"/>
  <c r="AI219" i="17" s="1"/>
  <c r="AJ222" i="17"/>
  <c r="AI222" i="17" s="1"/>
  <c r="AJ224" i="17"/>
  <c r="AI224" i="17" s="1"/>
  <c r="AJ226" i="17"/>
  <c r="AI226" i="17" s="1"/>
  <c r="AJ228" i="17"/>
  <c r="AI228" i="17" s="1"/>
  <c r="AJ230" i="17"/>
  <c r="AI230" i="17" s="1"/>
  <c r="AJ232" i="17"/>
  <c r="AI232" i="17" s="1"/>
  <c r="AJ367" i="17"/>
  <c r="AI367" i="17" s="1"/>
  <c r="AJ369" i="17"/>
  <c r="AI369" i="17" s="1"/>
  <c r="AJ371" i="17"/>
  <c r="AI371" i="17" s="1"/>
  <c r="AJ373" i="17"/>
  <c r="AI373" i="17" s="1"/>
  <c r="AJ446" i="17"/>
  <c r="AI446" i="17" s="1"/>
  <c r="AJ449" i="17"/>
  <c r="AI449" i="17" s="1"/>
  <c r="AJ11" i="18"/>
  <c r="AI11" i="18" s="1"/>
  <c r="AJ29" i="18"/>
  <c r="AI29" i="18" s="1"/>
  <c r="AJ35" i="18"/>
  <c r="AI35" i="18" s="1"/>
  <c r="AJ47" i="18"/>
  <c r="AI47" i="18" s="1"/>
  <c r="AJ180" i="18"/>
  <c r="AI180" i="18" s="1"/>
  <c r="AJ185" i="18"/>
  <c r="AI185" i="18" s="1"/>
  <c r="AJ199" i="18"/>
  <c r="AI199" i="18" s="1"/>
  <c r="AJ202" i="18"/>
  <c r="AI202" i="18" s="1"/>
  <c r="AJ208" i="18"/>
  <c r="AI208" i="18" s="1"/>
  <c r="AJ212" i="18"/>
  <c r="AI212" i="18" s="1"/>
  <c r="AJ216" i="18"/>
  <c r="AI216" i="18" s="1"/>
  <c r="AJ239" i="18"/>
  <c r="AI239" i="18" s="1"/>
  <c r="AJ240" i="18"/>
  <c r="AI240" i="18" s="1"/>
  <c r="AJ265" i="18"/>
  <c r="AI265" i="18" s="1"/>
  <c r="AJ287" i="18"/>
  <c r="AI287" i="18" s="1"/>
  <c r="AJ293" i="18"/>
  <c r="AI293" i="18" s="1"/>
  <c r="AJ245" i="19"/>
  <c r="AI245" i="19" s="1"/>
  <c r="AJ273" i="19"/>
  <c r="AI273" i="19" s="1"/>
  <c r="AJ256" i="20"/>
  <c r="AI256" i="20" s="1"/>
  <c r="AJ302" i="20"/>
  <c r="AI302" i="20" s="1"/>
  <c r="AJ94" i="21"/>
  <c r="AK93" i="21"/>
  <c r="AJ123" i="21"/>
  <c r="AK122" i="21"/>
  <c r="AJ370" i="21"/>
  <c r="AK369" i="21"/>
  <c r="AJ348" i="21"/>
  <c r="AK347" i="21"/>
  <c r="AJ322" i="21"/>
  <c r="AK321" i="21"/>
  <c r="AJ267" i="21"/>
  <c r="AK266" i="21"/>
  <c r="AJ302" i="21"/>
  <c r="AK301" i="21"/>
  <c r="AJ279" i="21"/>
  <c r="AK278" i="21"/>
  <c r="AJ221" i="21"/>
  <c r="AK220" i="21"/>
  <c r="AJ96" i="21"/>
  <c r="AK95" i="21"/>
  <c r="AJ24" i="17"/>
  <c r="AI24" i="17" s="1"/>
  <c r="AJ31" i="17"/>
  <c r="AI31" i="17" s="1"/>
  <c r="AJ45" i="17"/>
  <c r="AI45" i="17" s="1"/>
  <c r="AJ49" i="17"/>
  <c r="AI49" i="17" s="1"/>
  <c r="AJ148" i="17"/>
  <c r="AI148" i="17" s="1"/>
  <c r="AJ150" i="17"/>
  <c r="AI150" i="17" s="1"/>
  <c r="AJ169" i="17"/>
  <c r="AI169" i="17" s="1"/>
  <c r="AJ174" i="17"/>
  <c r="AI174" i="17" s="1"/>
  <c r="AJ187" i="17"/>
  <c r="AI187" i="17" s="1"/>
  <c r="AJ193" i="17"/>
  <c r="AI193" i="17" s="1"/>
  <c r="AJ205" i="17"/>
  <c r="AI205" i="17" s="1"/>
  <c r="AJ211" i="17"/>
  <c r="AI211" i="17" s="1"/>
  <c r="AJ215" i="17"/>
  <c r="AI215" i="17" s="1"/>
  <c r="AJ218" i="17"/>
  <c r="AI218" i="17" s="1"/>
  <c r="AJ220" i="17"/>
  <c r="AI220" i="17" s="1"/>
  <c r="AJ225" i="17"/>
  <c r="AI225" i="17" s="1"/>
  <c r="AJ227" i="17"/>
  <c r="AI227" i="17" s="1"/>
  <c r="AJ229" i="17"/>
  <c r="AI229" i="17" s="1"/>
  <c r="AJ234" i="17"/>
  <c r="AI234" i="17" s="1"/>
  <c r="AJ236" i="17"/>
  <c r="AI236" i="17" s="1"/>
  <c r="AJ241" i="17"/>
  <c r="AI241" i="17" s="1"/>
  <c r="AJ302" i="17"/>
  <c r="AI302" i="17" s="1"/>
  <c r="AJ303" i="17"/>
  <c r="AI303" i="17" s="1"/>
  <c r="AJ304" i="17"/>
  <c r="AI304" i="17" s="1"/>
  <c r="AJ306" i="17"/>
  <c r="AI306" i="17" s="1"/>
  <c r="AJ308" i="17"/>
  <c r="AI308" i="17" s="1"/>
  <c r="AJ309" i="17"/>
  <c r="AI309" i="17" s="1"/>
  <c r="AJ310" i="17"/>
  <c r="AI310" i="17" s="1"/>
  <c r="AJ312" i="17"/>
  <c r="AI312" i="17" s="1"/>
  <c r="AJ313" i="17"/>
  <c r="AI313" i="17" s="1"/>
  <c r="AJ314" i="17"/>
  <c r="AI314" i="17" s="1"/>
  <c r="AJ315" i="17"/>
  <c r="AI315" i="17" s="1"/>
  <c r="AJ316" i="17"/>
  <c r="AI316" i="17" s="1"/>
  <c r="AJ317" i="17"/>
  <c r="AI317" i="17" s="1"/>
  <c r="AJ319" i="17"/>
  <c r="AI319" i="17" s="1"/>
  <c r="AJ320" i="17"/>
  <c r="AI320" i="17" s="1"/>
  <c r="AJ321" i="17"/>
  <c r="AI321" i="17" s="1"/>
  <c r="AJ322" i="17"/>
  <c r="AI322" i="17" s="1"/>
  <c r="AJ323" i="17"/>
  <c r="AI323" i="17" s="1"/>
  <c r="AJ324" i="17"/>
  <c r="AI324" i="17" s="1"/>
  <c r="AJ325" i="17"/>
  <c r="AI325" i="17" s="1"/>
  <c r="AJ326" i="17"/>
  <c r="AI326" i="17" s="1"/>
  <c r="AJ327" i="17"/>
  <c r="AI327" i="17" s="1"/>
  <c r="AJ328" i="17"/>
  <c r="AI328" i="17" s="1"/>
  <c r="AJ329" i="17"/>
  <c r="AI329" i="17" s="1"/>
  <c r="AJ330" i="17"/>
  <c r="AI330" i="17" s="1"/>
  <c r="AJ331" i="17"/>
  <c r="AI331" i="17" s="1"/>
  <c r="AJ332" i="17"/>
  <c r="AI332" i="17" s="1"/>
  <c r="AJ334" i="17"/>
  <c r="AI334" i="17" s="1"/>
  <c r="AJ335" i="17"/>
  <c r="AI335" i="17" s="1"/>
  <c r="AJ337" i="17"/>
  <c r="AI337" i="17" s="1"/>
  <c r="AJ338" i="17"/>
  <c r="AI338" i="17" s="1"/>
  <c r="AJ339" i="17"/>
  <c r="AI339" i="17" s="1"/>
  <c r="AJ341" i="17"/>
  <c r="AI341" i="17" s="1"/>
  <c r="AJ343" i="17"/>
  <c r="AI343" i="17" s="1"/>
  <c r="AJ345" i="17"/>
  <c r="AI345" i="17" s="1"/>
  <c r="AJ346" i="17"/>
  <c r="AI346" i="17" s="1"/>
  <c r="AJ348" i="17"/>
  <c r="AI348" i="17" s="1"/>
  <c r="AJ349" i="17"/>
  <c r="AI349" i="17" s="1"/>
  <c r="AJ350" i="17"/>
  <c r="AI350" i="17" s="1"/>
  <c r="AJ351" i="17"/>
  <c r="AI351" i="17" s="1"/>
  <c r="AJ352" i="17"/>
  <c r="AI352" i="17" s="1"/>
  <c r="AJ353" i="17"/>
  <c r="AI353" i="17" s="1"/>
  <c r="AJ354" i="17"/>
  <c r="AI354" i="17" s="1"/>
  <c r="AJ356" i="17"/>
  <c r="AI356" i="17" s="1"/>
  <c r="AJ357" i="17"/>
  <c r="AI357" i="17" s="1"/>
  <c r="AJ359" i="17"/>
  <c r="AI359" i="17" s="1"/>
  <c r="AJ360" i="17"/>
  <c r="AI360" i="17" s="1"/>
  <c r="AJ362" i="17"/>
  <c r="AI362" i="17" s="1"/>
  <c r="AJ364" i="17"/>
  <c r="AI364" i="17" s="1"/>
  <c r="AJ365" i="17"/>
  <c r="AI365" i="17" s="1"/>
  <c r="AJ368" i="17"/>
  <c r="AI368" i="17" s="1"/>
  <c r="AJ370" i="17"/>
  <c r="AI370" i="17" s="1"/>
  <c r="AJ372" i="17"/>
  <c r="AI372" i="17" s="1"/>
  <c r="AJ10" i="18"/>
  <c r="AI10" i="18" s="1"/>
  <c r="AJ16" i="18"/>
  <c r="AI16" i="18" s="1"/>
  <c r="AJ34" i="18"/>
  <c r="AI34" i="18" s="1"/>
  <c r="AJ40" i="18"/>
  <c r="AI40" i="18" s="1"/>
  <c r="AJ51" i="18"/>
  <c r="AI51" i="18" s="1"/>
  <c r="AJ54" i="18"/>
  <c r="AI54" i="18" s="1"/>
  <c r="AJ55" i="18"/>
  <c r="AI55" i="18" s="1"/>
  <c r="AJ56" i="18"/>
  <c r="AI56" i="18" s="1"/>
  <c r="AJ57" i="18"/>
  <c r="AI57" i="18" s="1"/>
  <c r="AJ58" i="18"/>
  <c r="AI58" i="18" s="1"/>
  <c r="AJ60" i="18"/>
  <c r="AI60" i="18" s="1"/>
  <c r="AJ63" i="18"/>
  <c r="AI63" i="18" s="1"/>
  <c r="AJ64" i="18"/>
  <c r="AI64" i="18" s="1"/>
  <c r="AJ65" i="18"/>
  <c r="AI65" i="18" s="1"/>
  <c r="AJ66" i="18"/>
  <c r="AI66" i="18" s="1"/>
  <c r="AJ67" i="18"/>
  <c r="AI67" i="18" s="1"/>
  <c r="AJ70" i="18"/>
  <c r="AI70" i="18" s="1"/>
  <c r="AJ72" i="18"/>
  <c r="AI72" i="18" s="1"/>
  <c r="AJ73" i="18"/>
  <c r="AI73" i="18" s="1"/>
  <c r="AJ74" i="18"/>
  <c r="AI74" i="18" s="1"/>
  <c r="AJ75" i="18"/>
  <c r="AI75" i="18" s="1"/>
  <c r="AJ76" i="18"/>
  <c r="AI76" i="18" s="1"/>
  <c r="AJ78" i="18"/>
  <c r="AI78" i="18" s="1"/>
  <c r="AJ81" i="18"/>
  <c r="AI81" i="18" s="1"/>
  <c r="AJ82" i="18"/>
  <c r="AI82" i="18" s="1"/>
  <c r="AJ83" i="18"/>
  <c r="AI83" i="18" s="1"/>
  <c r="AJ84" i="18"/>
  <c r="AI84" i="18" s="1"/>
  <c r="AJ86" i="18"/>
  <c r="AI86" i="18" s="1"/>
  <c r="AJ88" i="18"/>
  <c r="AI88" i="18" s="1"/>
  <c r="AJ90" i="18"/>
  <c r="AI90" i="18" s="1"/>
  <c r="AJ92" i="18"/>
  <c r="AI92" i="18" s="1"/>
  <c r="AJ94" i="18"/>
  <c r="AI94" i="18" s="1"/>
  <c r="AJ95" i="18"/>
  <c r="AI95" i="18" s="1"/>
  <c r="AJ96" i="18"/>
  <c r="AI96" i="18" s="1"/>
  <c r="AJ98" i="18"/>
  <c r="AI98" i="18" s="1"/>
  <c r="AJ100" i="18"/>
  <c r="AI100" i="18" s="1"/>
  <c r="AJ101" i="18"/>
  <c r="AI101" i="18" s="1"/>
  <c r="AJ102" i="18"/>
  <c r="AI102" i="18" s="1"/>
  <c r="AJ103" i="18"/>
  <c r="AI103" i="18" s="1"/>
  <c r="AJ104" i="18"/>
  <c r="AI104" i="18" s="1"/>
  <c r="AJ106" i="18"/>
  <c r="AI106" i="18" s="1"/>
  <c r="AJ108" i="18"/>
  <c r="AI108" i="18" s="1"/>
  <c r="AJ110" i="18"/>
  <c r="AI110" i="18" s="1"/>
  <c r="AJ111" i="18"/>
  <c r="AI111" i="18" s="1"/>
  <c r="AJ112" i="18"/>
  <c r="AI112" i="18" s="1"/>
  <c r="AJ113" i="18"/>
  <c r="AI113" i="18" s="1"/>
  <c r="AJ115" i="18"/>
  <c r="AI115" i="18" s="1"/>
  <c r="AJ117" i="18"/>
  <c r="AI117" i="18" s="1"/>
  <c r="AJ118" i="18"/>
  <c r="AI118" i="18" s="1"/>
  <c r="AJ119" i="18"/>
  <c r="AI119" i="18" s="1"/>
  <c r="AJ121" i="18"/>
  <c r="AI121" i="18" s="1"/>
  <c r="AJ122" i="18"/>
  <c r="AI122" i="18" s="1"/>
  <c r="AJ125" i="18"/>
  <c r="AI125" i="18" s="1"/>
  <c r="AJ127" i="18"/>
  <c r="AI127" i="18" s="1"/>
  <c r="AJ129" i="18"/>
  <c r="AI129" i="18" s="1"/>
  <c r="AJ131" i="18"/>
  <c r="AI131" i="18" s="1"/>
  <c r="AJ135" i="18"/>
  <c r="AI135" i="18" s="1"/>
  <c r="AJ137" i="18"/>
  <c r="AI137" i="18" s="1"/>
  <c r="AJ138" i="18"/>
  <c r="AI138" i="18" s="1"/>
  <c r="AJ139" i="18"/>
  <c r="AI139" i="18" s="1"/>
  <c r="AJ140" i="18"/>
  <c r="AI140" i="18" s="1"/>
  <c r="AJ141" i="18"/>
  <c r="AI141" i="18" s="1"/>
  <c r="AJ144" i="18"/>
  <c r="AI144" i="18" s="1"/>
  <c r="AJ146" i="18"/>
  <c r="AI146" i="18" s="1"/>
  <c r="AJ147" i="18"/>
  <c r="AI147" i="18" s="1"/>
  <c r="AJ148" i="18"/>
  <c r="AI148" i="18" s="1"/>
  <c r="AJ149" i="18"/>
  <c r="AI149" i="18" s="1"/>
  <c r="AJ150" i="18"/>
  <c r="AI150" i="18" s="1"/>
  <c r="AJ153" i="18"/>
  <c r="AI153" i="18" s="1"/>
  <c r="AJ156" i="18"/>
  <c r="AI156" i="18" s="1"/>
  <c r="AJ158" i="18"/>
  <c r="AI158" i="18" s="1"/>
  <c r="AJ159" i="18"/>
  <c r="AI159" i="18" s="1"/>
  <c r="AJ161" i="18"/>
  <c r="AI161" i="18" s="1"/>
  <c r="AJ162" i="18"/>
  <c r="AI162" i="18" s="1"/>
  <c r="AJ164" i="18"/>
  <c r="AI164" i="18" s="1"/>
  <c r="AJ166" i="18"/>
  <c r="AI166" i="18" s="1"/>
  <c r="AJ167" i="18"/>
  <c r="AI167" i="18" s="1"/>
  <c r="AJ169" i="18"/>
  <c r="AI169" i="18" s="1"/>
  <c r="AJ170" i="18"/>
  <c r="AI170" i="18" s="1"/>
  <c r="AJ171" i="18"/>
  <c r="AI171" i="18" s="1"/>
  <c r="AJ175" i="18"/>
  <c r="AI175" i="18" s="1"/>
  <c r="AJ182" i="18"/>
  <c r="AI182" i="18" s="1"/>
  <c r="AJ191" i="18"/>
  <c r="AI191" i="18" s="1"/>
  <c r="AJ194" i="18"/>
  <c r="AI194" i="18" s="1"/>
  <c r="AJ201" i="18"/>
  <c r="AI201" i="18" s="1"/>
  <c r="AJ207" i="18"/>
  <c r="AI207" i="18" s="1"/>
  <c r="AJ221" i="18"/>
  <c r="AI221" i="18" s="1"/>
  <c r="AJ226" i="18"/>
  <c r="AI226" i="18" s="1"/>
  <c r="AJ242" i="18"/>
  <c r="AI242" i="18" s="1"/>
  <c r="AJ247" i="18"/>
  <c r="AI247" i="18" s="1"/>
  <c r="AJ249" i="18"/>
  <c r="AI249" i="18" s="1"/>
  <c r="AJ251" i="18"/>
  <c r="AI251" i="18" s="1"/>
  <c r="AJ255" i="18"/>
  <c r="AI255" i="18" s="1"/>
  <c r="AJ269" i="18"/>
  <c r="AI269" i="18" s="1"/>
  <c r="AJ275" i="18"/>
  <c r="AI275" i="18" s="1"/>
  <c r="AJ292" i="18"/>
  <c r="AI292" i="18" s="1"/>
  <c r="AJ298" i="18"/>
  <c r="AI298" i="18" s="1"/>
  <c r="AJ303" i="18"/>
  <c r="AI303" i="18" s="1"/>
  <c r="AJ304" i="18"/>
  <c r="AI304" i="18" s="1"/>
  <c r="AJ305" i="18"/>
  <c r="AI305" i="18" s="1"/>
  <c r="AJ309" i="18"/>
  <c r="AI309" i="18" s="1"/>
  <c r="AJ310" i="18"/>
  <c r="AI310" i="18" s="1"/>
  <c r="AJ311" i="18"/>
  <c r="AI311" i="18" s="1"/>
  <c r="AJ314" i="18"/>
  <c r="AI314" i="18" s="1"/>
  <c r="AJ315" i="18"/>
  <c r="AI315" i="18" s="1"/>
  <c r="AJ316" i="18"/>
  <c r="AI316" i="18" s="1"/>
  <c r="AJ318" i="18"/>
  <c r="AI318" i="18" s="1"/>
  <c r="AJ320" i="18"/>
  <c r="AI320" i="18" s="1"/>
  <c r="AJ321" i="18"/>
  <c r="AI321" i="18" s="1"/>
  <c r="AJ323" i="18"/>
  <c r="AI323" i="18" s="1"/>
  <c r="AJ324" i="18"/>
  <c r="AI324" i="18" s="1"/>
  <c r="AJ325" i="18"/>
  <c r="AI325" i="18" s="1"/>
  <c r="AJ327" i="18"/>
  <c r="AI327" i="18" s="1"/>
  <c r="AJ328" i="18"/>
  <c r="AI328" i="18" s="1"/>
  <c r="AJ329" i="18"/>
  <c r="AI329" i="18" s="1"/>
  <c r="AJ331" i="18"/>
  <c r="AI331" i="18" s="1"/>
  <c r="AJ332" i="18"/>
  <c r="AI332" i="18" s="1"/>
  <c r="AJ333" i="18"/>
  <c r="AI333" i="18" s="1"/>
  <c r="AJ336" i="18"/>
  <c r="AI336" i="18" s="1"/>
  <c r="AJ338" i="18"/>
  <c r="AI338" i="18" s="1"/>
  <c r="AJ339" i="18"/>
  <c r="AI339" i="18" s="1"/>
  <c r="AJ342" i="18"/>
  <c r="AI342" i="18" s="1"/>
  <c r="AJ344" i="18"/>
  <c r="AI344" i="18" s="1"/>
  <c r="AJ346" i="18"/>
  <c r="AI346" i="18" s="1"/>
  <c r="AJ349" i="18"/>
  <c r="AI349" i="18" s="1"/>
  <c r="AJ350" i="18"/>
  <c r="AI350" i="18" s="1"/>
  <c r="AJ351" i="18"/>
  <c r="AI351" i="18" s="1"/>
  <c r="AJ353" i="18"/>
  <c r="AI353" i="18" s="1"/>
  <c r="AJ354" i="18"/>
  <c r="AI354" i="18" s="1"/>
  <c r="AJ355" i="18"/>
  <c r="AI355" i="18" s="1"/>
  <c r="AJ358" i="18"/>
  <c r="AI358" i="18" s="1"/>
  <c r="AJ360" i="18"/>
  <c r="AI360" i="18" s="1"/>
  <c r="AJ361" i="18"/>
  <c r="AI361" i="18" s="1"/>
  <c r="AJ369" i="18"/>
  <c r="AI369" i="18" s="1"/>
  <c r="AJ375" i="18"/>
  <c r="AI375" i="18" s="1"/>
  <c r="AJ378" i="18"/>
  <c r="AI378" i="18" s="1"/>
  <c r="AJ379" i="18"/>
  <c r="AI379" i="18" s="1"/>
  <c r="AJ381" i="18"/>
  <c r="AI381" i="18" s="1"/>
  <c r="AJ383" i="18"/>
  <c r="AI383" i="18" s="1"/>
  <c r="AJ384" i="18"/>
  <c r="AI384" i="18" s="1"/>
  <c r="AJ385" i="18"/>
  <c r="AI385" i="18" s="1"/>
  <c r="AJ388" i="18"/>
  <c r="AI388" i="18" s="1"/>
  <c r="AJ389" i="18"/>
  <c r="AI389" i="18" s="1"/>
  <c r="AJ390" i="18"/>
  <c r="AI390" i="18" s="1"/>
  <c r="AJ393" i="18"/>
  <c r="AI393" i="18" s="1"/>
  <c r="AJ396" i="18"/>
  <c r="AI396" i="18" s="1"/>
  <c r="AJ398" i="18"/>
  <c r="AI398" i="18" s="1"/>
  <c r="AJ400" i="18"/>
  <c r="AI400" i="18" s="1"/>
  <c r="AJ403" i="18"/>
  <c r="AI403" i="18" s="1"/>
  <c r="AJ405" i="18"/>
  <c r="AI405" i="18" s="1"/>
  <c r="AJ407" i="18"/>
  <c r="AI407" i="18" s="1"/>
  <c r="AJ410" i="18"/>
  <c r="AI410" i="18" s="1"/>
  <c r="AJ412" i="18"/>
  <c r="AI412" i="18" s="1"/>
  <c r="AJ415" i="18"/>
  <c r="AI415" i="18" s="1"/>
  <c r="AJ417" i="18"/>
  <c r="AI417" i="18" s="1"/>
  <c r="AJ419" i="18"/>
  <c r="AI419" i="18" s="1"/>
  <c r="AJ422" i="18"/>
  <c r="AI422" i="18" s="1"/>
  <c r="AJ425" i="18"/>
  <c r="AI425" i="18" s="1"/>
  <c r="AJ428" i="18"/>
  <c r="AI428" i="18" s="1"/>
  <c r="AJ431" i="18"/>
  <c r="AI431" i="18" s="1"/>
  <c r="AJ434" i="18"/>
  <c r="AI434" i="18" s="1"/>
  <c r="AJ436" i="18"/>
  <c r="AI436" i="18" s="1"/>
  <c r="AJ439" i="18"/>
  <c r="AI439" i="18" s="1"/>
  <c r="AJ442" i="18"/>
  <c r="AI442" i="18" s="1"/>
  <c r="AJ444" i="18"/>
  <c r="AI444" i="18" s="1"/>
  <c r="AJ446" i="18"/>
  <c r="AI446" i="18" s="1"/>
  <c r="AJ448" i="18"/>
  <c r="AI448" i="18" s="1"/>
  <c r="AJ9" i="19"/>
  <c r="AI9" i="19" s="1"/>
  <c r="AJ11" i="19"/>
  <c r="AI11" i="19" s="1"/>
  <c r="AJ13" i="19"/>
  <c r="AI13" i="19" s="1"/>
  <c r="AJ16" i="19"/>
  <c r="AI16" i="19" s="1"/>
  <c r="AJ19" i="19"/>
  <c r="AI19" i="19" s="1"/>
  <c r="AJ21" i="19"/>
  <c r="AI21" i="19" s="1"/>
  <c r="AJ24" i="19"/>
  <c r="AI24" i="19" s="1"/>
  <c r="AJ237" i="19"/>
  <c r="AI237" i="19" s="1"/>
  <c r="AJ244" i="19"/>
  <c r="AI244" i="19" s="1"/>
  <c r="AJ246" i="19"/>
  <c r="AI246" i="19" s="1"/>
  <c r="AJ286" i="19"/>
  <c r="AI286" i="19" s="1"/>
  <c r="AJ301" i="19"/>
  <c r="AI301" i="19" s="1"/>
  <c r="AJ35" i="20"/>
  <c r="AI35" i="20" s="1"/>
  <c r="AJ39" i="20"/>
  <c r="AI39" i="20" s="1"/>
  <c r="AJ43" i="20"/>
  <c r="AI43" i="20" s="1"/>
  <c r="AJ242" i="19"/>
  <c r="AI242" i="19" s="1"/>
  <c r="AJ251" i="19"/>
  <c r="AI251" i="19" s="1"/>
  <c r="AJ254" i="19"/>
  <c r="AI254" i="19" s="1"/>
  <c r="AJ256" i="19"/>
  <c r="AI256" i="19" s="1"/>
  <c r="AJ274" i="19"/>
  <c r="AI274" i="19" s="1"/>
  <c r="AJ277" i="19"/>
  <c r="AI277" i="19" s="1"/>
  <c r="AJ30" i="20"/>
  <c r="AI30" i="20" s="1"/>
  <c r="AJ48" i="20"/>
  <c r="AI48" i="20" s="1"/>
  <c r="AJ50" i="20"/>
  <c r="AI50" i="20" s="1"/>
  <c r="AJ241" i="20"/>
  <c r="AI241" i="20" s="1"/>
  <c r="AJ202" i="21"/>
  <c r="AK199" i="21"/>
  <c r="AJ88" i="21"/>
  <c r="AK87" i="21"/>
  <c r="AJ21" i="21"/>
  <c r="AK20" i="21"/>
  <c r="AJ11" i="21"/>
  <c r="AK10" i="21"/>
  <c r="AJ37" i="21"/>
  <c r="AK35" i="21"/>
  <c r="AJ266" i="19"/>
  <c r="AI266" i="19" s="1"/>
  <c r="AJ291" i="19"/>
  <c r="AI291" i="19" s="1"/>
  <c r="AJ295" i="19"/>
  <c r="AI295" i="19" s="1"/>
  <c r="AJ303" i="19"/>
  <c r="AI303" i="19" s="1"/>
  <c r="AJ304" i="19"/>
  <c r="AI304" i="19" s="1"/>
  <c r="AJ305" i="19"/>
  <c r="AI305" i="19" s="1"/>
  <c r="AJ307" i="19"/>
  <c r="AI307" i="19" s="1"/>
  <c r="AJ310" i="19"/>
  <c r="AI310" i="19" s="1"/>
  <c r="AJ313" i="19"/>
  <c r="AI313" i="19" s="1"/>
  <c r="AJ314" i="19"/>
  <c r="AI314" i="19" s="1"/>
  <c r="AJ315" i="19"/>
  <c r="AI315" i="19" s="1"/>
  <c r="AJ316" i="19"/>
  <c r="AI316" i="19" s="1"/>
  <c r="AJ317" i="19"/>
  <c r="AI317" i="19" s="1"/>
  <c r="AJ320" i="19"/>
  <c r="AI320" i="19" s="1"/>
  <c r="AJ322" i="19"/>
  <c r="AI322" i="19" s="1"/>
  <c r="AJ323" i="19"/>
  <c r="AI323" i="19" s="1"/>
  <c r="AJ324" i="19"/>
  <c r="AI324" i="19" s="1"/>
  <c r="AJ325" i="19"/>
  <c r="AI325" i="19" s="1"/>
  <c r="AJ326" i="19"/>
  <c r="AI326" i="19" s="1"/>
  <c r="AJ328" i="19"/>
  <c r="AI328" i="19" s="1"/>
  <c r="AJ330" i="19"/>
  <c r="AI330" i="19" s="1"/>
  <c r="AJ331" i="19"/>
  <c r="AI331" i="19" s="1"/>
  <c r="AJ332" i="19"/>
  <c r="AI332" i="19" s="1"/>
  <c r="AJ333" i="19"/>
  <c r="AI333" i="19" s="1"/>
  <c r="AJ335" i="19"/>
  <c r="AI335" i="19" s="1"/>
  <c r="AJ338" i="19"/>
  <c r="AI338" i="19" s="1"/>
  <c r="AJ340" i="19"/>
  <c r="AI340" i="19" s="1"/>
  <c r="AJ342" i="19"/>
  <c r="AI342" i="19" s="1"/>
  <c r="AJ344" i="19"/>
  <c r="AI344" i="19" s="1"/>
  <c r="AJ346" i="19"/>
  <c r="AI346" i="19" s="1"/>
  <c r="AJ347" i="19"/>
  <c r="AI347" i="19" s="1"/>
  <c r="AJ350" i="19"/>
  <c r="AI350" i="19" s="1"/>
  <c r="AJ352" i="19"/>
  <c r="AI352" i="19" s="1"/>
  <c r="AJ353" i="19"/>
  <c r="AI353" i="19" s="1"/>
  <c r="AJ354" i="19"/>
  <c r="AI354" i="19" s="1"/>
  <c r="AJ355" i="19"/>
  <c r="AI355" i="19" s="1"/>
  <c r="AJ357" i="19"/>
  <c r="AI357" i="19" s="1"/>
  <c r="AJ360" i="19"/>
  <c r="AI360" i="19" s="1"/>
  <c r="AJ361" i="19"/>
  <c r="AI361" i="19" s="1"/>
  <c r="AJ363" i="19"/>
  <c r="AI363" i="19" s="1"/>
  <c r="AJ365" i="19"/>
  <c r="AI365" i="19" s="1"/>
  <c r="AJ366" i="19"/>
  <c r="AI366" i="19" s="1"/>
  <c r="AJ368" i="19"/>
  <c r="AI368" i="19" s="1"/>
  <c r="AJ369" i="19"/>
  <c r="AI369" i="19" s="1"/>
  <c r="AJ370" i="19"/>
  <c r="AI370" i="19" s="1"/>
  <c r="AJ371" i="19"/>
  <c r="AI371" i="19" s="1"/>
  <c r="AJ372" i="19"/>
  <c r="AI372" i="19" s="1"/>
  <c r="AJ373" i="19"/>
  <c r="AI373" i="19" s="1"/>
  <c r="AJ49" i="20"/>
  <c r="AI49" i="20" s="1"/>
  <c r="AJ56" i="20"/>
  <c r="AI56" i="20" s="1"/>
  <c r="AJ59" i="20"/>
  <c r="AI59" i="20" s="1"/>
  <c r="AJ60" i="20"/>
  <c r="AI60" i="20" s="1"/>
  <c r="AJ64" i="20"/>
  <c r="AI64" i="20" s="1"/>
  <c r="AJ65" i="20"/>
  <c r="AI65" i="20" s="1"/>
  <c r="AJ66" i="20"/>
  <c r="AI66" i="20" s="1"/>
  <c r="AJ68" i="20"/>
  <c r="AI68" i="20" s="1"/>
  <c r="AJ71" i="20"/>
  <c r="AI71" i="20" s="1"/>
  <c r="AJ72" i="20"/>
  <c r="AI72" i="20" s="1"/>
  <c r="AJ73" i="20"/>
  <c r="AI73" i="20" s="1"/>
  <c r="AJ74" i="20"/>
  <c r="AI74" i="20" s="1"/>
  <c r="AJ75" i="20"/>
  <c r="AI75" i="20" s="1"/>
  <c r="AJ76" i="20"/>
  <c r="AI76" i="20" s="1"/>
  <c r="AJ77" i="20"/>
  <c r="AI77" i="20" s="1"/>
  <c r="AJ78" i="20"/>
  <c r="AI78" i="20" s="1"/>
  <c r="AJ80" i="20"/>
  <c r="AI80" i="20" s="1"/>
  <c r="AJ81" i="20"/>
  <c r="AI81" i="20" s="1"/>
  <c r="AJ82" i="20"/>
  <c r="AI82" i="20" s="1"/>
  <c r="AJ83" i="20"/>
  <c r="AI83" i="20" s="1"/>
  <c r="AJ84" i="20"/>
  <c r="AI84" i="20" s="1"/>
  <c r="AJ86" i="20"/>
  <c r="AI86" i="20" s="1"/>
  <c r="AJ87" i="20"/>
  <c r="AI87" i="20" s="1"/>
  <c r="AJ88" i="20"/>
  <c r="AI88" i="20" s="1"/>
  <c r="AJ89" i="20"/>
  <c r="AI89" i="20" s="1"/>
  <c r="AJ90" i="20"/>
  <c r="AI90" i="20" s="1"/>
  <c r="AJ92" i="20"/>
  <c r="AI92" i="20" s="1"/>
  <c r="AJ94" i="20"/>
  <c r="AI94" i="20" s="1"/>
  <c r="AJ95" i="20"/>
  <c r="AI95" i="20" s="1"/>
  <c r="AJ96" i="20"/>
  <c r="AI96" i="20" s="1"/>
  <c r="AJ97" i="20"/>
  <c r="AI97" i="20" s="1"/>
  <c r="AJ98" i="20"/>
  <c r="AI98" i="20" s="1"/>
  <c r="AJ99" i="20"/>
  <c r="AI99" i="20" s="1"/>
  <c r="AJ100" i="20"/>
  <c r="AI100" i="20" s="1"/>
  <c r="AJ101" i="20"/>
  <c r="AI101" i="20" s="1"/>
  <c r="AJ102" i="20"/>
  <c r="AI102" i="20" s="1"/>
  <c r="AJ103" i="20"/>
  <c r="AI103" i="20" s="1"/>
  <c r="AJ104" i="20"/>
  <c r="AI104" i="20" s="1"/>
  <c r="AJ105" i="20"/>
  <c r="AI105" i="20" s="1"/>
  <c r="AJ106" i="20"/>
  <c r="AI106" i="20" s="1"/>
  <c r="AJ107" i="20"/>
  <c r="AI107" i="20" s="1"/>
  <c r="AJ108" i="20"/>
  <c r="AI108" i="20" s="1"/>
  <c r="AJ110" i="20"/>
  <c r="AI110" i="20" s="1"/>
  <c r="AJ111" i="20"/>
  <c r="AI111" i="20" s="1"/>
  <c r="AJ112" i="20"/>
  <c r="AI112" i="20" s="1"/>
  <c r="AJ113" i="20"/>
  <c r="AI113" i="20" s="1"/>
  <c r="AJ114" i="20"/>
  <c r="AI114" i="20" s="1"/>
  <c r="AJ115" i="20"/>
  <c r="AI115" i="20" s="1"/>
  <c r="AJ116" i="20"/>
  <c r="AI116" i="20" s="1"/>
  <c r="AJ117" i="20"/>
  <c r="AI117" i="20" s="1"/>
  <c r="AJ118" i="20"/>
  <c r="AI118" i="20" s="1"/>
  <c r="AJ119" i="20"/>
  <c r="AI119" i="20" s="1"/>
  <c r="AJ121" i="20"/>
  <c r="AI121" i="20" s="1"/>
  <c r="AJ122" i="20"/>
  <c r="AI122" i="20" s="1"/>
  <c r="AJ124" i="20"/>
  <c r="AI124" i="20" s="1"/>
  <c r="AJ125" i="20"/>
  <c r="AI125" i="20" s="1"/>
  <c r="AJ126" i="20"/>
  <c r="AI126" i="20" s="1"/>
  <c r="AJ127" i="20"/>
  <c r="AI127" i="20" s="1"/>
  <c r="AJ129" i="20"/>
  <c r="AI129" i="20" s="1"/>
  <c r="AJ130" i="20"/>
  <c r="AI130" i="20" s="1"/>
  <c r="AJ131" i="20"/>
  <c r="AI131" i="20" s="1"/>
  <c r="AJ133" i="20"/>
  <c r="AI133" i="20" s="1"/>
  <c r="AJ134" i="20"/>
  <c r="AI134" i="20" s="1"/>
  <c r="AJ135" i="20"/>
  <c r="AI135" i="20" s="1"/>
  <c r="AJ136" i="20"/>
  <c r="AI136" i="20" s="1"/>
  <c r="AJ137" i="20"/>
  <c r="AI137" i="20" s="1"/>
  <c r="AJ138" i="20"/>
  <c r="AI138" i="20" s="1"/>
  <c r="AJ139" i="20"/>
  <c r="AI139" i="20" s="1"/>
  <c r="AJ140" i="20"/>
  <c r="AI140" i="20" s="1"/>
  <c r="AJ141" i="20"/>
  <c r="AI141" i="20" s="1"/>
  <c r="AJ142" i="20"/>
  <c r="AI142" i="20" s="1"/>
  <c r="AJ144" i="20"/>
  <c r="AI144" i="20" s="1"/>
  <c r="AJ145" i="20"/>
  <c r="AI145" i="20" s="1"/>
  <c r="AJ146" i="20"/>
  <c r="AI146" i="20" s="1"/>
  <c r="AJ147" i="20"/>
  <c r="AI147" i="20" s="1"/>
  <c r="AJ148" i="20"/>
  <c r="AI148" i="20" s="1"/>
  <c r="AJ149" i="20"/>
  <c r="AI149" i="20" s="1"/>
  <c r="AJ150" i="20"/>
  <c r="AI150" i="20" s="1"/>
  <c r="AJ151" i="20"/>
  <c r="AI151" i="20" s="1"/>
  <c r="AJ153" i="20"/>
  <c r="AI153" i="20" s="1"/>
  <c r="AJ155" i="20"/>
  <c r="AI155" i="20" s="1"/>
  <c r="AJ156" i="20"/>
  <c r="AI156" i="20" s="1"/>
  <c r="AJ158" i="20"/>
  <c r="AI158" i="20" s="1"/>
  <c r="AJ159" i="20"/>
  <c r="AI159" i="20" s="1"/>
  <c r="AJ161" i="20"/>
  <c r="AI161" i="20" s="1"/>
  <c r="AJ162" i="20"/>
  <c r="AI162" i="20" s="1"/>
  <c r="AJ163" i="20"/>
  <c r="AI163" i="20" s="1"/>
  <c r="AJ164" i="20"/>
  <c r="AI164" i="20" s="1"/>
  <c r="AJ165" i="20"/>
  <c r="AI165" i="20" s="1"/>
  <c r="AJ166" i="20"/>
  <c r="AI166" i="20" s="1"/>
  <c r="AJ167" i="20"/>
  <c r="AI167" i="20" s="1"/>
  <c r="AJ169" i="20"/>
  <c r="AI169" i="20" s="1"/>
  <c r="AJ170" i="20"/>
  <c r="AI170" i="20" s="1"/>
  <c r="AJ171" i="20"/>
  <c r="AI171" i="20" s="1"/>
  <c r="AJ172" i="20"/>
  <c r="AI172" i="20" s="1"/>
  <c r="AJ173" i="20"/>
  <c r="AI173" i="20" s="1"/>
  <c r="AJ175" i="20"/>
  <c r="AI175" i="20" s="1"/>
  <c r="AJ176" i="20"/>
  <c r="AI176" i="20" s="1"/>
  <c r="AJ178" i="20"/>
  <c r="AI178" i="20" s="1"/>
  <c r="AJ179" i="20"/>
  <c r="AI179" i="20" s="1"/>
  <c r="AJ180" i="20"/>
  <c r="AI180" i="20" s="1"/>
  <c r="AJ181" i="20"/>
  <c r="AI181" i="20" s="1"/>
  <c r="AJ182" i="20"/>
  <c r="AI182" i="20" s="1"/>
  <c r="AJ183" i="20"/>
  <c r="AI183" i="20" s="1"/>
  <c r="AJ184" i="20"/>
  <c r="AI184" i="20" s="1"/>
  <c r="AJ187" i="20"/>
  <c r="AI187" i="20" s="1"/>
  <c r="AJ189" i="20"/>
  <c r="AI189" i="20" s="1"/>
  <c r="AJ192" i="20"/>
  <c r="AI192" i="20" s="1"/>
  <c r="AJ194" i="20"/>
  <c r="AI194" i="20" s="1"/>
  <c r="AJ196" i="20"/>
  <c r="AI196" i="20" s="1"/>
  <c r="AJ199" i="20"/>
  <c r="AI199" i="20" s="1"/>
  <c r="AJ201" i="20"/>
  <c r="AI201" i="20" s="1"/>
  <c r="AJ203" i="20"/>
  <c r="AI203" i="20" s="1"/>
  <c r="AJ205" i="20"/>
  <c r="AI205" i="20" s="1"/>
  <c r="AJ207" i="20"/>
  <c r="AI207" i="20" s="1"/>
  <c r="AJ212" i="20"/>
  <c r="AI212" i="20" s="1"/>
  <c r="AJ239" i="20"/>
  <c r="AI239" i="20" s="1"/>
  <c r="AJ240" i="20"/>
  <c r="AI240" i="20" s="1"/>
  <c r="AJ112" i="21"/>
  <c r="AK111" i="21"/>
  <c r="AJ40" i="21"/>
  <c r="AK39" i="21"/>
  <c r="AK156" i="21"/>
  <c r="AJ262" i="19"/>
  <c r="AI262" i="19" s="1"/>
  <c r="AJ272" i="19"/>
  <c r="AI272" i="19" s="1"/>
  <c r="AJ288" i="19"/>
  <c r="AI288" i="19" s="1"/>
  <c r="AJ290" i="19"/>
  <c r="AI290" i="19" s="1"/>
  <c r="AJ374" i="19"/>
  <c r="AI374" i="19" s="1"/>
  <c r="AJ407" i="19"/>
  <c r="AI407" i="19" s="1"/>
  <c r="AJ410" i="19"/>
  <c r="AI410" i="19" s="1"/>
  <c r="AJ412" i="19"/>
  <c r="AI412" i="19" s="1"/>
  <c r="AJ415" i="19"/>
  <c r="AI415" i="19" s="1"/>
  <c r="AJ417" i="19"/>
  <c r="AI417" i="19" s="1"/>
  <c r="AJ418" i="19"/>
  <c r="AI418" i="19" s="1"/>
  <c r="AJ419" i="19"/>
  <c r="AI419" i="19" s="1"/>
  <c r="AJ420" i="19"/>
  <c r="AI420" i="19" s="1"/>
  <c r="AJ422" i="19"/>
  <c r="AI422" i="19" s="1"/>
  <c r="AJ424" i="19"/>
  <c r="AI424" i="19" s="1"/>
  <c r="AJ425" i="19"/>
  <c r="AI425" i="19" s="1"/>
  <c r="AJ427" i="19"/>
  <c r="AI427" i="19" s="1"/>
  <c r="AJ428" i="19"/>
  <c r="AI428" i="19" s="1"/>
  <c r="AJ430" i="19"/>
  <c r="AI430" i="19" s="1"/>
  <c r="AJ431" i="19"/>
  <c r="AI431" i="19" s="1"/>
  <c r="AJ433" i="19"/>
  <c r="AI433" i="19" s="1"/>
  <c r="AJ434" i="19"/>
  <c r="AI434" i="19" s="1"/>
  <c r="AJ435" i="19"/>
  <c r="AI435" i="19" s="1"/>
  <c r="AJ436" i="19"/>
  <c r="AI436" i="19" s="1"/>
  <c r="AJ437" i="19"/>
  <c r="AI437" i="19" s="1"/>
  <c r="AJ439" i="19"/>
  <c r="AI439" i="19" s="1"/>
  <c r="AJ440" i="19"/>
  <c r="AI440" i="19" s="1"/>
  <c r="AJ442" i="19"/>
  <c r="AI442" i="19" s="1"/>
  <c r="AJ443" i="19"/>
  <c r="AI443" i="19" s="1"/>
  <c r="AJ444" i="19"/>
  <c r="AI444" i="19" s="1"/>
  <c r="AJ445" i="19"/>
  <c r="AI445" i="19" s="1"/>
  <c r="AJ446" i="19"/>
  <c r="AI446" i="19" s="1"/>
  <c r="AJ447" i="19"/>
  <c r="AI447" i="19" s="1"/>
  <c r="AJ448" i="19"/>
  <c r="AI448" i="19" s="1"/>
  <c r="AJ450" i="19"/>
  <c r="AI450" i="19" s="1"/>
  <c r="AJ29" i="20"/>
  <c r="AI29" i="20" s="1"/>
  <c r="AJ34" i="20"/>
  <c r="AI34" i="20" s="1"/>
  <c r="AJ47" i="20"/>
  <c r="AI47" i="20" s="1"/>
  <c r="AJ246" i="20"/>
  <c r="AI246" i="20" s="1"/>
  <c r="AJ251" i="20"/>
  <c r="AI251" i="20" s="1"/>
  <c r="AJ374" i="20"/>
  <c r="AI374" i="20" s="1"/>
  <c r="AJ378" i="20"/>
  <c r="AI378" i="20" s="1"/>
  <c r="AJ381" i="20"/>
  <c r="AI381" i="20" s="1"/>
  <c r="AJ383" i="20"/>
  <c r="AI383" i="20" s="1"/>
  <c r="AJ385" i="20"/>
  <c r="AI385" i="20" s="1"/>
  <c r="AJ388" i="20"/>
  <c r="AI388" i="20" s="1"/>
  <c r="AJ390" i="20"/>
  <c r="AI390" i="20" s="1"/>
  <c r="AJ393" i="20"/>
  <c r="AI393" i="20" s="1"/>
  <c r="AJ396" i="20"/>
  <c r="AI396" i="20" s="1"/>
  <c r="AJ398" i="20"/>
  <c r="AI398" i="20" s="1"/>
  <c r="AJ400" i="20"/>
  <c r="AI400" i="20" s="1"/>
  <c r="AJ403" i="20"/>
  <c r="AI403" i="20" s="1"/>
  <c r="AJ405" i="20"/>
  <c r="AI405" i="20" s="1"/>
  <c r="AJ407" i="20"/>
  <c r="AI407" i="20" s="1"/>
  <c r="AJ410" i="20"/>
  <c r="AI410" i="20" s="1"/>
  <c r="AJ412" i="20"/>
  <c r="AI412" i="20" s="1"/>
  <c r="AJ415" i="20"/>
  <c r="AI415" i="20" s="1"/>
  <c r="AJ417" i="20"/>
  <c r="AI417" i="20" s="1"/>
  <c r="AJ419" i="20"/>
  <c r="AI419" i="20" s="1"/>
  <c r="AJ422" i="20"/>
  <c r="AI422" i="20" s="1"/>
  <c r="AJ425" i="20"/>
  <c r="AI425" i="20" s="1"/>
  <c r="AJ428" i="20"/>
  <c r="AI428" i="20" s="1"/>
  <c r="AJ431" i="20"/>
  <c r="AI431" i="20" s="1"/>
  <c r="AJ434" i="20"/>
  <c r="AI434" i="20" s="1"/>
  <c r="AJ436" i="20"/>
  <c r="AI436" i="20" s="1"/>
  <c r="AJ439" i="20"/>
  <c r="AI439" i="20" s="1"/>
  <c r="AJ442" i="20"/>
  <c r="AI442" i="20" s="1"/>
  <c r="AJ444" i="20"/>
  <c r="AI444" i="20" s="1"/>
  <c r="AJ445" i="20"/>
  <c r="AI445" i="20" s="1"/>
  <c r="AJ446" i="20"/>
  <c r="AI446" i="20" s="1"/>
  <c r="AJ447" i="20"/>
  <c r="AI447" i="20" s="1"/>
  <c r="AJ448" i="20"/>
  <c r="AI448" i="20" s="1"/>
  <c r="AJ450" i="20"/>
  <c r="AI450" i="20" s="1"/>
  <c r="AJ315" i="21"/>
  <c r="AK314" i="21"/>
  <c r="AJ367" i="21"/>
  <c r="AK366" i="21"/>
  <c r="AJ351" i="21"/>
  <c r="AK350" i="21"/>
  <c r="AJ292" i="21"/>
  <c r="AK291" i="21"/>
  <c r="AJ241" i="21"/>
  <c r="AK240" i="21"/>
  <c r="AJ218" i="21"/>
  <c r="AK217" i="21"/>
  <c r="AJ82" i="21"/>
  <c r="AK81" i="21"/>
  <c r="AK130" i="21"/>
  <c r="AJ274" i="21"/>
  <c r="AK273" i="21"/>
  <c r="AJ155" i="21"/>
  <c r="AK154" i="21"/>
  <c r="AJ259" i="19"/>
  <c r="AI259" i="19" s="1"/>
  <c r="AJ269" i="19"/>
  <c r="AI269" i="19" s="1"/>
  <c r="AJ280" i="19"/>
  <c r="AI280" i="19" s="1"/>
  <c r="AJ282" i="19"/>
  <c r="AI282" i="19" s="1"/>
  <c r="AJ375" i="19"/>
  <c r="AI375" i="19" s="1"/>
  <c r="AJ376" i="19"/>
  <c r="AI376" i="19" s="1"/>
  <c r="AJ378" i="19"/>
  <c r="AI378" i="19" s="1"/>
  <c r="AJ379" i="19"/>
  <c r="AI379" i="19" s="1"/>
  <c r="AJ381" i="19"/>
  <c r="AI381" i="19" s="1"/>
  <c r="AJ382" i="19"/>
  <c r="AI382" i="19" s="1"/>
  <c r="AJ383" i="19"/>
  <c r="AI383" i="19" s="1"/>
  <c r="AJ384" i="19"/>
  <c r="AI384" i="19" s="1"/>
  <c r="AJ385" i="19"/>
  <c r="AI385" i="19" s="1"/>
  <c r="AJ387" i="19"/>
  <c r="AI387" i="19" s="1"/>
  <c r="AJ388" i="19"/>
  <c r="AI388" i="19" s="1"/>
  <c r="AJ389" i="19"/>
  <c r="AI389" i="19" s="1"/>
  <c r="AJ390" i="19"/>
  <c r="AI390" i="19" s="1"/>
  <c r="AJ391" i="19"/>
  <c r="AI391" i="19" s="1"/>
  <c r="AJ393" i="19"/>
  <c r="AI393" i="19" s="1"/>
  <c r="AJ395" i="19"/>
  <c r="AI395" i="19" s="1"/>
  <c r="AJ396" i="19"/>
  <c r="AI396" i="19" s="1"/>
  <c r="AJ397" i="19"/>
  <c r="AI397" i="19" s="1"/>
  <c r="AJ398" i="19"/>
  <c r="AI398" i="19" s="1"/>
  <c r="AJ399" i="19"/>
  <c r="AI399" i="19" s="1"/>
  <c r="AJ400" i="19"/>
  <c r="AI400" i="19" s="1"/>
  <c r="AJ402" i="19"/>
  <c r="AI402" i="19" s="1"/>
  <c r="AJ403" i="19"/>
  <c r="AI403" i="19" s="1"/>
  <c r="AJ404" i="19"/>
  <c r="AI404" i="19" s="1"/>
  <c r="AJ405" i="19"/>
  <c r="AI405" i="19" s="1"/>
  <c r="AJ406" i="19"/>
  <c r="AI406" i="19" s="1"/>
  <c r="AJ408" i="19"/>
  <c r="AI408" i="19" s="1"/>
  <c r="AJ411" i="19"/>
  <c r="AI411" i="19" s="1"/>
  <c r="AJ413" i="19"/>
  <c r="AI413" i="19" s="1"/>
  <c r="AJ416" i="19"/>
  <c r="AI416" i="19" s="1"/>
  <c r="AJ7" i="20"/>
  <c r="AI7" i="20" s="1"/>
  <c r="AJ9" i="20"/>
  <c r="AI9" i="20" s="1"/>
  <c r="AJ10" i="20"/>
  <c r="AI10" i="20" s="1"/>
  <c r="AJ11" i="20"/>
  <c r="AI11" i="20" s="1"/>
  <c r="AJ12" i="20"/>
  <c r="AI12" i="20" s="1"/>
  <c r="AJ13" i="20"/>
  <c r="AI13" i="20" s="1"/>
  <c r="AJ15" i="20"/>
  <c r="AI15" i="20" s="1"/>
  <c r="AJ16" i="20"/>
  <c r="AI16" i="20" s="1"/>
  <c r="AJ17" i="20"/>
  <c r="AI17" i="20" s="1"/>
  <c r="AJ19" i="20"/>
  <c r="AI19" i="20" s="1"/>
  <c r="AJ20" i="20"/>
  <c r="AI20" i="20" s="1"/>
  <c r="AJ21" i="20"/>
  <c r="AI21" i="20" s="1"/>
  <c r="AJ23" i="20"/>
  <c r="AI23" i="20" s="1"/>
  <c r="AJ24" i="20"/>
  <c r="AI24" i="20" s="1"/>
  <c r="AJ25" i="20"/>
  <c r="AI25" i="20" s="1"/>
  <c r="AJ40" i="20"/>
  <c r="AI40" i="20" s="1"/>
  <c r="AJ185" i="20"/>
  <c r="AI185" i="20" s="1"/>
  <c r="AJ188" i="20"/>
  <c r="AI188" i="20" s="1"/>
  <c r="AJ191" i="20"/>
  <c r="AI191" i="20" s="1"/>
  <c r="AJ193" i="20"/>
  <c r="AI193" i="20" s="1"/>
  <c r="AJ195" i="20"/>
  <c r="AI195" i="20" s="1"/>
  <c r="AJ198" i="20"/>
  <c r="AI198" i="20" s="1"/>
  <c r="AJ200" i="20"/>
  <c r="AI200" i="20" s="1"/>
  <c r="AJ202" i="20"/>
  <c r="AI202" i="20" s="1"/>
  <c r="AJ204" i="20"/>
  <c r="AI204" i="20" s="1"/>
  <c r="AJ206" i="20"/>
  <c r="AI206" i="20" s="1"/>
  <c r="AJ208" i="20"/>
  <c r="AI208" i="20" s="1"/>
  <c r="AJ210" i="20"/>
  <c r="AI210" i="20" s="1"/>
  <c r="AJ211" i="20"/>
  <c r="AI211" i="20" s="1"/>
  <c r="AJ243" i="20"/>
  <c r="AI243" i="20" s="1"/>
  <c r="AJ244" i="20"/>
  <c r="AI244" i="20" s="1"/>
  <c r="AJ247" i="20"/>
  <c r="AI247" i="20" s="1"/>
  <c r="AJ249" i="20"/>
  <c r="AI249" i="20" s="1"/>
  <c r="AJ259" i="20"/>
  <c r="AI259" i="20" s="1"/>
  <c r="AJ261" i="20"/>
  <c r="AI261" i="20" s="1"/>
  <c r="AJ262" i="20"/>
  <c r="AI262" i="20" s="1"/>
  <c r="AJ263" i="20"/>
  <c r="AI263" i="20" s="1"/>
  <c r="AJ265" i="20"/>
  <c r="AI265" i="20" s="1"/>
  <c r="AJ266" i="20"/>
  <c r="AI266" i="20" s="1"/>
  <c r="AJ267" i="20"/>
  <c r="AI267" i="20" s="1"/>
  <c r="AJ268" i="20"/>
  <c r="AI268" i="20" s="1"/>
  <c r="AJ269" i="20"/>
  <c r="AI269" i="20" s="1"/>
  <c r="AJ270" i="20"/>
  <c r="AI270" i="20" s="1"/>
  <c r="AJ272" i="20"/>
  <c r="AI272" i="20" s="1"/>
  <c r="AJ273" i="20"/>
  <c r="AI273" i="20" s="1"/>
  <c r="AJ274" i="20"/>
  <c r="AI274" i="20" s="1"/>
  <c r="AJ275" i="20"/>
  <c r="AI275" i="20" s="1"/>
  <c r="AJ277" i="20"/>
  <c r="AI277" i="20" s="1"/>
  <c r="AJ278" i="20"/>
  <c r="AI278" i="20" s="1"/>
  <c r="AJ280" i="20"/>
  <c r="AI280" i="20" s="1"/>
  <c r="AJ282" i="20"/>
  <c r="AI282" i="20" s="1"/>
  <c r="AJ284" i="20"/>
  <c r="AI284" i="20" s="1"/>
  <c r="AJ286" i="20"/>
  <c r="AI286" i="20" s="1"/>
  <c r="AJ287" i="20"/>
  <c r="AI287" i="20" s="1"/>
  <c r="AJ288" i="20"/>
  <c r="AI288" i="20" s="1"/>
  <c r="AJ290" i="20"/>
  <c r="AI290" i="20" s="1"/>
  <c r="AJ291" i="20"/>
  <c r="AI291" i="20" s="1"/>
  <c r="AJ292" i="20"/>
  <c r="AI292" i="20" s="1"/>
  <c r="AJ293" i="20"/>
  <c r="AI293" i="20" s="1"/>
  <c r="AJ294" i="20"/>
  <c r="AI294" i="20" s="1"/>
  <c r="AJ295" i="20"/>
  <c r="AI295" i="20" s="1"/>
  <c r="AJ297" i="20"/>
  <c r="AI297" i="20" s="1"/>
  <c r="AJ298" i="20"/>
  <c r="AI298" i="20" s="1"/>
  <c r="AJ300" i="20"/>
  <c r="AI300" i="20" s="1"/>
  <c r="AJ301" i="20"/>
  <c r="AI301" i="20" s="1"/>
  <c r="AJ375" i="20"/>
  <c r="AI375" i="20" s="1"/>
  <c r="AJ376" i="20"/>
  <c r="AI376" i="20" s="1"/>
  <c r="AJ379" i="20"/>
  <c r="AI379" i="20" s="1"/>
  <c r="AJ382" i="20"/>
  <c r="AI382" i="20" s="1"/>
  <c r="AJ384" i="20"/>
  <c r="AI384" i="20" s="1"/>
  <c r="AJ387" i="20"/>
  <c r="AI387" i="20" s="1"/>
  <c r="AJ389" i="20"/>
  <c r="AI389" i="20" s="1"/>
  <c r="AJ391" i="20"/>
  <c r="AI391" i="20" s="1"/>
  <c r="AJ395" i="20"/>
  <c r="AI395" i="20" s="1"/>
  <c r="AJ397" i="20"/>
  <c r="AI397" i="20" s="1"/>
  <c r="AJ399" i="20"/>
  <c r="AI399" i="20" s="1"/>
  <c r="AJ402" i="20"/>
  <c r="AI402" i="20" s="1"/>
  <c r="AJ404" i="20"/>
  <c r="AI404" i="20" s="1"/>
  <c r="AJ406" i="20"/>
  <c r="AI406" i="20" s="1"/>
  <c r="AJ408" i="20"/>
  <c r="AI408" i="20" s="1"/>
  <c r="AJ411" i="20"/>
  <c r="AI411" i="20" s="1"/>
  <c r="AJ413" i="20"/>
  <c r="AI413" i="20" s="1"/>
  <c r="AJ416" i="20"/>
  <c r="AI416" i="20" s="1"/>
  <c r="AJ418" i="20"/>
  <c r="AI418" i="20" s="1"/>
  <c r="AJ420" i="20"/>
  <c r="AI420" i="20" s="1"/>
  <c r="AJ424" i="20"/>
  <c r="AI424" i="20" s="1"/>
  <c r="AJ427" i="20"/>
  <c r="AI427" i="20" s="1"/>
  <c r="AJ430" i="20"/>
  <c r="AI430" i="20" s="1"/>
  <c r="AJ433" i="20"/>
  <c r="AI433" i="20" s="1"/>
  <c r="AJ435" i="20"/>
  <c r="AI435" i="20" s="1"/>
  <c r="AJ437" i="20"/>
  <c r="AI437" i="20" s="1"/>
  <c r="AJ440" i="20"/>
  <c r="AI440" i="20" s="1"/>
  <c r="AJ443" i="20"/>
  <c r="AI443" i="20" s="1"/>
  <c r="AJ288" i="21"/>
  <c r="AK287" i="21"/>
  <c r="AJ362" i="21"/>
  <c r="AK361" i="21"/>
  <c r="AJ340" i="21"/>
  <c r="AK339" i="21"/>
  <c r="AJ263" i="21"/>
  <c r="AK262" i="21"/>
  <c r="AJ251" i="21"/>
  <c r="AK250" i="21"/>
  <c r="AJ225" i="21"/>
  <c r="AK224" i="21"/>
  <c r="AJ65" i="21"/>
  <c r="AK64" i="21"/>
  <c r="AJ55" i="21"/>
  <c r="AK54" i="21"/>
  <c r="AJ146" i="21"/>
  <c r="AK145" i="21"/>
  <c r="AJ9" i="21"/>
  <c r="AJ53" i="20"/>
  <c r="AI53" i="20" s="1"/>
  <c r="AJ57" i="20"/>
  <c r="AI57" i="20" s="1"/>
  <c r="AJ61" i="20"/>
  <c r="AI61" i="20" s="1"/>
  <c r="AJ67" i="20"/>
  <c r="AI67" i="20" s="1"/>
  <c r="AJ54" i="20"/>
  <c r="AI54" i="20" s="1"/>
  <c r="AJ58" i="20"/>
  <c r="AI58" i="20" s="1"/>
  <c r="AJ63" i="20"/>
  <c r="AI63" i="20" s="1"/>
  <c r="AJ70" i="20"/>
  <c r="AI70" i="20" s="1"/>
  <c r="AJ51" i="20"/>
  <c r="AI51" i="20" s="1"/>
  <c r="AJ100" i="19"/>
  <c r="AI100" i="19" s="1"/>
  <c r="AJ104" i="19"/>
  <c r="AI104" i="19" s="1"/>
  <c r="AJ108" i="19"/>
  <c r="AI108" i="19" s="1"/>
  <c r="AJ113" i="19"/>
  <c r="AI113" i="19" s="1"/>
  <c r="AJ117" i="19"/>
  <c r="AI117" i="19" s="1"/>
  <c r="AJ122" i="19"/>
  <c r="AI122" i="19" s="1"/>
  <c r="AJ101" i="19"/>
  <c r="AI101" i="19" s="1"/>
  <c r="AJ105" i="19"/>
  <c r="AI105" i="19" s="1"/>
  <c r="AJ110" i="19"/>
  <c r="AI110" i="19" s="1"/>
  <c r="AJ114" i="19"/>
  <c r="AI114" i="19" s="1"/>
  <c r="AJ118" i="19"/>
  <c r="AI118" i="19" s="1"/>
  <c r="AJ124" i="19"/>
  <c r="AI124" i="19" s="1"/>
  <c r="AJ134" i="19"/>
  <c r="AI134" i="19" s="1"/>
  <c r="AJ142" i="19"/>
  <c r="AI142" i="19" s="1"/>
  <c r="AJ98" i="19"/>
  <c r="AI98" i="19" s="1"/>
  <c r="AJ102" i="19"/>
  <c r="AI102" i="19" s="1"/>
  <c r="AJ106" i="19"/>
  <c r="AI106" i="19" s="1"/>
  <c r="AJ111" i="19"/>
  <c r="AI111" i="19" s="1"/>
  <c r="AJ115" i="19"/>
  <c r="AI115" i="19" s="1"/>
  <c r="AJ119" i="19"/>
  <c r="AI119" i="19" s="1"/>
  <c r="AJ302" i="19"/>
  <c r="AI302" i="19" s="1"/>
  <c r="AJ284" i="19"/>
  <c r="AI284" i="19" s="1"/>
  <c r="AJ294" i="19"/>
  <c r="AI294" i="19" s="1"/>
  <c r="AJ309" i="19"/>
  <c r="AI309" i="19" s="1"/>
  <c r="AJ318" i="19"/>
  <c r="AI318" i="19" s="1"/>
  <c r="AJ327" i="19"/>
  <c r="AI327" i="19" s="1"/>
  <c r="AJ336" i="19"/>
  <c r="AI336" i="19" s="1"/>
  <c r="AJ349" i="19"/>
  <c r="AI349" i="19" s="1"/>
  <c r="AJ358" i="19"/>
  <c r="AI358" i="19" s="1"/>
  <c r="AJ287" i="19"/>
  <c r="AI287" i="19" s="1"/>
  <c r="AJ297" i="19"/>
  <c r="AI297" i="19" s="1"/>
  <c r="AJ311" i="19"/>
  <c r="AI311" i="19" s="1"/>
  <c r="AJ321" i="19"/>
  <c r="AI321" i="19" s="1"/>
  <c r="AJ329" i="19"/>
  <c r="AI329" i="19" s="1"/>
  <c r="AJ339" i="19"/>
  <c r="AI339" i="19" s="1"/>
  <c r="AJ351" i="19"/>
  <c r="AI351" i="19" s="1"/>
  <c r="AJ130" i="18"/>
  <c r="AI130" i="18" s="1"/>
  <c r="AJ50" i="18"/>
  <c r="AI50" i="18" s="1"/>
  <c r="AJ9" i="18"/>
  <c r="AI9" i="18" s="1"/>
  <c r="AJ13" i="18"/>
  <c r="AI13" i="18" s="1"/>
  <c r="AJ19" i="18"/>
  <c r="AI19" i="18" s="1"/>
  <c r="AJ24" i="18"/>
  <c r="AI24" i="18" s="1"/>
  <c r="AJ28" i="18"/>
  <c r="AI28" i="18" s="1"/>
  <c r="AJ32" i="18"/>
  <c r="AI32" i="18" s="1"/>
  <c r="AJ38" i="18"/>
  <c r="AI38" i="18" s="1"/>
  <c r="AJ42" i="18"/>
  <c r="AI42" i="18" s="1"/>
  <c r="AJ46" i="18"/>
  <c r="AI46" i="18" s="1"/>
  <c r="AJ59" i="18"/>
  <c r="AI59" i="18" s="1"/>
  <c r="AJ68" i="18"/>
  <c r="AI68" i="18" s="1"/>
  <c r="AJ77" i="18"/>
  <c r="AI77" i="18" s="1"/>
  <c r="AJ87" i="18"/>
  <c r="AI87" i="18" s="1"/>
  <c r="AJ97" i="18"/>
  <c r="AI97" i="18" s="1"/>
  <c r="AJ105" i="18"/>
  <c r="AI105" i="18" s="1"/>
  <c r="AJ114" i="18"/>
  <c r="AI114" i="18" s="1"/>
  <c r="AJ124" i="18"/>
  <c r="AI124" i="18" s="1"/>
  <c r="AJ134" i="18"/>
  <c r="AI134" i="18" s="1"/>
  <c r="AJ142" i="18"/>
  <c r="AI142" i="18" s="1"/>
  <c r="AJ151" i="18"/>
  <c r="AI151" i="18" s="1"/>
  <c r="AJ163" i="18"/>
  <c r="AI163" i="18" s="1"/>
  <c r="AJ172" i="18"/>
  <c r="AI172" i="18" s="1"/>
  <c r="AJ198" i="18"/>
  <c r="AI198" i="18" s="1"/>
  <c r="AJ133" i="18"/>
  <c r="AI133" i="18" s="1"/>
  <c r="AJ206" i="18"/>
  <c r="AI206" i="18" s="1"/>
  <c r="AJ53" i="18"/>
  <c r="AI53" i="18" s="1"/>
  <c r="AJ61" i="18"/>
  <c r="AI61" i="18" s="1"/>
  <c r="AJ71" i="18"/>
  <c r="AI71" i="18" s="1"/>
  <c r="AJ80" i="18"/>
  <c r="AI80" i="18" s="1"/>
  <c r="AJ89" i="18"/>
  <c r="AI89" i="18" s="1"/>
  <c r="AJ99" i="18"/>
  <c r="AI99" i="18" s="1"/>
  <c r="AJ107" i="18"/>
  <c r="AI107" i="18" s="1"/>
  <c r="AJ116" i="18"/>
  <c r="AI116" i="18" s="1"/>
  <c r="AJ126" i="18"/>
  <c r="AI126" i="18" s="1"/>
  <c r="AJ136" i="18"/>
  <c r="AI136" i="18" s="1"/>
  <c r="AJ145" i="18"/>
  <c r="AI145" i="18" s="1"/>
  <c r="AJ155" i="18"/>
  <c r="AI155" i="18" s="1"/>
  <c r="AJ165" i="18"/>
  <c r="AI165" i="18" s="1"/>
  <c r="AJ188" i="18"/>
  <c r="AI188" i="18" s="1"/>
  <c r="AJ225" i="18"/>
  <c r="AI225" i="18" s="1"/>
  <c r="AJ233" i="18"/>
  <c r="AI233" i="18" s="1"/>
  <c r="AJ270" i="18"/>
  <c r="AI270" i="18" s="1"/>
  <c r="AJ245" i="18"/>
  <c r="AI245" i="18" s="1"/>
  <c r="AJ214" i="18"/>
  <c r="AI214" i="18" s="1"/>
  <c r="AJ220" i="18"/>
  <c r="AI220" i="18" s="1"/>
  <c r="AJ229" i="18"/>
  <c r="AI229" i="18" s="1"/>
  <c r="AJ237" i="18"/>
  <c r="AI237" i="18" s="1"/>
  <c r="AJ211" i="18"/>
  <c r="AI211" i="18" s="1"/>
  <c r="AJ217" i="18"/>
  <c r="AI217" i="18" s="1"/>
  <c r="AJ223" i="18"/>
  <c r="AI223" i="18" s="1"/>
  <c r="AJ227" i="18"/>
  <c r="AI227" i="18" s="1"/>
  <c r="AJ231" i="18"/>
  <c r="AI231" i="18" s="1"/>
  <c r="AJ235" i="18"/>
  <c r="AI235" i="18" s="1"/>
  <c r="AJ246" i="18"/>
  <c r="AI246" i="18" s="1"/>
  <c r="AJ372" i="18"/>
  <c r="AI372" i="18" s="1"/>
  <c r="AJ243" i="18"/>
  <c r="AI243" i="18" s="1"/>
  <c r="AJ252" i="18"/>
  <c r="AI252" i="18" s="1"/>
  <c r="AJ258" i="18"/>
  <c r="AI258" i="18" s="1"/>
  <c r="AJ263" i="18"/>
  <c r="AI263" i="18" s="1"/>
  <c r="AJ268" i="18"/>
  <c r="AI268" i="18" s="1"/>
  <c r="AJ273" i="18"/>
  <c r="AI273" i="18" s="1"/>
  <c r="AJ278" i="18"/>
  <c r="AI278" i="18" s="1"/>
  <c r="AJ286" i="18"/>
  <c r="AI286" i="18" s="1"/>
  <c r="AJ291" i="18"/>
  <c r="AI291" i="18" s="1"/>
  <c r="AJ295" i="18"/>
  <c r="AI295" i="18" s="1"/>
  <c r="AJ301" i="18"/>
  <c r="AI301" i="18" s="1"/>
  <c r="AJ307" i="18"/>
  <c r="AI307" i="18" s="1"/>
  <c r="AJ313" i="18"/>
  <c r="AI313" i="18" s="1"/>
  <c r="AJ317" i="18"/>
  <c r="AI317" i="18" s="1"/>
  <c r="AJ322" i="18"/>
  <c r="AI322" i="18" s="1"/>
  <c r="AJ326" i="18"/>
  <c r="AI326" i="18" s="1"/>
  <c r="AJ330" i="18"/>
  <c r="AI330" i="18" s="1"/>
  <c r="AJ335" i="18"/>
  <c r="AI335" i="18" s="1"/>
  <c r="AJ340" i="18"/>
  <c r="AI340" i="18" s="1"/>
  <c r="AJ347" i="18"/>
  <c r="AI347" i="18" s="1"/>
  <c r="AJ352" i="18"/>
  <c r="AI352" i="18" s="1"/>
  <c r="AJ357" i="18"/>
  <c r="AI357" i="18" s="1"/>
  <c r="AJ363" i="18"/>
  <c r="AI363" i="18" s="1"/>
  <c r="AJ366" i="18"/>
  <c r="AI366" i="18" s="1"/>
  <c r="AJ371" i="18"/>
  <c r="AI371" i="18" s="1"/>
  <c r="AJ376" i="18"/>
  <c r="AI376" i="18" s="1"/>
  <c r="AJ382" i="18"/>
  <c r="AI382" i="18" s="1"/>
  <c r="AJ387" i="18"/>
  <c r="AI387" i="18" s="1"/>
  <c r="AJ391" i="18"/>
  <c r="AI391" i="18" s="1"/>
  <c r="AJ241" i="18"/>
  <c r="AI241" i="18" s="1"/>
  <c r="AJ250" i="18"/>
  <c r="AI250" i="18" s="1"/>
  <c r="AJ302" i="18"/>
  <c r="AI302" i="18" s="1"/>
  <c r="AJ397" i="18"/>
  <c r="AI397" i="18" s="1"/>
  <c r="AJ402" i="18"/>
  <c r="AI402" i="18" s="1"/>
  <c r="AJ406" i="18"/>
  <c r="AI406" i="18" s="1"/>
  <c r="AJ411" i="18"/>
  <c r="AI411" i="18" s="1"/>
  <c r="AJ416" i="18"/>
  <c r="AI416" i="18" s="1"/>
  <c r="AJ420" i="18"/>
  <c r="AI420" i="18" s="1"/>
  <c r="AJ427" i="18"/>
  <c r="AI427" i="18" s="1"/>
  <c r="AJ433" i="18"/>
  <c r="AI433" i="18" s="1"/>
  <c r="AJ437" i="18"/>
  <c r="AI437" i="18" s="1"/>
  <c r="AJ443" i="18"/>
  <c r="AI443" i="18" s="1"/>
  <c r="AJ447" i="18"/>
  <c r="AI447" i="18" s="1"/>
  <c r="AJ22" i="17"/>
  <c r="AI22" i="17" s="1"/>
  <c r="AJ30" i="17"/>
  <c r="AI30" i="17" s="1"/>
  <c r="AJ40" i="17"/>
  <c r="AI40" i="17" s="1"/>
  <c r="AJ6" i="17"/>
  <c r="AI6" i="17" s="1"/>
  <c r="AJ26" i="17"/>
  <c r="AI26" i="17" s="1"/>
  <c r="AJ35" i="17"/>
  <c r="AI35" i="17" s="1"/>
  <c r="AJ44" i="17"/>
  <c r="AI44" i="17" s="1"/>
  <c r="AJ11" i="17"/>
  <c r="AI11" i="17" s="1"/>
  <c r="AJ19" i="17"/>
  <c r="AI19" i="17" s="1"/>
  <c r="AJ28" i="17"/>
  <c r="AI28" i="17" s="1"/>
  <c r="AJ38" i="17"/>
  <c r="AI38" i="17" s="1"/>
  <c r="AJ47" i="17"/>
  <c r="AI47" i="17" s="1"/>
  <c r="AJ56" i="17"/>
  <c r="AI56" i="17" s="1"/>
  <c r="AJ171" i="17"/>
  <c r="AI171" i="17" s="1"/>
  <c r="AJ181" i="17"/>
  <c r="AI181" i="17" s="1"/>
  <c r="AJ191" i="17"/>
  <c r="AI191" i="17" s="1"/>
  <c r="AJ200" i="17"/>
  <c r="AI200" i="17" s="1"/>
  <c r="AJ209" i="17"/>
  <c r="AI209" i="17" s="1"/>
  <c r="AJ239" i="17"/>
  <c r="AI239" i="17" s="1"/>
  <c r="AJ52" i="17"/>
  <c r="AI52" i="17" s="1"/>
  <c r="AJ144" i="17"/>
  <c r="AI144" i="17" s="1"/>
  <c r="AJ154" i="17"/>
  <c r="AI154" i="17" s="1"/>
  <c r="AJ164" i="17"/>
  <c r="AI164" i="17" s="1"/>
  <c r="AJ58" i="17"/>
  <c r="AI58" i="17" s="1"/>
  <c r="AJ63" i="17"/>
  <c r="AI63" i="17" s="1"/>
  <c r="AJ67" i="17"/>
  <c r="AI67" i="17" s="1"/>
  <c r="AJ72" i="17"/>
  <c r="AI72" i="17" s="1"/>
  <c r="AJ76" i="17"/>
  <c r="AI76" i="17" s="1"/>
  <c r="AJ81" i="17"/>
  <c r="AI81" i="17" s="1"/>
  <c r="AJ86" i="17"/>
  <c r="AI86" i="17" s="1"/>
  <c r="AJ91" i="17"/>
  <c r="AI91" i="17" s="1"/>
  <c r="AJ96" i="17"/>
  <c r="AI96" i="17" s="1"/>
  <c r="AJ100" i="17"/>
  <c r="AI100" i="17" s="1"/>
  <c r="AJ104" i="17"/>
  <c r="AI104" i="17" s="1"/>
  <c r="AJ109" i="17"/>
  <c r="AI109" i="17" s="1"/>
  <c r="AJ113" i="17"/>
  <c r="AI113" i="17" s="1"/>
  <c r="AJ117" i="17"/>
  <c r="AI117" i="17" s="1"/>
  <c r="AJ123" i="17"/>
  <c r="AI123" i="17" s="1"/>
  <c r="AJ128" i="17"/>
  <c r="AI128" i="17" s="1"/>
  <c r="AJ133" i="17"/>
  <c r="AI133" i="17" s="1"/>
  <c r="AJ137" i="17"/>
  <c r="AI137" i="17" s="1"/>
  <c r="AJ146" i="17"/>
  <c r="AI146" i="17" s="1"/>
  <c r="AJ157" i="17"/>
  <c r="AI157" i="17" s="1"/>
  <c r="AJ166" i="17"/>
  <c r="AI166" i="17" s="1"/>
  <c r="AJ177" i="17"/>
  <c r="AI177" i="17" s="1"/>
  <c r="AJ186" i="17"/>
  <c r="AI186" i="17" s="1"/>
  <c r="AJ195" i="17"/>
  <c r="AI195" i="17" s="1"/>
  <c r="AJ204" i="17"/>
  <c r="AI204" i="17" s="1"/>
  <c r="AJ212" i="17"/>
  <c r="AI212" i="17" s="1"/>
  <c r="AJ223" i="17"/>
  <c r="AI223" i="17" s="1"/>
  <c r="AJ231" i="17"/>
  <c r="AI231" i="17" s="1"/>
  <c r="AJ233" i="17"/>
  <c r="AI233" i="17" s="1"/>
  <c r="AJ242" i="17"/>
  <c r="AI242" i="17" s="1"/>
  <c r="AJ245" i="17"/>
  <c r="AI245" i="17" s="1"/>
  <c r="AJ243" i="17"/>
  <c r="AI243" i="17" s="1"/>
  <c r="AI304" i="13"/>
  <c r="AR304" i="24" s="1"/>
  <c r="AG304" i="13"/>
  <c r="AD304" i="13"/>
  <c r="AA304" i="13"/>
  <c r="X304" i="13"/>
  <c r="U304" i="13"/>
  <c r="R304" i="13"/>
  <c r="O304" i="13"/>
  <c r="AI214" i="13"/>
  <c r="AR214" i="24" s="1"/>
  <c r="AD214" i="13"/>
  <c r="AA214" i="13"/>
  <c r="X214" i="13"/>
  <c r="AI202" i="13"/>
  <c r="AR202" i="24" s="1"/>
  <c r="AD202" i="13"/>
  <c r="AA202" i="13"/>
  <c r="X202" i="13"/>
  <c r="U202" i="13"/>
  <c r="R202" i="13"/>
  <c r="O202" i="13"/>
  <c r="AI180" i="13"/>
  <c r="AR180" i="24" s="1"/>
  <c r="AD180" i="13"/>
  <c r="AA180" i="13"/>
  <c r="X180" i="13"/>
  <c r="U180" i="13"/>
  <c r="R180" i="13"/>
  <c r="O180" i="13"/>
  <c r="AI107" i="13"/>
  <c r="AR107" i="24" s="1"/>
  <c r="AD107" i="13"/>
  <c r="AA107" i="13"/>
  <c r="X107" i="13"/>
  <c r="AI57" i="13"/>
  <c r="AR57" i="24" s="1"/>
  <c r="AG57" i="13"/>
  <c r="AD57" i="13"/>
  <c r="AA57" i="13"/>
  <c r="X57" i="13"/>
  <c r="U57" i="13"/>
  <c r="R57" i="13"/>
  <c r="O57" i="13"/>
  <c r="AI23" i="13"/>
  <c r="AR23" i="24" s="1"/>
  <c r="AG23" i="13"/>
  <c r="AD23" i="13"/>
  <c r="AA23" i="13"/>
  <c r="X23" i="13"/>
  <c r="U23" i="13"/>
  <c r="R23" i="13"/>
  <c r="O23" i="13"/>
  <c r="D23" i="13"/>
  <c r="AM23" i="24" s="1"/>
  <c r="D408" i="9"/>
  <c r="D180" i="9"/>
  <c r="D179" i="9"/>
  <c r="D132" i="9"/>
  <c r="D131" i="9"/>
  <c r="D130" i="9"/>
  <c r="D117" i="9"/>
  <c r="AK214" i="13" l="1"/>
  <c r="AM20" i="22"/>
  <c r="AM21" i="20"/>
  <c r="AM21" i="19"/>
  <c r="AK304" i="13"/>
  <c r="AJ453" i="21"/>
  <c r="AM20" i="17"/>
  <c r="AM21" i="18"/>
  <c r="AK180" i="13"/>
  <c r="AK202" i="13"/>
  <c r="AK107" i="13"/>
  <c r="AK57" i="13"/>
  <c r="AK23" i="13"/>
  <c r="B407" i="16"/>
  <c r="B408" i="16"/>
  <c r="B409" i="16"/>
  <c r="B452" i="16"/>
  <c r="B449" i="16"/>
  <c r="B450" i="16"/>
  <c r="B451" i="16"/>
  <c r="B443" i="16"/>
  <c r="B444" i="16"/>
  <c r="B445" i="16"/>
  <c r="B446" i="16"/>
  <c r="B447" i="16"/>
  <c r="B448" i="16"/>
  <c r="B434" i="16"/>
  <c r="B435" i="16"/>
  <c r="B436" i="16"/>
  <c r="B437" i="16"/>
  <c r="B438" i="16"/>
  <c r="B439" i="16"/>
  <c r="B440" i="16"/>
  <c r="B441" i="16"/>
  <c r="B442" i="16"/>
  <c r="B425" i="16"/>
  <c r="B426" i="16"/>
  <c r="B427" i="16"/>
  <c r="B428" i="16"/>
  <c r="B429" i="16"/>
  <c r="B430" i="16"/>
  <c r="B431" i="16"/>
  <c r="B432" i="16"/>
  <c r="B433" i="16"/>
  <c r="B421" i="16"/>
  <c r="B422" i="16"/>
  <c r="B423" i="16"/>
  <c r="B424" i="16"/>
  <c r="B419" i="16"/>
  <c r="B420" i="16"/>
  <c r="B412" i="16"/>
  <c r="B413" i="16"/>
  <c r="B414" i="16"/>
  <c r="B415" i="16"/>
  <c r="B417" i="16"/>
  <c r="B418" i="16"/>
  <c r="B411" i="16"/>
  <c r="B410" i="16"/>
  <c r="B400" i="16"/>
  <c r="B401" i="16"/>
  <c r="B402" i="16"/>
  <c r="B403" i="16"/>
  <c r="B404" i="16"/>
  <c r="B405" i="16"/>
  <c r="B406" i="16"/>
  <c r="B394" i="16"/>
  <c r="B395" i="16"/>
  <c r="B396" i="16"/>
  <c r="B397" i="16"/>
  <c r="B398" i="16"/>
  <c r="B399" i="16"/>
  <c r="B393" i="16"/>
  <c r="B390" i="16"/>
  <c r="B391" i="16"/>
  <c r="B392" i="16"/>
  <c r="B381" i="16"/>
  <c r="B382" i="16"/>
  <c r="B383" i="16"/>
  <c r="B384" i="16"/>
  <c r="B385" i="16"/>
  <c r="B386" i="16"/>
  <c r="B387" i="16"/>
  <c r="B388" i="16"/>
  <c r="B389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58" i="16"/>
  <c r="B359" i="16"/>
  <c r="B360" i="16"/>
  <c r="B361" i="16"/>
  <c r="B362" i="16"/>
  <c r="B363" i="16"/>
  <c r="B364" i="16"/>
  <c r="B365" i="16"/>
  <c r="B366" i="16"/>
  <c r="B367" i="16"/>
  <c r="B350" i="16"/>
  <c r="B351" i="16"/>
  <c r="B352" i="16"/>
  <c r="B353" i="16"/>
  <c r="B354" i="16"/>
  <c r="B355" i="16"/>
  <c r="B356" i="16"/>
  <c r="B357" i="16"/>
  <c r="B345" i="16"/>
  <c r="B346" i="16"/>
  <c r="B347" i="16"/>
  <c r="B348" i="16"/>
  <c r="B349" i="16"/>
  <c r="B342" i="16"/>
  <c r="B343" i="16"/>
  <c r="B344" i="16"/>
  <c r="B339" i="16"/>
  <c r="B340" i="16"/>
  <c r="B341" i="16"/>
  <c r="B332" i="16"/>
  <c r="B333" i="16"/>
  <c r="B334" i="16"/>
  <c r="B335" i="16"/>
  <c r="B336" i="16"/>
  <c r="B337" i="16"/>
  <c r="B338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13" i="16"/>
  <c r="B314" i="16"/>
  <c r="B315" i="16"/>
  <c r="B316" i="16"/>
  <c r="B317" i="16"/>
  <c r="B318" i="16"/>
  <c r="B319" i="16"/>
  <c r="B309" i="16"/>
  <c r="B310" i="16"/>
  <c r="B311" i="16"/>
  <c r="B312" i="16"/>
  <c r="B305" i="16"/>
  <c r="B306" i="16"/>
  <c r="B307" i="16"/>
  <c r="B308" i="16"/>
  <c r="B304" i="16"/>
  <c r="B300" i="16"/>
  <c r="B301" i="16"/>
  <c r="B302" i="16"/>
  <c r="B303" i="16"/>
  <c r="B299" i="16"/>
  <c r="B293" i="16"/>
  <c r="B294" i="16"/>
  <c r="B295" i="16"/>
  <c r="B296" i="16"/>
  <c r="B297" i="16"/>
  <c r="B298" i="16"/>
  <c r="B288" i="16"/>
  <c r="B289" i="16"/>
  <c r="B290" i="16"/>
  <c r="B292" i="16"/>
  <c r="B280" i="16"/>
  <c r="B281" i="16"/>
  <c r="B282" i="16"/>
  <c r="B283" i="16"/>
  <c r="B284" i="16"/>
  <c r="B285" i="16"/>
  <c r="B286" i="16"/>
  <c r="B287" i="16"/>
  <c r="B277" i="16"/>
  <c r="B278" i="16"/>
  <c r="B279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55" i="16"/>
  <c r="B256" i="16"/>
  <c r="B257" i="16"/>
  <c r="B258" i="16"/>
  <c r="B259" i="16"/>
  <c r="B260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15" i="16"/>
  <c r="B216" i="16"/>
  <c r="B217" i="16"/>
  <c r="B218" i="16"/>
  <c r="B214" i="16"/>
  <c r="B210" i="16"/>
  <c r="B211" i="16"/>
  <c r="B212" i="16"/>
  <c r="B213" i="16"/>
  <c r="B203" i="16"/>
  <c r="B204" i="16"/>
  <c r="B205" i="16"/>
  <c r="B206" i="16"/>
  <c r="B207" i="16"/>
  <c r="B208" i="16"/>
  <c r="B209" i="16"/>
  <c r="B202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180" i="16"/>
  <c r="B171" i="16"/>
  <c r="B172" i="16"/>
  <c r="B173" i="16"/>
  <c r="B174" i="16"/>
  <c r="B175" i="16"/>
  <c r="B176" i="16"/>
  <c r="B177" i="16"/>
  <c r="B178" i="16"/>
  <c r="B179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32" i="16"/>
  <c r="B133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17" i="16"/>
  <c r="B111" i="16"/>
  <c r="B112" i="16"/>
  <c r="B113" i="16"/>
  <c r="B114" i="16"/>
  <c r="B115" i="16"/>
  <c r="B116" i="16"/>
  <c r="B103" i="16"/>
  <c r="B104" i="16"/>
  <c r="B105" i="16"/>
  <c r="B106" i="16"/>
  <c r="B107" i="16"/>
  <c r="B108" i="16"/>
  <c r="B109" i="16"/>
  <c r="B110" i="16"/>
  <c r="B102" i="16"/>
  <c r="B97" i="16"/>
  <c r="B98" i="16"/>
  <c r="B99" i="16"/>
  <c r="B100" i="16"/>
  <c r="B101" i="16"/>
  <c r="B90" i="16"/>
  <c r="B91" i="16"/>
  <c r="B92" i="16"/>
  <c r="B93" i="16"/>
  <c r="B94" i="16"/>
  <c r="B95" i="16"/>
  <c r="B96" i="16"/>
  <c r="B83" i="16"/>
  <c r="B84" i="16"/>
  <c r="B85" i="16"/>
  <c r="B86" i="16"/>
  <c r="B87" i="16"/>
  <c r="B88" i="16"/>
  <c r="B89" i="16"/>
  <c r="B77" i="16"/>
  <c r="B78" i="16"/>
  <c r="B79" i="16"/>
  <c r="B80" i="16"/>
  <c r="B81" i="16"/>
  <c r="B82" i="16"/>
  <c r="B73" i="16"/>
  <c r="B74" i="16"/>
  <c r="B75" i="16"/>
  <c r="B76" i="16"/>
  <c r="B70" i="16"/>
  <c r="B71" i="16"/>
  <c r="B72" i="16"/>
  <c r="B66" i="16"/>
  <c r="B67" i="16"/>
  <c r="B68" i="16"/>
  <c r="B69" i="16"/>
  <c r="B65" i="16"/>
  <c r="B54" i="16"/>
  <c r="B55" i="16"/>
  <c r="B56" i="16"/>
  <c r="B57" i="16"/>
  <c r="B58" i="16"/>
  <c r="B59" i="16"/>
  <c r="B60" i="16"/>
  <c r="B61" i="16"/>
  <c r="B62" i="16"/>
  <c r="B63" i="16"/>
  <c r="B64" i="16"/>
  <c r="B53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20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6" i="16"/>
  <c r="B5" i="16"/>
  <c r="AP8" i="15"/>
  <c r="AP9" i="15"/>
  <c r="AP10" i="15"/>
  <c r="AP11" i="15"/>
  <c r="AP12" i="15"/>
  <c r="AP13" i="15"/>
  <c r="AP14" i="15"/>
  <c r="AP15" i="15"/>
  <c r="AP16" i="15"/>
  <c r="AP17" i="15"/>
  <c r="AP18" i="15"/>
  <c r="AP19" i="15"/>
  <c r="AP20" i="15"/>
  <c r="AP21" i="15"/>
  <c r="AP22" i="15"/>
  <c r="AP23" i="15"/>
  <c r="AP24" i="15"/>
  <c r="AP25" i="15"/>
  <c r="AP26" i="15"/>
  <c r="AP27" i="15"/>
  <c r="AP28" i="15"/>
  <c r="AP29" i="15"/>
  <c r="AP30" i="15"/>
  <c r="AP31" i="15"/>
  <c r="AP32" i="15"/>
  <c r="AP33" i="15"/>
  <c r="AP34" i="15"/>
  <c r="AP35" i="15"/>
  <c r="AP36" i="15"/>
  <c r="AP37" i="15"/>
  <c r="AP38" i="15"/>
  <c r="AP39" i="15"/>
  <c r="AP40" i="15"/>
  <c r="AP41" i="15"/>
  <c r="AP42" i="15"/>
  <c r="AP43" i="15"/>
  <c r="AP44" i="15"/>
  <c r="AP45" i="15"/>
  <c r="AP46" i="15"/>
  <c r="AP47" i="15"/>
  <c r="AP48" i="15"/>
  <c r="AP49" i="15"/>
  <c r="AP50" i="15"/>
  <c r="AP51" i="15"/>
  <c r="AP52" i="15"/>
  <c r="AP53" i="15"/>
  <c r="AP54" i="15"/>
  <c r="AP55" i="15"/>
  <c r="AP56" i="15"/>
  <c r="AP57" i="15"/>
  <c r="AP58" i="15"/>
  <c r="AP59" i="15"/>
  <c r="AP60" i="15"/>
  <c r="AP61" i="15"/>
  <c r="AP62" i="15"/>
  <c r="AP63" i="15"/>
  <c r="AP64" i="15"/>
  <c r="AP65" i="15"/>
  <c r="AP66" i="15"/>
  <c r="AP67" i="15"/>
  <c r="AP68" i="15"/>
  <c r="AP69" i="15"/>
  <c r="AP70" i="15"/>
  <c r="AP71" i="15"/>
  <c r="AP72" i="15"/>
  <c r="AP73" i="15"/>
  <c r="AP74" i="15"/>
  <c r="AP75" i="15"/>
  <c r="AP76" i="15"/>
  <c r="AP77" i="15"/>
  <c r="AP78" i="15"/>
  <c r="AP79" i="15"/>
  <c r="AP80" i="15"/>
  <c r="AP81" i="15"/>
  <c r="AP82" i="15"/>
  <c r="AP83" i="15"/>
  <c r="AP84" i="15"/>
  <c r="AP85" i="15"/>
  <c r="AP86" i="15"/>
  <c r="AP87" i="15"/>
  <c r="AP88" i="15"/>
  <c r="AP89" i="15"/>
  <c r="AP90" i="15"/>
  <c r="AP91" i="15"/>
  <c r="AP92" i="15"/>
  <c r="AP93" i="15"/>
  <c r="AP94" i="15"/>
  <c r="AP95" i="15"/>
  <c r="AP96" i="15"/>
  <c r="AP97" i="15"/>
  <c r="AP98" i="15"/>
  <c r="AP99" i="15"/>
  <c r="AP100" i="15"/>
  <c r="AP101" i="15"/>
  <c r="AP102" i="15"/>
  <c r="AP103" i="15"/>
  <c r="AP104" i="15"/>
  <c r="AP105" i="15"/>
  <c r="AP106" i="15"/>
  <c r="AP107" i="15"/>
  <c r="AP108" i="15"/>
  <c r="AP109" i="15"/>
  <c r="AP110" i="15"/>
  <c r="AP111" i="15"/>
  <c r="AP112" i="15"/>
  <c r="AP113" i="15"/>
  <c r="AP114" i="15"/>
  <c r="AP115" i="15"/>
  <c r="AP116" i="15"/>
  <c r="AP117" i="15"/>
  <c r="AP118" i="15"/>
  <c r="AP119" i="15"/>
  <c r="AP120" i="15"/>
  <c r="AP121" i="15"/>
  <c r="AP122" i="15"/>
  <c r="AP123" i="15"/>
  <c r="AP124" i="15"/>
  <c r="AP125" i="15"/>
  <c r="AP126" i="15"/>
  <c r="AP127" i="15"/>
  <c r="AP128" i="15"/>
  <c r="AP129" i="15"/>
  <c r="AP130" i="15"/>
  <c r="AP131" i="15"/>
  <c r="AP132" i="15"/>
  <c r="AP133" i="15"/>
  <c r="AP134" i="15"/>
  <c r="AP135" i="15"/>
  <c r="AP136" i="15"/>
  <c r="AP137" i="15"/>
  <c r="AP138" i="15"/>
  <c r="AP139" i="15"/>
  <c r="AP140" i="15"/>
  <c r="AP141" i="15"/>
  <c r="AP142" i="15"/>
  <c r="AP143" i="15"/>
  <c r="AP144" i="15"/>
  <c r="AP145" i="15"/>
  <c r="AP146" i="15"/>
  <c r="AP147" i="15"/>
  <c r="AP148" i="15"/>
  <c r="AP149" i="15"/>
  <c r="AP150" i="15"/>
  <c r="AP151" i="15"/>
  <c r="AP152" i="15"/>
  <c r="AP153" i="15"/>
  <c r="AP154" i="15"/>
  <c r="AP155" i="15"/>
  <c r="AP156" i="15"/>
  <c r="AP157" i="15"/>
  <c r="AP158" i="15"/>
  <c r="AP159" i="15"/>
  <c r="AP160" i="15"/>
  <c r="AP161" i="15"/>
  <c r="AP162" i="15"/>
  <c r="AP163" i="15"/>
  <c r="AP164" i="15"/>
  <c r="AP165" i="15"/>
  <c r="AP166" i="15"/>
  <c r="AP167" i="15"/>
  <c r="AP168" i="15"/>
  <c r="AP169" i="15"/>
  <c r="AP170" i="15"/>
  <c r="AP171" i="15"/>
  <c r="AP172" i="15"/>
  <c r="AP173" i="15"/>
  <c r="AP174" i="15"/>
  <c r="AP175" i="15"/>
  <c r="AP176" i="15"/>
  <c r="AP177" i="15"/>
  <c r="AP178" i="15"/>
  <c r="AP179" i="15"/>
  <c r="AP180" i="15"/>
  <c r="AP181" i="15"/>
  <c r="AP182" i="15"/>
  <c r="AP183" i="15"/>
  <c r="AP184" i="15"/>
  <c r="AP185" i="15"/>
  <c r="AP186" i="15"/>
  <c r="AP187" i="15"/>
  <c r="AP188" i="15"/>
  <c r="AP189" i="15"/>
  <c r="AP190" i="15"/>
  <c r="AP191" i="15"/>
  <c r="AP192" i="15"/>
  <c r="AP193" i="15"/>
  <c r="AP194" i="15"/>
  <c r="AP195" i="15"/>
  <c r="AP196" i="15"/>
  <c r="AP197" i="15"/>
  <c r="AP198" i="15"/>
  <c r="AP199" i="15"/>
  <c r="AP200" i="15"/>
  <c r="AP201" i="15"/>
  <c r="AP202" i="15"/>
  <c r="AP203" i="15"/>
  <c r="AP204" i="15"/>
  <c r="AP205" i="15"/>
  <c r="AP206" i="15"/>
  <c r="AP207" i="15"/>
  <c r="AP208" i="15"/>
  <c r="AP209" i="15"/>
  <c r="AP210" i="15"/>
  <c r="AP211" i="15"/>
  <c r="AP212" i="15"/>
  <c r="AP213" i="15"/>
  <c r="AP214" i="15"/>
  <c r="AP215" i="15"/>
  <c r="AP216" i="15"/>
  <c r="AP217" i="15"/>
  <c r="AP218" i="15"/>
  <c r="AP219" i="15"/>
  <c r="AP220" i="15"/>
  <c r="AP221" i="15"/>
  <c r="AP222" i="15"/>
  <c r="AP223" i="15"/>
  <c r="AP224" i="15"/>
  <c r="AP225" i="15"/>
  <c r="AP226" i="15"/>
  <c r="AP227" i="15"/>
  <c r="AP228" i="15"/>
  <c r="AP229" i="15"/>
  <c r="AP230" i="15"/>
  <c r="AP231" i="15"/>
  <c r="AP232" i="15"/>
  <c r="AP233" i="15"/>
  <c r="AP234" i="15"/>
  <c r="AP235" i="15"/>
  <c r="AP236" i="15"/>
  <c r="AP237" i="15"/>
  <c r="AP238" i="15"/>
  <c r="AP239" i="15"/>
  <c r="AP240" i="15"/>
  <c r="AP241" i="15"/>
  <c r="AP242" i="15"/>
  <c r="AP243" i="15"/>
  <c r="AP244" i="15"/>
  <c r="AP245" i="15"/>
  <c r="AP246" i="15"/>
  <c r="AP247" i="15"/>
  <c r="AP248" i="15"/>
  <c r="AP249" i="15"/>
  <c r="AP250" i="15"/>
  <c r="AP251" i="15"/>
  <c r="AP252" i="15"/>
  <c r="AP253" i="15"/>
  <c r="AP254" i="15"/>
  <c r="AP255" i="15"/>
  <c r="AP256" i="15"/>
  <c r="AP257" i="15"/>
  <c r="AP258" i="15"/>
  <c r="AP259" i="15"/>
  <c r="AP260" i="15"/>
  <c r="AP261" i="15"/>
  <c r="AP262" i="15"/>
  <c r="AP263" i="15"/>
  <c r="AP264" i="15"/>
  <c r="AP265" i="15"/>
  <c r="AP266" i="15"/>
  <c r="AP267" i="15"/>
  <c r="AP268" i="15"/>
  <c r="AP269" i="15"/>
  <c r="AP270" i="15"/>
  <c r="AP271" i="15"/>
  <c r="AP272" i="15"/>
  <c r="AP273" i="15"/>
  <c r="AP274" i="15"/>
  <c r="AP275" i="15"/>
  <c r="AP276" i="15"/>
  <c r="AP277" i="15"/>
  <c r="AP278" i="15"/>
  <c r="AP279" i="15"/>
  <c r="AP280" i="15"/>
  <c r="AP281" i="15"/>
  <c r="AP282" i="15"/>
  <c r="AP283" i="15"/>
  <c r="AP284" i="15"/>
  <c r="AP285" i="15"/>
  <c r="AP286" i="15"/>
  <c r="AP287" i="15"/>
  <c r="AP288" i="15"/>
  <c r="AP289" i="15"/>
  <c r="AP290" i="15"/>
  <c r="AP291" i="15"/>
  <c r="AP292" i="15"/>
  <c r="AP293" i="15"/>
  <c r="AP294" i="15"/>
  <c r="AP295" i="15"/>
  <c r="AP296" i="15"/>
  <c r="AP297" i="15"/>
  <c r="AP298" i="15"/>
  <c r="AP299" i="15"/>
  <c r="AP300" i="15"/>
  <c r="AP301" i="15"/>
  <c r="AP302" i="15"/>
  <c r="AP303" i="15"/>
  <c r="AP304" i="15"/>
  <c r="AP305" i="15"/>
  <c r="AP306" i="15"/>
  <c r="AP307" i="15"/>
  <c r="AP308" i="15"/>
  <c r="AP309" i="15"/>
  <c r="AP310" i="15"/>
  <c r="AP311" i="15"/>
  <c r="AP312" i="15"/>
  <c r="AP313" i="15"/>
  <c r="AP314" i="15"/>
  <c r="AP315" i="15"/>
  <c r="AP316" i="15"/>
  <c r="AP317" i="15"/>
  <c r="AP318" i="15"/>
  <c r="AP319" i="15"/>
  <c r="AP320" i="15"/>
  <c r="AP321" i="15"/>
  <c r="AP322" i="15"/>
  <c r="AP323" i="15"/>
  <c r="AP324" i="15"/>
  <c r="AP325" i="15"/>
  <c r="AP326" i="15"/>
  <c r="AP327" i="15"/>
  <c r="AP328" i="15"/>
  <c r="AP329" i="15"/>
  <c r="AP330" i="15"/>
  <c r="AP331" i="15"/>
  <c r="AP332" i="15"/>
  <c r="AP333" i="15"/>
  <c r="AP334" i="15"/>
  <c r="AP335" i="15"/>
  <c r="AP336" i="15"/>
  <c r="AP337" i="15"/>
  <c r="AP338" i="15"/>
  <c r="AP339" i="15"/>
  <c r="AP340" i="15"/>
  <c r="AP341" i="15"/>
  <c r="AP342" i="15"/>
  <c r="AP343" i="15"/>
  <c r="AP344" i="15"/>
  <c r="AP345" i="15"/>
  <c r="AP346" i="15"/>
  <c r="AP347" i="15"/>
  <c r="AP348" i="15"/>
  <c r="AP349" i="15"/>
  <c r="AP350" i="15"/>
  <c r="AP351" i="15"/>
  <c r="AP352" i="15"/>
  <c r="AP353" i="15"/>
  <c r="AP354" i="15"/>
  <c r="AP355" i="15"/>
  <c r="AP356" i="15"/>
  <c r="AP357" i="15"/>
  <c r="AP358" i="15"/>
  <c r="AP359" i="15"/>
  <c r="AP360" i="15"/>
  <c r="AP361" i="15"/>
  <c r="AP362" i="15"/>
  <c r="AP363" i="15"/>
  <c r="AP364" i="15"/>
  <c r="AP365" i="15"/>
  <c r="AP366" i="15"/>
  <c r="AP367" i="15"/>
  <c r="AP368" i="15"/>
  <c r="AP369" i="15"/>
  <c r="AP370" i="15"/>
  <c r="AP371" i="15"/>
  <c r="AP372" i="15"/>
  <c r="AP373" i="15"/>
  <c r="AP374" i="15"/>
  <c r="AP375" i="15"/>
  <c r="AP376" i="15"/>
  <c r="AP377" i="15"/>
  <c r="AP378" i="15"/>
  <c r="AP379" i="15"/>
  <c r="AP380" i="15"/>
  <c r="AP381" i="15"/>
  <c r="AP382" i="15"/>
  <c r="AP383" i="15"/>
  <c r="AP384" i="15"/>
  <c r="AP385" i="15"/>
  <c r="AP386" i="15"/>
  <c r="AP387" i="15"/>
  <c r="AP388" i="15"/>
  <c r="AP389" i="15"/>
  <c r="AP390" i="15"/>
  <c r="AP391" i="15"/>
  <c r="AP392" i="15"/>
  <c r="AP393" i="15"/>
  <c r="AP394" i="15"/>
  <c r="AP395" i="15"/>
  <c r="AP396" i="15"/>
  <c r="AP397" i="15"/>
  <c r="AP398" i="15"/>
  <c r="AP399" i="15"/>
  <c r="AP400" i="15"/>
  <c r="AP401" i="15"/>
  <c r="AP402" i="15"/>
  <c r="AP403" i="15"/>
  <c r="AP404" i="15"/>
  <c r="AP405" i="15"/>
  <c r="AP406" i="15"/>
  <c r="AP407" i="15"/>
  <c r="AP408" i="15"/>
  <c r="AP409" i="15"/>
  <c r="AP410" i="15"/>
  <c r="AP411" i="15"/>
  <c r="AP412" i="15"/>
  <c r="AP413" i="15"/>
  <c r="AP414" i="15"/>
  <c r="AP415" i="15"/>
  <c r="AP416" i="15"/>
  <c r="AP417" i="15"/>
  <c r="AP418" i="15"/>
  <c r="AP419" i="15"/>
  <c r="AP420" i="15"/>
  <c r="AP421" i="15"/>
  <c r="AP422" i="15"/>
  <c r="AP423" i="15"/>
  <c r="AP424" i="15"/>
  <c r="AP425" i="15"/>
  <c r="AP426" i="15"/>
  <c r="AP427" i="15"/>
  <c r="AP428" i="15"/>
  <c r="AP429" i="15"/>
  <c r="AP430" i="15"/>
  <c r="AP431" i="15"/>
  <c r="AP432" i="15"/>
  <c r="AP433" i="15"/>
  <c r="AP434" i="15"/>
  <c r="AP435" i="15"/>
  <c r="AP436" i="15"/>
  <c r="AP437" i="15"/>
  <c r="AP438" i="15"/>
  <c r="AP439" i="15"/>
  <c r="AP440" i="15"/>
  <c r="AP441" i="15"/>
  <c r="AP442" i="15"/>
  <c r="AP443" i="15"/>
  <c r="AP444" i="15"/>
  <c r="AP445" i="15"/>
  <c r="AP446" i="15"/>
  <c r="AP447" i="15"/>
  <c r="AP448" i="15"/>
  <c r="AP449" i="15"/>
  <c r="AP450" i="15"/>
  <c r="AO8" i="15"/>
  <c r="AO9" i="15"/>
  <c r="AO10" i="15"/>
  <c r="AO11" i="15"/>
  <c r="AO12" i="15"/>
  <c r="AO13" i="15"/>
  <c r="AO14" i="15"/>
  <c r="AO15" i="15"/>
  <c r="AO16" i="15"/>
  <c r="AO17" i="15"/>
  <c r="AO18" i="15"/>
  <c r="AO19" i="15"/>
  <c r="AO20" i="15"/>
  <c r="AO21" i="15"/>
  <c r="AO22" i="15"/>
  <c r="AO23" i="15"/>
  <c r="AO24" i="15"/>
  <c r="AO25" i="15"/>
  <c r="AO26" i="15"/>
  <c r="AO27" i="15"/>
  <c r="AO28" i="15"/>
  <c r="AO29" i="15"/>
  <c r="AO30" i="15"/>
  <c r="AO31" i="15"/>
  <c r="AO32" i="15"/>
  <c r="AO33" i="15"/>
  <c r="AO34" i="15"/>
  <c r="AO35" i="15"/>
  <c r="AO36" i="15"/>
  <c r="AO37" i="15"/>
  <c r="AO38" i="15"/>
  <c r="AO39" i="15"/>
  <c r="AO40" i="15"/>
  <c r="AO41" i="15"/>
  <c r="AO42" i="15"/>
  <c r="AO43" i="15"/>
  <c r="AO44" i="15"/>
  <c r="AO45" i="15"/>
  <c r="AO46" i="15"/>
  <c r="AO47" i="15"/>
  <c r="AO48" i="15"/>
  <c r="AO49" i="15"/>
  <c r="AO50" i="15"/>
  <c r="AO51" i="15"/>
  <c r="AO52" i="15"/>
  <c r="AO53" i="15"/>
  <c r="AO54" i="15"/>
  <c r="AO55" i="15"/>
  <c r="AO56" i="15"/>
  <c r="AO57" i="15"/>
  <c r="AO58" i="15"/>
  <c r="AO59" i="15"/>
  <c r="AO60" i="15"/>
  <c r="AO61" i="15"/>
  <c r="AO62" i="15"/>
  <c r="AO63" i="15"/>
  <c r="AO64" i="15"/>
  <c r="AO65" i="15"/>
  <c r="AO66" i="15"/>
  <c r="AO67" i="15"/>
  <c r="AO68" i="15"/>
  <c r="AO69" i="15"/>
  <c r="AO70" i="15"/>
  <c r="AO71" i="15"/>
  <c r="AO72" i="15"/>
  <c r="AO73" i="15"/>
  <c r="AO74" i="15"/>
  <c r="AO75" i="15"/>
  <c r="AO76" i="15"/>
  <c r="AO77" i="15"/>
  <c r="AO78" i="15"/>
  <c r="AO79" i="15"/>
  <c r="AO80" i="15"/>
  <c r="AO81" i="15"/>
  <c r="AO82" i="15"/>
  <c r="AO83" i="15"/>
  <c r="AO84" i="15"/>
  <c r="AO85" i="15"/>
  <c r="AO86" i="15"/>
  <c r="AO87" i="15"/>
  <c r="AO88" i="15"/>
  <c r="AO89" i="15"/>
  <c r="AO90" i="15"/>
  <c r="AO91" i="15"/>
  <c r="AO92" i="15"/>
  <c r="AO93" i="15"/>
  <c r="AO94" i="15"/>
  <c r="AO95" i="15"/>
  <c r="AO96" i="15"/>
  <c r="AO97" i="15"/>
  <c r="AO98" i="15"/>
  <c r="AO99" i="15"/>
  <c r="AO100" i="15"/>
  <c r="AO101" i="15"/>
  <c r="AO102" i="15"/>
  <c r="AO103" i="15"/>
  <c r="AO104" i="15"/>
  <c r="AO105" i="15"/>
  <c r="AO106" i="15"/>
  <c r="AO107" i="15"/>
  <c r="AO108" i="15"/>
  <c r="AO109" i="15"/>
  <c r="AO110" i="15"/>
  <c r="AO111" i="15"/>
  <c r="AO112" i="15"/>
  <c r="AO113" i="15"/>
  <c r="AO114" i="15"/>
  <c r="AO115" i="15"/>
  <c r="AO116" i="15"/>
  <c r="AO117" i="15"/>
  <c r="AO118" i="15"/>
  <c r="AO119" i="15"/>
  <c r="AO120" i="15"/>
  <c r="AO121" i="15"/>
  <c r="AO122" i="15"/>
  <c r="AO123" i="15"/>
  <c r="AO124" i="15"/>
  <c r="AO125" i="15"/>
  <c r="AO126" i="15"/>
  <c r="AO127" i="15"/>
  <c r="AO128" i="15"/>
  <c r="AO129" i="15"/>
  <c r="AO130" i="15"/>
  <c r="AO131" i="15"/>
  <c r="AO132" i="15"/>
  <c r="AO133" i="15"/>
  <c r="AO134" i="15"/>
  <c r="AO135" i="15"/>
  <c r="AO136" i="15"/>
  <c r="AO137" i="15"/>
  <c r="AO138" i="15"/>
  <c r="AO139" i="15"/>
  <c r="AO140" i="15"/>
  <c r="AO141" i="15"/>
  <c r="AO142" i="15"/>
  <c r="AO143" i="15"/>
  <c r="AO144" i="15"/>
  <c r="AO145" i="15"/>
  <c r="AO146" i="15"/>
  <c r="AO147" i="15"/>
  <c r="AO148" i="15"/>
  <c r="AO149" i="15"/>
  <c r="AO150" i="15"/>
  <c r="AO151" i="15"/>
  <c r="AO152" i="15"/>
  <c r="AO153" i="15"/>
  <c r="AO154" i="15"/>
  <c r="AO155" i="15"/>
  <c r="AO156" i="15"/>
  <c r="AO157" i="15"/>
  <c r="AO158" i="15"/>
  <c r="AO159" i="15"/>
  <c r="AO160" i="15"/>
  <c r="AO161" i="15"/>
  <c r="AO162" i="15"/>
  <c r="AO163" i="15"/>
  <c r="AO164" i="15"/>
  <c r="AO165" i="15"/>
  <c r="AO166" i="15"/>
  <c r="AO167" i="15"/>
  <c r="AO168" i="15"/>
  <c r="AO169" i="15"/>
  <c r="AO170" i="15"/>
  <c r="AO171" i="15"/>
  <c r="AO172" i="15"/>
  <c r="AO173" i="15"/>
  <c r="AO174" i="15"/>
  <c r="AO175" i="15"/>
  <c r="AO176" i="15"/>
  <c r="AO177" i="15"/>
  <c r="AO178" i="15"/>
  <c r="AO179" i="15"/>
  <c r="AO180" i="15"/>
  <c r="AO181" i="15"/>
  <c r="AO182" i="15"/>
  <c r="AO183" i="15"/>
  <c r="AO184" i="15"/>
  <c r="AO185" i="15"/>
  <c r="AO186" i="15"/>
  <c r="AO187" i="15"/>
  <c r="AO188" i="15"/>
  <c r="AO189" i="15"/>
  <c r="AO190" i="15"/>
  <c r="AO191" i="15"/>
  <c r="AO192" i="15"/>
  <c r="AO193" i="15"/>
  <c r="AO194" i="15"/>
  <c r="AO195" i="15"/>
  <c r="AO196" i="15"/>
  <c r="AO197" i="15"/>
  <c r="AO198" i="15"/>
  <c r="AO199" i="15"/>
  <c r="AO200" i="15"/>
  <c r="AO201" i="15"/>
  <c r="AO202" i="15"/>
  <c r="AO203" i="15"/>
  <c r="AO204" i="15"/>
  <c r="AO205" i="15"/>
  <c r="AO206" i="15"/>
  <c r="AO207" i="15"/>
  <c r="AO208" i="15"/>
  <c r="AO209" i="15"/>
  <c r="AO210" i="15"/>
  <c r="AO211" i="15"/>
  <c r="AO212" i="15"/>
  <c r="AO213" i="15"/>
  <c r="AO214" i="15"/>
  <c r="AO215" i="15"/>
  <c r="AO216" i="15"/>
  <c r="AO217" i="15"/>
  <c r="AO218" i="15"/>
  <c r="AO219" i="15"/>
  <c r="AO220" i="15"/>
  <c r="AO221" i="15"/>
  <c r="AO222" i="15"/>
  <c r="AO223" i="15"/>
  <c r="AO224" i="15"/>
  <c r="AO225" i="15"/>
  <c r="AO226" i="15"/>
  <c r="AO227" i="15"/>
  <c r="AO228" i="15"/>
  <c r="AO229" i="15"/>
  <c r="AO230" i="15"/>
  <c r="AO231" i="15"/>
  <c r="AO232" i="15"/>
  <c r="AO233" i="15"/>
  <c r="AO234" i="15"/>
  <c r="AO235" i="15"/>
  <c r="AO236" i="15"/>
  <c r="AO237" i="15"/>
  <c r="AO238" i="15"/>
  <c r="AO239" i="15"/>
  <c r="AO240" i="15"/>
  <c r="AO241" i="15"/>
  <c r="AO242" i="15"/>
  <c r="AO243" i="15"/>
  <c r="AO244" i="15"/>
  <c r="AO245" i="15"/>
  <c r="AO246" i="15"/>
  <c r="AO247" i="15"/>
  <c r="AO248" i="15"/>
  <c r="AO249" i="15"/>
  <c r="AO250" i="15"/>
  <c r="AO251" i="15"/>
  <c r="AO252" i="15"/>
  <c r="AO253" i="15"/>
  <c r="AO254" i="15"/>
  <c r="AO255" i="15"/>
  <c r="AO256" i="15"/>
  <c r="AO257" i="15"/>
  <c r="AO258" i="15"/>
  <c r="AO259" i="15"/>
  <c r="AO260" i="15"/>
  <c r="AO261" i="15"/>
  <c r="AO262" i="15"/>
  <c r="AO263" i="15"/>
  <c r="AO264" i="15"/>
  <c r="AO265" i="15"/>
  <c r="AO266" i="15"/>
  <c r="AO267" i="15"/>
  <c r="AO268" i="15"/>
  <c r="AO269" i="15"/>
  <c r="AO270" i="15"/>
  <c r="AO271" i="15"/>
  <c r="AO272" i="15"/>
  <c r="AO273" i="15"/>
  <c r="AO274" i="15"/>
  <c r="AO275" i="15"/>
  <c r="AO276" i="15"/>
  <c r="AO277" i="15"/>
  <c r="AO278" i="15"/>
  <c r="AO279" i="15"/>
  <c r="AO280" i="15"/>
  <c r="AO281" i="15"/>
  <c r="AO282" i="15"/>
  <c r="AO283" i="15"/>
  <c r="AO284" i="15"/>
  <c r="AO285" i="15"/>
  <c r="AO286" i="15"/>
  <c r="AO287" i="15"/>
  <c r="AO288" i="15"/>
  <c r="AO289" i="15"/>
  <c r="AO290" i="15"/>
  <c r="AO291" i="15"/>
  <c r="AO292" i="15"/>
  <c r="AO293" i="15"/>
  <c r="AO294" i="15"/>
  <c r="AO295" i="15"/>
  <c r="AO296" i="15"/>
  <c r="AO297" i="15"/>
  <c r="AO298" i="15"/>
  <c r="AO299" i="15"/>
  <c r="AO300" i="15"/>
  <c r="AO301" i="15"/>
  <c r="AO302" i="15"/>
  <c r="AO303" i="15"/>
  <c r="AO304" i="15"/>
  <c r="AO305" i="15"/>
  <c r="AO306" i="15"/>
  <c r="AO307" i="15"/>
  <c r="AO308" i="15"/>
  <c r="AO309" i="15"/>
  <c r="AO310" i="15"/>
  <c r="AO311" i="15"/>
  <c r="AO312" i="15"/>
  <c r="AO313" i="15"/>
  <c r="AO314" i="15"/>
  <c r="AO315" i="15"/>
  <c r="AO316" i="15"/>
  <c r="AO317" i="15"/>
  <c r="AO318" i="15"/>
  <c r="AO319" i="15"/>
  <c r="AO320" i="15"/>
  <c r="AO321" i="15"/>
  <c r="AO322" i="15"/>
  <c r="AO323" i="15"/>
  <c r="AO324" i="15"/>
  <c r="AO325" i="15"/>
  <c r="AO326" i="15"/>
  <c r="AO327" i="15"/>
  <c r="AO328" i="15"/>
  <c r="AO329" i="15"/>
  <c r="AO330" i="15"/>
  <c r="AO331" i="15"/>
  <c r="AO332" i="15"/>
  <c r="AO333" i="15"/>
  <c r="AO334" i="15"/>
  <c r="AO335" i="15"/>
  <c r="AO336" i="15"/>
  <c r="AO337" i="15"/>
  <c r="AO338" i="15"/>
  <c r="AO339" i="15"/>
  <c r="AO340" i="15"/>
  <c r="AO341" i="15"/>
  <c r="AO342" i="15"/>
  <c r="AO343" i="15"/>
  <c r="AO344" i="15"/>
  <c r="AO345" i="15"/>
  <c r="AO346" i="15"/>
  <c r="AO347" i="15"/>
  <c r="AO348" i="15"/>
  <c r="AO349" i="15"/>
  <c r="AO350" i="15"/>
  <c r="AO351" i="15"/>
  <c r="AO352" i="15"/>
  <c r="AO353" i="15"/>
  <c r="AO354" i="15"/>
  <c r="AO355" i="15"/>
  <c r="AO356" i="15"/>
  <c r="AO357" i="15"/>
  <c r="AO358" i="15"/>
  <c r="AO359" i="15"/>
  <c r="AO360" i="15"/>
  <c r="AO361" i="15"/>
  <c r="AO362" i="15"/>
  <c r="AO363" i="15"/>
  <c r="AO364" i="15"/>
  <c r="AO365" i="15"/>
  <c r="AO366" i="15"/>
  <c r="AO367" i="15"/>
  <c r="AO368" i="15"/>
  <c r="AO369" i="15"/>
  <c r="AO370" i="15"/>
  <c r="AO371" i="15"/>
  <c r="AO372" i="15"/>
  <c r="AO373" i="15"/>
  <c r="AO374" i="15"/>
  <c r="AO375" i="15"/>
  <c r="AO376" i="15"/>
  <c r="AO377" i="15"/>
  <c r="AO378" i="15"/>
  <c r="AO379" i="15"/>
  <c r="AO380" i="15"/>
  <c r="AO381" i="15"/>
  <c r="AO382" i="15"/>
  <c r="AO383" i="15"/>
  <c r="AO384" i="15"/>
  <c r="AO385" i="15"/>
  <c r="AO386" i="15"/>
  <c r="AO387" i="15"/>
  <c r="AO388" i="15"/>
  <c r="AO389" i="15"/>
  <c r="AO390" i="15"/>
  <c r="AO391" i="15"/>
  <c r="AO392" i="15"/>
  <c r="AO393" i="15"/>
  <c r="AO394" i="15"/>
  <c r="AO395" i="15"/>
  <c r="AO396" i="15"/>
  <c r="AO397" i="15"/>
  <c r="AO398" i="15"/>
  <c r="AO399" i="15"/>
  <c r="AO400" i="15"/>
  <c r="AO401" i="15"/>
  <c r="AO402" i="15"/>
  <c r="AO403" i="15"/>
  <c r="AO404" i="15"/>
  <c r="AO405" i="15"/>
  <c r="AO406" i="15"/>
  <c r="AO407" i="15"/>
  <c r="AO408" i="15"/>
  <c r="AO409" i="15"/>
  <c r="AO410" i="15"/>
  <c r="AO411" i="15"/>
  <c r="AO412" i="15"/>
  <c r="AO413" i="15"/>
  <c r="AO414" i="15"/>
  <c r="AO415" i="15"/>
  <c r="AO416" i="15"/>
  <c r="AO417" i="15"/>
  <c r="AO418" i="15"/>
  <c r="AO419" i="15"/>
  <c r="AO420" i="15"/>
  <c r="AO421" i="15"/>
  <c r="AO422" i="15"/>
  <c r="AO423" i="15"/>
  <c r="AO424" i="15"/>
  <c r="AO425" i="15"/>
  <c r="AO426" i="15"/>
  <c r="AO427" i="15"/>
  <c r="AO428" i="15"/>
  <c r="AO429" i="15"/>
  <c r="AO430" i="15"/>
  <c r="AO431" i="15"/>
  <c r="AO432" i="15"/>
  <c r="AO433" i="15"/>
  <c r="AO434" i="15"/>
  <c r="AO435" i="15"/>
  <c r="AO436" i="15"/>
  <c r="AO437" i="15"/>
  <c r="AO438" i="15"/>
  <c r="AO439" i="15"/>
  <c r="AO440" i="15"/>
  <c r="AO441" i="15"/>
  <c r="AO442" i="15"/>
  <c r="AO443" i="15"/>
  <c r="AO444" i="15"/>
  <c r="AO445" i="15"/>
  <c r="AO446" i="15"/>
  <c r="AO447" i="15"/>
  <c r="AO448" i="15"/>
  <c r="AO449" i="15"/>
  <c r="AO450" i="15"/>
  <c r="AN8" i="15"/>
  <c r="AN9" i="15"/>
  <c r="AN10" i="15"/>
  <c r="AN11" i="15"/>
  <c r="AN12" i="15"/>
  <c r="AN13" i="15"/>
  <c r="AN14" i="15"/>
  <c r="AN15" i="15"/>
  <c r="AN16" i="15"/>
  <c r="AN17" i="15"/>
  <c r="AN18" i="15"/>
  <c r="AN19" i="15"/>
  <c r="AN20" i="15"/>
  <c r="AN21" i="15"/>
  <c r="AN22" i="15"/>
  <c r="AN23" i="15"/>
  <c r="AN24" i="15"/>
  <c r="AN25" i="15"/>
  <c r="AN26" i="15"/>
  <c r="AN27" i="15"/>
  <c r="AN28" i="15"/>
  <c r="AN29" i="15"/>
  <c r="AN30" i="15"/>
  <c r="AN31" i="15"/>
  <c r="AN32" i="15"/>
  <c r="AN33" i="15"/>
  <c r="AN34" i="15"/>
  <c r="AN35" i="15"/>
  <c r="AN36" i="15"/>
  <c r="AN37" i="15"/>
  <c r="AN38" i="15"/>
  <c r="AN39" i="15"/>
  <c r="AN40" i="15"/>
  <c r="AN41" i="15"/>
  <c r="AN42" i="15"/>
  <c r="AN43" i="15"/>
  <c r="AN44" i="15"/>
  <c r="AN45" i="15"/>
  <c r="AN46" i="15"/>
  <c r="AN47" i="15"/>
  <c r="AN48" i="15"/>
  <c r="AN49" i="15"/>
  <c r="AN50" i="15"/>
  <c r="AN51" i="15"/>
  <c r="AN52" i="15"/>
  <c r="AN53" i="15"/>
  <c r="AN54" i="15"/>
  <c r="AN55" i="15"/>
  <c r="AN56" i="15"/>
  <c r="AN57" i="15"/>
  <c r="AN58" i="15"/>
  <c r="AN59" i="15"/>
  <c r="AN60" i="15"/>
  <c r="AN61" i="15"/>
  <c r="AN62" i="15"/>
  <c r="AN63" i="15"/>
  <c r="AN64" i="15"/>
  <c r="AN65" i="15"/>
  <c r="AN66" i="15"/>
  <c r="AN67" i="15"/>
  <c r="AN68" i="15"/>
  <c r="AN69" i="15"/>
  <c r="AN70" i="15"/>
  <c r="AN71" i="15"/>
  <c r="AN72" i="15"/>
  <c r="AN73" i="15"/>
  <c r="AN74" i="15"/>
  <c r="AN75" i="15"/>
  <c r="AN76" i="15"/>
  <c r="AN77" i="15"/>
  <c r="AN78" i="15"/>
  <c r="AN79" i="15"/>
  <c r="AN80" i="15"/>
  <c r="AN81" i="15"/>
  <c r="AN82" i="15"/>
  <c r="AN83" i="15"/>
  <c r="AN84" i="15"/>
  <c r="AN85" i="15"/>
  <c r="AN86" i="15"/>
  <c r="AN87" i="15"/>
  <c r="AN88" i="15"/>
  <c r="AN89" i="15"/>
  <c r="AN90" i="15"/>
  <c r="AN91" i="15"/>
  <c r="AN92" i="15"/>
  <c r="AN93" i="15"/>
  <c r="AN94" i="15"/>
  <c r="AN95" i="15"/>
  <c r="AN96" i="15"/>
  <c r="AN97" i="15"/>
  <c r="AN98" i="15"/>
  <c r="AN99" i="15"/>
  <c r="AN100" i="15"/>
  <c r="AN101" i="15"/>
  <c r="AN102" i="15"/>
  <c r="AN103" i="15"/>
  <c r="AN104" i="15"/>
  <c r="AN105" i="15"/>
  <c r="AN106" i="15"/>
  <c r="AN107" i="15"/>
  <c r="AN108" i="15"/>
  <c r="AN109" i="15"/>
  <c r="AN110" i="15"/>
  <c r="AN111" i="15"/>
  <c r="AN112" i="15"/>
  <c r="AN113" i="15"/>
  <c r="AN114" i="15"/>
  <c r="AN115" i="15"/>
  <c r="AN116" i="15"/>
  <c r="AN117" i="15"/>
  <c r="AN118" i="15"/>
  <c r="AN119" i="15"/>
  <c r="AN120" i="15"/>
  <c r="AN121" i="15"/>
  <c r="AN122" i="15"/>
  <c r="AN123" i="15"/>
  <c r="AN124" i="15"/>
  <c r="AN125" i="15"/>
  <c r="AN126" i="15"/>
  <c r="AN127" i="15"/>
  <c r="AN128" i="15"/>
  <c r="AN129" i="15"/>
  <c r="AN130" i="15"/>
  <c r="AN131" i="15"/>
  <c r="AN132" i="15"/>
  <c r="AN133" i="15"/>
  <c r="AN134" i="15"/>
  <c r="AN135" i="15"/>
  <c r="AN136" i="15"/>
  <c r="AN137" i="15"/>
  <c r="AN138" i="15"/>
  <c r="AN139" i="15"/>
  <c r="AN140" i="15"/>
  <c r="AN141" i="15"/>
  <c r="AN142" i="15"/>
  <c r="AN143" i="15"/>
  <c r="AN144" i="15"/>
  <c r="AN145" i="15"/>
  <c r="AN146" i="15"/>
  <c r="AN147" i="15"/>
  <c r="AN148" i="15"/>
  <c r="AN149" i="15"/>
  <c r="AN150" i="15"/>
  <c r="AN151" i="15"/>
  <c r="AN152" i="15"/>
  <c r="AN153" i="15"/>
  <c r="AN154" i="15"/>
  <c r="AN155" i="15"/>
  <c r="AN156" i="15"/>
  <c r="AN157" i="15"/>
  <c r="AN158" i="15"/>
  <c r="AN159" i="15"/>
  <c r="AN160" i="15"/>
  <c r="AN161" i="15"/>
  <c r="AN162" i="15"/>
  <c r="AN163" i="15"/>
  <c r="AN164" i="15"/>
  <c r="AN165" i="15"/>
  <c r="AN166" i="15"/>
  <c r="AN167" i="15"/>
  <c r="AN168" i="15"/>
  <c r="AN169" i="15"/>
  <c r="AN170" i="15"/>
  <c r="AN171" i="15"/>
  <c r="AN172" i="15"/>
  <c r="AN173" i="15"/>
  <c r="AN174" i="15"/>
  <c r="AN175" i="15"/>
  <c r="AN176" i="15"/>
  <c r="AN177" i="15"/>
  <c r="AN178" i="15"/>
  <c r="AN179" i="15"/>
  <c r="AN180" i="15"/>
  <c r="AN181" i="15"/>
  <c r="AN182" i="15"/>
  <c r="AN183" i="15"/>
  <c r="AN184" i="15"/>
  <c r="AN185" i="15"/>
  <c r="AN186" i="15"/>
  <c r="AN187" i="15"/>
  <c r="AN188" i="15"/>
  <c r="AN189" i="15"/>
  <c r="AN190" i="15"/>
  <c r="AN191" i="15"/>
  <c r="AN192" i="15"/>
  <c r="AN193" i="15"/>
  <c r="AN194" i="15"/>
  <c r="AN195" i="15"/>
  <c r="AN196" i="15"/>
  <c r="AN197" i="15"/>
  <c r="AN198" i="15"/>
  <c r="AN199" i="15"/>
  <c r="AN200" i="15"/>
  <c r="AN201" i="15"/>
  <c r="AN202" i="15"/>
  <c r="AN203" i="15"/>
  <c r="AN204" i="15"/>
  <c r="AN205" i="15"/>
  <c r="AN206" i="15"/>
  <c r="AN207" i="15"/>
  <c r="AN208" i="15"/>
  <c r="AN209" i="15"/>
  <c r="AN210" i="15"/>
  <c r="AN211" i="15"/>
  <c r="AN212" i="15"/>
  <c r="AN213" i="15"/>
  <c r="AN214" i="15"/>
  <c r="AN215" i="15"/>
  <c r="AN216" i="15"/>
  <c r="AN217" i="15"/>
  <c r="AN218" i="15"/>
  <c r="AN219" i="15"/>
  <c r="AN220" i="15"/>
  <c r="AN221" i="15"/>
  <c r="AN222" i="15"/>
  <c r="AN223" i="15"/>
  <c r="AN224" i="15"/>
  <c r="AN225" i="15"/>
  <c r="AN226" i="15"/>
  <c r="AN227" i="15"/>
  <c r="AN228" i="15"/>
  <c r="AN229" i="15"/>
  <c r="AN230" i="15"/>
  <c r="AN231" i="15"/>
  <c r="AN232" i="15"/>
  <c r="AN233" i="15"/>
  <c r="AN234" i="15"/>
  <c r="AN235" i="15"/>
  <c r="AN236" i="15"/>
  <c r="AN237" i="15"/>
  <c r="AN238" i="15"/>
  <c r="AN239" i="15"/>
  <c r="AN240" i="15"/>
  <c r="AN241" i="15"/>
  <c r="AN242" i="15"/>
  <c r="AN243" i="15"/>
  <c r="AN244" i="15"/>
  <c r="AN245" i="15"/>
  <c r="AN246" i="15"/>
  <c r="AN247" i="15"/>
  <c r="AN248" i="15"/>
  <c r="AN249" i="15"/>
  <c r="AN250" i="15"/>
  <c r="AN251" i="15"/>
  <c r="AN252" i="15"/>
  <c r="AN253" i="15"/>
  <c r="AN254" i="15"/>
  <c r="AN255" i="15"/>
  <c r="AN256" i="15"/>
  <c r="AN257" i="15"/>
  <c r="AN258" i="15"/>
  <c r="AN259" i="15"/>
  <c r="AN260" i="15"/>
  <c r="AN261" i="15"/>
  <c r="AN262" i="15"/>
  <c r="AN263" i="15"/>
  <c r="AN264" i="15"/>
  <c r="AN265" i="15"/>
  <c r="AN266" i="15"/>
  <c r="AN267" i="15"/>
  <c r="AN268" i="15"/>
  <c r="AN269" i="15"/>
  <c r="AN270" i="15"/>
  <c r="AN271" i="15"/>
  <c r="AN272" i="15"/>
  <c r="AN273" i="15"/>
  <c r="AN274" i="15"/>
  <c r="AN275" i="15"/>
  <c r="AN276" i="15"/>
  <c r="AN277" i="15"/>
  <c r="AN278" i="15"/>
  <c r="AN279" i="15"/>
  <c r="AN280" i="15"/>
  <c r="AN281" i="15"/>
  <c r="AN282" i="15"/>
  <c r="AN283" i="15"/>
  <c r="AN284" i="15"/>
  <c r="AN285" i="15"/>
  <c r="AN286" i="15"/>
  <c r="AN287" i="15"/>
  <c r="AN288" i="15"/>
  <c r="AN289" i="15"/>
  <c r="AN290" i="15"/>
  <c r="AN291" i="15"/>
  <c r="AN292" i="15"/>
  <c r="AN293" i="15"/>
  <c r="AN294" i="15"/>
  <c r="AN295" i="15"/>
  <c r="AN296" i="15"/>
  <c r="AN297" i="15"/>
  <c r="AN298" i="15"/>
  <c r="AN299" i="15"/>
  <c r="AN300" i="15"/>
  <c r="AN301" i="15"/>
  <c r="AN302" i="15"/>
  <c r="AN303" i="15"/>
  <c r="AN304" i="15"/>
  <c r="AN305" i="15"/>
  <c r="AN306" i="15"/>
  <c r="AN307" i="15"/>
  <c r="AN308" i="15"/>
  <c r="AN309" i="15"/>
  <c r="AN310" i="15"/>
  <c r="AN311" i="15"/>
  <c r="AN312" i="15"/>
  <c r="AN313" i="15"/>
  <c r="AN314" i="15"/>
  <c r="AN315" i="15"/>
  <c r="AN316" i="15"/>
  <c r="AN317" i="15"/>
  <c r="AN318" i="15"/>
  <c r="AN319" i="15"/>
  <c r="AN320" i="15"/>
  <c r="AN321" i="15"/>
  <c r="AN322" i="15"/>
  <c r="AN323" i="15"/>
  <c r="AN324" i="15"/>
  <c r="AN325" i="15"/>
  <c r="AN326" i="15"/>
  <c r="AN327" i="15"/>
  <c r="AN328" i="15"/>
  <c r="AN329" i="15"/>
  <c r="AN330" i="15"/>
  <c r="AN331" i="15"/>
  <c r="AN332" i="15"/>
  <c r="AN333" i="15"/>
  <c r="AN334" i="15"/>
  <c r="AN335" i="15"/>
  <c r="AN336" i="15"/>
  <c r="AN337" i="15"/>
  <c r="AN338" i="15"/>
  <c r="AN339" i="15"/>
  <c r="AN340" i="15"/>
  <c r="AN341" i="15"/>
  <c r="AN342" i="15"/>
  <c r="AN343" i="15"/>
  <c r="AN344" i="15"/>
  <c r="AN345" i="15"/>
  <c r="AN346" i="15"/>
  <c r="AN347" i="15"/>
  <c r="AN348" i="15"/>
  <c r="AN349" i="15"/>
  <c r="AN350" i="15"/>
  <c r="AN351" i="15"/>
  <c r="AN352" i="15"/>
  <c r="AN353" i="15"/>
  <c r="AN354" i="15"/>
  <c r="AN355" i="15"/>
  <c r="AN356" i="15"/>
  <c r="AN357" i="15"/>
  <c r="AN358" i="15"/>
  <c r="AN359" i="15"/>
  <c r="AN360" i="15"/>
  <c r="AN361" i="15"/>
  <c r="AN362" i="15"/>
  <c r="AN363" i="15"/>
  <c r="AN364" i="15"/>
  <c r="AN365" i="15"/>
  <c r="AN366" i="15"/>
  <c r="AN367" i="15"/>
  <c r="AN368" i="15"/>
  <c r="AN369" i="15"/>
  <c r="AN370" i="15"/>
  <c r="AN371" i="15"/>
  <c r="AN372" i="15"/>
  <c r="AN373" i="15"/>
  <c r="AN374" i="15"/>
  <c r="AN375" i="15"/>
  <c r="AN376" i="15"/>
  <c r="AN377" i="15"/>
  <c r="AN378" i="15"/>
  <c r="AN379" i="15"/>
  <c r="AN380" i="15"/>
  <c r="AN381" i="15"/>
  <c r="AN382" i="15"/>
  <c r="AN383" i="15"/>
  <c r="AN384" i="15"/>
  <c r="AN385" i="15"/>
  <c r="AN386" i="15"/>
  <c r="AN387" i="15"/>
  <c r="AN388" i="15"/>
  <c r="AN389" i="15"/>
  <c r="AN390" i="15"/>
  <c r="AN391" i="15"/>
  <c r="AN392" i="15"/>
  <c r="AN393" i="15"/>
  <c r="AN394" i="15"/>
  <c r="AN395" i="15"/>
  <c r="AN396" i="15"/>
  <c r="AN397" i="15"/>
  <c r="AN398" i="15"/>
  <c r="AN399" i="15"/>
  <c r="AN400" i="15"/>
  <c r="AN401" i="15"/>
  <c r="AN402" i="15"/>
  <c r="AN403" i="15"/>
  <c r="AN404" i="15"/>
  <c r="AN405" i="15"/>
  <c r="AN406" i="15"/>
  <c r="AN407" i="15"/>
  <c r="AN408" i="15"/>
  <c r="AN409" i="15"/>
  <c r="AN410" i="15"/>
  <c r="AN411" i="15"/>
  <c r="AN412" i="15"/>
  <c r="AN413" i="15"/>
  <c r="AN414" i="15"/>
  <c r="AN415" i="15"/>
  <c r="AN416" i="15"/>
  <c r="AN417" i="15"/>
  <c r="AN418" i="15"/>
  <c r="AN419" i="15"/>
  <c r="AN420" i="15"/>
  <c r="AN421" i="15"/>
  <c r="AN422" i="15"/>
  <c r="AN423" i="15"/>
  <c r="AN424" i="15"/>
  <c r="AN425" i="15"/>
  <c r="AN426" i="15"/>
  <c r="AN427" i="15"/>
  <c r="AN428" i="15"/>
  <c r="AN429" i="15"/>
  <c r="AN430" i="15"/>
  <c r="AN431" i="15"/>
  <c r="AN432" i="15"/>
  <c r="AN433" i="15"/>
  <c r="AN434" i="15"/>
  <c r="AN435" i="15"/>
  <c r="AN436" i="15"/>
  <c r="AN437" i="15"/>
  <c r="AN438" i="15"/>
  <c r="AN439" i="15"/>
  <c r="AN440" i="15"/>
  <c r="AN441" i="15"/>
  <c r="AN442" i="15"/>
  <c r="AN443" i="15"/>
  <c r="AN444" i="15"/>
  <c r="AN445" i="15"/>
  <c r="AN446" i="15"/>
  <c r="AN447" i="15"/>
  <c r="AN448" i="15"/>
  <c r="AN449" i="15"/>
  <c r="AN450" i="15"/>
  <c r="AM8" i="15"/>
  <c r="AM9" i="15"/>
  <c r="AM10" i="15"/>
  <c r="AM11" i="15"/>
  <c r="AM12" i="15"/>
  <c r="AM13" i="15"/>
  <c r="AM14" i="15"/>
  <c r="AM15" i="15"/>
  <c r="AM16" i="15"/>
  <c r="AM17" i="15"/>
  <c r="AM18" i="15"/>
  <c r="AM19" i="15"/>
  <c r="AM20" i="15"/>
  <c r="AM21" i="15"/>
  <c r="AM22" i="15"/>
  <c r="AM23" i="15"/>
  <c r="AM24" i="15"/>
  <c r="AM25" i="15"/>
  <c r="AM26" i="15"/>
  <c r="AM27" i="15"/>
  <c r="AM28" i="15"/>
  <c r="AM29" i="15"/>
  <c r="AM30" i="15"/>
  <c r="AM31" i="15"/>
  <c r="AM32" i="15"/>
  <c r="AM33" i="15"/>
  <c r="AM34" i="15"/>
  <c r="AM35" i="15"/>
  <c r="AM36" i="15"/>
  <c r="AM37" i="15"/>
  <c r="AM38" i="15"/>
  <c r="AM39" i="15"/>
  <c r="AM40" i="15"/>
  <c r="AM41" i="15"/>
  <c r="AM42" i="15"/>
  <c r="AM43" i="15"/>
  <c r="AM44" i="15"/>
  <c r="AM45" i="15"/>
  <c r="AM46" i="15"/>
  <c r="AM47" i="15"/>
  <c r="AM48" i="15"/>
  <c r="AM49" i="15"/>
  <c r="AM50" i="15"/>
  <c r="AM51" i="15"/>
  <c r="AM52" i="15"/>
  <c r="AM53" i="15"/>
  <c r="AM54" i="15"/>
  <c r="AM55" i="15"/>
  <c r="AM56" i="15"/>
  <c r="AM57" i="15"/>
  <c r="AM58" i="15"/>
  <c r="AM59" i="15"/>
  <c r="AM60" i="15"/>
  <c r="AM61" i="15"/>
  <c r="AM62" i="15"/>
  <c r="AM63" i="15"/>
  <c r="AM64" i="15"/>
  <c r="AM65" i="15"/>
  <c r="AM66" i="15"/>
  <c r="AM67" i="15"/>
  <c r="AM68" i="15"/>
  <c r="AM69" i="15"/>
  <c r="AM70" i="15"/>
  <c r="AM71" i="15"/>
  <c r="AM72" i="15"/>
  <c r="AM73" i="15"/>
  <c r="AM74" i="15"/>
  <c r="AM75" i="15"/>
  <c r="AM76" i="15"/>
  <c r="AM77" i="15"/>
  <c r="AM78" i="15"/>
  <c r="AM79" i="15"/>
  <c r="AM80" i="15"/>
  <c r="AM81" i="15"/>
  <c r="AM82" i="15"/>
  <c r="AM83" i="15"/>
  <c r="AM84" i="15"/>
  <c r="AM85" i="15"/>
  <c r="AM86" i="15"/>
  <c r="AM87" i="15"/>
  <c r="AM88" i="15"/>
  <c r="AM89" i="15"/>
  <c r="AM90" i="15"/>
  <c r="AM91" i="15"/>
  <c r="AM92" i="15"/>
  <c r="AM93" i="15"/>
  <c r="AM94" i="15"/>
  <c r="AM95" i="15"/>
  <c r="AM96" i="15"/>
  <c r="AM97" i="15"/>
  <c r="AM98" i="15"/>
  <c r="AM99" i="15"/>
  <c r="AM100" i="15"/>
  <c r="AM101" i="15"/>
  <c r="AM102" i="15"/>
  <c r="AM103" i="15"/>
  <c r="AM104" i="15"/>
  <c r="AM105" i="15"/>
  <c r="AM106" i="15"/>
  <c r="AM107" i="15"/>
  <c r="AM108" i="15"/>
  <c r="AM109" i="15"/>
  <c r="AM110" i="15"/>
  <c r="AM111" i="15"/>
  <c r="AM112" i="15"/>
  <c r="AM113" i="15"/>
  <c r="AM114" i="15"/>
  <c r="AM115" i="15"/>
  <c r="AM116" i="15"/>
  <c r="AM117" i="15"/>
  <c r="AM118" i="15"/>
  <c r="AM119" i="15"/>
  <c r="AM120" i="15"/>
  <c r="AM121" i="15"/>
  <c r="AM122" i="15"/>
  <c r="AM123" i="15"/>
  <c r="AM124" i="15"/>
  <c r="AM125" i="15"/>
  <c r="AM126" i="15"/>
  <c r="AM127" i="15"/>
  <c r="AM128" i="15"/>
  <c r="AM129" i="15"/>
  <c r="AM130" i="15"/>
  <c r="AM131" i="15"/>
  <c r="AM132" i="15"/>
  <c r="AM133" i="15"/>
  <c r="AM134" i="15"/>
  <c r="AM135" i="15"/>
  <c r="AM136" i="15"/>
  <c r="AM137" i="15"/>
  <c r="AM138" i="15"/>
  <c r="AM139" i="15"/>
  <c r="AM140" i="15"/>
  <c r="AM141" i="15"/>
  <c r="AM142" i="15"/>
  <c r="AM143" i="15"/>
  <c r="AM144" i="15"/>
  <c r="AM145" i="15"/>
  <c r="AM146" i="15"/>
  <c r="AM147" i="15"/>
  <c r="AM148" i="15"/>
  <c r="AM149" i="15"/>
  <c r="AM150" i="15"/>
  <c r="AM151" i="15"/>
  <c r="AM152" i="15"/>
  <c r="AM153" i="15"/>
  <c r="AM154" i="15"/>
  <c r="AM155" i="15"/>
  <c r="AM156" i="15"/>
  <c r="AM157" i="15"/>
  <c r="AM158" i="15"/>
  <c r="AM159" i="15"/>
  <c r="AM160" i="15"/>
  <c r="AM161" i="15"/>
  <c r="AM162" i="15"/>
  <c r="AM163" i="15"/>
  <c r="AM164" i="15"/>
  <c r="AM165" i="15"/>
  <c r="AM166" i="15"/>
  <c r="AM167" i="15"/>
  <c r="AM168" i="15"/>
  <c r="AM169" i="15"/>
  <c r="AM170" i="15"/>
  <c r="AM171" i="15"/>
  <c r="AM172" i="15"/>
  <c r="AM173" i="15"/>
  <c r="AM174" i="15"/>
  <c r="AM175" i="15"/>
  <c r="AM176" i="15"/>
  <c r="AM177" i="15"/>
  <c r="AM178" i="15"/>
  <c r="AM179" i="15"/>
  <c r="AM180" i="15"/>
  <c r="AM181" i="15"/>
  <c r="AM182" i="15"/>
  <c r="AM183" i="15"/>
  <c r="AM184" i="15"/>
  <c r="AM185" i="15"/>
  <c r="AM186" i="15"/>
  <c r="AM187" i="15"/>
  <c r="AM188" i="15"/>
  <c r="AM189" i="15"/>
  <c r="AM190" i="15"/>
  <c r="AM191" i="15"/>
  <c r="AM192" i="15"/>
  <c r="AM193" i="15"/>
  <c r="AM194" i="15"/>
  <c r="AM195" i="15"/>
  <c r="AM196" i="15"/>
  <c r="AM197" i="15"/>
  <c r="AM198" i="15"/>
  <c r="AM199" i="15"/>
  <c r="AM200" i="15"/>
  <c r="AM201" i="15"/>
  <c r="AM202" i="15"/>
  <c r="AM203" i="15"/>
  <c r="AM204" i="15"/>
  <c r="AM205" i="15"/>
  <c r="AM206" i="15"/>
  <c r="AM207" i="15"/>
  <c r="AM208" i="15"/>
  <c r="AM209" i="15"/>
  <c r="AM210" i="15"/>
  <c r="AM211" i="15"/>
  <c r="AM212" i="15"/>
  <c r="AM213" i="15"/>
  <c r="AM214" i="15"/>
  <c r="AM215" i="15"/>
  <c r="AM216" i="15"/>
  <c r="AM217" i="15"/>
  <c r="AM218" i="15"/>
  <c r="AM219" i="15"/>
  <c r="AM220" i="15"/>
  <c r="AM221" i="15"/>
  <c r="AM222" i="15"/>
  <c r="AM223" i="15"/>
  <c r="AM224" i="15"/>
  <c r="AM225" i="15"/>
  <c r="AM226" i="15"/>
  <c r="AM227" i="15"/>
  <c r="AM228" i="15"/>
  <c r="AM229" i="15"/>
  <c r="AM230" i="15"/>
  <c r="AM231" i="15"/>
  <c r="AM232" i="15"/>
  <c r="AM233" i="15"/>
  <c r="AM234" i="15"/>
  <c r="AM235" i="15"/>
  <c r="AM236" i="15"/>
  <c r="AM237" i="15"/>
  <c r="AM238" i="15"/>
  <c r="AM239" i="15"/>
  <c r="AM240" i="15"/>
  <c r="AM241" i="15"/>
  <c r="AM242" i="15"/>
  <c r="AM243" i="15"/>
  <c r="AM244" i="15"/>
  <c r="AM245" i="15"/>
  <c r="AM246" i="15"/>
  <c r="AM247" i="15"/>
  <c r="AM248" i="15"/>
  <c r="AM249" i="15"/>
  <c r="AM250" i="15"/>
  <c r="AM251" i="15"/>
  <c r="AM252" i="15"/>
  <c r="AM253" i="15"/>
  <c r="AM254" i="15"/>
  <c r="AM255" i="15"/>
  <c r="AM256" i="15"/>
  <c r="AM257" i="15"/>
  <c r="AM258" i="15"/>
  <c r="AM259" i="15"/>
  <c r="AM260" i="15"/>
  <c r="AM261" i="15"/>
  <c r="AM262" i="15"/>
  <c r="AM263" i="15"/>
  <c r="AM264" i="15"/>
  <c r="AM265" i="15"/>
  <c r="AM266" i="15"/>
  <c r="AM267" i="15"/>
  <c r="AM268" i="15"/>
  <c r="AM269" i="15"/>
  <c r="AM270" i="15"/>
  <c r="AM271" i="15"/>
  <c r="AM272" i="15"/>
  <c r="AM273" i="15"/>
  <c r="AM274" i="15"/>
  <c r="AM275" i="15"/>
  <c r="AM276" i="15"/>
  <c r="AM277" i="15"/>
  <c r="AM278" i="15"/>
  <c r="AM279" i="15"/>
  <c r="AM280" i="15"/>
  <c r="AM281" i="15"/>
  <c r="AM282" i="15"/>
  <c r="AM283" i="15"/>
  <c r="AM284" i="15"/>
  <c r="AM285" i="15"/>
  <c r="AM286" i="15"/>
  <c r="AM287" i="15"/>
  <c r="AM288" i="15"/>
  <c r="AM289" i="15"/>
  <c r="AM290" i="15"/>
  <c r="AM291" i="15"/>
  <c r="AM292" i="15"/>
  <c r="AM293" i="15"/>
  <c r="AM294" i="15"/>
  <c r="AM295" i="15"/>
  <c r="AM296" i="15"/>
  <c r="AM297" i="15"/>
  <c r="AM298" i="15"/>
  <c r="AM299" i="15"/>
  <c r="AM300" i="15"/>
  <c r="AM301" i="15"/>
  <c r="AM302" i="15"/>
  <c r="AM303" i="15"/>
  <c r="AM304" i="15"/>
  <c r="AM305" i="15"/>
  <c r="AM306" i="15"/>
  <c r="AM307" i="15"/>
  <c r="AM308" i="15"/>
  <c r="AM309" i="15"/>
  <c r="AM310" i="15"/>
  <c r="AM311" i="15"/>
  <c r="AM312" i="15"/>
  <c r="AM313" i="15"/>
  <c r="AM314" i="15"/>
  <c r="AM315" i="15"/>
  <c r="AM316" i="15"/>
  <c r="AM317" i="15"/>
  <c r="AM318" i="15"/>
  <c r="AM319" i="15"/>
  <c r="AM320" i="15"/>
  <c r="AM321" i="15"/>
  <c r="AM322" i="15"/>
  <c r="AM323" i="15"/>
  <c r="AM324" i="15"/>
  <c r="AM325" i="15"/>
  <c r="AM326" i="15"/>
  <c r="AM327" i="15"/>
  <c r="AM328" i="15"/>
  <c r="AM329" i="15"/>
  <c r="AM330" i="15"/>
  <c r="AM331" i="15"/>
  <c r="AM332" i="15"/>
  <c r="AM333" i="15"/>
  <c r="AM334" i="15"/>
  <c r="AM335" i="15"/>
  <c r="AM336" i="15"/>
  <c r="AM337" i="15"/>
  <c r="AM338" i="15"/>
  <c r="AM339" i="15"/>
  <c r="AM340" i="15"/>
  <c r="AM341" i="15"/>
  <c r="AM342" i="15"/>
  <c r="AM343" i="15"/>
  <c r="AM344" i="15"/>
  <c r="AM345" i="15"/>
  <c r="AM346" i="15"/>
  <c r="AM347" i="15"/>
  <c r="AM348" i="15"/>
  <c r="AM349" i="15"/>
  <c r="AM350" i="15"/>
  <c r="AM351" i="15"/>
  <c r="AM352" i="15"/>
  <c r="AM353" i="15"/>
  <c r="AM354" i="15"/>
  <c r="AM355" i="15"/>
  <c r="AM356" i="15"/>
  <c r="AM357" i="15"/>
  <c r="AM358" i="15"/>
  <c r="AM359" i="15"/>
  <c r="AM360" i="15"/>
  <c r="AM361" i="15"/>
  <c r="AM362" i="15"/>
  <c r="AM363" i="15"/>
  <c r="AM364" i="15"/>
  <c r="AM365" i="15"/>
  <c r="AM366" i="15"/>
  <c r="AM367" i="15"/>
  <c r="AM368" i="15"/>
  <c r="AM369" i="15"/>
  <c r="AM370" i="15"/>
  <c r="AM371" i="15"/>
  <c r="AM372" i="15"/>
  <c r="AM373" i="15"/>
  <c r="AM374" i="15"/>
  <c r="AM375" i="15"/>
  <c r="AM376" i="15"/>
  <c r="AM377" i="15"/>
  <c r="AM378" i="15"/>
  <c r="AM379" i="15"/>
  <c r="AM380" i="15"/>
  <c r="AM381" i="15"/>
  <c r="AM382" i="15"/>
  <c r="AM383" i="15"/>
  <c r="AM384" i="15"/>
  <c r="AM385" i="15"/>
  <c r="AM386" i="15"/>
  <c r="AM387" i="15"/>
  <c r="AM388" i="15"/>
  <c r="AM389" i="15"/>
  <c r="AM390" i="15"/>
  <c r="AM391" i="15"/>
  <c r="AM392" i="15"/>
  <c r="AM393" i="15"/>
  <c r="AM394" i="15"/>
  <c r="AM395" i="15"/>
  <c r="AM396" i="15"/>
  <c r="AM397" i="15"/>
  <c r="AM398" i="15"/>
  <c r="AM399" i="15"/>
  <c r="AM400" i="15"/>
  <c r="AM401" i="15"/>
  <c r="AM402" i="15"/>
  <c r="AM403" i="15"/>
  <c r="AM404" i="15"/>
  <c r="AM405" i="15"/>
  <c r="AM406" i="15"/>
  <c r="AM407" i="15"/>
  <c r="AM408" i="15"/>
  <c r="AM409" i="15"/>
  <c r="AM410" i="15"/>
  <c r="AM411" i="15"/>
  <c r="AM412" i="15"/>
  <c r="AM413" i="15"/>
  <c r="AM414" i="15"/>
  <c r="AM415" i="15"/>
  <c r="AM416" i="15"/>
  <c r="AM417" i="15"/>
  <c r="AM418" i="15"/>
  <c r="AM419" i="15"/>
  <c r="AM420" i="15"/>
  <c r="AM421" i="15"/>
  <c r="AM422" i="15"/>
  <c r="AM423" i="15"/>
  <c r="AM424" i="15"/>
  <c r="AM425" i="15"/>
  <c r="AM426" i="15"/>
  <c r="AM427" i="15"/>
  <c r="AM428" i="15"/>
  <c r="AM429" i="15"/>
  <c r="AM430" i="15"/>
  <c r="AM431" i="15"/>
  <c r="AM432" i="15"/>
  <c r="AM433" i="15"/>
  <c r="AM434" i="15"/>
  <c r="AM435" i="15"/>
  <c r="AM436" i="15"/>
  <c r="AM437" i="15"/>
  <c r="AM438" i="15"/>
  <c r="AM439" i="15"/>
  <c r="AM440" i="15"/>
  <c r="AM441" i="15"/>
  <c r="AM442" i="15"/>
  <c r="AM443" i="15"/>
  <c r="AM444" i="15"/>
  <c r="AM445" i="15"/>
  <c r="AM446" i="15"/>
  <c r="AM447" i="15"/>
  <c r="AM448" i="15"/>
  <c r="AM449" i="15"/>
  <c r="AM450" i="15"/>
  <c r="AP7" i="15"/>
  <c r="AO7" i="15"/>
  <c r="AN7" i="15"/>
  <c r="AM7" i="15"/>
  <c r="AQ21" i="14"/>
  <c r="AQ22" i="14"/>
  <c r="AQ23" i="14"/>
  <c r="AQ24" i="14"/>
  <c r="AQ25" i="14"/>
  <c r="AQ26" i="14"/>
  <c r="AQ27" i="14"/>
  <c r="AQ28" i="14"/>
  <c r="AQ29" i="14"/>
  <c r="AQ30" i="14"/>
  <c r="AQ31" i="14"/>
  <c r="AQ32" i="14"/>
  <c r="AQ33" i="14"/>
  <c r="AQ34" i="14"/>
  <c r="AQ35" i="14"/>
  <c r="AQ36" i="14"/>
  <c r="AQ37" i="14"/>
  <c r="AQ38" i="14"/>
  <c r="AQ39" i="14"/>
  <c r="AQ40" i="14"/>
  <c r="AQ41" i="14"/>
  <c r="AQ42" i="14"/>
  <c r="AQ43" i="14"/>
  <c r="AQ44" i="14"/>
  <c r="AQ45" i="14"/>
  <c r="AQ46" i="14"/>
  <c r="AQ47" i="14"/>
  <c r="AQ48" i="14"/>
  <c r="AQ49" i="14"/>
  <c r="AQ50" i="14"/>
  <c r="AQ51" i="14"/>
  <c r="AQ52" i="14"/>
  <c r="AQ53" i="14"/>
  <c r="AQ54" i="14"/>
  <c r="AQ55" i="14"/>
  <c r="AQ56" i="14"/>
  <c r="AQ57" i="14"/>
  <c r="AQ58" i="14"/>
  <c r="AQ59" i="14"/>
  <c r="AQ60" i="14"/>
  <c r="AQ61" i="14"/>
  <c r="AQ62" i="14"/>
  <c r="AQ63" i="14"/>
  <c r="AQ64" i="14"/>
  <c r="AQ65" i="14"/>
  <c r="AQ66" i="14"/>
  <c r="AQ67" i="14"/>
  <c r="AQ68" i="14"/>
  <c r="AQ69" i="14"/>
  <c r="AQ70" i="14"/>
  <c r="AQ71" i="14"/>
  <c r="AQ72" i="14"/>
  <c r="AQ73" i="14"/>
  <c r="AQ74" i="14"/>
  <c r="AQ75" i="14"/>
  <c r="AQ76" i="14"/>
  <c r="AQ77" i="14"/>
  <c r="AQ78" i="14"/>
  <c r="AQ79" i="14"/>
  <c r="AQ80" i="14"/>
  <c r="AQ81" i="14"/>
  <c r="AQ82" i="14"/>
  <c r="AQ83" i="14"/>
  <c r="AQ84" i="14"/>
  <c r="AQ85" i="14"/>
  <c r="AQ86" i="14"/>
  <c r="AQ87" i="14"/>
  <c r="AQ88" i="14"/>
  <c r="AQ89" i="14"/>
  <c r="AQ90" i="14"/>
  <c r="AQ91" i="14"/>
  <c r="AQ92" i="14"/>
  <c r="AQ93" i="14"/>
  <c r="AQ94" i="14"/>
  <c r="AQ95" i="14"/>
  <c r="AQ96" i="14"/>
  <c r="AQ97" i="14"/>
  <c r="AQ98" i="14"/>
  <c r="AQ99" i="14"/>
  <c r="AQ100" i="14"/>
  <c r="AQ101" i="14"/>
  <c r="AQ102" i="14"/>
  <c r="AQ103" i="14"/>
  <c r="AQ104" i="14"/>
  <c r="AQ105" i="14"/>
  <c r="AQ106" i="14"/>
  <c r="AQ107" i="14"/>
  <c r="AQ108" i="14"/>
  <c r="AQ109" i="14"/>
  <c r="AQ110" i="14"/>
  <c r="AQ111" i="14"/>
  <c r="AQ112" i="14"/>
  <c r="AQ113" i="14"/>
  <c r="AQ114" i="14"/>
  <c r="AQ115" i="14"/>
  <c r="AQ116" i="14"/>
  <c r="AQ117" i="14"/>
  <c r="AQ118" i="14"/>
  <c r="AQ119" i="14"/>
  <c r="AQ120" i="14"/>
  <c r="AQ121" i="14"/>
  <c r="AQ122" i="14"/>
  <c r="AQ123" i="14"/>
  <c r="AQ124" i="14"/>
  <c r="AQ125" i="14"/>
  <c r="AQ126" i="14"/>
  <c r="AQ127" i="14"/>
  <c r="AQ128" i="14"/>
  <c r="AQ129" i="14"/>
  <c r="AQ130" i="14"/>
  <c r="AQ131" i="14"/>
  <c r="AQ132" i="14"/>
  <c r="AQ133" i="14"/>
  <c r="AQ134" i="14"/>
  <c r="AQ135" i="14"/>
  <c r="AQ136" i="14"/>
  <c r="AQ137" i="14"/>
  <c r="AQ138" i="14"/>
  <c r="AQ139" i="14"/>
  <c r="AQ140" i="14"/>
  <c r="AQ141" i="14"/>
  <c r="AQ142" i="14"/>
  <c r="AQ143" i="14"/>
  <c r="AQ144" i="14"/>
  <c r="AQ145" i="14"/>
  <c r="AQ146" i="14"/>
  <c r="AQ147" i="14"/>
  <c r="AQ148" i="14"/>
  <c r="AQ149" i="14"/>
  <c r="AQ150" i="14"/>
  <c r="AQ151" i="14"/>
  <c r="AQ152" i="14"/>
  <c r="AQ153" i="14"/>
  <c r="AQ154" i="14"/>
  <c r="AQ155" i="14"/>
  <c r="AQ156" i="14"/>
  <c r="AQ157" i="14"/>
  <c r="AQ158" i="14"/>
  <c r="AQ159" i="14"/>
  <c r="AQ160" i="14"/>
  <c r="AQ161" i="14"/>
  <c r="AQ162" i="14"/>
  <c r="AQ163" i="14"/>
  <c r="AQ164" i="14"/>
  <c r="AQ165" i="14"/>
  <c r="AQ166" i="14"/>
  <c r="AQ167" i="14"/>
  <c r="AQ168" i="14"/>
  <c r="AQ169" i="14"/>
  <c r="AQ170" i="14"/>
  <c r="AQ171" i="14"/>
  <c r="AQ172" i="14"/>
  <c r="AQ173" i="14"/>
  <c r="AQ174" i="14"/>
  <c r="AQ175" i="14"/>
  <c r="AQ176" i="14"/>
  <c r="AQ177" i="14"/>
  <c r="AQ178" i="14"/>
  <c r="AQ179" i="14"/>
  <c r="AQ180" i="14"/>
  <c r="AQ181" i="14"/>
  <c r="AQ182" i="14"/>
  <c r="AQ183" i="14"/>
  <c r="AQ184" i="14"/>
  <c r="AQ185" i="14"/>
  <c r="AQ186" i="14"/>
  <c r="AQ187" i="14"/>
  <c r="AQ188" i="14"/>
  <c r="AQ189" i="14"/>
  <c r="AQ190" i="14"/>
  <c r="AQ191" i="14"/>
  <c r="AQ192" i="14"/>
  <c r="AQ193" i="14"/>
  <c r="AQ194" i="14"/>
  <c r="AQ195" i="14"/>
  <c r="AQ196" i="14"/>
  <c r="AQ197" i="14"/>
  <c r="AQ198" i="14"/>
  <c r="AQ199" i="14"/>
  <c r="AQ200" i="14"/>
  <c r="AQ201" i="14"/>
  <c r="AQ202" i="14"/>
  <c r="AQ203" i="14"/>
  <c r="AQ204" i="14"/>
  <c r="AQ205" i="14"/>
  <c r="AQ206" i="14"/>
  <c r="AQ207" i="14"/>
  <c r="AQ208" i="14"/>
  <c r="AQ209" i="14"/>
  <c r="AQ210" i="14"/>
  <c r="AQ211" i="14"/>
  <c r="AQ212" i="14"/>
  <c r="AQ213" i="14"/>
  <c r="AQ214" i="14"/>
  <c r="AQ215" i="14"/>
  <c r="AQ216" i="14"/>
  <c r="AQ217" i="14"/>
  <c r="AQ218" i="14"/>
  <c r="AQ219" i="14"/>
  <c r="AQ220" i="14"/>
  <c r="AQ221" i="14"/>
  <c r="AQ222" i="14"/>
  <c r="AQ223" i="14"/>
  <c r="AQ224" i="14"/>
  <c r="AQ225" i="14"/>
  <c r="AQ226" i="14"/>
  <c r="AQ227" i="14"/>
  <c r="AQ228" i="14"/>
  <c r="AQ229" i="14"/>
  <c r="AQ230" i="14"/>
  <c r="AQ231" i="14"/>
  <c r="AQ232" i="14"/>
  <c r="AQ233" i="14"/>
  <c r="AQ234" i="14"/>
  <c r="AQ235" i="14"/>
  <c r="AQ236" i="14"/>
  <c r="AQ237" i="14"/>
  <c r="AQ238" i="14"/>
  <c r="AQ239" i="14"/>
  <c r="AQ240" i="14"/>
  <c r="AQ241" i="14"/>
  <c r="AQ242" i="14"/>
  <c r="AQ243" i="14"/>
  <c r="AQ244" i="14"/>
  <c r="AQ245" i="14"/>
  <c r="AQ246" i="14"/>
  <c r="AQ247" i="14"/>
  <c r="AQ248" i="14"/>
  <c r="AQ249" i="14"/>
  <c r="AQ250" i="14"/>
  <c r="AQ251" i="14"/>
  <c r="AQ252" i="14"/>
  <c r="AQ253" i="14"/>
  <c r="AQ254" i="14"/>
  <c r="AQ255" i="14"/>
  <c r="AQ256" i="14"/>
  <c r="AQ257" i="14"/>
  <c r="AQ258" i="14"/>
  <c r="AQ259" i="14"/>
  <c r="AQ260" i="14"/>
  <c r="AQ261" i="14"/>
  <c r="AQ262" i="14"/>
  <c r="AQ263" i="14"/>
  <c r="AQ264" i="14"/>
  <c r="AQ265" i="14"/>
  <c r="AQ266" i="14"/>
  <c r="AQ267" i="14"/>
  <c r="AQ268" i="14"/>
  <c r="AQ269" i="14"/>
  <c r="AQ270" i="14"/>
  <c r="AQ271" i="14"/>
  <c r="AQ272" i="14"/>
  <c r="AQ273" i="14"/>
  <c r="AQ274" i="14"/>
  <c r="AQ275" i="14"/>
  <c r="AQ276" i="14"/>
  <c r="AQ277" i="14"/>
  <c r="AQ278" i="14"/>
  <c r="AQ279" i="14"/>
  <c r="AQ280" i="14"/>
  <c r="AQ281" i="14"/>
  <c r="AQ282" i="14"/>
  <c r="AQ283" i="14"/>
  <c r="AQ284" i="14"/>
  <c r="AQ285" i="14"/>
  <c r="AQ286" i="14"/>
  <c r="AQ287" i="14"/>
  <c r="AQ288" i="14"/>
  <c r="AQ289" i="14"/>
  <c r="AQ290" i="14"/>
  <c r="AQ291" i="14"/>
  <c r="AQ292" i="14"/>
  <c r="AQ293" i="14"/>
  <c r="AQ294" i="14"/>
  <c r="AQ295" i="14"/>
  <c r="AQ296" i="14"/>
  <c r="AQ297" i="14"/>
  <c r="AQ298" i="14"/>
  <c r="AQ299" i="14"/>
  <c r="AQ300" i="14"/>
  <c r="AQ301" i="14"/>
  <c r="AQ302" i="14"/>
  <c r="AQ303" i="14"/>
  <c r="AQ304" i="14"/>
  <c r="AQ305" i="14"/>
  <c r="AQ306" i="14"/>
  <c r="AQ307" i="14"/>
  <c r="AQ308" i="14"/>
  <c r="AQ309" i="14"/>
  <c r="AQ310" i="14"/>
  <c r="AQ311" i="14"/>
  <c r="AQ312" i="14"/>
  <c r="AQ313" i="14"/>
  <c r="AQ314" i="14"/>
  <c r="AQ315" i="14"/>
  <c r="AQ316" i="14"/>
  <c r="AQ317" i="14"/>
  <c r="AQ318" i="14"/>
  <c r="AQ319" i="14"/>
  <c r="AQ320" i="14"/>
  <c r="AQ321" i="14"/>
  <c r="AQ322" i="14"/>
  <c r="AQ323" i="14"/>
  <c r="AQ324" i="14"/>
  <c r="AQ325" i="14"/>
  <c r="AQ326" i="14"/>
  <c r="AQ327" i="14"/>
  <c r="AQ328" i="14"/>
  <c r="AQ329" i="14"/>
  <c r="AQ330" i="14"/>
  <c r="AQ331" i="14"/>
  <c r="AQ332" i="14"/>
  <c r="AQ333" i="14"/>
  <c r="AQ334" i="14"/>
  <c r="AQ335" i="14"/>
  <c r="AQ336" i="14"/>
  <c r="AQ337" i="14"/>
  <c r="AQ338" i="14"/>
  <c r="AQ339" i="14"/>
  <c r="AQ340" i="14"/>
  <c r="AQ341" i="14"/>
  <c r="AQ342" i="14"/>
  <c r="AQ343" i="14"/>
  <c r="AQ344" i="14"/>
  <c r="AQ345" i="14"/>
  <c r="AQ346" i="14"/>
  <c r="AQ347" i="14"/>
  <c r="AQ348" i="14"/>
  <c r="AQ349" i="14"/>
  <c r="AQ350" i="14"/>
  <c r="AQ351" i="14"/>
  <c r="AQ352" i="14"/>
  <c r="AQ353" i="14"/>
  <c r="AQ354" i="14"/>
  <c r="AQ355" i="14"/>
  <c r="AQ356" i="14"/>
  <c r="AQ357" i="14"/>
  <c r="AQ358" i="14"/>
  <c r="AQ359" i="14"/>
  <c r="AQ360" i="14"/>
  <c r="AQ361" i="14"/>
  <c r="AQ362" i="14"/>
  <c r="AQ363" i="14"/>
  <c r="AQ364" i="14"/>
  <c r="AQ365" i="14"/>
  <c r="AQ366" i="14"/>
  <c r="AQ367" i="14"/>
  <c r="AQ368" i="14"/>
  <c r="AQ369" i="14"/>
  <c r="AQ370" i="14"/>
  <c r="AQ371" i="14"/>
  <c r="AQ372" i="14"/>
  <c r="AQ373" i="14"/>
  <c r="AQ374" i="14"/>
  <c r="AQ375" i="14"/>
  <c r="AQ376" i="14"/>
  <c r="AQ377" i="14"/>
  <c r="AQ378" i="14"/>
  <c r="AQ379" i="14"/>
  <c r="AQ380" i="14"/>
  <c r="AQ381" i="14"/>
  <c r="AQ382" i="14"/>
  <c r="AQ383" i="14"/>
  <c r="AQ384" i="14"/>
  <c r="AQ385" i="14"/>
  <c r="AQ386" i="14"/>
  <c r="AQ387" i="14"/>
  <c r="AQ388" i="14"/>
  <c r="AQ389" i="14"/>
  <c r="AQ390" i="14"/>
  <c r="AQ391" i="14"/>
  <c r="AQ392" i="14"/>
  <c r="AQ393" i="14"/>
  <c r="AQ394" i="14"/>
  <c r="AQ395" i="14"/>
  <c r="AQ396" i="14"/>
  <c r="AQ397" i="14"/>
  <c r="AQ398" i="14"/>
  <c r="AQ399" i="14"/>
  <c r="AQ400" i="14"/>
  <c r="AQ401" i="14"/>
  <c r="AQ402" i="14"/>
  <c r="AQ403" i="14"/>
  <c r="AQ404" i="14"/>
  <c r="AQ405" i="14"/>
  <c r="AQ406" i="14"/>
  <c r="AQ407" i="14"/>
  <c r="AQ408" i="14"/>
  <c r="AQ409" i="14"/>
  <c r="AQ410" i="14"/>
  <c r="AQ411" i="14"/>
  <c r="AQ412" i="14"/>
  <c r="AQ413" i="14"/>
  <c r="AQ414" i="14"/>
  <c r="AQ415" i="14"/>
  <c r="AQ416" i="14"/>
  <c r="AQ417" i="14"/>
  <c r="AQ418" i="14"/>
  <c r="AQ419" i="14"/>
  <c r="AQ420" i="14"/>
  <c r="AQ421" i="14"/>
  <c r="AQ422" i="14"/>
  <c r="AQ423" i="14"/>
  <c r="AQ424" i="14"/>
  <c r="AQ425" i="14"/>
  <c r="AQ426" i="14"/>
  <c r="AQ427" i="14"/>
  <c r="AQ428" i="14"/>
  <c r="AQ429" i="14"/>
  <c r="AQ430" i="14"/>
  <c r="AQ431" i="14"/>
  <c r="AQ432" i="14"/>
  <c r="AQ433" i="14"/>
  <c r="AQ434" i="14"/>
  <c r="AQ435" i="14"/>
  <c r="AQ436" i="14"/>
  <c r="AQ437" i="14"/>
  <c r="AQ438" i="14"/>
  <c r="AQ439" i="14"/>
  <c r="AQ440" i="14"/>
  <c r="AQ441" i="14"/>
  <c r="AQ442" i="14"/>
  <c r="AQ443" i="14"/>
  <c r="AQ444" i="14"/>
  <c r="AQ445" i="14"/>
  <c r="AQ446" i="14"/>
  <c r="AQ447" i="14"/>
  <c r="AQ448" i="14"/>
  <c r="AQ449" i="14"/>
  <c r="AQ450" i="14"/>
  <c r="AP21" i="14"/>
  <c r="AP22" i="14"/>
  <c r="AP23" i="14"/>
  <c r="AP24" i="14"/>
  <c r="AP25" i="14"/>
  <c r="AP26" i="14"/>
  <c r="AP27" i="14"/>
  <c r="AP28" i="14"/>
  <c r="AP29" i="14"/>
  <c r="AP30" i="14"/>
  <c r="AP31" i="14"/>
  <c r="AP32" i="14"/>
  <c r="AP33" i="14"/>
  <c r="AP34" i="14"/>
  <c r="AP35" i="14"/>
  <c r="AP36" i="14"/>
  <c r="AP37" i="14"/>
  <c r="AP38" i="14"/>
  <c r="AP39" i="14"/>
  <c r="AP40" i="14"/>
  <c r="AP41" i="14"/>
  <c r="AP42" i="14"/>
  <c r="AP43" i="14"/>
  <c r="AP44" i="14"/>
  <c r="AP45" i="14"/>
  <c r="AP46" i="14"/>
  <c r="AP47" i="14"/>
  <c r="AP48" i="14"/>
  <c r="AP49" i="14"/>
  <c r="AP50" i="14"/>
  <c r="AP51" i="14"/>
  <c r="AP52" i="14"/>
  <c r="AP53" i="14"/>
  <c r="AP54" i="14"/>
  <c r="AP55" i="14"/>
  <c r="AP56" i="14"/>
  <c r="AP57" i="14"/>
  <c r="AP58" i="14"/>
  <c r="AP59" i="14"/>
  <c r="AP60" i="14"/>
  <c r="AP61" i="14"/>
  <c r="AP62" i="14"/>
  <c r="AP63" i="14"/>
  <c r="AP64" i="14"/>
  <c r="AP65" i="14"/>
  <c r="AP66" i="14"/>
  <c r="AP67" i="14"/>
  <c r="AP68" i="14"/>
  <c r="AP69" i="14"/>
  <c r="AP70" i="14"/>
  <c r="AP71" i="14"/>
  <c r="AP72" i="14"/>
  <c r="AP73" i="14"/>
  <c r="AP74" i="14"/>
  <c r="AP75" i="14"/>
  <c r="AP76" i="14"/>
  <c r="AP77" i="14"/>
  <c r="AP78" i="14"/>
  <c r="AP79" i="14"/>
  <c r="AP80" i="14"/>
  <c r="AP81" i="14"/>
  <c r="AP82" i="14"/>
  <c r="AP83" i="14"/>
  <c r="AP84" i="14"/>
  <c r="AP85" i="14"/>
  <c r="AP86" i="14"/>
  <c r="AP87" i="14"/>
  <c r="AP88" i="14"/>
  <c r="AP89" i="14"/>
  <c r="AP90" i="14"/>
  <c r="AP91" i="14"/>
  <c r="AP92" i="14"/>
  <c r="AP93" i="14"/>
  <c r="AP94" i="14"/>
  <c r="AP95" i="14"/>
  <c r="AP96" i="14"/>
  <c r="AP97" i="14"/>
  <c r="AP98" i="14"/>
  <c r="AP99" i="14"/>
  <c r="AP100" i="14"/>
  <c r="AP101" i="14"/>
  <c r="AP102" i="14"/>
  <c r="AP103" i="14"/>
  <c r="AP104" i="14"/>
  <c r="AP105" i="14"/>
  <c r="AP106" i="14"/>
  <c r="AP107" i="14"/>
  <c r="AP108" i="14"/>
  <c r="AP109" i="14"/>
  <c r="AP110" i="14"/>
  <c r="AP111" i="14"/>
  <c r="AP112" i="14"/>
  <c r="AP113" i="14"/>
  <c r="AP114" i="14"/>
  <c r="AP115" i="14"/>
  <c r="AP116" i="14"/>
  <c r="AP117" i="14"/>
  <c r="AP118" i="14"/>
  <c r="AP119" i="14"/>
  <c r="AP120" i="14"/>
  <c r="AP121" i="14"/>
  <c r="AP122" i="14"/>
  <c r="AP123" i="14"/>
  <c r="AP124" i="14"/>
  <c r="AP125" i="14"/>
  <c r="AP126" i="14"/>
  <c r="AP127" i="14"/>
  <c r="AP128" i="14"/>
  <c r="AP129" i="14"/>
  <c r="AP130" i="14"/>
  <c r="AP131" i="14"/>
  <c r="AP132" i="14"/>
  <c r="AP133" i="14"/>
  <c r="AP134" i="14"/>
  <c r="AP135" i="14"/>
  <c r="AP136" i="14"/>
  <c r="AP137" i="14"/>
  <c r="AP138" i="14"/>
  <c r="AP139" i="14"/>
  <c r="AP140" i="14"/>
  <c r="AP141" i="14"/>
  <c r="AP142" i="14"/>
  <c r="AP143" i="14"/>
  <c r="AP144" i="14"/>
  <c r="AP145" i="14"/>
  <c r="AP146" i="14"/>
  <c r="AP147" i="14"/>
  <c r="AP148" i="14"/>
  <c r="AP149" i="14"/>
  <c r="AP150" i="14"/>
  <c r="AP151" i="14"/>
  <c r="AP152" i="14"/>
  <c r="AP153" i="14"/>
  <c r="AP154" i="14"/>
  <c r="AP155" i="14"/>
  <c r="AP156" i="14"/>
  <c r="AP157" i="14"/>
  <c r="AP158" i="14"/>
  <c r="AP159" i="14"/>
  <c r="AP160" i="14"/>
  <c r="AP161" i="14"/>
  <c r="AP162" i="14"/>
  <c r="AP163" i="14"/>
  <c r="AP164" i="14"/>
  <c r="AP165" i="14"/>
  <c r="AP166" i="14"/>
  <c r="AP167" i="14"/>
  <c r="AP168" i="14"/>
  <c r="AP169" i="14"/>
  <c r="AP170" i="14"/>
  <c r="AP171" i="14"/>
  <c r="AP172" i="14"/>
  <c r="AP173" i="14"/>
  <c r="AP174" i="14"/>
  <c r="AP175" i="14"/>
  <c r="AP176" i="14"/>
  <c r="AP177" i="14"/>
  <c r="AP178" i="14"/>
  <c r="AP179" i="14"/>
  <c r="AP180" i="14"/>
  <c r="AP181" i="14"/>
  <c r="AP182" i="14"/>
  <c r="AP183" i="14"/>
  <c r="AP184" i="14"/>
  <c r="AP185" i="14"/>
  <c r="AP186" i="14"/>
  <c r="AP187" i="14"/>
  <c r="AP188" i="14"/>
  <c r="AP189" i="14"/>
  <c r="AP190" i="14"/>
  <c r="AP191" i="14"/>
  <c r="AP192" i="14"/>
  <c r="AP193" i="14"/>
  <c r="AP194" i="14"/>
  <c r="AP195" i="14"/>
  <c r="AP196" i="14"/>
  <c r="AP197" i="14"/>
  <c r="AP198" i="14"/>
  <c r="AP199" i="14"/>
  <c r="AP200" i="14"/>
  <c r="AP201" i="14"/>
  <c r="AP202" i="14"/>
  <c r="AP203" i="14"/>
  <c r="AP204" i="14"/>
  <c r="AP205" i="14"/>
  <c r="AP206" i="14"/>
  <c r="AP207" i="14"/>
  <c r="AP208" i="14"/>
  <c r="AP209" i="14"/>
  <c r="AP210" i="14"/>
  <c r="AP211" i="14"/>
  <c r="AP212" i="14"/>
  <c r="AP213" i="14"/>
  <c r="AP214" i="14"/>
  <c r="AP215" i="14"/>
  <c r="AP216" i="14"/>
  <c r="AP217" i="14"/>
  <c r="AP218" i="14"/>
  <c r="AP219" i="14"/>
  <c r="AP220" i="14"/>
  <c r="AP221" i="14"/>
  <c r="AP222" i="14"/>
  <c r="AP223" i="14"/>
  <c r="AP224" i="14"/>
  <c r="AP225" i="14"/>
  <c r="AP226" i="14"/>
  <c r="AP227" i="14"/>
  <c r="AP228" i="14"/>
  <c r="AP229" i="14"/>
  <c r="AP230" i="14"/>
  <c r="AP231" i="14"/>
  <c r="AP232" i="14"/>
  <c r="AP233" i="14"/>
  <c r="AP234" i="14"/>
  <c r="AP235" i="14"/>
  <c r="AP236" i="14"/>
  <c r="AP237" i="14"/>
  <c r="AP238" i="14"/>
  <c r="AP239" i="14"/>
  <c r="AP240" i="14"/>
  <c r="AP241" i="14"/>
  <c r="AP242" i="14"/>
  <c r="AP243" i="14"/>
  <c r="AP244" i="14"/>
  <c r="AP245" i="14"/>
  <c r="AP246" i="14"/>
  <c r="AP247" i="14"/>
  <c r="AP248" i="14"/>
  <c r="AP249" i="14"/>
  <c r="AP250" i="14"/>
  <c r="AP251" i="14"/>
  <c r="AP252" i="14"/>
  <c r="AP253" i="14"/>
  <c r="AP254" i="14"/>
  <c r="AP255" i="14"/>
  <c r="AP256" i="14"/>
  <c r="AP257" i="14"/>
  <c r="AP258" i="14"/>
  <c r="AP259" i="14"/>
  <c r="AP260" i="14"/>
  <c r="AP261" i="14"/>
  <c r="AP262" i="14"/>
  <c r="AP263" i="14"/>
  <c r="AP264" i="14"/>
  <c r="AP265" i="14"/>
  <c r="AP266" i="14"/>
  <c r="AP267" i="14"/>
  <c r="AP268" i="14"/>
  <c r="AP269" i="14"/>
  <c r="AP270" i="14"/>
  <c r="AP271" i="14"/>
  <c r="AP272" i="14"/>
  <c r="AP273" i="14"/>
  <c r="AP274" i="14"/>
  <c r="AP275" i="14"/>
  <c r="AP276" i="14"/>
  <c r="AP277" i="14"/>
  <c r="AP278" i="14"/>
  <c r="AP279" i="14"/>
  <c r="AP280" i="14"/>
  <c r="AP281" i="14"/>
  <c r="AP282" i="14"/>
  <c r="AP283" i="14"/>
  <c r="AP284" i="14"/>
  <c r="AP285" i="14"/>
  <c r="AP286" i="14"/>
  <c r="AP287" i="14"/>
  <c r="AP288" i="14"/>
  <c r="AP289" i="14"/>
  <c r="AP290" i="14"/>
  <c r="AP291" i="14"/>
  <c r="AP292" i="14"/>
  <c r="AP293" i="14"/>
  <c r="AP294" i="14"/>
  <c r="AP295" i="14"/>
  <c r="AP296" i="14"/>
  <c r="AP297" i="14"/>
  <c r="AP298" i="14"/>
  <c r="AP299" i="14"/>
  <c r="AP300" i="14"/>
  <c r="AP301" i="14"/>
  <c r="AP302" i="14"/>
  <c r="AP303" i="14"/>
  <c r="AP304" i="14"/>
  <c r="AP305" i="14"/>
  <c r="AP306" i="14"/>
  <c r="AP307" i="14"/>
  <c r="AP308" i="14"/>
  <c r="AP309" i="14"/>
  <c r="AP310" i="14"/>
  <c r="AP311" i="14"/>
  <c r="AP312" i="14"/>
  <c r="AP313" i="14"/>
  <c r="AP314" i="14"/>
  <c r="AP315" i="14"/>
  <c r="AP316" i="14"/>
  <c r="AP317" i="14"/>
  <c r="AP318" i="14"/>
  <c r="AP319" i="14"/>
  <c r="AP320" i="14"/>
  <c r="AP321" i="14"/>
  <c r="AP322" i="14"/>
  <c r="AP323" i="14"/>
  <c r="AP324" i="14"/>
  <c r="AP325" i="14"/>
  <c r="AP326" i="14"/>
  <c r="AP327" i="14"/>
  <c r="AP328" i="14"/>
  <c r="AP329" i="14"/>
  <c r="AP330" i="14"/>
  <c r="AP331" i="14"/>
  <c r="AP332" i="14"/>
  <c r="AP333" i="14"/>
  <c r="AP334" i="14"/>
  <c r="AP335" i="14"/>
  <c r="AP336" i="14"/>
  <c r="AP337" i="14"/>
  <c r="AP338" i="14"/>
  <c r="AP339" i="14"/>
  <c r="AP340" i="14"/>
  <c r="AP341" i="14"/>
  <c r="AP342" i="14"/>
  <c r="AP343" i="14"/>
  <c r="AP344" i="14"/>
  <c r="AP345" i="14"/>
  <c r="AP346" i="14"/>
  <c r="AP347" i="14"/>
  <c r="AP348" i="14"/>
  <c r="AP349" i="14"/>
  <c r="AP350" i="14"/>
  <c r="AP351" i="14"/>
  <c r="AP352" i="14"/>
  <c r="AP353" i="14"/>
  <c r="AP354" i="14"/>
  <c r="AP355" i="14"/>
  <c r="AP356" i="14"/>
  <c r="AP357" i="14"/>
  <c r="AP358" i="14"/>
  <c r="AP359" i="14"/>
  <c r="AP360" i="14"/>
  <c r="AP361" i="14"/>
  <c r="AP362" i="14"/>
  <c r="AP363" i="14"/>
  <c r="AP364" i="14"/>
  <c r="AP365" i="14"/>
  <c r="AP366" i="14"/>
  <c r="AP367" i="14"/>
  <c r="AP368" i="14"/>
  <c r="AP369" i="14"/>
  <c r="AP370" i="14"/>
  <c r="AP371" i="14"/>
  <c r="AP372" i="14"/>
  <c r="AP373" i="14"/>
  <c r="AP374" i="14"/>
  <c r="AP375" i="14"/>
  <c r="AP376" i="14"/>
  <c r="AP377" i="14"/>
  <c r="AP378" i="14"/>
  <c r="AP379" i="14"/>
  <c r="AP380" i="14"/>
  <c r="AP381" i="14"/>
  <c r="AP382" i="14"/>
  <c r="AP383" i="14"/>
  <c r="AP384" i="14"/>
  <c r="AP385" i="14"/>
  <c r="AP386" i="14"/>
  <c r="AP387" i="14"/>
  <c r="AP388" i="14"/>
  <c r="AP389" i="14"/>
  <c r="AP390" i="14"/>
  <c r="AP391" i="14"/>
  <c r="AP392" i="14"/>
  <c r="AP393" i="14"/>
  <c r="AP394" i="14"/>
  <c r="AP395" i="14"/>
  <c r="AP396" i="14"/>
  <c r="AP397" i="14"/>
  <c r="AP398" i="14"/>
  <c r="AP399" i="14"/>
  <c r="AP400" i="14"/>
  <c r="AP401" i="14"/>
  <c r="AP402" i="14"/>
  <c r="AP403" i="14"/>
  <c r="AP404" i="14"/>
  <c r="AP405" i="14"/>
  <c r="AP406" i="14"/>
  <c r="AP407" i="14"/>
  <c r="AP408" i="14"/>
  <c r="AP409" i="14"/>
  <c r="AP410" i="14"/>
  <c r="AP411" i="14"/>
  <c r="AP412" i="14"/>
  <c r="AP413" i="14"/>
  <c r="AP414" i="14"/>
  <c r="AP415" i="14"/>
  <c r="AP416" i="14"/>
  <c r="AP417" i="14"/>
  <c r="AP418" i="14"/>
  <c r="AP419" i="14"/>
  <c r="AP420" i="14"/>
  <c r="AP421" i="14"/>
  <c r="AP422" i="14"/>
  <c r="AP423" i="14"/>
  <c r="AP424" i="14"/>
  <c r="AP425" i="14"/>
  <c r="AP426" i="14"/>
  <c r="AP427" i="14"/>
  <c r="AP428" i="14"/>
  <c r="AP429" i="14"/>
  <c r="AP430" i="14"/>
  <c r="AP431" i="14"/>
  <c r="AP432" i="14"/>
  <c r="AP433" i="14"/>
  <c r="AP434" i="14"/>
  <c r="AP435" i="14"/>
  <c r="AP436" i="14"/>
  <c r="AP437" i="14"/>
  <c r="AP438" i="14"/>
  <c r="AP439" i="14"/>
  <c r="AP440" i="14"/>
  <c r="AP441" i="14"/>
  <c r="AP442" i="14"/>
  <c r="AP443" i="14"/>
  <c r="AP444" i="14"/>
  <c r="AP445" i="14"/>
  <c r="AP446" i="14"/>
  <c r="AP447" i="14"/>
  <c r="AP448" i="14"/>
  <c r="AP449" i="14"/>
  <c r="AP450" i="14"/>
  <c r="AO21" i="14"/>
  <c r="AO22" i="14"/>
  <c r="AO23" i="14"/>
  <c r="AO24" i="14"/>
  <c r="AO25" i="14"/>
  <c r="AO26" i="14"/>
  <c r="AO27" i="14"/>
  <c r="AO28" i="14"/>
  <c r="AO29" i="14"/>
  <c r="AO30" i="14"/>
  <c r="AO31" i="14"/>
  <c r="AO32" i="14"/>
  <c r="AO33" i="14"/>
  <c r="AO34" i="14"/>
  <c r="AO35" i="14"/>
  <c r="AO36" i="14"/>
  <c r="AO37" i="14"/>
  <c r="AO38" i="14"/>
  <c r="AO39" i="14"/>
  <c r="AO40" i="14"/>
  <c r="AO41" i="14"/>
  <c r="AO42" i="14"/>
  <c r="AO43" i="14"/>
  <c r="AO44" i="14"/>
  <c r="AO45" i="14"/>
  <c r="AO46" i="14"/>
  <c r="AO47" i="14"/>
  <c r="AO48" i="14"/>
  <c r="AO49" i="14"/>
  <c r="AO50" i="14"/>
  <c r="AO51" i="14"/>
  <c r="AO52" i="14"/>
  <c r="AO53" i="14"/>
  <c r="AO54" i="14"/>
  <c r="AO55" i="14"/>
  <c r="AO56" i="14"/>
  <c r="AO57" i="14"/>
  <c r="AO58" i="14"/>
  <c r="AO59" i="14"/>
  <c r="AO60" i="14"/>
  <c r="AO61" i="14"/>
  <c r="AO62" i="14"/>
  <c r="AO63" i="14"/>
  <c r="AO64" i="14"/>
  <c r="AO65" i="14"/>
  <c r="AO66" i="14"/>
  <c r="AO67" i="14"/>
  <c r="AO68" i="14"/>
  <c r="AO69" i="14"/>
  <c r="AO70" i="14"/>
  <c r="AO71" i="14"/>
  <c r="AO72" i="14"/>
  <c r="AO73" i="14"/>
  <c r="AO74" i="14"/>
  <c r="AO75" i="14"/>
  <c r="AO76" i="14"/>
  <c r="AO77" i="14"/>
  <c r="AO78" i="14"/>
  <c r="AO79" i="14"/>
  <c r="AO80" i="14"/>
  <c r="AO81" i="14"/>
  <c r="AO82" i="14"/>
  <c r="AO83" i="14"/>
  <c r="AO84" i="14"/>
  <c r="AO85" i="14"/>
  <c r="AO86" i="14"/>
  <c r="AO87" i="14"/>
  <c r="AO88" i="14"/>
  <c r="AO89" i="14"/>
  <c r="AO90" i="14"/>
  <c r="AO91" i="14"/>
  <c r="AO92" i="14"/>
  <c r="AO93" i="14"/>
  <c r="AO94" i="14"/>
  <c r="AO95" i="14"/>
  <c r="AO96" i="14"/>
  <c r="AO97" i="14"/>
  <c r="AO98" i="14"/>
  <c r="AO99" i="14"/>
  <c r="AO100" i="14"/>
  <c r="AO101" i="14"/>
  <c r="AO102" i="14"/>
  <c r="AO103" i="14"/>
  <c r="AO104" i="14"/>
  <c r="AO105" i="14"/>
  <c r="AO106" i="14"/>
  <c r="AO107" i="14"/>
  <c r="AO108" i="14"/>
  <c r="AO109" i="14"/>
  <c r="AO110" i="14"/>
  <c r="AO111" i="14"/>
  <c r="AO112" i="14"/>
  <c r="AO113" i="14"/>
  <c r="AO114" i="14"/>
  <c r="AO115" i="14"/>
  <c r="AO116" i="14"/>
  <c r="AO117" i="14"/>
  <c r="AO118" i="14"/>
  <c r="AO119" i="14"/>
  <c r="AO120" i="14"/>
  <c r="AO121" i="14"/>
  <c r="AO122" i="14"/>
  <c r="AO123" i="14"/>
  <c r="AO124" i="14"/>
  <c r="AO125" i="14"/>
  <c r="AO126" i="14"/>
  <c r="AO127" i="14"/>
  <c r="AO128" i="14"/>
  <c r="AO129" i="14"/>
  <c r="AO130" i="14"/>
  <c r="AO131" i="14"/>
  <c r="AO132" i="14"/>
  <c r="AO133" i="14"/>
  <c r="AO134" i="14"/>
  <c r="AO135" i="14"/>
  <c r="AO136" i="14"/>
  <c r="AO137" i="14"/>
  <c r="AO138" i="14"/>
  <c r="AO139" i="14"/>
  <c r="AO140" i="14"/>
  <c r="AO141" i="14"/>
  <c r="AO142" i="14"/>
  <c r="AO143" i="14"/>
  <c r="AO144" i="14"/>
  <c r="AO145" i="14"/>
  <c r="AO146" i="14"/>
  <c r="AO147" i="14"/>
  <c r="AO148" i="14"/>
  <c r="AO149" i="14"/>
  <c r="AO150" i="14"/>
  <c r="AO151" i="14"/>
  <c r="AO152" i="14"/>
  <c r="AO153" i="14"/>
  <c r="AO154" i="14"/>
  <c r="AO155" i="14"/>
  <c r="AO156" i="14"/>
  <c r="AO157" i="14"/>
  <c r="AO158" i="14"/>
  <c r="AO159" i="14"/>
  <c r="AO160" i="14"/>
  <c r="AO161" i="14"/>
  <c r="AO162" i="14"/>
  <c r="AO163" i="14"/>
  <c r="AO164" i="14"/>
  <c r="AO165" i="14"/>
  <c r="AO166" i="14"/>
  <c r="AO167" i="14"/>
  <c r="AO168" i="14"/>
  <c r="AO169" i="14"/>
  <c r="AO170" i="14"/>
  <c r="AO171" i="14"/>
  <c r="AO172" i="14"/>
  <c r="AO173" i="14"/>
  <c r="AO174" i="14"/>
  <c r="AO175" i="14"/>
  <c r="AO176" i="14"/>
  <c r="AO177" i="14"/>
  <c r="AO178" i="14"/>
  <c r="AO179" i="14"/>
  <c r="AO180" i="14"/>
  <c r="AO181" i="14"/>
  <c r="AO182" i="14"/>
  <c r="AO183" i="14"/>
  <c r="AO184" i="14"/>
  <c r="AO185" i="14"/>
  <c r="AO186" i="14"/>
  <c r="AO187" i="14"/>
  <c r="AO188" i="14"/>
  <c r="AO189" i="14"/>
  <c r="AO190" i="14"/>
  <c r="AO191" i="14"/>
  <c r="AO192" i="14"/>
  <c r="AO193" i="14"/>
  <c r="AO194" i="14"/>
  <c r="AO195" i="14"/>
  <c r="AO196" i="14"/>
  <c r="AO197" i="14"/>
  <c r="AO198" i="14"/>
  <c r="AO199" i="14"/>
  <c r="AO200" i="14"/>
  <c r="AO201" i="14"/>
  <c r="AO202" i="14"/>
  <c r="AO203" i="14"/>
  <c r="AO204" i="14"/>
  <c r="AO205" i="14"/>
  <c r="AO206" i="14"/>
  <c r="AO207" i="14"/>
  <c r="AO208" i="14"/>
  <c r="AO209" i="14"/>
  <c r="AO210" i="14"/>
  <c r="AO211" i="14"/>
  <c r="AO212" i="14"/>
  <c r="AO213" i="14"/>
  <c r="AO214" i="14"/>
  <c r="AO215" i="14"/>
  <c r="AO216" i="14"/>
  <c r="AO217" i="14"/>
  <c r="AO218" i="14"/>
  <c r="AO219" i="14"/>
  <c r="AO220" i="14"/>
  <c r="AO221" i="14"/>
  <c r="AO222" i="14"/>
  <c r="AO223" i="14"/>
  <c r="AO224" i="14"/>
  <c r="AO225" i="14"/>
  <c r="AO226" i="14"/>
  <c r="AO227" i="14"/>
  <c r="AO228" i="14"/>
  <c r="AO229" i="14"/>
  <c r="AO230" i="14"/>
  <c r="AO231" i="14"/>
  <c r="AO232" i="14"/>
  <c r="AO233" i="14"/>
  <c r="AO234" i="14"/>
  <c r="AO235" i="14"/>
  <c r="AO236" i="14"/>
  <c r="AO237" i="14"/>
  <c r="AO238" i="14"/>
  <c r="AO239" i="14"/>
  <c r="AO240" i="14"/>
  <c r="AO241" i="14"/>
  <c r="AO242" i="14"/>
  <c r="AO243" i="14"/>
  <c r="AO244" i="14"/>
  <c r="AO245" i="14"/>
  <c r="AO246" i="14"/>
  <c r="AO247" i="14"/>
  <c r="AO248" i="14"/>
  <c r="AO249" i="14"/>
  <c r="AO250" i="14"/>
  <c r="AO251" i="14"/>
  <c r="AO252" i="14"/>
  <c r="AO253" i="14"/>
  <c r="AO254" i="14"/>
  <c r="AO255" i="14"/>
  <c r="AO256" i="14"/>
  <c r="AO257" i="14"/>
  <c r="AO258" i="14"/>
  <c r="AO259" i="14"/>
  <c r="AO260" i="14"/>
  <c r="AO261" i="14"/>
  <c r="AO262" i="14"/>
  <c r="AO263" i="14"/>
  <c r="AO264" i="14"/>
  <c r="AO265" i="14"/>
  <c r="AO266" i="14"/>
  <c r="AO267" i="14"/>
  <c r="AO268" i="14"/>
  <c r="AO269" i="14"/>
  <c r="AO270" i="14"/>
  <c r="AO271" i="14"/>
  <c r="AO272" i="14"/>
  <c r="AO273" i="14"/>
  <c r="AO274" i="14"/>
  <c r="AO275" i="14"/>
  <c r="AO276" i="14"/>
  <c r="AO277" i="14"/>
  <c r="AO278" i="14"/>
  <c r="AO279" i="14"/>
  <c r="AO280" i="14"/>
  <c r="AO281" i="14"/>
  <c r="AO282" i="14"/>
  <c r="AO283" i="14"/>
  <c r="AO284" i="14"/>
  <c r="AO285" i="14"/>
  <c r="AO286" i="14"/>
  <c r="AO287" i="14"/>
  <c r="AO288" i="14"/>
  <c r="AO289" i="14"/>
  <c r="AO290" i="14"/>
  <c r="AO291" i="14"/>
  <c r="AO292" i="14"/>
  <c r="AO293" i="14"/>
  <c r="AO294" i="14"/>
  <c r="AO295" i="14"/>
  <c r="AO296" i="14"/>
  <c r="AO297" i="14"/>
  <c r="AO298" i="14"/>
  <c r="AO299" i="14"/>
  <c r="AO300" i="14"/>
  <c r="AO301" i="14"/>
  <c r="AO302" i="14"/>
  <c r="AO303" i="14"/>
  <c r="AO304" i="14"/>
  <c r="AO305" i="14"/>
  <c r="AO306" i="14"/>
  <c r="AO307" i="14"/>
  <c r="AO308" i="14"/>
  <c r="AO309" i="14"/>
  <c r="AO310" i="14"/>
  <c r="AO311" i="14"/>
  <c r="AO312" i="14"/>
  <c r="AO313" i="14"/>
  <c r="AO314" i="14"/>
  <c r="AO315" i="14"/>
  <c r="AO316" i="14"/>
  <c r="AO317" i="14"/>
  <c r="AO318" i="14"/>
  <c r="AO319" i="14"/>
  <c r="AO320" i="14"/>
  <c r="AO321" i="14"/>
  <c r="AO322" i="14"/>
  <c r="AO323" i="14"/>
  <c r="AO324" i="14"/>
  <c r="AO325" i="14"/>
  <c r="AO326" i="14"/>
  <c r="AO327" i="14"/>
  <c r="AO328" i="14"/>
  <c r="AO329" i="14"/>
  <c r="AO330" i="14"/>
  <c r="AO331" i="14"/>
  <c r="AO332" i="14"/>
  <c r="AO333" i="14"/>
  <c r="AO334" i="14"/>
  <c r="AO335" i="14"/>
  <c r="AO336" i="14"/>
  <c r="AO337" i="14"/>
  <c r="AO338" i="14"/>
  <c r="AO339" i="14"/>
  <c r="AO340" i="14"/>
  <c r="AO341" i="14"/>
  <c r="AO342" i="14"/>
  <c r="AO343" i="14"/>
  <c r="AO344" i="14"/>
  <c r="AO345" i="14"/>
  <c r="AO346" i="14"/>
  <c r="AO347" i="14"/>
  <c r="AO348" i="14"/>
  <c r="AO349" i="14"/>
  <c r="AO350" i="14"/>
  <c r="AO351" i="14"/>
  <c r="AO352" i="14"/>
  <c r="AO353" i="14"/>
  <c r="AO354" i="14"/>
  <c r="AO355" i="14"/>
  <c r="AO356" i="14"/>
  <c r="AO357" i="14"/>
  <c r="AO358" i="14"/>
  <c r="AO359" i="14"/>
  <c r="AO360" i="14"/>
  <c r="AO361" i="14"/>
  <c r="AO362" i="14"/>
  <c r="AO363" i="14"/>
  <c r="AO364" i="14"/>
  <c r="AO365" i="14"/>
  <c r="AO366" i="14"/>
  <c r="AO367" i="14"/>
  <c r="AO368" i="14"/>
  <c r="AO369" i="14"/>
  <c r="AO370" i="14"/>
  <c r="AO371" i="14"/>
  <c r="AO372" i="14"/>
  <c r="AO373" i="14"/>
  <c r="AO374" i="14"/>
  <c r="AO375" i="14"/>
  <c r="AO376" i="14"/>
  <c r="AO377" i="14"/>
  <c r="AO378" i="14"/>
  <c r="AO379" i="14"/>
  <c r="AO380" i="14"/>
  <c r="AO381" i="14"/>
  <c r="AO382" i="14"/>
  <c r="AO383" i="14"/>
  <c r="AO384" i="14"/>
  <c r="AO385" i="14"/>
  <c r="AO386" i="14"/>
  <c r="AO387" i="14"/>
  <c r="AO388" i="14"/>
  <c r="AO389" i="14"/>
  <c r="AO390" i="14"/>
  <c r="AO391" i="14"/>
  <c r="AO392" i="14"/>
  <c r="AO393" i="14"/>
  <c r="AO394" i="14"/>
  <c r="AO395" i="14"/>
  <c r="AO396" i="14"/>
  <c r="AO397" i="14"/>
  <c r="AO398" i="14"/>
  <c r="AO399" i="14"/>
  <c r="AO400" i="14"/>
  <c r="AO401" i="14"/>
  <c r="AO402" i="14"/>
  <c r="AO403" i="14"/>
  <c r="AO404" i="14"/>
  <c r="AO405" i="14"/>
  <c r="AO406" i="14"/>
  <c r="AO407" i="14"/>
  <c r="AO408" i="14"/>
  <c r="AO409" i="14"/>
  <c r="AO410" i="14"/>
  <c r="AO411" i="14"/>
  <c r="AO412" i="14"/>
  <c r="AO413" i="14"/>
  <c r="AO414" i="14"/>
  <c r="AO415" i="14"/>
  <c r="AO416" i="14"/>
  <c r="AO417" i="14"/>
  <c r="AO418" i="14"/>
  <c r="AO419" i="14"/>
  <c r="AO420" i="14"/>
  <c r="AO421" i="14"/>
  <c r="AO422" i="14"/>
  <c r="AO423" i="14"/>
  <c r="AO424" i="14"/>
  <c r="AO425" i="14"/>
  <c r="AO426" i="14"/>
  <c r="AO427" i="14"/>
  <c r="AO428" i="14"/>
  <c r="AO429" i="14"/>
  <c r="AO430" i="14"/>
  <c r="AO431" i="14"/>
  <c r="AO432" i="14"/>
  <c r="AO433" i="14"/>
  <c r="AO434" i="14"/>
  <c r="AO435" i="14"/>
  <c r="AO436" i="14"/>
  <c r="AO437" i="14"/>
  <c r="AO438" i="14"/>
  <c r="AO439" i="14"/>
  <c r="AO440" i="14"/>
  <c r="AO441" i="14"/>
  <c r="AO442" i="14"/>
  <c r="AO443" i="14"/>
  <c r="AO444" i="14"/>
  <c r="AO445" i="14"/>
  <c r="AO446" i="14"/>
  <c r="AO447" i="14"/>
  <c r="AO448" i="14"/>
  <c r="AO449" i="14"/>
  <c r="AO450" i="14"/>
  <c r="AM21" i="14"/>
  <c r="AM22" i="14"/>
  <c r="AM23" i="14"/>
  <c r="AM24" i="14"/>
  <c r="AM25" i="14"/>
  <c r="AM26" i="14"/>
  <c r="AM27" i="14"/>
  <c r="AM28" i="14"/>
  <c r="AM29" i="14"/>
  <c r="AM30" i="14"/>
  <c r="AM31" i="14"/>
  <c r="AM32" i="14"/>
  <c r="AM33" i="14"/>
  <c r="AM34" i="14"/>
  <c r="AM35" i="14"/>
  <c r="AM36" i="14"/>
  <c r="AM37" i="14"/>
  <c r="AM38" i="14"/>
  <c r="AM39" i="14"/>
  <c r="AM40" i="14"/>
  <c r="AM41" i="14"/>
  <c r="AM42" i="14"/>
  <c r="AM43" i="14"/>
  <c r="AM44" i="14"/>
  <c r="AM45" i="14"/>
  <c r="AM46" i="14"/>
  <c r="AM47" i="14"/>
  <c r="AM48" i="14"/>
  <c r="AM49" i="14"/>
  <c r="AM50" i="14"/>
  <c r="AM51" i="14"/>
  <c r="AM52" i="14"/>
  <c r="AM53" i="14"/>
  <c r="AM54" i="14"/>
  <c r="AM55" i="14"/>
  <c r="AM56" i="14"/>
  <c r="AM57" i="14"/>
  <c r="AM58" i="14"/>
  <c r="AM59" i="14"/>
  <c r="AM60" i="14"/>
  <c r="AM61" i="14"/>
  <c r="AM62" i="14"/>
  <c r="AM63" i="14"/>
  <c r="AM64" i="14"/>
  <c r="AM65" i="14"/>
  <c r="AM66" i="14"/>
  <c r="AM67" i="14"/>
  <c r="AM68" i="14"/>
  <c r="AM69" i="14"/>
  <c r="AM70" i="14"/>
  <c r="AM71" i="14"/>
  <c r="AM72" i="14"/>
  <c r="AM73" i="14"/>
  <c r="AM74" i="14"/>
  <c r="AM75" i="14"/>
  <c r="AM76" i="14"/>
  <c r="AM77" i="14"/>
  <c r="AM78" i="14"/>
  <c r="AM79" i="14"/>
  <c r="AM80" i="14"/>
  <c r="AM81" i="14"/>
  <c r="AM82" i="14"/>
  <c r="AM83" i="14"/>
  <c r="AM84" i="14"/>
  <c r="AM85" i="14"/>
  <c r="AM86" i="14"/>
  <c r="AM87" i="14"/>
  <c r="AM88" i="14"/>
  <c r="AM89" i="14"/>
  <c r="AM90" i="14"/>
  <c r="AM91" i="14"/>
  <c r="AM92" i="14"/>
  <c r="AM93" i="14"/>
  <c r="AM94" i="14"/>
  <c r="AM95" i="14"/>
  <c r="AM96" i="14"/>
  <c r="AM97" i="14"/>
  <c r="AM98" i="14"/>
  <c r="AM99" i="14"/>
  <c r="AM100" i="14"/>
  <c r="AM101" i="14"/>
  <c r="AM102" i="14"/>
  <c r="AM103" i="14"/>
  <c r="AM104" i="14"/>
  <c r="AM105" i="14"/>
  <c r="AM106" i="14"/>
  <c r="AM107" i="14"/>
  <c r="AM108" i="14"/>
  <c r="AM109" i="14"/>
  <c r="AM110" i="14"/>
  <c r="AM111" i="14"/>
  <c r="AM112" i="14"/>
  <c r="AM113" i="14"/>
  <c r="AM114" i="14"/>
  <c r="AM115" i="14"/>
  <c r="AM116" i="14"/>
  <c r="AM117" i="14"/>
  <c r="AM118" i="14"/>
  <c r="AM119" i="14"/>
  <c r="AM120" i="14"/>
  <c r="AM121" i="14"/>
  <c r="AM122" i="14"/>
  <c r="AM123" i="14"/>
  <c r="AM124" i="14"/>
  <c r="AM125" i="14"/>
  <c r="AM126" i="14"/>
  <c r="AM127" i="14"/>
  <c r="AM128" i="14"/>
  <c r="AM129" i="14"/>
  <c r="AM130" i="14"/>
  <c r="AM131" i="14"/>
  <c r="AM132" i="14"/>
  <c r="AM133" i="14"/>
  <c r="AM134" i="14"/>
  <c r="AM135" i="14"/>
  <c r="AM136" i="14"/>
  <c r="AM137" i="14"/>
  <c r="AM138" i="14"/>
  <c r="AM139" i="14"/>
  <c r="AM140" i="14"/>
  <c r="AM141" i="14"/>
  <c r="AM142" i="14"/>
  <c r="AM143" i="14"/>
  <c r="AM144" i="14"/>
  <c r="AM145" i="14"/>
  <c r="AM146" i="14"/>
  <c r="AM147" i="14"/>
  <c r="AM148" i="14"/>
  <c r="AM149" i="14"/>
  <c r="AM150" i="14"/>
  <c r="AM151" i="14"/>
  <c r="AM152" i="14"/>
  <c r="AM153" i="14"/>
  <c r="AM154" i="14"/>
  <c r="AM155" i="14"/>
  <c r="AM156" i="14"/>
  <c r="AM157" i="14"/>
  <c r="AM158" i="14"/>
  <c r="AM159" i="14"/>
  <c r="AM160" i="14"/>
  <c r="AM161" i="14"/>
  <c r="AM162" i="14"/>
  <c r="AM163" i="14"/>
  <c r="AM164" i="14"/>
  <c r="AM165" i="14"/>
  <c r="AM166" i="14"/>
  <c r="AM167" i="14"/>
  <c r="AM168" i="14"/>
  <c r="AM169" i="14"/>
  <c r="AM170" i="14"/>
  <c r="AM171" i="14"/>
  <c r="AM172" i="14"/>
  <c r="AM173" i="14"/>
  <c r="AM174" i="14"/>
  <c r="AM175" i="14"/>
  <c r="AM176" i="14"/>
  <c r="AM177" i="14"/>
  <c r="AM178" i="14"/>
  <c r="AM179" i="14"/>
  <c r="AM180" i="14"/>
  <c r="AM181" i="14"/>
  <c r="AM182" i="14"/>
  <c r="AM183" i="14"/>
  <c r="AM184" i="14"/>
  <c r="AM185" i="14"/>
  <c r="AM186" i="14"/>
  <c r="AM187" i="14"/>
  <c r="AM188" i="14"/>
  <c r="AM189" i="14"/>
  <c r="AM190" i="14"/>
  <c r="AM191" i="14"/>
  <c r="AM192" i="14"/>
  <c r="AM193" i="14"/>
  <c r="AM194" i="14"/>
  <c r="AM195" i="14"/>
  <c r="AM196" i="14"/>
  <c r="AM197" i="14"/>
  <c r="AM198" i="14"/>
  <c r="AM199" i="14"/>
  <c r="AM200" i="14"/>
  <c r="AM201" i="14"/>
  <c r="AM202" i="14"/>
  <c r="AM203" i="14"/>
  <c r="AM204" i="14"/>
  <c r="AM205" i="14"/>
  <c r="AM206" i="14"/>
  <c r="AM207" i="14"/>
  <c r="AM208" i="14"/>
  <c r="AM209" i="14"/>
  <c r="AM210" i="14"/>
  <c r="AM211" i="14"/>
  <c r="AM212" i="14"/>
  <c r="AM213" i="14"/>
  <c r="AM214" i="14"/>
  <c r="AM215" i="14"/>
  <c r="AM216" i="14"/>
  <c r="AM217" i="14"/>
  <c r="AM218" i="14"/>
  <c r="AM219" i="14"/>
  <c r="AM220" i="14"/>
  <c r="AM221" i="14"/>
  <c r="AM222" i="14"/>
  <c r="AM223" i="14"/>
  <c r="AM224" i="14"/>
  <c r="AM225" i="14"/>
  <c r="AM226" i="14"/>
  <c r="AM227" i="14"/>
  <c r="AM228" i="14"/>
  <c r="AM229" i="14"/>
  <c r="AM230" i="14"/>
  <c r="AM231" i="14"/>
  <c r="AM232" i="14"/>
  <c r="AM233" i="14"/>
  <c r="AM234" i="14"/>
  <c r="AM235" i="14"/>
  <c r="AM236" i="14"/>
  <c r="AM237" i="14"/>
  <c r="AM238" i="14"/>
  <c r="AM239" i="14"/>
  <c r="AM240" i="14"/>
  <c r="AM241" i="14"/>
  <c r="AM242" i="14"/>
  <c r="AM243" i="14"/>
  <c r="AM244" i="14"/>
  <c r="AM245" i="14"/>
  <c r="AM246" i="14"/>
  <c r="AM247" i="14"/>
  <c r="AM248" i="14"/>
  <c r="AM249" i="14"/>
  <c r="AM250" i="14"/>
  <c r="AM251" i="14"/>
  <c r="AM252" i="14"/>
  <c r="AM253" i="14"/>
  <c r="AM254" i="14"/>
  <c r="AM255" i="14"/>
  <c r="AM256" i="14"/>
  <c r="AM257" i="14"/>
  <c r="AM258" i="14"/>
  <c r="AM259" i="14"/>
  <c r="AM260" i="14"/>
  <c r="AM261" i="14"/>
  <c r="AM262" i="14"/>
  <c r="AM263" i="14"/>
  <c r="AM264" i="14"/>
  <c r="AM265" i="14"/>
  <c r="AM266" i="14"/>
  <c r="AM267" i="14"/>
  <c r="AM268" i="14"/>
  <c r="AM269" i="14"/>
  <c r="AM270" i="14"/>
  <c r="AM271" i="14"/>
  <c r="AM272" i="14"/>
  <c r="AM273" i="14"/>
  <c r="AM274" i="14"/>
  <c r="AM275" i="14"/>
  <c r="AM276" i="14"/>
  <c r="AM277" i="14"/>
  <c r="AM278" i="14"/>
  <c r="AM279" i="14"/>
  <c r="AM280" i="14"/>
  <c r="AM281" i="14"/>
  <c r="AM282" i="14"/>
  <c r="AM283" i="14"/>
  <c r="AM284" i="14"/>
  <c r="AM285" i="14"/>
  <c r="AM286" i="14"/>
  <c r="AM287" i="14"/>
  <c r="AM288" i="14"/>
  <c r="AM289" i="14"/>
  <c r="AM290" i="14"/>
  <c r="AM291" i="14"/>
  <c r="AM292" i="14"/>
  <c r="AM293" i="14"/>
  <c r="AM294" i="14"/>
  <c r="AM295" i="14"/>
  <c r="AM296" i="14"/>
  <c r="AM297" i="14"/>
  <c r="AM298" i="14"/>
  <c r="AM299" i="14"/>
  <c r="AM300" i="14"/>
  <c r="AM301" i="14"/>
  <c r="AM302" i="14"/>
  <c r="AM303" i="14"/>
  <c r="AM304" i="14"/>
  <c r="AM305" i="14"/>
  <c r="AM306" i="14"/>
  <c r="AM307" i="14"/>
  <c r="AM308" i="14"/>
  <c r="AM309" i="14"/>
  <c r="AM310" i="14"/>
  <c r="AM311" i="14"/>
  <c r="AM312" i="14"/>
  <c r="AM313" i="14"/>
  <c r="AM314" i="14"/>
  <c r="AM315" i="14"/>
  <c r="AM316" i="14"/>
  <c r="AM317" i="14"/>
  <c r="AM318" i="14"/>
  <c r="AM319" i="14"/>
  <c r="AM320" i="14"/>
  <c r="AM321" i="14"/>
  <c r="AM322" i="14"/>
  <c r="AM323" i="14"/>
  <c r="AM324" i="14"/>
  <c r="AM325" i="14"/>
  <c r="AM326" i="14"/>
  <c r="AM327" i="14"/>
  <c r="AM328" i="14"/>
  <c r="AM329" i="14"/>
  <c r="AM330" i="14"/>
  <c r="AM331" i="14"/>
  <c r="AM332" i="14"/>
  <c r="AM333" i="14"/>
  <c r="AM334" i="14"/>
  <c r="AM335" i="14"/>
  <c r="AM336" i="14"/>
  <c r="AM337" i="14"/>
  <c r="AM338" i="14"/>
  <c r="AM339" i="14"/>
  <c r="AM340" i="14"/>
  <c r="AM341" i="14"/>
  <c r="AM342" i="14"/>
  <c r="AM343" i="14"/>
  <c r="AM344" i="14"/>
  <c r="AM345" i="14"/>
  <c r="AM346" i="14"/>
  <c r="AM347" i="14"/>
  <c r="AM348" i="14"/>
  <c r="AM349" i="14"/>
  <c r="AM350" i="14"/>
  <c r="AM351" i="14"/>
  <c r="AM352" i="14"/>
  <c r="AM353" i="14"/>
  <c r="AM354" i="14"/>
  <c r="AM355" i="14"/>
  <c r="AM356" i="14"/>
  <c r="AM357" i="14"/>
  <c r="AM358" i="14"/>
  <c r="AM359" i="14"/>
  <c r="AM360" i="14"/>
  <c r="AM361" i="14"/>
  <c r="AM362" i="14"/>
  <c r="AM363" i="14"/>
  <c r="AM364" i="14"/>
  <c r="AM365" i="14"/>
  <c r="AM366" i="14"/>
  <c r="AM367" i="14"/>
  <c r="AM368" i="14"/>
  <c r="AM369" i="14"/>
  <c r="AM370" i="14"/>
  <c r="AM371" i="14"/>
  <c r="AM372" i="14"/>
  <c r="AM373" i="14"/>
  <c r="AM374" i="14"/>
  <c r="AM375" i="14"/>
  <c r="AM376" i="14"/>
  <c r="AM377" i="14"/>
  <c r="AM378" i="14"/>
  <c r="AM379" i="14"/>
  <c r="AM380" i="14"/>
  <c r="AM381" i="14"/>
  <c r="AM382" i="14"/>
  <c r="AM383" i="14"/>
  <c r="AM384" i="14"/>
  <c r="AM385" i="14"/>
  <c r="AM386" i="14"/>
  <c r="AM387" i="14"/>
  <c r="AM388" i="14"/>
  <c r="AM389" i="14"/>
  <c r="AM390" i="14"/>
  <c r="AM391" i="14"/>
  <c r="AM392" i="14"/>
  <c r="AM393" i="14"/>
  <c r="AM394" i="14"/>
  <c r="AM395" i="14"/>
  <c r="AM396" i="14"/>
  <c r="AM397" i="14"/>
  <c r="AM398" i="14"/>
  <c r="AM399" i="14"/>
  <c r="AM400" i="14"/>
  <c r="AM401" i="14"/>
  <c r="AM402" i="14"/>
  <c r="AM403" i="14"/>
  <c r="AM404" i="14"/>
  <c r="AM405" i="14"/>
  <c r="AM406" i="14"/>
  <c r="AM407" i="14"/>
  <c r="AM408" i="14"/>
  <c r="AM409" i="14"/>
  <c r="AM410" i="14"/>
  <c r="AM411" i="14"/>
  <c r="AM412" i="14"/>
  <c r="AM413" i="14"/>
  <c r="AM414" i="14"/>
  <c r="AM415" i="14"/>
  <c r="AM416" i="14"/>
  <c r="AM417" i="14"/>
  <c r="AM418" i="14"/>
  <c r="AM419" i="14"/>
  <c r="AM420" i="14"/>
  <c r="AM421" i="14"/>
  <c r="AM422" i="14"/>
  <c r="AM423" i="14"/>
  <c r="AM424" i="14"/>
  <c r="AM425" i="14"/>
  <c r="AM426" i="14"/>
  <c r="AM427" i="14"/>
  <c r="AM428" i="14"/>
  <c r="AM429" i="14"/>
  <c r="AM430" i="14"/>
  <c r="AM431" i="14"/>
  <c r="AM432" i="14"/>
  <c r="AM433" i="14"/>
  <c r="AM434" i="14"/>
  <c r="AM435" i="14"/>
  <c r="AM436" i="14"/>
  <c r="AM437" i="14"/>
  <c r="AM438" i="14"/>
  <c r="AM439" i="14"/>
  <c r="AM440" i="14"/>
  <c r="AM441" i="14"/>
  <c r="AM442" i="14"/>
  <c r="AM443" i="14"/>
  <c r="AM444" i="14"/>
  <c r="AM445" i="14"/>
  <c r="AM446" i="14"/>
  <c r="AM447" i="14"/>
  <c r="AM448" i="14"/>
  <c r="AM449" i="14"/>
  <c r="AM450" i="14"/>
  <c r="AQ14" i="14"/>
  <c r="AQ15" i="14"/>
  <c r="AQ16" i="14"/>
  <c r="AQ17" i="14"/>
  <c r="AQ18" i="14"/>
  <c r="AQ19" i="14"/>
  <c r="AQ20" i="14"/>
  <c r="AP14" i="14"/>
  <c r="AP15" i="14"/>
  <c r="AP16" i="14"/>
  <c r="AP17" i="14"/>
  <c r="AP18" i="14"/>
  <c r="AP19" i="14"/>
  <c r="AP20" i="14"/>
  <c r="AO14" i="14"/>
  <c r="AO15" i="14"/>
  <c r="AO16" i="14"/>
  <c r="AO17" i="14"/>
  <c r="AO18" i="14"/>
  <c r="AO19" i="14"/>
  <c r="AO20" i="14"/>
  <c r="AM14" i="14"/>
  <c r="AM15" i="14"/>
  <c r="AM16" i="14"/>
  <c r="AM17" i="14"/>
  <c r="AM18" i="14"/>
  <c r="AM19" i="14"/>
  <c r="AM20" i="14"/>
  <c r="AQ8" i="14"/>
  <c r="AQ9" i="14"/>
  <c r="AQ10" i="14"/>
  <c r="AQ11" i="14"/>
  <c r="AQ12" i="14"/>
  <c r="AQ13" i="14"/>
  <c r="AP8" i="14"/>
  <c r="AP9" i="14"/>
  <c r="AP10" i="14"/>
  <c r="AP11" i="14"/>
  <c r="AP12" i="14"/>
  <c r="AP13" i="14"/>
  <c r="AO8" i="14"/>
  <c r="AO9" i="14"/>
  <c r="AO10" i="14"/>
  <c r="AO11" i="14"/>
  <c r="AO12" i="14"/>
  <c r="AO13" i="14"/>
  <c r="AM8" i="14"/>
  <c r="AM9" i="14"/>
  <c r="AM10" i="14"/>
  <c r="AM11" i="14"/>
  <c r="AM12" i="14"/>
  <c r="AM13" i="14"/>
  <c r="AM7" i="14"/>
  <c r="AP7" i="14"/>
  <c r="AQ7" i="14"/>
  <c r="AO7" i="14"/>
  <c r="AH450" i="15"/>
  <c r="AF450" i="15"/>
  <c r="AC450" i="15"/>
  <c r="Z450" i="15"/>
  <c r="W450" i="15"/>
  <c r="T450" i="15"/>
  <c r="Q450" i="15"/>
  <c r="N450" i="15"/>
  <c r="AH448" i="15"/>
  <c r="AF448" i="15"/>
  <c r="AC448" i="15"/>
  <c r="Z448" i="15"/>
  <c r="W448" i="15"/>
  <c r="T448" i="15"/>
  <c r="Q448" i="15"/>
  <c r="N448" i="15"/>
  <c r="AH447" i="15"/>
  <c r="AF447" i="15"/>
  <c r="AC447" i="15"/>
  <c r="Z447" i="15"/>
  <c r="W447" i="15"/>
  <c r="T447" i="15"/>
  <c r="Q447" i="15"/>
  <c r="N447" i="15"/>
  <c r="AH446" i="15"/>
  <c r="AF446" i="15"/>
  <c r="AC446" i="15"/>
  <c r="Z446" i="15"/>
  <c r="W446" i="15"/>
  <c r="T446" i="15"/>
  <c r="Q446" i="15"/>
  <c r="N446" i="15"/>
  <c r="AH445" i="15"/>
  <c r="AF445" i="15"/>
  <c r="AC445" i="15"/>
  <c r="Z445" i="15"/>
  <c r="W445" i="15"/>
  <c r="T445" i="15"/>
  <c r="Q445" i="15"/>
  <c r="N445" i="15"/>
  <c r="AH444" i="15"/>
  <c r="AF444" i="15"/>
  <c r="AC444" i="15"/>
  <c r="Z444" i="15"/>
  <c r="W444" i="15"/>
  <c r="T444" i="15"/>
  <c r="Q444" i="15"/>
  <c r="N444" i="15"/>
  <c r="AH443" i="15"/>
  <c r="AF443" i="15"/>
  <c r="AC443" i="15"/>
  <c r="Z443" i="15"/>
  <c r="W443" i="15"/>
  <c r="T443" i="15"/>
  <c r="Q443" i="15"/>
  <c r="N443" i="15"/>
  <c r="AH442" i="15"/>
  <c r="AF442" i="15"/>
  <c r="AC442" i="15"/>
  <c r="Z442" i="15"/>
  <c r="W442" i="15"/>
  <c r="T442" i="15"/>
  <c r="Q442" i="15"/>
  <c r="N442" i="15"/>
  <c r="AH440" i="15"/>
  <c r="AF440" i="15"/>
  <c r="AC440" i="15"/>
  <c r="Z440" i="15"/>
  <c r="W440" i="15"/>
  <c r="T440" i="15"/>
  <c r="Q440" i="15"/>
  <c r="N440" i="15"/>
  <c r="AH439" i="15"/>
  <c r="AF439" i="15"/>
  <c r="AC439" i="15"/>
  <c r="Z439" i="15"/>
  <c r="W439" i="15"/>
  <c r="T439" i="15"/>
  <c r="Q439" i="15"/>
  <c r="N439" i="15"/>
  <c r="AH437" i="15"/>
  <c r="AF437" i="15"/>
  <c r="AC437" i="15"/>
  <c r="Z437" i="15"/>
  <c r="W437" i="15"/>
  <c r="T437" i="15"/>
  <c r="Q437" i="15"/>
  <c r="N437" i="15"/>
  <c r="AH436" i="15"/>
  <c r="AF436" i="15"/>
  <c r="AC436" i="15"/>
  <c r="Z436" i="15"/>
  <c r="W436" i="15"/>
  <c r="T436" i="15"/>
  <c r="Q436" i="15"/>
  <c r="N436" i="15"/>
  <c r="AH435" i="15"/>
  <c r="AF435" i="15"/>
  <c r="AC435" i="15"/>
  <c r="Z435" i="15"/>
  <c r="W435" i="15"/>
  <c r="T435" i="15"/>
  <c r="Q435" i="15"/>
  <c r="N435" i="15"/>
  <c r="AH434" i="15"/>
  <c r="AF434" i="15"/>
  <c r="AC434" i="15"/>
  <c r="Z434" i="15"/>
  <c r="W434" i="15"/>
  <c r="T434" i="15"/>
  <c r="Q434" i="15"/>
  <c r="N434" i="15"/>
  <c r="AH433" i="15"/>
  <c r="AF433" i="15"/>
  <c r="AC433" i="15"/>
  <c r="Z433" i="15"/>
  <c r="W433" i="15"/>
  <c r="T433" i="15"/>
  <c r="Q433" i="15"/>
  <c r="N433" i="15"/>
  <c r="AH431" i="15"/>
  <c r="AF431" i="15"/>
  <c r="AC431" i="15"/>
  <c r="Z431" i="15"/>
  <c r="W431" i="15"/>
  <c r="T431" i="15"/>
  <c r="Q431" i="15"/>
  <c r="N431" i="15"/>
  <c r="AH430" i="15"/>
  <c r="AF430" i="15"/>
  <c r="AC430" i="15"/>
  <c r="Z430" i="15"/>
  <c r="W430" i="15"/>
  <c r="T430" i="15"/>
  <c r="Q430" i="15"/>
  <c r="N430" i="15"/>
  <c r="AH428" i="15"/>
  <c r="AF428" i="15"/>
  <c r="AC428" i="15"/>
  <c r="Z428" i="15"/>
  <c r="W428" i="15"/>
  <c r="T428" i="15"/>
  <c r="Q428" i="15"/>
  <c r="N428" i="15"/>
  <c r="AH427" i="15"/>
  <c r="AF427" i="15"/>
  <c r="AC427" i="15"/>
  <c r="Z427" i="15"/>
  <c r="W427" i="15"/>
  <c r="T427" i="15"/>
  <c r="Q427" i="15"/>
  <c r="N427" i="15"/>
  <c r="AH425" i="15"/>
  <c r="AF425" i="15"/>
  <c r="AC425" i="15"/>
  <c r="Z425" i="15"/>
  <c r="W425" i="15"/>
  <c r="T425" i="15"/>
  <c r="Q425" i="15"/>
  <c r="N425" i="15"/>
  <c r="AH424" i="15"/>
  <c r="AF424" i="15"/>
  <c r="AC424" i="15"/>
  <c r="Z424" i="15"/>
  <c r="W424" i="15"/>
  <c r="T424" i="15"/>
  <c r="Q424" i="15"/>
  <c r="N424" i="15"/>
  <c r="AH422" i="15"/>
  <c r="AF422" i="15"/>
  <c r="AC422" i="15"/>
  <c r="Z422" i="15"/>
  <c r="W422" i="15"/>
  <c r="T422" i="15"/>
  <c r="Q422" i="15"/>
  <c r="N422" i="15"/>
  <c r="AH420" i="15"/>
  <c r="AF420" i="15"/>
  <c r="AC420" i="15"/>
  <c r="Z420" i="15"/>
  <c r="W420" i="15"/>
  <c r="T420" i="15"/>
  <c r="Q420" i="15"/>
  <c r="N420" i="15"/>
  <c r="AH419" i="15"/>
  <c r="AF419" i="15"/>
  <c r="AC419" i="15"/>
  <c r="Z419" i="15"/>
  <c r="W419" i="15"/>
  <c r="T419" i="15"/>
  <c r="Q419" i="15"/>
  <c r="N419" i="15"/>
  <c r="AH418" i="15"/>
  <c r="AF418" i="15"/>
  <c r="AC418" i="15"/>
  <c r="Z418" i="15"/>
  <c r="W418" i="15"/>
  <c r="T418" i="15"/>
  <c r="Q418" i="15"/>
  <c r="N418" i="15"/>
  <c r="AH417" i="15"/>
  <c r="AF417" i="15"/>
  <c r="AC417" i="15"/>
  <c r="Z417" i="15"/>
  <c r="W417" i="15"/>
  <c r="T417" i="15"/>
  <c r="Q417" i="15"/>
  <c r="N417" i="15"/>
  <c r="AH416" i="15"/>
  <c r="AF416" i="15"/>
  <c r="AC416" i="15"/>
  <c r="Z416" i="15"/>
  <c r="W416" i="15"/>
  <c r="T416" i="15"/>
  <c r="Q416" i="15"/>
  <c r="N416" i="15"/>
  <c r="AH415" i="15"/>
  <c r="AF415" i="15"/>
  <c r="AC415" i="15"/>
  <c r="Z415" i="15"/>
  <c r="W415" i="15"/>
  <c r="T415" i="15"/>
  <c r="Q415" i="15"/>
  <c r="N415" i="15"/>
  <c r="AH413" i="15"/>
  <c r="AF413" i="15"/>
  <c r="AC413" i="15"/>
  <c r="Z413" i="15"/>
  <c r="W413" i="15"/>
  <c r="T413" i="15"/>
  <c r="Q413" i="15"/>
  <c r="N413" i="15"/>
  <c r="AH412" i="15"/>
  <c r="AF412" i="15"/>
  <c r="AC412" i="15"/>
  <c r="Z412" i="15"/>
  <c r="W412" i="15"/>
  <c r="T412" i="15"/>
  <c r="Q412" i="15"/>
  <c r="N412" i="15"/>
  <c r="AH411" i="15"/>
  <c r="AF411" i="15"/>
  <c r="AC411" i="15"/>
  <c r="Z411" i="15"/>
  <c r="W411" i="15"/>
  <c r="T411" i="15"/>
  <c r="Q411" i="15"/>
  <c r="N411" i="15"/>
  <c r="AH410" i="15"/>
  <c r="AF410" i="15"/>
  <c r="AC410" i="15"/>
  <c r="Z410" i="15"/>
  <c r="W410" i="15"/>
  <c r="T410" i="15"/>
  <c r="Q410" i="15"/>
  <c r="N410" i="15"/>
  <c r="AH408" i="15"/>
  <c r="AF408" i="15"/>
  <c r="AC408" i="15"/>
  <c r="Z408" i="15"/>
  <c r="W408" i="15"/>
  <c r="T408" i="15"/>
  <c r="Q408" i="15"/>
  <c r="N408" i="15"/>
  <c r="AH407" i="15"/>
  <c r="AF407" i="15"/>
  <c r="AC407" i="15"/>
  <c r="Z407" i="15"/>
  <c r="W407" i="15"/>
  <c r="T407" i="15"/>
  <c r="Q407" i="15"/>
  <c r="N407" i="15"/>
  <c r="AH406" i="15"/>
  <c r="AF406" i="15"/>
  <c r="AC406" i="15"/>
  <c r="Z406" i="15"/>
  <c r="W406" i="15"/>
  <c r="T406" i="15"/>
  <c r="Q406" i="15"/>
  <c r="N406" i="15"/>
  <c r="AH405" i="15"/>
  <c r="AF405" i="15"/>
  <c r="AC405" i="15"/>
  <c r="Z405" i="15"/>
  <c r="W405" i="15"/>
  <c r="T405" i="15"/>
  <c r="Q405" i="15"/>
  <c r="N405" i="15"/>
  <c r="AH404" i="15"/>
  <c r="AF404" i="15"/>
  <c r="AC404" i="15"/>
  <c r="Z404" i="15"/>
  <c r="W404" i="15"/>
  <c r="T404" i="15"/>
  <c r="Q404" i="15"/>
  <c r="N404" i="15"/>
  <c r="AH403" i="15"/>
  <c r="AF403" i="15"/>
  <c r="AC403" i="15"/>
  <c r="Z403" i="15"/>
  <c r="W403" i="15"/>
  <c r="T403" i="15"/>
  <c r="Q403" i="15"/>
  <c r="N403" i="15"/>
  <c r="AH402" i="15"/>
  <c r="AF402" i="15"/>
  <c r="AC402" i="15"/>
  <c r="Z402" i="15"/>
  <c r="W402" i="15"/>
  <c r="T402" i="15"/>
  <c r="Q402" i="15"/>
  <c r="N402" i="15"/>
  <c r="AH400" i="15"/>
  <c r="AF400" i="15"/>
  <c r="AC400" i="15"/>
  <c r="Z400" i="15"/>
  <c r="W400" i="15"/>
  <c r="T400" i="15"/>
  <c r="Q400" i="15"/>
  <c r="N400" i="15"/>
  <c r="AH399" i="15"/>
  <c r="AF399" i="15"/>
  <c r="AC399" i="15"/>
  <c r="Z399" i="15"/>
  <c r="W399" i="15"/>
  <c r="T399" i="15"/>
  <c r="Q399" i="15"/>
  <c r="N399" i="15"/>
  <c r="AH398" i="15"/>
  <c r="AF398" i="15"/>
  <c r="AC398" i="15"/>
  <c r="Z398" i="15"/>
  <c r="W398" i="15"/>
  <c r="T398" i="15"/>
  <c r="Q398" i="15"/>
  <c r="N398" i="15"/>
  <c r="AH397" i="15"/>
  <c r="AF397" i="15"/>
  <c r="AC397" i="15"/>
  <c r="Z397" i="15"/>
  <c r="W397" i="15"/>
  <c r="T397" i="15"/>
  <c r="Q397" i="15"/>
  <c r="N397" i="15"/>
  <c r="AH396" i="15"/>
  <c r="AF396" i="15"/>
  <c r="AC396" i="15"/>
  <c r="Z396" i="15"/>
  <c r="W396" i="15"/>
  <c r="T396" i="15"/>
  <c r="Q396" i="15"/>
  <c r="N396" i="15"/>
  <c r="AH395" i="15"/>
  <c r="AF395" i="15"/>
  <c r="AC395" i="15"/>
  <c r="Z395" i="15"/>
  <c r="W395" i="15"/>
  <c r="T395" i="15"/>
  <c r="Q395" i="15"/>
  <c r="N395" i="15"/>
  <c r="AH393" i="15"/>
  <c r="AF393" i="15"/>
  <c r="AC393" i="15"/>
  <c r="Z393" i="15"/>
  <c r="W393" i="15"/>
  <c r="T393" i="15"/>
  <c r="Q393" i="15"/>
  <c r="N393" i="15"/>
  <c r="AH391" i="15"/>
  <c r="AF391" i="15"/>
  <c r="AC391" i="15"/>
  <c r="Z391" i="15"/>
  <c r="W391" i="15"/>
  <c r="T391" i="15"/>
  <c r="Q391" i="15"/>
  <c r="N391" i="15"/>
  <c r="AH390" i="15"/>
  <c r="AF390" i="15"/>
  <c r="AC390" i="15"/>
  <c r="Z390" i="15"/>
  <c r="W390" i="15"/>
  <c r="T390" i="15"/>
  <c r="Q390" i="15"/>
  <c r="N390" i="15"/>
  <c r="AH389" i="15"/>
  <c r="AF389" i="15"/>
  <c r="AC389" i="15"/>
  <c r="Z389" i="15"/>
  <c r="W389" i="15"/>
  <c r="T389" i="15"/>
  <c r="Q389" i="15"/>
  <c r="N389" i="15"/>
  <c r="AH388" i="15"/>
  <c r="AF388" i="15"/>
  <c r="AC388" i="15"/>
  <c r="Z388" i="15"/>
  <c r="W388" i="15"/>
  <c r="T388" i="15"/>
  <c r="Q388" i="15"/>
  <c r="N388" i="15"/>
  <c r="AH387" i="15"/>
  <c r="AF387" i="15"/>
  <c r="AC387" i="15"/>
  <c r="Z387" i="15"/>
  <c r="W387" i="15"/>
  <c r="T387" i="15"/>
  <c r="Q387" i="15"/>
  <c r="N387" i="15"/>
  <c r="AH385" i="15"/>
  <c r="AF385" i="15"/>
  <c r="AC385" i="15"/>
  <c r="Z385" i="15"/>
  <c r="W385" i="15"/>
  <c r="T385" i="15"/>
  <c r="Q385" i="15"/>
  <c r="N385" i="15"/>
  <c r="AH384" i="15"/>
  <c r="AF384" i="15"/>
  <c r="AC384" i="15"/>
  <c r="Z384" i="15"/>
  <c r="W384" i="15"/>
  <c r="T384" i="15"/>
  <c r="Q384" i="15"/>
  <c r="N384" i="15"/>
  <c r="AH383" i="15"/>
  <c r="AF383" i="15"/>
  <c r="AC383" i="15"/>
  <c r="Z383" i="15"/>
  <c r="W383" i="15"/>
  <c r="T383" i="15"/>
  <c r="Q383" i="15"/>
  <c r="N383" i="15"/>
  <c r="AH382" i="15"/>
  <c r="AF382" i="15"/>
  <c r="AC382" i="15"/>
  <c r="Z382" i="15"/>
  <c r="W382" i="15"/>
  <c r="T382" i="15"/>
  <c r="Q382" i="15"/>
  <c r="N382" i="15"/>
  <c r="AH381" i="15"/>
  <c r="AF381" i="15"/>
  <c r="AC381" i="15"/>
  <c r="Z381" i="15"/>
  <c r="W381" i="15"/>
  <c r="T381" i="15"/>
  <c r="Q381" i="15"/>
  <c r="N381" i="15"/>
  <c r="AH379" i="15"/>
  <c r="AF379" i="15"/>
  <c r="AC379" i="15"/>
  <c r="Z379" i="15"/>
  <c r="W379" i="15"/>
  <c r="T379" i="15"/>
  <c r="Q379" i="15"/>
  <c r="N379" i="15"/>
  <c r="AH378" i="15"/>
  <c r="AF378" i="15"/>
  <c r="AC378" i="15"/>
  <c r="Z378" i="15"/>
  <c r="W378" i="15"/>
  <c r="T378" i="15"/>
  <c r="Q378" i="15"/>
  <c r="N378" i="15"/>
  <c r="AH376" i="15"/>
  <c r="AF376" i="15"/>
  <c r="AC376" i="15"/>
  <c r="Z376" i="15"/>
  <c r="W376" i="15"/>
  <c r="T376" i="15"/>
  <c r="Q376" i="15"/>
  <c r="N376" i="15"/>
  <c r="AH375" i="15"/>
  <c r="AF375" i="15"/>
  <c r="AC375" i="15"/>
  <c r="Z375" i="15"/>
  <c r="W375" i="15"/>
  <c r="T375" i="15"/>
  <c r="Q375" i="15"/>
  <c r="N375" i="15"/>
  <c r="AF374" i="15"/>
  <c r="AC374" i="15"/>
  <c r="Z374" i="15"/>
  <c r="W374" i="15"/>
  <c r="T374" i="15"/>
  <c r="Q374" i="15"/>
  <c r="N374" i="15"/>
  <c r="AH373" i="15"/>
  <c r="AF373" i="15"/>
  <c r="AC373" i="15"/>
  <c r="Z373" i="15"/>
  <c r="W373" i="15"/>
  <c r="T373" i="15"/>
  <c r="Q373" i="15"/>
  <c r="N373" i="15"/>
  <c r="AH372" i="15"/>
  <c r="AF372" i="15"/>
  <c r="AC372" i="15"/>
  <c r="Z372" i="15"/>
  <c r="W372" i="15"/>
  <c r="T372" i="15"/>
  <c r="Q372" i="15"/>
  <c r="N372" i="15"/>
  <c r="AH371" i="15"/>
  <c r="AF371" i="15"/>
  <c r="AC371" i="15"/>
  <c r="Z371" i="15"/>
  <c r="W371" i="15"/>
  <c r="T371" i="15"/>
  <c r="Q371" i="15"/>
  <c r="N371" i="15"/>
  <c r="AH370" i="15"/>
  <c r="AF370" i="15"/>
  <c r="AC370" i="15"/>
  <c r="Z370" i="15"/>
  <c r="W370" i="15"/>
  <c r="T370" i="15"/>
  <c r="Q370" i="15"/>
  <c r="N370" i="15"/>
  <c r="AH369" i="15"/>
  <c r="AF369" i="15"/>
  <c r="AC369" i="15"/>
  <c r="Z369" i="15"/>
  <c r="W369" i="15"/>
  <c r="T369" i="15"/>
  <c r="Q369" i="15"/>
  <c r="N369" i="15"/>
  <c r="AH368" i="15"/>
  <c r="AF368" i="15"/>
  <c r="AC368" i="15"/>
  <c r="Z368" i="15"/>
  <c r="W368" i="15"/>
  <c r="T368" i="15"/>
  <c r="Q368" i="15"/>
  <c r="N368" i="15"/>
  <c r="AH366" i="15"/>
  <c r="AF366" i="15"/>
  <c r="AC366" i="15"/>
  <c r="Z366" i="15"/>
  <c r="W366" i="15"/>
  <c r="T366" i="15"/>
  <c r="Q366" i="15"/>
  <c r="N366" i="15"/>
  <c r="AH365" i="15"/>
  <c r="AC365" i="15"/>
  <c r="Z365" i="15"/>
  <c r="W365" i="15"/>
  <c r="T365" i="15"/>
  <c r="Q365" i="15"/>
  <c r="N365" i="15"/>
  <c r="AH363" i="15"/>
  <c r="AF363" i="15"/>
  <c r="AC363" i="15"/>
  <c r="Z363" i="15"/>
  <c r="W363" i="15"/>
  <c r="T363" i="15"/>
  <c r="Q363" i="15"/>
  <c r="N363" i="15"/>
  <c r="AH361" i="15"/>
  <c r="AF361" i="15"/>
  <c r="AC361" i="15"/>
  <c r="Z361" i="15"/>
  <c r="W361" i="15"/>
  <c r="T361" i="15"/>
  <c r="Q361" i="15"/>
  <c r="N361" i="15"/>
  <c r="AH360" i="15"/>
  <c r="AF360" i="15"/>
  <c r="AC360" i="15"/>
  <c r="Z360" i="15"/>
  <c r="W360" i="15"/>
  <c r="T360" i="15"/>
  <c r="Q360" i="15"/>
  <c r="N360" i="15"/>
  <c r="AH358" i="15"/>
  <c r="AF358" i="15"/>
  <c r="AC358" i="15"/>
  <c r="Z358" i="15"/>
  <c r="W358" i="15"/>
  <c r="T358" i="15"/>
  <c r="Q358" i="15"/>
  <c r="N358" i="15"/>
  <c r="AH357" i="15"/>
  <c r="AF357" i="15"/>
  <c r="AC357" i="15"/>
  <c r="Z357" i="15"/>
  <c r="W357" i="15"/>
  <c r="T357" i="15"/>
  <c r="Q357" i="15"/>
  <c r="N357" i="15"/>
  <c r="AH355" i="15"/>
  <c r="AC355" i="15"/>
  <c r="Z355" i="15"/>
  <c r="W355" i="15"/>
  <c r="AH354" i="15"/>
  <c r="AF354" i="15"/>
  <c r="AC354" i="15"/>
  <c r="Z354" i="15"/>
  <c r="W354" i="15"/>
  <c r="T354" i="15"/>
  <c r="Q354" i="15"/>
  <c r="N354" i="15"/>
  <c r="AH353" i="15"/>
  <c r="AF353" i="15"/>
  <c r="AC353" i="15"/>
  <c r="Z353" i="15"/>
  <c r="W353" i="15"/>
  <c r="T353" i="15"/>
  <c r="Q353" i="15"/>
  <c r="N353" i="15"/>
  <c r="AH352" i="15"/>
  <c r="AF352" i="15"/>
  <c r="AC352" i="15"/>
  <c r="Z352" i="15"/>
  <c r="W352" i="15"/>
  <c r="T352" i="15"/>
  <c r="Q352" i="15"/>
  <c r="N352" i="15"/>
  <c r="AH351" i="15"/>
  <c r="AF351" i="15"/>
  <c r="AC351" i="15"/>
  <c r="Z351" i="15"/>
  <c r="W351" i="15"/>
  <c r="T351" i="15"/>
  <c r="Q351" i="15"/>
  <c r="N351" i="15"/>
  <c r="AH350" i="15"/>
  <c r="AF350" i="15"/>
  <c r="AC350" i="15"/>
  <c r="Z350" i="15"/>
  <c r="W350" i="15"/>
  <c r="T350" i="15"/>
  <c r="Q350" i="15"/>
  <c r="N350" i="15"/>
  <c r="AH349" i="15"/>
  <c r="AF349" i="15"/>
  <c r="AC349" i="15"/>
  <c r="Z349" i="15"/>
  <c r="W349" i="15"/>
  <c r="T349" i="15"/>
  <c r="Q349" i="15"/>
  <c r="N349" i="15"/>
  <c r="AH347" i="15"/>
  <c r="AF347" i="15"/>
  <c r="AC347" i="15"/>
  <c r="Z347" i="15"/>
  <c r="W347" i="15"/>
  <c r="T347" i="15"/>
  <c r="Q347" i="15"/>
  <c r="N347" i="15"/>
  <c r="AH346" i="15"/>
  <c r="AF346" i="15"/>
  <c r="AC346" i="15"/>
  <c r="Z346" i="15"/>
  <c r="W346" i="15"/>
  <c r="T346" i="15"/>
  <c r="Q346" i="15"/>
  <c r="N346" i="15"/>
  <c r="AH344" i="15"/>
  <c r="AF344" i="15"/>
  <c r="AC344" i="15"/>
  <c r="Z344" i="15"/>
  <c r="W344" i="15"/>
  <c r="T344" i="15"/>
  <c r="Q344" i="15"/>
  <c r="N344" i="15"/>
  <c r="AH342" i="15"/>
  <c r="AF342" i="15"/>
  <c r="AC342" i="15"/>
  <c r="Z342" i="15"/>
  <c r="W342" i="15"/>
  <c r="T342" i="15"/>
  <c r="Q342" i="15"/>
  <c r="N342" i="15"/>
  <c r="AH340" i="15"/>
  <c r="AF340" i="15"/>
  <c r="AC340" i="15"/>
  <c r="Z340" i="15"/>
  <c r="W340" i="15"/>
  <c r="T340" i="15"/>
  <c r="Q340" i="15"/>
  <c r="N340" i="15"/>
  <c r="AH339" i="15"/>
  <c r="AF339" i="15"/>
  <c r="AC339" i="15"/>
  <c r="Z339" i="15"/>
  <c r="W339" i="15"/>
  <c r="T339" i="15"/>
  <c r="Q339" i="15"/>
  <c r="N339" i="15"/>
  <c r="AH338" i="15"/>
  <c r="AF338" i="15"/>
  <c r="AC338" i="15"/>
  <c r="Z338" i="15"/>
  <c r="W338" i="15"/>
  <c r="T338" i="15"/>
  <c r="Q338" i="15"/>
  <c r="N338" i="15"/>
  <c r="AH336" i="15"/>
  <c r="AF336" i="15"/>
  <c r="AC336" i="15"/>
  <c r="Z336" i="15"/>
  <c r="W336" i="15"/>
  <c r="T336" i="15"/>
  <c r="Q336" i="15"/>
  <c r="N336" i="15"/>
  <c r="AH335" i="15"/>
  <c r="AF335" i="15"/>
  <c r="AC335" i="15"/>
  <c r="Z335" i="15"/>
  <c r="W335" i="15"/>
  <c r="T335" i="15"/>
  <c r="Q335" i="15"/>
  <c r="N335" i="15"/>
  <c r="AH333" i="15"/>
  <c r="AF333" i="15"/>
  <c r="AC333" i="15"/>
  <c r="Z333" i="15"/>
  <c r="W333" i="15"/>
  <c r="T333" i="15"/>
  <c r="Q333" i="15"/>
  <c r="N333" i="15"/>
  <c r="AH332" i="15"/>
  <c r="AF332" i="15"/>
  <c r="AC332" i="15"/>
  <c r="Z332" i="15"/>
  <c r="W332" i="15"/>
  <c r="T332" i="15"/>
  <c r="Q332" i="15"/>
  <c r="N332" i="15"/>
  <c r="AH331" i="15"/>
  <c r="AF331" i="15"/>
  <c r="AC331" i="15"/>
  <c r="Z331" i="15"/>
  <c r="W331" i="15"/>
  <c r="T331" i="15"/>
  <c r="Q331" i="15"/>
  <c r="N331" i="15"/>
  <c r="AH330" i="15"/>
  <c r="AF330" i="15"/>
  <c r="AC330" i="15"/>
  <c r="Z330" i="15"/>
  <c r="W330" i="15"/>
  <c r="T330" i="15"/>
  <c r="Q330" i="15"/>
  <c r="N330" i="15"/>
  <c r="AH329" i="15"/>
  <c r="AF329" i="15"/>
  <c r="AC329" i="15"/>
  <c r="Z329" i="15"/>
  <c r="W329" i="15"/>
  <c r="T329" i="15"/>
  <c r="Q329" i="15"/>
  <c r="N329" i="15"/>
  <c r="AH328" i="15"/>
  <c r="AF328" i="15"/>
  <c r="AC328" i="15"/>
  <c r="Z328" i="15"/>
  <c r="W328" i="15"/>
  <c r="T328" i="15"/>
  <c r="Q328" i="15"/>
  <c r="N328" i="15"/>
  <c r="AH327" i="15"/>
  <c r="AF327" i="15"/>
  <c r="AC327" i="15"/>
  <c r="Z327" i="15"/>
  <c r="W327" i="15"/>
  <c r="T327" i="15"/>
  <c r="Q327" i="15"/>
  <c r="N327" i="15"/>
  <c r="AH326" i="15"/>
  <c r="AF326" i="15"/>
  <c r="AC326" i="15"/>
  <c r="Z326" i="15"/>
  <c r="W326" i="15"/>
  <c r="T326" i="15"/>
  <c r="Q326" i="15"/>
  <c r="N326" i="15"/>
  <c r="AH325" i="15"/>
  <c r="AF325" i="15"/>
  <c r="AC325" i="15"/>
  <c r="Z325" i="15"/>
  <c r="W325" i="15"/>
  <c r="T325" i="15"/>
  <c r="Q325" i="15"/>
  <c r="N325" i="15"/>
  <c r="AH324" i="15"/>
  <c r="AF324" i="15"/>
  <c r="AC324" i="15"/>
  <c r="Z324" i="15"/>
  <c r="W324" i="15"/>
  <c r="T324" i="15"/>
  <c r="Q324" i="15"/>
  <c r="N324" i="15"/>
  <c r="AH323" i="15"/>
  <c r="AF323" i="15"/>
  <c r="AC323" i="15"/>
  <c r="Z323" i="15"/>
  <c r="W323" i="15"/>
  <c r="T323" i="15"/>
  <c r="Q323" i="15"/>
  <c r="N323" i="15"/>
  <c r="AH322" i="15"/>
  <c r="AF322" i="15"/>
  <c r="AC322" i="15"/>
  <c r="Z322" i="15"/>
  <c r="W322" i="15"/>
  <c r="T322" i="15"/>
  <c r="Q322" i="15"/>
  <c r="N322" i="15"/>
  <c r="AH321" i="15"/>
  <c r="AF321" i="15"/>
  <c r="AC321" i="15"/>
  <c r="Z321" i="15"/>
  <c r="W321" i="15"/>
  <c r="T321" i="15"/>
  <c r="Q321" i="15"/>
  <c r="N321" i="15"/>
  <c r="AH320" i="15"/>
  <c r="AF320" i="15"/>
  <c r="AC320" i="15"/>
  <c r="Z320" i="15"/>
  <c r="W320" i="15"/>
  <c r="T320" i="15"/>
  <c r="Q320" i="15"/>
  <c r="N320" i="15"/>
  <c r="AH318" i="15"/>
  <c r="AF318" i="15"/>
  <c r="AC318" i="15"/>
  <c r="Z318" i="15"/>
  <c r="W318" i="15"/>
  <c r="T318" i="15"/>
  <c r="Q318" i="15"/>
  <c r="N318" i="15"/>
  <c r="AH317" i="15"/>
  <c r="AF317" i="15"/>
  <c r="AC317" i="15"/>
  <c r="Z317" i="15"/>
  <c r="W317" i="15"/>
  <c r="T317" i="15"/>
  <c r="Q317" i="15"/>
  <c r="N317" i="15"/>
  <c r="AH316" i="15"/>
  <c r="AF316" i="15"/>
  <c r="AC316" i="15"/>
  <c r="Z316" i="15"/>
  <c r="W316" i="15"/>
  <c r="T316" i="15"/>
  <c r="Q316" i="15"/>
  <c r="N316" i="15"/>
  <c r="AH315" i="15"/>
  <c r="AF315" i="15"/>
  <c r="AC315" i="15"/>
  <c r="Z315" i="15"/>
  <c r="W315" i="15"/>
  <c r="T315" i="15"/>
  <c r="Q315" i="15"/>
  <c r="N315" i="15"/>
  <c r="AH314" i="15"/>
  <c r="AF314" i="15"/>
  <c r="AC314" i="15"/>
  <c r="Z314" i="15"/>
  <c r="W314" i="15"/>
  <c r="T314" i="15"/>
  <c r="Q314" i="15"/>
  <c r="N314" i="15"/>
  <c r="AH313" i="15"/>
  <c r="AF313" i="15"/>
  <c r="AC313" i="15"/>
  <c r="Z313" i="15"/>
  <c r="W313" i="15"/>
  <c r="T313" i="15"/>
  <c r="Q313" i="15"/>
  <c r="N313" i="15"/>
  <c r="AH311" i="15"/>
  <c r="AF311" i="15"/>
  <c r="AC311" i="15"/>
  <c r="Z311" i="15"/>
  <c r="W311" i="15"/>
  <c r="T311" i="15"/>
  <c r="Q311" i="15"/>
  <c r="N311" i="15"/>
  <c r="AH310" i="15"/>
  <c r="AF310" i="15"/>
  <c r="AC310" i="15"/>
  <c r="Z310" i="15"/>
  <c r="W310" i="15"/>
  <c r="T310" i="15"/>
  <c r="Q310" i="15"/>
  <c r="N310" i="15"/>
  <c r="AH309" i="15"/>
  <c r="AF309" i="15"/>
  <c r="AC309" i="15"/>
  <c r="Z309" i="15"/>
  <c r="W309" i="15"/>
  <c r="T309" i="15"/>
  <c r="Q309" i="15"/>
  <c r="N309" i="15"/>
  <c r="AH307" i="15"/>
  <c r="AF307" i="15"/>
  <c r="AC307" i="15"/>
  <c r="Z307" i="15"/>
  <c r="W307" i="15"/>
  <c r="T307" i="15"/>
  <c r="Q307" i="15"/>
  <c r="N307" i="15"/>
  <c r="AH305" i="15"/>
  <c r="AF305" i="15"/>
  <c r="AC305" i="15"/>
  <c r="Z305" i="15"/>
  <c r="W305" i="15"/>
  <c r="T305" i="15"/>
  <c r="Q305" i="15"/>
  <c r="N305" i="15"/>
  <c r="AH304" i="15"/>
  <c r="AF304" i="15"/>
  <c r="AC304" i="15"/>
  <c r="Z304" i="15"/>
  <c r="W304" i="15"/>
  <c r="T304" i="15"/>
  <c r="Q304" i="15"/>
  <c r="N304" i="15"/>
  <c r="AH303" i="15"/>
  <c r="AF303" i="15"/>
  <c r="AC303" i="15"/>
  <c r="Z303" i="15"/>
  <c r="W303" i="15"/>
  <c r="T303" i="15"/>
  <c r="Q303" i="15"/>
  <c r="N303" i="15"/>
  <c r="AH302" i="15"/>
  <c r="AC302" i="15"/>
  <c r="Z302" i="15"/>
  <c r="W302" i="15"/>
  <c r="T302" i="15"/>
  <c r="Q302" i="15"/>
  <c r="N302" i="15"/>
  <c r="AH301" i="15"/>
  <c r="AF301" i="15"/>
  <c r="AC301" i="15"/>
  <c r="Z301" i="15"/>
  <c r="W301" i="15"/>
  <c r="T301" i="15"/>
  <c r="Q301" i="15"/>
  <c r="N301" i="15"/>
  <c r="AH300" i="15"/>
  <c r="AF300" i="15"/>
  <c r="AC300" i="15"/>
  <c r="Z300" i="15"/>
  <c r="W300" i="15"/>
  <c r="T300" i="15"/>
  <c r="Q300" i="15"/>
  <c r="N300" i="15"/>
  <c r="AH298" i="15"/>
  <c r="AF298" i="15"/>
  <c r="AC298" i="15"/>
  <c r="Z298" i="15"/>
  <c r="W298" i="15"/>
  <c r="T298" i="15"/>
  <c r="Q298" i="15"/>
  <c r="N298" i="15"/>
  <c r="AH297" i="15"/>
  <c r="AF297" i="15"/>
  <c r="AC297" i="15"/>
  <c r="Z297" i="15"/>
  <c r="W297" i="15"/>
  <c r="T297" i="15"/>
  <c r="Q297" i="15"/>
  <c r="N297" i="15"/>
  <c r="AH295" i="15"/>
  <c r="AF295" i="15"/>
  <c r="AC295" i="15"/>
  <c r="Z295" i="15"/>
  <c r="W295" i="15"/>
  <c r="T295" i="15"/>
  <c r="Q295" i="15"/>
  <c r="N295" i="15"/>
  <c r="AH294" i="15"/>
  <c r="AF294" i="15"/>
  <c r="AC294" i="15"/>
  <c r="Z294" i="15"/>
  <c r="W294" i="15"/>
  <c r="T294" i="15"/>
  <c r="Q294" i="15"/>
  <c r="N294" i="15"/>
  <c r="AH293" i="15"/>
  <c r="AF293" i="15"/>
  <c r="AC293" i="15"/>
  <c r="Z293" i="15"/>
  <c r="W293" i="15"/>
  <c r="T293" i="15"/>
  <c r="Q293" i="15"/>
  <c r="N293" i="15"/>
  <c r="AH292" i="15"/>
  <c r="AF292" i="15"/>
  <c r="AC292" i="15"/>
  <c r="Z292" i="15"/>
  <c r="W292" i="15"/>
  <c r="T292" i="15"/>
  <c r="Q292" i="15"/>
  <c r="N292" i="15"/>
  <c r="AH291" i="15"/>
  <c r="AF291" i="15"/>
  <c r="AC291" i="15"/>
  <c r="Z291" i="15"/>
  <c r="W291" i="15"/>
  <c r="T291" i="15"/>
  <c r="Q291" i="15"/>
  <c r="N291" i="15"/>
  <c r="AH290" i="15"/>
  <c r="AF290" i="15"/>
  <c r="AC290" i="15"/>
  <c r="Z290" i="15"/>
  <c r="W290" i="15"/>
  <c r="T290" i="15"/>
  <c r="Q290" i="15"/>
  <c r="N290" i="15"/>
  <c r="AH288" i="15"/>
  <c r="AF288" i="15"/>
  <c r="AC288" i="15"/>
  <c r="Z288" i="15"/>
  <c r="W288" i="15"/>
  <c r="T288" i="15"/>
  <c r="Q288" i="15"/>
  <c r="N288" i="15"/>
  <c r="AH287" i="15"/>
  <c r="AF287" i="15"/>
  <c r="AC287" i="15"/>
  <c r="Z287" i="15"/>
  <c r="W287" i="15"/>
  <c r="T287" i="15"/>
  <c r="Q287" i="15"/>
  <c r="N287" i="15"/>
  <c r="AH286" i="15"/>
  <c r="AF286" i="15"/>
  <c r="AC286" i="15"/>
  <c r="Z286" i="15"/>
  <c r="W286" i="15"/>
  <c r="T286" i="15"/>
  <c r="Q286" i="15"/>
  <c r="N286" i="15"/>
  <c r="AH284" i="15"/>
  <c r="AF284" i="15"/>
  <c r="AC284" i="15"/>
  <c r="Z284" i="15"/>
  <c r="W284" i="15"/>
  <c r="T284" i="15"/>
  <c r="Q284" i="15"/>
  <c r="N284" i="15"/>
  <c r="AH282" i="15"/>
  <c r="AF282" i="15"/>
  <c r="AC282" i="15"/>
  <c r="Z282" i="15"/>
  <c r="W282" i="15"/>
  <c r="T282" i="15"/>
  <c r="Q282" i="15"/>
  <c r="N282" i="15"/>
  <c r="AH280" i="15"/>
  <c r="AF280" i="15"/>
  <c r="AC280" i="15"/>
  <c r="Z280" i="15"/>
  <c r="W280" i="15"/>
  <c r="T280" i="15"/>
  <c r="Q280" i="15"/>
  <c r="N280" i="15"/>
  <c r="AH278" i="15"/>
  <c r="AF278" i="15"/>
  <c r="AC278" i="15"/>
  <c r="Z278" i="15"/>
  <c r="W278" i="15"/>
  <c r="T278" i="15"/>
  <c r="Q278" i="15"/>
  <c r="N278" i="15"/>
  <c r="AH277" i="15"/>
  <c r="AF277" i="15"/>
  <c r="AC277" i="15"/>
  <c r="Z277" i="15"/>
  <c r="W277" i="15"/>
  <c r="T277" i="15"/>
  <c r="Q277" i="15"/>
  <c r="N277" i="15"/>
  <c r="AH275" i="15"/>
  <c r="AF275" i="15"/>
  <c r="AC275" i="15"/>
  <c r="Z275" i="15"/>
  <c r="W275" i="15"/>
  <c r="T275" i="15"/>
  <c r="Q275" i="15"/>
  <c r="N275" i="15"/>
  <c r="AH274" i="15"/>
  <c r="AF274" i="15"/>
  <c r="AC274" i="15"/>
  <c r="Z274" i="15"/>
  <c r="W274" i="15"/>
  <c r="T274" i="15"/>
  <c r="Q274" i="15"/>
  <c r="N274" i="15"/>
  <c r="AH273" i="15"/>
  <c r="AF273" i="15"/>
  <c r="AC273" i="15"/>
  <c r="Z273" i="15"/>
  <c r="W273" i="15"/>
  <c r="T273" i="15"/>
  <c r="Q273" i="15"/>
  <c r="N273" i="15"/>
  <c r="AH272" i="15"/>
  <c r="AF272" i="15"/>
  <c r="AC272" i="15"/>
  <c r="Z272" i="15"/>
  <c r="W272" i="15"/>
  <c r="T272" i="15"/>
  <c r="Q272" i="15"/>
  <c r="N272" i="15"/>
  <c r="AH270" i="15"/>
  <c r="AF270" i="15"/>
  <c r="AC270" i="15"/>
  <c r="Z270" i="15"/>
  <c r="W270" i="15"/>
  <c r="T270" i="15"/>
  <c r="Q270" i="15"/>
  <c r="N270" i="15"/>
  <c r="AH269" i="15"/>
  <c r="AF269" i="15"/>
  <c r="AC269" i="15"/>
  <c r="Z269" i="15"/>
  <c r="W269" i="15"/>
  <c r="T269" i="15"/>
  <c r="Q269" i="15"/>
  <c r="N269" i="15"/>
  <c r="AH268" i="15"/>
  <c r="AF268" i="15"/>
  <c r="AC268" i="15"/>
  <c r="Z268" i="15"/>
  <c r="W268" i="15"/>
  <c r="T268" i="15"/>
  <c r="Q268" i="15"/>
  <c r="N268" i="15"/>
  <c r="AH267" i="15"/>
  <c r="AF267" i="15"/>
  <c r="AC267" i="15"/>
  <c r="Z267" i="15"/>
  <c r="W267" i="15"/>
  <c r="T267" i="15"/>
  <c r="Q267" i="15"/>
  <c r="N267" i="15"/>
  <c r="AH266" i="15"/>
  <c r="AF266" i="15"/>
  <c r="AC266" i="15"/>
  <c r="Z266" i="15"/>
  <c r="W266" i="15"/>
  <c r="T266" i="15"/>
  <c r="Q266" i="15"/>
  <c r="N266" i="15"/>
  <c r="AH265" i="15"/>
  <c r="AF265" i="15"/>
  <c r="AC265" i="15"/>
  <c r="Z265" i="15"/>
  <c r="W265" i="15"/>
  <c r="T265" i="15"/>
  <c r="Q265" i="15"/>
  <c r="N265" i="15"/>
  <c r="AH263" i="15"/>
  <c r="AF263" i="15"/>
  <c r="AC263" i="15"/>
  <c r="Z263" i="15"/>
  <c r="W263" i="15"/>
  <c r="T263" i="15"/>
  <c r="Q263" i="15"/>
  <c r="N263" i="15"/>
  <c r="AH262" i="15"/>
  <c r="AF262" i="15"/>
  <c r="AC262" i="15"/>
  <c r="Z262" i="15"/>
  <c r="W262" i="15"/>
  <c r="T262" i="15"/>
  <c r="Q262" i="15"/>
  <c r="N262" i="15"/>
  <c r="AH261" i="15"/>
  <c r="AF261" i="15"/>
  <c r="AC261" i="15"/>
  <c r="Z261" i="15"/>
  <c r="W261" i="15"/>
  <c r="T261" i="15"/>
  <c r="Q261" i="15"/>
  <c r="N261" i="15"/>
  <c r="AH259" i="15"/>
  <c r="AF259" i="15"/>
  <c r="AC259" i="15"/>
  <c r="Z259" i="15"/>
  <c r="W259" i="15"/>
  <c r="T259" i="15"/>
  <c r="Q259" i="15"/>
  <c r="N259" i="15"/>
  <c r="AH258" i="15"/>
  <c r="AF258" i="15"/>
  <c r="AC258" i="15"/>
  <c r="Z258" i="15"/>
  <c r="W258" i="15"/>
  <c r="T258" i="15"/>
  <c r="Q258" i="15"/>
  <c r="N258" i="15"/>
  <c r="AH256" i="15"/>
  <c r="AF256" i="15"/>
  <c r="AC256" i="15"/>
  <c r="Z256" i="15"/>
  <c r="W256" i="15"/>
  <c r="T256" i="15"/>
  <c r="Q256" i="15"/>
  <c r="N256" i="15"/>
  <c r="AH255" i="15"/>
  <c r="AF255" i="15"/>
  <c r="AC255" i="15"/>
  <c r="Z255" i="15"/>
  <c r="W255" i="15"/>
  <c r="T255" i="15"/>
  <c r="Q255" i="15"/>
  <c r="N255" i="15"/>
  <c r="AH254" i="15"/>
  <c r="AF254" i="15"/>
  <c r="AC254" i="15"/>
  <c r="Z254" i="15"/>
  <c r="W254" i="15"/>
  <c r="T254" i="15"/>
  <c r="Q254" i="15"/>
  <c r="N254" i="15"/>
  <c r="AH252" i="15"/>
  <c r="AF252" i="15"/>
  <c r="AC252" i="15"/>
  <c r="Z252" i="15"/>
  <c r="W252" i="15"/>
  <c r="T252" i="15"/>
  <c r="Q252" i="15"/>
  <c r="N252" i="15"/>
  <c r="AH251" i="15"/>
  <c r="AF251" i="15"/>
  <c r="AC251" i="15"/>
  <c r="Z251" i="15"/>
  <c r="W251" i="15"/>
  <c r="T251" i="15"/>
  <c r="Q251" i="15"/>
  <c r="N251" i="15"/>
  <c r="AH250" i="15"/>
  <c r="AF250" i="15"/>
  <c r="AC250" i="15"/>
  <c r="Z250" i="15"/>
  <c r="W250" i="15"/>
  <c r="T250" i="15"/>
  <c r="Q250" i="15"/>
  <c r="N250" i="15"/>
  <c r="AH249" i="15"/>
  <c r="AF249" i="15"/>
  <c r="AC249" i="15"/>
  <c r="Z249" i="15"/>
  <c r="W249" i="15"/>
  <c r="T249" i="15"/>
  <c r="Q249" i="15"/>
  <c r="N249" i="15"/>
  <c r="AH247" i="15"/>
  <c r="AF247" i="15"/>
  <c r="AC247" i="15"/>
  <c r="Z247" i="15"/>
  <c r="W247" i="15"/>
  <c r="T247" i="15"/>
  <c r="Q247" i="15"/>
  <c r="N247" i="15"/>
  <c r="AH246" i="15"/>
  <c r="AF246" i="15"/>
  <c r="AC246" i="15"/>
  <c r="Z246" i="15"/>
  <c r="W246" i="15"/>
  <c r="T246" i="15"/>
  <c r="Q246" i="15"/>
  <c r="N246" i="15"/>
  <c r="AH245" i="15"/>
  <c r="AF245" i="15"/>
  <c r="AC245" i="15"/>
  <c r="Z245" i="15"/>
  <c r="W245" i="15"/>
  <c r="T245" i="15"/>
  <c r="Q245" i="15"/>
  <c r="N245" i="15"/>
  <c r="AH244" i="15"/>
  <c r="AF244" i="15"/>
  <c r="AC244" i="15"/>
  <c r="Z244" i="15"/>
  <c r="W244" i="15"/>
  <c r="T244" i="15"/>
  <c r="Q244" i="15"/>
  <c r="N244" i="15"/>
  <c r="AH243" i="15"/>
  <c r="AF243" i="15"/>
  <c r="AC243" i="15"/>
  <c r="Z243" i="15"/>
  <c r="W243" i="15"/>
  <c r="T243" i="15"/>
  <c r="Q243" i="15"/>
  <c r="N243" i="15"/>
  <c r="AH242" i="15"/>
  <c r="AF242" i="15"/>
  <c r="AC242" i="15"/>
  <c r="Z242" i="15"/>
  <c r="W242" i="15"/>
  <c r="T242" i="15"/>
  <c r="Q242" i="15"/>
  <c r="N242" i="15"/>
  <c r="AH241" i="15"/>
  <c r="AF241" i="15"/>
  <c r="AC241" i="15"/>
  <c r="Z241" i="15"/>
  <c r="W241" i="15"/>
  <c r="T241" i="15"/>
  <c r="Q241" i="15"/>
  <c r="N241" i="15"/>
  <c r="AH240" i="15"/>
  <c r="AF240" i="15"/>
  <c r="AC240" i="15"/>
  <c r="Z240" i="15"/>
  <c r="W240" i="15"/>
  <c r="T240" i="15"/>
  <c r="Q240" i="15"/>
  <c r="N240" i="15"/>
  <c r="AH239" i="15"/>
  <c r="AF239" i="15"/>
  <c r="AC239" i="15"/>
  <c r="Z239" i="15"/>
  <c r="W239" i="15"/>
  <c r="T239" i="15"/>
  <c r="Q239" i="15"/>
  <c r="N239" i="15"/>
  <c r="AH237" i="15"/>
  <c r="AF237" i="15"/>
  <c r="AC237" i="15"/>
  <c r="Z237" i="15"/>
  <c r="W237" i="15"/>
  <c r="T237" i="15"/>
  <c r="Q237" i="15"/>
  <c r="N237" i="15"/>
  <c r="AH236" i="15"/>
  <c r="AF236" i="15"/>
  <c r="AC236" i="15"/>
  <c r="Z236" i="15"/>
  <c r="W236" i="15"/>
  <c r="T236" i="15"/>
  <c r="Q236" i="15"/>
  <c r="N236" i="15"/>
  <c r="AH235" i="15"/>
  <c r="AF235" i="15"/>
  <c r="AC235" i="15"/>
  <c r="Z235" i="15"/>
  <c r="W235" i="15"/>
  <c r="T235" i="15"/>
  <c r="Q235" i="15"/>
  <c r="N235" i="15"/>
  <c r="AH234" i="15"/>
  <c r="AF234" i="15"/>
  <c r="AC234" i="15"/>
  <c r="Z234" i="15"/>
  <c r="W234" i="15"/>
  <c r="T234" i="15"/>
  <c r="Q234" i="15"/>
  <c r="N234" i="15"/>
  <c r="AH233" i="15"/>
  <c r="AF233" i="15"/>
  <c r="AC233" i="15"/>
  <c r="Z233" i="15"/>
  <c r="W233" i="15"/>
  <c r="T233" i="15"/>
  <c r="Q233" i="15"/>
  <c r="N233" i="15"/>
  <c r="AH232" i="15"/>
  <c r="AF232" i="15"/>
  <c r="AC232" i="15"/>
  <c r="Z232" i="15"/>
  <c r="W232" i="15"/>
  <c r="T232" i="15"/>
  <c r="Q232" i="15"/>
  <c r="N232" i="15"/>
  <c r="AH231" i="15"/>
  <c r="AF231" i="15"/>
  <c r="AC231" i="15"/>
  <c r="Z231" i="15"/>
  <c r="W231" i="15"/>
  <c r="T231" i="15"/>
  <c r="Q231" i="15"/>
  <c r="N231" i="15"/>
  <c r="AH230" i="15"/>
  <c r="AF230" i="15"/>
  <c r="AC230" i="15"/>
  <c r="Z230" i="15"/>
  <c r="W230" i="15"/>
  <c r="T230" i="15"/>
  <c r="Q230" i="15"/>
  <c r="N230" i="15"/>
  <c r="AH229" i="15"/>
  <c r="AF229" i="15"/>
  <c r="AC229" i="15"/>
  <c r="Z229" i="15"/>
  <c r="W229" i="15"/>
  <c r="T229" i="15"/>
  <c r="Q229" i="15"/>
  <c r="N229" i="15"/>
  <c r="AH228" i="15"/>
  <c r="AF228" i="15"/>
  <c r="AC228" i="15"/>
  <c r="Z228" i="15"/>
  <c r="W228" i="15"/>
  <c r="T228" i="15"/>
  <c r="Q228" i="15"/>
  <c r="N228" i="15"/>
  <c r="AH227" i="15"/>
  <c r="AF227" i="15"/>
  <c r="AC227" i="15"/>
  <c r="Z227" i="15"/>
  <c r="W227" i="15"/>
  <c r="T227" i="15"/>
  <c r="Q227" i="15"/>
  <c r="N227" i="15"/>
  <c r="AH226" i="15"/>
  <c r="AF226" i="15"/>
  <c r="AC226" i="15"/>
  <c r="Z226" i="15"/>
  <c r="W226" i="15"/>
  <c r="T226" i="15"/>
  <c r="Q226" i="15"/>
  <c r="N226" i="15"/>
  <c r="AH225" i="15"/>
  <c r="AF225" i="15"/>
  <c r="AC225" i="15"/>
  <c r="Z225" i="15"/>
  <c r="W225" i="15"/>
  <c r="T225" i="15"/>
  <c r="Q225" i="15"/>
  <c r="N225" i="15"/>
  <c r="AH224" i="15"/>
  <c r="AF224" i="15"/>
  <c r="AC224" i="15"/>
  <c r="Z224" i="15"/>
  <c r="W224" i="15"/>
  <c r="T224" i="15"/>
  <c r="Q224" i="15"/>
  <c r="N224" i="15"/>
  <c r="AH223" i="15"/>
  <c r="AF223" i="15"/>
  <c r="AC223" i="15"/>
  <c r="Z223" i="15"/>
  <c r="W223" i="15"/>
  <c r="T223" i="15"/>
  <c r="Q223" i="15"/>
  <c r="N223" i="15"/>
  <c r="AH221" i="15"/>
  <c r="AF221" i="15"/>
  <c r="AC221" i="15"/>
  <c r="Z221" i="15"/>
  <c r="W221" i="15"/>
  <c r="T221" i="15"/>
  <c r="Q221" i="15"/>
  <c r="N221" i="15"/>
  <c r="AH220" i="15"/>
  <c r="AF220" i="15"/>
  <c r="AC220" i="15"/>
  <c r="Z220" i="15"/>
  <c r="W220" i="15"/>
  <c r="T220" i="15"/>
  <c r="Q220" i="15"/>
  <c r="N220" i="15"/>
  <c r="AH219" i="15"/>
  <c r="AF219" i="15"/>
  <c r="AC219" i="15"/>
  <c r="Z219" i="15"/>
  <c r="W219" i="15"/>
  <c r="T219" i="15"/>
  <c r="Q219" i="15"/>
  <c r="N219" i="15"/>
  <c r="AH217" i="15"/>
  <c r="AF217" i="15"/>
  <c r="AC217" i="15"/>
  <c r="Z217" i="15"/>
  <c r="W217" i="15"/>
  <c r="T217" i="15"/>
  <c r="Q217" i="15"/>
  <c r="N217" i="15"/>
  <c r="AH216" i="15"/>
  <c r="AF216" i="15"/>
  <c r="AC216" i="15"/>
  <c r="Z216" i="15"/>
  <c r="W216" i="15"/>
  <c r="T216" i="15"/>
  <c r="Q216" i="15"/>
  <c r="N216" i="15"/>
  <c r="AH214" i="15"/>
  <c r="AF214" i="15"/>
  <c r="AC214" i="15"/>
  <c r="Z214" i="15"/>
  <c r="W214" i="15"/>
  <c r="T214" i="15"/>
  <c r="Q214" i="15"/>
  <c r="N214" i="15"/>
  <c r="AH213" i="15"/>
  <c r="AF213" i="15"/>
  <c r="AC213" i="15"/>
  <c r="Z213" i="15"/>
  <c r="W213" i="15"/>
  <c r="T213" i="15"/>
  <c r="Q213" i="15"/>
  <c r="N213" i="15"/>
  <c r="AH212" i="15"/>
  <c r="AC212" i="15"/>
  <c r="Z212" i="15"/>
  <c r="W212" i="15"/>
  <c r="T212" i="15"/>
  <c r="Q212" i="15"/>
  <c r="N212" i="15"/>
  <c r="AH211" i="15"/>
  <c r="AF211" i="15"/>
  <c r="AC211" i="15"/>
  <c r="Z211" i="15"/>
  <c r="W211" i="15"/>
  <c r="T211" i="15"/>
  <c r="Q211" i="15"/>
  <c r="N211" i="15"/>
  <c r="AH210" i="15"/>
  <c r="AF210" i="15"/>
  <c r="AC210" i="15"/>
  <c r="Z210" i="15"/>
  <c r="W210" i="15"/>
  <c r="T210" i="15"/>
  <c r="Q210" i="15"/>
  <c r="N210" i="15"/>
  <c r="AH208" i="15"/>
  <c r="AF208" i="15"/>
  <c r="AC208" i="15"/>
  <c r="Z208" i="15"/>
  <c r="W208" i="15"/>
  <c r="T208" i="15"/>
  <c r="Q208" i="15"/>
  <c r="N208" i="15"/>
  <c r="AH207" i="15"/>
  <c r="AF207" i="15"/>
  <c r="AC207" i="15"/>
  <c r="Z207" i="15"/>
  <c r="W207" i="15"/>
  <c r="T207" i="15"/>
  <c r="Q207" i="15"/>
  <c r="N207" i="15"/>
  <c r="AH206" i="15"/>
  <c r="AF206" i="15"/>
  <c r="AC206" i="15"/>
  <c r="Z206" i="15"/>
  <c r="W206" i="15"/>
  <c r="T206" i="15"/>
  <c r="Q206" i="15"/>
  <c r="N206" i="15"/>
  <c r="AH205" i="15"/>
  <c r="AF205" i="15"/>
  <c r="AC205" i="15"/>
  <c r="Z205" i="15"/>
  <c r="W205" i="15"/>
  <c r="T205" i="15"/>
  <c r="Q205" i="15"/>
  <c r="N205" i="15"/>
  <c r="AH204" i="15"/>
  <c r="AF204" i="15"/>
  <c r="AC204" i="15"/>
  <c r="Z204" i="15"/>
  <c r="W204" i="15"/>
  <c r="T204" i="15"/>
  <c r="Q204" i="15"/>
  <c r="N204" i="15"/>
  <c r="AH203" i="15"/>
  <c r="AF203" i="15"/>
  <c r="AC203" i="15"/>
  <c r="Z203" i="15"/>
  <c r="W203" i="15"/>
  <c r="T203" i="15"/>
  <c r="Q203" i="15"/>
  <c r="N203" i="15"/>
  <c r="AH202" i="15"/>
  <c r="AF202" i="15"/>
  <c r="AC202" i="15"/>
  <c r="Z202" i="15"/>
  <c r="W202" i="15"/>
  <c r="T202" i="15"/>
  <c r="Q202" i="15"/>
  <c r="N202" i="15"/>
  <c r="AH201" i="15"/>
  <c r="AF201" i="15"/>
  <c r="AC201" i="15"/>
  <c r="Z201" i="15"/>
  <c r="W201" i="15"/>
  <c r="T201" i="15"/>
  <c r="Q201" i="15"/>
  <c r="N201" i="15"/>
  <c r="AH200" i="15"/>
  <c r="AF200" i="15"/>
  <c r="AC200" i="15"/>
  <c r="Z200" i="15"/>
  <c r="W200" i="15"/>
  <c r="T200" i="15"/>
  <c r="Q200" i="15"/>
  <c r="N200" i="15"/>
  <c r="AH199" i="15"/>
  <c r="AF199" i="15"/>
  <c r="AC199" i="15"/>
  <c r="Z199" i="15"/>
  <c r="W199" i="15"/>
  <c r="T199" i="15"/>
  <c r="Q199" i="15"/>
  <c r="N199" i="15"/>
  <c r="AH198" i="15"/>
  <c r="AF198" i="15"/>
  <c r="AC198" i="15"/>
  <c r="Z198" i="15"/>
  <c r="W198" i="15"/>
  <c r="T198" i="15"/>
  <c r="Q198" i="15"/>
  <c r="N198" i="15"/>
  <c r="AH196" i="15"/>
  <c r="AF196" i="15"/>
  <c r="AC196" i="15"/>
  <c r="Z196" i="15"/>
  <c r="W196" i="15"/>
  <c r="T196" i="15"/>
  <c r="Q196" i="15"/>
  <c r="N196" i="15"/>
  <c r="AH195" i="15"/>
  <c r="AF195" i="15"/>
  <c r="AC195" i="15"/>
  <c r="Z195" i="15"/>
  <c r="W195" i="15"/>
  <c r="T195" i="15"/>
  <c r="Q195" i="15"/>
  <c r="N195" i="15"/>
  <c r="AH194" i="15"/>
  <c r="AF194" i="15"/>
  <c r="AC194" i="15"/>
  <c r="Z194" i="15"/>
  <c r="W194" i="15"/>
  <c r="T194" i="15"/>
  <c r="Q194" i="15"/>
  <c r="N194" i="15"/>
  <c r="AH193" i="15"/>
  <c r="AF193" i="15"/>
  <c r="AC193" i="15"/>
  <c r="Z193" i="15"/>
  <c r="W193" i="15"/>
  <c r="T193" i="15"/>
  <c r="Q193" i="15"/>
  <c r="N193" i="15"/>
  <c r="AH192" i="15"/>
  <c r="AF192" i="15"/>
  <c r="AC192" i="15"/>
  <c r="Z192" i="15"/>
  <c r="W192" i="15"/>
  <c r="T192" i="15"/>
  <c r="Q192" i="15"/>
  <c r="N192" i="15"/>
  <c r="AH191" i="15"/>
  <c r="AF191" i="15"/>
  <c r="AC191" i="15"/>
  <c r="Z191" i="15"/>
  <c r="W191" i="15"/>
  <c r="T191" i="15"/>
  <c r="Q191" i="15"/>
  <c r="N191" i="15"/>
  <c r="AH189" i="15"/>
  <c r="AF189" i="15"/>
  <c r="AC189" i="15"/>
  <c r="Z189" i="15"/>
  <c r="W189" i="15"/>
  <c r="T189" i="15"/>
  <c r="Q189" i="15"/>
  <c r="N189" i="15"/>
  <c r="AH188" i="15"/>
  <c r="AF188" i="15"/>
  <c r="AC188" i="15"/>
  <c r="Z188" i="15"/>
  <c r="W188" i="15"/>
  <c r="T188" i="15"/>
  <c r="Q188" i="15"/>
  <c r="N188" i="15"/>
  <c r="AH187" i="15"/>
  <c r="AF187" i="15"/>
  <c r="AC187" i="15"/>
  <c r="Z187" i="15"/>
  <c r="W187" i="15"/>
  <c r="T187" i="15"/>
  <c r="Q187" i="15"/>
  <c r="N187" i="15"/>
  <c r="AH185" i="15"/>
  <c r="AF185" i="15"/>
  <c r="AC185" i="15"/>
  <c r="Z185" i="15"/>
  <c r="W185" i="15"/>
  <c r="T185" i="15"/>
  <c r="Q185" i="15"/>
  <c r="N185" i="15"/>
  <c r="AH184" i="15"/>
  <c r="AF184" i="15"/>
  <c r="AC184" i="15"/>
  <c r="Z184" i="15"/>
  <c r="W184" i="15"/>
  <c r="T184" i="15"/>
  <c r="Q184" i="15"/>
  <c r="N184" i="15"/>
  <c r="AH183" i="15"/>
  <c r="AF183" i="15"/>
  <c r="AC183" i="15"/>
  <c r="Z183" i="15"/>
  <c r="W183" i="15"/>
  <c r="T183" i="15"/>
  <c r="Q183" i="15"/>
  <c r="N183" i="15"/>
  <c r="AH182" i="15"/>
  <c r="AF182" i="15"/>
  <c r="AC182" i="15"/>
  <c r="Z182" i="15"/>
  <c r="W182" i="15"/>
  <c r="T182" i="15"/>
  <c r="Q182" i="15"/>
  <c r="N182" i="15"/>
  <c r="AH181" i="15"/>
  <c r="AF181" i="15"/>
  <c r="AC181" i="15"/>
  <c r="Z181" i="15"/>
  <c r="W181" i="15"/>
  <c r="T181" i="15"/>
  <c r="Q181" i="15"/>
  <c r="N181" i="15"/>
  <c r="AH180" i="15"/>
  <c r="AF180" i="15"/>
  <c r="AC180" i="15"/>
  <c r="Z180" i="15"/>
  <c r="W180" i="15"/>
  <c r="T180" i="15"/>
  <c r="Q180" i="15"/>
  <c r="N180" i="15"/>
  <c r="AH179" i="15"/>
  <c r="AF179" i="15"/>
  <c r="AC179" i="15"/>
  <c r="Z179" i="15"/>
  <c r="W179" i="15"/>
  <c r="T179" i="15"/>
  <c r="Q179" i="15"/>
  <c r="N179" i="15"/>
  <c r="AH178" i="15"/>
  <c r="AF178" i="15"/>
  <c r="AC178" i="15"/>
  <c r="Z178" i="15"/>
  <c r="W178" i="15"/>
  <c r="T178" i="15"/>
  <c r="Q178" i="15"/>
  <c r="N178" i="15"/>
  <c r="AH176" i="15"/>
  <c r="AF176" i="15"/>
  <c r="AC176" i="15"/>
  <c r="Z176" i="15"/>
  <c r="W176" i="15"/>
  <c r="T176" i="15"/>
  <c r="Q176" i="15"/>
  <c r="N176" i="15"/>
  <c r="AH175" i="15"/>
  <c r="AF175" i="15"/>
  <c r="AC175" i="15"/>
  <c r="Z175" i="15"/>
  <c r="W175" i="15"/>
  <c r="T175" i="15"/>
  <c r="Q175" i="15"/>
  <c r="N175" i="15"/>
  <c r="AH173" i="15"/>
  <c r="AF173" i="15"/>
  <c r="AC173" i="15"/>
  <c r="Z173" i="15"/>
  <c r="W173" i="15"/>
  <c r="T173" i="15"/>
  <c r="Q173" i="15"/>
  <c r="N173" i="15"/>
  <c r="AH172" i="15"/>
  <c r="AF172" i="15"/>
  <c r="AC172" i="15"/>
  <c r="Z172" i="15"/>
  <c r="W172" i="15"/>
  <c r="T172" i="15"/>
  <c r="Q172" i="15"/>
  <c r="N172" i="15"/>
  <c r="AH171" i="15"/>
  <c r="AF171" i="15"/>
  <c r="AC171" i="15"/>
  <c r="Z171" i="15"/>
  <c r="W171" i="15"/>
  <c r="T171" i="15"/>
  <c r="Q171" i="15"/>
  <c r="N171" i="15"/>
  <c r="AH170" i="15"/>
  <c r="AF170" i="15"/>
  <c r="AC170" i="15"/>
  <c r="Z170" i="15"/>
  <c r="W170" i="15"/>
  <c r="T170" i="15"/>
  <c r="Q170" i="15"/>
  <c r="N170" i="15"/>
  <c r="AH169" i="15"/>
  <c r="AF169" i="15"/>
  <c r="AC169" i="15"/>
  <c r="Z169" i="15"/>
  <c r="W169" i="15"/>
  <c r="T169" i="15"/>
  <c r="Q169" i="15"/>
  <c r="N169" i="15"/>
  <c r="AH167" i="15"/>
  <c r="AF167" i="15"/>
  <c r="AC167" i="15"/>
  <c r="Z167" i="15"/>
  <c r="W167" i="15"/>
  <c r="T167" i="15"/>
  <c r="Q167" i="15"/>
  <c r="N167" i="15"/>
  <c r="AH166" i="15"/>
  <c r="AF166" i="15"/>
  <c r="AC166" i="15"/>
  <c r="Z166" i="15"/>
  <c r="W166" i="15"/>
  <c r="T166" i="15"/>
  <c r="Q166" i="15"/>
  <c r="N166" i="15"/>
  <c r="AH165" i="15"/>
  <c r="AF165" i="15"/>
  <c r="AC165" i="15"/>
  <c r="Z165" i="15"/>
  <c r="W165" i="15"/>
  <c r="T165" i="15"/>
  <c r="Q165" i="15"/>
  <c r="N165" i="15"/>
  <c r="AH164" i="15"/>
  <c r="AF164" i="15"/>
  <c r="AC164" i="15"/>
  <c r="Z164" i="15"/>
  <c r="W164" i="15"/>
  <c r="T164" i="15"/>
  <c r="Q164" i="15"/>
  <c r="N164" i="15"/>
  <c r="AH163" i="15"/>
  <c r="AF163" i="15"/>
  <c r="AC163" i="15"/>
  <c r="Z163" i="15"/>
  <c r="W163" i="15"/>
  <c r="T163" i="15"/>
  <c r="Q163" i="15"/>
  <c r="N163" i="15"/>
  <c r="AH162" i="15"/>
  <c r="AF162" i="15"/>
  <c r="AC162" i="15"/>
  <c r="Z162" i="15"/>
  <c r="W162" i="15"/>
  <c r="T162" i="15"/>
  <c r="Q162" i="15"/>
  <c r="N162" i="15"/>
  <c r="AH161" i="15"/>
  <c r="AF161" i="15"/>
  <c r="AC161" i="15"/>
  <c r="Z161" i="15"/>
  <c r="W161" i="15"/>
  <c r="T161" i="15"/>
  <c r="Q161" i="15"/>
  <c r="N161" i="15"/>
  <c r="AH159" i="15"/>
  <c r="AF159" i="15"/>
  <c r="AC159" i="15"/>
  <c r="Z159" i="15"/>
  <c r="W159" i="15"/>
  <c r="T159" i="15"/>
  <c r="Q159" i="15"/>
  <c r="N159" i="15"/>
  <c r="AH158" i="15"/>
  <c r="AF158" i="15"/>
  <c r="AC158" i="15"/>
  <c r="Z158" i="15"/>
  <c r="W158" i="15"/>
  <c r="T158" i="15"/>
  <c r="Q158" i="15"/>
  <c r="N158" i="15"/>
  <c r="AH156" i="15"/>
  <c r="AF156" i="15"/>
  <c r="AC156" i="15"/>
  <c r="Z156" i="15"/>
  <c r="W156" i="15"/>
  <c r="T156" i="15"/>
  <c r="Q156" i="15"/>
  <c r="N156" i="15"/>
  <c r="AH155" i="15"/>
  <c r="AF155" i="15"/>
  <c r="AC155" i="15"/>
  <c r="Z155" i="15"/>
  <c r="W155" i="15"/>
  <c r="T155" i="15"/>
  <c r="Q155" i="15"/>
  <c r="N155" i="15"/>
  <c r="AH153" i="15"/>
  <c r="AF153" i="15"/>
  <c r="AC153" i="15"/>
  <c r="Z153" i="15"/>
  <c r="W153" i="15"/>
  <c r="T153" i="15"/>
  <c r="Q153" i="15"/>
  <c r="N153" i="15"/>
  <c r="AH151" i="15"/>
  <c r="AF151" i="15"/>
  <c r="AC151" i="15"/>
  <c r="Z151" i="15"/>
  <c r="W151" i="15"/>
  <c r="T151" i="15"/>
  <c r="Q151" i="15"/>
  <c r="N151" i="15"/>
  <c r="AH150" i="15"/>
  <c r="AF150" i="15"/>
  <c r="AC150" i="15"/>
  <c r="Z150" i="15"/>
  <c r="W150" i="15"/>
  <c r="T150" i="15"/>
  <c r="Q150" i="15"/>
  <c r="N150" i="15"/>
  <c r="AH149" i="15"/>
  <c r="AF149" i="15"/>
  <c r="AC149" i="15"/>
  <c r="Z149" i="15"/>
  <c r="W149" i="15"/>
  <c r="T149" i="15"/>
  <c r="Q149" i="15"/>
  <c r="N149" i="15"/>
  <c r="AH148" i="15"/>
  <c r="AF148" i="15"/>
  <c r="AC148" i="15"/>
  <c r="Z148" i="15"/>
  <c r="W148" i="15"/>
  <c r="T148" i="15"/>
  <c r="Q148" i="15"/>
  <c r="N148" i="15"/>
  <c r="AH147" i="15"/>
  <c r="AF147" i="15"/>
  <c r="AC147" i="15"/>
  <c r="Z147" i="15"/>
  <c r="W147" i="15"/>
  <c r="T147" i="15"/>
  <c r="Q147" i="15"/>
  <c r="N147" i="15"/>
  <c r="AH146" i="15"/>
  <c r="AF146" i="15"/>
  <c r="AC146" i="15"/>
  <c r="Z146" i="15"/>
  <c r="W146" i="15"/>
  <c r="T146" i="15"/>
  <c r="Q146" i="15"/>
  <c r="N146" i="15"/>
  <c r="AH145" i="15"/>
  <c r="AF145" i="15"/>
  <c r="AC145" i="15"/>
  <c r="Z145" i="15"/>
  <c r="W145" i="15"/>
  <c r="T145" i="15"/>
  <c r="Q145" i="15"/>
  <c r="N145" i="15"/>
  <c r="AH144" i="15"/>
  <c r="AF144" i="15"/>
  <c r="AC144" i="15"/>
  <c r="Z144" i="15"/>
  <c r="W144" i="15"/>
  <c r="T144" i="15"/>
  <c r="Q144" i="15"/>
  <c r="N144" i="15"/>
  <c r="AH142" i="15"/>
  <c r="AF142" i="15"/>
  <c r="AC142" i="15"/>
  <c r="Z142" i="15"/>
  <c r="W142" i="15"/>
  <c r="T142" i="15"/>
  <c r="Q142" i="15"/>
  <c r="N142" i="15"/>
  <c r="AH141" i="15"/>
  <c r="AF141" i="15"/>
  <c r="AC141" i="15"/>
  <c r="Z141" i="15"/>
  <c r="W141" i="15"/>
  <c r="T141" i="15"/>
  <c r="Q141" i="15"/>
  <c r="N141" i="15"/>
  <c r="AH140" i="15"/>
  <c r="AF140" i="15"/>
  <c r="AC140" i="15"/>
  <c r="Z140" i="15"/>
  <c r="W140" i="15"/>
  <c r="T140" i="15"/>
  <c r="Q140" i="15"/>
  <c r="N140" i="15"/>
  <c r="AH139" i="15"/>
  <c r="AF139" i="15"/>
  <c r="AC139" i="15"/>
  <c r="Z139" i="15"/>
  <c r="W139" i="15"/>
  <c r="T139" i="15"/>
  <c r="Q139" i="15"/>
  <c r="N139" i="15"/>
  <c r="AH138" i="15"/>
  <c r="AF138" i="15"/>
  <c r="AC138" i="15"/>
  <c r="Z138" i="15"/>
  <c r="W138" i="15"/>
  <c r="T138" i="15"/>
  <c r="Q138" i="15"/>
  <c r="N138" i="15"/>
  <c r="AH137" i="15"/>
  <c r="AF137" i="15"/>
  <c r="AC137" i="15"/>
  <c r="Z137" i="15"/>
  <c r="W137" i="15"/>
  <c r="T137" i="15"/>
  <c r="Q137" i="15"/>
  <c r="N137" i="15"/>
  <c r="AH136" i="15"/>
  <c r="AF136" i="15"/>
  <c r="AC136" i="15"/>
  <c r="Z136" i="15"/>
  <c r="W136" i="15"/>
  <c r="T136" i="15"/>
  <c r="Q136" i="15"/>
  <c r="N136" i="15"/>
  <c r="AH135" i="15"/>
  <c r="AF135" i="15"/>
  <c r="AC135" i="15"/>
  <c r="Z135" i="15"/>
  <c r="W135" i="15"/>
  <c r="T135" i="15"/>
  <c r="Q135" i="15"/>
  <c r="N135" i="15"/>
  <c r="AH134" i="15"/>
  <c r="AF134" i="15"/>
  <c r="AC134" i="15"/>
  <c r="Z134" i="15"/>
  <c r="W134" i="15"/>
  <c r="T134" i="15"/>
  <c r="Q134" i="15"/>
  <c r="N134" i="15"/>
  <c r="AH133" i="15"/>
  <c r="AF133" i="15"/>
  <c r="AC133" i="15"/>
  <c r="Z133" i="15"/>
  <c r="W133" i="15"/>
  <c r="T133" i="15"/>
  <c r="Q133" i="15"/>
  <c r="N133" i="15"/>
  <c r="AH131" i="15"/>
  <c r="AF131" i="15"/>
  <c r="AC131" i="15"/>
  <c r="Z131" i="15"/>
  <c r="W131" i="15"/>
  <c r="T131" i="15"/>
  <c r="Q131" i="15"/>
  <c r="N131" i="15"/>
  <c r="AH130" i="15"/>
  <c r="AF130" i="15"/>
  <c r="AC130" i="15"/>
  <c r="Z130" i="15"/>
  <c r="W130" i="15"/>
  <c r="T130" i="15"/>
  <c r="Q130" i="15"/>
  <c r="N130" i="15"/>
  <c r="AH129" i="15"/>
  <c r="AF129" i="15"/>
  <c r="AC129" i="15"/>
  <c r="Z129" i="15"/>
  <c r="W129" i="15"/>
  <c r="T129" i="15"/>
  <c r="Q129" i="15"/>
  <c r="N129" i="15"/>
  <c r="AH127" i="15"/>
  <c r="AF127" i="15"/>
  <c r="AC127" i="15"/>
  <c r="Z127" i="15"/>
  <c r="W127" i="15"/>
  <c r="T127" i="15"/>
  <c r="Q127" i="15"/>
  <c r="N127" i="15"/>
  <c r="AH126" i="15"/>
  <c r="AF126" i="15"/>
  <c r="AC126" i="15"/>
  <c r="Z126" i="15"/>
  <c r="W126" i="15"/>
  <c r="T126" i="15"/>
  <c r="Q126" i="15"/>
  <c r="N126" i="15"/>
  <c r="AH125" i="15"/>
  <c r="AF125" i="15"/>
  <c r="AC125" i="15"/>
  <c r="Z125" i="15"/>
  <c r="W125" i="15"/>
  <c r="T125" i="15"/>
  <c r="Q125" i="15"/>
  <c r="N125" i="15"/>
  <c r="AH124" i="15"/>
  <c r="AF124" i="15"/>
  <c r="AC124" i="15"/>
  <c r="Z124" i="15"/>
  <c r="W124" i="15"/>
  <c r="T124" i="15"/>
  <c r="Q124" i="15"/>
  <c r="N124" i="15"/>
  <c r="AH122" i="15"/>
  <c r="AF122" i="15"/>
  <c r="AC122" i="15"/>
  <c r="Z122" i="15"/>
  <c r="W122" i="15"/>
  <c r="T122" i="15"/>
  <c r="Q122" i="15"/>
  <c r="N122" i="15"/>
  <c r="AH121" i="15"/>
  <c r="AF121" i="15"/>
  <c r="AC121" i="15"/>
  <c r="Z121" i="15"/>
  <c r="W121" i="15"/>
  <c r="T121" i="15"/>
  <c r="Q121" i="15"/>
  <c r="N121" i="15"/>
  <c r="AH119" i="15"/>
  <c r="AF119" i="15"/>
  <c r="AC119" i="15"/>
  <c r="Z119" i="15"/>
  <c r="W119" i="15"/>
  <c r="T119" i="15"/>
  <c r="Q119" i="15"/>
  <c r="N119" i="15"/>
  <c r="AH118" i="15"/>
  <c r="AF118" i="15"/>
  <c r="AC118" i="15"/>
  <c r="Z118" i="15"/>
  <c r="W118" i="15"/>
  <c r="T118" i="15"/>
  <c r="Q118" i="15"/>
  <c r="N118" i="15"/>
  <c r="AH117" i="15"/>
  <c r="AF117" i="15"/>
  <c r="AC117" i="15"/>
  <c r="Z117" i="15"/>
  <c r="W117" i="15"/>
  <c r="T117" i="15"/>
  <c r="Q117" i="15"/>
  <c r="N117" i="15"/>
  <c r="AH116" i="15"/>
  <c r="AF116" i="15"/>
  <c r="AC116" i="15"/>
  <c r="Z116" i="15"/>
  <c r="W116" i="15"/>
  <c r="T116" i="15"/>
  <c r="Q116" i="15"/>
  <c r="N116" i="15"/>
  <c r="AH115" i="15"/>
  <c r="AF115" i="15"/>
  <c r="AC115" i="15"/>
  <c r="Z115" i="15"/>
  <c r="W115" i="15"/>
  <c r="T115" i="15"/>
  <c r="Q115" i="15"/>
  <c r="N115" i="15"/>
  <c r="AH114" i="15"/>
  <c r="AF114" i="15"/>
  <c r="AC114" i="15"/>
  <c r="Z114" i="15"/>
  <c r="W114" i="15"/>
  <c r="T114" i="15"/>
  <c r="Q114" i="15"/>
  <c r="N114" i="15"/>
  <c r="AH113" i="15"/>
  <c r="AF113" i="15"/>
  <c r="AC113" i="15"/>
  <c r="Z113" i="15"/>
  <c r="W113" i="15"/>
  <c r="T113" i="15"/>
  <c r="Q113" i="15"/>
  <c r="N113" i="15"/>
  <c r="AH112" i="15"/>
  <c r="AF112" i="15"/>
  <c r="AC112" i="15"/>
  <c r="Z112" i="15"/>
  <c r="W112" i="15"/>
  <c r="T112" i="15"/>
  <c r="Q112" i="15"/>
  <c r="N112" i="15"/>
  <c r="AH111" i="15"/>
  <c r="AF111" i="15"/>
  <c r="AC111" i="15"/>
  <c r="Z111" i="15"/>
  <c r="W111" i="15"/>
  <c r="T111" i="15"/>
  <c r="Q111" i="15"/>
  <c r="N111" i="15"/>
  <c r="AH110" i="15"/>
  <c r="AF110" i="15"/>
  <c r="AC110" i="15"/>
  <c r="Z110" i="15"/>
  <c r="W110" i="15"/>
  <c r="T110" i="15"/>
  <c r="Q110" i="15"/>
  <c r="N110" i="15"/>
  <c r="AH108" i="15"/>
  <c r="AF108" i="15"/>
  <c r="AC108" i="15"/>
  <c r="Z108" i="15"/>
  <c r="W108" i="15"/>
  <c r="T108" i="15"/>
  <c r="Q108" i="15"/>
  <c r="N108" i="15"/>
  <c r="AH107" i="15"/>
  <c r="AF107" i="15"/>
  <c r="AC107" i="15"/>
  <c r="Z107" i="15"/>
  <c r="W107" i="15"/>
  <c r="T107" i="15"/>
  <c r="Q107" i="15"/>
  <c r="N107" i="15"/>
  <c r="AH106" i="15"/>
  <c r="AF106" i="15"/>
  <c r="AC106" i="15"/>
  <c r="Z106" i="15"/>
  <c r="W106" i="15"/>
  <c r="T106" i="15"/>
  <c r="Q106" i="15"/>
  <c r="N106" i="15"/>
  <c r="AH105" i="15"/>
  <c r="AF105" i="15"/>
  <c r="AC105" i="15"/>
  <c r="Z105" i="15"/>
  <c r="W105" i="15"/>
  <c r="T105" i="15"/>
  <c r="Q105" i="15"/>
  <c r="N105" i="15"/>
  <c r="AH104" i="15"/>
  <c r="AF104" i="15"/>
  <c r="AC104" i="15"/>
  <c r="Z104" i="15"/>
  <c r="W104" i="15"/>
  <c r="T104" i="15"/>
  <c r="Q104" i="15"/>
  <c r="N104" i="15"/>
  <c r="AH103" i="15"/>
  <c r="AF103" i="15"/>
  <c r="AC103" i="15"/>
  <c r="Z103" i="15"/>
  <c r="W103" i="15"/>
  <c r="T103" i="15"/>
  <c r="Q103" i="15"/>
  <c r="N103" i="15"/>
  <c r="AH102" i="15"/>
  <c r="AF102" i="15"/>
  <c r="AC102" i="15"/>
  <c r="Z102" i="15"/>
  <c r="W102" i="15"/>
  <c r="T102" i="15"/>
  <c r="Q102" i="15"/>
  <c r="N102" i="15"/>
  <c r="AH101" i="15"/>
  <c r="AF101" i="15"/>
  <c r="AC101" i="15"/>
  <c r="Z101" i="15"/>
  <c r="W101" i="15"/>
  <c r="T101" i="15"/>
  <c r="Q101" i="15"/>
  <c r="N101" i="15"/>
  <c r="AH100" i="15"/>
  <c r="AF100" i="15"/>
  <c r="AC100" i="15"/>
  <c r="Z100" i="15"/>
  <c r="W100" i="15"/>
  <c r="T100" i="15"/>
  <c r="Q100" i="15"/>
  <c r="N100" i="15"/>
  <c r="AH99" i="15"/>
  <c r="AF99" i="15"/>
  <c r="AC99" i="15"/>
  <c r="Z99" i="15"/>
  <c r="W99" i="15"/>
  <c r="T99" i="15"/>
  <c r="Q99" i="15"/>
  <c r="N99" i="15"/>
  <c r="AH98" i="15"/>
  <c r="AF98" i="15"/>
  <c r="AC98" i="15"/>
  <c r="Z98" i="15"/>
  <c r="W98" i="15"/>
  <c r="T98" i="15"/>
  <c r="Q98" i="15"/>
  <c r="N98" i="15"/>
  <c r="AH97" i="15"/>
  <c r="AF97" i="15"/>
  <c r="AC97" i="15"/>
  <c r="Z97" i="15"/>
  <c r="W97" i="15"/>
  <c r="T97" i="15"/>
  <c r="Q97" i="15"/>
  <c r="N97" i="15"/>
  <c r="AH96" i="15"/>
  <c r="AF96" i="15"/>
  <c r="AC96" i="15"/>
  <c r="Z96" i="15"/>
  <c r="W96" i="15"/>
  <c r="T96" i="15"/>
  <c r="Q96" i="15"/>
  <c r="N96" i="15"/>
  <c r="AH95" i="15"/>
  <c r="AF95" i="15"/>
  <c r="AC95" i="15"/>
  <c r="Z95" i="15"/>
  <c r="W95" i="15"/>
  <c r="T95" i="15"/>
  <c r="Q95" i="15"/>
  <c r="N95" i="15"/>
  <c r="AH94" i="15"/>
  <c r="AF94" i="15"/>
  <c r="AC94" i="15"/>
  <c r="Z94" i="15"/>
  <c r="W94" i="15"/>
  <c r="T94" i="15"/>
  <c r="Q94" i="15"/>
  <c r="N94" i="15"/>
  <c r="AH92" i="15"/>
  <c r="AF92" i="15"/>
  <c r="AC92" i="15"/>
  <c r="Z92" i="15"/>
  <c r="W92" i="15"/>
  <c r="T92" i="15"/>
  <c r="Q92" i="15"/>
  <c r="N92" i="15"/>
  <c r="AH90" i="15"/>
  <c r="AF90" i="15"/>
  <c r="AC90" i="15"/>
  <c r="Z90" i="15"/>
  <c r="W90" i="15"/>
  <c r="T90" i="15"/>
  <c r="Q90" i="15"/>
  <c r="N90" i="15"/>
  <c r="AH89" i="15"/>
  <c r="AF89" i="15"/>
  <c r="AC89" i="15"/>
  <c r="Z89" i="15"/>
  <c r="W89" i="15"/>
  <c r="T89" i="15"/>
  <c r="Q89" i="15"/>
  <c r="N89" i="15"/>
  <c r="AH88" i="15"/>
  <c r="AF88" i="15"/>
  <c r="AC88" i="15"/>
  <c r="Z88" i="15"/>
  <c r="W88" i="15"/>
  <c r="T88" i="15"/>
  <c r="Q88" i="15"/>
  <c r="N88" i="15"/>
  <c r="AH87" i="15"/>
  <c r="AF87" i="15"/>
  <c r="AC87" i="15"/>
  <c r="Z87" i="15"/>
  <c r="W87" i="15"/>
  <c r="T87" i="15"/>
  <c r="Q87" i="15"/>
  <c r="N87" i="15"/>
  <c r="AH86" i="15"/>
  <c r="AF86" i="15"/>
  <c r="AC86" i="15"/>
  <c r="Z86" i="15"/>
  <c r="W86" i="15"/>
  <c r="T86" i="15"/>
  <c r="Q86" i="15"/>
  <c r="N86" i="15"/>
  <c r="AH84" i="15"/>
  <c r="AF84" i="15"/>
  <c r="AC84" i="15"/>
  <c r="Z84" i="15"/>
  <c r="W84" i="15"/>
  <c r="T84" i="15"/>
  <c r="Q84" i="15"/>
  <c r="N84" i="15"/>
  <c r="AH83" i="15"/>
  <c r="AF83" i="15"/>
  <c r="AC83" i="15"/>
  <c r="Z83" i="15"/>
  <c r="W83" i="15"/>
  <c r="T83" i="15"/>
  <c r="Q83" i="15"/>
  <c r="N83" i="15"/>
  <c r="AH82" i="15"/>
  <c r="AF82" i="15"/>
  <c r="AC82" i="15"/>
  <c r="Z82" i="15"/>
  <c r="W82" i="15"/>
  <c r="T82" i="15"/>
  <c r="Q82" i="15"/>
  <c r="N82" i="15"/>
  <c r="AH81" i="15"/>
  <c r="AF81" i="15"/>
  <c r="AC81" i="15"/>
  <c r="Z81" i="15"/>
  <c r="W81" i="15"/>
  <c r="T81" i="15"/>
  <c r="Q81" i="15"/>
  <c r="N81" i="15"/>
  <c r="AH80" i="15"/>
  <c r="AF80" i="15"/>
  <c r="AC80" i="15"/>
  <c r="Z80" i="15"/>
  <c r="W80" i="15"/>
  <c r="T80" i="15"/>
  <c r="Q80" i="15"/>
  <c r="N80" i="15"/>
  <c r="AH78" i="15"/>
  <c r="AF78" i="15"/>
  <c r="AC78" i="15"/>
  <c r="Z78" i="15"/>
  <c r="W78" i="15"/>
  <c r="T78" i="15"/>
  <c r="Q78" i="15"/>
  <c r="N78" i="15"/>
  <c r="AH77" i="15"/>
  <c r="AF77" i="15"/>
  <c r="AC77" i="15"/>
  <c r="Z77" i="15"/>
  <c r="W77" i="15"/>
  <c r="T77" i="15"/>
  <c r="Q77" i="15"/>
  <c r="N77" i="15"/>
  <c r="AH76" i="15"/>
  <c r="AF76" i="15"/>
  <c r="AC76" i="15"/>
  <c r="Z76" i="15"/>
  <c r="W76" i="15"/>
  <c r="T76" i="15"/>
  <c r="Q76" i="15"/>
  <c r="N76" i="15"/>
  <c r="AH75" i="15"/>
  <c r="AF75" i="15"/>
  <c r="AC75" i="15"/>
  <c r="Z75" i="15"/>
  <c r="W75" i="15"/>
  <c r="T75" i="15"/>
  <c r="Q75" i="15"/>
  <c r="N75" i="15"/>
  <c r="AH74" i="15"/>
  <c r="AF74" i="15"/>
  <c r="AC74" i="15"/>
  <c r="Z74" i="15"/>
  <c r="W74" i="15"/>
  <c r="T74" i="15"/>
  <c r="Q74" i="15"/>
  <c r="N74" i="15"/>
  <c r="AH73" i="15"/>
  <c r="AF73" i="15"/>
  <c r="AC73" i="15"/>
  <c r="Z73" i="15"/>
  <c r="W73" i="15"/>
  <c r="T73" i="15"/>
  <c r="Q73" i="15"/>
  <c r="N73" i="15"/>
  <c r="AH72" i="15"/>
  <c r="AF72" i="15"/>
  <c r="AC72" i="15"/>
  <c r="Z72" i="15"/>
  <c r="W72" i="15"/>
  <c r="T72" i="15"/>
  <c r="Q72" i="15"/>
  <c r="N72" i="15"/>
  <c r="AH71" i="15"/>
  <c r="AF71" i="15"/>
  <c r="AC71" i="15"/>
  <c r="Z71" i="15"/>
  <c r="W71" i="15"/>
  <c r="T71" i="15"/>
  <c r="Q71" i="15"/>
  <c r="N71" i="15"/>
  <c r="AH70" i="15"/>
  <c r="AF70" i="15"/>
  <c r="AC70" i="15"/>
  <c r="Z70" i="15"/>
  <c r="W70" i="15"/>
  <c r="T70" i="15"/>
  <c r="Q70" i="15"/>
  <c r="N70" i="15"/>
  <c r="AH68" i="15"/>
  <c r="AF68" i="15"/>
  <c r="AC68" i="15"/>
  <c r="Z68" i="15"/>
  <c r="W68" i="15"/>
  <c r="T68" i="15"/>
  <c r="Q68" i="15"/>
  <c r="N68" i="15"/>
  <c r="AH67" i="15"/>
  <c r="AF67" i="15"/>
  <c r="AC67" i="15"/>
  <c r="Z67" i="15"/>
  <c r="W67" i="15"/>
  <c r="T67" i="15"/>
  <c r="Q67" i="15"/>
  <c r="N67" i="15"/>
  <c r="AH66" i="15"/>
  <c r="AF66" i="15"/>
  <c r="AC66" i="15"/>
  <c r="Z66" i="15"/>
  <c r="W66" i="15"/>
  <c r="T66" i="15"/>
  <c r="Q66" i="15"/>
  <c r="N66" i="15"/>
  <c r="AH65" i="15"/>
  <c r="AF65" i="15"/>
  <c r="AC65" i="15"/>
  <c r="Z65" i="15"/>
  <c r="W65" i="15"/>
  <c r="T65" i="15"/>
  <c r="Q65" i="15"/>
  <c r="N65" i="15"/>
  <c r="AH64" i="15"/>
  <c r="AF64" i="15"/>
  <c r="AC64" i="15"/>
  <c r="Z64" i="15"/>
  <c r="W64" i="15"/>
  <c r="T64" i="15"/>
  <c r="Q64" i="15"/>
  <c r="N64" i="15"/>
  <c r="AH63" i="15"/>
  <c r="AF63" i="15"/>
  <c r="AC63" i="15"/>
  <c r="Z63" i="15"/>
  <c r="W63" i="15"/>
  <c r="T63" i="15"/>
  <c r="Q63" i="15"/>
  <c r="N63" i="15"/>
  <c r="AH61" i="15"/>
  <c r="AF61" i="15"/>
  <c r="AC61" i="15"/>
  <c r="Z61" i="15"/>
  <c r="W61" i="15"/>
  <c r="T61" i="15"/>
  <c r="Q61" i="15"/>
  <c r="N61" i="15"/>
  <c r="AH60" i="15"/>
  <c r="AF60" i="15"/>
  <c r="AC60" i="15"/>
  <c r="Z60" i="15"/>
  <c r="W60" i="15"/>
  <c r="T60" i="15"/>
  <c r="Q60" i="15"/>
  <c r="N60" i="15"/>
  <c r="AH59" i="15"/>
  <c r="AF59" i="15"/>
  <c r="AC59" i="15"/>
  <c r="Z59" i="15"/>
  <c r="W59" i="15"/>
  <c r="T59" i="15"/>
  <c r="Q59" i="15"/>
  <c r="N59" i="15"/>
  <c r="AH58" i="15"/>
  <c r="AF58" i="15"/>
  <c r="AC58" i="15"/>
  <c r="Z58" i="15"/>
  <c r="W58" i="15"/>
  <c r="T58" i="15"/>
  <c r="Q58" i="15"/>
  <c r="N58" i="15"/>
  <c r="AH57" i="15"/>
  <c r="AF57" i="15"/>
  <c r="AC57" i="15"/>
  <c r="Z57" i="15"/>
  <c r="W57" i="15"/>
  <c r="T57" i="15"/>
  <c r="Q57" i="15"/>
  <c r="N57" i="15"/>
  <c r="AH56" i="15"/>
  <c r="AF56" i="15"/>
  <c r="AC56" i="15"/>
  <c r="Z56" i="15"/>
  <c r="W56" i="15"/>
  <c r="T56" i="15"/>
  <c r="Q56" i="15"/>
  <c r="N56" i="15"/>
  <c r="AH55" i="15"/>
  <c r="AC55" i="15"/>
  <c r="Z55" i="15"/>
  <c r="W55" i="15"/>
  <c r="AH54" i="15"/>
  <c r="AF54" i="15"/>
  <c r="AC54" i="15"/>
  <c r="Z54" i="15"/>
  <c r="W54" i="15"/>
  <c r="T54" i="15"/>
  <c r="Q54" i="15"/>
  <c r="N54" i="15"/>
  <c r="AH53" i="15"/>
  <c r="AF53" i="15"/>
  <c r="AC53" i="15"/>
  <c r="Z53" i="15"/>
  <c r="W53" i="15"/>
  <c r="T53" i="15"/>
  <c r="Q53" i="15"/>
  <c r="N53" i="15"/>
  <c r="AH51" i="15"/>
  <c r="AF51" i="15"/>
  <c r="AC51" i="15"/>
  <c r="Z51" i="15"/>
  <c r="W51" i="15"/>
  <c r="AH50" i="15"/>
  <c r="AF50" i="15"/>
  <c r="AC50" i="15"/>
  <c r="Z50" i="15"/>
  <c r="W50" i="15"/>
  <c r="T50" i="15"/>
  <c r="Q50" i="15"/>
  <c r="N50" i="15"/>
  <c r="AH49" i="15"/>
  <c r="AF49" i="15"/>
  <c r="AC49" i="15"/>
  <c r="Z49" i="15"/>
  <c r="W49" i="15"/>
  <c r="T49" i="15"/>
  <c r="Q49" i="15"/>
  <c r="N49" i="15"/>
  <c r="AH48" i="15"/>
  <c r="AF48" i="15"/>
  <c r="AC48" i="15"/>
  <c r="Z48" i="15"/>
  <c r="W48" i="15"/>
  <c r="T48" i="15"/>
  <c r="Q48" i="15"/>
  <c r="N48" i="15"/>
  <c r="AH47" i="15"/>
  <c r="AF47" i="15"/>
  <c r="AC47" i="15"/>
  <c r="Z47" i="15"/>
  <c r="W47" i="15"/>
  <c r="T47" i="15"/>
  <c r="Q47" i="15"/>
  <c r="N47" i="15"/>
  <c r="AH46" i="15"/>
  <c r="AF46" i="15"/>
  <c r="AC46" i="15"/>
  <c r="Z46" i="15"/>
  <c r="W46" i="15"/>
  <c r="T46" i="15"/>
  <c r="Q46" i="15"/>
  <c r="N46" i="15"/>
  <c r="AH45" i="15"/>
  <c r="AF45" i="15"/>
  <c r="AC45" i="15"/>
  <c r="Z45" i="15"/>
  <c r="W45" i="15"/>
  <c r="T45" i="15"/>
  <c r="Q45" i="15"/>
  <c r="N45" i="15"/>
  <c r="AH44" i="15"/>
  <c r="AF44" i="15"/>
  <c r="AC44" i="15"/>
  <c r="Z44" i="15"/>
  <c r="W44" i="15"/>
  <c r="T44" i="15"/>
  <c r="Q44" i="15"/>
  <c r="N44" i="15"/>
  <c r="AH43" i="15"/>
  <c r="AF43" i="15"/>
  <c r="AC43" i="15"/>
  <c r="Z43" i="15"/>
  <c r="W43" i="15"/>
  <c r="T43" i="15"/>
  <c r="Q43" i="15"/>
  <c r="N43" i="15"/>
  <c r="AH42" i="15"/>
  <c r="AF42" i="15"/>
  <c r="AC42" i="15"/>
  <c r="Z42" i="15"/>
  <c r="W42" i="15"/>
  <c r="T42" i="15"/>
  <c r="Q42" i="15"/>
  <c r="N42" i="15"/>
  <c r="AH41" i="15"/>
  <c r="AF41" i="15"/>
  <c r="AC41" i="15"/>
  <c r="Z41" i="15"/>
  <c r="W41" i="15"/>
  <c r="T41" i="15"/>
  <c r="Q41" i="15"/>
  <c r="N41" i="15"/>
  <c r="AH40" i="15"/>
  <c r="AF40" i="15"/>
  <c r="AC40" i="15"/>
  <c r="Z40" i="15"/>
  <c r="W40" i="15"/>
  <c r="T40" i="15"/>
  <c r="Q40" i="15"/>
  <c r="N40" i="15"/>
  <c r="AH39" i="15"/>
  <c r="AF39" i="15"/>
  <c r="AC39" i="15"/>
  <c r="Z39" i="15"/>
  <c r="W39" i="15"/>
  <c r="T39" i="15"/>
  <c r="Q39" i="15"/>
  <c r="N39" i="15"/>
  <c r="AH38" i="15"/>
  <c r="AF38" i="15"/>
  <c r="AC38" i="15"/>
  <c r="Z38" i="15"/>
  <c r="W38" i="15"/>
  <c r="T38" i="15"/>
  <c r="Q38" i="15"/>
  <c r="N38" i="15"/>
  <c r="AH36" i="15"/>
  <c r="AF36" i="15"/>
  <c r="AC36" i="15"/>
  <c r="Z36" i="15"/>
  <c r="W36" i="15"/>
  <c r="T36" i="15"/>
  <c r="Q36" i="15"/>
  <c r="N36" i="15"/>
  <c r="AH35" i="15"/>
  <c r="AF35" i="15"/>
  <c r="AC35" i="15"/>
  <c r="Z35" i="15"/>
  <c r="W35" i="15"/>
  <c r="T35" i="15"/>
  <c r="Q35" i="15"/>
  <c r="N35" i="15"/>
  <c r="AH34" i="15"/>
  <c r="AF34" i="15"/>
  <c r="AC34" i="15"/>
  <c r="Z34" i="15"/>
  <c r="W34" i="15"/>
  <c r="T34" i="15"/>
  <c r="Q34" i="15"/>
  <c r="N34" i="15"/>
  <c r="AH32" i="15"/>
  <c r="AF32" i="15"/>
  <c r="AC32" i="15"/>
  <c r="Z32" i="15"/>
  <c r="W32" i="15"/>
  <c r="T32" i="15"/>
  <c r="Q32" i="15"/>
  <c r="N32" i="15"/>
  <c r="AH31" i="15"/>
  <c r="AF31" i="15"/>
  <c r="AC31" i="15"/>
  <c r="Z31" i="15"/>
  <c r="W31" i="15"/>
  <c r="T31" i="15"/>
  <c r="Q31" i="15"/>
  <c r="N31" i="15"/>
  <c r="AH30" i="15"/>
  <c r="AF30" i="15"/>
  <c r="AC30" i="15"/>
  <c r="Z30" i="15"/>
  <c r="W30" i="15"/>
  <c r="T30" i="15"/>
  <c r="Q30" i="15"/>
  <c r="N30" i="15"/>
  <c r="AH29" i="15"/>
  <c r="AF29" i="15"/>
  <c r="AC29" i="15"/>
  <c r="Z29" i="15"/>
  <c r="W29" i="15"/>
  <c r="T29" i="15"/>
  <c r="Q29" i="15"/>
  <c r="N29" i="15"/>
  <c r="AH28" i="15"/>
  <c r="AF28" i="15"/>
  <c r="AC28" i="15"/>
  <c r="Z28" i="15"/>
  <c r="W28" i="15"/>
  <c r="T28" i="15"/>
  <c r="Q28" i="15"/>
  <c r="N28" i="15"/>
  <c r="AH27" i="15"/>
  <c r="AF27" i="15"/>
  <c r="AC27" i="15"/>
  <c r="Z27" i="15"/>
  <c r="W27" i="15"/>
  <c r="T27" i="15"/>
  <c r="Q27" i="15"/>
  <c r="N27" i="15"/>
  <c r="AH26" i="15"/>
  <c r="AF26" i="15"/>
  <c r="AC26" i="15"/>
  <c r="Z26" i="15"/>
  <c r="W26" i="15"/>
  <c r="T26" i="15"/>
  <c r="Q26" i="15"/>
  <c r="N26" i="15"/>
  <c r="AH25" i="15"/>
  <c r="AF25" i="15"/>
  <c r="AC25" i="15"/>
  <c r="Z25" i="15"/>
  <c r="W25" i="15"/>
  <c r="T25" i="15"/>
  <c r="Q25" i="15"/>
  <c r="N25" i="15"/>
  <c r="AH24" i="15"/>
  <c r="AF24" i="15"/>
  <c r="AC24" i="15"/>
  <c r="Z24" i="15"/>
  <c r="W24" i="15"/>
  <c r="T24" i="15"/>
  <c r="Q24" i="15"/>
  <c r="N24" i="15"/>
  <c r="AH23" i="15"/>
  <c r="AF23" i="15"/>
  <c r="AC23" i="15"/>
  <c r="Z23" i="15"/>
  <c r="W23" i="15"/>
  <c r="T23" i="15"/>
  <c r="Q23" i="15"/>
  <c r="N23" i="15"/>
  <c r="AH21" i="15"/>
  <c r="AC21" i="15"/>
  <c r="Z21" i="15"/>
  <c r="W21" i="15"/>
  <c r="AH20" i="15"/>
  <c r="AF20" i="15"/>
  <c r="AC20" i="15"/>
  <c r="Z20" i="15"/>
  <c r="W20" i="15"/>
  <c r="T20" i="15"/>
  <c r="Q20" i="15"/>
  <c r="N20" i="15"/>
  <c r="AH19" i="15"/>
  <c r="AF19" i="15"/>
  <c r="AC19" i="15"/>
  <c r="Z19" i="15"/>
  <c r="W19" i="15"/>
  <c r="T19" i="15"/>
  <c r="Q19" i="15"/>
  <c r="N19" i="15"/>
  <c r="AH17" i="15"/>
  <c r="AF17" i="15"/>
  <c r="AC17" i="15"/>
  <c r="Z17" i="15"/>
  <c r="W17" i="15"/>
  <c r="T17" i="15"/>
  <c r="Q17" i="15"/>
  <c r="N17" i="15"/>
  <c r="AH16" i="15"/>
  <c r="AF16" i="15"/>
  <c r="AC16" i="15"/>
  <c r="Z16" i="15"/>
  <c r="W16" i="15"/>
  <c r="T16" i="15"/>
  <c r="Q16" i="15"/>
  <c r="N16" i="15"/>
  <c r="AH15" i="15"/>
  <c r="AF15" i="15"/>
  <c r="AC15" i="15"/>
  <c r="Z15" i="15"/>
  <c r="W15" i="15"/>
  <c r="T15" i="15"/>
  <c r="Q15" i="15"/>
  <c r="N15" i="15"/>
  <c r="AH13" i="15"/>
  <c r="AF13" i="15"/>
  <c r="AC13" i="15"/>
  <c r="Z13" i="15"/>
  <c r="W13" i="15"/>
  <c r="T13" i="15"/>
  <c r="Q13" i="15"/>
  <c r="N13" i="15"/>
  <c r="AH12" i="15"/>
  <c r="AF12" i="15"/>
  <c r="AC12" i="15"/>
  <c r="Z12" i="15"/>
  <c r="W12" i="15"/>
  <c r="T12" i="15"/>
  <c r="Q12" i="15"/>
  <c r="N12" i="15"/>
  <c r="AH11" i="15"/>
  <c r="AF11" i="15"/>
  <c r="AC11" i="15"/>
  <c r="Z11" i="15"/>
  <c r="W11" i="15"/>
  <c r="T11" i="15"/>
  <c r="Q11" i="15"/>
  <c r="N11" i="15"/>
  <c r="AH10" i="15"/>
  <c r="AF10" i="15"/>
  <c r="AC10" i="15"/>
  <c r="Z10" i="15"/>
  <c r="W10" i="15"/>
  <c r="T10" i="15"/>
  <c r="Q10" i="15"/>
  <c r="N10" i="15"/>
  <c r="AH9" i="15"/>
  <c r="AF9" i="15"/>
  <c r="AC9" i="15"/>
  <c r="Z9" i="15"/>
  <c r="W9" i="15"/>
  <c r="T9" i="15"/>
  <c r="Q9" i="15"/>
  <c r="N9" i="15"/>
  <c r="AH7" i="15"/>
  <c r="AF7" i="15"/>
  <c r="AC7" i="15"/>
  <c r="Z7" i="15"/>
  <c r="W7" i="15"/>
  <c r="T7" i="15"/>
  <c r="Q7" i="15"/>
  <c r="N7" i="15"/>
  <c r="AG451" i="14"/>
  <c r="AD451" i="14"/>
  <c r="AA451" i="14"/>
  <c r="X451" i="14"/>
  <c r="U451" i="14"/>
  <c r="R451" i="14"/>
  <c r="O451" i="14"/>
  <c r="L451" i="14"/>
  <c r="AH450" i="14"/>
  <c r="AF450" i="14"/>
  <c r="AC450" i="14"/>
  <c r="Z450" i="14"/>
  <c r="W450" i="14"/>
  <c r="T450" i="14"/>
  <c r="Q450" i="14"/>
  <c r="N450" i="14"/>
  <c r="AH448" i="14"/>
  <c r="AF448" i="14"/>
  <c r="AC448" i="14"/>
  <c r="Z448" i="14"/>
  <c r="W448" i="14"/>
  <c r="T448" i="14"/>
  <c r="Q448" i="14"/>
  <c r="N448" i="14"/>
  <c r="AH447" i="14"/>
  <c r="AF447" i="14"/>
  <c r="AC447" i="14"/>
  <c r="Z447" i="14"/>
  <c r="W447" i="14"/>
  <c r="T447" i="14"/>
  <c r="Q447" i="14"/>
  <c r="N447" i="14"/>
  <c r="AH446" i="14"/>
  <c r="AF446" i="14"/>
  <c r="AC446" i="14"/>
  <c r="Z446" i="14"/>
  <c r="W446" i="14"/>
  <c r="T446" i="14"/>
  <c r="Q446" i="14"/>
  <c r="N446" i="14"/>
  <c r="AH445" i="14"/>
  <c r="AF445" i="14"/>
  <c r="AC445" i="14"/>
  <c r="Z445" i="14"/>
  <c r="W445" i="14"/>
  <c r="T445" i="14"/>
  <c r="Q445" i="14"/>
  <c r="N445" i="14"/>
  <c r="AH444" i="14"/>
  <c r="AF444" i="14"/>
  <c r="AC444" i="14"/>
  <c r="Z444" i="14"/>
  <c r="W444" i="14"/>
  <c r="T444" i="14"/>
  <c r="Q444" i="14"/>
  <c r="N444" i="14"/>
  <c r="AH443" i="14"/>
  <c r="AF443" i="14"/>
  <c r="AC443" i="14"/>
  <c r="Z443" i="14"/>
  <c r="W443" i="14"/>
  <c r="T443" i="14"/>
  <c r="Q443" i="14"/>
  <c r="N443" i="14"/>
  <c r="AH442" i="14"/>
  <c r="AF442" i="14"/>
  <c r="AC442" i="14"/>
  <c r="Z442" i="14"/>
  <c r="W442" i="14"/>
  <c r="T442" i="14"/>
  <c r="Q442" i="14"/>
  <c r="N442" i="14"/>
  <c r="AH440" i="14"/>
  <c r="AF440" i="14"/>
  <c r="AC440" i="14"/>
  <c r="Z440" i="14"/>
  <c r="W440" i="14"/>
  <c r="T440" i="14"/>
  <c r="Q440" i="14"/>
  <c r="N440" i="14"/>
  <c r="AH439" i="14"/>
  <c r="AF439" i="14"/>
  <c r="AC439" i="14"/>
  <c r="Z439" i="14"/>
  <c r="W439" i="14"/>
  <c r="T439" i="14"/>
  <c r="Q439" i="14"/>
  <c r="N439" i="14"/>
  <c r="AH437" i="14"/>
  <c r="AF437" i="14"/>
  <c r="AC437" i="14"/>
  <c r="Z437" i="14"/>
  <c r="W437" i="14"/>
  <c r="T437" i="14"/>
  <c r="Q437" i="14"/>
  <c r="N437" i="14"/>
  <c r="AH436" i="14"/>
  <c r="AF436" i="14"/>
  <c r="AC436" i="14"/>
  <c r="Z436" i="14"/>
  <c r="W436" i="14"/>
  <c r="T436" i="14"/>
  <c r="Q436" i="14"/>
  <c r="N436" i="14"/>
  <c r="AH435" i="14"/>
  <c r="AF435" i="14"/>
  <c r="AC435" i="14"/>
  <c r="Z435" i="14"/>
  <c r="W435" i="14"/>
  <c r="T435" i="14"/>
  <c r="Q435" i="14"/>
  <c r="N435" i="14"/>
  <c r="AH434" i="14"/>
  <c r="AF434" i="14"/>
  <c r="AC434" i="14"/>
  <c r="Z434" i="14"/>
  <c r="W434" i="14"/>
  <c r="T434" i="14"/>
  <c r="Q434" i="14"/>
  <c r="N434" i="14"/>
  <c r="AH433" i="14"/>
  <c r="AF433" i="14"/>
  <c r="AC433" i="14"/>
  <c r="Z433" i="14"/>
  <c r="W433" i="14"/>
  <c r="T433" i="14"/>
  <c r="Q433" i="14"/>
  <c r="N433" i="14"/>
  <c r="AH431" i="14"/>
  <c r="AF431" i="14"/>
  <c r="AC431" i="14"/>
  <c r="Z431" i="14"/>
  <c r="W431" i="14"/>
  <c r="T431" i="14"/>
  <c r="Q431" i="14"/>
  <c r="N431" i="14"/>
  <c r="AH430" i="14"/>
  <c r="AF430" i="14"/>
  <c r="AC430" i="14"/>
  <c r="Z430" i="14"/>
  <c r="W430" i="14"/>
  <c r="T430" i="14"/>
  <c r="Q430" i="14"/>
  <c r="N430" i="14"/>
  <c r="AH428" i="14"/>
  <c r="AF428" i="14"/>
  <c r="AC428" i="14"/>
  <c r="Z428" i="14"/>
  <c r="W428" i="14"/>
  <c r="T428" i="14"/>
  <c r="Q428" i="14"/>
  <c r="N428" i="14"/>
  <c r="AH427" i="14"/>
  <c r="AF427" i="14"/>
  <c r="AC427" i="14"/>
  <c r="Z427" i="14"/>
  <c r="W427" i="14"/>
  <c r="T427" i="14"/>
  <c r="Q427" i="14"/>
  <c r="N427" i="14"/>
  <c r="AH425" i="14"/>
  <c r="AF425" i="14"/>
  <c r="AC425" i="14"/>
  <c r="Z425" i="14"/>
  <c r="W425" i="14"/>
  <c r="T425" i="14"/>
  <c r="Q425" i="14"/>
  <c r="N425" i="14"/>
  <c r="AH424" i="14"/>
  <c r="AF424" i="14"/>
  <c r="AC424" i="14"/>
  <c r="Z424" i="14"/>
  <c r="W424" i="14"/>
  <c r="T424" i="14"/>
  <c r="Q424" i="14"/>
  <c r="N424" i="14"/>
  <c r="AH422" i="14"/>
  <c r="AF422" i="14"/>
  <c r="AC422" i="14"/>
  <c r="Z422" i="14"/>
  <c r="W422" i="14"/>
  <c r="T422" i="14"/>
  <c r="Q422" i="14"/>
  <c r="N422" i="14"/>
  <c r="AH420" i="14"/>
  <c r="AF420" i="14"/>
  <c r="AC420" i="14"/>
  <c r="Z420" i="14"/>
  <c r="W420" i="14"/>
  <c r="T420" i="14"/>
  <c r="Q420" i="14"/>
  <c r="N420" i="14"/>
  <c r="AH419" i="14"/>
  <c r="AF419" i="14"/>
  <c r="AC419" i="14"/>
  <c r="Z419" i="14"/>
  <c r="W419" i="14"/>
  <c r="T419" i="14"/>
  <c r="Q419" i="14"/>
  <c r="N419" i="14"/>
  <c r="AH418" i="14"/>
  <c r="AF418" i="14"/>
  <c r="AC418" i="14"/>
  <c r="Z418" i="14"/>
  <c r="W418" i="14"/>
  <c r="T418" i="14"/>
  <c r="Q418" i="14"/>
  <c r="N418" i="14"/>
  <c r="AH417" i="14"/>
  <c r="AF417" i="14"/>
  <c r="AC417" i="14"/>
  <c r="Z417" i="14"/>
  <c r="W417" i="14"/>
  <c r="T417" i="14"/>
  <c r="Q417" i="14"/>
  <c r="N417" i="14"/>
  <c r="AH416" i="14"/>
  <c r="AF416" i="14"/>
  <c r="AC416" i="14"/>
  <c r="Z416" i="14"/>
  <c r="W416" i="14"/>
  <c r="T416" i="14"/>
  <c r="Q416" i="14"/>
  <c r="N416" i="14"/>
  <c r="AH415" i="14"/>
  <c r="AF415" i="14"/>
  <c r="AC415" i="14"/>
  <c r="Z415" i="14"/>
  <c r="W415" i="14"/>
  <c r="T415" i="14"/>
  <c r="Q415" i="14"/>
  <c r="N415" i="14"/>
  <c r="AH413" i="14"/>
  <c r="AF413" i="14"/>
  <c r="AC413" i="14"/>
  <c r="Z413" i="14"/>
  <c r="W413" i="14"/>
  <c r="T413" i="14"/>
  <c r="Q413" i="14"/>
  <c r="N413" i="14"/>
  <c r="AH412" i="14"/>
  <c r="AF412" i="14"/>
  <c r="AC412" i="14"/>
  <c r="Z412" i="14"/>
  <c r="W412" i="14"/>
  <c r="T412" i="14"/>
  <c r="Q412" i="14"/>
  <c r="N412" i="14"/>
  <c r="AH411" i="14"/>
  <c r="AF411" i="14"/>
  <c r="AC411" i="14"/>
  <c r="Z411" i="14"/>
  <c r="W411" i="14"/>
  <c r="T411" i="14"/>
  <c r="Q411" i="14"/>
  <c r="N411" i="14"/>
  <c r="AH410" i="14"/>
  <c r="AF410" i="14"/>
  <c r="AC410" i="14"/>
  <c r="Z410" i="14"/>
  <c r="W410" i="14"/>
  <c r="T410" i="14"/>
  <c r="Q410" i="14"/>
  <c r="N410" i="14"/>
  <c r="AH408" i="14"/>
  <c r="AC408" i="14"/>
  <c r="Z408" i="14"/>
  <c r="W408" i="14"/>
  <c r="AH407" i="14"/>
  <c r="AF407" i="14"/>
  <c r="AC407" i="14"/>
  <c r="Z407" i="14"/>
  <c r="W407" i="14"/>
  <c r="T407" i="14"/>
  <c r="Q407" i="14"/>
  <c r="N407" i="14"/>
  <c r="AH406" i="14"/>
  <c r="AF406" i="14"/>
  <c r="AC406" i="14"/>
  <c r="Z406" i="14"/>
  <c r="W406" i="14"/>
  <c r="T406" i="14"/>
  <c r="Q406" i="14"/>
  <c r="N406" i="14"/>
  <c r="AH405" i="14"/>
  <c r="AF405" i="14"/>
  <c r="AC405" i="14"/>
  <c r="Z405" i="14"/>
  <c r="W405" i="14"/>
  <c r="T405" i="14"/>
  <c r="Q405" i="14"/>
  <c r="N405" i="14"/>
  <c r="AH404" i="14"/>
  <c r="AF404" i="14"/>
  <c r="AC404" i="14"/>
  <c r="Z404" i="14"/>
  <c r="W404" i="14"/>
  <c r="T404" i="14"/>
  <c r="Q404" i="14"/>
  <c r="N404" i="14"/>
  <c r="AH403" i="14"/>
  <c r="AF403" i="14"/>
  <c r="AC403" i="14"/>
  <c r="Z403" i="14"/>
  <c r="W403" i="14"/>
  <c r="T403" i="14"/>
  <c r="Q403" i="14"/>
  <c r="N403" i="14"/>
  <c r="AH402" i="14"/>
  <c r="AF402" i="14"/>
  <c r="AC402" i="14"/>
  <c r="Z402" i="14"/>
  <c r="W402" i="14"/>
  <c r="T402" i="14"/>
  <c r="Q402" i="14"/>
  <c r="N402" i="14"/>
  <c r="AH401" i="14"/>
  <c r="AF401" i="14"/>
  <c r="AC401" i="14"/>
  <c r="Z401" i="14"/>
  <c r="W401" i="14"/>
  <c r="T401" i="14"/>
  <c r="Q401" i="14"/>
  <c r="N401" i="14"/>
  <c r="AH399" i="14"/>
  <c r="AF399" i="14"/>
  <c r="AC399" i="14"/>
  <c r="Z399" i="14"/>
  <c r="W399" i="14"/>
  <c r="T399" i="14"/>
  <c r="Q399" i="14"/>
  <c r="N399" i="14"/>
  <c r="AH398" i="14"/>
  <c r="AF398" i="14"/>
  <c r="AC398" i="14"/>
  <c r="Z398" i="14"/>
  <c r="W398" i="14"/>
  <c r="T398" i="14"/>
  <c r="Q398" i="14"/>
  <c r="N398" i="14"/>
  <c r="AH397" i="14"/>
  <c r="AF397" i="14"/>
  <c r="AC397" i="14"/>
  <c r="Z397" i="14"/>
  <c r="W397" i="14"/>
  <c r="T397" i="14"/>
  <c r="Q397" i="14"/>
  <c r="N397" i="14"/>
  <c r="AH396" i="14"/>
  <c r="AF396" i="14"/>
  <c r="AC396" i="14"/>
  <c r="Z396" i="14"/>
  <c r="W396" i="14"/>
  <c r="T396" i="14"/>
  <c r="Q396" i="14"/>
  <c r="N396" i="14"/>
  <c r="AH395" i="14"/>
  <c r="AF395" i="14"/>
  <c r="AC395" i="14"/>
  <c r="Z395" i="14"/>
  <c r="W395" i="14"/>
  <c r="T395" i="14"/>
  <c r="Q395" i="14"/>
  <c r="N395" i="14"/>
  <c r="AH394" i="14"/>
  <c r="AF394" i="14"/>
  <c r="AC394" i="14"/>
  <c r="Z394" i="14"/>
  <c r="W394" i="14"/>
  <c r="T394" i="14"/>
  <c r="Q394" i="14"/>
  <c r="N394" i="14"/>
  <c r="AH392" i="14"/>
  <c r="AF392" i="14"/>
  <c r="AC392" i="14"/>
  <c r="Z392" i="14"/>
  <c r="W392" i="14"/>
  <c r="T392" i="14"/>
  <c r="Q392" i="14"/>
  <c r="N392" i="14"/>
  <c r="AH390" i="14"/>
  <c r="AF390" i="14"/>
  <c r="AC390" i="14"/>
  <c r="Z390" i="14"/>
  <c r="W390" i="14"/>
  <c r="T390" i="14"/>
  <c r="Q390" i="14"/>
  <c r="N390" i="14"/>
  <c r="AH389" i="14"/>
  <c r="AF389" i="14"/>
  <c r="AC389" i="14"/>
  <c r="Z389" i="14"/>
  <c r="W389" i="14"/>
  <c r="T389" i="14"/>
  <c r="Q389" i="14"/>
  <c r="N389" i="14"/>
  <c r="AH388" i="14"/>
  <c r="AF388" i="14"/>
  <c r="AC388" i="14"/>
  <c r="Z388" i="14"/>
  <c r="W388" i="14"/>
  <c r="T388" i="14"/>
  <c r="Q388" i="14"/>
  <c r="N388" i="14"/>
  <c r="AH387" i="14"/>
  <c r="AF387" i="14"/>
  <c r="AC387" i="14"/>
  <c r="Z387" i="14"/>
  <c r="W387" i="14"/>
  <c r="T387" i="14"/>
  <c r="Q387" i="14"/>
  <c r="N387" i="14"/>
  <c r="AH386" i="14"/>
  <c r="AF386" i="14"/>
  <c r="AC386" i="14"/>
  <c r="Z386" i="14"/>
  <c r="W386" i="14"/>
  <c r="T386" i="14"/>
  <c r="Q386" i="14"/>
  <c r="N386" i="14"/>
  <c r="AH384" i="14"/>
  <c r="AF384" i="14"/>
  <c r="AC384" i="14"/>
  <c r="Z384" i="14"/>
  <c r="W384" i="14"/>
  <c r="T384" i="14"/>
  <c r="Q384" i="14"/>
  <c r="N384" i="14"/>
  <c r="AH383" i="14"/>
  <c r="AF383" i="14"/>
  <c r="AC383" i="14"/>
  <c r="Z383" i="14"/>
  <c r="W383" i="14"/>
  <c r="T383" i="14"/>
  <c r="Q383" i="14"/>
  <c r="N383" i="14"/>
  <c r="AH382" i="14"/>
  <c r="AF382" i="14"/>
  <c r="AC382" i="14"/>
  <c r="Z382" i="14"/>
  <c r="W382" i="14"/>
  <c r="T382" i="14"/>
  <c r="Q382" i="14"/>
  <c r="N382" i="14"/>
  <c r="AH381" i="14"/>
  <c r="AF381" i="14"/>
  <c r="AC381" i="14"/>
  <c r="Z381" i="14"/>
  <c r="W381" i="14"/>
  <c r="T381" i="14"/>
  <c r="Q381" i="14"/>
  <c r="N381" i="14"/>
  <c r="AH380" i="14"/>
  <c r="AF380" i="14"/>
  <c r="AC380" i="14"/>
  <c r="Z380" i="14"/>
  <c r="W380" i="14"/>
  <c r="T380" i="14"/>
  <c r="Q380" i="14"/>
  <c r="N380" i="14"/>
  <c r="AH378" i="14"/>
  <c r="AF378" i="14"/>
  <c r="AC378" i="14"/>
  <c r="Z378" i="14"/>
  <c r="W378" i="14"/>
  <c r="T378" i="14"/>
  <c r="Q378" i="14"/>
  <c r="N378" i="14"/>
  <c r="AH377" i="14"/>
  <c r="AF377" i="14"/>
  <c r="AC377" i="14"/>
  <c r="Z377" i="14"/>
  <c r="W377" i="14"/>
  <c r="T377" i="14"/>
  <c r="Q377" i="14"/>
  <c r="N377" i="14"/>
  <c r="AH375" i="14"/>
  <c r="AF375" i="14"/>
  <c r="AC375" i="14"/>
  <c r="Z375" i="14"/>
  <c r="W375" i="14"/>
  <c r="T375" i="14"/>
  <c r="Q375" i="14"/>
  <c r="N375" i="14"/>
  <c r="AH374" i="14"/>
  <c r="AF374" i="14"/>
  <c r="AC374" i="14"/>
  <c r="Z374" i="14"/>
  <c r="W374" i="14"/>
  <c r="T374" i="14"/>
  <c r="Q374" i="14"/>
  <c r="N374" i="14"/>
  <c r="AH373" i="14"/>
  <c r="AC373" i="14"/>
  <c r="Z373" i="14"/>
  <c r="W373" i="14"/>
  <c r="T373" i="14"/>
  <c r="Q373" i="14"/>
  <c r="N373" i="14"/>
  <c r="AH372" i="14"/>
  <c r="AF372" i="14"/>
  <c r="AC372" i="14"/>
  <c r="Z372" i="14"/>
  <c r="W372" i="14"/>
  <c r="T372" i="14"/>
  <c r="Q372" i="14"/>
  <c r="N372" i="14"/>
  <c r="AH371" i="14"/>
  <c r="AF371" i="14"/>
  <c r="AC371" i="14"/>
  <c r="Z371" i="14"/>
  <c r="W371" i="14"/>
  <c r="T371" i="14"/>
  <c r="Q371" i="14"/>
  <c r="N371" i="14"/>
  <c r="AH370" i="14"/>
  <c r="AF370" i="14"/>
  <c r="AC370" i="14"/>
  <c r="Z370" i="14"/>
  <c r="W370" i="14"/>
  <c r="T370" i="14"/>
  <c r="Q370" i="14"/>
  <c r="N370" i="14"/>
  <c r="AH369" i="14"/>
  <c r="AF369" i="14"/>
  <c r="AC369" i="14"/>
  <c r="Z369" i="14"/>
  <c r="W369" i="14"/>
  <c r="T369" i="14"/>
  <c r="Q369" i="14"/>
  <c r="N369" i="14"/>
  <c r="AH368" i="14"/>
  <c r="AF368" i="14"/>
  <c r="AC368" i="14"/>
  <c r="Z368" i="14"/>
  <c r="W368" i="14"/>
  <c r="T368" i="14"/>
  <c r="Q368" i="14"/>
  <c r="N368" i="14"/>
  <c r="AH367" i="14"/>
  <c r="AF367" i="14"/>
  <c r="AC367" i="14"/>
  <c r="Z367" i="14"/>
  <c r="W367" i="14"/>
  <c r="T367" i="14"/>
  <c r="Q367" i="14"/>
  <c r="N367" i="14"/>
  <c r="AH365" i="14"/>
  <c r="AF365" i="14"/>
  <c r="AC365" i="14"/>
  <c r="Z365" i="14"/>
  <c r="W365" i="14"/>
  <c r="T365" i="14"/>
  <c r="Q365" i="14"/>
  <c r="N365" i="14"/>
  <c r="AH364" i="14"/>
  <c r="AC364" i="14"/>
  <c r="Z364" i="14"/>
  <c r="W364" i="14"/>
  <c r="T364" i="14"/>
  <c r="Q364" i="14"/>
  <c r="N364" i="14"/>
  <c r="AH362" i="14"/>
  <c r="AF362" i="14"/>
  <c r="AC362" i="14"/>
  <c r="Z362" i="14"/>
  <c r="W362" i="14"/>
  <c r="T362" i="14"/>
  <c r="Q362" i="14"/>
  <c r="N362" i="14"/>
  <c r="AH360" i="14"/>
  <c r="AF360" i="14"/>
  <c r="AC360" i="14"/>
  <c r="Z360" i="14"/>
  <c r="W360" i="14"/>
  <c r="T360" i="14"/>
  <c r="Q360" i="14"/>
  <c r="N360" i="14"/>
  <c r="AH359" i="14"/>
  <c r="AF359" i="14"/>
  <c r="AC359" i="14"/>
  <c r="Z359" i="14"/>
  <c r="W359" i="14"/>
  <c r="T359" i="14"/>
  <c r="Q359" i="14"/>
  <c r="N359" i="14"/>
  <c r="AH357" i="14"/>
  <c r="AF357" i="14"/>
  <c r="AC357" i="14"/>
  <c r="Z357" i="14"/>
  <c r="W357" i="14"/>
  <c r="T357" i="14"/>
  <c r="Q357" i="14"/>
  <c r="N357" i="14"/>
  <c r="AH356" i="14"/>
  <c r="AF356" i="14"/>
  <c r="AC356" i="14"/>
  <c r="Z356" i="14"/>
  <c r="W356" i="14"/>
  <c r="T356" i="14"/>
  <c r="Q356" i="14"/>
  <c r="N356" i="14"/>
  <c r="AH354" i="14"/>
  <c r="AC354" i="14"/>
  <c r="Z354" i="14"/>
  <c r="W354" i="14"/>
  <c r="T354" i="14"/>
  <c r="Q354" i="14"/>
  <c r="N354" i="14"/>
  <c r="AH353" i="14"/>
  <c r="AF353" i="14"/>
  <c r="AC353" i="14"/>
  <c r="Z353" i="14"/>
  <c r="W353" i="14"/>
  <c r="T353" i="14"/>
  <c r="Q353" i="14"/>
  <c r="N353" i="14"/>
  <c r="AH352" i="14"/>
  <c r="AF352" i="14"/>
  <c r="AC352" i="14"/>
  <c r="Z352" i="14"/>
  <c r="W352" i="14"/>
  <c r="T352" i="14"/>
  <c r="Q352" i="14"/>
  <c r="N352" i="14"/>
  <c r="AH351" i="14"/>
  <c r="AF351" i="14"/>
  <c r="AC351" i="14"/>
  <c r="Z351" i="14"/>
  <c r="W351" i="14"/>
  <c r="T351" i="14"/>
  <c r="Q351" i="14"/>
  <c r="N351" i="14"/>
  <c r="AH350" i="14"/>
  <c r="AF350" i="14"/>
  <c r="AC350" i="14"/>
  <c r="Z350" i="14"/>
  <c r="W350" i="14"/>
  <c r="T350" i="14"/>
  <c r="Q350" i="14"/>
  <c r="N350" i="14"/>
  <c r="AH349" i="14"/>
  <c r="AF349" i="14"/>
  <c r="AC349" i="14"/>
  <c r="Z349" i="14"/>
  <c r="W349" i="14"/>
  <c r="T349" i="14"/>
  <c r="Q349" i="14"/>
  <c r="N349" i="14"/>
  <c r="AH348" i="14"/>
  <c r="AF348" i="14"/>
  <c r="AC348" i="14"/>
  <c r="Z348" i="14"/>
  <c r="W348" i="14"/>
  <c r="T348" i="14"/>
  <c r="Q348" i="14"/>
  <c r="N348" i="14"/>
  <c r="AH346" i="14"/>
  <c r="AF346" i="14"/>
  <c r="AC346" i="14"/>
  <c r="Z346" i="14"/>
  <c r="W346" i="14"/>
  <c r="T346" i="14"/>
  <c r="Q346" i="14"/>
  <c r="N346" i="14"/>
  <c r="AH345" i="14"/>
  <c r="AF345" i="14"/>
  <c r="AC345" i="14"/>
  <c r="Z345" i="14"/>
  <c r="W345" i="14"/>
  <c r="T345" i="14"/>
  <c r="Q345" i="14"/>
  <c r="N345" i="14"/>
  <c r="AH343" i="14"/>
  <c r="AF343" i="14"/>
  <c r="AC343" i="14"/>
  <c r="Z343" i="14"/>
  <c r="W343" i="14"/>
  <c r="T343" i="14"/>
  <c r="Q343" i="14"/>
  <c r="N343" i="14"/>
  <c r="AH341" i="14"/>
  <c r="AF341" i="14"/>
  <c r="AC341" i="14"/>
  <c r="Z341" i="14"/>
  <c r="W341" i="14"/>
  <c r="T341" i="14"/>
  <c r="Q341" i="14"/>
  <c r="N341" i="14"/>
  <c r="AH339" i="14"/>
  <c r="AF339" i="14"/>
  <c r="AC339" i="14"/>
  <c r="Z339" i="14"/>
  <c r="W339" i="14"/>
  <c r="T339" i="14"/>
  <c r="Q339" i="14"/>
  <c r="N339" i="14"/>
  <c r="AH338" i="14"/>
  <c r="AF338" i="14"/>
  <c r="AC338" i="14"/>
  <c r="Z338" i="14"/>
  <c r="W338" i="14"/>
  <c r="T338" i="14"/>
  <c r="Q338" i="14"/>
  <c r="N338" i="14"/>
  <c r="AH337" i="14"/>
  <c r="AF337" i="14"/>
  <c r="AC337" i="14"/>
  <c r="Z337" i="14"/>
  <c r="W337" i="14"/>
  <c r="T337" i="14"/>
  <c r="Q337" i="14"/>
  <c r="N337" i="14"/>
  <c r="AH335" i="14"/>
  <c r="AF335" i="14"/>
  <c r="AC335" i="14"/>
  <c r="Z335" i="14"/>
  <c r="W335" i="14"/>
  <c r="T335" i="14"/>
  <c r="Q335" i="14"/>
  <c r="N335" i="14"/>
  <c r="AH334" i="14"/>
  <c r="AF334" i="14"/>
  <c r="AC334" i="14"/>
  <c r="Z334" i="14"/>
  <c r="W334" i="14"/>
  <c r="T334" i="14"/>
  <c r="Q334" i="14"/>
  <c r="N334" i="14"/>
  <c r="AH332" i="14"/>
  <c r="AF332" i="14"/>
  <c r="AC332" i="14"/>
  <c r="Z332" i="14"/>
  <c r="W332" i="14"/>
  <c r="T332" i="14"/>
  <c r="Q332" i="14"/>
  <c r="N332" i="14"/>
  <c r="AH331" i="14"/>
  <c r="AF331" i="14"/>
  <c r="AC331" i="14"/>
  <c r="Z331" i="14"/>
  <c r="W331" i="14"/>
  <c r="T331" i="14"/>
  <c r="Q331" i="14"/>
  <c r="N331" i="14"/>
  <c r="AH330" i="14"/>
  <c r="AF330" i="14"/>
  <c r="AC330" i="14"/>
  <c r="Z330" i="14"/>
  <c r="W330" i="14"/>
  <c r="T330" i="14"/>
  <c r="Q330" i="14"/>
  <c r="N330" i="14"/>
  <c r="AH329" i="14"/>
  <c r="AF329" i="14"/>
  <c r="AC329" i="14"/>
  <c r="Z329" i="14"/>
  <c r="W329" i="14"/>
  <c r="T329" i="14"/>
  <c r="Q329" i="14"/>
  <c r="N329" i="14"/>
  <c r="AH328" i="14"/>
  <c r="AF328" i="14"/>
  <c r="AC328" i="14"/>
  <c r="Z328" i="14"/>
  <c r="W328" i="14"/>
  <c r="T328" i="14"/>
  <c r="Q328" i="14"/>
  <c r="N328" i="14"/>
  <c r="AH327" i="14"/>
  <c r="AF327" i="14"/>
  <c r="AC327" i="14"/>
  <c r="Z327" i="14"/>
  <c r="W327" i="14"/>
  <c r="T327" i="14"/>
  <c r="Q327" i="14"/>
  <c r="N327" i="14"/>
  <c r="AH326" i="14"/>
  <c r="AF326" i="14"/>
  <c r="AC326" i="14"/>
  <c r="Z326" i="14"/>
  <c r="W326" i="14"/>
  <c r="T326" i="14"/>
  <c r="Q326" i="14"/>
  <c r="N326" i="14"/>
  <c r="AH325" i="14"/>
  <c r="AF325" i="14"/>
  <c r="AC325" i="14"/>
  <c r="Z325" i="14"/>
  <c r="W325" i="14"/>
  <c r="T325" i="14"/>
  <c r="Q325" i="14"/>
  <c r="N325" i="14"/>
  <c r="AH324" i="14"/>
  <c r="AF324" i="14"/>
  <c r="AC324" i="14"/>
  <c r="Z324" i="14"/>
  <c r="W324" i="14"/>
  <c r="T324" i="14"/>
  <c r="Q324" i="14"/>
  <c r="N324" i="14"/>
  <c r="AH323" i="14"/>
  <c r="AF323" i="14"/>
  <c r="AC323" i="14"/>
  <c r="Z323" i="14"/>
  <c r="W323" i="14"/>
  <c r="T323" i="14"/>
  <c r="Q323" i="14"/>
  <c r="N323" i="14"/>
  <c r="AH322" i="14"/>
  <c r="AF322" i="14"/>
  <c r="AC322" i="14"/>
  <c r="Z322" i="14"/>
  <c r="W322" i="14"/>
  <c r="T322" i="14"/>
  <c r="Q322" i="14"/>
  <c r="N322" i="14"/>
  <c r="AH321" i="14"/>
  <c r="AF321" i="14"/>
  <c r="AC321" i="14"/>
  <c r="Z321" i="14"/>
  <c r="W321" i="14"/>
  <c r="T321" i="14"/>
  <c r="Q321" i="14"/>
  <c r="N321" i="14"/>
  <c r="AH320" i="14"/>
  <c r="AF320" i="14"/>
  <c r="AC320" i="14"/>
  <c r="Z320" i="14"/>
  <c r="W320" i="14"/>
  <c r="T320" i="14"/>
  <c r="Q320" i="14"/>
  <c r="N320" i="14"/>
  <c r="AH319" i="14"/>
  <c r="AF319" i="14"/>
  <c r="AC319" i="14"/>
  <c r="Z319" i="14"/>
  <c r="W319" i="14"/>
  <c r="T319" i="14"/>
  <c r="Q319" i="14"/>
  <c r="N319" i="14"/>
  <c r="AH317" i="14"/>
  <c r="AF317" i="14"/>
  <c r="AC317" i="14"/>
  <c r="Z317" i="14"/>
  <c r="W317" i="14"/>
  <c r="T317" i="14"/>
  <c r="Q317" i="14"/>
  <c r="N317" i="14"/>
  <c r="AH316" i="14"/>
  <c r="AF316" i="14"/>
  <c r="AC316" i="14"/>
  <c r="Z316" i="14"/>
  <c r="W316" i="14"/>
  <c r="T316" i="14"/>
  <c r="Q316" i="14"/>
  <c r="N316" i="14"/>
  <c r="AH315" i="14"/>
  <c r="AF315" i="14"/>
  <c r="AC315" i="14"/>
  <c r="Z315" i="14"/>
  <c r="W315" i="14"/>
  <c r="T315" i="14"/>
  <c r="Q315" i="14"/>
  <c r="N315" i="14"/>
  <c r="AH314" i="14"/>
  <c r="AF314" i="14"/>
  <c r="AC314" i="14"/>
  <c r="Z314" i="14"/>
  <c r="W314" i="14"/>
  <c r="T314" i="14"/>
  <c r="Q314" i="14"/>
  <c r="N314" i="14"/>
  <c r="AH313" i="14"/>
  <c r="AF313" i="14"/>
  <c r="AC313" i="14"/>
  <c r="Z313" i="14"/>
  <c r="W313" i="14"/>
  <c r="T313" i="14"/>
  <c r="Q313" i="14"/>
  <c r="N313" i="14"/>
  <c r="AH312" i="14"/>
  <c r="AF312" i="14"/>
  <c r="AC312" i="14"/>
  <c r="Z312" i="14"/>
  <c r="W312" i="14"/>
  <c r="T312" i="14"/>
  <c r="Q312" i="14"/>
  <c r="N312" i="14"/>
  <c r="AH310" i="14"/>
  <c r="AF310" i="14"/>
  <c r="AC310" i="14"/>
  <c r="Z310" i="14"/>
  <c r="W310" i="14"/>
  <c r="T310" i="14"/>
  <c r="Q310" i="14"/>
  <c r="N310" i="14"/>
  <c r="AH309" i="14"/>
  <c r="AF309" i="14"/>
  <c r="AC309" i="14"/>
  <c r="Z309" i="14"/>
  <c r="W309" i="14"/>
  <c r="T309" i="14"/>
  <c r="Q309" i="14"/>
  <c r="N309" i="14"/>
  <c r="AH308" i="14"/>
  <c r="AF308" i="14"/>
  <c r="AC308" i="14"/>
  <c r="Z308" i="14"/>
  <c r="W308" i="14"/>
  <c r="T308" i="14"/>
  <c r="Q308" i="14"/>
  <c r="N308" i="14"/>
  <c r="AH306" i="14"/>
  <c r="AF306" i="14"/>
  <c r="AC306" i="14"/>
  <c r="Z306" i="14"/>
  <c r="W306" i="14"/>
  <c r="T306" i="14"/>
  <c r="Q306" i="14"/>
  <c r="N306" i="14"/>
  <c r="AH304" i="14"/>
  <c r="AF304" i="14"/>
  <c r="AC304" i="14"/>
  <c r="Z304" i="14"/>
  <c r="W304" i="14"/>
  <c r="T304" i="14"/>
  <c r="Q304" i="14"/>
  <c r="N304" i="14"/>
  <c r="AH303" i="14"/>
  <c r="AF303" i="14"/>
  <c r="AC303" i="14"/>
  <c r="Z303" i="14"/>
  <c r="W303" i="14"/>
  <c r="T303" i="14"/>
  <c r="Q303" i="14"/>
  <c r="N303" i="14"/>
  <c r="AH302" i="14"/>
  <c r="AF302" i="14"/>
  <c r="AC302" i="14"/>
  <c r="Z302" i="14"/>
  <c r="W302" i="14"/>
  <c r="T302" i="14"/>
  <c r="Q302" i="14"/>
  <c r="N302" i="14"/>
  <c r="AH301" i="14"/>
  <c r="AF301" i="14"/>
  <c r="AC301" i="14"/>
  <c r="Z301" i="14"/>
  <c r="W301" i="14"/>
  <c r="T301" i="14"/>
  <c r="Q301" i="14"/>
  <c r="N301" i="14"/>
  <c r="AH300" i="14"/>
  <c r="AF300" i="14"/>
  <c r="AC300" i="14"/>
  <c r="Z300" i="14"/>
  <c r="W300" i="14"/>
  <c r="T300" i="14"/>
  <c r="Q300" i="14"/>
  <c r="N300" i="14"/>
  <c r="AH298" i="14"/>
  <c r="AF298" i="14"/>
  <c r="AC298" i="14"/>
  <c r="Z298" i="14"/>
  <c r="W298" i="14"/>
  <c r="T298" i="14"/>
  <c r="Q298" i="14"/>
  <c r="N298" i="14"/>
  <c r="AH297" i="14"/>
  <c r="AF297" i="14"/>
  <c r="AC297" i="14"/>
  <c r="Z297" i="14"/>
  <c r="W297" i="14"/>
  <c r="T297" i="14"/>
  <c r="Q297" i="14"/>
  <c r="N297" i="14"/>
  <c r="AH295" i="14"/>
  <c r="AF295" i="14"/>
  <c r="AC295" i="14"/>
  <c r="Z295" i="14"/>
  <c r="W295" i="14"/>
  <c r="T295" i="14"/>
  <c r="Q295" i="14"/>
  <c r="N295" i="14"/>
  <c r="AH294" i="14"/>
  <c r="AF294" i="14"/>
  <c r="AC294" i="14"/>
  <c r="Z294" i="14"/>
  <c r="W294" i="14"/>
  <c r="T294" i="14"/>
  <c r="Q294" i="14"/>
  <c r="N294" i="14"/>
  <c r="AH293" i="14"/>
  <c r="AF293" i="14"/>
  <c r="AC293" i="14"/>
  <c r="Z293" i="14"/>
  <c r="W293" i="14"/>
  <c r="T293" i="14"/>
  <c r="Q293" i="14"/>
  <c r="N293" i="14"/>
  <c r="AH292" i="14"/>
  <c r="AF292" i="14"/>
  <c r="AC292" i="14"/>
  <c r="Z292" i="14"/>
  <c r="W292" i="14"/>
  <c r="T292" i="14"/>
  <c r="Q292" i="14"/>
  <c r="N292" i="14"/>
  <c r="AH291" i="14"/>
  <c r="AF291" i="14"/>
  <c r="AC291" i="14"/>
  <c r="Z291" i="14"/>
  <c r="W291" i="14"/>
  <c r="T291" i="14"/>
  <c r="Q291" i="14"/>
  <c r="N291" i="14"/>
  <c r="AH290" i="14"/>
  <c r="AF290" i="14"/>
  <c r="AC290" i="14"/>
  <c r="Z290" i="14"/>
  <c r="W290" i="14"/>
  <c r="T290" i="14"/>
  <c r="Q290" i="14"/>
  <c r="N290" i="14"/>
  <c r="AH288" i="14"/>
  <c r="AF288" i="14"/>
  <c r="AC288" i="14"/>
  <c r="Z288" i="14"/>
  <c r="W288" i="14"/>
  <c r="T288" i="14"/>
  <c r="Q288" i="14"/>
  <c r="N288" i="14"/>
  <c r="AH287" i="14"/>
  <c r="AF287" i="14"/>
  <c r="AC287" i="14"/>
  <c r="Z287" i="14"/>
  <c r="W287" i="14"/>
  <c r="T287" i="14"/>
  <c r="Q287" i="14"/>
  <c r="N287" i="14"/>
  <c r="AH286" i="14"/>
  <c r="AF286" i="14"/>
  <c r="AC286" i="14"/>
  <c r="Z286" i="14"/>
  <c r="W286" i="14"/>
  <c r="T286" i="14"/>
  <c r="Q286" i="14"/>
  <c r="N286" i="14"/>
  <c r="AH284" i="14"/>
  <c r="AF284" i="14"/>
  <c r="AC284" i="14"/>
  <c r="Z284" i="14"/>
  <c r="W284" i="14"/>
  <c r="T284" i="14"/>
  <c r="Q284" i="14"/>
  <c r="N284" i="14"/>
  <c r="AH282" i="14"/>
  <c r="AF282" i="14"/>
  <c r="AC282" i="14"/>
  <c r="Z282" i="14"/>
  <c r="W282" i="14"/>
  <c r="T282" i="14"/>
  <c r="Q282" i="14"/>
  <c r="N282" i="14"/>
  <c r="AH280" i="14"/>
  <c r="AF280" i="14"/>
  <c r="AC280" i="14"/>
  <c r="Z280" i="14"/>
  <c r="W280" i="14"/>
  <c r="T280" i="14"/>
  <c r="Q280" i="14"/>
  <c r="N280" i="14"/>
  <c r="AH278" i="14"/>
  <c r="AF278" i="14"/>
  <c r="AC278" i="14"/>
  <c r="Z278" i="14"/>
  <c r="W278" i="14"/>
  <c r="T278" i="14"/>
  <c r="Q278" i="14"/>
  <c r="N278" i="14"/>
  <c r="AH277" i="14"/>
  <c r="AF277" i="14"/>
  <c r="AC277" i="14"/>
  <c r="Z277" i="14"/>
  <c r="W277" i="14"/>
  <c r="T277" i="14"/>
  <c r="Q277" i="14"/>
  <c r="N277" i="14"/>
  <c r="AH275" i="14"/>
  <c r="AF275" i="14"/>
  <c r="AC275" i="14"/>
  <c r="Z275" i="14"/>
  <c r="W275" i="14"/>
  <c r="T275" i="14"/>
  <c r="Q275" i="14"/>
  <c r="N275" i="14"/>
  <c r="AH274" i="14"/>
  <c r="AF274" i="14"/>
  <c r="AC274" i="14"/>
  <c r="Z274" i="14"/>
  <c r="W274" i="14"/>
  <c r="T274" i="14"/>
  <c r="Q274" i="14"/>
  <c r="N274" i="14"/>
  <c r="AH273" i="14"/>
  <c r="AF273" i="14"/>
  <c r="AC273" i="14"/>
  <c r="Z273" i="14"/>
  <c r="W273" i="14"/>
  <c r="T273" i="14"/>
  <c r="Q273" i="14"/>
  <c r="N273" i="14"/>
  <c r="AH272" i="14"/>
  <c r="AF272" i="14"/>
  <c r="AC272" i="14"/>
  <c r="Z272" i="14"/>
  <c r="W272" i="14"/>
  <c r="T272" i="14"/>
  <c r="Q272" i="14"/>
  <c r="N272" i="14"/>
  <c r="AH270" i="14"/>
  <c r="AF270" i="14"/>
  <c r="AC270" i="14"/>
  <c r="Z270" i="14"/>
  <c r="W270" i="14"/>
  <c r="T270" i="14"/>
  <c r="Q270" i="14"/>
  <c r="N270" i="14"/>
  <c r="AH269" i="14"/>
  <c r="AF269" i="14"/>
  <c r="AC269" i="14"/>
  <c r="Z269" i="14"/>
  <c r="W269" i="14"/>
  <c r="T269" i="14"/>
  <c r="Q269" i="14"/>
  <c r="N269" i="14"/>
  <c r="AH268" i="14"/>
  <c r="AF268" i="14"/>
  <c r="AC268" i="14"/>
  <c r="Z268" i="14"/>
  <c r="W268" i="14"/>
  <c r="T268" i="14"/>
  <c r="Q268" i="14"/>
  <c r="N268" i="14"/>
  <c r="AH267" i="14"/>
  <c r="AF267" i="14"/>
  <c r="AC267" i="14"/>
  <c r="Z267" i="14"/>
  <c r="W267" i="14"/>
  <c r="T267" i="14"/>
  <c r="Q267" i="14"/>
  <c r="N267" i="14"/>
  <c r="AH266" i="14"/>
  <c r="AF266" i="14"/>
  <c r="AC266" i="14"/>
  <c r="Z266" i="14"/>
  <c r="W266" i="14"/>
  <c r="T266" i="14"/>
  <c r="Q266" i="14"/>
  <c r="N266" i="14"/>
  <c r="AH265" i="14"/>
  <c r="AF265" i="14"/>
  <c r="AC265" i="14"/>
  <c r="Z265" i="14"/>
  <c r="W265" i="14"/>
  <c r="T265" i="14"/>
  <c r="Q265" i="14"/>
  <c r="N265" i="14"/>
  <c r="AH263" i="14"/>
  <c r="AF263" i="14"/>
  <c r="AC263" i="14"/>
  <c r="Z263" i="14"/>
  <c r="W263" i="14"/>
  <c r="T263" i="14"/>
  <c r="Q263" i="14"/>
  <c r="N263" i="14"/>
  <c r="AH262" i="14"/>
  <c r="AF262" i="14"/>
  <c r="AC262" i="14"/>
  <c r="Z262" i="14"/>
  <c r="W262" i="14"/>
  <c r="T262" i="14"/>
  <c r="Q262" i="14"/>
  <c r="N262" i="14"/>
  <c r="AH261" i="14"/>
  <c r="AF261" i="14"/>
  <c r="AC261" i="14"/>
  <c r="Z261" i="14"/>
  <c r="W261" i="14"/>
  <c r="T261" i="14"/>
  <c r="Q261" i="14"/>
  <c r="N261" i="14"/>
  <c r="AH259" i="14"/>
  <c r="AF259" i="14"/>
  <c r="AC259" i="14"/>
  <c r="Z259" i="14"/>
  <c r="W259" i="14"/>
  <c r="T259" i="14"/>
  <c r="Q259" i="14"/>
  <c r="N259" i="14"/>
  <c r="AH258" i="14"/>
  <c r="AF258" i="14"/>
  <c r="AC258" i="14"/>
  <c r="Z258" i="14"/>
  <c r="W258" i="14"/>
  <c r="T258" i="14"/>
  <c r="Q258" i="14"/>
  <c r="N258" i="14"/>
  <c r="AH256" i="14"/>
  <c r="AF256" i="14"/>
  <c r="AC256" i="14"/>
  <c r="Z256" i="14"/>
  <c r="W256" i="14"/>
  <c r="T256" i="14"/>
  <c r="Q256" i="14"/>
  <c r="N256" i="14"/>
  <c r="AH255" i="14"/>
  <c r="AF255" i="14"/>
  <c r="AC255" i="14"/>
  <c r="Z255" i="14"/>
  <c r="W255" i="14"/>
  <c r="T255" i="14"/>
  <c r="Q255" i="14"/>
  <c r="N255" i="14"/>
  <c r="AH254" i="14"/>
  <c r="AF254" i="14"/>
  <c r="AC254" i="14"/>
  <c r="Z254" i="14"/>
  <c r="W254" i="14"/>
  <c r="T254" i="14"/>
  <c r="Q254" i="14"/>
  <c r="N254" i="14"/>
  <c r="AH252" i="14"/>
  <c r="AF252" i="14"/>
  <c r="AC252" i="14"/>
  <c r="Z252" i="14"/>
  <c r="W252" i="14"/>
  <c r="T252" i="14"/>
  <c r="Q252" i="14"/>
  <c r="N252" i="14"/>
  <c r="AH251" i="14"/>
  <c r="AF251" i="14"/>
  <c r="AC251" i="14"/>
  <c r="Z251" i="14"/>
  <c r="W251" i="14"/>
  <c r="T251" i="14"/>
  <c r="Q251" i="14"/>
  <c r="N251" i="14"/>
  <c r="AH250" i="14"/>
  <c r="AF250" i="14"/>
  <c r="AC250" i="14"/>
  <c r="Z250" i="14"/>
  <c r="W250" i="14"/>
  <c r="T250" i="14"/>
  <c r="Q250" i="14"/>
  <c r="N250" i="14"/>
  <c r="AH249" i="14"/>
  <c r="AF249" i="14"/>
  <c r="AC249" i="14"/>
  <c r="Z249" i="14"/>
  <c r="W249" i="14"/>
  <c r="T249" i="14"/>
  <c r="Q249" i="14"/>
  <c r="N249" i="14"/>
  <c r="AH247" i="14"/>
  <c r="AF247" i="14"/>
  <c r="AC247" i="14"/>
  <c r="Z247" i="14"/>
  <c r="W247" i="14"/>
  <c r="T247" i="14"/>
  <c r="Q247" i="14"/>
  <c r="N247" i="14"/>
  <c r="AH246" i="14"/>
  <c r="AF246" i="14"/>
  <c r="AC246" i="14"/>
  <c r="Z246" i="14"/>
  <c r="W246" i="14"/>
  <c r="T246" i="14"/>
  <c r="Q246" i="14"/>
  <c r="N246" i="14"/>
  <c r="AH245" i="14"/>
  <c r="AF245" i="14"/>
  <c r="AC245" i="14"/>
  <c r="Z245" i="14"/>
  <c r="W245" i="14"/>
  <c r="T245" i="14"/>
  <c r="Q245" i="14"/>
  <c r="N245" i="14"/>
  <c r="AH244" i="14"/>
  <c r="AF244" i="14"/>
  <c r="AC244" i="14"/>
  <c r="Z244" i="14"/>
  <c r="W244" i="14"/>
  <c r="T244" i="14"/>
  <c r="Q244" i="14"/>
  <c r="N244" i="14"/>
  <c r="AH243" i="14"/>
  <c r="AF243" i="14"/>
  <c r="AC243" i="14"/>
  <c r="Z243" i="14"/>
  <c r="W243" i="14"/>
  <c r="T243" i="14"/>
  <c r="Q243" i="14"/>
  <c r="N243" i="14"/>
  <c r="AH242" i="14"/>
  <c r="AF242" i="14"/>
  <c r="AC242" i="14"/>
  <c r="Z242" i="14"/>
  <c r="W242" i="14"/>
  <c r="T242" i="14"/>
  <c r="Q242" i="14"/>
  <c r="N242" i="14"/>
  <c r="AH241" i="14"/>
  <c r="AF241" i="14"/>
  <c r="AC241" i="14"/>
  <c r="Z241" i="14"/>
  <c r="W241" i="14"/>
  <c r="T241" i="14"/>
  <c r="Q241" i="14"/>
  <c r="N241" i="14"/>
  <c r="AH240" i="14"/>
  <c r="AF240" i="14"/>
  <c r="AC240" i="14"/>
  <c r="Z240" i="14"/>
  <c r="W240" i="14"/>
  <c r="T240" i="14"/>
  <c r="Q240" i="14"/>
  <c r="N240" i="14"/>
  <c r="AH239" i="14"/>
  <c r="AF239" i="14"/>
  <c r="AC239" i="14"/>
  <c r="Z239" i="14"/>
  <c r="W239" i="14"/>
  <c r="T239" i="14"/>
  <c r="Q239" i="14"/>
  <c r="N239" i="14"/>
  <c r="AH237" i="14"/>
  <c r="AF237" i="14"/>
  <c r="AC237" i="14"/>
  <c r="Z237" i="14"/>
  <c r="W237" i="14"/>
  <c r="T237" i="14"/>
  <c r="Q237" i="14"/>
  <c r="N237" i="14"/>
  <c r="AH236" i="14"/>
  <c r="AF236" i="14"/>
  <c r="AC236" i="14"/>
  <c r="Z236" i="14"/>
  <c r="W236" i="14"/>
  <c r="T236" i="14"/>
  <c r="Q236" i="14"/>
  <c r="N236" i="14"/>
  <c r="AH235" i="14"/>
  <c r="AF235" i="14"/>
  <c r="AC235" i="14"/>
  <c r="Z235" i="14"/>
  <c r="W235" i="14"/>
  <c r="T235" i="14"/>
  <c r="Q235" i="14"/>
  <c r="N235" i="14"/>
  <c r="AH234" i="14"/>
  <c r="AF234" i="14"/>
  <c r="AC234" i="14"/>
  <c r="Z234" i="14"/>
  <c r="W234" i="14"/>
  <c r="T234" i="14"/>
  <c r="Q234" i="14"/>
  <c r="N234" i="14"/>
  <c r="AH233" i="14"/>
  <c r="AF233" i="14"/>
  <c r="AC233" i="14"/>
  <c r="Z233" i="14"/>
  <c r="W233" i="14"/>
  <c r="T233" i="14"/>
  <c r="Q233" i="14"/>
  <c r="N233" i="14"/>
  <c r="AH232" i="14"/>
  <c r="AF232" i="14"/>
  <c r="AC232" i="14"/>
  <c r="Z232" i="14"/>
  <c r="W232" i="14"/>
  <c r="T232" i="14"/>
  <c r="Q232" i="14"/>
  <c r="N232" i="14"/>
  <c r="AH231" i="14"/>
  <c r="AF231" i="14"/>
  <c r="AC231" i="14"/>
  <c r="Z231" i="14"/>
  <c r="W231" i="14"/>
  <c r="T231" i="14"/>
  <c r="Q231" i="14"/>
  <c r="N231" i="14"/>
  <c r="AH230" i="14"/>
  <c r="AF230" i="14"/>
  <c r="AC230" i="14"/>
  <c r="Z230" i="14"/>
  <c r="W230" i="14"/>
  <c r="T230" i="14"/>
  <c r="Q230" i="14"/>
  <c r="N230" i="14"/>
  <c r="AH229" i="14"/>
  <c r="AF229" i="14"/>
  <c r="AC229" i="14"/>
  <c r="Z229" i="14"/>
  <c r="W229" i="14"/>
  <c r="T229" i="14"/>
  <c r="Q229" i="14"/>
  <c r="N229" i="14"/>
  <c r="AH228" i="14"/>
  <c r="AF228" i="14"/>
  <c r="AC228" i="14"/>
  <c r="Z228" i="14"/>
  <c r="W228" i="14"/>
  <c r="T228" i="14"/>
  <c r="Q228" i="14"/>
  <c r="N228" i="14"/>
  <c r="AH227" i="14"/>
  <c r="AF227" i="14"/>
  <c r="AC227" i="14"/>
  <c r="Z227" i="14"/>
  <c r="W227" i="14"/>
  <c r="T227" i="14"/>
  <c r="Q227" i="14"/>
  <c r="N227" i="14"/>
  <c r="AH226" i="14"/>
  <c r="AF226" i="14"/>
  <c r="AC226" i="14"/>
  <c r="Z226" i="14"/>
  <c r="W226" i="14"/>
  <c r="T226" i="14"/>
  <c r="Q226" i="14"/>
  <c r="N226" i="14"/>
  <c r="AH225" i="14"/>
  <c r="AF225" i="14"/>
  <c r="AC225" i="14"/>
  <c r="Z225" i="14"/>
  <c r="W225" i="14"/>
  <c r="T225" i="14"/>
  <c r="Q225" i="14"/>
  <c r="N225" i="14"/>
  <c r="AH224" i="14"/>
  <c r="AF224" i="14"/>
  <c r="AC224" i="14"/>
  <c r="Z224" i="14"/>
  <c r="W224" i="14"/>
  <c r="T224" i="14"/>
  <c r="Q224" i="14"/>
  <c r="N224" i="14"/>
  <c r="AH223" i="14"/>
  <c r="AF223" i="14"/>
  <c r="AC223" i="14"/>
  <c r="Z223" i="14"/>
  <c r="W223" i="14"/>
  <c r="T223" i="14"/>
  <c r="Q223" i="14"/>
  <c r="N223" i="14"/>
  <c r="AH221" i="14"/>
  <c r="AF221" i="14"/>
  <c r="AC221" i="14"/>
  <c r="Z221" i="14"/>
  <c r="W221" i="14"/>
  <c r="T221" i="14"/>
  <c r="Q221" i="14"/>
  <c r="N221" i="14"/>
  <c r="AH220" i="14"/>
  <c r="AF220" i="14"/>
  <c r="AC220" i="14"/>
  <c r="Z220" i="14"/>
  <c r="W220" i="14"/>
  <c r="T220" i="14"/>
  <c r="Q220" i="14"/>
  <c r="N220" i="14"/>
  <c r="AH219" i="14"/>
  <c r="AF219" i="14"/>
  <c r="AC219" i="14"/>
  <c r="Z219" i="14"/>
  <c r="W219" i="14"/>
  <c r="T219" i="14"/>
  <c r="Q219" i="14"/>
  <c r="N219" i="14"/>
  <c r="AH217" i="14"/>
  <c r="AF217" i="14"/>
  <c r="AC217" i="14"/>
  <c r="Z217" i="14"/>
  <c r="W217" i="14"/>
  <c r="T217" i="14"/>
  <c r="Q217" i="14"/>
  <c r="N217" i="14"/>
  <c r="AH216" i="14"/>
  <c r="AF216" i="14"/>
  <c r="AC216" i="14"/>
  <c r="Z216" i="14"/>
  <c r="W216" i="14"/>
  <c r="T216" i="14"/>
  <c r="Q216" i="14"/>
  <c r="N216" i="14"/>
  <c r="AH214" i="14"/>
  <c r="AF214" i="14"/>
  <c r="AC214" i="14"/>
  <c r="Z214" i="14"/>
  <c r="W214" i="14"/>
  <c r="T214" i="14"/>
  <c r="Q214" i="14"/>
  <c r="N214" i="14"/>
  <c r="AH213" i="14"/>
  <c r="AF213" i="14"/>
  <c r="AC213" i="14"/>
  <c r="Z213" i="14"/>
  <c r="W213" i="14"/>
  <c r="T213" i="14"/>
  <c r="Q213" i="14"/>
  <c r="N213" i="14"/>
  <c r="AH212" i="14"/>
  <c r="AF212" i="14"/>
  <c r="AC212" i="14"/>
  <c r="Z212" i="14"/>
  <c r="W212" i="14"/>
  <c r="T212" i="14"/>
  <c r="Q212" i="14"/>
  <c r="N212" i="14"/>
  <c r="AH211" i="14"/>
  <c r="AF211" i="14"/>
  <c r="AC211" i="14"/>
  <c r="Z211" i="14"/>
  <c r="W211" i="14"/>
  <c r="T211" i="14"/>
  <c r="Q211" i="14"/>
  <c r="N211" i="14"/>
  <c r="AH209" i="14"/>
  <c r="AF209" i="14"/>
  <c r="AC209" i="14"/>
  <c r="Z209" i="14"/>
  <c r="W209" i="14"/>
  <c r="T209" i="14"/>
  <c r="Q209" i="14"/>
  <c r="N209" i="14"/>
  <c r="AH208" i="14"/>
  <c r="AF208" i="14"/>
  <c r="AC208" i="14"/>
  <c r="Z208" i="14"/>
  <c r="W208" i="14"/>
  <c r="T208" i="14"/>
  <c r="Q208" i="14"/>
  <c r="N208" i="14"/>
  <c r="AH207" i="14"/>
  <c r="AF207" i="14"/>
  <c r="AC207" i="14"/>
  <c r="Z207" i="14"/>
  <c r="W207" i="14"/>
  <c r="T207" i="14"/>
  <c r="Q207" i="14"/>
  <c r="N207" i="14"/>
  <c r="AH206" i="14"/>
  <c r="AF206" i="14"/>
  <c r="AC206" i="14"/>
  <c r="Z206" i="14"/>
  <c r="W206" i="14"/>
  <c r="T206" i="14"/>
  <c r="Q206" i="14"/>
  <c r="N206" i="14"/>
  <c r="AH205" i="14"/>
  <c r="AF205" i="14"/>
  <c r="AC205" i="14"/>
  <c r="Z205" i="14"/>
  <c r="W205" i="14"/>
  <c r="T205" i="14"/>
  <c r="Q205" i="14"/>
  <c r="N205" i="14"/>
  <c r="AH204" i="14"/>
  <c r="AF204" i="14"/>
  <c r="AC204" i="14"/>
  <c r="Z204" i="14"/>
  <c r="W204" i="14"/>
  <c r="T204" i="14"/>
  <c r="Q204" i="14"/>
  <c r="N204" i="14"/>
  <c r="AH203" i="14"/>
  <c r="AF203" i="14"/>
  <c r="AC203" i="14"/>
  <c r="Z203" i="14"/>
  <c r="W203" i="14"/>
  <c r="T203" i="14"/>
  <c r="Q203" i="14"/>
  <c r="N203" i="14"/>
  <c r="AH202" i="14"/>
  <c r="AF202" i="14"/>
  <c r="AC202" i="14"/>
  <c r="Z202" i="14"/>
  <c r="W202" i="14"/>
  <c r="T202" i="14"/>
  <c r="Q202" i="14"/>
  <c r="N202" i="14"/>
  <c r="AH201" i="14"/>
  <c r="AF201" i="14"/>
  <c r="AC201" i="14"/>
  <c r="Z201" i="14"/>
  <c r="W201" i="14"/>
  <c r="T201" i="14"/>
  <c r="Q201" i="14"/>
  <c r="N201" i="14"/>
  <c r="AH200" i="14"/>
  <c r="AF200" i="14"/>
  <c r="AC200" i="14"/>
  <c r="Z200" i="14"/>
  <c r="W200" i="14"/>
  <c r="T200" i="14"/>
  <c r="Q200" i="14"/>
  <c r="N200" i="14"/>
  <c r="AH198" i="14"/>
  <c r="AF198" i="14"/>
  <c r="AC198" i="14"/>
  <c r="Z198" i="14"/>
  <c r="W198" i="14"/>
  <c r="T198" i="14"/>
  <c r="Q198" i="14"/>
  <c r="N198" i="14"/>
  <c r="AH197" i="14"/>
  <c r="AF197" i="14"/>
  <c r="AC197" i="14"/>
  <c r="Z197" i="14"/>
  <c r="W197" i="14"/>
  <c r="T197" i="14"/>
  <c r="Q197" i="14"/>
  <c r="N197" i="14"/>
  <c r="AH196" i="14"/>
  <c r="AF196" i="14"/>
  <c r="AC196" i="14"/>
  <c r="Z196" i="14"/>
  <c r="W196" i="14"/>
  <c r="T196" i="14"/>
  <c r="Q196" i="14"/>
  <c r="N196" i="14"/>
  <c r="AH195" i="14"/>
  <c r="AF195" i="14"/>
  <c r="AC195" i="14"/>
  <c r="Z195" i="14"/>
  <c r="W195" i="14"/>
  <c r="T195" i="14"/>
  <c r="Q195" i="14"/>
  <c r="N195" i="14"/>
  <c r="AH194" i="14"/>
  <c r="AF194" i="14"/>
  <c r="AC194" i="14"/>
  <c r="Z194" i="14"/>
  <c r="W194" i="14"/>
  <c r="T194" i="14"/>
  <c r="Q194" i="14"/>
  <c r="N194" i="14"/>
  <c r="AH193" i="14"/>
  <c r="AF193" i="14"/>
  <c r="AC193" i="14"/>
  <c r="Z193" i="14"/>
  <c r="W193" i="14"/>
  <c r="T193" i="14"/>
  <c r="Q193" i="14"/>
  <c r="N193" i="14"/>
  <c r="AH191" i="14"/>
  <c r="AF191" i="14"/>
  <c r="AC191" i="14"/>
  <c r="Z191" i="14"/>
  <c r="W191" i="14"/>
  <c r="T191" i="14"/>
  <c r="Q191" i="14"/>
  <c r="N191" i="14"/>
  <c r="AH190" i="14"/>
  <c r="AF190" i="14"/>
  <c r="AC190" i="14"/>
  <c r="Z190" i="14"/>
  <c r="W190" i="14"/>
  <c r="T190" i="14"/>
  <c r="Q190" i="14"/>
  <c r="N190" i="14"/>
  <c r="AH189" i="14"/>
  <c r="AF189" i="14"/>
  <c r="AC189" i="14"/>
  <c r="Z189" i="14"/>
  <c r="W189" i="14"/>
  <c r="T189" i="14"/>
  <c r="Q189" i="14"/>
  <c r="N189" i="14"/>
  <c r="AH187" i="14"/>
  <c r="AF187" i="14"/>
  <c r="AC187" i="14"/>
  <c r="Z187" i="14"/>
  <c r="W187" i="14"/>
  <c r="T187" i="14"/>
  <c r="Q187" i="14"/>
  <c r="N187" i="14"/>
  <c r="AH186" i="14"/>
  <c r="AF186" i="14"/>
  <c r="AC186" i="14"/>
  <c r="Z186" i="14"/>
  <c r="W186" i="14"/>
  <c r="T186" i="14"/>
  <c r="Q186" i="14"/>
  <c r="N186" i="14"/>
  <c r="AH185" i="14"/>
  <c r="AF185" i="14"/>
  <c r="AC185" i="14"/>
  <c r="Z185" i="14"/>
  <c r="W185" i="14"/>
  <c r="T185" i="14"/>
  <c r="Q185" i="14"/>
  <c r="N185" i="14"/>
  <c r="AH184" i="14"/>
  <c r="AF184" i="14"/>
  <c r="AC184" i="14"/>
  <c r="Z184" i="14"/>
  <c r="W184" i="14"/>
  <c r="T184" i="14"/>
  <c r="Q184" i="14"/>
  <c r="N184" i="14"/>
  <c r="AH183" i="14"/>
  <c r="AF183" i="14"/>
  <c r="AC183" i="14"/>
  <c r="Z183" i="14"/>
  <c r="W183" i="14"/>
  <c r="T183" i="14"/>
  <c r="Q183" i="14"/>
  <c r="N183" i="14"/>
  <c r="AH182" i="14"/>
  <c r="AF182" i="14"/>
  <c r="AC182" i="14"/>
  <c r="Z182" i="14"/>
  <c r="W182" i="14"/>
  <c r="T182" i="14"/>
  <c r="Q182" i="14"/>
  <c r="N182" i="14"/>
  <c r="AH181" i="14"/>
  <c r="AF181" i="14"/>
  <c r="AC181" i="14"/>
  <c r="Z181" i="14"/>
  <c r="W181" i="14"/>
  <c r="T181" i="14"/>
  <c r="Q181" i="14"/>
  <c r="N181" i="14"/>
  <c r="AH180" i="14"/>
  <c r="AC180" i="14"/>
  <c r="Z180" i="14"/>
  <c r="W180" i="14"/>
  <c r="T180" i="14"/>
  <c r="Q180" i="14"/>
  <c r="N180" i="14"/>
  <c r="AH179" i="14"/>
  <c r="AC179" i="14"/>
  <c r="Z179" i="14"/>
  <c r="W179" i="14"/>
  <c r="T179" i="14"/>
  <c r="Q179" i="14"/>
  <c r="N179" i="14"/>
  <c r="AH177" i="14"/>
  <c r="AF177" i="14"/>
  <c r="AC177" i="14"/>
  <c r="Z177" i="14"/>
  <c r="W177" i="14"/>
  <c r="T177" i="14"/>
  <c r="Q177" i="14"/>
  <c r="N177" i="14"/>
  <c r="AH176" i="14"/>
  <c r="AF176" i="14"/>
  <c r="AC176" i="14"/>
  <c r="Z176" i="14"/>
  <c r="W176" i="14"/>
  <c r="T176" i="14"/>
  <c r="Q176" i="14"/>
  <c r="N176" i="14"/>
  <c r="AH174" i="14"/>
  <c r="AF174" i="14"/>
  <c r="AC174" i="14"/>
  <c r="Z174" i="14"/>
  <c r="W174" i="14"/>
  <c r="T174" i="14"/>
  <c r="Q174" i="14"/>
  <c r="N174" i="14"/>
  <c r="AH173" i="14"/>
  <c r="AF173" i="14"/>
  <c r="AC173" i="14"/>
  <c r="Z173" i="14"/>
  <c r="W173" i="14"/>
  <c r="T173" i="14"/>
  <c r="Q173" i="14"/>
  <c r="N173" i="14"/>
  <c r="AH172" i="14"/>
  <c r="AF172" i="14"/>
  <c r="AC172" i="14"/>
  <c r="Z172" i="14"/>
  <c r="W172" i="14"/>
  <c r="T172" i="14"/>
  <c r="Q172" i="14"/>
  <c r="N172" i="14"/>
  <c r="AH171" i="14"/>
  <c r="AF171" i="14"/>
  <c r="AC171" i="14"/>
  <c r="Z171" i="14"/>
  <c r="W171" i="14"/>
  <c r="T171" i="14"/>
  <c r="Q171" i="14"/>
  <c r="N171" i="14"/>
  <c r="AH170" i="14"/>
  <c r="AF170" i="14"/>
  <c r="AC170" i="14"/>
  <c r="Z170" i="14"/>
  <c r="W170" i="14"/>
  <c r="T170" i="14"/>
  <c r="Q170" i="14"/>
  <c r="N170" i="14"/>
  <c r="AH168" i="14"/>
  <c r="AF168" i="14"/>
  <c r="AC168" i="14"/>
  <c r="Z168" i="14"/>
  <c r="W168" i="14"/>
  <c r="T168" i="14"/>
  <c r="Q168" i="14"/>
  <c r="N168" i="14"/>
  <c r="AH167" i="14"/>
  <c r="AF167" i="14"/>
  <c r="AC167" i="14"/>
  <c r="Z167" i="14"/>
  <c r="W167" i="14"/>
  <c r="T167" i="14"/>
  <c r="Q167" i="14"/>
  <c r="N167" i="14"/>
  <c r="AH166" i="14"/>
  <c r="AF166" i="14"/>
  <c r="AC166" i="14"/>
  <c r="Z166" i="14"/>
  <c r="W166" i="14"/>
  <c r="T166" i="14"/>
  <c r="Q166" i="14"/>
  <c r="N166" i="14"/>
  <c r="AH165" i="14"/>
  <c r="AF165" i="14"/>
  <c r="AC165" i="14"/>
  <c r="Z165" i="14"/>
  <c r="W165" i="14"/>
  <c r="T165" i="14"/>
  <c r="Q165" i="14"/>
  <c r="N165" i="14"/>
  <c r="AH164" i="14"/>
  <c r="AF164" i="14"/>
  <c r="AC164" i="14"/>
  <c r="Z164" i="14"/>
  <c r="W164" i="14"/>
  <c r="T164" i="14"/>
  <c r="Q164" i="14"/>
  <c r="N164" i="14"/>
  <c r="AH163" i="14"/>
  <c r="AF163" i="14"/>
  <c r="AC163" i="14"/>
  <c r="Z163" i="14"/>
  <c r="W163" i="14"/>
  <c r="T163" i="14"/>
  <c r="Q163" i="14"/>
  <c r="N163" i="14"/>
  <c r="AH162" i="14"/>
  <c r="AF162" i="14"/>
  <c r="AC162" i="14"/>
  <c r="Z162" i="14"/>
  <c r="W162" i="14"/>
  <c r="T162" i="14"/>
  <c r="Q162" i="14"/>
  <c r="N162" i="14"/>
  <c r="AH160" i="14"/>
  <c r="AF160" i="14"/>
  <c r="AC160" i="14"/>
  <c r="Z160" i="14"/>
  <c r="W160" i="14"/>
  <c r="T160" i="14"/>
  <c r="Q160" i="14"/>
  <c r="N160" i="14"/>
  <c r="AH159" i="14"/>
  <c r="AF159" i="14"/>
  <c r="AC159" i="14"/>
  <c r="Z159" i="14"/>
  <c r="W159" i="14"/>
  <c r="T159" i="14"/>
  <c r="Q159" i="14"/>
  <c r="N159" i="14"/>
  <c r="AH157" i="14"/>
  <c r="AF157" i="14"/>
  <c r="AC157" i="14"/>
  <c r="Z157" i="14"/>
  <c r="W157" i="14"/>
  <c r="T157" i="14"/>
  <c r="Q157" i="14"/>
  <c r="N157" i="14"/>
  <c r="AH156" i="14"/>
  <c r="AF156" i="14"/>
  <c r="AC156" i="14"/>
  <c r="Z156" i="14"/>
  <c r="W156" i="14"/>
  <c r="T156" i="14"/>
  <c r="Q156" i="14"/>
  <c r="N156" i="14"/>
  <c r="AH154" i="14"/>
  <c r="AF154" i="14"/>
  <c r="AC154" i="14"/>
  <c r="Z154" i="14"/>
  <c r="W154" i="14"/>
  <c r="T154" i="14"/>
  <c r="Q154" i="14"/>
  <c r="N154" i="14"/>
  <c r="AH152" i="14"/>
  <c r="AF152" i="14"/>
  <c r="AC152" i="14"/>
  <c r="Z152" i="14"/>
  <c r="W152" i="14"/>
  <c r="T152" i="14"/>
  <c r="Q152" i="14"/>
  <c r="N152" i="14"/>
  <c r="AH151" i="14"/>
  <c r="AF151" i="14"/>
  <c r="AC151" i="14"/>
  <c r="Z151" i="14"/>
  <c r="W151" i="14"/>
  <c r="T151" i="14"/>
  <c r="Q151" i="14"/>
  <c r="N151" i="14"/>
  <c r="AH150" i="14"/>
  <c r="AF150" i="14"/>
  <c r="AC150" i="14"/>
  <c r="Z150" i="14"/>
  <c r="W150" i="14"/>
  <c r="T150" i="14"/>
  <c r="Q150" i="14"/>
  <c r="N150" i="14"/>
  <c r="AH149" i="14"/>
  <c r="AF149" i="14"/>
  <c r="AC149" i="14"/>
  <c r="Z149" i="14"/>
  <c r="W149" i="14"/>
  <c r="T149" i="14"/>
  <c r="Q149" i="14"/>
  <c r="N149" i="14"/>
  <c r="AH148" i="14"/>
  <c r="AF148" i="14"/>
  <c r="AC148" i="14"/>
  <c r="Z148" i="14"/>
  <c r="W148" i="14"/>
  <c r="T148" i="14"/>
  <c r="Q148" i="14"/>
  <c r="N148" i="14"/>
  <c r="AH147" i="14"/>
  <c r="AF147" i="14"/>
  <c r="AC147" i="14"/>
  <c r="Z147" i="14"/>
  <c r="W147" i="14"/>
  <c r="T147" i="14"/>
  <c r="Q147" i="14"/>
  <c r="N147" i="14"/>
  <c r="AH146" i="14"/>
  <c r="AF146" i="14"/>
  <c r="AC146" i="14"/>
  <c r="Z146" i="14"/>
  <c r="W146" i="14"/>
  <c r="T146" i="14"/>
  <c r="Q146" i="14"/>
  <c r="N146" i="14"/>
  <c r="AH145" i="14"/>
  <c r="AF145" i="14"/>
  <c r="AC145" i="14"/>
  <c r="Z145" i="14"/>
  <c r="W145" i="14"/>
  <c r="T145" i="14"/>
  <c r="Q145" i="14"/>
  <c r="N145" i="14"/>
  <c r="AH143" i="14"/>
  <c r="AF143" i="14"/>
  <c r="AC143" i="14"/>
  <c r="Z143" i="14"/>
  <c r="W143" i="14"/>
  <c r="T143" i="14"/>
  <c r="Q143" i="14"/>
  <c r="N143" i="14"/>
  <c r="AH142" i="14"/>
  <c r="AF142" i="14"/>
  <c r="AC142" i="14"/>
  <c r="Z142" i="14"/>
  <c r="W142" i="14"/>
  <c r="T142" i="14"/>
  <c r="Q142" i="14"/>
  <c r="N142" i="14"/>
  <c r="AH141" i="14"/>
  <c r="AF141" i="14"/>
  <c r="AC141" i="14"/>
  <c r="Z141" i="14"/>
  <c r="W141" i="14"/>
  <c r="T141" i="14"/>
  <c r="Q141" i="14"/>
  <c r="N141" i="14"/>
  <c r="AH140" i="14"/>
  <c r="AF140" i="14"/>
  <c r="AC140" i="14"/>
  <c r="Z140" i="14"/>
  <c r="W140" i="14"/>
  <c r="T140" i="14"/>
  <c r="Q140" i="14"/>
  <c r="N140" i="14"/>
  <c r="AH139" i="14"/>
  <c r="AF139" i="14"/>
  <c r="AC139" i="14"/>
  <c r="Z139" i="14"/>
  <c r="W139" i="14"/>
  <c r="T139" i="14"/>
  <c r="Q139" i="14"/>
  <c r="N139" i="14"/>
  <c r="AH138" i="14"/>
  <c r="AF138" i="14"/>
  <c r="AC138" i="14"/>
  <c r="Z138" i="14"/>
  <c r="W138" i="14"/>
  <c r="T138" i="14"/>
  <c r="Q138" i="14"/>
  <c r="N138" i="14"/>
  <c r="AH137" i="14"/>
  <c r="AF137" i="14"/>
  <c r="AC137" i="14"/>
  <c r="Z137" i="14"/>
  <c r="W137" i="14"/>
  <c r="T137" i="14"/>
  <c r="Q137" i="14"/>
  <c r="N137" i="14"/>
  <c r="AH136" i="14"/>
  <c r="AF136" i="14"/>
  <c r="AC136" i="14"/>
  <c r="Z136" i="14"/>
  <c r="W136" i="14"/>
  <c r="T136" i="14"/>
  <c r="Q136" i="14"/>
  <c r="N136" i="14"/>
  <c r="AH135" i="14"/>
  <c r="AF135" i="14"/>
  <c r="AC135" i="14"/>
  <c r="Z135" i="14"/>
  <c r="W135" i="14"/>
  <c r="T135" i="14"/>
  <c r="Q135" i="14"/>
  <c r="N135" i="14"/>
  <c r="AH134" i="14"/>
  <c r="AF134" i="14"/>
  <c r="AC134" i="14"/>
  <c r="Z134" i="14"/>
  <c r="W134" i="14"/>
  <c r="T134" i="14"/>
  <c r="Q134" i="14"/>
  <c r="N134" i="14"/>
  <c r="AH132" i="14"/>
  <c r="AF132" i="14"/>
  <c r="AC132" i="14"/>
  <c r="Z132" i="14"/>
  <c r="W132" i="14"/>
  <c r="T132" i="14"/>
  <c r="Q132" i="14"/>
  <c r="N132" i="14"/>
  <c r="AH131" i="14"/>
  <c r="AF131" i="14"/>
  <c r="AC131" i="14"/>
  <c r="Z131" i="14"/>
  <c r="W131" i="14"/>
  <c r="T131" i="14"/>
  <c r="Q131" i="14"/>
  <c r="N131" i="14"/>
  <c r="AH130" i="14"/>
  <c r="AF130" i="14"/>
  <c r="AC130" i="14"/>
  <c r="Z130" i="14"/>
  <c r="W130" i="14"/>
  <c r="T130" i="14"/>
  <c r="Q130" i="14"/>
  <c r="N130" i="14"/>
  <c r="AH129" i="14"/>
  <c r="AF129" i="14"/>
  <c r="AC129" i="14"/>
  <c r="Z129" i="14"/>
  <c r="W129" i="14"/>
  <c r="T129" i="14"/>
  <c r="Q129" i="14"/>
  <c r="N129" i="14"/>
  <c r="AH128" i="14"/>
  <c r="AF128" i="14"/>
  <c r="AC128" i="14"/>
  <c r="Z128" i="14"/>
  <c r="W128" i="14"/>
  <c r="T128" i="14"/>
  <c r="Q128" i="14"/>
  <c r="N128" i="14"/>
  <c r="AH127" i="14"/>
  <c r="AF127" i="14"/>
  <c r="AC127" i="14"/>
  <c r="Z127" i="14"/>
  <c r="W127" i="14"/>
  <c r="T127" i="14"/>
  <c r="Q127" i="14"/>
  <c r="N127" i="14"/>
  <c r="AH125" i="14"/>
  <c r="AF125" i="14"/>
  <c r="AC125" i="14"/>
  <c r="Z125" i="14"/>
  <c r="W125" i="14"/>
  <c r="T125" i="14"/>
  <c r="Q125" i="14"/>
  <c r="N125" i="14"/>
  <c r="AH124" i="14"/>
  <c r="AF124" i="14"/>
  <c r="AC124" i="14"/>
  <c r="Z124" i="14"/>
  <c r="W124" i="14"/>
  <c r="T124" i="14"/>
  <c r="Q124" i="14"/>
  <c r="N124" i="14"/>
  <c r="AH123" i="14"/>
  <c r="AF123" i="14"/>
  <c r="AC123" i="14"/>
  <c r="Z123" i="14"/>
  <c r="W123" i="14"/>
  <c r="T123" i="14"/>
  <c r="Q123" i="14"/>
  <c r="N123" i="14"/>
  <c r="AH122" i="14"/>
  <c r="AF122" i="14"/>
  <c r="AC122" i="14"/>
  <c r="Z122" i="14"/>
  <c r="W122" i="14"/>
  <c r="T122" i="14"/>
  <c r="Q122" i="14"/>
  <c r="N122" i="14"/>
  <c r="AH120" i="14"/>
  <c r="AF120" i="14"/>
  <c r="AC120" i="14"/>
  <c r="Z120" i="14"/>
  <c r="W120" i="14"/>
  <c r="T120" i="14"/>
  <c r="Q120" i="14"/>
  <c r="N120" i="14"/>
  <c r="AH119" i="14"/>
  <c r="AF119" i="14"/>
  <c r="AC119" i="14"/>
  <c r="Z119" i="14"/>
  <c r="W119" i="14"/>
  <c r="T119" i="14"/>
  <c r="Q119" i="14"/>
  <c r="N119" i="14"/>
  <c r="AH117" i="14"/>
  <c r="AC117" i="14"/>
  <c r="Z117" i="14"/>
  <c r="W117" i="14"/>
  <c r="AH116" i="14"/>
  <c r="AF116" i="14"/>
  <c r="AC116" i="14"/>
  <c r="Z116" i="14"/>
  <c r="W116" i="14"/>
  <c r="T116" i="14"/>
  <c r="Q116" i="14"/>
  <c r="N116" i="14"/>
  <c r="AH115" i="14"/>
  <c r="AF115" i="14"/>
  <c r="AC115" i="14"/>
  <c r="Z115" i="14"/>
  <c r="W115" i="14"/>
  <c r="T115" i="14"/>
  <c r="Q115" i="14"/>
  <c r="N115" i="14"/>
  <c r="AH114" i="14"/>
  <c r="AF114" i="14"/>
  <c r="AC114" i="14"/>
  <c r="Z114" i="14"/>
  <c r="W114" i="14"/>
  <c r="T114" i="14"/>
  <c r="Q114" i="14"/>
  <c r="N114" i="14"/>
  <c r="AH113" i="14"/>
  <c r="AF113" i="14"/>
  <c r="AC113" i="14"/>
  <c r="Z113" i="14"/>
  <c r="W113" i="14"/>
  <c r="T113" i="14"/>
  <c r="Q113" i="14"/>
  <c r="N113" i="14"/>
  <c r="AH112" i="14"/>
  <c r="AF112" i="14"/>
  <c r="AC112" i="14"/>
  <c r="Z112" i="14"/>
  <c r="W112" i="14"/>
  <c r="T112" i="14"/>
  <c r="Q112" i="14"/>
  <c r="N112" i="14"/>
  <c r="AH111" i="14"/>
  <c r="AF111" i="14"/>
  <c r="AC111" i="14"/>
  <c r="Z111" i="14"/>
  <c r="W111" i="14"/>
  <c r="T111" i="14"/>
  <c r="Q111" i="14"/>
  <c r="N111" i="14"/>
  <c r="AH110" i="14"/>
  <c r="AF110" i="14"/>
  <c r="AC110" i="14"/>
  <c r="Z110" i="14"/>
  <c r="W110" i="14"/>
  <c r="T110" i="14"/>
  <c r="Q110" i="14"/>
  <c r="N110" i="14"/>
  <c r="AH109" i="14"/>
  <c r="AF109" i="14"/>
  <c r="AC109" i="14"/>
  <c r="Z109" i="14"/>
  <c r="W109" i="14"/>
  <c r="T109" i="14"/>
  <c r="Q109" i="14"/>
  <c r="N109" i="14"/>
  <c r="AH108" i="14"/>
  <c r="AF108" i="14"/>
  <c r="AC108" i="14"/>
  <c r="Z108" i="14"/>
  <c r="W108" i="14"/>
  <c r="T108" i="14"/>
  <c r="Q108" i="14"/>
  <c r="N108" i="14"/>
  <c r="AH107" i="14"/>
  <c r="AF107" i="14"/>
  <c r="AC107" i="14"/>
  <c r="Z107" i="14"/>
  <c r="W107" i="14"/>
  <c r="T107" i="14"/>
  <c r="Q107" i="14"/>
  <c r="N107" i="14"/>
  <c r="AH105" i="14"/>
  <c r="AF105" i="14"/>
  <c r="AC105" i="14"/>
  <c r="Z105" i="14"/>
  <c r="W105" i="14"/>
  <c r="T105" i="14"/>
  <c r="Q105" i="14"/>
  <c r="N105" i="14"/>
  <c r="AH104" i="14"/>
  <c r="AF104" i="14"/>
  <c r="AC104" i="14"/>
  <c r="Z104" i="14"/>
  <c r="W104" i="14"/>
  <c r="T104" i="14"/>
  <c r="Q104" i="14"/>
  <c r="N104" i="14"/>
  <c r="AH103" i="14"/>
  <c r="AF103" i="14"/>
  <c r="AC103" i="14"/>
  <c r="Z103" i="14"/>
  <c r="W103" i="14"/>
  <c r="T103" i="14"/>
  <c r="Q103" i="14"/>
  <c r="N103" i="14"/>
  <c r="AH102" i="14"/>
  <c r="AF102" i="14"/>
  <c r="AC102" i="14"/>
  <c r="Z102" i="14"/>
  <c r="W102" i="14"/>
  <c r="T102" i="14"/>
  <c r="Q102" i="14"/>
  <c r="N102" i="14"/>
  <c r="AH101" i="14"/>
  <c r="AF101" i="14"/>
  <c r="AC101" i="14"/>
  <c r="Z101" i="14"/>
  <c r="W101" i="14"/>
  <c r="T101" i="14"/>
  <c r="Q101" i="14"/>
  <c r="N101" i="14"/>
  <c r="AH100" i="14"/>
  <c r="AF100" i="14"/>
  <c r="AC100" i="14"/>
  <c r="Z100" i="14"/>
  <c r="W100" i="14"/>
  <c r="T100" i="14"/>
  <c r="Q100" i="14"/>
  <c r="N100" i="14"/>
  <c r="AH99" i="14"/>
  <c r="AF99" i="14"/>
  <c r="AC99" i="14"/>
  <c r="Z99" i="14"/>
  <c r="W99" i="14"/>
  <c r="T99" i="14"/>
  <c r="Q99" i="14"/>
  <c r="N99" i="14"/>
  <c r="AH98" i="14"/>
  <c r="AF98" i="14"/>
  <c r="AC98" i="14"/>
  <c r="Z98" i="14"/>
  <c r="W98" i="14"/>
  <c r="T98" i="14"/>
  <c r="Q98" i="14"/>
  <c r="N98" i="14"/>
  <c r="AH97" i="14"/>
  <c r="AF97" i="14"/>
  <c r="AC97" i="14"/>
  <c r="Z97" i="14"/>
  <c r="W97" i="14"/>
  <c r="T97" i="14"/>
  <c r="Q97" i="14"/>
  <c r="N97" i="14"/>
  <c r="AH96" i="14"/>
  <c r="AF96" i="14"/>
  <c r="AC96" i="14"/>
  <c r="Z96" i="14"/>
  <c r="W96" i="14"/>
  <c r="T96" i="14"/>
  <c r="Q96" i="14"/>
  <c r="N96" i="14"/>
  <c r="AH95" i="14"/>
  <c r="AF95" i="14"/>
  <c r="AC95" i="14"/>
  <c r="Z95" i="14"/>
  <c r="W95" i="14"/>
  <c r="T95" i="14"/>
  <c r="Q95" i="14"/>
  <c r="N95" i="14"/>
  <c r="AH94" i="14"/>
  <c r="AF94" i="14"/>
  <c r="AC94" i="14"/>
  <c r="Z94" i="14"/>
  <c r="W94" i="14"/>
  <c r="T94" i="14"/>
  <c r="Q94" i="14"/>
  <c r="N94" i="14"/>
  <c r="AH93" i="14"/>
  <c r="AF93" i="14"/>
  <c r="AC93" i="14"/>
  <c r="Z93" i="14"/>
  <c r="W93" i="14"/>
  <c r="T93" i="14"/>
  <c r="Q93" i="14"/>
  <c r="N93" i="14"/>
  <c r="AH92" i="14"/>
  <c r="AF92" i="14"/>
  <c r="AC92" i="14"/>
  <c r="Z92" i="14"/>
  <c r="W92" i="14"/>
  <c r="T92" i="14"/>
  <c r="Q92" i="14"/>
  <c r="N92" i="14"/>
  <c r="AH90" i="14"/>
  <c r="AF90" i="14"/>
  <c r="AC90" i="14"/>
  <c r="Z90" i="14"/>
  <c r="W90" i="14"/>
  <c r="T90" i="14"/>
  <c r="Q90" i="14"/>
  <c r="N90" i="14"/>
  <c r="AH88" i="14"/>
  <c r="AF88" i="14"/>
  <c r="AC88" i="14"/>
  <c r="Z88" i="14"/>
  <c r="W88" i="14"/>
  <c r="T88" i="14"/>
  <c r="Q88" i="14"/>
  <c r="N88" i="14"/>
  <c r="AH87" i="14"/>
  <c r="AF87" i="14"/>
  <c r="AC87" i="14"/>
  <c r="Z87" i="14"/>
  <c r="W87" i="14"/>
  <c r="T87" i="14"/>
  <c r="Q87" i="14"/>
  <c r="N87" i="14"/>
  <c r="AH86" i="14"/>
  <c r="AF86" i="14"/>
  <c r="AC86" i="14"/>
  <c r="Z86" i="14"/>
  <c r="W86" i="14"/>
  <c r="T86" i="14"/>
  <c r="Q86" i="14"/>
  <c r="N86" i="14"/>
  <c r="AH85" i="14"/>
  <c r="AF85" i="14"/>
  <c r="AC85" i="14"/>
  <c r="Z85" i="14"/>
  <c r="W85" i="14"/>
  <c r="T85" i="14"/>
  <c r="Q85" i="14"/>
  <c r="N85" i="14"/>
  <c r="AH84" i="14"/>
  <c r="AF84" i="14"/>
  <c r="AC84" i="14"/>
  <c r="Z84" i="14"/>
  <c r="W84" i="14"/>
  <c r="T84" i="14"/>
  <c r="Q84" i="14"/>
  <c r="N84" i="14"/>
  <c r="AH82" i="14"/>
  <c r="AF82" i="14"/>
  <c r="AC82" i="14"/>
  <c r="Z82" i="14"/>
  <c r="W82" i="14"/>
  <c r="T82" i="14"/>
  <c r="Q82" i="14"/>
  <c r="N82" i="14"/>
  <c r="AH81" i="14"/>
  <c r="AF81" i="14"/>
  <c r="AC81" i="14"/>
  <c r="Z81" i="14"/>
  <c r="W81" i="14"/>
  <c r="T81" i="14"/>
  <c r="Q81" i="14"/>
  <c r="N81" i="14"/>
  <c r="AH80" i="14"/>
  <c r="AF80" i="14"/>
  <c r="AC80" i="14"/>
  <c r="Z80" i="14"/>
  <c r="W80" i="14"/>
  <c r="T80" i="14"/>
  <c r="Q80" i="14"/>
  <c r="N80" i="14"/>
  <c r="AH79" i="14"/>
  <c r="AF79" i="14"/>
  <c r="AC79" i="14"/>
  <c r="Z79" i="14"/>
  <c r="W79" i="14"/>
  <c r="T79" i="14"/>
  <c r="Q79" i="14"/>
  <c r="N79" i="14"/>
  <c r="AH78" i="14"/>
  <c r="AF78" i="14"/>
  <c r="AC78" i="14"/>
  <c r="Z78" i="14"/>
  <c r="W78" i="14"/>
  <c r="T78" i="14"/>
  <c r="Q78" i="14"/>
  <c r="N78" i="14"/>
  <c r="AH76" i="14"/>
  <c r="AF76" i="14"/>
  <c r="AC76" i="14"/>
  <c r="Z76" i="14"/>
  <c r="W76" i="14"/>
  <c r="T76" i="14"/>
  <c r="Q76" i="14"/>
  <c r="N76" i="14"/>
  <c r="AH75" i="14"/>
  <c r="AF75" i="14"/>
  <c r="AC75" i="14"/>
  <c r="Z75" i="14"/>
  <c r="W75" i="14"/>
  <c r="T75" i="14"/>
  <c r="Q75" i="14"/>
  <c r="N75" i="14"/>
  <c r="AH74" i="14"/>
  <c r="AF74" i="14"/>
  <c r="AC74" i="14"/>
  <c r="Z74" i="14"/>
  <c r="W74" i="14"/>
  <c r="T74" i="14"/>
  <c r="Q74" i="14"/>
  <c r="N74" i="14"/>
  <c r="AH73" i="14"/>
  <c r="AF73" i="14"/>
  <c r="AC73" i="14"/>
  <c r="Z73" i="14"/>
  <c r="W73" i="14"/>
  <c r="T73" i="14"/>
  <c r="Q73" i="14"/>
  <c r="N73" i="14"/>
  <c r="AH72" i="14"/>
  <c r="AF72" i="14"/>
  <c r="AC72" i="14"/>
  <c r="Z72" i="14"/>
  <c r="W72" i="14"/>
  <c r="T72" i="14"/>
  <c r="Q72" i="14"/>
  <c r="N72" i="14"/>
  <c r="AH71" i="14"/>
  <c r="AF71" i="14"/>
  <c r="AC71" i="14"/>
  <c r="Z71" i="14"/>
  <c r="W71" i="14"/>
  <c r="T71" i="14"/>
  <c r="Q71" i="14"/>
  <c r="N71" i="14"/>
  <c r="AH70" i="14"/>
  <c r="AF70" i="14"/>
  <c r="AC70" i="14"/>
  <c r="Z70" i="14"/>
  <c r="W70" i="14"/>
  <c r="T70" i="14"/>
  <c r="Q70" i="14"/>
  <c r="N70" i="14"/>
  <c r="AH69" i="14"/>
  <c r="AF69" i="14"/>
  <c r="AC69" i="14"/>
  <c r="Z69" i="14"/>
  <c r="W69" i="14"/>
  <c r="T69" i="14"/>
  <c r="Q69" i="14"/>
  <c r="N69" i="14"/>
  <c r="AH68" i="14"/>
  <c r="AF68" i="14"/>
  <c r="AC68" i="14"/>
  <c r="Z68" i="14"/>
  <c r="W68" i="14"/>
  <c r="T68" i="14"/>
  <c r="Q68" i="14"/>
  <c r="N68" i="14"/>
  <c r="AH66" i="14"/>
  <c r="AF66" i="14"/>
  <c r="AC66" i="14"/>
  <c r="Z66" i="14"/>
  <c r="W66" i="14"/>
  <c r="T66" i="14"/>
  <c r="Q66" i="14"/>
  <c r="N66" i="14"/>
  <c r="AH65" i="14"/>
  <c r="AF65" i="14"/>
  <c r="AC65" i="14"/>
  <c r="Z65" i="14"/>
  <c r="W65" i="14"/>
  <c r="T65" i="14"/>
  <c r="Q65" i="14"/>
  <c r="N65" i="14"/>
  <c r="AH64" i="14"/>
  <c r="AF64" i="14"/>
  <c r="AC64" i="14"/>
  <c r="Z64" i="14"/>
  <c r="W64" i="14"/>
  <c r="T64" i="14"/>
  <c r="Q64" i="14"/>
  <c r="N64" i="14"/>
  <c r="AH63" i="14"/>
  <c r="AF63" i="14"/>
  <c r="AC63" i="14"/>
  <c r="Z63" i="14"/>
  <c r="W63" i="14"/>
  <c r="T63" i="14"/>
  <c r="Q63" i="14"/>
  <c r="N63" i="14"/>
  <c r="AH62" i="14"/>
  <c r="AF62" i="14"/>
  <c r="AC62" i="14"/>
  <c r="Z62" i="14"/>
  <c r="W62" i="14"/>
  <c r="T62" i="14"/>
  <c r="Q62" i="14"/>
  <c r="N62" i="14"/>
  <c r="AH61" i="14"/>
  <c r="AF61" i="14"/>
  <c r="AC61" i="14"/>
  <c r="Z61" i="14"/>
  <c r="W61" i="14"/>
  <c r="T61" i="14"/>
  <c r="Q61" i="14"/>
  <c r="N61" i="14"/>
  <c r="AH59" i="14"/>
  <c r="AF59" i="14"/>
  <c r="AC59" i="14"/>
  <c r="Z59" i="14"/>
  <c r="W59" i="14"/>
  <c r="T59" i="14"/>
  <c r="Q59" i="14"/>
  <c r="N59" i="14"/>
  <c r="AH58" i="14"/>
  <c r="AF58" i="14"/>
  <c r="AC58" i="14"/>
  <c r="Z58" i="14"/>
  <c r="W58" i="14"/>
  <c r="T58" i="14"/>
  <c r="Q58" i="14"/>
  <c r="N58" i="14"/>
  <c r="AH57" i="14"/>
  <c r="AF57" i="14"/>
  <c r="AC57" i="14"/>
  <c r="Z57" i="14"/>
  <c r="W57" i="14"/>
  <c r="T57" i="14"/>
  <c r="Q57" i="14"/>
  <c r="N57" i="14"/>
  <c r="AH56" i="14"/>
  <c r="AF56" i="14"/>
  <c r="AC56" i="14"/>
  <c r="Z56" i="14"/>
  <c r="W56" i="14"/>
  <c r="T56" i="14"/>
  <c r="Q56" i="14"/>
  <c r="N56" i="14"/>
  <c r="AH55" i="14"/>
  <c r="AF55" i="14"/>
  <c r="AC55" i="14"/>
  <c r="Z55" i="14"/>
  <c r="W55" i="14"/>
  <c r="T55" i="14"/>
  <c r="Q55" i="14"/>
  <c r="N55" i="14"/>
  <c r="AH54" i="14"/>
  <c r="AF54" i="14"/>
  <c r="AC54" i="14"/>
  <c r="Z54" i="14"/>
  <c r="W54" i="14"/>
  <c r="T54" i="14"/>
  <c r="Q54" i="14"/>
  <c r="N54" i="14"/>
  <c r="AH53" i="14"/>
  <c r="AF53" i="14"/>
  <c r="AC53" i="14"/>
  <c r="Z53" i="14"/>
  <c r="W53" i="14"/>
  <c r="T53" i="14"/>
  <c r="Q53" i="14"/>
  <c r="N53" i="14"/>
  <c r="AH52" i="14"/>
  <c r="AF52" i="14"/>
  <c r="AC52" i="14"/>
  <c r="Z52" i="14"/>
  <c r="W52" i="14"/>
  <c r="T52" i="14"/>
  <c r="Q52" i="14"/>
  <c r="N52" i="14"/>
  <c r="AH50" i="14"/>
  <c r="AF50" i="14"/>
  <c r="AC50" i="14"/>
  <c r="Z50" i="14"/>
  <c r="W50" i="14"/>
  <c r="AH49" i="14"/>
  <c r="AF49" i="14"/>
  <c r="AC49" i="14"/>
  <c r="Z49" i="14"/>
  <c r="W49" i="14"/>
  <c r="T49" i="14"/>
  <c r="Q49" i="14"/>
  <c r="N49" i="14"/>
  <c r="AH48" i="14"/>
  <c r="AF48" i="14"/>
  <c r="AC48" i="14"/>
  <c r="Z48" i="14"/>
  <c r="W48" i="14"/>
  <c r="T48" i="14"/>
  <c r="Q48" i="14"/>
  <c r="N48" i="14"/>
  <c r="AH47" i="14"/>
  <c r="AF47" i="14"/>
  <c r="AC47" i="14"/>
  <c r="Z47" i="14"/>
  <c r="W47" i="14"/>
  <c r="T47" i="14"/>
  <c r="Q47" i="14"/>
  <c r="N47" i="14"/>
  <c r="AH46" i="14"/>
  <c r="AF46" i="14"/>
  <c r="AC46" i="14"/>
  <c r="Z46" i="14"/>
  <c r="W46" i="14"/>
  <c r="T46" i="14"/>
  <c r="Q46" i="14"/>
  <c r="N46" i="14"/>
  <c r="AH45" i="14"/>
  <c r="AF45" i="14"/>
  <c r="AC45" i="14"/>
  <c r="Z45" i="14"/>
  <c r="W45" i="14"/>
  <c r="T45" i="14"/>
  <c r="Q45" i="14"/>
  <c r="N45" i="14"/>
  <c r="AH44" i="14"/>
  <c r="AF44" i="14"/>
  <c r="AC44" i="14"/>
  <c r="Z44" i="14"/>
  <c r="W44" i="14"/>
  <c r="T44" i="14"/>
  <c r="Q44" i="14"/>
  <c r="N44" i="14"/>
  <c r="AH43" i="14"/>
  <c r="AF43" i="14"/>
  <c r="AC43" i="14"/>
  <c r="Z43" i="14"/>
  <c r="W43" i="14"/>
  <c r="T43" i="14"/>
  <c r="Q43" i="14"/>
  <c r="N43" i="14"/>
  <c r="AH42" i="14"/>
  <c r="AF42" i="14"/>
  <c r="AC42" i="14"/>
  <c r="Z42" i="14"/>
  <c r="W42" i="14"/>
  <c r="T42" i="14"/>
  <c r="Q42" i="14"/>
  <c r="N42" i="14"/>
  <c r="AH41" i="14"/>
  <c r="AF41" i="14"/>
  <c r="AC41" i="14"/>
  <c r="Z41" i="14"/>
  <c r="W41" i="14"/>
  <c r="T41" i="14"/>
  <c r="Q41" i="14"/>
  <c r="N41" i="14"/>
  <c r="AH40" i="14"/>
  <c r="AF40" i="14"/>
  <c r="AC40" i="14"/>
  <c r="Z40" i="14"/>
  <c r="W40" i="14"/>
  <c r="T40" i="14"/>
  <c r="Q40" i="14"/>
  <c r="N40" i="14"/>
  <c r="AH39" i="14"/>
  <c r="AF39" i="14"/>
  <c r="AC39" i="14"/>
  <c r="Z39" i="14"/>
  <c r="W39" i="14"/>
  <c r="T39" i="14"/>
  <c r="Q39" i="14"/>
  <c r="N39" i="14"/>
  <c r="AH38" i="14"/>
  <c r="AF38" i="14"/>
  <c r="AC38" i="14"/>
  <c r="Z38" i="14"/>
  <c r="W38" i="14"/>
  <c r="T38" i="14"/>
  <c r="Q38" i="14"/>
  <c r="N38" i="14"/>
  <c r="AH37" i="14"/>
  <c r="AF37" i="14"/>
  <c r="AC37" i="14"/>
  <c r="Z37" i="14"/>
  <c r="W37" i="14"/>
  <c r="T37" i="14"/>
  <c r="Q37" i="14"/>
  <c r="N37" i="14"/>
  <c r="AH35" i="14"/>
  <c r="AF35" i="14"/>
  <c r="AC35" i="14"/>
  <c r="Z35" i="14"/>
  <c r="W35" i="14"/>
  <c r="T35" i="14"/>
  <c r="Q35" i="14"/>
  <c r="N35" i="14"/>
  <c r="AH34" i="14"/>
  <c r="AF34" i="14"/>
  <c r="AC34" i="14"/>
  <c r="Z34" i="14"/>
  <c r="W34" i="14"/>
  <c r="T34" i="14"/>
  <c r="Q34" i="14"/>
  <c r="N34" i="14"/>
  <c r="AH33" i="14"/>
  <c r="AF33" i="14"/>
  <c r="AC33" i="14"/>
  <c r="Z33" i="14"/>
  <c r="W33" i="14"/>
  <c r="T33" i="14"/>
  <c r="Q33" i="14"/>
  <c r="N33" i="14"/>
  <c r="AH31" i="14"/>
  <c r="AF31" i="14"/>
  <c r="AC31" i="14"/>
  <c r="Z31" i="14"/>
  <c r="W31" i="14"/>
  <c r="T31" i="14"/>
  <c r="Q31" i="14"/>
  <c r="N31" i="14"/>
  <c r="AH30" i="14"/>
  <c r="AF30" i="14"/>
  <c r="AC30" i="14"/>
  <c r="Z30" i="14"/>
  <c r="W30" i="14"/>
  <c r="T30" i="14"/>
  <c r="Q30" i="14"/>
  <c r="N30" i="14"/>
  <c r="AH29" i="14"/>
  <c r="AF29" i="14"/>
  <c r="AC29" i="14"/>
  <c r="Z29" i="14"/>
  <c r="W29" i="14"/>
  <c r="T29" i="14"/>
  <c r="Q29" i="14"/>
  <c r="N29" i="14"/>
  <c r="AH28" i="14"/>
  <c r="AF28" i="14"/>
  <c r="AC28" i="14"/>
  <c r="Z28" i="14"/>
  <c r="W28" i="14"/>
  <c r="T28" i="14"/>
  <c r="Q28" i="14"/>
  <c r="N28" i="14"/>
  <c r="AH27" i="14"/>
  <c r="AF27" i="14"/>
  <c r="AC27" i="14"/>
  <c r="Z27" i="14"/>
  <c r="W27" i="14"/>
  <c r="T27" i="14"/>
  <c r="Q27" i="14"/>
  <c r="N27" i="14"/>
  <c r="AH26" i="14"/>
  <c r="AF26" i="14"/>
  <c r="AC26" i="14"/>
  <c r="Z26" i="14"/>
  <c r="W26" i="14"/>
  <c r="T26" i="14"/>
  <c r="Q26" i="14"/>
  <c r="N26" i="14"/>
  <c r="AH25" i="14"/>
  <c r="AF25" i="14"/>
  <c r="AC25" i="14"/>
  <c r="Z25" i="14"/>
  <c r="W25" i="14"/>
  <c r="T25" i="14"/>
  <c r="Q25" i="14"/>
  <c r="N25" i="14"/>
  <c r="AH24" i="14"/>
  <c r="AF24" i="14"/>
  <c r="AC24" i="14"/>
  <c r="Z24" i="14"/>
  <c r="W24" i="14"/>
  <c r="T24" i="14"/>
  <c r="Q24" i="14"/>
  <c r="N24" i="14"/>
  <c r="AH23" i="14"/>
  <c r="AF23" i="14"/>
  <c r="AC23" i="14"/>
  <c r="Z23" i="14"/>
  <c r="W23" i="14"/>
  <c r="T23" i="14"/>
  <c r="Q23" i="14"/>
  <c r="N23" i="14"/>
  <c r="AH22" i="14"/>
  <c r="AF22" i="14"/>
  <c r="AC22" i="14"/>
  <c r="Z22" i="14"/>
  <c r="W22" i="14"/>
  <c r="T22" i="14"/>
  <c r="Q22" i="14"/>
  <c r="N22" i="14"/>
  <c r="AH20" i="14"/>
  <c r="AF20" i="14"/>
  <c r="AC20" i="14"/>
  <c r="Z20" i="14"/>
  <c r="W20" i="14"/>
  <c r="T20" i="14"/>
  <c r="Q20" i="14"/>
  <c r="N20" i="14"/>
  <c r="AH19" i="14"/>
  <c r="AF19" i="14"/>
  <c r="AC19" i="14"/>
  <c r="Z19" i="14"/>
  <c r="W19" i="14"/>
  <c r="T19" i="14"/>
  <c r="Q19" i="14"/>
  <c r="N19" i="14"/>
  <c r="AH17" i="14"/>
  <c r="AF17" i="14"/>
  <c r="AC17" i="14"/>
  <c r="Z17" i="14"/>
  <c r="W17" i="14"/>
  <c r="T17" i="14"/>
  <c r="Q17" i="14"/>
  <c r="N17" i="14"/>
  <c r="AH16" i="14"/>
  <c r="AF16" i="14"/>
  <c r="AC16" i="14"/>
  <c r="Z16" i="14"/>
  <c r="W16" i="14"/>
  <c r="T16" i="14"/>
  <c r="Q16" i="14"/>
  <c r="N16" i="14"/>
  <c r="AH15" i="14"/>
  <c r="AF15" i="14"/>
  <c r="AC15" i="14"/>
  <c r="Z15" i="14"/>
  <c r="W15" i="14"/>
  <c r="T15" i="14"/>
  <c r="Q15" i="14"/>
  <c r="N15" i="14"/>
  <c r="AH13" i="14"/>
  <c r="AF13" i="14"/>
  <c r="AC13" i="14"/>
  <c r="Z13" i="14"/>
  <c r="W13" i="14"/>
  <c r="T13" i="14"/>
  <c r="Q13" i="14"/>
  <c r="N13" i="14"/>
  <c r="AH12" i="14"/>
  <c r="AF12" i="14"/>
  <c r="AC12" i="14"/>
  <c r="Z12" i="14"/>
  <c r="W12" i="14"/>
  <c r="T12" i="14"/>
  <c r="Q12" i="14"/>
  <c r="N12" i="14"/>
  <c r="AH11" i="14"/>
  <c r="AF11" i="14"/>
  <c r="AC11" i="14"/>
  <c r="Z11" i="14"/>
  <c r="W11" i="14"/>
  <c r="T11" i="14"/>
  <c r="Q11" i="14"/>
  <c r="N11" i="14"/>
  <c r="AH10" i="14"/>
  <c r="AF10" i="14"/>
  <c r="AC10" i="14"/>
  <c r="Z10" i="14"/>
  <c r="W10" i="14"/>
  <c r="T10" i="14"/>
  <c r="Q10" i="14"/>
  <c r="N10" i="14"/>
  <c r="AH9" i="14"/>
  <c r="AF9" i="14"/>
  <c r="AC9" i="14"/>
  <c r="Z9" i="14"/>
  <c r="W9" i="14"/>
  <c r="T9" i="14"/>
  <c r="Q9" i="14"/>
  <c r="N9" i="14"/>
  <c r="AH7" i="14"/>
  <c r="AF7" i="14"/>
  <c r="AC7" i="14"/>
  <c r="Z7" i="14"/>
  <c r="W7" i="14"/>
  <c r="T7" i="14"/>
  <c r="Q7" i="14"/>
  <c r="N7" i="14"/>
  <c r="AJ57" i="13" l="1"/>
  <c r="AS57" i="24" s="1"/>
  <c r="AT57" i="24"/>
  <c r="AJ107" i="13"/>
  <c r="AS107" i="24" s="1"/>
  <c r="AT107" i="24"/>
  <c r="AJ202" i="13"/>
  <c r="AS202" i="24" s="1"/>
  <c r="AT202" i="24"/>
  <c r="AJ23" i="13"/>
  <c r="AS23" i="24" s="1"/>
  <c r="AT23" i="24"/>
  <c r="AJ180" i="13"/>
  <c r="AS180" i="24" s="1"/>
  <c r="AT180" i="24"/>
  <c r="AJ304" i="13"/>
  <c r="AS304" i="24" s="1"/>
  <c r="AT304" i="24"/>
  <c r="AJ214" i="13"/>
  <c r="AS214" i="24" s="1"/>
  <c r="AT214" i="24"/>
  <c r="AJ52" i="14"/>
  <c r="AI52" i="14" s="1"/>
  <c r="AJ53" i="14"/>
  <c r="AI53" i="14" s="1"/>
  <c r="AJ54" i="14"/>
  <c r="AI54" i="14" s="1"/>
  <c r="AJ55" i="14"/>
  <c r="AI55" i="14" s="1"/>
  <c r="AJ56" i="14"/>
  <c r="AI56" i="14" s="1"/>
  <c r="AJ57" i="14"/>
  <c r="AI57" i="14" s="1"/>
  <c r="AJ58" i="14"/>
  <c r="AI58" i="14" s="1"/>
  <c r="AJ59" i="14"/>
  <c r="AI59" i="14" s="1"/>
  <c r="AJ61" i="14"/>
  <c r="AI61" i="14" s="1"/>
  <c r="AJ62" i="14"/>
  <c r="AI62" i="14" s="1"/>
  <c r="AJ63" i="14"/>
  <c r="AI63" i="14" s="1"/>
  <c r="AJ64" i="14"/>
  <c r="AI64" i="14" s="1"/>
  <c r="AJ65" i="14"/>
  <c r="AI65" i="14" s="1"/>
  <c r="AJ66" i="14"/>
  <c r="AI66" i="14" s="1"/>
  <c r="AJ68" i="14"/>
  <c r="AI68" i="14" s="1"/>
  <c r="AJ69" i="14"/>
  <c r="AI69" i="14" s="1"/>
  <c r="AJ70" i="14"/>
  <c r="AI70" i="14" s="1"/>
  <c r="AJ71" i="14"/>
  <c r="AI71" i="14" s="1"/>
  <c r="AJ72" i="14"/>
  <c r="AI72" i="14" s="1"/>
  <c r="AJ73" i="14"/>
  <c r="AI73" i="14" s="1"/>
  <c r="AJ74" i="14"/>
  <c r="AI74" i="14" s="1"/>
  <c r="AJ75" i="14"/>
  <c r="AI75" i="14" s="1"/>
  <c r="AJ76" i="14"/>
  <c r="AI76" i="14" s="1"/>
  <c r="AJ78" i="14"/>
  <c r="AI78" i="14" s="1"/>
  <c r="AJ79" i="14"/>
  <c r="AI79" i="14" s="1"/>
  <c r="AJ80" i="14"/>
  <c r="AI80" i="14" s="1"/>
  <c r="AJ81" i="14"/>
  <c r="AI81" i="14" s="1"/>
  <c r="AJ84" i="14"/>
  <c r="AI84" i="14" s="1"/>
  <c r="AJ85" i="14"/>
  <c r="AI85" i="14" s="1"/>
  <c r="AJ86" i="14"/>
  <c r="AI86" i="14" s="1"/>
  <c r="AJ87" i="14"/>
  <c r="AI87" i="14" s="1"/>
  <c r="AJ88" i="14"/>
  <c r="AI88" i="14" s="1"/>
  <c r="AJ90" i="14"/>
  <c r="AI90" i="14" s="1"/>
  <c r="AJ92" i="14"/>
  <c r="AI92" i="14" s="1"/>
  <c r="AJ93" i="14"/>
  <c r="AI93" i="14" s="1"/>
  <c r="AJ95" i="14"/>
  <c r="AI95" i="14" s="1"/>
  <c r="AJ96" i="14"/>
  <c r="AI96" i="14" s="1"/>
  <c r="AJ97" i="14"/>
  <c r="AI97" i="14" s="1"/>
  <c r="AJ98" i="14"/>
  <c r="AI98" i="14" s="1"/>
  <c r="AJ99" i="14"/>
  <c r="AI99" i="14" s="1"/>
  <c r="AJ100" i="14"/>
  <c r="AI100" i="14" s="1"/>
  <c r="AJ109" i="14"/>
  <c r="AI109" i="14" s="1"/>
  <c r="AJ113" i="14"/>
  <c r="AI113" i="14" s="1"/>
  <c r="AJ171" i="14"/>
  <c r="AI171" i="14" s="1"/>
  <c r="AJ172" i="14"/>
  <c r="AI172" i="14" s="1"/>
  <c r="AJ173" i="14"/>
  <c r="AI173" i="14" s="1"/>
  <c r="AJ174" i="14"/>
  <c r="AI174" i="14" s="1"/>
  <c r="AJ176" i="14"/>
  <c r="AI176" i="14" s="1"/>
  <c r="AJ7" i="15"/>
  <c r="AI7" i="15" s="1"/>
  <c r="AJ9" i="15"/>
  <c r="AI9" i="15" s="1"/>
  <c r="AJ10" i="15"/>
  <c r="AI10" i="15" s="1"/>
  <c r="AJ11" i="15"/>
  <c r="AI11" i="15" s="1"/>
  <c r="AJ13" i="15"/>
  <c r="AI13" i="15" s="1"/>
  <c r="AJ15" i="15"/>
  <c r="AI15" i="15" s="1"/>
  <c r="AJ16" i="15"/>
  <c r="AI16" i="15" s="1"/>
  <c r="AJ17" i="15"/>
  <c r="AI17" i="15" s="1"/>
  <c r="AJ20" i="15"/>
  <c r="AI20" i="15" s="1"/>
  <c r="AJ21" i="15"/>
  <c r="AI21" i="15" s="1"/>
  <c r="AJ24" i="15"/>
  <c r="AI24" i="15" s="1"/>
  <c r="AJ25" i="15"/>
  <c r="AI25" i="15" s="1"/>
  <c r="AJ26" i="15"/>
  <c r="AI26" i="15" s="1"/>
  <c r="AJ27" i="15"/>
  <c r="AI27" i="15" s="1"/>
  <c r="AJ28" i="15"/>
  <c r="AI28" i="15" s="1"/>
  <c r="AJ29" i="15"/>
  <c r="AI29" i="15" s="1"/>
  <c r="AJ30" i="15"/>
  <c r="AI30" i="15" s="1"/>
  <c r="AJ31" i="15"/>
  <c r="AI31" i="15" s="1"/>
  <c r="AJ32" i="15"/>
  <c r="AI32" i="15" s="1"/>
  <c r="AJ34" i="15"/>
  <c r="AI34" i="15" s="1"/>
  <c r="AJ35" i="15"/>
  <c r="AI35" i="15" s="1"/>
  <c r="AJ38" i="15"/>
  <c r="AI38" i="15" s="1"/>
  <c r="AJ42" i="15"/>
  <c r="AI42" i="15" s="1"/>
  <c r="AJ43" i="15"/>
  <c r="AI43" i="15" s="1"/>
  <c r="AJ213" i="15"/>
  <c r="AI213" i="15" s="1"/>
  <c r="AJ216" i="15"/>
  <c r="AI216" i="15" s="1"/>
  <c r="AJ219" i="15"/>
  <c r="AI219" i="15" s="1"/>
  <c r="AJ221" i="15"/>
  <c r="AI221" i="15" s="1"/>
  <c r="AJ224" i="15"/>
  <c r="AI224" i="15" s="1"/>
  <c r="AJ226" i="15"/>
  <c r="AI226" i="15" s="1"/>
  <c r="AJ228" i="15"/>
  <c r="AI228" i="15" s="1"/>
  <c r="AJ230" i="15"/>
  <c r="AI230" i="15" s="1"/>
  <c r="AJ232" i="15"/>
  <c r="AI232" i="15" s="1"/>
  <c r="AJ234" i="15"/>
  <c r="AI234" i="15" s="1"/>
  <c r="AJ243" i="15"/>
  <c r="AI243" i="15" s="1"/>
  <c r="AJ252" i="15"/>
  <c r="AI252" i="15" s="1"/>
  <c r="AJ258" i="15"/>
  <c r="AI258" i="15" s="1"/>
  <c r="AJ261" i="15"/>
  <c r="AI261" i="15" s="1"/>
  <c r="AJ262" i="15"/>
  <c r="AI262" i="15" s="1"/>
  <c r="AJ266" i="15"/>
  <c r="AI266" i="15" s="1"/>
  <c r="AJ272" i="15"/>
  <c r="AI272" i="15" s="1"/>
  <c r="AJ275" i="15"/>
  <c r="AI275" i="15" s="1"/>
  <c r="AJ278" i="15"/>
  <c r="AI278" i="15" s="1"/>
  <c r="AJ318" i="15"/>
  <c r="AI318" i="15" s="1"/>
  <c r="AJ336" i="15"/>
  <c r="AI336" i="15" s="1"/>
  <c r="AJ358" i="15"/>
  <c r="AI358" i="15" s="1"/>
  <c r="AJ188" i="15"/>
  <c r="AI188" i="15" s="1"/>
  <c r="AJ192" i="15"/>
  <c r="AI192" i="15" s="1"/>
  <c r="AJ195" i="15"/>
  <c r="AI195" i="15" s="1"/>
  <c r="AJ201" i="15"/>
  <c r="AI201" i="15" s="1"/>
  <c r="AJ210" i="15"/>
  <c r="AI210" i="15" s="1"/>
  <c r="AJ212" i="15"/>
  <c r="AI212" i="15" s="1"/>
  <c r="AJ231" i="15"/>
  <c r="AI231" i="15" s="1"/>
  <c r="AJ378" i="15"/>
  <c r="AI378" i="15" s="1"/>
  <c r="AJ383" i="15"/>
  <c r="AI383" i="15" s="1"/>
  <c r="AJ388" i="15"/>
  <c r="AI388" i="15" s="1"/>
  <c r="AJ398" i="15"/>
  <c r="AI398" i="15" s="1"/>
  <c r="AJ403" i="15"/>
  <c r="AI403" i="15" s="1"/>
  <c r="AJ407" i="15"/>
  <c r="AI407" i="15" s="1"/>
  <c r="AJ417" i="15"/>
  <c r="AI417" i="15" s="1"/>
  <c r="AJ427" i="15"/>
  <c r="AI427" i="15" s="1"/>
  <c r="AJ434" i="15"/>
  <c r="AI434" i="15" s="1"/>
  <c r="AJ439" i="15"/>
  <c r="AI439" i="15" s="1"/>
  <c r="AJ183" i="15"/>
  <c r="AI183" i="15" s="1"/>
  <c r="AJ381" i="15"/>
  <c r="AI381" i="15" s="1"/>
  <c r="AJ400" i="15"/>
  <c r="AI400" i="15" s="1"/>
  <c r="AJ419" i="15"/>
  <c r="AI419" i="15" s="1"/>
  <c r="AJ442" i="15"/>
  <c r="AI442" i="15" s="1"/>
  <c r="AJ179" i="15"/>
  <c r="AI179" i="15" s="1"/>
  <c r="AJ200" i="15"/>
  <c r="AI200" i="15" s="1"/>
  <c r="AJ204" i="15"/>
  <c r="AI204" i="15" s="1"/>
  <c r="AJ208" i="15"/>
  <c r="AI208" i="15" s="1"/>
  <c r="AJ223" i="15"/>
  <c r="AI223" i="15" s="1"/>
  <c r="AJ387" i="15"/>
  <c r="AI387" i="15" s="1"/>
  <c r="AJ393" i="15"/>
  <c r="AI393" i="15" s="1"/>
  <c r="AJ406" i="15"/>
  <c r="AI406" i="15" s="1"/>
  <c r="AJ412" i="15"/>
  <c r="AI412" i="15" s="1"/>
  <c r="AJ422" i="15"/>
  <c r="AI422" i="15" s="1"/>
  <c r="AJ428" i="15"/>
  <c r="AI428" i="15" s="1"/>
  <c r="AJ444" i="15"/>
  <c r="AI444" i="15" s="1"/>
  <c r="AJ49" i="15"/>
  <c r="AI49" i="15" s="1"/>
  <c r="AJ304" i="15"/>
  <c r="AI304" i="15" s="1"/>
  <c r="AJ305" i="15"/>
  <c r="AI305" i="15" s="1"/>
  <c r="AJ311" i="15"/>
  <c r="AI311" i="15" s="1"/>
  <c r="AJ316" i="15"/>
  <c r="AI316" i="15" s="1"/>
  <c r="AJ321" i="15"/>
  <c r="AI321" i="15" s="1"/>
  <c r="AJ324" i="15"/>
  <c r="AI324" i="15" s="1"/>
  <c r="AJ325" i="15"/>
  <c r="AI325" i="15" s="1"/>
  <c r="AJ329" i="15"/>
  <c r="AI329" i="15" s="1"/>
  <c r="AJ333" i="15"/>
  <c r="AI333" i="15" s="1"/>
  <c r="AJ339" i="15"/>
  <c r="AI339" i="15" s="1"/>
  <c r="AJ344" i="15"/>
  <c r="AI344" i="15" s="1"/>
  <c r="AJ351" i="15"/>
  <c r="AI351" i="15" s="1"/>
  <c r="AJ355" i="15"/>
  <c r="AI355" i="15" s="1"/>
  <c r="AJ361" i="15"/>
  <c r="AI361" i="15" s="1"/>
  <c r="AJ368" i="15"/>
  <c r="AI368" i="15" s="1"/>
  <c r="AJ372" i="15"/>
  <c r="AI372" i="15" s="1"/>
  <c r="AJ250" i="14"/>
  <c r="AI250" i="14" s="1"/>
  <c r="AJ251" i="14"/>
  <c r="AI251" i="14" s="1"/>
  <c r="AJ272" i="14"/>
  <c r="AI272" i="14" s="1"/>
  <c r="AJ294" i="14"/>
  <c r="AI294" i="14" s="1"/>
  <c r="AJ314" i="14"/>
  <c r="AI314" i="14" s="1"/>
  <c r="AJ315" i="14"/>
  <c r="AI315" i="14" s="1"/>
  <c r="AJ374" i="14"/>
  <c r="AI374" i="14" s="1"/>
  <c r="AJ377" i="14"/>
  <c r="AI377" i="14" s="1"/>
  <c r="AJ380" i="14"/>
  <c r="AI380" i="14" s="1"/>
  <c r="AJ382" i="14"/>
  <c r="AI382" i="14" s="1"/>
  <c r="AJ384" i="14"/>
  <c r="AI384" i="14" s="1"/>
  <c r="AJ387" i="14"/>
  <c r="AI387" i="14" s="1"/>
  <c r="AJ389" i="14"/>
  <c r="AI389" i="14" s="1"/>
  <c r="AJ392" i="14"/>
  <c r="AI392" i="14" s="1"/>
  <c r="AJ395" i="14"/>
  <c r="AI395" i="14" s="1"/>
  <c r="AJ397" i="14"/>
  <c r="AI397" i="14" s="1"/>
  <c r="AJ399" i="14"/>
  <c r="AI399" i="14" s="1"/>
  <c r="AJ402" i="14"/>
  <c r="AI402" i="14" s="1"/>
  <c r="AJ404" i="14"/>
  <c r="AI404" i="14" s="1"/>
  <c r="AJ406" i="14"/>
  <c r="AI406" i="14" s="1"/>
  <c r="AJ408" i="14"/>
  <c r="AI408" i="14" s="1"/>
  <c r="AJ411" i="14"/>
  <c r="AI411" i="14" s="1"/>
  <c r="AJ413" i="14"/>
  <c r="AI413" i="14" s="1"/>
  <c r="AJ416" i="14"/>
  <c r="AI416" i="14" s="1"/>
  <c r="AJ418" i="14"/>
  <c r="AI418" i="14" s="1"/>
  <c r="AJ420" i="14"/>
  <c r="AI420" i="14" s="1"/>
  <c r="AJ424" i="14"/>
  <c r="AI424" i="14" s="1"/>
  <c r="AJ427" i="14"/>
  <c r="AI427" i="14" s="1"/>
  <c r="AJ430" i="14"/>
  <c r="AI430" i="14" s="1"/>
  <c r="AJ433" i="14"/>
  <c r="AI433" i="14" s="1"/>
  <c r="AJ435" i="14"/>
  <c r="AI435" i="14" s="1"/>
  <c r="AJ437" i="14"/>
  <c r="AI437" i="14" s="1"/>
  <c r="AJ440" i="14"/>
  <c r="AI440" i="14" s="1"/>
  <c r="AJ443" i="14"/>
  <c r="AI443" i="14" s="1"/>
  <c r="AJ445" i="14"/>
  <c r="AI445" i="14" s="1"/>
  <c r="AJ447" i="14"/>
  <c r="AI447" i="14" s="1"/>
  <c r="AJ450" i="14"/>
  <c r="AI450" i="14" s="1"/>
  <c r="AJ115" i="14"/>
  <c r="AI115" i="14" s="1"/>
  <c r="AJ119" i="14"/>
  <c r="AI119" i="14" s="1"/>
  <c r="AJ120" i="14"/>
  <c r="AI120" i="14" s="1"/>
  <c r="AJ142" i="14"/>
  <c r="AI142" i="14" s="1"/>
  <c r="AJ145" i="14"/>
  <c r="AI145" i="14" s="1"/>
  <c r="AJ147" i="14"/>
  <c r="AI147" i="14" s="1"/>
  <c r="AJ148" i="14"/>
  <c r="AI148" i="14" s="1"/>
  <c r="AJ159" i="14"/>
  <c r="AI159" i="14" s="1"/>
  <c r="AJ168" i="14"/>
  <c r="AI168" i="14" s="1"/>
  <c r="AJ359" i="14"/>
  <c r="AI359" i="14" s="1"/>
  <c r="AJ94" i="14"/>
  <c r="AI94" i="14" s="1"/>
  <c r="AJ245" i="14"/>
  <c r="AI245" i="14" s="1"/>
  <c r="AJ255" i="14"/>
  <c r="AI255" i="14" s="1"/>
  <c r="AJ266" i="14"/>
  <c r="AI266" i="14" s="1"/>
  <c r="AJ269" i="14"/>
  <c r="AI269" i="14" s="1"/>
  <c r="AJ274" i="14"/>
  <c r="AI274" i="14" s="1"/>
  <c r="AJ275" i="14"/>
  <c r="AI275" i="14" s="1"/>
  <c r="AJ292" i="14"/>
  <c r="AI292" i="14" s="1"/>
  <c r="AJ297" i="14"/>
  <c r="AI297" i="14" s="1"/>
  <c r="AJ298" i="14"/>
  <c r="AI298" i="14" s="1"/>
  <c r="AJ317" i="14"/>
  <c r="AI317" i="14" s="1"/>
  <c r="AJ319" i="14"/>
  <c r="AI319" i="14" s="1"/>
  <c r="AJ346" i="15"/>
  <c r="AI346" i="15" s="1"/>
  <c r="AJ125" i="14"/>
  <c r="AI125" i="14" s="1"/>
  <c r="AJ82" i="14"/>
  <c r="AI82" i="14" s="1"/>
  <c r="AJ12" i="15"/>
  <c r="AI12" i="15" s="1"/>
  <c r="AJ19" i="15"/>
  <c r="AI19" i="15" s="1"/>
  <c r="AJ23" i="15"/>
  <c r="AI23" i="15" s="1"/>
  <c r="AJ36" i="15"/>
  <c r="AI36" i="15" s="1"/>
  <c r="AJ40" i="15"/>
  <c r="AI40" i="15" s="1"/>
  <c r="AJ44" i="15"/>
  <c r="AI44" i="15" s="1"/>
  <c r="AJ46" i="15"/>
  <c r="AI46" i="15" s="1"/>
  <c r="AJ50" i="15"/>
  <c r="AI50" i="15" s="1"/>
  <c r="AJ193" i="15"/>
  <c r="AI193" i="15" s="1"/>
  <c r="AJ198" i="15"/>
  <c r="AI198" i="15" s="1"/>
  <c r="AJ202" i="15"/>
  <c r="AI202" i="15" s="1"/>
  <c r="AJ206" i="15"/>
  <c r="AI206" i="15" s="1"/>
  <c r="AJ214" i="15"/>
  <c r="AI214" i="15" s="1"/>
  <c r="AJ225" i="15"/>
  <c r="AI225" i="15" s="1"/>
  <c r="AJ233" i="15"/>
  <c r="AI233" i="15" s="1"/>
  <c r="AJ241" i="15"/>
  <c r="AI241" i="15" s="1"/>
  <c r="AJ263" i="15"/>
  <c r="AI263" i="15" s="1"/>
  <c r="AJ268" i="15"/>
  <c r="AI268" i="15" s="1"/>
  <c r="AJ273" i="15"/>
  <c r="AI273" i="15" s="1"/>
  <c r="AJ284" i="15"/>
  <c r="AI284" i="15" s="1"/>
  <c r="AJ286" i="15"/>
  <c r="AI286" i="15" s="1"/>
  <c r="AJ288" i="15"/>
  <c r="AI288" i="15" s="1"/>
  <c r="AJ290" i="15"/>
  <c r="AI290" i="15" s="1"/>
  <c r="AJ291" i="15"/>
  <c r="AI291" i="15" s="1"/>
  <c r="AJ292" i="15"/>
  <c r="AI292" i="15" s="1"/>
  <c r="AJ293" i="15"/>
  <c r="AI293" i="15" s="1"/>
  <c r="AJ295" i="15"/>
  <c r="AI295" i="15" s="1"/>
  <c r="AJ298" i="15"/>
  <c r="AI298" i="15" s="1"/>
  <c r="AJ300" i="15"/>
  <c r="AI300" i="15" s="1"/>
  <c r="AJ301" i="15"/>
  <c r="AI301" i="15" s="1"/>
  <c r="AJ302" i="15"/>
  <c r="AI302" i="15" s="1"/>
  <c r="AJ303" i="15"/>
  <c r="AI303" i="15" s="1"/>
  <c r="AJ310" i="15"/>
  <c r="AI310" i="15" s="1"/>
  <c r="AJ323" i="15"/>
  <c r="AI323" i="15" s="1"/>
  <c r="AJ328" i="15"/>
  <c r="AI328" i="15" s="1"/>
  <c r="AJ342" i="15"/>
  <c r="AI342" i="15" s="1"/>
  <c r="AJ350" i="15"/>
  <c r="AI350" i="15" s="1"/>
  <c r="AJ385" i="15"/>
  <c r="AI385" i="15" s="1"/>
  <c r="AJ391" i="15"/>
  <c r="AI391" i="15" s="1"/>
  <c r="AJ405" i="15"/>
  <c r="AI405" i="15" s="1"/>
  <c r="AJ411" i="15"/>
  <c r="AI411" i="15" s="1"/>
  <c r="AJ425" i="15"/>
  <c r="AI425" i="15" s="1"/>
  <c r="AJ433" i="15"/>
  <c r="AI433" i="15" s="1"/>
  <c r="AJ446" i="15"/>
  <c r="AI446" i="15" s="1"/>
  <c r="AJ448" i="15"/>
  <c r="AI448" i="15" s="1"/>
  <c r="AJ48" i="15"/>
  <c r="AI48" i="15" s="1"/>
  <c r="AJ51" i="15"/>
  <c r="AI51" i="15" s="1"/>
  <c r="AJ54" i="15"/>
  <c r="AI54" i="15" s="1"/>
  <c r="AJ58" i="15"/>
  <c r="AI58" i="15" s="1"/>
  <c r="AJ59" i="15"/>
  <c r="AI59" i="15" s="1"/>
  <c r="AJ67" i="15"/>
  <c r="AI67" i="15" s="1"/>
  <c r="AJ68" i="15"/>
  <c r="AI68" i="15" s="1"/>
  <c r="AJ72" i="15"/>
  <c r="AI72" i="15" s="1"/>
  <c r="AJ76" i="15"/>
  <c r="AI76" i="15" s="1"/>
  <c r="AJ77" i="15"/>
  <c r="AI77" i="15" s="1"/>
  <c r="AJ81" i="15"/>
  <c r="AI81" i="15" s="1"/>
  <c r="AJ86" i="15"/>
  <c r="AI86" i="15" s="1"/>
  <c r="AJ87" i="15"/>
  <c r="AI87" i="15" s="1"/>
  <c r="AJ88" i="15"/>
  <c r="AI88" i="15" s="1"/>
  <c r="AJ90" i="15"/>
  <c r="AI90" i="15" s="1"/>
  <c r="AJ96" i="15"/>
  <c r="AI96" i="15" s="1"/>
  <c r="AJ97" i="15"/>
  <c r="AI97" i="15" s="1"/>
  <c r="AJ103" i="15"/>
  <c r="AI103" i="15" s="1"/>
  <c r="AJ104" i="15"/>
  <c r="AI104" i="15" s="1"/>
  <c r="AJ107" i="15"/>
  <c r="AI107" i="15" s="1"/>
  <c r="AJ108" i="15"/>
  <c r="AI108" i="15" s="1"/>
  <c r="AJ112" i="15"/>
  <c r="AI112" i="15" s="1"/>
  <c r="AJ113" i="15"/>
  <c r="AI113" i="15" s="1"/>
  <c r="AJ114" i="15"/>
  <c r="AI114" i="15" s="1"/>
  <c r="AJ115" i="15"/>
  <c r="AI115" i="15" s="1"/>
  <c r="AJ117" i="15"/>
  <c r="AI117" i="15" s="1"/>
  <c r="AJ119" i="15"/>
  <c r="AI119" i="15" s="1"/>
  <c r="AJ121" i="15"/>
  <c r="AI121" i="15" s="1"/>
  <c r="AJ122" i="15"/>
  <c r="AI122" i="15" s="1"/>
  <c r="AJ124" i="15"/>
  <c r="AI124" i="15" s="1"/>
  <c r="AJ125" i="15"/>
  <c r="AI125" i="15" s="1"/>
  <c r="AJ127" i="15"/>
  <c r="AI127" i="15" s="1"/>
  <c r="AJ130" i="15"/>
  <c r="AI130" i="15" s="1"/>
  <c r="AJ131" i="15"/>
  <c r="AI131" i="15" s="1"/>
  <c r="AJ133" i="15"/>
  <c r="AI133" i="15" s="1"/>
  <c r="AJ134" i="15"/>
  <c r="AI134" i="15" s="1"/>
  <c r="AJ135" i="15"/>
  <c r="AI135" i="15" s="1"/>
  <c r="AJ137" i="15"/>
  <c r="AI137" i="15" s="1"/>
  <c r="AJ139" i="15"/>
  <c r="AI139" i="15" s="1"/>
  <c r="AJ140" i="15"/>
  <c r="AI140" i="15" s="1"/>
  <c r="AJ141" i="15"/>
  <c r="AI141" i="15" s="1"/>
  <c r="AJ142" i="15"/>
  <c r="AI142" i="15" s="1"/>
  <c r="AJ144" i="15"/>
  <c r="AI144" i="15" s="1"/>
  <c r="AJ146" i="15"/>
  <c r="AI146" i="15" s="1"/>
  <c r="AJ148" i="15"/>
  <c r="AI148" i="15" s="1"/>
  <c r="AJ149" i="15"/>
  <c r="AI149" i="15" s="1"/>
  <c r="AJ150" i="15"/>
  <c r="AI150" i="15" s="1"/>
  <c r="AJ151" i="15"/>
  <c r="AI151" i="15" s="1"/>
  <c r="AJ153" i="15"/>
  <c r="AI153" i="15" s="1"/>
  <c r="AJ156" i="15"/>
  <c r="AI156" i="15" s="1"/>
  <c r="AJ162" i="15"/>
  <c r="AI162" i="15" s="1"/>
  <c r="AJ163" i="15"/>
  <c r="AI163" i="15" s="1"/>
  <c r="AJ166" i="15"/>
  <c r="AI166" i="15" s="1"/>
  <c r="AJ172" i="15"/>
  <c r="AI172" i="15" s="1"/>
  <c r="AJ176" i="15"/>
  <c r="AI176" i="15" s="1"/>
  <c r="AJ239" i="15"/>
  <c r="AI239" i="15" s="1"/>
  <c r="AJ245" i="15"/>
  <c r="AI245" i="15" s="1"/>
  <c r="AJ246" i="15"/>
  <c r="AI246" i="15" s="1"/>
  <c r="AJ251" i="15"/>
  <c r="AI251" i="15" s="1"/>
  <c r="AJ309" i="15"/>
  <c r="AI309" i="15" s="1"/>
  <c r="AJ315" i="15"/>
  <c r="AI315" i="15" s="1"/>
  <c r="AJ327" i="15"/>
  <c r="AI327" i="15" s="1"/>
  <c r="AJ332" i="15"/>
  <c r="AI332" i="15" s="1"/>
  <c r="AJ349" i="15"/>
  <c r="AI349" i="15" s="1"/>
  <c r="AJ354" i="15"/>
  <c r="AI354" i="15" s="1"/>
  <c r="AJ376" i="15"/>
  <c r="AI376" i="15" s="1"/>
  <c r="AJ390" i="15"/>
  <c r="AI390" i="15" s="1"/>
  <c r="AJ397" i="15"/>
  <c r="AI397" i="15" s="1"/>
  <c r="AJ410" i="15"/>
  <c r="AI410" i="15" s="1"/>
  <c r="AJ416" i="15"/>
  <c r="AI416" i="15" s="1"/>
  <c r="AJ431" i="15"/>
  <c r="AI431" i="15" s="1"/>
  <c r="AJ437" i="15"/>
  <c r="AI437" i="15" s="1"/>
  <c r="AJ39" i="15"/>
  <c r="AI39" i="15" s="1"/>
  <c r="AJ45" i="15"/>
  <c r="AI45" i="15" s="1"/>
  <c r="AJ60" i="15"/>
  <c r="AI60" i="15" s="1"/>
  <c r="AJ63" i="15"/>
  <c r="AI63" i="15" s="1"/>
  <c r="AJ70" i="15"/>
  <c r="AI70" i="15" s="1"/>
  <c r="AJ78" i="15"/>
  <c r="AI78" i="15" s="1"/>
  <c r="AJ98" i="15"/>
  <c r="AI98" i="15" s="1"/>
  <c r="AJ100" i="15"/>
  <c r="AI100" i="15" s="1"/>
  <c r="AJ41" i="15"/>
  <c r="AI41" i="15" s="1"/>
  <c r="AJ47" i="15"/>
  <c r="AI47" i="15" s="1"/>
  <c r="AJ56" i="15"/>
  <c r="AI56" i="15" s="1"/>
  <c r="AJ65" i="15"/>
  <c r="AI65" i="15" s="1"/>
  <c r="AJ74" i="15"/>
  <c r="AI74" i="15" s="1"/>
  <c r="AJ83" i="15"/>
  <c r="AI83" i="15" s="1"/>
  <c r="AJ94" i="15"/>
  <c r="AI94" i="15" s="1"/>
  <c r="AJ159" i="15"/>
  <c r="AI159" i="15" s="1"/>
  <c r="AJ164" i="15"/>
  <c r="AI164" i="15" s="1"/>
  <c r="AJ169" i="15"/>
  <c r="AI169" i="15" s="1"/>
  <c r="AJ173" i="15"/>
  <c r="AI173" i="15" s="1"/>
  <c r="AJ182" i="15"/>
  <c r="AI182" i="15" s="1"/>
  <c r="AJ185" i="15"/>
  <c r="AI185" i="15" s="1"/>
  <c r="AJ220" i="15"/>
  <c r="AI220" i="15" s="1"/>
  <c r="AJ229" i="15"/>
  <c r="AI229" i="15" s="1"/>
  <c r="AJ247" i="15"/>
  <c r="AI247" i="15" s="1"/>
  <c r="AJ255" i="15"/>
  <c r="AI255" i="15" s="1"/>
  <c r="AJ314" i="15"/>
  <c r="AI314" i="15" s="1"/>
  <c r="AJ320" i="15"/>
  <c r="AI320" i="15" s="1"/>
  <c r="AJ331" i="15"/>
  <c r="AI331" i="15" s="1"/>
  <c r="AJ338" i="15"/>
  <c r="AI338" i="15" s="1"/>
  <c r="AJ353" i="15"/>
  <c r="AI353" i="15" s="1"/>
  <c r="AJ360" i="15"/>
  <c r="AI360" i="15" s="1"/>
  <c r="AJ366" i="15"/>
  <c r="AI366" i="15" s="1"/>
  <c r="AJ369" i="15"/>
  <c r="AI369" i="15" s="1"/>
  <c r="AJ371" i="15"/>
  <c r="AI371" i="15" s="1"/>
  <c r="AJ373" i="15"/>
  <c r="AI373" i="15" s="1"/>
  <c r="AJ375" i="15"/>
  <c r="AI375" i="15" s="1"/>
  <c r="AJ382" i="15"/>
  <c r="AI382" i="15" s="1"/>
  <c r="AJ396" i="15"/>
  <c r="AI396" i="15" s="1"/>
  <c r="AJ402" i="15"/>
  <c r="AI402" i="15" s="1"/>
  <c r="AJ415" i="15"/>
  <c r="AI415" i="15" s="1"/>
  <c r="AJ420" i="15"/>
  <c r="AI420" i="15" s="1"/>
  <c r="AJ436" i="15"/>
  <c r="AI436" i="15" s="1"/>
  <c r="AJ443" i="15"/>
  <c r="AI443" i="15" s="1"/>
  <c r="AJ57" i="15"/>
  <c r="AI57" i="15" s="1"/>
  <c r="AJ66" i="15"/>
  <c r="AI66" i="15" s="1"/>
  <c r="AJ75" i="15"/>
  <c r="AI75" i="15" s="1"/>
  <c r="AJ84" i="15"/>
  <c r="AI84" i="15" s="1"/>
  <c r="AJ95" i="15"/>
  <c r="AI95" i="15" s="1"/>
  <c r="AJ191" i="15"/>
  <c r="AI191" i="15" s="1"/>
  <c r="AJ55" i="15"/>
  <c r="AI55" i="15" s="1"/>
  <c r="AJ64" i="15"/>
  <c r="AI64" i="15" s="1"/>
  <c r="AJ73" i="15"/>
  <c r="AI73" i="15" s="1"/>
  <c r="AJ82" i="15"/>
  <c r="AI82" i="15" s="1"/>
  <c r="AJ92" i="15"/>
  <c r="AI92" i="15" s="1"/>
  <c r="AJ101" i="15"/>
  <c r="AI101" i="15" s="1"/>
  <c r="AJ105" i="15"/>
  <c r="AI105" i="15" s="1"/>
  <c r="AJ110" i="15"/>
  <c r="AI110" i="15" s="1"/>
  <c r="AJ116" i="15"/>
  <c r="AI116" i="15" s="1"/>
  <c r="AJ126" i="15"/>
  <c r="AI126" i="15" s="1"/>
  <c r="AJ136" i="15"/>
  <c r="AI136" i="15" s="1"/>
  <c r="AJ145" i="15"/>
  <c r="AI145" i="15" s="1"/>
  <c r="AJ155" i="15"/>
  <c r="AI155" i="15" s="1"/>
  <c r="AJ181" i="15"/>
  <c r="AI181" i="15" s="1"/>
  <c r="AJ217" i="15"/>
  <c r="AI217" i="15" s="1"/>
  <c r="AJ227" i="15"/>
  <c r="AI227" i="15" s="1"/>
  <c r="AJ53" i="15"/>
  <c r="AI53" i="15" s="1"/>
  <c r="AJ61" i="15"/>
  <c r="AI61" i="15" s="1"/>
  <c r="AJ71" i="15"/>
  <c r="AI71" i="15" s="1"/>
  <c r="AJ80" i="15"/>
  <c r="AI80" i="15" s="1"/>
  <c r="AJ89" i="15"/>
  <c r="AI89" i="15" s="1"/>
  <c r="AJ99" i="15"/>
  <c r="AI99" i="15" s="1"/>
  <c r="AJ102" i="15"/>
  <c r="AI102" i="15" s="1"/>
  <c r="AJ106" i="15"/>
  <c r="AI106" i="15" s="1"/>
  <c r="AJ111" i="15"/>
  <c r="AI111" i="15" s="1"/>
  <c r="AJ118" i="15"/>
  <c r="AI118" i="15" s="1"/>
  <c r="AJ129" i="15"/>
  <c r="AI129" i="15" s="1"/>
  <c r="AJ138" i="15"/>
  <c r="AI138" i="15" s="1"/>
  <c r="AJ147" i="15"/>
  <c r="AI147" i="15" s="1"/>
  <c r="AJ171" i="15"/>
  <c r="AI171" i="15" s="1"/>
  <c r="AJ161" i="15"/>
  <c r="AI161" i="15" s="1"/>
  <c r="AJ170" i="15"/>
  <c r="AI170" i="15" s="1"/>
  <c r="AJ180" i="15"/>
  <c r="AI180" i="15" s="1"/>
  <c r="AJ189" i="15"/>
  <c r="AI189" i="15" s="1"/>
  <c r="AJ199" i="15"/>
  <c r="AI199" i="15" s="1"/>
  <c r="AJ207" i="15"/>
  <c r="AI207" i="15" s="1"/>
  <c r="AJ211" i="15"/>
  <c r="AI211" i="15" s="1"/>
  <c r="AJ236" i="15"/>
  <c r="AI236" i="15" s="1"/>
  <c r="AJ242" i="15"/>
  <c r="AI242" i="15" s="1"/>
  <c r="AJ282" i="15"/>
  <c r="AI282" i="15" s="1"/>
  <c r="AJ158" i="15"/>
  <c r="AI158" i="15" s="1"/>
  <c r="AJ167" i="15"/>
  <c r="AI167" i="15" s="1"/>
  <c r="AJ178" i="15"/>
  <c r="AI178" i="15" s="1"/>
  <c r="AJ187" i="15"/>
  <c r="AI187" i="15" s="1"/>
  <c r="AJ196" i="15"/>
  <c r="AI196" i="15" s="1"/>
  <c r="AJ205" i="15"/>
  <c r="AI205" i="15" s="1"/>
  <c r="AJ237" i="15"/>
  <c r="AI237" i="15" s="1"/>
  <c r="AJ250" i="15"/>
  <c r="AI250" i="15" s="1"/>
  <c r="AJ270" i="15"/>
  <c r="AI270" i="15" s="1"/>
  <c r="AJ165" i="15"/>
  <c r="AI165" i="15" s="1"/>
  <c r="AJ175" i="15"/>
  <c r="AI175" i="15" s="1"/>
  <c r="AJ184" i="15"/>
  <c r="AI184" i="15" s="1"/>
  <c r="AJ194" i="15"/>
  <c r="AI194" i="15" s="1"/>
  <c r="AJ203" i="15"/>
  <c r="AI203" i="15" s="1"/>
  <c r="AJ240" i="15"/>
  <c r="AI240" i="15" s="1"/>
  <c r="AJ249" i="15"/>
  <c r="AI249" i="15" s="1"/>
  <c r="AJ259" i="15"/>
  <c r="AI259" i="15" s="1"/>
  <c r="AJ269" i="15"/>
  <c r="AI269" i="15" s="1"/>
  <c r="AJ280" i="15"/>
  <c r="AI280" i="15" s="1"/>
  <c r="AJ294" i="15"/>
  <c r="AI294" i="15" s="1"/>
  <c r="AJ307" i="15"/>
  <c r="AI307" i="15" s="1"/>
  <c r="AJ317" i="15"/>
  <c r="AI317" i="15" s="1"/>
  <c r="AJ326" i="15"/>
  <c r="AI326" i="15" s="1"/>
  <c r="AJ335" i="15"/>
  <c r="AI335" i="15" s="1"/>
  <c r="AJ347" i="15"/>
  <c r="AI347" i="15" s="1"/>
  <c r="AJ357" i="15"/>
  <c r="AI357" i="15" s="1"/>
  <c r="AJ370" i="15"/>
  <c r="AI370" i="15" s="1"/>
  <c r="AJ384" i="15"/>
  <c r="AI384" i="15" s="1"/>
  <c r="AJ395" i="15"/>
  <c r="AI395" i="15" s="1"/>
  <c r="AJ404" i="15"/>
  <c r="AI404" i="15" s="1"/>
  <c r="AJ413" i="15"/>
  <c r="AI413" i="15" s="1"/>
  <c r="AJ424" i="15"/>
  <c r="AI424" i="15" s="1"/>
  <c r="AJ435" i="15"/>
  <c r="AI435" i="15" s="1"/>
  <c r="AJ445" i="15"/>
  <c r="AI445" i="15" s="1"/>
  <c r="AJ256" i="15"/>
  <c r="AI256" i="15" s="1"/>
  <c r="AJ267" i="15"/>
  <c r="AI267" i="15" s="1"/>
  <c r="AJ277" i="15"/>
  <c r="AI277" i="15" s="1"/>
  <c r="AJ287" i="15"/>
  <c r="AI287" i="15" s="1"/>
  <c r="AJ297" i="15"/>
  <c r="AI297" i="15" s="1"/>
  <c r="AJ374" i="15"/>
  <c r="AI374" i="15" s="1"/>
  <c r="AJ447" i="15"/>
  <c r="AI447" i="15" s="1"/>
  <c r="AJ235" i="15"/>
  <c r="AI235" i="15" s="1"/>
  <c r="AJ244" i="15"/>
  <c r="AI244" i="15" s="1"/>
  <c r="AJ254" i="15"/>
  <c r="AI254" i="15" s="1"/>
  <c r="AJ265" i="15"/>
  <c r="AI265" i="15" s="1"/>
  <c r="AJ274" i="15"/>
  <c r="AI274" i="15" s="1"/>
  <c r="AJ313" i="15"/>
  <c r="AI313" i="15" s="1"/>
  <c r="AJ322" i="15"/>
  <c r="AI322" i="15" s="1"/>
  <c r="AJ330" i="15"/>
  <c r="AI330" i="15" s="1"/>
  <c r="AJ340" i="15"/>
  <c r="AI340" i="15" s="1"/>
  <c r="AJ352" i="15"/>
  <c r="AI352" i="15" s="1"/>
  <c r="AJ363" i="15"/>
  <c r="AI363" i="15" s="1"/>
  <c r="AJ365" i="15"/>
  <c r="AI365" i="15" s="1"/>
  <c r="AJ379" i="15"/>
  <c r="AI379" i="15" s="1"/>
  <c r="AJ389" i="15"/>
  <c r="AI389" i="15" s="1"/>
  <c r="AJ399" i="15"/>
  <c r="AI399" i="15" s="1"/>
  <c r="AJ408" i="15"/>
  <c r="AI408" i="15" s="1"/>
  <c r="AJ418" i="15"/>
  <c r="AI418" i="15" s="1"/>
  <c r="AJ430" i="15"/>
  <c r="AI430" i="15" s="1"/>
  <c r="AJ440" i="15"/>
  <c r="AI440" i="15" s="1"/>
  <c r="AJ450" i="15"/>
  <c r="AI450" i="15" s="1"/>
  <c r="T451" i="14"/>
  <c r="AF451" i="14"/>
  <c r="AJ104" i="14"/>
  <c r="AI104" i="14" s="1"/>
  <c r="AJ117" i="14"/>
  <c r="AI117" i="14" s="1"/>
  <c r="AJ124" i="14"/>
  <c r="AI124" i="14" s="1"/>
  <c r="AJ288" i="14"/>
  <c r="AI288" i="14" s="1"/>
  <c r="AJ9" i="14"/>
  <c r="AI9" i="14" s="1"/>
  <c r="Z451" i="14"/>
  <c r="AJ10" i="14"/>
  <c r="AI10" i="14" s="1"/>
  <c r="AJ11" i="14"/>
  <c r="AI11" i="14" s="1"/>
  <c r="AJ12" i="14"/>
  <c r="AI12" i="14" s="1"/>
  <c r="AJ13" i="14"/>
  <c r="AI13" i="14" s="1"/>
  <c r="AJ15" i="14"/>
  <c r="AI15" i="14" s="1"/>
  <c r="AJ16" i="14"/>
  <c r="AI16" i="14" s="1"/>
  <c r="AJ17" i="14"/>
  <c r="AI17" i="14" s="1"/>
  <c r="AJ19" i="14"/>
  <c r="AI19" i="14" s="1"/>
  <c r="AJ20" i="14"/>
  <c r="AI20" i="14" s="1"/>
  <c r="AJ22" i="14"/>
  <c r="AI22" i="14" s="1"/>
  <c r="AJ23" i="14"/>
  <c r="AI23" i="14" s="1"/>
  <c r="AJ24" i="14"/>
  <c r="AI24" i="14" s="1"/>
  <c r="AJ25" i="14"/>
  <c r="AI25" i="14" s="1"/>
  <c r="AJ26" i="14"/>
  <c r="AI26" i="14" s="1"/>
  <c r="AJ27" i="14"/>
  <c r="AI27" i="14" s="1"/>
  <c r="AJ28" i="14"/>
  <c r="AI28" i="14" s="1"/>
  <c r="AJ29" i="14"/>
  <c r="AI29" i="14" s="1"/>
  <c r="AJ30" i="14"/>
  <c r="AI30" i="14" s="1"/>
  <c r="AJ31" i="14"/>
  <c r="AI31" i="14" s="1"/>
  <c r="AJ33" i="14"/>
  <c r="AI33" i="14" s="1"/>
  <c r="AJ34" i="14"/>
  <c r="AI34" i="14" s="1"/>
  <c r="AJ35" i="14"/>
  <c r="AI35" i="14" s="1"/>
  <c r="AJ37" i="14"/>
  <c r="AI37" i="14" s="1"/>
  <c r="AJ38" i="14"/>
  <c r="AI38" i="14" s="1"/>
  <c r="AJ39" i="14"/>
  <c r="AI39" i="14" s="1"/>
  <c r="AJ40" i="14"/>
  <c r="AI40" i="14" s="1"/>
  <c r="AJ41" i="14"/>
  <c r="AI41" i="14" s="1"/>
  <c r="AJ42" i="14"/>
  <c r="AI42" i="14" s="1"/>
  <c r="AJ43" i="14"/>
  <c r="AI43" i="14" s="1"/>
  <c r="AJ44" i="14"/>
  <c r="AI44" i="14" s="1"/>
  <c r="AJ45" i="14"/>
  <c r="AI45" i="14" s="1"/>
  <c r="AJ46" i="14"/>
  <c r="AI46" i="14" s="1"/>
  <c r="AJ47" i="14"/>
  <c r="AI47" i="14" s="1"/>
  <c r="AJ48" i="14"/>
  <c r="AI48" i="14" s="1"/>
  <c r="AJ49" i="14"/>
  <c r="AI49" i="14" s="1"/>
  <c r="AJ50" i="14"/>
  <c r="AI50" i="14" s="1"/>
  <c r="AJ130" i="14"/>
  <c r="AI130" i="14" s="1"/>
  <c r="AJ139" i="14"/>
  <c r="AI139" i="14" s="1"/>
  <c r="AJ183" i="14"/>
  <c r="AI183" i="14" s="1"/>
  <c r="AJ186" i="14"/>
  <c r="AI186" i="14" s="1"/>
  <c r="AJ187" i="14"/>
  <c r="AI187" i="14" s="1"/>
  <c r="AJ191" i="14"/>
  <c r="AI191" i="14" s="1"/>
  <c r="AJ193" i="14"/>
  <c r="AI193" i="14" s="1"/>
  <c r="AJ196" i="14"/>
  <c r="AI196" i="14" s="1"/>
  <c r="AJ197" i="14"/>
  <c r="AI197" i="14" s="1"/>
  <c r="AJ201" i="14"/>
  <c r="AI201" i="14" s="1"/>
  <c r="AJ202" i="14"/>
  <c r="AI202" i="14" s="1"/>
  <c r="AJ205" i="14"/>
  <c r="AI205" i="14" s="1"/>
  <c r="AJ206" i="14"/>
  <c r="AI206" i="14" s="1"/>
  <c r="AJ209" i="14"/>
  <c r="AI209" i="14" s="1"/>
  <c r="AJ211" i="14"/>
  <c r="AI211" i="14" s="1"/>
  <c r="AJ214" i="14"/>
  <c r="AI214" i="14" s="1"/>
  <c r="AJ216" i="14"/>
  <c r="AI216" i="14" s="1"/>
  <c r="AJ220" i="14"/>
  <c r="AI220" i="14" s="1"/>
  <c r="AJ221" i="14"/>
  <c r="AI221" i="14" s="1"/>
  <c r="AJ225" i="14"/>
  <c r="AI225" i="14" s="1"/>
  <c r="AJ226" i="14"/>
  <c r="AI226" i="14" s="1"/>
  <c r="AJ229" i="14"/>
  <c r="AI229" i="14" s="1"/>
  <c r="AJ230" i="14"/>
  <c r="AI230" i="14" s="1"/>
  <c r="AJ233" i="14"/>
  <c r="AI233" i="14" s="1"/>
  <c r="AJ234" i="14"/>
  <c r="AI234" i="14" s="1"/>
  <c r="AJ237" i="14"/>
  <c r="AI237" i="14" s="1"/>
  <c r="AJ239" i="14"/>
  <c r="AI239" i="14" s="1"/>
  <c r="AJ242" i="14"/>
  <c r="AI242" i="14" s="1"/>
  <c r="AJ243" i="14"/>
  <c r="AI243" i="14" s="1"/>
  <c r="AJ244" i="14"/>
  <c r="AI244" i="14" s="1"/>
  <c r="AJ309" i="14"/>
  <c r="AI309" i="14" s="1"/>
  <c r="AJ313" i="14"/>
  <c r="AI313" i="14" s="1"/>
  <c r="AJ111" i="14"/>
  <c r="AI111" i="14" s="1"/>
  <c r="AJ114" i="14"/>
  <c r="AI114" i="14" s="1"/>
  <c r="AJ128" i="14"/>
  <c r="AI128" i="14" s="1"/>
  <c r="AJ132" i="14"/>
  <c r="AI132" i="14" s="1"/>
  <c r="AJ135" i="14"/>
  <c r="AI135" i="14" s="1"/>
  <c r="AJ137" i="14"/>
  <c r="AI137" i="14" s="1"/>
  <c r="AJ141" i="14"/>
  <c r="AI141" i="14" s="1"/>
  <c r="AJ143" i="14"/>
  <c r="AI143" i="14" s="1"/>
  <c r="AJ146" i="14"/>
  <c r="AI146" i="14" s="1"/>
  <c r="AJ151" i="14"/>
  <c r="AI151" i="14" s="1"/>
  <c r="AJ154" i="14"/>
  <c r="AI154" i="14" s="1"/>
  <c r="AJ157" i="14"/>
  <c r="AI157" i="14" s="1"/>
  <c r="AJ249" i="14"/>
  <c r="AI249" i="14" s="1"/>
  <c r="AJ254" i="14"/>
  <c r="AI254" i="14" s="1"/>
  <c r="AJ362" i="14"/>
  <c r="AI362" i="14" s="1"/>
  <c r="AJ258" i="14"/>
  <c r="AI258" i="14" s="1"/>
  <c r="AJ263" i="14"/>
  <c r="AI263" i="14" s="1"/>
  <c r="AJ278" i="14"/>
  <c r="AI278" i="14" s="1"/>
  <c r="AJ286" i="14"/>
  <c r="AI286" i="14" s="1"/>
  <c r="AJ301" i="14"/>
  <c r="AI301" i="14" s="1"/>
  <c r="AJ306" i="14"/>
  <c r="AI306" i="14" s="1"/>
  <c r="AJ321" i="14"/>
  <c r="AI321" i="14" s="1"/>
  <c r="AJ323" i="14"/>
  <c r="AI323" i="14" s="1"/>
  <c r="AJ325" i="14"/>
  <c r="AI325" i="14" s="1"/>
  <c r="AJ327" i="14"/>
  <c r="AI327" i="14" s="1"/>
  <c r="AJ329" i="14"/>
  <c r="AI329" i="14" s="1"/>
  <c r="AJ331" i="14"/>
  <c r="AI331" i="14" s="1"/>
  <c r="AJ334" i="14"/>
  <c r="AI334" i="14" s="1"/>
  <c r="AJ337" i="14"/>
  <c r="AI337" i="14" s="1"/>
  <c r="AJ339" i="14"/>
  <c r="AI339" i="14" s="1"/>
  <c r="AJ343" i="14"/>
  <c r="AI343" i="14" s="1"/>
  <c r="AJ346" i="14"/>
  <c r="AI346" i="14" s="1"/>
  <c r="AJ349" i="14"/>
  <c r="AI349" i="14" s="1"/>
  <c r="AJ351" i="14"/>
  <c r="AI351" i="14" s="1"/>
  <c r="AJ353" i="14"/>
  <c r="AI353" i="14" s="1"/>
  <c r="AJ354" i="14"/>
  <c r="AI354" i="14" s="1"/>
  <c r="AJ367" i="14"/>
  <c r="AI367" i="14" s="1"/>
  <c r="AJ369" i="14"/>
  <c r="AI369" i="14" s="1"/>
  <c r="AJ371" i="14"/>
  <c r="AI371" i="14" s="1"/>
  <c r="AJ373" i="14"/>
  <c r="AI373" i="14" s="1"/>
  <c r="AJ375" i="14"/>
  <c r="AI375" i="14" s="1"/>
  <c r="AJ378" i="14"/>
  <c r="AI378" i="14" s="1"/>
  <c r="AJ381" i="14"/>
  <c r="AI381" i="14" s="1"/>
  <c r="AJ383" i="14"/>
  <c r="AI383" i="14" s="1"/>
  <c r="AJ386" i="14"/>
  <c r="AI386" i="14" s="1"/>
  <c r="AJ388" i="14"/>
  <c r="AI388" i="14" s="1"/>
  <c r="AJ390" i="14"/>
  <c r="AI390" i="14" s="1"/>
  <c r="AJ394" i="14"/>
  <c r="AI394" i="14" s="1"/>
  <c r="AJ396" i="14"/>
  <c r="AI396" i="14" s="1"/>
  <c r="AJ398" i="14"/>
  <c r="AI398" i="14" s="1"/>
  <c r="AJ401" i="14"/>
  <c r="AI401" i="14" s="1"/>
  <c r="AJ403" i="14"/>
  <c r="AI403" i="14" s="1"/>
  <c r="AJ405" i="14"/>
  <c r="AI405" i="14" s="1"/>
  <c r="AJ407" i="14"/>
  <c r="AI407" i="14" s="1"/>
  <c r="AJ410" i="14"/>
  <c r="AI410" i="14" s="1"/>
  <c r="AJ412" i="14"/>
  <c r="AI412" i="14" s="1"/>
  <c r="AJ415" i="14"/>
  <c r="AI415" i="14" s="1"/>
  <c r="AJ417" i="14"/>
  <c r="AI417" i="14" s="1"/>
  <c r="AJ419" i="14"/>
  <c r="AI419" i="14" s="1"/>
  <c r="AJ422" i="14"/>
  <c r="AI422" i="14" s="1"/>
  <c r="AJ425" i="14"/>
  <c r="AI425" i="14" s="1"/>
  <c r="AJ428" i="14"/>
  <c r="AI428" i="14" s="1"/>
  <c r="AJ431" i="14"/>
  <c r="AI431" i="14" s="1"/>
  <c r="AJ434" i="14"/>
  <c r="AI434" i="14" s="1"/>
  <c r="AJ436" i="14"/>
  <c r="AI436" i="14" s="1"/>
  <c r="AJ439" i="14"/>
  <c r="AI439" i="14" s="1"/>
  <c r="AJ442" i="14"/>
  <c r="AI442" i="14" s="1"/>
  <c r="AJ444" i="14"/>
  <c r="AI444" i="14" s="1"/>
  <c r="AJ446" i="14"/>
  <c r="AI446" i="14" s="1"/>
  <c r="AJ448" i="14"/>
  <c r="AI448" i="14" s="1"/>
  <c r="AJ102" i="14"/>
  <c r="AI102" i="14" s="1"/>
  <c r="AJ103" i="14"/>
  <c r="AI103" i="14" s="1"/>
  <c r="AJ107" i="14"/>
  <c r="AI107" i="14" s="1"/>
  <c r="AJ110" i="14"/>
  <c r="AI110" i="14" s="1"/>
  <c r="AJ123" i="14"/>
  <c r="AI123" i="14" s="1"/>
  <c r="AJ129" i="14"/>
  <c r="AI129" i="14" s="1"/>
  <c r="AJ150" i="14"/>
  <c r="AI150" i="14" s="1"/>
  <c r="AJ152" i="14"/>
  <c r="AI152" i="14" s="1"/>
  <c r="AJ156" i="14"/>
  <c r="AI156" i="14" s="1"/>
  <c r="AJ180" i="14"/>
  <c r="AI180" i="14" s="1"/>
  <c r="AJ181" i="14"/>
  <c r="AI181" i="14" s="1"/>
  <c r="AJ247" i="14"/>
  <c r="AI247" i="14" s="1"/>
  <c r="AJ261" i="14"/>
  <c r="AI261" i="14" s="1"/>
  <c r="AJ268" i="14"/>
  <c r="AI268" i="14" s="1"/>
  <c r="AJ282" i="14"/>
  <c r="AI282" i="14" s="1"/>
  <c r="AJ291" i="14"/>
  <c r="AI291" i="14" s="1"/>
  <c r="AJ303" i="14"/>
  <c r="AI303" i="14" s="1"/>
  <c r="AJ312" i="14"/>
  <c r="AI312" i="14" s="1"/>
  <c r="AJ356" i="14"/>
  <c r="AI356" i="14" s="1"/>
  <c r="AJ134" i="14"/>
  <c r="AI134" i="14" s="1"/>
  <c r="AJ138" i="14"/>
  <c r="AI138" i="14" s="1"/>
  <c r="AJ162" i="14"/>
  <c r="AI162" i="14" s="1"/>
  <c r="AJ163" i="14"/>
  <c r="AI163" i="14" s="1"/>
  <c r="AJ164" i="14"/>
  <c r="AI164" i="14" s="1"/>
  <c r="AJ165" i="14"/>
  <c r="AI165" i="14" s="1"/>
  <c r="AJ166" i="14"/>
  <c r="AI166" i="14" s="1"/>
  <c r="AJ179" i="14"/>
  <c r="AI179" i="14" s="1"/>
  <c r="AJ246" i="14"/>
  <c r="AI246" i="14" s="1"/>
  <c r="AJ252" i="14"/>
  <c r="AI252" i="14" s="1"/>
  <c r="AJ259" i="14"/>
  <c r="AI259" i="14" s="1"/>
  <c r="AJ265" i="14"/>
  <c r="AI265" i="14" s="1"/>
  <c r="AJ267" i="14"/>
  <c r="AI267" i="14" s="1"/>
  <c r="AJ273" i="14"/>
  <c r="AI273" i="14" s="1"/>
  <c r="AJ280" i="14"/>
  <c r="AI280" i="14" s="1"/>
  <c r="AJ287" i="14"/>
  <c r="AI287" i="14" s="1"/>
  <c r="AJ290" i="14"/>
  <c r="AI290" i="14" s="1"/>
  <c r="AJ295" i="14"/>
  <c r="AI295" i="14" s="1"/>
  <c r="AJ302" i="14"/>
  <c r="AI302" i="14" s="1"/>
  <c r="AJ308" i="14"/>
  <c r="AI308" i="14" s="1"/>
  <c r="AJ310" i="14"/>
  <c r="AI310" i="14" s="1"/>
  <c r="AJ316" i="14"/>
  <c r="AI316" i="14" s="1"/>
  <c r="AJ101" i="14"/>
  <c r="AI101" i="14" s="1"/>
  <c r="AJ112" i="14"/>
  <c r="AI112" i="14" s="1"/>
  <c r="AJ122" i="14"/>
  <c r="AI122" i="14" s="1"/>
  <c r="AJ131" i="14"/>
  <c r="AI131" i="14" s="1"/>
  <c r="AJ140" i="14"/>
  <c r="AI140" i="14" s="1"/>
  <c r="AJ149" i="14"/>
  <c r="AI149" i="14" s="1"/>
  <c r="AJ167" i="14"/>
  <c r="AI167" i="14" s="1"/>
  <c r="AJ177" i="14"/>
  <c r="AI177" i="14" s="1"/>
  <c r="AJ270" i="14"/>
  <c r="AI270" i="14" s="1"/>
  <c r="AH451" i="14"/>
  <c r="AJ108" i="14"/>
  <c r="AI108" i="14" s="1"/>
  <c r="AJ160" i="14"/>
  <c r="AI160" i="14" s="1"/>
  <c r="AJ170" i="14"/>
  <c r="AI170" i="14" s="1"/>
  <c r="AJ293" i="14"/>
  <c r="AI293" i="14" s="1"/>
  <c r="W451" i="14"/>
  <c r="N451" i="14"/>
  <c r="Q451" i="14"/>
  <c r="AC451" i="14"/>
  <c r="AJ7" i="14"/>
  <c r="AJ105" i="14"/>
  <c r="AI105" i="14" s="1"/>
  <c r="AJ116" i="14"/>
  <c r="AI116" i="14" s="1"/>
  <c r="AJ127" i="14"/>
  <c r="AI127" i="14" s="1"/>
  <c r="AJ136" i="14"/>
  <c r="AI136" i="14" s="1"/>
  <c r="AJ184" i="14"/>
  <c r="AI184" i="14" s="1"/>
  <c r="AJ189" i="14"/>
  <c r="AI189" i="14" s="1"/>
  <c r="AJ194" i="14"/>
  <c r="AI194" i="14" s="1"/>
  <c r="AJ198" i="14"/>
  <c r="AI198" i="14" s="1"/>
  <c r="AJ203" i="14"/>
  <c r="AI203" i="14" s="1"/>
  <c r="AJ207" i="14"/>
  <c r="AI207" i="14" s="1"/>
  <c r="AJ212" i="14"/>
  <c r="AI212" i="14" s="1"/>
  <c r="AJ217" i="14"/>
  <c r="AI217" i="14" s="1"/>
  <c r="AJ223" i="14"/>
  <c r="AI223" i="14" s="1"/>
  <c r="AJ227" i="14"/>
  <c r="AI227" i="14" s="1"/>
  <c r="AJ231" i="14"/>
  <c r="AI231" i="14" s="1"/>
  <c r="AJ235" i="14"/>
  <c r="AI235" i="14" s="1"/>
  <c r="AJ240" i="14"/>
  <c r="AI240" i="14" s="1"/>
  <c r="AJ262" i="14"/>
  <c r="AI262" i="14" s="1"/>
  <c r="AJ284" i="14"/>
  <c r="AI284" i="14" s="1"/>
  <c r="AJ304" i="14"/>
  <c r="AI304" i="14" s="1"/>
  <c r="AJ364" i="14"/>
  <c r="AI364" i="14" s="1"/>
  <c r="AJ185" i="14"/>
  <c r="AI185" i="14" s="1"/>
  <c r="AJ190" i="14"/>
  <c r="AI190" i="14" s="1"/>
  <c r="AJ195" i="14"/>
  <c r="AI195" i="14" s="1"/>
  <c r="AJ200" i="14"/>
  <c r="AI200" i="14" s="1"/>
  <c r="AJ204" i="14"/>
  <c r="AI204" i="14" s="1"/>
  <c r="AJ208" i="14"/>
  <c r="AI208" i="14" s="1"/>
  <c r="AJ213" i="14"/>
  <c r="AI213" i="14" s="1"/>
  <c r="AJ219" i="14"/>
  <c r="AI219" i="14" s="1"/>
  <c r="AJ224" i="14"/>
  <c r="AI224" i="14" s="1"/>
  <c r="AJ228" i="14"/>
  <c r="AI228" i="14" s="1"/>
  <c r="AJ232" i="14"/>
  <c r="AI232" i="14" s="1"/>
  <c r="AJ236" i="14"/>
  <c r="AI236" i="14" s="1"/>
  <c r="AJ241" i="14"/>
  <c r="AI241" i="14" s="1"/>
  <c r="AJ256" i="14"/>
  <c r="AI256" i="14" s="1"/>
  <c r="AJ277" i="14"/>
  <c r="AI277" i="14" s="1"/>
  <c r="AJ300" i="14"/>
  <c r="AI300" i="14" s="1"/>
  <c r="AJ320" i="14"/>
  <c r="AI320" i="14" s="1"/>
  <c r="AJ182" i="14"/>
  <c r="AI182" i="14" s="1"/>
  <c r="AJ322" i="14"/>
  <c r="AI322" i="14" s="1"/>
  <c r="AJ326" i="14"/>
  <c r="AI326" i="14" s="1"/>
  <c r="AJ330" i="14"/>
  <c r="AI330" i="14" s="1"/>
  <c r="AJ335" i="14"/>
  <c r="AI335" i="14" s="1"/>
  <c r="AJ341" i="14"/>
  <c r="AI341" i="14" s="1"/>
  <c r="AJ348" i="14"/>
  <c r="AI348" i="14" s="1"/>
  <c r="AJ352" i="14"/>
  <c r="AI352" i="14" s="1"/>
  <c r="AJ360" i="14"/>
  <c r="AI360" i="14" s="1"/>
  <c r="AJ365" i="14"/>
  <c r="AI365" i="14" s="1"/>
  <c r="AJ370" i="14"/>
  <c r="AI370" i="14" s="1"/>
  <c r="AJ324" i="14"/>
  <c r="AI324" i="14" s="1"/>
  <c r="AJ328" i="14"/>
  <c r="AI328" i="14" s="1"/>
  <c r="AJ332" i="14"/>
  <c r="AI332" i="14" s="1"/>
  <c r="AJ338" i="14"/>
  <c r="AI338" i="14" s="1"/>
  <c r="AJ345" i="14"/>
  <c r="AI345" i="14" s="1"/>
  <c r="AJ350" i="14"/>
  <c r="AI350" i="14" s="1"/>
  <c r="AJ357" i="14"/>
  <c r="AI357" i="14" s="1"/>
  <c r="AJ368" i="14"/>
  <c r="AI368" i="14" s="1"/>
  <c r="AJ372" i="14"/>
  <c r="AI372" i="14" s="1"/>
  <c r="AH453" i="13"/>
  <c r="AI357" i="13"/>
  <c r="AR357" i="24" s="1"/>
  <c r="AD357" i="13"/>
  <c r="AA357" i="13"/>
  <c r="X357" i="13"/>
  <c r="AF451" i="9"/>
  <c r="AG354" i="9"/>
  <c r="AB354" i="9"/>
  <c r="Y354" i="9"/>
  <c r="V354" i="9"/>
  <c r="S354" i="9"/>
  <c r="P354" i="9"/>
  <c r="M354" i="9"/>
  <c r="AK357" i="13" l="1"/>
  <c r="AJ451" i="14"/>
  <c r="AI7" i="14"/>
  <c r="AI451" i="14" s="1"/>
  <c r="AI354" i="9"/>
  <c r="AH354" i="9" s="1"/>
  <c r="AJ357" i="13" l="1"/>
  <c r="AS357" i="24" s="1"/>
  <c r="AT357" i="24"/>
  <c r="AG343" i="9"/>
  <c r="AE453" i="13" l="1"/>
  <c r="AB453" i="13"/>
  <c r="Y453" i="13"/>
  <c r="V453" i="13"/>
  <c r="S453" i="13"/>
  <c r="P453" i="13"/>
  <c r="M453" i="13"/>
  <c r="AI452" i="13"/>
  <c r="AR452" i="24" s="1"/>
  <c r="AG452" i="13"/>
  <c r="AD452" i="13"/>
  <c r="AA452" i="13"/>
  <c r="X452" i="13"/>
  <c r="U452" i="13"/>
  <c r="R452" i="13"/>
  <c r="O452" i="13"/>
  <c r="AI450" i="13"/>
  <c r="AR450" i="24" s="1"/>
  <c r="AG450" i="13"/>
  <c r="AD450" i="13"/>
  <c r="AA450" i="13"/>
  <c r="X450" i="13"/>
  <c r="U450" i="13"/>
  <c r="R450" i="13"/>
  <c r="O450" i="13"/>
  <c r="AI449" i="13"/>
  <c r="AR449" i="24" s="1"/>
  <c r="AG449" i="13"/>
  <c r="AD449" i="13"/>
  <c r="AA449" i="13"/>
  <c r="X449" i="13"/>
  <c r="U449" i="13"/>
  <c r="R449" i="13"/>
  <c r="O449" i="13"/>
  <c r="AI448" i="13"/>
  <c r="AR448" i="24" s="1"/>
  <c r="AG448" i="13"/>
  <c r="AD448" i="13"/>
  <c r="AA448" i="13"/>
  <c r="X448" i="13"/>
  <c r="U448" i="13"/>
  <c r="R448" i="13"/>
  <c r="O448" i="13"/>
  <c r="AI447" i="13"/>
  <c r="AR447" i="24" s="1"/>
  <c r="AG447" i="13"/>
  <c r="AD447" i="13"/>
  <c r="AA447" i="13"/>
  <c r="X447" i="13"/>
  <c r="U447" i="13"/>
  <c r="R447" i="13"/>
  <c r="O447" i="13"/>
  <c r="AI446" i="13"/>
  <c r="AR446" i="24" s="1"/>
  <c r="AG446" i="13"/>
  <c r="AD446" i="13"/>
  <c r="AA446" i="13"/>
  <c r="X446" i="13"/>
  <c r="U446" i="13"/>
  <c r="R446" i="13"/>
  <c r="O446" i="13"/>
  <c r="AI445" i="13"/>
  <c r="AR445" i="24" s="1"/>
  <c r="AG445" i="13"/>
  <c r="AD445" i="13"/>
  <c r="AA445" i="13"/>
  <c r="X445" i="13"/>
  <c r="U445" i="13"/>
  <c r="R445" i="13"/>
  <c r="O445" i="13"/>
  <c r="AI444" i="13"/>
  <c r="AR444" i="24" s="1"/>
  <c r="AG444" i="13"/>
  <c r="AD444" i="13"/>
  <c r="AA444" i="13"/>
  <c r="X444" i="13"/>
  <c r="U444" i="13"/>
  <c r="R444" i="13"/>
  <c r="O444" i="13"/>
  <c r="AI442" i="13"/>
  <c r="AR442" i="24" s="1"/>
  <c r="AG442" i="13"/>
  <c r="AD442" i="13"/>
  <c r="AA442" i="13"/>
  <c r="X442" i="13"/>
  <c r="U442" i="13"/>
  <c r="R442" i="13"/>
  <c r="O442" i="13"/>
  <c r="AI441" i="13"/>
  <c r="AR441" i="24" s="1"/>
  <c r="AG441" i="13"/>
  <c r="AD441" i="13"/>
  <c r="AA441" i="13"/>
  <c r="X441" i="13"/>
  <c r="U441" i="13"/>
  <c r="R441" i="13"/>
  <c r="O441" i="13"/>
  <c r="AI439" i="13"/>
  <c r="AR439" i="24" s="1"/>
  <c r="AG439" i="13"/>
  <c r="AD439" i="13"/>
  <c r="AA439" i="13"/>
  <c r="X439" i="13"/>
  <c r="U439" i="13"/>
  <c r="R439" i="13"/>
  <c r="O439" i="13"/>
  <c r="AI438" i="13"/>
  <c r="AR438" i="24" s="1"/>
  <c r="AG438" i="13"/>
  <c r="AD438" i="13"/>
  <c r="AA438" i="13"/>
  <c r="X438" i="13"/>
  <c r="U438" i="13"/>
  <c r="R438" i="13"/>
  <c r="O438" i="13"/>
  <c r="AI437" i="13"/>
  <c r="AR437" i="24" s="1"/>
  <c r="AG437" i="13"/>
  <c r="AD437" i="13"/>
  <c r="AA437" i="13"/>
  <c r="X437" i="13"/>
  <c r="U437" i="13"/>
  <c r="R437" i="13"/>
  <c r="O437" i="13"/>
  <c r="AI436" i="13"/>
  <c r="AR436" i="24" s="1"/>
  <c r="AG436" i="13"/>
  <c r="AD436" i="13"/>
  <c r="AA436" i="13"/>
  <c r="X436" i="13"/>
  <c r="U436" i="13"/>
  <c r="R436" i="13"/>
  <c r="O436" i="13"/>
  <c r="AI435" i="13"/>
  <c r="AR435" i="24" s="1"/>
  <c r="AG435" i="13"/>
  <c r="AD435" i="13"/>
  <c r="AA435" i="13"/>
  <c r="X435" i="13"/>
  <c r="U435" i="13"/>
  <c r="R435" i="13"/>
  <c r="O435" i="13"/>
  <c r="AI433" i="13"/>
  <c r="AR433" i="24" s="1"/>
  <c r="AG433" i="13"/>
  <c r="AD433" i="13"/>
  <c r="AA433" i="13"/>
  <c r="X433" i="13"/>
  <c r="U433" i="13"/>
  <c r="R433" i="13"/>
  <c r="O433" i="13"/>
  <c r="AI432" i="13"/>
  <c r="AR432" i="24" s="1"/>
  <c r="AG432" i="13"/>
  <c r="AD432" i="13"/>
  <c r="AA432" i="13"/>
  <c r="X432" i="13"/>
  <c r="U432" i="13"/>
  <c r="R432" i="13"/>
  <c r="O432" i="13"/>
  <c r="AI430" i="13"/>
  <c r="AR430" i="24" s="1"/>
  <c r="AG430" i="13"/>
  <c r="AD430" i="13"/>
  <c r="AA430" i="13"/>
  <c r="X430" i="13"/>
  <c r="U430" i="13"/>
  <c r="R430" i="13"/>
  <c r="O430" i="13"/>
  <c r="AI429" i="13"/>
  <c r="AR429" i="24" s="1"/>
  <c r="AG429" i="13"/>
  <c r="AD429" i="13"/>
  <c r="AA429" i="13"/>
  <c r="X429" i="13"/>
  <c r="U429" i="13"/>
  <c r="R429" i="13"/>
  <c r="O429" i="13"/>
  <c r="AI427" i="13"/>
  <c r="AR427" i="24" s="1"/>
  <c r="AG427" i="13"/>
  <c r="AD427" i="13"/>
  <c r="AA427" i="13"/>
  <c r="X427" i="13"/>
  <c r="U427" i="13"/>
  <c r="R427" i="13"/>
  <c r="O427" i="13"/>
  <c r="AI426" i="13"/>
  <c r="AR426" i="24" s="1"/>
  <c r="AG426" i="13"/>
  <c r="AD426" i="13"/>
  <c r="AA426" i="13"/>
  <c r="X426" i="13"/>
  <c r="U426" i="13"/>
  <c r="R426" i="13"/>
  <c r="O426" i="13"/>
  <c r="AI424" i="13"/>
  <c r="AR424" i="24" s="1"/>
  <c r="AG424" i="13"/>
  <c r="AD424" i="13"/>
  <c r="AA424" i="13"/>
  <c r="X424" i="13"/>
  <c r="U424" i="13"/>
  <c r="R424" i="13"/>
  <c r="O424" i="13"/>
  <c r="AI422" i="13"/>
  <c r="AR422" i="24" s="1"/>
  <c r="AG422" i="13"/>
  <c r="AD422" i="13"/>
  <c r="AA422" i="13"/>
  <c r="X422" i="13"/>
  <c r="U422" i="13"/>
  <c r="R422" i="13"/>
  <c r="O422" i="13"/>
  <c r="AI421" i="13"/>
  <c r="AR421" i="24" s="1"/>
  <c r="AG421" i="13"/>
  <c r="AD421" i="13"/>
  <c r="AA421" i="13"/>
  <c r="X421" i="13"/>
  <c r="U421" i="13"/>
  <c r="R421" i="13"/>
  <c r="O421" i="13"/>
  <c r="AI420" i="13"/>
  <c r="AR420" i="24" s="1"/>
  <c r="AG420" i="13"/>
  <c r="AD420" i="13"/>
  <c r="AA420" i="13"/>
  <c r="X420" i="13"/>
  <c r="U420" i="13"/>
  <c r="R420" i="13"/>
  <c r="O420" i="13"/>
  <c r="AI419" i="13"/>
  <c r="AR419" i="24" s="1"/>
  <c r="AG419" i="13"/>
  <c r="AD419" i="13"/>
  <c r="AA419" i="13"/>
  <c r="X419" i="13"/>
  <c r="U419" i="13"/>
  <c r="R419" i="13"/>
  <c r="O419" i="13"/>
  <c r="AI418" i="13"/>
  <c r="AR418" i="24" s="1"/>
  <c r="AG418" i="13"/>
  <c r="AD418" i="13"/>
  <c r="AA418" i="13"/>
  <c r="X418" i="13"/>
  <c r="U418" i="13"/>
  <c r="R418" i="13"/>
  <c r="O418" i="13"/>
  <c r="AI417" i="13"/>
  <c r="AR417" i="24" s="1"/>
  <c r="AG417" i="13"/>
  <c r="AD417" i="13"/>
  <c r="AA417" i="13"/>
  <c r="X417" i="13"/>
  <c r="U417" i="13"/>
  <c r="R417" i="13"/>
  <c r="O417" i="13"/>
  <c r="AI415" i="13"/>
  <c r="AR415" i="24" s="1"/>
  <c r="AG415" i="13"/>
  <c r="AD415" i="13"/>
  <c r="AA415" i="13"/>
  <c r="X415" i="13"/>
  <c r="U415" i="13"/>
  <c r="R415" i="13"/>
  <c r="O415" i="13"/>
  <c r="AI414" i="13"/>
  <c r="AR414" i="24" s="1"/>
  <c r="AG414" i="13"/>
  <c r="AD414" i="13"/>
  <c r="AA414" i="13"/>
  <c r="X414" i="13"/>
  <c r="U414" i="13"/>
  <c r="R414" i="13"/>
  <c r="O414" i="13"/>
  <c r="AI413" i="13"/>
  <c r="AR413" i="24" s="1"/>
  <c r="AG413" i="13"/>
  <c r="AD413" i="13"/>
  <c r="AA413" i="13"/>
  <c r="X413" i="13"/>
  <c r="U413" i="13"/>
  <c r="R413" i="13"/>
  <c r="O413" i="13"/>
  <c r="AI412" i="13"/>
  <c r="AR412" i="24" s="1"/>
  <c r="AG412" i="13"/>
  <c r="AD412" i="13"/>
  <c r="AA412" i="13"/>
  <c r="X412" i="13"/>
  <c r="U412" i="13"/>
  <c r="R412" i="13"/>
  <c r="O412" i="13"/>
  <c r="AI410" i="13"/>
  <c r="AR410" i="24" s="1"/>
  <c r="AG410" i="13"/>
  <c r="AD410" i="13"/>
  <c r="AA410" i="13"/>
  <c r="X410" i="13"/>
  <c r="U410" i="13"/>
  <c r="R410" i="13"/>
  <c r="O410" i="13"/>
  <c r="AI409" i="13"/>
  <c r="AR409" i="24" s="1"/>
  <c r="AG409" i="13"/>
  <c r="AD409" i="13"/>
  <c r="AA409" i="13"/>
  <c r="X409" i="13"/>
  <c r="U409" i="13"/>
  <c r="R409" i="13"/>
  <c r="O409" i="13"/>
  <c r="AI408" i="13"/>
  <c r="AR408" i="24" s="1"/>
  <c r="AG408" i="13"/>
  <c r="AD408" i="13"/>
  <c r="AA408" i="13"/>
  <c r="X408" i="13"/>
  <c r="U408" i="13"/>
  <c r="R408" i="13"/>
  <c r="O408" i="13"/>
  <c r="AI407" i="13"/>
  <c r="AR407" i="24" s="1"/>
  <c r="AG407" i="13"/>
  <c r="AD407" i="13"/>
  <c r="AA407" i="13"/>
  <c r="X407" i="13"/>
  <c r="U407" i="13"/>
  <c r="R407" i="13"/>
  <c r="O407" i="13"/>
  <c r="AI406" i="13"/>
  <c r="AR406" i="24" s="1"/>
  <c r="AG406" i="13"/>
  <c r="AD406" i="13"/>
  <c r="AA406" i="13"/>
  <c r="X406" i="13"/>
  <c r="U406" i="13"/>
  <c r="R406" i="13"/>
  <c r="O406" i="13"/>
  <c r="AI405" i="13"/>
  <c r="AR405" i="24" s="1"/>
  <c r="AG405" i="13"/>
  <c r="AD405" i="13"/>
  <c r="AA405" i="13"/>
  <c r="X405" i="13"/>
  <c r="U405" i="13"/>
  <c r="R405" i="13"/>
  <c r="O405" i="13"/>
  <c r="AI404" i="13"/>
  <c r="AR404" i="24" s="1"/>
  <c r="AG404" i="13"/>
  <c r="AD404" i="13"/>
  <c r="AA404" i="13"/>
  <c r="X404" i="13"/>
  <c r="U404" i="13"/>
  <c r="R404" i="13"/>
  <c r="O404" i="13"/>
  <c r="AI402" i="13"/>
  <c r="AR402" i="24" s="1"/>
  <c r="AG402" i="13"/>
  <c r="AD402" i="13"/>
  <c r="AA402" i="13"/>
  <c r="X402" i="13"/>
  <c r="U402" i="13"/>
  <c r="R402" i="13"/>
  <c r="O402" i="13"/>
  <c r="AI401" i="13"/>
  <c r="AR401" i="24" s="1"/>
  <c r="AG401" i="13"/>
  <c r="AD401" i="13"/>
  <c r="AA401" i="13"/>
  <c r="X401" i="13"/>
  <c r="U401" i="13"/>
  <c r="R401" i="13"/>
  <c r="O401" i="13"/>
  <c r="AI400" i="13"/>
  <c r="AR400" i="24" s="1"/>
  <c r="AG400" i="13"/>
  <c r="AD400" i="13"/>
  <c r="AA400" i="13"/>
  <c r="X400" i="13"/>
  <c r="U400" i="13"/>
  <c r="R400" i="13"/>
  <c r="O400" i="13"/>
  <c r="AI399" i="13"/>
  <c r="AR399" i="24" s="1"/>
  <c r="AG399" i="13"/>
  <c r="AD399" i="13"/>
  <c r="AA399" i="13"/>
  <c r="X399" i="13"/>
  <c r="U399" i="13"/>
  <c r="R399" i="13"/>
  <c r="O399" i="13"/>
  <c r="AI398" i="13"/>
  <c r="AR398" i="24" s="1"/>
  <c r="AG398" i="13"/>
  <c r="AD398" i="13"/>
  <c r="AA398" i="13"/>
  <c r="X398" i="13"/>
  <c r="U398" i="13"/>
  <c r="R398" i="13"/>
  <c r="O398" i="13"/>
  <c r="AI397" i="13"/>
  <c r="AR397" i="24" s="1"/>
  <c r="AG397" i="13"/>
  <c r="AD397" i="13"/>
  <c r="AA397" i="13"/>
  <c r="X397" i="13"/>
  <c r="U397" i="13"/>
  <c r="R397" i="13"/>
  <c r="O397" i="13"/>
  <c r="AI395" i="13"/>
  <c r="AR395" i="24" s="1"/>
  <c r="AG395" i="13"/>
  <c r="AD395" i="13"/>
  <c r="AA395" i="13"/>
  <c r="X395" i="13"/>
  <c r="U395" i="13"/>
  <c r="R395" i="13"/>
  <c r="O395" i="13"/>
  <c r="AI393" i="13"/>
  <c r="AR393" i="24" s="1"/>
  <c r="AG393" i="13"/>
  <c r="AD393" i="13"/>
  <c r="AA393" i="13"/>
  <c r="X393" i="13"/>
  <c r="U393" i="13"/>
  <c r="R393" i="13"/>
  <c r="O393" i="13"/>
  <c r="AI392" i="13"/>
  <c r="AR392" i="24" s="1"/>
  <c r="AG392" i="13"/>
  <c r="AD392" i="13"/>
  <c r="AA392" i="13"/>
  <c r="X392" i="13"/>
  <c r="U392" i="13"/>
  <c r="R392" i="13"/>
  <c r="O392" i="13"/>
  <c r="AI391" i="13"/>
  <c r="AR391" i="24" s="1"/>
  <c r="AG391" i="13"/>
  <c r="AD391" i="13"/>
  <c r="AA391" i="13"/>
  <c r="X391" i="13"/>
  <c r="U391" i="13"/>
  <c r="R391" i="13"/>
  <c r="O391" i="13"/>
  <c r="AI390" i="13"/>
  <c r="AR390" i="24" s="1"/>
  <c r="AG390" i="13"/>
  <c r="AD390" i="13"/>
  <c r="AA390" i="13"/>
  <c r="X390" i="13"/>
  <c r="U390" i="13"/>
  <c r="R390" i="13"/>
  <c r="O390" i="13"/>
  <c r="AI389" i="13"/>
  <c r="AR389" i="24" s="1"/>
  <c r="AG389" i="13"/>
  <c r="AD389" i="13"/>
  <c r="AA389" i="13"/>
  <c r="X389" i="13"/>
  <c r="U389" i="13"/>
  <c r="R389" i="13"/>
  <c r="O389" i="13"/>
  <c r="AI387" i="13"/>
  <c r="AR387" i="24" s="1"/>
  <c r="AG387" i="13"/>
  <c r="AD387" i="13"/>
  <c r="AA387" i="13"/>
  <c r="X387" i="13"/>
  <c r="U387" i="13"/>
  <c r="R387" i="13"/>
  <c r="O387" i="13"/>
  <c r="AI386" i="13"/>
  <c r="AR386" i="24" s="1"/>
  <c r="AG386" i="13"/>
  <c r="AD386" i="13"/>
  <c r="AA386" i="13"/>
  <c r="X386" i="13"/>
  <c r="U386" i="13"/>
  <c r="R386" i="13"/>
  <c r="O386" i="13"/>
  <c r="AI385" i="13"/>
  <c r="AR385" i="24" s="1"/>
  <c r="AG385" i="13"/>
  <c r="AD385" i="13"/>
  <c r="AA385" i="13"/>
  <c r="X385" i="13"/>
  <c r="U385" i="13"/>
  <c r="R385" i="13"/>
  <c r="O385" i="13"/>
  <c r="AI384" i="13"/>
  <c r="AR384" i="24" s="1"/>
  <c r="AG384" i="13"/>
  <c r="AD384" i="13"/>
  <c r="AA384" i="13"/>
  <c r="X384" i="13"/>
  <c r="U384" i="13"/>
  <c r="R384" i="13"/>
  <c r="O384" i="13"/>
  <c r="AI383" i="13"/>
  <c r="AR383" i="24" s="1"/>
  <c r="AG383" i="13"/>
  <c r="AD383" i="13"/>
  <c r="AA383" i="13"/>
  <c r="X383" i="13"/>
  <c r="U383" i="13"/>
  <c r="R383" i="13"/>
  <c r="O383" i="13"/>
  <c r="AI381" i="13"/>
  <c r="AR381" i="24" s="1"/>
  <c r="AG381" i="13"/>
  <c r="AD381" i="13"/>
  <c r="AA381" i="13"/>
  <c r="X381" i="13"/>
  <c r="U381" i="13"/>
  <c r="R381" i="13"/>
  <c r="O381" i="13"/>
  <c r="AI380" i="13"/>
  <c r="AR380" i="24" s="1"/>
  <c r="AG380" i="13"/>
  <c r="AD380" i="13"/>
  <c r="AA380" i="13"/>
  <c r="X380" i="13"/>
  <c r="U380" i="13"/>
  <c r="R380" i="13"/>
  <c r="O380" i="13"/>
  <c r="AI378" i="13"/>
  <c r="AR378" i="24" s="1"/>
  <c r="AG378" i="13"/>
  <c r="AD378" i="13"/>
  <c r="AA378" i="13"/>
  <c r="X378" i="13"/>
  <c r="U378" i="13"/>
  <c r="R378" i="13"/>
  <c r="O378" i="13"/>
  <c r="AI377" i="13"/>
  <c r="AR377" i="24" s="1"/>
  <c r="AG377" i="13"/>
  <c r="AD377" i="13"/>
  <c r="AA377" i="13"/>
  <c r="X377" i="13"/>
  <c r="U377" i="13"/>
  <c r="R377" i="13"/>
  <c r="O377" i="13"/>
  <c r="AG376" i="13"/>
  <c r="AD376" i="13"/>
  <c r="AA376" i="13"/>
  <c r="X376" i="13"/>
  <c r="U376" i="13"/>
  <c r="R376" i="13"/>
  <c r="O376" i="13"/>
  <c r="AI375" i="13"/>
  <c r="AR375" i="24" s="1"/>
  <c r="AG375" i="13"/>
  <c r="AD375" i="13"/>
  <c r="AA375" i="13"/>
  <c r="X375" i="13"/>
  <c r="U375" i="13"/>
  <c r="R375" i="13"/>
  <c r="O375" i="13"/>
  <c r="AI374" i="13"/>
  <c r="AR374" i="24" s="1"/>
  <c r="AG374" i="13"/>
  <c r="AD374" i="13"/>
  <c r="AA374" i="13"/>
  <c r="X374" i="13"/>
  <c r="U374" i="13"/>
  <c r="R374" i="13"/>
  <c r="O374" i="13"/>
  <c r="AI373" i="13"/>
  <c r="AR373" i="24" s="1"/>
  <c r="AG373" i="13"/>
  <c r="AD373" i="13"/>
  <c r="AA373" i="13"/>
  <c r="X373" i="13"/>
  <c r="U373" i="13"/>
  <c r="R373" i="13"/>
  <c r="O373" i="13"/>
  <c r="AI372" i="13"/>
  <c r="AR372" i="24" s="1"/>
  <c r="AG372" i="13"/>
  <c r="AD372" i="13"/>
  <c r="AA372" i="13"/>
  <c r="X372" i="13"/>
  <c r="U372" i="13"/>
  <c r="R372" i="13"/>
  <c r="O372" i="13"/>
  <c r="AI371" i="13"/>
  <c r="AR371" i="24" s="1"/>
  <c r="AG371" i="13"/>
  <c r="AD371" i="13"/>
  <c r="AA371" i="13"/>
  <c r="X371" i="13"/>
  <c r="U371" i="13"/>
  <c r="R371" i="13"/>
  <c r="O371" i="13"/>
  <c r="AI370" i="13"/>
  <c r="AR370" i="24" s="1"/>
  <c r="AG370" i="13"/>
  <c r="AD370" i="13"/>
  <c r="AA370" i="13"/>
  <c r="X370" i="13"/>
  <c r="U370" i="13"/>
  <c r="R370" i="13"/>
  <c r="O370" i="13"/>
  <c r="AI368" i="13"/>
  <c r="AR368" i="24" s="1"/>
  <c r="AG368" i="13"/>
  <c r="AD368" i="13"/>
  <c r="AA368" i="13"/>
  <c r="X368" i="13"/>
  <c r="U368" i="13"/>
  <c r="R368" i="13"/>
  <c r="O368" i="13"/>
  <c r="AI367" i="13"/>
  <c r="AR367" i="24" s="1"/>
  <c r="AD367" i="13"/>
  <c r="AA367" i="13"/>
  <c r="X367" i="13"/>
  <c r="U367" i="13"/>
  <c r="R367" i="13"/>
  <c r="O367" i="13"/>
  <c r="AI365" i="13"/>
  <c r="AR365" i="24" s="1"/>
  <c r="AG365" i="13"/>
  <c r="AD365" i="13"/>
  <c r="AA365" i="13"/>
  <c r="X365" i="13"/>
  <c r="U365" i="13"/>
  <c r="R365" i="13"/>
  <c r="O365" i="13"/>
  <c r="AI363" i="13"/>
  <c r="AR363" i="24" s="1"/>
  <c r="AG363" i="13"/>
  <c r="AD363" i="13"/>
  <c r="AA363" i="13"/>
  <c r="X363" i="13"/>
  <c r="U363" i="13"/>
  <c r="R363" i="13"/>
  <c r="O363" i="13"/>
  <c r="AI362" i="13"/>
  <c r="AR362" i="24" s="1"/>
  <c r="AG362" i="13"/>
  <c r="AD362" i="13"/>
  <c r="AA362" i="13"/>
  <c r="X362" i="13"/>
  <c r="U362" i="13"/>
  <c r="R362" i="13"/>
  <c r="O362" i="13"/>
  <c r="AI360" i="13"/>
  <c r="AR360" i="24" s="1"/>
  <c r="AG360" i="13"/>
  <c r="AD360" i="13"/>
  <c r="AA360" i="13"/>
  <c r="X360" i="13"/>
  <c r="U360" i="13"/>
  <c r="R360" i="13"/>
  <c r="O360" i="13"/>
  <c r="AI359" i="13"/>
  <c r="AR359" i="24" s="1"/>
  <c r="AG359" i="13"/>
  <c r="AD359" i="13"/>
  <c r="AA359" i="13"/>
  <c r="X359" i="13"/>
  <c r="U359" i="13"/>
  <c r="R359" i="13"/>
  <c r="O359" i="13"/>
  <c r="AI356" i="13"/>
  <c r="AR356" i="24" s="1"/>
  <c r="AG356" i="13"/>
  <c r="AD356" i="13"/>
  <c r="AA356" i="13"/>
  <c r="X356" i="13"/>
  <c r="U356" i="13"/>
  <c r="R356" i="13"/>
  <c r="O356" i="13"/>
  <c r="AI355" i="13"/>
  <c r="AR355" i="24" s="1"/>
  <c r="AG355" i="13"/>
  <c r="AD355" i="13"/>
  <c r="AA355" i="13"/>
  <c r="X355" i="13"/>
  <c r="U355" i="13"/>
  <c r="R355" i="13"/>
  <c r="O355" i="13"/>
  <c r="AI354" i="13"/>
  <c r="AR354" i="24" s="1"/>
  <c r="AG354" i="13"/>
  <c r="AD354" i="13"/>
  <c r="AA354" i="13"/>
  <c r="X354" i="13"/>
  <c r="U354" i="13"/>
  <c r="R354" i="13"/>
  <c r="O354" i="13"/>
  <c r="AI353" i="13"/>
  <c r="AR353" i="24" s="1"/>
  <c r="AG353" i="13"/>
  <c r="AD353" i="13"/>
  <c r="AA353" i="13"/>
  <c r="X353" i="13"/>
  <c r="U353" i="13"/>
  <c r="R353" i="13"/>
  <c r="O353" i="13"/>
  <c r="AI352" i="13"/>
  <c r="AR352" i="24" s="1"/>
  <c r="AG352" i="13"/>
  <c r="AD352" i="13"/>
  <c r="AA352" i="13"/>
  <c r="X352" i="13"/>
  <c r="U352" i="13"/>
  <c r="R352" i="13"/>
  <c r="O352" i="13"/>
  <c r="AI351" i="13"/>
  <c r="AR351" i="24" s="1"/>
  <c r="AG351" i="13"/>
  <c r="AD351" i="13"/>
  <c r="AA351" i="13"/>
  <c r="X351" i="13"/>
  <c r="U351" i="13"/>
  <c r="R351" i="13"/>
  <c r="O351" i="13"/>
  <c r="AI349" i="13"/>
  <c r="AR349" i="24" s="1"/>
  <c r="AG349" i="13"/>
  <c r="AD349" i="13"/>
  <c r="AA349" i="13"/>
  <c r="X349" i="13"/>
  <c r="U349" i="13"/>
  <c r="R349" i="13"/>
  <c r="O349" i="13"/>
  <c r="AI348" i="13"/>
  <c r="AR348" i="24" s="1"/>
  <c r="AG348" i="13"/>
  <c r="AD348" i="13"/>
  <c r="AA348" i="13"/>
  <c r="X348" i="13"/>
  <c r="U348" i="13"/>
  <c r="R348" i="13"/>
  <c r="O348" i="13"/>
  <c r="AI346" i="13"/>
  <c r="AR346" i="24" s="1"/>
  <c r="AG346" i="13"/>
  <c r="AD346" i="13"/>
  <c r="AA346" i="13"/>
  <c r="X346" i="13"/>
  <c r="U346" i="13"/>
  <c r="R346" i="13"/>
  <c r="O346" i="13"/>
  <c r="AI344" i="13"/>
  <c r="AR344" i="24" s="1"/>
  <c r="AG344" i="13"/>
  <c r="AD344" i="13"/>
  <c r="AA344" i="13"/>
  <c r="X344" i="13"/>
  <c r="U344" i="13"/>
  <c r="R344" i="13"/>
  <c r="O344" i="13"/>
  <c r="AI342" i="13"/>
  <c r="AR342" i="24" s="1"/>
  <c r="AG342" i="13"/>
  <c r="AD342" i="13"/>
  <c r="AA342" i="13"/>
  <c r="X342" i="13"/>
  <c r="U342" i="13"/>
  <c r="R342" i="13"/>
  <c r="O342" i="13"/>
  <c r="AI341" i="13"/>
  <c r="AR341" i="24" s="1"/>
  <c r="AG341" i="13"/>
  <c r="AD341" i="13"/>
  <c r="AA341" i="13"/>
  <c r="X341" i="13"/>
  <c r="U341" i="13"/>
  <c r="R341" i="13"/>
  <c r="O341" i="13"/>
  <c r="AI340" i="13"/>
  <c r="AR340" i="24" s="1"/>
  <c r="AG340" i="13"/>
  <c r="AD340" i="13"/>
  <c r="AA340" i="13"/>
  <c r="X340" i="13"/>
  <c r="U340" i="13"/>
  <c r="R340" i="13"/>
  <c r="O340" i="13"/>
  <c r="AI338" i="13"/>
  <c r="AR338" i="24" s="1"/>
  <c r="AG338" i="13"/>
  <c r="AD338" i="13"/>
  <c r="AA338" i="13"/>
  <c r="X338" i="13"/>
  <c r="U338" i="13"/>
  <c r="R338" i="13"/>
  <c r="O338" i="13"/>
  <c r="AI337" i="13"/>
  <c r="AR337" i="24" s="1"/>
  <c r="AG337" i="13"/>
  <c r="AD337" i="13"/>
  <c r="AA337" i="13"/>
  <c r="X337" i="13"/>
  <c r="U337" i="13"/>
  <c r="R337" i="13"/>
  <c r="O337" i="13"/>
  <c r="AI335" i="13"/>
  <c r="AR335" i="24" s="1"/>
  <c r="AG335" i="13"/>
  <c r="AD335" i="13"/>
  <c r="AA335" i="13"/>
  <c r="X335" i="13"/>
  <c r="U335" i="13"/>
  <c r="R335" i="13"/>
  <c r="O335" i="13"/>
  <c r="AI334" i="13"/>
  <c r="AR334" i="24" s="1"/>
  <c r="AG334" i="13"/>
  <c r="AD334" i="13"/>
  <c r="AA334" i="13"/>
  <c r="X334" i="13"/>
  <c r="U334" i="13"/>
  <c r="R334" i="13"/>
  <c r="O334" i="13"/>
  <c r="AI333" i="13"/>
  <c r="AR333" i="24" s="1"/>
  <c r="AG333" i="13"/>
  <c r="AD333" i="13"/>
  <c r="AA333" i="13"/>
  <c r="X333" i="13"/>
  <c r="U333" i="13"/>
  <c r="R333" i="13"/>
  <c r="O333" i="13"/>
  <c r="AI332" i="13"/>
  <c r="AR332" i="24" s="1"/>
  <c r="AG332" i="13"/>
  <c r="AD332" i="13"/>
  <c r="AA332" i="13"/>
  <c r="X332" i="13"/>
  <c r="U332" i="13"/>
  <c r="R332" i="13"/>
  <c r="O332" i="13"/>
  <c r="AI331" i="13"/>
  <c r="AR331" i="24" s="1"/>
  <c r="AG331" i="13"/>
  <c r="AD331" i="13"/>
  <c r="AA331" i="13"/>
  <c r="X331" i="13"/>
  <c r="U331" i="13"/>
  <c r="R331" i="13"/>
  <c r="O331" i="13"/>
  <c r="AI330" i="13"/>
  <c r="AR330" i="24" s="1"/>
  <c r="AG330" i="13"/>
  <c r="AD330" i="13"/>
  <c r="AA330" i="13"/>
  <c r="X330" i="13"/>
  <c r="U330" i="13"/>
  <c r="R330" i="13"/>
  <c r="O330" i="13"/>
  <c r="AI329" i="13"/>
  <c r="AR329" i="24" s="1"/>
  <c r="AG329" i="13"/>
  <c r="AD329" i="13"/>
  <c r="AA329" i="13"/>
  <c r="X329" i="13"/>
  <c r="U329" i="13"/>
  <c r="R329" i="13"/>
  <c r="O329" i="13"/>
  <c r="AI328" i="13"/>
  <c r="AR328" i="24" s="1"/>
  <c r="AG328" i="13"/>
  <c r="AD328" i="13"/>
  <c r="AA328" i="13"/>
  <c r="X328" i="13"/>
  <c r="U328" i="13"/>
  <c r="R328" i="13"/>
  <c r="O328" i="13"/>
  <c r="AI327" i="13"/>
  <c r="AR327" i="24" s="1"/>
  <c r="AG327" i="13"/>
  <c r="AD327" i="13"/>
  <c r="AA327" i="13"/>
  <c r="X327" i="13"/>
  <c r="U327" i="13"/>
  <c r="R327" i="13"/>
  <c r="O327" i="13"/>
  <c r="AI326" i="13"/>
  <c r="AR326" i="24" s="1"/>
  <c r="AG326" i="13"/>
  <c r="AD326" i="13"/>
  <c r="AA326" i="13"/>
  <c r="X326" i="13"/>
  <c r="U326" i="13"/>
  <c r="R326" i="13"/>
  <c r="O326" i="13"/>
  <c r="AI325" i="13"/>
  <c r="AR325" i="24" s="1"/>
  <c r="AG325" i="13"/>
  <c r="AD325" i="13"/>
  <c r="AA325" i="13"/>
  <c r="X325" i="13"/>
  <c r="U325" i="13"/>
  <c r="R325" i="13"/>
  <c r="O325" i="13"/>
  <c r="AI324" i="13"/>
  <c r="AR324" i="24" s="1"/>
  <c r="AG324" i="13"/>
  <c r="AD324" i="13"/>
  <c r="AA324" i="13"/>
  <c r="X324" i="13"/>
  <c r="U324" i="13"/>
  <c r="R324" i="13"/>
  <c r="O324" i="13"/>
  <c r="AI323" i="13"/>
  <c r="AR323" i="24" s="1"/>
  <c r="AG323" i="13"/>
  <c r="AD323" i="13"/>
  <c r="AA323" i="13"/>
  <c r="X323" i="13"/>
  <c r="U323" i="13"/>
  <c r="R323" i="13"/>
  <c r="O323" i="13"/>
  <c r="AI322" i="13"/>
  <c r="AR322" i="24" s="1"/>
  <c r="AG322" i="13"/>
  <c r="AD322" i="13"/>
  <c r="AA322" i="13"/>
  <c r="X322" i="13"/>
  <c r="U322" i="13"/>
  <c r="R322" i="13"/>
  <c r="O322" i="13"/>
  <c r="AI320" i="13"/>
  <c r="AR320" i="24" s="1"/>
  <c r="AG320" i="13"/>
  <c r="AD320" i="13"/>
  <c r="AA320" i="13"/>
  <c r="X320" i="13"/>
  <c r="U320" i="13"/>
  <c r="R320" i="13"/>
  <c r="O320" i="13"/>
  <c r="AI319" i="13"/>
  <c r="AR319" i="24" s="1"/>
  <c r="AG319" i="13"/>
  <c r="AD319" i="13"/>
  <c r="AA319" i="13"/>
  <c r="X319" i="13"/>
  <c r="U319" i="13"/>
  <c r="R319" i="13"/>
  <c r="O319" i="13"/>
  <c r="AI318" i="13"/>
  <c r="AR318" i="24" s="1"/>
  <c r="AG318" i="13"/>
  <c r="AD318" i="13"/>
  <c r="AA318" i="13"/>
  <c r="X318" i="13"/>
  <c r="U318" i="13"/>
  <c r="R318" i="13"/>
  <c r="O318" i="13"/>
  <c r="AI317" i="13"/>
  <c r="AR317" i="24" s="1"/>
  <c r="AG317" i="13"/>
  <c r="AD317" i="13"/>
  <c r="AA317" i="13"/>
  <c r="X317" i="13"/>
  <c r="U317" i="13"/>
  <c r="R317" i="13"/>
  <c r="O317" i="13"/>
  <c r="AI316" i="13"/>
  <c r="AR316" i="24" s="1"/>
  <c r="AG316" i="13"/>
  <c r="AD316" i="13"/>
  <c r="AA316" i="13"/>
  <c r="X316" i="13"/>
  <c r="U316" i="13"/>
  <c r="R316" i="13"/>
  <c r="O316" i="13"/>
  <c r="AI315" i="13"/>
  <c r="AR315" i="24" s="1"/>
  <c r="AG315" i="13"/>
  <c r="AD315" i="13"/>
  <c r="AA315" i="13"/>
  <c r="X315" i="13"/>
  <c r="U315" i="13"/>
  <c r="R315" i="13"/>
  <c r="O315" i="13"/>
  <c r="AI313" i="13"/>
  <c r="AR313" i="24" s="1"/>
  <c r="AG313" i="13"/>
  <c r="AD313" i="13"/>
  <c r="AA313" i="13"/>
  <c r="X313" i="13"/>
  <c r="U313" i="13"/>
  <c r="R313" i="13"/>
  <c r="O313" i="13"/>
  <c r="AI312" i="13"/>
  <c r="AR312" i="24" s="1"/>
  <c r="AG312" i="13"/>
  <c r="AD312" i="13"/>
  <c r="AA312" i="13"/>
  <c r="X312" i="13"/>
  <c r="U312" i="13"/>
  <c r="R312" i="13"/>
  <c r="O312" i="13"/>
  <c r="AI311" i="13"/>
  <c r="AR311" i="24" s="1"/>
  <c r="AG311" i="13"/>
  <c r="AD311" i="13"/>
  <c r="AA311" i="13"/>
  <c r="X311" i="13"/>
  <c r="U311" i="13"/>
  <c r="R311" i="13"/>
  <c r="O311" i="13"/>
  <c r="AI309" i="13"/>
  <c r="AR309" i="24" s="1"/>
  <c r="AG309" i="13"/>
  <c r="AD309" i="13"/>
  <c r="AA309" i="13"/>
  <c r="X309" i="13"/>
  <c r="U309" i="13"/>
  <c r="R309" i="13"/>
  <c r="O309" i="13"/>
  <c r="AI307" i="13"/>
  <c r="AR307" i="24" s="1"/>
  <c r="AG307" i="13"/>
  <c r="AD307" i="13"/>
  <c r="AA307" i="13"/>
  <c r="X307" i="13"/>
  <c r="U307" i="13"/>
  <c r="R307" i="13"/>
  <c r="O307" i="13"/>
  <c r="AI306" i="13"/>
  <c r="AR306" i="24" s="1"/>
  <c r="AG306" i="13"/>
  <c r="AD306" i="13"/>
  <c r="AA306" i="13"/>
  <c r="X306" i="13"/>
  <c r="U306" i="13"/>
  <c r="R306" i="13"/>
  <c r="O306" i="13"/>
  <c r="AI305" i="13"/>
  <c r="AR305" i="24" s="1"/>
  <c r="AG305" i="13"/>
  <c r="AD305" i="13"/>
  <c r="AA305" i="13"/>
  <c r="X305" i="13"/>
  <c r="U305" i="13"/>
  <c r="R305" i="13"/>
  <c r="O305" i="13"/>
  <c r="AI303" i="13"/>
  <c r="AR303" i="24" s="1"/>
  <c r="AG303" i="13"/>
  <c r="AD303" i="13"/>
  <c r="AA303" i="13"/>
  <c r="X303" i="13"/>
  <c r="U303" i="13"/>
  <c r="R303" i="13"/>
  <c r="O303" i="13"/>
  <c r="AI302" i="13"/>
  <c r="AR302" i="24" s="1"/>
  <c r="AG302" i="13"/>
  <c r="AD302" i="13"/>
  <c r="AA302" i="13"/>
  <c r="X302" i="13"/>
  <c r="U302" i="13"/>
  <c r="R302" i="13"/>
  <c r="O302" i="13"/>
  <c r="AI300" i="13"/>
  <c r="AR300" i="24" s="1"/>
  <c r="AG300" i="13"/>
  <c r="AD300" i="13"/>
  <c r="AA300" i="13"/>
  <c r="X300" i="13"/>
  <c r="U300" i="13"/>
  <c r="R300" i="13"/>
  <c r="O300" i="13"/>
  <c r="AI299" i="13"/>
  <c r="AR299" i="24" s="1"/>
  <c r="AG299" i="13"/>
  <c r="AD299" i="13"/>
  <c r="AA299" i="13"/>
  <c r="X299" i="13"/>
  <c r="U299" i="13"/>
  <c r="R299" i="13"/>
  <c r="O299" i="13"/>
  <c r="AI297" i="13"/>
  <c r="AR297" i="24" s="1"/>
  <c r="AG297" i="13"/>
  <c r="AD297" i="13"/>
  <c r="AA297" i="13"/>
  <c r="X297" i="13"/>
  <c r="U297" i="13"/>
  <c r="R297" i="13"/>
  <c r="O297" i="13"/>
  <c r="AI296" i="13"/>
  <c r="AR296" i="24" s="1"/>
  <c r="AG296" i="13"/>
  <c r="AD296" i="13"/>
  <c r="AA296" i="13"/>
  <c r="X296" i="13"/>
  <c r="U296" i="13"/>
  <c r="R296" i="13"/>
  <c r="O296" i="13"/>
  <c r="AI295" i="13"/>
  <c r="AR295" i="24" s="1"/>
  <c r="AG295" i="13"/>
  <c r="AD295" i="13"/>
  <c r="AA295" i="13"/>
  <c r="X295" i="13"/>
  <c r="U295" i="13"/>
  <c r="R295" i="13"/>
  <c r="O295" i="13"/>
  <c r="AI294" i="13"/>
  <c r="AR294" i="24" s="1"/>
  <c r="AG294" i="13"/>
  <c r="AD294" i="13"/>
  <c r="AA294" i="13"/>
  <c r="X294" i="13"/>
  <c r="U294" i="13"/>
  <c r="R294" i="13"/>
  <c r="O294" i="13"/>
  <c r="AI293" i="13"/>
  <c r="AR293" i="24" s="1"/>
  <c r="AG293" i="13"/>
  <c r="AD293" i="13"/>
  <c r="AA293" i="13"/>
  <c r="X293" i="13"/>
  <c r="U293" i="13"/>
  <c r="R293" i="13"/>
  <c r="O293" i="13"/>
  <c r="AI292" i="13"/>
  <c r="AR292" i="24" s="1"/>
  <c r="AG292" i="13"/>
  <c r="AD292" i="13"/>
  <c r="AA292" i="13"/>
  <c r="X292" i="13"/>
  <c r="U292" i="13"/>
  <c r="R292" i="13"/>
  <c r="O292" i="13"/>
  <c r="AI290" i="13"/>
  <c r="AR290" i="24" s="1"/>
  <c r="AG290" i="13"/>
  <c r="AD290" i="13"/>
  <c r="AA290" i="13"/>
  <c r="X290" i="13"/>
  <c r="U290" i="13"/>
  <c r="R290" i="13"/>
  <c r="O290" i="13"/>
  <c r="AI289" i="13"/>
  <c r="AR289" i="24" s="1"/>
  <c r="AG289" i="13"/>
  <c r="AD289" i="13"/>
  <c r="AA289" i="13"/>
  <c r="X289" i="13"/>
  <c r="U289" i="13"/>
  <c r="R289" i="13"/>
  <c r="O289" i="13"/>
  <c r="AI288" i="13"/>
  <c r="AR288" i="24" s="1"/>
  <c r="AG288" i="13"/>
  <c r="AD288" i="13"/>
  <c r="AA288" i="13"/>
  <c r="X288" i="13"/>
  <c r="U288" i="13"/>
  <c r="R288" i="13"/>
  <c r="O288" i="13"/>
  <c r="AI286" i="13"/>
  <c r="AR286" i="24" s="1"/>
  <c r="AG286" i="13"/>
  <c r="AD286" i="13"/>
  <c r="AA286" i="13"/>
  <c r="X286" i="13"/>
  <c r="U286" i="13"/>
  <c r="R286" i="13"/>
  <c r="O286" i="13"/>
  <c r="AI284" i="13"/>
  <c r="AR284" i="24" s="1"/>
  <c r="AG284" i="13"/>
  <c r="AD284" i="13"/>
  <c r="AA284" i="13"/>
  <c r="X284" i="13"/>
  <c r="U284" i="13"/>
  <c r="R284" i="13"/>
  <c r="O284" i="13"/>
  <c r="AI282" i="13"/>
  <c r="AR282" i="24" s="1"/>
  <c r="AG282" i="13"/>
  <c r="AD282" i="13"/>
  <c r="AA282" i="13"/>
  <c r="X282" i="13"/>
  <c r="U282" i="13"/>
  <c r="R282" i="13"/>
  <c r="O282" i="13"/>
  <c r="AI280" i="13"/>
  <c r="AR280" i="24" s="1"/>
  <c r="AG280" i="13"/>
  <c r="AD280" i="13"/>
  <c r="AA280" i="13"/>
  <c r="X280" i="13"/>
  <c r="U280" i="13"/>
  <c r="R280" i="13"/>
  <c r="O280" i="13"/>
  <c r="AI279" i="13"/>
  <c r="AR279" i="24" s="1"/>
  <c r="AG279" i="13"/>
  <c r="AD279" i="13"/>
  <c r="AA279" i="13"/>
  <c r="X279" i="13"/>
  <c r="U279" i="13"/>
  <c r="R279" i="13"/>
  <c r="O279" i="13"/>
  <c r="AI277" i="13"/>
  <c r="AR277" i="24" s="1"/>
  <c r="AG277" i="13"/>
  <c r="AD277" i="13"/>
  <c r="AA277" i="13"/>
  <c r="X277" i="13"/>
  <c r="U277" i="13"/>
  <c r="R277" i="13"/>
  <c r="O277" i="13"/>
  <c r="AI276" i="13"/>
  <c r="AR276" i="24" s="1"/>
  <c r="AG276" i="13"/>
  <c r="AD276" i="13"/>
  <c r="AA276" i="13"/>
  <c r="X276" i="13"/>
  <c r="U276" i="13"/>
  <c r="R276" i="13"/>
  <c r="O276" i="13"/>
  <c r="AI275" i="13"/>
  <c r="AR275" i="24" s="1"/>
  <c r="AG275" i="13"/>
  <c r="AD275" i="13"/>
  <c r="AA275" i="13"/>
  <c r="X275" i="13"/>
  <c r="U275" i="13"/>
  <c r="R275" i="13"/>
  <c r="O275" i="13"/>
  <c r="AI274" i="13"/>
  <c r="AR274" i="24" s="1"/>
  <c r="AG274" i="13"/>
  <c r="AD274" i="13"/>
  <c r="AA274" i="13"/>
  <c r="X274" i="13"/>
  <c r="U274" i="13"/>
  <c r="R274" i="13"/>
  <c r="O274" i="13"/>
  <c r="AI272" i="13"/>
  <c r="AR272" i="24" s="1"/>
  <c r="AG272" i="13"/>
  <c r="AD272" i="13"/>
  <c r="AA272" i="13"/>
  <c r="X272" i="13"/>
  <c r="U272" i="13"/>
  <c r="R272" i="13"/>
  <c r="O272" i="13"/>
  <c r="AI271" i="13"/>
  <c r="AR271" i="24" s="1"/>
  <c r="AG271" i="13"/>
  <c r="AD271" i="13"/>
  <c r="AA271" i="13"/>
  <c r="X271" i="13"/>
  <c r="U271" i="13"/>
  <c r="R271" i="13"/>
  <c r="O271" i="13"/>
  <c r="AI270" i="13"/>
  <c r="AR270" i="24" s="1"/>
  <c r="AG270" i="13"/>
  <c r="AD270" i="13"/>
  <c r="AA270" i="13"/>
  <c r="X270" i="13"/>
  <c r="U270" i="13"/>
  <c r="R270" i="13"/>
  <c r="O270" i="13"/>
  <c r="AI269" i="13"/>
  <c r="AR269" i="24" s="1"/>
  <c r="AG269" i="13"/>
  <c r="AD269" i="13"/>
  <c r="AA269" i="13"/>
  <c r="X269" i="13"/>
  <c r="U269" i="13"/>
  <c r="R269" i="13"/>
  <c r="O269" i="13"/>
  <c r="AI268" i="13"/>
  <c r="AR268" i="24" s="1"/>
  <c r="AG268" i="13"/>
  <c r="AD268" i="13"/>
  <c r="AA268" i="13"/>
  <c r="X268" i="13"/>
  <c r="U268" i="13"/>
  <c r="R268" i="13"/>
  <c r="O268" i="13"/>
  <c r="AI267" i="13"/>
  <c r="AR267" i="24" s="1"/>
  <c r="AG267" i="13"/>
  <c r="AD267" i="13"/>
  <c r="AA267" i="13"/>
  <c r="X267" i="13"/>
  <c r="U267" i="13"/>
  <c r="R267" i="13"/>
  <c r="O267" i="13"/>
  <c r="AI265" i="13"/>
  <c r="AR265" i="24" s="1"/>
  <c r="AG265" i="13"/>
  <c r="AD265" i="13"/>
  <c r="AA265" i="13"/>
  <c r="X265" i="13"/>
  <c r="U265" i="13"/>
  <c r="R265" i="13"/>
  <c r="O265" i="13"/>
  <c r="AI264" i="13"/>
  <c r="AR264" i="24" s="1"/>
  <c r="AG264" i="13"/>
  <c r="AD264" i="13"/>
  <c r="AA264" i="13"/>
  <c r="X264" i="13"/>
  <c r="U264" i="13"/>
  <c r="R264" i="13"/>
  <c r="O264" i="13"/>
  <c r="AI263" i="13"/>
  <c r="AR263" i="24" s="1"/>
  <c r="AG263" i="13"/>
  <c r="AD263" i="13"/>
  <c r="AA263" i="13"/>
  <c r="X263" i="13"/>
  <c r="U263" i="13"/>
  <c r="R263" i="13"/>
  <c r="O263" i="13"/>
  <c r="AI261" i="13"/>
  <c r="AR261" i="24" s="1"/>
  <c r="AG261" i="13"/>
  <c r="AD261" i="13"/>
  <c r="AA261" i="13"/>
  <c r="X261" i="13"/>
  <c r="U261" i="13"/>
  <c r="R261" i="13"/>
  <c r="O261" i="13"/>
  <c r="AI260" i="13"/>
  <c r="AR260" i="24" s="1"/>
  <c r="AG260" i="13"/>
  <c r="AD260" i="13"/>
  <c r="AA260" i="13"/>
  <c r="X260" i="13"/>
  <c r="U260" i="13"/>
  <c r="R260" i="13"/>
  <c r="O260" i="13"/>
  <c r="AI258" i="13"/>
  <c r="AR258" i="24" s="1"/>
  <c r="AG258" i="13"/>
  <c r="AD258" i="13"/>
  <c r="AA258" i="13"/>
  <c r="X258" i="13"/>
  <c r="U258" i="13"/>
  <c r="R258" i="13"/>
  <c r="O258" i="13"/>
  <c r="AI257" i="13"/>
  <c r="AR257" i="24" s="1"/>
  <c r="AG257" i="13"/>
  <c r="AD257" i="13"/>
  <c r="AA257" i="13"/>
  <c r="X257" i="13"/>
  <c r="U257" i="13"/>
  <c r="R257" i="13"/>
  <c r="O257" i="13"/>
  <c r="AI256" i="13"/>
  <c r="AR256" i="24" s="1"/>
  <c r="AG256" i="13"/>
  <c r="AD256" i="13"/>
  <c r="AA256" i="13"/>
  <c r="X256" i="13"/>
  <c r="U256" i="13"/>
  <c r="R256" i="13"/>
  <c r="O256" i="13"/>
  <c r="AI254" i="13"/>
  <c r="AR254" i="24" s="1"/>
  <c r="AG254" i="13"/>
  <c r="AD254" i="13"/>
  <c r="AA254" i="13"/>
  <c r="X254" i="13"/>
  <c r="U254" i="13"/>
  <c r="R254" i="13"/>
  <c r="O254" i="13"/>
  <c r="AI253" i="13"/>
  <c r="AR253" i="24" s="1"/>
  <c r="AG253" i="13"/>
  <c r="AD253" i="13"/>
  <c r="AA253" i="13"/>
  <c r="X253" i="13"/>
  <c r="U253" i="13"/>
  <c r="R253" i="13"/>
  <c r="O253" i="13"/>
  <c r="AI252" i="13"/>
  <c r="AR252" i="24" s="1"/>
  <c r="AG252" i="13"/>
  <c r="AD252" i="13"/>
  <c r="AA252" i="13"/>
  <c r="X252" i="13"/>
  <c r="U252" i="13"/>
  <c r="R252" i="13"/>
  <c r="O252" i="13"/>
  <c r="AI251" i="13"/>
  <c r="AR251" i="24" s="1"/>
  <c r="AG251" i="13"/>
  <c r="AD251" i="13"/>
  <c r="AA251" i="13"/>
  <c r="X251" i="13"/>
  <c r="U251" i="13"/>
  <c r="R251" i="13"/>
  <c r="O251" i="13"/>
  <c r="AI249" i="13"/>
  <c r="AR249" i="24" s="1"/>
  <c r="AG249" i="13"/>
  <c r="AD249" i="13"/>
  <c r="AA249" i="13"/>
  <c r="X249" i="13"/>
  <c r="U249" i="13"/>
  <c r="R249" i="13"/>
  <c r="O249" i="13"/>
  <c r="AI248" i="13"/>
  <c r="AR248" i="24" s="1"/>
  <c r="AG248" i="13"/>
  <c r="AD248" i="13"/>
  <c r="AA248" i="13"/>
  <c r="X248" i="13"/>
  <c r="U248" i="13"/>
  <c r="R248" i="13"/>
  <c r="O248" i="13"/>
  <c r="AI247" i="13"/>
  <c r="AR247" i="24" s="1"/>
  <c r="AG247" i="13"/>
  <c r="AD247" i="13"/>
  <c r="AA247" i="13"/>
  <c r="X247" i="13"/>
  <c r="U247" i="13"/>
  <c r="R247" i="13"/>
  <c r="O247" i="13"/>
  <c r="AI246" i="13"/>
  <c r="AR246" i="24" s="1"/>
  <c r="AG246" i="13"/>
  <c r="AD246" i="13"/>
  <c r="AA246" i="13"/>
  <c r="X246" i="13"/>
  <c r="U246" i="13"/>
  <c r="R246" i="13"/>
  <c r="O246" i="13"/>
  <c r="AI245" i="13"/>
  <c r="AR245" i="24" s="1"/>
  <c r="AG245" i="13"/>
  <c r="AD245" i="13"/>
  <c r="AA245" i="13"/>
  <c r="X245" i="13"/>
  <c r="U245" i="13"/>
  <c r="R245" i="13"/>
  <c r="O245" i="13"/>
  <c r="AI244" i="13"/>
  <c r="AR244" i="24" s="1"/>
  <c r="AG244" i="13"/>
  <c r="AD244" i="13"/>
  <c r="AA244" i="13"/>
  <c r="X244" i="13"/>
  <c r="U244" i="13"/>
  <c r="R244" i="13"/>
  <c r="O244" i="13"/>
  <c r="AI243" i="13"/>
  <c r="AR243" i="24" s="1"/>
  <c r="AG243" i="13"/>
  <c r="AD243" i="13"/>
  <c r="AA243" i="13"/>
  <c r="X243" i="13"/>
  <c r="U243" i="13"/>
  <c r="R243" i="13"/>
  <c r="O243" i="13"/>
  <c r="AI242" i="13"/>
  <c r="AR242" i="24" s="1"/>
  <c r="AG242" i="13"/>
  <c r="AD242" i="13"/>
  <c r="AA242" i="13"/>
  <c r="X242" i="13"/>
  <c r="U242" i="13"/>
  <c r="R242" i="13"/>
  <c r="O242" i="13"/>
  <c r="AI241" i="13"/>
  <c r="AR241" i="24" s="1"/>
  <c r="AG241" i="13"/>
  <c r="AD241" i="13"/>
  <c r="AA241" i="13"/>
  <c r="X241" i="13"/>
  <c r="U241" i="13"/>
  <c r="R241" i="13"/>
  <c r="O241" i="13"/>
  <c r="AI239" i="13"/>
  <c r="AR239" i="24" s="1"/>
  <c r="AG239" i="13"/>
  <c r="AD239" i="13"/>
  <c r="AA239" i="13"/>
  <c r="X239" i="13"/>
  <c r="U239" i="13"/>
  <c r="R239" i="13"/>
  <c r="O239" i="13"/>
  <c r="AI238" i="13"/>
  <c r="AR238" i="24" s="1"/>
  <c r="AG238" i="13"/>
  <c r="AD238" i="13"/>
  <c r="AA238" i="13"/>
  <c r="X238" i="13"/>
  <c r="U238" i="13"/>
  <c r="R238" i="13"/>
  <c r="O238" i="13"/>
  <c r="AI237" i="13"/>
  <c r="AR237" i="24" s="1"/>
  <c r="AG237" i="13"/>
  <c r="AD237" i="13"/>
  <c r="AA237" i="13"/>
  <c r="X237" i="13"/>
  <c r="U237" i="13"/>
  <c r="R237" i="13"/>
  <c r="O237" i="13"/>
  <c r="AI236" i="13"/>
  <c r="AR236" i="24" s="1"/>
  <c r="AG236" i="13"/>
  <c r="AD236" i="13"/>
  <c r="AA236" i="13"/>
  <c r="X236" i="13"/>
  <c r="U236" i="13"/>
  <c r="R236" i="13"/>
  <c r="O236" i="13"/>
  <c r="AI235" i="13"/>
  <c r="AR235" i="24" s="1"/>
  <c r="AG235" i="13"/>
  <c r="AD235" i="13"/>
  <c r="AA235" i="13"/>
  <c r="X235" i="13"/>
  <c r="U235" i="13"/>
  <c r="R235" i="13"/>
  <c r="O235" i="13"/>
  <c r="AI234" i="13"/>
  <c r="AR234" i="24" s="1"/>
  <c r="AG234" i="13"/>
  <c r="AD234" i="13"/>
  <c r="AA234" i="13"/>
  <c r="X234" i="13"/>
  <c r="U234" i="13"/>
  <c r="R234" i="13"/>
  <c r="O234" i="13"/>
  <c r="AI233" i="13"/>
  <c r="AR233" i="24" s="1"/>
  <c r="AG233" i="13"/>
  <c r="AD233" i="13"/>
  <c r="AA233" i="13"/>
  <c r="X233" i="13"/>
  <c r="U233" i="13"/>
  <c r="R233" i="13"/>
  <c r="O233" i="13"/>
  <c r="AI232" i="13"/>
  <c r="AR232" i="24" s="1"/>
  <c r="AG232" i="13"/>
  <c r="AD232" i="13"/>
  <c r="AA232" i="13"/>
  <c r="X232" i="13"/>
  <c r="U232" i="13"/>
  <c r="R232" i="13"/>
  <c r="O232" i="13"/>
  <c r="AI231" i="13"/>
  <c r="AR231" i="24" s="1"/>
  <c r="AG231" i="13"/>
  <c r="AD231" i="13"/>
  <c r="AA231" i="13"/>
  <c r="X231" i="13"/>
  <c r="U231" i="13"/>
  <c r="R231" i="13"/>
  <c r="O231" i="13"/>
  <c r="AI230" i="13"/>
  <c r="AR230" i="24" s="1"/>
  <c r="AG230" i="13"/>
  <c r="AD230" i="13"/>
  <c r="AA230" i="13"/>
  <c r="X230" i="13"/>
  <c r="U230" i="13"/>
  <c r="R230" i="13"/>
  <c r="O230" i="13"/>
  <c r="AI229" i="13"/>
  <c r="AR229" i="24" s="1"/>
  <c r="AG229" i="13"/>
  <c r="AD229" i="13"/>
  <c r="AA229" i="13"/>
  <c r="X229" i="13"/>
  <c r="U229" i="13"/>
  <c r="R229" i="13"/>
  <c r="O229" i="13"/>
  <c r="AI228" i="13"/>
  <c r="AR228" i="24" s="1"/>
  <c r="AG228" i="13"/>
  <c r="AD228" i="13"/>
  <c r="AA228" i="13"/>
  <c r="X228" i="13"/>
  <c r="U228" i="13"/>
  <c r="R228" i="13"/>
  <c r="O228" i="13"/>
  <c r="AI227" i="13"/>
  <c r="AR227" i="24" s="1"/>
  <c r="AG227" i="13"/>
  <c r="AD227" i="13"/>
  <c r="AA227" i="13"/>
  <c r="X227" i="13"/>
  <c r="U227" i="13"/>
  <c r="R227" i="13"/>
  <c r="O227" i="13"/>
  <c r="AI226" i="13"/>
  <c r="AR226" i="24" s="1"/>
  <c r="AG226" i="13"/>
  <c r="AD226" i="13"/>
  <c r="AA226" i="13"/>
  <c r="X226" i="13"/>
  <c r="U226" i="13"/>
  <c r="R226" i="13"/>
  <c r="O226" i="13"/>
  <c r="AI225" i="13"/>
  <c r="AR225" i="24" s="1"/>
  <c r="AG225" i="13"/>
  <c r="AD225" i="13"/>
  <c r="AA225" i="13"/>
  <c r="X225" i="13"/>
  <c r="U225" i="13"/>
  <c r="R225" i="13"/>
  <c r="O225" i="13"/>
  <c r="AI223" i="13"/>
  <c r="AR223" i="24" s="1"/>
  <c r="AG223" i="13"/>
  <c r="AD223" i="13"/>
  <c r="AA223" i="13"/>
  <c r="X223" i="13"/>
  <c r="U223" i="13"/>
  <c r="R223" i="13"/>
  <c r="O223" i="13"/>
  <c r="AI222" i="13"/>
  <c r="AR222" i="24" s="1"/>
  <c r="AG222" i="13"/>
  <c r="AD222" i="13"/>
  <c r="AA222" i="13"/>
  <c r="X222" i="13"/>
  <c r="U222" i="13"/>
  <c r="R222" i="13"/>
  <c r="O222" i="13"/>
  <c r="AI221" i="13"/>
  <c r="AR221" i="24" s="1"/>
  <c r="AG221" i="13"/>
  <c r="AD221" i="13"/>
  <c r="AA221" i="13"/>
  <c r="X221" i="13"/>
  <c r="U221" i="13"/>
  <c r="R221" i="13"/>
  <c r="O221" i="13"/>
  <c r="AI219" i="13"/>
  <c r="AR219" i="24" s="1"/>
  <c r="AG219" i="13"/>
  <c r="AD219" i="13"/>
  <c r="AA219" i="13"/>
  <c r="X219" i="13"/>
  <c r="U219" i="13"/>
  <c r="R219" i="13"/>
  <c r="O219" i="13"/>
  <c r="AI218" i="13"/>
  <c r="AR218" i="24" s="1"/>
  <c r="AG218" i="13"/>
  <c r="AD218" i="13"/>
  <c r="AA218" i="13"/>
  <c r="X218" i="13"/>
  <c r="U218" i="13"/>
  <c r="R218" i="13"/>
  <c r="O218" i="13"/>
  <c r="AI216" i="13"/>
  <c r="AR216" i="24" s="1"/>
  <c r="AG216" i="13"/>
  <c r="AD216" i="13"/>
  <c r="AA216" i="13"/>
  <c r="X216" i="13"/>
  <c r="U216" i="13"/>
  <c r="R216" i="13"/>
  <c r="O216" i="13"/>
  <c r="AI215" i="13"/>
  <c r="AR215" i="24" s="1"/>
  <c r="AG215" i="13"/>
  <c r="AD215" i="13"/>
  <c r="AA215" i="13"/>
  <c r="X215" i="13"/>
  <c r="U215" i="13"/>
  <c r="R215" i="13"/>
  <c r="O215" i="13"/>
  <c r="AI213" i="13"/>
  <c r="AR213" i="24" s="1"/>
  <c r="AG213" i="13"/>
  <c r="AD213" i="13"/>
  <c r="AA213" i="13"/>
  <c r="X213" i="13"/>
  <c r="U213" i="13"/>
  <c r="R213" i="13"/>
  <c r="O213" i="13"/>
  <c r="AI212" i="13"/>
  <c r="AR212" i="24" s="1"/>
  <c r="AG212" i="13"/>
  <c r="AD212" i="13"/>
  <c r="AA212" i="13"/>
  <c r="X212" i="13"/>
  <c r="U212" i="13"/>
  <c r="R212" i="13"/>
  <c r="O212" i="13"/>
  <c r="AI210" i="13"/>
  <c r="AR210" i="24" s="1"/>
  <c r="AG210" i="13"/>
  <c r="AD210" i="13"/>
  <c r="AA210" i="13"/>
  <c r="X210" i="13"/>
  <c r="U210" i="13"/>
  <c r="R210" i="13"/>
  <c r="O210" i="13"/>
  <c r="AI209" i="13"/>
  <c r="AR209" i="24" s="1"/>
  <c r="AG209" i="13"/>
  <c r="AD209" i="13"/>
  <c r="AA209" i="13"/>
  <c r="X209" i="13"/>
  <c r="U209" i="13"/>
  <c r="R209" i="13"/>
  <c r="O209" i="13"/>
  <c r="AI208" i="13"/>
  <c r="AR208" i="24" s="1"/>
  <c r="AG208" i="13"/>
  <c r="AD208" i="13"/>
  <c r="AA208" i="13"/>
  <c r="X208" i="13"/>
  <c r="U208" i="13"/>
  <c r="R208" i="13"/>
  <c r="O208" i="13"/>
  <c r="AI207" i="13"/>
  <c r="AR207" i="24" s="1"/>
  <c r="AG207" i="13"/>
  <c r="AD207" i="13"/>
  <c r="AA207" i="13"/>
  <c r="X207" i="13"/>
  <c r="U207" i="13"/>
  <c r="R207" i="13"/>
  <c r="O207" i="13"/>
  <c r="AI206" i="13"/>
  <c r="AR206" i="24" s="1"/>
  <c r="AG206" i="13"/>
  <c r="AD206" i="13"/>
  <c r="AA206" i="13"/>
  <c r="X206" i="13"/>
  <c r="U206" i="13"/>
  <c r="R206" i="13"/>
  <c r="O206" i="13"/>
  <c r="AI205" i="13"/>
  <c r="AR205" i="24" s="1"/>
  <c r="AG205" i="13"/>
  <c r="AD205" i="13"/>
  <c r="AA205" i="13"/>
  <c r="X205" i="13"/>
  <c r="U205" i="13"/>
  <c r="R205" i="13"/>
  <c r="O205" i="13"/>
  <c r="AI204" i="13"/>
  <c r="AR204" i="24" s="1"/>
  <c r="AG204" i="13"/>
  <c r="AD204" i="13"/>
  <c r="AA204" i="13"/>
  <c r="X204" i="13"/>
  <c r="U204" i="13"/>
  <c r="R204" i="13"/>
  <c r="O204" i="13"/>
  <c r="AI203" i="13"/>
  <c r="AR203" i="24" s="1"/>
  <c r="AG203" i="13"/>
  <c r="AD203" i="13"/>
  <c r="AA203" i="13"/>
  <c r="X203" i="13"/>
  <c r="U203" i="13"/>
  <c r="R203" i="13"/>
  <c r="O203" i="13"/>
  <c r="AI201" i="13"/>
  <c r="AR201" i="24" s="1"/>
  <c r="AG201" i="13"/>
  <c r="AD201" i="13"/>
  <c r="AA201" i="13"/>
  <c r="X201" i="13"/>
  <c r="U201" i="13"/>
  <c r="R201" i="13"/>
  <c r="O201" i="13"/>
  <c r="AI200" i="13"/>
  <c r="AR200" i="24" s="1"/>
  <c r="AG200" i="13"/>
  <c r="AD200" i="13"/>
  <c r="AA200" i="13"/>
  <c r="X200" i="13"/>
  <c r="U200" i="13"/>
  <c r="R200" i="13"/>
  <c r="O200" i="13"/>
  <c r="AI198" i="13"/>
  <c r="AR198" i="24" s="1"/>
  <c r="AG198" i="13"/>
  <c r="AD198" i="13"/>
  <c r="AA198" i="13"/>
  <c r="X198" i="13"/>
  <c r="U198" i="13"/>
  <c r="R198" i="13"/>
  <c r="O198" i="13"/>
  <c r="AI197" i="13"/>
  <c r="AR197" i="24" s="1"/>
  <c r="AG197" i="13"/>
  <c r="AD197" i="13"/>
  <c r="AA197" i="13"/>
  <c r="X197" i="13"/>
  <c r="U197" i="13"/>
  <c r="R197" i="13"/>
  <c r="O197" i="13"/>
  <c r="AI196" i="13"/>
  <c r="AR196" i="24" s="1"/>
  <c r="AG196" i="13"/>
  <c r="AD196" i="13"/>
  <c r="AA196" i="13"/>
  <c r="X196" i="13"/>
  <c r="U196" i="13"/>
  <c r="R196" i="13"/>
  <c r="O196" i="13"/>
  <c r="AI195" i="13"/>
  <c r="AR195" i="24" s="1"/>
  <c r="AG195" i="13"/>
  <c r="AD195" i="13"/>
  <c r="AA195" i="13"/>
  <c r="X195" i="13"/>
  <c r="U195" i="13"/>
  <c r="R195" i="13"/>
  <c r="O195" i="13"/>
  <c r="AI194" i="13"/>
  <c r="AR194" i="24" s="1"/>
  <c r="AG194" i="13"/>
  <c r="AD194" i="13"/>
  <c r="AA194" i="13"/>
  <c r="X194" i="13"/>
  <c r="U194" i="13"/>
  <c r="R194" i="13"/>
  <c r="O194" i="13"/>
  <c r="AI193" i="13"/>
  <c r="AR193" i="24" s="1"/>
  <c r="AG193" i="13"/>
  <c r="AD193" i="13"/>
  <c r="AA193" i="13"/>
  <c r="X193" i="13"/>
  <c r="U193" i="13"/>
  <c r="R193" i="13"/>
  <c r="O193" i="13"/>
  <c r="AI191" i="13"/>
  <c r="AR191" i="24" s="1"/>
  <c r="AG191" i="13"/>
  <c r="AD191" i="13"/>
  <c r="AA191" i="13"/>
  <c r="X191" i="13"/>
  <c r="U191" i="13"/>
  <c r="R191" i="13"/>
  <c r="O191" i="13"/>
  <c r="AI190" i="13"/>
  <c r="AR190" i="24" s="1"/>
  <c r="AG190" i="13"/>
  <c r="AD190" i="13"/>
  <c r="AA190" i="13"/>
  <c r="X190" i="13"/>
  <c r="U190" i="13"/>
  <c r="R190" i="13"/>
  <c r="O190" i="13"/>
  <c r="AI189" i="13"/>
  <c r="AR189" i="24" s="1"/>
  <c r="AG189" i="13"/>
  <c r="AD189" i="13"/>
  <c r="AA189" i="13"/>
  <c r="X189" i="13"/>
  <c r="U189" i="13"/>
  <c r="R189" i="13"/>
  <c r="O189" i="13"/>
  <c r="AI187" i="13"/>
  <c r="AR187" i="24" s="1"/>
  <c r="AG187" i="13"/>
  <c r="AD187" i="13"/>
  <c r="AA187" i="13"/>
  <c r="X187" i="13"/>
  <c r="U187" i="13"/>
  <c r="R187" i="13"/>
  <c r="O187" i="13"/>
  <c r="AI186" i="13"/>
  <c r="AR186" i="24" s="1"/>
  <c r="AG186" i="13"/>
  <c r="AD186" i="13"/>
  <c r="AA186" i="13"/>
  <c r="X186" i="13"/>
  <c r="U186" i="13"/>
  <c r="R186" i="13"/>
  <c r="O186" i="13"/>
  <c r="AI185" i="13"/>
  <c r="AR185" i="24" s="1"/>
  <c r="AG185" i="13"/>
  <c r="AD185" i="13"/>
  <c r="AA185" i="13"/>
  <c r="X185" i="13"/>
  <c r="U185" i="13"/>
  <c r="R185" i="13"/>
  <c r="O185" i="13"/>
  <c r="AI184" i="13"/>
  <c r="AR184" i="24" s="1"/>
  <c r="AG184" i="13"/>
  <c r="AD184" i="13"/>
  <c r="AA184" i="13"/>
  <c r="X184" i="13"/>
  <c r="U184" i="13"/>
  <c r="R184" i="13"/>
  <c r="O184" i="13"/>
  <c r="AI183" i="13"/>
  <c r="AR183" i="24" s="1"/>
  <c r="AG183" i="13"/>
  <c r="AD183" i="13"/>
  <c r="AA183" i="13"/>
  <c r="X183" i="13"/>
  <c r="U183" i="13"/>
  <c r="R183" i="13"/>
  <c r="O183" i="13"/>
  <c r="AI182" i="13"/>
  <c r="AR182" i="24" s="1"/>
  <c r="AG182" i="13"/>
  <c r="AD182" i="13"/>
  <c r="AA182" i="13"/>
  <c r="X182" i="13"/>
  <c r="U182" i="13"/>
  <c r="R182" i="13"/>
  <c r="O182" i="13"/>
  <c r="AI181" i="13"/>
  <c r="AR181" i="24" s="1"/>
  <c r="AG181" i="13"/>
  <c r="AD181" i="13"/>
  <c r="AA181" i="13"/>
  <c r="X181" i="13"/>
  <c r="U181" i="13"/>
  <c r="R181" i="13"/>
  <c r="O181" i="13"/>
  <c r="AI178" i="13"/>
  <c r="AR178" i="24" s="1"/>
  <c r="AG178" i="13"/>
  <c r="AD178" i="13"/>
  <c r="AA178" i="13"/>
  <c r="X178" i="13"/>
  <c r="U178" i="13"/>
  <c r="R178" i="13"/>
  <c r="O178" i="13"/>
  <c r="AI177" i="13"/>
  <c r="AR177" i="24" s="1"/>
  <c r="AG177" i="13"/>
  <c r="AD177" i="13"/>
  <c r="AA177" i="13"/>
  <c r="X177" i="13"/>
  <c r="U177" i="13"/>
  <c r="R177" i="13"/>
  <c r="O177" i="13"/>
  <c r="AI175" i="13"/>
  <c r="AR175" i="24" s="1"/>
  <c r="AG175" i="13"/>
  <c r="AD175" i="13"/>
  <c r="AA175" i="13"/>
  <c r="X175" i="13"/>
  <c r="U175" i="13"/>
  <c r="R175" i="13"/>
  <c r="O175" i="13"/>
  <c r="AI174" i="13"/>
  <c r="AR174" i="24" s="1"/>
  <c r="AG174" i="13"/>
  <c r="AD174" i="13"/>
  <c r="AA174" i="13"/>
  <c r="X174" i="13"/>
  <c r="U174" i="13"/>
  <c r="R174" i="13"/>
  <c r="O174" i="13"/>
  <c r="AI173" i="13"/>
  <c r="AR173" i="24" s="1"/>
  <c r="AG173" i="13"/>
  <c r="AD173" i="13"/>
  <c r="AA173" i="13"/>
  <c r="X173" i="13"/>
  <c r="U173" i="13"/>
  <c r="R173" i="13"/>
  <c r="O173" i="13"/>
  <c r="AI172" i="13"/>
  <c r="AR172" i="24" s="1"/>
  <c r="AG172" i="13"/>
  <c r="AD172" i="13"/>
  <c r="AA172" i="13"/>
  <c r="X172" i="13"/>
  <c r="U172" i="13"/>
  <c r="R172" i="13"/>
  <c r="O172" i="13"/>
  <c r="AI171" i="13"/>
  <c r="AR171" i="24" s="1"/>
  <c r="AG171" i="13"/>
  <c r="AD171" i="13"/>
  <c r="AA171" i="13"/>
  <c r="X171" i="13"/>
  <c r="U171" i="13"/>
  <c r="R171" i="13"/>
  <c r="O171" i="13"/>
  <c r="AI169" i="13"/>
  <c r="AR169" i="24" s="1"/>
  <c r="AG169" i="13"/>
  <c r="AD169" i="13"/>
  <c r="AA169" i="13"/>
  <c r="X169" i="13"/>
  <c r="U169" i="13"/>
  <c r="R169" i="13"/>
  <c r="O169" i="13"/>
  <c r="AI168" i="13"/>
  <c r="AR168" i="24" s="1"/>
  <c r="AG168" i="13"/>
  <c r="AD168" i="13"/>
  <c r="AA168" i="13"/>
  <c r="X168" i="13"/>
  <c r="U168" i="13"/>
  <c r="R168" i="13"/>
  <c r="O168" i="13"/>
  <c r="AI167" i="13"/>
  <c r="AR167" i="24" s="1"/>
  <c r="AG167" i="13"/>
  <c r="AD167" i="13"/>
  <c r="AA167" i="13"/>
  <c r="X167" i="13"/>
  <c r="U167" i="13"/>
  <c r="R167" i="13"/>
  <c r="O167" i="13"/>
  <c r="AI166" i="13"/>
  <c r="AR166" i="24" s="1"/>
  <c r="AG166" i="13"/>
  <c r="AD166" i="13"/>
  <c r="AA166" i="13"/>
  <c r="X166" i="13"/>
  <c r="U166" i="13"/>
  <c r="R166" i="13"/>
  <c r="O166" i="13"/>
  <c r="AI165" i="13"/>
  <c r="AR165" i="24" s="1"/>
  <c r="AG165" i="13"/>
  <c r="AD165" i="13"/>
  <c r="AA165" i="13"/>
  <c r="X165" i="13"/>
  <c r="U165" i="13"/>
  <c r="R165" i="13"/>
  <c r="O165" i="13"/>
  <c r="AI164" i="13"/>
  <c r="AR164" i="24" s="1"/>
  <c r="AG164" i="13"/>
  <c r="AD164" i="13"/>
  <c r="AA164" i="13"/>
  <c r="X164" i="13"/>
  <c r="U164" i="13"/>
  <c r="R164" i="13"/>
  <c r="O164" i="13"/>
  <c r="AI163" i="13"/>
  <c r="AR163" i="24" s="1"/>
  <c r="AG163" i="13"/>
  <c r="AD163" i="13"/>
  <c r="AA163" i="13"/>
  <c r="X163" i="13"/>
  <c r="U163" i="13"/>
  <c r="R163" i="13"/>
  <c r="O163" i="13"/>
  <c r="AI161" i="13"/>
  <c r="AR161" i="24" s="1"/>
  <c r="AG161" i="13"/>
  <c r="AD161" i="13"/>
  <c r="AA161" i="13"/>
  <c r="X161" i="13"/>
  <c r="U161" i="13"/>
  <c r="R161" i="13"/>
  <c r="O161" i="13"/>
  <c r="AI160" i="13"/>
  <c r="AR160" i="24" s="1"/>
  <c r="AG160" i="13"/>
  <c r="AD160" i="13"/>
  <c r="AA160" i="13"/>
  <c r="X160" i="13"/>
  <c r="U160" i="13"/>
  <c r="R160" i="13"/>
  <c r="O160" i="13"/>
  <c r="AI158" i="13"/>
  <c r="AR158" i="24" s="1"/>
  <c r="AG158" i="13"/>
  <c r="AD158" i="13"/>
  <c r="AA158" i="13"/>
  <c r="X158" i="13"/>
  <c r="U158" i="13"/>
  <c r="R158" i="13"/>
  <c r="O158" i="13"/>
  <c r="AI157" i="13"/>
  <c r="AR157" i="24" s="1"/>
  <c r="AG157" i="13"/>
  <c r="AD157" i="13"/>
  <c r="AA157" i="13"/>
  <c r="X157" i="13"/>
  <c r="U157" i="13"/>
  <c r="R157" i="13"/>
  <c r="O157" i="13"/>
  <c r="AI155" i="13"/>
  <c r="AR155" i="24" s="1"/>
  <c r="AG155" i="13"/>
  <c r="AD155" i="13"/>
  <c r="AA155" i="13"/>
  <c r="X155" i="13"/>
  <c r="U155" i="13"/>
  <c r="R155" i="13"/>
  <c r="O155" i="13"/>
  <c r="AI153" i="13"/>
  <c r="AR153" i="24" s="1"/>
  <c r="AG153" i="13"/>
  <c r="AD153" i="13"/>
  <c r="AA153" i="13"/>
  <c r="X153" i="13"/>
  <c r="U153" i="13"/>
  <c r="R153" i="13"/>
  <c r="O153" i="13"/>
  <c r="AI152" i="13"/>
  <c r="AR152" i="24" s="1"/>
  <c r="AG152" i="13"/>
  <c r="AD152" i="13"/>
  <c r="AA152" i="13"/>
  <c r="X152" i="13"/>
  <c r="U152" i="13"/>
  <c r="R152" i="13"/>
  <c r="O152" i="13"/>
  <c r="AI151" i="13"/>
  <c r="AR151" i="24" s="1"/>
  <c r="AG151" i="13"/>
  <c r="AD151" i="13"/>
  <c r="AA151" i="13"/>
  <c r="X151" i="13"/>
  <c r="U151" i="13"/>
  <c r="R151" i="13"/>
  <c r="O151" i="13"/>
  <c r="AI150" i="13"/>
  <c r="AR150" i="24" s="1"/>
  <c r="AG150" i="13"/>
  <c r="AD150" i="13"/>
  <c r="AA150" i="13"/>
  <c r="X150" i="13"/>
  <c r="U150" i="13"/>
  <c r="R150" i="13"/>
  <c r="O150" i="13"/>
  <c r="AI149" i="13"/>
  <c r="AR149" i="24" s="1"/>
  <c r="AG149" i="13"/>
  <c r="AD149" i="13"/>
  <c r="AA149" i="13"/>
  <c r="X149" i="13"/>
  <c r="U149" i="13"/>
  <c r="R149" i="13"/>
  <c r="O149" i="13"/>
  <c r="AI148" i="13"/>
  <c r="AR148" i="24" s="1"/>
  <c r="AG148" i="13"/>
  <c r="AD148" i="13"/>
  <c r="AA148" i="13"/>
  <c r="X148" i="13"/>
  <c r="U148" i="13"/>
  <c r="R148" i="13"/>
  <c r="O148" i="13"/>
  <c r="AI147" i="13"/>
  <c r="AR147" i="24" s="1"/>
  <c r="AG147" i="13"/>
  <c r="AD147" i="13"/>
  <c r="AA147" i="13"/>
  <c r="X147" i="13"/>
  <c r="U147" i="13"/>
  <c r="R147" i="13"/>
  <c r="O147" i="13"/>
  <c r="AI146" i="13"/>
  <c r="AR146" i="24" s="1"/>
  <c r="AG146" i="13"/>
  <c r="AD146" i="13"/>
  <c r="AA146" i="13"/>
  <c r="X146" i="13"/>
  <c r="U146" i="13"/>
  <c r="R146" i="13"/>
  <c r="O146" i="13"/>
  <c r="AI144" i="13"/>
  <c r="AR144" i="24" s="1"/>
  <c r="AG144" i="13"/>
  <c r="AD144" i="13"/>
  <c r="AA144" i="13"/>
  <c r="X144" i="13"/>
  <c r="U144" i="13"/>
  <c r="R144" i="13"/>
  <c r="O144" i="13"/>
  <c r="AI143" i="13"/>
  <c r="AR143" i="24" s="1"/>
  <c r="AG143" i="13"/>
  <c r="AD143" i="13"/>
  <c r="AA143" i="13"/>
  <c r="X143" i="13"/>
  <c r="U143" i="13"/>
  <c r="R143" i="13"/>
  <c r="O143" i="13"/>
  <c r="AI142" i="13"/>
  <c r="AR142" i="24" s="1"/>
  <c r="AG142" i="13"/>
  <c r="AD142" i="13"/>
  <c r="AA142" i="13"/>
  <c r="X142" i="13"/>
  <c r="U142" i="13"/>
  <c r="R142" i="13"/>
  <c r="O142" i="13"/>
  <c r="AI141" i="13"/>
  <c r="AR141" i="24" s="1"/>
  <c r="AG141" i="13"/>
  <c r="AD141" i="13"/>
  <c r="AA141" i="13"/>
  <c r="X141" i="13"/>
  <c r="U141" i="13"/>
  <c r="R141" i="13"/>
  <c r="O141" i="13"/>
  <c r="AI140" i="13"/>
  <c r="AR140" i="24" s="1"/>
  <c r="AG140" i="13"/>
  <c r="AD140" i="13"/>
  <c r="AA140" i="13"/>
  <c r="X140" i="13"/>
  <c r="U140" i="13"/>
  <c r="R140" i="13"/>
  <c r="O140" i="13"/>
  <c r="AI139" i="13"/>
  <c r="AR139" i="24" s="1"/>
  <c r="AG139" i="13"/>
  <c r="AD139" i="13"/>
  <c r="AA139" i="13"/>
  <c r="X139" i="13"/>
  <c r="U139" i="13"/>
  <c r="R139" i="13"/>
  <c r="O139" i="13"/>
  <c r="AI138" i="13"/>
  <c r="AR138" i="24" s="1"/>
  <c r="AG138" i="13"/>
  <c r="AD138" i="13"/>
  <c r="AA138" i="13"/>
  <c r="X138" i="13"/>
  <c r="U138" i="13"/>
  <c r="R138" i="13"/>
  <c r="O138" i="13"/>
  <c r="AI137" i="13"/>
  <c r="AR137" i="24" s="1"/>
  <c r="AG137" i="13"/>
  <c r="AD137" i="13"/>
  <c r="AA137" i="13"/>
  <c r="X137" i="13"/>
  <c r="U137" i="13"/>
  <c r="R137" i="13"/>
  <c r="O137" i="13"/>
  <c r="AI136" i="13"/>
  <c r="AR136" i="24" s="1"/>
  <c r="AG136" i="13"/>
  <c r="AD136" i="13"/>
  <c r="AA136" i="13"/>
  <c r="X136" i="13"/>
  <c r="U136" i="13"/>
  <c r="R136" i="13"/>
  <c r="O136" i="13"/>
  <c r="AI135" i="13"/>
  <c r="AR135" i="24" s="1"/>
  <c r="AG135" i="13"/>
  <c r="AD135" i="13"/>
  <c r="AA135" i="13"/>
  <c r="X135" i="13"/>
  <c r="U135" i="13"/>
  <c r="R135" i="13"/>
  <c r="O135" i="13"/>
  <c r="AI133" i="13"/>
  <c r="AR133" i="24" s="1"/>
  <c r="AG133" i="13"/>
  <c r="AD133" i="13"/>
  <c r="AA133" i="13"/>
  <c r="X133" i="13"/>
  <c r="U133" i="13"/>
  <c r="R133" i="13"/>
  <c r="O133" i="13"/>
  <c r="AI132" i="13"/>
  <c r="AR132" i="24" s="1"/>
  <c r="AG132" i="13"/>
  <c r="AD132" i="13"/>
  <c r="AA132" i="13"/>
  <c r="X132" i="13"/>
  <c r="U132" i="13"/>
  <c r="R132" i="13"/>
  <c r="O132" i="13"/>
  <c r="AI131" i="13"/>
  <c r="AR131" i="24" s="1"/>
  <c r="AG131" i="13"/>
  <c r="AD131" i="13"/>
  <c r="AA131" i="13"/>
  <c r="X131" i="13"/>
  <c r="U131" i="13"/>
  <c r="R131" i="13"/>
  <c r="O131" i="13"/>
  <c r="AI129" i="13"/>
  <c r="AR129" i="24" s="1"/>
  <c r="AG129" i="13"/>
  <c r="AD129" i="13"/>
  <c r="AA129" i="13"/>
  <c r="X129" i="13"/>
  <c r="U129" i="13"/>
  <c r="R129" i="13"/>
  <c r="O129" i="13"/>
  <c r="AI128" i="13"/>
  <c r="AR128" i="24" s="1"/>
  <c r="AG128" i="13"/>
  <c r="AD128" i="13"/>
  <c r="AA128" i="13"/>
  <c r="X128" i="13"/>
  <c r="U128" i="13"/>
  <c r="R128" i="13"/>
  <c r="O128" i="13"/>
  <c r="AI127" i="13"/>
  <c r="AR127" i="24" s="1"/>
  <c r="AG127" i="13"/>
  <c r="AD127" i="13"/>
  <c r="AA127" i="13"/>
  <c r="X127" i="13"/>
  <c r="U127" i="13"/>
  <c r="R127" i="13"/>
  <c r="O127" i="13"/>
  <c r="AI126" i="13"/>
  <c r="AR126" i="24" s="1"/>
  <c r="AG126" i="13"/>
  <c r="AD126" i="13"/>
  <c r="AA126" i="13"/>
  <c r="X126" i="13"/>
  <c r="U126" i="13"/>
  <c r="R126" i="13"/>
  <c r="O126" i="13"/>
  <c r="AI124" i="13"/>
  <c r="AR124" i="24" s="1"/>
  <c r="AG124" i="13"/>
  <c r="AD124" i="13"/>
  <c r="AA124" i="13"/>
  <c r="X124" i="13"/>
  <c r="U124" i="13"/>
  <c r="R124" i="13"/>
  <c r="O124" i="13"/>
  <c r="AI123" i="13"/>
  <c r="AR123" i="24" s="1"/>
  <c r="AG123" i="13"/>
  <c r="AD123" i="13"/>
  <c r="AA123" i="13"/>
  <c r="X123" i="13"/>
  <c r="U123" i="13"/>
  <c r="R123" i="13"/>
  <c r="O123" i="13"/>
  <c r="AI121" i="13"/>
  <c r="AR121" i="24" s="1"/>
  <c r="AG121" i="13"/>
  <c r="AD121" i="13"/>
  <c r="AA121" i="13"/>
  <c r="X121" i="13"/>
  <c r="U121" i="13"/>
  <c r="R121" i="13"/>
  <c r="O121" i="13"/>
  <c r="AI120" i="13"/>
  <c r="AR120" i="24" s="1"/>
  <c r="AG120" i="13"/>
  <c r="AD120" i="13"/>
  <c r="AA120" i="13"/>
  <c r="X120" i="13"/>
  <c r="U120" i="13"/>
  <c r="R120" i="13"/>
  <c r="O120" i="13"/>
  <c r="AI119" i="13"/>
  <c r="AR119" i="24" s="1"/>
  <c r="AG119" i="13"/>
  <c r="AD119" i="13"/>
  <c r="AA119" i="13"/>
  <c r="X119" i="13"/>
  <c r="U119" i="13"/>
  <c r="R119" i="13"/>
  <c r="O119" i="13"/>
  <c r="AI118" i="13"/>
  <c r="AR118" i="24" s="1"/>
  <c r="AG118" i="13"/>
  <c r="AD118" i="13"/>
  <c r="AA118" i="13"/>
  <c r="X118" i="13"/>
  <c r="U118" i="13"/>
  <c r="R118" i="13"/>
  <c r="O118" i="13"/>
  <c r="AI117" i="13"/>
  <c r="AR117" i="24" s="1"/>
  <c r="AG117" i="13"/>
  <c r="AD117" i="13"/>
  <c r="AA117" i="13"/>
  <c r="X117" i="13"/>
  <c r="U117" i="13"/>
  <c r="R117" i="13"/>
  <c r="O117" i="13"/>
  <c r="AI116" i="13"/>
  <c r="AR116" i="24" s="1"/>
  <c r="AG116" i="13"/>
  <c r="AD116" i="13"/>
  <c r="AA116" i="13"/>
  <c r="X116" i="13"/>
  <c r="U116" i="13"/>
  <c r="R116" i="13"/>
  <c r="O116" i="13"/>
  <c r="AI115" i="13"/>
  <c r="AR115" i="24" s="1"/>
  <c r="AG115" i="13"/>
  <c r="AD115" i="13"/>
  <c r="AA115" i="13"/>
  <c r="X115" i="13"/>
  <c r="U115" i="13"/>
  <c r="R115" i="13"/>
  <c r="O115" i="13"/>
  <c r="AI114" i="13"/>
  <c r="AR114" i="24" s="1"/>
  <c r="AG114" i="13"/>
  <c r="AD114" i="13"/>
  <c r="AA114" i="13"/>
  <c r="X114" i="13"/>
  <c r="U114" i="13"/>
  <c r="R114" i="13"/>
  <c r="O114" i="13"/>
  <c r="AI113" i="13"/>
  <c r="AR113" i="24" s="1"/>
  <c r="AG113" i="13"/>
  <c r="AD113" i="13"/>
  <c r="AA113" i="13"/>
  <c r="X113" i="13"/>
  <c r="U113" i="13"/>
  <c r="R113" i="13"/>
  <c r="O113" i="13"/>
  <c r="AI112" i="13"/>
  <c r="AR112" i="24" s="1"/>
  <c r="AG112" i="13"/>
  <c r="AD112" i="13"/>
  <c r="AA112" i="13"/>
  <c r="X112" i="13"/>
  <c r="U112" i="13"/>
  <c r="R112" i="13"/>
  <c r="O112" i="13"/>
  <c r="AI110" i="13"/>
  <c r="AR110" i="24" s="1"/>
  <c r="AG110" i="13"/>
  <c r="AD110" i="13"/>
  <c r="AA110" i="13"/>
  <c r="X110" i="13"/>
  <c r="U110" i="13"/>
  <c r="R110" i="13"/>
  <c r="O110" i="13"/>
  <c r="AI109" i="13"/>
  <c r="AR109" i="24" s="1"/>
  <c r="AG109" i="13"/>
  <c r="AD109" i="13"/>
  <c r="AA109" i="13"/>
  <c r="X109" i="13"/>
  <c r="U109" i="13"/>
  <c r="R109" i="13"/>
  <c r="O109" i="13"/>
  <c r="AI108" i="13"/>
  <c r="AR108" i="24" s="1"/>
  <c r="AG108" i="13"/>
  <c r="AD108" i="13"/>
  <c r="AA108" i="13"/>
  <c r="X108" i="13"/>
  <c r="U108" i="13"/>
  <c r="R108" i="13"/>
  <c r="O108" i="13"/>
  <c r="AI106" i="13"/>
  <c r="AR106" i="24" s="1"/>
  <c r="AG106" i="13"/>
  <c r="AD106" i="13"/>
  <c r="AA106" i="13"/>
  <c r="X106" i="13"/>
  <c r="U106" i="13"/>
  <c r="R106" i="13"/>
  <c r="O106" i="13"/>
  <c r="AI105" i="13"/>
  <c r="AR105" i="24" s="1"/>
  <c r="AG105" i="13"/>
  <c r="AD105" i="13"/>
  <c r="AA105" i="13"/>
  <c r="X105" i="13"/>
  <c r="U105" i="13"/>
  <c r="R105" i="13"/>
  <c r="O105" i="13"/>
  <c r="AI104" i="13"/>
  <c r="AR104" i="24" s="1"/>
  <c r="AG104" i="13"/>
  <c r="AD104" i="13"/>
  <c r="AA104" i="13"/>
  <c r="X104" i="13"/>
  <c r="U104" i="13"/>
  <c r="R104" i="13"/>
  <c r="O104" i="13"/>
  <c r="AI103" i="13"/>
  <c r="AR103" i="24" s="1"/>
  <c r="AG103" i="13"/>
  <c r="AD103" i="13"/>
  <c r="AA103" i="13"/>
  <c r="X103" i="13"/>
  <c r="U103" i="13"/>
  <c r="R103" i="13"/>
  <c r="O103" i="13"/>
  <c r="AI102" i="13"/>
  <c r="AR102" i="24" s="1"/>
  <c r="AG102" i="13"/>
  <c r="AD102" i="13"/>
  <c r="AA102" i="13"/>
  <c r="X102" i="13"/>
  <c r="U102" i="13"/>
  <c r="R102" i="13"/>
  <c r="O102" i="13"/>
  <c r="AI101" i="13"/>
  <c r="AR101" i="24" s="1"/>
  <c r="AG101" i="13"/>
  <c r="AD101" i="13"/>
  <c r="AA101" i="13"/>
  <c r="X101" i="13"/>
  <c r="U101" i="13"/>
  <c r="R101" i="13"/>
  <c r="O101" i="13"/>
  <c r="AI100" i="13"/>
  <c r="AR100" i="24" s="1"/>
  <c r="AG100" i="13"/>
  <c r="AD100" i="13"/>
  <c r="AA100" i="13"/>
  <c r="X100" i="13"/>
  <c r="U100" i="13"/>
  <c r="R100" i="13"/>
  <c r="O100" i="13"/>
  <c r="AI99" i="13"/>
  <c r="AR99" i="24" s="1"/>
  <c r="AG99" i="13"/>
  <c r="AD99" i="13"/>
  <c r="AA99" i="13"/>
  <c r="X99" i="13"/>
  <c r="U99" i="13"/>
  <c r="R99" i="13"/>
  <c r="O99" i="13"/>
  <c r="AI98" i="13"/>
  <c r="AR98" i="24" s="1"/>
  <c r="AG98" i="13"/>
  <c r="AD98" i="13"/>
  <c r="AA98" i="13"/>
  <c r="X98" i="13"/>
  <c r="U98" i="13"/>
  <c r="R98" i="13"/>
  <c r="O98" i="13"/>
  <c r="AI97" i="13"/>
  <c r="AR97" i="24" s="1"/>
  <c r="AG97" i="13"/>
  <c r="AD97" i="13"/>
  <c r="AA97" i="13"/>
  <c r="X97" i="13"/>
  <c r="U97" i="13"/>
  <c r="R97" i="13"/>
  <c r="O97" i="13"/>
  <c r="AI96" i="13"/>
  <c r="AR96" i="24" s="1"/>
  <c r="AG96" i="13"/>
  <c r="AD96" i="13"/>
  <c r="AA96" i="13"/>
  <c r="X96" i="13"/>
  <c r="U96" i="13"/>
  <c r="R96" i="13"/>
  <c r="O96" i="13"/>
  <c r="AI94" i="13"/>
  <c r="AR94" i="24" s="1"/>
  <c r="AG94" i="13"/>
  <c r="AD94" i="13"/>
  <c r="AA94" i="13"/>
  <c r="X94" i="13"/>
  <c r="U94" i="13"/>
  <c r="R94" i="13"/>
  <c r="O94" i="13"/>
  <c r="AI92" i="13"/>
  <c r="AR92" i="24" s="1"/>
  <c r="AG92" i="13"/>
  <c r="AD92" i="13"/>
  <c r="AA92" i="13"/>
  <c r="X92" i="13"/>
  <c r="U92" i="13"/>
  <c r="R92" i="13"/>
  <c r="O92" i="13"/>
  <c r="AI91" i="13"/>
  <c r="AR91" i="24" s="1"/>
  <c r="AG91" i="13"/>
  <c r="AD91" i="13"/>
  <c r="AA91" i="13"/>
  <c r="X91" i="13"/>
  <c r="U91" i="13"/>
  <c r="R91" i="13"/>
  <c r="O91" i="13"/>
  <c r="AI90" i="13"/>
  <c r="AR90" i="24" s="1"/>
  <c r="AG90" i="13"/>
  <c r="AD90" i="13"/>
  <c r="AA90" i="13"/>
  <c r="X90" i="13"/>
  <c r="U90" i="13"/>
  <c r="R90" i="13"/>
  <c r="O90" i="13"/>
  <c r="AI89" i="13"/>
  <c r="AR89" i="24" s="1"/>
  <c r="AG89" i="13"/>
  <c r="AD89" i="13"/>
  <c r="AA89" i="13"/>
  <c r="X89" i="13"/>
  <c r="U89" i="13"/>
  <c r="R89" i="13"/>
  <c r="O89" i="13"/>
  <c r="AI88" i="13"/>
  <c r="AR88" i="24" s="1"/>
  <c r="AG88" i="13"/>
  <c r="AD88" i="13"/>
  <c r="AA88" i="13"/>
  <c r="X88" i="13"/>
  <c r="U88" i="13"/>
  <c r="R88" i="13"/>
  <c r="O88" i="13"/>
  <c r="AI86" i="13"/>
  <c r="AR86" i="24" s="1"/>
  <c r="AG86" i="13"/>
  <c r="AD86" i="13"/>
  <c r="AA86" i="13"/>
  <c r="X86" i="13"/>
  <c r="U86" i="13"/>
  <c r="R86" i="13"/>
  <c r="O86" i="13"/>
  <c r="AI85" i="13"/>
  <c r="AR85" i="24" s="1"/>
  <c r="AG85" i="13"/>
  <c r="AD85" i="13"/>
  <c r="AA85" i="13"/>
  <c r="X85" i="13"/>
  <c r="U85" i="13"/>
  <c r="R85" i="13"/>
  <c r="O85" i="13"/>
  <c r="AI84" i="13"/>
  <c r="AR84" i="24" s="1"/>
  <c r="AG84" i="13"/>
  <c r="AD84" i="13"/>
  <c r="AA84" i="13"/>
  <c r="X84" i="13"/>
  <c r="U84" i="13"/>
  <c r="R84" i="13"/>
  <c r="O84" i="13"/>
  <c r="AI83" i="13"/>
  <c r="AR83" i="24" s="1"/>
  <c r="AG83" i="13"/>
  <c r="AD83" i="13"/>
  <c r="AA83" i="13"/>
  <c r="X83" i="13"/>
  <c r="U83" i="13"/>
  <c r="R83" i="13"/>
  <c r="O83" i="13"/>
  <c r="AI82" i="13"/>
  <c r="AR82" i="24" s="1"/>
  <c r="AG82" i="13"/>
  <c r="AD82" i="13"/>
  <c r="AA82" i="13"/>
  <c r="X82" i="13"/>
  <c r="U82" i="13"/>
  <c r="R82" i="13"/>
  <c r="O82" i="13"/>
  <c r="AI80" i="13"/>
  <c r="AR80" i="24" s="1"/>
  <c r="AG80" i="13"/>
  <c r="AD80" i="13"/>
  <c r="AA80" i="13"/>
  <c r="X80" i="13"/>
  <c r="U80" i="13"/>
  <c r="R80" i="13"/>
  <c r="O80" i="13"/>
  <c r="AI79" i="13"/>
  <c r="AR79" i="24" s="1"/>
  <c r="AG79" i="13"/>
  <c r="AD79" i="13"/>
  <c r="AA79" i="13"/>
  <c r="X79" i="13"/>
  <c r="U79" i="13"/>
  <c r="R79" i="13"/>
  <c r="O79" i="13"/>
  <c r="AI78" i="13"/>
  <c r="AR78" i="24" s="1"/>
  <c r="AG78" i="13"/>
  <c r="AD78" i="13"/>
  <c r="AA78" i="13"/>
  <c r="X78" i="13"/>
  <c r="U78" i="13"/>
  <c r="R78" i="13"/>
  <c r="O78" i="13"/>
  <c r="AI77" i="13"/>
  <c r="AR77" i="24" s="1"/>
  <c r="AG77" i="13"/>
  <c r="AD77" i="13"/>
  <c r="AA77" i="13"/>
  <c r="X77" i="13"/>
  <c r="U77" i="13"/>
  <c r="R77" i="13"/>
  <c r="O77" i="13"/>
  <c r="AI76" i="13"/>
  <c r="AR76" i="24" s="1"/>
  <c r="AG76" i="13"/>
  <c r="AD76" i="13"/>
  <c r="AA76" i="13"/>
  <c r="X76" i="13"/>
  <c r="U76" i="13"/>
  <c r="R76" i="13"/>
  <c r="O76" i="13"/>
  <c r="AI75" i="13"/>
  <c r="AR75" i="24" s="1"/>
  <c r="AG75" i="13"/>
  <c r="AD75" i="13"/>
  <c r="AA75" i="13"/>
  <c r="X75" i="13"/>
  <c r="U75" i="13"/>
  <c r="R75" i="13"/>
  <c r="O75" i="13"/>
  <c r="AI74" i="13"/>
  <c r="AR74" i="24" s="1"/>
  <c r="AG74" i="13"/>
  <c r="AD74" i="13"/>
  <c r="AA74" i="13"/>
  <c r="X74" i="13"/>
  <c r="U74" i="13"/>
  <c r="R74" i="13"/>
  <c r="O74" i="13"/>
  <c r="AI73" i="13"/>
  <c r="AR73" i="24" s="1"/>
  <c r="AG73" i="13"/>
  <c r="AD73" i="13"/>
  <c r="AA73" i="13"/>
  <c r="X73" i="13"/>
  <c r="U73" i="13"/>
  <c r="R73" i="13"/>
  <c r="O73" i="13"/>
  <c r="AI72" i="13"/>
  <c r="AR72" i="24" s="1"/>
  <c r="AG72" i="13"/>
  <c r="AD72" i="13"/>
  <c r="AA72" i="13"/>
  <c r="X72" i="13"/>
  <c r="U72" i="13"/>
  <c r="R72" i="13"/>
  <c r="O72" i="13"/>
  <c r="AI70" i="13"/>
  <c r="AR70" i="24" s="1"/>
  <c r="AG70" i="13"/>
  <c r="AD70" i="13"/>
  <c r="AA70" i="13"/>
  <c r="X70" i="13"/>
  <c r="U70" i="13"/>
  <c r="R70" i="13"/>
  <c r="O70" i="13"/>
  <c r="AI69" i="13"/>
  <c r="AR69" i="24" s="1"/>
  <c r="AG69" i="13"/>
  <c r="AD69" i="13"/>
  <c r="AA69" i="13"/>
  <c r="X69" i="13"/>
  <c r="U69" i="13"/>
  <c r="R69" i="13"/>
  <c r="O69" i="13"/>
  <c r="AI68" i="13"/>
  <c r="AR68" i="24" s="1"/>
  <c r="AG68" i="13"/>
  <c r="AD68" i="13"/>
  <c r="AA68" i="13"/>
  <c r="X68" i="13"/>
  <c r="U68" i="13"/>
  <c r="R68" i="13"/>
  <c r="O68" i="13"/>
  <c r="AI67" i="13"/>
  <c r="AR67" i="24" s="1"/>
  <c r="AG67" i="13"/>
  <c r="AD67" i="13"/>
  <c r="AA67" i="13"/>
  <c r="X67" i="13"/>
  <c r="U67" i="13"/>
  <c r="R67" i="13"/>
  <c r="O67" i="13"/>
  <c r="AI66" i="13"/>
  <c r="AR66" i="24" s="1"/>
  <c r="AG66" i="13"/>
  <c r="AD66" i="13"/>
  <c r="AA66" i="13"/>
  <c r="X66" i="13"/>
  <c r="U66" i="13"/>
  <c r="R66" i="13"/>
  <c r="O66" i="13"/>
  <c r="AI65" i="13"/>
  <c r="AR65" i="24" s="1"/>
  <c r="AG65" i="13"/>
  <c r="AD65" i="13"/>
  <c r="AA65" i="13"/>
  <c r="X65" i="13"/>
  <c r="U65" i="13"/>
  <c r="R65" i="13"/>
  <c r="O65" i="13"/>
  <c r="AI63" i="13"/>
  <c r="AR63" i="24" s="1"/>
  <c r="AG63" i="13"/>
  <c r="AD63" i="13"/>
  <c r="AA63" i="13"/>
  <c r="X63" i="13"/>
  <c r="U63" i="13"/>
  <c r="R63" i="13"/>
  <c r="O63" i="13"/>
  <c r="AI62" i="13"/>
  <c r="AR62" i="24" s="1"/>
  <c r="AG62" i="13"/>
  <c r="AD62" i="13"/>
  <c r="AA62" i="13"/>
  <c r="X62" i="13"/>
  <c r="U62" i="13"/>
  <c r="R62" i="13"/>
  <c r="O62" i="13"/>
  <c r="AI61" i="13"/>
  <c r="AR61" i="24" s="1"/>
  <c r="AG61" i="13"/>
  <c r="AD61" i="13"/>
  <c r="AA61" i="13"/>
  <c r="X61" i="13"/>
  <c r="U61" i="13"/>
  <c r="R61" i="13"/>
  <c r="O61" i="13"/>
  <c r="AI60" i="13"/>
  <c r="AR60" i="24" s="1"/>
  <c r="AG60" i="13"/>
  <c r="AD60" i="13"/>
  <c r="AA60" i="13"/>
  <c r="X60" i="13"/>
  <c r="U60" i="13"/>
  <c r="R60" i="13"/>
  <c r="O60" i="13"/>
  <c r="AI59" i="13"/>
  <c r="AR59" i="24" s="1"/>
  <c r="AG59" i="13"/>
  <c r="AD59" i="13"/>
  <c r="AA59" i="13"/>
  <c r="X59" i="13"/>
  <c r="U59" i="13"/>
  <c r="R59" i="13"/>
  <c r="O59" i="13"/>
  <c r="AI58" i="13"/>
  <c r="AR58" i="24" s="1"/>
  <c r="AG58" i="13"/>
  <c r="AD58" i="13"/>
  <c r="AA58" i="13"/>
  <c r="X58" i="13"/>
  <c r="U58" i="13"/>
  <c r="R58" i="13"/>
  <c r="O58" i="13"/>
  <c r="AI56" i="13"/>
  <c r="AR56" i="24" s="1"/>
  <c r="AG56" i="13"/>
  <c r="AD56" i="13"/>
  <c r="AA56" i="13"/>
  <c r="X56" i="13"/>
  <c r="U56" i="13"/>
  <c r="R56" i="13"/>
  <c r="O56" i="13"/>
  <c r="AI55" i="13"/>
  <c r="AR55" i="24" s="1"/>
  <c r="AG55" i="13"/>
  <c r="AD55" i="13"/>
  <c r="AA55" i="13"/>
  <c r="X55" i="13"/>
  <c r="U55" i="13"/>
  <c r="R55" i="13"/>
  <c r="O55" i="13"/>
  <c r="AI53" i="13"/>
  <c r="AR53" i="24" s="1"/>
  <c r="AG53" i="13"/>
  <c r="AD53" i="13"/>
  <c r="AA53" i="13"/>
  <c r="X53" i="13"/>
  <c r="AI52" i="13"/>
  <c r="AR52" i="24" s="1"/>
  <c r="AG52" i="13"/>
  <c r="AD52" i="13"/>
  <c r="AA52" i="13"/>
  <c r="X52" i="13"/>
  <c r="U52" i="13"/>
  <c r="R52" i="13"/>
  <c r="O52" i="13"/>
  <c r="AI51" i="13"/>
  <c r="AR51" i="24" s="1"/>
  <c r="AG51" i="13"/>
  <c r="AD51" i="13"/>
  <c r="AA51" i="13"/>
  <c r="X51" i="13"/>
  <c r="U51" i="13"/>
  <c r="R51" i="13"/>
  <c r="O51" i="13"/>
  <c r="AI50" i="13"/>
  <c r="AR50" i="24" s="1"/>
  <c r="AG50" i="13"/>
  <c r="AD50" i="13"/>
  <c r="AA50" i="13"/>
  <c r="X50" i="13"/>
  <c r="U50" i="13"/>
  <c r="R50" i="13"/>
  <c r="O50" i="13"/>
  <c r="AI49" i="13"/>
  <c r="AR49" i="24" s="1"/>
  <c r="AG49" i="13"/>
  <c r="AD49" i="13"/>
  <c r="AA49" i="13"/>
  <c r="X49" i="13"/>
  <c r="U49" i="13"/>
  <c r="R49" i="13"/>
  <c r="O49" i="13"/>
  <c r="AI48" i="13"/>
  <c r="AR48" i="24" s="1"/>
  <c r="AG48" i="13"/>
  <c r="AD48" i="13"/>
  <c r="AA48" i="13"/>
  <c r="X48" i="13"/>
  <c r="U48" i="13"/>
  <c r="R48" i="13"/>
  <c r="O48" i="13"/>
  <c r="AI47" i="13"/>
  <c r="AR47" i="24" s="1"/>
  <c r="AG47" i="13"/>
  <c r="AD47" i="13"/>
  <c r="AA47" i="13"/>
  <c r="X47" i="13"/>
  <c r="U47" i="13"/>
  <c r="R47" i="13"/>
  <c r="O47" i="13"/>
  <c r="AI46" i="13"/>
  <c r="AR46" i="24" s="1"/>
  <c r="AG46" i="13"/>
  <c r="AD46" i="13"/>
  <c r="AA46" i="13"/>
  <c r="X46" i="13"/>
  <c r="U46" i="13"/>
  <c r="R46" i="13"/>
  <c r="O46" i="13"/>
  <c r="AI45" i="13"/>
  <c r="AR45" i="24" s="1"/>
  <c r="AG45" i="13"/>
  <c r="AD45" i="13"/>
  <c r="AA45" i="13"/>
  <c r="X45" i="13"/>
  <c r="U45" i="13"/>
  <c r="R45" i="13"/>
  <c r="O45" i="13"/>
  <c r="AI44" i="13"/>
  <c r="AR44" i="24" s="1"/>
  <c r="AG44" i="13"/>
  <c r="AD44" i="13"/>
  <c r="AA44" i="13"/>
  <c r="X44" i="13"/>
  <c r="U44" i="13"/>
  <c r="R44" i="13"/>
  <c r="O44" i="13"/>
  <c r="AI43" i="13"/>
  <c r="AR43" i="24" s="1"/>
  <c r="AG43" i="13"/>
  <c r="AD43" i="13"/>
  <c r="AA43" i="13"/>
  <c r="X43" i="13"/>
  <c r="U43" i="13"/>
  <c r="R43" i="13"/>
  <c r="O43" i="13"/>
  <c r="AI42" i="13"/>
  <c r="AR42" i="24" s="1"/>
  <c r="AG42" i="13"/>
  <c r="AD42" i="13"/>
  <c r="AA42" i="13"/>
  <c r="X42" i="13"/>
  <c r="U42" i="13"/>
  <c r="R42" i="13"/>
  <c r="O42" i="13"/>
  <c r="AI41" i="13"/>
  <c r="AR41" i="24" s="1"/>
  <c r="AG41" i="13"/>
  <c r="AD41" i="13"/>
  <c r="AA41" i="13"/>
  <c r="X41" i="13"/>
  <c r="U41" i="13"/>
  <c r="R41" i="13"/>
  <c r="O41" i="13"/>
  <c r="AI40" i="13"/>
  <c r="AR40" i="24" s="1"/>
  <c r="AG40" i="13"/>
  <c r="AD40" i="13"/>
  <c r="AA40" i="13"/>
  <c r="X40" i="13"/>
  <c r="U40" i="13"/>
  <c r="R40" i="13"/>
  <c r="O40" i="13"/>
  <c r="AI38" i="13"/>
  <c r="AR38" i="24" s="1"/>
  <c r="AG38" i="13"/>
  <c r="AD38" i="13"/>
  <c r="AA38" i="13"/>
  <c r="X38" i="13"/>
  <c r="U38" i="13"/>
  <c r="R38" i="13"/>
  <c r="O38" i="13"/>
  <c r="AI37" i="13"/>
  <c r="AR37" i="24" s="1"/>
  <c r="AG37" i="13"/>
  <c r="AD37" i="13"/>
  <c r="AA37" i="13"/>
  <c r="X37" i="13"/>
  <c r="U37" i="13"/>
  <c r="R37" i="13"/>
  <c r="O37" i="13"/>
  <c r="AI36" i="13"/>
  <c r="AR36" i="24" s="1"/>
  <c r="AG36" i="13"/>
  <c r="AD36" i="13"/>
  <c r="AA36" i="13"/>
  <c r="X36" i="13"/>
  <c r="U36" i="13"/>
  <c r="R36" i="13"/>
  <c r="O36" i="13"/>
  <c r="AI34" i="13"/>
  <c r="AR34" i="24" s="1"/>
  <c r="AG34" i="13"/>
  <c r="AD34" i="13"/>
  <c r="AA34" i="13"/>
  <c r="X34" i="13"/>
  <c r="U34" i="13"/>
  <c r="R34" i="13"/>
  <c r="O34" i="13"/>
  <c r="AI33" i="13"/>
  <c r="AR33" i="24" s="1"/>
  <c r="AG33" i="13"/>
  <c r="AD33" i="13"/>
  <c r="AA33" i="13"/>
  <c r="X33" i="13"/>
  <c r="U33" i="13"/>
  <c r="R33" i="13"/>
  <c r="O33" i="13"/>
  <c r="AI32" i="13"/>
  <c r="AR32" i="24" s="1"/>
  <c r="AG32" i="13"/>
  <c r="AD32" i="13"/>
  <c r="AA32" i="13"/>
  <c r="X32" i="13"/>
  <c r="U32" i="13"/>
  <c r="R32" i="13"/>
  <c r="O32" i="13"/>
  <c r="AI31" i="13"/>
  <c r="AR31" i="24" s="1"/>
  <c r="AG31" i="13"/>
  <c r="AD31" i="13"/>
  <c r="AA31" i="13"/>
  <c r="X31" i="13"/>
  <c r="U31" i="13"/>
  <c r="R31" i="13"/>
  <c r="O31" i="13"/>
  <c r="AI30" i="13"/>
  <c r="AR30" i="24" s="1"/>
  <c r="AG30" i="13"/>
  <c r="AD30" i="13"/>
  <c r="AA30" i="13"/>
  <c r="X30" i="13"/>
  <c r="U30" i="13"/>
  <c r="R30" i="13"/>
  <c r="O30" i="13"/>
  <c r="AI29" i="13"/>
  <c r="AR29" i="24" s="1"/>
  <c r="AG29" i="13"/>
  <c r="AD29" i="13"/>
  <c r="AA29" i="13"/>
  <c r="X29" i="13"/>
  <c r="U29" i="13"/>
  <c r="R29" i="13"/>
  <c r="O29" i="13"/>
  <c r="AI28" i="13"/>
  <c r="AR28" i="24" s="1"/>
  <c r="AG28" i="13"/>
  <c r="AD28" i="13"/>
  <c r="AA28" i="13"/>
  <c r="X28" i="13"/>
  <c r="U28" i="13"/>
  <c r="R28" i="13"/>
  <c r="O28" i="13"/>
  <c r="AI27" i="13"/>
  <c r="AR27" i="24" s="1"/>
  <c r="AG27" i="13"/>
  <c r="AD27" i="13"/>
  <c r="AA27" i="13"/>
  <c r="X27" i="13"/>
  <c r="U27" i="13"/>
  <c r="R27" i="13"/>
  <c r="O27" i="13"/>
  <c r="AI26" i="13"/>
  <c r="AR26" i="24" s="1"/>
  <c r="AG26" i="13"/>
  <c r="AD26" i="13"/>
  <c r="AA26" i="13"/>
  <c r="X26" i="13"/>
  <c r="U26" i="13"/>
  <c r="R26" i="13"/>
  <c r="O26" i="13"/>
  <c r="AI25" i="13"/>
  <c r="AR25" i="24" s="1"/>
  <c r="AG25" i="13"/>
  <c r="AD25" i="13"/>
  <c r="AA25" i="13"/>
  <c r="X25" i="13"/>
  <c r="U25" i="13"/>
  <c r="R25" i="13"/>
  <c r="O25" i="13"/>
  <c r="AI22" i="13"/>
  <c r="AR22" i="24" s="1"/>
  <c r="AG22" i="13"/>
  <c r="AD22" i="13"/>
  <c r="AA22" i="13"/>
  <c r="X22" i="13"/>
  <c r="U22" i="13"/>
  <c r="R22" i="13"/>
  <c r="O22" i="13"/>
  <c r="AI21" i="13"/>
  <c r="AR21" i="24" s="1"/>
  <c r="AG21" i="13"/>
  <c r="AD21" i="13"/>
  <c r="AA21" i="13"/>
  <c r="X21" i="13"/>
  <c r="U21" i="13"/>
  <c r="R21" i="13"/>
  <c r="O21" i="13"/>
  <c r="AI19" i="13"/>
  <c r="AR19" i="24" s="1"/>
  <c r="AG19" i="13"/>
  <c r="AD19" i="13"/>
  <c r="AA19" i="13"/>
  <c r="X19" i="13"/>
  <c r="U19" i="13"/>
  <c r="R19" i="13"/>
  <c r="O19" i="13"/>
  <c r="AI18" i="13"/>
  <c r="AR18" i="24" s="1"/>
  <c r="AG18" i="13"/>
  <c r="AD18" i="13"/>
  <c r="AA18" i="13"/>
  <c r="X18" i="13"/>
  <c r="U18" i="13"/>
  <c r="R18" i="13"/>
  <c r="O18" i="13"/>
  <c r="AI17" i="13"/>
  <c r="AR17" i="24" s="1"/>
  <c r="AG17" i="13"/>
  <c r="AD17" i="13"/>
  <c r="AA17" i="13"/>
  <c r="X17" i="13"/>
  <c r="U17" i="13"/>
  <c r="R17" i="13"/>
  <c r="O17" i="13"/>
  <c r="AI15" i="13"/>
  <c r="AR15" i="24" s="1"/>
  <c r="AG15" i="13"/>
  <c r="AD15" i="13"/>
  <c r="AA15" i="13"/>
  <c r="X15" i="13"/>
  <c r="U15" i="13"/>
  <c r="R15" i="13"/>
  <c r="O15" i="13"/>
  <c r="AI14" i="13"/>
  <c r="AR14" i="24" s="1"/>
  <c r="AG14" i="13"/>
  <c r="AD14" i="13"/>
  <c r="AA14" i="13"/>
  <c r="X14" i="13"/>
  <c r="U14" i="13"/>
  <c r="R14" i="13"/>
  <c r="O14" i="13"/>
  <c r="AI13" i="13"/>
  <c r="AR13" i="24" s="1"/>
  <c r="AG13" i="13"/>
  <c r="AD13" i="13"/>
  <c r="AA13" i="13"/>
  <c r="X13" i="13"/>
  <c r="U13" i="13"/>
  <c r="R13" i="13"/>
  <c r="O13" i="13"/>
  <c r="AI12" i="13"/>
  <c r="AR12" i="24" s="1"/>
  <c r="AG12" i="13"/>
  <c r="AD12" i="13"/>
  <c r="AA12" i="13"/>
  <c r="X12" i="13"/>
  <c r="U12" i="13"/>
  <c r="R12" i="13"/>
  <c r="O12" i="13"/>
  <c r="AI11" i="13"/>
  <c r="AR11" i="24" s="1"/>
  <c r="AG11" i="13"/>
  <c r="AD11" i="13"/>
  <c r="AA11" i="13"/>
  <c r="X11" i="13"/>
  <c r="U11" i="13"/>
  <c r="R11" i="13"/>
  <c r="O11" i="13"/>
  <c r="AI9" i="13"/>
  <c r="AR9" i="24" s="1"/>
  <c r="AG9" i="13"/>
  <c r="AD9" i="13"/>
  <c r="AA9" i="13"/>
  <c r="X9" i="13"/>
  <c r="U9" i="13"/>
  <c r="R9" i="13"/>
  <c r="O9" i="13"/>
  <c r="AK55" i="13" l="1"/>
  <c r="AK158" i="13"/>
  <c r="AK161" i="13"/>
  <c r="AK163" i="13"/>
  <c r="AK164" i="13"/>
  <c r="AK166" i="13"/>
  <c r="AK168" i="13"/>
  <c r="AK169" i="13"/>
  <c r="AK171" i="13"/>
  <c r="AK173" i="13"/>
  <c r="AK174" i="13"/>
  <c r="AK175" i="13"/>
  <c r="AK181" i="13"/>
  <c r="AK182" i="13"/>
  <c r="AK183" i="13"/>
  <c r="AK184" i="13"/>
  <c r="AK185" i="13"/>
  <c r="AK187" i="13"/>
  <c r="AK189" i="13"/>
  <c r="AK190" i="13"/>
  <c r="AK193" i="13"/>
  <c r="AK194" i="13"/>
  <c r="AK195" i="13"/>
  <c r="AK197" i="13"/>
  <c r="AK198" i="13"/>
  <c r="AK200" i="13"/>
  <c r="AK203" i="13"/>
  <c r="AK204" i="13"/>
  <c r="AK206" i="13"/>
  <c r="AK207" i="13"/>
  <c r="AK208" i="13"/>
  <c r="AK210" i="13"/>
  <c r="AK212" i="13"/>
  <c r="AK213" i="13"/>
  <c r="R453" i="13"/>
  <c r="AK58" i="13"/>
  <c r="AK59" i="13"/>
  <c r="AK61" i="13"/>
  <c r="AK62" i="13"/>
  <c r="AK63" i="13"/>
  <c r="AK68" i="13"/>
  <c r="AK69" i="13"/>
  <c r="AK70" i="13"/>
  <c r="AK73" i="13"/>
  <c r="AK76" i="13"/>
  <c r="AK77" i="13"/>
  <c r="AK79" i="13"/>
  <c r="AK80" i="13"/>
  <c r="AK82" i="13"/>
  <c r="AK84" i="13"/>
  <c r="AK88" i="13"/>
  <c r="AK89" i="13"/>
  <c r="AK91" i="13"/>
  <c r="AK94" i="13"/>
  <c r="AK96" i="13"/>
  <c r="AK98" i="13"/>
  <c r="AK99" i="13"/>
  <c r="AK100" i="13"/>
  <c r="AK104" i="13"/>
  <c r="AK105" i="13"/>
  <c r="AK106" i="13"/>
  <c r="AK112" i="13"/>
  <c r="AK113" i="13"/>
  <c r="AK115" i="13"/>
  <c r="AK116" i="13"/>
  <c r="AK117" i="13"/>
  <c r="AK119" i="13"/>
  <c r="AK124" i="13"/>
  <c r="AK127" i="13"/>
  <c r="AK129" i="13"/>
  <c r="AK131" i="13"/>
  <c r="AK132" i="13"/>
  <c r="AK135" i="13"/>
  <c r="AK146" i="13"/>
  <c r="AK150" i="13"/>
  <c r="AK152" i="13"/>
  <c r="AK153" i="13"/>
  <c r="AK155" i="13"/>
  <c r="AK121" i="13"/>
  <c r="AK123" i="13"/>
  <c r="AK141" i="13"/>
  <c r="AK142" i="13"/>
  <c r="AK143" i="13"/>
  <c r="AK149" i="13"/>
  <c r="AK137" i="13"/>
  <c r="AK86" i="13"/>
  <c r="AD453" i="13"/>
  <c r="AK108" i="13"/>
  <c r="AK136" i="13"/>
  <c r="AG453" i="13"/>
  <c r="AI453" i="13"/>
  <c r="U453" i="13"/>
  <c r="X453" i="13"/>
  <c r="O453" i="13"/>
  <c r="AA453" i="13"/>
  <c r="AK11" i="13"/>
  <c r="AK12" i="13"/>
  <c r="AK370" i="13"/>
  <c r="AK371" i="13"/>
  <c r="AK372" i="13"/>
  <c r="AK374" i="13"/>
  <c r="AK375" i="13"/>
  <c r="AK376" i="13"/>
  <c r="AK378" i="13"/>
  <c r="AK380" i="13"/>
  <c r="AK381" i="13"/>
  <c r="AK384" i="13"/>
  <c r="AK385" i="13"/>
  <c r="AK386" i="13"/>
  <c r="AK389" i="13"/>
  <c r="AK390" i="13"/>
  <c r="AK391" i="13"/>
  <c r="AK393" i="13"/>
  <c r="AK395" i="13"/>
  <c r="AK397" i="13"/>
  <c r="AK399" i="13"/>
  <c r="AK400" i="13"/>
  <c r="AK401" i="13"/>
  <c r="AK404" i="13"/>
  <c r="AK405" i="13"/>
  <c r="AK406" i="13"/>
  <c r="AK408" i="13"/>
  <c r="AK409" i="13"/>
  <c r="AK410" i="13"/>
  <c r="AK413" i="13"/>
  <c r="AK414" i="13"/>
  <c r="AK415" i="13"/>
  <c r="AK418" i="13"/>
  <c r="AK419" i="13"/>
  <c r="AK420" i="13"/>
  <c r="AK422" i="13"/>
  <c r="AK424" i="13"/>
  <c r="AK426" i="13"/>
  <c r="AK429" i="13"/>
  <c r="AK430" i="13"/>
  <c r="AK432" i="13"/>
  <c r="AK435" i="13"/>
  <c r="AK436" i="13"/>
  <c r="AK437" i="13"/>
  <c r="AK439" i="13"/>
  <c r="AK441" i="13"/>
  <c r="AK442" i="13"/>
  <c r="AK445" i="13"/>
  <c r="AK446" i="13"/>
  <c r="AK447" i="13"/>
  <c r="AK449" i="13"/>
  <c r="AK450" i="13"/>
  <c r="AK452" i="13"/>
  <c r="AK305" i="13"/>
  <c r="AK306" i="13"/>
  <c r="AK307" i="13"/>
  <c r="AK311" i="13"/>
  <c r="AK312" i="13"/>
  <c r="AK313" i="13"/>
  <c r="AK316" i="13"/>
  <c r="AK317" i="13"/>
  <c r="AK318" i="13"/>
  <c r="AK320" i="13"/>
  <c r="AK322" i="13"/>
  <c r="AK323" i="13"/>
  <c r="AK325" i="13"/>
  <c r="AK326" i="13"/>
  <c r="AK327" i="13"/>
  <c r="AK329" i="13"/>
  <c r="AK330" i="13"/>
  <c r="AK331" i="13"/>
  <c r="AK333" i="13"/>
  <c r="AK334" i="13"/>
  <c r="AK335" i="13"/>
  <c r="AK338" i="13"/>
  <c r="AK340" i="13"/>
  <c r="AK341" i="13"/>
  <c r="AK344" i="13"/>
  <c r="AK346" i="13"/>
  <c r="AK348" i="13"/>
  <c r="AK351" i="13"/>
  <c r="AK352" i="13"/>
  <c r="AK353" i="13"/>
  <c r="AK355" i="13"/>
  <c r="AK356" i="13"/>
  <c r="AK359" i="13"/>
  <c r="AK362" i="13"/>
  <c r="AK363" i="13"/>
  <c r="AK365" i="13"/>
  <c r="AK13" i="13"/>
  <c r="AK14" i="13"/>
  <c r="AK15" i="13"/>
  <c r="AK17" i="13"/>
  <c r="AK18" i="13"/>
  <c r="AK19" i="13"/>
  <c r="AK21" i="13"/>
  <c r="AK22" i="13"/>
  <c r="AK25" i="13"/>
  <c r="AK26" i="13"/>
  <c r="AK27" i="13"/>
  <c r="AK28" i="13"/>
  <c r="AK29" i="13"/>
  <c r="AK30" i="13"/>
  <c r="AK31" i="13"/>
  <c r="AK33" i="13"/>
  <c r="AK34" i="13"/>
  <c r="AK36" i="13"/>
  <c r="AK38" i="13"/>
  <c r="AK40" i="13"/>
  <c r="AK41" i="13"/>
  <c r="AK43" i="13"/>
  <c r="AK45" i="13"/>
  <c r="AK46" i="13"/>
  <c r="AK47" i="13"/>
  <c r="AK49" i="13"/>
  <c r="AK51" i="13"/>
  <c r="AK52" i="13"/>
  <c r="AK53" i="13"/>
  <c r="AK216" i="13"/>
  <c r="AK218" i="13"/>
  <c r="AK219" i="13"/>
  <c r="AK222" i="13"/>
  <c r="AK223" i="13"/>
  <c r="AK225" i="13"/>
  <c r="AK227" i="13"/>
  <c r="AK228" i="13"/>
  <c r="AK229" i="13"/>
  <c r="AK231" i="13"/>
  <c r="AK232" i="13"/>
  <c r="AK233" i="13"/>
  <c r="AK235" i="13"/>
  <c r="AK236" i="13"/>
  <c r="AK237" i="13"/>
  <c r="AK239" i="13"/>
  <c r="AK241" i="13"/>
  <c r="AK242" i="13"/>
  <c r="AK244" i="13"/>
  <c r="AK245" i="13"/>
  <c r="AK246" i="13"/>
  <c r="AK248" i="13"/>
  <c r="AK249" i="13"/>
  <c r="AK251" i="13"/>
  <c r="AK253" i="13"/>
  <c r="AK254" i="13"/>
  <c r="AK256" i="13"/>
  <c r="AK258" i="13"/>
  <c r="AK260" i="13"/>
  <c r="AK261" i="13"/>
  <c r="AK264" i="13"/>
  <c r="AK265" i="13"/>
  <c r="AK267" i="13"/>
  <c r="AK269" i="13"/>
  <c r="AK270" i="13"/>
  <c r="AK271" i="13"/>
  <c r="AK274" i="13"/>
  <c r="AK275" i="13"/>
  <c r="AK276" i="13"/>
  <c r="AK279" i="13"/>
  <c r="AK280" i="13"/>
  <c r="AK282" i="13"/>
  <c r="AK286" i="13"/>
  <c r="AK288" i="13"/>
  <c r="AK289" i="13"/>
  <c r="AK292" i="13"/>
  <c r="AK293" i="13"/>
  <c r="AK294" i="13"/>
  <c r="AK296" i="13"/>
  <c r="AK297" i="13"/>
  <c r="AK299" i="13"/>
  <c r="AK302" i="13"/>
  <c r="AK303" i="13"/>
  <c r="AK367" i="13"/>
  <c r="AK32" i="13"/>
  <c r="AK42" i="13"/>
  <c r="AK75" i="13"/>
  <c r="AK110" i="13"/>
  <c r="AK148" i="13"/>
  <c r="AK37" i="13"/>
  <c r="AK44" i="13"/>
  <c r="AK66" i="13"/>
  <c r="AK67" i="13"/>
  <c r="AK78" i="13"/>
  <c r="AK90" i="13"/>
  <c r="AK102" i="13"/>
  <c r="AK103" i="13"/>
  <c r="AK114" i="13"/>
  <c r="AK126" i="13"/>
  <c r="AK139" i="13"/>
  <c r="AK140" i="13"/>
  <c r="AK151" i="13"/>
  <c r="AK165" i="13"/>
  <c r="AK178" i="13"/>
  <c r="AK9" i="13"/>
  <c r="AK50" i="13"/>
  <c r="AK60" i="13"/>
  <c r="AK72" i="13"/>
  <c r="AK85" i="13"/>
  <c r="AK97" i="13"/>
  <c r="AK120" i="13"/>
  <c r="AK133" i="13"/>
  <c r="AK144" i="13"/>
  <c r="AK160" i="13"/>
  <c r="AK172" i="13"/>
  <c r="AK48" i="13"/>
  <c r="AK56" i="13"/>
  <c r="AK65" i="13"/>
  <c r="AK74" i="13"/>
  <c r="AK83" i="13"/>
  <c r="AK92" i="13"/>
  <c r="AK101" i="13"/>
  <c r="AK109" i="13"/>
  <c r="AK118" i="13"/>
  <c r="AK128" i="13"/>
  <c r="AK138" i="13"/>
  <c r="AK147" i="13"/>
  <c r="AK157" i="13"/>
  <c r="AK167" i="13"/>
  <c r="AK177" i="13"/>
  <c r="AK186" i="13"/>
  <c r="AK196" i="13"/>
  <c r="AK205" i="13"/>
  <c r="AK215" i="13"/>
  <c r="AK226" i="13"/>
  <c r="AK234" i="13"/>
  <c r="AK243" i="13"/>
  <c r="AK252" i="13"/>
  <c r="AK263" i="13"/>
  <c r="AK272" i="13"/>
  <c r="AK284" i="13"/>
  <c r="AK295" i="13"/>
  <c r="AK309" i="13"/>
  <c r="AK319" i="13"/>
  <c r="AK328" i="13"/>
  <c r="AK337" i="13"/>
  <c r="AK349" i="13"/>
  <c r="AK360" i="13"/>
  <c r="AK373" i="13"/>
  <c r="AK383" i="13"/>
  <c r="AK392" i="13"/>
  <c r="AK402" i="13"/>
  <c r="AK412" i="13"/>
  <c r="AK421" i="13"/>
  <c r="AK433" i="13"/>
  <c r="AK444" i="13"/>
  <c r="AK191" i="13"/>
  <c r="AK201" i="13"/>
  <c r="AK209" i="13"/>
  <c r="AK221" i="13"/>
  <c r="AK230" i="13"/>
  <c r="AK238" i="13"/>
  <c r="AK247" i="13"/>
  <c r="AK257" i="13"/>
  <c r="AK268" i="13"/>
  <c r="AK277" i="13"/>
  <c r="AK290" i="13"/>
  <c r="AK300" i="13"/>
  <c r="AK315" i="13"/>
  <c r="AK324" i="13"/>
  <c r="AK332" i="13"/>
  <c r="AK342" i="13"/>
  <c r="AK354" i="13"/>
  <c r="AK368" i="13"/>
  <c r="AK377" i="13"/>
  <c r="AK387" i="13"/>
  <c r="AK398" i="13"/>
  <c r="AK407" i="13"/>
  <c r="AK417" i="13"/>
  <c r="AK427" i="13"/>
  <c r="AK438" i="13"/>
  <c r="AK448" i="13"/>
  <c r="AJ398" i="13" l="1"/>
  <c r="AS398" i="24" s="1"/>
  <c r="AT398" i="24"/>
  <c r="AJ268" i="13"/>
  <c r="AS268" i="24" s="1"/>
  <c r="AT268" i="24"/>
  <c r="AJ191" i="13"/>
  <c r="AS191" i="24" s="1"/>
  <c r="AT191" i="24"/>
  <c r="AJ373" i="13"/>
  <c r="AS373" i="24" s="1"/>
  <c r="AT373" i="24"/>
  <c r="AJ284" i="13"/>
  <c r="AS284" i="24" s="1"/>
  <c r="AT284" i="24"/>
  <c r="AJ205" i="13"/>
  <c r="AS205" i="24" s="1"/>
  <c r="AT205" i="24"/>
  <c r="AJ128" i="13"/>
  <c r="AS128" i="24" s="1"/>
  <c r="AT128" i="24"/>
  <c r="AJ56" i="13"/>
  <c r="AS56" i="24" s="1"/>
  <c r="AT56" i="24"/>
  <c r="AJ85" i="13"/>
  <c r="AS85" i="24" s="1"/>
  <c r="AT85" i="24"/>
  <c r="AJ9" i="13"/>
  <c r="AS9" i="24" s="1"/>
  <c r="AT9" i="24"/>
  <c r="AJ140" i="13"/>
  <c r="AS140" i="24" s="1"/>
  <c r="AT140" i="24"/>
  <c r="AJ103" i="13"/>
  <c r="AS103" i="24" s="1"/>
  <c r="AT103" i="24"/>
  <c r="AJ67" i="13"/>
  <c r="AS67" i="24" s="1"/>
  <c r="AT67" i="24"/>
  <c r="AJ148" i="13"/>
  <c r="AS148" i="24" s="1"/>
  <c r="AT148" i="24"/>
  <c r="AJ32" i="13"/>
  <c r="AS32" i="24" s="1"/>
  <c r="AT32" i="24"/>
  <c r="AJ299" i="13"/>
  <c r="AS299" i="24" s="1"/>
  <c r="AT299" i="24"/>
  <c r="AJ293" i="13"/>
  <c r="AS293" i="24" s="1"/>
  <c r="AT293" i="24"/>
  <c r="AJ286" i="13"/>
  <c r="AS286" i="24" s="1"/>
  <c r="AT286" i="24"/>
  <c r="AJ276" i="13"/>
  <c r="AS276" i="24" s="1"/>
  <c r="AT276" i="24"/>
  <c r="AJ270" i="13"/>
  <c r="AS270" i="24" s="1"/>
  <c r="AT270" i="24"/>
  <c r="AJ264" i="13"/>
  <c r="AS264" i="24" s="1"/>
  <c r="AT264" i="24"/>
  <c r="AJ256" i="13"/>
  <c r="AS256" i="24" s="1"/>
  <c r="AT256" i="24"/>
  <c r="AJ249" i="13"/>
  <c r="AS249" i="24" s="1"/>
  <c r="AT249" i="24"/>
  <c r="AJ244" i="13"/>
  <c r="AS244" i="24" s="1"/>
  <c r="AT244" i="24"/>
  <c r="AJ237" i="13"/>
  <c r="AS237" i="24" s="1"/>
  <c r="AT237" i="24"/>
  <c r="AJ232" i="13"/>
  <c r="AS232" i="24" s="1"/>
  <c r="AT232" i="24"/>
  <c r="AJ227" i="13"/>
  <c r="AS227" i="24" s="1"/>
  <c r="AT227" i="24"/>
  <c r="AJ219" i="13"/>
  <c r="AS219" i="24" s="1"/>
  <c r="AT219" i="24"/>
  <c r="AJ52" i="13"/>
  <c r="AS52" i="24" s="1"/>
  <c r="AT52" i="24"/>
  <c r="AJ46" i="13"/>
  <c r="AS46" i="24" s="1"/>
  <c r="AT46" i="24"/>
  <c r="AJ40" i="13"/>
  <c r="AS40" i="24" s="1"/>
  <c r="AT40" i="24"/>
  <c r="AJ33" i="13"/>
  <c r="AS33" i="24" s="1"/>
  <c r="AT33" i="24"/>
  <c r="AJ28" i="13"/>
  <c r="AS28" i="24" s="1"/>
  <c r="AT28" i="24"/>
  <c r="AJ22" i="13"/>
  <c r="AS22" i="24" s="1"/>
  <c r="AT22" i="24"/>
  <c r="AJ17" i="13"/>
  <c r="AS17" i="24" s="1"/>
  <c r="AT17" i="24"/>
  <c r="AJ365" i="13"/>
  <c r="AS365" i="24" s="1"/>
  <c r="AT365" i="24"/>
  <c r="AJ356" i="13"/>
  <c r="AS356" i="24" s="1"/>
  <c r="AT356" i="24"/>
  <c r="AJ351" i="13"/>
  <c r="AS351" i="24" s="1"/>
  <c r="AT351" i="24"/>
  <c r="AJ341" i="13"/>
  <c r="AS341" i="24" s="1"/>
  <c r="AT341" i="24"/>
  <c r="AJ334" i="13"/>
  <c r="AS334" i="24" s="1"/>
  <c r="AT334" i="24"/>
  <c r="AJ329" i="13"/>
  <c r="AS329" i="24" s="1"/>
  <c r="AT329" i="24"/>
  <c r="AJ323" i="13"/>
  <c r="AS323" i="24" s="1"/>
  <c r="AT323" i="24"/>
  <c r="AJ317" i="13"/>
  <c r="AS317" i="24" s="1"/>
  <c r="AT317" i="24"/>
  <c r="AJ311" i="13"/>
  <c r="AS311" i="24" s="1"/>
  <c r="AT311" i="24"/>
  <c r="AJ452" i="13"/>
  <c r="AS452" i="24" s="1"/>
  <c r="AT452" i="24"/>
  <c r="AJ446" i="13"/>
  <c r="AS446" i="24" s="1"/>
  <c r="AT446" i="24"/>
  <c r="AJ439" i="13"/>
  <c r="AS439" i="24" s="1"/>
  <c r="AT439" i="24"/>
  <c r="AJ432" i="13"/>
  <c r="AS432" i="24" s="1"/>
  <c r="AT432" i="24"/>
  <c r="AJ424" i="13"/>
  <c r="AS424" i="24" s="1"/>
  <c r="AT424" i="24"/>
  <c r="AJ418" i="13"/>
  <c r="AS418" i="24" s="1"/>
  <c r="AT418" i="24"/>
  <c r="AJ410" i="13"/>
  <c r="AS410" i="24" s="1"/>
  <c r="AT410" i="24"/>
  <c r="AJ405" i="13"/>
  <c r="AS405" i="24" s="1"/>
  <c r="AT405" i="24"/>
  <c r="AJ399" i="13"/>
  <c r="AS399" i="24" s="1"/>
  <c r="AT399" i="24"/>
  <c r="AJ391" i="13"/>
  <c r="AS391" i="24" s="1"/>
  <c r="AT391" i="24"/>
  <c r="AJ385" i="13"/>
  <c r="AS385" i="24" s="1"/>
  <c r="AT385" i="24"/>
  <c r="AJ378" i="13"/>
  <c r="AS378" i="24" s="1"/>
  <c r="AT378" i="24"/>
  <c r="AJ372" i="13"/>
  <c r="AS372" i="24" s="1"/>
  <c r="AT372" i="24"/>
  <c r="AJ11" i="13"/>
  <c r="AS11" i="24" s="1"/>
  <c r="AT11" i="24"/>
  <c r="AJ108" i="13"/>
  <c r="AS108" i="24" s="1"/>
  <c r="AT108" i="24"/>
  <c r="AJ149" i="13"/>
  <c r="AS149" i="24" s="1"/>
  <c r="AT149" i="24"/>
  <c r="AJ123" i="13"/>
  <c r="AS123" i="24" s="1"/>
  <c r="AT123" i="24"/>
  <c r="AJ152" i="13"/>
  <c r="AS152" i="24" s="1"/>
  <c r="AT152" i="24"/>
  <c r="AJ132" i="13"/>
  <c r="AS132" i="24" s="1"/>
  <c r="AT132" i="24"/>
  <c r="AJ124" i="13"/>
  <c r="AS124" i="24" s="1"/>
  <c r="AT124" i="24"/>
  <c r="AJ115" i="13"/>
  <c r="AS115" i="24" s="1"/>
  <c r="AT115" i="24"/>
  <c r="AJ105" i="13"/>
  <c r="AS105" i="24" s="1"/>
  <c r="AT105" i="24"/>
  <c r="AJ98" i="13"/>
  <c r="AS98" i="24" s="1"/>
  <c r="AT98" i="24"/>
  <c r="AJ89" i="13"/>
  <c r="AS89" i="24" s="1"/>
  <c r="AT89" i="24"/>
  <c r="AJ80" i="13"/>
  <c r="AS80" i="24" s="1"/>
  <c r="AT80" i="24"/>
  <c r="AJ73" i="13"/>
  <c r="AS73" i="24" s="1"/>
  <c r="AT73" i="24"/>
  <c r="AJ63" i="13"/>
  <c r="AS63" i="24" s="1"/>
  <c r="AT63" i="24"/>
  <c r="AJ58" i="13"/>
  <c r="AS58" i="24" s="1"/>
  <c r="AT58" i="24"/>
  <c r="AJ210" i="13"/>
  <c r="AS210" i="24" s="1"/>
  <c r="AT210" i="24"/>
  <c r="AJ204" i="13"/>
  <c r="AS204" i="24" s="1"/>
  <c r="AT204" i="24"/>
  <c r="AJ197" i="13"/>
  <c r="AS197" i="24" s="1"/>
  <c r="AT197" i="24"/>
  <c r="AJ190" i="13"/>
  <c r="AS190" i="24" s="1"/>
  <c r="AT190" i="24"/>
  <c r="AJ184" i="13"/>
  <c r="AS184" i="24" s="1"/>
  <c r="AT184" i="24"/>
  <c r="AJ175" i="13"/>
  <c r="AS175" i="24" s="1"/>
  <c r="AT175" i="24"/>
  <c r="AJ169" i="13"/>
  <c r="AS169" i="24" s="1"/>
  <c r="AT169" i="24"/>
  <c r="AJ163" i="13"/>
  <c r="AS163" i="24" s="1"/>
  <c r="AT163" i="24"/>
  <c r="AJ427" i="13"/>
  <c r="AS427" i="24" s="1"/>
  <c r="AT427" i="24"/>
  <c r="AJ387" i="13"/>
  <c r="AS387" i="24" s="1"/>
  <c r="AT387" i="24"/>
  <c r="AJ342" i="13"/>
  <c r="AS342" i="24" s="1"/>
  <c r="AT342" i="24"/>
  <c r="AJ300" i="13"/>
  <c r="AS300" i="24" s="1"/>
  <c r="AT300" i="24"/>
  <c r="AJ257" i="13"/>
  <c r="AS257" i="24" s="1"/>
  <c r="AT257" i="24"/>
  <c r="AJ221" i="13"/>
  <c r="AS221" i="24" s="1"/>
  <c r="AT221" i="24"/>
  <c r="AJ444" i="13"/>
  <c r="AS444" i="24" s="1"/>
  <c r="AT444" i="24"/>
  <c r="AJ402" i="13"/>
  <c r="AS402" i="24" s="1"/>
  <c r="AT402" i="24"/>
  <c r="AJ360" i="13"/>
  <c r="AS360" i="24" s="1"/>
  <c r="AT360" i="24"/>
  <c r="AJ319" i="13"/>
  <c r="AS319" i="24" s="1"/>
  <c r="AT319" i="24"/>
  <c r="AJ272" i="13"/>
  <c r="AS272" i="24" s="1"/>
  <c r="AT272" i="24"/>
  <c r="AJ234" i="13"/>
  <c r="AS234" i="24" s="1"/>
  <c r="AT234" i="24"/>
  <c r="AJ196" i="13"/>
  <c r="AS196" i="24" s="1"/>
  <c r="AT196" i="24"/>
  <c r="AJ157" i="13"/>
  <c r="AS157" i="24" s="1"/>
  <c r="AT157" i="24"/>
  <c r="AJ118" i="13"/>
  <c r="AS118" i="24" s="1"/>
  <c r="AT118" i="24"/>
  <c r="AJ83" i="13"/>
  <c r="AS83" i="24" s="1"/>
  <c r="AT83" i="24"/>
  <c r="AJ48" i="13"/>
  <c r="AS48" i="24" s="1"/>
  <c r="AT48" i="24"/>
  <c r="AJ133" i="13"/>
  <c r="AS133" i="24" s="1"/>
  <c r="AT133" i="24"/>
  <c r="AJ72" i="13"/>
  <c r="AS72" i="24" s="1"/>
  <c r="AT72" i="24"/>
  <c r="AJ178" i="13"/>
  <c r="AS178" i="24" s="1"/>
  <c r="AT178" i="24"/>
  <c r="AJ139" i="13"/>
  <c r="AS139" i="24" s="1"/>
  <c r="AT139" i="24"/>
  <c r="AJ102" i="13"/>
  <c r="AS102" i="24" s="1"/>
  <c r="AT102" i="24"/>
  <c r="AJ66" i="13"/>
  <c r="AS66" i="24" s="1"/>
  <c r="AT66" i="24"/>
  <c r="AJ110" i="13"/>
  <c r="AS110" i="24" s="1"/>
  <c r="AT110" i="24"/>
  <c r="AJ367" i="13"/>
  <c r="AS367" i="24" s="1"/>
  <c r="AT367" i="24"/>
  <c r="AJ297" i="13"/>
  <c r="AS297" i="24" s="1"/>
  <c r="AT297" i="24"/>
  <c r="AJ292" i="13"/>
  <c r="AS292" i="24" s="1"/>
  <c r="AT292" i="24"/>
  <c r="AJ282" i="13"/>
  <c r="AS282" i="24" s="1"/>
  <c r="AT282" i="24"/>
  <c r="AJ275" i="13"/>
  <c r="AS275" i="24" s="1"/>
  <c r="AT275" i="24"/>
  <c r="AJ269" i="13"/>
  <c r="AS269" i="24" s="1"/>
  <c r="AT269" i="24"/>
  <c r="AJ261" i="13"/>
  <c r="AS261" i="24" s="1"/>
  <c r="AT261" i="24"/>
  <c r="AJ254" i="13"/>
  <c r="AS254" i="24" s="1"/>
  <c r="AT254" i="24"/>
  <c r="AJ248" i="13"/>
  <c r="AS248" i="24" s="1"/>
  <c r="AT248" i="24"/>
  <c r="AJ242" i="13"/>
  <c r="AS242" i="24" s="1"/>
  <c r="AT242" i="24"/>
  <c r="AJ236" i="13"/>
  <c r="AS236" i="24" s="1"/>
  <c r="AT236" i="24"/>
  <c r="AJ231" i="13"/>
  <c r="AS231" i="24" s="1"/>
  <c r="AT231" i="24"/>
  <c r="AJ225" i="13"/>
  <c r="AS225" i="24" s="1"/>
  <c r="AT225" i="24"/>
  <c r="AJ218" i="13"/>
  <c r="AS218" i="24" s="1"/>
  <c r="AT218" i="24"/>
  <c r="AJ51" i="13"/>
  <c r="AS51" i="24" s="1"/>
  <c r="AT51" i="24"/>
  <c r="AJ45" i="13"/>
  <c r="AS45" i="24" s="1"/>
  <c r="AT45" i="24"/>
  <c r="AJ38" i="13"/>
  <c r="AS38" i="24" s="1"/>
  <c r="AT38" i="24"/>
  <c r="AJ31" i="13"/>
  <c r="AS31" i="24" s="1"/>
  <c r="AT31" i="24"/>
  <c r="AJ27" i="13"/>
  <c r="AS27" i="24" s="1"/>
  <c r="AT27" i="24"/>
  <c r="AJ21" i="13"/>
  <c r="AS21" i="24" s="1"/>
  <c r="AT21" i="24"/>
  <c r="AJ15" i="13"/>
  <c r="AS15" i="24" s="1"/>
  <c r="AT15" i="24"/>
  <c r="AJ363" i="13"/>
  <c r="AS363" i="24" s="1"/>
  <c r="AT363" i="24"/>
  <c r="AJ355" i="13"/>
  <c r="AS355" i="24" s="1"/>
  <c r="AT355" i="24"/>
  <c r="AJ348" i="13"/>
  <c r="AS348" i="24" s="1"/>
  <c r="AT348" i="24"/>
  <c r="AJ340" i="13"/>
  <c r="AS340" i="24" s="1"/>
  <c r="AT340" i="24"/>
  <c r="AJ333" i="13"/>
  <c r="AS333" i="24" s="1"/>
  <c r="AT333" i="24"/>
  <c r="AJ327" i="13"/>
  <c r="AS327" i="24" s="1"/>
  <c r="AT327" i="24"/>
  <c r="AJ322" i="13"/>
  <c r="AS322" i="24" s="1"/>
  <c r="AT322" i="24"/>
  <c r="AJ316" i="13"/>
  <c r="AS316" i="24" s="1"/>
  <c r="AT316" i="24"/>
  <c r="AJ307" i="13"/>
  <c r="AS307" i="24" s="1"/>
  <c r="AT307" i="24"/>
  <c r="AJ450" i="13"/>
  <c r="AS450" i="24" s="1"/>
  <c r="AT450" i="24"/>
  <c r="AJ445" i="13"/>
  <c r="AS445" i="24" s="1"/>
  <c r="AT445" i="24"/>
  <c r="AJ437" i="13"/>
  <c r="AS437" i="24" s="1"/>
  <c r="AT437" i="24"/>
  <c r="AJ430" i="13"/>
  <c r="AS430" i="24" s="1"/>
  <c r="AT430" i="24"/>
  <c r="AJ422" i="13"/>
  <c r="AS422" i="24" s="1"/>
  <c r="AT422" i="24"/>
  <c r="AJ415" i="13"/>
  <c r="AS415" i="24" s="1"/>
  <c r="AT415" i="24"/>
  <c r="AJ409" i="13"/>
  <c r="AS409" i="24" s="1"/>
  <c r="AT409" i="24"/>
  <c r="AJ404" i="13"/>
  <c r="AS404" i="24" s="1"/>
  <c r="AT404" i="24"/>
  <c r="AJ397" i="13"/>
  <c r="AS397" i="24" s="1"/>
  <c r="AT397" i="24"/>
  <c r="AJ390" i="13"/>
  <c r="AS390" i="24" s="1"/>
  <c r="AT390" i="24"/>
  <c r="AJ384" i="13"/>
  <c r="AS384" i="24" s="1"/>
  <c r="AT384" i="24"/>
  <c r="AJ376" i="13"/>
  <c r="AS376" i="24" s="1"/>
  <c r="AT376" i="24"/>
  <c r="AJ371" i="13"/>
  <c r="AS371" i="24" s="1"/>
  <c r="AT371" i="24"/>
  <c r="AJ143" i="13"/>
  <c r="AS143" i="24" s="1"/>
  <c r="AT143" i="24"/>
  <c r="AJ121" i="13"/>
  <c r="AS121" i="24" s="1"/>
  <c r="AT121" i="24"/>
  <c r="AJ150" i="13"/>
  <c r="AS150" i="24" s="1"/>
  <c r="AT150" i="24"/>
  <c r="AJ131" i="13"/>
  <c r="AS131" i="24" s="1"/>
  <c r="AT131" i="24"/>
  <c r="AJ119" i="13"/>
  <c r="AS119" i="24" s="1"/>
  <c r="AT119" i="24"/>
  <c r="AJ113" i="13"/>
  <c r="AS113" i="24" s="1"/>
  <c r="AT113" i="24"/>
  <c r="AJ104" i="13"/>
  <c r="AS104" i="24" s="1"/>
  <c r="AT104" i="24"/>
  <c r="AJ96" i="13"/>
  <c r="AS96" i="24" s="1"/>
  <c r="AT96" i="24"/>
  <c r="AJ88" i="13"/>
  <c r="AS88" i="24" s="1"/>
  <c r="AT88" i="24"/>
  <c r="AJ79" i="13"/>
  <c r="AS79" i="24" s="1"/>
  <c r="AT79" i="24"/>
  <c r="AJ70" i="13"/>
  <c r="AS70" i="24" s="1"/>
  <c r="AT70" i="24"/>
  <c r="AJ62" i="13"/>
  <c r="AS62" i="24" s="1"/>
  <c r="AT62" i="24"/>
  <c r="AJ208" i="13"/>
  <c r="AS208" i="24" s="1"/>
  <c r="AT208" i="24"/>
  <c r="AJ203" i="13"/>
  <c r="AS203" i="24" s="1"/>
  <c r="AT203" i="24"/>
  <c r="AJ195" i="13"/>
  <c r="AS195" i="24" s="1"/>
  <c r="AT195" i="24"/>
  <c r="AJ189" i="13"/>
  <c r="AS189" i="24" s="1"/>
  <c r="AT189" i="24"/>
  <c r="AJ183" i="13"/>
  <c r="AS183" i="24" s="1"/>
  <c r="AT183" i="24"/>
  <c r="AJ174" i="13"/>
  <c r="AS174" i="24" s="1"/>
  <c r="AT174" i="24"/>
  <c r="AJ168" i="13"/>
  <c r="AS168" i="24" s="1"/>
  <c r="AT168" i="24"/>
  <c r="AJ161" i="13"/>
  <c r="AS161" i="24" s="1"/>
  <c r="AT161" i="24"/>
  <c r="AJ438" i="13"/>
  <c r="AS438" i="24" s="1"/>
  <c r="AT438" i="24"/>
  <c r="AJ354" i="13"/>
  <c r="AS354" i="24" s="1"/>
  <c r="AT354" i="24"/>
  <c r="AJ315" i="13"/>
  <c r="AS315" i="24" s="1"/>
  <c r="AT315" i="24"/>
  <c r="AJ230" i="13"/>
  <c r="AS230" i="24" s="1"/>
  <c r="AT230" i="24"/>
  <c r="AJ412" i="13"/>
  <c r="AS412" i="24" s="1"/>
  <c r="AT412" i="24"/>
  <c r="AJ328" i="13"/>
  <c r="AS328" i="24" s="1"/>
  <c r="AT328" i="24"/>
  <c r="AJ243" i="13"/>
  <c r="AS243" i="24" s="1"/>
  <c r="AT243" i="24"/>
  <c r="AJ167" i="13"/>
  <c r="AS167" i="24" s="1"/>
  <c r="AT167" i="24"/>
  <c r="AJ92" i="13"/>
  <c r="AS92" i="24" s="1"/>
  <c r="AT92" i="24"/>
  <c r="AJ144" i="13"/>
  <c r="AS144" i="24" s="1"/>
  <c r="AT144" i="24"/>
  <c r="AJ417" i="13"/>
  <c r="AS417" i="24" s="1"/>
  <c r="AT417" i="24"/>
  <c r="AJ377" i="13"/>
  <c r="AS377" i="24" s="1"/>
  <c r="AT377" i="24"/>
  <c r="AJ332" i="13"/>
  <c r="AS332" i="24" s="1"/>
  <c r="AT332" i="24"/>
  <c r="AJ290" i="13"/>
  <c r="AS290" i="24" s="1"/>
  <c r="AT290" i="24"/>
  <c r="AJ247" i="13"/>
  <c r="AS247" i="24" s="1"/>
  <c r="AT247" i="24"/>
  <c r="AJ209" i="13"/>
  <c r="AS209" i="24" s="1"/>
  <c r="AT209" i="24"/>
  <c r="AJ433" i="13"/>
  <c r="AS433" i="24" s="1"/>
  <c r="AT433" i="24"/>
  <c r="AJ392" i="13"/>
  <c r="AS392" i="24" s="1"/>
  <c r="AT392" i="24"/>
  <c r="AJ349" i="13"/>
  <c r="AS349" i="24" s="1"/>
  <c r="AT349" i="24"/>
  <c r="AJ309" i="13"/>
  <c r="AS309" i="24" s="1"/>
  <c r="AT309" i="24"/>
  <c r="AJ263" i="13"/>
  <c r="AS263" i="24" s="1"/>
  <c r="AT263" i="24"/>
  <c r="AJ226" i="13"/>
  <c r="AS226" i="24" s="1"/>
  <c r="AT226" i="24"/>
  <c r="AJ186" i="13"/>
  <c r="AS186" i="24" s="1"/>
  <c r="AT186" i="24"/>
  <c r="AJ147" i="13"/>
  <c r="AS147" i="24" s="1"/>
  <c r="AT147" i="24"/>
  <c r="AJ109" i="13"/>
  <c r="AS109" i="24" s="1"/>
  <c r="AT109" i="24"/>
  <c r="AJ74" i="13"/>
  <c r="AS74" i="24" s="1"/>
  <c r="AT74" i="24"/>
  <c r="AJ172" i="13"/>
  <c r="AS172" i="24" s="1"/>
  <c r="AT172" i="24"/>
  <c r="AJ120" i="13"/>
  <c r="AS120" i="24" s="1"/>
  <c r="AT120" i="24"/>
  <c r="AJ60" i="13"/>
  <c r="AS60" i="24" s="1"/>
  <c r="AT60" i="24"/>
  <c r="AJ165" i="13"/>
  <c r="AS165" i="24" s="1"/>
  <c r="AT165" i="24"/>
  <c r="AJ126" i="13"/>
  <c r="AS126" i="24" s="1"/>
  <c r="AT126" i="24"/>
  <c r="AJ90" i="13"/>
  <c r="AS90" i="24" s="1"/>
  <c r="AT90" i="24"/>
  <c r="AJ44" i="13"/>
  <c r="AS44" i="24" s="1"/>
  <c r="AT44" i="24"/>
  <c r="AJ75" i="13"/>
  <c r="AS75" i="24" s="1"/>
  <c r="AT75" i="24"/>
  <c r="AJ303" i="13"/>
  <c r="AS303" i="24" s="1"/>
  <c r="AT303" i="24"/>
  <c r="AJ296" i="13"/>
  <c r="AS296" i="24" s="1"/>
  <c r="AT296" i="24"/>
  <c r="AJ289" i="13"/>
  <c r="AS289" i="24" s="1"/>
  <c r="AT289" i="24"/>
  <c r="AJ280" i="13"/>
  <c r="AS280" i="24" s="1"/>
  <c r="AT280" i="24"/>
  <c r="AJ274" i="13"/>
  <c r="AS274" i="24" s="1"/>
  <c r="AT274" i="24"/>
  <c r="AJ267" i="13"/>
  <c r="AS267" i="24" s="1"/>
  <c r="AT267" i="24"/>
  <c r="AJ260" i="13"/>
  <c r="AS260" i="24" s="1"/>
  <c r="AT260" i="24"/>
  <c r="AJ253" i="13"/>
  <c r="AS253" i="24" s="1"/>
  <c r="AT253" i="24"/>
  <c r="AJ246" i="13"/>
  <c r="AS246" i="24" s="1"/>
  <c r="AT246" i="24"/>
  <c r="AJ241" i="13"/>
  <c r="AS241" i="24" s="1"/>
  <c r="AT241" i="24"/>
  <c r="AJ235" i="13"/>
  <c r="AS235" i="24" s="1"/>
  <c r="AT235" i="24"/>
  <c r="AJ229" i="13"/>
  <c r="AS229" i="24" s="1"/>
  <c r="AT229" i="24"/>
  <c r="AJ223" i="13"/>
  <c r="AS223" i="24" s="1"/>
  <c r="AT223" i="24"/>
  <c r="AJ216" i="13"/>
  <c r="AS216" i="24" s="1"/>
  <c r="AT216" i="24"/>
  <c r="AJ49" i="13"/>
  <c r="AS49" i="24" s="1"/>
  <c r="AT49" i="24"/>
  <c r="AJ43" i="13"/>
  <c r="AS43" i="24" s="1"/>
  <c r="AT43" i="24"/>
  <c r="AJ36" i="13"/>
  <c r="AS36" i="24" s="1"/>
  <c r="AT36" i="24"/>
  <c r="AJ30" i="13"/>
  <c r="AS30" i="24" s="1"/>
  <c r="AT30" i="24"/>
  <c r="AJ26" i="13"/>
  <c r="AS26" i="24" s="1"/>
  <c r="AT26" i="24"/>
  <c r="AJ19" i="13"/>
  <c r="AS19" i="24" s="1"/>
  <c r="AT19" i="24"/>
  <c r="AJ14" i="13"/>
  <c r="AS14" i="24" s="1"/>
  <c r="AT14" i="24"/>
  <c r="AJ362" i="13"/>
  <c r="AS362" i="24" s="1"/>
  <c r="AT362" i="24"/>
  <c r="AJ353" i="13"/>
  <c r="AS353" i="24" s="1"/>
  <c r="AT353" i="24"/>
  <c r="AJ346" i="13"/>
  <c r="AS346" i="24" s="1"/>
  <c r="AT346" i="24"/>
  <c r="AJ338" i="13"/>
  <c r="AS338" i="24" s="1"/>
  <c r="AT338" i="24"/>
  <c r="AJ331" i="13"/>
  <c r="AS331" i="24" s="1"/>
  <c r="AT331" i="24"/>
  <c r="AJ326" i="13"/>
  <c r="AS326" i="24" s="1"/>
  <c r="AT326" i="24"/>
  <c r="AJ320" i="13"/>
  <c r="AS320" i="24" s="1"/>
  <c r="AT320" i="24"/>
  <c r="AJ313" i="13"/>
  <c r="AS313" i="24" s="1"/>
  <c r="AT313" i="24"/>
  <c r="AJ306" i="13"/>
  <c r="AS306" i="24" s="1"/>
  <c r="AT306" i="24"/>
  <c r="AJ449" i="13"/>
  <c r="AS449" i="24" s="1"/>
  <c r="AT449" i="24"/>
  <c r="AJ442" i="13"/>
  <c r="AS442" i="24" s="1"/>
  <c r="AT442" i="24"/>
  <c r="AJ436" i="13"/>
  <c r="AS436" i="24" s="1"/>
  <c r="AT436" i="24"/>
  <c r="AJ429" i="13"/>
  <c r="AS429" i="24" s="1"/>
  <c r="AT429" i="24"/>
  <c r="AJ420" i="13"/>
  <c r="AS420" i="24" s="1"/>
  <c r="AT420" i="24"/>
  <c r="AJ414" i="13"/>
  <c r="AS414" i="24" s="1"/>
  <c r="AT414" i="24"/>
  <c r="AJ408" i="13"/>
  <c r="AS408" i="24" s="1"/>
  <c r="AT408" i="24"/>
  <c r="AJ401" i="13"/>
  <c r="AS401" i="24" s="1"/>
  <c r="AT401" i="24"/>
  <c r="AJ395" i="13"/>
  <c r="AS395" i="24" s="1"/>
  <c r="AT395" i="24"/>
  <c r="AJ389" i="13"/>
  <c r="AS389" i="24" s="1"/>
  <c r="AT389" i="24"/>
  <c r="AJ381" i="13"/>
  <c r="AS381" i="24" s="1"/>
  <c r="AT381" i="24"/>
  <c r="AJ375" i="13"/>
  <c r="AS375" i="24" s="1"/>
  <c r="AT375" i="24"/>
  <c r="AJ370" i="13"/>
  <c r="AS370" i="24" s="1"/>
  <c r="AT370" i="24"/>
  <c r="AJ86" i="13"/>
  <c r="AS86" i="24" s="1"/>
  <c r="AT86" i="24"/>
  <c r="AJ142" i="13"/>
  <c r="AS142" i="24" s="1"/>
  <c r="AT142" i="24"/>
  <c r="AJ155" i="13"/>
  <c r="AS155" i="24" s="1"/>
  <c r="AT155" i="24"/>
  <c r="AJ146" i="13"/>
  <c r="AS146" i="24" s="1"/>
  <c r="AT146" i="24"/>
  <c r="AJ129" i="13"/>
  <c r="AS129" i="24" s="1"/>
  <c r="AT129" i="24"/>
  <c r="AJ117" i="13"/>
  <c r="AS117" i="24" s="1"/>
  <c r="AT117" i="24"/>
  <c r="AJ112" i="13"/>
  <c r="AS112" i="24" s="1"/>
  <c r="AT112" i="24"/>
  <c r="AJ100" i="13"/>
  <c r="AS100" i="24" s="1"/>
  <c r="AT100" i="24"/>
  <c r="AJ94" i="13"/>
  <c r="AS94" i="24" s="1"/>
  <c r="AT94" i="24"/>
  <c r="AJ84" i="13"/>
  <c r="AS84" i="24" s="1"/>
  <c r="AT84" i="24"/>
  <c r="AJ77" i="13"/>
  <c r="AS77" i="24" s="1"/>
  <c r="AT77" i="24"/>
  <c r="AJ69" i="13"/>
  <c r="AS69" i="24" s="1"/>
  <c r="AT69" i="24"/>
  <c r="AJ61" i="13"/>
  <c r="AS61" i="24" s="1"/>
  <c r="AT61" i="24"/>
  <c r="AJ213" i="13"/>
  <c r="AS213" i="24" s="1"/>
  <c r="AT213" i="24"/>
  <c r="AJ207" i="13"/>
  <c r="AS207" i="24" s="1"/>
  <c r="AT207" i="24"/>
  <c r="AJ200" i="13"/>
  <c r="AS200" i="24" s="1"/>
  <c r="AT200" i="24"/>
  <c r="AJ194" i="13"/>
  <c r="AS194" i="24" s="1"/>
  <c r="AT194" i="24"/>
  <c r="AJ187" i="13"/>
  <c r="AS187" i="24" s="1"/>
  <c r="AT187" i="24"/>
  <c r="AJ182" i="13"/>
  <c r="AS182" i="24" s="1"/>
  <c r="AT182" i="24"/>
  <c r="AJ173" i="13"/>
  <c r="AS173" i="24" s="1"/>
  <c r="AT173" i="24"/>
  <c r="AJ166" i="13"/>
  <c r="AS166" i="24" s="1"/>
  <c r="AT166" i="24"/>
  <c r="AJ158" i="13"/>
  <c r="AS158" i="24" s="1"/>
  <c r="AT158" i="24"/>
  <c r="AJ448" i="13"/>
  <c r="AS448" i="24" s="1"/>
  <c r="AT448" i="24"/>
  <c r="AJ407" i="13"/>
  <c r="AS407" i="24" s="1"/>
  <c r="AT407" i="24"/>
  <c r="AJ368" i="13"/>
  <c r="AS368" i="24" s="1"/>
  <c r="AT368" i="24"/>
  <c r="AJ324" i="13"/>
  <c r="AS324" i="24" s="1"/>
  <c r="AT324" i="24"/>
  <c r="AJ277" i="13"/>
  <c r="AS277" i="24" s="1"/>
  <c r="AT277" i="24"/>
  <c r="AJ238" i="13"/>
  <c r="AS238" i="24" s="1"/>
  <c r="AT238" i="24"/>
  <c r="AJ201" i="13"/>
  <c r="AS201" i="24" s="1"/>
  <c r="AT201" i="24"/>
  <c r="AJ421" i="13"/>
  <c r="AS421" i="24" s="1"/>
  <c r="AT421" i="24"/>
  <c r="AJ383" i="13"/>
  <c r="AS383" i="24" s="1"/>
  <c r="AT383" i="24"/>
  <c r="AJ337" i="13"/>
  <c r="AS337" i="24" s="1"/>
  <c r="AT337" i="24"/>
  <c r="AJ295" i="13"/>
  <c r="AS295" i="24" s="1"/>
  <c r="AT295" i="24"/>
  <c r="AJ252" i="13"/>
  <c r="AS252" i="24" s="1"/>
  <c r="AT252" i="24"/>
  <c r="AJ215" i="13"/>
  <c r="AS215" i="24" s="1"/>
  <c r="AT215" i="24"/>
  <c r="AJ177" i="13"/>
  <c r="AS177" i="24" s="1"/>
  <c r="AT177" i="24"/>
  <c r="AJ138" i="13"/>
  <c r="AS138" i="24" s="1"/>
  <c r="AT138" i="24"/>
  <c r="AJ101" i="13"/>
  <c r="AS101" i="24" s="1"/>
  <c r="AT101" i="24"/>
  <c r="AJ65" i="13"/>
  <c r="AS65" i="24" s="1"/>
  <c r="AT65" i="24"/>
  <c r="AJ160" i="13"/>
  <c r="AS160" i="24" s="1"/>
  <c r="AT160" i="24"/>
  <c r="AJ97" i="13"/>
  <c r="AS97" i="24" s="1"/>
  <c r="AT97" i="24"/>
  <c r="AJ50" i="13"/>
  <c r="AS50" i="24" s="1"/>
  <c r="AT50" i="24"/>
  <c r="AJ151" i="13"/>
  <c r="AS151" i="24" s="1"/>
  <c r="AT151" i="24"/>
  <c r="AJ114" i="13"/>
  <c r="AS114" i="24" s="1"/>
  <c r="AT114" i="24"/>
  <c r="AJ78" i="13"/>
  <c r="AS78" i="24" s="1"/>
  <c r="AT78" i="24"/>
  <c r="AJ37" i="13"/>
  <c r="AS37" i="24" s="1"/>
  <c r="AT37" i="24"/>
  <c r="AJ42" i="13"/>
  <c r="AS42" i="24" s="1"/>
  <c r="AT42" i="24"/>
  <c r="AJ302" i="13"/>
  <c r="AS302" i="24" s="1"/>
  <c r="AT302" i="24"/>
  <c r="AJ294" i="13"/>
  <c r="AS294" i="24" s="1"/>
  <c r="AT294" i="24"/>
  <c r="AJ288" i="13"/>
  <c r="AS288" i="24" s="1"/>
  <c r="AT288" i="24"/>
  <c r="AJ279" i="13"/>
  <c r="AS279" i="24" s="1"/>
  <c r="AT279" i="24"/>
  <c r="AJ271" i="13"/>
  <c r="AS271" i="24" s="1"/>
  <c r="AT271" i="24"/>
  <c r="AJ265" i="13"/>
  <c r="AS265" i="24" s="1"/>
  <c r="AT265" i="24"/>
  <c r="AJ258" i="13"/>
  <c r="AS258" i="24" s="1"/>
  <c r="AT258" i="24"/>
  <c r="AJ251" i="13"/>
  <c r="AS251" i="24" s="1"/>
  <c r="AT251" i="24"/>
  <c r="AJ245" i="13"/>
  <c r="AS245" i="24" s="1"/>
  <c r="AT245" i="24"/>
  <c r="AJ239" i="13"/>
  <c r="AS239" i="24" s="1"/>
  <c r="AT239" i="24"/>
  <c r="AJ233" i="13"/>
  <c r="AS233" i="24" s="1"/>
  <c r="AT233" i="24"/>
  <c r="AJ228" i="13"/>
  <c r="AS228" i="24" s="1"/>
  <c r="AT228" i="24"/>
  <c r="AJ222" i="13"/>
  <c r="AS222" i="24" s="1"/>
  <c r="AT222" i="24"/>
  <c r="AJ53" i="13"/>
  <c r="AS53" i="24" s="1"/>
  <c r="AT53" i="24"/>
  <c r="AJ47" i="13"/>
  <c r="AS47" i="24" s="1"/>
  <c r="AT47" i="24"/>
  <c r="AJ41" i="13"/>
  <c r="AS41" i="24" s="1"/>
  <c r="AT41" i="24"/>
  <c r="AJ34" i="13"/>
  <c r="AS34" i="24" s="1"/>
  <c r="AT34" i="24"/>
  <c r="AJ29" i="13"/>
  <c r="AS29" i="24" s="1"/>
  <c r="AT29" i="24"/>
  <c r="AJ25" i="13"/>
  <c r="AS25" i="24" s="1"/>
  <c r="AT25" i="24"/>
  <c r="AJ18" i="13"/>
  <c r="AS18" i="24" s="1"/>
  <c r="AT18" i="24"/>
  <c r="AJ13" i="13"/>
  <c r="AS13" i="24" s="1"/>
  <c r="AT13" i="24"/>
  <c r="AJ359" i="13"/>
  <c r="AS359" i="24" s="1"/>
  <c r="AT359" i="24"/>
  <c r="AJ352" i="13"/>
  <c r="AS352" i="24" s="1"/>
  <c r="AT352" i="24"/>
  <c r="AJ344" i="13"/>
  <c r="AS344" i="24" s="1"/>
  <c r="AT344" i="24"/>
  <c r="AJ335" i="13"/>
  <c r="AS335" i="24" s="1"/>
  <c r="AT335" i="24"/>
  <c r="AJ330" i="13"/>
  <c r="AS330" i="24" s="1"/>
  <c r="AT330" i="24"/>
  <c r="AJ325" i="13"/>
  <c r="AS325" i="24" s="1"/>
  <c r="AT325" i="24"/>
  <c r="AJ318" i="13"/>
  <c r="AS318" i="24" s="1"/>
  <c r="AT318" i="24"/>
  <c r="AJ312" i="13"/>
  <c r="AS312" i="24" s="1"/>
  <c r="AT312" i="24"/>
  <c r="AJ305" i="13"/>
  <c r="AS305" i="24" s="1"/>
  <c r="AT305" i="24"/>
  <c r="AJ447" i="13"/>
  <c r="AS447" i="24" s="1"/>
  <c r="AT447" i="24"/>
  <c r="AJ441" i="13"/>
  <c r="AS441" i="24" s="1"/>
  <c r="AT441" i="24"/>
  <c r="AJ435" i="13"/>
  <c r="AS435" i="24" s="1"/>
  <c r="AT435" i="24"/>
  <c r="AJ426" i="13"/>
  <c r="AS426" i="24" s="1"/>
  <c r="AT426" i="24"/>
  <c r="AJ419" i="13"/>
  <c r="AS419" i="24" s="1"/>
  <c r="AT419" i="24"/>
  <c r="AJ413" i="13"/>
  <c r="AS413" i="24" s="1"/>
  <c r="AT413" i="24"/>
  <c r="AJ406" i="13"/>
  <c r="AS406" i="24" s="1"/>
  <c r="AT406" i="24"/>
  <c r="AJ400" i="13"/>
  <c r="AS400" i="24" s="1"/>
  <c r="AT400" i="24"/>
  <c r="AJ393" i="13"/>
  <c r="AS393" i="24" s="1"/>
  <c r="AT393" i="24"/>
  <c r="AJ386" i="13"/>
  <c r="AS386" i="24" s="1"/>
  <c r="AT386" i="24"/>
  <c r="AJ380" i="13"/>
  <c r="AS380" i="24" s="1"/>
  <c r="AT380" i="24"/>
  <c r="AJ374" i="13"/>
  <c r="AS374" i="24" s="1"/>
  <c r="AT374" i="24"/>
  <c r="AJ12" i="13"/>
  <c r="AS12" i="24" s="1"/>
  <c r="AT12" i="24"/>
  <c r="AJ136" i="13"/>
  <c r="AS136" i="24" s="1"/>
  <c r="AT136" i="24"/>
  <c r="AJ137" i="13"/>
  <c r="AS137" i="24" s="1"/>
  <c r="AT137" i="24"/>
  <c r="AJ141" i="13"/>
  <c r="AS141" i="24" s="1"/>
  <c r="AT141" i="24"/>
  <c r="AJ153" i="13"/>
  <c r="AS153" i="24" s="1"/>
  <c r="AT153" i="24"/>
  <c r="AJ135" i="13"/>
  <c r="AS135" i="24" s="1"/>
  <c r="AT135" i="24"/>
  <c r="AJ127" i="13"/>
  <c r="AS127" i="24" s="1"/>
  <c r="AT127" i="24"/>
  <c r="AJ116" i="13"/>
  <c r="AS116" i="24" s="1"/>
  <c r="AT116" i="24"/>
  <c r="AJ106" i="13"/>
  <c r="AS106" i="24" s="1"/>
  <c r="AT106" i="24"/>
  <c r="AJ99" i="13"/>
  <c r="AS99" i="24" s="1"/>
  <c r="AT99" i="24"/>
  <c r="AJ91" i="13"/>
  <c r="AS91" i="24" s="1"/>
  <c r="AT91" i="24"/>
  <c r="AJ82" i="13"/>
  <c r="AS82" i="24" s="1"/>
  <c r="AT82" i="24"/>
  <c r="AJ76" i="13"/>
  <c r="AS76" i="24" s="1"/>
  <c r="AT76" i="24"/>
  <c r="AJ68" i="13"/>
  <c r="AS68" i="24" s="1"/>
  <c r="AT68" i="24"/>
  <c r="AJ59" i="13"/>
  <c r="AS59" i="24" s="1"/>
  <c r="AT59" i="24"/>
  <c r="AJ212" i="13"/>
  <c r="AS212" i="24" s="1"/>
  <c r="AT212" i="24"/>
  <c r="AJ206" i="13"/>
  <c r="AS206" i="24" s="1"/>
  <c r="AT206" i="24"/>
  <c r="AJ198" i="13"/>
  <c r="AS198" i="24" s="1"/>
  <c r="AT198" i="24"/>
  <c r="AJ193" i="13"/>
  <c r="AS193" i="24" s="1"/>
  <c r="AT193" i="24"/>
  <c r="AJ185" i="13"/>
  <c r="AS185" i="24" s="1"/>
  <c r="AT185" i="24"/>
  <c r="AJ181" i="13"/>
  <c r="AS181" i="24" s="1"/>
  <c r="AT181" i="24"/>
  <c r="AJ171" i="13"/>
  <c r="AS171" i="24" s="1"/>
  <c r="AT171" i="24"/>
  <c r="AJ164" i="13"/>
  <c r="AS164" i="24" s="1"/>
  <c r="AT164" i="24"/>
  <c r="AJ55" i="13"/>
  <c r="AS55" i="24" s="1"/>
  <c r="AT55" i="24"/>
  <c r="AK453" i="13"/>
  <c r="AJ453" i="13" l="1"/>
  <c r="AE216" i="9"/>
  <c r="AG9" i="9"/>
  <c r="AG10" i="9"/>
  <c r="AG11" i="9"/>
  <c r="AG12" i="9"/>
  <c r="AG13" i="9"/>
  <c r="AG15" i="9"/>
  <c r="AG16" i="9"/>
  <c r="AG17" i="9"/>
  <c r="AG19" i="9"/>
  <c r="AG20" i="9"/>
  <c r="AG22" i="9"/>
  <c r="AG23" i="9"/>
  <c r="AG24" i="9"/>
  <c r="AG25" i="9"/>
  <c r="AG26" i="9"/>
  <c r="AG27" i="9"/>
  <c r="AG28" i="9"/>
  <c r="AG29" i="9"/>
  <c r="AG30" i="9"/>
  <c r="AG31" i="9"/>
  <c r="AG33" i="9"/>
  <c r="AG34" i="9"/>
  <c r="AG35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2" i="9"/>
  <c r="AG53" i="9"/>
  <c r="AG54" i="9"/>
  <c r="AG55" i="9"/>
  <c r="AG56" i="9"/>
  <c r="AG57" i="9"/>
  <c r="AG58" i="9"/>
  <c r="AG59" i="9"/>
  <c r="AG61" i="9"/>
  <c r="AG62" i="9"/>
  <c r="AG63" i="9"/>
  <c r="AG64" i="9"/>
  <c r="AG65" i="9"/>
  <c r="AG66" i="9"/>
  <c r="AG68" i="9"/>
  <c r="AG69" i="9"/>
  <c r="AG70" i="9"/>
  <c r="AG71" i="9"/>
  <c r="AG72" i="9"/>
  <c r="AG73" i="9"/>
  <c r="AG74" i="9"/>
  <c r="AG75" i="9"/>
  <c r="AG76" i="9"/>
  <c r="AG78" i="9"/>
  <c r="AG79" i="9"/>
  <c r="AG80" i="9"/>
  <c r="AG81" i="9"/>
  <c r="AG82" i="9"/>
  <c r="AG84" i="9"/>
  <c r="AG85" i="9"/>
  <c r="AG86" i="9"/>
  <c r="AG87" i="9"/>
  <c r="AG88" i="9"/>
  <c r="AG90" i="9"/>
  <c r="AG92" i="9"/>
  <c r="AG93" i="9"/>
  <c r="AG94" i="9"/>
  <c r="AG95" i="9"/>
  <c r="AG96" i="9"/>
  <c r="AG97" i="9"/>
  <c r="AG98" i="9"/>
  <c r="AG99" i="9"/>
  <c r="AG100" i="9"/>
  <c r="AG101" i="9"/>
  <c r="AG102" i="9"/>
  <c r="AG103" i="9"/>
  <c r="AG104" i="9"/>
  <c r="AG105" i="9"/>
  <c r="AG107" i="9"/>
  <c r="AG108" i="9"/>
  <c r="AG109" i="9"/>
  <c r="AG110" i="9"/>
  <c r="AG111" i="9"/>
  <c r="AG112" i="9"/>
  <c r="AG113" i="9"/>
  <c r="AG114" i="9"/>
  <c r="AG115" i="9"/>
  <c r="AG116" i="9"/>
  <c r="AG117" i="9"/>
  <c r="AG119" i="9"/>
  <c r="AG120" i="9"/>
  <c r="AG122" i="9"/>
  <c r="AG123" i="9"/>
  <c r="AG124" i="9"/>
  <c r="AG125" i="9"/>
  <c r="AG127" i="9"/>
  <c r="AG128" i="9"/>
  <c r="AG129" i="9"/>
  <c r="AG130" i="9"/>
  <c r="AG131" i="9"/>
  <c r="AG132" i="9"/>
  <c r="AG134" i="9"/>
  <c r="AG135" i="9"/>
  <c r="AG136" i="9"/>
  <c r="AG137" i="9"/>
  <c r="AG138" i="9"/>
  <c r="AG139" i="9"/>
  <c r="AG140" i="9"/>
  <c r="AG141" i="9"/>
  <c r="AG142" i="9"/>
  <c r="AG143" i="9"/>
  <c r="AG145" i="9"/>
  <c r="AG146" i="9"/>
  <c r="AG147" i="9"/>
  <c r="AG148" i="9"/>
  <c r="AG149" i="9"/>
  <c r="AG150" i="9"/>
  <c r="AG151" i="9"/>
  <c r="AG152" i="9"/>
  <c r="AG154" i="9"/>
  <c r="AG156" i="9"/>
  <c r="AG157" i="9"/>
  <c r="AG159" i="9"/>
  <c r="AG160" i="9"/>
  <c r="AG162" i="9"/>
  <c r="AG163" i="9"/>
  <c r="AG164" i="9"/>
  <c r="AG165" i="9"/>
  <c r="AG166" i="9"/>
  <c r="AG167" i="9"/>
  <c r="AG168" i="9"/>
  <c r="AG170" i="9"/>
  <c r="AG171" i="9"/>
  <c r="AG172" i="9"/>
  <c r="AG173" i="9"/>
  <c r="AG174" i="9"/>
  <c r="AG176" i="9"/>
  <c r="AG177" i="9"/>
  <c r="AG179" i="9"/>
  <c r="AG180" i="9"/>
  <c r="AG181" i="9"/>
  <c r="AG182" i="9"/>
  <c r="AG183" i="9"/>
  <c r="AG184" i="9"/>
  <c r="AG185" i="9"/>
  <c r="AG186" i="9"/>
  <c r="AG187" i="9"/>
  <c r="AG189" i="9"/>
  <c r="AG190" i="9"/>
  <c r="AG191" i="9"/>
  <c r="AG193" i="9"/>
  <c r="AG194" i="9"/>
  <c r="AG195" i="9"/>
  <c r="AG196" i="9"/>
  <c r="AG197" i="9"/>
  <c r="AG198" i="9"/>
  <c r="AG200" i="9"/>
  <c r="AG201" i="9"/>
  <c r="AG202" i="9"/>
  <c r="AG203" i="9"/>
  <c r="AG204" i="9"/>
  <c r="AG205" i="9"/>
  <c r="AG206" i="9"/>
  <c r="AG207" i="9"/>
  <c r="AG208" i="9"/>
  <c r="AG209" i="9"/>
  <c r="AG211" i="9"/>
  <c r="AG212" i="9"/>
  <c r="AG213" i="9"/>
  <c r="AG214" i="9"/>
  <c r="AG216" i="9"/>
  <c r="AG217" i="9"/>
  <c r="AG219" i="9"/>
  <c r="AG220" i="9"/>
  <c r="AG221" i="9"/>
  <c r="AG223" i="9"/>
  <c r="AG224" i="9"/>
  <c r="AG225" i="9"/>
  <c r="AG226" i="9"/>
  <c r="AG227" i="9"/>
  <c r="AG228" i="9"/>
  <c r="AG229" i="9"/>
  <c r="AG230" i="9"/>
  <c r="AG231" i="9"/>
  <c r="AG232" i="9"/>
  <c r="AG233" i="9"/>
  <c r="AG234" i="9"/>
  <c r="AG235" i="9"/>
  <c r="AG236" i="9"/>
  <c r="AG237" i="9"/>
  <c r="AG239" i="9"/>
  <c r="AG240" i="9"/>
  <c r="AG241" i="9"/>
  <c r="AG242" i="9"/>
  <c r="AG243" i="9"/>
  <c r="AG244" i="9"/>
  <c r="AG245" i="9"/>
  <c r="AG246" i="9"/>
  <c r="AG247" i="9"/>
  <c r="AG249" i="9"/>
  <c r="AG250" i="9"/>
  <c r="AG251" i="9"/>
  <c r="AG252" i="9"/>
  <c r="AG254" i="9"/>
  <c r="AG255" i="9"/>
  <c r="AG256" i="9"/>
  <c r="AG258" i="9"/>
  <c r="AG259" i="9"/>
  <c r="AG261" i="9"/>
  <c r="AG262" i="9"/>
  <c r="AG263" i="9"/>
  <c r="AG265" i="9"/>
  <c r="AG266" i="9"/>
  <c r="AG267" i="9"/>
  <c r="AG268" i="9"/>
  <c r="AG269" i="9"/>
  <c r="AG270" i="9"/>
  <c r="AG272" i="9"/>
  <c r="AG273" i="9"/>
  <c r="AG274" i="9"/>
  <c r="AG275" i="9"/>
  <c r="AG277" i="9"/>
  <c r="AG278" i="9"/>
  <c r="AG280" i="9"/>
  <c r="AG282" i="9"/>
  <c r="AG284" i="9"/>
  <c r="AG286" i="9"/>
  <c r="AG287" i="9"/>
  <c r="AG288" i="9"/>
  <c r="AG290" i="9"/>
  <c r="AG291" i="9"/>
  <c r="AG292" i="9"/>
  <c r="AG293" i="9"/>
  <c r="AG294" i="9"/>
  <c r="AG295" i="9"/>
  <c r="AG297" i="9"/>
  <c r="AG298" i="9"/>
  <c r="AG300" i="9"/>
  <c r="AG301" i="9"/>
  <c r="AG302" i="9"/>
  <c r="AG303" i="9"/>
  <c r="AG304" i="9"/>
  <c r="AG306" i="9"/>
  <c r="AG308" i="9"/>
  <c r="AG309" i="9"/>
  <c r="AG310" i="9"/>
  <c r="AG312" i="9"/>
  <c r="AG313" i="9"/>
  <c r="AG314" i="9"/>
  <c r="AG315" i="9"/>
  <c r="AG316" i="9"/>
  <c r="AG317" i="9"/>
  <c r="AG319" i="9"/>
  <c r="AG320" i="9"/>
  <c r="AG321" i="9"/>
  <c r="AG322" i="9"/>
  <c r="AG323" i="9"/>
  <c r="AG324" i="9"/>
  <c r="AG325" i="9"/>
  <c r="AG326" i="9"/>
  <c r="AG327" i="9"/>
  <c r="AG328" i="9"/>
  <c r="AG329" i="9"/>
  <c r="AG330" i="9"/>
  <c r="AG331" i="9"/>
  <c r="AG332" i="9"/>
  <c r="AG334" i="9"/>
  <c r="AG335" i="9"/>
  <c r="AG337" i="9"/>
  <c r="AG338" i="9"/>
  <c r="AG339" i="9"/>
  <c r="AG341" i="9"/>
  <c r="AG345" i="9"/>
  <c r="AG346" i="9"/>
  <c r="AG348" i="9"/>
  <c r="AG349" i="9"/>
  <c r="AG350" i="9"/>
  <c r="AG351" i="9"/>
  <c r="AG352" i="9"/>
  <c r="AG353" i="9"/>
  <c r="AG356" i="9"/>
  <c r="AG357" i="9"/>
  <c r="AG359" i="9"/>
  <c r="AG360" i="9"/>
  <c r="AG362" i="9"/>
  <c r="AG364" i="9"/>
  <c r="AG365" i="9"/>
  <c r="AG367" i="9"/>
  <c r="AG368" i="9"/>
  <c r="AG369" i="9"/>
  <c r="AG370" i="9"/>
  <c r="AG371" i="9"/>
  <c r="AG372" i="9"/>
  <c r="AG373" i="9"/>
  <c r="AG374" i="9"/>
  <c r="AG375" i="9"/>
  <c r="AG377" i="9"/>
  <c r="AG378" i="9"/>
  <c r="AG380" i="9"/>
  <c r="AG381" i="9"/>
  <c r="AG382" i="9"/>
  <c r="AG383" i="9"/>
  <c r="AG384" i="9"/>
  <c r="AG386" i="9"/>
  <c r="AG387" i="9"/>
  <c r="AG388" i="9"/>
  <c r="AG389" i="9"/>
  <c r="AG390" i="9"/>
  <c r="AG392" i="9"/>
  <c r="AG394" i="9"/>
  <c r="AG395" i="9"/>
  <c r="AG396" i="9"/>
  <c r="AG397" i="9"/>
  <c r="AG398" i="9"/>
  <c r="AG399" i="9"/>
  <c r="AG401" i="9"/>
  <c r="AG402" i="9"/>
  <c r="AG403" i="9"/>
  <c r="AG404" i="9"/>
  <c r="AG405" i="9"/>
  <c r="AG406" i="9"/>
  <c r="AG407" i="9"/>
  <c r="AG408" i="9"/>
  <c r="AG410" i="9"/>
  <c r="AG411" i="9"/>
  <c r="AG412" i="9"/>
  <c r="AG413" i="9"/>
  <c r="AG415" i="9"/>
  <c r="AG416" i="9"/>
  <c r="AG417" i="9"/>
  <c r="AG418" i="9"/>
  <c r="AG419" i="9"/>
  <c r="AG420" i="9"/>
  <c r="AG422" i="9"/>
  <c r="AG424" i="9"/>
  <c r="AG425" i="9"/>
  <c r="AG427" i="9"/>
  <c r="AG428" i="9"/>
  <c r="AG430" i="9"/>
  <c r="AG431" i="9"/>
  <c r="AG433" i="9"/>
  <c r="AG434" i="9"/>
  <c r="AG435" i="9"/>
  <c r="AG436" i="9"/>
  <c r="AG437" i="9"/>
  <c r="AG439" i="9"/>
  <c r="AG440" i="9"/>
  <c r="AG442" i="9"/>
  <c r="AG443" i="9"/>
  <c r="AG444" i="9"/>
  <c r="AG445" i="9"/>
  <c r="AG446" i="9"/>
  <c r="AG447" i="9"/>
  <c r="AG448" i="9"/>
  <c r="AG450" i="9"/>
  <c r="AE217" i="9"/>
  <c r="AB217" i="9"/>
  <c r="Y217" i="9"/>
  <c r="V217" i="9"/>
  <c r="S217" i="9"/>
  <c r="P217" i="9"/>
  <c r="M217" i="9"/>
  <c r="AE59" i="9"/>
  <c r="AB59" i="9"/>
  <c r="Y59" i="9"/>
  <c r="V59" i="9"/>
  <c r="S59" i="9"/>
  <c r="P59" i="9"/>
  <c r="M59" i="9"/>
  <c r="AE362" i="9" l="1"/>
  <c r="AB362" i="9"/>
  <c r="Y362" i="9"/>
  <c r="V362" i="9"/>
  <c r="S362" i="9"/>
  <c r="P362" i="9"/>
  <c r="M362" i="9"/>
  <c r="AE150" i="9"/>
  <c r="AB150" i="9"/>
  <c r="Y150" i="9"/>
  <c r="V150" i="9"/>
  <c r="S150" i="9"/>
  <c r="P150" i="9"/>
  <c r="M150" i="9"/>
  <c r="AE147" i="9"/>
  <c r="AB147" i="9"/>
  <c r="Y147" i="9"/>
  <c r="V147" i="9"/>
  <c r="S147" i="9"/>
  <c r="P147" i="9"/>
  <c r="M147" i="9"/>
  <c r="AE145" i="9"/>
  <c r="AB145" i="9"/>
  <c r="Y145" i="9"/>
  <c r="V145" i="9"/>
  <c r="S145" i="9"/>
  <c r="P145" i="9"/>
  <c r="M145" i="9"/>
  <c r="AE50" i="9"/>
  <c r="AB50" i="9"/>
  <c r="Y50" i="9"/>
  <c r="V50" i="9"/>
  <c r="AB180" i="9"/>
  <c r="Y180" i="9"/>
  <c r="V180" i="9"/>
  <c r="S180" i="9"/>
  <c r="P180" i="9"/>
  <c r="M180" i="9"/>
  <c r="AB179" i="9" l="1"/>
  <c r="Y179" i="9"/>
  <c r="V179" i="9"/>
  <c r="S179" i="9"/>
  <c r="P179" i="9"/>
  <c r="M179" i="9"/>
  <c r="AB408" i="9"/>
  <c r="Y408" i="9"/>
  <c r="V408" i="9"/>
  <c r="AB117" i="9"/>
  <c r="Y117" i="9"/>
  <c r="V117" i="9"/>
  <c r="AE132" i="9"/>
  <c r="AB132" i="9"/>
  <c r="Y132" i="9"/>
  <c r="V132" i="9"/>
  <c r="S132" i="9"/>
  <c r="P132" i="9"/>
  <c r="M132" i="9"/>
  <c r="AE131" i="9" l="1"/>
  <c r="AE254" i="9" l="1"/>
  <c r="AB254" i="9"/>
  <c r="Y254" i="9"/>
  <c r="V254" i="9"/>
  <c r="S254" i="9"/>
  <c r="P254" i="9"/>
  <c r="M254" i="9"/>
  <c r="V13" i="9" l="1"/>
  <c r="AB284" i="9" l="1"/>
  <c r="AG7" i="9" l="1"/>
  <c r="AG451" i="9" l="1"/>
  <c r="AE237" i="9" l="1"/>
  <c r="AB237" i="9"/>
  <c r="Y237" i="9"/>
  <c r="V237" i="9"/>
  <c r="S237" i="9"/>
  <c r="P237" i="9"/>
  <c r="M237" i="9"/>
  <c r="AE13" i="9"/>
  <c r="AB13" i="9"/>
  <c r="Y13" i="9"/>
  <c r="S13" i="9"/>
  <c r="P13" i="9"/>
  <c r="M13" i="9"/>
  <c r="AC451" i="9"/>
  <c r="Z451" i="9"/>
  <c r="W451" i="9"/>
  <c r="T451" i="9"/>
  <c r="Q451" i="9"/>
  <c r="N451" i="9"/>
  <c r="K451" i="9"/>
  <c r="AE162" i="9" l="1"/>
  <c r="AE176" i="9"/>
  <c r="AE284" i="9"/>
  <c r="AE300" i="9"/>
  <c r="AE301" i="9"/>
  <c r="AE163" i="9"/>
  <c r="AE164" i="9"/>
  <c r="AE265" i="9"/>
  <c r="AE84" i="9"/>
  <c r="AE165" i="9"/>
  <c r="AE377" i="9"/>
  <c r="AE258" i="9"/>
  <c r="AE119" i="9"/>
  <c r="AE259" i="9"/>
  <c r="AE223" i="9"/>
  <c r="AE22" i="9"/>
  <c r="AE23" i="9"/>
  <c r="AE442" i="9"/>
  <c r="AE312" i="9"/>
  <c r="AE166" i="9"/>
  <c r="AE367" i="9"/>
  <c r="AE368" i="9"/>
  <c r="AE369" i="9"/>
  <c r="AE19" i="9"/>
  <c r="AE33" i="9"/>
  <c r="AE422" i="9"/>
  <c r="AE37" i="9"/>
  <c r="AE38" i="9"/>
  <c r="AE380" i="9"/>
  <c r="AE337" i="9"/>
  <c r="AE415" i="9"/>
  <c r="AE401" i="9"/>
  <c r="AE39" i="9"/>
  <c r="AE40" i="9"/>
  <c r="AE410" i="9"/>
  <c r="AE394" i="9"/>
  <c r="AE334" i="9"/>
  <c r="AE335" i="9"/>
  <c r="AE200" i="9"/>
  <c r="AE201" i="9"/>
  <c r="AE370" i="9"/>
  <c r="AE439" i="9"/>
  <c r="AE286" i="9"/>
  <c r="AE224" i="9"/>
  <c r="AE272" i="9"/>
  <c r="AE107" i="9"/>
  <c r="AE427" i="9"/>
  <c r="AE395" i="9"/>
  <c r="AE371" i="9"/>
  <c r="AE372" i="9"/>
  <c r="AE443" i="9"/>
  <c r="AE90" i="9"/>
  <c r="AE261" i="9"/>
  <c r="AE262" i="9"/>
  <c r="AE127" i="9"/>
  <c r="AE52" i="9"/>
  <c r="AE396" i="9"/>
  <c r="AE211" i="9"/>
  <c r="AE359" i="9"/>
  <c r="AE240" i="9"/>
  <c r="AE266" i="9"/>
  <c r="AE267" i="9"/>
  <c r="AE108" i="9"/>
  <c r="AE146" i="9"/>
  <c r="AE225" i="9"/>
  <c r="AE226" i="9"/>
  <c r="AE444" i="9"/>
  <c r="AE24" i="9"/>
  <c r="AE85" i="9"/>
  <c r="AE219" i="9"/>
  <c r="AE239" i="9"/>
  <c r="AE20" i="9"/>
  <c r="AE273" i="9"/>
  <c r="AE297" i="9"/>
  <c r="AE298" i="9"/>
  <c r="AE313" i="9"/>
  <c r="AE167" i="9"/>
  <c r="AE170" i="9"/>
  <c r="AE15" i="9"/>
  <c r="AE16" i="9"/>
  <c r="AE356" i="9"/>
  <c r="AE227" i="9"/>
  <c r="AE228" i="9"/>
  <c r="AE9" i="9"/>
  <c r="AE424" i="9"/>
  <c r="AE128" i="9"/>
  <c r="AE433" i="9"/>
  <c r="AE168" i="9"/>
  <c r="AE148" i="9"/>
  <c r="AE171" i="9"/>
  <c r="AE202" i="9"/>
  <c r="AE129" i="9"/>
  <c r="AE381" i="9"/>
  <c r="AE382" i="9"/>
  <c r="AE386" i="9"/>
  <c r="AE92" i="9"/>
  <c r="AE411" i="9"/>
  <c r="AE416" i="9"/>
  <c r="AE397" i="9"/>
  <c r="AE229" i="9"/>
  <c r="AE383" i="9"/>
  <c r="AE53" i="9"/>
  <c r="AE93" i="9"/>
  <c r="AE384" i="9"/>
  <c r="AE387" i="9"/>
  <c r="AE94" i="9"/>
  <c r="AE78" i="9"/>
  <c r="AE440" i="9"/>
  <c r="AE95" i="9"/>
  <c r="AE319" i="9"/>
  <c r="AE109" i="9"/>
  <c r="AE365" i="9"/>
  <c r="AE159" i="9"/>
  <c r="AE287" i="9"/>
  <c r="AE445" i="9"/>
  <c r="AE79" i="9"/>
  <c r="AE96" i="9"/>
  <c r="AE97" i="9"/>
  <c r="AE149" i="9"/>
  <c r="AE193" i="9"/>
  <c r="AE220" i="9"/>
  <c r="AE41" i="9"/>
  <c r="AE338" i="9"/>
  <c r="AE446" i="9"/>
  <c r="AE98" i="9"/>
  <c r="AE99" i="9"/>
  <c r="AE290" i="9"/>
  <c r="AE122" i="9"/>
  <c r="AE428" i="9"/>
  <c r="AE314" i="9"/>
  <c r="AE156" i="9"/>
  <c r="AE157" i="9"/>
  <c r="AE203" i="9"/>
  <c r="AE204" i="9"/>
  <c r="AE205" i="9"/>
  <c r="AE42" i="9"/>
  <c r="AE10" i="9"/>
  <c r="AE134" i="9"/>
  <c r="AE135" i="9"/>
  <c r="AE430" i="9"/>
  <c r="AE154" i="9"/>
  <c r="AE348" i="9"/>
  <c r="AE349" i="9"/>
  <c r="AE350" i="9"/>
  <c r="AE212" i="9"/>
  <c r="AE274" i="9"/>
  <c r="AE447" i="9"/>
  <c r="AE345" i="9"/>
  <c r="AE346" i="9"/>
  <c r="AE86" i="9"/>
  <c r="AE100" i="9"/>
  <c r="AE434" i="9"/>
  <c r="AE374" i="9"/>
  <c r="AE241" i="9"/>
  <c r="AE249" i="9"/>
  <c r="AE291" i="9"/>
  <c r="AE172" i="9"/>
  <c r="AE181" i="9"/>
  <c r="AE182" i="9"/>
  <c r="AE25" i="9"/>
  <c r="AE17" i="9"/>
  <c r="AE431" i="9"/>
  <c r="AE43" i="9"/>
  <c r="AE11" i="9"/>
  <c r="AE189" i="9"/>
  <c r="AE435" i="9"/>
  <c r="AE436" i="9"/>
  <c r="AE343" i="9"/>
  <c r="AE250" i="9"/>
  <c r="AE110" i="9"/>
  <c r="AE306" i="9"/>
  <c r="AE190" i="9"/>
  <c r="AE388" i="9"/>
  <c r="AE268" i="9"/>
  <c r="AE34" i="9"/>
  <c r="AE417" i="9"/>
  <c r="AE418" i="9"/>
  <c r="AE398" i="9"/>
  <c r="AE402" i="9"/>
  <c r="AE403" i="9"/>
  <c r="AE360" i="9"/>
  <c r="AE68" i="9"/>
  <c r="AE69" i="9"/>
  <c r="AE320" i="9"/>
  <c r="AE321" i="9"/>
  <c r="AE412" i="9"/>
  <c r="AE269" i="9"/>
  <c r="AE275" i="9"/>
  <c r="AE322" i="9"/>
  <c r="AE255" i="9"/>
  <c r="AE270" i="9"/>
  <c r="AE160" i="9"/>
  <c r="AE419" i="9"/>
  <c r="AE420" i="9"/>
  <c r="AE399" i="9"/>
  <c r="AE404" i="9"/>
  <c r="AE405" i="9"/>
  <c r="AE413" i="9"/>
  <c r="AE302" i="9"/>
  <c r="AE448" i="9"/>
  <c r="AE292" i="9"/>
  <c r="AE315" i="9"/>
  <c r="AE323" i="9"/>
  <c r="AE293" i="9"/>
  <c r="AE151" i="9"/>
  <c r="AE123" i="9"/>
  <c r="AE177" i="9"/>
  <c r="AE277" i="9"/>
  <c r="AE111" i="9"/>
  <c r="AE242" i="9"/>
  <c r="AE375" i="9"/>
  <c r="AE294" i="9"/>
  <c r="AE295" i="9"/>
  <c r="AE263" i="9"/>
  <c r="AE101" i="9"/>
  <c r="AE308" i="9"/>
  <c r="AE243" i="9"/>
  <c r="AE61" i="9"/>
  <c r="AE136" i="9"/>
  <c r="AE26" i="9"/>
  <c r="AE80" i="9"/>
  <c r="AE87" i="9"/>
  <c r="AE230" i="9"/>
  <c r="AE251" i="9"/>
  <c r="AE324" i="9"/>
  <c r="AE183" i="9"/>
  <c r="AE184" i="9"/>
  <c r="AE185" i="9"/>
  <c r="AE194" i="9"/>
  <c r="AE231" i="9"/>
  <c r="AE244" i="9"/>
  <c r="AE137" i="9"/>
  <c r="AE341" i="9"/>
  <c r="AE102" i="9"/>
  <c r="AE138" i="9"/>
  <c r="AE389" i="9"/>
  <c r="AE112" i="9"/>
  <c r="AE309" i="9"/>
  <c r="AE325" i="9"/>
  <c r="AE173" i="9"/>
  <c r="AE378" i="9"/>
  <c r="AE245" i="9"/>
  <c r="AE27" i="9"/>
  <c r="AE282" i="9"/>
  <c r="AE28" i="9"/>
  <c r="AE139" i="9"/>
  <c r="AE103" i="9"/>
  <c r="AE113" i="9"/>
  <c r="AE326" i="9"/>
  <c r="AE191" i="9"/>
  <c r="AE256" i="9"/>
  <c r="AE54" i="9"/>
  <c r="AE351" i="9"/>
  <c r="AE352" i="9"/>
  <c r="AE353" i="9"/>
  <c r="AE246" i="9"/>
  <c r="AE62" i="9"/>
  <c r="AE232" i="9"/>
  <c r="AE55" i="9"/>
  <c r="AE70" i="9"/>
  <c r="AE71" i="9"/>
  <c r="AE72" i="9"/>
  <c r="AE114" i="9"/>
  <c r="AE213" i="9"/>
  <c r="AE120" i="9"/>
  <c r="AE247" i="9"/>
  <c r="AE140" i="9"/>
  <c r="AE81" i="9"/>
  <c r="AE327" i="9"/>
  <c r="AE186" i="9"/>
  <c r="AE35" i="9"/>
  <c r="AE124" i="9"/>
  <c r="AE125" i="9"/>
  <c r="AE82" i="9"/>
  <c r="AE195" i="9"/>
  <c r="AE196" i="9"/>
  <c r="AE328" i="9"/>
  <c r="AE197" i="9"/>
  <c r="AE206" i="9"/>
  <c r="AE207" i="9"/>
  <c r="AE357" i="9"/>
  <c r="AE288" i="9"/>
  <c r="AE63" i="9"/>
  <c r="AE233" i="9"/>
  <c r="AE64" i="9"/>
  <c r="AE56" i="9"/>
  <c r="AE44" i="9"/>
  <c r="AE45" i="9"/>
  <c r="AE329" i="9"/>
  <c r="AE29" i="9"/>
  <c r="AE65" i="9"/>
  <c r="AE141" i="9"/>
  <c r="AE310" i="9"/>
  <c r="AE174" i="9"/>
  <c r="AE187" i="9"/>
  <c r="AE30" i="9"/>
  <c r="AE66" i="9"/>
  <c r="AE57" i="9"/>
  <c r="AE142" i="9"/>
  <c r="AE278" i="9"/>
  <c r="AE406" i="9"/>
  <c r="AE234" i="9"/>
  <c r="AE235" i="9"/>
  <c r="AE46" i="9"/>
  <c r="AE407" i="9"/>
  <c r="AE73" i="9"/>
  <c r="AE47" i="9"/>
  <c r="AE74" i="9"/>
  <c r="AE392" i="9"/>
  <c r="AE198" i="9"/>
  <c r="AE58" i="9"/>
  <c r="AE143" i="9"/>
  <c r="AE7" i="9"/>
  <c r="AE303" i="9"/>
  <c r="AE304" i="9"/>
  <c r="AE208" i="9"/>
  <c r="AE209" i="9"/>
  <c r="AE214" i="9"/>
  <c r="AE152" i="9"/>
  <c r="AE330" i="9"/>
  <c r="AE221" i="9"/>
  <c r="AE236" i="9"/>
  <c r="AE390" i="9"/>
  <c r="AE48" i="9"/>
  <c r="AE437" i="9"/>
  <c r="AE88" i="9"/>
  <c r="AE425" i="9"/>
  <c r="AE104" i="9"/>
  <c r="AE115" i="9"/>
  <c r="AE331" i="9"/>
  <c r="AE252" i="9"/>
  <c r="AE280" i="9"/>
  <c r="AE12" i="9"/>
  <c r="AE49" i="9"/>
  <c r="AE339" i="9"/>
  <c r="AE75" i="9"/>
  <c r="AE76" i="9"/>
  <c r="AE105" i="9"/>
  <c r="AE116" i="9"/>
  <c r="AE316" i="9"/>
  <c r="AE317" i="9"/>
  <c r="AE332" i="9"/>
  <c r="AE31" i="9"/>
  <c r="AE130" i="9"/>
  <c r="AB162" i="9"/>
  <c r="AB176" i="9"/>
  <c r="AB300" i="9"/>
  <c r="AB301" i="9"/>
  <c r="AB163" i="9"/>
  <c r="AB164" i="9"/>
  <c r="AB265" i="9"/>
  <c r="AB84" i="9"/>
  <c r="AB165" i="9"/>
  <c r="AB377" i="9"/>
  <c r="AB258" i="9"/>
  <c r="AB119" i="9"/>
  <c r="AB259" i="9"/>
  <c r="AB223" i="9"/>
  <c r="AB22" i="9"/>
  <c r="AB23" i="9"/>
  <c r="AB442" i="9"/>
  <c r="AB312" i="9"/>
  <c r="AB166" i="9"/>
  <c r="AB367" i="9"/>
  <c r="AB368" i="9"/>
  <c r="AB369" i="9"/>
  <c r="AB19" i="9"/>
  <c r="AB33" i="9"/>
  <c r="AB422" i="9"/>
  <c r="AB37" i="9"/>
  <c r="AB38" i="9"/>
  <c r="AB380" i="9"/>
  <c r="AB337" i="9"/>
  <c r="AB415" i="9"/>
  <c r="AB401" i="9"/>
  <c r="AB39" i="9"/>
  <c r="AB40" i="9"/>
  <c r="AB410" i="9"/>
  <c r="AB394" i="9"/>
  <c r="AB334" i="9"/>
  <c r="AB335" i="9"/>
  <c r="AB200" i="9"/>
  <c r="AB201" i="9"/>
  <c r="AB370" i="9"/>
  <c r="AB439" i="9"/>
  <c r="AB286" i="9"/>
  <c r="AB224" i="9"/>
  <c r="AB272" i="9"/>
  <c r="AB107" i="9"/>
  <c r="AB427" i="9"/>
  <c r="AB395" i="9"/>
  <c r="AB371" i="9"/>
  <c r="AB372" i="9"/>
  <c r="AB443" i="9"/>
  <c r="AB90" i="9"/>
  <c r="AB261" i="9"/>
  <c r="AB262" i="9"/>
  <c r="AB127" i="9"/>
  <c r="AB52" i="9"/>
  <c r="AB396" i="9"/>
  <c r="AB211" i="9"/>
  <c r="AB359" i="9"/>
  <c r="AB240" i="9"/>
  <c r="AB266" i="9"/>
  <c r="AB267" i="9"/>
  <c r="AB108" i="9"/>
  <c r="AB146" i="9"/>
  <c r="AB225" i="9"/>
  <c r="AB226" i="9"/>
  <c r="AB444" i="9"/>
  <c r="AB24" i="9"/>
  <c r="AB85" i="9"/>
  <c r="AB219" i="9"/>
  <c r="AB239" i="9"/>
  <c r="AB20" i="9"/>
  <c r="AB273" i="9"/>
  <c r="AB297" i="9"/>
  <c r="AB298" i="9"/>
  <c r="AB313" i="9"/>
  <c r="AB167" i="9"/>
  <c r="AB170" i="9"/>
  <c r="AB15" i="9"/>
  <c r="AB16" i="9"/>
  <c r="AB356" i="9"/>
  <c r="AB227" i="9"/>
  <c r="AB228" i="9"/>
  <c r="AB9" i="9"/>
  <c r="AB424" i="9"/>
  <c r="AB128" i="9"/>
  <c r="AB433" i="9"/>
  <c r="AB168" i="9"/>
  <c r="AB148" i="9"/>
  <c r="AB171" i="9"/>
  <c r="AB202" i="9"/>
  <c r="AB129" i="9"/>
  <c r="AB381" i="9"/>
  <c r="AB382" i="9"/>
  <c r="AB386" i="9"/>
  <c r="AB92" i="9"/>
  <c r="AB411" i="9"/>
  <c r="AB416" i="9"/>
  <c r="AB397" i="9"/>
  <c r="AB229" i="9"/>
  <c r="AB383" i="9"/>
  <c r="AB53" i="9"/>
  <c r="AB93" i="9"/>
  <c r="AB384" i="9"/>
  <c r="AB387" i="9"/>
  <c r="AB94" i="9"/>
  <c r="AB78" i="9"/>
  <c r="AB440" i="9"/>
  <c r="AB95" i="9"/>
  <c r="AB319" i="9"/>
  <c r="AB109" i="9"/>
  <c r="AB364" i="9"/>
  <c r="AB365" i="9"/>
  <c r="AB159" i="9"/>
  <c r="AB287" i="9"/>
  <c r="AB445" i="9"/>
  <c r="AB79" i="9"/>
  <c r="AB96" i="9"/>
  <c r="AB97" i="9"/>
  <c r="AB216" i="9"/>
  <c r="AB149" i="9"/>
  <c r="AB193" i="9"/>
  <c r="AB220" i="9"/>
  <c r="AB41" i="9"/>
  <c r="AB338" i="9"/>
  <c r="AB446" i="9"/>
  <c r="AB98" i="9"/>
  <c r="AB99" i="9"/>
  <c r="AB290" i="9"/>
  <c r="AB122" i="9"/>
  <c r="AB428" i="9"/>
  <c r="AB314" i="9"/>
  <c r="AB156" i="9"/>
  <c r="AB157" i="9"/>
  <c r="AB203" i="9"/>
  <c r="AB204" i="9"/>
  <c r="AB205" i="9"/>
  <c r="AB42" i="9"/>
  <c r="AB10" i="9"/>
  <c r="AB134" i="9"/>
  <c r="AB135" i="9"/>
  <c r="AB430" i="9"/>
  <c r="AB154" i="9"/>
  <c r="AB348" i="9"/>
  <c r="AB349" i="9"/>
  <c r="AB350" i="9"/>
  <c r="AB212" i="9"/>
  <c r="AB274" i="9"/>
  <c r="AB447" i="9"/>
  <c r="AB345" i="9"/>
  <c r="AB346" i="9"/>
  <c r="AB86" i="9"/>
  <c r="AB100" i="9"/>
  <c r="AB434" i="9"/>
  <c r="AB373" i="9"/>
  <c r="AB374" i="9"/>
  <c r="AB241" i="9"/>
  <c r="AB249" i="9"/>
  <c r="AB291" i="9"/>
  <c r="AB172" i="9"/>
  <c r="AB181" i="9"/>
  <c r="AB182" i="9"/>
  <c r="AB25" i="9"/>
  <c r="AB17" i="9"/>
  <c r="AB431" i="9"/>
  <c r="AB43" i="9"/>
  <c r="AB11" i="9"/>
  <c r="AB189" i="9"/>
  <c r="AB435" i="9"/>
  <c r="AB436" i="9"/>
  <c r="AB343" i="9"/>
  <c r="AB250" i="9"/>
  <c r="AB110" i="9"/>
  <c r="AB306" i="9"/>
  <c r="AB190" i="9"/>
  <c r="AB388" i="9"/>
  <c r="AB268" i="9"/>
  <c r="AB34" i="9"/>
  <c r="AB417" i="9"/>
  <c r="AB418" i="9"/>
  <c r="AB398" i="9"/>
  <c r="AB402" i="9"/>
  <c r="AB403" i="9"/>
  <c r="AB360" i="9"/>
  <c r="AB68" i="9"/>
  <c r="AB69" i="9"/>
  <c r="AB320" i="9"/>
  <c r="AB321" i="9"/>
  <c r="AB412" i="9"/>
  <c r="AB269" i="9"/>
  <c r="AB275" i="9"/>
  <c r="AB322" i="9"/>
  <c r="AB255" i="9"/>
  <c r="AB270" i="9"/>
  <c r="AB160" i="9"/>
  <c r="AB419" i="9"/>
  <c r="AB420" i="9"/>
  <c r="AB399" i="9"/>
  <c r="AB404" i="9"/>
  <c r="AB405" i="9"/>
  <c r="AB413" i="9"/>
  <c r="AB302" i="9"/>
  <c r="AB448" i="9"/>
  <c r="AB292" i="9"/>
  <c r="AB315" i="9"/>
  <c r="AB323" i="9"/>
  <c r="AB293" i="9"/>
  <c r="AB151" i="9"/>
  <c r="AB123" i="9"/>
  <c r="AB177" i="9"/>
  <c r="AB277" i="9"/>
  <c r="AB111" i="9"/>
  <c r="AB242" i="9"/>
  <c r="AB375" i="9"/>
  <c r="AB294" i="9"/>
  <c r="AB295" i="9"/>
  <c r="AB263" i="9"/>
  <c r="AB101" i="9"/>
  <c r="AB308" i="9"/>
  <c r="AB243" i="9"/>
  <c r="AB61" i="9"/>
  <c r="AB136" i="9"/>
  <c r="AB26" i="9"/>
  <c r="AB80" i="9"/>
  <c r="AB87" i="9"/>
  <c r="AB230" i="9"/>
  <c r="AB251" i="9"/>
  <c r="AB324" i="9"/>
  <c r="AB183" i="9"/>
  <c r="AB184" i="9"/>
  <c r="AB185" i="9"/>
  <c r="AB194" i="9"/>
  <c r="AB231" i="9"/>
  <c r="AB244" i="9"/>
  <c r="AB137" i="9"/>
  <c r="AB341" i="9"/>
  <c r="AB102" i="9"/>
  <c r="AB138" i="9"/>
  <c r="AB389" i="9"/>
  <c r="AB112" i="9"/>
  <c r="AB309" i="9"/>
  <c r="AB325" i="9"/>
  <c r="AB173" i="9"/>
  <c r="AB378" i="9"/>
  <c r="AB245" i="9"/>
  <c r="AB27" i="9"/>
  <c r="AB282" i="9"/>
  <c r="AB28" i="9"/>
  <c r="AB139" i="9"/>
  <c r="AB103" i="9"/>
  <c r="AB113" i="9"/>
  <c r="AB326" i="9"/>
  <c r="AB191" i="9"/>
  <c r="AB256" i="9"/>
  <c r="AB54" i="9"/>
  <c r="AB351" i="9"/>
  <c r="AB352" i="9"/>
  <c r="AB353" i="9"/>
  <c r="AB246" i="9"/>
  <c r="AB62" i="9"/>
  <c r="AB232" i="9"/>
  <c r="AB55" i="9"/>
  <c r="AB70" i="9"/>
  <c r="AB71" i="9"/>
  <c r="AB72" i="9"/>
  <c r="AB114" i="9"/>
  <c r="AB213" i="9"/>
  <c r="AB120" i="9"/>
  <c r="AB247" i="9"/>
  <c r="AB140" i="9"/>
  <c r="AB81" i="9"/>
  <c r="AB327" i="9"/>
  <c r="AB186" i="9"/>
  <c r="AB35" i="9"/>
  <c r="AB124" i="9"/>
  <c r="AB125" i="9"/>
  <c r="AB82" i="9"/>
  <c r="AB195" i="9"/>
  <c r="AB196" i="9"/>
  <c r="AB328" i="9"/>
  <c r="AB197" i="9"/>
  <c r="AB206" i="9"/>
  <c r="AB207" i="9"/>
  <c r="AB357" i="9"/>
  <c r="AB288" i="9"/>
  <c r="AB63" i="9"/>
  <c r="AB233" i="9"/>
  <c r="AB64" i="9"/>
  <c r="AB56" i="9"/>
  <c r="AB44" i="9"/>
  <c r="AB45" i="9"/>
  <c r="AB329" i="9"/>
  <c r="AB29" i="9"/>
  <c r="AB65" i="9"/>
  <c r="AB141" i="9"/>
  <c r="AB310" i="9"/>
  <c r="AB174" i="9"/>
  <c r="AB187" i="9"/>
  <c r="AB30" i="9"/>
  <c r="AB66" i="9"/>
  <c r="AB57" i="9"/>
  <c r="AB142" i="9"/>
  <c r="AB278" i="9"/>
  <c r="AB406" i="9"/>
  <c r="AB234" i="9"/>
  <c r="AB235" i="9"/>
  <c r="AB46" i="9"/>
  <c r="AB407" i="9"/>
  <c r="AB73" i="9"/>
  <c r="AB47" i="9"/>
  <c r="AB74" i="9"/>
  <c r="AB392" i="9"/>
  <c r="AB198" i="9"/>
  <c r="AB58" i="9"/>
  <c r="AB143" i="9"/>
  <c r="AB7" i="9"/>
  <c r="AB303" i="9"/>
  <c r="AB304" i="9"/>
  <c r="AB208" i="9"/>
  <c r="AB209" i="9"/>
  <c r="AB214" i="9"/>
  <c r="AB152" i="9"/>
  <c r="AB330" i="9"/>
  <c r="AB221" i="9"/>
  <c r="AB236" i="9"/>
  <c r="AB390" i="9"/>
  <c r="AB48" i="9"/>
  <c r="AB437" i="9"/>
  <c r="AB88" i="9"/>
  <c r="AB425" i="9"/>
  <c r="AB104" i="9"/>
  <c r="AB115" i="9"/>
  <c r="AB331" i="9"/>
  <c r="AB252" i="9"/>
  <c r="AB280" i="9"/>
  <c r="AB12" i="9"/>
  <c r="AB49" i="9"/>
  <c r="AB339" i="9"/>
  <c r="AB75" i="9"/>
  <c r="AB76" i="9"/>
  <c r="AB105" i="9"/>
  <c r="AB116" i="9"/>
  <c r="AB316" i="9"/>
  <c r="AB317" i="9"/>
  <c r="AB332" i="9"/>
  <c r="AB31" i="9"/>
  <c r="AB130" i="9"/>
  <c r="AB131" i="9"/>
  <c r="Y162" i="9"/>
  <c r="Y176" i="9"/>
  <c r="Y284" i="9"/>
  <c r="Y300" i="9"/>
  <c r="Y301" i="9"/>
  <c r="Y163" i="9"/>
  <c r="Y164" i="9"/>
  <c r="Y265" i="9"/>
  <c r="Y84" i="9"/>
  <c r="Y165" i="9"/>
  <c r="Y377" i="9"/>
  <c r="Y258" i="9"/>
  <c r="Y119" i="9"/>
  <c r="Y259" i="9"/>
  <c r="Y223" i="9"/>
  <c r="Y22" i="9"/>
  <c r="Y23" i="9"/>
  <c r="Y442" i="9"/>
  <c r="Y312" i="9"/>
  <c r="Y166" i="9"/>
  <c r="Y367" i="9"/>
  <c r="Y368" i="9"/>
  <c r="Y369" i="9"/>
  <c r="Y19" i="9"/>
  <c r="Y33" i="9"/>
  <c r="Y422" i="9"/>
  <c r="Y37" i="9"/>
  <c r="Y38" i="9"/>
  <c r="Y380" i="9"/>
  <c r="Y337" i="9"/>
  <c r="Y415" i="9"/>
  <c r="Y401" i="9"/>
  <c r="Y39" i="9"/>
  <c r="Y40" i="9"/>
  <c r="Y410" i="9"/>
  <c r="Y394" i="9"/>
  <c r="Y334" i="9"/>
  <c r="Y335" i="9"/>
  <c r="Y200" i="9"/>
  <c r="Y201" i="9"/>
  <c r="Y370" i="9"/>
  <c r="Y439" i="9"/>
  <c r="Y286" i="9"/>
  <c r="Y224" i="9"/>
  <c r="Y272" i="9"/>
  <c r="Y107" i="9"/>
  <c r="Y427" i="9"/>
  <c r="Y395" i="9"/>
  <c r="Y371" i="9"/>
  <c r="Y372" i="9"/>
  <c r="Y443" i="9"/>
  <c r="Y90" i="9"/>
  <c r="Y261" i="9"/>
  <c r="Y262" i="9"/>
  <c r="Y127" i="9"/>
  <c r="Y52" i="9"/>
  <c r="Y396" i="9"/>
  <c r="Y211" i="9"/>
  <c r="Y359" i="9"/>
  <c r="Y240" i="9"/>
  <c r="Y266" i="9"/>
  <c r="Y267" i="9"/>
  <c r="Y108" i="9"/>
  <c r="Y146" i="9"/>
  <c r="Y225" i="9"/>
  <c r="Y226" i="9"/>
  <c r="Y444" i="9"/>
  <c r="Y24" i="9"/>
  <c r="Y85" i="9"/>
  <c r="Y219" i="9"/>
  <c r="Y239" i="9"/>
  <c r="Y20" i="9"/>
  <c r="Y273" i="9"/>
  <c r="Y297" i="9"/>
  <c r="Y298" i="9"/>
  <c r="Y313" i="9"/>
  <c r="Y167" i="9"/>
  <c r="Y170" i="9"/>
  <c r="Y15" i="9"/>
  <c r="Y16" i="9"/>
  <c r="Y356" i="9"/>
  <c r="Y227" i="9"/>
  <c r="Y228" i="9"/>
  <c r="Y9" i="9"/>
  <c r="Y424" i="9"/>
  <c r="Y128" i="9"/>
  <c r="Y433" i="9"/>
  <c r="Y168" i="9"/>
  <c r="Y148" i="9"/>
  <c r="Y171" i="9"/>
  <c r="Y202" i="9"/>
  <c r="Y129" i="9"/>
  <c r="Y381" i="9"/>
  <c r="Y382" i="9"/>
  <c r="Y386" i="9"/>
  <c r="Y92" i="9"/>
  <c r="Y411" i="9"/>
  <c r="Y416" i="9"/>
  <c r="Y397" i="9"/>
  <c r="Y229" i="9"/>
  <c r="Y383" i="9"/>
  <c r="Y53" i="9"/>
  <c r="Y93" i="9"/>
  <c r="Y384" i="9"/>
  <c r="Y387" i="9"/>
  <c r="Y94" i="9"/>
  <c r="Y78" i="9"/>
  <c r="Y440" i="9"/>
  <c r="Y95" i="9"/>
  <c r="Y319" i="9"/>
  <c r="Y109" i="9"/>
  <c r="Y364" i="9"/>
  <c r="Y365" i="9"/>
  <c r="Y159" i="9"/>
  <c r="Y287" i="9"/>
  <c r="Y445" i="9"/>
  <c r="Y79" i="9"/>
  <c r="Y96" i="9"/>
  <c r="Y97" i="9"/>
  <c r="Y216" i="9"/>
  <c r="Y149" i="9"/>
  <c r="Y193" i="9"/>
  <c r="Y220" i="9"/>
  <c r="Y41" i="9"/>
  <c r="Y338" i="9"/>
  <c r="Y446" i="9"/>
  <c r="Y98" i="9"/>
  <c r="Y99" i="9"/>
  <c r="Y290" i="9"/>
  <c r="Y122" i="9"/>
  <c r="Y428" i="9"/>
  <c r="Y314" i="9"/>
  <c r="Y156" i="9"/>
  <c r="Y157" i="9"/>
  <c r="Y203" i="9"/>
  <c r="Y204" i="9"/>
  <c r="Y205" i="9"/>
  <c r="Y42" i="9"/>
  <c r="Y10" i="9"/>
  <c r="Y134" i="9"/>
  <c r="Y135" i="9"/>
  <c r="Y430" i="9"/>
  <c r="Y154" i="9"/>
  <c r="Y348" i="9"/>
  <c r="Y349" i="9"/>
  <c r="Y350" i="9"/>
  <c r="Y212" i="9"/>
  <c r="Y274" i="9"/>
  <c r="Y447" i="9"/>
  <c r="Y345" i="9"/>
  <c r="Y346" i="9"/>
  <c r="Y86" i="9"/>
  <c r="Y100" i="9"/>
  <c r="Y434" i="9"/>
  <c r="Y373" i="9"/>
  <c r="Y374" i="9"/>
  <c r="Y241" i="9"/>
  <c r="Y249" i="9"/>
  <c r="Y291" i="9"/>
  <c r="Y172" i="9"/>
  <c r="Y181" i="9"/>
  <c r="Y182" i="9"/>
  <c r="Y25" i="9"/>
  <c r="Y17" i="9"/>
  <c r="Y431" i="9"/>
  <c r="Y43" i="9"/>
  <c r="Y11" i="9"/>
  <c r="Y189" i="9"/>
  <c r="Y435" i="9"/>
  <c r="Y436" i="9"/>
  <c r="Y343" i="9"/>
  <c r="Y250" i="9"/>
  <c r="Y110" i="9"/>
  <c r="Y306" i="9"/>
  <c r="Y190" i="9"/>
  <c r="Y388" i="9"/>
  <c r="Y268" i="9"/>
  <c r="Y34" i="9"/>
  <c r="Y417" i="9"/>
  <c r="Y418" i="9"/>
  <c r="Y398" i="9"/>
  <c r="Y402" i="9"/>
  <c r="Y403" i="9"/>
  <c r="Y360" i="9"/>
  <c r="Y68" i="9"/>
  <c r="Y69" i="9"/>
  <c r="Y320" i="9"/>
  <c r="Y321" i="9"/>
  <c r="Y412" i="9"/>
  <c r="Y269" i="9"/>
  <c r="Y275" i="9"/>
  <c r="Y322" i="9"/>
  <c r="Y255" i="9"/>
  <c r="Y270" i="9"/>
  <c r="Y160" i="9"/>
  <c r="Y419" i="9"/>
  <c r="Y420" i="9"/>
  <c r="Y399" i="9"/>
  <c r="Y404" i="9"/>
  <c r="Y405" i="9"/>
  <c r="Y413" i="9"/>
  <c r="Y302" i="9"/>
  <c r="Y448" i="9"/>
  <c r="Y292" i="9"/>
  <c r="Y315" i="9"/>
  <c r="Y323" i="9"/>
  <c r="Y293" i="9"/>
  <c r="Y151" i="9"/>
  <c r="Y123" i="9"/>
  <c r="Y177" i="9"/>
  <c r="Y277" i="9"/>
  <c r="Y111" i="9"/>
  <c r="Y242" i="9"/>
  <c r="Y375" i="9"/>
  <c r="Y294" i="9"/>
  <c r="Y295" i="9"/>
  <c r="Y263" i="9"/>
  <c r="Y101" i="9"/>
  <c r="Y308" i="9"/>
  <c r="Y243" i="9"/>
  <c r="Y61" i="9"/>
  <c r="Y136" i="9"/>
  <c r="Y26" i="9"/>
  <c r="Y80" i="9"/>
  <c r="Y87" i="9"/>
  <c r="Y230" i="9"/>
  <c r="Y251" i="9"/>
  <c r="Y324" i="9"/>
  <c r="Y183" i="9"/>
  <c r="Y184" i="9"/>
  <c r="Y185" i="9"/>
  <c r="Y194" i="9"/>
  <c r="Y231" i="9"/>
  <c r="Y244" i="9"/>
  <c r="Y137" i="9"/>
  <c r="Y341" i="9"/>
  <c r="Y102" i="9"/>
  <c r="Y138" i="9"/>
  <c r="Y389" i="9"/>
  <c r="Y112" i="9"/>
  <c r="Y309" i="9"/>
  <c r="Y325" i="9"/>
  <c r="Y173" i="9"/>
  <c r="Y378" i="9"/>
  <c r="Y245" i="9"/>
  <c r="Y27" i="9"/>
  <c r="Y282" i="9"/>
  <c r="Y28" i="9"/>
  <c r="Y139" i="9"/>
  <c r="Y103" i="9"/>
  <c r="Y113" i="9"/>
  <c r="Y326" i="9"/>
  <c r="Y191" i="9"/>
  <c r="Y256" i="9"/>
  <c r="Y54" i="9"/>
  <c r="Y351" i="9"/>
  <c r="Y352" i="9"/>
  <c r="Y353" i="9"/>
  <c r="Y246" i="9"/>
  <c r="Y62" i="9"/>
  <c r="Y232" i="9"/>
  <c r="Y55" i="9"/>
  <c r="Y70" i="9"/>
  <c r="Y71" i="9"/>
  <c r="Y72" i="9"/>
  <c r="Y114" i="9"/>
  <c r="Y213" i="9"/>
  <c r="Y120" i="9"/>
  <c r="Y247" i="9"/>
  <c r="Y140" i="9"/>
  <c r="Y81" i="9"/>
  <c r="Y327" i="9"/>
  <c r="Y186" i="9"/>
  <c r="Y35" i="9"/>
  <c r="Y124" i="9"/>
  <c r="Y125" i="9"/>
  <c r="Y82" i="9"/>
  <c r="Y195" i="9"/>
  <c r="Y196" i="9"/>
  <c r="Y328" i="9"/>
  <c r="Y197" i="9"/>
  <c r="Y206" i="9"/>
  <c r="Y207" i="9"/>
  <c r="Y357" i="9"/>
  <c r="Y288" i="9"/>
  <c r="Y63" i="9"/>
  <c r="Y233" i="9"/>
  <c r="Y64" i="9"/>
  <c r="Y56" i="9"/>
  <c r="Y44" i="9"/>
  <c r="Y45" i="9"/>
  <c r="Y329" i="9"/>
  <c r="Y29" i="9"/>
  <c r="Y65" i="9"/>
  <c r="Y141" i="9"/>
  <c r="Y310" i="9"/>
  <c r="Y174" i="9"/>
  <c r="Y187" i="9"/>
  <c r="Y30" i="9"/>
  <c r="Y66" i="9"/>
  <c r="Y57" i="9"/>
  <c r="Y142" i="9"/>
  <c r="Y278" i="9"/>
  <c r="Y406" i="9"/>
  <c r="Y234" i="9"/>
  <c r="Y235" i="9"/>
  <c r="Y46" i="9"/>
  <c r="Y407" i="9"/>
  <c r="Y73" i="9"/>
  <c r="Y47" i="9"/>
  <c r="Y74" i="9"/>
  <c r="Y392" i="9"/>
  <c r="Y198" i="9"/>
  <c r="Y58" i="9"/>
  <c r="Y143" i="9"/>
  <c r="Y7" i="9"/>
  <c r="Y303" i="9"/>
  <c r="Y304" i="9"/>
  <c r="Y208" i="9"/>
  <c r="Y209" i="9"/>
  <c r="Y214" i="9"/>
  <c r="Y152" i="9"/>
  <c r="Y330" i="9"/>
  <c r="Y221" i="9"/>
  <c r="Y236" i="9"/>
  <c r="Y390" i="9"/>
  <c r="Y48" i="9"/>
  <c r="Y437" i="9"/>
  <c r="Y88" i="9"/>
  <c r="Y425" i="9"/>
  <c r="Y104" i="9"/>
  <c r="Y115" i="9"/>
  <c r="Y331" i="9"/>
  <c r="Y252" i="9"/>
  <c r="Y280" i="9"/>
  <c r="Y12" i="9"/>
  <c r="Y49" i="9"/>
  <c r="Y339" i="9"/>
  <c r="Y75" i="9"/>
  <c r="Y76" i="9"/>
  <c r="Y105" i="9"/>
  <c r="Y116" i="9"/>
  <c r="Y316" i="9"/>
  <c r="Y317" i="9"/>
  <c r="Y332" i="9"/>
  <c r="Y31" i="9"/>
  <c r="Y130" i="9"/>
  <c r="Y131" i="9"/>
  <c r="V162" i="9"/>
  <c r="V176" i="9"/>
  <c r="V284" i="9"/>
  <c r="V300" i="9"/>
  <c r="V301" i="9"/>
  <c r="V163" i="9"/>
  <c r="V164" i="9"/>
  <c r="V265" i="9"/>
  <c r="V84" i="9"/>
  <c r="V165" i="9"/>
  <c r="V377" i="9"/>
  <c r="V258" i="9"/>
  <c r="V119" i="9"/>
  <c r="V259" i="9"/>
  <c r="V223" i="9"/>
  <c r="V22" i="9"/>
  <c r="V23" i="9"/>
  <c r="V442" i="9"/>
  <c r="V312" i="9"/>
  <c r="V166" i="9"/>
  <c r="V367" i="9"/>
  <c r="V368" i="9"/>
  <c r="V369" i="9"/>
  <c r="V19" i="9"/>
  <c r="V33" i="9"/>
  <c r="V422" i="9"/>
  <c r="V37" i="9"/>
  <c r="V38" i="9"/>
  <c r="V380" i="9"/>
  <c r="V337" i="9"/>
  <c r="V415" i="9"/>
  <c r="V401" i="9"/>
  <c r="V39" i="9"/>
  <c r="V40" i="9"/>
  <c r="V410" i="9"/>
  <c r="V394" i="9"/>
  <c r="V334" i="9"/>
  <c r="V335" i="9"/>
  <c r="V200" i="9"/>
  <c r="V201" i="9"/>
  <c r="V370" i="9"/>
  <c r="V439" i="9"/>
  <c r="V286" i="9"/>
  <c r="V224" i="9"/>
  <c r="V272" i="9"/>
  <c r="V107" i="9"/>
  <c r="V427" i="9"/>
  <c r="V395" i="9"/>
  <c r="V371" i="9"/>
  <c r="V372" i="9"/>
  <c r="V443" i="9"/>
  <c r="V90" i="9"/>
  <c r="V261" i="9"/>
  <c r="V262" i="9"/>
  <c r="V127" i="9"/>
  <c r="V52" i="9"/>
  <c r="V396" i="9"/>
  <c r="V211" i="9"/>
  <c r="V359" i="9"/>
  <c r="V240" i="9"/>
  <c r="V266" i="9"/>
  <c r="V267" i="9"/>
  <c r="V108" i="9"/>
  <c r="V146" i="9"/>
  <c r="V225" i="9"/>
  <c r="V226" i="9"/>
  <c r="V444" i="9"/>
  <c r="V24" i="9"/>
  <c r="V85" i="9"/>
  <c r="V219" i="9"/>
  <c r="V239" i="9"/>
  <c r="V20" i="9"/>
  <c r="V273" i="9"/>
  <c r="V297" i="9"/>
  <c r="V298" i="9"/>
  <c r="V313" i="9"/>
  <c r="V167" i="9"/>
  <c r="V170" i="9"/>
  <c r="V15" i="9"/>
  <c r="V16" i="9"/>
  <c r="V356" i="9"/>
  <c r="V227" i="9"/>
  <c r="V228" i="9"/>
  <c r="V9" i="9"/>
  <c r="V424" i="9"/>
  <c r="V128" i="9"/>
  <c r="V433" i="9"/>
  <c r="V168" i="9"/>
  <c r="V148" i="9"/>
  <c r="V171" i="9"/>
  <c r="V202" i="9"/>
  <c r="V129" i="9"/>
  <c r="V381" i="9"/>
  <c r="V382" i="9"/>
  <c r="V386" i="9"/>
  <c r="V92" i="9"/>
  <c r="V411" i="9"/>
  <c r="V416" i="9"/>
  <c r="V397" i="9"/>
  <c r="V229" i="9"/>
  <c r="V383" i="9"/>
  <c r="V53" i="9"/>
  <c r="V93" i="9"/>
  <c r="V384" i="9"/>
  <c r="V387" i="9"/>
  <c r="V94" i="9"/>
  <c r="V78" i="9"/>
  <c r="V440" i="9"/>
  <c r="V95" i="9"/>
  <c r="V319" i="9"/>
  <c r="V109" i="9"/>
  <c r="V364" i="9"/>
  <c r="V365" i="9"/>
  <c r="V159" i="9"/>
  <c r="V287" i="9"/>
  <c r="V445" i="9"/>
  <c r="V79" i="9"/>
  <c r="V96" i="9"/>
  <c r="V97" i="9"/>
  <c r="V216" i="9"/>
  <c r="V149" i="9"/>
  <c r="V193" i="9"/>
  <c r="V220" i="9"/>
  <c r="V41" i="9"/>
  <c r="V338" i="9"/>
  <c r="V446" i="9"/>
  <c r="V98" i="9"/>
  <c r="V99" i="9"/>
  <c r="V290" i="9"/>
  <c r="V122" i="9"/>
  <c r="V428" i="9"/>
  <c r="V314" i="9"/>
  <c r="V156" i="9"/>
  <c r="V157" i="9"/>
  <c r="V203" i="9"/>
  <c r="V204" i="9"/>
  <c r="V205" i="9"/>
  <c r="V42" i="9"/>
  <c r="V10" i="9"/>
  <c r="V134" i="9"/>
  <c r="V135" i="9"/>
  <c r="V430" i="9"/>
  <c r="V154" i="9"/>
  <c r="V348" i="9"/>
  <c r="V349" i="9"/>
  <c r="V350" i="9"/>
  <c r="V212" i="9"/>
  <c r="V274" i="9"/>
  <c r="V447" i="9"/>
  <c r="V345" i="9"/>
  <c r="V346" i="9"/>
  <c r="V86" i="9"/>
  <c r="V100" i="9"/>
  <c r="V434" i="9"/>
  <c r="V373" i="9"/>
  <c r="V374" i="9"/>
  <c r="V241" i="9"/>
  <c r="V249" i="9"/>
  <c r="V291" i="9"/>
  <c r="V172" i="9"/>
  <c r="V181" i="9"/>
  <c r="V182" i="9"/>
  <c r="V25" i="9"/>
  <c r="V17" i="9"/>
  <c r="V431" i="9"/>
  <c r="V43" i="9"/>
  <c r="V11" i="9"/>
  <c r="V189" i="9"/>
  <c r="V435" i="9"/>
  <c r="V436" i="9"/>
  <c r="V343" i="9"/>
  <c r="V250" i="9"/>
  <c r="V110" i="9"/>
  <c r="V306" i="9"/>
  <c r="V190" i="9"/>
  <c r="V388" i="9"/>
  <c r="V268" i="9"/>
  <c r="V34" i="9"/>
  <c r="V417" i="9"/>
  <c r="V418" i="9"/>
  <c r="V398" i="9"/>
  <c r="V402" i="9"/>
  <c r="V403" i="9"/>
  <c r="V360" i="9"/>
  <c r="V68" i="9"/>
  <c r="V69" i="9"/>
  <c r="V320" i="9"/>
  <c r="V321" i="9"/>
  <c r="V412" i="9"/>
  <c r="V269" i="9"/>
  <c r="V275" i="9"/>
  <c r="V322" i="9"/>
  <c r="V255" i="9"/>
  <c r="V270" i="9"/>
  <c r="V160" i="9"/>
  <c r="V419" i="9"/>
  <c r="V420" i="9"/>
  <c r="V399" i="9"/>
  <c r="V404" i="9"/>
  <c r="V405" i="9"/>
  <c r="V413" i="9"/>
  <c r="V302" i="9"/>
  <c r="V448" i="9"/>
  <c r="V292" i="9"/>
  <c r="V315" i="9"/>
  <c r="V323" i="9"/>
  <c r="V293" i="9"/>
  <c r="V151" i="9"/>
  <c r="V123" i="9"/>
  <c r="V177" i="9"/>
  <c r="V277" i="9"/>
  <c r="V111" i="9"/>
  <c r="V242" i="9"/>
  <c r="V375" i="9"/>
  <c r="V294" i="9"/>
  <c r="V295" i="9"/>
  <c r="V263" i="9"/>
  <c r="V101" i="9"/>
  <c r="V308" i="9"/>
  <c r="V243" i="9"/>
  <c r="V61" i="9"/>
  <c r="V136" i="9"/>
  <c r="V26" i="9"/>
  <c r="V80" i="9"/>
  <c r="V87" i="9"/>
  <c r="V230" i="9"/>
  <c r="V251" i="9"/>
  <c r="V324" i="9"/>
  <c r="V183" i="9"/>
  <c r="V184" i="9"/>
  <c r="V185" i="9"/>
  <c r="V194" i="9"/>
  <c r="V231" i="9"/>
  <c r="V244" i="9"/>
  <c r="V137" i="9"/>
  <c r="V341" i="9"/>
  <c r="V102" i="9"/>
  <c r="V138" i="9"/>
  <c r="V389" i="9"/>
  <c r="V112" i="9"/>
  <c r="V309" i="9"/>
  <c r="V325" i="9"/>
  <c r="V173" i="9"/>
  <c r="V378" i="9"/>
  <c r="V245" i="9"/>
  <c r="V27" i="9"/>
  <c r="V282" i="9"/>
  <c r="V28" i="9"/>
  <c r="V139" i="9"/>
  <c r="V103" i="9"/>
  <c r="V113" i="9"/>
  <c r="V326" i="9"/>
  <c r="V191" i="9"/>
  <c r="V256" i="9"/>
  <c r="V54" i="9"/>
  <c r="V351" i="9"/>
  <c r="V352" i="9"/>
  <c r="V353" i="9"/>
  <c r="V246" i="9"/>
  <c r="V62" i="9"/>
  <c r="V232" i="9"/>
  <c r="V55" i="9"/>
  <c r="V70" i="9"/>
  <c r="V71" i="9"/>
  <c r="V72" i="9"/>
  <c r="V114" i="9"/>
  <c r="V213" i="9"/>
  <c r="V120" i="9"/>
  <c r="V247" i="9"/>
  <c r="V140" i="9"/>
  <c r="V81" i="9"/>
  <c r="V327" i="9"/>
  <c r="V186" i="9"/>
  <c r="V35" i="9"/>
  <c r="V124" i="9"/>
  <c r="V125" i="9"/>
  <c r="V82" i="9"/>
  <c r="V195" i="9"/>
  <c r="V196" i="9"/>
  <c r="V328" i="9"/>
  <c r="V197" i="9"/>
  <c r="V206" i="9"/>
  <c r="V207" i="9"/>
  <c r="V357" i="9"/>
  <c r="V288" i="9"/>
  <c r="V63" i="9"/>
  <c r="V233" i="9"/>
  <c r="V64" i="9"/>
  <c r="V56" i="9"/>
  <c r="V44" i="9"/>
  <c r="V45" i="9"/>
  <c r="V329" i="9"/>
  <c r="V29" i="9"/>
  <c r="V65" i="9"/>
  <c r="V141" i="9"/>
  <c r="V310" i="9"/>
  <c r="V174" i="9"/>
  <c r="V187" i="9"/>
  <c r="V30" i="9"/>
  <c r="V66" i="9"/>
  <c r="V57" i="9"/>
  <c r="V142" i="9"/>
  <c r="V278" i="9"/>
  <c r="V406" i="9"/>
  <c r="V234" i="9"/>
  <c r="V235" i="9"/>
  <c r="V46" i="9"/>
  <c r="V407" i="9"/>
  <c r="V73" i="9"/>
  <c r="V47" i="9"/>
  <c r="V74" i="9"/>
  <c r="V392" i="9"/>
  <c r="V198" i="9"/>
  <c r="V58" i="9"/>
  <c r="V143" i="9"/>
  <c r="V7" i="9"/>
  <c r="V303" i="9"/>
  <c r="V304" i="9"/>
  <c r="V208" i="9"/>
  <c r="V209" i="9"/>
  <c r="V214" i="9"/>
  <c r="V152" i="9"/>
  <c r="V330" i="9"/>
  <c r="V221" i="9"/>
  <c r="V236" i="9"/>
  <c r="V390" i="9"/>
  <c r="V48" i="9"/>
  <c r="V437" i="9"/>
  <c r="V88" i="9"/>
  <c r="V425" i="9"/>
  <c r="V104" i="9"/>
  <c r="V115" i="9"/>
  <c r="V331" i="9"/>
  <c r="V252" i="9"/>
  <c r="V280" i="9"/>
  <c r="V12" i="9"/>
  <c r="V49" i="9"/>
  <c r="V339" i="9"/>
  <c r="V75" i="9"/>
  <c r="V76" i="9"/>
  <c r="V105" i="9"/>
  <c r="V116" i="9"/>
  <c r="V316" i="9"/>
  <c r="V317" i="9"/>
  <c r="V332" i="9"/>
  <c r="V31" i="9"/>
  <c r="V130" i="9"/>
  <c r="V131" i="9"/>
  <c r="S162" i="9"/>
  <c r="S176" i="9"/>
  <c r="S284" i="9"/>
  <c r="S300" i="9"/>
  <c r="S301" i="9"/>
  <c r="S163" i="9"/>
  <c r="S164" i="9"/>
  <c r="S265" i="9"/>
  <c r="S84" i="9"/>
  <c r="S165" i="9"/>
  <c r="S377" i="9"/>
  <c r="S258" i="9"/>
  <c r="S119" i="9"/>
  <c r="S259" i="9"/>
  <c r="S223" i="9"/>
  <c r="S22" i="9"/>
  <c r="S23" i="9"/>
  <c r="S442" i="9"/>
  <c r="S312" i="9"/>
  <c r="S166" i="9"/>
  <c r="S367" i="9"/>
  <c r="S368" i="9"/>
  <c r="S369" i="9"/>
  <c r="S19" i="9"/>
  <c r="S33" i="9"/>
  <c r="S422" i="9"/>
  <c r="S37" i="9"/>
  <c r="S38" i="9"/>
  <c r="S380" i="9"/>
  <c r="S337" i="9"/>
  <c r="S415" i="9"/>
  <c r="S401" i="9"/>
  <c r="S39" i="9"/>
  <c r="S40" i="9"/>
  <c r="S410" i="9"/>
  <c r="S394" i="9"/>
  <c r="S334" i="9"/>
  <c r="S335" i="9"/>
  <c r="S200" i="9"/>
  <c r="S201" i="9"/>
  <c r="S370" i="9"/>
  <c r="S439" i="9"/>
  <c r="S286" i="9"/>
  <c r="S224" i="9"/>
  <c r="S272" i="9"/>
  <c r="S107" i="9"/>
  <c r="S427" i="9"/>
  <c r="S395" i="9"/>
  <c r="S371" i="9"/>
  <c r="S372" i="9"/>
  <c r="S443" i="9"/>
  <c r="S90" i="9"/>
  <c r="S261" i="9"/>
  <c r="S262" i="9"/>
  <c r="S127" i="9"/>
  <c r="S52" i="9"/>
  <c r="S396" i="9"/>
  <c r="S211" i="9"/>
  <c r="S359" i="9"/>
  <c r="S240" i="9"/>
  <c r="S266" i="9"/>
  <c r="S267" i="9"/>
  <c r="S108" i="9"/>
  <c r="S146" i="9"/>
  <c r="S225" i="9"/>
  <c r="S226" i="9"/>
  <c r="S444" i="9"/>
  <c r="S24" i="9"/>
  <c r="S85" i="9"/>
  <c r="S219" i="9"/>
  <c r="S239" i="9"/>
  <c r="S20" i="9"/>
  <c r="S273" i="9"/>
  <c r="S297" i="9"/>
  <c r="S298" i="9"/>
  <c r="S313" i="9"/>
  <c r="S167" i="9"/>
  <c r="S170" i="9"/>
  <c r="S15" i="9"/>
  <c r="S16" i="9"/>
  <c r="S356" i="9"/>
  <c r="S227" i="9"/>
  <c r="S228" i="9"/>
  <c r="S9" i="9"/>
  <c r="S424" i="9"/>
  <c r="S128" i="9"/>
  <c r="S433" i="9"/>
  <c r="S168" i="9"/>
  <c r="S148" i="9"/>
  <c r="S171" i="9"/>
  <c r="S202" i="9"/>
  <c r="S129" i="9"/>
  <c r="S381" i="9"/>
  <c r="S382" i="9"/>
  <c r="S386" i="9"/>
  <c r="S92" i="9"/>
  <c r="S411" i="9"/>
  <c r="S416" i="9"/>
  <c r="S397" i="9"/>
  <c r="S229" i="9"/>
  <c r="S383" i="9"/>
  <c r="S53" i="9"/>
  <c r="S93" i="9"/>
  <c r="S384" i="9"/>
  <c r="S387" i="9"/>
  <c r="S94" i="9"/>
  <c r="S78" i="9"/>
  <c r="S440" i="9"/>
  <c r="S95" i="9"/>
  <c r="S319" i="9"/>
  <c r="S109" i="9"/>
  <c r="S364" i="9"/>
  <c r="S365" i="9"/>
  <c r="S159" i="9"/>
  <c r="S287" i="9"/>
  <c r="S445" i="9"/>
  <c r="S79" i="9"/>
  <c r="S96" i="9"/>
  <c r="S97" i="9"/>
  <c r="S216" i="9"/>
  <c r="S149" i="9"/>
  <c r="S193" i="9"/>
  <c r="S220" i="9"/>
  <c r="S41" i="9"/>
  <c r="S338" i="9"/>
  <c r="S446" i="9"/>
  <c r="S98" i="9"/>
  <c r="S99" i="9"/>
  <c r="S290" i="9"/>
  <c r="S122" i="9"/>
  <c r="S428" i="9"/>
  <c r="S314" i="9"/>
  <c r="S156" i="9"/>
  <c r="S157" i="9"/>
  <c r="S203" i="9"/>
  <c r="S204" i="9"/>
  <c r="S205" i="9"/>
  <c r="S42" i="9"/>
  <c r="S10" i="9"/>
  <c r="S134" i="9"/>
  <c r="S135" i="9"/>
  <c r="S430" i="9"/>
  <c r="S154" i="9"/>
  <c r="S348" i="9"/>
  <c r="S349" i="9"/>
  <c r="S350" i="9"/>
  <c r="S212" i="9"/>
  <c r="S274" i="9"/>
  <c r="S447" i="9"/>
  <c r="S345" i="9"/>
  <c r="S346" i="9"/>
  <c r="S86" i="9"/>
  <c r="S100" i="9"/>
  <c r="S434" i="9"/>
  <c r="S373" i="9"/>
  <c r="S374" i="9"/>
  <c r="S241" i="9"/>
  <c r="S249" i="9"/>
  <c r="S291" i="9"/>
  <c r="S172" i="9"/>
  <c r="S181" i="9"/>
  <c r="S182" i="9"/>
  <c r="S25" i="9"/>
  <c r="S17" i="9"/>
  <c r="S431" i="9"/>
  <c r="S43" i="9"/>
  <c r="S11" i="9"/>
  <c r="S189" i="9"/>
  <c r="S435" i="9"/>
  <c r="S436" i="9"/>
  <c r="S343" i="9"/>
  <c r="S250" i="9"/>
  <c r="S110" i="9"/>
  <c r="S306" i="9"/>
  <c r="S190" i="9"/>
  <c r="S388" i="9"/>
  <c r="S268" i="9"/>
  <c r="S34" i="9"/>
  <c r="S417" i="9"/>
  <c r="S418" i="9"/>
  <c r="S398" i="9"/>
  <c r="S402" i="9"/>
  <c r="S403" i="9"/>
  <c r="S360" i="9"/>
  <c r="S68" i="9"/>
  <c r="S69" i="9"/>
  <c r="S320" i="9"/>
  <c r="S321" i="9"/>
  <c r="S412" i="9"/>
  <c r="S269" i="9"/>
  <c r="S275" i="9"/>
  <c r="S322" i="9"/>
  <c r="S255" i="9"/>
  <c r="S270" i="9"/>
  <c r="S160" i="9"/>
  <c r="S419" i="9"/>
  <c r="S420" i="9"/>
  <c r="S399" i="9"/>
  <c r="S404" i="9"/>
  <c r="S405" i="9"/>
  <c r="S413" i="9"/>
  <c r="S302" i="9"/>
  <c r="S448" i="9"/>
  <c r="S292" i="9"/>
  <c r="S315" i="9"/>
  <c r="S323" i="9"/>
  <c r="S293" i="9"/>
  <c r="S151" i="9"/>
  <c r="S123" i="9"/>
  <c r="S177" i="9"/>
  <c r="S277" i="9"/>
  <c r="S111" i="9"/>
  <c r="S242" i="9"/>
  <c r="S375" i="9"/>
  <c r="S294" i="9"/>
  <c r="S295" i="9"/>
  <c r="S263" i="9"/>
  <c r="S101" i="9"/>
  <c r="S308" i="9"/>
  <c r="S243" i="9"/>
  <c r="S61" i="9"/>
  <c r="S136" i="9"/>
  <c r="S26" i="9"/>
  <c r="S80" i="9"/>
  <c r="S87" i="9"/>
  <c r="S230" i="9"/>
  <c r="S251" i="9"/>
  <c r="S324" i="9"/>
  <c r="S183" i="9"/>
  <c r="S184" i="9"/>
  <c r="S185" i="9"/>
  <c r="S194" i="9"/>
  <c r="S231" i="9"/>
  <c r="S244" i="9"/>
  <c r="S137" i="9"/>
  <c r="S341" i="9"/>
  <c r="S102" i="9"/>
  <c r="S138" i="9"/>
  <c r="S389" i="9"/>
  <c r="S112" i="9"/>
  <c r="S309" i="9"/>
  <c r="S325" i="9"/>
  <c r="S173" i="9"/>
  <c r="S378" i="9"/>
  <c r="S245" i="9"/>
  <c r="S27" i="9"/>
  <c r="S282" i="9"/>
  <c r="S28" i="9"/>
  <c r="S139" i="9"/>
  <c r="S103" i="9"/>
  <c r="S113" i="9"/>
  <c r="S326" i="9"/>
  <c r="S191" i="9"/>
  <c r="S256" i="9"/>
  <c r="S54" i="9"/>
  <c r="S351" i="9"/>
  <c r="S352" i="9"/>
  <c r="S353" i="9"/>
  <c r="S246" i="9"/>
  <c r="S62" i="9"/>
  <c r="S232" i="9"/>
  <c r="S55" i="9"/>
  <c r="S70" i="9"/>
  <c r="S71" i="9"/>
  <c r="S72" i="9"/>
  <c r="S114" i="9"/>
  <c r="S213" i="9"/>
  <c r="S120" i="9"/>
  <c r="S247" i="9"/>
  <c r="S140" i="9"/>
  <c r="S81" i="9"/>
  <c r="S327" i="9"/>
  <c r="S186" i="9"/>
  <c r="S35" i="9"/>
  <c r="S124" i="9"/>
  <c r="S125" i="9"/>
  <c r="S82" i="9"/>
  <c r="S195" i="9"/>
  <c r="S196" i="9"/>
  <c r="S328" i="9"/>
  <c r="S197" i="9"/>
  <c r="S206" i="9"/>
  <c r="S207" i="9"/>
  <c r="S357" i="9"/>
  <c r="S288" i="9"/>
  <c r="S63" i="9"/>
  <c r="S233" i="9"/>
  <c r="S64" i="9"/>
  <c r="S56" i="9"/>
  <c r="S44" i="9"/>
  <c r="S45" i="9"/>
  <c r="S329" i="9"/>
  <c r="S29" i="9"/>
  <c r="S65" i="9"/>
  <c r="S141" i="9"/>
  <c r="S310" i="9"/>
  <c r="S174" i="9"/>
  <c r="S187" i="9"/>
  <c r="S30" i="9"/>
  <c r="S66" i="9"/>
  <c r="S57" i="9"/>
  <c r="S142" i="9"/>
  <c r="S278" i="9"/>
  <c r="S406" i="9"/>
  <c r="S234" i="9"/>
  <c r="S235" i="9"/>
  <c r="S46" i="9"/>
  <c r="S407" i="9"/>
  <c r="S73" i="9"/>
  <c r="S47" i="9"/>
  <c r="S74" i="9"/>
  <c r="S392" i="9"/>
  <c r="S198" i="9"/>
  <c r="S58" i="9"/>
  <c r="S143" i="9"/>
  <c r="S7" i="9"/>
  <c r="S303" i="9"/>
  <c r="S304" i="9"/>
  <c r="S208" i="9"/>
  <c r="S209" i="9"/>
  <c r="S214" i="9"/>
  <c r="S152" i="9"/>
  <c r="S330" i="9"/>
  <c r="S221" i="9"/>
  <c r="S236" i="9"/>
  <c r="S390" i="9"/>
  <c r="S48" i="9"/>
  <c r="S437" i="9"/>
  <c r="S88" i="9"/>
  <c r="S425" i="9"/>
  <c r="S104" i="9"/>
  <c r="S115" i="9"/>
  <c r="S331" i="9"/>
  <c r="S252" i="9"/>
  <c r="S280" i="9"/>
  <c r="S12" i="9"/>
  <c r="S49" i="9"/>
  <c r="S339" i="9"/>
  <c r="S75" i="9"/>
  <c r="S76" i="9"/>
  <c r="S105" i="9"/>
  <c r="S116" i="9"/>
  <c r="S316" i="9"/>
  <c r="S317" i="9"/>
  <c r="S332" i="9"/>
  <c r="S31" i="9"/>
  <c r="S130" i="9"/>
  <c r="S131" i="9"/>
  <c r="P162" i="9"/>
  <c r="P176" i="9"/>
  <c r="P284" i="9"/>
  <c r="P300" i="9"/>
  <c r="P301" i="9"/>
  <c r="P163" i="9"/>
  <c r="P164" i="9"/>
  <c r="P265" i="9"/>
  <c r="P84" i="9"/>
  <c r="P165" i="9"/>
  <c r="P377" i="9"/>
  <c r="P258" i="9"/>
  <c r="P119" i="9"/>
  <c r="P259" i="9"/>
  <c r="P223" i="9"/>
  <c r="P22" i="9"/>
  <c r="P23" i="9"/>
  <c r="P442" i="9"/>
  <c r="P312" i="9"/>
  <c r="P166" i="9"/>
  <c r="P367" i="9"/>
  <c r="P368" i="9"/>
  <c r="P369" i="9"/>
  <c r="P19" i="9"/>
  <c r="P33" i="9"/>
  <c r="P422" i="9"/>
  <c r="P37" i="9"/>
  <c r="P38" i="9"/>
  <c r="P380" i="9"/>
  <c r="P337" i="9"/>
  <c r="P415" i="9"/>
  <c r="P401" i="9"/>
  <c r="P39" i="9"/>
  <c r="P40" i="9"/>
  <c r="P410" i="9"/>
  <c r="P394" i="9"/>
  <c r="P334" i="9"/>
  <c r="P335" i="9"/>
  <c r="P200" i="9"/>
  <c r="P201" i="9"/>
  <c r="P370" i="9"/>
  <c r="P439" i="9"/>
  <c r="P286" i="9"/>
  <c r="P224" i="9"/>
  <c r="P272" i="9"/>
  <c r="P107" i="9"/>
  <c r="P427" i="9"/>
  <c r="P395" i="9"/>
  <c r="P371" i="9"/>
  <c r="P372" i="9"/>
  <c r="P443" i="9"/>
  <c r="P90" i="9"/>
  <c r="P261" i="9"/>
  <c r="P262" i="9"/>
  <c r="P127" i="9"/>
  <c r="P52" i="9"/>
  <c r="P396" i="9"/>
  <c r="P211" i="9"/>
  <c r="P359" i="9"/>
  <c r="P240" i="9"/>
  <c r="P266" i="9"/>
  <c r="P267" i="9"/>
  <c r="P108" i="9"/>
  <c r="P146" i="9"/>
  <c r="P225" i="9"/>
  <c r="P226" i="9"/>
  <c r="P444" i="9"/>
  <c r="P24" i="9"/>
  <c r="P85" i="9"/>
  <c r="P219" i="9"/>
  <c r="P239" i="9"/>
  <c r="P20" i="9"/>
  <c r="P273" i="9"/>
  <c r="P297" i="9"/>
  <c r="P298" i="9"/>
  <c r="P313" i="9"/>
  <c r="P167" i="9"/>
  <c r="P170" i="9"/>
  <c r="P15" i="9"/>
  <c r="P16" i="9"/>
  <c r="P356" i="9"/>
  <c r="P227" i="9"/>
  <c r="P228" i="9"/>
  <c r="P9" i="9"/>
  <c r="P424" i="9"/>
  <c r="P128" i="9"/>
  <c r="P433" i="9"/>
  <c r="P168" i="9"/>
  <c r="P148" i="9"/>
  <c r="P171" i="9"/>
  <c r="P202" i="9"/>
  <c r="P129" i="9"/>
  <c r="P381" i="9"/>
  <c r="P382" i="9"/>
  <c r="P386" i="9"/>
  <c r="P92" i="9"/>
  <c r="P411" i="9"/>
  <c r="P416" i="9"/>
  <c r="P397" i="9"/>
  <c r="P229" i="9"/>
  <c r="P383" i="9"/>
  <c r="P53" i="9"/>
  <c r="P93" i="9"/>
  <c r="P384" i="9"/>
  <c r="P387" i="9"/>
  <c r="P94" i="9"/>
  <c r="P78" i="9"/>
  <c r="P440" i="9"/>
  <c r="P95" i="9"/>
  <c r="P319" i="9"/>
  <c r="P109" i="9"/>
  <c r="P364" i="9"/>
  <c r="P365" i="9"/>
  <c r="P159" i="9"/>
  <c r="P287" i="9"/>
  <c r="P445" i="9"/>
  <c r="P79" i="9"/>
  <c r="P96" i="9"/>
  <c r="P97" i="9"/>
  <c r="P216" i="9"/>
  <c r="P149" i="9"/>
  <c r="P193" i="9"/>
  <c r="P220" i="9"/>
  <c r="P41" i="9"/>
  <c r="P338" i="9"/>
  <c r="P446" i="9"/>
  <c r="P98" i="9"/>
  <c r="P99" i="9"/>
  <c r="P290" i="9"/>
  <c r="P122" i="9"/>
  <c r="P428" i="9"/>
  <c r="P314" i="9"/>
  <c r="P156" i="9"/>
  <c r="P157" i="9"/>
  <c r="P203" i="9"/>
  <c r="P204" i="9"/>
  <c r="P205" i="9"/>
  <c r="P42" i="9"/>
  <c r="P10" i="9"/>
  <c r="P134" i="9"/>
  <c r="P135" i="9"/>
  <c r="P430" i="9"/>
  <c r="P154" i="9"/>
  <c r="P348" i="9"/>
  <c r="P349" i="9"/>
  <c r="P350" i="9"/>
  <c r="P212" i="9"/>
  <c r="P274" i="9"/>
  <c r="P447" i="9"/>
  <c r="P345" i="9"/>
  <c r="P346" i="9"/>
  <c r="P86" i="9"/>
  <c r="P100" i="9"/>
  <c r="P434" i="9"/>
  <c r="P373" i="9"/>
  <c r="P374" i="9"/>
  <c r="P241" i="9"/>
  <c r="P249" i="9"/>
  <c r="P291" i="9"/>
  <c r="P172" i="9"/>
  <c r="P181" i="9"/>
  <c r="P182" i="9"/>
  <c r="P25" i="9"/>
  <c r="P17" i="9"/>
  <c r="P431" i="9"/>
  <c r="P43" i="9"/>
  <c r="P11" i="9"/>
  <c r="P189" i="9"/>
  <c r="P435" i="9"/>
  <c r="P436" i="9"/>
  <c r="P343" i="9"/>
  <c r="P250" i="9"/>
  <c r="P110" i="9"/>
  <c r="P306" i="9"/>
  <c r="P190" i="9"/>
  <c r="P388" i="9"/>
  <c r="P268" i="9"/>
  <c r="P34" i="9"/>
  <c r="P417" i="9"/>
  <c r="P418" i="9"/>
  <c r="P398" i="9"/>
  <c r="P402" i="9"/>
  <c r="P403" i="9"/>
  <c r="P360" i="9"/>
  <c r="P68" i="9"/>
  <c r="P69" i="9"/>
  <c r="P320" i="9"/>
  <c r="P321" i="9"/>
  <c r="P412" i="9"/>
  <c r="P269" i="9"/>
  <c r="P275" i="9"/>
  <c r="P322" i="9"/>
  <c r="P255" i="9"/>
  <c r="P270" i="9"/>
  <c r="P160" i="9"/>
  <c r="P419" i="9"/>
  <c r="P420" i="9"/>
  <c r="P399" i="9"/>
  <c r="P404" i="9"/>
  <c r="P405" i="9"/>
  <c r="P413" i="9"/>
  <c r="P302" i="9"/>
  <c r="P448" i="9"/>
  <c r="P292" i="9"/>
  <c r="P315" i="9"/>
  <c r="P323" i="9"/>
  <c r="P293" i="9"/>
  <c r="P151" i="9"/>
  <c r="P123" i="9"/>
  <c r="P177" i="9"/>
  <c r="P277" i="9"/>
  <c r="P111" i="9"/>
  <c r="P242" i="9"/>
  <c r="P375" i="9"/>
  <c r="P294" i="9"/>
  <c r="P295" i="9"/>
  <c r="P263" i="9"/>
  <c r="P101" i="9"/>
  <c r="P308" i="9"/>
  <c r="P243" i="9"/>
  <c r="P61" i="9"/>
  <c r="P136" i="9"/>
  <c r="P26" i="9"/>
  <c r="P80" i="9"/>
  <c r="P87" i="9"/>
  <c r="P230" i="9"/>
  <c r="P251" i="9"/>
  <c r="P324" i="9"/>
  <c r="P183" i="9"/>
  <c r="P184" i="9"/>
  <c r="P185" i="9"/>
  <c r="P194" i="9"/>
  <c r="P231" i="9"/>
  <c r="P244" i="9"/>
  <c r="P137" i="9"/>
  <c r="P341" i="9"/>
  <c r="P102" i="9"/>
  <c r="P138" i="9"/>
  <c r="P389" i="9"/>
  <c r="P112" i="9"/>
  <c r="P309" i="9"/>
  <c r="P325" i="9"/>
  <c r="P173" i="9"/>
  <c r="P378" i="9"/>
  <c r="P245" i="9"/>
  <c r="P27" i="9"/>
  <c r="P282" i="9"/>
  <c r="P28" i="9"/>
  <c r="P139" i="9"/>
  <c r="P103" i="9"/>
  <c r="P113" i="9"/>
  <c r="P326" i="9"/>
  <c r="P191" i="9"/>
  <c r="P256" i="9"/>
  <c r="P54" i="9"/>
  <c r="P351" i="9"/>
  <c r="P352" i="9"/>
  <c r="P353" i="9"/>
  <c r="P246" i="9"/>
  <c r="P62" i="9"/>
  <c r="P232" i="9"/>
  <c r="P55" i="9"/>
  <c r="P70" i="9"/>
  <c r="P71" i="9"/>
  <c r="P72" i="9"/>
  <c r="P114" i="9"/>
  <c r="P213" i="9"/>
  <c r="P120" i="9"/>
  <c r="P247" i="9"/>
  <c r="P140" i="9"/>
  <c r="P81" i="9"/>
  <c r="P327" i="9"/>
  <c r="P186" i="9"/>
  <c r="P35" i="9"/>
  <c r="P124" i="9"/>
  <c r="P125" i="9"/>
  <c r="P82" i="9"/>
  <c r="P195" i="9"/>
  <c r="P196" i="9"/>
  <c r="P328" i="9"/>
  <c r="P197" i="9"/>
  <c r="P206" i="9"/>
  <c r="P207" i="9"/>
  <c r="P357" i="9"/>
  <c r="P288" i="9"/>
  <c r="P63" i="9"/>
  <c r="P233" i="9"/>
  <c r="P64" i="9"/>
  <c r="P56" i="9"/>
  <c r="P44" i="9"/>
  <c r="P45" i="9"/>
  <c r="P329" i="9"/>
  <c r="P29" i="9"/>
  <c r="P65" i="9"/>
  <c r="P141" i="9"/>
  <c r="P310" i="9"/>
  <c r="P174" i="9"/>
  <c r="P187" i="9"/>
  <c r="P30" i="9"/>
  <c r="P66" i="9"/>
  <c r="P57" i="9"/>
  <c r="P142" i="9"/>
  <c r="P278" i="9"/>
  <c r="P406" i="9"/>
  <c r="P234" i="9"/>
  <c r="P235" i="9"/>
  <c r="P46" i="9"/>
  <c r="P407" i="9"/>
  <c r="P73" i="9"/>
  <c r="P47" i="9"/>
  <c r="P74" i="9"/>
  <c r="P392" i="9"/>
  <c r="P198" i="9"/>
  <c r="P58" i="9"/>
  <c r="P143" i="9"/>
  <c r="P7" i="9"/>
  <c r="P303" i="9"/>
  <c r="P304" i="9"/>
  <c r="P208" i="9"/>
  <c r="P209" i="9"/>
  <c r="P214" i="9"/>
  <c r="P152" i="9"/>
  <c r="P330" i="9"/>
  <c r="P221" i="9"/>
  <c r="P236" i="9"/>
  <c r="P390" i="9"/>
  <c r="P48" i="9"/>
  <c r="P437" i="9"/>
  <c r="P88" i="9"/>
  <c r="P425" i="9"/>
  <c r="P104" i="9"/>
  <c r="P115" i="9"/>
  <c r="P331" i="9"/>
  <c r="P252" i="9"/>
  <c r="P280" i="9"/>
  <c r="P12" i="9"/>
  <c r="P49" i="9"/>
  <c r="P339" i="9"/>
  <c r="P75" i="9"/>
  <c r="P76" i="9"/>
  <c r="P105" i="9"/>
  <c r="P116" i="9"/>
  <c r="P316" i="9"/>
  <c r="P317" i="9"/>
  <c r="P332" i="9"/>
  <c r="P31" i="9"/>
  <c r="P130" i="9"/>
  <c r="P131" i="9"/>
  <c r="M162" i="9"/>
  <c r="M176" i="9"/>
  <c r="M284" i="9"/>
  <c r="M300" i="9"/>
  <c r="M301" i="9"/>
  <c r="M163" i="9"/>
  <c r="M164" i="9"/>
  <c r="M265" i="9"/>
  <c r="M84" i="9"/>
  <c r="M165" i="9"/>
  <c r="M377" i="9"/>
  <c r="M258" i="9"/>
  <c r="M119" i="9"/>
  <c r="M259" i="9"/>
  <c r="M223" i="9"/>
  <c r="M22" i="9"/>
  <c r="M23" i="9"/>
  <c r="M442" i="9"/>
  <c r="M312" i="9"/>
  <c r="M166" i="9"/>
  <c r="M367" i="9"/>
  <c r="M368" i="9"/>
  <c r="M369" i="9"/>
  <c r="M19" i="9"/>
  <c r="M33" i="9"/>
  <c r="M422" i="9"/>
  <c r="M37" i="9"/>
  <c r="M38" i="9"/>
  <c r="M380" i="9"/>
  <c r="M337" i="9"/>
  <c r="M415" i="9"/>
  <c r="M401" i="9"/>
  <c r="M39" i="9"/>
  <c r="M40" i="9"/>
  <c r="M410" i="9"/>
  <c r="M394" i="9"/>
  <c r="M334" i="9"/>
  <c r="M335" i="9"/>
  <c r="M200" i="9"/>
  <c r="M201" i="9"/>
  <c r="M370" i="9"/>
  <c r="M439" i="9"/>
  <c r="M286" i="9"/>
  <c r="M224" i="9"/>
  <c r="M272" i="9"/>
  <c r="M107" i="9"/>
  <c r="M427" i="9"/>
  <c r="M395" i="9"/>
  <c r="M371" i="9"/>
  <c r="M372" i="9"/>
  <c r="M443" i="9"/>
  <c r="M90" i="9"/>
  <c r="M261" i="9"/>
  <c r="M262" i="9"/>
  <c r="M127" i="9"/>
  <c r="M52" i="9"/>
  <c r="M396" i="9"/>
  <c r="M211" i="9"/>
  <c r="M359" i="9"/>
  <c r="M240" i="9"/>
  <c r="M266" i="9"/>
  <c r="M267" i="9"/>
  <c r="M108" i="9"/>
  <c r="M146" i="9"/>
  <c r="M225" i="9"/>
  <c r="M226" i="9"/>
  <c r="M444" i="9"/>
  <c r="M24" i="9"/>
  <c r="M85" i="9"/>
  <c r="M219" i="9"/>
  <c r="M239" i="9"/>
  <c r="M20" i="9"/>
  <c r="M273" i="9"/>
  <c r="M297" i="9"/>
  <c r="M298" i="9"/>
  <c r="M313" i="9"/>
  <c r="M167" i="9"/>
  <c r="M170" i="9"/>
  <c r="M15" i="9"/>
  <c r="M16" i="9"/>
  <c r="M356" i="9"/>
  <c r="M227" i="9"/>
  <c r="M228" i="9"/>
  <c r="M9" i="9"/>
  <c r="M424" i="9"/>
  <c r="M128" i="9"/>
  <c r="M433" i="9"/>
  <c r="M168" i="9"/>
  <c r="M148" i="9"/>
  <c r="M171" i="9"/>
  <c r="M202" i="9"/>
  <c r="M129" i="9"/>
  <c r="M381" i="9"/>
  <c r="M382" i="9"/>
  <c r="AI117" i="9" s="1"/>
  <c r="AH117" i="9" s="1"/>
  <c r="M386" i="9"/>
  <c r="M92" i="9"/>
  <c r="M411" i="9"/>
  <c r="M416" i="9"/>
  <c r="M397" i="9"/>
  <c r="M229" i="9"/>
  <c r="M383" i="9"/>
  <c r="M53" i="9"/>
  <c r="M93" i="9"/>
  <c r="M384" i="9"/>
  <c r="M387" i="9"/>
  <c r="M94" i="9"/>
  <c r="M78" i="9"/>
  <c r="M440" i="9"/>
  <c r="M95" i="9"/>
  <c r="M319" i="9"/>
  <c r="M109" i="9"/>
  <c r="M364" i="9"/>
  <c r="M365" i="9"/>
  <c r="M159" i="9"/>
  <c r="M287" i="9"/>
  <c r="M445" i="9"/>
  <c r="M79" i="9"/>
  <c r="M96" i="9"/>
  <c r="M97" i="9"/>
  <c r="M216" i="9"/>
  <c r="M149" i="9"/>
  <c r="M193" i="9"/>
  <c r="M220" i="9"/>
  <c r="M41" i="9"/>
  <c r="M338" i="9"/>
  <c r="M446" i="9"/>
  <c r="M98" i="9"/>
  <c r="M99" i="9"/>
  <c r="M290" i="9"/>
  <c r="M122" i="9"/>
  <c r="M428" i="9"/>
  <c r="M314" i="9"/>
  <c r="M156" i="9"/>
  <c r="M157" i="9"/>
  <c r="M203" i="9"/>
  <c r="M204" i="9"/>
  <c r="M205" i="9"/>
  <c r="M42" i="9"/>
  <c r="M10" i="9"/>
  <c r="M134" i="9"/>
  <c r="M135" i="9"/>
  <c r="M430" i="9"/>
  <c r="M154" i="9"/>
  <c r="M348" i="9"/>
  <c r="M349" i="9"/>
  <c r="M350" i="9"/>
  <c r="M212" i="9"/>
  <c r="M274" i="9"/>
  <c r="M447" i="9"/>
  <c r="M345" i="9"/>
  <c r="M346" i="9"/>
  <c r="M86" i="9"/>
  <c r="M100" i="9"/>
  <c r="M434" i="9"/>
  <c r="M373" i="9"/>
  <c r="M374" i="9"/>
  <c r="M241" i="9"/>
  <c r="M249" i="9"/>
  <c r="M291" i="9"/>
  <c r="M172" i="9"/>
  <c r="M181" i="9"/>
  <c r="M182" i="9"/>
  <c r="M25" i="9"/>
  <c r="M17" i="9"/>
  <c r="M431" i="9"/>
  <c r="M43" i="9"/>
  <c r="M11" i="9"/>
  <c r="M189" i="9"/>
  <c r="M435" i="9"/>
  <c r="M436" i="9"/>
  <c r="M343" i="9"/>
  <c r="M250" i="9"/>
  <c r="M110" i="9"/>
  <c r="M306" i="9"/>
  <c r="M190" i="9"/>
  <c r="M388" i="9"/>
  <c r="M268" i="9"/>
  <c r="M34" i="9"/>
  <c r="M417" i="9"/>
  <c r="M418" i="9"/>
  <c r="M398" i="9"/>
  <c r="M402" i="9"/>
  <c r="M403" i="9"/>
  <c r="M360" i="9"/>
  <c r="M68" i="9"/>
  <c r="M69" i="9"/>
  <c r="M320" i="9"/>
  <c r="M321" i="9"/>
  <c r="M412" i="9"/>
  <c r="M269" i="9"/>
  <c r="M275" i="9"/>
  <c r="M322" i="9"/>
  <c r="M255" i="9"/>
  <c r="M270" i="9"/>
  <c r="M160" i="9"/>
  <c r="M419" i="9"/>
  <c r="M420" i="9"/>
  <c r="M399" i="9"/>
  <c r="M404" i="9"/>
  <c r="M405" i="9"/>
  <c r="M413" i="9"/>
  <c r="M302" i="9"/>
  <c r="M448" i="9"/>
  <c r="M292" i="9"/>
  <c r="M315" i="9"/>
  <c r="M323" i="9"/>
  <c r="M293" i="9"/>
  <c r="M151" i="9"/>
  <c r="M123" i="9"/>
  <c r="M177" i="9"/>
  <c r="M277" i="9"/>
  <c r="M111" i="9"/>
  <c r="M242" i="9"/>
  <c r="M375" i="9"/>
  <c r="M294" i="9"/>
  <c r="M295" i="9"/>
  <c r="M263" i="9"/>
  <c r="M101" i="9"/>
  <c r="M308" i="9"/>
  <c r="M243" i="9"/>
  <c r="M61" i="9"/>
  <c r="M136" i="9"/>
  <c r="M26" i="9"/>
  <c r="M80" i="9"/>
  <c r="M87" i="9"/>
  <c r="M230" i="9"/>
  <c r="M251" i="9"/>
  <c r="M324" i="9"/>
  <c r="M183" i="9"/>
  <c r="M184" i="9"/>
  <c r="M185" i="9"/>
  <c r="M194" i="9"/>
  <c r="M231" i="9"/>
  <c r="M244" i="9"/>
  <c r="M137" i="9"/>
  <c r="M341" i="9"/>
  <c r="M102" i="9"/>
  <c r="M138" i="9"/>
  <c r="M389" i="9"/>
  <c r="M112" i="9"/>
  <c r="M309" i="9"/>
  <c r="M325" i="9"/>
  <c r="M173" i="9"/>
  <c r="M378" i="9"/>
  <c r="M245" i="9"/>
  <c r="M27" i="9"/>
  <c r="M282" i="9"/>
  <c r="M28" i="9"/>
  <c r="M139" i="9"/>
  <c r="M103" i="9"/>
  <c r="M113" i="9"/>
  <c r="M326" i="9"/>
  <c r="M191" i="9"/>
  <c r="M256" i="9"/>
  <c r="M54" i="9"/>
  <c r="M351" i="9"/>
  <c r="M352" i="9"/>
  <c r="M353" i="9"/>
  <c r="M246" i="9"/>
  <c r="M62" i="9"/>
  <c r="M232" i="9"/>
  <c r="M55" i="9"/>
  <c r="M70" i="9"/>
  <c r="M71" i="9"/>
  <c r="M72" i="9"/>
  <c r="M114" i="9"/>
  <c r="M213" i="9"/>
  <c r="M120" i="9"/>
  <c r="M247" i="9"/>
  <c r="M140" i="9"/>
  <c r="M81" i="9"/>
  <c r="M327" i="9"/>
  <c r="M186" i="9"/>
  <c r="M35" i="9"/>
  <c r="M124" i="9"/>
  <c r="M125" i="9"/>
  <c r="M82" i="9"/>
  <c r="M195" i="9"/>
  <c r="M196" i="9"/>
  <c r="M328" i="9"/>
  <c r="M197" i="9"/>
  <c r="M206" i="9"/>
  <c r="M207" i="9"/>
  <c r="M357" i="9"/>
  <c r="M288" i="9"/>
  <c r="M63" i="9"/>
  <c r="M233" i="9"/>
  <c r="M64" i="9"/>
  <c r="M56" i="9"/>
  <c r="M44" i="9"/>
  <c r="M45" i="9"/>
  <c r="M329" i="9"/>
  <c r="M29" i="9"/>
  <c r="M65" i="9"/>
  <c r="M141" i="9"/>
  <c r="M310" i="9"/>
  <c r="M174" i="9"/>
  <c r="M187" i="9"/>
  <c r="M30" i="9"/>
  <c r="M66" i="9"/>
  <c r="M57" i="9"/>
  <c r="M142" i="9"/>
  <c r="M278" i="9"/>
  <c r="M406" i="9"/>
  <c r="M234" i="9"/>
  <c r="M235" i="9"/>
  <c r="M46" i="9"/>
  <c r="M407" i="9"/>
  <c r="M73" i="9"/>
  <c r="M47" i="9"/>
  <c r="M74" i="9"/>
  <c r="M392" i="9"/>
  <c r="M198" i="9"/>
  <c r="M58" i="9"/>
  <c r="M143" i="9"/>
  <c r="M7" i="9"/>
  <c r="M303" i="9"/>
  <c r="M304" i="9"/>
  <c r="M208" i="9"/>
  <c r="M209" i="9"/>
  <c r="M214" i="9"/>
  <c r="M152" i="9"/>
  <c r="M330" i="9"/>
  <c r="M221" i="9"/>
  <c r="M236" i="9"/>
  <c r="M390" i="9"/>
  <c r="M48" i="9"/>
  <c r="M437" i="9"/>
  <c r="M88" i="9"/>
  <c r="M425" i="9"/>
  <c r="M104" i="9"/>
  <c r="M115" i="9"/>
  <c r="M331" i="9"/>
  <c r="M252" i="9"/>
  <c r="M280" i="9"/>
  <c r="M12" i="9"/>
  <c r="M49" i="9"/>
  <c r="M339" i="9"/>
  <c r="AI408" i="9" s="1"/>
  <c r="AH408" i="9" s="1"/>
  <c r="M75" i="9"/>
  <c r="M76" i="9"/>
  <c r="M105" i="9"/>
  <c r="M116" i="9"/>
  <c r="M316" i="9"/>
  <c r="M317" i="9"/>
  <c r="M332" i="9"/>
  <c r="M31" i="9"/>
  <c r="M130" i="9"/>
  <c r="M131" i="9"/>
  <c r="S450" i="9"/>
  <c r="P450" i="9"/>
  <c r="M450" i="9"/>
  <c r="AI416" i="9" l="1"/>
  <c r="AH416" i="9" s="1"/>
  <c r="AI390" i="9"/>
  <c r="AH390" i="9" s="1"/>
  <c r="AI437" i="9"/>
  <c r="AH437" i="9" s="1"/>
  <c r="AI356" i="9"/>
  <c r="AH356" i="9" s="1"/>
  <c r="AI302" i="9"/>
  <c r="AH302" i="9" s="1"/>
  <c r="AI272" i="9"/>
  <c r="AH272" i="9" s="1"/>
  <c r="AI190" i="9"/>
  <c r="AH190" i="9" s="1"/>
  <c r="AI160" i="9"/>
  <c r="AH160" i="9" s="1"/>
  <c r="AI142" i="9"/>
  <c r="AH142" i="9" s="1"/>
  <c r="AI58" i="9"/>
  <c r="AH58" i="9" s="1"/>
  <c r="AI93" i="9"/>
  <c r="AH93" i="9" s="1"/>
  <c r="AI422" i="9"/>
  <c r="AH422" i="9" s="1"/>
  <c r="AI412" i="9"/>
  <c r="AH412" i="9" s="1"/>
  <c r="AI406" i="9"/>
  <c r="AH406" i="9" s="1"/>
  <c r="AI392" i="9"/>
  <c r="AH392" i="9" s="1"/>
  <c r="AI378" i="9"/>
  <c r="AH378" i="9" s="1"/>
  <c r="AI372" i="9"/>
  <c r="AH372" i="9" s="1"/>
  <c r="AI368" i="9"/>
  <c r="AH368" i="9" s="1"/>
  <c r="AI352" i="9"/>
  <c r="AH352" i="9" s="1"/>
  <c r="AI339" i="9"/>
  <c r="AH339" i="9" s="1"/>
  <c r="AI327" i="9"/>
  <c r="AH327" i="9" s="1"/>
  <c r="AI320" i="9"/>
  <c r="AH320" i="9" s="1"/>
  <c r="AI309" i="9"/>
  <c r="AH309" i="9" s="1"/>
  <c r="AI269" i="9"/>
  <c r="AH269" i="9" s="1"/>
  <c r="AI267" i="9"/>
  <c r="AH267" i="9" s="1"/>
  <c r="AI235" i="9"/>
  <c r="AH235" i="9" s="1"/>
  <c r="AI223" i="9"/>
  <c r="AH223" i="9" s="1"/>
  <c r="AI84" i="9"/>
  <c r="AH84" i="9" s="1"/>
  <c r="AI184" i="9"/>
  <c r="AH184" i="9" s="1"/>
  <c r="AI128" i="9"/>
  <c r="AH128" i="9" s="1"/>
  <c r="AI63" i="9"/>
  <c r="AH63" i="9" s="1"/>
  <c r="AI226" i="9"/>
  <c r="AH226" i="9" s="1"/>
  <c r="AI55" i="9"/>
  <c r="AH55" i="9" s="1"/>
  <c r="AI103" i="9"/>
  <c r="AH103" i="9" s="1"/>
  <c r="AI44" i="9"/>
  <c r="AH44" i="9" s="1"/>
  <c r="AI10" i="9"/>
  <c r="AH10" i="9" s="1"/>
  <c r="AI329" i="9"/>
  <c r="AH329" i="9" s="1"/>
  <c r="AI295" i="9"/>
  <c r="AH295" i="9" s="1"/>
  <c r="AI255" i="9"/>
  <c r="AH255" i="9" s="1"/>
  <c r="AI205" i="9"/>
  <c r="AH205" i="9" s="1"/>
  <c r="AI162" i="9"/>
  <c r="AH162" i="9" s="1"/>
  <c r="AI180" i="9"/>
  <c r="AH180" i="9" s="1"/>
  <c r="AI447" i="9"/>
  <c r="AH447" i="9" s="1"/>
  <c r="AI298" i="9"/>
  <c r="AH298" i="9" s="1"/>
  <c r="AI98" i="9"/>
  <c r="AH98" i="9" s="1"/>
  <c r="AI75" i="9"/>
  <c r="AH75" i="9" s="1"/>
  <c r="AI448" i="9"/>
  <c r="AH448" i="9" s="1"/>
  <c r="AI217" i="9"/>
  <c r="AH217" i="9" s="1"/>
  <c r="AI179" i="9"/>
  <c r="AH179" i="9" s="1"/>
  <c r="AI150" i="9"/>
  <c r="AH150" i="9" s="1"/>
  <c r="AI145" i="9"/>
  <c r="AH145" i="9" s="1"/>
  <c r="AI132" i="9"/>
  <c r="AH132" i="9" s="1"/>
  <c r="AI411" i="9"/>
  <c r="AH411" i="9" s="1"/>
  <c r="AI417" i="9"/>
  <c r="AH417" i="9" s="1"/>
  <c r="AI404" i="9"/>
  <c r="AH404" i="9" s="1"/>
  <c r="AI398" i="9"/>
  <c r="AH398" i="9" s="1"/>
  <c r="AI425" i="9"/>
  <c r="AH425" i="9" s="1"/>
  <c r="AI407" i="9"/>
  <c r="AH407" i="9" s="1"/>
  <c r="AI387" i="9"/>
  <c r="AH387" i="9" s="1"/>
  <c r="AI394" i="9"/>
  <c r="AH394" i="9" s="1"/>
  <c r="AI384" i="9"/>
  <c r="AH384" i="9" s="1"/>
  <c r="AI381" i="9"/>
  <c r="AH381" i="9" s="1"/>
  <c r="AI47" i="9"/>
  <c r="AH47" i="9" s="1"/>
  <c r="AI434" i="9"/>
  <c r="AH434" i="9" s="1"/>
  <c r="AI373" i="9"/>
  <c r="AH373" i="9" s="1"/>
  <c r="AI369" i="9"/>
  <c r="AH369" i="9" s="1"/>
  <c r="AI364" i="9"/>
  <c r="AH364" i="9" s="1"/>
  <c r="AI357" i="9"/>
  <c r="AH357" i="9" s="1"/>
  <c r="AI350" i="9"/>
  <c r="AH350" i="9" s="1"/>
  <c r="AI345" i="9"/>
  <c r="AH345" i="9" s="1"/>
  <c r="AI334" i="9"/>
  <c r="AH334" i="9" s="1"/>
  <c r="AI337" i="9"/>
  <c r="AH337" i="9" s="1"/>
  <c r="AI330" i="9"/>
  <c r="AH330" i="9" s="1"/>
  <c r="AI323" i="9"/>
  <c r="AH323" i="9" s="1"/>
  <c r="AI322" i="9"/>
  <c r="AH322" i="9" s="1"/>
  <c r="AI317" i="9"/>
  <c r="AH317" i="9" s="1"/>
  <c r="AI310" i="9"/>
  <c r="AH310" i="9" s="1"/>
  <c r="AI303" i="9"/>
  <c r="AH303" i="9" s="1"/>
  <c r="AI290" i="9"/>
  <c r="AH290" i="9" s="1"/>
  <c r="AI297" i="9"/>
  <c r="AH297" i="9" s="1"/>
  <c r="AI286" i="9"/>
  <c r="AH286" i="9" s="1"/>
  <c r="AI282" i="9"/>
  <c r="AH282" i="9" s="1"/>
  <c r="AI273" i="9"/>
  <c r="AH273" i="9" s="1"/>
  <c r="AI278" i="9"/>
  <c r="AH278" i="9" s="1"/>
  <c r="AI268" i="9"/>
  <c r="AH268" i="9" s="1"/>
  <c r="AI263" i="9"/>
  <c r="AH263" i="9" s="1"/>
  <c r="AI251" i="9"/>
  <c r="AH251" i="9" s="1"/>
  <c r="AI256" i="9"/>
  <c r="AH256" i="9" s="1"/>
  <c r="AI444" i="9"/>
  <c r="AH444" i="9" s="1"/>
  <c r="AI236" i="9"/>
  <c r="AH236" i="9" s="1"/>
  <c r="AI233" i="9"/>
  <c r="AH233" i="9" s="1"/>
  <c r="AI220" i="9"/>
  <c r="AH220" i="9" s="1"/>
  <c r="AI228" i="9"/>
  <c r="AH228" i="9" s="1"/>
  <c r="AI214" i="9"/>
  <c r="AH214" i="9" s="1"/>
  <c r="AI209" i="9"/>
  <c r="AH209" i="9" s="1"/>
  <c r="AI208" i="9"/>
  <c r="AH208" i="9" s="1"/>
  <c r="AI206" i="9"/>
  <c r="AH206" i="9" s="1"/>
  <c r="AI446" i="9"/>
  <c r="AH446" i="9" s="1"/>
  <c r="AI198" i="9"/>
  <c r="AH198" i="9" s="1"/>
  <c r="AI196" i="9"/>
  <c r="AH196" i="9" s="1"/>
  <c r="AI181" i="9"/>
  <c r="AH181" i="9" s="1"/>
  <c r="AI174" i="9"/>
  <c r="AH174" i="9" s="1"/>
  <c r="AI173" i="9"/>
  <c r="AH173" i="9" s="1"/>
  <c r="AI151" i="9"/>
  <c r="AH151" i="9" s="1"/>
  <c r="AI166" i="9"/>
  <c r="AH166" i="9" s="1"/>
  <c r="AI156" i="9"/>
  <c r="AH156" i="9" s="1"/>
  <c r="AI141" i="9"/>
  <c r="AH141" i="9" s="1"/>
  <c r="AI129" i="9"/>
  <c r="AH129" i="9" s="1"/>
  <c r="AI122" i="9"/>
  <c r="AH122" i="9" s="1"/>
  <c r="AI65" i="9"/>
  <c r="AH65" i="9" s="1"/>
  <c r="AI64" i="9"/>
  <c r="AH64" i="9" s="1"/>
  <c r="AI61" i="9"/>
  <c r="AH61" i="9" s="1"/>
  <c r="AI433" i="9"/>
  <c r="AH433" i="9" s="1"/>
  <c r="AI242" i="9"/>
  <c r="AH242" i="9" s="1"/>
  <c r="AI107" i="9"/>
  <c r="AH107" i="9" s="1"/>
  <c r="AI56" i="9"/>
  <c r="AH56" i="9" s="1"/>
  <c r="AI54" i="9"/>
  <c r="AH54" i="9" s="1"/>
  <c r="AI112" i="9"/>
  <c r="AH112" i="9" s="1"/>
  <c r="AI48" i="9"/>
  <c r="AH48" i="9" s="1"/>
  <c r="AI104" i="9"/>
  <c r="AH104" i="9" s="1"/>
  <c r="AI101" i="9"/>
  <c r="AH101" i="9" s="1"/>
  <c r="AI100" i="9"/>
  <c r="AH100" i="9" s="1"/>
  <c r="AI43" i="9"/>
  <c r="AH43" i="9" s="1"/>
  <c r="AI31" i="9"/>
  <c r="AH31" i="9" s="1"/>
  <c r="AI29" i="9"/>
  <c r="AH29" i="9" s="1"/>
  <c r="AI22" i="9"/>
  <c r="AH22" i="9" s="1"/>
  <c r="AI16" i="9"/>
  <c r="AH16" i="9" s="1"/>
  <c r="AI92" i="9"/>
  <c r="AH92" i="9" s="1"/>
  <c r="AI11" i="9"/>
  <c r="AH11" i="9" s="1"/>
  <c r="AI87" i="9"/>
  <c r="AH87" i="9" s="1"/>
  <c r="AI78" i="9"/>
  <c r="AH78" i="9" s="1"/>
  <c r="AI80" i="9"/>
  <c r="AH80" i="9" s="1"/>
  <c r="AI399" i="9"/>
  <c r="AH399" i="9" s="1"/>
  <c r="AI88" i="9"/>
  <c r="AH88" i="9" s="1"/>
  <c r="AI418" i="9"/>
  <c r="AH418" i="9" s="1"/>
  <c r="AI389" i="9"/>
  <c r="AH389" i="9" s="1"/>
  <c r="AI360" i="9"/>
  <c r="AH360" i="9" s="1"/>
  <c r="AI348" i="9"/>
  <c r="AH348" i="9" s="1"/>
  <c r="AI440" i="9"/>
  <c r="AH440" i="9" s="1"/>
  <c r="AI316" i="9"/>
  <c r="AH316" i="9" s="1"/>
  <c r="AI288" i="9"/>
  <c r="AH288" i="9" s="1"/>
  <c r="AI280" i="9"/>
  <c r="AH280" i="9" s="1"/>
  <c r="AI258" i="9"/>
  <c r="AH258" i="9" s="1"/>
  <c r="AI245" i="9"/>
  <c r="AH245" i="9" s="1"/>
  <c r="AI243" i="9"/>
  <c r="AH243" i="9" s="1"/>
  <c r="AI232" i="9"/>
  <c r="AH232" i="9" s="1"/>
  <c r="AI231" i="9"/>
  <c r="AH231" i="9" s="1"/>
  <c r="AI225" i="9"/>
  <c r="AH225" i="9" s="1"/>
  <c r="AI69" i="9"/>
  <c r="AH69" i="9" s="1"/>
  <c r="AI213" i="9"/>
  <c r="AH213" i="9" s="1"/>
  <c r="AI202" i="9"/>
  <c r="AH202" i="9" s="1"/>
  <c r="AI436" i="9"/>
  <c r="AH436" i="9" s="1"/>
  <c r="AI194" i="9"/>
  <c r="AH194" i="9" s="1"/>
  <c r="AI186" i="9"/>
  <c r="AH186" i="9" s="1"/>
  <c r="AI177" i="9"/>
  <c r="AH177" i="9" s="1"/>
  <c r="AI430" i="9"/>
  <c r="AH430" i="9" s="1"/>
  <c r="AI172" i="9"/>
  <c r="AH172" i="9" s="1"/>
  <c r="AI167" i="9"/>
  <c r="AH167" i="9" s="1"/>
  <c r="AI168" i="9"/>
  <c r="AH168" i="9" s="1"/>
  <c r="AI143" i="9"/>
  <c r="AH143" i="9" s="1"/>
  <c r="AI124" i="9"/>
  <c r="AH124" i="9" s="1"/>
  <c r="AI53" i="9"/>
  <c r="AH53" i="9" s="1"/>
  <c r="AI105" i="9"/>
  <c r="AH105" i="9" s="1"/>
  <c r="AI42" i="9"/>
  <c r="AH42" i="9" s="1"/>
  <c r="AI39" i="9"/>
  <c r="AH39" i="9" s="1"/>
  <c r="AI96" i="9"/>
  <c r="AH96" i="9" s="1"/>
  <c r="AI34" i="9"/>
  <c r="AH34" i="9" s="1"/>
  <c r="AI28" i="9"/>
  <c r="AH28" i="9" s="1"/>
  <c r="AI71" i="9"/>
  <c r="AH71" i="9" s="1"/>
  <c r="AI66" i="9"/>
  <c r="AH66" i="9" s="1"/>
  <c r="AI68" i="9"/>
  <c r="AH68" i="9" s="1"/>
  <c r="AI431" i="9"/>
  <c r="AH431" i="9" s="1"/>
  <c r="AI424" i="9"/>
  <c r="AH424" i="9" s="1"/>
  <c r="AI23" i="9"/>
  <c r="AH23" i="9" s="1"/>
  <c r="AI26" i="9"/>
  <c r="AH26" i="9" s="1"/>
  <c r="AI86" i="9"/>
  <c r="AH86" i="9" s="1"/>
  <c r="AI427" i="9"/>
  <c r="AH427" i="9" s="1"/>
  <c r="AI419" i="9"/>
  <c r="AH419" i="9" s="1"/>
  <c r="AI413" i="9"/>
  <c r="AH413" i="9" s="1"/>
  <c r="AI405" i="9"/>
  <c r="AH405" i="9" s="1"/>
  <c r="AI402" i="9"/>
  <c r="AH402" i="9" s="1"/>
  <c r="AI401" i="9"/>
  <c r="AH401" i="9" s="1"/>
  <c r="AI395" i="9"/>
  <c r="AH395" i="9" s="1"/>
  <c r="AI304" i="9"/>
  <c r="AH304" i="9" s="1"/>
  <c r="AI386" i="9"/>
  <c r="AH386" i="9" s="1"/>
  <c r="AI382" i="9"/>
  <c r="AH382" i="9" s="1"/>
  <c r="AI377" i="9"/>
  <c r="AH377" i="9" s="1"/>
  <c r="AI374" i="9"/>
  <c r="AH374" i="9" s="1"/>
  <c r="AI367" i="9"/>
  <c r="AH367" i="9" s="1"/>
  <c r="AI365" i="9"/>
  <c r="AH365" i="9" s="1"/>
  <c r="AI359" i="9"/>
  <c r="AH359" i="9" s="1"/>
  <c r="AI351" i="9"/>
  <c r="AH351" i="9" s="1"/>
  <c r="AI346" i="9"/>
  <c r="AH346" i="9" s="1"/>
  <c r="AI335" i="9"/>
  <c r="AH335" i="9" s="1"/>
  <c r="AI341" i="9"/>
  <c r="AH341" i="9" s="1"/>
  <c r="AI332" i="9"/>
  <c r="AH332" i="9" s="1"/>
  <c r="AI324" i="9"/>
  <c r="AH324" i="9" s="1"/>
  <c r="AI325" i="9"/>
  <c r="AH325" i="9" s="1"/>
  <c r="AI321" i="9"/>
  <c r="AH321" i="9" s="1"/>
  <c r="AI314" i="9"/>
  <c r="AH314" i="9" s="1"/>
  <c r="AI308" i="9"/>
  <c r="AH308" i="9" s="1"/>
  <c r="AI294" i="9"/>
  <c r="AH294" i="9" s="1"/>
  <c r="AI292" i="9"/>
  <c r="AH292" i="9" s="1"/>
  <c r="AI313" i="9"/>
  <c r="AH313" i="9" s="1"/>
  <c r="AI284" i="9"/>
  <c r="AH284" i="9" s="1"/>
  <c r="AI274" i="9"/>
  <c r="AH274" i="9" s="1"/>
  <c r="AI275" i="9"/>
  <c r="AH275" i="9" s="1"/>
  <c r="AI262" i="9"/>
  <c r="AH262" i="9" s="1"/>
  <c r="AI261" i="9"/>
  <c r="AH261" i="9" s="1"/>
  <c r="AI249" i="9"/>
  <c r="AH249" i="9" s="1"/>
  <c r="AI252" i="9"/>
  <c r="AH252" i="9" s="1"/>
  <c r="AI435" i="9"/>
  <c r="AH435" i="9" s="1"/>
  <c r="AI443" i="9"/>
  <c r="AH443" i="9" s="1"/>
  <c r="AI237" i="9"/>
  <c r="AH237" i="9" s="1"/>
  <c r="AI240" i="9"/>
  <c r="AH240" i="9" s="1"/>
  <c r="AI230" i="9"/>
  <c r="AH230" i="9" s="1"/>
  <c r="AI229" i="9"/>
  <c r="AH229" i="9" s="1"/>
  <c r="AI221" i="9"/>
  <c r="AH221" i="9" s="1"/>
  <c r="AI219" i="9"/>
  <c r="AH219" i="9" s="1"/>
  <c r="AI211" i="9"/>
  <c r="AH211" i="9" s="1"/>
  <c r="AI204" i="9"/>
  <c r="AH204" i="9" s="1"/>
  <c r="AI203" i="9"/>
  <c r="AH203" i="9" s="1"/>
  <c r="AI191" i="9"/>
  <c r="AH191" i="9" s="1"/>
  <c r="AI193" i="9"/>
  <c r="AH193" i="9" s="1"/>
  <c r="AI197" i="9"/>
  <c r="AH197" i="9" s="1"/>
  <c r="AI185" i="9"/>
  <c r="AH185" i="9" s="1"/>
  <c r="AI176" i="9"/>
  <c r="AH176" i="9" s="1"/>
  <c r="AI182" i="9"/>
  <c r="AH182" i="9" s="1"/>
  <c r="AI170" i="9"/>
  <c r="AH170" i="9" s="1"/>
  <c r="AI163" i="9"/>
  <c r="AH163" i="9" s="1"/>
  <c r="AI165" i="9"/>
  <c r="AH165" i="9" s="1"/>
  <c r="AI157" i="9"/>
  <c r="AH157" i="9" s="1"/>
  <c r="AI154" i="9"/>
  <c r="AH154" i="9" s="1"/>
  <c r="AI148" i="9"/>
  <c r="AH148" i="9" s="1"/>
  <c r="AI149" i="9"/>
  <c r="AH149" i="9" s="1"/>
  <c r="AI138" i="9"/>
  <c r="AH138" i="9" s="1"/>
  <c r="AI140" i="9"/>
  <c r="AH140" i="9" s="1"/>
  <c r="AI265" i="9"/>
  <c r="AH265" i="9" s="1"/>
  <c r="AI119" i="9"/>
  <c r="AH119" i="9" s="1"/>
  <c r="AI62" i="9"/>
  <c r="AH62" i="9" s="1"/>
  <c r="AI114" i="9"/>
  <c r="AH114" i="9" s="1"/>
  <c r="AI108" i="9"/>
  <c r="AH108" i="9" s="1"/>
  <c r="AI111" i="9"/>
  <c r="AH111" i="9" s="1"/>
  <c r="AI57" i="9"/>
  <c r="AH57" i="9" s="1"/>
  <c r="AI445" i="9"/>
  <c r="AH445" i="9" s="1"/>
  <c r="AI46" i="9"/>
  <c r="AH46" i="9" s="1"/>
  <c r="AI49" i="9"/>
  <c r="AH49" i="9" s="1"/>
  <c r="AI45" i="9"/>
  <c r="AH45" i="9" s="1"/>
  <c r="AI38" i="9"/>
  <c r="AH38" i="9" s="1"/>
  <c r="AI35" i="9"/>
  <c r="AH35" i="9" s="1"/>
  <c r="AI40" i="9"/>
  <c r="AH40" i="9" s="1"/>
  <c r="AI30" i="9"/>
  <c r="AH30" i="9" s="1"/>
  <c r="AI20" i="9"/>
  <c r="AH20" i="9" s="1"/>
  <c r="AI17" i="9"/>
  <c r="AH17" i="9" s="1"/>
  <c r="AI12" i="9"/>
  <c r="AH12" i="9" s="1"/>
  <c r="AI74" i="9"/>
  <c r="AH74" i="9" s="1"/>
  <c r="AI85" i="9"/>
  <c r="AH85" i="9" s="1"/>
  <c r="AI79" i="9"/>
  <c r="AH79" i="9" s="1"/>
  <c r="AI81" i="9"/>
  <c r="AH81" i="9" s="1"/>
  <c r="AI15" i="9"/>
  <c r="AH15" i="9" s="1"/>
  <c r="AI24" i="9"/>
  <c r="AH24" i="9" s="1"/>
  <c r="AI19" i="9"/>
  <c r="AH19" i="9" s="1"/>
  <c r="AI130" i="9"/>
  <c r="AH130" i="9" s="1"/>
  <c r="AI428" i="9"/>
  <c r="AH428" i="9" s="1"/>
  <c r="AI420" i="9"/>
  <c r="AH420" i="9" s="1"/>
  <c r="AI415" i="9"/>
  <c r="AH415" i="9" s="1"/>
  <c r="AI410" i="9"/>
  <c r="AH410" i="9" s="1"/>
  <c r="AI136" i="9"/>
  <c r="AH136" i="9" s="1"/>
  <c r="AI127" i="9"/>
  <c r="AH127" i="9" s="1"/>
  <c r="AI120" i="9"/>
  <c r="AH120" i="9" s="1"/>
  <c r="AI135" i="9"/>
  <c r="AH135" i="9" s="1"/>
  <c r="AI134" i="9"/>
  <c r="AH134" i="9" s="1"/>
  <c r="AI403" i="9"/>
  <c r="AH403" i="9" s="1"/>
  <c r="AI397" i="9"/>
  <c r="AH397" i="9" s="1"/>
  <c r="AI396" i="9"/>
  <c r="AH396" i="9" s="1"/>
  <c r="AI306" i="9"/>
  <c r="AH306" i="9" s="1"/>
  <c r="AI388" i="9"/>
  <c r="AH388" i="9" s="1"/>
  <c r="AI380" i="9"/>
  <c r="AH380" i="9" s="1"/>
  <c r="AI383" i="9"/>
  <c r="AH383" i="9" s="1"/>
  <c r="AI375" i="9"/>
  <c r="AH375" i="9" s="1"/>
  <c r="AI371" i="9"/>
  <c r="AH371" i="9" s="1"/>
  <c r="AI370" i="9"/>
  <c r="AH370" i="9" s="1"/>
  <c r="AI362" i="9"/>
  <c r="AH362" i="9" s="1"/>
  <c r="AI353" i="9"/>
  <c r="AH353" i="9" s="1"/>
  <c r="AI338" i="9"/>
  <c r="AH338" i="9" s="1"/>
  <c r="AI349" i="9"/>
  <c r="AH349" i="9" s="1"/>
  <c r="AI343" i="9"/>
  <c r="AH343" i="9" s="1"/>
  <c r="AI331" i="9"/>
  <c r="AH331" i="9" s="1"/>
  <c r="AI328" i="9"/>
  <c r="AH328" i="9" s="1"/>
  <c r="AI326" i="9"/>
  <c r="AH326" i="9" s="1"/>
  <c r="AI319" i="9"/>
  <c r="AH319" i="9" s="1"/>
  <c r="AI315" i="9"/>
  <c r="AH315" i="9" s="1"/>
  <c r="AI312" i="9"/>
  <c r="AH312" i="9" s="1"/>
  <c r="AI301" i="9"/>
  <c r="AH301" i="9" s="1"/>
  <c r="AI300" i="9"/>
  <c r="AH300" i="9" s="1"/>
  <c r="AI291" i="9"/>
  <c r="AH291" i="9" s="1"/>
  <c r="AI287" i="9"/>
  <c r="AH287" i="9" s="1"/>
  <c r="AI293" i="9"/>
  <c r="AH293" i="9" s="1"/>
  <c r="AI277" i="9"/>
  <c r="AH277" i="9" s="1"/>
  <c r="AI270" i="9"/>
  <c r="AH270" i="9" s="1"/>
  <c r="AI266" i="9"/>
  <c r="AH266" i="9" s="1"/>
  <c r="AI250" i="9"/>
  <c r="AH250" i="9" s="1"/>
  <c r="AI254" i="9"/>
  <c r="AH254" i="9" s="1"/>
  <c r="AI259" i="9"/>
  <c r="AH259" i="9" s="1"/>
  <c r="AI244" i="9"/>
  <c r="AH244" i="9" s="1"/>
  <c r="AI239" i="9"/>
  <c r="AH239" i="9" s="1"/>
  <c r="AI241" i="9"/>
  <c r="AH241" i="9" s="1"/>
  <c r="AI227" i="9"/>
  <c r="AH227" i="9" s="1"/>
  <c r="AI216" i="9"/>
  <c r="AH216" i="9" s="1"/>
  <c r="AI224" i="9"/>
  <c r="AH224" i="9" s="1"/>
  <c r="AI212" i="9"/>
  <c r="AH212" i="9" s="1"/>
  <c r="AI234" i="9"/>
  <c r="AH234" i="9" s="1"/>
  <c r="AI207" i="9"/>
  <c r="AH207" i="9" s="1"/>
  <c r="AI201" i="9"/>
  <c r="AH201" i="9" s="1"/>
  <c r="AI200" i="9"/>
  <c r="AH200" i="9" s="1"/>
  <c r="AI73" i="9"/>
  <c r="AH73" i="9" s="1"/>
  <c r="AI195" i="9"/>
  <c r="AH195" i="9" s="1"/>
  <c r="AI189" i="9"/>
  <c r="AH189" i="9" s="1"/>
  <c r="AI187" i="9"/>
  <c r="AH187" i="9" s="1"/>
  <c r="AI183" i="9"/>
  <c r="AH183" i="9" s="1"/>
  <c r="AI171" i="9"/>
  <c r="AH171" i="9" s="1"/>
  <c r="AI164" i="9"/>
  <c r="AH164" i="9" s="1"/>
  <c r="AI159" i="9"/>
  <c r="AH159" i="9" s="1"/>
  <c r="AI442" i="9"/>
  <c r="AH442" i="9" s="1"/>
  <c r="AI152" i="9"/>
  <c r="AH152" i="9" s="1"/>
  <c r="AI146" i="9"/>
  <c r="AH146" i="9" s="1"/>
  <c r="AI147" i="9"/>
  <c r="AH147" i="9" s="1"/>
  <c r="AI139" i="9"/>
  <c r="AH139" i="9" s="1"/>
  <c r="AI131" i="9"/>
  <c r="AH131" i="9" s="1"/>
  <c r="AI125" i="9"/>
  <c r="AH125" i="9" s="1"/>
  <c r="AI116" i="9"/>
  <c r="AH116" i="9" s="1"/>
  <c r="AI59" i="9"/>
  <c r="AH59" i="9" s="1"/>
  <c r="AI52" i="9"/>
  <c r="AH52" i="9" s="1"/>
  <c r="AI110" i="9"/>
  <c r="AH110" i="9" s="1"/>
  <c r="AI50" i="9"/>
  <c r="AH50" i="9" s="1"/>
  <c r="AI109" i="9"/>
  <c r="AH109" i="9" s="1"/>
  <c r="AI115" i="9"/>
  <c r="AH115" i="9" s="1"/>
  <c r="AI102" i="9"/>
  <c r="AH102" i="9" s="1"/>
  <c r="AI99" i="9"/>
  <c r="AH99" i="9" s="1"/>
  <c r="AI41" i="9"/>
  <c r="AH41" i="9" s="1"/>
  <c r="AI97" i="9"/>
  <c r="AH97" i="9" s="1"/>
  <c r="AI37" i="9"/>
  <c r="AH37" i="9" s="1"/>
  <c r="AI94" i="9"/>
  <c r="AH94" i="9" s="1"/>
  <c r="AI33" i="9"/>
  <c r="AH33" i="9" s="1"/>
  <c r="AI27" i="9"/>
  <c r="AH27" i="9" s="1"/>
  <c r="AI95" i="9"/>
  <c r="AH95" i="9" s="1"/>
  <c r="AI25" i="9"/>
  <c r="AH25" i="9" s="1"/>
  <c r="AI90" i="9"/>
  <c r="AH90" i="9" s="1"/>
  <c r="AI72" i="9"/>
  <c r="AH72" i="9" s="1"/>
  <c r="AI439" i="9"/>
  <c r="AH439" i="9" s="1"/>
  <c r="AI9" i="9"/>
  <c r="AH9" i="9" s="1"/>
  <c r="AI82" i="9"/>
  <c r="AH82" i="9" s="1"/>
  <c r="AI76" i="9"/>
  <c r="AH76" i="9" s="1"/>
  <c r="AI246" i="9"/>
  <c r="AH246" i="9" s="1"/>
  <c r="AI137" i="9"/>
  <c r="AH137" i="9" s="1"/>
  <c r="AI123" i="9"/>
  <c r="AH123" i="9" s="1"/>
  <c r="AI13" i="9"/>
  <c r="AH13" i="9" s="1"/>
  <c r="AI247" i="9"/>
  <c r="AH247" i="9" s="1"/>
  <c r="AI7" i="9"/>
  <c r="AH7" i="9" s="1"/>
  <c r="P451" i="9"/>
  <c r="M451" i="9"/>
  <c r="S451" i="9"/>
  <c r="AE450" i="9"/>
  <c r="AE451" i="9" s="1"/>
  <c r="AB450" i="9"/>
  <c r="AB451" i="9" s="1"/>
  <c r="Y450" i="9"/>
  <c r="Y451" i="9" s="1"/>
  <c r="V450" i="9"/>
  <c r="V451" i="9" s="1"/>
  <c r="AI113" i="9" l="1"/>
  <c r="AH113" i="9" s="1"/>
  <c r="AI450" i="9"/>
  <c r="AH450" i="9" s="1"/>
  <c r="AI70" i="9"/>
  <c r="AH70" i="9" s="1"/>
  <c r="AH451" i="9" l="1"/>
  <c r="AI451" i="9"/>
</calcChain>
</file>

<file path=xl/sharedStrings.xml><?xml version="1.0" encoding="utf-8"?>
<sst xmlns="http://schemas.openxmlformats.org/spreadsheetml/2006/main" count="37185" uniqueCount="2657">
  <si>
    <t>№ п/п</t>
  </si>
  <si>
    <t>Количество кубков</t>
  </si>
  <si>
    <t>1 место (золото)</t>
  </si>
  <si>
    <t>Количество, шт.</t>
  </si>
  <si>
    <t>Количество,  шт.</t>
  </si>
  <si>
    <t>Количество медалей</t>
  </si>
  <si>
    <t>3 место (бронза)</t>
  </si>
  <si>
    <t>Грамоты</t>
  </si>
  <si>
    <t>2 место (серебро)</t>
  </si>
  <si>
    <t xml:space="preserve">1 место </t>
  </si>
  <si>
    <t xml:space="preserve">2 место </t>
  </si>
  <si>
    <t xml:space="preserve">3 место </t>
  </si>
  <si>
    <t>ОО "Федерация тхэквондо Краснодарского края"</t>
  </si>
  <si>
    <t>ГБУ КК "ЦОП по волейболу"</t>
  </si>
  <si>
    <t>ГБУ КК "ЦОП водных видов спорта"</t>
  </si>
  <si>
    <t>ГБУ КК "ЦОП по баскетболу"</t>
  </si>
  <si>
    <t>ГБУ КК "ЦОП по художественной гимнастике"</t>
  </si>
  <si>
    <t>ГБУ КК "ЦОП по гребле на байдарках и каноэ"</t>
  </si>
  <si>
    <t>ГБУ КК "ЦОП по пляжным видам спорта"</t>
  </si>
  <si>
    <t>ГБУ КК "ЦОП по настольному теннису"</t>
  </si>
  <si>
    <t>Итого  стоимость, руб.</t>
  </si>
  <si>
    <t>РОО "Федерация спортивного туризма Краснодарского края"</t>
  </si>
  <si>
    <t>ГБУ КК "ЦОП по тяжелой атлетике"</t>
  </si>
  <si>
    <t>РОО "Федерация городошного спорта Краснодарского края"</t>
  </si>
  <si>
    <t>ГБУ КК "ЦОП гребного спорта"</t>
  </si>
  <si>
    <t xml:space="preserve">Краевые соревнования по выездке "Памяти А.И. Майстеренко" </t>
  </si>
  <si>
    <t xml:space="preserve">Кубок Краснодарского края по выездке "Памяти А.И. Майстеренко" </t>
  </si>
  <si>
    <t>Первенство Краснодарского края по троеборью</t>
  </si>
  <si>
    <t>Чемпионат Краснодарского края по троеборью</t>
  </si>
  <si>
    <t>Первенство Краснодарского края по конкуру</t>
  </si>
  <si>
    <t>Чемпионат Краснодарского края по конкуру</t>
  </si>
  <si>
    <t>Первенство Краснодарского края по выездке</t>
  </si>
  <si>
    <t>Чемпионат Краснодарского края по выездке</t>
  </si>
  <si>
    <t>Кубок Краснодарского края по конкуру</t>
  </si>
  <si>
    <t>Краевые соревнования по конкуру "Кубок губернатора Краснодарского края"</t>
  </si>
  <si>
    <t xml:space="preserve">Чемпионат Краснодарского края по стрельбе из малокалиберного оружия </t>
  </si>
  <si>
    <t>Краевые соревнования по стрельбе из пневматического оружия</t>
  </si>
  <si>
    <t>Краевые соревнования "Юный стрелок Кубани"</t>
  </si>
  <si>
    <t>Первенство Краснодарского края по стендовой стрельбе</t>
  </si>
  <si>
    <t>Чемпионат Краснодарского края по боксу среди мужчин и женщин 19-40 лет</t>
  </si>
  <si>
    <t xml:space="preserve">Чемпионат Краснодарского края по дзюдо среди мужчин и женщин </t>
  </si>
  <si>
    <t xml:space="preserve">Первенство Краснодарского края по акватлону </t>
  </si>
  <si>
    <t>Первенство Краснодарского края на пешеходных дистанциях</t>
  </si>
  <si>
    <t>по назначению</t>
  </si>
  <si>
    <t xml:space="preserve">Краевые соревнования по конкуру на приз Законодательного Собрания Краснодарского края </t>
  </si>
  <si>
    <t>Кубок Краснодарского края по тхэквондо (ВТФ) среди мужчин и женщин)</t>
  </si>
  <si>
    <t>Краевые соревнования по плаванию, посвященные ЗТР В.Д. Волкова</t>
  </si>
  <si>
    <t>Первенство Краснодарского края по русским шашкам</t>
  </si>
  <si>
    <t>Первенство Краснодарского края по стоклеточным шашкам</t>
  </si>
  <si>
    <t>Кубок Краснодарского края по русским шашкам</t>
  </si>
  <si>
    <t>Чемпионат Краснодарского края по русским шашкам</t>
  </si>
  <si>
    <t>Кубок Краснодарского края по ловле спиннингом с берега</t>
  </si>
  <si>
    <t>Кубок Краснодарского края по ловле донной удочкой</t>
  </si>
  <si>
    <t>Кубок Краснодарского края по ловле поплавочной удочкой</t>
  </si>
  <si>
    <t>Первенство Краснодарского края по ловле поплавочной удочкой</t>
  </si>
  <si>
    <t>Краевые соревнования по ловле донной удочкой "День рыбака"</t>
  </si>
  <si>
    <t>Краевые соревнования по ловле донной удочкой "Кубок РСК КубаньФишинг"</t>
  </si>
  <si>
    <t>Чемпионат Краснодарского края по ловле поплавочной удочкой</t>
  </si>
  <si>
    <t>Кубок  Краснодарского края по настольному теннису</t>
  </si>
  <si>
    <t>Краевые соревнования памяти основателям художественной гимнастики на Кубани</t>
  </si>
  <si>
    <t xml:space="preserve">Краевые соревнования на Кубок губернатора Краснодарского края </t>
  </si>
  <si>
    <t>Кубок Краснодарского края по волейболу среди женских команд</t>
  </si>
  <si>
    <t>Кубок Краснодарского края по волейболу среди мужских команд</t>
  </si>
  <si>
    <t xml:space="preserve">Чемпионат Краснодарского края по теннису </t>
  </si>
  <si>
    <t>Краевые соревнования "Памяти ЗТР Мадельяна Л.С."</t>
  </si>
  <si>
    <t>ККОО "Федерация синхронного плавания"</t>
  </si>
  <si>
    <t>КОО "Федерация шахмат Краснодарского края"</t>
  </si>
  <si>
    <t>КРСОО "Федерация бадминтона"</t>
  </si>
  <si>
    <t>РОО "Краснодарская краевая федерация джиу-джитсу"</t>
  </si>
  <si>
    <t>Кубок Краснодарского края</t>
  </si>
  <si>
    <t>Первенство Краснодарского края</t>
  </si>
  <si>
    <t>Чемпионат Краснодарского края</t>
  </si>
  <si>
    <t>Чемпионат и первенство Краснодарского края (мужчины, женщины, юниоры, юниорки до 23 лет)</t>
  </si>
  <si>
    <t>Краевые соревнования по пляжному волейболу среди юношей до 15 лет</t>
  </si>
  <si>
    <t xml:space="preserve">Чемпионат Краснодарского края по пляжному волейболу </t>
  </si>
  <si>
    <t xml:space="preserve">Кубок Краснодарского края по пляжному волейболу </t>
  </si>
  <si>
    <t>Первенство Краснодарского края по футболу среди девочек до 13 лет</t>
  </si>
  <si>
    <t>Первенство Краснодарского края по футболу среди девочек до 15 лет</t>
  </si>
  <si>
    <t>Кубок Краснодарского края по пляжному футболу среди женщин</t>
  </si>
  <si>
    <t>Краевые соревнования по пляжному футболу среди мужчин</t>
  </si>
  <si>
    <t>Краевые соревнования по всестилевому каратэ (дисциплина СЗ-ката-соло, ОК,ПК)</t>
  </si>
  <si>
    <t>Краевые соревнования</t>
  </si>
  <si>
    <t>ОО "Федерация Краснодарского края фитнес-аэробики"</t>
  </si>
  <si>
    <t>Краевые соревнования "Море фитнеса"</t>
  </si>
  <si>
    <t>Первенство Краснодарского края по дзюдо среди юниоров и юниорок до 23 лет</t>
  </si>
  <si>
    <t xml:space="preserve">Первенство Краснодарского края (4-борье с бегом) </t>
  </si>
  <si>
    <t xml:space="preserve">Чемпионат Краснодарского края (4-борье с бегом) </t>
  </si>
  <si>
    <t xml:space="preserve">Первенство Краснодарского края (5-борье с бегом) </t>
  </si>
  <si>
    <t xml:space="preserve">Чемпионат Краснодарского края (5-борье с бегом) </t>
  </si>
  <si>
    <t>Чемпионат Краснодарского края (3-борье с бегом)</t>
  </si>
  <si>
    <t>Первенство Краснодарского края (3-борье с бегом)</t>
  </si>
  <si>
    <t xml:space="preserve">Кубок Краснодарского края по рафтингу </t>
  </si>
  <si>
    <t>Краевые соревнования "Шаг за шагом" (одиночное катание)</t>
  </si>
  <si>
    <t>Первенство Краснодарского края по гандболу среди девочек (до 14 лет)</t>
  </si>
  <si>
    <t>Наименование мероприятия</t>
  </si>
  <si>
    <t>Вид соревнования</t>
  </si>
  <si>
    <t>Начало мероприятия</t>
  </si>
  <si>
    <t>Конец мероприятия</t>
  </si>
  <si>
    <t xml:space="preserve"> 29.01.2022</t>
  </si>
  <si>
    <t>ПК</t>
  </si>
  <si>
    <t>КК</t>
  </si>
  <si>
    <t>ЧК</t>
  </si>
  <si>
    <t>КС</t>
  </si>
  <si>
    <t>СК</t>
  </si>
  <si>
    <t>КТ</t>
  </si>
  <si>
    <t>КГ</t>
  </si>
  <si>
    <t xml:space="preserve">Ответственный за проведение мероприятия </t>
  </si>
  <si>
    <t xml:space="preserve">Вид спорта </t>
  </si>
  <si>
    <t>тяжелая атлетика</t>
  </si>
  <si>
    <t>стендовая стрельба</t>
  </si>
  <si>
    <t>легкая атлетика</t>
  </si>
  <si>
    <t>сумо</t>
  </si>
  <si>
    <t>ЧК, ПК</t>
  </si>
  <si>
    <t>бокс</t>
  </si>
  <si>
    <t>спортивная акробатика</t>
  </si>
  <si>
    <t>спортивная гимнастика</t>
  </si>
  <si>
    <t>рукопашный бой</t>
  </si>
  <si>
    <t>хоккей</t>
  </si>
  <si>
    <t>кикбоксинг</t>
  </si>
  <si>
    <t>акробатический рок-н-ролл</t>
  </si>
  <si>
    <t>плавание</t>
  </si>
  <si>
    <t>дзюдо</t>
  </si>
  <si>
    <t>гандбол</t>
  </si>
  <si>
    <t>тхэквондо (ВТФ)</t>
  </si>
  <si>
    <t>универсальный бой</t>
  </si>
  <si>
    <t>спортивный туризм</t>
  </si>
  <si>
    <t>волейбол</t>
  </si>
  <si>
    <t>шахматы</t>
  </si>
  <si>
    <t>водное поло</t>
  </si>
  <si>
    <t>самбо</t>
  </si>
  <si>
    <t>регби</t>
  </si>
  <si>
    <t>современное пятиборье</t>
  </si>
  <si>
    <t>футбол</t>
  </si>
  <si>
    <t>фехтование</t>
  </si>
  <si>
    <t>подводный спорт</t>
  </si>
  <si>
    <t>баскетбол</t>
  </si>
  <si>
    <t>шашки</t>
  </si>
  <si>
    <t>гребной спорт</t>
  </si>
  <si>
    <t>конный спорт</t>
  </si>
  <si>
    <t>теннис</t>
  </si>
  <si>
    <t>скалолазание</t>
  </si>
  <si>
    <t>городошный спорт</t>
  </si>
  <si>
    <t>лыжные гонки</t>
  </si>
  <si>
    <t>сноуборд</t>
  </si>
  <si>
    <t>велосипедный спорт</t>
  </si>
  <si>
    <t>стрельба из лука</t>
  </si>
  <si>
    <t>спортивная аэробика</t>
  </si>
  <si>
    <t>радиоспорт</t>
  </si>
  <si>
    <t>рафтинг</t>
  </si>
  <si>
    <t>хоккей на траве</t>
  </si>
  <si>
    <t>гребля на байдарках и каноэ</t>
  </si>
  <si>
    <t>гребной слалом</t>
  </si>
  <si>
    <t>триатлон</t>
  </si>
  <si>
    <t>настольный теннис</t>
  </si>
  <si>
    <t>кинологический спорт</t>
  </si>
  <si>
    <t>всестилевое каратэ</t>
  </si>
  <si>
    <t>бейсбол</t>
  </si>
  <si>
    <t>парусный спорт</t>
  </si>
  <si>
    <t>конькобежный спорт</t>
  </si>
  <si>
    <t>горнолыжный спорт</t>
  </si>
  <si>
    <t>художественная гимнастика</t>
  </si>
  <si>
    <t>эстетическая гимнастика</t>
  </si>
  <si>
    <t>синхронное плавание</t>
  </si>
  <si>
    <t>бадминтон</t>
  </si>
  <si>
    <t>ГБУ КК "ЦОП по самбо и дзюдо"/ КРСОО "Федерация дзюдо"</t>
  </si>
  <si>
    <t>ККОО "Спортивная Федерация тхэквондо (ИТФ) Краснодарского края"</t>
  </si>
  <si>
    <t>тхэквандо ИТФ</t>
  </si>
  <si>
    <t>КРОО "ФРС"</t>
  </si>
  <si>
    <t>рыболовный спорт</t>
  </si>
  <si>
    <t>КРОО "Федерация шашек России"</t>
  </si>
  <si>
    <t xml:space="preserve">Федерация спортивной аэробики Краснодарского края </t>
  </si>
  <si>
    <t xml:space="preserve">Федерация рафтинга Краснодарского края </t>
  </si>
  <si>
    <t>ККОО "Спортивная федерация плавания"</t>
  </si>
  <si>
    <t xml:space="preserve">Чемпионат Краснодарского края </t>
  </si>
  <si>
    <t xml:space="preserve">Первенство Краснодарского края </t>
  </si>
  <si>
    <t>Федерация ВБЕ</t>
  </si>
  <si>
    <t>ОО "ФСМН КК"</t>
  </si>
  <si>
    <t>спортивное метание ножа</t>
  </si>
  <si>
    <t xml:space="preserve">Кубок Краснодарского края </t>
  </si>
  <si>
    <t>Краевые соревнования "Надежды кубани"</t>
  </si>
  <si>
    <t xml:space="preserve">Краевые соревнования </t>
  </si>
  <si>
    <t>ККОФСО "ФЛиБ КК"</t>
  </si>
  <si>
    <t>лапта</t>
  </si>
  <si>
    <t>Первенство Краснодарского края по лапте среди юниоров и юниорок</t>
  </si>
  <si>
    <t>ГБУ КК СШ водного поло и плавания"/КРОО "Федерация водного поло"</t>
  </si>
  <si>
    <t>Краевые соревнования  на пешеходных дистанциях памяти мастера спорта России, заслуженного туриста Кубани А.В. Твердого</t>
  </si>
  <si>
    <t>Краснодарская краевая федерация футбола</t>
  </si>
  <si>
    <t>Региональное отделение Общероссийской общественной организации радиоспорта "Союз радиолюбителей России" по Краснодарскому краю /Федерация радиоспорта</t>
  </si>
  <si>
    <t xml:space="preserve">Федерация рукопашного боя Краснодарского края </t>
  </si>
  <si>
    <t>СОО "ФХТ КК"</t>
  </si>
  <si>
    <t xml:space="preserve">Краевые соревнования по конкуру "Памяти А.И. Майстеренко" </t>
  </si>
  <si>
    <t>РОО "ФМСКК"</t>
  </si>
  <si>
    <t>ККОСО "Федерация акробатического рок-н-ролла Кубани"</t>
  </si>
  <si>
    <t>ГБУ КК "ЦОП по ЗВС"</t>
  </si>
  <si>
    <t xml:space="preserve">фристайл </t>
  </si>
  <si>
    <t>ГБУ КК "ЦСП по ЗВС"</t>
  </si>
  <si>
    <t>КОО "Федерация Универсального боя Краснодарского края "</t>
  </si>
  <si>
    <t>КРСО ФКС</t>
  </si>
  <si>
    <t>КОО ФГСКК</t>
  </si>
  <si>
    <t>гиревой спорт</t>
  </si>
  <si>
    <t>РОООО "Всероссийская федерация гиревого спортав Краснодарском крае"</t>
  </si>
  <si>
    <t>КРО ОО СО ФВКР</t>
  </si>
  <si>
    <t>фитнес-аэробика</t>
  </si>
  <si>
    <t>ГБУ КК "ЦОП по фигурному катанию на коньках"</t>
  </si>
  <si>
    <t>джиу-джитсу</t>
  </si>
  <si>
    <t>ОО "Краснодарская краевая федерация скалолазания"</t>
  </si>
  <si>
    <t>ГБУ КК "СШ "Академия футбола "Кубань"</t>
  </si>
  <si>
    <t>ГБУ КК "РЦСП по боксу"</t>
  </si>
  <si>
    <t>ГБУ КК "РЦСП по легкой атлетике"</t>
  </si>
  <si>
    <t>Краевые соревнования"Кубанские чемпионы- детям"</t>
  </si>
  <si>
    <t>Первенство Краснодарского края по эстафетам (юноши, девушки)</t>
  </si>
  <si>
    <t>спортивная борьба (греко-римская борьба)</t>
  </si>
  <si>
    <t>ГБУ КК "РЦСП по спортивной борьбе"</t>
  </si>
  <si>
    <t xml:space="preserve">ГБУ КК "РЦСП по регби" </t>
  </si>
  <si>
    <t>РФС ОО "ККФР"</t>
  </si>
  <si>
    <t>фигурное катание на коньках</t>
  </si>
  <si>
    <t>ГБУ КК "ЦОП № 1"/КРОО "Федерация гандбола"</t>
  </si>
  <si>
    <t>ГБУ КК "РЦСПСР "Чемпион"</t>
  </si>
  <si>
    <t>ГБУ КК "ЦОП им. Г.К. Казаджиева"</t>
  </si>
  <si>
    <t>ГБУ КК "ЦОП по СВС"</t>
  </si>
  <si>
    <t>пулевая стрельба</t>
  </si>
  <si>
    <t xml:space="preserve">Кубок Краснодарского края по стрельбе из малоколиберного оружия </t>
  </si>
  <si>
    <t>ГБУ КК "СШОР по конному спорту"/РОО "Федерация конного спорта Краснодарского края"</t>
  </si>
  <si>
    <t>ГБУ КК "ЦОП № 2"</t>
  </si>
  <si>
    <t>ГБУ КК "ЦОП №2"</t>
  </si>
  <si>
    <t>ГБУ КК "РЦСП по легкой атлетике"/ГБУ КК "ЦОП по легкой атлетике"</t>
  </si>
  <si>
    <t>ГБУ КК "Центр паралимпийской подготовки"/РФСООИ "Краснодарская краевая федерация спорта глухих"</t>
  </si>
  <si>
    <t>спорт глухих</t>
  </si>
  <si>
    <t>спорт лиц с интеллектуальными нарушениями</t>
  </si>
  <si>
    <t>ГБУ КК "Центр паралимпийской подготовки"/РО ООО "ВФСЛИН" КК</t>
  </si>
  <si>
    <t>ГБУ КК "Центр паралимпийской подготовки"/РО ООО "ВФСЛПОДА" КК</t>
  </si>
  <si>
    <t>спорт лиц с поражением ОДА</t>
  </si>
  <si>
    <t>спорт слепых</t>
  </si>
  <si>
    <t>Чемпионат Краснодарского края по спорту лиц с интеллектуальными нарушениями  (дисциплина- легкая атлетика, бег и прыжки)</t>
  </si>
  <si>
    <t xml:space="preserve">Краевые соревнования по радиоспорту "Кубок Победы" </t>
  </si>
  <si>
    <t>ККОО "Федерация сумо"</t>
  </si>
  <si>
    <t>полиатлон</t>
  </si>
  <si>
    <t>ККРО ОФСО "всероссийская Федерация Полиатлона"</t>
  </si>
  <si>
    <t>ККРО ОФСОО "Всероссийская Федерация Полиатлона"</t>
  </si>
  <si>
    <t>ГБУ КК "ЦОП по велосипедному спорту"</t>
  </si>
  <si>
    <t>Краевые соревнования, посвященные Дню защиты детей (шоссе)</t>
  </si>
  <si>
    <t>Краевые соревнования, посвященные памяти Заслуженного работника физической культуры и спорта Кубани, тренера по велоспорту С.С. Солукова (шоссе)</t>
  </si>
  <si>
    <t>Краевые соревнования, посвященные Дню города Гулькевичи (шоссе)</t>
  </si>
  <si>
    <t>Краевые соревнования, посвященные памяти Заслуженного работника физической культуры и спорта Кубани, тренера по велоспорту В.Ф. Резникова (шоссе)</t>
  </si>
  <si>
    <t>Краевые соревнования в гонке критериум на приз главы администрации Терновского сельского поселения (шоссе)</t>
  </si>
  <si>
    <t>спортивная борьба (вольная борьба)</t>
  </si>
  <si>
    <t>ОО "Федерация тхэквандо (ГТФ)КК"</t>
  </si>
  <si>
    <t>тхэквандо ГТФ</t>
  </si>
  <si>
    <t>сават</t>
  </si>
  <si>
    <t>Первенство Краснодарского края по дзюдо среди юношей и девушек до 13 лет</t>
  </si>
  <si>
    <t>Первенство Краснодарского края по дзюдо среди юношей и девушек до 18 лет</t>
  </si>
  <si>
    <t>Первенство Краснодарского края по дзюдо среди юниоров и юниорок до 21 года</t>
  </si>
  <si>
    <t>Первенство Краснодарского края по самбо среди юношей и девушек 14-16 лет</t>
  </si>
  <si>
    <t>Первенство Краснодарского края по самбо среди юношей и девушек 15-17 лет</t>
  </si>
  <si>
    <t>Краевые соревнования "Юность Кубани"</t>
  </si>
  <si>
    <t>Краевой турнир по тхэквондо ИТФ "Кубок Черного моря"</t>
  </si>
  <si>
    <t>Первенство Краснодарского края по тхэквондо среди юниоров и юниорок до 21 года</t>
  </si>
  <si>
    <t>Первенство Краснодарского края по тхэквондо  среди  юношей и девушек 12-14 лет</t>
  </si>
  <si>
    <t>Чемпионат Краснодарского края по тхэквондо  среди мужчин и женщин</t>
  </si>
  <si>
    <t>Краевой турнир по тхэквондо  памяти Богдаченко С.Н. среди юниоров и юниорок 15-17 лет, юношей и девушек 12-14 лет</t>
  </si>
  <si>
    <t>КРОО "Федерация армреслинга "Кубань"</t>
  </si>
  <si>
    <t>армреслинг</t>
  </si>
  <si>
    <t>Лично-командный Чемпионат Краснодарского края среди мужчин в двоеборье, эстафете  - ДЦ и женщин в рывке</t>
  </si>
  <si>
    <t>Кубок Краснодарского края среди мужчин в двоеборье, эстафете ДЦ и женщин в рывке</t>
  </si>
  <si>
    <t xml:space="preserve">Краевой турнир </t>
  </si>
  <si>
    <t xml:space="preserve">Первенство Краснодарского края по шахматной композиции </t>
  </si>
  <si>
    <t xml:space="preserve">Первенство Краснодарского края по быстрым шахматам </t>
  </si>
  <si>
    <t xml:space="preserve">Первенство Краснодарского края по блицу </t>
  </si>
  <si>
    <t>ГБУ КК "ЦОП по плаванию"/РОО "Федерация Триатлона КК"</t>
  </si>
  <si>
    <t>ГБУ КК "ЦОП водных видов спорта"/РОО "Федерация подводного спорта Краснодарского края"</t>
  </si>
  <si>
    <t>Краевые соревнования по выездке "Памяти А.Н, Прядко"</t>
  </si>
  <si>
    <t xml:space="preserve">Первенство Краснодарского края по индорхоккею </t>
  </si>
  <si>
    <t>ККОО "Федерация каратэ"</t>
  </si>
  <si>
    <t>каратэ</t>
  </si>
  <si>
    <t>ОО "Спортивная федерация тайского бокса-муайтай Краснодарского края"</t>
  </si>
  <si>
    <t>тайский бокс</t>
  </si>
  <si>
    <t>Первенство Краснодарского края по мини-футболу (футзалу) среди девочек до 14 лет</t>
  </si>
  <si>
    <t>Первенство Краснодарского края по мини-футболу (футзалу) среди девочек до 12 лет</t>
  </si>
  <si>
    <t>Кубок Краснодарского края по футболу среди женщин</t>
  </si>
  <si>
    <t xml:space="preserve">Краевые соревнования по футболу среди мальчиков до 13 лет </t>
  </si>
  <si>
    <t xml:space="preserve">Краевые соревнования по футболу среди мальчиков до 11 лет </t>
  </si>
  <si>
    <t xml:space="preserve">Первенство Краснодарского края по футболу среди юношей до 18 лет </t>
  </si>
  <si>
    <t>Кубок Краснодарского края по пляжному футболу среди мужчин</t>
  </si>
  <si>
    <t>Чемпионат Краснодарского края по футболу среди женщин</t>
  </si>
  <si>
    <t xml:space="preserve">Первенство Краснодарского края по футболу среди девочек до 11 лет </t>
  </si>
  <si>
    <t xml:space="preserve">Первенство Краснодарского края по волейболу среди юношей до 16 лет </t>
  </si>
  <si>
    <t xml:space="preserve">Краевые соревнования по пляжному волейболу среди юношей до 19 лет </t>
  </si>
  <si>
    <t xml:space="preserve">Краевые соревнования по пляжному волейболу среди девушек до 19 лет </t>
  </si>
  <si>
    <t xml:space="preserve">Краевые соревнования по пляжному волейболу среди девушек до 15 лет </t>
  </si>
  <si>
    <t xml:space="preserve">Первенство Краснодарского края по волейболу среди девушек до 18 лет </t>
  </si>
  <si>
    <t xml:space="preserve">Первенство Краснодарского края по волейболу среди юношей до 18 лет </t>
  </si>
  <si>
    <t xml:space="preserve">Первенство Краснодарского края по пляжному волейболу среди юношей и девушек до 17 лет </t>
  </si>
  <si>
    <t xml:space="preserve">Краевые соревнования по пляжному волейболу среди юношей и девушек до 15 лет </t>
  </si>
  <si>
    <t>мотоциклетный спорт</t>
  </si>
  <si>
    <t>есть</t>
  </si>
  <si>
    <t xml:space="preserve">Возраст
спортсменов
в соответствии
с ЕВСК
</t>
  </si>
  <si>
    <t>Место
проведения</t>
  </si>
  <si>
    <t>г. Кореновск</t>
  </si>
  <si>
    <t>г. Сочи</t>
  </si>
  <si>
    <t>г. Гулькевичи</t>
  </si>
  <si>
    <t>мужчины,
женщины</t>
  </si>
  <si>
    <t>г. Краснодар</t>
  </si>
  <si>
    <t>нет</t>
  </si>
  <si>
    <t>пгт Ильский
(Северский район)</t>
  </si>
  <si>
    <t>есть но даты другие</t>
  </si>
  <si>
    <t>ст-ца Северская</t>
  </si>
  <si>
    <t>15-16 лет</t>
  </si>
  <si>
    <t>13-14 лет</t>
  </si>
  <si>
    <t>19-40 лет</t>
  </si>
  <si>
    <t>г. Геленджик</t>
  </si>
  <si>
    <t>г. Анапа</t>
  </si>
  <si>
    <t xml:space="preserve">Первенство Краснодарского края по боксу среди юношей </t>
  </si>
  <si>
    <t>г. Белореченск</t>
  </si>
  <si>
    <t>ст-ца
Брюховецкая</t>
  </si>
  <si>
    <t>юниоры, юниорки 19-22 года; юниоры, юниорки 17-18 лет; юноши, девушки 15-16 лет; юноши, девушки 13-14 лет</t>
  </si>
  <si>
    <t>ст-ца
Каневская</t>
  </si>
  <si>
    <t>мужчины, женщины; юниоры, юниорки 19-22 года; юниоры, юниорки 17-18 лет; юноши, девушки 15-16 лет; юноши, девушки 13-14 лет</t>
  </si>
  <si>
    <t>г. Апшеронск</t>
  </si>
  <si>
    <t>г. Армавир</t>
  </si>
  <si>
    <t>г. Кропоткин</t>
  </si>
  <si>
    <t>мальчики и девочки до 12 лет</t>
  </si>
  <si>
    <t>г. Туапсе</t>
  </si>
  <si>
    <t>юноши до 16 лет</t>
  </si>
  <si>
    <t>г. Лабинск</t>
  </si>
  <si>
    <t>девушки
(до 18 лет)</t>
  </si>
  <si>
    <t>пгт Ильский (Северский район)</t>
  </si>
  <si>
    <t>с. Витязево
(г. Анапа)</t>
  </si>
  <si>
    <t>девушки (до 19 лет)</t>
  </si>
  <si>
    <t>юноши (до 18 лет)</t>
  </si>
  <si>
    <t>мужчины</t>
  </si>
  <si>
    <t>женщины</t>
  </si>
  <si>
    <t>г. Ейск</t>
  </si>
  <si>
    <t>с. Витязево (г. Анапа)</t>
  </si>
  <si>
    <t>юноши, девушки (до 15 лет)</t>
  </si>
  <si>
    <t>г. Тимашевск</t>
  </si>
  <si>
    <t>до 12 лет</t>
  </si>
  <si>
    <t>г. Крымск</t>
  </si>
  <si>
    <t>до 15 лет</t>
  </si>
  <si>
    <t>до 14 лет</t>
  </si>
  <si>
    <t>ст-ца Павловская (Павловский район)</t>
  </si>
  <si>
    <t>мужчины, женщины</t>
  </si>
  <si>
    <t>юноши, девушки до 18 лет</t>
  </si>
  <si>
    <t>юноши, девушки до 17 лет</t>
  </si>
  <si>
    <t>юноши, девушки до 16 лет</t>
  </si>
  <si>
    <t>юниоры, юниорки до 19 лет</t>
  </si>
  <si>
    <t>юноши, девушки до 15 лет</t>
  </si>
  <si>
    <t xml:space="preserve">г. Тимашевск
</t>
  </si>
  <si>
    <t>2005-2008 г.г.р.</t>
  </si>
  <si>
    <t>2006-2009 г.г.р.</t>
  </si>
  <si>
    <t>2008-2011 г.г.р.</t>
  </si>
  <si>
    <t>2004-2007 г.г.р.</t>
  </si>
  <si>
    <t>2000-2007 г.г.р.</t>
  </si>
  <si>
    <t>2009-2012 г.г.р.</t>
  </si>
  <si>
    <t>юноши, девушки (до 13 лет)</t>
  </si>
  <si>
    <t>юноши, девушки (до 18 лет)</t>
  </si>
  <si>
    <t>юниоры, юниорки (до 21 года)</t>
  </si>
  <si>
    <t xml:space="preserve">есть </t>
  </si>
  <si>
    <t>пос.
Октябрьский
(Красноармейский район)</t>
  </si>
  <si>
    <t>мужчины и женщины</t>
  </si>
  <si>
    <t>ст-ца
Старонижестеблиевская
(Красноармейский район)</t>
  </si>
  <si>
    <t>мужчины
и женщины</t>
  </si>
  <si>
    <t>пос. Южный (Динской район)</t>
  </si>
  <si>
    <t>г. Славянск-на
Кубани</t>
  </si>
  <si>
    <t>2009-2010 гг.р</t>
  </si>
  <si>
    <t>есть, но в названии чуть изменения</t>
  </si>
  <si>
    <t>2005 -2006 гг.р. 2007 -2008 гг.р. 2009 2010 гг.р.</t>
  </si>
  <si>
    <t>г. Славянск-наКубани</t>
  </si>
  <si>
    <t>г. Новороссийск</t>
  </si>
  <si>
    <t>мужчины 2007 г.р. и старше, женщины 2009 г.р. и старше</t>
  </si>
  <si>
    <t>юноши 2008-2009 г.р., девушки 2010-2011 г.р.</t>
  </si>
  <si>
    <t>юноши 2010-2011 г.р., девушки 2012-2013 г.р</t>
  </si>
  <si>
    <t>юноши 2006-2007 г.р., девушки 2008-2009 г.р.</t>
  </si>
  <si>
    <t>ст-ца Ленинградская (Ленинградский район)</t>
  </si>
  <si>
    <t>юниоры 2004-2005 г.р., юниорки 2005-2007 г.р., юноши 2006-2007 г.р., девушки 2008-2009 г.р.</t>
  </si>
  <si>
    <t>2005 г.р. и старше</t>
  </si>
  <si>
    <t>14 лет и старше</t>
  </si>
  <si>
    <t>до 21 года</t>
  </si>
  <si>
    <t>до 17 лет</t>
  </si>
  <si>
    <t>10 лет и старше</t>
  </si>
  <si>
    <t>14 лет
и старше</t>
  </si>
  <si>
    <t>до 19 лет</t>
  </si>
  <si>
    <t>юноши
до 17 лет</t>
  </si>
  <si>
    <t>мальчики
до 16 лет</t>
  </si>
  <si>
    <t>девушки
до 16 лет</t>
  </si>
  <si>
    <t xml:space="preserve">г. Краснодар
</t>
  </si>
  <si>
    <t>юноши,
мальчики
2010-2013 г.р</t>
  </si>
  <si>
    <t>Республика
Адыгея</t>
  </si>
  <si>
    <t>13 лет
и старше</t>
  </si>
  <si>
    <t xml:space="preserve">г. Сочи
</t>
  </si>
  <si>
    <t>с. Кабардинка
(г. Геленджик)</t>
  </si>
  <si>
    <t>с. Кабардинка,
г. Геленджик</t>
  </si>
  <si>
    <t>Белореченский
район</t>
  </si>
  <si>
    <t>мужчины и
женщины</t>
  </si>
  <si>
    <t>ст -ца Архангельская (Тихорецкий район)</t>
  </si>
  <si>
    <t>ст-ца Старонижестеблиевская
(Красноармейский район)</t>
  </si>
  <si>
    <t xml:space="preserve">ст-ца
Бесскорбная
(Новокубанский
район)
</t>
  </si>
  <si>
    <t xml:space="preserve">города и районы
Краснодарского
края
</t>
  </si>
  <si>
    <t>пос. Новомихайловский
(Туапсинский
район)</t>
  </si>
  <si>
    <t>мальчики
(до 11 лет)</t>
  </si>
  <si>
    <t>с. Широкая балка
(г. Новороссийск)</t>
  </si>
  <si>
    <t>девочки
(до 13 лет)</t>
  </si>
  <si>
    <t>города и районы
Краснодарского
края</t>
  </si>
  <si>
    <t>девочки
(до 11 лет)</t>
  </si>
  <si>
    <t>с. Абрау-Дюрсо
(г. Новороссийск)</t>
  </si>
  <si>
    <t>есть но даты чуть другие</t>
  </si>
  <si>
    <t>2013-2010 г.р</t>
  </si>
  <si>
    <t xml:space="preserve">2011-2007 г.р. </t>
  </si>
  <si>
    <t>ст-ца Старонижестеблиевская, Красноармейский район</t>
  </si>
  <si>
    <t>ст-ца Старонижестеблиевская,
Красноармейский район</t>
  </si>
  <si>
    <t xml:space="preserve">Стоимость 1 </t>
  </si>
  <si>
    <t>Итого</t>
  </si>
  <si>
    <t>мужчины
женщины</t>
  </si>
  <si>
    <t>10-11 лет 12-13 лет 14-15 лет 16-17 лет</t>
  </si>
  <si>
    <t>аул Хаштук,
(Республика
Адыгея)</t>
  </si>
  <si>
    <t xml:space="preserve">мужчины,
женщины
</t>
  </si>
  <si>
    <t>пос. Супсех
(г. Анапа)</t>
  </si>
  <si>
    <t>ст-ца
Староминская</t>
  </si>
  <si>
    <t>мужчины, женщины 2007 г.р. и старше</t>
  </si>
  <si>
    <t>на местах
расположения
радиостанций</t>
  </si>
  <si>
    <t>с 2012 г.р</t>
  </si>
  <si>
    <t xml:space="preserve">ст-ца
Каладжинская
(Лабинский
район)
</t>
  </si>
  <si>
    <t xml:space="preserve">р. Сухая
Челбаска
(Каневской
район)
</t>
  </si>
  <si>
    <t>Новопокровский район</t>
  </si>
  <si>
    <t xml:space="preserve">г. Краснодар,
Краснодарское
водохранилище
</t>
  </si>
  <si>
    <t>г. Краснодар,
Краснодарское
водохранилище</t>
  </si>
  <si>
    <t xml:space="preserve">г. Краснодар,
Краснодарское водохранилище
</t>
  </si>
  <si>
    <t>г. Хадыженск
(Апшеронский район)</t>
  </si>
  <si>
    <t>г. Курганинск</t>
  </si>
  <si>
    <t>ст-ца Раевская
(г. Новороссийск)</t>
  </si>
  <si>
    <t>юниоры,
юниорки</t>
  </si>
  <si>
    <t>Славянский
район, хут Бараниковский</t>
  </si>
  <si>
    <t>юноши,
девушки</t>
  </si>
  <si>
    <t>юноши
до 15 лет</t>
  </si>
  <si>
    <t>Краевой календарный план Краснодарского края                            есть/нет</t>
  </si>
  <si>
    <t>Первенство Краснодарского края по мини-лапте среди юниорок и юниорок</t>
  </si>
  <si>
    <t>юниоры и юниорки 18-20 лет</t>
  </si>
  <si>
    <t>мужчины и женщины старше 18 лет</t>
  </si>
  <si>
    <t>юноши и девушки 14-17 лет</t>
  </si>
  <si>
    <t xml:space="preserve">ст -ца Архангельская
(Тихорецкий район)
</t>
  </si>
  <si>
    <t>юноши и девушки (12-14 лет)</t>
  </si>
  <si>
    <t>девочки (до 14 лет)</t>
  </si>
  <si>
    <t>юноши до 18 лет</t>
  </si>
  <si>
    <t xml:space="preserve">мальчики, девочки до 12 лет, до 13 лет
</t>
  </si>
  <si>
    <t>мужчины, женщины 18 лет и старше</t>
  </si>
  <si>
    <t>р. Средний Зеленчук (Усть -Лабинский район)</t>
  </si>
  <si>
    <t>мальчики и девочки, юноши
и девушки</t>
  </si>
  <si>
    <t xml:space="preserve">ст-ца Ленинградская
(Ленинградский район)
</t>
  </si>
  <si>
    <t>мужчины, женщины; юниоры, юниорки до 18 лет; юноши, девушки до 15 лет; девушки до 16 лет; мальчики, девочки до 12 лет</t>
  </si>
  <si>
    <t>юниоры, юниорки 21-23 года, 18-20 лет;
юноши, девушки 16-17 лет, 14-15 лет; мальчики, девочки 12-13 лет</t>
  </si>
  <si>
    <t>мужчины женщины</t>
  </si>
  <si>
    <t>юноши, девушки 2010-2012 г.р. юноши, девушки 2007-2011 г.р. юноши, девушки 2005-2009 г.р.</t>
  </si>
  <si>
    <t xml:space="preserve">мужчины и женщины </t>
  </si>
  <si>
    <t>12-13 лет, 14-15 лет, 16-17 лет</t>
  </si>
  <si>
    <t>старше 18 лет</t>
  </si>
  <si>
    <t>мальчики, девочки до 9 лет, юноши и девушки до 11 лет, до 14 лет, до 17 лет</t>
  </si>
  <si>
    <t xml:space="preserve">мужчины, женщины; юниоры, юниорки до 18 лет; юноши, девушки до 15 лет; девушки до 16 лет; мальчики, девочки до 12 лет
</t>
  </si>
  <si>
    <t>аэробика, степ-аэробика, аэробика 5 человек 2014-2012 г.р., 2011-2009 г.р., 2008-2006 г.р.; хип-хоп 2014-2009 г.р., 2010-2004 г.р.</t>
  </si>
  <si>
    <t>12-13 лет, 14-15 лет, 16-17 лет, 18 лет и старше</t>
  </si>
  <si>
    <t xml:space="preserve">10 лет, 11лет, 12 лет, 13 лет, 14 лет, 15 лет, 16-17 лет, 16-20 лет, 21 год и старше
</t>
  </si>
  <si>
    <t xml:space="preserve">мальчики, девочки до 9 лет
</t>
  </si>
  <si>
    <t>мальчики (до 13 лет)</t>
  </si>
  <si>
    <t>юниоры, юниорки 15-17 лет</t>
  </si>
  <si>
    <t>юноши до 13 лет</t>
  </si>
  <si>
    <t>юниоры, юниорки до 24 лет</t>
  </si>
  <si>
    <t>юниоры; юниорки 18-23 года, юниоры; юниорки 16-19 лет, юноши, девушки 15-17 лет, юноши, девушки 13-14 лет</t>
  </si>
  <si>
    <t>юниоры, юниорки 2005-2008 г.р., юноши и девушки 2009-2010 г.р.,</t>
  </si>
  <si>
    <t>мальчики и девочки, юноши и девушки, мужчины и женщины</t>
  </si>
  <si>
    <t xml:space="preserve">юниоров и юниорок 18-20 лет </t>
  </si>
  <si>
    <t>2006 г.р. и моложе</t>
  </si>
  <si>
    <t>мальчики и девочки</t>
  </si>
  <si>
    <t>мальчики и девочки, юноши и девушки</t>
  </si>
  <si>
    <t>девочки (до 12 лет)</t>
  </si>
  <si>
    <t>юниоры до 21 года</t>
  </si>
  <si>
    <t>юниорки до 21 года</t>
  </si>
  <si>
    <t>юноши (до 15 лет)</t>
  </si>
  <si>
    <t>мальчики до 13 лет</t>
  </si>
  <si>
    <t>юноши и девушки, мужчины и женщины</t>
  </si>
  <si>
    <t xml:space="preserve">12-13 лет, 14-15 лет, 16-17 лет, 18 лет и старше
</t>
  </si>
  <si>
    <t>17-18 лет 14-16 лет</t>
  </si>
  <si>
    <t>21 год и старше</t>
  </si>
  <si>
    <t>10 лет, 11лет, 12 лет, 13 лет, 14 лет, 15 лет, 16-17 лет, 16-20 лет</t>
  </si>
  <si>
    <t>женщины 2006 г.р. и старше, мужчины 2004 г.р. и старше</t>
  </si>
  <si>
    <t>юниоры, юниорки 21-23 года, 19-20 лет, юноши, девушки 17-18 лет, 15-16 лет, 13-14 лет, 11-12 лет</t>
  </si>
  <si>
    <t>юниоры, юниорки 19-22 года; юниоры, юниорки 17-18 лет; юноши, девушки 15-16 лет; юноши, девушки 13-14 лет; юноши, девушки 11-12 лет</t>
  </si>
  <si>
    <t>2008 г.р. и моложе</t>
  </si>
  <si>
    <t>юниоры 2005-2009 г.р.</t>
  </si>
  <si>
    <t>юниоры до 24 лет</t>
  </si>
  <si>
    <t>1999 г.р. и старше
2000-2002 гг.р.
2003-2004 гг.р.
2005-2006 гг.р.
2007-2008 гг.р.</t>
  </si>
  <si>
    <t>юноши 15-16 лет</t>
  </si>
  <si>
    <t>девушки 15-16 лет</t>
  </si>
  <si>
    <t xml:space="preserve">10-11 лет, 12-13 лет, 14-15 лет, 16-17 лет </t>
  </si>
  <si>
    <t>юниоры, юниорки 21-23 года, 18-20 лет; юноши, девушки 16-17 лет, 14-15 лет; мальчики, девочки 12-13 лет</t>
  </si>
  <si>
    <t>юниоры до 19 лет</t>
  </si>
  <si>
    <t>юноши, девушки 12-13 лет</t>
  </si>
  <si>
    <t>девушки до 16 лет</t>
  </si>
  <si>
    <t>юниоры, юниорки (до 22 лет), юниоры, юниорки (до 24 лет)</t>
  </si>
  <si>
    <t>юноши, девушки 10-13 лет, 14-15 лет, 16-17 лет</t>
  </si>
  <si>
    <t>юноши, девушки 11-17 лет; мальчики, девочки 6-12 лет</t>
  </si>
  <si>
    <t>юниоры, юниорки 14-19 лет; юноши, девушки 12-13 лет; мальчики, девочки 10-11 лет</t>
  </si>
  <si>
    <t>юноши, девушки 14-15 лет; юноши, девушки 12-13 лет</t>
  </si>
  <si>
    <t>мальчики до 12 лет</t>
  </si>
  <si>
    <t>13 лет и старше</t>
  </si>
  <si>
    <t>женщины 18 лет и старше</t>
  </si>
  <si>
    <t>юноши девушки до 15 лет</t>
  </si>
  <si>
    <t>юноши, девушки (14-16 лет)</t>
  </si>
  <si>
    <t>юниоры, юниорки (до 23 лет)</t>
  </si>
  <si>
    <t>юноши до 17 лет</t>
  </si>
  <si>
    <t>13-14 лет, 15-16 лет, 17-18 лет</t>
  </si>
  <si>
    <t>2003-2004 гг.р. 2005-2006 гг.р</t>
  </si>
  <si>
    <t>18 лет и старше</t>
  </si>
  <si>
    <t>юноши 13-14 лет</t>
  </si>
  <si>
    <t>девушки 13-14 лет</t>
  </si>
  <si>
    <t>2006 г.р. и старше</t>
  </si>
  <si>
    <t xml:space="preserve">юниорки, юниоры, юноши, девушки
</t>
  </si>
  <si>
    <t>юноши 17-18 лет</t>
  </si>
  <si>
    <t>девушки 12 лет</t>
  </si>
  <si>
    <t>мальчики, девочки 9-11 лет</t>
  </si>
  <si>
    <t>мужчины, женщины 16 лет</t>
  </si>
  <si>
    <t>мальчики, девочки (12-13 лет); юноши, девушки (14-15 лет); юниоры, юниорки (16-17 лет)</t>
  </si>
  <si>
    <t>мальчики и девочки до 11, 13 лет, юноши и девушки до 15, 17, 19 лет</t>
  </si>
  <si>
    <t xml:space="preserve">мальчики и девочки до 11, 13 лет, юноши и девушки до 15, 17, 19 лет
</t>
  </si>
  <si>
    <t>юноши и девушки (11-13 лет), юниоры и юниорки (14-15 лет), юниоры и юниорки (16-17 лет)</t>
  </si>
  <si>
    <t>девочки (до 15 лет)</t>
  </si>
  <si>
    <t>юниоры; юниорки 18-23 года, девушки 13-14 лет юниоры; юниорки 16-19 лет, юноши, девушки 15-17 лет, юноши,</t>
  </si>
  <si>
    <t>мужчины, женщины с 12 лет и старше</t>
  </si>
  <si>
    <t>мужчины, женщины с 15 лет и старше</t>
  </si>
  <si>
    <t xml:space="preserve"> девушки (до 15 лет) 2008-2009 г. р. </t>
  </si>
  <si>
    <t xml:space="preserve">Лично-командное первенство Краснодарского края (трек) </t>
  </si>
  <si>
    <t>Кубок Краснодарского края по троеборью</t>
  </si>
  <si>
    <t>Краевые соревнования по парусному спорту "Паруса Кубани"</t>
  </si>
  <si>
    <t>пгт. Новомихайловский Туапсинский район</t>
  </si>
  <si>
    <t>Чемпионат Краснодарского края (пляжный теннис)</t>
  </si>
  <si>
    <t>Первентсво Краснодарского края (пляжный теннис)</t>
  </si>
  <si>
    <t>Краевые соревнования (дуатлон)</t>
  </si>
  <si>
    <t>юноши (13-16 лет)</t>
  </si>
  <si>
    <t>девушки (13-16 лет)</t>
  </si>
  <si>
    <t>Тимашевск</t>
  </si>
  <si>
    <t>Краевые соревнования (дисциплина СЗ)</t>
  </si>
  <si>
    <t>Чемпионат Краснодарского края по эндуро на мотоциклах-экстрим</t>
  </si>
  <si>
    <t>мужчины
2006 г.р.
и старше</t>
  </si>
  <si>
    <t>Чемпионат Краснодарского края по эндуро на мотоциклах-I этап</t>
  </si>
  <si>
    <t>г. Горячий Ключ</t>
  </si>
  <si>
    <t>Чемпионат Краснодарского края по кросс-кантри-I этап</t>
  </si>
  <si>
    <t>Краевые соревнования по ловле спинингом с лодок (парные) "Переходящий Кубок имени А.Е. Рябцева"</t>
  </si>
  <si>
    <t>Краевые соревнования по ловле спиннингом с берега "Летний кубок ФРС"</t>
  </si>
  <si>
    <t>Краевые соревнования на пешеходных дистанциях "Памяти друзей"</t>
  </si>
  <si>
    <t>Чемпионат Краснодарского края по стоклеточным шашкам</t>
  </si>
  <si>
    <t>Краевой турнир по универсальному бою в честь "Дня пограничника"</t>
  </si>
  <si>
    <t>Всекубанский турнир по уличному баскетболу среди детских дворовых команд на Кубок губернатора Краснодарского края</t>
  </si>
  <si>
    <t xml:space="preserve">Всекубанский турнир по футболу среди детских дворовых команд на Кубок губернатора Краснодарского края </t>
  </si>
  <si>
    <t>Краевой турнир по баскетболу на призы ЗМС Саврасенко А.Д.</t>
  </si>
  <si>
    <t xml:space="preserve">Первенство Краснодарского края 
по баскетболу среди юношей 2006 г.р. 
и моложе ДЮБЛ 2022 г.
</t>
  </si>
  <si>
    <t xml:space="preserve">Первенство Краснодарского края 
по баскетболу среди девушек 2006 г.р. 
и моложе ДЮБЛ 2022 г.
</t>
  </si>
  <si>
    <t>Первенство Краснодарского края (финал)</t>
  </si>
  <si>
    <t xml:space="preserve">Первенство Краснодарского края 
по пляжному волейболу среди юношей 
и девушек до 15 лет
</t>
  </si>
  <si>
    <t>XI летняя Спартакиада учащихся (юношеская) Кубани 2022 года (по видам спорта)</t>
  </si>
  <si>
    <t xml:space="preserve">Краевые соревнования среди девочек </t>
  </si>
  <si>
    <t xml:space="preserve">Краевые соревнования среди мальчиков </t>
  </si>
  <si>
    <t xml:space="preserve">Чемпионат Краснодарского края по пляжному гандболу </t>
  </si>
  <si>
    <t xml:space="preserve">Первенство Краснодарского края по пляжному гандболу   </t>
  </si>
  <si>
    <t xml:space="preserve">Первенство Краснодарского края по пляжному гандболу </t>
  </si>
  <si>
    <t xml:space="preserve">Первенство Краснодарского края по гандболу </t>
  </si>
  <si>
    <t xml:space="preserve">Первенство Краснодарского края  (марафон) </t>
  </si>
  <si>
    <t>Кубок Краснодарского края  (мужчины,женщины)</t>
  </si>
  <si>
    <t>Краевые соревнования по конному спорту "Памяти А.И. Майстеренко" (выездка)</t>
  </si>
  <si>
    <t>Первенство Краснодарского края  в помещении (юноши и девушки )</t>
  </si>
  <si>
    <t>Чемпионат и первенство Краснодарского края по кроссу</t>
  </si>
  <si>
    <t>Краевые соревнования по легкой атлетике среди физкультурно-спортивных организаций "Шиповка юных"</t>
  </si>
  <si>
    <t>Первенство Краснодарского края  (юноши и девушки)</t>
  </si>
  <si>
    <t>Первенство Краснодарского края (юниоры и юниорки до 20 лет)</t>
  </si>
  <si>
    <t>Первенство Краснодарского края по легкой атлетике  (юноши и девушки)</t>
  </si>
  <si>
    <t>Осеннее первенство Краснодарского края (юноши, девушки)</t>
  </si>
  <si>
    <t>Первенство Краснодарского края (командные гонки)</t>
  </si>
  <si>
    <t xml:space="preserve">Первенство Краснодарского края по стрельбе из малоколиберного оружия </t>
  </si>
  <si>
    <t>Первенство Краснодарского края по сртрельбе из малокалиберного оружия</t>
  </si>
  <si>
    <t xml:space="preserve">Первенство Краснодарского края по стрельбе из малокалиберного оружия </t>
  </si>
  <si>
    <t xml:space="preserve">Первенство Краснодарского края по срельбе из малокалиберного и пневматического оружия </t>
  </si>
  <si>
    <t xml:space="preserve">Первенство Краснодарского края по стрельбе из пневматического оружия </t>
  </si>
  <si>
    <t>Первенство Краснодарского края по регби-7</t>
  </si>
  <si>
    <t xml:space="preserve">Чемпионат Краснодарского края по регби-7 </t>
  </si>
  <si>
    <t xml:space="preserve">VI краевой турнир по регби памяти первого президента Краснодарской спортивной федерации регби А.Н. Кисилева </t>
  </si>
  <si>
    <t>Первенство Краснодарского края (дисциплина  - боулдеринг)</t>
  </si>
  <si>
    <t>Чемпионат Краснодарского края (дисциплина - боулдеринг)</t>
  </si>
  <si>
    <t xml:space="preserve">Первенство Краснодарского края  (двоеборье) </t>
  </si>
  <si>
    <t xml:space="preserve">Краевые соревнования  (двоеборье, троеборье, четырехборье) </t>
  </si>
  <si>
    <t xml:space="preserve">Чемпионат Краснодарского края  </t>
  </si>
  <si>
    <t xml:space="preserve">Первенство Краснодарского края  </t>
  </si>
  <si>
    <t xml:space="preserve">Краевые соревнования "Турнир памяти мастера спорта СССР Федоренко Г.И." </t>
  </si>
  <si>
    <t>Краевые соревнования "Турнир памяти мастера спорта СССР Узун В.М."</t>
  </si>
  <si>
    <t xml:space="preserve">Краевые соревнования среди юношей </t>
  </si>
  <si>
    <t>Чемпионат Краснодарского края (стадион)</t>
  </si>
  <si>
    <t>Первенство Краснодарского края (стадион)</t>
  </si>
  <si>
    <t>Краевые соревнования  "Малая земля"</t>
  </si>
  <si>
    <t>Первенство Краснодарского края  (дуатлон - спринт)</t>
  </si>
  <si>
    <t>Чемпионат Краснодарского края (дуатлон - спринт)</t>
  </si>
  <si>
    <t xml:space="preserve">Чемпионат Краснодарского края (акватлон) </t>
  </si>
  <si>
    <t xml:space="preserve">Первенство Краснодарского края (дуатлон) </t>
  </si>
  <si>
    <t>Чемпионат Краснодарского края (дуатлон)</t>
  </si>
  <si>
    <t xml:space="preserve">Первенство Краснодарского края (акватлон) </t>
  </si>
  <si>
    <t>Чемпионат Краснодарского края (акватлон)</t>
  </si>
  <si>
    <t>Первенство Краснодарского края (триатлон- спринт)</t>
  </si>
  <si>
    <t>Чемпионат Краснодарского края (триатлон- спринт)</t>
  </si>
  <si>
    <t xml:space="preserve">Чемпионат Краснодарского края  среди мужчин и женщин </t>
  </si>
  <si>
    <t xml:space="preserve">Краевые соревнования "Юные казачата" </t>
  </si>
  <si>
    <t xml:space="preserve">Чемпионат Краснодарского края по мини-футболу (футзалу) среди женщин </t>
  </si>
  <si>
    <t xml:space="preserve">Краевой турнир, посвященный международному женскому дню </t>
  </si>
  <si>
    <t xml:space="preserve">Краевой турнир "Закрытие сезона" </t>
  </si>
  <si>
    <t>Краевые соревнования  (дисциплина СЗ)</t>
  </si>
  <si>
    <t>Чемпионат Краснодарского края  (дисциплина СЗ-ката-соло, ОК,ПК)</t>
  </si>
  <si>
    <t>Краевые соревнования  (дисциплина СЗ-ката-соло, ПК, ОК)</t>
  </si>
  <si>
    <t>Чемпионат Краснодарского края  (дисциплина СЗ)</t>
  </si>
  <si>
    <t xml:space="preserve">Лично-командный чемпионат Краснодарского края среди мужчин и  женщин в длинном цикле, эстафете </t>
  </si>
  <si>
    <t>Краевой турнир, посвященный Дню Победы, среди юношей в длинном цикле, эстафете ДЦ  и девушек в рывке</t>
  </si>
  <si>
    <t xml:space="preserve">Первенство Краснодарского края в разделах фулл контакт, К1 среди юниоров, юниорок, юношей и девушек </t>
  </si>
  <si>
    <t xml:space="preserve">Чемпионат Краснодарского края по мини-лапте среди мужских и женских команд </t>
  </si>
  <si>
    <t>Чемпионат Краснодарского края (плавание в ластах, плавание в классических ластах, марафонский заплыв в ластах)</t>
  </si>
  <si>
    <t>Первенство Краснодарского края  (плавание в ластах, плавание в классических ластах, марафонский заплыв в ластах)</t>
  </si>
  <si>
    <t>Первенство Краснодарского края по рафтингу</t>
  </si>
  <si>
    <t xml:space="preserve">Чемпионат Краснодарского края по рафтингу </t>
  </si>
  <si>
    <t>Краевые соревнования "Памяти героя России майора ФСБ В.М. Евскина"</t>
  </si>
  <si>
    <t>Краевые соревнования в честь бойцов спецподразделений МВД РФ</t>
  </si>
  <si>
    <t>Краевые соревнования  "Памяти полковника милиции Н.Н. Богун"</t>
  </si>
  <si>
    <t>Краевые соревнования "Кубок Победы"</t>
  </si>
  <si>
    <t>Краевые соревнования "Золотые перчатки"</t>
  </si>
  <si>
    <t>Краевые соревнования по ловле карпа (парные) "Кубок ФРС"</t>
  </si>
  <si>
    <t>Краевые соревнования по ловле карпа (парные) "Кубанская Весна 2022"</t>
  </si>
  <si>
    <t>Кубок Краснодарского края по ловле карпа (парные)</t>
  </si>
  <si>
    <t>Кубок Краснодарского края по ловле спиннингом с лодок (парные)</t>
  </si>
  <si>
    <t>Краевые соревнования по ловле карпа (парные) "Каневчанка"</t>
  </si>
  <si>
    <t>Первенство Краснодарского края по савату в группе спортивных дисциплин "ассо"</t>
  </si>
  <si>
    <t>Чемпионат Краснодарского края по савату в группе спортивных дисциплин "ассо"</t>
  </si>
  <si>
    <t xml:space="preserve">Первенство Краснодарского края по самбо среди юношей и девушек 12-14 лет </t>
  </si>
  <si>
    <t xml:space="preserve">Краевые соревнования "Солнечные ласточки" </t>
  </si>
  <si>
    <t>Краевые соревнования  "Великая Победа"</t>
  </si>
  <si>
    <t>Первенство Краснодарского края по спортивному метанию ножа среди юношей и девушек, мальчиков и девочек</t>
  </si>
  <si>
    <t>Чемпионат Краснодарского края по спортивному метанию ножа среди мужчин и женщин</t>
  </si>
  <si>
    <t xml:space="preserve">Краевые соревнования  на пешеходных дистанциях памяти мастера спорта России, заслуженного туриста Кубани А.В. Твердого </t>
  </si>
  <si>
    <t>Чемпионат Краснодарского края  на пешеходных дистанциях</t>
  </si>
  <si>
    <t>Первенство Краснодарского края по сумо среди юниоров и юниорок (до 22 лет, до 24 лет)</t>
  </si>
  <si>
    <t>Первенство Краснодарского края по сумо среди юношей и девушек (до 15 лет, до 17 лет)</t>
  </si>
  <si>
    <t xml:space="preserve">Чемпионат Краснодарского края по </t>
  </si>
  <si>
    <t>Чемпионат Краснодарского края  (лайт)</t>
  </si>
  <si>
    <t>Первенство Краснодарского края (лайт)</t>
  </si>
  <si>
    <t xml:space="preserve">Первенство Краснодарского края  (лайт) </t>
  </si>
  <si>
    <t xml:space="preserve">Краевой турнир по Универсальному бою в поддержку Вооруженных сил Российской Федерации принимающих участие в специальной операции на Украине </t>
  </si>
  <si>
    <t>Краевой турнир по универсальному бою в поддержку Вооруженных сил Российской Федерации принимающих участие в специальной операции на Украине  (Лайт)</t>
  </si>
  <si>
    <t>Чемпионат Краснодарского края  (дисциплина- плавание)</t>
  </si>
  <si>
    <t>Чемпионат Краснодарского края  (дисциплина- бочча ВС2 и ВС4)</t>
  </si>
  <si>
    <t>Чемпионат Краснодарского края (дисциплина-пауэрлифтинг)</t>
  </si>
  <si>
    <t>Чемпионат Краснодарского края  (дисциплина-тхэквондо)</t>
  </si>
  <si>
    <t>Чемпионат Краснодарского края (дисциплина- легкая атлетика, метание)</t>
  </si>
  <si>
    <t>Чемпионат Краснодарского края (дисциплина- легкая атлетика, бег и прыжки)</t>
  </si>
  <si>
    <t>Чемпионат Краснодарского края  (дисциплина-плавание)</t>
  </si>
  <si>
    <t>Первенство Краснодарского края (дисциплина - легкая атлетика, метание)</t>
  </si>
  <si>
    <t>Чемпионат Краснодарского края  (дисциплина - легкая атлетика, метание)</t>
  </si>
  <si>
    <t>Первенство Краснодарского края (дисциплина - легкая атлетика, бег и прыжки)</t>
  </si>
  <si>
    <t>Чемпионат Краснодарского края (дисциплина - легкая атлетика, бег и прыжки)</t>
  </si>
  <si>
    <t>Чемпионат Краснодарского края (дисциплина-шахматы)</t>
  </si>
  <si>
    <t>Чемпионат Краснодарского края  (дисциплина - шашки)</t>
  </si>
  <si>
    <t>Чемпионат Краснодарского края (дисциплина-плавание)</t>
  </si>
  <si>
    <t>Чемпионат Краснодарского края (дисциплина-тхэквондо)</t>
  </si>
  <si>
    <t>Чемпионат Краснодарского края  (дисциплина-тхэквондо-пхумсэ)</t>
  </si>
  <si>
    <t>Первенство Краснодарского края (дисциплина- легкая атлетика, метание)</t>
  </si>
  <si>
    <t>Первенство Краснодарского края (дисциплина- легкая атлетика, бег и прыжки)</t>
  </si>
  <si>
    <t xml:space="preserve">Первенство Краснодарского края (шорт-трек)  </t>
  </si>
  <si>
    <t xml:space="preserve">Первенство Краснодарского края (шорт-трек) </t>
  </si>
  <si>
    <t>Первенство Краснодарского края  (классический стиль)</t>
  </si>
  <si>
    <t>Первенство Краснодарского края(свободный стиль лыжероллеры-раздельный старт, лыжероллеры-персьют)</t>
  </si>
  <si>
    <t>Первенство Краснодарского края  (слоуп-стайл)</t>
  </si>
  <si>
    <t>Первенство Краснодарского края  (паралельный слалом-гигант, паралельный слалом)</t>
  </si>
  <si>
    <t>Первенство Краснодарского края (одиночное катание)</t>
  </si>
  <si>
    <t>Краевые соревнования  (одиночное катание)</t>
  </si>
  <si>
    <t>Первенство Краснодарского края  (одиночное катание)</t>
  </si>
  <si>
    <t>Краевые соревнования  "Бархатный сезон" (одиночное катание)</t>
  </si>
  <si>
    <t>Первенство Краснодарского края (могул)</t>
  </si>
  <si>
    <t>Первенство Краснодарского края (ски-кросс)</t>
  </si>
  <si>
    <t>Первенство Краснодарского края среди мальчиков до 13 лет, финал сезона 2021-2022 гг.</t>
  </si>
  <si>
    <t>Первенство Краснодарского края среди мальчиков до 12 лет, финал сезона 2021-2022 гг.</t>
  </si>
  <si>
    <t>Первенство Краснодарского края среди мальчиков до 12 лет (группа Б), финал сезона 2021-2022 гг.</t>
  </si>
  <si>
    <t>Первенство Краснодарского края среди юношей до 14 лет, финал сезона 2021-2022 гг.</t>
  </si>
  <si>
    <t>Первенство Краснодарского краясреди юношей до 17 лет, финал сезона 2021-2022 гг.</t>
  </si>
  <si>
    <t>Первенство Краснодарского края среди юношей до 15 лет, финал сезона 2021-2022 гг.</t>
  </si>
  <si>
    <t>Лично-командное первенство Краснодарского края (маутинбайк):                                                      1 тур                                                                             2 тур                                                                              3 тур</t>
  </si>
  <si>
    <t>07.02.2022                                         01.03.2022 17.10.2022</t>
  </si>
  <si>
    <t>20.10.2022                        04.03.2022                   20.10.2022</t>
  </si>
  <si>
    <t>Лично-командный чемпионат Краснодарского края (маутинбайк)                                                         1 тур                                                                                 2 тур                                                                           3 тур</t>
  </si>
  <si>
    <t>07.02.2022 01.03.2022 17.10.2022</t>
  </si>
  <si>
    <t>07.02.2022                  04.03.2022                  20.10.2022</t>
  </si>
  <si>
    <t>Лично-командное первенство Краснодарского края (шоссе)                                                                         1 тур                                                                                  2 тур                                                                                         3 тур                                                                                         4 тур                                                                                           5 тур</t>
  </si>
  <si>
    <t>Лично-командный чемпионат Краснодарского края (шоссе)                                                                             1 тур                                                                                   2 тур                                                                                        3 тур</t>
  </si>
  <si>
    <t>30.04.2022 16.05.2022 03.10.2022</t>
  </si>
  <si>
    <t>30.04.2022 20.05.2022 06.10.2022</t>
  </si>
  <si>
    <t xml:space="preserve">юноши, девушки 15-16 лет; юноши, девушки 13-14 лет </t>
  </si>
  <si>
    <t>мальчики, девочки до 15 лет</t>
  </si>
  <si>
    <t>2009 г.р. и моложе</t>
  </si>
  <si>
    <t>юноши до 14 лет</t>
  </si>
  <si>
    <t>юноши (до 19 лет)</t>
  </si>
  <si>
    <t>юноши, девушки
(до 17 лет)</t>
  </si>
  <si>
    <t>юноши, девушки
(до 15 лет)</t>
  </si>
  <si>
    <t xml:space="preserve">с. Витязево (г. Анапа) </t>
  </si>
  <si>
    <t xml:space="preserve">мужчины, женщины </t>
  </si>
  <si>
    <t xml:space="preserve">2005 г.р. и старше
</t>
  </si>
  <si>
    <t>2008 г.р. и старше</t>
  </si>
  <si>
    <t>мальчики, девочки
до 13 лет</t>
  </si>
  <si>
    <t>мальчики и девочки,
юноши и девушки,
мужчины и женщины</t>
  </si>
  <si>
    <t xml:space="preserve">мальчики и девочки,
юноши и девушки, </t>
  </si>
  <si>
    <t>мальчики и девочки
юноши и девушки
мужчины и женщины</t>
  </si>
  <si>
    <t>1999 г.р. и старше
2000 -2002 гг.р.</t>
  </si>
  <si>
    <t>2007 -2008 гг.р.
2009 -2010 гг.р.</t>
  </si>
  <si>
    <t>2009 -2010 гг.р.</t>
  </si>
  <si>
    <t>2003 -2004 гг.р.</t>
  </si>
  <si>
    <t>2007 -2008 гг.р</t>
  </si>
  <si>
    <t>мальчики, девочки
(до 13 лет); юноши,
девушки (до 16 лет); юниоры,
юниорки (до 20 лет)</t>
  </si>
  <si>
    <t>юниоры, юниорки
юноши, девушки до 19 лет</t>
  </si>
  <si>
    <t>юниоры, юниорки
юноши, девушки</t>
  </si>
  <si>
    <t>юноши, девушки
13-15 лет; мальчики,
девочки до 13 лет</t>
  </si>
  <si>
    <t>юноши девушки
до 13 лет, до 15 лет, до 17 лет, до 19 лет</t>
  </si>
  <si>
    <t>11.02.2022 18.03.2022 29.04.2022</t>
  </si>
  <si>
    <t>13.02.2022 20.03.20222 01.05.2022</t>
  </si>
  <si>
    <t>Кубок Краснодарского края (сезон 2022-2023 г.) 1 этап                                                                                     2 этап                                                                                      3 этап                                                                                       4 этап                                                                           5 этап</t>
  </si>
  <si>
    <t>01.07.2022 12.08.2022 07.10.2022 11.11.2022 09.12.2022</t>
  </si>
  <si>
    <t xml:space="preserve">03.07.2022 14.08.2022 09.10.2022 13.11.2022 11.12.2022 </t>
  </si>
  <si>
    <t>мужчины, женщины
13 лет и старше</t>
  </si>
  <si>
    <t>юниоры, юниорки
18-20 лет</t>
  </si>
  <si>
    <t>мужчины, женщины
21 год и старше;
юниоры, юниорки
18-20 лет; юноши,
девушки 14-17 лет;
мальчики, девочки
11-13 лет</t>
  </si>
  <si>
    <t>юноши, девушки
до 15 лет</t>
  </si>
  <si>
    <t>юноши, девушки
до 17 лет</t>
  </si>
  <si>
    <t>юниоры; юниорки
18-23 года, юниоры;
юниорки 16-19 лет,
юноши, девушки
15-17 лет, юноши,
девушки 13-14 лет</t>
  </si>
  <si>
    <t>юниоры и юниорки (15-17 лет), юноши
и девушки (12-14 лет)</t>
  </si>
  <si>
    <t>мальчики, девочки
(до 12 лет)</t>
  </si>
  <si>
    <t>10-11 лет 12-13 лет
14-15 лет 16-17 лет</t>
  </si>
  <si>
    <t>юниоры, юниорки 21-23 года, 18-20 лет; юноши, девушки 16-17 лет,
14-15 лет; мальчики,
девочки 12-13 лет</t>
  </si>
  <si>
    <t>юниоры, юниорки
(до 24 лет)</t>
  </si>
  <si>
    <t>12-13 лет, 14-15 лет
16-17 лет, 18 лет
и старше</t>
  </si>
  <si>
    <t>мужчины,
женщины
18 лет и старше</t>
  </si>
  <si>
    <t>мужчины, женщины
18 лет и старше</t>
  </si>
  <si>
    <t>юноши, девушки
(12-14 лет)</t>
  </si>
  <si>
    <t>юноши, девушки
(15-17 лет)</t>
  </si>
  <si>
    <t>юноши, девушки
12-18 лет, 11-16 лет
8-15 лет</t>
  </si>
  <si>
    <t>мужчины, женщины;
юниоры, юниорки
15-17 лет; юноши, девушки 12-14 лет</t>
  </si>
  <si>
    <t>мальчики, девочки,
юноши, девушки</t>
  </si>
  <si>
    <t>юноши, девушки
(до 15 лет), юноши,
девушки (до 17 лет)</t>
  </si>
  <si>
    <t>юниоры и юниорки
(15-17 лет), юноши
и девушки (12-14 лет), юноши
и девушки (10-11 лет)</t>
  </si>
  <si>
    <t>юноши и девушки 12-13 лет, юноши и девушки 14-15 лет, юноши и девушки 16-17 лет, мужчины и женщины</t>
  </si>
  <si>
    <t xml:space="preserve">аэробика, степ-аэробика, аэробика
5 человек 2014-2012 г.р., 2011-2009 г.р.,
2008-2006 г.р.;
хип-хоп 2014-2009 г.р., 2010-2004 г.р.
2005 г.р. </t>
  </si>
  <si>
    <t>мальчики и девочки
до 11,13 лет, юноши
и девушки до 15, 17, 19 лет</t>
  </si>
  <si>
    <t>юниорки 14-16 лет,
девушки 12-14 лет,
девочки 10-12 лет</t>
  </si>
  <si>
    <t>юноши, девушки,
юниоры, юниорки</t>
  </si>
  <si>
    <t>г. Славянск-на-Кубани</t>
  </si>
  <si>
    <t>мужчины, женщины  12 лет и старше</t>
  </si>
  <si>
    <t>юноши, девушки
16-17 лет</t>
  </si>
  <si>
    <t>юниоры, юниорки
21-23 года, 19-20 лет, юноши, девушки 17-18 лет,
15-16 лет, 13-14 лет,
11-12 лет</t>
  </si>
  <si>
    <t>юниоры, юниорки
13-17 лет; юноши,
девушки 11-12 лет</t>
  </si>
  <si>
    <t>юниоры, юниорки
15-19 лет; юноши,
девушки 13-14 лет</t>
  </si>
  <si>
    <t>мальчики, девочки
6-12 лет</t>
  </si>
  <si>
    <t>юниоры, юниорки
13-19 лет; юноши,
девушки 11-17 лет;
мальчики, девочки
6-12 лет</t>
  </si>
  <si>
    <t>юниоры, юниорки
16-20 лет; юноши,
девушки 13-15 лет</t>
  </si>
  <si>
    <t>комплексное мероприятие</t>
  </si>
  <si>
    <t>в соответствии с положением</t>
  </si>
  <si>
    <t>30.04.2022 05.05.2022 16.05.2022 22.05.2022 03.10.2022</t>
  </si>
  <si>
    <t>30.04.2022 05.05.2022 20.05.2022 22.05.2022 06.10.2022</t>
  </si>
  <si>
    <t xml:space="preserve">2005 г.р. и моложе
(включая 2007 г.р.)
</t>
  </si>
  <si>
    <t>с. Архипо-
Осиповка (г. Геленджик)</t>
  </si>
  <si>
    <t>ст-ца Терновская
(Тихорецкий район)</t>
  </si>
  <si>
    <t>ст-ца Голубицкая
(Темрюкский район)</t>
  </si>
  <si>
    <t>пос. Никитино (Мостовский район)</t>
  </si>
  <si>
    <t>пос. Никитино 
(Мостовский район)</t>
  </si>
  <si>
    <t>пос. Никитино
(Мостовский район)</t>
  </si>
  <si>
    <t>пос. Южный
(Динской район)</t>
  </si>
  <si>
    <t xml:space="preserve">пос. Южный
(Динской район)
</t>
  </si>
  <si>
    <t>МО Краснодарского
края (с разъездами)</t>
  </si>
  <si>
    <t xml:space="preserve">хут. Бараниковский
(Славянский район)
</t>
  </si>
  <si>
    <t>с. Витязево, г. Анапа</t>
  </si>
  <si>
    <t xml:space="preserve">Республика Адыгея </t>
  </si>
  <si>
    <t>Республика Адыгея</t>
  </si>
  <si>
    <t>г. Сочи, федеральная
территория Сириус</t>
  </si>
  <si>
    <t xml:space="preserve">г. Сочи, федеральная
территория Сириус
</t>
  </si>
  <si>
    <t>с. Кабардинка
г. Геленджик</t>
  </si>
  <si>
    <t xml:space="preserve">ст -ца
Архангельская
(Тихорецкий район)
</t>
  </si>
  <si>
    <t>пос. Новомихайловский
(Туапсинский район)</t>
  </si>
  <si>
    <t xml:space="preserve">Города и районы
Краснодарского
края
</t>
  </si>
  <si>
    <t>юноши 12 лет</t>
  </si>
  <si>
    <t>2013 г.р. и старше</t>
  </si>
  <si>
    <t>ст-ца Анастасиевская
(Славянский район)</t>
  </si>
  <si>
    <t xml:space="preserve">ст-ца Анастасиевская
(Славянский район)
</t>
  </si>
  <si>
    <t>ст-ца Ленинградская
(Ленинградский район)</t>
  </si>
  <si>
    <t>юноши, девушки
12-13 лет, 14-15 лет, юниоры, юниорки
16-17 лет, 18-20 лет,
мужчины, женщины</t>
  </si>
  <si>
    <t>ст-ца Кущевская</t>
  </si>
  <si>
    <t>14.04.2022 22.09.2022</t>
  </si>
  <si>
    <t>17.04.2022 25.09.2022</t>
  </si>
  <si>
    <t>Первенство Краснодарского края по мотокроссу                                                                           I этап                                                                                    II этап                                                                                III этап</t>
  </si>
  <si>
    <t>20.05.2022 27.05.2022 08.10.2022</t>
  </si>
  <si>
    <t>22.05.2022 29.05.2022 10.10.2022</t>
  </si>
  <si>
    <t>Чемпионат Краснодарского края по мотокроссу                                                                          I этап                                                                                 II этап                                                                                  III этап</t>
  </si>
  <si>
    <t>21.05.2022 28.05.2022 08.10.2022</t>
  </si>
  <si>
    <t>23.05.2022 30.05.2022 10.10.2022</t>
  </si>
  <si>
    <t>мужчины 2004 г.р.
и старше</t>
  </si>
  <si>
    <t xml:space="preserve">Кущевская
(Кущевский район)
</t>
  </si>
  <si>
    <t>пгт Красная
поляна (г. Сочи)</t>
  </si>
  <si>
    <t xml:space="preserve">г. Горячий Ключ
</t>
  </si>
  <si>
    <t>г. Сочи,
федеральная
территория Сириус</t>
  </si>
  <si>
    <t>ст-ца Кущевская
(Кущевский район)</t>
  </si>
  <si>
    <t>пос. Шедок
(Мостовский район)</t>
  </si>
  <si>
    <t>г. Усть - Лабинск</t>
  </si>
  <si>
    <t>р. Сухая Челбаска (Каневской район)</t>
  </si>
  <si>
    <t xml:space="preserve">р. Сухая Челбаска
(Каневской район)
</t>
  </si>
  <si>
    <t>р. Сухая Челбаска
(Каневской район)</t>
  </si>
  <si>
    <t>юноши, девушки от 11 до 18 лет</t>
  </si>
  <si>
    <t>р. Средний Зеленчук
(Усть-Лабинский район)</t>
  </si>
  <si>
    <t xml:space="preserve">юноши, девушки (12-14 лет), девушки, юноши (15-17 лет) </t>
  </si>
  <si>
    <t xml:space="preserve">пос.
Планческая щель
(Северский район)
</t>
  </si>
  <si>
    <t>пос.
Планческая щель
(Северский район)</t>
  </si>
  <si>
    <t xml:space="preserve">ст-ца Северская
(Северский район)
</t>
  </si>
  <si>
    <t>ст-ца
Голубицкая
(Темрюкский район)</t>
  </si>
  <si>
    <t>ст-ца Архангельская
(Тихорецкий район)</t>
  </si>
  <si>
    <t xml:space="preserve">ст-ца Голубицкая
(Темрюкский район)
</t>
  </si>
  <si>
    <t>пгт Красная поляна
(г. Сочи)</t>
  </si>
  <si>
    <t>юноши (до 16 лет)</t>
  </si>
  <si>
    <t>Чемпионат Краснодарского края по регби-пляжному</t>
  </si>
  <si>
    <t>сетокан</t>
  </si>
  <si>
    <t>Чемпионат Краснодарского края по плаванию</t>
  </si>
  <si>
    <t>Первенство Краснодарского края по плаванию</t>
  </si>
  <si>
    <t>и женщины</t>
  </si>
  <si>
    <t>юниорки, юниоры 18-23, 16-19 лет, юноши, девушки 15-17, 13-14 лет</t>
  </si>
  <si>
    <t>2000 г. р. И старше 2001-2003 гг.р.</t>
  </si>
  <si>
    <t>Чемпионат Краснодарского края по спорту слепых (дисциплина-настольный теннис)</t>
  </si>
  <si>
    <t>Кубок Краснодарского края (сезон 2021 - 2022 г.)                                                                                                                                                                          8 этап,                                                                                 финал</t>
  </si>
  <si>
    <t>девушки до 15 лет</t>
  </si>
  <si>
    <t>юноши до 15 лет</t>
  </si>
  <si>
    <t>Первенство Краснодарского края по тяжелой атлетике среди юниоров и юниорок (15-18 лет, 19-20 лет)</t>
  </si>
  <si>
    <t>15-18 лет, 19-20 лет</t>
  </si>
  <si>
    <t xml:space="preserve">Первенство Краснодарского края среди юниоров и юниорок </t>
  </si>
  <si>
    <t>БАДМИНТОН</t>
  </si>
  <si>
    <t>БАСКЕТБОЛ</t>
  </si>
  <si>
    <t>БЕЙСБОЛ</t>
  </si>
  <si>
    <t xml:space="preserve">Краевой турнир по баскетболу «Золотая корзина» среди юношей 2009 г.р. 
и моложе памяти Е.Д. Турченко
</t>
  </si>
  <si>
    <t>БОКС</t>
  </si>
  <si>
    <t>ВЕЛОСИПЕДНЫЙ СПОРТ</t>
  </si>
  <si>
    <t>ВОДНОЕ ПОЛО</t>
  </si>
  <si>
    <t>ВОЛЕЙБОЛ</t>
  </si>
  <si>
    <t>ГАНДБОЛ</t>
  </si>
  <si>
    <t>ГРЕБЛЯ НА БАЙДАРКАХ И КАНОЕ</t>
  </si>
  <si>
    <t>ГРЕБНОЙ СПОРТ</t>
  </si>
  <si>
    <t>ДЗЮДО</t>
  </si>
  <si>
    <t>КАРАТЭ</t>
  </si>
  <si>
    <t>КОННЫЙ СПОРТ</t>
  </si>
  <si>
    <t>ЛЕГКАЯ АТЛЕТИКА</t>
  </si>
  <si>
    <t>ПАРУСНЫЙ СПОРТ</t>
  </si>
  <si>
    <t>ПЛАВАНИЕ</t>
  </si>
  <si>
    <t>ПУЛЕВАЯ СТРЕЛЬБА</t>
  </si>
  <si>
    <t>РЕГБИ</t>
  </si>
  <si>
    <t>СИНХРОННОЕ ПЛАВАНИЕ</t>
  </si>
  <si>
    <t>СКАЛОЛАЗАНИЕ</t>
  </si>
  <si>
    <t>СОВРЕМЕННОЕ ПЯТИБОРЬЕ</t>
  </si>
  <si>
    <t>СПОРТИВНАЯ БОРЬБА (ВОЛЬНАЯ БОРЬБА)</t>
  </si>
  <si>
    <t xml:space="preserve">СПОРТИВНАЯ БОРЬБА (ГРЕКО-РИМСКАЯ БОРЬБА) </t>
  </si>
  <si>
    <t>СПОРТИВНАЯ ГИМНАСТИКА</t>
  </si>
  <si>
    <t>СТРЕЛЬБА ИЗ ЛУКА</t>
  </si>
  <si>
    <t>ТЕННИС</t>
  </si>
  <si>
    <t>ТРИАТЛОН</t>
  </si>
  <si>
    <t>юниоры; юниорки 18-23 года, девушки 13-14 лет юниоры; юниорки 16-19 лет, юноши, девушки 15-17 лет, юноши</t>
  </si>
  <si>
    <t>ТХЭКВОНДО (ВТФ)</t>
  </si>
  <si>
    <t>ТЯЖЕЛАЯ АТЛЕТИКА</t>
  </si>
  <si>
    <t>ФУТБОЛ</t>
  </si>
  <si>
    <t>ХОККЕЙ НА ТРАВЕ</t>
  </si>
  <si>
    <t>ХУДОЖЕСТВЕННАЯ ГИМНАСТИКА</t>
  </si>
  <si>
    <t>АКРОБАТИЧЕСКИЙ РОК-Н-РОЛЛ</t>
  </si>
  <si>
    <t>АРМРЕСЛИНГ</t>
  </si>
  <si>
    <t xml:space="preserve">ВОСТОЧНОЕ БОЕВОЕ ЕДИНОБОРСТВО (СЕТОКАН) </t>
  </si>
  <si>
    <t>ВСЕСТИЛЕВОЕ КАРАТЭ</t>
  </si>
  <si>
    <t>ГИРЕВОЙ СПОРТ</t>
  </si>
  <si>
    <t>ГОРОДОШНЫЙ СПОРТ</t>
  </si>
  <si>
    <t>ДЖИУ-ДЖИТСУ</t>
  </si>
  <si>
    <t>КИНОЛОГИЧЕСКИЙ СПОРТ</t>
  </si>
  <si>
    <t>КИКБОКСИНГ</t>
  </si>
  <si>
    <t>ЛАПТА</t>
  </si>
  <si>
    <t>МОТОЦИКЛЕТНЫЙ СПОРТ</t>
  </si>
  <si>
    <t>ПОДВОДНЫЙ СПОРТ</t>
  </si>
  <si>
    <t>ПОЛИАТЛОН</t>
  </si>
  <si>
    <t>РАДИОСПОРТ</t>
  </si>
  <si>
    <t>РАФТИНГ</t>
  </si>
  <si>
    <t>РУКОПАШНЫЙ БОЙ</t>
  </si>
  <si>
    <t>РЫБОЛОВНЫЙ СПОРТ</t>
  </si>
  <si>
    <t>САВАТ</t>
  </si>
  <si>
    <t>САМБО</t>
  </si>
  <si>
    <t>СПОРТИВНАЯ АКРОБАТИКА</t>
  </si>
  <si>
    <t>СПОРТИВНАЯ АЭРОБИКА</t>
  </si>
  <si>
    <t xml:space="preserve">СПОРТИВНОЕ МЕТАНИЕ НОЖА </t>
  </si>
  <si>
    <t>СПОРТИВНЫЙ ТУРИЗМ</t>
  </si>
  <si>
    <t>СУМО</t>
  </si>
  <si>
    <t>ТАЙСКИЙ БОКС</t>
  </si>
  <si>
    <t>ТХЭКВОНДО (ИТФ)</t>
  </si>
  <si>
    <t>УНИВЕРСАЛЬНЫЙ БОЙ</t>
  </si>
  <si>
    <t>ФИТНЕС-АЭРОБИКА</t>
  </si>
  <si>
    <t>ШАХМАТЫ</t>
  </si>
  <si>
    <t>ШАШКИ</t>
  </si>
  <si>
    <t xml:space="preserve">ЭСТЕТИЧЕСКАЯ ГИМНАСТИКА </t>
  </si>
  <si>
    <t>СПОРТ ЛИЦ С ПОРАЖЕНИЕМ ОДА</t>
  </si>
  <si>
    <t>СПОРТ СЛЕПЫХ</t>
  </si>
  <si>
    <t>СПОРТ ГЛУХИХ</t>
  </si>
  <si>
    <t xml:space="preserve">СПОРТ ЛИЦ С ИНТЕЛЛЕКТУАЛЬНЫМИ НАРУШЕНИЯМИ </t>
  </si>
  <si>
    <t>ГОРНОЛЫЖНЫЙ СПОРТ</t>
  </si>
  <si>
    <t xml:space="preserve">КОНЬКОБЕЖНЫЙ СПОРТ </t>
  </si>
  <si>
    <t>ЛЫЖНЫЕ ГОНКИ</t>
  </si>
  <si>
    <t>СНОУБОРД</t>
  </si>
  <si>
    <t xml:space="preserve">ФИГУРНОЕ КАТАНИЕ НА КОНЬКАХ </t>
  </si>
  <si>
    <t>ФРИСТАЙЛ</t>
  </si>
  <si>
    <t>ХОККЕЙ</t>
  </si>
  <si>
    <t xml:space="preserve">КОМПЛЕКСНОЕ МЕРОПРИЯТИЕ </t>
  </si>
  <si>
    <t>Первенство Краснодарского края по спортивному туризму на горных дистанциях</t>
  </si>
  <si>
    <t>пос.
Планческая щель
(Северский
район)</t>
  </si>
  <si>
    <t>СТЕНДОВАЯ СТРЕЛЬБА</t>
  </si>
  <si>
    <t>ФЕХТОВАНИЕ</t>
  </si>
  <si>
    <t>ГРЕБНОЙ СЛАЛОМ</t>
  </si>
  <si>
    <t>НАСТОЛЬНЫЙ ТЕННИС</t>
  </si>
  <si>
    <t>ТХЭКВОНДО (ГТФ)</t>
  </si>
  <si>
    <t xml:space="preserve">Услуги по изготовлению и поставке </t>
  </si>
  <si>
    <t>Дата проведения (начало мероприятия)</t>
  </si>
  <si>
    <t>Дата проведени (конец мероприятия)</t>
  </si>
  <si>
    <t>Кол-во ед.</t>
  </si>
  <si>
    <t xml:space="preserve">Первенство Краснодарского края по мотоболу                                                                     I  этап                                                                                                 II этап  </t>
  </si>
  <si>
    <t>юноши,
девушки,
юниоры,
юниорки</t>
  </si>
  <si>
    <t>ГРЕБЛЯ НА БАЙДАРКАХ И КАНОЭ</t>
  </si>
  <si>
    <t>СПОРТИВНАЯ БОРЬБА (ГРЕКО-РИМСКАЯ БОРЬБА)</t>
  </si>
  <si>
    <t>АКРОБИТИЧЕСКИЙ РОК-Н-РОЛЛ</t>
  </si>
  <si>
    <t>ВОСТОЧНОЕ БОЕВОЕ ЕДИНОБОРСТВО (СЕТОКАН)</t>
  </si>
  <si>
    <t xml:space="preserve">СПОРТИВНАЯ АКРОБАТИКА </t>
  </si>
  <si>
    <t>СПОРТИВНОЕ МЕТАНИЕ НОЖА</t>
  </si>
  <si>
    <t>ЭСТЕТИЧЕСКАЯ ГИМНАСТИКА</t>
  </si>
  <si>
    <t>СПОРТ ЛИЦ С ИНТЕЛЛЕКТУАЛЬНЫМИ НАРУШЕНИЯМИ</t>
  </si>
  <si>
    <t>КОНЬКОБЕЖНЫЙ СПОРТ</t>
  </si>
  <si>
    <t>ФИГУРНОЕ КАТАНИЕ НА КОНЬКАХ</t>
  </si>
  <si>
    <t xml:space="preserve">ХОККЕЙ </t>
  </si>
  <si>
    <t>КОМПЛЕКСНОЕ МЕРОПРИЯТИЕ</t>
  </si>
  <si>
    <t>Услуги по изготовлению и поставке</t>
  </si>
  <si>
    <t>Кол-во услуг</t>
  </si>
  <si>
    <t>Нормативные затраты</t>
  </si>
  <si>
    <t>пос. Октябрьский
(Красноармейский район)</t>
  </si>
  <si>
    <t>Дата проведения (конец мероприятия)</t>
  </si>
  <si>
    <t>пгт Ильский                   (Северский район)</t>
  </si>
  <si>
    <t>ст-ца Динская
(Динской район)</t>
  </si>
  <si>
    <t>5. Работа: "Участие в организации официальных спортивных мероприятий"</t>
  </si>
  <si>
    <t xml:space="preserve">Смета расходов на 2022 год                                              по государственной работе: "Участие в организации официальных спортивных мероприятий </t>
  </si>
  <si>
    <t>ГБУ КК "Центр развития спорта"</t>
  </si>
  <si>
    <t>2000 г. р. и старше 2001-2003 гг.р.</t>
  </si>
  <si>
    <t>2003-2004 гг.р.                       2005-2006 гг.р</t>
  </si>
  <si>
    <t>юноши, мальчики
2010-2013 г.р</t>
  </si>
  <si>
    <t>проверка календаря со сметой</t>
  </si>
  <si>
    <t>по наименованию</t>
  </si>
  <si>
    <t>по дате начала</t>
  </si>
  <si>
    <t>по дате конца</t>
  </si>
  <si>
    <t>по месту проведения</t>
  </si>
  <si>
    <t>Проверка по сметам</t>
  </si>
  <si>
    <t xml:space="preserve">добавили 12 пункт (Чемпионат Краснодарского края по боксу среди мужчин и женщин 19-40 лет)  в смете от 15 февраля </t>
  </si>
  <si>
    <t xml:space="preserve">добавили 42 пункт (Первенство Краснодарского края по гандболу среди девочек (до 14 лет)  в смете от 15 февраля </t>
  </si>
  <si>
    <t xml:space="preserve">добавили 86 пункт (Первенство Краснодарского края по выездке)  в смете от 15 февраля </t>
  </si>
  <si>
    <t>добавили пункт 176 (Кубок Краснодарского края по тхэквондо (ВТФ) среди мужчин и женщин) в смете от 15 февраля</t>
  </si>
  <si>
    <t xml:space="preserve">Первенство Краснодарского края по мотоболу                                                                     I  этап                                                                                                 II этап </t>
  </si>
  <si>
    <t>ДОБАВИЛИ 248 пункт (Первенство Краснодарского края (5-борье с бегом) в смете от 15 февраля</t>
  </si>
  <si>
    <t>убрали пункт 333 (Чемпионат Краснодарского края по спорту слепых (дисциплина-настольный теннис) в смете от 1 января</t>
  </si>
  <si>
    <t>убрали 97 пункт (Чемпионат и первенство Краснодарского края в помещении) в смете от 1  января</t>
  </si>
  <si>
    <t>пояснения</t>
  </si>
  <si>
    <t xml:space="preserve">Чемпионат и первенство Краснодарского края в помещении </t>
  </si>
  <si>
    <t xml:space="preserve">Кубок Краснодарского края по стендовой стрельбе (сезон 2021 - 2022 г.), 6 этап                                                                                        </t>
  </si>
  <si>
    <t xml:space="preserve">Кубок Краснодарского края по стендовой стрельбе (сезон 2021 - 2022 г.), 7 этап                                                                                        </t>
  </si>
  <si>
    <t xml:space="preserve">мальчики и девочки,
юноши и девушки </t>
  </si>
  <si>
    <t>убрали 108 пункт (Чемпионат Краснодарского края по плаванию) в смете от 1 января</t>
  </si>
  <si>
    <t>убрали 107 пункт (Первенство Краснодарского края по плаванию) в смете от 1 января</t>
  </si>
  <si>
    <t>убрали 109 пункт (Первенство Краснодарского края по плаванию) в смете от 1 января</t>
  </si>
  <si>
    <t>убрали пункт 148 (Кубок Краснодарского края по стендовой стрельбе (сезон 2021 - 2022 г.), 7 этап  ) в смете от 1 января</t>
  </si>
  <si>
    <t xml:space="preserve">добавили пункт 165 (Первенство Краснодарского края по акватлону) в смете от 15 февраля </t>
  </si>
  <si>
    <t xml:space="preserve">убрали пункт 147 (Кубок Краснодарского края по стендовой стрельбе  (сезон 2021 - 2022 г.), 6 этап) в смете от 1 января                                             добавили пункт 146 (Первенство Краснодарского края по стендовой стрельбе) в смете от 15 февраля </t>
  </si>
  <si>
    <t>07.02.2022                           01.03.2022                 17.10.2022</t>
  </si>
  <si>
    <t>07.02.2022                                         01.03.2022                          17.10.2022</t>
  </si>
  <si>
    <t>30.04.2022                      05.05.2022                      16.05.2022                     22.05.2022                      03.10.2022</t>
  </si>
  <si>
    <t>30.04.2022                     05.05.2022                     20.05.2022                   22.05.2022                 06.10.2022</t>
  </si>
  <si>
    <t>30.04.2022                     16.05.2022                    03.10.2022</t>
  </si>
  <si>
    <t>30.04.2022                   20.05.2022                  06.10.2022</t>
  </si>
  <si>
    <t>Лично-командный чемпионат Краснодарского края (шоссе)                                                                             1 тур                                                                                                                             2 тур                                                                                                                              3 тур</t>
  </si>
  <si>
    <t>ст-ца Брюховецкая</t>
  </si>
  <si>
    <t xml:space="preserve">Первенство Краснодарского края по пляжному волейболу среди юношей 
и девушек до 15 лет
</t>
  </si>
  <si>
    <t>юниоры, юниорки                            (до 21 года)</t>
  </si>
  <si>
    <t xml:space="preserve">пос. Планческая щель
(Северский район)
</t>
  </si>
  <si>
    <t>юниоры, юниорки</t>
  </si>
  <si>
    <t xml:space="preserve">Первенство Краснодарского края по баскетболу среди юношей 2006 г.р. и моложе ДЮБЛ 2022 г.
</t>
  </si>
  <si>
    <t xml:space="preserve">Первенство Краснодарского края по пляжному волейболу среди юношей и девушек до 15 лет
</t>
  </si>
  <si>
    <t xml:space="preserve">ст-ца Бесскорбная
(Новокубанский район)
</t>
  </si>
  <si>
    <t xml:space="preserve">Города и районы
Краснодарского края
</t>
  </si>
  <si>
    <t>города и районы
Краснодарского края</t>
  </si>
  <si>
    <t xml:space="preserve">города и районы
Краснодарского края </t>
  </si>
  <si>
    <t>аул Хаштук,
(Республика Адыгея)</t>
  </si>
  <si>
    <t>юниоры, юниорки 2005-2008 г.р., юноши и девушки 2009-2010 г.р.</t>
  </si>
  <si>
    <t xml:space="preserve">ст-ца Каладжинская
(Лабинский район)
</t>
  </si>
  <si>
    <t>пос. Планческая щель
(Северский район)</t>
  </si>
  <si>
    <t xml:space="preserve">Первенство Краснодарского края по баскетболу среди девушек 2006 г.р. 
и моложе ДЮБЛ 2022 г.
</t>
  </si>
  <si>
    <t>юноши, девушки  (до 13 лет)</t>
  </si>
  <si>
    <t>Лично-командное первенство Краснодарского края (маутинбайк):                                                      1 тур                                                                                                                                                            2 тур                                                                                                                           3 тур</t>
  </si>
  <si>
    <t>Лично-командное первенство Краснодарского края (шоссе)                                                                         1 тур                                                                                                                             2 тур                                                                                                                            3 тур                                                                                                                           4 тур                                                                                                                                                             5 тур</t>
  </si>
  <si>
    <t>Лично-командный чемпионат Краснодарского края (маутинбайк)                                                         1 тур                                                                                                                                                                  2 тур                                                                                                                               3 тур</t>
  </si>
  <si>
    <t>Краевые соревнования, посвященные памяти Заслуженного работника физической культуры и спорта Кубани, тренера по велоспорту С.С.Солукова (шоссе)</t>
  </si>
  <si>
    <t>Краевые соревнования, посвященные памяти Заслуженного работника физической культуры и спорта Кубани, тренера по велоспорту В.Ф.Резникова (шоссе)</t>
  </si>
  <si>
    <t>девушки (до 18 лет)</t>
  </si>
  <si>
    <t>мальчики, девочки до 13 лет</t>
  </si>
  <si>
    <t>Краевые соревнования по выездке "Памяти А.Н. Прядко"</t>
  </si>
  <si>
    <t xml:space="preserve">пос. Южный (Динской район)
</t>
  </si>
  <si>
    <t>Краевые соревнования"Кубанские чемпионы-детям"</t>
  </si>
  <si>
    <t>мальчики, девочки (до 13 лет); юноши, девушки (до 16 лет); юниоры, юниорки (до 20 лет)</t>
  </si>
  <si>
    <t>мальчики до 16 лет</t>
  </si>
  <si>
    <t>юноши, девушки 13-15 лет; мальчики, девочки до 13 лет</t>
  </si>
  <si>
    <t>юноши девушки до 13 лет, до 15 лет, до 17 лет, до 19 лет</t>
  </si>
  <si>
    <t>Кубок Краснодарского края (сезон 2021 - 2022 г.)                                                                                                                                                                          8 этап,                                                                                                                                                 финал</t>
  </si>
  <si>
    <t>18.03.2022 29.04.2022</t>
  </si>
  <si>
    <t>20.03.20222 01.05.2022</t>
  </si>
  <si>
    <t>Кубок Краснодарского края (сезон 2022-2023 г.) 1 этап                                                                                     2 этап                                                                                                                                               3 этап                                                                                                                                                   4 этап                                                                                                                                            5 этап</t>
  </si>
  <si>
    <t>юниоры, юниорки 18-20 лет</t>
  </si>
  <si>
    <t>мужчины, женщины 13 лет и старше</t>
  </si>
  <si>
    <t>мужчины, женщины 21 год и старше; юниоры, юниорки
18-20 лет; юноши, девушки 14-17 лет; мальчики, девочки 11-13 лет</t>
  </si>
  <si>
    <t>с. Кабардинка г. Геленджик</t>
  </si>
  <si>
    <t>юниоры; юниорки 18-23 года, юниоры; юниорки 16-19 лет,
юноши, девушки 15-17 лет, юноши, девушки 13-14 лет</t>
  </si>
  <si>
    <t>Белореченский район</t>
  </si>
  <si>
    <t>с. Архипо-Осиповка                             (г. Геленджик)</t>
  </si>
  <si>
    <t>юниоры и юниорки (15-17 лет), юноши и девушки (12-14 лет)</t>
  </si>
  <si>
    <t>мальчики, девочки (до 12 лет)</t>
  </si>
  <si>
    <t xml:space="preserve">ст-ца Бесскорбная (Новокубанский район)
</t>
  </si>
  <si>
    <t xml:space="preserve">Города и районы Краснодарского края
</t>
  </si>
  <si>
    <t>города и районы Краснодарского края</t>
  </si>
  <si>
    <t xml:space="preserve">города и районы Краснодарского края
</t>
  </si>
  <si>
    <t>юноши, девушки 12-13 лет, 14-15 лет, юниоры, юниорки 16-17 лет, 18-20 лет, мужчины, женщины</t>
  </si>
  <si>
    <t>аул Хаштук, (Республика
Адыгея)</t>
  </si>
  <si>
    <t xml:space="preserve">мужчины, женщины
</t>
  </si>
  <si>
    <t xml:space="preserve">Первенство Краснодарского края по мотоболу                                                                     I  этап                                                                                                                                                                 II этап  </t>
  </si>
  <si>
    <t>ст-ца Староминская</t>
  </si>
  <si>
    <t>мужчины 2006 г.р. и старше</t>
  </si>
  <si>
    <t>Первенство Краснодарского края по мотокроссу                                                                           I этап                                                                                                                                                                           II этап                                                                                                                                                              III этап</t>
  </si>
  <si>
    <t>Чемпионат Краснодарского края по мотокроссу                                                                          I этап                                                                                                                                                               II этап                                                                                                                                                           III этап</t>
  </si>
  <si>
    <t>мужчины 2004 г.р. и старше</t>
  </si>
  <si>
    <t>с. Кабардинка (г. Геленджик)</t>
  </si>
  <si>
    <t>юниоры, юниорки 21-23 года, 18-20 лет; юноши, девушки 16-17 лет, 14-15 лет; мальчики,
девочки 12-13 лет</t>
  </si>
  <si>
    <t>на местах расположения
радиостанций</t>
  </si>
  <si>
    <t>юниоры, юниорки (до 24 лет)</t>
  </si>
  <si>
    <t>12-13 лет, 14-15 лет 16-17 лет, 18 лет и старше</t>
  </si>
  <si>
    <t>р. Сухая Челбаска                     (Каневской район)</t>
  </si>
  <si>
    <t>р. Сухая Челбаска                              (Каневской район)</t>
  </si>
  <si>
    <t xml:space="preserve">г. Краснодар, Краснодарское
водохранилище
</t>
  </si>
  <si>
    <t>г. Краснодар, Краснодарское
водохранилище</t>
  </si>
  <si>
    <t>р. Средний Зеленчук                                      (Усть -Лабинский район)</t>
  </si>
  <si>
    <t xml:space="preserve">г. Краснодар, Краснодарское водохранилище
</t>
  </si>
  <si>
    <t>юноши, девушки (12-14 лет)</t>
  </si>
  <si>
    <t>юноши, девушки (15-17 лет)</t>
  </si>
  <si>
    <t>юноши, девушки 12-18 лет, 11-16 лет 8-15 лет</t>
  </si>
  <si>
    <t>мужчины, женщины; юниоры, юниорки 15-17 лет; юноши, девушки 12-14 лет</t>
  </si>
  <si>
    <t>юноши, девушки (до 15 лет), юноши, девушки (до 17 лет)</t>
  </si>
  <si>
    <t>юниоры и юниорки (15-17 лет), юноши и девушки (12-14 лет), юноши и девушки (10-11 лет)</t>
  </si>
  <si>
    <t xml:space="preserve">аэробика, степ-аэробика, аэробика 5 человек 2014-2012 г.р., 2011-2009 г.р., 2008-2006 г.р.; хип-хоп 2014-2009 г.р., 2010-2004 г.р. 2005 г.р. </t>
  </si>
  <si>
    <t>юноши, девушки</t>
  </si>
  <si>
    <t>юноши, девушки 16-17 лет</t>
  </si>
  <si>
    <t>юниоры, юниорки 13-17 лет; юноши, девушки 11-12 лет</t>
  </si>
  <si>
    <t>пгт Красная поляна (г. Сочи)</t>
  </si>
  <si>
    <t>юниоры, юниорки 15-19 лет; юноши, девушки 13-14 лет</t>
  </si>
  <si>
    <t>мальчики, девочки 6-12 лет</t>
  </si>
  <si>
    <t>юниоры, юниорки 13-19 лет; юноши, девушки 11-17 лет;
мальчики, девочки 6-12 лет</t>
  </si>
  <si>
    <t>юниоры, юниорки 16-20 лет; юноши, девушки 13-15 лет</t>
  </si>
  <si>
    <t>юниоры, юниорки 21-23 года, 19-20 лет, юноши, девушки 17-18 лет, 15-16 лет, 13-14 лет,
11-12 лет</t>
  </si>
  <si>
    <t>ст-ца Павловская                                   (Павловский район)</t>
  </si>
  <si>
    <t>девочки (до 11 лет)</t>
  </si>
  <si>
    <t>Краевой турнир по баскетболу «Золотая корзина» среди юношей 2009 г.р. и моложе памяти Е.Д. Турченко</t>
  </si>
  <si>
    <t>Первенство Краснодарского края по баскетболу среди девушек 2006 г.р. и моложе ДЮБЛ 2022 г.</t>
  </si>
  <si>
    <t>Лично-командное первенство Краснодарского края (маутинбайк):                                                      1 тур                                                                                                                                                                                2 тур                                                                                                                                                                           3 тур</t>
  </si>
  <si>
    <t>Лично-командный чемпионат Краснодарского края (маутинбайк)                                                         1 тур                                                                                                                                                                            2 тур                                                                                                                                                                              3 тур</t>
  </si>
  <si>
    <t>Лично-командный чемпионат Краснодарского края (шоссе)                                                                             1 тур                                                                                                                                                                        2 тур                                                                                                                                                                                   3 тур</t>
  </si>
  <si>
    <t>ст-ца Каневская</t>
  </si>
  <si>
    <t>Лично-командное первенство Краснодарского края (шоссе)                                                                         1 тур                                                                                                                                                                                  2 тур                                                                                                                                                                        3 тур                                                                                                                                            4 тур                                                                                                                                                                            5 тур</t>
  </si>
  <si>
    <t>юноши, девушки (до 17 лет)</t>
  </si>
  <si>
    <t>пгт Ильский                                     (Северский район)</t>
  </si>
  <si>
    <t>ст-ца Павловская                                        (Павловский район)</t>
  </si>
  <si>
    <t>Краевые соревнования "Надежды Кубани"</t>
  </si>
  <si>
    <t>пос. Никитино                      (Мостовский район)</t>
  </si>
  <si>
    <t xml:space="preserve">2005 г.р. и моложе (включая 2007 г.р.)
</t>
  </si>
  <si>
    <t>МО Краснодарского края                       (с разъездами)</t>
  </si>
  <si>
    <t>МО Краснодарского края                      (с разъездами)</t>
  </si>
  <si>
    <t>мальчики, девочки до 12 лет, до 13 лет</t>
  </si>
  <si>
    <t>юноши, мальчики 2010-2013 г.р</t>
  </si>
  <si>
    <t>Кубок Краснодарского края (сезон 2021 - 2022 г.)                                                                                                                                                                          8 этап,                                                                                                                                                           финал</t>
  </si>
  <si>
    <t>Кубок Краснодарского края (сезон 2022-2023 г.) 1 этап                                                                                     2 этап                                                                                                                                                              3 этап                                                                                                                                                  4 этап                                                                                                                                                               5 этап</t>
  </si>
  <si>
    <t>мужчины, женщины 21 год и старше; юниоры, юниорки
18-20 лет; юноши, девушки 14-17 лет; мальчики, девочки
11-13 лет</t>
  </si>
  <si>
    <t>с. Кабардинка, г. Геленджик</t>
  </si>
  <si>
    <t>ст-ца Динская (Динской район)</t>
  </si>
  <si>
    <t>с. Архипо-Осиповка                                   (г. Геленджик)</t>
  </si>
  <si>
    <t>мальчики (до 11 лет)</t>
  </si>
  <si>
    <t>девочки (до 13 лет)</t>
  </si>
  <si>
    <t>с. Абрау-Дюрсо 
(г. Новороссийск)</t>
  </si>
  <si>
    <t>пос. Супсех (г. Анапа)</t>
  </si>
  <si>
    <t xml:space="preserve">Первенство Краснодарского края по мотоболу                                                                     I  этап                                                                                                                                                             II этап  </t>
  </si>
  <si>
    <t>Первенство Краснодарского края по мотокроссу                                                                           I этап                                                                                                                                                                        II этап                                                                                                                                                          III этап</t>
  </si>
  <si>
    <t>Чемпионат Краснодарского края по мотокроссу                                                                          I этап                                                                                                                                                           II этап                                                                                                                                                            III этап</t>
  </si>
  <si>
    <t>р. Сухая Челбаска                               (Каневской район)</t>
  </si>
  <si>
    <t>Славянский район, хут Бараниковский</t>
  </si>
  <si>
    <t>Первенство Краснодарского края  (параллельный слалом-гигант, параллельный слалом)</t>
  </si>
  <si>
    <t>Первенство Краснодарского края среди юношей до 17 лет, финал сезона 2021-2022 гг.</t>
  </si>
  <si>
    <t>Руководиетль</t>
  </si>
  <si>
    <t xml:space="preserve">Заместитель начальника отдела финансово-хозяйственной деятельности </t>
  </si>
  <si>
    <t>239-39-51</t>
  </si>
  <si>
    <t>В.П. Колпаков</t>
  </si>
  <si>
    <t>М.Н. Новикова</t>
  </si>
  <si>
    <t>ИТОГО:</t>
  </si>
  <si>
    <t xml:space="preserve">Смета расходов на 2022 год </t>
  </si>
  <si>
    <t>по государственной работе: "Участие в</t>
  </si>
  <si>
    <t>организации официальных спортивных</t>
  </si>
  <si>
    <t>мероприятий"</t>
  </si>
  <si>
    <t xml:space="preserve">                   5. Работа: "Участие в организации официальных спортивных мероприятий"</t>
  </si>
  <si>
    <t>пос. Афипский (Северский район)</t>
  </si>
  <si>
    <t>Краевой турнир по тхэквондо "BLACK SEA CUP 2022" среди юниоров и юниорок до 21 года, юниоров и юниорок 15-17 лет, юношей и девушек 12-14 лет</t>
  </si>
  <si>
    <t>юниоры и юниорки (до 21 года), юниоры и юниорки (15-17 лет), юноши и девушки (12-14 лет)</t>
  </si>
  <si>
    <t>Краевой турнир по тхэквондо памяти Гугучкина О.М. среди юниоров и юниорок 15-17 лет, юношей и девушек 12-14 лет</t>
  </si>
  <si>
    <t>Первенство Краснодарского края (дисциплина ОК)</t>
  </si>
  <si>
    <t xml:space="preserve"> 12-13 лет
14-15 лет 16-17 лет</t>
  </si>
  <si>
    <t>Кубок Краснодарского края  (дисциплина ОК)</t>
  </si>
  <si>
    <t xml:space="preserve"> юниоры, юниорки 15-17 лет; юноши, девушки 12-14 лет</t>
  </si>
  <si>
    <t xml:space="preserve">
г. Новороссийск</t>
  </si>
  <si>
    <t>20.03.2022 01.05.2022</t>
  </si>
  <si>
    <t xml:space="preserve"> 20.03.2022 01.05.2022</t>
  </si>
  <si>
    <t>наименование</t>
  </si>
  <si>
    <t>дата начала</t>
  </si>
  <si>
    <t>дата кноца</t>
  </si>
  <si>
    <t xml:space="preserve">место проведения </t>
  </si>
  <si>
    <t>кол-во услуг</t>
  </si>
  <si>
    <t>кол-во ед.</t>
  </si>
  <si>
    <t>нормативные затраты</t>
  </si>
  <si>
    <t>итого стоимость</t>
  </si>
  <si>
    <t>возраст</t>
  </si>
  <si>
    <t>дата конца</t>
  </si>
  <si>
    <t>место проведения</t>
  </si>
  <si>
    <t>сравнение с календарем от 10.06</t>
  </si>
  <si>
    <t>сравнение со сметой от 10.06.</t>
  </si>
  <si>
    <t xml:space="preserve">Первенство Краснодарского края по волейболу среди девушек до 14 лет </t>
  </si>
  <si>
    <t xml:space="preserve">Первенство Краснодарского края по волейболу среди юношей до 14 лет </t>
  </si>
  <si>
    <t>Чемпионат Краснодарского края по волейболу среди женских команд</t>
  </si>
  <si>
    <t>Чемпионат Краснодарского края по волейболу среди мужских команд</t>
  </si>
  <si>
    <t>до 13 лет</t>
  </si>
  <si>
    <t>ПРЫЖКИ НА БАТУТЕ</t>
  </si>
  <si>
    <t>КОРЭШ</t>
  </si>
  <si>
    <t>ТХЭКВОНДО МФТ</t>
  </si>
  <si>
    <t>Краевые соревнования (одиночное катание)</t>
  </si>
  <si>
    <t>КЕРЛИНГ</t>
  </si>
  <si>
    <t>Вид соревнований</t>
  </si>
  <si>
    <t>г.Краснодар</t>
  </si>
  <si>
    <t>до 18 лет</t>
  </si>
  <si>
    <t>до 16 лет</t>
  </si>
  <si>
    <t>апрель</t>
  </si>
  <si>
    <t>июнь</t>
  </si>
  <si>
    <t>декабрь</t>
  </si>
  <si>
    <t>май</t>
  </si>
  <si>
    <t>сентябрь</t>
  </si>
  <si>
    <t>октябрь</t>
  </si>
  <si>
    <t>ноябрь</t>
  </si>
  <si>
    <t>февраль</t>
  </si>
  <si>
    <t>Первенство Краснодарского края по тхэквондо МФТ</t>
  </si>
  <si>
    <t>Первенство Краснодарского края по современному пятиборью</t>
  </si>
  <si>
    <t>юноши, девушки 13-14 лет</t>
  </si>
  <si>
    <t>март</t>
  </si>
  <si>
    <t>Чемпионат Краснодарского края по настольному теннису</t>
  </si>
  <si>
    <t>юноши, девушки до 19 лет</t>
  </si>
  <si>
    <t xml:space="preserve">Чемпионат Краснодарского края по гребному спорту </t>
  </si>
  <si>
    <t>январь</t>
  </si>
  <si>
    <t>Первенство Краснодарского края по хоккею на траве</t>
  </si>
  <si>
    <t>август</t>
  </si>
  <si>
    <t>мальчики/девочки
юноши/девушки
юниоры/юниорки</t>
  </si>
  <si>
    <t>г-к Анапа</t>
  </si>
  <si>
    <t>мужчины/женщины</t>
  </si>
  <si>
    <t>юноши/девушки</t>
  </si>
  <si>
    <t>Северский район, п. Планческая щель</t>
  </si>
  <si>
    <t>юниоры/юниорки</t>
  </si>
  <si>
    <t>мужчины 21-40 лет, женщины 20-40 лет</t>
  </si>
  <si>
    <t>мальчики до 14 лет</t>
  </si>
  <si>
    <t>Первенство Краснодарского края (стрельба из пневматического оружия)</t>
  </si>
  <si>
    <t>Первенство Краснодарского края (стрельба из малокалиберного оружия)</t>
  </si>
  <si>
    <t>Кубок Краснодарского края (стрельба из пневматического оружия)</t>
  </si>
  <si>
    <t>Усть-Лабинский район</t>
  </si>
  <si>
    <t>КУДО</t>
  </si>
  <si>
    <t>Чемпионат Краснодарского края по регби-пляжное</t>
  </si>
  <si>
    <t>Краевые соревнования по плаванию, посвященные памяти ЗТ РСФСР А.И. Разночинцева (старшая группа)</t>
  </si>
  <si>
    <t>Краевые соревнования по плаванию, посвященные памяти ЗТ РСФСР А.И. Разночинцева (младшая группа)</t>
  </si>
  <si>
    <t>Краевые соревнования по пляжному волейболу среди юношей и девушек до 15 лет</t>
  </si>
  <si>
    <t>ТАНЦЕВАЛЬНЫЙ СПОРТ</t>
  </si>
  <si>
    <t>Кол-во, шт.</t>
  </si>
  <si>
    <t xml:space="preserve">Стоимость 1 шт. </t>
  </si>
  <si>
    <t>ФИЗКУЛЬТУРНЫЕ МЕРОПРИЯТИЯ СРЕДИ РАЗЛИЧНЫХ ВОЗРАСТНЫХ ГРУПП НАСЕЛЕНИЯ И ИНВАЛИДОВ</t>
  </si>
  <si>
    <t>Краевой Фестиваль Всероссийского физкультурно-спортивного комплекса «Готов к труду и обороне» (ГТО) среди обучающихся образовательных организаций высшего образования</t>
  </si>
  <si>
    <t xml:space="preserve">Краевой Фестиваль Всероссийского физкультурно-спортивного комплекса «Готов к труду и обороне» (ГТО) среди граждан, проживающих в сельской местности
</t>
  </si>
  <si>
    <t>от 16 до 49 лет</t>
  </si>
  <si>
    <t>ГОТОВ К ТРУДУ И ОБОРОНЕ</t>
  </si>
  <si>
    <t>ФИЗКУЛЬТУРНЫЕ МЕРОПРИЯТИЯ</t>
  </si>
  <si>
    <t>Краевые семейные спортивные игры «Стартуем вместе»</t>
  </si>
  <si>
    <t>Краевые соревнования среди ветеранов физической культуры и спорта Кубани, посвящённые Всероссийскому Дню физкультурника</t>
  </si>
  <si>
    <t>Краевые соревнования по городошному спорту среди ветеранов физической культуры и спорта Кубани</t>
  </si>
  <si>
    <t>Краевой фестиваль женского спорта «Красота. Грация. Идеал.»</t>
  </si>
  <si>
    <t>Всекубанская эстафета «Спортсмены Кубани – в ознаменование Победы в Великой Отечественной войне 1941-1945 годов»</t>
  </si>
  <si>
    <t>согласно положению</t>
  </si>
  <si>
    <t xml:space="preserve">УТВЕРЖДАЮ </t>
  </si>
  <si>
    <t>_______________ В.П. Колпаков</t>
  </si>
  <si>
    <t>Заместитель руководителя</t>
  </si>
  <si>
    <t>"____" __________ 20__ г.</t>
  </si>
  <si>
    <t xml:space="preserve">Руководитель государственного бюджетного учреждения Краснодарского края "Центр развития спорта" </t>
  </si>
  <si>
    <t>1 место Кол-во, шт.</t>
  </si>
  <si>
    <t>2 место Кол-во, шт.</t>
  </si>
  <si>
    <t>3 место Кол-во, шт.</t>
  </si>
  <si>
    <t>3 место  Количество,  шт.</t>
  </si>
  <si>
    <t>ДИНАМО</t>
  </si>
  <si>
    <t>Плавание</t>
  </si>
  <si>
    <t>Краснодарская краевая                         организация Общества «Динамо»</t>
  </si>
  <si>
    <t>21-50 лет</t>
  </si>
  <si>
    <t>Стрельба из пневматической винтовки</t>
  </si>
  <si>
    <t>45+</t>
  </si>
  <si>
    <t>Дзюдо</t>
  </si>
  <si>
    <t>Краевые соревнования «Юность Кубани»</t>
  </si>
  <si>
    <t>Первенство Краснодарского края на горных дистанциях</t>
  </si>
  <si>
    <t>Краевые соревнования на пешеходных дистанциях «Кубок памяти Р.И. Бочаровой»</t>
  </si>
  <si>
    <t>Кубок Краснодарского края на пешеходных дистанциях (финал)</t>
  </si>
  <si>
    <t xml:space="preserve">мальчики/девочки
юноши/девушки
юниоры/юниорки
</t>
  </si>
  <si>
    <t>Чемпионат Краснодарского края (стрельба из пневматического оружия)</t>
  </si>
  <si>
    <t>мальчики и девочки                   (12 - 14 лет), юноши и девушки (14 -18 лет), мужчины и женщины                      (16 лет и старше)</t>
  </si>
  <si>
    <t>мужчины и женщины                (16 лет и старше)</t>
  </si>
  <si>
    <t>мужчины и женщины                           (16 лет и старше)</t>
  </si>
  <si>
    <t>пос. Октябрьский, Красноармейский район</t>
  </si>
  <si>
    <t>г. Абинск</t>
  </si>
  <si>
    <t>мальчики до 15 лет</t>
  </si>
  <si>
    <t xml:space="preserve">от 18 до 49 </t>
  </si>
  <si>
    <t>юноши и девушки до 18 лет; юниоры и юниорки до 21 года</t>
  </si>
  <si>
    <t>юноши, девушки 10-11 и 12-14 лет юниоры, юниорки 15-17 лет</t>
  </si>
  <si>
    <t xml:space="preserve"> Первенство Краснодарского края </t>
  </si>
  <si>
    <t>мальчики до 11 лет</t>
  </si>
  <si>
    <t>Краевые соревнования "Кубанские чемпионы - детям"</t>
  </si>
  <si>
    <t>Краевые соревнования по легкой атлетике среди физкультурно-спортивных организаций «Шиповка юных»</t>
  </si>
  <si>
    <t>Первенство Краснодарского края по многоборьям в помещении</t>
  </si>
  <si>
    <t>Города и районы Краснодарского края
г. Краснодар</t>
  </si>
  <si>
    <t>г.Ейск</t>
  </si>
  <si>
    <t>КОМПЬЮТЕРНЫЙ СПОРТ</t>
  </si>
  <si>
    <t xml:space="preserve">юниоры и юниорки 15 - 17 лет, юноши и девушки 12 - 14 лет   </t>
  </si>
  <si>
    <t>юниоры, юниорки 19-23 года</t>
  </si>
  <si>
    <t>Первенство Краснодарского края по индорхоккею</t>
  </si>
  <si>
    <t>Первенство Краснодарского края по мини-лапте среди мальчиков и девочек</t>
  </si>
  <si>
    <t>Краевые соревнования по настольному теннису среди ветеранов физической культуры и спорта Кубани памяти МС МК ЗТР Г.М. Стрельникова</t>
  </si>
  <si>
    <t>Краевые спортивные игры «Спорт против наркотиков»</t>
  </si>
  <si>
    <t>Краевой фестиваль шахмат среди инвалидов по зрению</t>
  </si>
  <si>
    <t>Краевой фестиваль шашек среди инвалидов по зрению</t>
  </si>
  <si>
    <t>Спартакиада инвалидов Кубани</t>
  </si>
  <si>
    <t>Краевой спортивный конкурс среди инвалидов по зрению «Современная мозаика»</t>
  </si>
  <si>
    <t>Краевой фестиваль по шоудауну среди инвалидов по зрению</t>
  </si>
  <si>
    <t>Спортивный фестиваль для детей-инвалидов и их сверстников, не имеющих инвалидности, в возрасте от 12 до 16 лет</t>
  </si>
  <si>
    <t>Краевые спортивные соревнования для детей-инвалидов с поражением опорно-двигательного аппарата</t>
  </si>
  <si>
    <t>Краевой спортивный фестиваль среди инвалидов с нарушением слуха</t>
  </si>
  <si>
    <t>Всекубанский турнир по футболу среди детских дворовых команд на Кубок Губернатора Краснодарского края</t>
  </si>
  <si>
    <t>МО Краснодарского края</t>
  </si>
  <si>
    <t>МО Краснодарского кря</t>
  </si>
  <si>
    <t>12-16 лет</t>
  </si>
  <si>
    <t>10-15 лет</t>
  </si>
  <si>
    <t>12-15 лет</t>
  </si>
  <si>
    <t>девочки и мальчики до 12 лет</t>
  </si>
  <si>
    <t>девочки и мальчики до 10 лет</t>
  </si>
  <si>
    <t xml:space="preserve">ст. Кущевская </t>
  </si>
  <si>
    <t>ст. Северская</t>
  </si>
  <si>
    <t xml:space="preserve">Кол-во ед наградного материала </t>
  </si>
  <si>
    <t>Сумма</t>
  </si>
  <si>
    <t>Всего по виду спорта</t>
  </si>
  <si>
    <t>ФТ Сириус</t>
  </si>
  <si>
    <t>12-14 лет</t>
  </si>
  <si>
    <t>ПРЫЖКИ В ВОДУ</t>
  </si>
  <si>
    <t>ИТОГО СУММА (руб.)</t>
  </si>
  <si>
    <t>ИТОГО КОЛ-ВО НАГРАДНОГО МАТЕРИАЛА (шт.):</t>
  </si>
  <si>
    <t>Всего по позициям:</t>
  </si>
  <si>
    <t xml:space="preserve">  расходов на обеспечение наградной атрибутикой</t>
  </si>
  <si>
    <t xml:space="preserve">Начальник отдела по взаимодействию с физкультурно-спортивными организациями </t>
  </si>
  <si>
    <t>Первенство Краснодарского края по пляжному гандболу среди юношей и девушек до 17 лет</t>
  </si>
  <si>
    <t>Первенство Краснодарского края по пляжному гандболу среди юношей и девушек до 18 лет</t>
  </si>
  <si>
    <t>с. Маламино (Успенский район)</t>
  </si>
  <si>
    <t>Чемпионат краснодарского края по лапте среди мужских и женских команд</t>
  </si>
  <si>
    <t>Краевой турнир, посвященный Дню победы (толчок ДЦ, толчок ДЦ-эстафета и рывок) (лично-командный)</t>
  </si>
  <si>
    <t>юноши, девушки 14-16 лет, 17-18 лет</t>
  </si>
  <si>
    <t>Чемпионат Краснодарского края на пешеходных дистанциях</t>
  </si>
  <si>
    <t xml:space="preserve">г. Кореновск </t>
  </si>
  <si>
    <t>с. Сукко (г. Анапа)</t>
  </si>
  <si>
    <t xml:space="preserve">Первенство Краснодарского края по хоккею на траве 5х5  </t>
  </si>
  <si>
    <t>Первенство Краснодарского края по футболу среди девушек до 16 лет</t>
  </si>
  <si>
    <t>пгт Сириус</t>
  </si>
  <si>
    <t xml:space="preserve">юноши, девушки                                                                                                                                                                                                                                                        11-16 лет, мальчики, девочки 8-15 лет                                                                                                    </t>
  </si>
  <si>
    <t xml:space="preserve">Первенство Краснодарского края в помещении </t>
  </si>
  <si>
    <t xml:space="preserve">Первенство Краснодарского края (дисциплина 4-борье с бегом) </t>
  </si>
  <si>
    <t xml:space="preserve">Первенство Краснодарского края (дисциплина 5-борье с бегом) </t>
  </si>
  <si>
    <t xml:space="preserve">Первенство Краснодарского края (дисциплина 6-борье с бегом) </t>
  </si>
  <si>
    <t>Первенство Краснодарского края (дисциплина 3-борье с бегом)</t>
  </si>
  <si>
    <t>Чемпионат Краснодарского края (дисциплина 3-борье с бегом)</t>
  </si>
  <si>
    <t xml:space="preserve">Чемпионат Краснодарского края (дисциплина 5-борье с бегом) </t>
  </si>
  <si>
    <t xml:space="preserve">Чемпионат Краснодарского края (дисциплина 4-борье с бегом) </t>
  </si>
  <si>
    <t>Краевые соревнования памяти ЗТР Л.З.Лугинца (стрельба из пневматического оружия)</t>
  </si>
  <si>
    <t>мальчики, девочки               (9-10 лет), юноши, девушки (11-12 лет), (13-14 лет), юниоры, юниорки (15-16 лет)</t>
  </si>
  <si>
    <t>юноши, девушки 15-18 лет                     юноши, девушки 11-14 лет</t>
  </si>
  <si>
    <t>Чемпионат Краснодарского края по бадминтону среди мужчин и женщин</t>
  </si>
  <si>
    <t>Первенство Краснодарского края по бадминтону среди юниоров и юниорок до 19 лет</t>
  </si>
  <si>
    <t>Краевые соревнования по бадминтону</t>
  </si>
  <si>
    <t>мальчики, девочки до 11 лет, до 13 лет</t>
  </si>
  <si>
    <t>Первенство Краснодарского края по бадминтону среди юношей и девушек до 15 лет</t>
  </si>
  <si>
    <t>Первенство Краснодарского края по бадминтону среди мальчиков и девочек до 13 лет</t>
  </si>
  <si>
    <t>Кубок Краснодарского края по стоклеточным шашкам</t>
  </si>
  <si>
    <t>юноши, девушки 13-15 лет, 13-17 лет</t>
  </si>
  <si>
    <t>юноши, девушки 10-12 лет</t>
  </si>
  <si>
    <t>юноши, девушки 13-17 лет</t>
  </si>
  <si>
    <t>Краевые соревнования посвященные Дню тренера  (дисциплина маунтинбайк)</t>
  </si>
  <si>
    <t>юниоры, юниорки 19-22 года, 17-18 лет, юноши, девушки 15-16 лет, 13-14 лет, 11-12 лет мужчины, женщины</t>
  </si>
  <si>
    <t>мальчики и девочки до 9 лет</t>
  </si>
  <si>
    <t>Первенство Краснодарского края по шахматной композиции</t>
  </si>
  <si>
    <t>Первенство Краснодарского края по блицу</t>
  </si>
  <si>
    <t xml:space="preserve">Чемпионат Краснодарского края по быстрым шахматам </t>
  </si>
  <si>
    <t xml:space="preserve">Первенство Краснодарского края
</t>
  </si>
  <si>
    <t xml:space="preserve">Чемпионат Краснодарского края 
</t>
  </si>
  <si>
    <t>Краевые соревнования "Турнир памяти ветеранов спортивной борьбы Кубани"</t>
  </si>
  <si>
    <t>Краевые соревнования памяти основателей вольной борьбы на Кубани</t>
  </si>
  <si>
    <t xml:space="preserve">Краевой фестиваль Всероссийского физкультурно-спортивного комплекса «Готов к труду и обороне» (ГТО) среди обучающихся профессиональных образовательных организаций </t>
  </si>
  <si>
    <t>юноши, девушки 10-11 и 12-14 лет, юниоры, юниорки 15-17 лет</t>
  </si>
  <si>
    <t>юноши и девушки (11-13 лет), юниоры и юниорки (14-15 лет),  (16-17 лет)</t>
  </si>
  <si>
    <t>Чемпионат Краснодарского края по бочча (ВС1 и ВС3)</t>
  </si>
  <si>
    <t>Чемпионат Краснодарского края по легкой атлетике (метания)</t>
  </si>
  <si>
    <t>Первенство Краснодарского края по легкой атлетике (метания)</t>
  </si>
  <si>
    <t>Чемпионат Краснодарского края по бадминтону</t>
  </si>
  <si>
    <t>Первенство Краснодарского края по бадминтону</t>
  </si>
  <si>
    <t>мужчины 40 лет и старше, женщины 35 лет и старше</t>
  </si>
  <si>
    <t>юноши, девушки 12-13 лет, 14-15 лет, 16-17 лет</t>
  </si>
  <si>
    <t>юноши, девушки (12-13,  14-15, 16-17 лет), мужчины,  женщины</t>
  </si>
  <si>
    <t>Краевые соревнования "Памяти Героя России, сотрудника управления "В" ЦСН ФСБ РФ А.А. Туркина</t>
  </si>
  <si>
    <t>Первенство Краснодарского края по самбо среди юношей и девушек 16-18 лет</t>
  </si>
  <si>
    <t>Первенство Краснодарского края по самбо среди юниоров и юниорок 18-20 лет</t>
  </si>
  <si>
    <t>Чемпионат Краснодарского края по самбо и по боевому самбо</t>
  </si>
  <si>
    <t>Чемпионат Краснодарского края по дзюдо среди мужчин и женщин</t>
  </si>
  <si>
    <t>мальчики, девочки 12 лет, 13 лет, юноши, девушки 14 лет, 15 лет, 16-17 лет, юниоры-юниорки 16-20 лет</t>
  </si>
  <si>
    <t>юноши, девушки 12-13 лет, юноши, девушки 14-15 лет, юниоры, юниорки 16-17 лет</t>
  </si>
  <si>
    <t>Краевые соревнования по гребному спорту среди юниоров и юниорок до 23 лет, юношей и девушек до 19 лет</t>
  </si>
  <si>
    <t>юниоры, юниорки до 23 лет, юноши, девушки до 19 лет</t>
  </si>
  <si>
    <t xml:space="preserve">Первенство Краснодарского края по гребному спорту среди юношей и девушек до 19 лет </t>
  </si>
  <si>
    <t>юноши 15-17 лет, юниоры 18-20 лет</t>
  </si>
  <si>
    <t>юноши, девушки 1999 - 2006 г.р.</t>
  </si>
  <si>
    <t xml:space="preserve">Краевые соревнования "Кубок Губернатора Краснодарского края" </t>
  </si>
  <si>
    <t xml:space="preserve"> мужчины, женщины</t>
  </si>
  <si>
    <t>мужчины
 (19 лет и старше)</t>
  </si>
  <si>
    <t>юниоры (13-18 лет)</t>
  </si>
  <si>
    <t>юниоры, юниорки            (16-20 лет), юноши, девушки (14-15 лет),  юноши, девушки (12-13 лет), мальчики, девочки             (10-11 лет)</t>
  </si>
  <si>
    <t>УТВЕРЖДАЮ</t>
  </si>
  <si>
    <t>руководитель ГБУ КК "Центр развития спорта"</t>
  </si>
  <si>
    <t>_________________ В.П. Колпаков</t>
  </si>
  <si>
    <t xml:space="preserve">СМЕТА                      </t>
  </si>
  <si>
    <t>Приложение 2</t>
  </si>
  <si>
    <t>Краевые соревнования, посвященные Международному женскому дню</t>
  </si>
  <si>
    <t>п. Ольгинка (Туапсинский район)</t>
  </si>
  <si>
    <t>Чемпионат Краснодарского края по тхэквондо</t>
  </si>
  <si>
    <t>Первенство Краснодарского края по тхэквондо</t>
  </si>
  <si>
    <t>мужчины, женщины 12 лет и старше</t>
  </si>
  <si>
    <t>Чемпионат Краснодарского края по спортивной радиопеленгации</t>
  </si>
  <si>
    <t>Первенство Краснодарского края по спортивной радиопеленгации</t>
  </si>
  <si>
    <t>мальчики, девочки (до 13 лет), юноши, девушки (до 15 лет, до 17 лет), юниоры, юниорки (до 20 лет)</t>
  </si>
  <si>
    <t>Первенство Краснодарского края (слалом)</t>
  </si>
  <si>
    <t>юноши, девушки                    16-19 лет</t>
  </si>
  <si>
    <t>Первенство Краснодарского края (пляжный теннис)</t>
  </si>
  <si>
    <t>Краевые соревнования памяти МС СССР И.С.Волкова (стрельба из пневматического оружия)</t>
  </si>
  <si>
    <t>Краевые соревнования среди школьников по самбо в рамках Всероссийской школьной лиги самбо на Кубок Губернатора Краснодарского края</t>
  </si>
  <si>
    <t xml:space="preserve">Краевые соревнования «Памяти А.И. Майстренко»
</t>
  </si>
  <si>
    <t xml:space="preserve">Краевые соревнования «Памяти А.Н. Прядко»
</t>
  </si>
  <si>
    <t xml:space="preserve">Кубок Краснодарского края 
</t>
  </si>
  <si>
    <t>юноши (13-14 лет,                       15-16 лет, 17-18 лет)</t>
  </si>
  <si>
    <t>мужчины (60 лет и старше), женщины (55 лет и старше)</t>
  </si>
  <si>
    <t>Чемпионат Краснодарского края на горных дистанциях</t>
  </si>
  <si>
    <t>ФИДЖИТАЛ СПОРТ</t>
  </si>
  <si>
    <t>от 20 до 49 лет</t>
  </si>
  <si>
    <t>УТВЕРЖДАЮ                                                                           Руководитель ГБУ КК "Центр развития спорта" ________________ В.П. Колпаков                                                            "_____" ____________ 20____ г.                                                 согласно приказу                                                                      № _____ от "____" ______ 20____ г.</t>
  </si>
  <si>
    <t>Краевой спортивный фестиваль среди инвалидов с нарушением слуха № 2</t>
  </si>
  <si>
    <t>35 лет и старше</t>
  </si>
  <si>
    <t>Краевые соревнования по прыжкам в воду</t>
  </si>
  <si>
    <t>Первенство Краснодарского края по прыжкам в воду</t>
  </si>
  <si>
    <t>Чемпионат Краснодарского края по прыжкам в воду</t>
  </si>
  <si>
    <t xml:space="preserve">Возраст
</t>
  </si>
  <si>
    <t>Краснодарский край</t>
  </si>
  <si>
    <t>Краевой фестиваль Всероссийского физкультурно-спортивного комплекса «Готов к труду и обороне» (ГТО) среди семейных команд</t>
  </si>
  <si>
    <t>мальчики, девочки 9-10 лет, мужчины, женщины 25-64 года</t>
  </si>
  <si>
    <t>Физкультурное мероприятие "Всекубанский казачий слет "Готов к труду и обороне"</t>
  </si>
  <si>
    <t>Краевой фестиваль чемпионов Всероссийского физкультурно-спортивного комплекса "Готов к труду и обороне"</t>
  </si>
  <si>
    <t>мальчики и девочки                (до 15 лет), юноши, девушки (14-18 лет), юниоры и юниорки (16-21 год),                            мужчины и женщины              (16 лет и старше)</t>
  </si>
  <si>
    <t>мальчики и девочки                (до 15 лет), юноши и девушки (14-18 лет), юниоры и юниорки (16-21 год),                            мужчины и женщины              (16 лет и старше)</t>
  </si>
  <si>
    <t>мальчики и девочки (до 15 лет), юноши и девушки                              (14 -18 лет) мужчины и женщины (16 лет и старше)</t>
  </si>
  <si>
    <t>Краевые соревнования, посвященные памяти мастера спорта России международного класса по гандболу Сергея Шалабанова</t>
  </si>
  <si>
    <t>Первенство Краснодарского края по гандболу среди девушек до 15 лет</t>
  </si>
  <si>
    <t>ФТ "Сириус", пгт. Сириус</t>
  </si>
  <si>
    <t>г. Сочи, п. Монастырь</t>
  </si>
  <si>
    <t>г. Сочи, а. Большой Кичмай</t>
  </si>
  <si>
    <t xml:space="preserve">юниоры, юниорки 16-18 лет (2007-2009 г.р.),                                                                                                                                                                                                                                                                                                                                                                                                                                                   юноши, девушки  14-15 лет (2010-2011 г.р.)         </t>
  </si>
  <si>
    <t xml:space="preserve"> юноши, девушки 11-13 лет (2012-2014 г.р.)         </t>
  </si>
  <si>
    <t xml:space="preserve">юноши, девушки  9-10 лет (2015-2016 г.р.)                                                                                                 </t>
  </si>
  <si>
    <t>Краевые соревнования по плаванию на призы участницы ХХ Олимпийских игр 1972 года в городе Мюнхене, мастера спорта международного класса Л.Н. Порубайко</t>
  </si>
  <si>
    <t xml:space="preserve"> юноши, девушки 11-13 лет (2012-2014 г.р.), юноши, девушки  9-10 лет (2015-2016 г.р.)           </t>
  </si>
  <si>
    <t>мужчины, женщины 14 лет и старше (2011 г.р. и старше)</t>
  </si>
  <si>
    <t xml:space="preserve">юниоры, юниорки 16-18 лет (2007-2009 г.р.),                                                                                                                                                                                                                                                                                                                                                                                                                                                   юноши, девушки  14-15 лет (2010-2011 г.р.)      </t>
  </si>
  <si>
    <t xml:space="preserve">мужчины, женщины 14 лет и старше (2011 г.р. и старше), юниоры, юниорки 16-18 лет (2007-2009 г.р.),                                                                                                                                                                                                                                                                                                                                                                                                                                                   юноши, девушки  14-15 лет (2010-2011 г.р.)    </t>
  </si>
  <si>
    <t>юноши (12-13 лет), юноши (11 лет), мальчики (10 лет), мальчики (9 лет)</t>
  </si>
  <si>
    <t>мужчины, женщины 15 лет и старше</t>
  </si>
  <si>
    <t>июль</t>
  </si>
  <si>
    <t>Первенство Краснодарского края среди юношей и девушек</t>
  </si>
  <si>
    <t>Первенство Краснодарского края среди юношей</t>
  </si>
  <si>
    <t>Первенство Краснодарского края (личное)</t>
  </si>
  <si>
    <t xml:space="preserve"> г. Ейск</t>
  </si>
  <si>
    <t>Первенство Краснодарского края (лично-командное)</t>
  </si>
  <si>
    <t>мальчики, девочки 10 лет, 11 лет, 12 лет, 13 лет, юноши, девушки 14 лет, 15 лет, 16-17 лет, юниоры-юниорки 16-20 лет, мужчины и женщины</t>
  </si>
  <si>
    <t xml:space="preserve">ст. Брюховецкая </t>
  </si>
  <si>
    <t>мальчики, девочки 10 лет, 11 лет</t>
  </si>
  <si>
    <t>Каневской район</t>
  </si>
  <si>
    <t>мужчины и женщины 14 лет и старше</t>
  </si>
  <si>
    <t xml:space="preserve">юноши и девушки до 17 лет </t>
  </si>
  <si>
    <t xml:space="preserve">юноши и девушки до 19 лет </t>
  </si>
  <si>
    <t>Краевые соревнования памяти МС СССР конструктора В.А.Разоренова (стрельба из пневматического оружия)</t>
  </si>
  <si>
    <t>г.Сочи, пгт. Красная поляна</t>
  </si>
  <si>
    <t>г. Сочи, пгт. Красная поляна</t>
  </si>
  <si>
    <t>Краевые соревнования (шорт-трек)</t>
  </si>
  <si>
    <t>УШУ</t>
  </si>
  <si>
    <t>Чемпионат Краснодарского края по блицу</t>
  </si>
  <si>
    <t>юноши и девушки до 15 лет</t>
  </si>
  <si>
    <t>БОРЬБА НА ПОЯСАХ</t>
  </si>
  <si>
    <t>Краевые соревнования по шахматам памяти Эртель А.Г.</t>
  </si>
  <si>
    <t>пгт. Джубга (Туапсинский район)</t>
  </si>
  <si>
    <t>Чемпионат Краснодарского края по шахматам</t>
  </si>
  <si>
    <t>мальчики и девочки до 9, 11, 14 лет, юноши и девушки до 17 лет</t>
  </si>
  <si>
    <t>мальчики и девочки до 9, 11, 14 лет, юноши и девушки до 17 лет, мужчины и женщины</t>
  </si>
  <si>
    <t>ГО</t>
  </si>
  <si>
    <t>ГОНКИ ДРОНОВ (БЕСПИЛОТНЫХ ВОЗДУШНЫХ СУДОВ)</t>
  </si>
  <si>
    <t>мальчики и девочки до (13 лет)</t>
  </si>
  <si>
    <t>Краевые соревнования на пешеходных дистанциях "Рождественские старты"</t>
  </si>
  <si>
    <t>Краевые соревнования на пешеходных дистанциях</t>
  </si>
  <si>
    <t>ст. Ширванская, Апшеронский район</t>
  </si>
  <si>
    <t>ст. Динская</t>
  </si>
  <si>
    <t>12-60 лет</t>
  </si>
  <si>
    <t>12-17 лет</t>
  </si>
  <si>
    <t>СЁРФИНГ</t>
  </si>
  <si>
    <t>Чемпионат Краснодарского края (доска с веслом)</t>
  </si>
  <si>
    <t>Чемпионат Краснодарского края (вейксерфинг, вейкским)</t>
  </si>
  <si>
    <t xml:space="preserve">Первенство Краснодарского края по баскетболу среди юниорок до 18 лет
</t>
  </si>
  <si>
    <t xml:space="preserve">Первенство Краснодарского края по баскетболу среди юниоров до 18 лет
</t>
  </si>
  <si>
    <t>Краевые соревнования по баскетболу 3х3 среди юношей до 15 лет</t>
  </si>
  <si>
    <t>Краевые соревнования по баскетболу 3х3 среди девушек до 15 лет</t>
  </si>
  <si>
    <t>Краевые соревнования по баскетболу 3х3 среди юношей до 14 лет</t>
  </si>
  <si>
    <t>Краевые соревнования по баскетболу 3х3 среди девушек до 14 лет</t>
  </si>
  <si>
    <t xml:space="preserve">Первенство Краснодарского края по баскетболу среди девушек до 15 лет
</t>
  </si>
  <si>
    <t xml:space="preserve">Первенство Краснодарского края по баскетболу среди юношей до 15 лет
</t>
  </si>
  <si>
    <t xml:space="preserve">Первенство Краснодарского края по баскетболу среди юношей до 13 лет
</t>
  </si>
  <si>
    <t>юниоры и юниорки до 18-21 год</t>
  </si>
  <si>
    <t>юниоры до 24 года</t>
  </si>
  <si>
    <t xml:space="preserve">Чемпионат Краснодарского края
</t>
  </si>
  <si>
    <t>ст. Староминская</t>
  </si>
  <si>
    <t>11-12 лет</t>
  </si>
  <si>
    <t>15-17 лет</t>
  </si>
  <si>
    <t>Первенство Краснодарского края по пляжному волейболу среди юношей и девушек до 18 лет</t>
  </si>
  <si>
    <t>юноши и девушки 2008 г.р. и моложе</t>
  </si>
  <si>
    <t>юноши и девушки до 16 лет (2011-2012 г.р.), юноши и девушки до 14 лет (2013-2014 г.р.)</t>
  </si>
  <si>
    <t>юниоры, юниорки до 23 лет</t>
  </si>
  <si>
    <t xml:space="preserve">Первенство Краснодарского края по гребному спорту среди юношей и девушек до 13 лет </t>
  </si>
  <si>
    <t>юноши, девушки до 13 лет</t>
  </si>
  <si>
    <t>Краевые соревнования "Новогодняя сказка-2025"</t>
  </si>
  <si>
    <t>юноши и девушки 10-13, 14-15, 16-17 лет</t>
  </si>
  <si>
    <t>Краевые соревнования "Рождественские старты"</t>
  </si>
  <si>
    <t>Краевые соревнования в помещении "Кубок Губернатора Краснодарского края"</t>
  </si>
  <si>
    <t xml:space="preserve">Чемпионат Краснодарского края в помещении </t>
  </si>
  <si>
    <t>Краевые соревнования памяти студентов КГИФК, погибших при исполнении воинского долга в Демократической Республике Афганистан</t>
  </si>
  <si>
    <t>Чемпионат Краснодарского края по кроссу</t>
  </si>
  <si>
    <t>Первенство Краснодарского края по кроссу</t>
  </si>
  <si>
    <t>юниоры и юниорки до 23 лет (2003-2005 г.р.), юниоры и юниорки до 20 лет (2006-2007 г.р.), юноши и девушки до 18 лет (2008-2009 г.р.), юноши и девушки до 16 лет (2010-2011 г.р.)</t>
  </si>
  <si>
    <t>юниоры и юниорки до 23 лет (2003-2005 г.р.)</t>
  </si>
  <si>
    <t>Первенство Краснодарского края по длинным метаниям</t>
  </si>
  <si>
    <t>Чемпионат Краснодарского края в помещении</t>
  </si>
  <si>
    <t>мальчики/девочки юноши/девушки юниоры/юниорки</t>
  </si>
  <si>
    <t>девушки 12-14 лет</t>
  </si>
  <si>
    <t>юноши 12-14 лет</t>
  </si>
  <si>
    <t>девушки 13-16 лет</t>
  </si>
  <si>
    <t>юноши 13-16 лет</t>
  </si>
  <si>
    <t xml:space="preserve">Кубок Краснодарского края по футболу среди женщин </t>
  </si>
  <si>
    <t>Краевые соревнования по регби</t>
  </si>
  <si>
    <t xml:space="preserve">Краевой турнир по баскетболу среди юношей до 13 лет на призы ЗМС Саврасенко А.Д. </t>
  </si>
  <si>
    <t xml:space="preserve">Первенство Краснодарского края по баскетболу среди девушек до 14 лет (ДЮБЛ 2025 года) 
</t>
  </si>
  <si>
    <t>Первенство Краснодарского края по баскетболу 3х3 среди юниоров до 19 лет</t>
  </si>
  <si>
    <t>Первенство Краснодарского края по баскетболу 3х3 среди юниорок до 19 лет</t>
  </si>
  <si>
    <t>Краевой турнир по баскетболу среди юношей до 12 лет "Золотая корзина" памяти Е.Д. Турченко</t>
  </si>
  <si>
    <t>ст-ца Ленинградская</t>
  </si>
  <si>
    <t>Первенство Краснодарского края по гандболу среди юношей до 16 лет</t>
  </si>
  <si>
    <t>Первенство Краснодарского края по гандболу среди девушек до 14 лет</t>
  </si>
  <si>
    <t>юниоры и юниорки до 20 лет, юноши и девушки до 16 лет,  до 14 лет, мальчики и девочки до 12 лет</t>
  </si>
  <si>
    <t>Первенство Краснодарского края по мини-лапте среди юношей и девушек</t>
  </si>
  <si>
    <t>Чемпионат Краснодарского края по мини-лапте среди мужских и женских команд</t>
  </si>
  <si>
    <t>ст-ца Выселки</t>
  </si>
  <si>
    <t>Краевые соревнования по бадминтону, посвященные Кузнецовой О.М.</t>
  </si>
  <si>
    <t>Чемпионат Краснодарского края по керлингу</t>
  </si>
  <si>
    <t>Первенство Краснодарского края по керлингу</t>
  </si>
  <si>
    <t>юниоры, юниорки  до 22 лет</t>
  </si>
  <si>
    <t xml:space="preserve">Первенство Краснодарского края по керлингу </t>
  </si>
  <si>
    <t>юноши (11 лет), мальчики (10 лет), девушки (10), девочки (9 лет)</t>
  </si>
  <si>
    <t>юниоры (16-17 лет), (14-15 лет), юниорки (14-15 лет), (13 лет),  юноши (12-13 лет)</t>
  </si>
  <si>
    <t>Чемпионат Краснодарского края среди мужчин и женщин</t>
  </si>
  <si>
    <t xml:space="preserve">юниоры, юниорки 13-19 лет, юноши, девушки                                                 12-18 лет, 11-16 лет                                                                                                                              </t>
  </si>
  <si>
    <t>пгт Новомихайловский (Туапсинский район)</t>
  </si>
  <si>
    <t xml:space="preserve">юноши, девушки                                                                                                                                                                                                                                                        11-16 лет, 12-18 лет, юниоры, юниорки 13-19 лет                                                                                                  </t>
  </si>
  <si>
    <t>Краевые соревнования "Памяти ЗМС РФ С.Кушу"</t>
  </si>
  <si>
    <t>мальчики, девочки 8-15 лет, юноши, девушки 11-16 лет, 12-18 лет</t>
  </si>
  <si>
    <t>Краевые соревнования "Новое поколение" памяти звягинцевых Татьяны Михайловны и Николая Николаевича"</t>
  </si>
  <si>
    <t>мальчики, девочки до 13 лет, юноши, девушки 13-15 лет</t>
  </si>
  <si>
    <t>юниоры, юниорки до 21 года</t>
  </si>
  <si>
    <t>юниоры, юниорки, юноши, девушки</t>
  </si>
  <si>
    <t xml:space="preserve">ст-ца Анастасиевская </t>
  </si>
  <si>
    <t xml:space="preserve"> юноши, девушки 13-15 лет; мальчики, девочки 11-13 лет</t>
  </si>
  <si>
    <t>Краевые соревнования в помещении "День прыгуна"</t>
  </si>
  <si>
    <t>Краевые соревнования по плаванию, посвященные 100-летию со дня рождения заслуженного тренера РСФСР Владимира Дмитриевича Волкова</t>
  </si>
  <si>
    <t>Чемпионат Краснодарского края по тхэквондо среди мужчин и женщин</t>
  </si>
  <si>
    <t>ст-ца Архангельская (Тихорецкий район)</t>
  </si>
  <si>
    <t>Первенство Краснодарского края по тхэквондо среди юниоров и юниорок 15-17 лет</t>
  </si>
  <si>
    <t>Краевой турнир по тхэквондо памяти Богданченко С.Н. среди юниоров и юниорок 15-17 лет, юношей и девушек 12-14 лет</t>
  </si>
  <si>
    <t>Краевой турнир по тхэквондо памяти Девятова М.Н. среди юниорв и юниорок 15-17 лет, юношей и девушек 12-14 лет</t>
  </si>
  <si>
    <t>Краевой турнир по тхэквондо "Первенство Кубани" среди юниоров и юниорок до 21 года, юношей и девушек 12-14 лет</t>
  </si>
  <si>
    <t>Первенство Краснодарского края среди юношей, девушек (до 17 лет)</t>
  </si>
  <si>
    <t>Первенство Краснодарского края среди юношей, девушек (до 19 лет)</t>
  </si>
  <si>
    <t>Первенство Краснодарского края среди юниоров, юниорок (до 22 лет)</t>
  </si>
  <si>
    <t>Первенство Краснодарского края среди юниоров, юниорок (до 24 лет)</t>
  </si>
  <si>
    <t>юноши  12 лет</t>
  </si>
  <si>
    <t>Чемпионат Краснодарского края по го (личные соревнования)</t>
  </si>
  <si>
    <t>Чемпионат Краснодарского края по го (парные соревнования)</t>
  </si>
  <si>
    <t>Кубок Краснодарского края по го (личные соревнования)</t>
  </si>
  <si>
    <t>Кубок Краснодарского края по го (парные соревнования)</t>
  </si>
  <si>
    <t>Чемпионат Краснодарского края по го (командные соревнования)</t>
  </si>
  <si>
    <t>Кубок Краснодарского края по го (командные соревнования)</t>
  </si>
  <si>
    <t>девочки до 13 лет</t>
  </si>
  <si>
    <t>девочки до 11 лет</t>
  </si>
  <si>
    <t>Краевые соревнования по футболу за Кубок Губернатора Краснодарского края среди мужчин</t>
  </si>
  <si>
    <t>пос. Новомихайловский (Туапсинский район)</t>
  </si>
  <si>
    <t xml:space="preserve">мужчины </t>
  </si>
  <si>
    <t>мужчины и женщины, юниоры и юниорки до 18 лет, юноши и девушки до 16 лет, до 15 лет, мальчики и девочки до 12 лет</t>
  </si>
  <si>
    <t>юниоры и юниорки до 18 лет, юноши и девушки до 16 лет, до 15 лет, мальчики и девочки до 12 лет</t>
  </si>
  <si>
    <t>мальчики и девочки до 9, до 11, до 13 лет, юноши и девушки до 15 лет, мужчины, женщины</t>
  </si>
  <si>
    <t>Первенство Краснодарского края среди юношей и девушек 15-17 лет (вольный стиль)</t>
  </si>
  <si>
    <t>юноши и девушки (15-17 лет)</t>
  </si>
  <si>
    <t>Первенство Краснодарского края среди юниоров и юниорок 18-20 лет (вольный стиль)</t>
  </si>
  <si>
    <t>юниоры и юниорки (18-20 лет)</t>
  </si>
  <si>
    <t xml:space="preserve">мужчины, женщины    </t>
  </si>
  <si>
    <t>юниоры, юниорки 14-17 лет, юноши, девушки 12-13 лет</t>
  </si>
  <si>
    <t>юноши, девушки до 13 лет, до 15 лет, до 16 лет, до 17 лет,  до 18 лет, до 19 лет, юниоры, юниорки до 21 года, до 24 лет</t>
  </si>
  <si>
    <t>Кубок Краснодарского края по парусному спорту</t>
  </si>
  <si>
    <t>г. Приморско-Ахтарск</t>
  </si>
  <si>
    <t>Краевые соревнования по парусному спорту "Азовская волна"</t>
  </si>
  <si>
    <t>мальчики, девочки (7-8 лет), юноши, девушки (9-14 лет), (12-14 лет), юниоры, юниорки (15-17 лет)</t>
  </si>
  <si>
    <t>мальчики, девочки до 12 лет</t>
  </si>
  <si>
    <t>юниоры, юниорки (13-19 лет), юноши, девушки (11-17 лет),  мальчики, девочки (8-12 лет), мальчики, девочки (6-9 лет)</t>
  </si>
  <si>
    <t>Кравеые соревнования "На призы Олимпийского чемпиона А.Е. Урманова" (одиночное катание)</t>
  </si>
  <si>
    <t xml:space="preserve"> юниоры, юниорки (13-19 лет), юноши, девушки (11-17 лет), мальчики, девочки (8-12 лет), мальчики, девочки (6-9 лет)</t>
  </si>
  <si>
    <t xml:space="preserve">Первенство Краснодарского края "Зимняя сказка" (командное)  (одиночное катание) </t>
  </si>
  <si>
    <t>мальчики, девочки (8- 13 лет), юноши, девушки (11-13 лет), юниоры, юниорки (14-18 лет)</t>
  </si>
  <si>
    <t>юниоры, юниорки
до 18 лет</t>
  </si>
  <si>
    <t>юниоры, юниорки
до 23 лет</t>
  </si>
  <si>
    <t>юноши, девушки до 14 лет</t>
  </si>
  <si>
    <t>Кубок Краснодарского края (стрельба из малокалиберного оружия)</t>
  </si>
  <si>
    <t>юниоры и юниорки до 22 года</t>
  </si>
  <si>
    <t>юниоры и юниорки до 22 лет</t>
  </si>
  <si>
    <t>до 22 лет</t>
  </si>
  <si>
    <t>девушки до 18 лет</t>
  </si>
  <si>
    <t>юноши 14-16 лет</t>
  </si>
  <si>
    <t>Чемпионат Краснодарского края по савату в группе спортивных дисциплин "комба"</t>
  </si>
  <si>
    <t>Первенство Краснодарского края по савату в группе спортивных дисциплин "комба"</t>
  </si>
  <si>
    <t>Первенство Краснодарского края среди юниоров и юниорок</t>
  </si>
  <si>
    <t>Чемпионат Краснодарского края по фиджитал спорту (функционально-цифровому спорту)</t>
  </si>
  <si>
    <t>Краевой Фестиваль Всероссийского физкультурно-спортивного комплекса "Готов к труду и обороне" (ГТО) среди трудовых коллективов, посвященного празднованию 80-летия Победы советского народа в Великой Отечественной войне 1941-1945 годов</t>
  </si>
  <si>
    <t>мужчины, женщины              25-64 года</t>
  </si>
  <si>
    <t>мальчики и девочки до  11, 14 лет, юноши и девушки до 17 лет, мужчины и женщины</t>
  </si>
  <si>
    <t>СПОРТИВНОЕ ПРОГРАММИРОВАНИЕ</t>
  </si>
  <si>
    <t>ТАВРЕЛИ</t>
  </si>
  <si>
    <t>мальчики, девочки до 9 лет, до 13 лет, юноши, девушки до 17 лет</t>
  </si>
  <si>
    <t>Краевые соревнования по таврелям</t>
  </si>
  <si>
    <t>п. Шепси (Туапсинский район)</t>
  </si>
  <si>
    <t>Первенство Краснодарского края по фристайлу (ски-кросс)</t>
  </si>
  <si>
    <t>юниоры, юниорки (16-20 лет), юноши, девушки (13-15 лет)</t>
  </si>
  <si>
    <t>юниоры, юниорки (14-19 лет), юноши, девушки (12-13 лет)</t>
  </si>
  <si>
    <t>Первенство Краснодарского края по сноуборду  (биг-эйр, слоуп-стайл)</t>
  </si>
  <si>
    <t>Первенство Краснодарского края (параллельный слалом, слалом-гигант)</t>
  </si>
  <si>
    <t>юниоры, юниорки (15-19 лет), юноши, девушки (13-14 лет)</t>
  </si>
  <si>
    <t>на местах расположения радиостанций</t>
  </si>
  <si>
    <t>Чемпионат Краснодарского края по тхэквондо МФТ среди мужчин и женщин</t>
  </si>
  <si>
    <t>Краевые соревнования "Меткие биты" среди юношей и девушек</t>
  </si>
  <si>
    <t>мальчики, девочки 8-9 лет, девушки, юноши 10-11 лет, девушки, юноши 12-13 лет, мужчины, женщины</t>
  </si>
  <si>
    <t>мальчики, девочки 8-9 лет, девушки, юноши 10-11 лет, девушки, юноши 12-13 лет,  мужчины, женщины</t>
  </si>
  <si>
    <t>мальчики, девочки 8-9 лет, девушки, юноши 10-11 лет, девушки, юноши 12-13 лет</t>
  </si>
  <si>
    <t>юноши, девушки 13-17 лет, юниоры, юниорки 14-18 лет</t>
  </si>
  <si>
    <t>21.11.2026</t>
  </si>
  <si>
    <t>юноши и девушки до 13 лет</t>
  </si>
  <si>
    <t>Краевые соревнования памяти ЗТР Л.С. Мадельяна</t>
  </si>
  <si>
    <t>юноши и девушки 9-10 лет</t>
  </si>
  <si>
    <t>юниоры и юниорки до 19 лет</t>
  </si>
  <si>
    <t>Краевые соревнования "Кубок Губернатора Краснодарского края"</t>
  </si>
  <si>
    <t>мужчины, женщины; юниоры, юниорки до 21 года;
юноши, девушки до 18 лет, мальчики и девочки до 14 лет</t>
  </si>
  <si>
    <t>Чемпионат Краснодарского края (зал)</t>
  </si>
  <si>
    <t>мальчики, девочки (10-11 лет), юноши, девушки (12-13 лет), (14-15 лет), юниоры, юниорки (16-17 лет), (18-20 лет)</t>
  </si>
  <si>
    <t>мальчики, девочки (10-11 лет), юноши, девушки (12-13 лет), (14-15 лет), юниоры, юниорки (16-17 лет), мужчины, женщины</t>
  </si>
  <si>
    <t>юноши, девушки (12-13 лет), (14-15 лет), юниоры, юниорки (16-17 лет), (18-20 лет)</t>
  </si>
  <si>
    <t>Кубок Краснодарского края  (ловля поплавочной удочкой)</t>
  </si>
  <si>
    <t>Первенство Краснодарского края (ловля поплавочной удочкой)</t>
  </si>
  <si>
    <t>Чемпионат Краснодарского края (ловля поплавочной удочкой)</t>
  </si>
  <si>
    <t>Чемпионат Краснодарского края (ловля донной удочкой)</t>
  </si>
  <si>
    <t>Чемпионат Краснодарского края по воднолыжному спорту</t>
  </si>
  <si>
    <t>Первенство Краснодарского края по воднолыжному спорту</t>
  </si>
  <si>
    <t>мужчины 40-70+ лет, женщины 40-55+ лет</t>
  </si>
  <si>
    <t>мужчины, женщины  19 лет и старше</t>
  </si>
  <si>
    <t xml:space="preserve"> АКРОБАТИЧЕСКИЙ РОК-Н-РОЛЛ</t>
  </si>
  <si>
    <t>юноши, девушки 11-13 лет, юниоры, юниорки 14-15 лет, 16-17 лет</t>
  </si>
  <si>
    <t>юниоры, юниорки 12-19 лет</t>
  </si>
  <si>
    <t>Спартакиада трудящихся Краснодарского края, посвященная празднованию 80-летия Победы советского народа в Великой Отечественной войне 1941-1945 годов</t>
  </si>
  <si>
    <t>юноши и девушки  10-11 лет</t>
  </si>
  <si>
    <t>Источник финансирования</t>
  </si>
  <si>
    <t>работа "Реализация календарных планов официальных физкультурных и спортивных мероприятий"</t>
  </si>
  <si>
    <t>Приложение 1</t>
  </si>
  <si>
    <t>______________ В.П. Колпаков</t>
  </si>
  <si>
    <t>согласно приказу</t>
  </si>
  <si>
    <t>мальчики, девочки                          (9-10 лет), юноши, девушки (11-12 лет), (13-14 лет), юниоры, юниорки (15-16 лет)</t>
  </si>
  <si>
    <t>женщины 2009 г.р. и старше</t>
  </si>
  <si>
    <t xml:space="preserve"> п. Широкая Балка                               (г. Новороссийск)</t>
  </si>
  <si>
    <t xml:space="preserve">юноши, девушки 13-14 лет, 15-17 лет, </t>
  </si>
  <si>
    <t>Кубок Краснодарского края по волейболу среди мужских и женских команд ветеранов памяти Н.П. Дьяченко</t>
  </si>
  <si>
    <t>МУАЙТАЙ</t>
  </si>
  <si>
    <t>юноши, девушки (12-13 лет, 14-15 лет), юниоры, юниорки (16-17 лет), мужчины, женщины</t>
  </si>
  <si>
    <t>г.Сочи</t>
  </si>
  <si>
    <t>девочки и мальчики до 12, до 14 лет и до 16 лет, мальчики до 18 лет</t>
  </si>
  <si>
    <t>от 18 до 24 лет</t>
  </si>
  <si>
    <t>Весенний забег "Парковые тропы"</t>
  </si>
  <si>
    <t>мальчики, девочки (4-15 лет), мужчины, женщины (16-61+)</t>
  </si>
  <si>
    <t>Первенство Краснодарского края по мотокроссу</t>
  </si>
  <si>
    <t>с. Супсех (г. Анапа)</t>
  </si>
  <si>
    <t>с. Ольгинка (Туапсинский район)</t>
  </si>
  <si>
    <t>Краевые соревнования "Оплот Кубани"</t>
  </si>
  <si>
    <t>юноши, девушки (12-13 лет, 14-15 лет, 16-17 лет), юниоры, юниорки (18-20 лет), мужчины, женщины</t>
  </si>
  <si>
    <t>юноши, девушки (12-13 лет, 14-15 лет, 16-17 лет),  мужчины, женщины</t>
  </si>
  <si>
    <t>юноши, девушки (12-13 лет, 14-15 лет, 16-17 лет), юниоры, юниорки (18-20 лет)</t>
  </si>
  <si>
    <t>Чемпионат Краснодарского края по легкой атлетике (бег и прыжки)</t>
  </si>
  <si>
    <t>Первенство Краснодарского края по легкой атлетике (бег и прыжки)</t>
  </si>
  <si>
    <t>ст.Динская</t>
  </si>
  <si>
    <t>мальчики, девочки 12-13 лет; юноши, девушки 14-15 лет,          юноши, девушки 16-17 лет;                                                 юниоры, юниорки 18-20 лет,                                 юниоры, юниорки  21-23 года</t>
  </si>
  <si>
    <t>X Краевой турнир по регби памяти первого президента Краснодарской спортивной федерации регби А.Н. Киселева, посвященный  80-летию со дня Победы в Великой Отечественной войне</t>
  </si>
  <si>
    <t>Э.С.Гильгенберг</t>
  </si>
  <si>
    <t xml:space="preserve">Начальник  отдела по взаимодействию с физкультурно-спортивными организациями </t>
  </si>
  <si>
    <t>Р.Ю.Александров</t>
  </si>
  <si>
    <t>г.Армавир</t>
  </si>
  <si>
    <t>Краевой турнир -мемориал по футболу им. Андрея Туркина -Героя России, посвященный памяти Подвига бойцов спецподразделений "Альфа" и "Вымпел"  погибших в сентябре 2004 года при освобождении заложников, в школе №1 города Беслан</t>
  </si>
  <si>
    <t>команда 2013 г.р.            команда 2014 г.р.</t>
  </si>
  <si>
    <t xml:space="preserve">          АРМРЕСТЛИНГ</t>
  </si>
  <si>
    <t>юноши, девушки (14- 15 лет), юниоры, юниорки (16-18 лет), юниоры, юниорки (19-21 год), мужчины, женщины</t>
  </si>
  <si>
    <t>Красноармейский район, ст-ца Старонижестеблиевская</t>
  </si>
  <si>
    <t xml:space="preserve">юноши, девушки 12-13 лет                     юноши, девушки 14-15 лет                                  юниоры, юниорки 16-17 лет                         юниоры, юниорки 18-21 год                </t>
  </si>
  <si>
    <t xml:space="preserve">Первенство Краснодарского края по волейболу среди девушек до 16 лет  </t>
  </si>
  <si>
    <t>мужчины, женщины от 18 и старше</t>
  </si>
  <si>
    <t>юноши, девушки 14-15 лет, юноши, девушки (16-17 лет)</t>
  </si>
  <si>
    <t>VII Краевые соревнования памяти ЗТ СССР и РСФСР Ю.П.Саркисяна и ЗТР В.Ф.Соколова, посвященные 80-летию со дня Победы в Великой Отечественной  войне</t>
  </si>
  <si>
    <t>VII Краевой турнир на призы ЗМС СССР С.А.Аракелова -  первого на Кубани чемпиона и рекордсмена мира, Европы и СССР, посвященные 80-летию со дня Победы в Великой Отечественной  войне</t>
  </si>
  <si>
    <t>Чемпионат Краснодарского края по мотоболу</t>
  </si>
  <si>
    <t>от 12-16 лет</t>
  </si>
  <si>
    <t>№ ____ от "____"_______ 20___ г.</t>
  </si>
  <si>
    <t>Календарный план официальных физкультурных и спортивных мероприятий государственного бюджетного учреждения Краснодарского края "Центр развития спорта" на 2026 год в части обеспечения наградной атрибутикой за счет субсидий на финансовое обеспечение выполнения государственного задания на оказание государственных услуг (выполнение работ) в 2026 году</t>
  </si>
  <si>
    <t>Краевые соревнования по брейкингу</t>
  </si>
  <si>
    <t>юниоры и юниорки (16-18 лет, юноши и девушки (13-15 лет), юноши и девушки (10-12 лет), юноши и девушки (10-15 лет), мальчики и девочки (7-9 лет), мальчики и девочки (6 лет)</t>
  </si>
  <si>
    <t>Кубок Краснодарского края по брейкингу</t>
  </si>
  <si>
    <t>Первенство Краснодарского края по брейкингу</t>
  </si>
  <si>
    <t>юниоры и юниорки (16-18 лет), юноши и девушки (13-15 лет), юноши и девушки (10-12 лет), юноши и девушки (10-15 лет), мальчики и девочки (7-9 лет), мальчики и девочки (6 лет)</t>
  </si>
  <si>
    <t>Чемпионат Краснодарского края по брейкингу</t>
  </si>
  <si>
    <t>юноши/ девушки, юниоры/юниорки</t>
  </si>
  <si>
    <t>юноши/ девушки, юниоры/юниорки, мужчины/женщины</t>
  </si>
  <si>
    <t>изменено наименование мероприятия (Кубок КК), количество наградного без изменений</t>
  </si>
  <si>
    <t>мужчины и женщины, 18 лет и старше</t>
  </si>
  <si>
    <t>Первенство Краснодарского края по гребному спорту среди юношей и девушек до 15 лет</t>
  </si>
  <si>
    <t xml:space="preserve">мужчины, женщины                        </t>
  </si>
  <si>
    <t>юноши, девушки 12-18 лет, юноши, девушки 11-16 лет, мальчики, девочки 8-15 лет</t>
  </si>
  <si>
    <t>ст-ца Северская (Северский район)</t>
  </si>
  <si>
    <t>Месяц</t>
  </si>
  <si>
    <t>Бадминтон</t>
  </si>
  <si>
    <t>Бокс</t>
  </si>
  <si>
    <t>Волейбол (девушки)</t>
  </si>
  <si>
    <t>Гребной спорт</t>
  </si>
  <si>
    <t>Дзюдо (юниоры)</t>
  </si>
  <si>
    <t>Дзюдо (юниорки)</t>
  </si>
  <si>
    <t>Легкая атлетика</t>
  </si>
  <si>
    <t>Прыжки на батуте</t>
  </si>
  <si>
    <t>Пулевая стрельба</t>
  </si>
  <si>
    <t>Спортивная борьба (греко-римская борьба (юноши)</t>
  </si>
  <si>
    <t>Спортивная гимнастика</t>
  </si>
  <si>
    <t>Стрельба из лука</t>
  </si>
  <si>
    <t>Триатлон</t>
  </si>
  <si>
    <t>Тяжелая атлетика (юниоры, юниорки)</t>
  </si>
  <si>
    <t>Футбол (юноши)</t>
  </si>
  <si>
    <t>Футбол (девушки)</t>
  </si>
  <si>
    <t>Художественная гимнастика</t>
  </si>
  <si>
    <t>Шахматы</t>
  </si>
  <si>
    <t>Краевые соревнования на коньках  (одиночное катание)</t>
  </si>
  <si>
    <t xml:space="preserve">Первенство Краснодарского края по баскетболу среди юношей до 14 лет (ДЮБЛ 2026 года) 
</t>
  </si>
  <si>
    <t>пк</t>
  </si>
  <si>
    <t>Краевые соревнования "Турнир памяти ЗТР Козыря А.М."</t>
  </si>
  <si>
    <t xml:space="preserve">Первенство Краснодарского края среди </t>
  </si>
  <si>
    <t>мужчины, женщины, 16 лет и старше</t>
  </si>
  <si>
    <t>26.09.206</t>
  </si>
  <si>
    <t>юноши и девушки до 20  лет (2007-2008 г.р.), юноши и девушки до 18  лет (2009-2010 г.р.)</t>
  </si>
  <si>
    <t>юноши и девушки до 16 лет (2010-2012 г.р.)</t>
  </si>
  <si>
    <t>юноши и девушки до 18 лет (2009-20010 г.р.), юноши и девушки до 16 лет (2011-2012г.р.)</t>
  </si>
  <si>
    <t>юноши и девушки до 14 лет (2013-2014 г.р.)</t>
  </si>
  <si>
    <t>юноши и девушки до 18 лет (2009-2010 г.р.)</t>
  </si>
  <si>
    <t>юноши и девушки до 16 лет (2012-2013 г.р.), юноши и девушки до 14 лет (2014-2015 г.р.)</t>
  </si>
  <si>
    <t>юниоры и юниорки до 20 лет (2008-2009 г.р.), юноши и девушки до 18 лет (20010-2011 г.р.)</t>
  </si>
  <si>
    <t>юниоры и юниорки до 20 лет (2008-2009 г.р.), юноши и девушки до 18 лет (2010-2011 г.р.), юноши и девушки до 16 лет (2012 г.р. И младше)</t>
  </si>
  <si>
    <t>мальчики, девочки до 14 лет; юноши, девушки до 21 года</t>
  </si>
  <si>
    <t xml:space="preserve">июнь </t>
  </si>
  <si>
    <t>увеличение на 3 комплекта медалей</t>
  </si>
  <si>
    <t>ст.Брюховецкая (Брюховеций район)</t>
  </si>
  <si>
    <t>Чемпионат Краснодарского края (рывок) (лично-командный)</t>
  </si>
  <si>
    <t>Кубок Краснодарского края (толчок ДЦ-эстафета ДЦ, толчок, рывок)  (лично-командный)</t>
  </si>
  <si>
    <t>ст.Новотиторовская</t>
  </si>
  <si>
    <t>Первенство Краснодарского края юниоры и юниорки (толчок) (лично-командное)</t>
  </si>
  <si>
    <t xml:space="preserve"> до 18 лет</t>
  </si>
  <si>
    <t>Краевые соревнования по баскетболу среди девушек       до 12 лет</t>
  </si>
  <si>
    <t xml:space="preserve">юниоры, юниорки 15-17 лет </t>
  </si>
  <si>
    <t>Тихорецкий район, ст. Архангельская</t>
  </si>
  <si>
    <t xml:space="preserve">Чемпионат Краснодарского края по тхэквондо (ВТФ - пхумсэ) среди мужчин и женщин </t>
  </si>
  <si>
    <t>юниоры и юниорки до 21 года</t>
  </si>
  <si>
    <t>Первенство Краснодарского края по тхэквондо среди юношей и девушек  12-14 лет</t>
  </si>
  <si>
    <t>юноши и девушки 12 - 14 лет</t>
  </si>
  <si>
    <t xml:space="preserve">Кубок Краснодарского края по тхэквондо среди мужчин и женщин </t>
  </si>
  <si>
    <t>юниоры и юниорки 15 - 17 лет, юноши и девушки 12 - 14 лет</t>
  </si>
  <si>
    <t xml:space="preserve">мужчины и женщины, юниоры и юниорки 15 - 17 лет, юноши и девушки 12 - 14 лет  </t>
  </si>
  <si>
    <t xml:space="preserve">Волейбол пляжный </t>
  </si>
  <si>
    <t xml:space="preserve">юниоры, юниорки </t>
  </si>
  <si>
    <t>Первенство Краснодарского края по легкой атлетике (бег, прыжки)</t>
  </si>
  <si>
    <t xml:space="preserve"> юниоры, юниорки </t>
  </si>
  <si>
    <t xml:space="preserve"> </t>
  </si>
  <si>
    <t xml:space="preserve">юноши, девушки 13-14 лет,  юноши, девушки 15-16 лет,  юноши, девушки 17-18 лет </t>
  </si>
  <si>
    <t>Краевые соревнования "Юные Казачата"</t>
  </si>
  <si>
    <t>Фехтование</t>
  </si>
  <si>
    <t>Краевые соревнования по фехтованию</t>
  </si>
  <si>
    <t>г.Хадыженск</t>
  </si>
  <si>
    <t>Чемпионат Краснодарского края по савату (дисциплина "ассо")</t>
  </si>
  <si>
    <t>мужчины , женщины 18 лет и старше</t>
  </si>
  <si>
    <t>Первенство Краснодарского края по савату (дисциплина "ассо")</t>
  </si>
  <si>
    <t>юноши 12-14 и 15-17 лет</t>
  </si>
  <si>
    <t>г.Кропоткин</t>
  </si>
  <si>
    <t>Краевые соревнования на призы глав муниципального образований Краснодарского края по таврелям: "На призы главы муниципального округа Приморско-Ахтарский муниципальный округ"</t>
  </si>
  <si>
    <t>Краевые соревнования на призы глав муниципального образований Краснодарского края по таврелям: "На призы главы муниципальное образование городской округ город-герой Новороссийск Краснодарского края"</t>
  </si>
  <si>
    <t xml:space="preserve"> Новороссийск</t>
  </si>
  <si>
    <t>Краевые соревнования по блиц- таврелям "Кубанская весна"</t>
  </si>
  <si>
    <t>г.Горячий ключ</t>
  </si>
  <si>
    <t>Чемпионат Краснодарского края (стрельба из малокалиберного  оружия)</t>
  </si>
  <si>
    <t xml:space="preserve">Кубок Краснодарского края (финал)                                                                                                                                                                                                                                                    </t>
  </si>
  <si>
    <t>х. Терзиян, Туапсианский район</t>
  </si>
  <si>
    <t>Чемпионат Краснодарского края на велосипедных  дистанциях</t>
  </si>
  <si>
    <t>Краевые соревнования на пешеходных дистанциях «Связки - 2026»</t>
  </si>
  <si>
    <t>Первенство по волейболу среди мужских и женских команд ветеранов памяти В.П. Белянского</t>
  </si>
  <si>
    <t xml:space="preserve">Краевой турнир по волейболу среди среди сильнейших команд ветеранов </t>
  </si>
  <si>
    <t>юниоры, юниорки 2004-2008 г.р</t>
  </si>
  <si>
    <t>мальчики, девочки (до 13 лет),2014-2015 г.р.</t>
  </si>
  <si>
    <t>юноши, девушки (до 18 лет), 2010-2012 г.р.</t>
  </si>
  <si>
    <t>юноши, девушки (до 15 лет), 2013-2014 г.р.</t>
  </si>
  <si>
    <t>юноши, девушки (16-18 лет),2009-2011 г.р</t>
  </si>
  <si>
    <t>юниорки, юниоры (18-20 лет),2007-2009 г.р.</t>
  </si>
  <si>
    <t>юноши, девушки (14-16 лет),2011-2013 г.р.</t>
  </si>
  <si>
    <t>г.Кореновск</t>
  </si>
  <si>
    <t>Краевые соревнования (саньда, таолу, кунгфу-традиционное ушу)</t>
  </si>
  <si>
    <t>Краевые соревнования по регби-7, посвященные Дню защитника Отечетва</t>
  </si>
  <si>
    <t xml:space="preserve">Первенство Краснодарского края по регби-7 </t>
  </si>
  <si>
    <t>Чемпионат Краснодарского края по регби-7</t>
  </si>
  <si>
    <t>юноши (до 17 лет)</t>
  </si>
  <si>
    <t xml:space="preserve">    мальчики до 15 лет</t>
  </si>
  <si>
    <t>по назначанию</t>
  </si>
  <si>
    <t>мальчики до 12 лет, мальчики до 14 лет, девочки до 12 лет, девочки до 14 лет</t>
  </si>
  <si>
    <t>Краевые соревнования по регби, посвященные Дню рождения регби</t>
  </si>
  <si>
    <t>Краевые соревнования по регби "Краса Кубани"</t>
  </si>
  <si>
    <t>Краевые соревнования по регби "Весенний турнир"</t>
  </si>
  <si>
    <t>31.10.2026</t>
  </si>
  <si>
    <t>30.10.2026</t>
  </si>
  <si>
    <t>13.02.2026</t>
  </si>
  <si>
    <t>27.03.2026</t>
  </si>
  <si>
    <t>28.03.2026</t>
  </si>
  <si>
    <t>17.12.2026</t>
  </si>
  <si>
    <t>мальчики, девочки 8-9 лет, девушки, юноши 9-10 лет, девушки, юноши 12-13 лет, мужчины, женщины</t>
  </si>
  <si>
    <t>мальчики, девочки 8 лет, девушки, юноши 10-11 лет, девушки, юноши 11-13 лет</t>
  </si>
  <si>
    <t>Краевой фестиваль по плаванию "Я-Пловец" II этап</t>
  </si>
  <si>
    <t>Краевой фестиваль по плаванию "Я-Пловец" III этап</t>
  </si>
  <si>
    <t>Краевой фестиваль по плаванию "Я-Пловец" IV этап</t>
  </si>
  <si>
    <t xml:space="preserve">Первенство Краснодарского края                                                                                      I этап  Акватлон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</si>
  <si>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II этап  Акватлон  (триатлон-эстафета)</t>
  </si>
  <si>
    <t>мальчики и девочки до 9 лет,11 лет, 13 лет, юноши и девушки до 15 лет, 17 лет, 19 лет</t>
  </si>
  <si>
    <t xml:space="preserve">Чемпионат Краснодарского края по быстрым шахматам (командный) </t>
  </si>
  <si>
    <t>Первенство Краснодарского края среди девушек</t>
  </si>
  <si>
    <t>Первенство Краснодарского края среди юниорок</t>
  </si>
  <si>
    <t>17-18 лет</t>
  </si>
  <si>
    <t>Первенство Краснодарского края среди юниоров</t>
  </si>
  <si>
    <t xml:space="preserve"> мужчины, женщины, </t>
  </si>
  <si>
    <t>Первенство Краснодарского края по шахматам (командное)</t>
  </si>
  <si>
    <t xml:space="preserve">г. Краснодар </t>
  </si>
  <si>
    <t>мужчины, женшины</t>
  </si>
  <si>
    <t>мальчики, девочки до 15 лет, юноши, девушки до 19, мужчины, женщины</t>
  </si>
  <si>
    <t>мальчики, девочки до 15лет, юноши, девушки до 19, мужчины, женщины</t>
  </si>
  <si>
    <t>Чемпионат Краснодарского края (лично-командный)</t>
  </si>
  <si>
    <t xml:space="preserve">2010 г.р. и старше </t>
  </si>
  <si>
    <t>Чемпионат Краснодарского края (личный)</t>
  </si>
  <si>
    <t>Краевые соревнования по художественной гимнастике</t>
  </si>
  <si>
    <t>2013, 2014, 2015, 2016 г.р</t>
  </si>
  <si>
    <t>2013-2014 г.р.</t>
  </si>
  <si>
    <t>2011-2014 г.р.</t>
  </si>
  <si>
    <t>2010-2016 г.р.</t>
  </si>
  <si>
    <t>Первенство Краснодарского края по дзюдо  до 13 лет</t>
  </si>
  <si>
    <t>Спортивная борьба (вольная борьба (юноши)</t>
  </si>
  <si>
    <t>Спортивная борьба (вольная борьба (девушки)</t>
  </si>
  <si>
    <t>г.Славянск-на -Кубани</t>
  </si>
  <si>
    <t xml:space="preserve"> до 16 лет</t>
  </si>
  <si>
    <t xml:space="preserve"> до 21 года</t>
  </si>
  <si>
    <t xml:space="preserve">XVII Спартакиада среди сборных команд органов исполнительной власти и структурных подразделений 
администрации Краснодарского края (по видам спорта)
</t>
  </si>
  <si>
    <t xml:space="preserve">XXXIII Сельские спортивные игры Кубани </t>
  </si>
  <si>
    <t>Спартакиада трудящихся Краснодарского края</t>
  </si>
  <si>
    <t>25 лет и старше</t>
  </si>
  <si>
    <t>Спартакиада пенсионеров Краснодарского края 2026 года</t>
  </si>
  <si>
    <t>Ночной забег- "Кубанская миля"</t>
  </si>
  <si>
    <t>8 лет и старше</t>
  </si>
  <si>
    <t>по положению</t>
  </si>
  <si>
    <t>Краевой фестиваль шахмат среди инвалидов по зрению программа</t>
  </si>
  <si>
    <t>14 лет  и старше</t>
  </si>
  <si>
    <t xml:space="preserve">Краевой фестиваль шашек среди инвалидов по зрению </t>
  </si>
  <si>
    <t>Инвалиды Кубани</t>
  </si>
  <si>
    <t>Краевой  спортивный конкурс среди инвалидов по зрению "Современная мозайка"</t>
  </si>
  <si>
    <t>"ДОСТУПНАЯ СРЕДА"</t>
  </si>
  <si>
    <t xml:space="preserve">Краевой фестиваль по шоудауну среди инвалидов по зрению </t>
  </si>
  <si>
    <t>Краевой  фестиваль для  детей -инвалидов и их сверстников, не  имеющих инвалидности, в возрасте от 12 до 16 лет</t>
  </si>
  <si>
    <t xml:space="preserve">Краевые спортивные соревнования для детей-инвалидов с поражением опорно-двигательного аппарата </t>
  </si>
  <si>
    <t>Краевой фестиваль  среди инвалидов  с нарушением слуха № 2</t>
  </si>
  <si>
    <t xml:space="preserve">13-14 лет
15-16лет 
17-18лет
</t>
  </si>
  <si>
    <t>Учреждение/ Федерация</t>
  </si>
  <si>
    <t>Наименование мероприятия (полное) с учетом вида спорта</t>
  </si>
  <si>
    <t>Кол-во кубков (командный зачет)</t>
  </si>
  <si>
    <t>Кол-во медалей</t>
  </si>
  <si>
    <t>Кол-во грамот</t>
  </si>
  <si>
    <t>Стрельба из боевого ручного стрелкового оружия</t>
  </si>
  <si>
    <t>68-я  Спартакиада Краснодарской краевой организации Общества «Динамо»</t>
  </si>
  <si>
    <t>-</t>
  </si>
  <si>
    <t>21- 50 лет</t>
  </si>
  <si>
    <t>Мини-футбол</t>
  </si>
  <si>
    <t>Легкая атлетика                 кросс</t>
  </si>
  <si>
    <t>Волейбол</t>
  </si>
  <si>
    <t>Служебный биатлон</t>
  </si>
  <si>
    <t>Полоса препятствий</t>
  </si>
  <si>
    <t>г.Новороссийск</t>
  </si>
  <si>
    <t>Армспорт</t>
  </si>
  <si>
    <t>Гиревой спорт</t>
  </si>
  <si>
    <t>Легкоатлетическая эстафета             4х400 метров, бег 1500 и 3000 метров</t>
  </si>
  <si>
    <t>Пляжный волейбол</t>
  </si>
  <si>
    <t>Настольный теннис</t>
  </si>
  <si>
    <t>Перетягивание каната</t>
  </si>
  <si>
    <r>
      <t xml:space="preserve">Стрельба из </t>
    </r>
    <r>
      <rPr>
        <sz val="8.5"/>
        <color theme="1"/>
        <rFont val="Times New Roman"/>
        <family val="1"/>
        <charset val="204"/>
      </rPr>
      <t>пневматического пистолета</t>
    </r>
  </si>
  <si>
    <t>8-я Спартакиада Краснодарской краевой организации Общества «Динамо» среди ветеранов-пенсионеров органов безопасности и правопорядка</t>
  </si>
  <si>
    <t>Шахматы (быстрые)</t>
  </si>
  <si>
    <t>Шашки</t>
  </si>
  <si>
    <t>Дартс</t>
  </si>
  <si>
    <t>Рукопашный бой</t>
  </si>
  <si>
    <t>Дети 12-15 лет</t>
  </si>
  <si>
    <t>Декабрь</t>
  </si>
  <si>
    <t>Спартакиада Главного управления ФС ВНГ России по Краснодарскому краю</t>
  </si>
  <si>
    <t>Стрельба из боевого ручного стрелкового</t>
  </si>
  <si>
    <t>Самбо и боевое самбо</t>
  </si>
  <si>
    <t>Комплексное единоборство</t>
  </si>
  <si>
    <t xml:space="preserve">                                                        Краснодарская краевая  организация Общества «Динамо»</t>
  </si>
  <si>
    <t>Легкоатлетическая эстафета             4х400 метров</t>
  </si>
  <si>
    <t>Чемпионат Краснодарского края по микрофутзалу среди женщин</t>
  </si>
  <si>
    <t>г.Апшеронск</t>
  </si>
  <si>
    <t xml:space="preserve">мальчики 
до 10 лет 
2017г.р.
</t>
  </si>
  <si>
    <t xml:space="preserve">п. Новомихайловский
Туапсинский р-н
</t>
  </si>
  <si>
    <t>Первенство Краснодарского края по футзалу среди мальчиков   до 12 лет</t>
  </si>
  <si>
    <t>мальчики  до 12 лет</t>
  </si>
  <si>
    <t>девочки до  14 лет</t>
  </si>
  <si>
    <t>девочки  12 лет</t>
  </si>
  <si>
    <t>города и районы Краснодарского края, г. Краснодар</t>
  </si>
  <si>
    <t>Краевой турнир по футболу "Кожаный мяч - Лига юных футболистов" II этап (региональный)</t>
  </si>
  <si>
    <t>Краевой турнир по футболу среди смешанных детских команд (девочки и мальчики до 10 лет) I этап (региональный)</t>
  </si>
  <si>
    <t>Краевой турнир по футболу среди смешанных детских команд (девочки и мальчики до 12 лет)  I этап (региональный)</t>
  </si>
  <si>
    <t>Краевой турнир по футболу "Кожаный мяч - детям" I этап (региональный)</t>
  </si>
  <si>
    <t xml:space="preserve"> мальчики до 10 лет</t>
  </si>
  <si>
    <t>Краевые соревнования "Лето в кроссовках"</t>
  </si>
  <si>
    <t>Чемпионат Краснодарского края по керлингу среди смешанных команд</t>
  </si>
  <si>
    <t>Первенство Краснодарского края по парусному спорту (класс - парусная доска Техно, парусная доска IQF)</t>
  </si>
  <si>
    <t>Чемпионат Краснодарского края по парусному спорту (класс-кайтбординг TT:R, класс – кайтбординг фристайл)</t>
  </si>
  <si>
    <t xml:space="preserve">Первенство Краснодарского края 
по парусному спорту (класс-кайтбординг TT:R, класс – кайтбординг фристайл)
</t>
  </si>
  <si>
    <t xml:space="preserve">юноши, девушки
(до 19 лет
</t>
  </si>
  <si>
    <t>юноши, девушки
(до 13 лет)
юноши, девушки
(до 15 лет)
юноши, девушки
(до 17 лет)
юноши, девушки
(до 19 лет)
юниоры, юниорки 
(до 20 лет)
юниоры, юниорки 
(до 24 лет)</t>
  </si>
  <si>
    <t>Первенство Краснодарского края по парусному спорту</t>
  </si>
  <si>
    <t>Чемпионат Краснодарского края по парусному спорту</t>
  </si>
  <si>
    <t>Кубок Краснодарского края  ловля карпа (парные)</t>
  </si>
  <si>
    <t>Кубок Краснодарского края  ловля спиннингом с лодок (парные)</t>
  </si>
  <si>
    <t>Чемпионат Краснодарского края ловля карпа (парные)</t>
  </si>
  <si>
    <t>юноши, девушки до 17 лет, 15 лет, мальчики и девочки до 13 лет</t>
  </si>
  <si>
    <t>мальчики и девочки  7-9 лет, мальчики и девочки  10-11 лет; юноши и девушки 12-13 лет; юноши и девушки 14-15 лет; юниоры и юниорки 16-18 лет, юниоры и юниорки 16-20 лет</t>
  </si>
  <si>
    <t>Кубок Краснодарского края 2026</t>
  </si>
  <si>
    <t xml:space="preserve"> мужчины, женщины 19 лет и старше</t>
  </si>
  <si>
    <t>юниоры 13-18 лет</t>
  </si>
  <si>
    <t xml:space="preserve">Первенство Краснодарского края по мотоболу                                                                                                                </t>
  </si>
  <si>
    <t xml:space="preserve"> Чемпионат Краснодарского края по мотокроссу</t>
  </si>
  <si>
    <t>мужчины, женщины от 15 лет и старше</t>
  </si>
  <si>
    <t>Чемпионат Краснодарского края (длинная доска)</t>
  </si>
  <si>
    <t>Краевые соревнования "Зимняя волна"</t>
  </si>
  <si>
    <t>Чемпионат Краснодарского края (корткая доска)</t>
  </si>
  <si>
    <t>Первенство Краснодарского края (корткая доска)</t>
  </si>
  <si>
    <t>юниоры, юниорки (до 19 лет)</t>
  </si>
  <si>
    <t>Первенство Краснодарского края (доска с веслом)</t>
  </si>
  <si>
    <t>юниоры, юниорки (до 19 лет),             юниоры, юниорки (до 17 лет)</t>
  </si>
  <si>
    <t>Кубок Краснодарского края (вейксерфинг, вейкским) 1 этап</t>
  </si>
  <si>
    <t>Кубок Краснодарского края (доска с веслом) 1 этап</t>
  </si>
  <si>
    <t xml:space="preserve">Краевые соревнования (доска с веслом) </t>
  </si>
  <si>
    <t>Кубок Краснодарского края (доска с веслом) 2 этап, заключительный</t>
  </si>
  <si>
    <t>Кубок Краснодарского края (вейксерфинг, вейкским) 2 этап, заключительный</t>
  </si>
  <si>
    <t>г.Крымск</t>
  </si>
  <si>
    <t>Краевые соревнования "Крымская осень"</t>
  </si>
  <si>
    <t>юноши от 18 лет</t>
  </si>
  <si>
    <t>Краевой "Турнир памяти МС СССР, Заслуженного тренера России Комова А.В."</t>
  </si>
  <si>
    <t>Первенство Краснодарского края по хоккею среди мальчиков до 12 лет, финал сезона 2025-2026 гг.</t>
  </si>
  <si>
    <t xml:space="preserve">Краевые соревнования юных хоккеистов ,,Золотая шайба"  </t>
  </si>
  <si>
    <t>2009-2010 г.р.</t>
  </si>
  <si>
    <t>2015-2016 г.р.</t>
  </si>
  <si>
    <t xml:space="preserve">пгт.Сириус </t>
  </si>
  <si>
    <t>Первенство Краснодарского края по хоккею среди мальчиков  до 14 лет, сезон 2025-2026 гг.</t>
  </si>
  <si>
    <t xml:space="preserve">Краевые соревнования по бадминтону </t>
  </si>
  <si>
    <t xml:space="preserve">2 тур </t>
  </si>
  <si>
    <t>3 тур</t>
  </si>
  <si>
    <t>4 тур</t>
  </si>
  <si>
    <t>5 тур</t>
  </si>
  <si>
    <t>6 тур</t>
  </si>
  <si>
    <t>7 тур</t>
  </si>
  <si>
    <t>8 тур</t>
  </si>
  <si>
    <t>9 тур</t>
  </si>
  <si>
    <t>г.Белореченск</t>
  </si>
  <si>
    <t>г.Анапа</t>
  </si>
  <si>
    <t>г.Гулькевичи</t>
  </si>
  <si>
    <t>г.Лабинск</t>
  </si>
  <si>
    <t>Краевые соревнования «Кубок Губернатора Краснодарского края»</t>
  </si>
  <si>
    <t>ИТОГО</t>
  </si>
  <si>
    <t>Гребля на байдарках и каноэ</t>
  </si>
  <si>
    <t>Настольльный теннис</t>
  </si>
  <si>
    <t>г.Славянск-на-Кубани</t>
  </si>
  <si>
    <t>Чемпионат Краснодарского края по альпинизму</t>
  </si>
  <si>
    <t xml:space="preserve">Первенство Краснодарского края по  шахматам </t>
  </si>
  <si>
    <t xml:space="preserve">Плавание </t>
  </si>
  <si>
    <t>БОУЛИНГ</t>
  </si>
  <si>
    <t xml:space="preserve">        </t>
  </si>
  <si>
    <t>2012-2013, 2014-2015 г.р.</t>
  </si>
  <si>
    <t>БОЕВОЕ ЕДИНОБОРСТВО (ММА)</t>
  </si>
  <si>
    <t>юноши 12-13, 14-15, 16-17 лет юниоры 18-20 лет</t>
  </si>
  <si>
    <t>Краевые соревнования по боевому самбо "Лига самбо "Южный Рубеж"</t>
  </si>
  <si>
    <t>14-16, 16-18 лет</t>
  </si>
  <si>
    <t>Краевые соревнования  МС СССР ЗТР Г.В. Макеева(стрельба из пневматического оружия)</t>
  </si>
  <si>
    <t>Краевой фестиваль "Я рисую самбо"</t>
  </si>
  <si>
    <t>Краевые соревнования по плаванию на призы серебрянного и бронзового призера Олимпийских игр 1976 года в городе Монриале ЗМС, Л.П.Русановой</t>
  </si>
  <si>
    <t>Юниоры,  юниорки</t>
  </si>
  <si>
    <t>Краснодар</t>
  </si>
  <si>
    <t>04.02.2026</t>
  </si>
  <si>
    <t>08.02.2026</t>
  </si>
  <si>
    <t>03.03.2026</t>
  </si>
  <si>
    <t>07.03.2026</t>
  </si>
  <si>
    <t>14.03.2026</t>
  </si>
  <si>
    <t>17.03.2026</t>
  </si>
  <si>
    <t>22.04.2026</t>
  </si>
  <si>
    <t>25.04.2026</t>
  </si>
  <si>
    <t>07.09.2026</t>
  </si>
  <si>
    <t>12.09.2026</t>
  </si>
  <si>
    <t>05.10.2026</t>
  </si>
  <si>
    <t>09.10.2026</t>
  </si>
  <si>
    <t>19.10.2026</t>
  </si>
  <si>
    <t>23.10.2026</t>
  </si>
  <si>
    <t>25.11.2026</t>
  </si>
  <si>
    <t>Краевые соревнования "Героя Советского Союза", летчицы Е.Н.Носаль по прыжкам на батуте</t>
  </si>
  <si>
    <t>Краевые соревнования по плаванию "Новогодние старты"</t>
  </si>
  <si>
    <t>Чемпионат Краснодарского края по смешанному боевому единоборству (ММА)</t>
  </si>
  <si>
    <t>мужчины, женщины 35 лет и старше</t>
  </si>
  <si>
    <t>3 этап Краевых соревнований по пляжному волейболу среди команд ветеранов  - "Кубок федерации 2026", посвященные Дню Победы в Великой Отечественной войне</t>
  </si>
  <si>
    <t>4  этап Краевых соревнований по пляжному волейболу среди команд ветеранов  - "Кубок федерации 2026", посвященные Дню защиты детей</t>
  </si>
  <si>
    <t>5  этап Краевых соревнований по пляжному волейболу среди команд любителей  - "Кубок федерации 2026", посвященные Дню России</t>
  </si>
  <si>
    <t>15+</t>
  </si>
  <si>
    <t>18+</t>
  </si>
  <si>
    <t>женщины, мужчины</t>
  </si>
  <si>
    <t>женщины,  мужчины</t>
  </si>
  <si>
    <t>6  этап Краевых соревнований по пляжному волейболу среди команд любителей  - "Кубок федерации 2026"</t>
  </si>
  <si>
    <t>7 этап Краевых соревнований по пляжному волейболу среди команд любителей  - "Кубок федерации 2026", посвященные Дню семьи, любви и вернности</t>
  </si>
  <si>
    <t>8 этап Краевых соревнований по пляжному волейболу среди команд любителей  - "Кубок федерации 2026", посвященные Международному Дню Дружбы</t>
  </si>
  <si>
    <t>9 этап Краевых соревнований по пляжному волейболу среди команд любителей  - "Кубок федерации 2026", посвященные Дню Физкультурника</t>
  </si>
  <si>
    <t>10 этап Краевых соревнований по пляжному волейболу среди команд любителей  - "Кубок федерации 2026", посвященные Дню государственного флага РФ</t>
  </si>
  <si>
    <t>11 этап Краевых соревнований по пляжному волейболу среди команд любителей  - "Кубок федерации 2026", посвященные Дню Краснодарского края</t>
  </si>
  <si>
    <t>12  этап Краевых соревнований по пляжному волейболу среди команд любителей  - "Кубок федерации 2026", посвященные Дню города Краснодара</t>
  </si>
  <si>
    <t>Краевые соревнования по шахматам 'Армавир 2026"</t>
  </si>
  <si>
    <t>Краевые соревнования по шахматам"Мемориал А.А.Карабахцяна"</t>
  </si>
  <si>
    <t>г.Туапсе</t>
  </si>
  <si>
    <t>Краевые соревнования по блицу (лично-комнадные)</t>
  </si>
  <si>
    <t>Краевые соревнования по шахматам "Малая Земля"</t>
  </si>
  <si>
    <t>Краевые соревнования по шахматам памяти Алберта Ивановича Белогородцева</t>
  </si>
  <si>
    <t>Краевые соревнования по блицу "Кубок В.Б.Крамкина"</t>
  </si>
  <si>
    <t>мальчики и девочки до 9, 11, 13 лет; юноши и девушки до 15</t>
  </si>
  <si>
    <t xml:space="preserve">Краевые соревнования по шахматам памяти В.В.Цешковского                                                      </t>
  </si>
  <si>
    <t>07.10.2026                      08.10.2026                   09.10.2026                        10.10.2026</t>
  </si>
  <si>
    <t>ст.Северская</t>
  </si>
  <si>
    <t>Краевые соревнования по быстрым шахматам «Мемориал
А.В. Айвазяна»</t>
  </si>
  <si>
    <t xml:space="preserve">Чемпионат Краснодарского края по  шахматной композиции </t>
  </si>
  <si>
    <t>г.Геленджик</t>
  </si>
  <si>
    <t>Краевые соревнования "Кубок Краснодарского края по шахматной композиции"</t>
  </si>
  <si>
    <t>ст. Голубицкая</t>
  </si>
  <si>
    <t>Краевые соревнования по шашкам, памяти М.Р.Шпербер</t>
  </si>
  <si>
    <t>Чемпионат Краснодарского края по компьютерному спорту (дисциплина - боевая арена, тактичексий трехмерный бой, файтинг, соревновательная головоломка, стратегия в реальном времени, спортивный симулятор, технический симулятор)</t>
  </si>
  <si>
    <t>Краевые соревнования по компьютерному спорту(дисциплины - файтинг, соревновательная головоломка, спортивный симулятор, стратегия в реальном, технический симулятор времени)</t>
  </si>
  <si>
    <t>Краевые соревнования по компьютерному спорту(дисциплины - боевая арена, тактический трёхмерный бой)</t>
  </si>
  <si>
    <t>Кубок Краснодарского края по компьютерному спорту(дисциплины - боевая арена, тактический трёхмерный бой)</t>
  </si>
  <si>
    <t>Краевые соревнования по компьютерному спорту (дисциплина - боевая арена, тактичексий трехмерный бой, файтинг, соревновательная головоломка, стратегия в реальном времени, спортивный симулятор, технический симулятор)</t>
  </si>
  <si>
    <t>г. Краснодар (Динамо)</t>
  </si>
  <si>
    <t>НАРДЫ</t>
  </si>
  <si>
    <t>Чемпионат Краснодарского края по длинным нардам</t>
  </si>
  <si>
    <t>Краевые соревнования по длинным нардам "Краснодар Опен"</t>
  </si>
  <si>
    <t>Краевые соревнования по длинным нардам</t>
  </si>
  <si>
    <t>Чемпионат Краснодарского края по коротким нардам</t>
  </si>
  <si>
    <t>Краевые соревнования по коротким нардам "Краснодар Опен"</t>
  </si>
  <si>
    <t xml:space="preserve">Краевые соревнования по коротким нардам </t>
  </si>
  <si>
    <t>Краевые соревнования по гонкам дронов(беспилотных воздушных судов) (дисциплины: "технический симулятор-гонки беспилотных воздушных судов", «технический симулятор-гонки беспилотных воздушных судов-командные соревнования», «класс – 75 мм», "класс 75 мм-командные соревнования")</t>
  </si>
  <si>
    <t>Первенство Краснодарского края по гонкам дронов(беспилотных воздушных судов) (дисциплины: "технический симулятор-гонки беспилотных воздушных судов", «технический симулятор-гонки беспилотных воздушных судов-командные соревнования», «класс – 75 мм», "класс 75 мм-командные соревнования")</t>
  </si>
  <si>
    <t>Чемпионат Краснодарского края по гонкам дронов(беспилотных воздушных судов) (дисциплины: "технический симулятор-гонки беспилотных воздушных судов", «технический симулятор-гонки беспилотных воздушных судов-командные соревнования», «класс – 75 мм», "класс 75 мм-командные соревнования")</t>
  </si>
  <si>
    <t>Кубок Краснодарского края по гонкам дронов(беспилотных воздушных судов) (дисциплины: "технический симулятор-гонки беспилотных воздушных судов", «технический симулятор-гонки беспилотных воздушных судов-командные соревнования», «класс – 75 мм», "класс 75 мм-командные соревнования")</t>
  </si>
  <si>
    <t>мужчины и женщины, юниоры и юниорки (10-17 лет), мальчики, девочки (7-9 лет)</t>
  </si>
  <si>
    <t>юниоры и юниорки (10-17 лет), мальчики, девочки (7-9 лет)</t>
  </si>
  <si>
    <t>Краевые соревнования по спортивному программированию (дисциплина - "программирование беспилотных авиационных систем", "программирование робототехники", "программирование систем информационной безопасности", "программирование алгоритмическое")</t>
  </si>
  <si>
    <t>Первенство Краснодарского края по спортивному программированию (дисциплина - "программирование беспилотных авиационных систем", "программирование робототехники", "программирование систем информационной безопасности", "программирование алгоритмическое")</t>
  </si>
  <si>
    <t>Чемпионат Краснодарского края по спортивному программированию (дисциплина - "программирование беспилотных авиационных систем", "программирование робототехники", "программирование систем информационной безопасности", "программирование алгоритмическое")</t>
  </si>
  <si>
    <t>Кубок Краснодарского края по спортивному программированию (дисциплина - "программирование беспилотных авиационных систем", "программирование робототехники", "программирование систем информационной безопасности", "программирование алгоритмическое")</t>
  </si>
  <si>
    <t xml:space="preserve">Возраст
спортсменов
</t>
  </si>
  <si>
    <t>1 место</t>
  </si>
  <si>
    <t>2 место</t>
  </si>
  <si>
    <t>3 место</t>
  </si>
  <si>
    <t>1</t>
  </si>
  <si>
    <t>XXXV Универсиада Кубани среди высших учебных заведений</t>
  </si>
  <si>
    <t>17-25 лет</t>
  </si>
  <si>
    <t>2</t>
  </si>
  <si>
    <t>XVII спартакиада среди сборных команд органов исполнительной власти и структурных подразделений администрации Краснодарского края</t>
  </si>
  <si>
    <t>3</t>
  </si>
  <si>
    <t>XXXIII Сельские спортивные игры Кубани</t>
  </si>
  <si>
    <t>4</t>
  </si>
  <si>
    <t>5</t>
  </si>
  <si>
    <t>Весенний забег «Парковые тропы»</t>
  </si>
  <si>
    <t>4года и сташе</t>
  </si>
  <si>
    <t>6</t>
  </si>
  <si>
    <t>12 лет и старше</t>
  </si>
  <si>
    <t>7</t>
  </si>
  <si>
    <t>8</t>
  </si>
  <si>
    <t>55 и старше</t>
  </si>
  <si>
    <t>9</t>
  </si>
  <si>
    <t>10</t>
  </si>
  <si>
    <t>Краевой день бега «Кросс Нации» в рамках Всероссийского дня бега «Кросс Нации»</t>
  </si>
  <si>
    <t>11</t>
  </si>
  <si>
    <t>12</t>
  </si>
  <si>
    <t>13</t>
  </si>
  <si>
    <t>Ночной забег «Кубанская миля»</t>
  </si>
  <si>
    <t>8 лет и сташе</t>
  </si>
  <si>
    <t>За счет средств субсидии на иные цели</t>
  </si>
  <si>
    <r>
      <t xml:space="preserve">государственная программа Краснодарского края </t>
    </r>
    <r>
      <rPr>
        <sz val="12"/>
        <color rgb="FF000000"/>
        <rFont val="Times New Roman"/>
        <family val="1"/>
        <charset val="204"/>
      </rPr>
      <t>«Доступная среда»</t>
    </r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</si>
  <si>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</si>
  <si>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</si>
  <si>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</si>
  <si>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</si>
  <si>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</si>
  <si>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</si>
  <si>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</si>
  <si>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</si>
  <si>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</si>
  <si>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ИТОГО ПО СУБСИДИЯМ</t>
  </si>
  <si>
    <t xml:space="preserve">12-60 лет </t>
  </si>
  <si>
    <t xml:space="preserve"> г. Приморско-Ахтарск</t>
  </si>
  <si>
    <t xml:space="preserve"> г. Краснодар</t>
  </si>
  <si>
    <t>18.05.2026</t>
  </si>
  <si>
    <t>17.09.2026</t>
  </si>
  <si>
    <t>18.09.2026</t>
  </si>
  <si>
    <t>10.11.2026</t>
  </si>
  <si>
    <t>11.11.2026</t>
  </si>
  <si>
    <t>Чемпионат Краснодарского края по триатлону (I этап акватлон)</t>
  </si>
  <si>
    <t>г.      Курганинск</t>
  </si>
  <si>
    <t>с.Абрау-Дюрсо</t>
  </si>
  <si>
    <t>Краевой фестиваль по плаванию "Я-Пловец" I этап</t>
  </si>
  <si>
    <t>юноши, девушки 15-17лет</t>
  </si>
  <si>
    <t>юноши и девушки до 17 лет</t>
  </si>
  <si>
    <t>юноши и девушки 15  лет</t>
  </si>
  <si>
    <t>Красноармейский район</t>
  </si>
  <si>
    <t>Первенство Краснодарского края по гребному спорту среди юношей и девушек до 17 лет</t>
  </si>
  <si>
    <t>Первенство Краснодарского края по гребному спорту среди юниоров и юниорок до 23 лет</t>
  </si>
  <si>
    <t xml:space="preserve">Краевые соревнования, посвященные памяти заслуженного тренера РСФСР Горишняка Е.И. </t>
  </si>
  <si>
    <t>Краевые соревнования по современному пятиборью</t>
  </si>
  <si>
    <t>Краевые соревнования по теннису, посвященные празднованию Дня народного единства</t>
  </si>
  <si>
    <t>Краевые соревнования на призы Е.С.Весниной</t>
  </si>
  <si>
    <t>юноши, девушки 15-16 лет юноши, девушки 17-18 лет</t>
  </si>
  <si>
    <t>мужчины, женщины,  юниоры и юниорки до 20 лет (2007-2008 г.р.), юноши и девушки до 18 лет (2009-2010 г.р.)</t>
  </si>
  <si>
    <t>РЦСП</t>
  </si>
  <si>
    <t>Чемпионат Краснодарского края  в помещении</t>
  </si>
  <si>
    <t>мужчины, женщины, юниоры, юниорки до 20 лет (2007-2008 гг.р), юноши, девушки до 18 лет (2009-2010 гг.р.)</t>
  </si>
  <si>
    <t>Краевые соревнования по футболу "Путь к победе"среди мальчиков до 14 лет.</t>
  </si>
  <si>
    <t>Краевые соревнования по футболу "Путь к победе"среди мальчиков до 15 лет.</t>
  </si>
  <si>
    <t>Краевые соревнования по футболу "Путь к победе"среди мальчиков до 17 лет.</t>
  </si>
  <si>
    <t>мальчики до 17 лет</t>
  </si>
  <si>
    <t>ст.Ленинградаская (Ленинградский район)</t>
  </si>
  <si>
    <t xml:space="preserve">ТРИАТЛОН </t>
  </si>
  <si>
    <t>БРЕЙКИНГ</t>
  </si>
  <si>
    <t xml:space="preserve">Первенство Краснодарского края 
</t>
  </si>
  <si>
    <t>12 лет
13-15 лет
16-18 лет</t>
  </si>
  <si>
    <t xml:space="preserve">
19 лет и старше</t>
  </si>
  <si>
    <t>12 лет
13-15 лет
16-18 лет
19 лет и старше</t>
  </si>
  <si>
    <t>КИОКУШИН</t>
  </si>
  <si>
    <t xml:space="preserve">10-17 лет </t>
  </si>
  <si>
    <t xml:space="preserve">18 лет </t>
  </si>
  <si>
    <t xml:space="preserve">          РАФТИНГ</t>
  </si>
  <si>
    <t>Краевые соревнования по Рафтингу "Зимние старты"</t>
  </si>
  <si>
    <t>юноши/девушки
юниоры (до 20 лет) /юниорки(до 20 лет)</t>
  </si>
  <si>
    <t xml:space="preserve">Первенство Краснодарского края по Рафтингу </t>
  </si>
  <si>
    <t>юноши/девушки
юниоры(до 20 лет)/юниорки(до 20 лет)</t>
  </si>
  <si>
    <t>г. Горячий Ключ, р. Псекупс</t>
  </si>
  <si>
    <t>Краевые соревнования по рафтингу "Кубок центра туризма и экскурсий"</t>
  </si>
  <si>
    <t>ст. Ширванская р. Пшеха</t>
  </si>
  <si>
    <t xml:space="preserve">Кубок Краснодарского края по Рафтингу </t>
  </si>
  <si>
    <t>Мужчины/женщины</t>
  </si>
  <si>
    <t>ст. Каладжинская, р. Лаба</t>
  </si>
  <si>
    <t>юниоры(до 24 лет)/юниорки(до 24 лет)</t>
  </si>
  <si>
    <t>с. Никитино, р. Малая Лаба</t>
  </si>
  <si>
    <t>Чемпионат Краснодарского края по Рафтингу</t>
  </si>
  <si>
    <t>Первенство Краснодарского края по микрофутзалу среди мальчиков   9-10 лет</t>
  </si>
  <si>
    <t>мальчики  9-10 лет</t>
  </si>
  <si>
    <t>Первенство Краснодарского края по микрофутзалу среди девочек  9-10 лет</t>
  </si>
  <si>
    <t>девочки 9-10 лет</t>
  </si>
  <si>
    <t>юноши 13- 14 лет</t>
  </si>
  <si>
    <t>девушки 13- 14 лет</t>
  </si>
  <si>
    <t>ст.Старонижестеблиевская, Красноармейский район</t>
  </si>
  <si>
    <t>юноши 11- 12 лет</t>
  </si>
  <si>
    <t>юниоры 15-16 лет</t>
  </si>
  <si>
    <t xml:space="preserve">Кубок Краснодарского края по микрофутзалу среди женщин </t>
  </si>
  <si>
    <t xml:space="preserve">УШУ </t>
  </si>
  <si>
    <t xml:space="preserve">Информация о потребности в наградном материале на 2026 год  </t>
  </si>
  <si>
    <t>Краевой день бега "Кросс Нации" в рамках Всероссийского дня бега "Кросс Нации"</t>
  </si>
  <si>
    <t>Краевой спортивный  фестиваль  среди инвалидов  с нарушением слуха</t>
  </si>
  <si>
    <t>Первенство Краснодарского края по гандболу среди девушек до 16 лет</t>
  </si>
  <si>
    <t>Первенство Краснодарского края по гандболу среди юношей до 15 лет</t>
  </si>
  <si>
    <t>Первенство Краснодарского края по гандболу среди девочек до 13 лет</t>
  </si>
  <si>
    <r>
      <t xml:space="preserve">Всего </t>
    </r>
    <r>
      <rPr>
        <b/>
        <sz val="18"/>
        <rFont val="Times New Roman"/>
        <family val="1"/>
        <charset val="204"/>
      </rPr>
      <t>семнадцать миллионов сто двадцать две тысячи шестьсот сорок два рубля.</t>
    </r>
  </si>
  <si>
    <t>Баскетбол (девушки)</t>
  </si>
  <si>
    <t xml:space="preserve">Дата согласования положения </t>
  </si>
  <si>
    <t>Баскетбол (юноши)</t>
  </si>
  <si>
    <t>11.12.2025 в положении нет кубков</t>
  </si>
  <si>
    <t>Велосипедный спорт (Маунтибайк)</t>
  </si>
  <si>
    <t>г.Геленджик, с.Архипо-Осиповка</t>
  </si>
  <si>
    <t>Велосипедный спорт (дисциплина шоссе)</t>
  </si>
  <si>
    <t>Велосипедный спорт (BMX)</t>
  </si>
  <si>
    <t>Водное поло (юноши)</t>
  </si>
  <si>
    <t>Северский район, пгт.Ильский</t>
  </si>
  <si>
    <t>Курганинский район, г.Курганинск</t>
  </si>
  <si>
    <t>Волейбол (юноши)</t>
  </si>
  <si>
    <t>Гандбол (юноши)</t>
  </si>
  <si>
    <t>Павловский район, ст-ца Павловская</t>
  </si>
  <si>
    <t>Гандбол (девушки)</t>
  </si>
  <si>
    <t>ЛАПТА (девушки)</t>
  </si>
  <si>
    <t>ЛАПТА (юноши)</t>
  </si>
  <si>
    <t>Кущевский район, ст-ца Кущевская</t>
  </si>
  <si>
    <t xml:space="preserve">нет в потребности </t>
  </si>
  <si>
    <t>нет в потребности</t>
  </si>
  <si>
    <t>Красноармейский район, ст-ца Старожестеблиевская</t>
  </si>
  <si>
    <t>Регби-7 (юноши, девушки)</t>
  </si>
  <si>
    <t>Самбо (юноши)</t>
  </si>
  <si>
    <t>Самбо (девушки)</t>
  </si>
  <si>
    <t>Спортивная акробатика</t>
  </si>
  <si>
    <t xml:space="preserve">в потребности нет </t>
  </si>
  <si>
    <t>г.Горячий Ключ</t>
  </si>
  <si>
    <t>Спортивное ориентирование</t>
  </si>
  <si>
    <t>Теннис (юноши)</t>
  </si>
  <si>
    <t>Теннис (девушки)</t>
  </si>
  <si>
    <t>в потребности без кубков</t>
  </si>
  <si>
    <t>Тхэквондо ВТФ</t>
  </si>
  <si>
    <t>Тихорецкий район, ст-ца Архангелькая</t>
  </si>
  <si>
    <t>Хоккей на траве (юноши)</t>
  </si>
  <si>
    <t>Хоккей на траве (девушки)</t>
  </si>
  <si>
    <t>нет положения</t>
  </si>
  <si>
    <t>девушки (13-15 лет), юноши (13-16 лет), юниорки (15-19 лет), юниоры 15-20 лет)</t>
  </si>
  <si>
    <t>Краевые соревнования по компьютерному спорту(дисциплины - файтинг, соревновательная головоломка, спортивный симулятор, стратегия в реальном времени, технический симулятор)</t>
  </si>
  <si>
    <t>Краевые соревнования по компьютерному спорту (дисциплины - файтинг, соревновательная головоломка,  спортивный симулятор, стратегия в реальном времени,технический симулятор)</t>
  </si>
  <si>
    <t>Краевые соревнования по компьютерному спорту (дисциплины-  тактичексий трехмерный бой, боевая арена, файтинг, соревновательная головоломка,  спортивный симулятор,стратегия в реальном времени, технический симулятор)</t>
  </si>
  <si>
    <t>Краевые соревнования по компьютерному спорту(дисциплины - тактический трёхмерный бой, боевая арена )</t>
  </si>
  <si>
    <t>ст-ца Голубицкая</t>
  </si>
  <si>
    <t>положение 12.12.2025</t>
  </si>
  <si>
    <t>г.Усть-Лабинск</t>
  </si>
  <si>
    <t>Первенство Краснодарского края по гандболу среди мальчиков до 14 лет</t>
  </si>
  <si>
    <t>ст-Ленинградская</t>
  </si>
  <si>
    <t>Чемпионат Краснодарского края по пляжному гандболу среди мужских и женских команд, посвященный "Дню Победы"</t>
  </si>
  <si>
    <t>г-к-Анапа, с.Витязево</t>
  </si>
  <si>
    <t>Первенство Краснодарского края по пляжному гандболу среди юношейи девушек до 16 лет</t>
  </si>
  <si>
    <t>г.к.Анапа,с.Витязево</t>
  </si>
  <si>
    <t>г.к. Анапа, с.Витязево</t>
  </si>
  <si>
    <t>г.Тимашевск</t>
  </si>
  <si>
    <t>ст.Каневская,          Каневской район</t>
  </si>
  <si>
    <t>Кореновский район</t>
  </si>
  <si>
    <t>положение 12.12.2026</t>
  </si>
  <si>
    <t>Краевые соревнования по русским шашкам  "Турнир памяти А.М. Багдасаряна"</t>
  </si>
  <si>
    <t>Краевые соревнования на призы глав муниципальных образований Краснодарского края по русским шашкам</t>
  </si>
  <si>
    <t>1 этап: "На призы главы муниципального образования г. Армавир"</t>
  </si>
  <si>
    <t>2 этап: "На призы главы муниципального образования г. Приморско-Ахтарский муниципальный округ"</t>
  </si>
  <si>
    <t>3 этап: "На призы главы муниципального образования Северский район"</t>
  </si>
  <si>
    <t>4 этап: "На призы главы муниципального образования Динской район"</t>
  </si>
  <si>
    <t>г.Приморско-Ахтарск</t>
  </si>
  <si>
    <t>п.Южный, Динской район</t>
  </si>
  <si>
    <t>с.Коноково, Успенский район</t>
  </si>
  <si>
    <t>5 этап: "На призы главы муниципального образования Успенский район"</t>
  </si>
  <si>
    <t>Финал: "На призы главы муниципального образования г.Краснодар"</t>
  </si>
  <si>
    <t xml:space="preserve">Кубок Краснодарского края по фиджитал спорту (функционально-цифровому спорту) </t>
  </si>
  <si>
    <t>Чемпионат Краснодарского края (толчок-ДЦ, толчок ДЦ-Эстафета) (лично-командный)</t>
  </si>
  <si>
    <t>Первенство Краснодарского края  (рывок) (лично-командное)</t>
  </si>
  <si>
    <t>Чемпионат Краснодарского края (толчок) (лично-командный)</t>
  </si>
  <si>
    <t>Первенство Краснодарского края (толчок ДЦ, толчок ДЦ -эстафета) (лично-командное)</t>
  </si>
  <si>
    <t>Первенство Краснодарского края (толчок ДЦ), толчок ДЦ-эстафета  (лично-командное)</t>
  </si>
  <si>
    <t>Первенство Краснодарского края (толчок) (лично-командное)</t>
  </si>
  <si>
    <t>Первенство Краснодарского края (рывок) (лично-командное)</t>
  </si>
  <si>
    <t>положение 15.12.2025</t>
  </si>
  <si>
    <t>Первенство Краснодарского края (дисциплина 3-борье плавание)</t>
  </si>
  <si>
    <t>хутор Бараниковский, Славянский район</t>
  </si>
  <si>
    <t>станица Динская</t>
  </si>
  <si>
    <t>юноши ( до 18 лет)</t>
  </si>
  <si>
    <t>юноши ( до 17 лет)</t>
  </si>
  <si>
    <t xml:space="preserve"> мальчики до 15 лет, девочки 15 лет</t>
  </si>
  <si>
    <t>мальчики до 15 лет, девочки 15 лет</t>
  </si>
  <si>
    <t xml:space="preserve"> мальчики, девочки до 12-14 лет</t>
  </si>
  <si>
    <t>Краевые соревнования по регби "Олимпийские надежды", посвященные дню Победы в Великой Отечественной войне</t>
  </si>
  <si>
    <t>с.Витязево,г.Анапа</t>
  </si>
  <si>
    <t>мужчины с 17 лет</t>
  </si>
  <si>
    <t>мальчики до 16 лет, девочки 16 лет</t>
  </si>
  <si>
    <t>станица Динская, г.Крымск,                                   хут. Барниковский (Славянский район)                                              станица Старонижестеблиевская</t>
  </si>
  <si>
    <t>Краевые соревнования по регби                                                                                                  1 тур                                                                                                              2 тур                                                                                                                              3 тур                                                                                                                          4 тур</t>
  </si>
  <si>
    <t>21.03.2026 25.04.2026        19.09.2026                    03.10.2026</t>
  </si>
  <si>
    <t>21.03.2026 25.04.2026 19.09.2026  03.10.2026</t>
  </si>
  <si>
    <t>хутор Бараниковский, станица Динская,  ст-ца Динская, хутор Бараниковский</t>
  </si>
  <si>
    <t xml:space="preserve">Первенство Краснодарского края по регби                                                           1 тур                                                                                                              2 тур                                                                                                                              3 тур                                                                                                                       </t>
  </si>
  <si>
    <t>28.03.2026   10.10.2026  24.10.2026</t>
  </si>
  <si>
    <t>28.03.2026 10.10.2026  24.10.2026</t>
  </si>
  <si>
    <t>положение 17.12.2025</t>
  </si>
  <si>
    <t>Краевые соревнования по таврелям "Кубанская весна"</t>
  </si>
  <si>
    <t>Краевые соревнования по таврелям "Золотая осень"</t>
  </si>
  <si>
    <t>Краевые соревнования по баскетболу 3х3 среди юниоров  до 17 лет</t>
  </si>
  <si>
    <t>Краевые соревнования по баскетболу 3х3 среди юниорок  до 17 лет</t>
  </si>
  <si>
    <t>положение 18.12.2026</t>
  </si>
  <si>
    <t xml:space="preserve">Кубок  Краснодарского края </t>
  </si>
  <si>
    <t>положение 18.12.2025</t>
  </si>
  <si>
    <t>Положение 18.12.2025</t>
  </si>
  <si>
    <t>Первенство Краснодарского края по  микрофутзалу среди юношей  11-12 лет</t>
  </si>
  <si>
    <t>МИКРОФУТЗАЛ</t>
  </si>
  <si>
    <t>Первенство Краснодарского края по микрофутзалу среди девушек до 11-12 лет</t>
  </si>
  <si>
    <t>Первенство Краснодарского края по микрофутзалу среди юниорок 15-16 лет</t>
  </si>
  <si>
    <t>Первенство Краснодарского края по микрофутзалу среди юниоров  15-16 лет</t>
  </si>
  <si>
    <t>мужчины, женщины (2007 г.р. и старше)</t>
  </si>
  <si>
    <t>г.Курганинск</t>
  </si>
  <si>
    <t>пгт. Ильский, Северский район</t>
  </si>
  <si>
    <t>с. Витязево, г.Анапа</t>
  </si>
  <si>
    <t>с.Виятзево, г.Анапа</t>
  </si>
  <si>
    <t>пгт.Ильский, Северский район</t>
  </si>
  <si>
    <t>Первенство Краснодарского края по пляжному волейболу среди юношей и девушек до 16 лет                                                                               1 этап                                                                                                                                   2 этап                                                                                                               3 этап</t>
  </si>
  <si>
    <t>12.05.2026  22.06.2026  18.07.2026</t>
  </si>
  <si>
    <t>15.05.2026  25.06.2026 21.07.2026</t>
  </si>
  <si>
    <t>Первенство Краснодарского края по пляжному волейболу среди юношей и девушек до 17 лет                                                   1 этап                                                                                                                                   2 этап                                                                                                               3 этап</t>
  </si>
  <si>
    <t>15.05.2026  25.06.2026  21.07.2026</t>
  </si>
  <si>
    <t>18.05.2026  28.06.2026 24.07.2026</t>
  </si>
  <si>
    <t>с.Витязево, г.Анапа</t>
  </si>
  <si>
    <t>Республика Адыгея,пг. Тлюстенхабль</t>
  </si>
  <si>
    <t>Кубок Краснодарского края  сезон 2026-2027 г (1 этап)                                                                                                                                                                                                                                                    финал</t>
  </si>
  <si>
    <t xml:space="preserve">Кубок Краснодарского края (7 этап)  2025-2026 г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</si>
  <si>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Кубок Краснодарского края (8 этап)  2025-2026 г                                                                                                                                                                                                                                                   </t>
  </si>
  <si>
    <t>Кубок Краснодарского края  сезон 2026-2027 г (2 этап)                                                                                                                                                                                                                                                    финал</t>
  </si>
  <si>
    <t xml:space="preserve">Кубок Краснодарского края 2026-2027 г    (5 этап)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</si>
  <si>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Кубок Краснодарского края 2026-2027 г   (4 этап)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</si>
  <si>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Кубок Краснодарского края  2026-2027 г (6 этап)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</si>
  <si>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Кубок Краснодарского края 2026-2027 г (3 этап)                                                                                                                                                                                                                                                    </t>
  </si>
  <si>
    <t>положение 19.12.2025</t>
  </si>
  <si>
    <t>положение 19.12.2026</t>
  </si>
  <si>
    <t>ст-ца Староминская, Староминской район</t>
  </si>
  <si>
    <t>г.Темрюкский район</t>
  </si>
  <si>
    <t>14.12.2026</t>
  </si>
  <si>
    <t>Кубок  Краснодарского края по морскому многоборью (морское троеборье)</t>
  </si>
  <si>
    <t>юноши, девушки, мальчики, девочки</t>
  </si>
  <si>
    <t>положение 22.12.2025</t>
  </si>
  <si>
    <t>Краевые соревнования "ПОБЕДА"</t>
  </si>
  <si>
    <t>03.05.206</t>
  </si>
  <si>
    <t>увеличение на 48 комплектов медалей</t>
  </si>
  <si>
    <t xml:space="preserve">мальчики и девочки до 15 лет </t>
  </si>
  <si>
    <t>юниоры, юниорки  до 24  лет</t>
  </si>
  <si>
    <t>Чемпионат Краснодарского края по парусному спорту (класс -  парусная доска IQF)</t>
  </si>
  <si>
    <t>14.02.2026</t>
  </si>
  <si>
    <t>06.06.2026</t>
  </si>
  <si>
    <t>Первенство Краснодарского края по водному поло среди юношей до 15 лет</t>
  </si>
  <si>
    <t>Первенство Краснодарского края по водному поло среди юношей до 17 лет</t>
  </si>
  <si>
    <t>юноши до 19 лет</t>
  </si>
  <si>
    <t>Краевые соревнования по водному поло, посвященные памяти МС СССР Э.И.Иванова</t>
  </si>
  <si>
    <t>Краевые соревнования по водному поло</t>
  </si>
  <si>
    <t xml:space="preserve">Лично-командный чемпионат Краснодарского края (дисциплина шоссе)                                                                              1 тур                                                                                                                                                                                                                             </t>
  </si>
  <si>
    <t>ст-ца Номоминская</t>
  </si>
  <si>
    <t>с.Архипо-Осиповка</t>
  </si>
  <si>
    <t>пгт.Псебай</t>
  </si>
  <si>
    <t>положение 23.12.2025</t>
  </si>
  <si>
    <t xml:space="preserve">Лично-командный первенство  Краснодарского края (дисциплина маунтинбайк)                                                                              1 тур                                                                                                                                                                                                                             </t>
  </si>
  <si>
    <t>юноши, девушки 13,14 лет</t>
  </si>
  <si>
    <t xml:space="preserve">Лично-командное первенство Краснодарского края (дисциплина шоссе)                                                                              1 тур                                                                                                                                                                                                                             </t>
  </si>
  <si>
    <t>Лично-командное первенство Краснодарского края  (дисциплина шоссе)    1 тур</t>
  </si>
  <si>
    <t>Лично-командное первенство Краснодарского края  (дисциплина BMX)    1 тур</t>
  </si>
  <si>
    <t xml:space="preserve">Лично-командный чемпионат  Краснодарского края (дисциплина маунтинбайк)   1 тур                                                                                                                                                                                                                             </t>
  </si>
  <si>
    <t xml:space="preserve">Лично-командный чемпионат  Краснодарского края (дисциплина маунтинбайк)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</si>
  <si>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Лично-командный первенство  Краснодарского края (дисциплина маунтинбайк)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</si>
  <si>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положение 23.12.2026</t>
  </si>
  <si>
    <t>Чемпионат Краснодарского края по подводному спорту (группа дисциплин: апноэ в бассейне)</t>
  </si>
  <si>
    <t>Чемпионат Краснодарского края по подводному спорту (группа дициплин: открытая вода)</t>
  </si>
  <si>
    <t>Первенство Краснодарского края по подводному спорту (группа дисциплин: открытая вода)</t>
  </si>
  <si>
    <t>Краевые соревнования по подводному спорту "Черноморские старты" (группы дициплин: плавание в ластах, плавание с классических ластах, ныряние)</t>
  </si>
  <si>
    <t>Чемпионат Краснодарского края по подводному спорту (группа дициплин: апноэ-ныряние в глубину)</t>
  </si>
  <si>
    <t>Кубок Краснодарского края по подводному спорту (группы дициплин: плавание в ластах, плавание с классических ластах, ныряние)</t>
  </si>
  <si>
    <t>Краевые соревнования по подводному спорту "Новогодние старты" (группы дициплин: плавание в ластах, плавание с классических ластах, ныряние)</t>
  </si>
  <si>
    <t>Чемпионат Краснодарского края по подводному спорту  (группы дициплин: плавание в ластах, плавание с классических ластах, ныряние)</t>
  </si>
  <si>
    <t>Первенство Краснодарского края по подводному спорту  (группы дициплин: плавание в ластах, плавание с классических ластах, ныряние)</t>
  </si>
  <si>
    <t>юниоры, юниорки до 20 лет</t>
  </si>
  <si>
    <t>юниоры, юниорки до 16 лет</t>
  </si>
  <si>
    <t>увеличение на 7 комплектов</t>
  </si>
  <si>
    <t>2013-2020 г.р.</t>
  </si>
  <si>
    <t>увеличение 14 ком. Мед</t>
  </si>
  <si>
    <t>2013-2016 г.р</t>
  </si>
  <si>
    <t xml:space="preserve">2013-2016 г.р. </t>
  </si>
  <si>
    <t xml:space="preserve">2011-2014 г.р. </t>
  </si>
  <si>
    <t>2010-20124г.р.</t>
  </si>
  <si>
    <t xml:space="preserve">Краевые соревнования на призы глав муниципальных образований Краснодарского края по быстрым шахматам 1 этап: На призы главы муниципального образования Туапсинский район" </t>
  </si>
  <si>
    <t xml:space="preserve">Краевые соревнования на призы глав муниципальных образований Краснодарского края по быстрым шахматам </t>
  </si>
  <si>
    <t>3 этап: "На призы главы муниципального образования Белореченский район"</t>
  </si>
  <si>
    <t>4 этап: "На призы главы муниципального образования город Кранодар"</t>
  </si>
  <si>
    <t>5 этап: "На призы главы муниципального образования г.Новороссийск"</t>
  </si>
  <si>
    <t xml:space="preserve"> г.Новороссийск</t>
  </si>
  <si>
    <t>Финал: "На призы главы муниципального образования г.Геленджик"</t>
  </si>
  <si>
    <t>положение 24.12.2025</t>
  </si>
  <si>
    <t>Краевые соревнования по быстрым шахматам (лично-командные)</t>
  </si>
  <si>
    <t xml:space="preserve">Краевые соревнования по быстрым шахматам памяти Ирины Сафошкиной                       1 этап
2 этап
3 этап
4 этап
</t>
  </si>
  <si>
    <t>увеличение на 80 комплектов медалей</t>
  </si>
  <si>
    <t>13.03.2026</t>
  </si>
  <si>
    <t>15.03.2026</t>
  </si>
  <si>
    <t>пгт. Новомихайловский</t>
  </si>
  <si>
    <t>Краевые сревнования по хоккею среди мальчиков до 12 лет, 1 этап сезона 2025-2026 гг.</t>
  </si>
  <si>
    <t>Первенство Краснодарского края по хоккею среди мальчиков  до 13 лет, финал  2025-2026 гг.</t>
  </si>
  <si>
    <t>юноши до 12 лет</t>
  </si>
  <si>
    <t>Краевые соревнования Краснодарского края по хоккею среди мальчиков  до 12 лет, финал сезона 2025-2026 гг.</t>
  </si>
  <si>
    <t>Первенство Краснодарского края по хоккею среди юношей до 15 лет, финал сезона 2025-2026 гг.</t>
  </si>
  <si>
    <t>Первенство Краснодарского края по хоккею среди юношей до 17 лет, сезон 2025-2026 гг.</t>
  </si>
  <si>
    <t>юноши до 17  лет</t>
  </si>
  <si>
    <t>Чемпионат Краснодарского края среди мужчин, финал сезона 2025-2026 гг.</t>
  </si>
  <si>
    <t>положение 24.12.2026</t>
  </si>
  <si>
    <t>Краевые соревнования на водных дистанциях</t>
  </si>
  <si>
    <t>Краевые соревнования на велосипедных дистанциях «Кубок центра туризма и экскурсий Краснодарского края»</t>
  </si>
  <si>
    <t>Первенство Краснодарского края на велосипедных  дистанциях</t>
  </si>
  <si>
    <t>Краевые соревнования на водных  дистанциях «Кубок центра туризма и экскурсий Краснодарского края»</t>
  </si>
  <si>
    <t>Чемпионат Краснодарского края в группе дисциплин "маршрут"</t>
  </si>
  <si>
    <t>Кубок Краснодарского края в группе дисциплин "маршрут"</t>
  </si>
  <si>
    <t>Первенство Краснодарского края   в группе дисциплин "маршрут"</t>
  </si>
  <si>
    <t>положение 25.12.2025</t>
  </si>
  <si>
    <t>муниципальные образования Краснодарского края</t>
  </si>
  <si>
    <t>Краевые соревнования памяти Р.А.Гомлешко</t>
  </si>
  <si>
    <t>Первенство Краснодарского края среди мальчиков до 14 лет</t>
  </si>
  <si>
    <t>мальчики 14 лет</t>
  </si>
  <si>
    <t>Краевые соревнования Кубок Губернаторы Кранодарские края по спортивной борьбе (вольная борьба, греко-римская борьба)</t>
  </si>
  <si>
    <t>Первенство Краснодарского края по гандболу среди мальчиков  до 13 лет</t>
  </si>
  <si>
    <t>юниоры, юниорки до 19 лет, до 24 лет</t>
  </si>
  <si>
    <t>положение 29.12.2025</t>
  </si>
  <si>
    <t>юноши, девушки до 15,17 лет  лет</t>
  </si>
  <si>
    <t>г.Сочи, с. Эсто-садок</t>
  </si>
  <si>
    <t>г.Сочи, с. Эсто-Садок</t>
  </si>
  <si>
    <t>положение 26.12.2026</t>
  </si>
  <si>
    <t>положение 26.12.2025</t>
  </si>
  <si>
    <t>Чемпионат Краснодарского края (параллельный слалом)</t>
  </si>
  <si>
    <t>мужчины, женщины 2010 г.гр</t>
  </si>
  <si>
    <t>юниоры, юниорки (13-17 лет), юноши, девушки (10-12 лет)</t>
  </si>
  <si>
    <t>положение 29.12.2026</t>
  </si>
  <si>
    <t>Краевые соревнования, посвященные Всемирному дню дзюдо, среди юношей и девушек до 15 лет</t>
  </si>
  <si>
    <t>Краевые соревнования по дзюдо "Этап "Зима"</t>
  </si>
  <si>
    <t>Краевые соревнования по дзюдо "Этап Лето"</t>
  </si>
  <si>
    <t>Первенство Краснодарского края по дзюдо среди юниров и юниорок до 21 года</t>
  </si>
  <si>
    <t>Первенство Краснодарского края по дзюдо среди  юношей и девушек до 15 лет</t>
  </si>
  <si>
    <t>АВИАМОДЕЛЬНЫЙ СПОРТ</t>
  </si>
  <si>
    <t>юниоры, юниорки (10-18 лет)</t>
  </si>
  <si>
    <t>Первенство Краснодарского края по авиамодельному спорту в классе моделей F2D-модели "воздушного боя"</t>
  </si>
  <si>
    <t>Красносельское городское поселение, Гулькевичского района</t>
  </si>
  <si>
    <t>юниоры, юниорки (14 лет и старше)</t>
  </si>
  <si>
    <t>Чемпионат Краснодарского края по авиамодельному спорту в классе моделей F2D-модели "воздушного боя"</t>
  </si>
  <si>
    <t>Кубок Краснодарского края  в классе моделей F2B-моделей -пилотажные модели</t>
  </si>
  <si>
    <t>с. Красногвардейское, Республика Адыгея</t>
  </si>
  <si>
    <t>Первенство Краснодарского края (в отдельных упражнениях)</t>
  </si>
  <si>
    <t>Чемпионат Краснодарского края (в отдельных упражнениях)</t>
  </si>
  <si>
    <t>Краевые соревнования «Памяти ЗМС РФ С.Кушу»</t>
  </si>
  <si>
    <t>положение 30.12.2025</t>
  </si>
  <si>
    <t>Краевые соревнования по самбо "Лига самбо "Южный Рубеж" I этап</t>
  </si>
  <si>
    <t xml:space="preserve">16-18 лет </t>
  </si>
  <si>
    <t xml:space="preserve">Первенство Краснодарского края по боевому самбо среди юношей 16-18 лет </t>
  </si>
  <si>
    <t>Краевые соревнования по боевому самбо "Лига самбо "Южный Рубеж" II этап</t>
  </si>
  <si>
    <t>Первенство Краснодарского края по самбо среди юношей и девушек 12-14 лет</t>
  </si>
  <si>
    <t>юноши, девушки (12-14 лет),</t>
  </si>
  <si>
    <t>Краевые соревнования по самбо "Лига самбо "Южный Рубеж" II этап</t>
  </si>
  <si>
    <t>положение 30.12.2026</t>
  </si>
  <si>
    <t>Краевые соревнования "Акцент-2026"</t>
  </si>
  <si>
    <t>Краевые соревнования "Кубок Магнолии -2026"</t>
  </si>
  <si>
    <t>Краевые соревнования "Стиль-2026"</t>
  </si>
  <si>
    <t>24.04.2026 23.05.2026</t>
  </si>
  <si>
    <t>17.05.2026 27.05.2026</t>
  </si>
  <si>
    <t>Физкультурное мероприятие по футболу среди мальчиков до 10 лет.  Предварительный этап                                        Финальный этап.</t>
  </si>
  <si>
    <t>24.02.2026</t>
  </si>
  <si>
    <t>25.02.2026</t>
  </si>
  <si>
    <t>19.05.2026</t>
  </si>
  <si>
    <t>Чемпионат Краснодарского края по  танцам на колясках</t>
  </si>
  <si>
    <t>ст. Северская, Северский район</t>
  </si>
  <si>
    <t>Первенство Краснодарского края по бочча (ВС2 и ВС4)</t>
  </si>
  <si>
    <t>Первенство Краснодарского края по бочча (ВС1 и ВС3)</t>
  </si>
  <si>
    <t>Чемпионат  Краснодарского края по бочча (ВС2 и ВС4)</t>
  </si>
  <si>
    <t>Краевые соревнования  (одиночное катание, парное катание)</t>
  </si>
  <si>
    <t>Чемпионат Краснодарского края (игра 3 чел.x 3 чел.)</t>
  </si>
  <si>
    <t>Чемпионат Краснодарского края (игра 5 чел.x 5 чел.)</t>
  </si>
  <si>
    <t>п. Лоо, г. к.Сочи</t>
  </si>
  <si>
    <t>Краевой турнир, посвященный памяти героя СВО А.К.Боджяна</t>
  </si>
  <si>
    <t>Краевые соревнования по воднолыжному спорту</t>
  </si>
  <si>
    <t>х.Маевский, Славянский район</t>
  </si>
  <si>
    <t>ст-ца Новотитаровская, Динской район</t>
  </si>
  <si>
    <t>г.Новокубанск</t>
  </si>
  <si>
    <t>Краевые соревнования в честь Дня защитника Отечества, "Памяти Героя России майора ФСБ В.М.Евскина"</t>
  </si>
  <si>
    <t>Первенство Краснодарского края среди юношей и девушек младшего возраста</t>
  </si>
  <si>
    <t>Первенство Краснодарского края среди юношей и девушек среднего и старшего возраста</t>
  </si>
  <si>
    <t>юноши, девушки 14-17 лет</t>
  </si>
  <si>
    <t>с.Витязево,г. Анапа</t>
  </si>
  <si>
    <t xml:space="preserve">Города и районы Краснодарского края и Республики  Адыгея       </t>
  </si>
  <si>
    <t>Города и районы Краснодарского края и Республики  Адыгея     пос.Новомихайловский Туапсинский район</t>
  </si>
  <si>
    <t>Первенство Краснодарского края по футболу среди мальчиков до 14 лет.                                    Предварительный этап                                                     Финальный этап</t>
  </si>
  <si>
    <t>Первенство Краснодарского края по мини-футболу среди мальчиков до 12 лет.                                            Предварительный этап                                                     Финальный этап</t>
  </si>
  <si>
    <t>Первенство Краснодарского края по футболу среди мальчиков до 13 лет.                                   Предварительный этап                                                     Финальный этап</t>
  </si>
  <si>
    <t>Города и районы Краснодарского края и Республики  Адыгея   п. Широкая Балка                               (г. Новороссийск)</t>
  </si>
  <si>
    <t>Первенство Краснодарского края по футболу среди мальчиков до 15 лет.                                         Предварительный этап                                                     Финальный этап</t>
  </si>
  <si>
    <t>Города и районы Краснодарского края и Республики  Адыгея п. Широкая Балка                               (г. Новороссийск)</t>
  </si>
  <si>
    <t>Первенство Краснодарского края по пляжному футболу среди девочек до 13 лет.                                                   Предварительный этап                                                     Финальный этап</t>
  </si>
  <si>
    <t>Города и районы Краснодарского края и Республики  Адыгея    г.Краснодар</t>
  </si>
  <si>
    <t>Краевые соревнования по мини-футболу  среди девочек  до 11 лет.                                                  Предварительный этап                                                     Финальный этап</t>
  </si>
  <si>
    <t>Города и районы Краснодарского края и Республики  Адыгея</t>
  </si>
  <si>
    <t>Города и районы Краснодарского края и Республики  Адыгея  г.Краснодар</t>
  </si>
  <si>
    <t xml:space="preserve">Города и районы Краснодарского края и Республики  Адыгея </t>
  </si>
  <si>
    <t>Первенство Краснодарского края  по мини-футболу среди мальчиков до 11 лет.                              Предварительный этап                                                     Финальный этап</t>
  </si>
  <si>
    <t>Города и районы Краснодарского края и Республики  Адыгея       пос. Новомихайловский (Туапсинский район)</t>
  </si>
  <si>
    <t xml:space="preserve">Краевые соревнования по пляжному футболу среди мальчиков до 12 лет.                                                </t>
  </si>
  <si>
    <t>г. Тихорецк, Тихорецкий район</t>
  </si>
  <si>
    <t>Краевые соревнования по пляжному футболу среди мальчиков до 14 лет</t>
  </si>
  <si>
    <t>юноши  до 16 лет</t>
  </si>
  <si>
    <t>Первенство Краснодарского края по футболу среди юношей до 16 лет.                                           Предварительный этап                                                     Финальный этап</t>
  </si>
  <si>
    <t>Первенство Краснодарского края среди юношей до 17 лет.                                                               Предварительный этап                                                     Финальный этап</t>
  </si>
  <si>
    <t>Краевые соревнования по футболу на "Кубок Краснодарской краевой федерации футбола" среди мальчиков до 13 лет.</t>
  </si>
  <si>
    <t>п. Широкая Балка                               (г. Новороссийск)</t>
  </si>
  <si>
    <t>Первенство Краснодарского края по мини-футболу  среди девочек  до 11 лет.                                                 Предварительный этап                                                     Финальный этап</t>
  </si>
  <si>
    <t>Краевые соревнования по футболу на "Кубок Краснодарской краевой федерации футбола" среди мальчиков до 14 лет.</t>
  </si>
  <si>
    <t>Краевые соревнования по футболу на "Кубок Краснодарской краевой федерации футбола" среди мальчиков до 12 лет.</t>
  </si>
  <si>
    <t>Краевые соревнования по футболу на "Кубок Краснодарской краевой федерации футбола" среди мальчиков до 11 лет.</t>
  </si>
  <si>
    <t>Города и районы Краснодарского края г.Краснодар</t>
  </si>
  <si>
    <t>Краевые соревнования по футболу «Жемчужная бутса» среди девочек до 15, до 13 лет.</t>
  </si>
  <si>
    <t>девочки
до 15 лет, до 13 лет</t>
  </si>
  <si>
    <t>Краевые соревнования по футболу «Жемчужная бутса» среди девочек до 12 лет, до 11 лет.</t>
  </si>
  <si>
    <t>девочки до 12 лет, до 11 лет</t>
  </si>
  <si>
    <t>Краевые соревнования по футболу на "Кубок Краснодарской краевой федерации футбола" среди мальчиков до 15 лет.</t>
  </si>
  <si>
    <t>Краевые соревнования по футболу "Путь к победе"среди юношей до 16 лет.</t>
  </si>
  <si>
    <t>Первенство Краснодарского края по футзалу среди девочек до 14 лет                                     Предварительный этап                                                     Финальный этап</t>
  </si>
  <si>
    <t>Первенство Краснодарского края по футзалу среди девочек до 12 лет                                      Предварительный этап                                                     Финальный этап</t>
  </si>
  <si>
    <t>05.06.2026</t>
  </si>
  <si>
    <t xml:space="preserve">Чемпионат  Краснодарского края </t>
  </si>
  <si>
    <t>положение 12.01.2026</t>
  </si>
  <si>
    <t>ст.Брюховецкая</t>
  </si>
  <si>
    <t>Краевые соревнования памяти основательниц художественной гимнастики на Кубани</t>
  </si>
  <si>
    <t>2011-2012 г.р.</t>
  </si>
  <si>
    <t>положение 14.01.2026</t>
  </si>
  <si>
    <t>г.Усть -Лабинск</t>
  </si>
  <si>
    <t>Чемпионат Краснодарского края (радиосвязь на УКВ) "Защитник Отечества"</t>
  </si>
  <si>
    <t>Краевые соревнования по радиоспорту "Кубок Победы", связь на КВ</t>
  </si>
  <si>
    <t>Чемпионат Краснодарского края по раосвязи на УКВ "Кубок Кубани"</t>
  </si>
  <si>
    <t>Открытый чемпионат Краснодарского края по радиоспорту связь на КВ</t>
  </si>
  <si>
    <t>10.04.2026</t>
  </si>
  <si>
    <t>12.04.2026</t>
  </si>
  <si>
    <t>Чемпионат Краснодарского края  (в дисциплине "Боулдеринг")</t>
  </si>
  <si>
    <t>Первенство Краснодарского края (в дисциплине "Боулдеринг")</t>
  </si>
  <si>
    <t>Первенство Краснодарского края (в дисциплинах "Лазание на трудность", "Лазание на скорость")</t>
  </si>
  <si>
    <t>19.11.2026</t>
  </si>
  <si>
    <t>22.11.2026</t>
  </si>
  <si>
    <t>Чемпионат Краснодарского края   (в дисциплинах "Лазание на трудность", "Лазание на скорость")</t>
  </si>
  <si>
    <t>3-5 февраля</t>
  </si>
  <si>
    <t>17-19 февраля</t>
  </si>
  <si>
    <t>24-27 февраля</t>
  </si>
  <si>
    <t>03-05 марта</t>
  </si>
  <si>
    <t xml:space="preserve">17-18 марта </t>
  </si>
  <si>
    <t xml:space="preserve">07-09 апреля </t>
  </si>
  <si>
    <t xml:space="preserve">21-23 апреля </t>
  </si>
  <si>
    <t xml:space="preserve">09-12 мая </t>
  </si>
  <si>
    <t>положение 19.01.2026</t>
  </si>
  <si>
    <t>Краевые соревнования "Смена"по хоккею на траве</t>
  </si>
  <si>
    <t xml:space="preserve"> 05.04.2026</t>
  </si>
  <si>
    <t>юноши 13-18 лет</t>
  </si>
  <si>
    <t xml:space="preserve">Первенство Краснодарского края по хоккею на траве </t>
  </si>
  <si>
    <t>юноши до 12-14 лет</t>
  </si>
  <si>
    <t>девушки до 12-14 лет</t>
  </si>
  <si>
    <t>девушки  до 17 лет</t>
  </si>
  <si>
    <t xml:space="preserve"> девушки  13-18 лет</t>
  </si>
  <si>
    <t>Первенство Краснодарского края по киокушин (группа дисциплин киокушин)</t>
  </si>
  <si>
    <t>Кубок Краснодарского края по киокушин (дисциплина киокушин)</t>
  </si>
  <si>
    <t>Чемпионат Краснодарского края  по киокушин (группа дисциплин киокушин)</t>
  </si>
  <si>
    <t>Краевые соревнования по киокушин (дисциплина киокушин)</t>
  </si>
  <si>
    <t xml:space="preserve">г. Туапсе </t>
  </si>
  <si>
    <t>2 этап: "На призы главы муниципального образования  Тимашевский район"</t>
  </si>
  <si>
    <t>Спартакиада Главного управления  по Краснодарскому краю Федеральной службы войск национальной гвардии Российской Федерации и Краснодарской краевой организации Общества "Динамо" в 2026 году</t>
  </si>
  <si>
    <t xml:space="preserve">служебно-боевая стрельта </t>
  </si>
  <si>
    <t xml:space="preserve">Легкая атлетика  (кросс)            </t>
  </si>
  <si>
    <t>военно многоборье-спортивное многоборье</t>
  </si>
  <si>
    <t>выдано</t>
  </si>
  <si>
    <t>мальчики и девочки                (до 12-18 лет)</t>
  </si>
  <si>
    <t>юноши и девушки                              (12 -18 лет)</t>
  </si>
  <si>
    <t>ст.Анастасиевская, Славянский район</t>
  </si>
  <si>
    <t>положение 27.01.2026</t>
  </si>
  <si>
    <t>девушки 11- 12 лет</t>
  </si>
  <si>
    <t>Первенство Краснодарского края по микрофутзалу среди юношей 13- 14 лет</t>
  </si>
  <si>
    <t>Первенство Краснодарского края по микрофутзалу среди девушек до 13-14 лет</t>
  </si>
  <si>
    <t>VIII Спартакиада Краснодарской краевой организации Общества «Динамо» среди ветеранов-пенсионеров органов безопасности и правопорядка</t>
  </si>
  <si>
    <t>город-курорт Геленджик, с. Дивноморское</t>
  </si>
  <si>
    <t>Спартакиада Краснодарской краевой организации Общества «Динамо» совместно с Новороссийской городской организацией Общества "Динамо"</t>
  </si>
  <si>
    <t xml:space="preserve"> Общекомандное первенство</t>
  </si>
  <si>
    <t>Личное первенство Краснодарского края среди ветеранов по гиревому спорту  в толчке ДЦ</t>
  </si>
  <si>
    <t>Личное первенство Краснодарского края среди ветеранов по гиревому спорту  (классический  толчок) (мужчины, женщины)</t>
  </si>
  <si>
    <t>положение 30.01.2026</t>
  </si>
  <si>
    <t>Чемпионат  Краснодарского края по баскетболу среди мужчин                                                                   предварительный этап                                                              финал</t>
  </si>
  <si>
    <t>Чемпионат  Краснодарского края по баскетболу среди женщин                                                                   предварительный этап                                                              финал</t>
  </si>
  <si>
    <t>01.02.2026                 02.06.2026</t>
  </si>
  <si>
    <t>01.06.2026               08.06.2026</t>
  </si>
  <si>
    <t xml:space="preserve"> МО Краснодарского края                         г.Славянск-на -Кубани</t>
  </si>
  <si>
    <t xml:space="preserve"> г.Славянск-на -Кубани</t>
  </si>
  <si>
    <t>до 11 лет</t>
  </si>
  <si>
    <t>Краевые соревнования по баскетболу среди девушек  до 11 лет</t>
  </si>
  <si>
    <t>ст-ца Голубицкая, Темрюкский район</t>
  </si>
  <si>
    <t>Краевые соревнования по баскетболу среди юношей  до 12 лет</t>
  </si>
  <si>
    <t>г.Абинск</t>
  </si>
  <si>
    <t>Первенство Краснодарского края  по баскетболу среди юношей   до 11 лет</t>
  </si>
  <si>
    <t>Первенство Краснодарского края  по баскетболу среди юношей  до 13 лет</t>
  </si>
  <si>
    <t>Краевые спортивные игры "Спорт против наркотиков"                         I  этап                                                                                                              II этап</t>
  </si>
  <si>
    <t>12.05.2026                       26.06.2026</t>
  </si>
  <si>
    <t>01.06.2026                26.06.2026</t>
  </si>
  <si>
    <t>XIII  летняя Спартакиада учащихся (юношеская) Кубани 2026 года (по видам спорта)</t>
  </si>
  <si>
    <t xml:space="preserve">Первенство Краснодарского края ВТФ - пхумсэ по тхэквондо среди юниоров и юниорок 15-17 лет, юноши и девушки 12-14 лет </t>
  </si>
  <si>
    <t>положение 03.02.2026</t>
  </si>
  <si>
    <t>Первенство Краснодарского края по смешанному боевому единоборству (ММА) среди юношей (12-13, 14-15, 16-17 лет) и  юниоров 18-20 лет</t>
  </si>
  <si>
    <t xml:space="preserve">юниоры и юниорки (15-17 лет), юноши и девушки (12-14 лет), мальчики, девочки </t>
  </si>
  <si>
    <t xml:space="preserve">февраль </t>
  </si>
  <si>
    <t>Краевые соревнования "Кубок имени А.Е. Рябцева" ловля спиннингом с лодок (парные)</t>
  </si>
  <si>
    <t>Кубок Краснодарского края ловля спиннингом с берега</t>
  </si>
  <si>
    <t>Кубок Краснодарского края ловля  донной удочкой</t>
  </si>
  <si>
    <t>Тимашевский район</t>
  </si>
  <si>
    <t>Чемпионат Краснодарского края  (ловля спиннингом с берега)</t>
  </si>
  <si>
    <t>Крымский район</t>
  </si>
  <si>
    <t>Краевые соревнования "Старая Щука" по ловле спиннингом с лодок (парные)</t>
  </si>
  <si>
    <t>Чемпионат Краснодарского края ловля спиннингом с лодок (парные)</t>
  </si>
  <si>
    <t>Краевые семейные спортивные игры «Стартуем вместе»      I этап,   II этап</t>
  </si>
  <si>
    <t>муниципальные образования Краснодарского края, г. Славянск-на -Кубани</t>
  </si>
  <si>
    <t>Первенство Краснодарского края среди юношей и девушек (до 15 лет)</t>
  </si>
  <si>
    <t xml:space="preserve">Чемпионат Краснодарского края в дисциплинах: К1,  фулл - контакт, лоу-кик </t>
  </si>
  <si>
    <t xml:space="preserve">Первенство Краснодарского края по кикбоксингу в дисциплинах: К1, фулл -контакт, лоу- кик
</t>
  </si>
  <si>
    <t>Чемпионат Краснодарского края в дисциплинах: лайт-контакт, поинтфайтинг, свободная форма,  кик - форма, свободная форма с предметом, кик -форма с предметом</t>
  </si>
  <si>
    <t>Первенство Краснодарского края в дисциплинах: лайт-контакт, поинтфайтинг, свободная форма,  кик - форма, свободная форма с предметом, кик -форма с предметом</t>
  </si>
  <si>
    <t>положение 09.02.2026</t>
  </si>
  <si>
    <t>Краевые соревнования по вестилевому каратэ (дисциплина СЗ)</t>
  </si>
  <si>
    <t>Чемпионат Краснодарского края по вестилевому каратэ (дисциплина СЗ-ката-соло, ПК,ОК)</t>
  </si>
  <si>
    <t>Краевые соревнования по вестилевому каратэ (дисциплина СЗ-ката-соло, ПК,ОК)</t>
  </si>
  <si>
    <t>Краевые соревнования по вестилевому каратэ "VII  Кубок Ники"(дисциплина СЗ-ката-соло, ПК,ОК)</t>
  </si>
  <si>
    <t>Турнир Краснодарского края по волейболу среди команд ветеранов в честь Дня Защитника Отечества</t>
  </si>
  <si>
    <t>28.02.2026               17.05.2026</t>
  </si>
  <si>
    <t>21.03.2026                       23.05.2026</t>
  </si>
  <si>
    <t>01.03.2026                     01.06.2026</t>
  </si>
  <si>
    <t>22.03.2026               04.06.2026</t>
  </si>
  <si>
    <t>21.03.2026          11.05.2026</t>
  </si>
  <si>
    <t>25.04.2026          16.05.2026</t>
  </si>
  <si>
    <t>26.04.2026    11.05.2026</t>
  </si>
  <si>
    <t>22.03.2026          06.05.2026</t>
  </si>
  <si>
    <t>30.08.2026          19.10.2026</t>
  </si>
  <si>
    <t>11.10.2026         24.10.2026</t>
  </si>
  <si>
    <t>29.08.2026             14.10.2026</t>
  </si>
  <si>
    <t>03.10.2026                19.10.2026</t>
  </si>
  <si>
    <t>25.04.2026                 28.05.2026</t>
  </si>
  <si>
    <t>16.05.2026                           31.05.2026</t>
  </si>
  <si>
    <t>Краевые соревнования по пляжному футболу среди юношей  до 16 лет</t>
  </si>
  <si>
    <t>г.-к. Анапа. Пионерский проспект</t>
  </si>
  <si>
    <t>ст-ца Холмская                  (МО Абинск)</t>
  </si>
  <si>
    <t xml:space="preserve">XXXV Универсиада Кубани среди высших учебных заведений (по видам спорта) </t>
  </si>
  <si>
    <t>Краевые соревнования дисциплина "В средах защиты" и АРБ в разделе "В кимано"памяти А.Гайваровского</t>
  </si>
  <si>
    <t>Краевые соревнования ко дню памяти воинов Староминчан, среди юношей и девушек 12-13, 14-15, 16-17 лет, юниоры и юниорки 18-20 лет</t>
  </si>
  <si>
    <t xml:space="preserve"> юношей и девушек 12-13, 14-15, 16-17 лет, юниоры и юниорки 18-20 лет</t>
  </si>
  <si>
    <t xml:space="preserve">Первенство Краснодарского края, среди юношей и девушек 12-13, 14-15, 16-17 лет, юниоры и юниорки 18-20 лет </t>
  </si>
  <si>
    <t>п.Сукко (МО Анапа)</t>
  </si>
  <si>
    <t>Первенство Краснодарского края дисциплина: средства защиты, среди юношей и девушек 12-13, 14-15, 16-17 лет, юниоры и юниорки 18-20 лет</t>
  </si>
  <si>
    <t>Чемпионат  Краснодарского края в дисциплине:" В средствах защиты" мужчины и женщины</t>
  </si>
  <si>
    <t>г. Краснодар, Краснодарский край</t>
  </si>
  <si>
    <t>Первенство Краснодарского края  по вестилевому каратэ (дисциплина СЗ-ката-соло, ПК,ОК)</t>
  </si>
  <si>
    <t>Первенство Краснодарского края по вестилевому каратэ (дисциплина СЗ)</t>
  </si>
  <si>
    <t>ст.Ленинградская</t>
  </si>
  <si>
    <t xml:space="preserve">Краевые соревнования  "Весенний Кубок ФРС "  (парные) </t>
  </si>
  <si>
    <t>г.Краснодар, х.Ленина</t>
  </si>
  <si>
    <t>Ростовская область, Выселовское водохранилище</t>
  </si>
  <si>
    <t>г.Сочи, пос. Монастырь</t>
  </si>
  <si>
    <t>п. Никитино, Мостовской район, Кранодарский край</t>
  </si>
  <si>
    <t>Чемпионат Краснодарского края по морскому многоборью (дисциплина гребля на шлюпках ЯЛ-6)</t>
  </si>
  <si>
    <t>Чемпионат Краснодарского края по морскому многоборью (дисциплина гребно-парусное многоборье)</t>
  </si>
  <si>
    <t>Первенство Краснодарского края по морскому многоборью (дисциплина гребля на шлюпках ЯЛ-6)</t>
  </si>
  <si>
    <t>Первенство Краснодарского края по морскому многоборью (дисциплина гребно-парусное многоборье)</t>
  </si>
  <si>
    <t>Краевые соревнования по морскому многоборью (дисциплина морское троеборье)</t>
  </si>
  <si>
    <t>Первенство Краснодарского края по ушу  (саньда, таолу, кунгфу-традиционное ушу)</t>
  </si>
  <si>
    <t xml:space="preserve">                ГОСУДАРСТВЕННАЯ ПРОГРАММА КРАСНОДАРСКОГО КРАЯ</t>
  </si>
  <si>
    <t xml:space="preserve">          СПОРТИВНЫЕ СОРЕВНОВАНИЯ ПО ВИДАМ СПОРТА</t>
  </si>
  <si>
    <t xml:space="preserve">           ВОДНОЛЫЖНЫЙ СПОРТ</t>
  </si>
  <si>
    <t xml:space="preserve">          ГОРОДОШНЫЙ СПОРТ</t>
  </si>
  <si>
    <t xml:space="preserve">             ГОРНОЛЫЖНЫЙ СПОРТ</t>
  </si>
  <si>
    <t xml:space="preserve">           ПЭЙНТБОЛ</t>
  </si>
  <si>
    <t xml:space="preserve">          САМБО</t>
  </si>
  <si>
    <t xml:space="preserve">           СПОРТИВНОЕ ПРОГРАММИРОВАНИЕ</t>
  </si>
  <si>
    <t xml:space="preserve">           ТАНЦЕВАЛЬНЫЙ СПОРТ</t>
  </si>
  <si>
    <t xml:space="preserve">            ТАВРЕЛИ </t>
  </si>
  <si>
    <t xml:space="preserve">           ШАШКИ</t>
  </si>
  <si>
    <t xml:space="preserve">           БРЕЙКИНГ</t>
  </si>
  <si>
    <t xml:space="preserve">              ГО</t>
  </si>
  <si>
    <r>
      <rPr>
        <sz val="12"/>
        <rFont val="Times New Roman"/>
        <family val="1"/>
        <charset val="204"/>
      </rPr>
      <t xml:space="preserve">Краевые соревнования «Памяти А.И. Майстренко» 
 </t>
    </r>
    <r>
      <rPr>
        <b/>
        <sz val="12"/>
        <rFont val="Times New Roman"/>
        <family val="1"/>
        <charset val="204"/>
      </rPr>
      <t xml:space="preserve">
</t>
    </r>
  </si>
  <si>
    <t>Всего: семнадцать миллионов восемьсот двадцать пять тысяч двести девяносто рублей 00 копеек</t>
  </si>
  <si>
    <t>_</t>
  </si>
  <si>
    <t xml:space="preserve">УТВЕРЖДАЮ                                                                           Руководитель ГБУ КК "Центр развития спорта" ________________ В.П. Колпаков                                                            "_____" ____________ 20____ г.                                                 согласно приказу                                                                      </t>
  </si>
  <si>
    <t xml:space="preserve">          ВСЕСТИЛЕВОЕ КАРАТЭ</t>
  </si>
  <si>
    <t xml:space="preserve">          ВЕЛОСИПЕДНЫЙ СПОРТ</t>
  </si>
  <si>
    <t xml:space="preserve">           ГОРНОЛЫЖНЫЙ СПОРТ</t>
  </si>
  <si>
    <t xml:space="preserve">          КОМПЬЮТЕРНЫЙ СПОРТ</t>
  </si>
  <si>
    <t xml:space="preserve">          РАДИОСПОРТ</t>
  </si>
  <si>
    <t xml:space="preserve">          СПОРТ ГЛУХИХ</t>
  </si>
  <si>
    <t xml:space="preserve">             ХУДОЖЕСТВЕННАЯ ГИМНАСТИКА</t>
  </si>
  <si>
    <t xml:space="preserve">         РЕГБИ</t>
  </si>
  <si>
    <t xml:space="preserve">           АЛЬПИНИЗМ</t>
  </si>
  <si>
    <t xml:space="preserve">           ГАНДБОЛ</t>
  </si>
  <si>
    <t xml:space="preserve">           КИКБОКСИНГ</t>
  </si>
  <si>
    <t xml:space="preserve">          РЕГБИ</t>
  </si>
  <si>
    <t xml:space="preserve">            СКАЛОЛАЗАНИЕ</t>
  </si>
  <si>
    <t xml:space="preserve">           СЁТОКАН  КОБУДО</t>
  </si>
  <si>
    <t>Календарный план официальных физкультурных и спортивных мероприятий государственного бюджетного учреждения Краснодарского края "Центр развития спорта" на 2026 год в части обеспечения наградной атрибутикой  за счет субсидий на финансовое обеспечение выполнения государственного задания на оказание государственных услуг (выполнение работ), дополнительно.</t>
  </si>
  <si>
    <t>Приложение 3</t>
  </si>
  <si>
    <t>за счет субсидий на финансовое обеспечение выполнения государственного задания на оказание государственных услуг (выполнение работ) в 2026 году</t>
  </si>
  <si>
    <t>Календарный план официальных физкультурных и спортивных мероприятий государственного бюджетного учреждения Краснодарского края "Центр развития спорта" на 2026 год в части обеспечения наградной атрибутикой  за счет субсидий на финансовое обеспечение выполнения государственного задания на оказание государственных услуг (выполнение работ) прошлых лет.</t>
  </si>
  <si>
    <t>Первенство Краснодарского края по водному поло среди юношей до 19 лет</t>
  </si>
  <si>
    <t>Краевые соревнования по мини водному поло среди юниоров до 19 лет</t>
  </si>
  <si>
    <t xml:space="preserve">Всекубанский турнир по футболу среди детских дворовых команд на Кубок Губернатора Краснодарского края            I  этап                                                                                        II  этап                                                                                III  этап                                                                                     IV  этап               </t>
  </si>
  <si>
    <t>муниципальные образования, городских и сельских поселениях Кранодарского края</t>
  </si>
  <si>
    <t>15.06.2026   01.07.2026   15.07.2026  20.07.2026</t>
  </si>
  <si>
    <t>29.06.2026  12.07.2026  31.07.2026 03.08.2026</t>
  </si>
  <si>
    <t>Краевой предновогодний гиревой марафон и полумарафон среди юношей и девушек, мужчин и женщин</t>
  </si>
  <si>
    <t>мальчики и девочки (10-12 лет), юноши, девушки 14-16 лет, 17-18 лет, юниоры и юниорки 19-23 года, мужчины (19-39 лет, женщины 19-35 лет), ветераны мужчины ( 40 лет и старше), женщины (35 лет и старше)</t>
  </si>
  <si>
    <t>Личное первенство Краснодарского края среди ветеранов (рывок мужчины и женщины)</t>
  </si>
  <si>
    <t xml:space="preserve">          КАРАТЭ</t>
  </si>
  <si>
    <t xml:space="preserve">          МОРСКОЕ МНОГОБОРЬЕ</t>
  </si>
  <si>
    <t>Краевые соревнования по компьтерному спорту (тактический трёхмерный бой, боевая арена)</t>
  </si>
  <si>
    <t>АЛЬПИНИЗМ</t>
  </si>
  <si>
    <t xml:space="preserve"> ГАНДБОЛ</t>
  </si>
  <si>
    <t>Первенство Краснодарского края (слалом - гигант)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</si>
</sst>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₽&quot;"/>
    <numFmt numFmtId="165" formatCode="#,##0.00\ _₽"/>
  </numFmts>
  <fonts count="7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8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4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b/>
      <u/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4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1"/>
      <name val="Calibri"/>
      <family val="2"/>
      <scheme val="minor"/>
    </font>
    <font>
      <sz val="9"/>
      <name val="Times New Roman"/>
      <family val="1"/>
      <charset val="204"/>
    </font>
    <font>
      <sz val="8.5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u/>
      <sz val="11"/>
      <name val="Times New Roman"/>
      <family val="1"/>
      <charset val="204"/>
    </font>
    <font>
      <b/>
      <sz val="16"/>
      <name val="Calibri"/>
      <family val="2"/>
      <charset val="204"/>
      <scheme val="minor"/>
    </font>
    <font>
      <u/>
      <sz val="11"/>
      <name val="Calibri"/>
      <family val="2"/>
      <scheme val="minor"/>
    </font>
    <font>
      <b/>
      <u/>
      <sz val="14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8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6"/>
      <name val="Times New Roman"/>
      <family val="1"/>
      <charset val="204"/>
    </font>
    <font>
      <u/>
      <sz val="18"/>
      <name val="Times New Roman"/>
      <family val="1"/>
      <charset val="204"/>
    </font>
    <font>
      <sz val="22"/>
      <name val="Times New Roman"/>
      <family val="1"/>
      <charset val="204"/>
    </font>
    <font>
      <b/>
      <sz val="14"/>
      <name val="Calibri"/>
      <family val="2"/>
      <charset val="204"/>
      <scheme val="minor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sz val="16"/>
      <name val="Calibri"/>
      <family val="2"/>
      <scheme val="minor"/>
    </font>
    <font>
      <u/>
      <sz val="14"/>
      <name val="Times New Roman"/>
      <family val="1"/>
      <charset val="204"/>
    </font>
    <font>
      <b/>
      <u/>
      <sz val="16"/>
      <name val="Times New Roman"/>
      <family val="1"/>
      <charset val="204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u/>
      <sz val="12"/>
      <name val="Calibri"/>
      <family val="2"/>
      <scheme val="minor"/>
    </font>
    <font>
      <u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u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4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FFFFCC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5" fillId="0" borderId="0"/>
    <xf numFmtId="0" fontId="22" fillId="0" borderId="0"/>
  </cellStyleXfs>
  <cellXfs count="1981">
    <xf numFmtId="0" fontId="0" fillId="0" borderId="0" xfId="0"/>
    <xf numFmtId="0" fontId="0" fillId="0" borderId="0" xfId="0" applyBorder="1"/>
    <xf numFmtId="0" fontId="2" fillId="3" borderId="1" xfId="0" applyFont="1" applyFill="1" applyBorder="1" applyAlignment="1">
      <alignment horizontal="left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/>
    <xf numFmtId="2" fontId="6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center" wrapText="1"/>
    </xf>
    <xf numFmtId="2" fontId="10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2" fontId="1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2" fontId="5" fillId="2" borderId="1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8" fillId="2" borderId="7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Border="1"/>
    <xf numFmtId="0" fontId="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4" fontId="2" fillId="2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top" wrapText="1"/>
    </xf>
    <xf numFmtId="14" fontId="6" fillId="2" borderId="1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14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14" fontId="2" fillId="3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2" fontId="8" fillId="3" borderId="7" xfId="0" applyNumberFormat="1" applyFont="1" applyFill="1" applyBorder="1" applyAlignment="1">
      <alignment horizontal="center" vertical="center" wrapText="1"/>
    </xf>
    <xf numFmtId="2" fontId="8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14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 wrapText="1"/>
    </xf>
    <xf numFmtId="2" fontId="2" fillId="2" borderId="7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left" vertical="top" wrapText="1"/>
    </xf>
    <xf numFmtId="2" fontId="2" fillId="2" borderId="6" xfId="0" applyNumberFormat="1" applyFont="1" applyFill="1" applyBorder="1" applyAlignment="1">
      <alignment horizontal="center" vertical="center"/>
    </xf>
    <xf numFmtId="2" fontId="8" fillId="2" borderId="9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14" fontId="2" fillId="2" borderId="4" xfId="0" applyNumberFormat="1" applyFont="1" applyFill="1" applyBorder="1" applyAlignment="1">
      <alignment horizontal="center" vertical="top" wrapText="1"/>
    </xf>
    <xf numFmtId="2" fontId="2" fillId="2" borderId="4" xfId="0" applyNumberFormat="1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 wrapText="1"/>
    </xf>
    <xf numFmtId="2" fontId="8" fillId="2" borderId="10" xfId="0" applyNumberFormat="1" applyFont="1" applyFill="1" applyBorder="1" applyAlignment="1">
      <alignment horizontal="center" vertical="center" wrapText="1"/>
    </xf>
    <xf numFmtId="2" fontId="8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14" fontId="2" fillId="2" borderId="6" xfId="0" applyNumberFormat="1" applyFont="1" applyFill="1" applyBorder="1" applyAlignment="1">
      <alignment horizontal="center" vertical="top" wrapText="1"/>
    </xf>
    <xf numFmtId="2" fontId="2" fillId="2" borderId="6" xfId="0" applyNumberFormat="1" applyFont="1" applyFill="1" applyBorder="1" applyAlignment="1">
      <alignment horizontal="center" vertical="center" wrapText="1"/>
    </xf>
    <xf numFmtId="2" fontId="8" fillId="2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2" fillId="2" borderId="7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2" fillId="2" borderId="7" xfId="0" applyFont="1" applyFill="1" applyBorder="1" applyAlignment="1">
      <alignment horizontal="left" vertical="top" wrapText="1"/>
    </xf>
    <xf numFmtId="14" fontId="2" fillId="2" borderId="7" xfId="0" applyNumberFormat="1" applyFont="1" applyFill="1" applyBorder="1" applyAlignment="1">
      <alignment horizontal="center" vertical="top" wrapText="1"/>
    </xf>
    <xf numFmtId="2" fontId="2" fillId="2" borderId="7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14" fontId="2" fillId="2" borderId="10" xfId="0" applyNumberFormat="1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left" vertical="top" wrapText="1"/>
    </xf>
    <xf numFmtId="2" fontId="2" fillId="2" borderId="10" xfId="0" applyNumberFormat="1" applyFont="1" applyFill="1" applyBorder="1" applyAlignment="1">
      <alignment horizontal="center" vertical="center"/>
    </xf>
    <xf numFmtId="2" fontId="2" fillId="2" borderId="10" xfId="0" applyNumberFormat="1" applyFont="1" applyFill="1" applyBorder="1" applyAlignment="1">
      <alignment horizontal="center" vertical="center" wrapText="1"/>
    </xf>
    <xf numFmtId="2" fontId="9" fillId="2" borderId="10" xfId="0" applyNumberFormat="1" applyFont="1" applyFill="1" applyBorder="1"/>
    <xf numFmtId="0" fontId="4" fillId="0" borderId="15" xfId="0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top"/>
    </xf>
    <xf numFmtId="0" fontId="3" fillId="2" borderId="17" xfId="0" applyFont="1" applyFill="1" applyBorder="1" applyAlignment="1">
      <alignment horizontal="center" vertical="center" wrapText="1"/>
    </xf>
    <xf numFmtId="2" fontId="9" fillId="2" borderId="18" xfId="0" applyNumberFormat="1" applyFont="1" applyFill="1" applyBorder="1"/>
    <xf numFmtId="0" fontId="3" fillId="2" borderId="19" xfId="0" applyFont="1" applyFill="1" applyBorder="1" applyAlignment="1">
      <alignment horizontal="center" vertical="center" wrapText="1"/>
    </xf>
    <xf numFmtId="2" fontId="11" fillId="2" borderId="20" xfId="0" applyNumberFormat="1" applyFont="1" applyFill="1" applyBorder="1" applyAlignment="1">
      <alignment horizontal="center" vertical="top"/>
    </xf>
    <xf numFmtId="0" fontId="3" fillId="2" borderId="21" xfId="0" applyFont="1" applyFill="1" applyBorder="1" applyAlignment="1">
      <alignment horizontal="center" vertical="center" wrapText="1"/>
    </xf>
    <xf numFmtId="2" fontId="9" fillId="2" borderId="22" xfId="0" applyNumberFormat="1" applyFont="1" applyFill="1" applyBorder="1"/>
    <xf numFmtId="0" fontId="3" fillId="2" borderId="23" xfId="0" applyFont="1" applyFill="1" applyBorder="1" applyAlignment="1">
      <alignment horizontal="center" vertical="center" wrapText="1"/>
    </xf>
    <xf numFmtId="2" fontId="11" fillId="2" borderId="24" xfId="0" applyNumberFormat="1" applyFont="1" applyFill="1" applyBorder="1" applyAlignment="1">
      <alignment horizontal="center" vertical="top"/>
    </xf>
    <xf numFmtId="0" fontId="3" fillId="2" borderId="25" xfId="0" applyFont="1" applyFill="1" applyBorder="1" applyAlignment="1">
      <alignment horizontal="center" vertical="center" wrapText="1"/>
    </xf>
    <xf numFmtId="2" fontId="11" fillId="2" borderId="26" xfId="0" applyNumberFormat="1" applyFont="1" applyFill="1" applyBorder="1" applyAlignment="1">
      <alignment horizontal="center" vertical="top"/>
    </xf>
    <xf numFmtId="2" fontId="11" fillId="2" borderId="20" xfId="0" applyNumberFormat="1" applyFont="1" applyFill="1" applyBorder="1" applyAlignment="1">
      <alignment horizontal="center"/>
    </xf>
    <xf numFmtId="2" fontId="11" fillId="0" borderId="20" xfId="0" applyNumberFormat="1" applyFont="1" applyBorder="1" applyAlignment="1">
      <alignment horizontal="center"/>
    </xf>
    <xf numFmtId="2" fontId="11" fillId="0" borderId="20" xfId="0" applyNumberFormat="1" applyFont="1" applyBorder="1" applyAlignment="1">
      <alignment horizontal="center" vertical="top"/>
    </xf>
    <xf numFmtId="2" fontId="9" fillId="0" borderId="20" xfId="0" applyNumberFormat="1" applyFont="1" applyBorder="1" applyAlignment="1">
      <alignment horizontal="center" vertical="top"/>
    </xf>
    <xf numFmtId="2" fontId="9" fillId="2" borderId="20" xfId="0" applyNumberFormat="1" applyFont="1" applyFill="1" applyBorder="1" applyAlignment="1">
      <alignment horizontal="center" vertical="top"/>
    </xf>
    <xf numFmtId="0" fontId="3" fillId="2" borderId="1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left" vertical="top" wrapText="1"/>
    </xf>
    <xf numFmtId="14" fontId="2" fillId="2" borderId="15" xfId="0" applyNumberFormat="1" applyFont="1" applyFill="1" applyBorder="1" applyAlignment="1">
      <alignment horizontal="center" vertical="top" wrapText="1"/>
    </xf>
    <xf numFmtId="2" fontId="2" fillId="2" borderId="15" xfId="0" applyNumberFormat="1" applyFont="1" applyFill="1" applyBorder="1" applyAlignment="1">
      <alignment horizontal="center" vertical="center"/>
    </xf>
    <xf numFmtId="2" fontId="2" fillId="2" borderId="15" xfId="0" applyNumberFormat="1" applyFont="1" applyFill="1" applyBorder="1" applyAlignment="1">
      <alignment horizontal="center" vertical="center" wrapText="1"/>
    </xf>
    <xf numFmtId="2" fontId="8" fillId="2" borderId="28" xfId="0" applyNumberFormat="1" applyFont="1" applyFill="1" applyBorder="1" applyAlignment="1">
      <alignment horizontal="center" vertical="center" wrapText="1"/>
    </xf>
    <xf numFmtId="2" fontId="8" fillId="2" borderId="29" xfId="0" applyNumberFormat="1" applyFont="1" applyFill="1" applyBorder="1" applyAlignment="1">
      <alignment horizontal="center" vertical="center" wrapText="1"/>
    </xf>
    <xf numFmtId="2" fontId="11" fillId="0" borderId="16" xfId="0" applyNumberFormat="1" applyFont="1" applyBorder="1" applyAlignment="1">
      <alignment horizontal="center" vertical="top"/>
    </xf>
    <xf numFmtId="1" fontId="8" fillId="2" borderId="2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top" wrapText="1"/>
    </xf>
    <xf numFmtId="1" fontId="8" fillId="2" borderId="7" xfId="0" applyNumberFormat="1" applyFont="1" applyFill="1" applyBorder="1" applyAlignment="1">
      <alignment horizontal="center" vertical="top" wrapText="1"/>
    </xf>
    <xf numFmtId="1" fontId="8" fillId="2" borderId="8" xfId="0" applyNumberFormat="1" applyFont="1" applyFill="1" applyBorder="1" applyAlignment="1">
      <alignment horizontal="center" vertical="top" wrapText="1"/>
    </xf>
    <xf numFmtId="1" fontId="0" fillId="2" borderId="1" xfId="0" applyNumberFormat="1" applyFill="1" applyBorder="1" applyAlignment="1">
      <alignment horizontal="center" vertical="top"/>
    </xf>
    <xf numFmtId="1" fontId="4" fillId="0" borderId="15" xfId="0" applyNumberFormat="1" applyFont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2" fontId="3" fillId="2" borderId="1" xfId="0" applyNumberFormat="1" applyFont="1" applyFill="1" applyBorder="1" applyAlignment="1">
      <alignment horizontal="center" vertical="top"/>
    </xf>
    <xf numFmtId="2" fontId="1" fillId="2" borderId="7" xfId="0" applyNumberFormat="1" applyFont="1" applyFill="1" applyBorder="1"/>
    <xf numFmtId="2" fontId="3" fillId="2" borderId="6" xfId="0" applyNumberFormat="1" applyFont="1" applyFill="1" applyBorder="1" applyAlignment="1">
      <alignment horizontal="center" vertical="top"/>
    </xf>
    <xf numFmtId="2" fontId="3" fillId="2" borderId="4" xfId="0" applyNumberFormat="1" applyFont="1" applyFill="1" applyBorder="1" applyAlignment="1">
      <alignment horizontal="center" vertical="top"/>
    </xf>
    <xf numFmtId="2" fontId="3" fillId="2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2" fontId="3" fillId="0" borderId="15" xfId="0" applyNumberFormat="1" applyFont="1" applyBorder="1" applyAlignment="1">
      <alignment horizontal="center" vertical="top"/>
    </xf>
    <xf numFmtId="2" fontId="11" fillId="2" borderId="22" xfId="0" applyNumberFormat="1" applyFont="1" applyFill="1" applyBorder="1" applyAlignment="1">
      <alignment horizontal="center" vertical="top"/>
    </xf>
    <xf numFmtId="2" fontId="3" fillId="2" borderId="0" xfId="0" applyNumberFormat="1" applyFont="1" applyFill="1" applyBorder="1" applyAlignment="1">
      <alignment horizontal="center" vertical="top"/>
    </xf>
    <xf numFmtId="1" fontId="8" fillId="2" borderId="10" xfId="0" applyNumberFormat="1" applyFont="1" applyFill="1" applyBorder="1" applyAlignment="1">
      <alignment horizontal="center" vertical="top" wrapText="1"/>
    </xf>
    <xf numFmtId="2" fontId="8" fillId="2" borderId="2" xfId="0" applyNumberFormat="1" applyFont="1" applyFill="1" applyBorder="1" applyAlignment="1">
      <alignment horizontal="center" vertical="top" wrapText="1"/>
    </xf>
    <xf numFmtId="2" fontId="8" fillId="2" borderId="10" xfId="0" applyNumberFormat="1" applyFont="1" applyFill="1" applyBorder="1" applyAlignment="1">
      <alignment horizontal="center" vertical="top" wrapText="1"/>
    </xf>
    <xf numFmtId="2" fontId="3" fillId="3" borderId="1" xfId="0" applyNumberFormat="1" applyFont="1" applyFill="1" applyBorder="1" applyAlignment="1">
      <alignment horizontal="center" vertical="top"/>
    </xf>
    <xf numFmtId="2" fontId="8" fillId="3" borderId="2" xfId="0" applyNumberFormat="1" applyFont="1" applyFill="1" applyBorder="1" applyAlignment="1">
      <alignment horizontal="center" vertical="top" wrapText="1"/>
    </xf>
    <xf numFmtId="14" fontId="2" fillId="2" borderId="1" xfId="0" applyNumberFormat="1" applyFont="1" applyFill="1" applyBorder="1" applyAlignment="1">
      <alignment horizontal="center" vertical="top"/>
    </xf>
    <xf numFmtId="0" fontId="4" fillId="0" borderId="12" xfId="0" applyFont="1" applyBorder="1" applyAlignment="1">
      <alignment horizontal="center" vertical="top" wrapText="1"/>
    </xf>
    <xf numFmtId="1" fontId="4" fillId="0" borderId="12" xfId="0" applyNumberFormat="1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1" fontId="4" fillId="0" borderId="15" xfId="0" applyNumberFormat="1" applyFont="1" applyBorder="1" applyAlignment="1">
      <alignment horizontal="center" vertical="top" wrapText="1"/>
    </xf>
    <xf numFmtId="2" fontId="3" fillId="2" borderId="3" xfId="0" applyNumberFormat="1" applyFont="1" applyFill="1" applyBorder="1" applyAlignment="1">
      <alignment horizontal="center" vertical="top"/>
    </xf>
    <xf numFmtId="2" fontId="11" fillId="2" borderId="4" xfId="0" applyNumberFormat="1" applyFont="1" applyFill="1" applyBorder="1" applyAlignment="1">
      <alignment horizontal="center" vertical="center"/>
    </xf>
    <xf numFmtId="2" fontId="11" fillId="0" borderId="4" xfId="0" applyNumberFormat="1" applyFont="1" applyBorder="1"/>
    <xf numFmtId="2" fontId="11" fillId="2" borderId="18" xfId="0" applyNumberFormat="1" applyFont="1" applyFill="1" applyBorder="1" applyAlignment="1">
      <alignment horizontal="center" vertical="top"/>
    </xf>
    <xf numFmtId="2" fontId="11" fillId="3" borderId="20" xfId="0" applyNumberFormat="1" applyFont="1" applyFill="1" applyBorder="1" applyAlignment="1">
      <alignment horizontal="center" vertical="top"/>
    </xf>
    <xf numFmtId="2" fontId="8" fillId="2" borderId="29" xfId="0" applyNumberFormat="1" applyFont="1" applyFill="1" applyBorder="1" applyAlignment="1">
      <alignment horizontal="center" vertical="top" wrapText="1"/>
    </xf>
    <xf numFmtId="2" fontId="3" fillId="2" borderId="15" xfId="0" applyNumberFormat="1" applyFont="1" applyFill="1" applyBorder="1" applyAlignment="1">
      <alignment horizontal="center" vertical="top"/>
    </xf>
    <xf numFmtId="14" fontId="2" fillId="3" borderId="1" xfId="0" applyNumberFormat="1" applyFont="1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9" fillId="0" borderId="0" xfId="0" applyFont="1" applyAlignment="1">
      <alignment horizontal="center" vertical="top" wrapText="1"/>
    </xf>
    <xf numFmtId="0" fontId="9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2" fontId="12" fillId="0" borderId="0" xfId="0" applyNumberFormat="1" applyFont="1"/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/>
    <xf numFmtId="0" fontId="12" fillId="0" borderId="0" xfId="0" applyFont="1" applyAlignment="1">
      <alignment horizontal="left" vertical="top"/>
    </xf>
    <xf numFmtId="0" fontId="12" fillId="2" borderId="0" xfId="0" applyFont="1" applyFill="1" applyBorder="1"/>
    <xf numFmtId="0" fontId="0" fillId="0" borderId="40" xfId="0" applyBorder="1" applyAlignment="1">
      <alignment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0" xfId="0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40" xfId="0" applyFont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/>
    </xf>
    <xf numFmtId="2" fontId="11" fillId="2" borderId="16" xfId="0" applyNumberFormat="1" applyFont="1" applyFill="1" applyBorder="1" applyAlignment="1">
      <alignment horizontal="center" vertical="top"/>
    </xf>
    <xf numFmtId="0" fontId="4" fillId="0" borderId="12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1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vertical="top" wrapText="1"/>
    </xf>
    <xf numFmtId="2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8" fillId="4" borderId="7" xfId="0" applyNumberFormat="1" applyFont="1" applyFill="1" applyBorder="1" applyAlignment="1">
      <alignment horizontal="center" vertical="center" wrapText="1"/>
    </xf>
    <xf numFmtId="2" fontId="8" fillId="4" borderId="2" xfId="0" applyNumberFormat="1" applyFont="1" applyFill="1" applyBorder="1" applyAlignment="1">
      <alignment horizontal="center" vertical="center" wrapText="1"/>
    </xf>
    <xf numFmtId="2" fontId="8" fillId="4" borderId="2" xfId="0" applyNumberFormat="1" applyFont="1" applyFill="1" applyBorder="1" applyAlignment="1">
      <alignment horizontal="center" vertical="top" wrapText="1"/>
    </xf>
    <xf numFmtId="2" fontId="3" fillId="4" borderId="1" xfId="0" applyNumberFormat="1" applyFont="1" applyFill="1" applyBorder="1" applyAlignment="1">
      <alignment horizontal="center" vertical="top"/>
    </xf>
    <xf numFmtId="2" fontId="11" fillId="4" borderId="20" xfId="0" applyNumberFormat="1" applyFont="1" applyFill="1" applyBorder="1" applyAlignment="1">
      <alignment horizontal="center" vertical="top"/>
    </xf>
    <xf numFmtId="0" fontId="0" fillId="4" borderId="0" xfId="0" applyFill="1"/>
    <xf numFmtId="0" fontId="4" fillId="0" borderId="0" xfId="0" applyFont="1" applyFill="1" applyBorder="1" applyAlignment="1">
      <alignment horizontal="center" vertical="top" wrapText="1"/>
    </xf>
    <xf numFmtId="0" fontId="0" fillId="0" borderId="0" xfId="0" applyAlignment="1"/>
    <xf numFmtId="0" fontId="4" fillId="0" borderId="12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2" fontId="11" fillId="2" borderId="2" xfId="0" applyNumberFormat="1" applyFont="1" applyFill="1" applyBorder="1" applyAlignment="1">
      <alignment horizontal="center" vertical="top"/>
    </xf>
    <xf numFmtId="0" fontId="3" fillId="2" borderId="0" xfId="0" applyNumberFormat="1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left" vertical="top" wrapText="1"/>
    </xf>
    <xf numFmtId="0" fontId="0" fillId="3" borderId="0" xfId="0" applyFill="1"/>
    <xf numFmtId="1" fontId="4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top" wrapText="1"/>
    </xf>
    <xf numFmtId="0" fontId="12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2" fillId="2" borderId="0" xfId="0" applyFont="1" applyFill="1" applyBorder="1" applyAlignment="1">
      <alignment horizontal="left" vertical="top" wrapText="1"/>
    </xf>
    <xf numFmtId="0" fontId="16" fillId="2" borderId="10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vertical="center" wrapText="1"/>
    </xf>
    <xf numFmtId="0" fontId="13" fillId="2" borderId="0" xfId="0" applyFont="1" applyFill="1" applyBorder="1" applyAlignment="1">
      <alignment horizontal="left" vertical="center" wrapText="1"/>
    </xf>
    <xf numFmtId="0" fontId="21" fillId="2" borderId="0" xfId="0" applyFont="1" applyFill="1" applyBorder="1" applyAlignment="1">
      <alignment horizontal="left" vertical="center" wrapText="1"/>
    </xf>
    <xf numFmtId="0" fontId="21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3" fillId="2" borderId="1" xfId="0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 wrapText="1"/>
    </xf>
    <xf numFmtId="0" fontId="16" fillId="2" borderId="1" xfId="1" applyFont="1" applyFill="1" applyBorder="1" applyAlignment="1">
      <alignment horizontal="left" vertical="top" wrapText="1"/>
    </xf>
    <xf numFmtId="0" fontId="23" fillId="2" borderId="1" xfId="1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23" fillId="2" borderId="4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left" vertical="top" wrapText="1"/>
    </xf>
    <xf numFmtId="1" fontId="23" fillId="2" borderId="1" xfId="0" applyNumberFormat="1" applyFont="1" applyFill="1" applyBorder="1" applyAlignment="1">
      <alignment horizontal="center" vertical="center"/>
    </xf>
    <xf numFmtId="1" fontId="23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23" fillId="2" borderId="1" xfId="0" applyNumberFormat="1" applyFont="1" applyFill="1" applyBorder="1" applyAlignment="1">
      <alignment horizontal="center" vertical="center" wrapText="1"/>
    </xf>
    <xf numFmtId="0" fontId="14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top" wrapText="1"/>
    </xf>
    <xf numFmtId="0" fontId="6" fillId="2" borderId="10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center" vertical="top" wrapText="1"/>
    </xf>
    <xf numFmtId="0" fontId="23" fillId="2" borderId="10" xfId="1" applyNumberFormat="1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left" vertical="top" wrapText="1"/>
    </xf>
    <xf numFmtId="0" fontId="23" fillId="2" borderId="10" xfId="0" applyNumberFormat="1" applyFont="1" applyFill="1" applyBorder="1" applyAlignment="1">
      <alignment horizontal="center" vertical="center"/>
    </xf>
    <xf numFmtId="0" fontId="14" fillId="2" borderId="10" xfId="0" applyNumberFormat="1" applyFont="1" applyFill="1" applyBorder="1" applyAlignment="1">
      <alignment horizontal="center" vertical="center"/>
    </xf>
    <xf numFmtId="0" fontId="23" fillId="2" borderId="10" xfId="0" applyNumberFormat="1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 wrapText="1"/>
    </xf>
    <xf numFmtId="0" fontId="23" fillId="2" borderId="7" xfId="0" applyNumberFormat="1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left" vertical="top" wrapText="1"/>
    </xf>
    <xf numFmtId="0" fontId="23" fillId="2" borderId="6" xfId="0" applyNumberFormat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23" fillId="2" borderId="4" xfId="1" applyNumberFormat="1" applyFont="1" applyFill="1" applyBorder="1" applyAlignment="1">
      <alignment horizontal="center" vertical="center"/>
    </xf>
    <xf numFmtId="0" fontId="23" fillId="2" borderId="6" xfId="1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 wrapText="1"/>
    </xf>
    <xf numFmtId="0" fontId="23" fillId="2" borderId="46" xfId="0" applyNumberFormat="1" applyFont="1" applyFill="1" applyBorder="1" applyAlignment="1">
      <alignment horizontal="center" vertical="center"/>
    </xf>
    <xf numFmtId="0" fontId="16" fillId="2" borderId="46" xfId="0" applyFont="1" applyFill="1" applyBorder="1" applyAlignment="1">
      <alignment horizontal="center" vertical="center" wrapText="1"/>
    </xf>
    <xf numFmtId="0" fontId="23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top" wrapText="1"/>
    </xf>
    <xf numFmtId="0" fontId="16" fillId="2" borderId="7" xfId="0" applyFont="1" applyFill="1" applyBorder="1" applyAlignment="1">
      <alignment horizontal="center" vertical="top" wrapText="1"/>
    </xf>
    <xf numFmtId="0" fontId="6" fillId="2" borderId="46" xfId="0" applyFont="1" applyFill="1" applyBorder="1" applyAlignment="1">
      <alignment horizontal="left" vertical="top" wrapText="1"/>
    </xf>
    <xf numFmtId="0" fontId="16" fillId="2" borderId="6" xfId="0" applyFont="1" applyFill="1" applyBorder="1" applyAlignment="1">
      <alignment vertical="top" wrapText="1"/>
    </xf>
    <xf numFmtId="0" fontId="6" fillId="2" borderId="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vertical="top" wrapText="1"/>
    </xf>
    <xf numFmtId="0" fontId="23" fillId="2" borderId="46" xfId="0" applyNumberFormat="1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left" vertical="top" wrapText="1"/>
    </xf>
    <xf numFmtId="0" fontId="14" fillId="2" borderId="7" xfId="0" applyNumberFormat="1" applyFont="1" applyFill="1" applyBorder="1" applyAlignment="1">
      <alignment horizontal="center" vertical="center"/>
    </xf>
    <xf numFmtId="0" fontId="23" fillId="2" borderId="7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top" wrapText="1"/>
    </xf>
    <xf numFmtId="0" fontId="23" fillId="2" borderId="46" xfId="0" applyFont="1" applyFill="1" applyBorder="1" applyAlignment="1">
      <alignment horizontal="center" vertical="center"/>
    </xf>
    <xf numFmtId="0" fontId="23" fillId="2" borderId="46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top" wrapText="1"/>
    </xf>
    <xf numFmtId="0" fontId="27" fillId="2" borderId="7" xfId="0" applyNumberFormat="1" applyFont="1" applyFill="1" applyBorder="1" applyAlignment="1">
      <alignment horizontal="center" vertical="center"/>
    </xf>
    <xf numFmtId="0" fontId="7" fillId="2" borderId="7" xfId="0" applyFont="1" applyFill="1" applyBorder="1"/>
    <xf numFmtId="0" fontId="6" fillId="2" borderId="1" xfId="0" applyFont="1" applyFill="1" applyBorder="1" applyAlignment="1">
      <alignment vertical="top" wrapText="1"/>
    </xf>
    <xf numFmtId="1" fontId="23" fillId="2" borderId="1" xfId="0" applyNumberFormat="1" applyFont="1" applyFill="1" applyBorder="1" applyAlignment="1">
      <alignment horizontal="center" vertical="top" wrapText="1"/>
    </xf>
    <xf numFmtId="0" fontId="7" fillId="2" borderId="0" xfId="0" applyFont="1" applyFill="1"/>
    <xf numFmtId="0" fontId="16" fillId="3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2" borderId="0" xfId="0" applyFont="1" applyFill="1" applyBorder="1"/>
    <xf numFmtId="0" fontId="29" fillId="2" borderId="0" xfId="0" applyFont="1" applyFill="1" applyAlignment="1">
      <alignment vertical="center" wrapText="1"/>
    </xf>
    <xf numFmtId="0" fontId="29" fillId="2" borderId="0" xfId="0" applyFont="1" applyFill="1" applyAlignment="1">
      <alignment horizontal="left" vertical="center" wrapText="1"/>
    </xf>
    <xf numFmtId="0" fontId="29" fillId="2" borderId="0" xfId="0" applyFont="1" applyFill="1" applyBorder="1" applyAlignment="1">
      <alignment horizontal="left" vertical="center" wrapText="1"/>
    </xf>
    <xf numFmtId="0" fontId="23" fillId="2" borderId="2" xfId="0" applyFont="1" applyFill="1" applyBorder="1" applyAlignment="1">
      <alignment horizontal="center" vertical="top" wrapText="1"/>
    </xf>
    <xf numFmtId="0" fontId="16" fillId="2" borderId="8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1" fontId="30" fillId="2" borderId="1" xfId="0" applyNumberFormat="1" applyFont="1" applyFill="1" applyBorder="1" applyAlignment="1">
      <alignment horizontal="center" vertical="center" wrapText="1"/>
    </xf>
    <xf numFmtId="0" fontId="31" fillId="2" borderId="7" xfId="0" applyNumberFormat="1" applyFont="1" applyFill="1" applyBorder="1" applyAlignment="1">
      <alignment horizontal="center" vertical="center"/>
    </xf>
    <xf numFmtId="1" fontId="30" fillId="2" borderId="3" xfId="0" applyNumberFormat="1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left" vertical="top" wrapText="1"/>
    </xf>
    <xf numFmtId="0" fontId="31" fillId="2" borderId="0" xfId="0" applyNumberFormat="1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14" fontId="6" fillId="2" borderId="7" xfId="0" applyNumberFormat="1" applyFont="1" applyFill="1" applyBorder="1" applyAlignment="1">
      <alignment horizontal="right" vertical="top" wrapText="1"/>
    </xf>
    <xf numFmtId="0" fontId="16" fillId="2" borderId="0" xfId="0" applyFont="1" applyFill="1" applyBorder="1" applyAlignment="1">
      <alignment horizontal="right" vertical="top" wrapText="1"/>
    </xf>
    <xf numFmtId="0" fontId="16" fillId="2" borderId="7" xfId="0" applyFont="1" applyFill="1" applyBorder="1" applyAlignment="1">
      <alignment horizontal="right" vertical="top" wrapText="1"/>
    </xf>
    <xf numFmtId="14" fontId="16" fillId="2" borderId="7" xfId="0" applyNumberFormat="1" applyFont="1" applyFill="1" applyBorder="1" applyAlignment="1">
      <alignment horizontal="right" vertical="top" wrapText="1"/>
    </xf>
    <xf numFmtId="0" fontId="6" fillId="2" borderId="9" xfId="0" applyFont="1" applyFill="1" applyBorder="1" applyAlignment="1">
      <alignment horizontal="left" vertical="top" wrapText="1"/>
    </xf>
    <xf numFmtId="0" fontId="16" fillId="2" borderId="9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49" fontId="4" fillId="6" borderId="46" xfId="0" applyNumberFormat="1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1" fontId="30" fillId="6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5" fontId="30" fillId="6" borderId="1" xfId="0" applyNumberFormat="1" applyFont="1" applyFill="1" applyBorder="1" applyAlignment="1">
      <alignment horizontal="center" vertical="center" wrapText="1"/>
    </xf>
    <xf numFmtId="49" fontId="4" fillId="6" borderId="6" xfId="0" applyNumberFormat="1" applyFont="1" applyFill="1" applyBorder="1" applyAlignment="1">
      <alignment horizontal="center" vertical="top" wrapText="1"/>
    </xf>
    <xf numFmtId="0" fontId="0" fillId="7" borderId="1" xfId="0" applyFill="1" applyBorder="1"/>
    <xf numFmtId="0" fontId="0" fillId="7" borderId="0" xfId="0" applyFill="1"/>
    <xf numFmtId="49" fontId="4" fillId="7" borderId="46" xfId="0" applyNumberFormat="1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1" fontId="30" fillId="7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5" fontId="30" fillId="7" borderId="1" xfId="0" applyNumberFormat="1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top" wrapText="1"/>
    </xf>
    <xf numFmtId="49" fontId="4" fillId="7" borderId="4" xfId="0" applyNumberFormat="1" applyFont="1" applyFill="1" applyBorder="1" applyAlignment="1">
      <alignment horizontal="center" vertical="top" wrapText="1"/>
    </xf>
    <xf numFmtId="1" fontId="30" fillId="7" borderId="6" xfId="0" applyNumberFormat="1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165" fontId="30" fillId="7" borderId="6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vertical="top" wrapText="1"/>
    </xf>
    <xf numFmtId="0" fontId="31" fillId="2" borderId="9" xfId="1" applyNumberFormat="1" applyFont="1" applyFill="1" applyBorder="1" applyAlignment="1">
      <alignment horizontal="center" vertical="center"/>
    </xf>
    <xf numFmtId="0" fontId="7" fillId="2" borderId="1" xfId="0" applyFont="1" applyFill="1" applyBorder="1"/>
    <xf numFmtId="14" fontId="16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4" fontId="35" fillId="2" borderId="1" xfId="0" applyNumberFormat="1" applyFont="1" applyFill="1" applyBorder="1" applyAlignment="1">
      <alignment horizontal="center" vertical="center"/>
    </xf>
    <xf numFmtId="14" fontId="16" fillId="2" borderId="6" xfId="0" applyNumberFormat="1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 vertical="center"/>
    </xf>
    <xf numFmtId="0" fontId="37" fillId="2" borderId="0" xfId="0" applyFont="1" applyFill="1"/>
    <xf numFmtId="0" fontId="7" fillId="2" borderId="0" xfId="0" applyFont="1" applyFill="1" applyAlignment="1">
      <alignment horizontal="center"/>
    </xf>
    <xf numFmtId="4" fontId="37" fillId="2" borderId="0" xfId="0" applyNumberFormat="1" applyFont="1" applyFill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1" fontId="44" fillId="2" borderId="1" xfId="0" applyNumberFormat="1" applyFont="1" applyFill="1" applyBorder="1" applyAlignment="1">
      <alignment horizontal="center" vertical="center" wrapText="1"/>
    </xf>
    <xf numFmtId="4" fontId="23" fillId="2" borderId="2" xfId="0" applyNumberFormat="1" applyFont="1" applyFill="1" applyBorder="1" applyAlignment="1">
      <alignment horizontal="center" vertical="center" wrapText="1"/>
    </xf>
    <xf numFmtId="4" fontId="28" fillId="2" borderId="2" xfId="0" applyNumberFormat="1" applyFont="1" applyFill="1" applyBorder="1" applyAlignment="1">
      <alignment horizontal="center" vertical="center" wrapText="1"/>
    </xf>
    <xf numFmtId="4" fontId="28" fillId="2" borderId="8" xfId="0" applyNumberFormat="1" applyFont="1" applyFill="1" applyBorder="1" applyAlignment="1">
      <alignment horizontal="center" vertical="center" wrapText="1"/>
    </xf>
    <xf numFmtId="0" fontId="35" fillId="2" borderId="6" xfId="0" applyFont="1" applyFill="1" applyBorder="1" applyAlignment="1">
      <alignment horizontal="center" vertical="center"/>
    </xf>
    <xf numFmtId="4" fontId="28" fillId="2" borderId="1" xfId="0" applyNumberFormat="1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4" fontId="28" fillId="2" borderId="5" xfId="0" applyNumberFormat="1" applyFont="1" applyFill="1" applyBorder="1" applyAlignment="1">
      <alignment horizontal="center" vertical="center" wrapText="1"/>
    </xf>
    <xf numFmtId="0" fontId="35" fillId="2" borderId="4" xfId="0" applyFont="1" applyFill="1" applyBorder="1" applyAlignment="1">
      <alignment horizontal="center" vertical="center"/>
    </xf>
    <xf numFmtId="0" fontId="41" fillId="2" borderId="6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wrapText="1"/>
    </xf>
    <xf numFmtId="4" fontId="23" fillId="2" borderId="1" xfId="0" applyNumberFormat="1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/>
    </xf>
    <xf numFmtId="0" fontId="43" fillId="2" borderId="0" xfId="0" applyFont="1" applyFill="1" applyBorder="1" applyAlignment="1">
      <alignment horizontal="center" vertical="center"/>
    </xf>
    <xf numFmtId="0" fontId="37" fillId="2" borderId="0" xfId="0" applyFont="1" applyFill="1" applyBorder="1"/>
    <xf numFmtId="0" fontId="7" fillId="2" borderId="0" xfId="0" applyFont="1" applyFill="1" applyBorder="1" applyAlignment="1">
      <alignment horizontal="center"/>
    </xf>
    <xf numFmtId="4" fontId="37" fillId="2" borderId="0" xfId="0" applyNumberFormat="1" applyFont="1" applyFill="1" applyBorder="1" applyAlignment="1">
      <alignment horizontal="center" vertical="center"/>
    </xf>
    <xf numFmtId="0" fontId="35" fillId="2" borderId="0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7" fillId="2" borderId="4" xfId="0" applyFont="1" applyFill="1" applyBorder="1"/>
    <xf numFmtId="0" fontId="37" fillId="2" borderId="4" xfId="0" applyFont="1" applyFill="1" applyBorder="1"/>
    <xf numFmtId="0" fontId="7" fillId="2" borderId="4" xfId="0" applyFont="1" applyFill="1" applyBorder="1" applyAlignment="1">
      <alignment horizontal="center"/>
    </xf>
    <xf numFmtId="4" fontId="37" fillId="2" borderId="4" xfId="0" applyNumberFormat="1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37" fillId="2" borderId="1" xfId="0" applyFont="1" applyFill="1" applyBorder="1"/>
    <xf numFmtId="0" fontId="7" fillId="2" borderId="1" xfId="0" applyFont="1" applyFill="1" applyBorder="1" applyAlignment="1">
      <alignment horizontal="center"/>
    </xf>
    <xf numFmtId="4" fontId="37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 wrapText="1"/>
    </xf>
    <xf numFmtId="0" fontId="46" fillId="2" borderId="1" xfId="0" applyFont="1" applyFill="1" applyBorder="1"/>
    <xf numFmtId="0" fontId="35" fillId="2" borderId="2" xfId="0" applyFont="1" applyFill="1" applyBorder="1" applyAlignment="1">
      <alignment horizontal="center" vertical="center"/>
    </xf>
    <xf numFmtId="0" fontId="35" fillId="2" borderId="5" xfId="0" applyFont="1" applyFill="1" applyBorder="1" applyAlignment="1">
      <alignment horizontal="center" vertical="center"/>
    </xf>
    <xf numFmtId="0" fontId="46" fillId="2" borderId="3" xfId="0" applyFont="1" applyFill="1" applyBorder="1"/>
    <xf numFmtId="0" fontId="7" fillId="2" borderId="42" xfId="0" applyFont="1" applyFill="1" applyBorder="1"/>
    <xf numFmtId="0" fontId="7" fillId="2" borderId="3" xfId="0" applyFont="1" applyFill="1" applyBorder="1"/>
    <xf numFmtId="0" fontId="46" fillId="2" borderId="0" xfId="0" applyFont="1" applyFill="1" applyBorder="1"/>
    <xf numFmtId="0" fontId="0" fillId="0" borderId="0" xfId="0" applyAlignment="1">
      <alignment horizontal="center" vertical="center"/>
    </xf>
    <xf numFmtId="0" fontId="19" fillId="0" borderId="0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14" fontId="13" fillId="0" borderId="1" xfId="0" applyNumberFormat="1" applyFont="1" applyFill="1" applyBorder="1" applyAlignment="1">
      <alignment horizontal="center" vertical="center" wrapText="1"/>
    </xf>
    <xf numFmtId="1" fontId="1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16" fontId="13" fillId="0" borderId="1" xfId="0" applyNumberFormat="1" applyFont="1" applyFill="1" applyBorder="1" applyAlignment="1">
      <alignment horizontal="center" vertical="center" wrapText="1"/>
    </xf>
    <xf numFmtId="0" fontId="36" fillId="0" borderId="1" xfId="0" applyFont="1" applyBorder="1" applyAlignment="1">
      <alignment vertical="center" wrapText="1"/>
    </xf>
    <xf numFmtId="0" fontId="2" fillId="0" borderId="41" xfId="0" applyFont="1" applyFill="1" applyBorder="1" applyAlignment="1">
      <alignment horizontal="center" vertical="center" wrapText="1"/>
    </xf>
    <xf numFmtId="1" fontId="13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7" fillId="0" borderId="1" xfId="0" applyFont="1" applyFill="1" applyBorder="1" applyAlignment="1">
      <alignment horizontal="center" vertical="top" wrapText="1"/>
    </xf>
    <xf numFmtId="16" fontId="18" fillId="0" borderId="1" xfId="0" applyNumberFormat="1" applyFont="1" applyFill="1" applyBorder="1" applyAlignment="1">
      <alignment horizontal="center" vertical="top" wrapText="1"/>
    </xf>
    <xf numFmtId="0" fontId="47" fillId="0" borderId="1" xfId="0" applyFont="1" applyFill="1" applyBorder="1" applyAlignment="1">
      <alignment horizontal="center" vertical="top" wrapText="1"/>
    </xf>
    <xf numFmtId="1" fontId="47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2" fillId="0" borderId="3" xfId="0" applyFont="1" applyFill="1" applyBorder="1"/>
    <xf numFmtId="0" fontId="36" fillId="0" borderId="1" xfId="0" applyFont="1" applyFill="1" applyBorder="1" applyAlignment="1">
      <alignment horizontal="center" vertical="top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top" wrapText="1"/>
    </xf>
    <xf numFmtId="16" fontId="2" fillId="0" borderId="1" xfId="0" applyNumberFormat="1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top" wrapText="1"/>
    </xf>
    <xf numFmtId="1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top" wrapText="1"/>
    </xf>
    <xf numFmtId="0" fontId="12" fillId="0" borderId="3" xfId="0" applyFont="1" applyFill="1" applyBorder="1" applyAlignment="1">
      <alignment horizontal="center" vertical="top" wrapText="1"/>
    </xf>
    <xf numFmtId="0" fontId="36" fillId="0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vertical="top" wrapText="1"/>
    </xf>
    <xf numFmtId="0" fontId="12" fillId="0" borderId="3" xfId="0" applyFont="1" applyBorder="1" applyAlignment="1">
      <alignment horizontal="center" vertical="top" wrapText="1"/>
    </xf>
    <xf numFmtId="16" fontId="36" fillId="0" borderId="1" xfId="0" applyNumberFormat="1" applyFont="1" applyBorder="1" applyAlignment="1">
      <alignment horizontal="center" vertical="top" wrapText="1"/>
    </xf>
    <xf numFmtId="0" fontId="36" fillId="0" borderId="1" xfId="0" applyFont="1" applyBorder="1" applyAlignment="1">
      <alignment horizontal="center" vertical="top" wrapText="1"/>
    </xf>
    <xf numFmtId="0" fontId="36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center" wrapText="1"/>
    </xf>
    <xf numFmtId="0" fontId="24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48" fillId="0" borderId="1" xfId="0" applyFont="1" applyBorder="1" applyAlignment="1">
      <alignment horizontal="right" vertical="top" wrapText="1"/>
    </xf>
    <xf numFmtId="0" fontId="49" fillId="0" borderId="3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49" fillId="0" borderId="1" xfId="0" applyFont="1" applyBorder="1" applyAlignment="1">
      <alignment horizontal="center" vertical="top" wrapText="1"/>
    </xf>
    <xf numFmtId="1" fontId="50" fillId="0" borderId="1" xfId="0" applyNumberFormat="1" applyFont="1" applyBorder="1" applyAlignment="1">
      <alignment horizontal="center" vertical="center"/>
    </xf>
    <xf numFmtId="0" fontId="49" fillId="0" borderId="0" xfId="0" applyFont="1"/>
    <xf numFmtId="49" fontId="3" fillId="2" borderId="0" xfId="0" applyNumberFormat="1" applyFont="1" applyFill="1" applyAlignment="1">
      <alignment horizontal="center" vertical="center" wrapText="1"/>
    </xf>
    <xf numFmtId="0" fontId="19" fillId="0" borderId="1" xfId="0" applyFont="1" applyBorder="1" applyAlignment="1">
      <alignment horizontal="left" vertical="top" wrapText="1"/>
    </xf>
    <xf numFmtId="1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top"/>
    </xf>
    <xf numFmtId="0" fontId="7" fillId="3" borderId="0" xfId="0" applyFont="1" applyFill="1" applyBorder="1" applyAlignment="1">
      <alignment horizontal="center" vertical="center"/>
    </xf>
    <xf numFmtId="0" fontId="31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23" fillId="2" borderId="0" xfId="0" applyFont="1" applyFill="1" applyAlignment="1">
      <alignment vertical="center" wrapText="1"/>
    </xf>
    <xf numFmtId="0" fontId="31" fillId="2" borderId="0" xfId="0" applyFont="1" applyFill="1" applyBorder="1" applyAlignment="1">
      <alignment vertical="center" wrapText="1"/>
    </xf>
    <xf numFmtId="0" fontId="27" fillId="2" borderId="0" xfId="0" applyFont="1" applyFill="1" applyAlignment="1">
      <alignment horizontal="center"/>
    </xf>
    <xf numFmtId="0" fontId="31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23" fillId="2" borderId="0" xfId="0" applyFont="1" applyFill="1" applyAlignment="1">
      <alignment horizontal="left" vertical="center" wrapText="1"/>
    </xf>
    <xf numFmtId="0" fontId="31" fillId="2" borderId="0" xfId="0" applyFont="1" applyFill="1" applyBorder="1" applyAlignment="1">
      <alignment horizontal="left" vertical="center" wrapText="1"/>
    </xf>
    <xf numFmtId="0" fontId="23" fillId="2" borderId="0" xfId="0" applyFont="1" applyFill="1" applyAlignment="1">
      <alignment horizontal="center" vertical="center" wrapText="1"/>
    </xf>
    <xf numFmtId="0" fontId="54" fillId="2" borderId="0" xfId="0" applyFont="1" applyFill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0" fontId="31" fillId="2" borderId="0" xfId="0" applyFont="1" applyFill="1" applyBorder="1" applyAlignment="1">
      <alignment horizontal="center" vertical="center" wrapText="1"/>
    </xf>
    <xf numFmtId="0" fontId="53" fillId="2" borderId="0" xfId="0" applyFont="1" applyFill="1" applyBorder="1" applyAlignment="1">
      <alignment horizontal="left" vertical="center" wrapText="1"/>
    </xf>
    <xf numFmtId="0" fontId="31" fillId="2" borderId="0" xfId="0" applyFont="1" applyFill="1" applyBorder="1" applyAlignment="1">
      <alignment horizontal="left" vertical="top" wrapText="1"/>
    </xf>
    <xf numFmtId="0" fontId="14" fillId="2" borderId="0" xfId="0" applyFont="1" applyFill="1" applyBorder="1" applyAlignment="1">
      <alignment horizontal="left" vertical="top" wrapText="1"/>
    </xf>
    <xf numFmtId="0" fontId="23" fillId="2" borderId="0" xfId="0" applyFont="1" applyFill="1" applyBorder="1" applyAlignment="1">
      <alignment vertical="center" wrapText="1"/>
    </xf>
    <xf numFmtId="1" fontId="31" fillId="2" borderId="6" xfId="0" applyNumberFormat="1" applyFont="1" applyFill="1" applyBorder="1" applyAlignment="1">
      <alignment horizontal="center" vertical="center" wrapText="1"/>
    </xf>
    <xf numFmtId="0" fontId="31" fillId="2" borderId="8" xfId="0" applyFont="1" applyFill="1" applyBorder="1" applyAlignment="1">
      <alignment horizontal="center" vertical="top" wrapText="1"/>
    </xf>
    <xf numFmtId="0" fontId="31" fillId="2" borderId="1" xfId="0" applyFont="1" applyFill="1" applyBorder="1" applyAlignment="1">
      <alignment horizontal="center" vertical="top" wrapText="1"/>
    </xf>
    <xf numFmtId="1" fontId="31" fillId="2" borderId="7" xfId="0" applyNumberFormat="1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top" wrapText="1"/>
    </xf>
    <xf numFmtId="0" fontId="31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top" wrapText="1"/>
    </xf>
    <xf numFmtId="1" fontId="31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58" fillId="2" borderId="0" xfId="0" applyFont="1" applyFill="1" applyAlignment="1">
      <alignment vertical="top" wrapText="1"/>
    </xf>
    <xf numFmtId="0" fontId="57" fillId="2" borderId="0" xfId="0" applyFont="1" applyFill="1" applyAlignment="1">
      <alignment vertical="top" wrapText="1"/>
    </xf>
    <xf numFmtId="1" fontId="31" fillId="2" borderId="0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3" fillId="2" borderId="0" xfId="0" applyFont="1" applyFill="1"/>
    <xf numFmtId="0" fontId="43" fillId="2" borderId="0" xfId="0" applyFont="1" applyFill="1"/>
    <xf numFmtId="0" fontId="31" fillId="2" borderId="0" xfId="0" applyFont="1" applyFill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3" fillId="2" borderId="0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center" vertical="center"/>
    </xf>
    <xf numFmtId="2" fontId="31" fillId="2" borderId="0" xfId="0" applyNumberFormat="1" applyFont="1" applyFill="1" applyAlignment="1">
      <alignment horizontal="left" vertical="center"/>
    </xf>
    <xf numFmtId="2" fontId="23" fillId="2" borderId="0" xfId="0" applyNumberFormat="1" applyFont="1" applyFill="1" applyAlignment="1">
      <alignment horizontal="left" vertical="center"/>
    </xf>
    <xf numFmtId="0" fontId="43" fillId="2" borderId="1" xfId="0" applyFont="1" applyFill="1" applyBorder="1"/>
    <xf numFmtId="1" fontId="23" fillId="2" borderId="0" xfId="0" applyNumberFormat="1" applyFont="1" applyFill="1" applyAlignment="1">
      <alignment horizontal="center" vertical="center"/>
    </xf>
    <xf numFmtId="0" fontId="31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 wrapText="1"/>
    </xf>
    <xf numFmtId="0" fontId="23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center" vertical="top" wrapText="1"/>
    </xf>
    <xf numFmtId="0" fontId="59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14" fontId="16" fillId="2" borderId="9" xfId="0" applyNumberFormat="1" applyFont="1" applyFill="1" applyBorder="1" applyAlignment="1">
      <alignment horizontal="right" vertical="top" wrapText="1"/>
    </xf>
    <xf numFmtId="0" fontId="31" fillId="2" borderId="9" xfId="0" applyNumberFormat="1" applyFont="1" applyFill="1" applyBorder="1" applyAlignment="1">
      <alignment horizontal="center" vertical="center" wrapText="1"/>
    </xf>
    <xf numFmtId="0" fontId="14" fillId="2" borderId="9" xfId="0" applyNumberFormat="1" applyFont="1" applyFill="1" applyBorder="1" applyAlignment="1">
      <alignment horizontal="center" vertical="center"/>
    </xf>
    <xf numFmtId="0" fontId="23" fillId="2" borderId="9" xfId="0" applyNumberFormat="1" applyFont="1" applyFill="1" applyBorder="1" applyAlignment="1">
      <alignment horizontal="center" vertical="center"/>
    </xf>
    <xf numFmtId="0" fontId="14" fillId="2" borderId="0" xfId="0" applyNumberFormat="1" applyFont="1" applyFill="1" applyBorder="1" applyAlignment="1">
      <alignment horizontal="center" vertical="center"/>
    </xf>
    <xf numFmtId="0" fontId="23" fillId="2" borderId="0" xfId="0" applyNumberFormat="1" applyFont="1" applyFill="1" applyBorder="1" applyAlignment="1">
      <alignment horizontal="center" vertical="center" wrapText="1"/>
    </xf>
    <xf numFmtId="0" fontId="31" fillId="2" borderId="0" xfId="0" applyNumberFormat="1" applyFont="1" applyFill="1" applyBorder="1" applyAlignment="1">
      <alignment horizontal="center" vertical="center" wrapText="1"/>
    </xf>
    <xf numFmtId="0" fontId="23" fillId="2" borderId="9" xfId="0" applyNumberFormat="1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1" fontId="31" fillId="2" borderId="9" xfId="0" applyNumberFormat="1" applyFont="1" applyFill="1" applyBorder="1" applyAlignment="1">
      <alignment horizontal="center" vertical="center" wrapText="1"/>
    </xf>
    <xf numFmtId="165" fontId="31" fillId="2" borderId="6" xfId="0" applyNumberFormat="1" applyFont="1" applyFill="1" applyBorder="1" applyAlignment="1">
      <alignment horizontal="center" vertical="center" wrapText="1"/>
    </xf>
    <xf numFmtId="0" fontId="27" fillId="2" borderId="0" xfId="0" applyFont="1" applyFill="1" applyBorder="1" applyAlignment="1">
      <alignment horizontal="center"/>
    </xf>
    <xf numFmtId="0" fontId="7" fillId="2" borderId="2" xfId="0" applyFont="1" applyFill="1" applyBorder="1"/>
    <xf numFmtId="0" fontId="14" fillId="2" borderId="1" xfId="0" applyFont="1" applyFill="1" applyBorder="1" applyAlignment="1">
      <alignment horizontal="righ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vertical="center" wrapText="1"/>
    </xf>
    <xf numFmtId="14" fontId="6" fillId="2" borderId="1" xfId="0" applyNumberFormat="1" applyFont="1" applyFill="1" applyBorder="1" applyAlignment="1">
      <alignment horizontal="right" vertical="top" wrapText="1"/>
    </xf>
    <xf numFmtId="0" fontId="31" fillId="2" borderId="1" xfId="0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 wrapText="1"/>
    </xf>
    <xf numFmtId="165" fontId="31" fillId="2" borderId="1" xfId="0" applyNumberFormat="1" applyFont="1" applyFill="1" applyBorder="1" applyAlignment="1">
      <alignment horizontal="center" vertical="center" wrapText="1"/>
    </xf>
    <xf numFmtId="4" fontId="42" fillId="2" borderId="0" xfId="0" applyNumberFormat="1" applyFont="1" applyFill="1" applyBorder="1"/>
    <xf numFmtId="0" fontId="23" fillId="2" borderId="5" xfId="0" applyFont="1" applyFill="1" applyBorder="1" applyAlignment="1">
      <alignment horizontal="center" vertical="top" wrapText="1"/>
    </xf>
    <xf numFmtId="0" fontId="23" fillId="2" borderId="7" xfId="0" applyFont="1" applyFill="1" applyBorder="1" applyAlignment="1">
      <alignment horizontal="left" vertical="top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11" fillId="2" borderId="0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wrapText="1"/>
    </xf>
    <xf numFmtId="14" fontId="16" fillId="2" borderId="1" xfId="0" applyNumberFormat="1" applyFont="1" applyFill="1" applyBorder="1" applyAlignment="1">
      <alignment horizontal="right" vertical="top" wrapText="1"/>
    </xf>
    <xf numFmtId="0" fontId="16" fillId="2" borderId="1" xfId="0" applyFont="1" applyFill="1" applyBorder="1" applyAlignment="1">
      <alignment horizontal="right" vertical="top" wrapText="1"/>
    </xf>
    <xf numFmtId="1" fontId="31" fillId="2" borderId="2" xfId="0" applyNumberFormat="1" applyFont="1" applyFill="1" applyBorder="1" applyAlignment="1">
      <alignment horizontal="center" vertical="center" wrapText="1"/>
    </xf>
    <xf numFmtId="14" fontId="16" fillId="2" borderId="6" xfId="0" applyNumberFormat="1" applyFont="1" applyFill="1" applyBorder="1" applyAlignment="1">
      <alignment horizontal="right" vertical="top" wrapText="1"/>
    </xf>
    <xf numFmtId="0" fontId="31" fillId="2" borderId="6" xfId="0" applyNumberFormat="1" applyFont="1" applyFill="1" applyBorder="1" applyAlignment="1">
      <alignment horizontal="center" vertical="center"/>
    </xf>
    <xf numFmtId="1" fontId="23" fillId="2" borderId="6" xfId="0" applyNumberFormat="1" applyFont="1" applyFill="1" applyBorder="1" applyAlignment="1">
      <alignment horizontal="center" vertical="center" wrapText="1"/>
    </xf>
    <xf numFmtId="1" fontId="31" fillId="2" borderId="8" xfId="0" applyNumberFormat="1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right" vertical="top" wrapText="1"/>
    </xf>
    <xf numFmtId="0" fontId="14" fillId="2" borderId="4" xfId="0" applyFont="1" applyFill="1" applyBorder="1" applyAlignment="1">
      <alignment horizontal="center" vertical="center" wrapText="1"/>
    </xf>
    <xf numFmtId="1" fontId="31" fillId="2" borderId="5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top" wrapText="1"/>
    </xf>
    <xf numFmtId="0" fontId="31" fillId="2" borderId="1" xfId="0" applyNumberFormat="1" applyFont="1" applyFill="1" applyBorder="1" applyAlignment="1">
      <alignment horizontal="center" vertical="center" wrapText="1"/>
    </xf>
    <xf numFmtId="0" fontId="31" fillId="2" borderId="6" xfId="0" applyNumberFormat="1" applyFont="1" applyFill="1" applyBorder="1" applyAlignment="1">
      <alignment horizontal="center" vertical="center" wrapText="1"/>
    </xf>
    <xf numFmtId="0" fontId="14" fillId="2" borderId="6" xfId="0" applyNumberFormat="1" applyFont="1" applyFill="1" applyBorder="1" applyAlignment="1">
      <alignment horizontal="center" vertical="center" wrapText="1"/>
    </xf>
    <xf numFmtId="14" fontId="16" fillId="2" borderId="4" xfId="0" applyNumberFormat="1" applyFont="1" applyFill="1" applyBorder="1" applyAlignment="1">
      <alignment horizontal="right" vertical="top" wrapText="1"/>
    </xf>
    <xf numFmtId="0" fontId="31" fillId="2" borderId="4" xfId="0" applyNumberFormat="1" applyFont="1" applyFill="1" applyBorder="1" applyAlignment="1">
      <alignment horizontal="center" vertical="center"/>
    </xf>
    <xf numFmtId="0" fontId="31" fillId="2" borderId="4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top" wrapText="1"/>
    </xf>
    <xf numFmtId="0" fontId="14" fillId="2" borderId="1" xfId="0" applyNumberFormat="1" applyFont="1" applyFill="1" applyBorder="1" applyAlignment="1">
      <alignment horizontal="center" vertical="center" wrapText="1"/>
    </xf>
    <xf numFmtId="14" fontId="16" fillId="2" borderId="1" xfId="0" applyNumberFormat="1" applyFont="1" applyFill="1" applyBorder="1" applyAlignment="1">
      <alignment horizontal="right" vertical="top"/>
    </xf>
    <xf numFmtId="0" fontId="14" fillId="2" borderId="6" xfId="0" applyNumberFormat="1" applyFont="1" applyFill="1" applyBorder="1" applyAlignment="1">
      <alignment horizontal="center" vertical="center"/>
    </xf>
    <xf numFmtId="0" fontId="14" fillId="2" borderId="4" xfId="0" applyNumberFormat="1" applyFont="1" applyFill="1" applyBorder="1" applyAlignment="1">
      <alignment horizontal="center" vertical="center" wrapText="1"/>
    </xf>
    <xf numFmtId="165" fontId="31" fillId="2" borderId="1" xfId="0" applyNumberFormat="1" applyFont="1" applyFill="1" applyBorder="1" applyAlignment="1">
      <alignment horizontal="center" vertical="top" wrapText="1"/>
    </xf>
    <xf numFmtId="1" fontId="31" fillId="2" borderId="1" xfId="0" applyNumberFormat="1" applyFont="1" applyFill="1" applyBorder="1" applyAlignment="1">
      <alignment horizontal="center" vertical="top" wrapText="1"/>
    </xf>
    <xf numFmtId="0" fontId="14" fillId="2" borderId="4" xfId="0" applyNumberFormat="1" applyFont="1" applyFill="1" applyBorder="1" applyAlignment="1">
      <alignment horizontal="center" vertical="center"/>
    </xf>
    <xf numFmtId="0" fontId="7" fillId="2" borderId="6" xfId="0" applyFont="1" applyFill="1" applyBorder="1"/>
    <xf numFmtId="0" fontId="7" fillId="2" borderId="10" xfId="0" applyFont="1" applyFill="1" applyBorder="1"/>
    <xf numFmtId="0" fontId="31" fillId="2" borderId="1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 wrapText="1"/>
    </xf>
    <xf numFmtId="0" fontId="31" fillId="2" borderId="1" xfId="2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right" vertical="top" wrapText="1"/>
    </xf>
    <xf numFmtId="0" fontId="23" fillId="2" borderId="0" xfId="0" applyFont="1" applyFill="1" applyAlignment="1">
      <alignment horizontal="center"/>
    </xf>
    <xf numFmtId="0" fontId="60" fillId="2" borderId="0" xfId="0" applyFont="1" applyFill="1" applyBorder="1" applyAlignment="1">
      <alignment horizontal="center" vertical="center"/>
    </xf>
    <xf numFmtId="0" fontId="53" fillId="2" borderId="0" xfId="0" applyFont="1" applyFill="1" applyBorder="1" applyAlignment="1">
      <alignment horizontal="right" vertical="top" wrapText="1"/>
    </xf>
    <xf numFmtId="0" fontId="31" fillId="2" borderId="0" xfId="0" applyFont="1" applyFill="1" applyBorder="1" applyAlignment="1">
      <alignment horizontal="center" vertical="top" wrapText="1"/>
    </xf>
    <xf numFmtId="0" fontId="23" fillId="2" borderId="0" xfId="0" applyFont="1" applyFill="1" applyBorder="1" applyAlignment="1">
      <alignment horizontal="center" vertical="center" wrapText="1"/>
    </xf>
    <xf numFmtId="1" fontId="31" fillId="2" borderId="3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1" fontId="31" fillId="2" borderId="0" xfId="0" applyNumberFormat="1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vertical="top" wrapText="1"/>
    </xf>
    <xf numFmtId="0" fontId="23" fillId="2" borderId="7" xfId="0" applyFont="1" applyFill="1" applyBorder="1" applyAlignment="1">
      <alignment horizontal="right" vertical="top" wrapText="1"/>
    </xf>
    <xf numFmtId="0" fontId="14" fillId="2" borderId="4" xfId="0" applyFont="1" applyFill="1" applyBorder="1" applyAlignment="1">
      <alignment horizontal="center" vertical="top" wrapText="1"/>
    </xf>
    <xf numFmtId="1" fontId="31" fillId="2" borderId="6" xfId="0" applyNumberFormat="1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/>
    </xf>
    <xf numFmtId="0" fontId="14" fillId="2" borderId="4" xfId="0" applyFont="1" applyFill="1" applyBorder="1" applyAlignment="1">
      <alignment vertical="top" wrapText="1"/>
    </xf>
    <xf numFmtId="1" fontId="23" fillId="2" borderId="4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right" vertical="top" wrapText="1"/>
    </xf>
    <xf numFmtId="0" fontId="14" fillId="2" borderId="7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right" vertical="top" wrapText="1"/>
    </xf>
    <xf numFmtId="0" fontId="31" fillId="2" borderId="7" xfId="0" applyFont="1" applyFill="1" applyBorder="1" applyAlignment="1">
      <alignment horizontal="center"/>
    </xf>
    <xf numFmtId="0" fontId="23" fillId="2" borderId="0" xfId="0" applyFont="1" applyFill="1" applyBorder="1" applyAlignment="1">
      <alignment vertical="top" wrapText="1"/>
    </xf>
    <xf numFmtId="0" fontId="14" fillId="2" borderId="46" xfId="0" applyFont="1" applyFill="1" applyBorder="1" applyAlignment="1">
      <alignment horizontal="center" vertical="center" wrapText="1"/>
    </xf>
    <xf numFmtId="1" fontId="31" fillId="2" borderId="43" xfId="0" applyNumberFormat="1" applyFont="1" applyFill="1" applyBorder="1" applyAlignment="1">
      <alignment horizontal="center" vertical="center" wrapText="1"/>
    </xf>
    <xf numFmtId="1" fontId="32" fillId="2" borderId="1" xfId="0" applyNumberFormat="1" applyFont="1" applyFill="1" applyBorder="1" applyAlignment="1">
      <alignment horizontal="center" vertical="center" wrapText="1"/>
    </xf>
    <xf numFmtId="1" fontId="23" fillId="2" borderId="7" xfId="0" applyNumberFormat="1" applyFont="1" applyFill="1" applyBorder="1" applyAlignment="1">
      <alignment horizontal="center" vertical="top" wrapText="1"/>
    </xf>
    <xf numFmtId="0" fontId="27" fillId="2" borderId="7" xfId="0" applyFont="1" applyFill="1" applyBorder="1" applyAlignment="1">
      <alignment horizontal="center"/>
    </xf>
    <xf numFmtId="2" fontId="23" fillId="2" borderId="1" xfId="0" applyNumberFormat="1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left" vertical="top" wrapText="1"/>
    </xf>
    <xf numFmtId="14" fontId="6" fillId="2" borderId="10" xfId="0" applyNumberFormat="1" applyFont="1" applyFill="1" applyBorder="1" applyAlignment="1">
      <alignment horizontal="right" vertical="top" wrapText="1"/>
    </xf>
    <xf numFmtId="1" fontId="31" fillId="2" borderId="10" xfId="0" applyNumberFormat="1" applyFont="1" applyFill="1" applyBorder="1" applyAlignment="1">
      <alignment horizontal="center" vertical="center"/>
    </xf>
    <xf numFmtId="2" fontId="14" fillId="2" borderId="10" xfId="0" applyNumberFormat="1" applyFont="1" applyFill="1" applyBorder="1" applyAlignment="1">
      <alignment horizontal="center" vertical="center"/>
    </xf>
    <xf numFmtId="2" fontId="23" fillId="2" borderId="10" xfId="0" applyNumberFormat="1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1" fontId="31" fillId="2" borderId="10" xfId="0" applyNumberFormat="1" applyFont="1" applyFill="1" applyBorder="1" applyAlignment="1">
      <alignment horizontal="center" vertical="center" wrapText="1"/>
    </xf>
    <xf numFmtId="2" fontId="27" fillId="2" borderId="10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wrapText="1"/>
    </xf>
    <xf numFmtId="0" fontId="31" fillId="2" borderId="46" xfId="0" applyNumberFormat="1" applyFont="1" applyFill="1" applyBorder="1" applyAlignment="1">
      <alignment horizontal="center" vertical="center" wrapText="1"/>
    </xf>
    <xf numFmtId="0" fontId="31" fillId="2" borderId="7" xfId="0" applyNumberFormat="1" applyFont="1" applyFill="1" applyBorder="1" applyAlignment="1">
      <alignment horizontal="center" vertical="center" wrapText="1"/>
    </xf>
    <xf numFmtId="14" fontId="6" fillId="2" borderId="9" xfId="0" applyNumberFormat="1" applyFont="1" applyFill="1" applyBorder="1" applyAlignment="1">
      <alignment horizontal="right" vertical="top" wrapText="1"/>
    </xf>
    <xf numFmtId="0" fontId="31" fillId="2" borderId="9" xfId="0" applyNumberFormat="1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/>
    </xf>
    <xf numFmtId="0" fontId="7" fillId="2" borderId="9" xfId="0" applyFont="1" applyFill="1" applyBorder="1"/>
    <xf numFmtId="165" fontId="31" fillId="2" borderId="6" xfId="0" applyNumberFormat="1" applyFont="1" applyFill="1" applyBorder="1" applyAlignment="1">
      <alignment horizontal="center" vertical="top" wrapText="1"/>
    </xf>
    <xf numFmtId="0" fontId="31" fillId="2" borderId="46" xfId="0" applyNumberFormat="1" applyFont="1" applyFill="1" applyBorder="1" applyAlignment="1">
      <alignment horizontal="center" vertical="center"/>
    </xf>
    <xf numFmtId="0" fontId="14" fillId="2" borderId="46" xfId="0" applyNumberFormat="1" applyFont="1" applyFill="1" applyBorder="1" applyAlignment="1">
      <alignment horizontal="center" vertical="center"/>
    </xf>
    <xf numFmtId="165" fontId="31" fillId="2" borderId="46" xfId="0" applyNumberFormat="1" applyFont="1" applyFill="1" applyBorder="1" applyAlignment="1">
      <alignment horizontal="center" vertical="center" wrapText="1"/>
    </xf>
    <xf numFmtId="0" fontId="27" fillId="2" borderId="7" xfId="0" applyNumberFormat="1" applyFont="1" applyFill="1" applyBorder="1" applyAlignment="1">
      <alignment horizontal="center" vertical="center" wrapText="1"/>
    </xf>
    <xf numFmtId="0" fontId="14" fillId="2" borderId="0" xfId="0" applyFont="1" applyFill="1"/>
    <xf numFmtId="0" fontId="14" fillId="2" borderId="0" xfId="0" applyFont="1" applyFill="1" applyBorder="1"/>
    <xf numFmtId="14" fontId="16" fillId="2" borderId="45" xfId="0" applyNumberFormat="1" applyFont="1" applyFill="1" applyBorder="1" applyAlignment="1">
      <alignment horizontal="right" vertical="top" wrapText="1"/>
    </xf>
    <xf numFmtId="0" fontId="31" fillId="2" borderId="1" xfId="0" applyNumberFormat="1" applyFont="1" applyFill="1" applyBorder="1" applyAlignment="1">
      <alignment vertical="center"/>
    </xf>
    <xf numFmtId="165" fontId="23" fillId="2" borderId="1" xfId="0" applyNumberFormat="1" applyFont="1" applyFill="1" applyBorder="1" applyAlignment="1">
      <alignment horizontal="center" vertical="top" wrapText="1"/>
    </xf>
    <xf numFmtId="0" fontId="16" fillId="2" borderId="7" xfId="0" applyFont="1" applyFill="1" applyBorder="1" applyAlignment="1">
      <alignment horizontal="right" vertical="center" wrapText="1"/>
    </xf>
    <xf numFmtId="0" fontId="32" fillId="2" borderId="9" xfId="0" applyNumberFormat="1" applyFont="1" applyFill="1" applyBorder="1" applyAlignment="1">
      <alignment horizontal="center" vertical="center"/>
    </xf>
    <xf numFmtId="0" fontId="23" fillId="2" borderId="7" xfId="0" applyNumberFormat="1" applyFont="1" applyFill="1" applyBorder="1" applyAlignment="1">
      <alignment horizontal="center" vertical="center" wrapText="1"/>
    </xf>
    <xf numFmtId="0" fontId="14" fillId="2" borderId="7" xfId="0" applyNumberFormat="1" applyFont="1" applyFill="1" applyBorder="1" applyAlignment="1">
      <alignment horizontal="center" vertical="center" wrapText="1"/>
    </xf>
    <xf numFmtId="0" fontId="14" fillId="2" borderId="7" xfId="0" applyNumberFormat="1" applyFont="1" applyFill="1" applyBorder="1" applyAlignment="1">
      <alignment vertical="center" wrapText="1"/>
    </xf>
    <xf numFmtId="0" fontId="14" fillId="2" borderId="9" xfId="0" applyNumberFormat="1" applyFont="1" applyFill="1" applyBorder="1" applyAlignment="1">
      <alignment horizontal="center" vertical="center" wrapText="1"/>
    </xf>
    <xf numFmtId="165" fontId="27" fillId="2" borderId="9" xfId="0" applyNumberFormat="1" applyFont="1" applyFill="1" applyBorder="1" applyAlignment="1">
      <alignment horizontal="center"/>
    </xf>
    <xf numFmtId="0" fontId="27" fillId="2" borderId="9" xfId="0" applyNumberFormat="1" applyFont="1" applyFill="1" applyBorder="1" applyAlignment="1">
      <alignment horizontal="center" vertical="center"/>
    </xf>
    <xf numFmtId="0" fontId="31" fillId="2" borderId="10" xfId="0" applyNumberFormat="1" applyFont="1" applyFill="1" applyBorder="1" applyAlignment="1">
      <alignment horizontal="center" vertical="center"/>
    </xf>
    <xf numFmtId="0" fontId="27" fillId="2" borderId="10" xfId="0" applyNumberFormat="1" applyFont="1" applyFill="1" applyBorder="1" applyAlignment="1">
      <alignment horizontal="center" vertical="center"/>
    </xf>
    <xf numFmtId="0" fontId="32" fillId="2" borderId="7" xfId="0" applyNumberFormat="1" applyFont="1" applyFill="1" applyBorder="1" applyAlignment="1">
      <alignment horizontal="center" vertical="center"/>
    </xf>
    <xf numFmtId="0" fontId="23" fillId="2" borderId="9" xfId="0" applyNumberFormat="1" applyFont="1" applyFill="1" applyBorder="1" applyAlignment="1">
      <alignment vertical="center"/>
    </xf>
    <xf numFmtId="0" fontId="32" fillId="2" borderId="7" xfId="0" applyFont="1" applyFill="1" applyBorder="1" applyAlignment="1">
      <alignment vertical="top" wrapText="1"/>
    </xf>
    <xf numFmtId="0" fontId="32" fillId="2" borderId="7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horizontal="left" vertical="top" wrapText="1"/>
    </xf>
    <xf numFmtId="0" fontId="23" fillId="2" borderId="0" xfId="0" applyNumberFormat="1" applyFont="1" applyFill="1" applyBorder="1" applyAlignment="1">
      <alignment horizontal="center" vertical="center"/>
    </xf>
    <xf numFmtId="0" fontId="32" fillId="2" borderId="10" xfId="0" applyNumberFormat="1" applyFont="1" applyFill="1" applyBorder="1" applyAlignment="1">
      <alignment horizontal="center" vertical="center"/>
    </xf>
    <xf numFmtId="14" fontId="16" fillId="2" borderId="7" xfId="0" applyNumberFormat="1" applyFont="1" applyFill="1" applyBorder="1" applyAlignment="1">
      <alignment horizontal="right" vertical="top"/>
    </xf>
    <xf numFmtId="0" fontId="14" fillId="2" borderId="4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right" vertical="top" wrapText="1"/>
    </xf>
    <xf numFmtId="0" fontId="6" fillId="2" borderId="10" xfId="0" applyFont="1" applyFill="1" applyBorder="1" applyAlignment="1">
      <alignment horizontal="right" vertical="top" wrapText="1"/>
    </xf>
    <xf numFmtId="0" fontId="27" fillId="2" borderId="10" xfId="0" applyFont="1" applyFill="1" applyBorder="1" applyAlignment="1">
      <alignment horizontal="center"/>
    </xf>
    <xf numFmtId="165" fontId="27" fillId="2" borderId="7" xfId="0" applyNumberFormat="1" applyFont="1" applyFill="1" applyBorder="1" applyAlignment="1">
      <alignment horizontal="center"/>
    </xf>
    <xf numFmtId="14" fontId="16" fillId="2" borderId="0" xfId="0" applyNumberFormat="1" applyFont="1" applyFill="1" applyBorder="1" applyAlignment="1">
      <alignment horizontal="right" vertical="top" wrapText="1"/>
    </xf>
    <xf numFmtId="165" fontId="27" fillId="2" borderId="0" xfId="0" applyNumberFormat="1" applyFont="1" applyFill="1" applyBorder="1" applyAlignment="1">
      <alignment horizontal="center"/>
    </xf>
    <xf numFmtId="0" fontId="6" fillId="2" borderId="7" xfId="0" applyFont="1" applyFill="1" applyBorder="1" applyAlignment="1">
      <alignment horizontal="right" vertical="top" wrapText="1"/>
    </xf>
    <xf numFmtId="0" fontId="23" fillId="2" borderId="7" xfId="0" applyNumberFormat="1" applyFont="1" applyFill="1" applyBorder="1" applyAlignment="1">
      <alignment vertical="center" wrapText="1"/>
    </xf>
    <xf numFmtId="0" fontId="6" fillId="2" borderId="7" xfId="0" applyFont="1" applyFill="1" applyBorder="1" applyAlignment="1">
      <alignment wrapText="1"/>
    </xf>
    <xf numFmtId="0" fontId="31" fillId="2" borderId="4" xfId="2" applyNumberFormat="1" applyFont="1" applyFill="1" applyBorder="1" applyAlignment="1">
      <alignment horizontal="center" vertical="center" wrapText="1"/>
    </xf>
    <xf numFmtId="0" fontId="7" fillId="2" borderId="46" xfId="0" applyFont="1" applyFill="1" applyBorder="1"/>
    <xf numFmtId="0" fontId="31" fillId="2" borderId="0" xfId="2" applyNumberFormat="1" applyFont="1" applyFill="1" applyBorder="1" applyAlignment="1">
      <alignment horizontal="center" vertical="center" wrapText="1"/>
    </xf>
    <xf numFmtId="0" fontId="14" fillId="2" borderId="10" xfId="0" applyNumberFormat="1" applyFont="1" applyFill="1" applyBorder="1" applyAlignment="1">
      <alignment vertical="center"/>
    </xf>
    <xf numFmtId="0" fontId="14" fillId="2" borderId="7" xfId="0" applyNumberFormat="1" applyFont="1" applyFill="1" applyBorder="1" applyAlignment="1">
      <alignment vertical="center"/>
    </xf>
    <xf numFmtId="2" fontId="31" fillId="2" borderId="1" xfId="0" applyNumberFormat="1" applyFont="1" applyFill="1" applyBorder="1" applyAlignment="1">
      <alignment horizontal="center" vertical="center"/>
    </xf>
    <xf numFmtId="14" fontId="16" fillId="5" borderId="1" xfId="0" applyNumberFormat="1" applyFont="1" applyFill="1" applyBorder="1" applyAlignment="1">
      <alignment horizontal="right" vertical="top" wrapText="1"/>
    </xf>
    <xf numFmtId="1" fontId="23" fillId="2" borderId="6" xfId="0" applyNumberFormat="1" applyFont="1" applyFill="1" applyBorder="1" applyAlignment="1">
      <alignment horizontal="center" vertical="center"/>
    </xf>
    <xf numFmtId="164" fontId="23" fillId="2" borderId="6" xfId="0" applyNumberFormat="1" applyFont="1" applyFill="1" applyBorder="1" applyAlignment="1">
      <alignment horizontal="center" vertical="center"/>
    </xf>
    <xf numFmtId="164" fontId="31" fillId="2" borderId="1" xfId="0" applyNumberFormat="1" applyFont="1" applyFill="1" applyBorder="1" applyAlignment="1">
      <alignment horizontal="center" vertical="center"/>
    </xf>
    <xf numFmtId="164" fontId="23" fillId="2" borderId="0" xfId="0" applyNumberFormat="1" applyFont="1" applyFill="1" applyAlignment="1">
      <alignment horizontal="center" vertical="center"/>
    </xf>
    <xf numFmtId="164" fontId="23" fillId="2" borderId="0" xfId="0" applyNumberFormat="1" applyFont="1" applyFill="1" applyBorder="1" applyAlignment="1">
      <alignment horizontal="center" vertical="center"/>
    </xf>
    <xf numFmtId="0" fontId="57" fillId="2" borderId="0" xfId="0" applyFont="1" applyFill="1" applyAlignment="1">
      <alignment horizontal="right" wrapText="1"/>
    </xf>
    <xf numFmtId="0" fontId="31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horizontal="right" vertical="top" wrapText="1"/>
    </xf>
    <xf numFmtId="2" fontId="31" fillId="2" borderId="0" xfId="0" applyNumberFormat="1" applyFont="1" applyFill="1" applyBorder="1" applyAlignment="1">
      <alignment horizontal="center" vertical="center"/>
    </xf>
    <xf numFmtId="2" fontId="23" fillId="2" borderId="0" xfId="0" applyNumberFormat="1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vertical="top" wrapText="1"/>
    </xf>
    <xf numFmtId="1" fontId="23" fillId="2" borderId="2" xfId="0" applyNumberFormat="1" applyFont="1" applyFill="1" applyBorder="1" applyAlignment="1">
      <alignment horizontal="center" vertical="top" wrapText="1"/>
    </xf>
    <xf numFmtId="1" fontId="23" fillId="2" borderId="5" xfId="0" applyNumberFormat="1" applyFont="1" applyFill="1" applyBorder="1" applyAlignment="1">
      <alignment horizontal="center" vertical="top" wrapText="1"/>
    </xf>
    <xf numFmtId="4" fontId="35" fillId="2" borderId="1" xfId="0" applyNumberFormat="1" applyFont="1" applyFill="1" applyBorder="1"/>
    <xf numFmtId="0" fontId="7" fillId="2" borderId="1" xfId="0" applyFont="1" applyFill="1" applyBorder="1" applyAlignment="1">
      <alignment vertical="center"/>
    </xf>
    <xf numFmtId="0" fontId="31" fillId="2" borderId="6" xfId="2" applyNumberFormat="1" applyFont="1" applyFill="1" applyBorder="1" applyAlignment="1">
      <alignment horizontal="center" vertical="center" wrapText="1"/>
    </xf>
    <xf numFmtId="49" fontId="14" fillId="2" borderId="9" xfId="0" applyNumberFormat="1" applyFont="1" applyFill="1" applyBorder="1" applyAlignment="1">
      <alignment vertical="center" wrapText="1"/>
    </xf>
    <xf numFmtId="14" fontId="14" fillId="2" borderId="9" xfId="0" applyNumberFormat="1" applyFont="1" applyFill="1" applyBorder="1" applyAlignment="1">
      <alignment horizontal="right" vertical="center" wrapText="1"/>
    </xf>
    <xf numFmtId="0" fontId="14" fillId="2" borderId="45" xfId="0" applyFont="1" applyFill="1" applyBorder="1" applyAlignment="1">
      <alignment horizontal="right" vertical="center" wrapText="1"/>
    </xf>
    <xf numFmtId="2" fontId="27" fillId="2" borderId="0" xfId="0" applyNumberFormat="1" applyFont="1" applyFill="1" applyBorder="1" applyAlignment="1">
      <alignment horizontal="center"/>
    </xf>
    <xf numFmtId="0" fontId="16" fillId="2" borderId="9" xfId="2" applyFont="1" applyFill="1" applyBorder="1" applyAlignment="1">
      <alignment vertical="top" wrapText="1"/>
    </xf>
    <xf numFmtId="14" fontId="16" fillId="2" borderId="9" xfId="2" applyNumberFormat="1" applyFont="1" applyFill="1" applyBorder="1" applyAlignment="1">
      <alignment horizontal="right" vertical="top" wrapText="1"/>
    </xf>
    <xf numFmtId="0" fontId="16" fillId="2" borderId="45" xfId="2" applyFont="1" applyFill="1" applyBorder="1" applyAlignment="1">
      <alignment horizontal="right" vertical="top" wrapText="1"/>
    </xf>
    <xf numFmtId="0" fontId="43" fillId="2" borderId="0" xfId="0" applyFont="1" applyFill="1" applyBorder="1"/>
    <xf numFmtId="165" fontId="43" fillId="2" borderId="0" xfId="0" applyNumberFormat="1" applyFont="1" applyFill="1" applyBorder="1"/>
    <xf numFmtId="0" fontId="62" fillId="2" borderId="1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top" wrapText="1"/>
    </xf>
    <xf numFmtId="0" fontId="27" fillId="2" borderId="2" xfId="0" applyFont="1" applyFill="1" applyBorder="1" applyAlignment="1">
      <alignment horizontal="center"/>
    </xf>
    <xf numFmtId="4" fontId="27" fillId="2" borderId="2" xfId="0" applyNumberFormat="1" applyFont="1" applyFill="1" applyBorder="1" applyAlignment="1">
      <alignment horizontal="center"/>
    </xf>
    <xf numFmtId="165" fontId="27" fillId="2" borderId="2" xfId="0" applyNumberFormat="1" applyFont="1" applyFill="1" applyBorder="1" applyAlignment="1">
      <alignment horizontal="center"/>
    </xf>
    <xf numFmtId="0" fontId="27" fillId="2" borderId="8" xfId="0" applyFont="1" applyFill="1" applyBorder="1" applyAlignment="1">
      <alignment horizontal="center"/>
    </xf>
    <xf numFmtId="0" fontId="7" fillId="2" borderId="41" xfId="0" applyFont="1" applyFill="1" applyBorder="1"/>
    <xf numFmtId="0" fontId="7" fillId="2" borderId="7" xfId="0" applyFont="1" applyFill="1" applyBorder="1" applyAlignment="1">
      <alignment horizontal="right"/>
    </xf>
    <xf numFmtId="0" fontId="14" fillId="2" borderId="4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right" vertical="top"/>
    </xf>
    <xf numFmtId="165" fontId="31" fillId="2" borderId="4" xfId="0" applyNumberFormat="1" applyFont="1" applyFill="1" applyBorder="1" applyAlignment="1">
      <alignment horizontal="center" vertical="top" wrapText="1"/>
    </xf>
    <xf numFmtId="0" fontId="31" fillId="2" borderId="7" xfId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vertical="center" wrapText="1"/>
    </xf>
    <xf numFmtId="0" fontId="23" fillId="2" borderId="10" xfId="0" applyNumberFormat="1" applyFont="1" applyFill="1" applyBorder="1" applyAlignment="1">
      <alignment horizontal="center" vertical="center" wrapText="1"/>
    </xf>
    <xf numFmtId="1" fontId="31" fillId="2" borderId="7" xfId="0" applyNumberFormat="1" applyFont="1" applyFill="1" applyBorder="1" applyAlignment="1">
      <alignment horizontal="center" vertical="top" wrapText="1"/>
    </xf>
    <xf numFmtId="1" fontId="31" fillId="2" borderId="9" xfId="0" applyNumberFormat="1" applyFont="1" applyFill="1" applyBorder="1" applyAlignment="1">
      <alignment horizontal="center" vertical="top" wrapText="1"/>
    </xf>
    <xf numFmtId="0" fontId="14" fillId="2" borderId="0" xfId="0" applyNumberFormat="1" applyFont="1" applyFill="1" applyBorder="1" applyAlignment="1">
      <alignment horizontal="center" vertical="center" wrapText="1"/>
    </xf>
    <xf numFmtId="2" fontId="31" fillId="2" borderId="6" xfId="0" applyNumberFormat="1" applyFont="1" applyFill="1" applyBorder="1" applyAlignment="1">
      <alignment horizontal="center" vertical="center" wrapText="1"/>
    </xf>
    <xf numFmtId="0" fontId="14" fillId="2" borderId="7" xfId="0" applyFont="1" applyFill="1" applyBorder="1"/>
    <xf numFmtId="0" fontId="14" fillId="2" borderId="0" xfId="0" applyFont="1" applyFill="1" applyBorder="1" applyAlignment="1">
      <alignment horizontal="center" wrapText="1"/>
    </xf>
    <xf numFmtId="0" fontId="14" fillId="2" borderId="0" xfId="0" applyFont="1" applyFill="1" applyBorder="1" applyAlignment="1">
      <alignment horizontal="center" vertical="top" wrapText="1"/>
    </xf>
    <xf numFmtId="1" fontId="31" fillId="2" borderId="0" xfId="0" applyNumberFormat="1" applyFont="1" applyFill="1" applyBorder="1" applyAlignment="1">
      <alignment horizontal="center" vertical="top" wrapText="1"/>
    </xf>
    <xf numFmtId="0" fontId="32" fillId="2" borderId="7" xfId="0" applyNumberFormat="1" applyFont="1" applyFill="1" applyBorder="1" applyAlignment="1">
      <alignment vertical="center" wrapText="1"/>
    </xf>
    <xf numFmtId="0" fontId="31" fillId="2" borderId="7" xfId="0" applyNumberFormat="1" applyFont="1" applyFill="1" applyBorder="1" applyAlignment="1">
      <alignment vertical="center"/>
    </xf>
    <xf numFmtId="0" fontId="43" fillId="2" borderId="6" xfId="0" applyFont="1" applyFill="1" applyBorder="1"/>
    <xf numFmtId="1" fontId="32" fillId="2" borderId="7" xfId="0" applyNumberFormat="1" applyFont="1" applyFill="1" applyBorder="1" applyAlignment="1">
      <alignment horizontal="center" vertical="top" wrapText="1"/>
    </xf>
    <xf numFmtId="165" fontId="32" fillId="2" borderId="1" xfId="0" applyNumberFormat="1" applyFont="1" applyFill="1" applyBorder="1" applyAlignment="1">
      <alignment horizontal="center" vertical="top" wrapText="1"/>
    </xf>
    <xf numFmtId="1" fontId="32" fillId="2" borderId="0" xfId="0" applyNumberFormat="1" applyFont="1" applyFill="1" applyBorder="1" applyAlignment="1">
      <alignment horizontal="center" vertical="center" wrapText="1"/>
    </xf>
    <xf numFmtId="0" fontId="27" fillId="2" borderId="0" xfId="0" applyNumberFormat="1" applyFont="1" applyFill="1" applyBorder="1" applyAlignment="1">
      <alignment horizontal="center" vertical="center"/>
    </xf>
    <xf numFmtId="165" fontId="31" fillId="2" borderId="46" xfId="0" applyNumberFormat="1" applyFont="1" applyFill="1" applyBorder="1" applyAlignment="1">
      <alignment horizontal="center" vertical="top" wrapText="1"/>
    </xf>
    <xf numFmtId="0" fontId="16" fillId="2" borderId="7" xfId="0" applyFont="1" applyFill="1" applyBorder="1" applyAlignment="1">
      <alignment horizontal="right" vertical="center"/>
    </xf>
    <xf numFmtId="2" fontId="27" fillId="2" borderId="7" xfId="0" applyNumberFormat="1" applyFont="1" applyFill="1" applyBorder="1" applyAlignment="1">
      <alignment horizontal="center"/>
    </xf>
    <xf numFmtId="0" fontId="31" fillId="2" borderId="7" xfId="0" applyNumberFormat="1" applyFont="1" applyFill="1" applyBorder="1" applyAlignment="1">
      <alignment vertical="center" wrapText="1"/>
    </xf>
    <xf numFmtId="4" fontId="27" fillId="2" borderId="7" xfId="0" applyNumberFormat="1" applyFont="1" applyFill="1" applyBorder="1" applyAlignment="1">
      <alignment horizontal="center"/>
    </xf>
    <xf numFmtId="4" fontId="27" fillId="2" borderId="9" xfId="0" applyNumberFormat="1" applyFont="1" applyFill="1" applyBorder="1" applyAlignment="1">
      <alignment horizontal="center"/>
    </xf>
    <xf numFmtId="164" fontId="63" fillId="2" borderId="1" xfId="0" applyNumberFormat="1" applyFont="1" applyFill="1" applyBorder="1" applyAlignment="1">
      <alignment horizontal="center" vertical="center"/>
    </xf>
    <xf numFmtId="1" fontId="44" fillId="2" borderId="1" xfId="0" applyNumberFormat="1" applyFont="1" applyFill="1" applyBorder="1" applyAlignment="1">
      <alignment horizontal="center"/>
    </xf>
    <xf numFmtId="0" fontId="7" fillId="2" borderId="7" xfId="0" applyFont="1" applyFill="1" applyBorder="1" applyAlignment="1">
      <alignment wrapText="1"/>
    </xf>
    <xf numFmtId="0" fontId="7" fillId="2" borderId="7" xfId="0" applyFont="1" applyFill="1" applyBorder="1" applyAlignment="1">
      <alignment horizontal="center" vertical="top" wrapText="1"/>
    </xf>
    <xf numFmtId="1" fontId="27" fillId="2" borderId="7" xfId="0" applyNumberFormat="1" applyFont="1" applyFill="1" applyBorder="1" applyAlignment="1">
      <alignment horizontal="center" vertical="center"/>
    </xf>
    <xf numFmtId="1" fontId="44" fillId="2" borderId="7" xfId="0" applyNumberFormat="1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wrapText="1"/>
    </xf>
    <xf numFmtId="0" fontId="7" fillId="2" borderId="46" xfId="0" applyFont="1" applyFill="1" applyBorder="1" applyAlignment="1">
      <alignment horizontal="center" vertical="top" wrapText="1"/>
    </xf>
    <xf numFmtId="1" fontId="31" fillId="2" borderId="46" xfId="0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/>
    </xf>
    <xf numFmtId="14" fontId="16" fillId="2" borderId="10" xfId="0" applyNumberFormat="1" applyFont="1" applyFill="1" applyBorder="1" applyAlignment="1">
      <alignment horizontal="right" vertical="top" wrapText="1"/>
    </xf>
    <xf numFmtId="14" fontId="16" fillId="2" borderId="7" xfId="0" applyNumberFormat="1" applyFont="1" applyFill="1" applyBorder="1" applyAlignment="1">
      <alignment horizontal="right" vertical="center"/>
    </xf>
    <xf numFmtId="14" fontId="16" fillId="2" borderId="10" xfId="0" applyNumberFormat="1" applyFont="1" applyFill="1" applyBorder="1" applyAlignment="1">
      <alignment horizontal="right" vertical="top"/>
    </xf>
    <xf numFmtId="14" fontId="23" fillId="2" borderId="9" xfId="0" applyNumberFormat="1" applyFont="1" applyFill="1" applyBorder="1" applyAlignment="1">
      <alignment horizontal="right" vertical="center" wrapText="1"/>
    </xf>
    <xf numFmtId="0" fontId="14" fillId="2" borderId="9" xfId="0" applyFont="1" applyFill="1" applyBorder="1" applyAlignment="1">
      <alignment horizontal="right" vertical="center" wrapText="1"/>
    </xf>
    <xf numFmtId="14" fontId="16" fillId="5" borderId="7" xfId="0" applyNumberFormat="1" applyFont="1" applyFill="1" applyBorder="1" applyAlignment="1">
      <alignment horizontal="right" vertical="top" wrapText="1"/>
    </xf>
    <xf numFmtId="0" fontId="6" fillId="2" borderId="46" xfId="0" applyFont="1" applyFill="1" applyBorder="1" applyAlignment="1">
      <alignment horizontal="right" vertical="top" wrapText="1"/>
    </xf>
    <xf numFmtId="0" fontId="29" fillId="2" borderId="0" xfId="0" applyFont="1" applyFill="1" applyBorder="1" applyAlignment="1">
      <alignment horizontal="right" vertical="center" wrapText="1"/>
    </xf>
    <xf numFmtId="0" fontId="14" fillId="2" borderId="7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/>
    <xf numFmtId="0" fontId="7" fillId="2" borderId="0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left" vertical="top" wrapText="1"/>
    </xf>
    <xf numFmtId="2" fontId="35" fillId="2" borderId="2" xfId="0" applyNumberFormat="1" applyFont="1" applyFill="1" applyBorder="1" applyAlignment="1">
      <alignment horizontal="center" vertical="center"/>
    </xf>
    <xf numFmtId="4" fontId="35" fillId="2" borderId="2" xfId="0" applyNumberFormat="1" applyFont="1" applyFill="1" applyBorder="1" applyAlignment="1">
      <alignment horizontal="center" vertical="center"/>
    </xf>
    <xf numFmtId="2" fontId="35" fillId="2" borderId="8" xfId="0" applyNumberFormat="1" applyFont="1" applyFill="1" applyBorder="1" applyAlignment="1">
      <alignment horizontal="center" vertical="center"/>
    </xf>
    <xf numFmtId="4" fontId="35" fillId="2" borderId="5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35" fillId="3" borderId="1" xfId="0" applyFont="1" applyFill="1" applyBorder="1" applyAlignment="1">
      <alignment wrapText="1"/>
    </xf>
    <xf numFmtId="0" fontId="46" fillId="3" borderId="1" xfId="0" applyFont="1" applyFill="1" applyBorder="1"/>
    <xf numFmtId="0" fontId="28" fillId="3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14" fontId="16" fillId="3" borderId="6" xfId="0" applyNumberFormat="1" applyFont="1" applyFill="1" applyBorder="1" applyAlignment="1">
      <alignment horizontal="center" vertical="center" wrapText="1"/>
    </xf>
    <xf numFmtId="4" fontId="28" fillId="3" borderId="8" xfId="0" applyNumberFormat="1" applyFont="1" applyFill="1" applyBorder="1" applyAlignment="1">
      <alignment horizontal="center" vertical="center" wrapText="1"/>
    </xf>
    <xf numFmtId="0" fontId="35" fillId="3" borderId="6" xfId="0" applyFont="1" applyFill="1" applyBorder="1" applyAlignment="1">
      <alignment horizontal="center" vertical="center"/>
    </xf>
    <xf numFmtId="0" fontId="41" fillId="3" borderId="6" xfId="0" applyFont="1" applyFill="1" applyBorder="1" applyAlignment="1">
      <alignment horizontal="center" vertical="center" wrapText="1"/>
    </xf>
    <xf numFmtId="4" fontId="35" fillId="3" borderId="8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35" fillId="3" borderId="0" xfId="0" applyFont="1" applyFill="1" applyBorder="1"/>
    <xf numFmtId="14" fontId="7" fillId="3" borderId="1" xfId="0" applyNumberFormat="1" applyFont="1" applyFill="1" applyBorder="1" applyAlignment="1">
      <alignment horizontal="center" vertical="center"/>
    </xf>
    <xf numFmtId="14" fontId="7" fillId="3" borderId="4" xfId="0" applyNumberFormat="1" applyFont="1" applyFill="1" applyBorder="1" applyAlignment="1">
      <alignment horizontal="center" vertical="center"/>
    </xf>
    <xf numFmtId="0" fontId="7" fillId="3" borderId="0" xfId="0" applyFont="1" applyFill="1" applyBorder="1"/>
    <xf numFmtId="0" fontId="27" fillId="2" borderId="2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59" fillId="3" borderId="1" xfId="0" applyFont="1" applyFill="1" applyBorder="1"/>
    <xf numFmtId="0" fontId="23" fillId="2" borderId="4" xfId="0" applyNumberFormat="1" applyFont="1" applyFill="1" applyBorder="1" applyAlignment="1">
      <alignment horizontal="center" vertical="center" wrapText="1"/>
    </xf>
    <xf numFmtId="165" fontId="31" fillId="2" borderId="4" xfId="0" applyNumberFormat="1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32" fillId="2" borderId="10" xfId="0" applyNumberFormat="1" applyFont="1" applyFill="1" applyBorder="1" applyAlignment="1">
      <alignment vertical="center"/>
    </xf>
    <xf numFmtId="0" fontId="31" fillId="2" borderId="10" xfId="0" applyNumberFormat="1" applyFont="1" applyFill="1" applyBorder="1" applyAlignment="1">
      <alignment vertical="center"/>
    </xf>
    <xf numFmtId="0" fontId="31" fillId="2" borderId="4" xfId="0" applyNumberFormat="1" applyFont="1" applyFill="1" applyBorder="1" applyAlignment="1">
      <alignment vertical="center"/>
    </xf>
    <xf numFmtId="0" fontId="14" fillId="2" borderId="10" xfId="0" applyFont="1" applyFill="1" applyBorder="1" applyAlignment="1">
      <alignment horizontal="center" vertical="top" wrapText="1"/>
    </xf>
    <xf numFmtId="0" fontId="16" fillId="2" borderId="10" xfId="0" applyFont="1" applyFill="1" applyBorder="1" applyAlignment="1">
      <alignment horizontal="right" vertical="top" wrapText="1"/>
    </xf>
    <xf numFmtId="0" fontId="14" fillId="2" borderId="9" xfId="0" applyFont="1" applyFill="1" applyBorder="1" applyAlignment="1">
      <alignment horizontal="right" vertical="top" wrapText="1"/>
    </xf>
    <xf numFmtId="0" fontId="59" fillId="2" borderId="1" xfId="0" applyFont="1" applyFill="1" applyBorder="1"/>
    <xf numFmtId="0" fontId="27" fillId="2" borderId="1" xfId="0" applyFont="1" applyFill="1" applyBorder="1" applyAlignment="1">
      <alignment horizontal="center"/>
    </xf>
    <xf numFmtId="0" fontId="31" fillId="2" borderId="10" xfId="0" applyNumberFormat="1" applyFont="1" applyFill="1" applyBorder="1" applyAlignment="1">
      <alignment horizontal="center" vertical="center" wrapText="1"/>
    </xf>
    <xf numFmtId="0" fontId="14" fillId="2" borderId="10" xfId="0" applyNumberFormat="1" applyFont="1" applyFill="1" applyBorder="1" applyAlignment="1">
      <alignment horizontal="center" vertical="center" wrapText="1"/>
    </xf>
    <xf numFmtId="1" fontId="31" fillId="2" borderId="10" xfId="0" applyNumberFormat="1" applyFont="1" applyFill="1" applyBorder="1" applyAlignment="1">
      <alignment horizontal="center" vertical="top" wrapText="1"/>
    </xf>
    <xf numFmtId="0" fontId="14" fillId="2" borderId="9" xfId="1" applyFont="1" applyFill="1" applyBorder="1" applyAlignment="1">
      <alignment horizontal="right" vertical="top" wrapText="1"/>
    </xf>
    <xf numFmtId="0" fontId="23" fillId="2" borderId="9" xfId="0" applyFont="1" applyFill="1" applyBorder="1" applyAlignment="1">
      <alignment horizontal="center" vertical="top" wrapText="1"/>
    </xf>
    <xf numFmtId="0" fontId="23" fillId="2" borderId="9" xfId="0" applyFont="1" applyFill="1" applyBorder="1" applyAlignment="1">
      <alignment horizontal="right" vertical="top" wrapText="1"/>
    </xf>
    <xf numFmtId="0" fontId="31" fillId="2" borderId="9" xfId="0" applyFont="1" applyFill="1" applyBorder="1" applyAlignment="1">
      <alignment horizontal="center" vertical="center" wrapText="1"/>
    </xf>
    <xf numFmtId="0" fontId="23" fillId="2" borderId="0" xfId="0" applyNumberFormat="1" applyFont="1" applyFill="1" applyBorder="1" applyAlignment="1">
      <alignment vertical="center"/>
    </xf>
    <xf numFmtId="0" fontId="16" fillId="2" borderId="9" xfId="0" applyFont="1" applyFill="1" applyBorder="1" applyAlignment="1">
      <alignment horizontal="center" vertical="top" wrapText="1"/>
    </xf>
    <xf numFmtId="0" fontId="31" fillId="2" borderId="9" xfId="0" applyNumberFormat="1" applyFont="1" applyFill="1" applyBorder="1" applyAlignment="1">
      <alignment vertical="center"/>
    </xf>
    <xf numFmtId="0" fontId="14" fillId="2" borderId="6" xfId="0" applyFont="1" applyFill="1" applyBorder="1"/>
    <xf numFmtId="0" fontId="7" fillId="2" borderId="1" xfId="0" applyFont="1" applyFill="1" applyBorder="1" applyAlignment="1">
      <alignment vertical="top"/>
    </xf>
    <xf numFmtId="1" fontId="14" fillId="2" borderId="0" xfId="0" applyNumberFormat="1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top" wrapText="1"/>
    </xf>
    <xf numFmtId="0" fontId="14" fillId="2" borderId="2" xfId="0" applyFont="1" applyFill="1" applyBorder="1" applyAlignment="1">
      <alignment horizontal="center" vertical="top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14" fontId="13" fillId="3" borderId="1" xfId="0" applyNumberFormat="1" applyFont="1" applyFill="1" applyBorder="1" applyAlignment="1">
      <alignment horizontal="center" vertical="center" wrapText="1"/>
    </xf>
    <xf numFmtId="1" fontId="13" fillId="3" borderId="1" xfId="0" applyNumberFormat="1" applyFont="1" applyFill="1" applyBorder="1" applyAlignment="1">
      <alignment horizontal="center" vertical="center" wrapText="1"/>
    </xf>
    <xf numFmtId="16" fontId="13" fillId="3" borderId="1" xfId="0" applyNumberFormat="1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top" wrapText="1"/>
    </xf>
    <xf numFmtId="0" fontId="2" fillId="7" borderId="6" xfId="0" applyFont="1" applyFill="1" applyBorder="1" applyAlignment="1">
      <alignment horizontal="center" vertical="top" wrapText="1"/>
    </xf>
    <xf numFmtId="0" fontId="0" fillId="7" borderId="6" xfId="0" applyFill="1" applyBorder="1" applyAlignment="1"/>
    <xf numFmtId="0" fontId="0" fillId="7" borderId="4" xfId="0" applyFill="1" applyBorder="1" applyAlignment="1"/>
    <xf numFmtId="14" fontId="2" fillId="7" borderId="1" xfId="0" applyNumberFormat="1" applyFont="1" applyFill="1" applyBorder="1" applyAlignment="1">
      <alignment horizontal="center" vertical="top" wrapText="1"/>
    </xf>
    <xf numFmtId="0" fontId="0" fillId="7" borderId="10" xfId="0" applyFill="1" applyBorder="1"/>
    <xf numFmtId="0" fontId="0" fillId="3" borderId="1" xfId="0" applyFill="1" applyBorder="1" applyAlignment="1"/>
    <xf numFmtId="0" fontId="0" fillId="7" borderId="46" xfId="0" applyFill="1" applyBorder="1" applyAlignment="1"/>
    <xf numFmtId="0" fontId="0" fillId="7" borderId="4" xfId="0" applyFill="1" applyBorder="1" applyAlignment="1">
      <alignment wrapText="1"/>
    </xf>
    <xf numFmtId="0" fontId="0" fillId="7" borderId="1" xfId="0" applyFill="1" applyBorder="1" applyAlignment="1">
      <alignment wrapText="1"/>
    </xf>
    <xf numFmtId="49" fontId="4" fillId="3" borderId="46" xfId="0" applyNumberFormat="1" applyFont="1" applyFill="1" applyBorder="1" applyAlignment="1">
      <alignment horizontal="center" vertical="top" wrapText="1"/>
    </xf>
    <xf numFmtId="0" fontId="31" fillId="2" borderId="6" xfId="0" applyFont="1" applyFill="1" applyBorder="1" applyAlignment="1">
      <alignment vertical="top" wrapText="1"/>
    </xf>
    <xf numFmtId="0" fontId="31" fillId="2" borderId="4" xfId="0" applyFont="1" applyFill="1" applyBorder="1" applyAlignment="1">
      <alignment vertical="top" wrapText="1"/>
    </xf>
    <xf numFmtId="0" fontId="2" fillId="7" borderId="4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14" fontId="2" fillId="7" borderId="4" xfId="0" applyNumberFormat="1" applyFont="1" applyFill="1" applyBorder="1" applyAlignment="1">
      <alignment horizontal="center" vertical="top" wrapText="1"/>
    </xf>
    <xf numFmtId="0" fontId="0" fillId="6" borderId="4" xfId="0" applyFill="1" applyBorder="1" applyAlignment="1"/>
    <xf numFmtId="0" fontId="2" fillId="8" borderId="1" xfId="0" applyFont="1" applyFill="1" applyBorder="1" applyAlignment="1">
      <alignment horizontal="center" vertical="top" wrapText="1"/>
    </xf>
    <xf numFmtId="0" fontId="0" fillId="8" borderId="1" xfId="0" applyFill="1" applyBorder="1"/>
    <xf numFmtId="0" fontId="0" fillId="8" borderId="0" xfId="0" applyFill="1"/>
    <xf numFmtId="49" fontId="4" fillId="8" borderId="46" xfId="0" applyNumberFormat="1" applyFont="1" applyFill="1" applyBorder="1" applyAlignment="1">
      <alignment horizontal="center" vertical="top" wrapText="1"/>
    </xf>
    <xf numFmtId="1" fontId="30" fillId="8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5" fontId="30" fillId="8" borderId="1" xfId="0" applyNumberFormat="1" applyFont="1" applyFill="1" applyBorder="1" applyAlignment="1">
      <alignment horizontal="center" vertical="center" wrapText="1"/>
    </xf>
    <xf numFmtId="0" fontId="0" fillId="8" borderId="0" xfId="0" applyFill="1" applyBorder="1"/>
    <xf numFmtId="0" fontId="6" fillId="8" borderId="1" xfId="0" applyFont="1" applyFill="1" applyBorder="1" applyAlignment="1">
      <alignment horizontal="center" vertical="top" wrapText="1"/>
    </xf>
    <xf numFmtId="0" fontId="38" fillId="8" borderId="1" xfId="0" applyFont="1" applyFill="1" applyBorder="1" applyAlignment="1">
      <alignment horizontal="center" vertical="top" wrapText="1"/>
    </xf>
    <xf numFmtId="0" fontId="0" fillId="9" borderId="1" xfId="0" applyFill="1" applyBorder="1" applyAlignment="1">
      <alignment horizontal="centerContinuous"/>
    </xf>
    <xf numFmtId="0" fontId="0" fillId="9" borderId="3" xfId="0" applyFill="1" applyBorder="1"/>
    <xf numFmtId="0" fontId="0" fillId="9" borderId="1" xfId="0" applyFill="1" applyBorder="1"/>
    <xf numFmtId="49" fontId="2" fillId="9" borderId="1" xfId="0" applyNumberFormat="1" applyFont="1" applyFill="1" applyBorder="1" applyAlignment="1">
      <alignment horizontal="justify"/>
    </xf>
    <xf numFmtId="0" fontId="2" fillId="9" borderId="1" xfId="0" applyFont="1" applyFill="1" applyBorder="1" applyAlignment="1">
      <alignment horizontal="center" vertical="top" wrapText="1"/>
    </xf>
    <xf numFmtId="1" fontId="30" fillId="9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65" fontId="30" fillId="9" borderId="1" xfId="0" applyNumberFormat="1" applyFont="1" applyFill="1" applyBorder="1" applyAlignment="1">
      <alignment horizontal="center" vertical="center" wrapText="1"/>
    </xf>
    <xf numFmtId="0" fontId="0" fillId="9" borderId="0" xfId="0" applyFill="1" applyBorder="1"/>
    <xf numFmtId="49" fontId="4" fillId="9" borderId="1" xfId="0" applyNumberFormat="1" applyFont="1" applyFill="1" applyBorder="1" applyAlignment="1">
      <alignment horizontal="justify" vertical="top" wrapText="1"/>
    </xf>
    <xf numFmtId="49" fontId="4" fillId="9" borderId="1" xfId="0" applyNumberFormat="1" applyFont="1" applyFill="1" applyBorder="1" applyAlignment="1">
      <alignment horizontal="center" vertical="top" wrapText="1"/>
    </xf>
    <xf numFmtId="0" fontId="0" fillId="9" borderId="0" xfId="0" applyFill="1"/>
    <xf numFmtId="49" fontId="4" fillId="9" borderId="46" xfId="0" applyNumberFormat="1" applyFont="1" applyFill="1" applyBorder="1" applyAlignment="1">
      <alignment horizontal="center" vertical="top" wrapText="1"/>
    </xf>
    <xf numFmtId="0" fontId="2" fillId="9" borderId="6" xfId="0" applyFont="1" applyFill="1" applyBorder="1" applyAlignment="1">
      <alignment horizontal="center" vertical="top" wrapText="1"/>
    </xf>
    <xf numFmtId="0" fontId="18" fillId="8" borderId="1" xfId="0" applyFont="1" applyFill="1" applyBorder="1" applyAlignment="1">
      <alignment horizontal="center" vertical="top" wrapText="1"/>
    </xf>
    <xf numFmtId="0" fontId="18" fillId="9" borderId="1" xfId="0" applyFont="1" applyFill="1" applyBorder="1" applyAlignment="1">
      <alignment horizontal="center" vertical="top" wrapText="1"/>
    </xf>
    <xf numFmtId="0" fontId="2" fillId="6" borderId="6" xfId="0" applyFont="1" applyFill="1" applyBorder="1" applyAlignment="1">
      <alignment horizontal="center" vertical="top" wrapText="1"/>
    </xf>
    <xf numFmtId="0" fontId="18" fillId="10" borderId="1" xfId="0" applyFont="1" applyFill="1" applyBorder="1" applyAlignment="1">
      <alignment horizontal="center" vertical="top" wrapText="1"/>
    </xf>
    <xf numFmtId="0" fontId="18" fillId="11" borderId="1" xfId="0" applyFont="1" applyFill="1" applyBorder="1" applyAlignment="1">
      <alignment horizontal="center" vertical="top" wrapText="1"/>
    </xf>
    <xf numFmtId="0" fontId="38" fillId="6" borderId="1" xfId="0" applyFont="1" applyFill="1" applyBorder="1" applyAlignment="1">
      <alignment horizontal="center" vertical="top" wrapText="1"/>
    </xf>
    <xf numFmtId="0" fontId="32" fillId="2" borderId="0" xfId="0" applyNumberFormat="1" applyFont="1" applyFill="1" applyBorder="1" applyAlignment="1">
      <alignment horizontal="center" vertical="center"/>
    </xf>
    <xf numFmtId="0" fontId="64" fillId="3" borderId="1" xfId="0" applyFont="1" applyFill="1" applyBorder="1" applyAlignment="1">
      <alignment horizontal="center"/>
    </xf>
    <xf numFmtId="0" fontId="65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7" fillId="2" borderId="0" xfId="0" applyFont="1" applyFill="1" applyAlignment="1">
      <alignment wrapText="1"/>
    </xf>
    <xf numFmtId="0" fontId="27" fillId="2" borderId="42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left" vertical="top" wrapText="1"/>
    </xf>
    <xf numFmtId="0" fontId="27" fillId="2" borderId="1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/>
    <xf numFmtId="0" fontId="27" fillId="2" borderId="9" xfId="0" applyFont="1" applyFill="1" applyBorder="1" applyAlignment="1">
      <alignment horizontal="center" vertical="top" wrapText="1"/>
    </xf>
    <xf numFmtId="0" fontId="23" fillId="2" borderId="4" xfId="0" applyFont="1" applyFill="1" applyBorder="1" applyAlignment="1">
      <alignment horizontal="center" vertical="center"/>
    </xf>
    <xf numFmtId="1" fontId="32" fillId="2" borderId="5" xfId="0" applyNumberFormat="1" applyFont="1" applyFill="1" applyBorder="1" applyAlignment="1">
      <alignment horizontal="center" vertical="center" wrapText="1"/>
    </xf>
    <xf numFmtId="165" fontId="27" fillId="2" borderId="10" xfId="0" applyNumberFormat="1" applyFont="1" applyFill="1" applyBorder="1" applyAlignment="1">
      <alignment horizontal="center"/>
    </xf>
    <xf numFmtId="0" fontId="7" fillId="2" borderId="4" xfId="0" applyFont="1" applyFill="1" applyBorder="1" applyAlignment="1"/>
    <xf numFmtId="1" fontId="31" fillId="2" borderId="2" xfId="0" applyNumberFormat="1" applyFont="1" applyFill="1" applyBorder="1" applyAlignment="1">
      <alignment horizontal="center" vertical="top" wrapText="1"/>
    </xf>
    <xf numFmtId="0" fontId="16" fillId="2" borderId="46" xfId="0" applyFont="1" applyFill="1" applyBorder="1" applyAlignment="1">
      <alignment horizontal="left" vertical="top" wrapText="1"/>
    </xf>
    <xf numFmtId="0" fontId="14" fillId="2" borderId="46" xfId="0" applyNumberFormat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top" wrapText="1"/>
    </xf>
    <xf numFmtId="1" fontId="31" fillId="2" borderId="5" xfId="0" applyNumberFormat="1" applyFont="1" applyFill="1" applyBorder="1" applyAlignment="1">
      <alignment horizontal="center" vertical="top" wrapText="1"/>
    </xf>
    <xf numFmtId="0" fontId="59" fillId="2" borderId="4" xfId="0" applyFont="1" applyFill="1" applyBorder="1"/>
    <xf numFmtId="2" fontId="31" fillId="2" borderId="1" xfId="0" applyNumberFormat="1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top" wrapText="1"/>
    </xf>
    <xf numFmtId="2" fontId="31" fillId="2" borderId="4" xfId="0" applyNumberFormat="1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wrapText="1"/>
    </xf>
    <xf numFmtId="0" fontId="59" fillId="2" borderId="4" xfId="0" applyFont="1" applyFill="1" applyBorder="1" applyAlignment="1"/>
    <xf numFmtId="14" fontId="45" fillId="2" borderId="1" xfId="0" applyNumberFormat="1" applyFont="1" applyFill="1" applyBorder="1" applyAlignment="1">
      <alignment wrapText="1"/>
    </xf>
    <xf numFmtId="0" fontId="14" fillId="2" borderId="7" xfId="0" applyFont="1" applyFill="1" applyBorder="1" applyAlignment="1">
      <alignment horizontal="left" vertical="center" wrapText="1"/>
    </xf>
    <xf numFmtId="14" fontId="14" fillId="2" borderId="7" xfId="0" applyNumberFormat="1" applyFont="1" applyFill="1" applyBorder="1" applyAlignment="1">
      <alignment horizontal="right" vertical="center" wrapText="1"/>
    </xf>
    <xf numFmtId="14" fontId="16" fillId="5" borderId="10" xfId="0" applyNumberFormat="1" applyFont="1" applyFill="1" applyBorder="1" applyAlignment="1">
      <alignment horizontal="right" vertical="top" wrapText="1"/>
    </xf>
    <xf numFmtId="14" fontId="35" fillId="2" borderId="7" xfId="0" applyNumberFormat="1" applyFont="1" applyFill="1" applyBorder="1"/>
    <xf numFmtId="0" fontId="16" fillId="2" borderId="1" xfId="0" applyNumberFormat="1" applyFont="1" applyFill="1" applyBorder="1" applyAlignment="1">
      <alignment horizontal="center" vertical="center"/>
    </xf>
    <xf numFmtId="0" fontId="28" fillId="2" borderId="1" xfId="0" applyNumberFormat="1" applyFont="1" applyFill="1" applyBorder="1" applyAlignment="1">
      <alignment horizontal="center" vertical="center"/>
    </xf>
    <xf numFmtId="0" fontId="28" fillId="2" borderId="1" xfId="0" applyNumberFormat="1" applyFont="1" applyFill="1" applyBorder="1" applyAlignment="1">
      <alignment horizontal="center" vertical="center" wrapText="1"/>
    </xf>
    <xf numFmtId="1" fontId="33" fillId="2" borderId="2" xfId="0" applyNumberFormat="1" applyFont="1" applyFill="1" applyBorder="1" applyAlignment="1">
      <alignment horizontal="center" vertical="center" wrapText="1"/>
    </xf>
    <xf numFmtId="165" fontId="33" fillId="2" borderId="1" xfId="0" applyNumberFormat="1" applyFont="1" applyFill="1" applyBorder="1" applyAlignment="1">
      <alignment horizontal="center" vertical="center" wrapText="1"/>
    </xf>
    <xf numFmtId="0" fontId="28" fillId="2" borderId="4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4" fontId="59" fillId="2" borderId="1" xfId="0" applyNumberFormat="1" applyFont="1" applyFill="1" applyBorder="1"/>
    <xf numFmtId="1" fontId="33" fillId="2" borderId="5" xfId="0" applyNumberFormat="1" applyFont="1" applyFill="1" applyBorder="1" applyAlignment="1">
      <alignment horizontal="center" vertical="center" wrapText="1"/>
    </xf>
    <xf numFmtId="0" fontId="27" fillId="2" borderId="2" xfId="0" applyNumberFormat="1" applyFont="1" applyFill="1" applyBorder="1" applyAlignment="1">
      <alignment horizontal="center" vertical="center"/>
    </xf>
    <xf numFmtId="14" fontId="7" fillId="2" borderId="0" xfId="0" applyNumberFormat="1" applyFont="1" applyFill="1" applyBorder="1"/>
    <xf numFmtId="165" fontId="31" fillId="2" borderId="2" xfId="0" applyNumberFormat="1" applyFont="1" applyFill="1" applyBorder="1" applyAlignment="1">
      <alignment horizontal="center" vertical="center" wrapText="1"/>
    </xf>
    <xf numFmtId="0" fontId="14" fillId="2" borderId="46" xfId="0" applyFont="1" applyFill="1" applyBorder="1" applyAlignment="1">
      <alignment horizontal="center" vertical="top" wrapText="1"/>
    </xf>
    <xf numFmtId="14" fontId="31" fillId="2" borderId="6" xfId="0" applyNumberFormat="1" applyFont="1" applyFill="1" applyBorder="1" applyAlignment="1">
      <alignment horizontal="left" vertical="center" indent="2"/>
    </xf>
    <xf numFmtId="165" fontId="27" fillId="2" borderId="1" xfId="0" applyNumberFormat="1" applyFont="1" applyFill="1" applyBorder="1" applyAlignment="1">
      <alignment horizontal="center"/>
    </xf>
    <xf numFmtId="2" fontId="27" fillId="2" borderId="2" xfId="0" applyNumberFormat="1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7" fillId="2" borderId="0" xfId="0" applyFont="1" applyFill="1" applyBorder="1" applyAlignment="1">
      <alignment vertical="top"/>
    </xf>
    <xf numFmtId="14" fontId="14" fillId="2" borderId="1" xfId="0" applyNumberFormat="1" applyFont="1" applyFill="1" applyBorder="1" applyAlignment="1">
      <alignment horizontal="right" vertical="center" wrapText="1"/>
    </xf>
    <xf numFmtId="14" fontId="16" fillId="5" borderId="4" xfId="0" applyNumberFormat="1" applyFont="1" applyFill="1" applyBorder="1" applyAlignment="1">
      <alignment horizontal="right" vertical="top" wrapText="1"/>
    </xf>
    <xf numFmtId="14" fontId="35" fillId="2" borderId="1" xfId="0" applyNumberFormat="1" applyFont="1" applyFill="1" applyBorder="1"/>
    <xf numFmtId="1" fontId="31" fillId="2" borderId="8" xfId="0" applyNumberFormat="1" applyFont="1" applyFill="1" applyBorder="1" applyAlignment="1">
      <alignment horizontal="center" vertical="top" wrapText="1"/>
    </xf>
    <xf numFmtId="2" fontId="7" fillId="2" borderId="0" xfId="0" applyNumberFormat="1" applyFont="1" applyFill="1" applyBorder="1" applyAlignment="1">
      <alignment horizontal="left" vertical="top" wrapText="1"/>
    </xf>
    <xf numFmtId="14" fontId="16" fillId="2" borderId="46" xfId="0" applyNumberFormat="1" applyFont="1" applyFill="1" applyBorder="1" applyAlignment="1">
      <alignment horizontal="right" vertical="top" wrapText="1"/>
    </xf>
    <xf numFmtId="1" fontId="31" fillId="2" borderId="43" xfId="0" applyNumberFormat="1" applyFont="1" applyFill="1" applyBorder="1" applyAlignment="1">
      <alignment horizontal="center" vertical="top" wrapText="1"/>
    </xf>
    <xf numFmtId="0" fontId="31" fillId="2" borderId="1" xfId="1" applyNumberFormat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right" vertical="top" wrapText="1"/>
    </xf>
    <xf numFmtId="0" fontId="16" fillId="2" borderId="1" xfId="1" applyFont="1" applyFill="1" applyBorder="1" applyAlignment="1">
      <alignment horizontal="right" vertical="top" wrapText="1"/>
    </xf>
    <xf numFmtId="0" fontId="16" fillId="2" borderId="1" xfId="0" applyFont="1" applyFill="1" applyBorder="1" applyAlignment="1">
      <alignment horizontal="right" vertical="top"/>
    </xf>
    <xf numFmtId="0" fontId="23" fillId="2" borderId="1" xfId="0" applyNumberFormat="1" applyFont="1" applyFill="1" applyBorder="1" applyAlignment="1">
      <alignment vertical="center"/>
    </xf>
    <xf numFmtId="1" fontId="32" fillId="2" borderId="5" xfId="0" applyNumberFormat="1" applyFont="1" applyFill="1" applyBorder="1" applyAlignment="1">
      <alignment horizontal="center" vertical="top" wrapText="1"/>
    </xf>
    <xf numFmtId="1" fontId="32" fillId="2" borderId="2" xfId="0" applyNumberFormat="1" applyFont="1" applyFill="1" applyBorder="1" applyAlignment="1">
      <alignment horizontal="center" vertical="top" wrapText="1"/>
    </xf>
    <xf numFmtId="14" fontId="16" fillId="2" borderId="1" xfId="1" applyNumberFormat="1" applyFont="1" applyFill="1" applyBorder="1" applyAlignment="1">
      <alignment horizontal="right" vertical="top" wrapText="1"/>
    </xf>
    <xf numFmtId="2" fontId="27" fillId="2" borderId="10" xfId="0" applyNumberFormat="1" applyFont="1" applyFill="1" applyBorder="1" applyAlignment="1">
      <alignment horizontal="center"/>
    </xf>
    <xf numFmtId="0" fontId="31" fillId="2" borderId="5" xfId="0" applyNumberFormat="1" applyFont="1" applyFill="1" applyBorder="1" applyAlignment="1">
      <alignment horizontal="center" vertical="center"/>
    </xf>
    <xf numFmtId="4" fontId="31" fillId="2" borderId="1" xfId="0" applyNumberFormat="1" applyFont="1" applyFill="1" applyBorder="1" applyAlignment="1">
      <alignment horizontal="left" vertical="center" indent="2"/>
    </xf>
    <xf numFmtId="14" fontId="31" fillId="2" borderId="1" xfId="0" applyNumberFormat="1" applyFont="1" applyFill="1" applyBorder="1" applyAlignment="1">
      <alignment horizontal="left" vertical="center" indent="2"/>
    </xf>
    <xf numFmtId="1" fontId="32" fillId="2" borderId="8" xfId="0" applyNumberFormat="1" applyFont="1" applyFill="1" applyBorder="1" applyAlignment="1">
      <alignment horizontal="center" vertical="center" wrapText="1"/>
    </xf>
    <xf numFmtId="4" fontId="42" fillId="2" borderId="2" xfId="0" applyNumberFormat="1" applyFont="1" applyFill="1" applyBorder="1"/>
    <xf numFmtId="0" fontId="59" fillId="2" borderId="0" xfId="0" applyFont="1" applyFill="1" applyBorder="1"/>
    <xf numFmtId="0" fontId="16" fillId="2" borderId="4" xfId="0" applyFont="1" applyFill="1" applyBorder="1" applyAlignment="1">
      <alignment vertical="top" wrapText="1"/>
    </xf>
    <xf numFmtId="14" fontId="16" fillId="2" borderId="4" xfId="0" applyNumberFormat="1" applyFont="1" applyFill="1" applyBorder="1" applyAlignment="1">
      <alignment horizontal="right" vertical="top"/>
    </xf>
    <xf numFmtId="0" fontId="27" fillId="2" borderId="10" xfId="0" applyNumberFormat="1" applyFont="1" applyFill="1" applyBorder="1" applyAlignment="1">
      <alignment horizontal="center" vertical="center" wrapText="1"/>
    </xf>
    <xf numFmtId="0" fontId="27" fillId="2" borderId="0" xfId="0" applyNumberFormat="1" applyFont="1" applyFill="1" applyBorder="1" applyAlignment="1">
      <alignment horizontal="center" vertical="center" wrapText="1"/>
    </xf>
    <xf numFmtId="0" fontId="27" fillId="2" borderId="42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4" fontId="14" fillId="2" borderId="4" xfId="0" applyNumberFormat="1" applyFont="1" applyFill="1" applyBorder="1" applyAlignment="1">
      <alignment horizontal="right" vertical="top" wrapText="1"/>
    </xf>
    <xf numFmtId="1" fontId="31" fillId="2" borderId="4" xfId="0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left" vertical="top" wrapText="1"/>
    </xf>
    <xf numFmtId="0" fontId="57" fillId="2" borderId="0" xfId="0" applyFont="1" applyFill="1" applyAlignment="1">
      <alignment horizontal="left" vertical="top" wrapText="1"/>
    </xf>
    <xf numFmtId="0" fontId="14" fillId="2" borderId="9" xfId="0" applyFont="1" applyFill="1" applyBorder="1" applyAlignment="1">
      <alignment horizontal="left" vertical="top" wrapText="1"/>
    </xf>
    <xf numFmtId="0" fontId="7" fillId="2" borderId="0" xfId="0" applyFont="1" applyFill="1" applyAlignment="1"/>
    <xf numFmtId="0" fontId="7" fillId="2" borderId="7" xfId="0" applyFont="1" applyFill="1" applyBorder="1" applyAlignment="1"/>
    <xf numFmtId="0" fontId="14" fillId="2" borderId="43" xfId="0" applyFont="1" applyFill="1" applyBorder="1" applyAlignment="1">
      <alignment horizontal="left" vertical="top" wrapText="1"/>
    </xf>
    <xf numFmtId="0" fontId="59" fillId="2" borderId="6" xfId="0" applyFont="1" applyFill="1" applyBorder="1"/>
    <xf numFmtId="0" fontId="46" fillId="2" borderId="1" xfId="0" applyFont="1" applyFill="1" applyBorder="1" applyAlignment="1">
      <alignment wrapText="1"/>
    </xf>
    <xf numFmtId="0" fontId="14" fillId="2" borderId="46" xfId="0" applyFont="1" applyFill="1" applyBorder="1" applyAlignment="1">
      <alignment horizontal="left" vertical="center" wrapText="1"/>
    </xf>
    <xf numFmtId="1" fontId="31" fillId="2" borderId="46" xfId="0" applyNumberFormat="1" applyFont="1" applyFill="1" applyBorder="1" applyAlignment="1">
      <alignment horizontal="center" vertical="center" wrapText="1"/>
    </xf>
    <xf numFmtId="14" fontId="14" fillId="2" borderId="1" xfId="0" applyNumberFormat="1" applyFont="1" applyFill="1" applyBorder="1" applyAlignment="1">
      <alignment horizontal="right" vertical="top" wrapText="1"/>
    </xf>
    <xf numFmtId="0" fontId="14" fillId="2" borderId="1" xfId="0" applyFont="1" applyFill="1" applyBorder="1" applyAlignment="1">
      <alignment horizontal="right" vertical="top" wrapText="1"/>
    </xf>
    <xf numFmtId="0" fontId="31" fillId="2" borderId="6" xfId="0" applyFont="1" applyFill="1" applyBorder="1" applyAlignment="1">
      <alignment horizontal="center" vertical="center"/>
    </xf>
    <xf numFmtId="1" fontId="31" fillId="2" borderId="4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1" fontId="23" fillId="2" borderId="2" xfId="0" applyNumberFormat="1" applyFont="1" applyFill="1" applyBorder="1" applyAlignment="1">
      <alignment horizontal="center" vertical="center" wrapText="1"/>
    </xf>
    <xf numFmtId="165" fontId="23" fillId="2" borderId="1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left" vertical="top" wrapText="1"/>
    </xf>
    <xf numFmtId="0" fontId="14" fillId="2" borderId="8" xfId="0" applyFont="1" applyFill="1" applyBorder="1" applyAlignment="1">
      <alignment horizontal="left" vertical="top" wrapText="1"/>
    </xf>
    <xf numFmtId="0" fontId="14" fillId="2" borderId="1" xfId="0" applyNumberFormat="1" applyFont="1" applyFill="1" applyBorder="1" applyAlignment="1">
      <alignment vertical="center"/>
    </xf>
    <xf numFmtId="0" fontId="23" fillId="2" borderId="4" xfId="0" applyNumberFormat="1" applyFont="1" applyFill="1" applyBorder="1" applyAlignment="1">
      <alignment vertical="center" wrapText="1"/>
    </xf>
    <xf numFmtId="0" fontId="23" fillId="2" borderId="1" xfId="0" applyNumberFormat="1" applyFont="1" applyFill="1" applyBorder="1" applyAlignment="1">
      <alignment vertical="center" wrapText="1"/>
    </xf>
    <xf numFmtId="0" fontId="14" fillId="2" borderId="46" xfId="0" applyFont="1" applyFill="1" applyBorder="1" applyAlignment="1">
      <alignment horizontal="right" vertical="top" wrapText="1"/>
    </xf>
    <xf numFmtId="0" fontId="14" fillId="2" borderId="4" xfId="0" applyFont="1" applyFill="1" applyBorder="1" applyAlignment="1">
      <alignment horizontal="right" vertical="top" wrapText="1"/>
    </xf>
    <xf numFmtId="1" fontId="23" fillId="2" borderId="8" xfId="0" applyNumberFormat="1" applyFont="1" applyFill="1" applyBorder="1" applyAlignment="1">
      <alignment horizontal="center" vertical="top" wrapText="1"/>
    </xf>
    <xf numFmtId="0" fontId="14" fillId="2" borderId="4" xfId="1" applyFont="1" applyFill="1" applyBorder="1" applyAlignment="1">
      <alignment horizontal="right" vertical="top" wrapText="1"/>
    </xf>
    <xf numFmtId="0" fontId="31" fillId="2" borderId="4" xfId="1" applyNumberFormat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right" vertical="top" wrapText="1"/>
    </xf>
    <xf numFmtId="0" fontId="31" fillId="2" borderId="6" xfId="1" applyNumberFormat="1" applyFont="1" applyFill="1" applyBorder="1" applyAlignment="1">
      <alignment horizontal="center" vertical="center"/>
    </xf>
    <xf numFmtId="165" fontId="23" fillId="2" borderId="6" xfId="0" applyNumberFormat="1" applyFont="1" applyFill="1" applyBorder="1" applyAlignment="1">
      <alignment horizontal="center" vertical="top" wrapText="1"/>
    </xf>
    <xf numFmtId="0" fontId="31" fillId="2" borderId="42" xfId="0" applyNumberFormat="1" applyFont="1" applyFill="1" applyBorder="1" applyAlignment="1">
      <alignment horizontal="center" vertical="center"/>
    </xf>
    <xf numFmtId="0" fontId="31" fillId="2" borderId="3" xfId="0" applyNumberFormat="1" applyFont="1" applyFill="1" applyBorder="1" applyAlignment="1">
      <alignment horizontal="center" vertical="center"/>
    </xf>
    <xf numFmtId="0" fontId="31" fillId="2" borderId="41" xfId="0" applyNumberFormat="1" applyFont="1" applyFill="1" applyBorder="1" applyAlignment="1">
      <alignment horizontal="center" vertical="center"/>
    </xf>
    <xf numFmtId="0" fontId="31" fillId="2" borderId="8" xfId="0" applyNumberFormat="1" applyFont="1" applyFill="1" applyBorder="1" applyAlignment="1">
      <alignment horizontal="center" vertical="center" wrapText="1"/>
    </xf>
    <xf numFmtId="0" fontId="23" fillId="2" borderId="4" xfId="0" applyNumberFormat="1" applyFont="1" applyFill="1" applyBorder="1" applyAlignment="1">
      <alignment vertical="center"/>
    </xf>
    <xf numFmtId="0" fontId="30" fillId="2" borderId="1" xfId="0" applyNumberFormat="1" applyFont="1" applyFill="1" applyBorder="1" applyAlignment="1">
      <alignment horizontal="center" vertical="center"/>
    </xf>
    <xf numFmtId="1" fontId="30" fillId="2" borderId="2" xfId="0" applyNumberFormat="1" applyFont="1" applyFill="1" applyBorder="1" applyAlignment="1">
      <alignment horizontal="center" vertical="center" wrapText="1"/>
    </xf>
    <xf numFmtId="165" fontId="30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/>
    <xf numFmtId="0" fontId="31" fillId="2" borderId="2" xfId="0" applyNumberFormat="1" applyFont="1" applyFill="1" applyBorder="1" applyAlignment="1">
      <alignment horizontal="center" vertical="center"/>
    </xf>
    <xf numFmtId="0" fontId="23" fillId="2" borderId="1" xfId="0" applyNumberFormat="1" applyFont="1" applyFill="1" applyBorder="1" applyAlignment="1">
      <alignment horizontal="right" vertical="center"/>
    </xf>
    <xf numFmtId="0" fontId="14" fillId="2" borderId="1" xfId="0" applyNumberFormat="1" applyFont="1" applyFill="1" applyBorder="1" applyAlignment="1">
      <alignment horizontal="right" vertical="center"/>
    </xf>
    <xf numFmtId="0" fontId="23" fillId="2" borderId="4" xfId="0" applyNumberFormat="1" applyFont="1" applyFill="1" applyBorder="1" applyAlignment="1">
      <alignment horizontal="right" vertical="center" wrapText="1"/>
    </xf>
    <xf numFmtId="0" fontId="23" fillId="2" borderId="1" xfId="0" applyNumberFormat="1" applyFont="1" applyFill="1" applyBorder="1" applyAlignment="1">
      <alignment horizontal="right" vertical="center" wrapText="1"/>
    </xf>
    <xf numFmtId="0" fontId="31" fillId="2" borderId="46" xfId="2" applyNumberFormat="1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right" vertical="top" wrapText="1"/>
    </xf>
    <xf numFmtId="0" fontId="32" fillId="2" borderId="0" xfId="0" applyFont="1" applyFill="1" applyBorder="1" applyAlignment="1">
      <alignment vertical="top" wrapText="1"/>
    </xf>
    <xf numFmtId="0" fontId="32" fillId="2" borderId="0" xfId="0" applyFont="1" applyFill="1" applyBorder="1" applyAlignment="1">
      <alignment horizontal="center" vertical="top" wrapText="1"/>
    </xf>
    <xf numFmtId="0" fontId="23" fillId="2" borderId="10" xfId="0" applyFont="1" applyFill="1" applyBorder="1" applyAlignment="1">
      <alignment horizontal="left" vertical="top" wrapText="1"/>
    </xf>
    <xf numFmtId="0" fontId="23" fillId="2" borderId="7" xfId="0" applyFont="1" applyFill="1" applyBorder="1" applyAlignment="1">
      <alignment vertical="center" wrapText="1"/>
    </xf>
    <xf numFmtId="0" fontId="23" fillId="2" borderId="6" xfId="0" applyFont="1" applyFill="1" applyBorder="1" applyAlignment="1">
      <alignment horizontal="left" vertical="top" wrapText="1"/>
    </xf>
    <xf numFmtId="0" fontId="14" fillId="2" borderId="0" xfId="2" applyFont="1" applyFill="1" applyBorder="1" applyAlignment="1">
      <alignment horizontal="left" vertical="top" wrapText="1"/>
    </xf>
    <xf numFmtId="0" fontId="23" fillId="2" borderId="0" xfId="2" applyFont="1" applyFill="1" applyBorder="1" applyAlignment="1">
      <alignment horizontal="left" vertical="top" wrapText="1"/>
    </xf>
    <xf numFmtId="0" fontId="14" fillId="2" borderId="1" xfId="1" applyFont="1" applyFill="1" applyBorder="1" applyAlignment="1">
      <alignment horizontal="left" vertical="top" wrapText="1"/>
    </xf>
    <xf numFmtId="0" fontId="14" fillId="2" borderId="4" xfId="1" applyFont="1" applyFill="1" applyBorder="1" applyAlignment="1">
      <alignment horizontal="left" vertical="top" wrapText="1"/>
    </xf>
    <xf numFmtId="0" fontId="14" fillId="2" borderId="6" xfId="1" applyFont="1" applyFill="1" applyBorder="1" applyAlignment="1">
      <alignment horizontal="left" vertical="top" wrapText="1"/>
    </xf>
    <xf numFmtId="0" fontId="14" fillId="2" borderId="9" xfId="1" applyFont="1" applyFill="1" applyBorder="1" applyAlignment="1">
      <alignment horizontal="left" vertical="top" wrapText="1"/>
    </xf>
    <xf numFmtId="14" fontId="14" fillId="2" borderId="1" xfId="0" applyNumberFormat="1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right" vertical="top" wrapText="1"/>
    </xf>
    <xf numFmtId="0" fontId="66" fillId="2" borderId="0" xfId="0" applyFont="1" applyFill="1" applyBorder="1" applyAlignment="1">
      <alignment horizontal="center" vertical="center"/>
    </xf>
    <xf numFmtId="0" fontId="67" fillId="2" borderId="1" xfId="0" applyFont="1" applyFill="1" applyBorder="1" applyAlignment="1">
      <alignment horizontal="center" vertical="center"/>
    </xf>
    <xf numFmtId="0" fontId="59" fillId="2" borderId="0" xfId="0" applyFont="1" applyFill="1"/>
    <xf numFmtId="0" fontId="14" fillId="2" borderId="0" xfId="0" applyFont="1" applyFill="1" applyBorder="1" applyAlignment="1">
      <alignment horizontal="left" vertical="center" wrapText="1"/>
    </xf>
    <xf numFmtId="0" fontId="23" fillId="2" borderId="0" xfId="0" applyFont="1" applyFill="1" applyBorder="1" applyAlignment="1">
      <alignment horizontal="left" vertical="center" wrapText="1"/>
    </xf>
    <xf numFmtId="0" fontId="23" fillId="2" borderId="0" xfId="0" applyFont="1" applyFill="1" applyBorder="1" applyAlignment="1">
      <alignment horizontal="right" vertical="top" wrapText="1"/>
    </xf>
    <xf numFmtId="0" fontId="59" fillId="2" borderId="0" xfId="0" applyFont="1" applyFill="1" applyAlignment="1"/>
    <xf numFmtId="0" fontId="23" fillId="2" borderId="45" xfId="0" applyFont="1" applyFill="1" applyBorder="1" applyAlignment="1">
      <alignment horizontal="center" vertical="top" wrapText="1"/>
    </xf>
    <xf numFmtId="0" fontId="59" fillId="2" borderId="9" xfId="0" applyFont="1" applyFill="1" applyBorder="1"/>
    <xf numFmtId="0" fontId="14" fillId="2" borderId="1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left" vertical="center"/>
    </xf>
    <xf numFmtId="14" fontId="14" fillId="2" borderId="6" xfId="0" applyNumberFormat="1" applyFont="1" applyFill="1" applyBorder="1" applyAlignment="1">
      <alignment horizontal="right" vertical="top" wrapText="1"/>
    </xf>
    <xf numFmtId="0" fontId="14" fillId="2" borderId="6" xfId="0" applyFont="1" applyFill="1" applyBorder="1" applyAlignment="1">
      <alignment horizontal="right" vertical="top" wrapText="1"/>
    </xf>
    <xf numFmtId="0" fontId="23" fillId="2" borderId="0" xfId="0" applyFont="1" applyFill="1" applyBorder="1" applyAlignment="1">
      <alignment horizontal="center"/>
    </xf>
    <xf numFmtId="0" fontId="59" fillId="2" borderId="7" xfId="0" applyFont="1" applyFill="1" applyBorder="1"/>
    <xf numFmtId="0" fontId="14" fillId="2" borderId="45" xfId="0" applyFont="1" applyFill="1" applyBorder="1" applyAlignment="1">
      <alignment horizontal="left" vertical="top" wrapText="1"/>
    </xf>
    <xf numFmtId="0" fontId="14" fillId="2" borderId="3" xfId="0" applyFont="1" applyFill="1" applyBorder="1" applyAlignment="1">
      <alignment horizontal="left" vertical="top" wrapText="1"/>
    </xf>
    <xf numFmtId="16" fontId="14" fillId="2" borderId="6" xfId="0" applyNumberFormat="1" applyFont="1" applyFill="1" applyBorder="1" applyAlignment="1">
      <alignment horizontal="right" vertical="top" wrapText="1"/>
    </xf>
    <xf numFmtId="0" fontId="23" fillId="2" borderId="3" xfId="0" applyFont="1" applyFill="1" applyBorder="1" applyAlignment="1">
      <alignment horizontal="center"/>
    </xf>
    <xf numFmtId="0" fontId="59" fillId="2" borderId="2" xfId="0" applyFont="1" applyFill="1" applyBorder="1"/>
    <xf numFmtId="0" fontId="14" fillId="2" borderId="4" xfId="0" applyNumberFormat="1" applyFont="1" applyFill="1" applyBorder="1" applyAlignment="1">
      <alignment horizontal="right" vertical="top" wrapText="1"/>
    </xf>
    <xf numFmtId="0" fontId="59" fillId="2" borderId="10" xfId="0" applyFont="1" applyFill="1" applyBorder="1"/>
    <xf numFmtId="49" fontId="14" fillId="2" borderId="1" xfId="1" applyNumberFormat="1" applyFont="1" applyFill="1" applyBorder="1" applyAlignment="1">
      <alignment horizontal="right" vertical="top"/>
    </xf>
    <xf numFmtId="0" fontId="46" fillId="2" borderId="10" xfId="0" applyFont="1" applyFill="1" applyBorder="1" applyAlignment="1">
      <alignment wrapText="1"/>
    </xf>
    <xf numFmtId="0" fontId="23" fillId="2" borderId="10" xfId="0" applyFont="1" applyFill="1" applyBorder="1" applyAlignment="1">
      <alignment wrapText="1"/>
    </xf>
    <xf numFmtId="0" fontId="46" fillId="2" borderId="10" xfId="0" applyFont="1" applyFill="1" applyBorder="1" applyAlignment="1">
      <alignment horizontal="left" wrapText="1"/>
    </xf>
    <xf numFmtId="0" fontId="46" fillId="2" borderId="10" xfId="0" applyFont="1" applyFill="1" applyBorder="1" applyAlignment="1">
      <alignment horizontal="right" wrapText="1"/>
    </xf>
    <xf numFmtId="0" fontId="46" fillId="2" borderId="0" xfId="0" applyFont="1" applyFill="1" applyBorder="1" applyAlignment="1">
      <alignment wrapText="1"/>
    </xf>
    <xf numFmtId="0" fontId="59" fillId="2" borderId="0" xfId="0" applyFont="1" applyFill="1" applyAlignment="1">
      <alignment horizontal="right" vertical="top" wrapText="1"/>
    </xf>
    <xf numFmtId="0" fontId="59" fillId="2" borderId="3" xfId="0" applyFont="1" applyFill="1" applyBorder="1"/>
    <xf numFmtId="0" fontId="14" fillId="2" borderId="8" xfId="0" applyFont="1" applyFill="1" applyBorder="1" applyAlignment="1">
      <alignment horizontal="center" vertical="center" wrapText="1"/>
    </xf>
    <xf numFmtId="14" fontId="14" fillId="5" borderId="9" xfId="0" applyNumberFormat="1" applyFont="1" applyFill="1" applyBorder="1" applyAlignment="1">
      <alignment horizontal="right" vertical="top" wrapText="1"/>
    </xf>
    <xf numFmtId="14" fontId="14" fillId="2" borderId="9" xfId="0" applyNumberFormat="1" applyFont="1" applyFill="1" applyBorder="1" applyAlignment="1">
      <alignment horizontal="right" vertical="top" wrapText="1"/>
    </xf>
    <xf numFmtId="0" fontId="59" fillId="2" borderId="0" xfId="0" applyFont="1" applyFill="1" applyBorder="1" applyAlignment="1"/>
    <xf numFmtId="0" fontId="23" fillId="2" borderId="10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 vertical="center" wrapText="1"/>
    </xf>
    <xf numFmtId="14" fontId="14" fillId="2" borderId="10" xfId="0" applyNumberFormat="1" applyFont="1" applyFill="1" applyBorder="1" applyAlignment="1">
      <alignment horizontal="right" vertical="top" wrapText="1"/>
    </xf>
    <xf numFmtId="2" fontId="23" fillId="2" borderId="10" xfId="0" applyNumberFormat="1" applyFont="1" applyFill="1" applyBorder="1" applyAlignment="1">
      <alignment horizontal="center" vertical="center" wrapText="1"/>
    </xf>
    <xf numFmtId="14" fontId="14" fillId="2" borderId="7" xfId="0" applyNumberFormat="1" applyFont="1" applyFill="1" applyBorder="1" applyAlignment="1">
      <alignment horizontal="left" vertical="top" wrapText="1"/>
    </xf>
    <xf numFmtId="14" fontId="14" fillId="2" borderId="7" xfId="0" applyNumberFormat="1" applyFont="1" applyFill="1" applyBorder="1" applyAlignment="1">
      <alignment horizontal="right" vertical="top" wrapText="1"/>
    </xf>
    <xf numFmtId="0" fontId="23" fillId="2" borderId="7" xfId="0" applyFont="1" applyFill="1" applyBorder="1" applyAlignment="1">
      <alignment horizontal="center"/>
    </xf>
    <xf numFmtId="14" fontId="14" fillId="2" borderId="0" xfId="0" applyNumberFormat="1" applyFont="1" applyFill="1" applyBorder="1" applyAlignment="1">
      <alignment horizontal="left" vertical="top" wrapText="1"/>
    </xf>
    <xf numFmtId="14" fontId="14" fillId="2" borderId="0" xfId="0" applyNumberFormat="1" applyFont="1" applyFill="1" applyBorder="1" applyAlignment="1">
      <alignment horizontal="right" vertical="top" wrapText="1"/>
    </xf>
    <xf numFmtId="14" fontId="14" fillId="2" borderId="9" xfId="0" applyNumberFormat="1" applyFont="1" applyFill="1" applyBorder="1" applyAlignment="1">
      <alignment horizontal="left" vertical="top" wrapText="1"/>
    </xf>
    <xf numFmtId="0" fontId="23" fillId="2" borderId="9" xfId="0" applyFont="1" applyFill="1" applyBorder="1" applyAlignment="1">
      <alignment horizontal="center"/>
    </xf>
    <xf numFmtId="14" fontId="14" fillId="2" borderId="46" xfId="0" applyNumberFormat="1" applyFont="1" applyFill="1" applyBorder="1" applyAlignment="1">
      <alignment horizontal="right" vertical="top" wrapText="1"/>
    </xf>
    <xf numFmtId="0" fontId="59" fillId="2" borderId="5" xfId="0" applyFont="1" applyFill="1" applyBorder="1"/>
    <xf numFmtId="0" fontId="59" fillId="2" borderId="42" xfId="0" applyFont="1" applyFill="1" applyBorder="1"/>
    <xf numFmtId="0" fontId="59" fillId="2" borderId="6" xfId="0" applyFont="1" applyFill="1" applyBorder="1" applyAlignment="1">
      <alignment horizontal="left"/>
    </xf>
    <xf numFmtId="0" fontId="14" fillId="2" borderId="6" xfId="0" applyFont="1" applyFill="1" applyBorder="1" applyAlignment="1">
      <alignment horizontal="right" vertical="top"/>
    </xf>
    <xf numFmtId="14" fontId="14" fillId="2" borderId="4" xfId="0" applyNumberFormat="1" applyFont="1" applyFill="1" applyBorder="1" applyAlignment="1">
      <alignment horizontal="right" vertical="top"/>
    </xf>
    <xf numFmtId="0" fontId="23" fillId="2" borderId="41" xfId="0" applyNumberFormat="1" applyFont="1" applyFill="1" applyBorder="1" applyAlignment="1">
      <alignment horizontal="center" vertical="center"/>
    </xf>
    <xf numFmtId="14" fontId="14" fillId="2" borderId="1" xfId="0" applyNumberFormat="1" applyFont="1" applyFill="1" applyBorder="1" applyAlignment="1">
      <alignment horizontal="right" vertical="top"/>
    </xf>
    <xf numFmtId="14" fontId="14" fillId="2" borderId="6" xfId="0" applyNumberFormat="1" applyFont="1" applyFill="1" applyBorder="1" applyAlignment="1">
      <alignment horizontal="right" vertical="top"/>
    </xf>
    <xf numFmtId="14" fontId="14" fillId="2" borderId="10" xfId="0" applyNumberFormat="1" applyFont="1" applyFill="1" applyBorder="1" applyAlignment="1">
      <alignment horizontal="left" vertical="top" wrapText="1"/>
    </xf>
    <xf numFmtId="14" fontId="14" fillId="2" borderId="7" xfId="0" applyNumberFormat="1" applyFont="1" applyFill="1" applyBorder="1" applyAlignment="1">
      <alignment horizontal="right" vertical="top"/>
    </xf>
    <xf numFmtId="4" fontId="23" fillId="2" borderId="3" xfId="0" applyNumberFormat="1" applyFont="1" applyFill="1" applyBorder="1" applyAlignment="1">
      <alignment horizontal="center"/>
    </xf>
    <xf numFmtId="0" fontId="14" fillId="2" borderId="44" xfId="0" applyFont="1" applyFill="1" applyBorder="1" applyAlignment="1">
      <alignment horizontal="left" vertical="top" wrapText="1"/>
    </xf>
    <xf numFmtId="0" fontId="14" fillId="2" borderId="44" xfId="0" applyNumberFormat="1" applyFont="1" applyFill="1" applyBorder="1" applyAlignment="1">
      <alignment horizontal="left" vertical="top"/>
    </xf>
    <xf numFmtId="14" fontId="14" fillId="2" borderId="44" xfId="0" applyNumberFormat="1" applyFont="1" applyFill="1" applyBorder="1" applyAlignment="1">
      <alignment horizontal="right" vertical="top"/>
    </xf>
    <xf numFmtId="14" fontId="14" fillId="2" borderId="44" xfId="0" applyNumberFormat="1" applyFont="1" applyFill="1" applyBorder="1" applyAlignment="1">
      <alignment horizontal="right" vertical="top" wrapText="1"/>
    </xf>
    <xf numFmtId="0" fontId="31" fillId="2" borderId="44" xfId="0" applyNumberFormat="1" applyFont="1" applyFill="1" applyBorder="1" applyAlignment="1">
      <alignment horizontal="center" vertical="center"/>
    </xf>
    <xf numFmtId="0" fontId="31" fillId="2" borderId="2" xfId="0" applyNumberFormat="1" applyFont="1" applyFill="1" applyBorder="1" applyAlignment="1">
      <alignment horizontal="center" vertical="center" wrapText="1"/>
    </xf>
    <xf numFmtId="0" fontId="14" fillId="2" borderId="48" xfId="0" applyFont="1" applyFill="1" applyBorder="1" applyAlignment="1">
      <alignment horizontal="left" vertical="top" wrapText="1"/>
    </xf>
    <xf numFmtId="0" fontId="14" fillId="2" borderId="48" xfId="0" applyNumberFormat="1" applyFont="1" applyFill="1" applyBorder="1" applyAlignment="1">
      <alignment horizontal="left" vertical="top"/>
    </xf>
    <xf numFmtId="14" fontId="14" fillId="2" borderId="48" xfId="0" applyNumberFormat="1" applyFont="1" applyFill="1" applyBorder="1" applyAlignment="1">
      <alignment horizontal="right" vertical="top"/>
    </xf>
    <xf numFmtId="0" fontId="31" fillId="2" borderId="48" xfId="0" applyNumberFormat="1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left" vertical="top" wrapText="1"/>
    </xf>
    <xf numFmtId="0" fontId="14" fillId="2" borderId="49" xfId="0" applyNumberFormat="1" applyFont="1" applyFill="1" applyBorder="1" applyAlignment="1">
      <alignment horizontal="left" vertical="top"/>
    </xf>
    <xf numFmtId="14" fontId="14" fillId="2" borderId="49" xfId="0" applyNumberFormat="1" applyFont="1" applyFill="1" applyBorder="1" applyAlignment="1">
      <alignment horizontal="right" vertical="top"/>
    </xf>
    <xf numFmtId="0" fontId="31" fillId="2" borderId="49" xfId="0" applyNumberFormat="1" applyFont="1" applyFill="1" applyBorder="1" applyAlignment="1">
      <alignment horizontal="center" vertical="center"/>
    </xf>
    <xf numFmtId="0" fontId="14" fillId="2" borderId="49" xfId="0" applyNumberFormat="1" applyFont="1" applyFill="1" applyBorder="1" applyAlignment="1">
      <alignment horizontal="left" vertical="top" wrapText="1"/>
    </xf>
    <xf numFmtId="14" fontId="14" fillId="2" borderId="50" xfId="0" applyNumberFormat="1" applyFont="1" applyFill="1" applyBorder="1" applyAlignment="1">
      <alignment horizontal="right" vertical="top"/>
    </xf>
    <xf numFmtId="0" fontId="31" fillId="2" borderId="50" xfId="0" applyNumberFormat="1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 wrapText="1"/>
    </xf>
    <xf numFmtId="0" fontId="67" fillId="2" borderId="6" xfId="0" applyFont="1" applyFill="1" applyBorder="1" applyAlignment="1">
      <alignment horizontal="center" vertical="center"/>
    </xf>
    <xf numFmtId="14" fontId="14" fillId="2" borderId="47" xfId="0" applyNumberFormat="1" applyFont="1" applyFill="1" applyBorder="1" applyAlignment="1">
      <alignment horizontal="right" vertical="top"/>
    </xf>
    <xf numFmtId="14" fontId="14" fillId="2" borderId="42" xfId="0" applyNumberFormat="1" applyFont="1" applyFill="1" applyBorder="1" applyAlignment="1">
      <alignment horizontal="right" vertical="top" wrapText="1"/>
    </xf>
    <xf numFmtId="14" fontId="14" fillId="2" borderId="3" xfId="0" applyNumberFormat="1" applyFont="1" applyFill="1" applyBorder="1" applyAlignment="1">
      <alignment horizontal="right" vertical="top" wrapText="1"/>
    </xf>
    <xf numFmtId="14" fontId="14" fillId="2" borderId="1" xfId="0" applyNumberFormat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  <xf numFmtId="0" fontId="23" fillId="2" borderId="3" xfId="0" applyNumberFormat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vertical="top" wrapText="1"/>
    </xf>
    <xf numFmtId="14" fontId="14" fillId="2" borderId="1" xfId="0" applyNumberFormat="1" applyFont="1" applyFill="1" applyBorder="1" applyAlignment="1">
      <alignment horizontal="left" vertical="top" wrapText="1"/>
    </xf>
    <xf numFmtId="0" fontId="23" fillId="2" borderId="42" xfId="0" applyFont="1" applyFill="1" applyBorder="1" applyAlignment="1"/>
    <xf numFmtId="0" fontId="14" fillId="2" borderId="46" xfId="0" applyFont="1" applyFill="1" applyBorder="1" applyAlignment="1">
      <alignment vertical="top" wrapText="1"/>
    </xf>
    <xf numFmtId="49" fontId="14" fillId="2" borderId="4" xfId="1" applyNumberFormat="1" applyFont="1" applyFill="1" applyBorder="1" applyAlignment="1">
      <alignment horizontal="right" vertical="top" wrapText="1"/>
    </xf>
    <xf numFmtId="49" fontId="14" fillId="2" borderId="1" xfId="1" applyNumberFormat="1" applyFont="1" applyFill="1" applyBorder="1" applyAlignment="1">
      <alignment horizontal="right" vertical="top" wrapText="1"/>
    </xf>
    <xf numFmtId="0" fontId="59" fillId="2" borderId="0" xfId="0" applyFont="1" applyFill="1" applyAlignment="1">
      <alignment horizontal="right"/>
    </xf>
    <xf numFmtId="49" fontId="14" fillId="2" borderId="6" xfId="1" applyNumberFormat="1" applyFont="1" applyFill="1" applyBorder="1" applyAlignment="1">
      <alignment horizontal="right" vertical="top"/>
    </xf>
    <xf numFmtId="0" fontId="32" fillId="2" borderId="7" xfId="0" applyFont="1" applyFill="1" applyBorder="1" applyAlignment="1">
      <alignment vertical="center" wrapText="1"/>
    </xf>
    <xf numFmtId="0" fontId="32" fillId="2" borderId="7" xfId="0" applyFont="1" applyFill="1" applyBorder="1" applyAlignment="1">
      <alignment horizontal="center" vertical="center" wrapText="1"/>
    </xf>
    <xf numFmtId="165" fontId="23" fillId="2" borderId="3" xfId="0" applyNumberFormat="1" applyFont="1" applyFill="1" applyBorder="1" applyAlignment="1">
      <alignment horizontal="center"/>
    </xf>
    <xf numFmtId="49" fontId="14" fillId="2" borderId="4" xfId="1" applyNumberFormat="1" applyFont="1" applyFill="1" applyBorder="1" applyAlignment="1">
      <alignment horizontal="right" vertical="top"/>
    </xf>
    <xf numFmtId="0" fontId="14" fillId="2" borderId="1" xfId="0" applyFont="1" applyFill="1" applyBorder="1" applyAlignment="1">
      <alignment horizontal="right" vertical="top"/>
    </xf>
    <xf numFmtId="0" fontId="14" fillId="2" borderId="1" xfId="0" applyFont="1" applyFill="1" applyBorder="1" applyAlignment="1">
      <alignment horizontal="left" vertical="top"/>
    </xf>
    <xf numFmtId="0" fontId="23" fillId="2" borderId="9" xfId="1" applyFont="1" applyFill="1" applyBorder="1" applyAlignment="1">
      <alignment horizontal="left" vertical="top" wrapText="1"/>
    </xf>
    <xf numFmtId="49" fontId="14" fillId="2" borderId="9" xfId="1" applyNumberFormat="1" applyFont="1" applyFill="1" applyBorder="1" applyAlignment="1">
      <alignment horizontal="right" vertical="top"/>
    </xf>
    <xf numFmtId="165" fontId="23" fillId="2" borderId="9" xfId="0" applyNumberFormat="1" applyFont="1" applyFill="1" applyBorder="1" applyAlignment="1">
      <alignment horizontal="center"/>
    </xf>
    <xf numFmtId="14" fontId="14" fillId="2" borderId="4" xfId="0" applyNumberFormat="1" applyFont="1" applyFill="1" applyBorder="1" applyAlignment="1">
      <alignment horizontal="right" vertical="center"/>
    </xf>
    <xf numFmtId="0" fontId="14" fillId="2" borderId="4" xfId="0" applyFont="1" applyFill="1" applyBorder="1" applyAlignment="1">
      <alignment horizontal="right" vertical="center" wrapText="1"/>
    </xf>
    <xf numFmtId="14" fontId="14" fillId="2" borderId="4" xfId="0" applyNumberFormat="1" applyFont="1" applyFill="1" applyBorder="1" applyAlignment="1">
      <alignment horizontal="left" vertical="top" wrapText="1"/>
    </xf>
    <xf numFmtId="0" fontId="14" fillId="2" borderId="4" xfId="0" applyFont="1" applyFill="1" applyBorder="1" applyAlignment="1">
      <alignment horizontal="left" vertical="top"/>
    </xf>
    <xf numFmtId="0" fontId="23" fillId="2" borderId="3" xfId="0" applyNumberFormat="1" applyFont="1" applyFill="1" applyBorder="1" applyAlignment="1">
      <alignment horizontal="center" vertical="center"/>
    </xf>
    <xf numFmtId="0" fontId="59" fillId="2" borderId="45" xfId="0" applyFont="1" applyFill="1" applyBorder="1"/>
    <xf numFmtId="0" fontId="59" fillId="2" borderId="8" xfId="0" applyFont="1" applyFill="1" applyBorder="1"/>
    <xf numFmtId="0" fontId="67" fillId="2" borderId="4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left" vertical="top"/>
    </xf>
    <xf numFmtId="14" fontId="14" fillId="2" borderId="46" xfId="0" applyNumberFormat="1" applyFont="1" applyFill="1" applyBorder="1" applyAlignment="1">
      <alignment horizontal="right" vertical="top"/>
    </xf>
    <xf numFmtId="0" fontId="23" fillId="2" borderId="2" xfId="0" applyFont="1" applyFill="1" applyBorder="1" applyAlignment="1">
      <alignment horizontal="center"/>
    </xf>
    <xf numFmtId="14" fontId="14" fillId="2" borderId="6" xfId="0" applyNumberFormat="1" applyFont="1" applyFill="1" applyBorder="1" applyAlignment="1">
      <alignment horizontal="left" vertical="top" wrapText="1"/>
    </xf>
    <xf numFmtId="0" fontId="14" fillId="2" borderId="10" xfId="0" applyFont="1" applyFill="1" applyBorder="1" applyAlignment="1">
      <alignment horizontal="right" vertical="top" wrapText="1"/>
    </xf>
    <xf numFmtId="0" fontId="23" fillId="2" borderId="45" xfId="0" applyNumberFormat="1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right" vertical="top" wrapText="1"/>
    </xf>
    <xf numFmtId="0" fontId="4" fillId="2" borderId="41" xfId="0" applyFont="1" applyFill="1" applyBorder="1" applyAlignment="1">
      <alignment horizontal="center"/>
    </xf>
    <xf numFmtId="0" fontId="19" fillId="2" borderId="3" xfId="0" applyFont="1" applyFill="1" applyBorder="1"/>
    <xf numFmtId="0" fontId="19" fillId="2" borderId="2" xfId="0" applyFont="1" applyFill="1" applyBorder="1"/>
    <xf numFmtId="0" fontId="4" fillId="2" borderId="10" xfId="0" applyFont="1" applyFill="1" applyBorder="1" applyAlignment="1">
      <alignment horizontal="center"/>
    </xf>
    <xf numFmtId="0" fontId="19" fillId="2" borderId="0" xfId="0" applyFont="1" applyFill="1" applyBorder="1" applyAlignment="1">
      <alignment horizontal="center" vertical="center"/>
    </xf>
    <xf numFmtId="165" fontId="23" fillId="2" borderId="7" xfId="0" applyNumberFormat="1" applyFont="1" applyFill="1" applyBorder="1" applyAlignment="1">
      <alignment horizontal="center"/>
    </xf>
    <xf numFmtId="14" fontId="14" fillId="2" borderId="4" xfId="1" applyNumberFormat="1" applyFont="1" applyFill="1" applyBorder="1" applyAlignment="1">
      <alignment horizontal="left" vertical="top" wrapText="1"/>
    </xf>
    <xf numFmtId="14" fontId="14" fillId="2" borderId="4" xfId="1" applyNumberFormat="1" applyFont="1" applyFill="1" applyBorder="1" applyAlignment="1">
      <alignment horizontal="right" vertical="top" wrapText="1"/>
    </xf>
    <xf numFmtId="14" fontId="14" fillId="2" borderId="1" xfId="1" applyNumberFormat="1" applyFont="1" applyFill="1" applyBorder="1" applyAlignment="1">
      <alignment horizontal="left" vertical="top" wrapText="1"/>
    </xf>
    <xf numFmtId="14" fontId="14" fillId="2" borderId="1" xfId="1" applyNumberFormat="1" applyFont="1" applyFill="1" applyBorder="1" applyAlignment="1">
      <alignment horizontal="right" vertical="top" wrapText="1"/>
    </xf>
    <xf numFmtId="14" fontId="14" fillId="2" borderId="6" xfId="1" applyNumberFormat="1" applyFont="1" applyFill="1" applyBorder="1" applyAlignment="1">
      <alignment horizontal="left" vertical="top" wrapText="1"/>
    </xf>
    <xf numFmtId="14" fontId="14" fillId="2" borderId="6" xfId="1" applyNumberFormat="1" applyFont="1" applyFill="1" applyBorder="1" applyAlignment="1">
      <alignment horizontal="right" vertical="top" wrapText="1"/>
    </xf>
    <xf numFmtId="0" fontId="23" fillId="2" borderId="8" xfId="0" applyFont="1" applyFill="1" applyBorder="1" applyAlignment="1">
      <alignment horizontal="center"/>
    </xf>
    <xf numFmtId="165" fontId="23" fillId="2" borderId="1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23" fillId="2" borderId="3" xfId="0" applyNumberFormat="1" applyFont="1" applyFill="1" applyBorder="1" applyAlignment="1">
      <alignment horizontal="right" vertical="center"/>
    </xf>
    <xf numFmtId="0" fontId="59" fillId="2" borderId="3" xfId="0" applyFont="1" applyFill="1" applyBorder="1" applyAlignment="1">
      <alignment horizontal="right"/>
    </xf>
    <xf numFmtId="0" fontId="59" fillId="2" borderId="1" xfId="0" applyFont="1" applyFill="1" applyBorder="1" applyAlignment="1">
      <alignment horizontal="right"/>
    </xf>
    <xf numFmtId="0" fontId="59" fillId="2" borderId="2" xfId="0" applyFont="1" applyFill="1" applyBorder="1" applyAlignment="1">
      <alignment horizontal="right"/>
    </xf>
    <xf numFmtId="0" fontId="23" fillId="2" borderId="42" xfId="0" applyNumberFormat="1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left" vertical="top" wrapText="1"/>
    </xf>
    <xf numFmtId="14" fontId="14" fillId="2" borderId="1" xfId="2" applyNumberFormat="1" applyFont="1" applyFill="1" applyBorder="1" applyAlignment="1">
      <alignment horizontal="right" vertical="top" wrapText="1"/>
    </xf>
    <xf numFmtId="0" fontId="14" fillId="2" borderId="1" xfId="2" applyFont="1" applyFill="1" applyBorder="1" applyAlignment="1">
      <alignment horizontal="right" vertical="top" wrapText="1"/>
    </xf>
    <xf numFmtId="0" fontId="23" fillId="2" borderId="45" xfId="0" applyFont="1" applyFill="1" applyBorder="1" applyAlignment="1">
      <alignment horizontal="center"/>
    </xf>
    <xf numFmtId="14" fontId="14" fillId="2" borderId="0" xfId="2" applyNumberFormat="1" applyFont="1" applyFill="1" applyBorder="1" applyAlignment="1">
      <alignment horizontal="right" vertical="top" wrapText="1"/>
    </xf>
    <xf numFmtId="0" fontId="14" fillId="2" borderId="0" xfId="2" applyFont="1" applyFill="1" applyBorder="1" applyAlignment="1">
      <alignment horizontal="right" vertical="top" wrapText="1"/>
    </xf>
    <xf numFmtId="14" fontId="14" fillId="5" borderId="1" xfId="0" applyNumberFormat="1" applyFont="1" applyFill="1" applyBorder="1" applyAlignment="1">
      <alignment horizontal="right" vertical="top" wrapText="1"/>
    </xf>
    <xf numFmtId="0" fontId="57" fillId="2" borderId="0" xfId="0" applyFont="1" applyFill="1" applyAlignment="1">
      <alignment horizontal="center" vertical="center" wrapText="1"/>
    </xf>
    <xf numFmtId="1" fontId="63" fillId="2" borderId="0" xfId="0" applyNumberFormat="1" applyFont="1" applyFill="1" applyAlignment="1">
      <alignment horizontal="center" vertical="center"/>
    </xf>
    <xf numFmtId="0" fontId="61" fillId="2" borderId="0" xfId="0" applyFont="1" applyFill="1" applyAlignment="1">
      <alignment horizontal="left" vertical="top" wrapText="1"/>
    </xf>
    <xf numFmtId="0" fontId="61" fillId="2" borderId="0" xfId="0" applyFont="1" applyFill="1" applyAlignment="1">
      <alignment horizontal="right" vertical="top" wrapText="1"/>
    </xf>
    <xf numFmtId="0" fontId="63" fillId="2" borderId="0" xfId="0" applyFont="1" applyFill="1" applyAlignment="1">
      <alignment horizontal="left" vertical="top" wrapText="1"/>
    </xf>
    <xf numFmtId="0" fontId="63" fillId="2" borderId="0" xfId="0" applyFont="1" applyFill="1" applyAlignment="1">
      <alignment vertical="top" wrapText="1"/>
    </xf>
    <xf numFmtId="0" fontId="34" fillId="2" borderId="0" xfId="0" applyFont="1" applyFill="1" applyAlignment="1">
      <alignment horizontal="left" vertical="top" wrapText="1"/>
    </xf>
    <xf numFmtId="164" fontId="31" fillId="2" borderId="0" xfId="0" applyNumberFormat="1" applyFont="1" applyFill="1" applyBorder="1" applyAlignment="1">
      <alignment horizontal="center" vertical="center"/>
    </xf>
    <xf numFmtId="0" fontId="67" fillId="2" borderId="0" xfId="0" applyFont="1" applyFill="1" applyBorder="1" applyAlignment="1">
      <alignment horizontal="center" vertical="center"/>
    </xf>
    <xf numFmtId="4" fontId="42" fillId="2" borderId="7" xfId="0" applyNumberFormat="1" applyFont="1" applyFill="1" applyBorder="1"/>
    <xf numFmtId="0" fontId="7" fillId="2" borderId="45" xfId="0" applyFont="1" applyFill="1" applyBorder="1"/>
    <xf numFmtId="0" fontId="54" fillId="2" borderId="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31" fillId="2" borderId="9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1" fontId="32" fillId="2" borderId="9" xfId="0" applyNumberFormat="1" applyFont="1" applyFill="1" applyBorder="1" applyAlignment="1">
      <alignment horizontal="center" vertical="top" wrapText="1"/>
    </xf>
    <xf numFmtId="165" fontId="32" fillId="2" borderId="6" xfId="0" applyNumberFormat="1" applyFont="1" applyFill="1" applyBorder="1" applyAlignment="1">
      <alignment horizontal="center" vertical="top" wrapText="1"/>
    </xf>
    <xf numFmtId="0" fontId="7" fillId="2" borderId="0" xfId="0" applyFont="1" applyFill="1" applyBorder="1" applyAlignment="1">
      <alignment wrapText="1"/>
    </xf>
    <xf numFmtId="0" fontId="28" fillId="2" borderId="1" xfId="0" applyFont="1" applyFill="1" applyBorder="1" applyAlignment="1">
      <alignment horizontal="left" vertical="top" wrapText="1"/>
    </xf>
    <xf numFmtId="0" fontId="59" fillId="2" borderId="6" xfId="0" applyFont="1" applyFill="1" applyBorder="1" applyAlignment="1"/>
    <xf numFmtId="165" fontId="23" fillId="2" borderId="4" xfId="0" applyNumberFormat="1" applyFont="1" applyFill="1" applyBorder="1" applyAlignment="1">
      <alignment horizontal="center" vertical="top" wrapText="1"/>
    </xf>
    <xf numFmtId="0" fontId="7" fillId="2" borderId="5" xfId="0" applyFont="1" applyFill="1" applyBorder="1"/>
    <xf numFmtId="0" fontId="23" fillId="2" borderId="7" xfId="0" applyFont="1" applyFill="1" applyBorder="1" applyAlignment="1">
      <alignment horizontal="left" vertical="center" wrapText="1"/>
    </xf>
    <xf numFmtId="0" fontId="27" fillId="2" borderId="43" xfId="0" applyFont="1" applyFill="1" applyBorder="1" applyAlignment="1">
      <alignment horizontal="center"/>
    </xf>
    <xf numFmtId="14" fontId="35" fillId="2" borderId="4" xfId="0" applyNumberFormat="1" applyFont="1" applyFill="1" applyBorder="1"/>
    <xf numFmtId="0" fontId="27" fillId="2" borderId="10" xfId="0" applyFont="1" applyFill="1" applyBorder="1" applyAlignment="1">
      <alignment horizontal="left" vertical="top" wrapText="1"/>
    </xf>
    <xf numFmtId="0" fontId="23" fillId="2" borderId="9" xfId="0" applyFont="1" applyFill="1" applyBorder="1" applyAlignment="1">
      <alignment horizontal="left" vertical="center" wrapText="1"/>
    </xf>
    <xf numFmtId="0" fontId="57" fillId="2" borderId="0" xfId="0" applyFont="1" applyFill="1" applyBorder="1" applyAlignment="1">
      <alignment horizontal="left" vertical="top" wrapText="1"/>
    </xf>
    <xf numFmtId="0" fontId="57" fillId="2" borderId="0" xfId="0" applyFont="1" applyFill="1" applyBorder="1" applyAlignment="1">
      <alignment horizontal="right" wrapText="1"/>
    </xf>
    <xf numFmtId="0" fontId="58" fillId="2" borderId="0" xfId="0" applyFont="1" applyFill="1" applyBorder="1" applyAlignment="1">
      <alignment vertical="top" wrapText="1"/>
    </xf>
    <xf numFmtId="0" fontId="57" fillId="2" borderId="0" xfId="0" applyFont="1" applyFill="1" applyBorder="1" applyAlignment="1">
      <alignment vertical="top" wrapText="1"/>
    </xf>
    <xf numFmtId="0" fontId="31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0" fontId="23" fillId="2" borderId="0" xfId="0" applyFont="1" applyFill="1" applyBorder="1"/>
    <xf numFmtId="0" fontId="57" fillId="2" borderId="0" xfId="0" applyFont="1" applyFill="1" applyBorder="1" applyAlignment="1">
      <alignment horizontal="right" vertical="top" wrapText="1"/>
    </xf>
    <xf numFmtId="2" fontId="31" fillId="2" borderId="0" xfId="0" applyNumberFormat="1" applyFont="1" applyFill="1" applyBorder="1" applyAlignment="1">
      <alignment horizontal="left" vertical="center"/>
    </xf>
    <xf numFmtId="2" fontId="23" fillId="2" borderId="0" xfId="0" applyNumberFormat="1" applyFont="1" applyFill="1" applyBorder="1" applyAlignment="1">
      <alignment horizontal="left" vertical="center"/>
    </xf>
    <xf numFmtId="0" fontId="31" fillId="2" borderId="0" xfId="0" applyFont="1" applyFill="1" applyBorder="1" applyAlignment="1">
      <alignment vertical="top" wrapText="1"/>
    </xf>
    <xf numFmtId="0" fontId="16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top" wrapText="1"/>
    </xf>
    <xf numFmtId="0" fontId="59" fillId="2" borderId="0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right" vertical="top" wrapText="1"/>
    </xf>
    <xf numFmtId="0" fontId="6" fillId="2" borderId="0" xfId="0" applyFont="1" applyFill="1" applyBorder="1" applyAlignment="1">
      <alignment horizontal="right" vertical="top" wrapText="1"/>
    </xf>
    <xf numFmtId="0" fontId="33" fillId="2" borderId="1" xfId="0" applyNumberFormat="1" applyFont="1" applyFill="1" applyBorder="1" applyAlignment="1">
      <alignment horizontal="center" vertical="center"/>
    </xf>
    <xf numFmtId="1" fontId="33" fillId="2" borderId="1" xfId="0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left" vertical="top" wrapText="1"/>
    </xf>
    <xf numFmtId="14" fontId="16" fillId="2" borderId="51" xfId="0" applyNumberFormat="1" applyFont="1" applyFill="1" applyBorder="1" applyAlignment="1">
      <alignment horizontal="right" vertical="top"/>
    </xf>
    <xf numFmtId="0" fontId="33" fillId="2" borderId="51" xfId="0" applyNumberFormat="1" applyFont="1" applyFill="1" applyBorder="1" applyAlignment="1">
      <alignment horizontal="center" vertical="center"/>
    </xf>
    <xf numFmtId="0" fontId="16" fillId="2" borderId="46" xfId="0" applyNumberFormat="1" applyFont="1" applyFill="1" applyBorder="1" applyAlignment="1">
      <alignment horizontal="center" vertical="center"/>
    </xf>
    <xf numFmtId="0" fontId="28" fillId="2" borderId="46" xfId="0" applyNumberFormat="1" applyFont="1" applyFill="1" applyBorder="1" applyAlignment="1">
      <alignment horizontal="center" vertical="center"/>
    </xf>
    <xf numFmtId="0" fontId="28" fillId="2" borderId="46" xfId="0" applyNumberFormat="1" applyFont="1" applyFill="1" applyBorder="1" applyAlignment="1">
      <alignment horizontal="center" vertical="center" wrapText="1"/>
    </xf>
    <xf numFmtId="0" fontId="28" fillId="2" borderId="46" xfId="0" applyFont="1" applyFill="1" applyBorder="1" applyAlignment="1">
      <alignment horizontal="center" vertical="center" wrapText="1"/>
    </xf>
    <xf numFmtId="1" fontId="33" fillId="2" borderId="43" xfId="0" applyNumberFormat="1" applyFont="1" applyFill="1" applyBorder="1" applyAlignment="1">
      <alignment horizontal="center" vertical="center" wrapText="1"/>
    </xf>
    <xf numFmtId="165" fontId="33" fillId="2" borderId="46" xfId="0" applyNumberFormat="1" applyFont="1" applyFill="1" applyBorder="1" applyAlignment="1">
      <alignment horizontal="center" vertical="center" wrapText="1"/>
    </xf>
    <xf numFmtId="0" fontId="28" fillId="2" borderId="0" xfId="0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vertical="top" wrapText="1"/>
    </xf>
    <xf numFmtId="4" fontId="27" fillId="2" borderId="8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>
      <alignment horizontal="right" vertical="top" wrapText="1"/>
    </xf>
    <xf numFmtId="14" fontId="16" fillId="2" borderId="6" xfId="0" applyNumberFormat="1" applyFont="1" applyFill="1" applyBorder="1" applyAlignment="1">
      <alignment horizontal="right" vertical="top"/>
    </xf>
    <xf numFmtId="14" fontId="16" fillId="2" borderId="1" xfId="0" applyNumberFormat="1" applyFont="1" applyFill="1" applyBorder="1" applyAlignment="1">
      <alignment vertical="top" wrapText="1"/>
    </xf>
    <xf numFmtId="0" fontId="28" fillId="2" borderId="8" xfId="2" applyFont="1" applyFill="1" applyBorder="1" applyAlignment="1">
      <alignment horizontal="left" vertical="top" wrapText="1"/>
    </xf>
    <xf numFmtId="0" fontId="29" fillId="2" borderId="0" xfId="0" applyFont="1" applyFill="1" applyBorder="1" applyAlignment="1">
      <alignment vertical="center" wrapText="1"/>
    </xf>
    <xf numFmtId="14" fontId="6" fillId="2" borderId="9" xfId="0" applyNumberFormat="1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28" fillId="2" borderId="2" xfId="0" applyFont="1" applyFill="1" applyBorder="1" applyAlignment="1">
      <alignment horizontal="center"/>
    </xf>
    <xf numFmtId="0" fontId="13" fillId="2" borderId="6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left" vertical="top" wrapText="1"/>
    </xf>
    <xf numFmtId="14" fontId="3" fillId="2" borderId="6" xfId="0" applyNumberFormat="1" applyFont="1" applyFill="1" applyBorder="1" applyAlignment="1">
      <alignment horizontal="right" vertical="top" wrapText="1"/>
    </xf>
    <xf numFmtId="0" fontId="3" fillId="2" borderId="6" xfId="0" applyFont="1" applyFill="1" applyBorder="1" applyAlignment="1">
      <alignment horizontal="right" vertical="top" wrapText="1"/>
    </xf>
    <xf numFmtId="0" fontId="4" fillId="2" borderId="6" xfId="0" applyNumberFormat="1" applyFont="1" applyFill="1" applyBorder="1" applyAlignment="1">
      <alignment horizontal="center" vertical="center"/>
    </xf>
    <xf numFmtId="0" fontId="12" fillId="2" borderId="6" xfId="0" applyNumberFormat="1" applyFont="1" applyFill="1" applyBorder="1" applyAlignment="1">
      <alignment horizontal="center" vertical="center"/>
    </xf>
    <xf numFmtId="0" fontId="4" fillId="2" borderId="46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19" fillId="2" borderId="0" xfId="0" applyFont="1" applyFill="1" applyBorder="1"/>
    <xf numFmtId="0" fontId="59" fillId="2" borderId="0" xfId="0" applyFont="1" applyFill="1" applyBorder="1" applyAlignment="1">
      <alignment horizontal="right"/>
    </xf>
    <xf numFmtId="0" fontId="14" fillId="2" borderId="8" xfId="0" applyNumberFormat="1" applyFont="1" applyFill="1" applyBorder="1" applyAlignment="1">
      <alignment horizontal="center" vertical="center"/>
    </xf>
    <xf numFmtId="0" fontId="31" fillId="2" borderId="45" xfId="0" applyNumberFormat="1" applyFont="1" applyFill="1" applyBorder="1" applyAlignment="1">
      <alignment horizontal="center" vertical="center" wrapText="1"/>
    </xf>
    <xf numFmtId="165" fontId="71" fillId="2" borderId="6" xfId="0" applyNumberFormat="1" applyFont="1" applyFill="1" applyBorder="1" applyAlignment="1">
      <alignment horizontal="center" vertical="center" wrapText="1"/>
    </xf>
    <xf numFmtId="0" fontId="23" fillId="2" borderId="41" xfId="0" applyFont="1" applyFill="1" applyBorder="1" applyAlignment="1">
      <alignment horizontal="center"/>
    </xf>
    <xf numFmtId="165" fontId="23" fillId="2" borderId="45" xfId="0" applyNumberFormat="1" applyFont="1" applyFill="1" applyBorder="1" applyAlignment="1">
      <alignment horizontal="center"/>
    </xf>
    <xf numFmtId="4" fontId="23" fillId="2" borderId="45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center"/>
    </xf>
    <xf numFmtId="1" fontId="23" fillId="2" borderId="0" xfId="0" applyNumberFormat="1" applyFont="1" applyFill="1" applyBorder="1" applyAlignment="1">
      <alignment horizontal="center" vertical="center"/>
    </xf>
    <xf numFmtId="2" fontId="23" fillId="2" borderId="42" xfId="0" applyNumberFormat="1" applyFont="1" applyFill="1" applyBorder="1" applyAlignment="1">
      <alignment horizontal="center"/>
    </xf>
    <xf numFmtId="4" fontId="23" fillId="2" borderId="41" xfId="0" applyNumberFormat="1" applyFont="1" applyFill="1" applyBorder="1" applyAlignment="1">
      <alignment horizontal="center"/>
    </xf>
    <xf numFmtId="0" fontId="23" fillId="2" borderId="1" xfId="0" applyFont="1" applyFill="1" applyBorder="1" applyAlignment="1">
      <alignment horizontal="left" vertical="top" wrapText="1"/>
    </xf>
    <xf numFmtId="0" fontId="27" fillId="2" borderId="41" xfId="0" applyFont="1" applyFill="1" applyBorder="1" applyAlignment="1">
      <alignment horizontal="center"/>
    </xf>
    <xf numFmtId="165" fontId="23" fillId="2" borderId="41" xfId="0" applyNumberFormat="1" applyFont="1" applyFill="1" applyBorder="1" applyAlignment="1">
      <alignment horizontal="center"/>
    </xf>
    <xf numFmtId="0" fontId="14" fillId="2" borderId="6" xfId="0" applyFont="1" applyFill="1" applyBorder="1" applyAlignment="1">
      <alignment horizontal="left" vertical="top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46" xfId="0" applyFont="1" applyFill="1" applyBorder="1" applyAlignment="1">
      <alignment horizontal="left" vertical="top" wrapText="1"/>
    </xf>
    <xf numFmtId="0" fontId="14" fillId="2" borderId="4" xfId="0" applyFont="1" applyFill="1" applyBorder="1" applyAlignment="1">
      <alignment horizontal="left" vertical="top" wrapText="1"/>
    </xf>
    <xf numFmtId="0" fontId="23" fillId="2" borderId="9" xfId="0" applyFont="1" applyFill="1" applyBorder="1" applyAlignment="1">
      <alignment horizontal="left" vertical="top" wrapText="1"/>
    </xf>
    <xf numFmtId="0" fontId="59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top" wrapText="1"/>
    </xf>
    <xf numFmtId="0" fontId="14" fillId="2" borderId="0" xfId="0" applyFont="1" applyFill="1" applyBorder="1" applyAlignment="1">
      <alignment horizontal="center" vertical="center"/>
    </xf>
    <xf numFmtId="2" fontId="14" fillId="2" borderId="0" xfId="0" applyNumberFormat="1" applyFont="1" applyFill="1" applyBorder="1" applyAlignment="1">
      <alignment horizontal="center" vertical="center"/>
    </xf>
    <xf numFmtId="0" fontId="29" fillId="2" borderId="0" xfId="0" applyFont="1" applyFill="1" applyAlignment="1">
      <alignment horizontal="right" vertical="top" wrapText="1"/>
    </xf>
    <xf numFmtId="0" fontId="29" fillId="2" borderId="0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top" wrapText="1"/>
    </xf>
    <xf numFmtId="0" fontId="23" fillId="2" borderId="1" xfId="0" applyFont="1" applyFill="1" applyBorder="1" applyAlignment="1">
      <alignment horizontal="center" vertical="center"/>
    </xf>
    <xf numFmtId="2" fontId="31" fillId="2" borderId="2" xfId="0" applyNumberFormat="1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top" wrapText="1"/>
    </xf>
    <xf numFmtId="165" fontId="23" fillId="2" borderId="42" xfId="0" applyNumberFormat="1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7" fillId="2" borderId="0" xfId="0" applyFont="1" applyFill="1" applyBorder="1" applyAlignment="1"/>
    <xf numFmtId="0" fontId="16" fillId="2" borderId="6" xfId="0" applyFont="1" applyFill="1" applyBorder="1" applyAlignment="1">
      <alignment horizontal="center" vertical="center" wrapText="1"/>
    </xf>
    <xf numFmtId="4" fontId="27" fillId="2" borderId="0" xfId="0" applyNumberFormat="1" applyFont="1" applyFill="1" applyBorder="1" applyAlignment="1">
      <alignment horizontal="center"/>
    </xf>
    <xf numFmtId="2" fontId="14" fillId="2" borderId="0" xfId="0" applyNumberFormat="1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top" wrapText="1"/>
    </xf>
    <xf numFmtId="0" fontId="23" fillId="2" borderId="7" xfId="0" applyFont="1" applyFill="1" applyBorder="1" applyAlignment="1">
      <alignment horizontal="center" vertical="top" wrapText="1"/>
    </xf>
    <xf numFmtId="0" fontId="29" fillId="2" borderId="0" xfId="0" applyFont="1" applyFill="1" applyAlignment="1">
      <alignment horizontal="right" vertical="center" wrapText="1"/>
    </xf>
    <xf numFmtId="2" fontId="14" fillId="2" borderId="0" xfId="0" applyNumberFormat="1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top" wrapText="1"/>
    </xf>
    <xf numFmtId="0" fontId="12" fillId="2" borderId="46" xfId="0" applyFont="1" applyFill="1" applyBorder="1" applyAlignment="1">
      <alignment horizontal="center" vertical="top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0" fontId="73" fillId="2" borderId="0" xfId="0" applyFont="1" applyFill="1" applyAlignment="1">
      <alignment horizontal="center" vertical="center" wrapText="1"/>
    </xf>
    <xf numFmtId="0" fontId="71" fillId="2" borderId="1" xfId="0" applyNumberFormat="1" applyFont="1" applyFill="1" applyBorder="1" applyAlignment="1">
      <alignment horizontal="center" vertical="center" wrapText="1"/>
    </xf>
    <xf numFmtId="0" fontId="72" fillId="2" borderId="1" xfId="0" applyFont="1" applyFill="1" applyBorder="1" applyAlignment="1">
      <alignment horizontal="center" vertical="center" wrapText="1"/>
    </xf>
    <xf numFmtId="0" fontId="69" fillId="2" borderId="1" xfId="0" applyFont="1" applyFill="1" applyBorder="1" applyAlignment="1">
      <alignment horizontal="center" vertical="center" wrapText="1"/>
    </xf>
    <xf numFmtId="0" fontId="71" fillId="2" borderId="1" xfId="0" applyNumberFormat="1" applyFont="1" applyFill="1" applyBorder="1" applyAlignment="1">
      <alignment horizontal="center" vertical="center"/>
    </xf>
    <xf numFmtId="0" fontId="69" fillId="2" borderId="6" xfId="0" applyFont="1" applyFill="1" applyBorder="1" applyAlignment="1">
      <alignment horizontal="center" vertical="center" wrapText="1"/>
    </xf>
    <xf numFmtId="0" fontId="70" fillId="2" borderId="46" xfId="0" applyFont="1" applyFill="1" applyBorder="1" applyAlignment="1">
      <alignment horizontal="right" vertical="top" wrapText="1"/>
    </xf>
    <xf numFmtId="14" fontId="70" fillId="2" borderId="46" xfId="0" applyNumberFormat="1" applyFont="1" applyFill="1" applyBorder="1" applyAlignment="1">
      <alignment horizontal="right" vertical="top" wrapText="1"/>
    </xf>
    <xf numFmtId="0" fontId="71" fillId="2" borderId="46" xfId="0" applyNumberFormat="1" applyFont="1" applyFill="1" applyBorder="1" applyAlignment="1">
      <alignment horizontal="center" vertical="center"/>
    </xf>
    <xf numFmtId="0" fontId="72" fillId="2" borderId="46" xfId="0" applyNumberFormat="1" applyFont="1" applyFill="1" applyBorder="1" applyAlignment="1">
      <alignment horizontal="center" vertical="center"/>
    </xf>
    <xf numFmtId="0" fontId="69" fillId="2" borderId="46" xfId="0" applyNumberFormat="1" applyFont="1" applyFill="1" applyBorder="1" applyAlignment="1">
      <alignment horizontal="center" vertical="center"/>
    </xf>
    <xf numFmtId="0" fontId="69" fillId="2" borderId="46" xfId="0" applyNumberFormat="1" applyFont="1" applyFill="1" applyBorder="1" applyAlignment="1">
      <alignment horizontal="center" vertical="center" wrapText="1"/>
    </xf>
    <xf numFmtId="0" fontId="72" fillId="2" borderId="46" xfId="0" applyFont="1" applyFill="1" applyBorder="1" applyAlignment="1">
      <alignment horizontal="center" vertical="center" wrapText="1"/>
    </xf>
    <xf numFmtId="0" fontId="69" fillId="2" borderId="46" xfId="0" applyFont="1" applyFill="1" applyBorder="1" applyAlignment="1">
      <alignment horizontal="center" vertical="center" wrapText="1"/>
    </xf>
    <xf numFmtId="0" fontId="71" fillId="2" borderId="46" xfId="0" applyNumberFormat="1" applyFont="1" applyFill="1" applyBorder="1" applyAlignment="1">
      <alignment horizontal="center" vertical="center" wrapText="1"/>
    </xf>
    <xf numFmtId="1" fontId="71" fillId="2" borderId="43" xfId="0" applyNumberFormat="1" applyFont="1" applyFill="1" applyBorder="1" applyAlignment="1">
      <alignment horizontal="center" vertical="center" wrapText="1"/>
    </xf>
    <xf numFmtId="165" fontId="71" fillId="2" borderId="1" xfId="0" applyNumberFormat="1" applyFont="1" applyFill="1" applyBorder="1" applyAlignment="1">
      <alignment horizontal="center" vertical="center" wrapText="1"/>
    </xf>
    <xf numFmtId="0" fontId="64" fillId="2" borderId="0" xfId="0" applyFont="1" applyFill="1"/>
    <xf numFmtId="0" fontId="64" fillId="2" borderId="0" xfId="0" applyFont="1" applyFill="1" applyBorder="1"/>
    <xf numFmtId="0" fontId="70" fillId="2" borderId="1" xfId="0" applyFont="1" applyFill="1" applyBorder="1" applyAlignment="1">
      <alignment horizontal="right" vertical="top" wrapText="1"/>
    </xf>
    <xf numFmtId="14" fontId="70" fillId="2" borderId="1" xfId="0" applyNumberFormat="1" applyFont="1" applyFill="1" applyBorder="1" applyAlignment="1">
      <alignment horizontal="right" vertical="top" wrapText="1"/>
    </xf>
    <xf numFmtId="0" fontId="72" fillId="2" borderId="1" xfId="0" applyNumberFormat="1" applyFont="1" applyFill="1" applyBorder="1" applyAlignment="1">
      <alignment horizontal="center" vertical="center"/>
    </xf>
    <xf numFmtId="0" fontId="69" fillId="2" borderId="1" xfId="0" applyNumberFormat="1" applyFont="1" applyFill="1" applyBorder="1" applyAlignment="1">
      <alignment horizontal="center" vertical="center"/>
    </xf>
    <xf numFmtId="0" fontId="69" fillId="2" borderId="1" xfId="0" applyNumberFormat="1" applyFont="1" applyFill="1" applyBorder="1" applyAlignment="1">
      <alignment horizontal="center" vertical="center" wrapText="1"/>
    </xf>
    <xf numFmtId="1" fontId="71" fillId="2" borderId="2" xfId="0" applyNumberFormat="1" applyFont="1" applyFill="1" applyBorder="1" applyAlignment="1">
      <alignment horizontal="center" vertical="center" wrapText="1"/>
    </xf>
    <xf numFmtId="0" fontId="64" fillId="2" borderId="1" xfId="0" applyFont="1" applyFill="1" applyBorder="1"/>
    <xf numFmtId="0" fontId="64" fillId="2" borderId="3" xfId="0" applyFont="1" applyFill="1" applyBorder="1"/>
    <xf numFmtId="0" fontId="64" fillId="2" borderId="2" xfId="0" applyFont="1" applyFill="1" applyBorder="1"/>
    <xf numFmtId="0" fontId="71" fillId="2" borderId="4" xfId="0" applyNumberFormat="1" applyFont="1" applyFill="1" applyBorder="1" applyAlignment="1">
      <alignment horizontal="center" vertical="center"/>
    </xf>
    <xf numFmtId="0" fontId="72" fillId="2" borderId="4" xfId="0" applyNumberFormat="1" applyFont="1" applyFill="1" applyBorder="1" applyAlignment="1">
      <alignment horizontal="center" vertical="center"/>
    </xf>
    <xf numFmtId="0" fontId="69" fillId="2" borderId="4" xfId="0" applyNumberFormat="1" applyFont="1" applyFill="1" applyBorder="1" applyAlignment="1">
      <alignment horizontal="center" vertical="center"/>
    </xf>
    <xf numFmtId="0" fontId="69" fillId="2" borderId="4" xfId="0" applyNumberFormat="1" applyFont="1" applyFill="1" applyBorder="1" applyAlignment="1">
      <alignment horizontal="center" vertical="center" wrapText="1"/>
    </xf>
    <xf numFmtId="0" fontId="72" fillId="2" borderId="4" xfId="0" applyFont="1" applyFill="1" applyBorder="1" applyAlignment="1">
      <alignment horizontal="center" vertical="center" wrapText="1"/>
    </xf>
    <xf numFmtId="0" fontId="69" fillId="2" borderId="4" xfId="0" applyFont="1" applyFill="1" applyBorder="1" applyAlignment="1">
      <alignment horizontal="center" vertical="center" wrapText="1"/>
    </xf>
    <xf numFmtId="0" fontId="71" fillId="2" borderId="4" xfId="0" applyNumberFormat="1" applyFont="1" applyFill="1" applyBorder="1" applyAlignment="1">
      <alignment horizontal="center" vertical="center" wrapText="1"/>
    </xf>
    <xf numFmtId="0" fontId="71" fillId="2" borderId="6" xfId="0" applyNumberFormat="1" applyFont="1" applyFill="1" applyBorder="1" applyAlignment="1">
      <alignment horizontal="center" vertical="center" wrapText="1"/>
    </xf>
    <xf numFmtId="0" fontId="72" fillId="2" borderId="6" xfId="0" applyNumberFormat="1" applyFont="1" applyFill="1" applyBorder="1" applyAlignment="1">
      <alignment horizontal="center" vertical="center"/>
    </xf>
    <xf numFmtId="0" fontId="69" fillId="2" borderId="6" xfId="0" applyNumberFormat="1" applyFont="1" applyFill="1" applyBorder="1" applyAlignment="1">
      <alignment horizontal="center" vertical="center"/>
    </xf>
    <xf numFmtId="0" fontId="69" fillId="2" borderId="6" xfId="0" applyNumberFormat="1" applyFont="1" applyFill="1" applyBorder="1" applyAlignment="1">
      <alignment horizontal="center" vertical="center" wrapText="1"/>
    </xf>
    <xf numFmtId="0" fontId="72" fillId="2" borderId="6" xfId="0" applyFont="1" applyFill="1" applyBorder="1" applyAlignment="1">
      <alignment horizontal="center" vertical="center" wrapText="1"/>
    </xf>
    <xf numFmtId="0" fontId="16" fillId="2" borderId="4" xfId="2" applyFont="1" applyFill="1" applyBorder="1" applyAlignment="1">
      <alignment horizontal="right" vertical="top" wrapText="1"/>
    </xf>
    <xf numFmtId="14" fontId="16" fillId="2" borderId="4" xfId="2" applyNumberFormat="1" applyFont="1" applyFill="1" applyBorder="1" applyAlignment="1">
      <alignment horizontal="right" vertical="top" wrapText="1"/>
    </xf>
    <xf numFmtId="0" fontId="71" fillId="2" borderId="4" xfId="2" applyNumberFormat="1" applyFont="1" applyFill="1" applyBorder="1" applyAlignment="1">
      <alignment horizontal="center" vertical="center" wrapText="1"/>
    </xf>
    <xf numFmtId="0" fontId="16" fillId="2" borderId="46" xfId="2" applyFont="1" applyFill="1" applyBorder="1" applyAlignment="1">
      <alignment horizontal="right" vertical="top" wrapText="1"/>
    </xf>
    <xf numFmtId="14" fontId="16" fillId="2" borderId="46" xfId="2" applyNumberFormat="1" applyFont="1" applyFill="1" applyBorder="1" applyAlignment="1">
      <alignment horizontal="right" vertical="top" wrapText="1"/>
    </xf>
    <xf numFmtId="0" fontId="71" fillId="2" borderId="46" xfId="2" applyNumberFormat="1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vertical="top" wrapText="1"/>
    </xf>
    <xf numFmtId="14" fontId="16" fillId="2" borderId="1" xfId="2" applyNumberFormat="1" applyFont="1" applyFill="1" applyBorder="1" applyAlignment="1">
      <alignment horizontal="right" vertical="top" wrapText="1"/>
    </xf>
    <xf numFmtId="49" fontId="14" fillId="2" borderId="6" xfId="0" applyNumberFormat="1" applyFont="1" applyFill="1" applyBorder="1" applyAlignment="1">
      <alignment vertical="center" wrapText="1"/>
    </xf>
    <xf numFmtId="0" fontId="71" fillId="2" borderId="6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right" vertical="center" wrapText="1"/>
    </xf>
    <xf numFmtId="0" fontId="27" fillId="2" borderId="45" xfId="0" applyFont="1" applyFill="1" applyBorder="1" applyAlignment="1">
      <alignment horizontal="center"/>
    </xf>
    <xf numFmtId="4" fontId="44" fillId="2" borderId="1" xfId="0" applyNumberFormat="1" applyFont="1" applyFill="1" applyBorder="1" applyAlignment="1">
      <alignment horizontal="left" vertical="center" indent="2"/>
    </xf>
    <xf numFmtId="4" fontId="27" fillId="2" borderId="1" xfId="0" applyNumberFormat="1" applyFont="1" applyFill="1" applyBorder="1" applyAlignment="1">
      <alignment horizontal="left" vertical="center" indent="2"/>
    </xf>
    <xf numFmtId="0" fontId="59" fillId="2" borderId="0" xfId="0" applyFont="1" applyFill="1" applyBorder="1" applyAlignment="1">
      <alignment horizontal="center" vertical="center"/>
    </xf>
    <xf numFmtId="0" fontId="59" fillId="2" borderId="1" xfId="0" applyFont="1" applyFill="1" applyBorder="1" applyAlignment="1">
      <alignment horizontal="center" vertical="center"/>
    </xf>
    <xf numFmtId="0" fontId="23" fillId="2" borderId="41" xfId="0" applyFont="1" applyFill="1" applyBorder="1" applyAlignment="1">
      <alignment horizontal="center"/>
    </xf>
    <xf numFmtId="0" fontId="23" fillId="2" borderId="42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left" vertical="top" wrapText="1"/>
    </xf>
    <xf numFmtId="0" fontId="23" fillId="2" borderId="8" xfId="0" applyFont="1" applyFill="1" applyBorder="1" applyAlignment="1">
      <alignment horizontal="left" vertical="top" wrapText="1"/>
    </xf>
    <xf numFmtId="0" fontId="14" fillId="2" borderId="7" xfId="0" applyFont="1" applyFill="1" applyBorder="1" applyAlignment="1">
      <alignment horizontal="center" vertical="top" wrapText="1"/>
    </xf>
    <xf numFmtId="0" fontId="23" fillId="2" borderId="43" xfId="0" applyFont="1" applyFill="1" applyBorder="1" applyAlignment="1">
      <alignment horizontal="left" vertical="top" wrapText="1"/>
    </xf>
    <xf numFmtId="0" fontId="59" fillId="2" borderId="0" xfId="0" applyFont="1" applyFill="1" applyAlignment="1"/>
    <xf numFmtId="0" fontId="14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top" wrapText="1"/>
    </xf>
    <xf numFmtId="0" fontId="59" fillId="2" borderId="7" xfId="0" applyFont="1" applyFill="1" applyBorder="1" applyAlignment="1"/>
    <xf numFmtId="0" fontId="46" fillId="2" borderId="0" xfId="0" applyFont="1" applyFill="1" applyAlignment="1"/>
    <xf numFmtId="0" fontId="14" fillId="2" borderId="6" xfId="0" applyFont="1" applyFill="1" applyBorder="1" applyAlignment="1">
      <alignment horizontal="left" vertical="top" wrapText="1"/>
    </xf>
    <xf numFmtId="0" fontId="14" fillId="2" borderId="46" xfId="0" applyFont="1" applyFill="1" applyBorder="1" applyAlignment="1">
      <alignment horizontal="left" vertical="top" wrapText="1"/>
    </xf>
    <xf numFmtId="0" fontId="23" fillId="2" borderId="9" xfId="0" applyFont="1" applyFill="1" applyBorder="1" applyAlignment="1">
      <alignment horizontal="left" vertical="top" wrapText="1"/>
    </xf>
    <xf numFmtId="0" fontId="59" fillId="2" borderId="3" xfId="0" applyFont="1" applyFill="1" applyBorder="1" applyAlignment="1"/>
    <xf numFmtId="0" fontId="23" fillId="2" borderId="5" xfId="0" applyFont="1" applyFill="1" applyBorder="1" applyAlignment="1">
      <alignment horizontal="left" vertical="top" wrapText="1"/>
    </xf>
    <xf numFmtId="0" fontId="59" fillId="2" borderId="10" xfId="0" applyFont="1" applyFill="1" applyBorder="1" applyAlignment="1"/>
    <xf numFmtId="0" fontId="59" fillId="2" borderId="1" xfId="0" applyFont="1" applyFill="1" applyBorder="1" applyAlignment="1"/>
    <xf numFmtId="0" fontId="59" fillId="2" borderId="9" xfId="0" applyFont="1" applyFill="1" applyBorder="1" applyAlignment="1"/>
    <xf numFmtId="0" fontId="46" fillId="2" borderId="7" xfId="0" applyFont="1" applyFill="1" applyBorder="1" applyAlignment="1"/>
    <xf numFmtId="0" fontId="7" fillId="0" borderId="0" xfId="0" applyFont="1" applyAlignment="1"/>
    <xf numFmtId="0" fontId="7" fillId="0" borderId="41" xfId="0" applyFont="1" applyBorder="1" applyAlignment="1"/>
    <xf numFmtId="0" fontId="23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4" fontId="27" fillId="2" borderId="0" xfId="0" applyNumberFormat="1" applyFont="1" applyFill="1" applyBorder="1" applyAlignment="1">
      <alignment horizontal="center"/>
    </xf>
    <xf numFmtId="0" fontId="53" fillId="2" borderId="2" xfId="0" applyFont="1" applyFill="1" applyBorder="1" applyAlignment="1">
      <alignment horizontal="right" vertical="center" wrapText="1"/>
    </xf>
    <xf numFmtId="0" fontId="53" fillId="2" borderId="3" xfId="0" applyFont="1" applyFill="1" applyBorder="1" applyAlignment="1">
      <alignment horizontal="right" vertical="center" wrapText="1"/>
    </xf>
    <xf numFmtId="0" fontId="37" fillId="2" borderId="0" xfId="0" applyFont="1" applyFill="1" applyAlignment="1"/>
    <xf numFmtId="0" fontId="16" fillId="2" borderId="6" xfId="0" applyFont="1" applyFill="1" applyBorder="1" applyAlignment="1">
      <alignment horizontal="center" vertical="center" wrapText="1"/>
    </xf>
    <xf numFmtId="0" fontId="56" fillId="2" borderId="2" xfId="0" applyFont="1" applyFill="1" applyBorder="1" applyAlignment="1">
      <alignment horizontal="left" vertical="top" wrapText="1"/>
    </xf>
    <xf numFmtId="0" fontId="74" fillId="0" borderId="7" xfId="0" applyFont="1" applyBorder="1" applyAlignment="1"/>
    <xf numFmtId="0" fontId="74" fillId="0" borderId="3" xfId="0" applyFont="1" applyBorder="1" applyAlignment="1"/>
    <xf numFmtId="0" fontId="23" fillId="2" borderId="43" xfId="0" applyFont="1" applyFill="1" applyBorder="1" applyAlignment="1">
      <alignment vertical="center" wrapText="1"/>
    </xf>
    <xf numFmtId="0" fontId="23" fillId="2" borderId="2" xfId="0" applyFont="1" applyFill="1" applyBorder="1" applyAlignment="1">
      <alignment horizontal="right" vertical="center" wrapText="1"/>
    </xf>
    <xf numFmtId="0" fontId="28" fillId="2" borderId="43" xfId="0" applyFont="1" applyFill="1" applyBorder="1" applyAlignment="1">
      <alignment horizontal="left" vertical="center" wrapText="1"/>
    </xf>
    <xf numFmtId="0" fontId="37" fillId="2" borderId="0" xfId="0" applyFont="1" applyFill="1" applyBorder="1" applyAlignment="1"/>
    <xf numFmtId="0" fontId="37" fillId="2" borderId="7" xfId="0" applyFont="1" applyFill="1" applyBorder="1" applyAlignment="1"/>
    <xf numFmtId="0" fontId="7" fillId="2" borderId="0" xfId="0" applyFont="1" applyFill="1" applyAlignment="1"/>
    <xf numFmtId="0" fontId="16" fillId="3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vertical="top" wrapText="1"/>
    </xf>
    <xf numFmtId="14" fontId="16" fillId="3" borderId="1" xfId="0" applyNumberFormat="1" applyFont="1" applyFill="1" applyBorder="1" applyAlignment="1">
      <alignment horizontal="right" vertical="top" wrapText="1"/>
    </xf>
    <xf numFmtId="0" fontId="16" fillId="3" borderId="1" xfId="0" applyFont="1" applyFill="1" applyBorder="1" applyAlignment="1">
      <alignment horizontal="right" vertical="top" wrapText="1"/>
    </xf>
    <xf numFmtId="1" fontId="31" fillId="3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1" fontId="31" fillId="3" borderId="1" xfId="0" applyNumberFormat="1" applyFont="1" applyFill="1" applyBorder="1" applyAlignment="1">
      <alignment horizontal="center" vertical="center" wrapText="1"/>
    </xf>
    <xf numFmtId="0" fontId="7" fillId="3" borderId="0" xfId="0" applyFont="1" applyFill="1"/>
    <xf numFmtId="1" fontId="31" fillId="3" borderId="2" xfId="0" applyNumberFormat="1" applyFont="1" applyFill="1" applyBorder="1" applyAlignment="1">
      <alignment horizontal="center" vertical="center" wrapText="1"/>
    </xf>
    <xf numFmtId="165" fontId="31" fillId="3" borderId="1" xfId="0" applyNumberFormat="1" applyFont="1" applyFill="1" applyBorder="1" applyAlignment="1">
      <alignment horizontal="center" vertical="center" wrapText="1"/>
    </xf>
    <xf numFmtId="0" fontId="27" fillId="3" borderId="0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top" wrapText="1"/>
    </xf>
    <xf numFmtId="0" fontId="23" fillId="3" borderId="1" xfId="0" applyNumberFormat="1" applyFont="1" applyFill="1" applyBorder="1" applyAlignment="1">
      <alignment horizontal="center" vertical="center"/>
    </xf>
    <xf numFmtId="0" fontId="14" fillId="3" borderId="1" xfId="0" applyNumberFormat="1" applyFont="1" applyFill="1" applyBorder="1" applyAlignment="1">
      <alignment horizontal="center" vertical="center"/>
    </xf>
    <xf numFmtId="0" fontId="23" fillId="3" borderId="1" xfId="0" applyNumberFormat="1" applyFont="1" applyFill="1" applyBorder="1" applyAlignment="1">
      <alignment horizontal="center" vertical="center" wrapText="1"/>
    </xf>
    <xf numFmtId="0" fontId="14" fillId="3" borderId="1" xfId="0" applyNumberFormat="1" applyFont="1" applyFill="1" applyBorder="1" applyAlignment="1">
      <alignment horizontal="center" vertical="center" wrapText="1"/>
    </xf>
    <xf numFmtId="0" fontId="31" fillId="3" borderId="6" xfId="0" applyNumberFormat="1" applyFont="1" applyFill="1" applyBorder="1" applyAlignment="1">
      <alignment horizontal="center" vertical="center"/>
    </xf>
    <xf numFmtId="0" fontId="14" fillId="3" borderId="6" xfId="0" applyNumberFormat="1" applyFont="1" applyFill="1" applyBorder="1" applyAlignment="1">
      <alignment horizontal="center" vertical="center"/>
    </xf>
    <xf numFmtId="0" fontId="23" fillId="3" borderId="6" xfId="0" applyNumberFormat="1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1" fontId="31" fillId="3" borderId="8" xfId="0" applyNumberFormat="1" applyFont="1" applyFill="1" applyBorder="1" applyAlignment="1">
      <alignment horizontal="center" vertical="center" wrapText="1"/>
    </xf>
    <xf numFmtId="2" fontId="27" fillId="3" borderId="2" xfId="0" applyNumberFormat="1" applyFont="1" applyFill="1" applyBorder="1" applyAlignment="1">
      <alignment horizontal="center"/>
    </xf>
    <xf numFmtId="14" fontId="16" fillId="3" borderId="1" xfId="0" applyNumberFormat="1" applyFont="1" applyFill="1" applyBorder="1" applyAlignment="1">
      <alignment horizontal="right" vertical="top"/>
    </xf>
    <xf numFmtId="0" fontId="14" fillId="3" borderId="1" xfId="0" applyFont="1" applyFill="1" applyBorder="1" applyAlignment="1">
      <alignment horizontal="center" vertical="center"/>
    </xf>
    <xf numFmtId="0" fontId="31" fillId="3" borderId="1" xfId="0" applyNumberFormat="1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left" vertical="top" wrapText="1"/>
    </xf>
    <xf numFmtId="0" fontId="16" fillId="3" borderId="4" xfId="0" applyFont="1" applyFill="1" applyBorder="1" applyAlignment="1">
      <alignment vertical="top" wrapText="1"/>
    </xf>
    <xf numFmtId="0" fontId="14" fillId="3" borderId="4" xfId="0" applyNumberFormat="1" applyFont="1" applyFill="1" applyBorder="1" applyAlignment="1">
      <alignment horizontal="center" vertical="center"/>
    </xf>
    <xf numFmtId="0" fontId="23" fillId="3" borderId="4" xfId="0" applyNumberFormat="1" applyFont="1" applyFill="1" applyBorder="1" applyAlignment="1">
      <alignment horizontal="center" vertical="center" wrapText="1"/>
    </xf>
    <xf numFmtId="0" fontId="31" fillId="3" borderId="4" xfId="0" applyNumberFormat="1" applyFont="1" applyFill="1" applyBorder="1" applyAlignment="1">
      <alignment horizontal="center" vertical="center" wrapText="1"/>
    </xf>
    <xf numFmtId="0" fontId="14" fillId="3" borderId="4" xfId="0" applyNumberFormat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/>
    <xf numFmtId="1" fontId="31" fillId="3" borderId="5" xfId="0" applyNumberFormat="1" applyFont="1" applyFill="1" applyBorder="1" applyAlignment="1">
      <alignment horizontal="center" vertical="center" wrapText="1"/>
    </xf>
    <xf numFmtId="165" fontId="31" fillId="3" borderId="4" xfId="0" applyNumberFormat="1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left" wrapText="1"/>
    </xf>
    <xf numFmtId="14" fontId="6" fillId="3" borderId="1" xfId="0" applyNumberFormat="1" applyFont="1" applyFill="1" applyBorder="1" applyAlignment="1">
      <alignment vertical="top" wrapText="1"/>
    </xf>
    <xf numFmtId="14" fontId="6" fillId="3" borderId="1" xfId="0" applyNumberFormat="1" applyFont="1" applyFill="1" applyBorder="1" applyAlignment="1">
      <alignment horizontal="right" vertical="top" wrapText="1"/>
    </xf>
    <xf numFmtId="0" fontId="31" fillId="3" borderId="1" xfId="0" applyNumberFormat="1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left" vertical="top" wrapText="1"/>
    </xf>
    <xf numFmtId="0" fontId="16" fillId="3" borderId="10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vertical="top"/>
    </xf>
    <xf numFmtId="14" fontId="16" fillId="3" borderId="4" xfId="0" applyNumberFormat="1" applyFont="1" applyFill="1" applyBorder="1" applyAlignment="1">
      <alignment horizontal="right" vertical="top" wrapText="1"/>
    </xf>
    <xf numFmtId="0" fontId="27" fillId="3" borderId="10" xfId="0" applyFont="1" applyFill="1" applyBorder="1" applyAlignment="1">
      <alignment horizontal="center"/>
    </xf>
    <xf numFmtId="0" fontId="16" fillId="3" borderId="43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left" vertical="top" wrapText="1"/>
    </xf>
    <xf numFmtId="14" fontId="16" fillId="3" borderId="0" xfId="0" applyNumberFormat="1" applyFont="1" applyFill="1" applyBorder="1" applyAlignment="1">
      <alignment horizontal="right" vertical="top" wrapText="1"/>
    </xf>
    <xf numFmtId="0" fontId="16" fillId="3" borderId="0" xfId="0" applyFont="1" applyFill="1" applyBorder="1" applyAlignment="1">
      <alignment horizontal="right" vertical="top" wrapText="1"/>
    </xf>
    <xf numFmtId="0" fontId="31" fillId="3" borderId="0" xfId="0" applyNumberFormat="1" applyFont="1" applyFill="1" applyBorder="1" applyAlignment="1">
      <alignment horizontal="center" vertical="center"/>
    </xf>
    <xf numFmtId="0" fontId="14" fillId="3" borderId="0" xfId="0" applyNumberFormat="1" applyFont="1" applyFill="1" applyBorder="1" applyAlignment="1">
      <alignment horizontal="center" vertical="center"/>
    </xf>
    <xf numFmtId="0" fontId="23" fillId="3" borderId="0" xfId="0" applyNumberFormat="1" applyFont="1" applyFill="1" applyBorder="1" applyAlignment="1">
      <alignment horizontal="center" vertical="center"/>
    </xf>
    <xf numFmtId="0" fontId="31" fillId="3" borderId="0" xfId="0" applyNumberFormat="1" applyFont="1" applyFill="1" applyBorder="1" applyAlignment="1">
      <alignment horizontal="center" vertical="center" wrapText="1"/>
    </xf>
    <xf numFmtId="0" fontId="23" fillId="3" borderId="0" xfId="0" applyNumberFormat="1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wrapText="1"/>
    </xf>
    <xf numFmtId="14" fontId="16" fillId="3" borderId="1" xfId="0" applyNumberFormat="1" applyFont="1" applyFill="1" applyBorder="1" applyAlignment="1">
      <alignment horizontal="right"/>
    </xf>
    <xf numFmtId="0" fontId="16" fillId="3" borderId="1" xfId="0" applyFont="1" applyFill="1" applyBorder="1" applyAlignment="1">
      <alignment horizontal="right" wrapText="1"/>
    </xf>
    <xf numFmtId="0" fontId="31" fillId="3" borderId="4" xfId="0" applyNumberFormat="1" applyFont="1" applyFill="1" applyBorder="1" applyAlignment="1">
      <alignment horizontal="center" vertical="center"/>
    </xf>
    <xf numFmtId="0" fontId="23" fillId="3" borderId="6" xfId="0" applyNumberFormat="1" applyFont="1" applyFill="1" applyBorder="1" applyAlignment="1">
      <alignment horizontal="center" vertical="center" wrapText="1"/>
    </xf>
    <xf numFmtId="0" fontId="31" fillId="3" borderId="6" xfId="0" applyNumberFormat="1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wrapText="1"/>
    </xf>
    <xf numFmtId="0" fontId="7" fillId="3" borderId="6" xfId="0" applyFont="1" applyFill="1" applyBorder="1"/>
    <xf numFmtId="14" fontId="16" fillId="3" borderId="6" xfId="0" applyNumberFormat="1" applyFont="1" applyFill="1" applyBorder="1" applyAlignment="1">
      <alignment horizontal="right"/>
    </xf>
    <xf numFmtId="0" fontId="16" fillId="3" borderId="6" xfId="0" applyFont="1" applyFill="1" applyBorder="1" applyAlignment="1">
      <alignment horizontal="right" wrapText="1"/>
    </xf>
    <xf numFmtId="14" fontId="16" fillId="3" borderId="1" xfId="0" applyNumberFormat="1" applyFont="1" applyFill="1" applyBorder="1" applyAlignment="1">
      <alignment vertical="top" wrapText="1"/>
    </xf>
    <xf numFmtId="0" fontId="6" fillId="2" borderId="6" xfId="0" applyFont="1" applyFill="1" applyBorder="1" applyAlignment="1">
      <alignment horizontal="left" wrapText="1"/>
    </xf>
    <xf numFmtId="17" fontId="16" fillId="3" borderId="1" xfId="0" applyNumberFormat="1" applyFont="1" applyFill="1" applyBorder="1" applyAlignment="1">
      <alignment horizontal="left" vertical="top" wrapText="1"/>
    </xf>
    <xf numFmtId="49" fontId="16" fillId="3" borderId="1" xfId="0" applyNumberFormat="1" applyFont="1" applyFill="1" applyBorder="1" applyAlignment="1">
      <alignment horizontal="right" vertical="top" wrapText="1"/>
    </xf>
    <xf numFmtId="17" fontId="16" fillId="3" borderId="1" xfId="0" applyNumberFormat="1" applyFont="1" applyFill="1" applyBorder="1" applyAlignment="1">
      <alignment horizontal="center" vertical="top" wrapText="1"/>
    </xf>
    <xf numFmtId="0" fontId="16" fillId="3" borderId="1" xfId="0" applyFont="1" applyFill="1" applyBorder="1" applyAlignment="1">
      <alignment horizontal="left" vertical="center" wrapText="1"/>
    </xf>
    <xf numFmtId="14" fontId="16" fillId="3" borderId="1" xfId="0" applyNumberFormat="1" applyFont="1" applyFill="1" applyBorder="1" applyAlignment="1">
      <alignment horizontal="right" vertical="center"/>
    </xf>
    <xf numFmtId="0" fontId="23" fillId="3" borderId="1" xfId="0" applyNumberFormat="1" applyFont="1" applyFill="1" applyBorder="1" applyAlignment="1">
      <alignment vertical="center"/>
    </xf>
    <xf numFmtId="0" fontId="6" fillId="3" borderId="4" xfId="0" applyFont="1" applyFill="1" applyBorder="1" applyAlignment="1">
      <alignment horizontal="left" vertical="top" wrapText="1"/>
    </xf>
    <xf numFmtId="0" fontId="23" fillId="2" borderId="9" xfId="0" applyFont="1" applyFill="1" applyBorder="1" applyAlignment="1">
      <alignment horizontal="left" wrapText="1"/>
    </xf>
    <xf numFmtId="0" fontId="16" fillId="3" borderId="6" xfId="0" applyFont="1" applyFill="1" applyBorder="1" applyAlignment="1">
      <alignment horizontal="left" vertical="center" wrapText="1"/>
    </xf>
    <xf numFmtId="0" fontId="16" fillId="3" borderId="6" xfId="0" applyFont="1" applyFill="1" applyBorder="1" applyAlignment="1">
      <alignment horizontal="left" vertical="top" wrapText="1"/>
    </xf>
    <xf numFmtId="0" fontId="16" fillId="3" borderId="6" xfId="0" applyFont="1" applyFill="1" applyBorder="1" applyAlignment="1">
      <alignment vertical="top" wrapText="1"/>
    </xf>
    <xf numFmtId="14" fontId="16" fillId="3" borderId="6" xfId="0" applyNumberFormat="1" applyFont="1" applyFill="1" applyBorder="1" applyAlignment="1">
      <alignment horizontal="right" vertical="top"/>
    </xf>
    <xf numFmtId="0" fontId="16" fillId="3" borderId="6" xfId="0" applyFont="1" applyFill="1" applyBorder="1" applyAlignment="1">
      <alignment horizontal="right" vertical="top" wrapText="1"/>
    </xf>
    <xf numFmtId="0" fontId="14" fillId="3" borderId="6" xfId="0" applyNumberFormat="1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left" wrapText="1"/>
    </xf>
    <xf numFmtId="0" fontId="31" fillId="3" borderId="1" xfId="2" applyNumberFormat="1" applyFont="1" applyFill="1" applyBorder="1" applyAlignment="1">
      <alignment horizontal="center" vertical="center" wrapText="1"/>
    </xf>
    <xf numFmtId="14" fontId="14" fillId="3" borderId="1" xfId="0" applyNumberFormat="1" applyFont="1" applyFill="1" applyBorder="1" applyAlignment="1">
      <alignment horizontal="right" vertical="top" wrapText="1"/>
    </xf>
    <xf numFmtId="0" fontId="23" fillId="3" borderId="2" xfId="0" applyFont="1" applyFill="1" applyBorder="1" applyAlignment="1">
      <alignment horizontal="center"/>
    </xf>
    <xf numFmtId="0" fontId="59" fillId="3" borderId="0" xfId="0" applyFont="1" applyFill="1" applyBorder="1"/>
    <xf numFmtId="0" fontId="6" fillId="3" borderId="6" xfId="0" applyFont="1" applyFill="1" applyBorder="1" applyAlignment="1">
      <alignment horizontal="left" vertical="top" wrapText="1"/>
    </xf>
    <xf numFmtId="14" fontId="16" fillId="12" borderId="6" xfId="0" applyNumberFormat="1" applyFont="1" applyFill="1" applyBorder="1" applyAlignment="1">
      <alignment horizontal="right" vertical="top" wrapText="1"/>
    </xf>
    <xf numFmtId="14" fontId="16" fillId="3" borderId="6" xfId="0" applyNumberFormat="1" applyFont="1" applyFill="1" applyBorder="1" applyAlignment="1">
      <alignment horizontal="right" vertical="top" wrapText="1"/>
    </xf>
    <xf numFmtId="14" fontId="16" fillId="12" borderId="1" xfId="0" applyNumberFormat="1" applyFont="1" applyFill="1" applyBorder="1" applyAlignment="1">
      <alignment horizontal="right" vertical="top" wrapText="1"/>
    </xf>
    <xf numFmtId="0" fontId="23" fillId="2" borderId="7" xfId="0" applyFont="1" applyFill="1" applyBorder="1" applyAlignment="1">
      <alignment horizontal="left" wrapText="1"/>
    </xf>
    <xf numFmtId="0" fontId="16" fillId="3" borderId="4" xfId="0" applyFont="1" applyFill="1" applyBorder="1" applyAlignment="1">
      <alignment horizontal="right" vertical="top" wrapText="1"/>
    </xf>
    <xf numFmtId="0" fontId="23" fillId="3" borderId="4" xfId="0" applyNumberFormat="1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 wrapText="1"/>
    </xf>
    <xf numFmtId="14" fontId="6" fillId="3" borderId="4" xfId="0" applyNumberFormat="1" applyFont="1" applyFill="1" applyBorder="1" applyAlignment="1">
      <alignment horizontal="right" vertical="top" wrapText="1"/>
    </xf>
    <xf numFmtId="0" fontId="6" fillId="3" borderId="4" xfId="0" applyFont="1" applyFill="1" applyBorder="1" applyAlignment="1">
      <alignment horizontal="left" vertical="center" wrapText="1"/>
    </xf>
    <xf numFmtId="0" fontId="23" fillId="3" borderId="9" xfId="0" applyFont="1" applyFill="1" applyBorder="1" applyAlignment="1">
      <alignment horizontal="left" vertical="top" wrapText="1"/>
    </xf>
    <xf numFmtId="0" fontId="6" fillId="3" borderId="9" xfId="0" applyFont="1" applyFill="1" applyBorder="1" applyAlignment="1">
      <alignment horizontal="left" vertical="top" wrapText="1"/>
    </xf>
    <xf numFmtId="0" fontId="16" fillId="3" borderId="9" xfId="0" applyFont="1" applyFill="1" applyBorder="1" applyAlignment="1">
      <alignment horizontal="right" vertical="top" wrapText="1"/>
    </xf>
    <xf numFmtId="14" fontId="16" fillId="3" borderId="9" xfId="0" applyNumberFormat="1" applyFont="1" applyFill="1" applyBorder="1" applyAlignment="1">
      <alignment horizontal="right" vertical="top" wrapText="1"/>
    </xf>
    <xf numFmtId="0" fontId="31" fillId="3" borderId="9" xfId="0" applyNumberFormat="1" applyFont="1" applyFill="1" applyBorder="1" applyAlignment="1">
      <alignment horizontal="center" vertical="center"/>
    </xf>
    <xf numFmtId="0" fontId="14" fillId="3" borderId="9" xfId="0" applyNumberFormat="1" applyFont="1" applyFill="1" applyBorder="1" applyAlignment="1">
      <alignment horizontal="center" vertical="center"/>
    </xf>
    <xf numFmtId="0" fontId="23" fillId="3" borderId="9" xfId="0" applyNumberFormat="1" applyFont="1" applyFill="1" applyBorder="1" applyAlignment="1">
      <alignment horizontal="center" vertical="center"/>
    </xf>
    <xf numFmtId="0" fontId="23" fillId="3" borderId="9" xfId="0" applyNumberFormat="1" applyFont="1" applyFill="1" applyBorder="1" applyAlignment="1">
      <alignment horizontal="center" vertical="center" wrapText="1"/>
    </xf>
    <xf numFmtId="0" fontId="14" fillId="3" borderId="9" xfId="0" applyNumberFormat="1" applyFont="1" applyFill="1" applyBorder="1" applyAlignment="1">
      <alignment horizontal="center" vertical="center" wrapText="1"/>
    </xf>
    <xf numFmtId="0" fontId="31" fillId="3" borderId="9" xfId="0" applyNumberFormat="1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vertical="top" wrapText="1"/>
    </xf>
    <xf numFmtId="0" fontId="6" fillId="3" borderId="10" xfId="0" applyFont="1" applyFill="1" applyBorder="1" applyAlignment="1">
      <alignment horizontal="left" vertical="top" wrapText="1"/>
    </xf>
    <xf numFmtId="0" fontId="16" fillId="3" borderId="46" xfId="0" applyFont="1" applyFill="1" applyBorder="1" applyAlignment="1">
      <alignment horizontal="right" vertical="top" wrapText="1"/>
    </xf>
    <xf numFmtId="0" fontId="6" fillId="3" borderId="0" xfId="0" applyFont="1" applyFill="1" applyBorder="1" applyAlignment="1">
      <alignment horizontal="left" vertical="top" wrapText="1"/>
    </xf>
    <xf numFmtId="0" fontId="14" fillId="3" borderId="0" xfId="0" applyNumberFormat="1" applyFont="1" applyFill="1" applyBorder="1" applyAlignment="1">
      <alignment horizontal="center" vertical="center" wrapText="1"/>
    </xf>
    <xf numFmtId="0" fontId="31" fillId="3" borderId="0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right" vertical="center" wrapText="1"/>
    </xf>
    <xf numFmtId="0" fontId="16" fillId="3" borderId="46" xfId="0" applyFont="1" applyFill="1" applyBorder="1" applyAlignment="1">
      <alignment horizontal="left" vertical="top" wrapText="1"/>
    </xf>
    <xf numFmtId="0" fontId="6" fillId="3" borderId="46" xfId="0" applyFont="1" applyFill="1" applyBorder="1" applyAlignment="1">
      <alignment horizontal="left" vertical="top" wrapText="1"/>
    </xf>
    <xf numFmtId="14" fontId="16" fillId="3" borderId="46" xfId="0" applyNumberFormat="1" applyFont="1" applyFill="1" applyBorder="1" applyAlignment="1">
      <alignment horizontal="right" vertical="top" wrapText="1"/>
    </xf>
    <xf numFmtId="0" fontId="31" fillId="3" borderId="46" xfId="0" applyNumberFormat="1" applyFont="1" applyFill="1" applyBorder="1" applyAlignment="1">
      <alignment horizontal="center" vertical="center"/>
    </xf>
    <xf numFmtId="0" fontId="14" fillId="3" borderId="46" xfId="0" applyNumberFormat="1" applyFont="1" applyFill="1" applyBorder="1" applyAlignment="1">
      <alignment horizontal="center" vertical="center"/>
    </xf>
    <xf numFmtId="0" fontId="23" fillId="3" borderId="46" xfId="0" applyNumberFormat="1" applyFont="1" applyFill="1" applyBorder="1" applyAlignment="1">
      <alignment horizontal="center" vertical="center"/>
    </xf>
    <xf numFmtId="0" fontId="23" fillId="3" borderId="46" xfId="0" applyNumberFormat="1" applyFont="1" applyFill="1" applyBorder="1" applyAlignment="1">
      <alignment horizontal="center" vertical="center" wrapText="1"/>
    </xf>
    <xf numFmtId="0" fontId="14" fillId="3" borderId="46" xfId="0" applyFon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center" vertical="center" wrapText="1"/>
    </xf>
    <xf numFmtId="0" fontId="31" fillId="3" borderId="46" xfId="0" applyNumberFormat="1" applyFont="1" applyFill="1" applyBorder="1" applyAlignment="1">
      <alignment horizontal="center" vertical="center" wrapText="1"/>
    </xf>
    <xf numFmtId="14" fontId="16" fillId="3" borderId="4" xfId="0" applyNumberFormat="1" applyFont="1" applyFill="1" applyBorder="1" applyAlignment="1">
      <alignment horizontal="right" vertical="center" wrapText="1"/>
    </xf>
    <xf numFmtId="0" fontId="33" fillId="3" borderId="44" xfId="0" applyNumberFormat="1" applyFont="1" applyFill="1" applyBorder="1" applyAlignment="1">
      <alignment horizontal="center" vertical="center"/>
    </xf>
    <xf numFmtId="0" fontId="16" fillId="3" borderId="1" xfId="0" applyNumberFormat="1" applyFont="1" applyFill="1" applyBorder="1" applyAlignment="1">
      <alignment horizontal="center" vertical="center"/>
    </xf>
    <xf numFmtId="0" fontId="28" fillId="3" borderId="1" xfId="0" applyNumberFormat="1" applyFont="1" applyFill="1" applyBorder="1" applyAlignment="1">
      <alignment horizontal="center" vertical="center"/>
    </xf>
    <xf numFmtId="0" fontId="28" fillId="3" borderId="4" xfId="0" applyNumberFormat="1" applyFont="1" applyFill="1" applyBorder="1" applyAlignment="1">
      <alignment horizontal="center" vertical="center" wrapText="1"/>
    </xf>
    <xf numFmtId="0" fontId="28" fillId="3" borderId="1" xfId="0" applyNumberFormat="1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16" fillId="3" borderId="48" xfId="0" applyFont="1" applyFill="1" applyBorder="1" applyAlignment="1">
      <alignment horizontal="left" vertical="top" wrapText="1"/>
    </xf>
    <xf numFmtId="0" fontId="16" fillId="3" borderId="48" xfId="0" applyNumberFormat="1" applyFont="1" applyFill="1" applyBorder="1" applyAlignment="1">
      <alignment horizontal="right" vertical="top"/>
    </xf>
    <xf numFmtId="14" fontId="16" fillId="3" borderId="48" xfId="0" applyNumberFormat="1" applyFont="1" applyFill="1" applyBorder="1" applyAlignment="1">
      <alignment horizontal="right" vertical="top"/>
    </xf>
    <xf numFmtId="0" fontId="16" fillId="3" borderId="1" xfId="0" applyNumberFormat="1" applyFont="1" applyFill="1" applyBorder="1" applyAlignment="1">
      <alignment horizontal="right" vertical="top"/>
    </xf>
    <xf numFmtId="14" fontId="16" fillId="3" borderId="52" xfId="0" applyNumberFormat="1" applyFont="1" applyFill="1" applyBorder="1" applyAlignment="1">
      <alignment horizontal="right" vertical="top"/>
    </xf>
    <xf numFmtId="0" fontId="33" fillId="3" borderId="47" xfId="0" applyNumberFormat="1" applyFont="1" applyFill="1" applyBorder="1" applyAlignment="1">
      <alignment horizontal="center" vertical="center"/>
    </xf>
    <xf numFmtId="0" fontId="16" fillId="3" borderId="4" xfId="0" applyNumberFormat="1" applyFont="1" applyFill="1" applyBorder="1" applyAlignment="1">
      <alignment horizontal="center" vertical="center"/>
    </xf>
    <xf numFmtId="0" fontId="28" fillId="3" borderId="4" xfId="0" applyNumberFormat="1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left" wrapText="1"/>
    </xf>
    <xf numFmtId="0" fontId="14" fillId="3" borderId="1" xfId="0" applyFont="1" applyFill="1" applyBorder="1" applyAlignment="1">
      <alignment vertical="center" wrapText="1"/>
    </xf>
    <xf numFmtId="0" fontId="14" fillId="3" borderId="6" xfId="0" applyFont="1" applyFill="1" applyBorder="1" applyAlignment="1">
      <alignment horizontal="left" vertical="top" wrapText="1"/>
    </xf>
    <xf numFmtId="0" fontId="23" fillId="3" borderId="1" xfId="1" applyNumberFormat="1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 wrapText="1"/>
    </xf>
    <xf numFmtId="0" fontId="16" fillId="3" borderId="46" xfId="0" applyFont="1" applyFill="1" applyBorder="1" applyAlignment="1">
      <alignment vertical="top" wrapText="1"/>
    </xf>
    <xf numFmtId="14" fontId="16" fillId="3" borderId="4" xfId="0" applyNumberFormat="1" applyFont="1" applyFill="1" applyBorder="1" applyAlignment="1">
      <alignment horizontal="right" vertical="top"/>
    </xf>
    <xf numFmtId="0" fontId="14" fillId="3" borderId="46" xfId="0" applyNumberFormat="1" applyFont="1" applyFill="1" applyBorder="1" applyAlignment="1">
      <alignment horizontal="center" vertical="center" wrapText="1"/>
    </xf>
    <xf numFmtId="0" fontId="14" fillId="3" borderId="46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left" vertical="top" wrapText="1"/>
    </xf>
    <xf numFmtId="0" fontId="16" fillId="3" borderId="4" xfId="2" applyFont="1" applyFill="1" applyBorder="1" applyAlignment="1">
      <alignment horizontal="right" vertical="top" wrapText="1"/>
    </xf>
    <xf numFmtId="0" fontId="16" fillId="3" borderId="46" xfId="2" applyFont="1" applyFill="1" applyBorder="1" applyAlignment="1">
      <alignment horizontal="right" vertical="top" wrapText="1"/>
    </xf>
    <xf numFmtId="49" fontId="14" fillId="3" borderId="1" xfId="0" applyNumberFormat="1" applyFont="1" applyFill="1" applyBorder="1" applyAlignment="1">
      <alignment horizontal="right" vertical="center" wrapText="1"/>
    </xf>
    <xf numFmtId="0" fontId="14" fillId="3" borderId="1" xfId="0" applyFont="1" applyFill="1" applyBorder="1" applyAlignment="1">
      <alignment vertical="top" wrapText="1"/>
    </xf>
    <xf numFmtId="0" fontId="16" fillId="3" borderId="9" xfId="0" applyFont="1" applyFill="1" applyBorder="1" applyAlignment="1">
      <alignment vertical="top" wrapText="1"/>
    </xf>
    <xf numFmtId="14" fontId="14" fillId="3" borderId="1" xfId="0" applyNumberFormat="1" applyFont="1" applyFill="1" applyBorder="1" applyAlignment="1">
      <alignment vertical="top" wrapText="1"/>
    </xf>
    <xf numFmtId="0" fontId="16" fillId="3" borderId="4" xfId="0" applyFont="1" applyFill="1" applyBorder="1" applyAlignment="1">
      <alignment horizontal="left" vertical="center" wrapText="1"/>
    </xf>
    <xf numFmtId="1" fontId="31" fillId="2" borderId="6" xfId="0" applyNumberFormat="1" applyFont="1" applyFill="1" applyBorder="1" applyAlignment="1">
      <alignment horizontal="center" vertical="top" wrapText="1"/>
    </xf>
    <xf numFmtId="14" fontId="35" fillId="2" borderId="1" xfId="0" applyNumberFormat="1" applyFont="1" applyFill="1" applyBorder="1" applyAlignment="1"/>
    <xf numFmtId="0" fontId="35" fillId="2" borderId="1" xfId="0" applyFont="1" applyFill="1" applyBorder="1" applyAlignment="1"/>
    <xf numFmtId="0" fontId="31" fillId="3" borderId="1" xfId="1" applyNumberFormat="1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left" vertical="top" wrapText="1"/>
    </xf>
    <xf numFmtId="0" fontId="14" fillId="3" borderId="1" xfId="1" applyFont="1" applyFill="1" applyBorder="1" applyAlignment="1">
      <alignment horizontal="right" vertical="top" wrapText="1"/>
    </xf>
    <xf numFmtId="49" fontId="16" fillId="3" borderId="1" xfId="1" applyNumberFormat="1" applyFont="1" applyFill="1" applyBorder="1" applyAlignment="1">
      <alignment horizontal="right" vertical="top"/>
    </xf>
    <xf numFmtId="0" fontId="16" fillId="3" borderId="1" xfId="1" applyFont="1" applyFill="1" applyBorder="1" applyAlignment="1">
      <alignment horizontal="right" vertical="top" wrapText="1"/>
    </xf>
    <xf numFmtId="0" fontId="16" fillId="3" borderId="1" xfId="0" applyFont="1" applyFill="1" applyBorder="1" applyAlignment="1">
      <alignment horizontal="center" vertical="top" wrapText="1"/>
    </xf>
    <xf numFmtId="49" fontId="16" fillId="3" borderId="1" xfId="1" applyNumberFormat="1" applyFont="1" applyFill="1" applyBorder="1" applyAlignment="1">
      <alignment horizontal="left" vertical="top"/>
    </xf>
    <xf numFmtId="0" fontId="31" fillId="3" borderId="1" xfId="1" applyNumberFormat="1" applyFont="1" applyFill="1" applyBorder="1" applyAlignment="1">
      <alignment horizontal="left" vertical="center"/>
    </xf>
    <xf numFmtId="0" fontId="14" fillId="3" borderId="1" xfId="0" applyNumberFormat="1" applyFont="1" applyFill="1" applyBorder="1" applyAlignment="1">
      <alignment horizontal="left" vertical="center"/>
    </xf>
    <xf numFmtId="0" fontId="23" fillId="3" borderId="1" xfId="0" applyNumberFormat="1" applyFont="1" applyFill="1" applyBorder="1" applyAlignment="1">
      <alignment horizontal="left" vertical="center"/>
    </xf>
    <xf numFmtId="0" fontId="23" fillId="3" borderId="1" xfId="0" applyNumberFormat="1" applyFont="1" applyFill="1" applyBorder="1" applyAlignment="1">
      <alignment horizontal="left" vertical="center" wrapText="1"/>
    </xf>
    <xf numFmtId="0" fontId="14" fillId="3" borderId="1" xfId="0" applyNumberFormat="1" applyFont="1" applyFill="1" applyBorder="1" applyAlignment="1">
      <alignment horizontal="left" vertical="center" wrapText="1"/>
    </xf>
    <xf numFmtId="0" fontId="14" fillId="2" borderId="9" xfId="0" applyFont="1" applyFill="1" applyBorder="1" applyAlignment="1">
      <alignment vertical="top" wrapText="1"/>
    </xf>
    <xf numFmtId="0" fontId="16" fillId="3" borderId="1" xfId="0" applyFont="1" applyFill="1" applyBorder="1" applyAlignment="1">
      <alignment horizontal="right" vertical="top"/>
    </xf>
    <xf numFmtId="4" fontId="27" fillId="2" borderId="5" xfId="0" applyNumberFormat="1" applyFont="1" applyFill="1" applyBorder="1" applyAlignment="1">
      <alignment horizontal="center"/>
    </xf>
    <xf numFmtId="0" fontId="37" fillId="2" borderId="1" xfId="0" applyFont="1" applyFill="1" applyBorder="1" applyAlignment="1"/>
    <xf numFmtId="0" fontId="16" fillId="3" borderId="6" xfId="1" applyFont="1" applyFill="1" applyBorder="1" applyAlignment="1">
      <alignment horizontal="left" vertical="top" wrapText="1"/>
    </xf>
    <xf numFmtId="0" fontId="16" fillId="3" borderId="6" xfId="1" applyFont="1" applyFill="1" applyBorder="1" applyAlignment="1">
      <alignment horizontal="right" vertical="top" wrapText="1"/>
    </xf>
    <xf numFmtId="49" fontId="16" fillId="3" borderId="6" xfId="1" applyNumberFormat="1" applyFont="1" applyFill="1" applyBorder="1" applyAlignment="1">
      <alignment horizontal="right" vertical="top" wrapText="1"/>
    </xf>
    <xf numFmtId="0" fontId="23" fillId="3" borderId="6" xfId="1" applyNumberFormat="1" applyFont="1" applyFill="1" applyBorder="1" applyAlignment="1">
      <alignment horizontal="center" vertical="center"/>
    </xf>
    <xf numFmtId="49" fontId="16" fillId="3" borderId="1" xfId="1" applyNumberFormat="1" applyFont="1" applyFill="1" applyBorder="1" applyAlignment="1">
      <alignment horizontal="right" vertical="top" wrapText="1"/>
    </xf>
    <xf numFmtId="0" fontId="7" fillId="3" borderId="7" xfId="0" applyFont="1" applyFill="1" applyBorder="1"/>
    <xf numFmtId="1" fontId="31" fillId="3" borderId="2" xfId="0" applyNumberFormat="1" applyFont="1" applyFill="1" applyBorder="1" applyAlignment="1">
      <alignment horizontal="center" vertical="top" wrapText="1"/>
    </xf>
    <xf numFmtId="165" fontId="31" fillId="3" borderId="1" xfId="0" applyNumberFormat="1" applyFont="1" applyFill="1" applyBorder="1" applyAlignment="1">
      <alignment horizontal="center" vertical="top" wrapText="1"/>
    </xf>
    <xf numFmtId="0" fontId="27" fillId="3" borderId="7" xfId="0" applyNumberFormat="1" applyFont="1" applyFill="1" applyBorder="1" applyAlignment="1">
      <alignment horizontal="center" vertical="center"/>
    </xf>
    <xf numFmtId="1" fontId="32" fillId="2" borderId="4" xfId="0" applyNumberFormat="1" applyFont="1" applyFill="1" applyBorder="1" applyAlignment="1">
      <alignment horizontal="center" vertical="center" wrapText="1"/>
    </xf>
    <xf numFmtId="4" fontId="27" fillId="3" borderId="1" xfId="0" applyNumberFormat="1" applyFont="1" applyFill="1" applyBorder="1" applyAlignment="1">
      <alignment horizontal="center"/>
    </xf>
    <xf numFmtId="4" fontId="42" fillId="3" borderId="1" xfId="0" applyNumberFormat="1" applyFont="1" applyFill="1" applyBorder="1"/>
    <xf numFmtId="0" fontId="16" fillId="3" borderId="4" xfId="1" applyFont="1" applyFill="1" applyBorder="1" applyAlignment="1">
      <alignment horizontal="left" vertical="top" wrapText="1"/>
    </xf>
    <xf numFmtId="14" fontId="16" fillId="3" borderId="4" xfId="1" applyNumberFormat="1" applyFont="1" applyFill="1" applyBorder="1" applyAlignment="1">
      <alignment horizontal="right" vertical="top" wrapText="1"/>
    </xf>
    <xf numFmtId="14" fontId="16" fillId="3" borderId="6" xfId="1" applyNumberFormat="1" applyFont="1" applyFill="1" applyBorder="1" applyAlignment="1">
      <alignment horizontal="right" vertical="top" wrapText="1"/>
    </xf>
    <xf numFmtId="0" fontId="29" fillId="2" borderId="0" xfId="0" applyFont="1" applyFill="1" applyAlignment="1">
      <alignment vertical="top" wrapText="1"/>
    </xf>
    <xf numFmtId="0" fontId="23" fillId="2" borderId="9" xfId="0" applyFont="1" applyFill="1" applyBorder="1" applyAlignment="1">
      <alignment vertical="top" wrapText="1"/>
    </xf>
    <xf numFmtId="14" fontId="14" fillId="2" borderId="1" xfId="0" applyNumberFormat="1" applyFont="1" applyFill="1" applyBorder="1" applyAlignment="1">
      <alignment vertical="top" wrapText="1"/>
    </xf>
    <xf numFmtId="14" fontId="16" fillId="3" borderId="6" xfId="0" applyNumberFormat="1" applyFont="1" applyFill="1" applyBorder="1" applyAlignment="1">
      <alignment vertical="top" wrapText="1"/>
    </xf>
    <xf numFmtId="14" fontId="14" fillId="2" borderId="4" xfId="0" applyNumberFormat="1" applyFont="1" applyFill="1" applyBorder="1" applyAlignment="1">
      <alignment vertical="top" wrapText="1"/>
    </xf>
    <xf numFmtId="0" fontId="14" fillId="2" borderId="1" xfId="1" applyFont="1" applyFill="1" applyBorder="1" applyAlignment="1">
      <alignment vertical="top" wrapText="1"/>
    </xf>
    <xf numFmtId="14" fontId="14" fillId="2" borderId="9" xfId="0" applyNumberFormat="1" applyFont="1" applyFill="1" applyBorder="1" applyAlignment="1">
      <alignment vertical="top" wrapText="1"/>
    </xf>
    <xf numFmtId="14" fontId="14" fillId="2" borderId="10" xfId="0" applyNumberFormat="1" applyFont="1" applyFill="1" applyBorder="1" applyAlignment="1">
      <alignment vertical="top" wrapText="1"/>
    </xf>
    <xf numFmtId="14" fontId="16" fillId="2" borderId="7" xfId="0" applyNumberFormat="1" applyFont="1" applyFill="1" applyBorder="1" applyAlignment="1">
      <alignment vertical="top" wrapText="1"/>
    </xf>
    <xf numFmtId="14" fontId="16" fillId="2" borderId="0" xfId="0" applyNumberFormat="1" applyFont="1" applyFill="1" applyBorder="1" applyAlignment="1">
      <alignment vertical="top" wrapText="1"/>
    </xf>
    <xf numFmtId="14" fontId="14" fillId="2" borderId="7" xfId="0" applyNumberFormat="1" applyFont="1" applyFill="1" applyBorder="1" applyAlignment="1">
      <alignment vertical="top" wrapText="1"/>
    </xf>
    <xf numFmtId="14" fontId="14" fillId="2" borderId="0" xfId="0" applyNumberFormat="1" applyFont="1" applyFill="1" applyBorder="1" applyAlignment="1">
      <alignment vertical="top" wrapText="1"/>
    </xf>
    <xf numFmtId="0" fontId="14" fillId="2" borderId="6" xfId="0" applyFont="1" applyFill="1" applyBorder="1" applyAlignment="1">
      <alignment vertical="top"/>
    </xf>
    <xf numFmtId="14" fontId="16" fillId="2" borderId="9" xfId="0" applyNumberFormat="1" applyFont="1" applyFill="1" applyBorder="1" applyAlignment="1">
      <alignment vertical="top" wrapText="1"/>
    </xf>
    <xf numFmtId="14" fontId="6" fillId="2" borderId="10" xfId="0" applyNumberFormat="1" applyFont="1" applyFill="1" applyBorder="1" applyAlignment="1">
      <alignment vertical="top" wrapText="1"/>
    </xf>
    <xf numFmtId="0" fontId="16" fillId="3" borderId="1" xfId="0" applyFont="1" applyFill="1" applyBorder="1" applyAlignment="1">
      <alignment vertical="center"/>
    </xf>
    <xf numFmtId="14" fontId="14" fillId="2" borderId="6" xfId="0" applyNumberFormat="1" applyFont="1" applyFill="1" applyBorder="1" applyAlignment="1">
      <alignment vertical="top" wrapText="1"/>
    </xf>
    <xf numFmtId="0" fontId="16" fillId="3" borderId="4" xfId="0" applyFont="1" applyFill="1" applyBorder="1" applyAlignment="1">
      <alignment vertical="center" wrapText="1"/>
    </xf>
    <xf numFmtId="14" fontId="16" fillId="3" borderId="1" xfId="0" applyNumberFormat="1" applyFont="1" applyFill="1" applyBorder="1" applyAlignment="1">
      <alignment vertical="top"/>
    </xf>
    <xf numFmtId="14" fontId="16" fillId="5" borderId="10" xfId="0" applyNumberFormat="1" applyFont="1" applyFill="1" applyBorder="1" applyAlignment="1">
      <alignment vertical="top" wrapText="1"/>
    </xf>
    <xf numFmtId="14" fontId="16" fillId="3" borderId="48" xfId="0" applyNumberFormat="1" applyFont="1" applyFill="1" applyBorder="1" applyAlignment="1">
      <alignment vertical="top"/>
    </xf>
    <xf numFmtId="14" fontId="16" fillId="3" borderId="47" xfId="0" applyNumberFormat="1" applyFont="1" applyFill="1" applyBorder="1" applyAlignment="1">
      <alignment vertical="top"/>
    </xf>
    <xf numFmtId="14" fontId="16" fillId="2" borderId="10" xfId="0" applyNumberFormat="1" applyFont="1" applyFill="1" applyBorder="1" applyAlignment="1">
      <alignment vertical="top"/>
    </xf>
    <xf numFmtId="14" fontId="16" fillId="2" borderId="1" xfId="0" applyNumberFormat="1" applyFont="1" applyFill="1" applyBorder="1" applyAlignment="1">
      <alignment vertical="top"/>
    </xf>
    <xf numFmtId="14" fontId="16" fillId="2" borderId="51" xfId="0" applyNumberFormat="1" applyFont="1" applyFill="1" applyBorder="1" applyAlignment="1">
      <alignment vertical="top"/>
    </xf>
    <xf numFmtId="14" fontId="14" fillId="2" borderId="4" xfId="0" applyNumberFormat="1" applyFont="1" applyFill="1" applyBorder="1" applyAlignment="1">
      <alignment vertical="top"/>
    </xf>
    <xf numFmtId="14" fontId="14" fillId="2" borderId="1" xfId="0" applyNumberFormat="1" applyFont="1" applyFill="1" applyBorder="1" applyAlignment="1">
      <alignment vertical="top"/>
    </xf>
    <xf numFmtId="14" fontId="14" fillId="2" borderId="6" xfId="0" applyNumberFormat="1" applyFont="1" applyFill="1" applyBorder="1" applyAlignment="1">
      <alignment vertical="top"/>
    </xf>
    <xf numFmtId="14" fontId="14" fillId="2" borderId="7" xfId="0" applyNumberFormat="1" applyFont="1" applyFill="1" applyBorder="1" applyAlignment="1">
      <alignment vertical="top"/>
    </xf>
    <xf numFmtId="14" fontId="14" fillId="2" borderId="44" xfId="0" applyNumberFormat="1" applyFont="1" applyFill="1" applyBorder="1" applyAlignment="1">
      <alignment vertical="top" wrapText="1"/>
    </xf>
    <xf numFmtId="14" fontId="14" fillId="2" borderId="44" xfId="0" applyNumberFormat="1" applyFont="1" applyFill="1" applyBorder="1" applyAlignment="1">
      <alignment vertical="top"/>
    </xf>
    <xf numFmtId="14" fontId="14" fillId="2" borderId="49" xfId="0" applyNumberFormat="1" applyFont="1" applyFill="1" applyBorder="1" applyAlignment="1">
      <alignment vertical="top"/>
    </xf>
    <xf numFmtId="0" fontId="59" fillId="2" borderId="0" xfId="0" applyFont="1" applyFill="1" applyAlignment="1">
      <alignment vertical="top" wrapText="1"/>
    </xf>
    <xf numFmtId="0" fontId="14" fillId="2" borderId="1" xfId="0" applyFont="1" applyFill="1" applyBorder="1" applyAlignment="1">
      <alignment vertical="center"/>
    </xf>
    <xf numFmtId="0" fontId="14" fillId="2" borderId="4" xfId="1" applyFont="1" applyFill="1" applyBorder="1" applyAlignment="1">
      <alignment vertical="top" wrapText="1"/>
    </xf>
    <xf numFmtId="0" fontId="14" fillId="2" borderId="6" xfId="1" applyFont="1" applyFill="1" applyBorder="1" applyAlignment="1">
      <alignment vertical="top" wrapText="1"/>
    </xf>
    <xf numFmtId="0" fontId="16" fillId="3" borderId="1" xfId="1" applyFont="1" applyFill="1" applyBorder="1" applyAlignment="1">
      <alignment vertical="top" wrapText="1"/>
    </xf>
    <xf numFmtId="0" fontId="16" fillId="3" borderId="6" xfId="1" applyFont="1" applyFill="1" applyBorder="1" applyAlignment="1">
      <alignment vertical="top" wrapText="1"/>
    </xf>
    <xf numFmtId="0" fontId="14" fillId="2" borderId="1" xfId="0" applyFont="1" applyFill="1" applyBorder="1" applyAlignment="1">
      <alignment vertical="top"/>
    </xf>
    <xf numFmtId="0" fontId="14" fillId="2" borderId="9" xfId="1" applyFont="1" applyFill="1" applyBorder="1" applyAlignment="1">
      <alignment vertical="top" wrapText="1"/>
    </xf>
    <xf numFmtId="0" fontId="14" fillId="2" borderId="4" xfId="0" applyFont="1" applyFill="1" applyBorder="1" applyAlignment="1">
      <alignment vertical="center" wrapText="1"/>
    </xf>
    <xf numFmtId="14" fontId="14" fillId="2" borderId="46" xfId="0" applyNumberFormat="1" applyFont="1" applyFill="1" applyBorder="1" applyAlignment="1">
      <alignment vertical="top" wrapText="1"/>
    </xf>
    <xf numFmtId="0" fontId="14" fillId="2" borderId="10" xfId="0" applyFont="1" applyFill="1" applyBorder="1" applyAlignment="1">
      <alignment vertical="top" wrapText="1"/>
    </xf>
    <xf numFmtId="14" fontId="16" fillId="5" borderId="4" xfId="0" applyNumberFormat="1" applyFont="1" applyFill="1" applyBorder="1" applyAlignment="1">
      <alignment vertical="top" wrapText="1"/>
    </xf>
    <xf numFmtId="14" fontId="14" fillId="2" borderId="9" xfId="0" applyNumberFormat="1" applyFont="1" applyFill="1" applyBorder="1" applyAlignment="1">
      <alignment vertical="center" wrapText="1"/>
    </xf>
    <xf numFmtId="0" fontId="16" fillId="3" borderId="4" xfId="1" applyFont="1" applyFill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16" fillId="2" borderId="46" xfId="0" applyFont="1" applyFill="1" applyBorder="1" applyAlignment="1">
      <alignment vertical="top" wrapText="1"/>
    </xf>
    <xf numFmtId="14" fontId="16" fillId="2" borderId="6" xfId="0" applyNumberFormat="1" applyFont="1" applyFill="1" applyBorder="1" applyAlignment="1">
      <alignment vertical="top" wrapText="1"/>
    </xf>
    <xf numFmtId="14" fontId="16" fillId="2" borderId="4" xfId="2" applyNumberFormat="1" applyFont="1" applyFill="1" applyBorder="1" applyAlignment="1">
      <alignment vertical="top" wrapText="1"/>
    </xf>
    <xf numFmtId="14" fontId="16" fillId="2" borderId="46" xfId="2" applyNumberFormat="1" applyFont="1" applyFill="1" applyBorder="1" applyAlignment="1">
      <alignment vertical="top" wrapText="1"/>
    </xf>
    <xf numFmtId="0" fontId="14" fillId="2" borderId="1" xfId="2" applyFont="1" applyFill="1" applyBorder="1" applyAlignment="1">
      <alignment vertical="top" wrapText="1"/>
    </xf>
    <xf numFmtId="14" fontId="16" fillId="2" borderId="1" xfId="2" applyNumberFormat="1" applyFont="1" applyFill="1" applyBorder="1" applyAlignment="1">
      <alignment vertical="top" wrapText="1"/>
    </xf>
    <xf numFmtId="0" fontId="14" fillId="2" borderId="0" xfId="2" applyFont="1" applyFill="1" applyBorder="1" applyAlignment="1">
      <alignment vertical="top" wrapText="1"/>
    </xf>
    <xf numFmtId="0" fontId="57" fillId="2" borderId="0" xfId="0" applyFont="1" applyFill="1" applyAlignment="1">
      <alignment wrapText="1"/>
    </xf>
    <xf numFmtId="0" fontId="61" fillId="2" borderId="0" xfId="0" applyFont="1" applyFill="1" applyAlignment="1">
      <alignment vertical="top" wrapText="1"/>
    </xf>
    <xf numFmtId="14" fontId="16" fillId="3" borderId="4" xfId="0" applyNumberFormat="1" applyFont="1" applyFill="1" applyBorder="1" applyAlignment="1">
      <alignment horizontal="right" vertical="center"/>
    </xf>
    <xf numFmtId="0" fontId="23" fillId="3" borderId="4" xfId="0" applyNumberFormat="1" applyFont="1" applyFill="1" applyBorder="1" applyAlignment="1">
      <alignment vertical="center"/>
    </xf>
    <xf numFmtId="0" fontId="27" fillId="3" borderId="5" xfId="0" applyNumberFormat="1" applyFont="1" applyFill="1" applyBorder="1" applyAlignment="1">
      <alignment horizontal="center" vertical="center"/>
    </xf>
    <xf numFmtId="0" fontId="7" fillId="3" borderId="42" xfId="0" applyFont="1" applyFill="1" applyBorder="1"/>
    <xf numFmtId="0" fontId="16" fillId="3" borderId="4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vertical="top" wrapText="1"/>
    </xf>
    <xf numFmtId="165" fontId="27" fillId="3" borderId="7" xfId="0" applyNumberFormat="1" applyFont="1" applyFill="1" applyBorder="1" applyAlignment="1">
      <alignment horizontal="center"/>
    </xf>
    <xf numFmtId="0" fontId="7" fillId="3" borderId="3" xfId="0" applyFont="1" applyFill="1" applyBorder="1"/>
    <xf numFmtId="0" fontId="32" fillId="2" borderId="1" xfId="0" applyNumberFormat="1" applyFont="1" applyFill="1" applyBorder="1" applyAlignment="1">
      <alignment horizontal="center" vertical="center"/>
    </xf>
    <xf numFmtId="165" fontId="31" fillId="3" borderId="6" xfId="0" applyNumberFormat="1" applyFont="1" applyFill="1" applyBorder="1" applyAlignment="1">
      <alignment horizontal="center" vertical="center" wrapText="1"/>
    </xf>
    <xf numFmtId="0" fontId="16" fillId="3" borderId="46" xfId="0" applyFont="1" applyFill="1" applyBorder="1" applyAlignment="1">
      <alignment horizontal="left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32" fillId="3" borderId="1" xfId="0" applyNumberFormat="1" applyFont="1" applyFill="1" applyBorder="1" applyAlignment="1">
      <alignment horizontal="center" vertical="center" wrapText="1"/>
    </xf>
    <xf numFmtId="14" fontId="14" fillId="3" borderId="4" xfId="0" applyNumberFormat="1" applyFont="1" applyFill="1" applyBorder="1" applyAlignment="1">
      <alignment horizontal="right" vertical="top" wrapText="1"/>
    </xf>
    <xf numFmtId="0" fontId="7" fillId="3" borderId="46" xfId="0" applyFont="1" applyFill="1" applyBorder="1" applyAlignment="1">
      <alignment horizontal="left" vertical="top" wrapText="1"/>
    </xf>
    <xf numFmtId="0" fontId="7" fillId="3" borderId="46" xfId="0" applyFont="1" applyFill="1" applyBorder="1" applyAlignment="1">
      <alignment horizontal="right" vertical="top" wrapText="1"/>
    </xf>
    <xf numFmtId="0" fontId="6" fillId="3" borderId="46" xfId="0" applyFont="1" applyFill="1" applyBorder="1" applyAlignment="1">
      <alignment horizontal="left" vertical="center" wrapText="1"/>
    </xf>
    <xf numFmtId="1" fontId="31" fillId="3" borderId="0" xfId="0" applyNumberFormat="1" applyFont="1" applyFill="1" applyBorder="1" applyAlignment="1">
      <alignment horizontal="center" vertical="top" wrapText="1"/>
    </xf>
    <xf numFmtId="165" fontId="31" fillId="3" borderId="46" xfId="0" applyNumberFormat="1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left" vertical="top" wrapText="1"/>
    </xf>
    <xf numFmtId="0" fontId="16" fillId="3" borderId="2" xfId="0" applyFont="1" applyFill="1" applyBorder="1" applyAlignment="1">
      <alignment horizontal="right" vertical="top" wrapText="1"/>
    </xf>
    <xf numFmtId="14" fontId="16" fillId="12" borderId="4" xfId="0" applyNumberFormat="1" applyFont="1" applyFill="1" applyBorder="1" applyAlignment="1">
      <alignment horizontal="right" vertical="top" wrapText="1"/>
    </xf>
    <xf numFmtId="0" fontId="23" fillId="3" borderId="7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horizontal="right" vertical="center" wrapText="1"/>
    </xf>
    <xf numFmtId="1" fontId="23" fillId="3" borderId="1" xfId="0" applyNumberFormat="1" applyFont="1" applyFill="1" applyBorder="1" applyAlignment="1">
      <alignment horizontal="center" vertical="center"/>
    </xf>
    <xf numFmtId="164" fontId="23" fillId="3" borderId="1" xfId="0" applyNumberFormat="1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right" vertical="center" wrapText="1"/>
    </xf>
    <xf numFmtId="0" fontId="59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right" vertical="top" wrapText="1"/>
    </xf>
    <xf numFmtId="0" fontId="6" fillId="3" borderId="1" xfId="0" applyFont="1" applyFill="1" applyBorder="1" applyAlignment="1">
      <alignment horizontal="right" vertical="top" wrapText="1"/>
    </xf>
    <xf numFmtId="0" fontId="57" fillId="3" borderId="2" xfId="0" applyFont="1" applyFill="1" applyBorder="1" applyAlignment="1">
      <alignment horizontal="left" vertical="top" wrapText="1"/>
    </xf>
    <xf numFmtId="0" fontId="57" fillId="3" borderId="7" xfId="0" applyFont="1" applyFill="1" applyBorder="1" applyAlignment="1">
      <alignment horizontal="left" vertical="top" wrapText="1"/>
    </xf>
    <xf numFmtId="0" fontId="57" fillId="3" borderId="3" xfId="0" applyFont="1" applyFill="1" applyBorder="1" applyAlignment="1">
      <alignment horizontal="left" vertical="top" wrapText="1"/>
    </xf>
    <xf numFmtId="1" fontId="27" fillId="3" borderId="1" xfId="0" applyNumberFormat="1" applyFont="1" applyFill="1" applyBorder="1" applyAlignment="1">
      <alignment horizontal="center" vertical="center"/>
    </xf>
    <xf numFmtId="0" fontId="23" fillId="3" borderId="2" xfId="0" applyNumberFormat="1" applyFont="1" applyFill="1" applyBorder="1" applyAlignment="1">
      <alignment horizontal="center" vertical="center" wrapText="1"/>
    </xf>
    <xf numFmtId="164" fontId="23" fillId="3" borderId="2" xfId="0" applyNumberFormat="1" applyFont="1" applyFill="1" applyBorder="1" applyAlignment="1">
      <alignment horizontal="center" vertical="center"/>
    </xf>
    <xf numFmtId="0" fontId="23" fillId="3" borderId="2" xfId="0" applyFont="1" applyFill="1" applyBorder="1"/>
    <xf numFmtId="1" fontId="27" fillId="3" borderId="2" xfId="0" applyNumberFormat="1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 wrapText="1"/>
    </xf>
    <xf numFmtId="1" fontId="63" fillId="2" borderId="7" xfId="0" applyNumberFormat="1" applyFont="1" applyFill="1" applyBorder="1" applyAlignment="1">
      <alignment horizontal="center" vertical="top" wrapText="1"/>
    </xf>
    <xf numFmtId="0" fontId="43" fillId="2" borderId="7" xfId="0" applyFont="1" applyFill="1" applyBorder="1"/>
    <xf numFmtId="1" fontId="27" fillId="2" borderId="3" xfId="0" applyNumberFormat="1" applyFont="1" applyFill="1" applyBorder="1" applyAlignment="1">
      <alignment horizontal="center" vertical="center"/>
    </xf>
    <xf numFmtId="0" fontId="34" fillId="3" borderId="0" xfId="0" applyFont="1" applyFill="1" applyAlignment="1">
      <alignment horizontal="right" vertical="top" wrapText="1"/>
    </xf>
    <xf numFmtId="0" fontId="14" fillId="3" borderId="0" xfId="0" applyFont="1" applyFill="1" applyBorder="1" applyAlignment="1">
      <alignment horizontal="right" vertical="center" wrapText="1"/>
    </xf>
    <xf numFmtId="0" fontId="23" fillId="3" borderId="9" xfId="0" applyFont="1" applyFill="1" applyBorder="1" applyAlignment="1">
      <alignment horizontal="right" vertical="top" wrapText="1"/>
    </xf>
    <xf numFmtId="0" fontId="14" fillId="3" borderId="1" xfId="0" applyFont="1" applyFill="1" applyBorder="1" applyAlignment="1">
      <alignment horizontal="right" vertical="top" wrapText="1"/>
    </xf>
    <xf numFmtId="0" fontId="14" fillId="3" borderId="4" xfId="0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right" vertical="center"/>
    </xf>
    <xf numFmtId="0" fontId="14" fillId="3" borderId="6" xfId="0" applyFont="1" applyFill="1" applyBorder="1" applyAlignment="1">
      <alignment horizontal="right" vertical="center"/>
    </xf>
    <xf numFmtId="0" fontId="23" fillId="3" borderId="7" xfId="0" applyFont="1" applyFill="1" applyBorder="1" applyAlignment="1">
      <alignment horizontal="right" vertical="top" wrapText="1"/>
    </xf>
    <xf numFmtId="0" fontId="14" fillId="3" borderId="45" xfId="0" applyFont="1" applyFill="1" applyBorder="1" applyAlignment="1">
      <alignment horizontal="right" vertical="top" wrapText="1"/>
    </xf>
    <xf numFmtId="0" fontId="14" fillId="3" borderId="3" xfId="0" applyFont="1" applyFill="1" applyBorder="1" applyAlignment="1">
      <alignment horizontal="right" vertical="top" wrapText="1"/>
    </xf>
    <xf numFmtId="0" fontId="14" fillId="3" borderId="6" xfId="0" applyFont="1" applyFill="1" applyBorder="1" applyAlignment="1">
      <alignment horizontal="right" vertical="top" wrapText="1"/>
    </xf>
    <xf numFmtId="0" fontId="14" fillId="3" borderId="4" xfId="0" applyFont="1" applyFill="1" applyBorder="1" applyAlignment="1">
      <alignment horizontal="right" vertical="top" wrapText="1"/>
    </xf>
    <xf numFmtId="0" fontId="46" fillId="3" borderId="10" xfId="0" applyFont="1" applyFill="1" applyBorder="1" applyAlignment="1">
      <alignment horizontal="right" wrapText="1"/>
    </xf>
    <xf numFmtId="0" fontId="14" fillId="3" borderId="7" xfId="0" applyFont="1" applyFill="1" applyBorder="1" applyAlignment="1">
      <alignment horizontal="right" vertical="top" wrapText="1"/>
    </xf>
    <xf numFmtId="0" fontId="14" fillId="3" borderId="46" xfId="0" applyFont="1" applyFill="1" applyBorder="1" applyAlignment="1">
      <alignment horizontal="right" vertical="top" wrapText="1"/>
    </xf>
    <xf numFmtId="0" fontId="14" fillId="3" borderId="9" xfId="0" applyFont="1" applyFill="1" applyBorder="1" applyAlignment="1">
      <alignment horizontal="right" vertical="top" wrapText="1"/>
    </xf>
    <xf numFmtId="0" fontId="14" fillId="3" borderId="0" xfId="0" applyFont="1" applyFill="1" applyBorder="1" applyAlignment="1">
      <alignment horizontal="right" vertical="top" wrapText="1"/>
    </xf>
    <xf numFmtId="0" fontId="14" fillId="3" borderId="10" xfId="0" applyFont="1" applyFill="1" applyBorder="1" applyAlignment="1">
      <alignment horizontal="right" vertical="top" wrapText="1"/>
    </xf>
    <xf numFmtId="0" fontId="7" fillId="2" borderId="0" xfId="0" applyFont="1" applyFill="1" applyAlignment="1">
      <alignment horizontal="right"/>
    </xf>
    <xf numFmtId="14" fontId="14" fillId="3" borderId="7" xfId="0" applyNumberFormat="1" applyFont="1" applyFill="1" applyBorder="1" applyAlignment="1">
      <alignment horizontal="right" vertical="top" wrapText="1"/>
    </xf>
    <xf numFmtId="14" fontId="14" fillId="3" borderId="0" xfId="0" applyNumberFormat="1" applyFont="1" applyFill="1" applyBorder="1" applyAlignment="1">
      <alignment horizontal="right" vertical="top" wrapText="1"/>
    </xf>
    <xf numFmtId="14" fontId="14" fillId="3" borderId="9" xfId="0" applyNumberFormat="1" applyFont="1" applyFill="1" applyBorder="1" applyAlignment="1">
      <alignment horizontal="right" vertical="top" wrapText="1"/>
    </xf>
    <xf numFmtId="0" fontId="23" fillId="3" borderId="10" xfId="0" applyFont="1" applyFill="1" applyBorder="1" applyAlignment="1">
      <alignment horizontal="right" vertical="top" wrapText="1"/>
    </xf>
    <xf numFmtId="14" fontId="14" fillId="3" borderId="10" xfId="0" applyNumberFormat="1" applyFont="1" applyFill="1" applyBorder="1" applyAlignment="1">
      <alignment horizontal="right" vertical="top" wrapText="1"/>
    </xf>
    <xf numFmtId="0" fontId="23" fillId="3" borderId="1" xfId="0" applyFont="1" applyFill="1" applyBorder="1" applyAlignment="1">
      <alignment horizontal="right" vertical="top" wrapText="1"/>
    </xf>
    <xf numFmtId="0" fontId="16" fillId="3" borderId="1" xfId="0" applyNumberFormat="1" applyFont="1" applyFill="1" applyBorder="1" applyAlignment="1">
      <alignment horizontal="right" vertical="top" wrapText="1"/>
    </xf>
    <xf numFmtId="0" fontId="16" fillId="3" borderId="51" xfId="0" applyNumberFormat="1" applyFont="1" applyFill="1" applyBorder="1" applyAlignment="1">
      <alignment horizontal="right" vertical="top" wrapText="1"/>
    </xf>
    <xf numFmtId="0" fontId="14" fillId="3" borderId="44" xfId="0" applyNumberFormat="1" applyFont="1" applyFill="1" applyBorder="1" applyAlignment="1">
      <alignment horizontal="right" vertical="top"/>
    </xf>
    <xf numFmtId="0" fontId="14" fillId="3" borderId="48" xfId="0" applyNumberFormat="1" applyFont="1" applyFill="1" applyBorder="1" applyAlignment="1">
      <alignment horizontal="right" vertical="top"/>
    </xf>
    <xf numFmtId="0" fontId="14" fillId="3" borderId="49" xfId="0" applyNumberFormat="1" applyFont="1" applyFill="1" applyBorder="1" applyAlignment="1">
      <alignment horizontal="right" vertical="top"/>
    </xf>
    <xf numFmtId="0" fontId="14" fillId="3" borderId="49" xfId="0" applyNumberFormat="1" applyFont="1" applyFill="1" applyBorder="1" applyAlignment="1">
      <alignment horizontal="right" vertical="top" wrapText="1"/>
    </xf>
    <xf numFmtId="0" fontId="59" fillId="3" borderId="0" xfId="0" applyFont="1" applyFill="1" applyAlignment="1">
      <alignment horizontal="right" vertical="top" wrapText="1"/>
    </xf>
    <xf numFmtId="0" fontId="14" fillId="3" borderId="4" xfId="1" applyFont="1" applyFill="1" applyBorder="1" applyAlignment="1">
      <alignment horizontal="right" vertical="top" wrapText="1"/>
    </xf>
    <xf numFmtId="0" fontId="14" fillId="3" borderId="6" xfId="1" applyFont="1" applyFill="1" applyBorder="1" applyAlignment="1">
      <alignment horizontal="right" vertical="top" wrapText="1"/>
    </xf>
    <xf numFmtId="0" fontId="14" fillId="3" borderId="7" xfId="0" applyFont="1" applyFill="1" applyBorder="1" applyAlignment="1">
      <alignment horizontal="right" vertical="center" wrapText="1"/>
    </xf>
    <xf numFmtId="0" fontId="14" fillId="3" borderId="1" xfId="0" applyFont="1" applyFill="1" applyBorder="1" applyAlignment="1">
      <alignment horizontal="right" vertical="top"/>
    </xf>
    <xf numFmtId="0" fontId="14" fillId="3" borderId="9" xfId="1" applyFont="1" applyFill="1" applyBorder="1" applyAlignment="1">
      <alignment horizontal="right" vertical="top" wrapText="1"/>
    </xf>
    <xf numFmtId="0" fontId="14" fillId="3" borderId="4" xfId="0" applyFont="1" applyFill="1" applyBorder="1" applyAlignment="1">
      <alignment horizontal="right" vertical="center" wrapText="1"/>
    </xf>
    <xf numFmtId="0" fontId="14" fillId="3" borderId="4" xfId="0" applyFont="1" applyFill="1" applyBorder="1" applyAlignment="1">
      <alignment horizontal="right" vertical="top"/>
    </xf>
    <xf numFmtId="0" fontId="14" fillId="3" borderId="6" xfId="0" applyFont="1" applyFill="1" applyBorder="1" applyAlignment="1">
      <alignment horizontal="right" vertical="top"/>
    </xf>
    <xf numFmtId="0" fontId="14" fillId="3" borderId="2" xfId="0" applyFont="1" applyFill="1" applyBorder="1" applyAlignment="1">
      <alignment horizontal="right" vertical="top" wrapText="1"/>
    </xf>
    <xf numFmtId="14" fontId="14" fillId="3" borderId="6" xfId="0" applyNumberFormat="1" applyFont="1" applyFill="1" applyBorder="1" applyAlignment="1">
      <alignment horizontal="right" vertical="top" wrapText="1"/>
    </xf>
    <xf numFmtId="14" fontId="14" fillId="3" borderId="4" xfId="0" applyNumberFormat="1" applyFont="1" applyFill="1" applyBorder="1" applyAlignment="1">
      <alignment horizontal="right" vertical="center" wrapText="1"/>
    </xf>
    <xf numFmtId="14" fontId="14" fillId="3" borderId="1" xfId="0" applyNumberFormat="1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37" fillId="2" borderId="7" xfId="0" applyFont="1" applyFill="1" applyBorder="1" applyAlignment="1">
      <alignment horizontal="right"/>
    </xf>
    <xf numFmtId="0" fontId="59" fillId="2" borderId="10" xfId="0" applyFont="1" applyFill="1" applyBorder="1" applyAlignment="1">
      <alignment horizontal="right"/>
    </xf>
    <xf numFmtId="0" fontId="16" fillId="3" borderId="4" xfId="0" applyFont="1" applyFill="1" applyBorder="1" applyAlignment="1">
      <alignment horizontal="right" vertical="center" wrapText="1"/>
    </xf>
    <xf numFmtId="0" fontId="37" fillId="2" borderId="0" xfId="0" applyFont="1" applyFill="1" applyAlignment="1">
      <alignment horizontal="right"/>
    </xf>
    <xf numFmtId="0" fontId="23" fillId="3" borderId="8" xfId="0" applyFont="1" applyFill="1" applyBorder="1" applyAlignment="1">
      <alignment horizontal="right" vertical="top" wrapText="1"/>
    </xf>
    <xf numFmtId="0" fontId="37" fillId="2" borderId="0" xfId="0" applyFont="1" applyFill="1" applyBorder="1" applyAlignment="1">
      <alignment horizontal="right"/>
    </xf>
    <xf numFmtId="17" fontId="16" fillId="3" borderId="1" xfId="0" applyNumberFormat="1" applyFont="1" applyFill="1" applyBorder="1" applyAlignment="1">
      <alignment horizontal="right" vertical="top" wrapText="1"/>
    </xf>
    <xf numFmtId="14" fontId="14" fillId="3" borderId="4" xfId="1" applyNumberFormat="1" applyFont="1" applyFill="1" applyBorder="1" applyAlignment="1">
      <alignment horizontal="right" vertical="top" wrapText="1"/>
    </xf>
    <xf numFmtId="14" fontId="14" fillId="3" borderId="1" xfId="1" applyNumberFormat="1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right"/>
    </xf>
    <xf numFmtId="0" fontId="59" fillId="2" borderId="7" xfId="0" applyFont="1" applyFill="1" applyBorder="1" applyAlignment="1">
      <alignment horizontal="right"/>
    </xf>
    <xf numFmtId="0" fontId="28" fillId="3" borderId="8" xfId="0" applyFont="1" applyFill="1" applyBorder="1" applyAlignment="1">
      <alignment horizontal="right" vertical="top" wrapText="1"/>
    </xf>
    <xf numFmtId="0" fontId="14" fillId="3" borderId="1" xfId="2" applyFont="1" applyFill="1" applyBorder="1" applyAlignment="1">
      <alignment horizontal="right" vertical="top" wrapText="1"/>
    </xf>
    <xf numFmtId="49" fontId="14" fillId="3" borderId="6" xfId="0" applyNumberFormat="1" applyFont="1" applyFill="1" applyBorder="1" applyAlignment="1">
      <alignment horizontal="right" vertical="center" wrapText="1"/>
    </xf>
    <xf numFmtId="0" fontId="46" fillId="2" borderId="7" xfId="0" applyFont="1" applyFill="1" applyBorder="1" applyAlignment="1">
      <alignment horizontal="right"/>
    </xf>
    <xf numFmtId="0" fontId="14" fillId="3" borderId="0" xfId="2" applyFont="1" applyFill="1" applyBorder="1" applyAlignment="1">
      <alignment horizontal="right" vertical="top" wrapText="1"/>
    </xf>
    <xf numFmtId="0" fontId="59" fillId="2" borderId="9" xfId="0" applyFont="1" applyFill="1" applyBorder="1" applyAlignment="1">
      <alignment horizontal="right"/>
    </xf>
    <xf numFmtId="0" fontId="57" fillId="3" borderId="7" xfId="0" applyFont="1" applyFill="1" applyBorder="1" applyAlignment="1">
      <alignment horizontal="right" vertical="top" wrapText="1"/>
    </xf>
    <xf numFmtId="0" fontId="57" fillId="3" borderId="0" xfId="0" applyFont="1" applyFill="1" applyAlignment="1">
      <alignment horizontal="right" vertical="top" wrapText="1"/>
    </xf>
    <xf numFmtId="0" fontId="61" fillId="3" borderId="0" xfId="0" applyFont="1" applyFill="1" applyAlignment="1">
      <alignment horizontal="right" vertical="top" wrapText="1"/>
    </xf>
    <xf numFmtId="0" fontId="7" fillId="2" borderId="0" xfId="0" applyFont="1" applyFill="1" applyBorder="1" applyAlignment="1"/>
    <xf numFmtId="0" fontId="23" fillId="2" borderId="2" xfId="0" applyFont="1" applyFill="1" applyBorder="1" applyAlignment="1">
      <alignment horizontal="left" vertical="top" wrapText="1"/>
    </xf>
    <xf numFmtId="0" fontId="23" fillId="2" borderId="3" xfId="0" applyFont="1" applyFill="1" applyBorder="1" applyAlignment="1">
      <alignment horizontal="left" vertical="top" wrapText="1"/>
    </xf>
    <xf numFmtId="0" fontId="16" fillId="2" borderId="6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left" vertical="top" wrapText="1"/>
    </xf>
    <xf numFmtId="4" fontId="27" fillId="2" borderId="0" xfId="0" applyNumberFormat="1" applyFont="1" applyFill="1" applyBorder="1" applyAlignment="1">
      <alignment horizontal="center"/>
    </xf>
    <xf numFmtId="0" fontId="23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2" borderId="10" xfId="0" applyFont="1" applyFill="1" applyBorder="1" applyAlignment="1"/>
    <xf numFmtId="0" fontId="23" fillId="2" borderId="8" xfId="0" applyFont="1" applyFill="1" applyBorder="1" applyAlignment="1">
      <alignment horizontal="left" vertical="top"/>
    </xf>
    <xf numFmtId="0" fontId="7" fillId="0" borderId="9" xfId="0" applyFont="1" applyBorder="1" applyAlignment="1"/>
    <xf numFmtId="0" fontId="7" fillId="0" borderId="45" xfId="0" applyFont="1" applyBorder="1" applyAlignment="1"/>
    <xf numFmtId="0" fontId="7" fillId="0" borderId="0" xfId="0" applyFont="1" applyAlignment="1"/>
    <xf numFmtId="0" fontId="23" fillId="2" borderId="43" xfId="0" applyFont="1" applyFill="1" applyBorder="1" applyAlignment="1">
      <alignment horizontal="left" vertical="top" wrapText="1"/>
    </xf>
    <xf numFmtId="0" fontId="7" fillId="0" borderId="41" xfId="0" applyFont="1" applyBorder="1" applyAlignment="1"/>
    <xf numFmtId="0" fontId="59" fillId="0" borderId="7" xfId="0" applyFont="1" applyBorder="1" applyAlignment="1"/>
    <xf numFmtId="0" fontId="59" fillId="0" borderId="3" xfId="0" applyFont="1" applyBorder="1" applyAlignment="1"/>
    <xf numFmtId="0" fontId="35" fillId="2" borderId="0" xfId="0" applyFont="1" applyFill="1" applyBorder="1" applyAlignment="1"/>
    <xf numFmtId="0" fontId="28" fillId="2" borderId="2" xfId="0" applyFont="1" applyFill="1" applyBorder="1" applyAlignment="1">
      <alignment horizontal="left" vertical="top" wrapText="1"/>
    </xf>
    <xf numFmtId="0" fontId="28" fillId="2" borderId="7" xfId="0" applyFont="1" applyFill="1" applyBorder="1" applyAlignment="1">
      <alignment horizontal="left" vertical="top" wrapText="1"/>
    </xf>
    <xf numFmtId="0" fontId="28" fillId="2" borderId="2" xfId="0" applyFont="1" applyFill="1" applyBorder="1" applyAlignment="1">
      <alignment horizontal="left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3" fillId="2" borderId="41" xfId="0" applyFont="1" applyFill="1" applyBorder="1" applyAlignment="1">
      <alignment horizontal="center"/>
    </xf>
    <xf numFmtId="0" fontId="23" fillId="2" borderId="42" xfId="0" applyFont="1" applyFill="1" applyBorder="1" applyAlignment="1">
      <alignment horizontal="center"/>
    </xf>
    <xf numFmtId="165" fontId="23" fillId="2" borderId="41" xfId="0" applyNumberFormat="1" applyFont="1" applyFill="1" applyBorder="1" applyAlignment="1">
      <alignment horizontal="center"/>
    </xf>
    <xf numFmtId="165" fontId="23" fillId="2" borderId="42" xfId="0" applyNumberFormat="1" applyFont="1" applyFill="1" applyBorder="1" applyAlignment="1">
      <alignment horizontal="center"/>
    </xf>
    <xf numFmtId="0" fontId="59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65" fontId="23" fillId="2" borderId="45" xfId="0" applyNumberFormat="1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 vertical="center" wrapText="1"/>
    </xf>
    <xf numFmtId="0" fontId="59" fillId="2" borderId="46" xfId="0" applyFont="1" applyFill="1" applyBorder="1" applyAlignment="1">
      <alignment horizontal="center" vertical="center" wrapText="1"/>
    </xf>
    <xf numFmtId="0" fontId="59" fillId="2" borderId="4" xfId="0" applyFont="1" applyFill="1" applyBorder="1" applyAlignment="1">
      <alignment horizontal="center" vertical="center" wrapText="1"/>
    </xf>
    <xf numFmtId="0" fontId="59" fillId="2" borderId="7" xfId="0" applyFont="1" applyFill="1" applyBorder="1" applyAlignment="1">
      <alignment wrapText="1"/>
    </xf>
    <xf numFmtId="0" fontId="23" fillId="2" borderId="8" xfId="0" applyFont="1" applyFill="1" applyBorder="1" applyAlignment="1">
      <alignment horizontal="left" vertical="top" wrapText="1"/>
    </xf>
    <xf numFmtId="0" fontId="46" fillId="2" borderId="9" xfId="0" applyFont="1" applyFill="1" applyBorder="1" applyAlignment="1">
      <alignment wrapText="1"/>
    </xf>
    <xf numFmtId="0" fontId="46" fillId="2" borderId="7" xfId="0" applyFont="1" applyFill="1" applyBorder="1" applyAlignment="1">
      <alignment horizontal="left"/>
    </xf>
    <xf numFmtId="0" fontId="46" fillId="2" borderId="0" xfId="0" applyFont="1" applyFill="1" applyAlignment="1">
      <alignment horizontal="left"/>
    </xf>
    <xf numFmtId="0" fontId="14" fillId="2" borderId="7" xfId="0" applyFont="1" applyFill="1" applyBorder="1" applyAlignment="1">
      <alignment horizontal="center" vertical="top" wrapText="1"/>
    </xf>
    <xf numFmtId="0" fontId="59" fillId="2" borderId="0" xfId="0" applyFont="1" applyFill="1" applyAlignment="1"/>
    <xf numFmtId="0" fontId="14" fillId="2" borderId="1" xfId="0" applyFont="1" applyFill="1" applyBorder="1" applyAlignment="1">
      <alignment horizontal="center" vertical="center" wrapText="1"/>
    </xf>
    <xf numFmtId="0" fontId="59" fillId="2" borderId="1" xfId="0" applyFont="1" applyFill="1" applyBorder="1" applyAlignment="1">
      <alignment horizontal="center" vertical="center" wrapText="1"/>
    </xf>
    <xf numFmtId="0" fontId="23" fillId="2" borderId="43" xfId="0" applyFont="1" applyFill="1" applyBorder="1" applyAlignment="1">
      <alignment horizontal="left" vertical="center" wrapText="1"/>
    </xf>
    <xf numFmtId="0" fontId="29" fillId="2" borderId="0" xfId="0" applyFont="1" applyFill="1" applyAlignment="1">
      <alignment horizontal="right" vertical="top" wrapText="1"/>
    </xf>
    <xf numFmtId="0" fontId="29" fillId="2" borderId="0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top" wrapText="1"/>
    </xf>
    <xf numFmtId="0" fontId="23" fillId="2" borderId="1" xfId="0" applyFont="1" applyFill="1" applyBorder="1" applyAlignment="1">
      <alignment horizontal="left" vertical="top" wrapText="1"/>
    </xf>
    <xf numFmtId="0" fontId="23" fillId="3" borderId="1" xfId="0" applyFont="1" applyFill="1" applyBorder="1" applyAlignment="1">
      <alignment horizontal="right" vertical="top" wrapText="1"/>
    </xf>
    <xf numFmtId="0" fontId="23" fillId="2" borderId="1" xfId="0" applyFont="1" applyFill="1" applyBorder="1" applyAlignment="1">
      <alignment horizontal="right" vertical="top" wrapText="1"/>
    </xf>
    <xf numFmtId="0" fontId="23" fillId="2" borderId="1" xfId="0" applyFont="1" applyFill="1" applyBorder="1" applyAlignment="1">
      <alignment vertical="top" wrapText="1"/>
    </xf>
    <xf numFmtId="0" fontId="23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top"/>
    </xf>
    <xf numFmtId="2" fontId="31" fillId="2" borderId="2" xfId="0" applyNumberFormat="1" applyFont="1" applyFill="1" applyBorder="1" applyAlignment="1">
      <alignment horizontal="center" vertical="center" wrapText="1"/>
    </xf>
    <xf numFmtId="2" fontId="31" fillId="2" borderId="7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top" wrapText="1"/>
    </xf>
    <xf numFmtId="4" fontId="23" fillId="2" borderId="45" xfId="0" applyNumberFormat="1" applyFont="1" applyFill="1" applyBorder="1" applyAlignment="1">
      <alignment horizontal="center"/>
    </xf>
    <xf numFmtId="2" fontId="23" fillId="2" borderId="45" xfId="0" applyNumberFormat="1" applyFont="1" applyFill="1" applyBorder="1" applyAlignment="1">
      <alignment horizontal="center"/>
    </xf>
    <xf numFmtId="2" fontId="23" fillId="2" borderId="41" xfId="0" applyNumberFormat="1" applyFont="1" applyFill="1" applyBorder="1" applyAlignment="1">
      <alignment horizontal="center"/>
    </xf>
    <xf numFmtId="2" fontId="23" fillId="2" borderId="42" xfId="0" applyNumberFormat="1" applyFont="1" applyFill="1" applyBorder="1" applyAlignment="1">
      <alignment horizontal="center"/>
    </xf>
    <xf numFmtId="0" fontId="59" fillId="2" borderId="7" xfId="0" applyFont="1" applyFill="1" applyBorder="1" applyAlignment="1"/>
    <xf numFmtId="0" fontId="23" fillId="2" borderId="8" xfId="0" applyFont="1" applyFill="1" applyBorder="1" applyAlignment="1">
      <alignment horizontal="left" vertical="center" wrapText="1"/>
    </xf>
    <xf numFmtId="0" fontId="46" fillId="2" borderId="9" xfId="0" applyFont="1" applyFill="1" applyBorder="1" applyAlignment="1"/>
    <xf numFmtId="0" fontId="46" fillId="2" borderId="0" xfId="0" applyFont="1" applyFill="1" applyAlignment="1"/>
    <xf numFmtId="0" fontId="23" fillId="2" borderId="0" xfId="0" applyFont="1" applyFill="1" applyBorder="1" applyAlignment="1">
      <alignment horizontal="center" vertical="top" wrapText="1"/>
    </xf>
    <xf numFmtId="0" fontId="14" fillId="3" borderId="6" xfId="0" applyFont="1" applyFill="1" applyBorder="1" applyAlignment="1">
      <alignment horizontal="right" vertical="top" wrapText="1"/>
    </xf>
    <xf numFmtId="0" fontId="14" fillId="3" borderId="46" xfId="0" applyFont="1" applyFill="1" applyBorder="1" applyAlignment="1">
      <alignment horizontal="right" vertical="top" wrapText="1"/>
    </xf>
    <xf numFmtId="0" fontId="14" fillId="3" borderId="4" xfId="0" applyFont="1" applyFill="1" applyBorder="1" applyAlignment="1">
      <alignment horizontal="right" vertical="top" wrapText="1"/>
    </xf>
    <xf numFmtId="0" fontId="23" fillId="2" borderId="9" xfId="0" applyFont="1" applyFill="1" applyBorder="1" applyAlignment="1">
      <alignment horizontal="left" vertical="top" wrapText="1"/>
    </xf>
    <xf numFmtId="0" fontId="46" fillId="2" borderId="10" xfId="0" applyFont="1" applyFill="1" applyBorder="1" applyAlignment="1">
      <alignment horizontal="left" vertical="top" wrapText="1"/>
    </xf>
    <xf numFmtId="0" fontId="46" fillId="2" borderId="0" xfId="0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1" fontId="23" fillId="2" borderId="0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 vertical="top" wrapText="1"/>
    </xf>
    <xf numFmtId="0" fontId="14" fillId="2" borderId="0" xfId="0" applyFont="1" applyFill="1" applyBorder="1" applyAlignment="1">
      <alignment horizontal="center" vertical="center"/>
    </xf>
    <xf numFmtId="0" fontId="57" fillId="2" borderId="0" xfId="0" applyFont="1" applyFill="1" applyAlignment="1">
      <alignment horizontal="left" wrapText="1"/>
    </xf>
    <xf numFmtId="0" fontId="57" fillId="2" borderId="0" xfId="0" applyFont="1" applyFill="1" applyBorder="1" applyAlignment="1">
      <alignment horizontal="center" vertical="top" wrapText="1"/>
    </xf>
    <xf numFmtId="2" fontId="14" fillId="2" borderId="0" xfId="0" applyNumberFormat="1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right" vertical="center" wrapText="1"/>
    </xf>
    <xf numFmtId="0" fontId="23" fillId="2" borderId="7" xfId="0" applyFont="1" applyFill="1" applyBorder="1" applyAlignment="1">
      <alignment horizontal="right" vertical="center" wrapText="1"/>
    </xf>
    <xf numFmtId="0" fontId="23" fillId="2" borderId="3" xfId="0" applyFont="1" applyFill="1" applyBorder="1" applyAlignment="1">
      <alignment horizontal="right" vertical="center" wrapText="1"/>
    </xf>
    <xf numFmtId="0" fontId="53" fillId="2" borderId="0" xfId="0" applyFont="1" applyFill="1" applyAlignment="1">
      <alignment horizontal="left" vertical="top" wrapText="1"/>
    </xf>
    <xf numFmtId="4" fontId="23" fillId="2" borderId="41" xfId="0" applyNumberFormat="1" applyFont="1" applyFill="1" applyBorder="1" applyAlignment="1">
      <alignment horizontal="center"/>
    </xf>
    <xf numFmtId="4" fontId="27" fillId="2" borderId="45" xfId="0" applyNumberFormat="1" applyFont="1" applyFill="1" applyBorder="1" applyAlignment="1">
      <alignment horizontal="center"/>
    </xf>
    <xf numFmtId="4" fontId="27" fillId="2" borderId="41" xfId="0" applyNumberFormat="1" applyFont="1" applyFill="1" applyBorder="1" applyAlignment="1">
      <alignment horizontal="center"/>
    </xf>
    <xf numFmtId="165" fontId="27" fillId="2" borderId="45" xfId="0" applyNumberFormat="1" applyFont="1" applyFill="1" applyBorder="1" applyAlignment="1">
      <alignment horizontal="center"/>
    </xf>
    <xf numFmtId="0" fontId="27" fillId="2" borderId="41" xfId="0" applyFont="1" applyFill="1" applyBorder="1" applyAlignment="1">
      <alignment horizontal="center"/>
    </xf>
    <xf numFmtId="0" fontId="59" fillId="3" borderId="46" xfId="0" applyFont="1" applyFill="1" applyBorder="1" applyAlignment="1">
      <alignment horizontal="right" vertical="top" wrapText="1"/>
    </xf>
    <xf numFmtId="0" fontId="59" fillId="3" borderId="4" xfId="0" applyFont="1" applyFill="1" applyBorder="1" applyAlignment="1">
      <alignment horizontal="right" vertical="top" wrapText="1"/>
    </xf>
    <xf numFmtId="0" fontId="14" fillId="2" borderId="6" xfId="0" applyFont="1" applyFill="1" applyBorder="1" applyAlignment="1">
      <alignment horizontal="left" vertical="top" wrapText="1"/>
    </xf>
    <xf numFmtId="0" fontId="59" fillId="2" borderId="46" xfId="0" applyFont="1" applyFill="1" applyBorder="1" applyAlignment="1">
      <alignment horizontal="left" vertical="top" wrapText="1"/>
    </xf>
    <xf numFmtId="0" fontId="59" fillId="2" borderId="4" xfId="0" applyFont="1" applyFill="1" applyBorder="1" applyAlignment="1">
      <alignment horizontal="left" vertical="top" wrapText="1"/>
    </xf>
    <xf numFmtId="0" fontId="14" fillId="2" borderId="46" xfId="0" applyFont="1" applyFill="1" applyBorder="1" applyAlignment="1">
      <alignment horizontal="left" vertical="top" wrapText="1"/>
    </xf>
    <xf numFmtId="0" fontId="14" fillId="2" borderId="4" xfId="0" applyFont="1" applyFill="1" applyBorder="1" applyAlignment="1">
      <alignment horizontal="left" vertical="top" wrapText="1"/>
    </xf>
    <xf numFmtId="0" fontId="29" fillId="2" borderId="0" xfId="0" applyFont="1" applyFill="1" applyAlignment="1">
      <alignment horizontal="right" vertical="center" wrapText="1"/>
    </xf>
    <xf numFmtId="0" fontId="52" fillId="2" borderId="0" xfId="0" applyFont="1" applyFill="1" applyAlignment="1">
      <alignment horizontal="center" vertical="center" wrapText="1"/>
    </xf>
    <xf numFmtId="0" fontId="29" fillId="3" borderId="0" xfId="0" applyFont="1" applyFill="1" applyAlignment="1">
      <alignment horizontal="right" vertical="center" wrapText="1"/>
    </xf>
    <xf numFmtId="0" fontId="7" fillId="0" borderId="7" xfId="0" applyFont="1" applyBorder="1" applyAlignment="1"/>
    <xf numFmtId="0" fontId="7" fillId="0" borderId="3" xfId="0" applyFont="1" applyBorder="1" applyAlignment="1"/>
    <xf numFmtId="0" fontId="27" fillId="2" borderId="10" xfId="0" applyFont="1" applyFill="1" applyBorder="1" applyAlignment="1">
      <alignment horizontal="center" vertical="top" wrapText="1"/>
    </xf>
    <xf numFmtId="0" fontId="27" fillId="2" borderId="7" xfId="0" applyFont="1" applyFill="1" applyBorder="1" applyAlignment="1">
      <alignment horizontal="center" vertical="top" wrapText="1"/>
    </xf>
    <xf numFmtId="0" fontId="23" fillId="2" borderId="7" xfId="0" applyFont="1" applyFill="1" applyBorder="1" applyAlignment="1">
      <alignment horizontal="center" vertical="top" wrapText="1"/>
    </xf>
    <xf numFmtId="0" fontId="51" fillId="2" borderId="0" xfId="0" applyFont="1" applyFill="1" applyAlignment="1">
      <alignment horizontal="left" vertical="center" wrapText="1"/>
    </xf>
    <xf numFmtId="0" fontId="53" fillId="2" borderId="0" xfId="0" applyFont="1" applyFill="1" applyAlignment="1">
      <alignment horizontal="center" vertical="top" wrapText="1"/>
    </xf>
    <xf numFmtId="2" fontId="31" fillId="2" borderId="2" xfId="0" applyNumberFormat="1" applyFont="1" applyFill="1" applyBorder="1" applyAlignment="1">
      <alignment horizontal="center" vertical="top" wrapText="1"/>
    </xf>
    <xf numFmtId="2" fontId="31" fillId="2" borderId="3" xfId="0" applyNumberFormat="1" applyFont="1" applyFill="1" applyBorder="1" applyAlignment="1">
      <alignment horizontal="center" vertical="top" wrapText="1"/>
    </xf>
    <xf numFmtId="0" fontId="23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53" fillId="2" borderId="0" xfId="0" applyFont="1" applyFill="1" applyAlignment="1">
      <alignment horizontal="center" vertical="center" wrapText="1"/>
    </xf>
    <xf numFmtId="0" fontId="55" fillId="2" borderId="0" xfId="0" applyFont="1" applyFill="1" applyAlignment="1">
      <alignment horizontal="left" vertical="center" wrapText="1"/>
    </xf>
    <xf numFmtId="0" fontId="29" fillId="2" borderId="0" xfId="0" applyFont="1" applyFill="1" applyAlignment="1">
      <alignment horizontal="center" vertical="center" wrapText="1"/>
    </xf>
    <xf numFmtId="0" fontId="57" fillId="2" borderId="0" xfId="0" applyFont="1" applyFill="1" applyBorder="1" applyAlignment="1">
      <alignment horizontal="left" wrapText="1"/>
    </xf>
    <xf numFmtId="2" fontId="14" fillId="2" borderId="0" xfId="0" applyNumberFormat="1" applyFont="1" applyFill="1" applyBorder="1" applyAlignment="1">
      <alignment horizontal="left" vertical="center"/>
    </xf>
    <xf numFmtId="0" fontId="3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left" vertical="top" wrapText="1"/>
    </xf>
    <xf numFmtId="0" fontId="46" fillId="2" borderId="7" xfId="0" applyFont="1" applyFill="1" applyBorder="1" applyAlignment="1"/>
    <xf numFmtId="0" fontId="46" fillId="2" borderId="3" xfId="0" applyFont="1" applyFill="1" applyBorder="1" applyAlignment="1"/>
    <xf numFmtId="0" fontId="37" fillId="2" borderId="0" xfId="0" applyFont="1" applyFill="1" applyAlignment="1">
      <alignment horizontal="center" vertical="center"/>
    </xf>
    <xf numFmtId="0" fontId="53" fillId="2" borderId="2" xfId="0" applyFont="1" applyFill="1" applyBorder="1" applyAlignment="1">
      <alignment horizontal="left" vertical="top" wrapText="1"/>
    </xf>
    <xf numFmtId="0" fontId="53" fillId="2" borderId="7" xfId="0" applyFont="1" applyFill="1" applyBorder="1" applyAlignment="1">
      <alignment horizontal="left" vertical="top" wrapText="1"/>
    </xf>
    <xf numFmtId="0" fontId="53" fillId="2" borderId="3" xfId="0" applyFont="1" applyFill="1" applyBorder="1" applyAlignment="1">
      <alignment horizontal="left" vertical="top" wrapText="1"/>
    </xf>
    <xf numFmtId="0" fontId="57" fillId="2" borderId="9" xfId="0" applyFont="1" applyFill="1" applyBorder="1" applyAlignment="1">
      <alignment horizontal="left" wrapText="1"/>
    </xf>
    <xf numFmtId="0" fontId="57" fillId="2" borderId="9" xfId="0" applyFont="1" applyFill="1" applyBorder="1" applyAlignment="1">
      <alignment horizontal="center" vertical="top" wrapText="1"/>
    </xf>
    <xf numFmtId="0" fontId="14" fillId="2" borderId="9" xfId="0" applyFont="1" applyFill="1" applyBorder="1" applyAlignment="1">
      <alignment horizontal="center" vertical="center"/>
    </xf>
    <xf numFmtId="2" fontId="14" fillId="2" borderId="9" xfId="0" applyNumberFormat="1" applyFont="1" applyFill="1" applyBorder="1" applyAlignment="1">
      <alignment horizontal="left" vertical="center"/>
    </xf>
    <xf numFmtId="2" fontId="14" fillId="2" borderId="0" xfId="0" applyNumberFormat="1" applyFont="1" applyFill="1" applyAlignment="1">
      <alignment horizontal="left" vertical="center"/>
    </xf>
    <xf numFmtId="0" fontId="23" fillId="2" borderId="2" xfId="0" applyFont="1" applyFill="1" applyBorder="1" applyAlignment="1">
      <alignment vertical="top" wrapText="1"/>
    </xf>
    <xf numFmtId="0" fontId="7" fillId="2" borderId="7" xfId="0" applyFont="1" applyFill="1" applyBorder="1" applyAlignment="1"/>
    <xf numFmtId="0" fontId="7" fillId="2" borderId="0" xfId="0" applyFont="1" applyFill="1" applyAlignment="1"/>
    <xf numFmtId="0" fontId="28" fillId="2" borderId="43" xfId="0" applyFont="1" applyFill="1" applyBorder="1" applyAlignment="1">
      <alignment horizontal="left" vertical="top" wrapText="1"/>
    </xf>
    <xf numFmtId="0" fontId="7" fillId="2" borderId="3" xfId="0" applyFont="1" applyFill="1" applyBorder="1" applyAlignment="1"/>
    <xf numFmtId="2" fontId="31" fillId="2" borderId="7" xfId="0" applyNumberFormat="1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14" fontId="2" fillId="7" borderId="6" xfId="0" applyNumberFormat="1" applyFont="1" applyFill="1" applyBorder="1" applyAlignment="1">
      <alignment horizontal="center" vertical="top" wrapText="1"/>
    </xf>
    <xf numFmtId="0" fontId="2" fillId="7" borderId="4" xfId="0" applyFont="1" applyFill="1" applyBorder="1" applyAlignment="1">
      <alignment horizontal="center" vertical="top" wrapText="1"/>
    </xf>
    <xf numFmtId="0" fontId="2" fillId="7" borderId="6" xfId="0" applyFont="1" applyFill="1" applyBorder="1" applyAlignment="1">
      <alignment horizontal="center" vertical="top" wrapText="1"/>
    </xf>
    <xf numFmtId="0" fontId="0" fillId="2" borderId="6" xfId="0" applyFill="1" applyBorder="1" applyAlignment="1"/>
    <xf numFmtId="0" fontId="0" fillId="2" borderId="4" xfId="0" applyFill="1" applyBorder="1" applyAlignment="1"/>
    <xf numFmtId="0" fontId="4" fillId="2" borderId="1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0" fillId="6" borderId="6" xfId="0" applyFill="1" applyBorder="1" applyAlignment="1"/>
    <xf numFmtId="0" fontId="0" fillId="6" borderId="4" xfId="0" applyFill="1" applyBorder="1" applyAlignment="1"/>
    <xf numFmtId="14" fontId="2" fillId="7" borderId="4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18" fillId="2" borderId="43" xfId="0" applyFont="1" applyFill="1" applyBorder="1" applyAlignment="1">
      <alignment vertical="top" wrapText="1"/>
    </xf>
    <xf numFmtId="0" fontId="40" fillId="2" borderId="0" xfId="0" applyFont="1" applyFill="1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/>
    </xf>
    <xf numFmtId="2" fontId="30" fillId="2" borderId="2" xfId="0" applyNumberFormat="1" applyFont="1" applyFill="1" applyBorder="1" applyAlignment="1">
      <alignment horizontal="center" vertical="center" wrapText="1"/>
    </xf>
    <xf numFmtId="2" fontId="30" fillId="2" borderId="7" xfId="0" applyNumberFormat="1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42" fillId="2" borderId="10" xfId="0" applyFont="1" applyFill="1" applyBorder="1" applyAlignment="1">
      <alignment horizontal="center"/>
    </xf>
    <xf numFmtId="0" fontId="23" fillId="2" borderId="6" xfId="0" applyFont="1" applyFill="1" applyBorder="1" applyAlignment="1">
      <alignment horizontal="center" vertical="top" wrapText="1"/>
    </xf>
    <xf numFmtId="0" fontId="23" fillId="2" borderId="4" xfId="0" applyFont="1" applyFill="1" applyBorder="1" applyAlignment="1">
      <alignment horizontal="center" vertical="top" wrapText="1"/>
    </xf>
    <xf numFmtId="0" fontId="25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20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 wrapText="1"/>
    </xf>
    <xf numFmtId="0" fontId="19" fillId="2" borderId="0" xfId="0" applyFont="1" applyFill="1" applyAlignment="1"/>
    <xf numFmtId="0" fontId="18" fillId="0" borderId="1" xfId="0" applyFont="1" applyBorder="1" applyAlignment="1">
      <alignment horizontal="center" vertical="top" wrapText="1"/>
    </xf>
    <xf numFmtId="0" fontId="19" fillId="2" borderId="7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0" fillId="2" borderId="46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4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/>
    <xf numFmtId="0" fontId="23" fillId="2" borderId="5" xfId="0" applyFont="1" applyFill="1" applyBorder="1" applyAlignment="1">
      <alignment horizontal="left" vertical="top" wrapText="1"/>
    </xf>
    <xf numFmtId="0" fontId="19" fillId="2" borderId="10" xfId="0" applyFont="1" applyFill="1" applyBorder="1" applyAlignment="1"/>
    <xf numFmtId="0" fontId="68" fillId="2" borderId="10" xfId="0" applyFont="1" applyFill="1" applyBorder="1" applyAlignment="1">
      <alignment horizontal="left" vertical="top" wrapText="1"/>
    </xf>
    <xf numFmtId="0" fontId="19" fillId="2" borderId="3" xfId="0" applyFont="1" applyFill="1" applyBorder="1" applyAlignment="1"/>
    <xf numFmtId="0" fontId="19" fillId="2" borderId="1" xfId="0" applyFont="1" applyFill="1" applyBorder="1" applyAlignment="1"/>
    <xf numFmtId="0" fontId="19" fillId="2" borderId="9" xfId="0" applyFont="1" applyFill="1" applyBorder="1" applyAlignment="1"/>
    <xf numFmtId="0" fontId="23" fillId="2" borderId="8" xfId="0" applyFont="1" applyFill="1" applyBorder="1" applyAlignment="1">
      <alignment horizontal="right" vertical="center" wrapText="1"/>
    </xf>
    <xf numFmtId="0" fontId="23" fillId="2" borderId="9" xfId="0" applyFont="1" applyFill="1" applyBorder="1" applyAlignment="1">
      <alignment horizontal="right" vertical="center" wrapText="1"/>
    </xf>
    <xf numFmtId="0" fontId="23" fillId="2" borderId="45" xfId="0" applyFont="1" applyFill="1" applyBorder="1" applyAlignment="1">
      <alignment horizontal="right" vertical="center" wrapText="1"/>
    </xf>
    <xf numFmtId="0" fontId="23" fillId="2" borderId="1" xfId="0" applyFont="1" applyFill="1" applyBorder="1" applyAlignment="1">
      <alignment horizontal="right" vertical="center" wrapText="1"/>
    </xf>
    <xf numFmtId="0" fontId="21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left" vertical="center" wrapText="1"/>
    </xf>
    <xf numFmtId="0" fontId="18" fillId="2" borderId="6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0" xfId="0" applyFont="1" applyAlignment="1">
      <alignment horizontal="left" vertical="center" wrapText="1"/>
    </xf>
    <xf numFmtId="0" fontId="4" fillId="0" borderId="32" xfId="0" applyFont="1" applyBorder="1" applyAlignment="1">
      <alignment horizontal="center" vertical="top" wrapText="1"/>
    </xf>
    <xf numFmtId="0" fontId="4" fillId="0" borderId="33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34" xfId="0" applyFont="1" applyBorder="1" applyAlignment="1">
      <alignment horizontal="center" vertical="top" wrapText="1"/>
    </xf>
    <xf numFmtId="0" fontId="4" fillId="0" borderId="35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top"/>
    </xf>
    <xf numFmtId="2" fontId="4" fillId="0" borderId="12" xfId="0" applyNumberFormat="1" applyFont="1" applyBorder="1" applyAlignment="1">
      <alignment horizontal="center" vertical="top" wrapText="1"/>
    </xf>
    <xf numFmtId="0" fontId="4" fillId="0" borderId="30" xfId="0" applyFont="1" applyBorder="1" applyAlignment="1">
      <alignment horizontal="center" vertical="top" wrapText="1"/>
    </xf>
    <xf numFmtId="0" fontId="4" fillId="0" borderId="31" xfId="0" applyFont="1" applyBorder="1" applyAlignment="1">
      <alignment horizontal="center" vertical="top" wrapText="1"/>
    </xf>
    <xf numFmtId="0" fontId="11" fillId="0" borderId="37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Medium9"/>
  <colors>
    <mruColors>
      <color rgb="FF99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BD1145"/>
  <sheetViews>
    <sheetView tabSelected="1" topLeftCell="A1031" zoomScale="86" zoomScaleNormal="86" workbookViewId="0">
      <selection activeCell="H1038" sqref="H1038"/>
    </sheetView>
  </sheetViews>
  <sheetFormatPr defaultColWidth="8.85546875" defaultRowHeight="15.75" x14ac:dyDescent="0.25"/>
  <cols>
    <col min="1" max="1" width="7.85546875" style="1247" customWidth="1"/>
    <col min="2" max="2" width="60.28515625" style="518" customWidth="1"/>
    <col min="3" max="3" width="7.85546875" style="518" customWidth="1"/>
    <col min="4" max="4" width="33" style="1718" customWidth="1"/>
    <col min="5" max="5" width="18" style="1001" customWidth="1"/>
    <col min="6" max="6" width="17.140625" style="1001" customWidth="1"/>
    <col min="7" max="7" width="27.28515625" style="1618" customWidth="1"/>
    <col min="8" max="8" width="11.42578125" style="503" customWidth="1"/>
    <col min="9" max="9" width="7.7109375" style="498" customWidth="1"/>
    <col min="10" max="10" width="17.85546875" style="499" customWidth="1"/>
    <col min="11" max="11" width="9" style="503" customWidth="1"/>
    <col min="12" max="12" width="7.42578125" style="498" customWidth="1"/>
    <col min="13" max="13" width="18.140625" style="499" customWidth="1"/>
    <col min="14" max="14" width="9.5703125" style="503" customWidth="1"/>
    <col min="15" max="15" width="8.28515625" style="498" customWidth="1"/>
    <col min="16" max="16" width="17.5703125" style="499" customWidth="1"/>
    <col min="17" max="17" width="8.85546875" style="503" customWidth="1"/>
    <col min="18" max="18" width="8.7109375" style="498" customWidth="1"/>
    <col min="19" max="19" width="17.140625" style="499" customWidth="1"/>
    <col min="20" max="20" width="9.7109375" style="503" customWidth="1"/>
    <col min="21" max="21" width="9.85546875" style="498" customWidth="1"/>
    <col min="22" max="22" width="15.28515625" style="499" customWidth="1"/>
    <col min="23" max="23" width="11.140625" style="503" customWidth="1"/>
    <col min="24" max="24" width="7.7109375" style="498" customWidth="1"/>
    <col min="25" max="25" width="16.28515625" style="499" customWidth="1"/>
    <col min="26" max="26" width="9.7109375" style="503" customWidth="1"/>
    <col min="27" max="27" width="7.7109375" style="499" customWidth="1"/>
    <col min="28" max="28" width="15" style="583" customWidth="1"/>
    <col min="29" max="29" width="9.85546875" style="1002" customWidth="1"/>
    <col min="30" max="30" width="17.7109375" style="1003" customWidth="1"/>
    <col min="31" max="31" width="9.7109375" style="583" hidden="1" customWidth="1"/>
    <col min="32" max="32" width="9" style="1004" hidden="1" customWidth="1"/>
    <col min="33" max="33" width="6.42578125" style="1004" hidden="1" customWidth="1"/>
    <col min="34" max="34" width="13" style="1004" hidden="1" customWidth="1"/>
    <col min="35" max="35" width="13.42578125" style="1004" hidden="1" customWidth="1"/>
    <col min="36" max="55" width="8.85546875" style="934"/>
    <col min="56" max="16384" width="8.85546875" style="1004"/>
  </cols>
  <sheetData>
    <row r="1" spans="1:56" ht="25.5" customHeight="1" x14ac:dyDescent="0.25">
      <c r="A1" s="1263"/>
      <c r="B1" s="1151"/>
      <c r="C1" s="1151"/>
      <c r="D1" s="1687"/>
      <c r="E1" s="1245"/>
      <c r="F1" s="1245"/>
      <c r="G1" s="1586" t="s">
        <v>1613</v>
      </c>
    </row>
    <row r="2" spans="1:56" ht="19.5" customHeight="1" x14ac:dyDescent="0.25">
      <c r="A2" s="1263"/>
      <c r="B2" s="1151"/>
      <c r="C2" s="1151"/>
      <c r="D2" s="1687"/>
      <c r="E2" s="1245"/>
      <c r="F2" s="1796" t="s">
        <v>1344</v>
      </c>
      <c r="G2" s="1796"/>
    </row>
    <row r="3" spans="1:56" ht="45" customHeight="1" x14ac:dyDescent="0.25">
      <c r="A3" s="1263"/>
      <c r="B3" s="1151"/>
      <c r="C3" s="1151"/>
      <c r="D3" s="1687"/>
      <c r="E3" s="1245"/>
      <c r="F3" s="1796" t="s">
        <v>1345</v>
      </c>
      <c r="G3" s="1796"/>
    </row>
    <row r="4" spans="1:56" ht="30" hidden="1" customHeight="1" x14ac:dyDescent="0.25">
      <c r="A4" s="1263"/>
      <c r="B4" s="1151"/>
      <c r="C4" s="1151"/>
      <c r="D4" s="1687"/>
      <c r="E4" s="1245"/>
      <c r="F4" s="1796" t="s">
        <v>1614</v>
      </c>
      <c r="G4" s="1796"/>
    </row>
    <row r="5" spans="1:56" ht="18.75" hidden="1" customHeight="1" x14ac:dyDescent="0.25">
      <c r="A5" s="1263"/>
      <c r="B5" s="1151"/>
      <c r="C5" s="1151"/>
      <c r="D5" s="1687"/>
      <c r="E5" s="1245"/>
      <c r="F5" s="1796" t="s">
        <v>1615</v>
      </c>
      <c r="G5" s="1796"/>
    </row>
    <row r="6" spans="1:56" ht="33.75" hidden="1" customHeight="1" x14ac:dyDescent="0.25">
      <c r="A6" s="1263"/>
      <c r="B6" s="1151"/>
      <c r="C6" s="1151"/>
      <c r="D6" s="1687"/>
      <c r="E6" s="1245"/>
      <c r="F6" s="1796" t="s">
        <v>1657</v>
      </c>
      <c r="G6" s="1796"/>
    </row>
    <row r="7" spans="1:56" ht="17.25" customHeight="1" x14ac:dyDescent="0.25">
      <c r="A7" s="1263"/>
      <c r="B7" s="1151"/>
      <c r="C7" s="1151"/>
      <c r="D7" s="1687"/>
      <c r="E7" s="1245"/>
      <c r="F7" s="1245"/>
      <c r="G7" s="1586" t="s">
        <v>2622</v>
      </c>
    </row>
    <row r="8" spans="1:56" ht="81" customHeight="1" x14ac:dyDescent="0.25">
      <c r="A8" s="1797" t="s">
        <v>1658</v>
      </c>
      <c r="B8" s="1797"/>
      <c r="C8" s="1797"/>
      <c r="D8" s="1797"/>
      <c r="E8" s="1797"/>
      <c r="F8" s="1797"/>
      <c r="G8" s="1797"/>
      <c r="H8" s="465"/>
      <c r="I8" s="466"/>
      <c r="J8" s="467"/>
      <c r="K8" s="465"/>
      <c r="L8" s="466"/>
      <c r="M8" s="467"/>
      <c r="N8" s="465"/>
      <c r="O8" s="466"/>
      <c r="P8" s="467"/>
      <c r="Q8" s="477"/>
      <c r="R8" s="1247"/>
      <c r="S8" s="474"/>
      <c r="T8" s="477"/>
      <c r="U8" s="1247"/>
      <c r="V8" s="474"/>
      <c r="W8" s="477"/>
      <c r="X8" s="1247"/>
      <c r="Y8" s="474"/>
      <c r="Z8" s="1798" t="s">
        <v>1198</v>
      </c>
      <c r="AA8" s="1798"/>
      <c r="AB8" s="1798"/>
      <c r="AC8" s="1798"/>
      <c r="AD8" s="1798"/>
    </row>
    <row r="9" spans="1:56" ht="13.5" customHeight="1" x14ac:dyDescent="0.25">
      <c r="A9" s="591"/>
      <c r="B9" s="1006"/>
      <c r="C9" s="1005"/>
      <c r="D9" s="1688"/>
      <c r="E9" s="1007"/>
      <c r="F9" s="1007"/>
      <c r="G9" s="604"/>
      <c r="H9" s="480"/>
      <c r="I9" s="481"/>
      <c r="J9" s="871"/>
      <c r="K9" s="480"/>
      <c r="L9" s="481"/>
      <c r="M9" s="871"/>
      <c r="N9" s="480"/>
      <c r="O9" s="871"/>
      <c r="P9" s="871"/>
      <c r="Q9" s="586"/>
      <c r="R9" s="1252"/>
      <c r="S9" s="1252"/>
      <c r="T9" s="586"/>
      <c r="U9" s="587"/>
      <c r="V9" s="587"/>
      <c r="W9" s="477"/>
      <c r="X9" s="474"/>
      <c r="Y9" s="474"/>
      <c r="Z9" s="477"/>
      <c r="AA9" s="474"/>
      <c r="AB9" s="474"/>
      <c r="AC9" s="478"/>
      <c r="AD9" s="940"/>
    </row>
    <row r="10" spans="1:56" ht="46.5" customHeight="1" x14ac:dyDescent="0.25">
      <c r="A10" s="1799" t="s">
        <v>0</v>
      </c>
      <c r="B10" s="1800" t="s">
        <v>94</v>
      </c>
      <c r="C10" s="1800" t="s">
        <v>1144</v>
      </c>
      <c r="D10" s="1801" t="s">
        <v>1376</v>
      </c>
      <c r="E10" s="1802" t="s">
        <v>917</v>
      </c>
      <c r="F10" s="1802" t="s">
        <v>938</v>
      </c>
      <c r="G10" s="1803" t="s">
        <v>296</v>
      </c>
      <c r="H10" s="1759" t="s">
        <v>1</v>
      </c>
      <c r="I10" s="1759"/>
      <c r="J10" s="1759"/>
      <c r="K10" s="1759"/>
      <c r="L10" s="1759"/>
      <c r="M10" s="1759"/>
      <c r="N10" s="1759"/>
      <c r="O10" s="1759"/>
      <c r="P10" s="1808"/>
      <c r="Q10" s="1804" t="s">
        <v>5</v>
      </c>
      <c r="R10" s="1804"/>
      <c r="S10" s="1804"/>
      <c r="T10" s="1804"/>
      <c r="U10" s="1804"/>
      <c r="V10" s="1804"/>
      <c r="W10" s="1804"/>
      <c r="X10" s="1804"/>
      <c r="Y10" s="1804"/>
      <c r="Z10" s="1805" t="s">
        <v>7</v>
      </c>
      <c r="AA10" s="1805"/>
      <c r="AB10" s="1805"/>
      <c r="AC10" s="1806" t="s">
        <v>934</v>
      </c>
      <c r="AD10" s="1807"/>
      <c r="AE10" s="1809" t="s">
        <v>1263</v>
      </c>
      <c r="AF10" s="1008"/>
      <c r="AG10" s="1008"/>
      <c r="AH10" s="1008"/>
      <c r="AI10" s="1008"/>
    </row>
    <row r="11" spans="1:56" ht="68.25" customHeight="1" x14ac:dyDescent="0.25">
      <c r="A11" s="1799"/>
      <c r="B11" s="1800"/>
      <c r="C11" s="1800"/>
      <c r="D11" s="1801"/>
      <c r="E11" s="1802"/>
      <c r="F11" s="1802"/>
      <c r="G11" s="1803"/>
      <c r="H11" s="588" t="s">
        <v>1203</v>
      </c>
      <c r="I11" s="1261" t="s">
        <v>1185</v>
      </c>
      <c r="J11" s="1261" t="s">
        <v>410</v>
      </c>
      <c r="K11" s="539" t="s">
        <v>1204</v>
      </c>
      <c r="L11" s="1261" t="s">
        <v>1185</v>
      </c>
      <c r="M11" s="1261" t="s">
        <v>410</v>
      </c>
      <c r="N11" s="539" t="s">
        <v>1205</v>
      </c>
      <c r="O11" s="1261" t="s">
        <v>1185</v>
      </c>
      <c r="P11" s="1261" t="s">
        <v>410</v>
      </c>
      <c r="Q11" s="539" t="s">
        <v>1203</v>
      </c>
      <c r="R11" s="1261" t="s">
        <v>1185</v>
      </c>
      <c r="S11" s="1261" t="s">
        <v>410</v>
      </c>
      <c r="T11" s="539" t="s">
        <v>1204</v>
      </c>
      <c r="U11" s="1261" t="s">
        <v>1185</v>
      </c>
      <c r="V11" s="1261" t="s">
        <v>410</v>
      </c>
      <c r="W11" s="539" t="s">
        <v>1206</v>
      </c>
      <c r="X11" s="1261" t="s">
        <v>409</v>
      </c>
      <c r="Y11" s="1261" t="s">
        <v>410</v>
      </c>
      <c r="Z11" s="539" t="s">
        <v>1184</v>
      </c>
      <c r="AA11" s="1261" t="s">
        <v>1185</v>
      </c>
      <c r="AB11" s="1248" t="s">
        <v>410</v>
      </c>
      <c r="AC11" s="589" t="s">
        <v>1261</v>
      </c>
      <c r="AD11" s="407" t="s">
        <v>1262</v>
      </c>
      <c r="AE11" s="1809"/>
    </row>
    <row r="12" spans="1:56" ht="28.5" customHeight="1" x14ac:dyDescent="0.25">
      <c r="A12" s="1252"/>
      <c r="B12" s="1818" t="s">
        <v>1186</v>
      </c>
      <c r="C12" s="1818"/>
      <c r="D12" s="1818"/>
      <c r="E12" s="1818"/>
      <c r="F12" s="1818"/>
      <c r="G12" s="1818"/>
      <c r="H12" s="590"/>
      <c r="I12" s="591"/>
      <c r="J12" s="587"/>
      <c r="K12" s="590"/>
      <c r="L12" s="591"/>
      <c r="M12" s="587"/>
      <c r="N12" s="590"/>
      <c r="O12" s="587"/>
      <c r="P12" s="587"/>
      <c r="Q12" s="590"/>
      <c r="R12" s="587"/>
      <c r="S12" s="587"/>
      <c r="T12" s="590"/>
      <c r="U12" s="587"/>
      <c r="V12" s="587"/>
      <c r="W12" s="590"/>
      <c r="X12" s="587"/>
      <c r="Y12" s="587"/>
      <c r="Z12" s="590"/>
      <c r="AA12" s="587"/>
      <c r="AB12" s="1252"/>
      <c r="AC12" s="478"/>
      <c r="AD12" s="407"/>
      <c r="AE12" s="1009"/>
    </row>
    <row r="13" spans="1:56" s="1010" customFormat="1" ht="32.25" customHeight="1" x14ac:dyDescent="0.25">
      <c r="A13" s="805"/>
      <c r="B13" s="1240" t="s">
        <v>1190</v>
      </c>
      <c r="C13" s="1240"/>
      <c r="D13" s="1689"/>
      <c r="E13" s="797"/>
      <c r="F13" s="797"/>
      <c r="G13" s="1587"/>
      <c r="H13" s="530"/>
      <c r="I13" s="528"/>
      <c r="J13" s="529"/>
      <c r="K13" s="530"/>
      <c r="L13" s="528"/>
      <c r="M13" s="529"/>
      <c r="N13" s="530"/>
      <c r="O13" s="529"/>
      <c r="P13" s="529"/>
      <c r="Q13" s="530"/>
      <c r="R13" s="529"/>
      <c r="S13" s="529"/>
      <c r="T13" s="530"/>
      <c r="U13" s="529"/>
      <c r="V13" s="529"/>
      <c r="W13" s="530"/>
      <c r="X13" s="529"/>
      <c r="Y13" s="529"/>
      <c r="Z13" s="530"/>
      <c r="AA13" s="529"/>
      <c r="AB13" s="796"/>
      <c r="AC13" s="798"/>
      <c r="AD13" s="580"/>
      <c r="AE13" s="1009"/>
      <c r="AJ13" s="934"/>
      <c r="AK13" s="934"/>
      <c r="AL13" s="934"/>
      <c r="AM13" s="934"/>
      <c r="AN13" s="934"/>
      <c r="AO13" s="934"/>
      <c r="AP13" s="934"/>
      <c r="AQ13" s="934"/>
      <c r="AR13" s="934"/>
      <c r="AS13" s="934"/>
      <c r="AT13" s="934"/>
      <c r="AU13" s="934"/>
      <c r="AV13" s="934"/>
      <c r="AW13" s="934"/>
      <c r="AX13" s="934"/>
      <c r="AY13" s="934"/>
      <c r="AZ13" s="934"/>
      <c r="BA13" s="934"/>
      <c r="BB13" s="934"/>
      <c r="BC13" s="934"/>
    </row>
    <row r="14" spans="1:56" s="790" customFormat="1" ht="52.5" customHeight="1" x14ac:dyDescent="0.25">
      <c r="A14" s="260">
        <v>1</v>
      </c>
      <c r="B14" s="261" t="s">
        <v>1378</v>
      </c>
      <c r="C14" s="261" t="s">
        <v>102</v>
      </c>
      <c r="D14" s="1690" t="s">
        <v>1379</v>
      </c>
      <c r="E14" s="953">
        <v>46162</v>
      </c>
      <c r="F14" s="953">
        <v>46172</v>
      </c>
      <c r="G14" s="569" t="s">
        <v>321</v>
      </c>
      <c r="H14" s="539">
        <v>1</v>
      </c>
      <c r="I14" s="1255">
        <v>3400</v>
      </c>
      <c r="J14" s="1261">
        <f>H14*I14</f>
        <v>3400</v>
      </c>
      <c r="K14" s="539">
        <v>1</v>
      </c>
      <c r="L14" s="1255">
        <v>3000</v>
      </c>
      <c r="M14" s="1261">
        <f>K14*L14</f>
        <v>3000</v>
      </c>
      <c r="N14" s="539">
        <v>1</v>
      </c>
      <c r="O14" s="1255">
        <v>2900</v>
      </c>
      <c r="P14" s="1261">
        <f>N14*O14</f>
        <v>2900</v>
      </c>
      <c r="Q14" s="539">
        <v>4</v>
      </c>
      <c r="R14" s="1255">
        <v>190</v>
      </c>
      <c r="S14" s="1261">
        <f t="shared" ref="S14:S21" si="0">Q14*R14</f>
        <v>760</v>
      </c>
      <c r="T14" s="539">
        <v>4</v>
      </c>
      <c r="U14" s="1255">
        <v>190</v>
      </c>
      <c r="V14" s="1261">
        <f t="shared" ref="V14:V21" si="1">T14*U14</f>
        <v>760</v>
      </c>
      <c r="W14" s="539">
        <v>4</v>
      </c>
      <c r="X14" s="1255">
        <v>190</v>
      </c>
      <c r="Y14" s="1261">
        <f t="shared" ref="Y14:Y21" si="2">W14*X14</f>
        <v>760</v>
      </c>
      <c r="Z14" s="539">
        <v>15</v>
      </c>
      <c r="AA14" s="1261">
        <v>6</v>
      </c>
      <c r="AB14" s="1261">
        <f t="shared" ref="AB14:AB21" si="3">Z14*AA14</f>
        <v>90</v>
      </c>
      <c r="AC14" s="539">
        <f t="shared" ref="AC14:AC21" si="4">H14+K14+N14+Q14+T14+W14+Z14</f>
        <v>30</v>
      </c>
      <c r="AD14" s="540">
        <f t="shared" ref="AD14:AD21" si="5">J14+M14+P14+S14+V14+Y14+AB14</f>
        <v>11670</v>
      </c>
      <c r="AE14" s="1778"/>
      <c r="AF14" s="790">
        <v>15</v>
      </c>
      <c r="AI14" s="1021"/>
      <c r="AJ14" s="934"/>
      <c r="AK14" s="934"/>
      <c r="AL14" s="934"/>
      <c r="AM14" s="934"/>
      <c r="AN14" s="934"/>
      <c r="AO14" s="934"/>
      <c r="AP14" s="934"/>
      <c r="AQ14" s="934"/>
      <c r="AR14" s="934"/>
      <c r="AS14" s="934"/>
      <c r="AT14" s="934"/>
      <c r="AU14" s="934"/>
      <c r="AV14" s="934"/>
      <c r="AW14" s="934"/>
      <c r="AX14" s="934"/>
      <c r="AY14" s="934"/>
      <c r="AZ14" s="934"/>
      <c r="BA14" s="934"/>
      <c r="BB14" s="934"/>
      <c r="BC14" s="934"/>
      <c r="BD14" s="1031"/>
    </row>
    <row r="15" spans="1:56" ht="68.25" customHeight="1" x14ac:dyDescent="0.25">
      <c r="A15" s="594">
        <v>2</v>
      </c>
      <c r="B15" s="1239" t="s">
        <v>1187</v>
      </c>
      <c r="C15" s="1239" t="s">
        <v>102</v>
      </c>
      <c r="D15" s="1691" t="s">
        <v>1625</v>
      </c>
      <c r="E15" s="941">
        <v>46066</v>
      </c>
      <c r="F15" s="941">
        <v>46066</v>
      </c>
      <c r="G15" s="598" t="s">
        <v>1377</v>
      </c>
      <c r="H15" s="539">
        <v>1</v>
      </c>
      <c r="I15" s="1255">
        <v>3400</v>
      </c>
      <c r="J15" s="1261">
        <f>H15*I15</f>
        <v>3400</v>
      </c>
      <c r="K15" s="539">
        <v>1</v>
      </c>
      <c r="L15" s="1255">
        <v>3000</v>
      </c>
      <c r="M15" s="1261">
        <f>K15*L15</f>
        <v>3000</v>
      </c>
      <c r="N15" s="539">
        <v>1</v>
      </c>
      <c r="O15" s="1255">
        <v>2900</v>
      </c>
      <c r="P15" s="1261">
        <f>N15*O15</f>
        <v>2900</v>
      </c>
      <c r="Q15" s="942">
        <v>4</v>
      </c>
      <c r="R15" s="560">
        <v>190</v>
      </c>
      <c r="S15" s="289">
        <f t="shared" si="0"/>
        <v>760</v>
      </c>
      <c r="T15" s="942">
        <v>4</v>
      </c>
      <c r="U15" s="560">
        <v>190</v>
      </c>
      <c r="V15" s="289">
        <f t="shared" si="1"/>
        <v>760</v>
      </c>
      <c r="W15" s="942">
        <v>4</v>
      </c>
      <c r="X15" s="560">
        <v>190</v>
      </c>
      <c r="Y15" s="289">
        <f t="shared" si="2"/>
        <v>760</v>
      </c>
      <c r="Z15" s="942">
        <v>15</v>
      </c>
      <c r="AA15" s="289">
        <v>6</v>
      </c>
      <c r="AB15" s="289">
        <f t="shared" si="3"/>
        <v>90</v>
      </c>
      <c r="AC15" s="561">
        <f t="shared" si="4"/>
        <v>30</v>
      </c>
      <c r="AD15" s="782">
        <f t="shared" si="5"/>
        <v>11670</v>
      </c>
      <c r="AE15" s="1778"/>
      <c r="AF15" s="1004">
        <v>27</v>
      </c>
    </row>
    <row r="16" spans="1:56" ht="59.25" customHeight="1" x14ac:dyDescent="0.25">
      <c r="A16" s="260">
        <v>3</v>
      </c>
      <c r="B16" s="261" t="s">
        <v>1188</v>
      </c>
      <c r="C16" s="261" t="s">
        <v>102</v>
      </c>
      <c r="D16" s="1692" t="s">
        <v>1189</v>
      </c>
      <c r="E16" s="953">
        <v>46193</v>
      </c>
      <c r="F16" s="953">
        <v>46193</v>
      </c>
      <c r="G16" s="569" t="s">
        <v>1377</v>
      </c>
      <c r="H16" s="491">
        <v>1</v>
      </c>
      <c r="I16" s="1255">
        <v>3400</v>
      </c>
      <c r="J16" s="1261">
        <f>H16*I16</f>
        <v>3400</v>
      </c>
      <c r="K16" s="491">
        <v>1</v>
      </c>
      <c r="L16" s="1255">
        <v>3000</v>
      </c>
      <c r="M16" s="1261">
        <f>K16*L16</f>
        <v>3000</v>
      </c>
      <c r="N16" s="491">
        <v>1</v>
      </c>
      <c r="O16" s="1255">
        <v>2900</v>
      </c>
      <c r="P16" s="1261">
        <f>N16*O16</f>
        <v>2900</v>
      </c>
      <c r="Q16" s="491">
        <v>8</v>
      </c>
      <c r="R16" s="1255">
        <v>190</v>
      </c>
      <c r="S16" s="1261">
        <f t="shared" si="0"/>
        <v>1520</v>
      </c>
      <c r="T16" s="491">
        <v>8</v>
      </c>
      <c r="U16" s="1255">
        <v>190</v>
      </c>
      <c r="V16" s="1261">
        <f t="shared" si="1"/>
        <v>1520</v>
      </c>
      <c r="W16" s="491">
        <v>8</v>
      </c>
      <c r="X16" s="1255">
        <v>190</v>
      </c>
      <c r="Y16" s="1261">
        <f t="shared" si="2"/>
        <v>1520</v>
      </c>
      <c r="Z16" s="539">
        <v>27</v>
      </c>
      <c r="AA16" s="1261">
        <v>6</v>
      </c>
      <c r="AB16" s="1261">
        <f t="shared" si="3"/>
        <v>162</v>
      </c>
      <c r="AC16" s="554">
        <f t="shared" si="4"/>
        <v>54</v>
      </c>
      <c r="AD16" s="540">
        <f t="shared" si="5"/>
        <v>14022</v>
      </c>
      <c r="AE16" s="1778"/>
    </row>
    <row r="17" spans="1:55" ht="46.5" customHeight="1" x14ac:dyDescent="0.25">
      <c r="A17" s="594">
        <v>4</v>
      </c>
      <c r="B17" s="261" t="s">
        <v>1380</v>
      </c>
      <c r="C17" s="261" t="s">
        <v>102</v>
      </c>
      <c r="D17" s="1692" t="s">
        <v>1369</v>
      </c>
      <c r="E17" s="953">
        <v>46305</v>
      </c>
      <c r="F17" s="953">
        <v>46305</v>
      </c>
      <c r="G17" s="569" t="s">
        <v>1377</v>
      </c>
      <c r="H17" s="491">
        <v>1</v>
      </c>
      <c r="I17" s="1255">
        <v>3400</v>
      </c>
      <c r="J17" s="1261">
        <f>H17*I17</f>
        <v>3400</v>
      </c>
      <c r="K17" s="491">
        <v>1</v>
      </c>
      <c r="L17" s="1255">
        <v>3000</v>
      </c>
      <c r="M17" s="1261">
        <f>K17*L17</f>
        <v>3000</v>
      </c>
      <c r="N17" s="491">
        <v>1</v>
      </c>
      <c r="O17" s="1255">
        <v>2900</v>
      </c>
      <c r="P17" s="1261">
        <f>N17*O17</f>
        <v>2900</v>
      </c>
      <c r="Q17" s="491">
        <v>4</v>
      </c>
      <c r="R17" s="1255">
        <v>190</v>
      </c>
      <c r="S17" s="1261">
        <f t="shared" si="0"/>
        <v>760</v>
      </c>
      <c r="T17" s="491">
        <v>4</v>
      </c>
      <c r="U17" s="1255">
        <v>190</v>
      </c>
      <c r="V17" s="1261">
        <f t="shared" si="1"/>
        <v>760</v>
      </c>
      <c r="W17" s="491">
        <v>4</v>
      </c>
      <c r="X17" s="1255">
        <v>190</v>
      </c>
      <c r="Y17" s="1261">
        <f t="shared" si="2"/>
        <v>760</v>
      </c>
      <c r="Z17" s="539">
        <v>15</v>
      </c>
      <c r="AA17" s="1261">
        <v>6</v>
      </c>
      <c r="AB17" s="1261">
        <f t="shared" si="3"/>
        <v>90</v>
      </c>
      <c r="AC17" s="554">
        <f t="shared" si="4"/>
        <v>30</v>
      </c>
      <c r="AD17" s="540">
        <f t="shared" si="5"/>
        <v>11670</v>
      </c>
      <c r="AE17" s="1778"/>
    </row>
    <row r="18" spans="1:55" ht="62.25" customHeight="1" x14ac:dyDescent="0.25">
      <c r="A18" s="260">
        <v>5</v>
      </c>
      <c r="B18" s="1236" t="s">
        <v>1381</v>
      </c>
      <c r="C18" s="1236" t="s">
        <v>102</v>
      </c>
      <c r="D18" s="1693" t="s">
        <v>1226</v>
      </c>
      <c r="E18" s="1013">
        <v>46291</v>
      </c>
      <c r="F18" s="1013">
        <v>46291</v>
      </c>
      <c r="G18" s="1086" t="s">
        <v>1377</v>
      </c>
      <c r="H18" s="595">
        <v>1</v>
      </c>
      <c r="I18" s="1237">
        <v>3400</v>
      </c>
      <c r="J18" s="290">
        <f>H18*I18</f>
        <v>3400</v>
      </c>
      <c r="K18" s="595">
        <v>1</v>
      </c>
      <c r="L18" s="1237">
        <v>3000</v>
      </c>
      <c r="M18" s="290">
        <f>K18*L18</f>
        <v>3000</v>
      </c>
      <c r="N18" s="595">
        <v>1</v>
      </c>
      <c r="O18" s="1237">
        <v>2900</v>
      </c>
      <c r="P18" s="290">
        <f>N18*O18</f>
        <v>2900</v>
      </c>
      <c r="Q18" s="595">
        <v>5</v>
      </c>
      <c r="R18" s="1237">
        <v>190</v>
      </c>
      <c r="S18" s="290">
        <f t="shared" si="0"/>
        <v>950</v>
      </c>
      <c r="T18" s="595">
        <v>5</v>
      </c>
      <c r="U18" s="1237">
        <v>190</v>
      </c>
      <c r="V18" s="290">
        <f t="shared" si="1"/>
        <v>950</v>
      </c>
      <c r="W18" s="595">
        <v>5</v>
      </c>
      <c r="X18" s="1237">
        <v>190</v>
      </c>
      <c r="Y18" s="290">
        <f t="shared" si="2"/>
        <v>950</v>
      </c>
      <c r="Z18" s="483">
        <v>15</v>
      </c>
      <c r="AA18" s="290">
        <v>6</v>
      </c>
      <c r="AB18" s="290">
        <f t="shared" si="3"/>
        <v>90</v>
      </c>
      <c r="AC18" s="558">
        <f t="shared" si="4"/>
        <v>33</v>
      </c>
      <c r="AD18" s="540">
        <f t="shared" si="5"/>
        <v>12240</v>
      </c>
      <c r="AE18" s="1779"/>
    </row>
    <row r="19" spans="1:55" ht="60.75" customHeight="1" x14ac:dyDescent="0.25">
      <c r="A19" s="594">
        <v>6</v>
      </c>
      <c r="B19" s="261" t="s">
        <v>2134</v>
      </c>
      <c r="C19" s="261" t="s">
        <v>102</v>
      </c>
      <c r="D19" s="1690" t="s">
        <v>1197</v>
      </c>
      <c r="E19" s="953" t="s">
        <v>1152</v>
      </c>
      <c r="F19" s="953" t="s">
        <v>1152</v>
      </c>
      <c r="G19" s="1588" t="s">
        <v>1197</v>
      </c>
      <c r="H19" s="491"/>
      <c r="I19" s="1255"/>
      <c r="J19" s="1261"/>
      <c r="K19" s="491"/>
      <c r="L19" s="1255"/>
      <c r="M19" s="1261"/>
      <c r="N19" s="491"/>
      <c r="O19" s="1255"/>
      <c r="P19" s="1261"/>
      <c r="Q19" s="539">
        <v>118</v>
      </c>
      <c r="R19" s="1255">
        <v>190</v>
      </c>
      <c r="S19" s="1261">
        <f t="shared" si="0"/>
        <v>22420</v>
      </c>
      <c r="T19" s="539">
        <v>118</v>
      </c>
      <c r="U19" s="1255">
        <v>190</v>
      </c>
      <c r="V19" s="1261">
        <f t="shared" si="1"/>
        <v>22420</v>
      </c>
      <c r="W19" s="539">
        <v>118</v>
      </c>
      <c r="X19" s="1255">
        <v>190</v>
      </c>
      <c r="Y19" s="1261">
        <f t="shared" si="2"/>
        <v>22420</v>
      </c>
      <c r="Z19" s="539">
        <v>354</v>
      </c>
      <c r="AA19" s="1261">
        <v>6</v>
      </c>
      <c r="AB19" s="1261">
        <f t="shared" si="3"/>
        <v>2124</v>
      </c>
      <c r="AC19" s="554">
        <f t="shared" si="4"/>
        <v>708</v>
      </c>
      <c r="AD19" s="540">
        <f t="shared" si="5"/>
        <v>69384</v>
      </c>
      <c r="AE19" s="1015"/>
      <c r="AF19" s="934"/>
      <c r="AG19" s="934"/>
      <c r="AH19" s="934"/>
      <c r="AI19" s="934"/>
    </row>
    <row r="20" spans="1:55" ht="46.5" customHeight="1" x14ac:dyDescent="0.25">
      <c r="A20" s="260">
        <v>7</v>
      </c>
      <c r="B20" s="261" t="s">
        <v>1194</v>
      </c>
      <c r="C20" s="261" t="s">
        <v>102</v>
      </c>
      <c r="D20" s="1690" t="s">
        <v>1372</v>
      </c>
      <c r="E20" s="953" t="s">
        <v>1153</v>
      </c>
      <c r="F20" s="953" t="s">
        <v>1153</v>
      </c>
      <c r="G20" s="569" t="s">
        <v>1197</v>
      </c>
      <c r="H20" s="491"/>
      <c r="I20" s="1255"/>
      <c r="J20" s="1261"/>
      <c r="K20" s="491"/>
      <c r="L20" s="1255"/>
      <c r="M20" s="1261"/>
      <c r="N20" s="491"/>
      <c r="O20" s="1255"/>
      <c r="P20" s="1261"/>
      <c r="Q20" s="539">
        <v>6</v>
      </c>
      <c r="R20" s="1255">
        <v>190</v>
      </c>
      <c r="S20" s="1261">
        <f t="shared" si="0"/>
        <v>1140</v>
      </c>
      <c r="T20" s="539">
        <v>6</v>
      </c>
      <c r="U20" s="1255">
        <v>190</v>
      </c>
      <c r="V20" s="1261">
        <f t="shared" si="1"/>
        <v>1140</v>
      </c>
      <c r="W20" s="539">
        <v>6</v>
      </c>
      <c r="X20" s="1255">
        <v>190</v>
      </c>
      <c r="Y20" s="1261">
        <f t="shared" si="2"/>
        <v>1140</v>
      </c>
      <c r="Z20" s="539">
        <v>18</v>
      </c>
      <c r="AA20" s="1261">
        <v>6</v>
      </c>
      <c r="AB20" s="1261">
        <f t="shared" si="3"/>
        <v>108</v>
      </c>
      <c r="AC20" s="554">
        <f t="shared" si="4"/>
        <v>36</v>
      </c>
      <c r="AD20" s="540">
        <f t="shared" si="5"/>
        <v>3528</v>
      </c>
      <c r="AE20" s="1015"/>
      <c r="AF20" s="934"/>
      <c r="AG20" s="934"/>
      <c r="AH20" s="934"/>
      <c r="AI20" s="934"/>
    </row>
    <row r="21" spans="1:55" ht="60.75" customHeight="1" x14ac:dyDescent="0.25">
      <c r="A21" s="594">
        <v>8</v>
      </c>
      <c r="B21" s="261" t="s">
        <v>1196</v>
      </c>
      <c r="C21" s="261" t="s">
        <v>102</v>
      </c>
      <c r="D21" s="1690" t="s">
        <v>1197</v>
      </c>
      <c r="E21" s="953" t="s">
        <v>1149</v>
      </c>
      <c r="F21" s="953" t="s">
        <v>1149</v>
      </c>
      <c r="G21" s="1588" t="s">
        <v>1197</v>
      </c>
      <c r="H21" s="491"/>
      <c r="I21" s="1255"/>
      <c r="J21" s="1261"/>
      <c r="K21" s="491"/>
      <c r="L21" s="1255"/>
      <c r="M21" s="1261"/>
      <c r="N21" s="491"/>
      <c r="O21" s="1255"/>
      <c r="P21" s="1261"/>
      <c r="Q21" s="539">
        <v>118</v>
      </c>
      <c r="R21" s="1255">
        <v>190</v>
      </c>
      <c r="S21" s="1261">
        <f t="shared" si="0"/>
        <v>22420</v>
      </c>
      <c r="T21" s="539">
        <v>118</v>
      </c>
      <c r="U21" s="1255">
        <v>190</v>
      </c>
      <c r="V21" s="1261">
        <f t="shared" si="1"/>
        <v>22420</v>
      </c>
      <c r="W21" s="539">
        <v>118</v>
      </c>
      <c r="X21" s="1255">
        <v>190</v>
      </c>
      <c r="Y21" s="1261">
        <f t="shared" si="2"/>
        <v>22420</v>
      </c>
      <c r="Z21" s="539">
        <v>354</v>
      </c>
      <c r="AA21" s="1261">
        <v>6</v>
      </c>
      <c r="AB21" s="1261">
        <f t="shared" si="3"/>
        <v>2124</v>
      </c>
      <c r="AC21" s="554">
        <f t="shared" si="4"/>
        <v>708</v>
      </c>
      <c r="AD21" s="540">
        <f t="shared" si="5"/>
        <v>69384</v>
      </c>
      <c r="AE21" s="1015"/>
      <c r="AF21" s="934"/>
      <c r="AG21" s="934"/>
      <c r="AH21" s="934"/>
      <c r="AI21" s="934"/>
    </row>
    <row r="22" spans="1:55" s="312" customFormat="1" ht="62.25" customHeight="1" x14ac:dyDescent="0.25">
      <c r="A22" s="260">
        <v>3</v>
      </c>
      <c r="B22" s="1379" t="s">
        <v>1566</v>
      </c>
      <c r="C22" s="1380" t="s">
        <v>102</v>
      </c>
      <c r="D22" s="1383" t="s">
        <v>1567</v>
      </c>
      <c r="E22" s="1382">
        <v>46067</v>
      </c>
      <c r="F22" s="1382">
        <v>46067</v>
      </c>
      <c r="G22" s="1381" t="s">
        <v>1377</v>
      </c>
      <c r="H22" s="1384">
        <v>1</v>
      </c>
      <c r="I22" s="1385">
        <v>3300</v>
      </c>
      <c r="J22" s="1386">
        <f t="shared" ref="J22:J27" si="6">H22*I22</f>
        <v>3300</v>
      </c>
      <c r="K22" s="1384">
        <v>1</v>
      </c>
      <c r="L22" s="1385">
        <v>2850</v>
      </c>
      <c r="M22" s="1386">
        <f t="shared" ref="M22:M27" si="7">K22*L22</f>
        <v>2850</v>
      </c>
      <c r="N22" s="1384">
        <v>1</v>
      </c>
      <c r="O22" s="1385">
        <v>2750</v>
      </c>
      <c r="P22" s="1386">
        <f t="shared" ref="P22:P27" si="8">N22*O22</f>
        <v>2750</v>
      </c>
      <c r="Q22" s="1384">
        <v>8</v>
      </c>
      <c r="R22" s="1385">
        <v>190</v>
      </c>
      <c r="S22" s="1386">
        <f t="shared" ref="S22:S27" si="9">Q22*R22</f>
        <v>1520</v>
      </c>
      <c r="T22" s="1384">
        <v>8</v>
      </c>
      <c r="U22" s="1385">
        <v>190</v>
      </c>
      <c r="V22" s="1386">
        <f t="shared" ref="V22:V27" si="10">T22*U22</f>
        <v>1520</v>
      </c>
      <c r="W22" s="1384">
        <v>8</v>
      </c>
      <c r="X22" s="1385">
        <v>190</v>
      </c>
      <c r="Y22" s="1386">
        <f t="shared" ref="Y22:Y27" si="11">W22*X22</f>
        <v>1520</v>
      </c>
      <c r="Z22" s="1387">
        <v>27</v>
      </c>
      <c r="AA22" s="1386">
        <v>6</v>
      </c>
      <c r="AB22" s="1386">
        <f t="shared" ref="AB22:AB27" si="12">Z22*AA22</f>
        <v>162</v>
      </c>
      <c r="AE22" s="554">
        <f>H22+K22+N22+Q22+T22+W22+Z22</f>
        <v>54</v>
      </c>
      <c r="AF22" s="407">
        <f t="shared" ref="AF22:AF27" si="13">J22+M22+P22+S22+V22+Y22+AB22</f>
        <v>13622</v>
      </c>
      <c r="AG22" s="874"/>
      <c r="AH22" s="367" t="s">
        <v>2464</v>
      </c>
      <c r="AI22" s="315"/>
      <c r="AJ22" s="315"/>
      <c r="AK22" s="315"/>
      <c r="AL22" s="315"/>
      <c r="AM22" s="315"/>
      <c r="AN22" s="315"/>
      <c r="AO22" s="315"/>
      <c r="AP22" s="315"/>
      <c r="AQ22" s="315"/>
      <c r="AR22" s="315"/>
      <c r="AS22" s="315"/>
      <c r="AT22" s="315"/>
      <c r="AU22" s="315"/>
      <c r="AV22" s="315"/>
      <c r="AW22" s="315"/>
      <c r="AX22" s="315"/>
      <c r="AY22" s="315"/>
      <c r="AZ22" s="315"/>
      <c r="BA22" s="315"/>
    </row>
    <row r="23" spans="1:55" s="312" customFormat="1" ht="73.5" customHeight="1" x14ac:dyDescent="0.25">
      <c r="A23" s="260">
        <v>4</v>
      </c>
      <c r="B23" s="1379" t="s">
        <v>1316</v>
      </c>
      <c r="C23" s="1380" t="s">
        <v>102</v>
      </c>
      <c r="D23" s="1383" t="s">
        <v>1358</v>
      </c>
      <c r="E23" s="1382">
        <v>46066</v>
      </c>
      <c r="F23" s="1382">
        <v>46066</v>
      </c>
      <c r="G23" s="1381" t="s">
        <v>1377</v>
      </c>
      <c r="H23" s="1387">
        <v>1</v>
      </c>
      <c r="I23" s="1385">
        <v>3300</v>
      </c>
      <c r="J23" s="1386">
        <f t="shared" si="6"/>
        <v>3300</v>
      </c>
      <c r="K23" s="1387">
        <v>1</v>
      </c>
      <c r="L23" s="1385">
        <v>2850</v>
      </c>
      <c r="M23" s="1386">
        <f t="shared" si="7"/>
        <v>2850</v>
      </c>
      <c r="N23" s="1387">
        <v>1</v>
      </c>
      <c r="O23" s="1385">
        <v>2750</v>
      </c>
      <c r="P23" s="1386">
        <f t="shared" si="8"/>
        <v>2750</v>
      </c>
      <c r="Q23" s="1387">
        <v>4</v>
      </c>
      <c r="R23" s="1385">
        <v>190</v>
      </c>
      <c r="S23" s="1386">
        <f t="shared" si="9"/>
        <v>760</v>
      </c>
      <c r="T23" s="1387">
        <v>4</v>
      </c>
      <c r="U23" s="1385">
        <v>190</v>
      </c>
      <c r="V23" s="1386">
        <f t="shared" si="10"/>
        <v>760</v>
      </c>
      <c r="W23" s="1387">
        <v>4</v>
      </c>
      <c r="X23" s="1385">
        <v>190</v>
      </c>
      <c r="Y23" s="1386">
        <f t="shared" si="11"/>
        <v>760</v>
      </c>
      <c r="Z23" s="1387">
        <v>15</v>
      </c>
      <c r="AA23" s="1386">
        <v>6</v>
      </c>
      <c r="AB23" s="1386">
        <f t="shared" si="12"/>
        <v>90</v>
      </c>
      <c r="AE23" s="554">
        <f>H23+K23+N23+Q23+T23+W23+AB23</f>
        <v>105</v>
      </c>
      <c r="AF23" s="407">
        <f t="shared" si="13"/>
        <v>11270</v>
      </c>
      <c r="AG23" s="874"/>
      <c r="AH23" s="367" t="s">
        <v>2464</v>
      </c>
      <c r="AI23" s="315"/>
      <c r="AJ23" s="315"/>
      <c r="AK23" s="315"/>
      <c r="AL23" s="315"/>
      <c r="AM23" s="315"/>
      <c r="AN23" s="315"/>
      <c r="AO23" s="315"/>
      <c r="AP23" s="315"/>
      <c r="AQ23" s="315"/>
      <c r="AR23" s="315"/>
      <c r="AS23" s="315"/>
      <c r="AT23" s="315"/>
      <c r="AU23" s="315"/>
      <c r="AV23" s="315"/>
      <c r="AW23" s="315"/>
      <c r="AX23" s="315"/>
      <c r="AY23" s="315"/>
      <c r="AZ23" s="315"/>
      <c r="BA23" s="315"/>
    </row>
    <row r="24" spans="1:55" s="312" customFormat="1" ht="34.5" customHeight="1" x14ac:dyDescent="0.3">
      <c r="A24" s="1258">
        <v>5</v>
      </c>
      <c r="B24" s="1466" t="s">
        <v>1916</v>
      </c>
      <c r="C24" s="1476" t="s">
        <v>102</v>
      </c>
      <c r="D24" s="1469" t="s">
        <v>1802</v>
      </c>
      <c r="E24" s="1477">
        <v>46040</v>
      </c>
      <c r="F24" s="1477">
        <v>46042</v>
      </c>
      <c r="G24" s="1589" t="s">
        <v>1745</v>
      </c>
      <c r="H24" s="1397">
        <v>1</v>
      </c>
      <c r="I24" s="1398">
        <v>3300</v>
      </c>
      <c r="J24" s="1399">
        <f t="shared" si="6"/>
        <v>3300</v>
      </c>
      <c r="K24" s="1397">
        <v>1</v>
      </c>
      <c r="L24" s="1398">
        <v>2850</v>
      </c>
      <c r="M24" s="1449">
        <f t="shared" si="7"/>
        <v>2850</v>
      </c>
      <c r="N24" s="1397">
        <v>1</v>
      </c>
      <c r="O24" s="1470">
        <v>2750</v>
      </c>
      <c r="P24" s="1449">
        <f t="shared" si="8"/>
        <v>2750</v>
      </c>
      <c r="Q24" s="1397">
        <v>19</v>
      </c>
      <c r="R24" s="1411">
        <v>190</v>
      </c>
      <c r="S24" s="1399">
        <f t="shared" si="9"/>
        <v>3610</v>
      </c>
      <c r="T24" s="1397">
        <v>19</v>
      </c>
      <c r="U24" s="1411">
        <v>190</v>
      </c>
      <c r="V24" s="1399">
        <f t="shared" si="10"/>
        <v>3610</v>
      </c>
      <c r="W24" s="1397">
        <v>19</v>
      </c>
      <c r="X24" s="1398">
        <v>190</v>
      </c>
      <c r="Y24" s="1399">
        <f t="shared" si="11"/>
        <v>3610</v>
      </c>
      <c r="Z24" s="1450">
        <v>60</v>
      </c>
      <c r="AA24" s="1396">
        <v>6</v>
      </c>
      <c r="AB24" s="1395">
        <f t="shared" si="12"/>
        <v>360</v>
      </c>
      <c r="AE24" s="539">
        <f>H24+K24+N24+Q24+T24+W24+Z24</f>
        <v>120</v>
      </c>
      <c r="AF24" s="540">
        <f t="shared" si="13"/>
        <v>20090</v>
      </c>
      <c r="AG24" s="469"/>
      <c r="AH24" s="1752" t="s">
        <v>2346</v>
      </c>
      <c r="AI24" s="1752"/>
      <c r="AJ24" s="315"/>
      <c r="AK24" s="315"/>
      <c r="AL24" s="315"/>
      <c r="AM24" s="315"/>
      <c r="AN24" s="315"/>
      <c r="AO24" s="315"/>
      <c r="AP24" s="315"/>
      <c r="AQ24" s="315"/>
      <c r="AR24" s="315"/>
      <c r="AS24" s="315"/>
      <c r="AT24" s="315"/>
      <c r="AU24" s="315"/>
      <c r="AV24" s="315"/>
      <c r="AW24" s="315"/>
      <c r="AX24" s="315"/>
      <c r="AY24" s="315"/>
      <c r="AZ24" s="315"/>
      <c r="BA24" s="315"/>
    </row>
    <row r="25" spans="1:55" s="312" customFormat="1" ht="34.5" customHeight="1" x14ac:dyDescent="0.3">
      <c r="A25" s="1258">
        <v>6</v>
      </c>
      <c r="B25" s="1466" t="s">
        <v>1916</v>
      </c>
      <c r="C25" s="1476" t="s">
        <v>102</v>
      </c>
      <c r="D25" s="1469" t="s">
        <v>1918</v>
      </c>
      <c r="E25" s="1477">
        <v>46044</v>
      </c>
      <c r="F25" s="1477">
        <v>46046</v>
      </c>
      <c r="G25" s="1589" t="s">
        <v>1745</v>
      </c>
      <c r="H25" s="1397">
        <v>1</v>
      </c>
      <c r="I25" s="1398">
        <v>3300</v>
      </c>
      <c r="J25" s="1399">
        <f t="shared" si="6"/>
        <v>3300</v>
      </c>
      <c r="K25" s="1397">
        <v>1</v>
      </c>
      <c r="L25" s="1398">
        <v>2850</v>
      </c>
      <c r="M25" s="1449">
        <f t="shared" si="7"/>
        <v>2850</v>
      </c>
      <c r="N25" s="1397">
        <v>1</v>
      </c>
      <c r="O25" s="1470">
        <v>2750</v>
      </c>
      <c r="P25" s="1449">
        <f t="shared" si="8"/>
        <v>2750</v>
      </c>
      <c r="Q25" s="1397">
        <v>19</v>
      </c>
      <c r="R25" s="1411">
        <v>190</v>
      </c>
      <c r="S25" s="1399">
        <f t="shared" si="9"/>
        <v>3610</v>
      </c>
      <c r="T25" s="1397">
        <v>19</v>
      </c>
      <c r="U25" s="1411">
        <v>190</v>
      </c>
      <c r="V25" s="1399">
        <f t="shared" si="10"/>
        <v>3610</v>
      </c>
      <c r="W25" s="1397">
        <v>19</v>
      </c>
      <c r="X25" s="1398">
        <v>190</v>
      </c>
      <c r="Y25" s="1399">
        <f t="shared" si="11"/>
        <v>3610</v>
      </c>
      <c r="Z25" s="1450">
        <v>60</v>
      </c>
      <c r="AA25" s="1396">
        <v>6</v>
      </c>
      <c r="AB25" s="1395">
        <f t="shared" si="12"/>
        <v>360</v>
      </c>
      <c r="AE25" s="539">
        <f>H25+K25+N25+Q25+T25+W25+Z25</f>
        <v>120</v>
      </c>
      <c r="AF25" s="540">
        <f t="shared" si="13"/>
        <v>20090</v>
      </c>
      <c r="AG25" s="469"/>
      <c r="AH25" s="1752" t="s">
        <v>2346</v>
      </c>
      <c r="AI25" s="1752"/>
      <c r="AJ25" s="315"/>
      <c r="AK25" s="315"/>
      <c r="AL25" s="315"/>
      <c r="AM25" s="315"/>
      <c r="AN25" s="315"/>
      <c r="AO25" s="315"/>
      <c r="AP25" s="315"/>
      <c r="AQ25" s="315"/>
      <c r="AR25" s="315"/>
      <c r="AS25" s="315"/>
      <c r="AT25" s="315"/>
      <c r="AU25" s="315"/>
      <c r="AV25" s="315"/>
      <c r="AW25" s="315"/>
      <c r="AX25" s="315"/>
      <c r="AY25" s="315"/>
      <c r="AZ25" s="315"/>
      <c r="BA25" s="315"/>
    </row>
    <row r="26" spans="1:55" s="312" customFormat="1" ht="34.5" customHeight="1" x14ac:dyDescent="0.3">
      <c r="A26" s="1258">
        <v>7</v>
      </c>
      <c r="B26" s="1466" t="s">
        <v>1916</v>
      </c>
      <c r="C26" s="1476" t="s">
        <v>102</v>
      </c>
      <c r="D26" s="1469" t="s">
        <v>1917</v>
      </c>
      <c r="E26" s="1477">
        <v>46037</v>
      </c>
      <c r="F26" s="1477">
        <v>46039</v>
      </c>
      <c r="G26" s="1589" t="s">
        <v>1145</v>
      </c>
      <c r="H26" s="1397">
        <v>1</v>
      </c>
      <c r="I26" s="1398">
        <v>3300</v>
      </c>
      <c r="J26" s="1399">
        <f t="shared" si="6"/>
        <v>3300</v>
      </c>
      <c r="K26" s="1397">
        <v>1</v>
      </c>
      <c r="L26" s="1398">
        <v>2850</v>
      </c>
      <c r="M26" s="1449">
        <f t="shared" si="7"/>
        <v>2850</v>
      </c>
      <c r="N26" s="1397">
        <v>1</v>
      </c>
      <c r="O26" s="1470">
        <v>2750</v>
      </c>
      <c r="P26" s="1449">
        <f t="shared" si="8"/>
        <v>2750</v>
      </c>
      <c r="Q26" s="1397">
        <v>19</v>
      </c>
      <c r="R26" s="1411">
        <v>190</v>
      </c>
      <c r="S26" s="1399">
        <f t="shared" si="9"/>
        <v>3610</v>
      </c>
      <c r="T26" s="1397">
        <v>19</v>
      </c>
      <c r="U26" s="1411">
        <v>190</v>
      </c>
      <c r="V26" s="1399">
        <f t="shared" si="10"/>
        <v>3610</v>
      </c>
      <c r="W26" s="1397">
        <v>19</v>
      </c>
      <c r="X26" s="1398">
        <v>190</v>
      </c>
      <c r="Y26" s="1399">
        <f t="shared" si="11"/>
        <v>3610</v>
      </c>
      <c r="Z26" s="1450">
        <v>60</v>
      </c>
      <c r="AA26" s="1396">
        <v>6</v>
      </c>
      <c r="AB26" s="1395">
        <f t="shared" si="12"/>
        <v>360</v>
      </c>
      <c r="AE26" s="539">
        <f>H26+K26+N26+Q26+T26+W26+Z26</f>
        <v>120</v>
      </c>
      <c r="AF26" s="540">
        <f t="shared" si="13"/>
        <v>20090</v>
      </c>
      <c r="AG26" s="469"/>
      <c r="AH26" s="1752" t="s">
        <v>2346</v>
      </c>
      <c r="AI26" s="1752"/>
      <c r="AJ26" s="315"/>
      <c r="AK26" s="315"/>
      <c r="AL26" s="315"/>
      <c r="AM26" s="315"/>
      <c r="AN26" s="315"/>
      <c r="AO26" s="315"/>
      <c r="AP26" s="315"/>
      <c r="AQ26" s="315"/>
      <c r="AR26" s="315"/>
      <c r="AS26" s="315"/>
      <c r="AT26" s="315"/>
      <c r="AU26" s="315"/>
      <c r="AV26" s="315"/>
      <c r="AW26" s="315"/>
      <c r="AX26" s="315"/>
      <c r="AY26" s="315"/>
      <c r="AZ26" s="315"/>
      <c r="BA26" s="315"/>
    </row>
    <row r="27" spans="1:55" s="578" customFormat="1" ht="34.5" customHeight="1" x14ac:dyDescent="0.3">
      <c r="A27" s="870">
        <v>8</v>
      </c>
      <c r="B27" s="1379" t="s">
        <v>1916</v>
      </c>
      <c r="C27" s="1442" t="s">
        <v>102</v>
      </c>
      <c r="D27" s="1383" t="s">
        <v>1917</v>
      </c>
      <c r="E27" s="1479">
        <v>46036</v>
      </c>
      <c r="F27" s="1479">
        <v>46036</v>
      </c>
      <c r="G27" s="1455" t="s">
        <v>1145</v>
      </c>
      <c r="H27" s="1424">
        <v>1</v>
      </c>
      <c r="I27" s="1394">
        <v>3300</v>
      </c>
      <c r="J27" s="1393">
        <f t="shared" si="6"/>
        <v>3300</v>
      </c>
      <c r="K27" s="1424">
        <v>1</v>
      </c>
      <c r="L27" s="1394">
        <v>2850</v>
      </c>
      <c r="M27" s="1395">
        <f t="shared" si="7"/>
        <v>2850</v>
      </c>
      <c r="N27" s="1424">
        <v>1</v>
      </c>
      <c r="O27" s="1396">
        <v>2750</v>
      </c>
      <c r="P27" s="1395">
        <f t="shared" si="8"/>
        <v>2750</v>
      </c>
      <c r="Q27" s="1424">
        <v>19</v>
      </c>
      <c r="R27" s="1411">
        <v>190</v>
      </c>
      <c r="S27" s="1393">
        <f t="shared" si="9"/>
        <v>3610</v>
      </c>
      <c r="T27" s="1424">
        <v>19</v>
      </c>
      <c r="U27" s="1411">
        <v>190</v>
      </c>
      <c r="V27" s="1393">
        <f t="shared" si="10"/>
        <v>3610</v>
      </c>
      <c r="W27" s="1424">
        <v>19</v>
      </c>
      <c r="X27" s="1398">
        <v>190</v>
      </c>
      <c r="Y27" s="1393">
        <f t="shared" si="11"/>
        <v>3610</v>
      </c>
      <c r="Z27" s="1406">
        <v>60</v>
      </c>
      <c r="AA27" s="1396">
        <v>6</v>
      </c>
      <c r="AB27" s="1395">
        <f t="shared" si="12"/>
        <v>360</v>
      </c>
      <c r="AE27" s="539">
        <f>H27+K27+N27+Q27+T27+W27+Z27</f>
        <v>120</v>
      </c>
      <c r="AF27" s="540">
        <f t="shared" si="13"/>
        <v>20090</v>
      </c>
      <c r="AG27" s="658"/>
      <c r="AH27" s="1762" t="s">
        <v>2346</v>
      </c>
      <c r="AI27" s="1762"/>
      <c r="AP27" s="315"/>
      <c r="AQ27" s="315"/>
      <c r="AR27" s="315"/>
      <c r="AS27" s="315"/>
      <c r="AT27" s="315"/>
      <c r="AU27" s="315"/>
      <c r="AV27" s="315"/>
      <c r="AW27" s="315"/>
      <c r="AX27" s="315"/>
      <c r="AY27" s="315"/>
      <c r="AZ27" s="315"/>
      <c r="BA27" s="315"/>
    </row>
    <row r="28" spans="1:55" s="1016" customFormat="1" ht="29.25" customHeight="1" x14ac:dyDescent="0.25">
      <c r="A28" s="319"/>
      <c r="B28" s="543" t="s">
        <v>1191</v>
      </c>
      <c r="C28" s="543"/>
      <c r="D28" s="1694"/>
      <c r="E28" s="593"/>
      <c r="F28" s="593"/>
      <c r="G28" s="592"/>
      <c r="H28" s="486"/>
      <c r="I28" s="487"/>
      <c r="J28" s="1265"/>
      <c r="K28" s="486"/>
      <c r="L28" s="1254"/>
      <c r="M28" s="1265"/>
      <c r="N28" s="486"/>
      <c r="O28" s="1254"/>
      <c r="P28" s="1265"/>
      <c r="Q28" s="486"/>
      <c r="R28" s="487"/>
      <c r="S28" s="1251"/>
      <c r="T28" s="486"/>
      <c r="U28" s="487"/>
      <c r="V28" s="1251"/>
      <c r="W28" s="486"/>
      <c r="X28" s="487"/>
      <c r="Y28" s="1251"/>
      <c r="Z28" s="486"/>
      <c r="AA28" s="1251"/>
      <c r="AB28" s="1265"/>
      <c r="AC28" s="326"/>
      <c r="AD28" s="540"/>
      <c r="AE28" s="1265"/>
      <c r="AJ28" s="934"/>
      <c r="AK28" s="934"/>
      <c r="AL28" s="934"/>
      <c r="AM28" s="934"/>
      <c r="AN28" s="934"/>
      <c r="AO28" s="934"/>
      <c r="AP28" s="934"/>
      <c r="AQ28" s="934"/>
      <c r="AR28" s="934"/>
      <c r="AS28" s="934"/>
      <c r="AT28" s="934"/>
      <c r="AU28" s="934"/>
      <c r="AV28" s="934"/>
      <c r="AW28" s="934"/>
      <c r="AX28" s="934"/>
      <c r="AY28" s="934"/>
      <c r="AZ28" s="934"/>
      <c r="BA28" s="934"/>
      <c r="BB28" s="934"/>
      <c r="BC28" s="934"/>
    </row>
    <row r="29" spans="1:55" ht="46.5" customHeight="1" x14ac:dyDescent="0.25">
      <c r="A29" s="260">
        <v>9</v>
      </c>
      <c r="B29" s="261" t="s">
        <v>2584</v>
      </c>
      <c r="C29" s="261" t="s">
        <v>102</v>
      </c>
      <c r="D29" s="1690" t="s">
        <v>1338</v>
      </c>
      <c r="E29" s="954" t="s">
        <v>1163</v>
      </c>
      <c r="F29" s="954" t="s">
        <v>1151</v>
      </c>
      <c r="G29" s="1588" t="s">
        <v>301</v>
      </c>
      <c r="H29" s="539">
        <v>11</v>
      </c>
      <c r="I29" s="1255">
        <v>3400</v>
      </c>
      <c r="J29" s="1261">
        <f>H29*I29</f>
        <v>37400</v>
      </c>
      <c r="K29" s="539">
        <v>11</v>
      </c>
      <c r="L29" s="1255">
        <v>3000</v>
      </c>
      <c r="M29" s="1261">
        <f>K29*L29</f>
        <v>33000</v>
      </c>
      <c r="N29" s="539">
        <v>11</v>
      </c>
      <c r="O29" s="1255">
        <v>2900</v>
      </c>
      <c r="P29" s="1261">
        <f>N29*O29</f>
        <v>31900</v>
      </c>
      <c r="Q29" s="539">
        <v>159</v>
      </c>
      <c r="R29" s="1255">
        <v>190</v>
      </c>
      <c r="S29" s="1261">
        <f t="shared" ref="S29:S46" si="14">Q29*R29</f>
        <v>30210</v>
      </c>
      <c r="T29" s="539">
        <v>159</v>
      </c>
      <c r="U29" s="1255">
        <v>190</v>
      </c>
      <c r="V29" s="1261">
        <f t="shared" ref="V29:V46" si="15">T29*U29</f>
        <v>30210</v>
      </c>
      <c r="W29" s="539">
        <v>257</v>
      </c>
      <c r="X29" s="1255">
        <v>190</v>
      </c>
      <c r="Y29" s="1261">
        <f t="shared" ref="Y29:Y46" si="16">W29*X29</f>
        <v>48830</v>
      </c>
      <c r="Z29" s="539">
        <v>610</v>
      </c>
      <c r="AA29" s="1261">
        <v>6</v>
      </c>
      <c r="AB29" s="1261">
        <f t="shared" ref="AB29:AB65" si="17">Z29*AA29</f>
        <v>3660</v>
      </c>
      <c r="AC29" s="554">
        <f>H29+K29+N29+Q29+T29+W29+Z29</f>
        <v>1218</v>
      </c>
      <c r="AD29" s="540">
        <f t="shared" ref="AD29:AD46" si="18">J29+M29+P29+S29+V29+Y29+AB29</f>
        <v>215210</v>
      </c>
      <c r="AE29" s="1226"/>
    </row>
    <row r="30" spans="1:55" ht="65.25" customHeight="1" x14ac:dyDescent="0.25">
      <c r="A30" s="594">
        <v>10</v>
      </c>
      <c r="B30" s="261" t="s">
        <v>1811</v>
      </c>
      <c r="C30" s="261" t="s">
        <v>102</v>
      </c>
      <c r="D30" s="1690" t="s">
        <v>509</v>
      </c>
      <c r="E30" s="954" t="s">
        <v>2545</v>
      </c>
      <c r="F30" s="954" t="s">
        <v>1150</v>
      </c>
      <c r="G30" s="569" t="s">
        <v>301</v>
      </c>
      <c r="H30" s="539">
        <v>21</v>
      </c>
      <c r="I30" s="1255">
        <v>3400</v>
      </c>
      <c r="J30" s="1261">
        <f>H30*I30</f>
        <v>71400</v>
      </c>
      <c r="K30" s="539">
        <v>21</v>
      </c>
      <c r="L30" s="1255">
        <v>3000</v>
      </c>
      <c r="M30" s="1261">
        <f>K30*L30</f>
        <v>63000</v>
      </c>
      <c r="N30" s="539">
        <v>21</v>
      </c>
      <c r="O30" s="1255">
        <v>2900</v>
      </c>
      <c r="P30" s="1261">
        <f>N30*O30</f>
        <v>60900</v>
      </c>
      <c r="Q30" s="539">
        <v>149</v>
      </c>
      <c r="R30" s="1255">
        <v>190</v>
      </c>
      <c r="S30" s="1261">
        <f t="shared" si="14"/>
        <v>28310</v>
      </c>
      <c r="T30" s="539">
        <v>149</v>
      </c>
      <c r="U30" s="1255">
        <v>190</v>
      </c>
      <c r="V30" s="1261">
        <f t="shared" si="15"/>
        <v>28310</v>
      </c>
      <c r="W30" s="539">
        <v>149</v>
      </c>
      <c r="X30" s="1255">
        <v>190</v>
      </c>
      <c r="Y30" s="1261">
        <f t="shared" si="16"/>
        <v>28310</v>
      </c>
      <c r="Z30" s="539">
        <v>522</v>
      </c>
      <c r="AA30" s="1261">
        <v>6</v>
      </c>
      <c r="AB30" s="1261">
        <f t="shared" si="17"/>
        <v>3132</v>
      </c>
      <c r="AC30" s="554">
        <f>H30+K30+N30+Q30+T30+W30+Z30</f>
        <v>1032</v>
      </c>
      <c r="AD30" s="540">
        <f t="shared" si="18"/>
        <v>283362</v>
      </c>
      <c r="AE30" s="1226"/>
    </row>
    <row r="31" spans="1:55" ht="61.5" customHeight="1" x14ac:dyDescent="0.25">
      <c r="A31" s="260">
        <v>11</v>
      </c>
      <c r="B31" s="261" t="s">
        <v>1812</v>
      </c>
      <c r="C31" s="261" t="s">
        <v>102</v>
      </c>
      <c r="D31" s="1690" t="s">
        <v>443</v>
      </c>
      <c r="E31" s="953">
        <v>46037</v>
      </c>
      <c r="F31" s="953">
        <v>46203</v>
      </c>
      <c r="G31" s="1588" t="s">
        <v>2355</v>
      </c>
      <c r="H31" s="491">
        <v>20</v>
      </c>
      <c r="I31" s="1255">
        <v>3400</v>
      </c>
      <c r="J31" s="1261">
        <f>H31*I31</f>
        <v>68000</v>
      </c>
      <c r="K31" s="491">
        <v>20</v>
      </c>
      <c r="L31" s="1255">
        <v>3000</v>
      </c>
      <c r="M31" s="1261">
        <f>K31*L31</f>
        <v>60000</v>
      </c>
      <c r="N31" s="491">
        <v>20</v>
      </c>
      <c r="O31" s="1255">
        <v>2900</v>
      </c>
      <c r="P31" s="1261">
        <f>N31*O31</f>
        <v>58000</v>
      </c>
      <c r="Q31" s="539">
        <v>116</v>
      </c>
      <c r="R31" s="1255">
        <v>190</v>
      </c>
      <c r="S31" s="1261">
        <f t="shared" si="14"/>
        <v>22040</v>
      </c>
      <c r="T31" s="539">
        <v>116</v>
      </c>
      <c r="U31" s="1255">
        <v>190</v>
      </c>
      <c r="V31" s="1261">
        <f t="shared" si="15"/>
        <v>22040</v>
      </c>
      <c r="W31" s="539">
        <v>116</v>
      </c>
      <c r="X31" s="1255">
        <v>190</v>
      </c>
      <c r="Y31" s="1261">
        <f t="shared" si="16"/>
        <v>22040</v>
      </c>
      <c r="Z31" s="539">
        <v>408</v>
      </c>
      <c r="AA31" s="1261">
        <v>6</v>
      </c>
      <c r="AB31" s="1261">
        <f t="shared" si="17"/>
        <v>2448</v>
      </c>
      <c r="AC31" s="554">
        <v>500</v>
      </c>
      <c r="AD31" s="540">
        <f t="shared" si="18"/>
        <v>254568</v>
      </c>
      <c r="AE31" s="1226"/>
    </row>
    <row r="32" spans="1:55" ht="46.5" customHeight="1" x14ac:dyDescent="0.25">
      <c r="A32" s="594">
        <v>12</v>
      </c>
      <c r="B32" s="261" t="s">
        <v>2566</v>
      </c>
      <c r="C32" s="261" t="s">
        <v>102</v>
      </c>
      <c r="D32" s="1690" t="s">
        <v>1324</v>
      </c>
      <c r="E32" s="953">
        <v>46065</v>
      </c>
      <c r="F32" s="953">
        <v>46068</v>
      </c>
      <c r="G32" s="569" t="s">
        <v>1350</v>
      </c>
      <c r="H32" s="491">
        <v>6</v>
      </c>
      <c r="I32" s="1255">
        <v>3400</v>
      </c>
      <c r="J32" s="1261">
        <f>H32*I32</f>
        <v>20400</v>
      </c>
      <c r="K32" s="491">
        <v>6</v>
      </c>
      <c r="L32" s="1255">
        <v>3000</v>
      </c>
      <c r="M32" s="1261">
        <f>K32*L32</f>
        <v>18000</v>
      </c>
      <c r="N32" s="491">
        <v>6</v>
      </c>
      <c r="O32" s="1255">
        <v>2900</v>
      </c>
      <c r="P32" s="596">
        <f>N32*O32</f>
        <v>17400</v>
      </c>
      <c r="Q32" s="539">
        <v>60</v>
      </c>
      <c r="R32" s="1255">
        <v>190</v>
      </c>
      <c r="S32" s="1261">
        <f t="shared" si="14"/>
        <v>11400</v>
      </c>
      <c r="T32" s="539">
        <v>60</v>
      </c>
      <c r="U32" s="1255">
        <v>190</v>
      </c>
      <c r="V32" s="1261">
        <f t="shared" si="15"/>
        <v>11400</v>
      </c>
      <c r="W32" s="539">
        <v>60</v>
      </c>
      <c r="X32" s="1255">
        <v>190</v>
      </c>
      <c r="Y32" s="1261">
        <f t="shared" si="16"/>
        <v>11400</v>
      </c>
      <c r="Z32" s="539">
        <v>18</v>
      </c>
      <c r="AA32" s="1261">
        <v>6</v>
      </c>
      <c r="AB32" s="1261">
        <f t="shared" si="17"/>
        <v>108</v>
      </c>
      <c r="AC32" s="554">
        <f>H32+K32+N32+Q32+T32+W32+Z32</f>
        <v>216</v>
      </c>
      <c r="AD32" s="540">
        <f t="shared" si="18"/>
        <v>90108</v>
      </c>
      <c r="AE32" s="1226"/>
      <c r="AF32" s="1004">
        <v>18</v>
      </c>
    </row>
    <row r="33" spans="1:56" ht="46.5" customHeight="1" x14ac:dyDescent="0.25">
      <c r="A33" s="260">
        <v>13</v>
      </c>
      <c r="B33" s="261" t="s">
        <v>1752</v>
      </c>
      <c r="C33" s="261" t="s">
        <v>102</v>
      </c>
      <c r="D33" s="1690" t="s">
        <v>1324</v>
      </c>
      <c r="E33" s="953" t="s">
        <v>1155</v>
      </c>
      <c r="F33" s="953" t="s">
        <v>1155</v>
      </c>
      <c r="G33" s="569" t="s">
        <v>1350</v>
      </c>
      <c r="H33" s="491">
        <v>6</v>
      </c>
      <c r="I33" s="1255">
        <v>3400</v>
      </c>
      <c r="J33" s="1261">
        <f>H33*I33</f>
        <v>20400</v>
      </c>
      <c r="K33" s="491">
        <v>6</v>
      </c>
      <c r="L33" s="1255">
        <v>3000</v>
      </c>
      <c r="M33" s="1261">
        <f>K33*L33</f>
        <v>18000</v>
      </c>
      <c r="N33" s="491">
        <v>6</v>
      </c>
      <c r="O33" s="1255">
        <v>2900</v>
      </c>
      <c r="P33" s="596">
        <f>N33*O33</f>
        <v>17400</v>
      </c>
      <c r="Q33" s="539">
        <v>60</v>
      </c>
      <c r="R33" s="1255">
        <v>190</v>
      </c>
      <c r="S33" s="1261">
        <f t="shared" si="14"/>
        <v>11400</v>
      </c>
      <c r="T33" s="539">
        <v>60</v>
      </c>
      <c r="U33" s="1255">
        <v>190</v>
      </c>
      <c r="V33" s="1261">
        <f t="shared" si="15"/>
        <v>11400</v>
      </c>
      <c r="W33" s="539">
        <v>60</v>
      </c>
      <c r="X33" s="1255">
        <v>190</v>
      </c>
      <c r="Y33" s="1261">
        <f t="shared" si="16"/>
        <v>11400</v>
      </c>
      <c r="Z33" s="539">
        <v>20</v>
      </c>
      <c r="AA33" s="1261">
        <v>6</v>
      </c>
      <c r="AB33" s="1261">
        <f t="shared" si="17"/>
        <v>120</v>
      </c>
      <c r="AC33" s="554">
        <f>H33+K33+N33+Q33+T33+W33+Z33</f>
        <v>218</v>
      </c>
      <c r="AD33" s="540">
        <f t="shared" si="18"/>
        <v>90120</v>
      </c>
      <c r="AE33" s="1226"/>
      <c r="AF33" s="1004">
        <v>18</v>
      </c>
    </row>
    <row r="34" spans="1:56" ht="46.5" customHeight="1" x14ac:dyDescent="0.25">
      <c r="A34" s="594">
        <v>14</v>
      </c>
      <c r="B34" s="261" t="s">
        <v>1241</v>
      </c>
      <c r="C34" s="261" t="s">
        <v>102</v>
      </c>
      <c r="D34" s="1690" t="s">
        <v>1604</v>
      </c>
      <c r="E34" s="953" t="s">
        <v>1159</v>
      </c>
      <c r="F34" s="953" t="s">
        <v>1159</v>
      </c>
      <c r="G34" s="569" t="s">
        <v>1197</v>
      </c>
      <c r="H34" s="491"/>
      <c r="I34" s="1255"/>
      <c r="J34" s="1261"/>
      <c r="K34" s="491"/>
      <c r="L34" s="1255"/>
      <c r="M34" s="1261"/>
      <c r="N34" s="491"/>
      <c r="O34" s="1255"/>
      <c r="P34" s="1261"/>
      <c r="Q34" s="539">
        <v>8</v>
      </c>
      <c r="R34" s="1255">
        <v>190</v>
      </c>
      <c r="S34" s="1261">
        <f t="shared" si="14"/>
        <v>1520</v>
      </c>
      <c r="T34" s="539">
        <v>8</v>
      </c>
      <c r="U34" s="1255">
        <v>190</v>
      </c>
      <c r="V34" s="1261">
        <f t="shared" si="15"/>
        <v>1520</v>
      </c>
      <c r="W34" s="539">
        <v>16</v>
      </c>
      <c r="X34" s="1255">
        <v>190</v>
      </c>
      <c r="Y34" s="1261">
        <f t="shared" si="16"/>
        <v>3040</v>
      </c>
      <c r="Z34" s="539">
        <v>32</v>
      </c>
      <c r="AA34" s="1261">
        <v>6</v>
      </c>
      <c r="AB34" s="1261">
        <f t="shared" si="17"/>
        <v>192</v>
      </c>
      <c r="AC34" s="554">
        <f>H34+K34+N34+Q34+T34+W34+Z34</f>
        <v>64</v>
      </c>
      <c r="AD34" s="540">
        <f t="shared" si="18"/>
        <v>6272</v>
      </c>
      <c r="AE34" s="1226"/>
      <c r="AF34" s="1004">
        <v>32</v>
      </c>
    </row>
    <row r="35" spans="1:56" ht="46.5" customHeight="1" x14ac:dyDescent="0.25">
      <c r="A35" s="260">
        <v>15</v>
      </c>
      <c r="B35" s="261" t="s">
        <v>1876</v>
      </c>
      <c r="C35" s="261" t="s">
        <v>102</v>
      </c>
      <c r="D35" s="1695" t="s">
        <v>1257</v>
      </c>
      <c r="E35" s="953">
        <v>46113</v>
      </c>
      <c r="F35" s="953">
        <v>46142</v>
      </c>
      <c r="G35" s="1588" t="s">
        <v>301</v>
      </c>
      <c r="H35" s="491">
        <v>1</v>
      </c>
      <c r="I35" s="1255">
        <v>3400</v>
      </c>
      <c r="J35" s="1261">
        <f t="shared" ref="J35:J42" si="19">H35*I35</f>
        <v>3400</v>
      </c>
      <c r="K35" s="491">
        <v>1</v>
      </c>
      <c r="L35" s="1255">
        <v>3000</v>
      </c>
      <c r="M35" s="1261">
        <f t="shared" ref="M35:M42" si="20">K35*L35</f>
        <v>3000</v>
      </c>
      <c r="N35" s="491">
        <v>1</v>
      </c>
      <c r="O35" s="1255">
        <v>2900</v>
      </c>
      <c r="P35" s="596">
        <f t="shared" ref="P35:P42" si="21">N35*O35</f>
        <v>2900</v>
      </c>
      <c r="Q35" s="539">
        <v>13</v>
      </c>
      <c r="R35" s="1255">
        <v>190</v>
      </c>
      <c r="S35" s="1261">
        <f t="shared" si="14"/>
        <v>2470</v>
      </c>
      <c r="T35" s="539">
        <v>13</v>
      </c>
      <c r="U35" s="1255">
        <v>190</v>
      </c>
      <c r="V35" s="1261">
        <f t="shared" si="15"/>
        <v>2470</v>
      </c>
      <c r="W35" s="539">
        <v>13</v>
      </c>
      <c r="X35" s="1255">
        <v>190</v>
      </c>
      <c r="Y35" s="1261">
        <f t="shared" si="16"/>
        <v>2470</v>
      </c>
      <c r="Z35" s="539">
        <v>48</v>
      </c>
      <c r="AA35" s="1261">
        <v>6</v>
      </c>
      <c r="AB35" s="1261">
        <f t="shared" si="17"/>
        <v>288</v>
      </c>
      <c r="AC35" s="554">
        <f>H35+K35+N35+Q35+T35+W35+Z35</f>
        <v>90</v>
      </c>
      <c r="AD35" s="540">
        <f t="shared" si="18"/>
        <v>16998</v>
      </c>
      <c r="AE35" s="1226"/>
      <c r="AF35" s="1004">
        <v>47</v>
      </c>
    </row>
    <row r="36" spans="1:56" ht="64.5" customHeight="1" x14ac:dyDescent="0.25">
      <c r="A36" s="594">
        <v>16</v>
      </c>
      <c r="B36" s="261" t="s">
        <v>1874</v>
      </c>
      <c r="C36" s="261" t="s">
        <v>104</v>
      </c>
      <c r="D36" s="1690" t="s">
        <v>1624</v>
      </c>
      <c r="E36" s="953">
        <v>46119</v>
      </c>
      <c r="F36" s="953">
        <v>46203</v>
      </c>
      <c r="G36" s="1588" t="s">
        <v>1873</v>
      </c>
      <c r="H36" s="595">
        <v>10</v>
      </c>
      <c r="I36" s="1255">
        <v>3400</v>
      </c>
      <c r="J36" s="1261">
        <f t="shared" si="19"/>
        <v>34000</v>
      </c>
      <c r="K36" s="595">
        <v>10</v>
      </c>
      <c r="L36" s="1255">
        <v>3000</v>
      </c>
      <c r="M36" s="1261">
        <f t="shared" si="20"/>
        <v>30000</v>
      </c>
      <c r="N36" s="595">
        <v>10</v>
      </c>
      <c r="O36" s="1255">
        <v>2900</v>
      </c>
      <c r="P36" s="1261">
        <f t="shared" si="21"/>
        <v>29000</v>
      </c>
      <c r="Q36" s="539">
        <v>143</v>
      </c>
      <c r="R36" s="1255">
        <v>190</v>
      </c>
      <c r="S36" s="1261">
        <f t="shared" si="14"/>
        <v>27170</v>
      </c>
      <c r="T36" s="539">
        <v>143</v>
      </c>
      <c r="U36" s="1255">
        <v>190</v>
      </c>
      <c r="V36" s="1261">
        <f t="shared" si="15"/>
        <v>27170</v>
      </c>
      <c r="W36" s="539">
        <v>143</v>
      </c>
      <c r="X36" s="1255">
        <v>190</v>
      </c>
      <c r="Y36" s="1261">
        <f t="shared" si="16"/>
        <v>27170</v>
      </c>
      <c r="Z36" s="539">
        <v>520</v>
      </c>
      <c r="AA36" s="1261">
        <v>6</v>
      </c>
      <c r="AB36" s="1261">
        <f t="shared" si="17"/>
        <v>3120</v>
      </c>
      <c r="AC36" s="554">
        <f>H36+K36+N36+Q36+T36+W36+AA36</f>
        <v>465</v>
      </c>
      <c r="AD36" s="540">
        <f t="shared" si="18"/>
        <v>177630</v>
      </c>
      <c r="AE36" s="1226"/>
      <c r="AF36" s="1004">
        <v>519</v>
      </c>
    </row>
    <row r="37" spans="1:56" ht="48.75" customHeight="1" x14ac:dyDescent="0.25">
      <c r="A37" s="260">
        <v>17</v>
      </c>
      <c r="B37" s="261" t="s">
        <v>1877</v>
      </c>
      <c r="C37" s="261" t="s">
        <v>104</v>
      </c>
      <c r="D37" s="1690" t="s">
        <v>1878</v>
      </c>
      <c r="E37" s="953">
        <v>46266</v>
      </c>
      <c r="F37" s="953">
        <v>46295</v>
      </c>
      <c r="G37" s="1588" t="s">
        <v>301</v>
      </c>
      <c r="H37" s="595">
        <v>1</v>
      </c>
      <c r="I37" s="1255">
        <v>3400</v>
      </c>
      <c r="J37" s="1261">
        <f t="shared" si="19"/>
        <v>3400</v>
      </c>
      <c r="K37" s="595">
        <v>1</v>
      </c>
      <c r="L37" s="1255">
        <v>3000</v>
      </c>
      <c r="M37" s="1261">
        <f t="shared" si="20"/>
        <v>3000</v>
      </c>
      <c r="N37" s="595">
        <v>1</v>
      </c>
      <c r="O37" s="1255">
        <v>2900</v>
      </c>
      <c r="P37" s="1261">
        <f t="shared" si="21"/>
        <v>2900</v>
      </c>
      <c r="Q37" s="539">
        <v>11</v>
      </c>
      <c r="R37" s="1255">
        <v>190</v>
      </c>
      <c r="S37" s="1261">
        <f t="shared" si="14"/>
        <v>2090</v>
      </c>
      <c r="T37" s="539">
        <v>11</v>
      </c>
      <c r="U37" s="1255">
        <v>190</v>
      </c>
      <c r="V37" s="1261">
        <f t="shared" si="15"/>
        <v>2090</v>
      </c>
      <c r="W37" s="539">
        <v>11</v>
      </c>
      <c r="X37" s="1255">
        <v>190</v>
      </c>
      <c r="Y37" s="1261">
        <f t="shared" si="16"/>
        <v>2090</v>
      </c>
      <c r="Z37" s="539">
        <v>42</v>
      </c>
      <c r="AA37" s="1261">
        <v>6</v>
      </c>
      <c r="AB37" s="1261">
        <f t="shared" si="17"/>
        <v>252</v>
      </c>
      <c r="AC37" s="554">
        <f>H37+K37+N37+Q37+T37+W37+AA37</f>
        <v>42</v>
      </c>
      <c r="AD37" s="540">
        <f t="shared" si="18"/>
        <v>15822</v>
      </c>
      <c r="AE37" s="1226"/>
      <c r="AF37" s="1004">
        <v>519</v>
      </c>
    </row>
    <row r="38" spans="1:56" ht="46.5" customHeight="1" x14ac:dyDescent="0.25">
      <c r="A38" s="594">
        <v>18</v>
      </c>
      <c r="B38" s="261" t="s">
        <v>2402</v>
      </c>
      <c r="C38" s="261" t="s">
        <v>104</v>
      </c>
      <c r="D38" s="1695" t="s">
        <v>1867</v>
      </c>
      <c r="E38" s="953" t="s">
        <v>2400</v>
      </c>
      <c r="F38" s="953" t="s">
        <v>2401</v>
      </c>
      <c r="G38" s="1588" t="s">
        <v>1868</v>
      </c>
      <c r="H38" s="491">
        <v>1</v>
      </c>
      <c r="I38" s="1255">
        <v>3400</v>
      </c>
      <c r="J38" s="1261">
        <f t="shared" si="19"/>
        <v>3400</v>
      </c>
      <c r="K38" s="491">
        <v>1</v>
      </c>
      <c r="L38" s="1255">
        <v>3000</v>
      </c>
      <c r="M38" s="1261">
        <f t="shared" si="20"/>
        <v>3000</v>
      </c>
      <c r="N38" s="491">
        <v>1</v>
      </c>
      <c r="O38" s="1255">
        <v>2900</v>
      </c>
      <c r="P38" s="596">
        <f t="shared" si="21"/>
        <v>2900</v>
      </c>
      <c r="Q38" s="539">
        <v>15</v>
      </c>
      <c r="R38" s="1255">
        <v>190</v>
      </c>
      <c r="S38" s="1261">
        <f t="shared" si="14"/>
        <v>2850</v>
      </c>
      <c r="T38" s="539">
        <v>15</v>
      </c>
      <c r="U38" s="1255">
        <v>190</v>
      </c>
      <c r="V38" s="1261">
        <f t="shared" si="15"/>
        <v>2850</v>
      </c>
      <c r="W38" s="539">
        <v>15</v>
      </c>
      <c r="X38" s="1255">
        <v>190</v>
      </c>
      <c r="Y38" s="1261">
        <f t="shared" si="16"/>
        <v>2850</v>
      </c>
      <c r="Z38" s="539">
        <v>53</v>
      </c>
      <c r="AA38" s="1261">
        <v>6</v>
      </c>
      <c r="AB38" s="1261">
        <f t="shared" si="17"/>
        <v>318</v>
      </c>
      <c r="AC38" s="554">
        <f t="shared" ref="AC38:AC46" si="22">H38+K38+N38+Q38+T38+W38+Z38</f>
        <v>101</v>
      </c>
      <c r="AD38" s="540">
        <f t="shared" si="18"/>
        <v>18168</v>
      </c>
      <c r="AE38" s="1226"/>
    </row>
    <row r="39" spans="1:56" ht="46.5" customHeight="1" x14ac:dyDescent="0.25">
      <c r="A39" s="260">
        <v>19</v>
      </c>
      <c r="B39" s="261" t="s">
        <v>1875</v>
      </c>
      <c r="C39" s="261" t="s">
        <v>102</v>
      </c>
      <c r="D39" s="1695" t="s">
        <v>1258</v>
      </c>
      <c r="E39" s="953">
        <v>46113</v>
      </c>
      <c r="F39" s="953">
        <v>46142</v>
      </c>
      <c r="G39" s="1588" t="s">
        <v>301</v>
      </c>
      <c r="H39" s="491">
        <v>1</v>
      </c>
      <c r="I39" s="1255">
        <v>3400</v>
      </c>
      <c r="J39" s="1261">
        <f t="shared" si="19"/>
        <v>3400</v>
      </c>
      <c r="K39" s="491">
        <v>1</v>
      </c>
      <c r="L39" s="1255">
        <v>3000</v>
      </c>
      <c r="M39" s="1261">
        <f t="shared" si="20"/>
        <v>3000</v>
      </c>
      <c r="N39" s="491">
        <v>1</v>
      </c>
      <c r="O39" s="1255">
        <v>2900</v>
      </c>
      <c r="P39" s="1261">
        <f t="shared" si="21"/>
        <v>2900</v>
      </c>
      <c r="Q39" s="539">
        <v>11</v>
      </c>
      <c r="R39" s="1255">
        <v>190</v>
      </c>
      <c r="S39" s="1261">
        <f t="shared" si="14"/>
        <v>2090</v>
      </c>
      <c r="T39" s="539">
        <v>11</v>
      </c>
      <c r="U39" s="1255">
        <v>190</v>
      </c>
      <c r="V39" s="1261">
        <f t="shared" si="15"/>
        <v>2090</v>
      </c>
      <c r="W39" s="539">
        <v>11</v>
      </c>
      <c r="X39" s="1255">
        <v>190</v>
      </c>
      <c r="Y39" s="1261">
        <f t="shared" si="16"/>
        <v>2090</v>
      </c>
      <c r="Z39" s="539">
        <v>42</v>
      </c>
      <c r="AA39" s="1261">
        <v>6</v>
      </c>
      <c r="AB39" s="1261">
        <f t="shared" si="17"/>
        <v>252</v>
      </c>
      <c r="AC39" s="554">
        <f t="shared" si="22"/>
        <v>78</v>
      </c>
      <c r="AD39" s="540">
        <f t="shared" si="18"/>
        <v>15822</v>
      </c>
      <c r="AE39" s="1226"/>
      <c r="AF39" s="1004">
        <v>41</v>
      </c>
    </row>
    <row r="40" spans="1:56" ht="85.5" customHeight="1" x14ac:dyDescent="0.25">
      <c r="A40" s="594">
        <v>20</v>
      </c>
      <c r="B40" s="261" t="s">
        <v>2554</v>
      </c>
      <c r="C40" s="261" t="s">
        <v>102</v>
      </c>
      <c r="D40" s="1690" t="s">
        <v>1197</v>
      </c>
      <c r="E40" s="953" t="s">
        <v>1155</v>
      </c>
      <c r="F40" s="953" t="s">
        <v>1149</v>
      </c>
      <c r="G40" s="569" t="s">
        <v>2555</v>
      </c>
      <c r="H40" s="491">
        <v>2</v>
      </c>
      <c r="I40" s="1255">
        <v>3400</v>
      </c>
      <c r="J40" s="1261">
        <f t="shared" si="19"/>
        <v>6800</v>
      </c>
      <c r="K40" s="491">
        <v>2</v>
      </c>
      <c r="L40" s="1255">
        <v>3000</v>
      </c>
      <c r="M40" s="1261">
        <f t="shared" si="20"/>
        <v>6000</v>
      </c>
      <c r="N40" s="491">
        <v>2</v>
      </c>
      <c r="O40" s="1255">
        <v>2900</v>
      </c>
      <c r="P40" s="1261">
        <f t="shared" si="21"/>
        <v>5800</v>
      </c>
      <c r="Q40" s="539">
        <v>26</v>
      </c>
      <c r="R40" s="1255">
        <v>190</v>
      </c>
      <c r="S40" s="1261">
        <f t="shared" si="14"/>
        <v>4940</v>
      </c>
      <c r="T40" s="539">
        <v>26</v>
      </c>
      <c r="U40" s="1255">
        <v>190</v>
      </c>
      <c r="V40" s="1261">
        <f t="shared" si="15"/>
        <v>4940</v>
      </c>
      <c r="W40" s="539">
        <v>26</v>
      </c>
      <c r="X40" s="1255">
        <v>190</v>
      </c>
      <c r="Y40" s="1261">
        <f t="shared" si="16"/>
        <v>4940</v>
      </c>
      <c r="Z40" s="539">
        <v>36</v>
      </c>
      <c r="AA40" s="1261">
        <v>6</v>
      </c>
      <c r="AB40" s="1261">
        <f t="shared" si="17"/>
        <v>216</v>
      </c>
      <c r="AC40" s="554">
        <f t="shared" si="22"/>
        <v>120</v>
      </c>
      <c r="AD40" s="540">
        <f t="shared" si="18"/>
        <v>33636</v>
      </c>
      <c r="AE40" s="1226"/>
    </row>
    <row r="41" spans="1:56" ht="46.5" customHeight="1" x14ac:dyDescent="0.25">
      <c r="A41" s="260">
        <v>21</v>
      </c>
      <c r="B41" s="261" t="s">
        <v>1815</v>
      </c>
      <c r="C41" s="261" t="s">
        <v>102</v>
      </c>
      <c r="D41" s="1690" t="s">
        <v>1366</v>
      </c>
      <c r="E41" s="953" t="s">
        <v>1151</v>
      </c>
      <c r="F41" s="953" t="s">
        <v>1151</v>
      </c>
      <c r="G41" s="1588" t="s">
        <v>301</v>
      </c>
      <c r="H41" s="491">
        <v>1</v>
      </c>
      <c r="I41" s="1255">
        <v>3400</v>
      </c>
      <c r="J41" s="1261">
        <f t="shared" si="19"/>
        <v>3400</v>
      </c>
      <c r="K41" s="491">
        <v>1</v>
      </c>
      <c r="L41" s="1255">
        <v>3000</v>
      </c>
      <c r="M41" s="1261">
        <f t="shared" si="20"/>
        <v>3000</v>
      </c>
      <c r="N41" s="491">
        <v>1</v>
      </c>
      <c r="O41" s="1255">
        <v>2900</v>
      </c>
      <c r="P41" s="1261">
        <f t="shared" si="21"/>
        <v>2900</v>
      </c>
      <c r="Q41" s="539">
        <v>16</v>
      </c>
      <c r="R41" s="1255">
        <v>190</v>
      </c>
      <c r="S41" s="1261">
        <f t="shared" si="14"/>
        <v>3040</v>
      </c>
      <c r="T41" s="539">
        <v>16</v>
      </c>
      <c r="U41" s="1255">
        <v>190</v>
      </c>
      <c r="V41" s="1261">
        <f t="shared" si="15"/>
        <v>3040</v>
      </c>
      <c r="W41" s="539">
        <v>16</v>
      </c>
      <c r="X41" s="1255">
        <v>190</v>
      </c>
      <c r="Y41" s="1261">
        <f t="shared" si="16"/>
        <v>3040</v>
      </c>
      <c r="Z41" s="539">
        <v>51</v>
      </c>
      <c r="AA41" s="1261">
        <v>6</v>
      </c>
      <c r="AB41" s="1261">
        <f t="shared" si="17"/>
        <v>306</v>
      </c>
      <c r="AC41" s="554">
        <f t="shared" si="22"/>
        <v>102</v>
      </c>
      <c r="AD41" s="540">
        <f t="shared" si="18"/>
        <v>18726</v>
      </c>
      <c r="AE41" s="1226"/>
    </row>
    <row r="42" spans="1:56" ht="46.5" customHeight="1" x14ac:dyDescent="0.25">
      <c r="A42" s="594">
        <v>22</v>
      </c>
      <c r="B42" s="261" t="s">
        <v>1751</v>
      </c>
      <c r="C42" s="261" t="s">
        <v>99</v>
      </c>
      <c r="D42" s="1690" t="s">
        <v>1324</v>
      </c>
      <c r="E42" s="953" t="s">
        <v>1149</v>
      </c>
      <c r="F42" s="953" t="s">
        <v>1149</v>
      </c>
      <c r="G42" s="569" t="s">
        <v>1630</v>
      </c>
      <c r="H42" s="491">
        <v>6</v>
      </c>
      <c r="I42" s="1255">
        <v>3400</v>
      </c>
      <c r="J42" s="1261">
        <f t="shared" si="19"/>
        <v>20400</v>
      </c>
      <c r="K42" s="491">
        <v>6</v>
      </c>
      <c r="L42" s="1255">
        <v>3000</v>
      </c>
      <c r="M42" s="1261">
        <f t="shared" si="20"/>
        <v>18000</v>
      </c>
      <c r="N42" s="491">
        <v>6</v>
      </c>
      <c r="O42" s="1255">
        <v>2900</v>
      </c>
      <c r="P42" s="1261">
        <f t="shared" si="21"/>
        <v>17400</v>
      </c>
      <c r="Q42" s="539">
        <v>60</v>
      </c>
      <c r="R42" s="1255">
        <v>190</v>
      </c>
      <c r="S42" s="1261">
        <f t="shared" si="14"/>
        <v>11400</v>
      </c>
      <c r="T42" s="539">
        <v>60</v>
      </c>
      <c r="U42" s="1255">
        <v>190</v>
      </c>
      <c r="V42" s="1261">
        <f t="shared" si="15"/>
        <v>11400</v>
      </c>
      <c r="W42" s="539">
        <v>60</v>
      </c>
      <c r="X42" s="1255">
        <v>190</v>
      </c>
      <c r="Y42" s="1261">
        <f t="shared" si="16"/>
        <v>11400</v>
      </c>
      <c r="Z42" s="539">
        <v>20</v>
      </c>
      <c r="AA42" s="1261">
        <v>6</v>
      </c>
      <c r="AB42" s="1261">
        <f t="shared" si="17"/>
        <v>120</v>
      </c>
      <c r="AC42" s="554">
        <f t="shared" si="22"/>
        <v>218</v>
      </c>
      <c r="AD42" s="540">
        <f t="shared" si="18"/>
        <v>90120</v>
      </c>
      <c r="AE42" s="1226"/>
    </row>
    <row r="43" spans="1:56" ht="62.25" customHeight="1" x14ac:dyDescent="0.25">
      <c r="A43" s="260">
        <v>23</v>
      </c>
      <c r="B43" s="261" t="s">
        <v>1193</v>
      </c>
      <c r="C43" s="261" t="s">
        <v>102</v>
      </c>
      <c r="D43" s="1690" t="s">
        <v>1197</v>
      </c>
      <c r="E43" s="953" t="s">
        <v>1400</v>
      </c>
      <c r="F43" s="953" t="s">
        <v>1400</v>
      </c>
      <c r="G43" s="1588" t="s">
        <v>1197</v>
      </c>
      <c r="H43" s="491"/>
      <c r="I43" s="1255"/>
      <c r="J43" s="1261"/>
      <c r="K43" s="491"/>
      <c r="L43" s="1255"/>
      <c r="M43" s="1261"/>
      <c r="N43" s="491"/>
      <c r="O43" s="1255"/>
      <c r="P43" s="1261"/>
      <c r="Q43" s="539">
        <v>24</v>
      </c>
      <c r="R43" s="1255">
        <v>190</v>
      </c>
      <c r="S43" s="1261">
        <f t="shared" si="14"/>
        <v>4560</v>
      </c>
      <c r="T43" s="539">
        <v>24</v>
      </c>
      <c r="U43" s="1255">
        <v>190</v>
      </c>
      <c r="V43" s="1261">
        <f t="shared" si="15"/>
        <v>4560</v>
      </c>
      <c r="W43" s="539">
        <v>24</v>
      </c>
      <c r="X43" s="1255">
        <v>190</v>
      </c>
      <c r="Y43" s="1261">
        <f t="shared" si="16"/>
        <v>4560</v>
      </c>
      <c r="Z43" s="539">
        <v>72</v>
      </c>
      <c r="AA43" s="1261">
        <v>6</v>
      </c>
      <c r="AB43" s="1261">
        <f t="shared" si="17"/>
        <v>432</v>
      </c>
      <c r="AC43" s="554">
        <f t="shared" si="22"/>
        <v>144</v>
      </c>
      <c r="AD43" s="540">
        <f t="shared" si="18"/>
        <v>14112</v>
      </c>
      <c r="AE43" s="1226"/>
    </row>
    <row r="44" spans="1:56" ht="46.5" customHeight="1" x14ac:dyDescent="0.25">
      <c r="A44" s="594">
        <v>24</v>
      </c>
      <c r="B44" s="261" t="s">
        <v>1626</v>
      </c>
      <c r="C44" s="261" t="s">
        <v>99</v>
      </c>
      <c r="D44" s="1696" t="s">
        <v>1627</v>
      </c>
      <c r="E44" s="953">
        <v>46095</v>
      </c>
      <c r="F44" s="953">
        <v>46095</v>
      </c>
      <c r="G44" s="569" t="s">
        <v>301</v>
      </c>
      <c r="H44" s="491"/>
      <c r="I44" s="1255"/>
      <c r="J44" s="1261"/>
      <c r="K44" s="491"/>
      <c r="L44" s="1255"/>
      <c r="M44" s="1261"/>
      <c r="N44" s="491"/>
      <c r="O44" s="1255"/>
      <c r="P44" s="1261"/>
      <c r="Q44" s="539">
        <v>42</v>
      </c>
      <c r="R44" s="1255">
        <v>190</v>
      </c>
      <c r="S44" s="1261">
        <f t="shared" si="14"/>
        <v>7980</v>
      </c>
      <c r="T44" s="539">
        <v>42</v>
      </c>
      <c r="U44" s="1255">
        <v>190</v>
      </c>
      <c r="V44" s="1261">
        <f t="shared" si="15"/>
        <v>7980</v>
      </c>
      <c r="W44" s="539">
        <v>42</v>
      </c>
      <c r="X44" s="1255">
        <v>190</v>
      </c>
      <c r="Y44" s="1261">
        <f t="shared" si="16"/>
        <v>7980</v>
      </c>
      <c r="Z44" s="539"/>
      <c r="AA44" s="1261">
        <v>6</v>
      </c>
      <c r="AB44" s="1261">
        <f t="shared" si="17"/>
        <v>0</v>
      </c>
      <c r="AC44" s="554">
        <f t="shared" si="22"/>
        <v>126</v>
      </c>
      <c r="AD44" s="540">
        <f t="shared" si="18"/>
        <v>23940</v>
      </c>
      <c r="AE44" s="1226"/>
    </row>
    <row r="45" spans="1:56" s="312" customFormat="1" ht="46.5" customHeight="1" x14ac:dyDescent="0.3">
      <c r="A45" s="260">
        <v>25</v>
      </c>
      <c r="B45" s="1236" t="s">
        <v>1816</v>
      </c>
      <c r="C45" s="261" t="s">
        <v>102</v>
      </c>
      <c r="D45" s="1383" t="s">
        <v>1817</v>
      </c>
      <c r="E45" s="552" t="s">
        <v>1150</v>
      </c>
      <c r="F45" s="552" t="s">
        <v>1150</v>
      </c>
      <c r="G45" s="267" t="s">
        <v>1818</v>
      </c>
      <c r="H45" s="491"/>
      <c r="I45" s="1255"/>
      <c r="J45" s="1261"/>
      <c r="K45" s="491"/>
      <c r="L45" s="1255"/>
      <c r="M45" s="1261"/>
      <c r="N45" s="491"/>
      <c r="O45" s="1255"/>
      <c r="P45" s="1261"/>
      <c r="Q45" s="539">
        <v>54</v>
      </c>
      <c r="R45" s="1255">
        <v>190</v>
      </c>
      <c r="S45" s="1261">
        <f t="shared" si="14"/>
        <v>10260</v>
      </c>
      <c r="T45" s="539">
        <v>54</v>
      </c>
      <c r="U45" s="1255">
        <v>190</v>
      </c>
      <c r="V45" s="1261">
        <f t="shared" si="15"/>
        <v>10260</v>
      </c>
      <c r="W45" s="539">
        <v>54</v>
      </c>
      <c r="X45" s="1255">
        <v>190</v>
      </c>
      <c r="Y45" s="1261">
        <f t="shared" si="16"/>
        <v>10260</v>
      </c>
      <c r="Z45" s="539">
        <v>162</v>
      </c>
      <c r="AA45" s="1261">
        <v>190</v>
      </c>
      <c r="AB45" s="1261">
        <f t="shared" si="17"/>
        <v>30780</v>
      </c>
      <c r="AC45" s="554">
        <f t="shared" si="22"/>
        <v>324</v>
      </c>
      <c r="AD45" s="540">
        <f t="shared" si="18"/>
        <v>61560</v>
      </c>
      <c r="AE45" s="532"/>
      <c r="AF45" s="315"/>
      <c r="AG45" s="315"/>
      <c r="AH45" s="315"/>
      <c r="AI45" s="315"/>
      <c r="AJ45" s="315"/>
      <c r="AK45" s="315"/>
      <c r="AL45" s="315"/>
      <c r="AM45" s="315"/>
      <c r="AN45" s="315"/>
      <c r="AO45" s="315"/>
      <c r="AP45" s="315"/>
      <c r="AQ45" s="315"/>
      <c r="AR45" s="315"/>
      <c r="AS45" s="315"/>
      <c r="AT45" s="315"/>
      <c r="AU45" s="315"/>
      <c r="AV45" s="315"/>
      <c r="AW45" s="315"/>
      <c r="AX45" s="315"/>
      <c r="AY45" s="315"/>
      <c r="AZ45" s="315"/>
      <c r="BA45" s="315"/>
      <c r="BB45" s="315"/>
      <c r="BC45" s="315"/>
    </row>
    <row r="46" spans="1:56" ht="61.5" customHeight="1" x14ac:dyDescent="0.25">
      <c r="A46" s="594">
        <v>26</v>
      </c>
      <c r="B46" s="1236" t="s">
        <v>1361</v>
      </c>
      <c r="C46" s="261" t="s">
        <v>105</v>
      </c>
      <c r="D46" s="1697" t="s">
        <v>1265</v>
      </c>
      <c r="E46" s="1019" t="s">
        <v>1152</v>
      </c>
      <c r="F46" s="1014" t="s">
        <v>1154</v>
      </c>
      <c r="G46" s="569" t="s">
        <v>1377</v>
      </c>
      <c r="H46" s="580">
        <v>5</v>
      </c>
      <c r="I46" s="1255">
        <v>7300</v>
      </c>
      <c r="J46" s="1261">
        <f>H46*I46</f>
        <v>36500</v>
      </c>
      <c r="K46" s="580">
        <v>5</v>
      </c>
      <c r="L46" s="1255">
        <v>6650</v>
      </c>
      <c r="M46" s="1261">
        <f>K46*L46</f>
        <v>33250</v>
      </c>
      <c r="N46" s="580">
        <v>5</v>
      </c>
      <c r="O46" s="1255">
        <v>6050</v>
      </c>
      <c r="P46" s="1261">
        <f>N46*O46</f>
        <v>30250</v>
      </c>
      <c r="Q46" s="580">
        <v>72</v>
      </c>
      <c r="R46" s="1255">
        <v>190</v>
      </c>
      <c r="S46" s="1261">
        <f t="shared" si="14"/>
        <v>13680</v>
      </c>
      <c r="T46" s="580">
        <v>72</v>
      </c>
      <c r="U46" s="1255">
        <v>190</v>
      </c>
      <c r="V46" s="1261">
        <f t="shared" si="15"/>
        <v>13680</v>
      </c>
      <c r="W46" s="580">
        <v>122</v>
      </c>
      <c r="X46" s="1255">
        <v>190</v>
      </c>
      <c r="Y46" s="1261">
        <f t="shared" si="16"/>
        <v>23180</v>
      </c>
      <c r="Z46" s="580">
        <v>695</v>
      </c>
      <c r="AA46" s="1261">
        <v>6</v>
      </c>
      <c r="AB46" s="1261">
        <f t="shared" si="17"/>
        <v>4170</v>
      </c>
      <c r="AC46" s="554">
        <f t="shared" si="22"/>
        <v>976</v>
      </c>
      <c r="AD46" s="540">
        <f t="shared" si="18"/>
        <v>154710</v>
      </c>
      <c r="AE46" s="1226"/>
    </row>
    <row r="47" spans="1:56" ht="38.25" customHeight="1" x14ac:dyDescent="0.25">
      <c r="A47" s="260">
        <v>27</v>
      </c>
      <c r="B47" s="1236" t="s">
        <v>1950</v>
      </c>
      <c r="C47" s="261"/>
      <c r="D47" s="1697"/>
      <c r="E47" s="1019"/>
      <c r="F47" s="1014"/>
      <c r="G47" s="569"/>
      <c r="H47" s="580"/>
      <c r="I47" s="1255"/>
      <c r="J47" s="1261"/>
      <c r="K47" s="580"/>
      <c r="L47" s="1255"/>
      <c r="M47" s="1261"/>
      <c r="N47" s="580"/>
      <c r="O47" s="1255"/>
      <c r="P47" s="1261"/>
      <c r="Q47" s="580"/>
      <c r="R47" s="1255"/>
      <c r="S47" s="1261"/>
      <c r="T47" s="580"/>
      <c r="U47" s="1255"/>
      <c r="V47" s="1261"/>
      <c r="W47" s="580"/>
      <c r="X47" s="1255"/>
      <c r="Y47" s="1261"/>
      <c r="Z47" s="580">
        <v>30</v>
      </c>
      <c r="AA47" s="1261">
        <v>6</v>
      </c>
      <c r="AB47" s="1261">
        <f t="shared" si="17"/>
        <v>180</v>
      </c>
      <c r="AC47" s="554"/>
      <c r="AD47" s="540">
        <f>AB47</f>
        <v>180</v>
      </c>
      <c r="AE47" s="1226"/>
    </row>
    <row r="48" spans="1:56" s="790" customFormat="1" ht="48.75" customHeight="1" x14ac:dyDescent="0.25">
      <c r="A48" s="594">
        <v>28</v>
      </c>
      <c r="B48" s="261" t="s">
        <v>2537</v>
      </c>
      <c r="C48" s="261" t="s">
        <v>102</v>
      </c>
      <c r="D48" s="1690" t="s">
        <v>1256</v>
      </c>
      <c r="E48" s="953" t="s">
        <v>2538</v>
      </c>
      <c r="F48" s="953" t="s">
        <v>2539</v>
      </c>
      <c r="G48" s="569" t="s">
        <v>1252</v>
      </c>
      <c r="H48" s="407"/>
      <c r="I48" s="1255"/>
      <c r="J48" s="1261"/>
      <c r="K48" s="407"/>
      <c r="L48" s="1255"/>
      <c r="M48" s="1261"/>
      <c r="N48" s="407"/>
      <c r="O48" s="1255"/>
      <c r="P48" s="1261"/>
      <c r="Q48" s="407">
        <v>24</v>
      </c>
      <c r="R48" s="1255">
        <v>190</v>
      </c>
      <c r="S48" s="1261">
        <f t="shared" ref="S48:S65" si="23">Q48*R48</f>
        <v>4560</v>
      </c>
      <c r="T48" s="407">
        <v>24</v>
      </c>
      <c r="U48" s="1255">
        <v>190</v>
      </c>
      <c r="V48" s="1261">
        <f t="shared" ref="V48:V65" si="24">T48*U48</f>
        <v>4560</v>
      </c>
      <c r="W48" s="407">
        <v>24</v>
      </c>
      <c r="X48" s="1255">
        <v>190</v>
      </c>
      <c r="Y48" s="1261">
        <f t="shared" ref="Y48:Y65" si="25">W48*X48</f>
        <v>4560</v>
      </c>
      <c r="Z48" s="579">
        <v>72</v>
      </c>
      <c r="AA48" s="1261">
        <v>6</v>
      </c>
      <c r="AB48" s="1261">
        <f t="shared" si="17"/>
        <v>432</v>
      </c>
      <c r="AC48" s="554">
        <f>Q48+T48+W48+Z48</f>
        <v>144</v>
      </c>
      <c r="AD48" s="540">
        <f>S48+V48+Y48+AB48</f>
        <v>14112</v>
      </c>
      <c r="AE48" s="1020"/>
      <c r="AI48" s="1021"/>
      <c r="AJ48" s="934"/>
      <c r="AK48" s="934"/>
      <c r="AL48" s="934"/>
      <c r="AM48" s="934"/>
      <c r="AN48" s="934"/>
      <c r="AO48" s="934"/>
      <c r="AP48" s="934"/>
      <c r="AQ48" s="934"/>
      <c r="AR48" s="934"/>
      <c r="AS48" s="934"/>
      <c r="AT48" s="934"/>
      <c r="AU48" s="934"/>
      <c r="AV48" s="934"/>
      <c r="AW48" s="934"/>
      <c r="AX48" s="934"/>
      <c r="AY48" s="934"/>
      <c r="AZ48" s="934"/>
      <c r="BA48" s="934"/>
      <c r="BB48" s="934"/>
      <c r="BC48" s="934"/>
      <c r="BD48" s="1031"/>
    </row>
    <row r="49" spans="1:56" ht="57" customHeight="1" x14ac:dyDescent="0.25">
      <c r="A49" s="260">
        <v>29</v>
      </c>
      <c r="B49" s="261" t="s">
        <v>1973</v>
      </c>
      <c r="C49" s="569" t="s">
        <v>102</v>
      </c>
      <c r="D49" s="1690" t="s">
        <v>1972</v>
      </c>
      <c r="E49" s="953" t="s">
        <v>1151</v>
      </c>
      <c r="F49" s="953" t="s">
        <v>1151</v>
      </c>
      <c r="G49" s="569" t="s">
        <v>301</v>
      </c>
      <c r="H49" s="262">
        <v>4</v>
      </c>
      <c r="I49" s="1255">
        <v>3400</v>
      </c>
      <c r="J49" s="1261">
        <f t="shared" ref="J49:J60" si="26">H49*I49</f>
        <v>13600</v>
      </c>
      <c r="K49" s="262">
        <v>4</v>
      </c>
      <c r="L49" s="1255">
        <v>3000</v>
      </c>
      <c r="M49" s="1261">
        <f t="shared" ref="M49:M60" si="27">K49*L49</f>
        <v>12000</v>
      </c>
      <c r="N49" s="262">
        <v>4</v>
      </c>
      <c r="O49" s="1255">
        <v>2900</v>
      </c>
      <c r="P49" s="1261">
        <f t="shared" ref="P49:P60" si="28">N49*O49</f>
        <v>11600</v>
      </c>
      <c r="Q49" s="263">
        <v>8</v>
      </c>
      <c r="R49" s="1255">
        <v>190</v>
      </c>
      <c r="S49" s="1261">
        <f t="shared" si="23"/>
        <v>1520</v>
      </c>
      <c r="T49" s="263">
        <v>8</v>
      </c>
      <c r="U49" s="1255">
        <v>190</v>
      </c>
      <c r="V49" s="1261">
        <f t="shared" si="24"/>
        <v>1520</v>
      </c>
      <c r="W49" s="263">
        <v>8</v>
      </c>
      <c r="X49" s="1255">
        <v>190</v>
      </c>
      <c r="Y49" s="1261">
        <f t="shared" si="25"/>
        <v>1520</v>
      </c>
      <c r="Z49" s="263">
        <v>40</v>
      </c>
      <c r="AA49" s="1255">
        <v>6</v>
      </c>
      <c r="AB49" s="1261">
        <f t="shared" si="17"/>
        <v>240</v>
      </c>
      <c r="AC49" s="683">
        <f t="shared" ref="AC49:AC65" si="29">H49+K49+N49+Q49+T49+W49+Z49</f>
        <v>76</v>
      </c>
      <c r="AD49" s="636">
        <f t="shared" ref="AD49:AD65" si="30">J49+M49+P49+S49+V49+Y49+AB49</f>
        <v>42000</v>
      </c>
      <c r="AE49" s="1229"/>
    </row>
    <row r="50" spans="1:56" ht="52.5" customHeight="1" x14ac:dyDescent="0.25">
      <c r="A50" s="594">
        <v>30</v>
      </c>
      <c r="B50" s="261" t="s">
        <v>1974</v>
      </c>
      <c r="C50" s="569" t="s">
        <v>102</v>
      </c>
      <c r="D50" s="1690" t="s">
        <v>1972</v>
      </c>
      <c r="E50" s="953" t="s">
        <v>1151</v>
      </c>
      <c r="F50" s="953" t="s">
        <v>1151</v>
      </c>
      <c r="G50" s="569" t="s">
        <v>301</v>
      </c>
      <c r="H50" s="262">
        <v>3</v>
      </c>
      <c r="I50" s="1255">
        <v>3400</v>
      </c>
      <c r="J50" s="1261">
        <f t="shared" si="26"/>
        <v>10200</v>
      </c>
      <c r="K50" s="262">
        <v>3</v>
      </c>
      <c r="L50" s="1255">
        <v>3000</v>
      </c>
      <c r="M50" s="1261">
        <f t="shared" si="27"/>
        <v>9000</v>
      </c>
      <c r="N50" s="262">
        <v>3</v>
      </c>
      <c r="O50" s="1255">
        <v>2900</v>
      </c>
      <c r="P50" s="1261">
        <f t="shared" si="28"/>
        <v>8700</v>
      </c>
      <c r="Q50" s="263">
        <v>6</v>
      </c>
      <c r="R50" s="1255">
        <v>190</v>
      </c>
      <c r="S50" s="1261">
        <f t="shared" si="23"/>
        <v>1140</v>
      </c>
      <c r="T50" s="263">
        <v>6</v>
      </c>
      <c r="U50" s="1255">
        <v>190</v>
      </c>
      <c r="V50" s="1261">
        <f t="shared" si="24"/>
        <v>1140</v>
      </c>
      <c r="W50" s="263">
        <v>6</v>
      </c>
      <c r="X50" s="1255">
        <v>190</v>
      </c>
      <c r="Y50" s="1261">
        <f t="shared" si="25"/>
        <v>1140</v>
      </c>
      <c r="Z50" s="263">
        <v>30</v>
      </c>
      <c r="AA50" s="1255">
        <v>6</v>
      </c>
      <c r="AB50" s="1261">
        <f t="shared" si="17"/>
        <v>180</v>
      </c>
      <c r="AC50" s="683">
        <f t="shared" si="29"/>
        <v>57</v>
      </c>
      <c r="AD50" s="636">
        <f t="shared" si="30"/>
        <v>31500</v>
      </c>
      <c r="AE50" s="1229"/>
    </row>
    <row r="51" spans="1:56" ht="56.25" customHeight="1" x14ac:dyDescent="0.25">
      <c r="A51" s="260">
        <v>31</v>
      </c>
      <c r="B51" s="261" t="s">
        <v>1975</v>
      </c>
      <c r="C51" s="569" t="s">
        <v>102</v>
      </c>
      <c r="D51" s="1690" t="s">
        <v>1977</v>
      </c>
      <c r="E51" s="953" t="s">
        <v>1149</v>
      </c>
      <c r="F51" s="953" t="s">
        <v>1149</v>
      </c>
      <c r="G51" s="569" t="s">
        <v>301</v>
      </c>
      <c r="H51" s="262">
        <v>3</v>
      </c>
      <c r="I51" s="1255">
        <v>3400</v>
      </c>
      <c r="J51" s="1261">
        <f t="shared" si="26"/>
        <v>10200</v>
      </c>
      <c r="K51" s="262">
        <v>3</v>
      </c>
      <c r="L51" s="1255">
        <v>3000</v>
      </c>
      <c r="M51" s="1261">
        <f t="shared" si="27"/>
        <v>9000</v>
      </c>
      <c r="N51" s="262">
        <v>3</v>
      </c>
      <c r="O51" s="1255">
        <v>2900</v>
      </c>
      <c r="P51" s="1261">
        <f t="shared" si="28"/>
        <v>8700</v>
      </c>
      <c r="Q51" s="263">
        <v>6</v>
      </c>
      <c r="R51" s="1255">
        <v>190</v>
      </c>
      <c r="S51" s="1261">
        <f t="shared" si="23"/>
        <v>1140</v>
      </c>
      <c r="T51" s="263">
        <v>6</v>
      </c>
      <c r="U51" s="1255">
        <v>190</v>
      </c>
      <c r="V51" s="1261">
        <f t="shared" si="24"/>
        <v>1140</v>
      </c>
      <c r="W51" s="263">
        <v>6</v>
      </c>
      <c r="X51" s="1255">
        <v>190</v>
      </c>
      <c r="Y51" s="1261">
        <f t="shared" si="25"/>
        <v>1140</v>
      </c>
      <c r="Z51" s="263">
        <v>30</v>
      </c>
      <c r="AA51" s="1255">
        <v>6</v>
      </c>
      <c r="AB51" s="1261">
        <f t="shared" si="17"/>
        <v>180</v>
      </c>
      <c r="AC51" s="683">
        <f t="shared" si="29"/>
        <v>57</v>
      </c>
      <c r="AD51" s="636">
        <f t="shared" si="30"/>
        <v>31500</v>
      </c>
      <c r="AE51" s="1229"/>
    </row>
    <row r="52" spans="1:56" ht="56.25" customHeight="1" x14ac:dyDescent="0.25">
      <c r="A52" s="594">
        <v>32</v>
      </c>
      <c r="B52" s="261" t="s">
        <v>1980</v>
      </c>
      <c r="C52" s="569" t="s">
        <v>102</v>
      </c>
      <c r="D52" s="1690" t="s">
        <v>1976</v>
      </c>
      <c r="E52" s="953" t="s">
        <v>1149</v>
      </c>
      <c r="F52" s="953" t="s">
        <v>1149</v>
      </c>
      <c r="G52" s="569" t="s">
        <v>301</v>
      </c>
      <c r="H52" s="262">
        <v>3</v>
      </c>
      <c r="I52" s="1255">
        <v>3400</v>
      </c>
      <c r="J52" s="1261">
        <f t="shared" si="26"/>
        <v>10200</v>
      </c>
      <c r="K52" s="262">
        <v>3</v>
      </c>
      <c r="L52" s="1255">
        <v>3000</v>
      </c>
      <c r="M52" s="1261">
        <f t="shared" si="27"/>
        <v>9000</v>
      </c>
      <c r="N52" s="262">
        <v>3</v>
      </c>
      <c r="O52" s="1255">
        <v>2900</v>
      </c>
      <c r="P52" s="1261">
        <f t="shared" si="28"/>
        <v>8700</v>
      </c>
      <c r="Q52" s="263">
        <v>6</v>
      </c>
      <c r="R52" s="1255">
        <v>190</v>
      </c>
      <c r="S52" s="1261">
        <f t="shared" si="23"/>
        <v>1140</v>
      </c>
      <c r="T52" s="263">
        <v>6</v>
      </c>
      <c r="U52" s="1255">
        <v>190</v>
      </c>
      <c r="V52" s="1261">
        <f t="shared" si="24"/>
        <v>1140</v>
      </c>
      <c r="W52" s="263">
        <v>6</v>
      </c>
      <c r="X52" s="1255">
        <v>190</v>
      </c>
      <c r="Y52" s="1261">
        <f t="shared" si="25"/>
        <v>1140</v>
      </c>
      <c r="Z52" s="263">
        <v>30</v>
      </c>
      <c r="AA52" s="1255">
        <v>6</v>
      </c>
      <c r="AB52" s="1261">
        <f t="shared" si="17"/>
        <v>180</v>
      </c>
      <c r="AC52" s="683">
        <f t="shared" si="29"/>
        <v>57</v>
      </c>
      <c r="AD52" s="636">
        <f t="shared" si="30"/>
        <v>31500</v>
      </c>
      <c r="AE52" s="1229"/>
    </row>
    <row r="53" spans="1:56" ht="56.25" customHeight="1" x14ac:dyDescent="0.25">
      <c r="A53" s="260">
        <v>33</v>
      </c>
      <c r="B53" s="261" t="s">
        <v>1981</v>
      </c>
      <c r="C53" s="569" t="s">
        <v>102</v>
      </c>
      <c r="D53" s="1690" t="s">
        <v>1979</v>
      </c>
      <c r="E53" s="953" t="s">
        <v>1400</v>
      </c>
      <c r="F53" s="953" t="s">
        <v>1400</v>
      </c>
      <c r="G53" s="569" t="s">
        <v>301</v>
      </c>
      <c r="H53" s="262">
        <v>3</v>
      </c>
      <c r="I53" s="1255">
        <v>3400</v>
      </c>
      <c r="J53" s="1261">
        <f t="shared" si="26"/>
        <v>10200</v>
      </c>
      <c r="K53" s="262">
        <v>3</v>
      </c>
      <c r="L53" s="1255">
        <v>3000</v>
      </c>
      <c r="M53" s="1261">
        <f t="shared" si="27"/>
        <v>9000</v>
      </c>
      <c r="N53" s="262">
        <v>3</v>
      </c>
      <c r="O53" s="1255">
        <v>2900</v>
      </c>
      <c r="P53" s="1261">
        <f t="shared" si="28"/>
        <v>8700</v>
      </c>
      <c r="Q53" s="263">
        <v>6</v>
      </c>
      <c r="R53" s="1255">
        <v>190</v>
      </c>
      <c r="S53" s="1261">
        <f t="shared" si="23"/>
        <v>1140</v>
      </c>
      <c r="T53" s="263">
        <v>6</v>
      </c>
      <c r="U53" s="1255">
        <v>190</v>
      </c>
      <c r="V53" s="1261">
        <f t="shared" si="24"/>
        <v>1140</v>
      </c>
      <c r="W53" s="263">
        <v>6</v>
      </c>
      <c r="X53" s="1255">
        <v>190</v>
      </c>
      <c r="Y53" s="1261">
        <f t="shared" si="25"/>
        <v>1140</v>
      </c>
      <c r="Z53" s="263">
        <v>30</v>
      </c>
      <c r="AA53" s="1255">
        <v>6</v>
      </c>
      <c r="AB53" s="1261">
        <f t="shared" si="17"/>
        <v>180</v>
      </c>
      <c r="AC53" s="683">
        <f t="shared" si="29"/>
        <v>57</v>
      </c>
      <c r="AD53" s="636">
        <f t="shared" si="30"/>
        <v>31500</v>
      </c>
      <c r="AE53" s="1229"/>
    </row>
    <row r="54" spans="1:56" ht="65.25" customHeight="1" x14ac:dyDescent="0.25">
      <c r="A54" s="594">
        <v>34</v>
      </c>
      <c r="B54" s="261" t="s">
        <v>1982</v>
      </c>
      <c r="C54" s="569" t="s">
        <v>102</v>
      </c>
      <c r="D54" s="1690" t="s">
        <v>1978</v>
      </c>
      <c r="E54" s="953" t="s">
        <v>1400</v>
      </c>
      <c r="F54" s="953" t="s">
        <v>1400</v>
      </c>
      <c r="G54" s="569" t="s">
        <v>301</v>
      </c>
      <c r="H54" s="262">
        <v>3</v>
      </c>
      <c r="I54" s="1255">
        <v>3400</v>
      </c>
      <c r="J54" s="1261">
        <f t="shared" si="26"/>
        <v>10200</v>
      </c>
      <c r="K54" s="262">
        <v>3</v>
      </c>
      <c r="L54" s="1255">
        <v>3000</v>
      </c>
      <c r="M54" s="1261">
        <f t="shared" si="27"/>
        <v>9000</v>
      </c>
      <c r="N54" s="262">
        <v>3</v>
      </c>
      <c r="O54" s="1255">
        <v>2900</v>
      </c>
      <c r="P54" s="1261">
        <f t="shared" si="28"/>
        <v>8700</v>
      </c>
      <c r="Q54" s="263">
        <v>6</v>
      </c>
      <c r="R54" s="1255">
        <v>190</v>
      </c>
      <c r="S54" s="1261">
        <f t="shared" si="23"/>
        <v>1140</v>
      </c>
      <c r="T54" s="263">
        <v>6</v>
      </c>
      <c r="U54" s="1255">
        <v>190</v>
      </c>
      <c r="V54" s="1261">
        <f t="shared" si="24"/>
        <v>1140</v>
      </c>
      <c r="W54" s="263">
        <v>6</v>
      </c>
      <c r="X54" s="1255">
        <v>190</v>
      </c>
      <c r="Y54" s="1261">
        <f t="shared" si="25"/>
        <v>1140</v>
      </c>
      <c r="Z54" s="263">
        <v>30</v>
      </c>
      <c r="AA54" s="1255">
        <v>6</v>
      </c>
      <c r="AB54" s="1261">
        <f t="shared" si="17"/>
        <v>180</v>
      </c>
      <c r="AC54" s="683">
        <f t="shared" si="29"/>
        <v>57</v>
      </c>
      <c r="AD54" s="636">
        <f t="shared" si="30"/>
        <v>31500</v>
      </c>
      <c r="AE54" s="1229"/>
    </row>
    <row r="55" spans="1:56" ht="68.25" customHeight="1" x14ac:dyDescent="0.25">
      <c r="A55" s="260">
        <v>35</v>
      </c>
      <c r="B55" s="261" t="s">
        <v>1983</v>
      </c>
      <c r="C55" s="569" t="s">
        <v>102</v>
      </c>
      <c r="D55" s="1690" t="s">
        <v>330</v>
      </c>
      <c r="E55" s="953" t="s">
        <v>1400</v>
      </c>
      <c r="F55" s="953" t="s">
        <v>1400</v>
      </c>
      <c r="G55" s="569" t="s">
        <v>301</v>
      </c>
      <c r="H55" s="262">
        <v>3</v>
      </c>
      <c r="I55" s="1255">
        <v>3400</v>
      </c>
      <c r="J55" s="1261">
        <f t="shared" si="26"/>
        <v>10200</v>
      </c>
      <c r="K55" s="262">
        <v>3</v>
      </c>
      <c r="L55" s="1255">
        <v>3000</v>
      </c>
      <c r="M55" s="1261">
        <f t="shared" si="27"/>
        <v>9000</v>
      </c>
      <c r="N55" s="262">
        <v>3</v>
      </c>
      <c r="O55" s="1255">
        <v>2900</v>
      </c>
      <c r="P55" s="1261">
        <f t="shared" si="28"/>
        <v>8700</v>
      </c>
      <c r="Q55" s="263">
        <v>6</v>
      </c>
      <c r="R55" s="1255">
        <v>190</v>
      </c>
      <c r="S55" s="1261">
        <f t="shared" si="23"/>
        <v>1140</v>
      </c>
      <c r="T55" s="263">
        <v>6</v>
      </c>
      <c r="U55" s="1255">
        <v>190</v>
      </c>
      <c r="V55" s="1261">
        <f t="shared" si="24"/>
        <v>1140</v>
      </c>
      <c r="W55" s="263">
        <v>6</v>
      </c>
      <c r="X55" s="1255">
        <v>190</v>
      </c>
      <c r="Y55" s="1261">
        <f t="shared" si="25"/>
        <v>1140</v>
      </c>
      <c r="Z55" s="263">
        <v>30</v>
      </c>
      <c r="AA55" s="1255">
        <v>6</v>
      </c>
      <c r="AB55" s="1261">
        <f t="shared" si="17"/>
        <v>180</v>
      </c>
      <c r="AC55" s="683">
        <f t="shared" si="29"/>
        <v>57</v>
      </c>
      <c r="AD55" s="636">
        <f t="shared" si="30"/>
        <v>31500</v>
      </c>
      <c r="AE55" s="1229"/>
    </row>
    <row r="56" spans="1:56" ht="69" customHeight="1" x14ac:dyDescent="0.25">
      <c r="A56" s="594">
        <v>36</v>
      </c>
      <c r="B56" s="261" t="s">
        <v>1984</v>
      </c>
      <c r="C56" s="569" t="s">
        <v>102</v>
      </c>
      <c r="D56" s="1690" t="s">
        <v>330</v>
      </c>
      <c r="E56" s="953" t="s">
        <v>1400</v>
      </c>
      <c r="F56" s="953" t="s">
        <v>1400</v>
      </c>
      <c r="G56" s="569" t="s">
        <v>301</v>
      </c>
      <c r="H56" s="262">
        <v>3</v>
      </c>
      <c r="I56" s="1255">
        <v>3400</v>
      </c>
      <c r="J56" s="1261">
        <f t="shared" si="26"/>
        <v>10200</v>
      </c>
      <c r="K56" s="262">
        <v>3</v>
      </c>
      <c r="L56" s="1255">
        <v>3000</v>
      </c>
      <c r="M56" s="1261">
        <f t="shared" si="27"/>
        <v>9000</v>
      </c>
      <c r="N56" s="262">
        <v>3</v>
      </c>
      <c r="O56" s="1255">
        <v>2900</v>
      </c>
      <c r="P56" s="1261">
        <f t="shared" si="28"/>
        <v>8700</v>
      </c>
      <c r="Q56" s="263">
        <v>6</v>
      </c>
      <c r="R56" s="1255">
        <v>190</v>
      </c>
      <c r="S56" s="1261">
        <f t="shared" si="23"/>
        <v>1140</v>
      </c>
      <c r="T56" s="263">
        <v>6</v>
      </c>
      <c r="U56" s="1255">
        <v>190</v>
      </c>
      <c r="V56" s="1261">
        <f t="shared" si="24"/>
        <v>1140</v>
      </c>
      <c r="W56" s="263">
        <v>6</v>
      </c>
      <c r="X56" s="1255">
        <v>190</v>
      </c>
      <c r="Y56" s="1261">
        <f t="shared" si="25"/>
        <v>1140</v>
      </c>
      <c r="Z56" s="263">
        <v>30</v>
      </c>
      <c r="AA56" s="1255">
        <v>6</v>
      </c>
      <c r="AB56" s="1261">
        <f t="shared" si="17"/>
        <v>180</v>
      </c>
      <c r="AC56" s="683">
        <f t="shared" si="29"/>
        <v>57</v>
      </c>
      <c r="AD56" s="636">
        <f t="shared" si="30"/>
        <v>31500</v>
      </c>
      <c r="AE56" s="1229"/>
    </row>
    <row r="57" spans="1:56" ht="69" customHeight="1" x14ac:dyDescent="0.25">
      <c r="A57" s="260">
        <v>37</v>
      </c>
      <c r="B57" s="261" t="s">
        <v>1985</v>
      </c>
      <c r="C57" s="569" t="s">
        <v>102</v>
      </c>
      <c r="D57" s="1690" t="s">
        <v>330</v>
      </c>
      <c r="E57" s="953" t="s">
        <v>1400</v>
      </c>
      <c r="F57" s="953" t="s">
        <v>1400</v>
      </c>
      <c r="G57" s="569" t="s">
        <v>301</v>
      </c>
      <c r="H57" s="262">
        <v>3</v>
      </c>
      <c r="I57" s="1255">
        <v>3400</v>
      </c>
      <c r="J57" s="1261">
        <f t="shared" si="26"/>
        <v>10200</v>
      </c>
      <c r="K57" s="262">
        <v>3</v>
      </c>
      <c r="L57" s="1255">
        <v>3000</v>
      </c>
      <c r="M57" s="1261">
        <f t="shared" si="27"/>
        <v>9000</v>
      </c>
      <c r="N57" s="262">
        <v>3</v>
      </c>
      <c r="O57" s="1255">
        <v>2900</v>
      </c>
      <c r="P57" s="1261">
        <f t="shared" si="28"/>
        <v>8700</v>
      </c>
      <c r="Q57" s="263">
        <v>6</v>
      </c>
      <c r="R57" s="1255">
        <v>190</v>
      </c>
      <c r="S57" s="1261">
        <f t="shared" si="23"/>
        <v>1140</v>
      </c>
      <c r="T57" s="263">
        <v>6</v>
      </c>
      <c r="U57" s="1255">
        <v>190</v>
      </c>
      <c r="V57" s="1261">
        <f t="shared" si="24"/>
        <v>1140</v>
      </c>
      <c r="W57" s="263">
        <v>6</v>
      </c>
      <c r="X57" s="1255">
        <v>190</v>
      </c>
      <c r="Y57" s="1261">
        <f t="shared" si="25"/>
        <v>1140</v>
      </c>
      <c r="Z57" s="263">
        <v>30</v>
      </c>
      <c r="AA57" s="1255">
        <v>6</v>
      </c>
      <c r="AB57" s="1261">
        <f t="shared" si="17"/>
        <v>180</v>
      </c>
      <c r="AC57" s="683">
        <f t="shared" si="29"/>
        <v>57</v>
      </c>
      <c r="AD57" s="636">
        <f t="shared" si="30"/>
        <v>31500</v>
      </c>
      <c r="AE57" s="1229"/>
    </row>
    <row r="58" spans="1:56" ht="65.25" customHeight="1" x14ac:dyDescent="0.25">
      <c r="A58" s="594">
        <v>38</v>
      </c>
      <c r="B58" s="1239" t="s">
        <v>1609</v>
      </c>
      <c r="C58" s="598" t="s">
        <v>102</v>
      </c>
      <c r="D58" s="1698" t="s">
        <v>1197</v>
      </c>
      <c r="E58" s="1022" t="s">
        <v>1163</v>
      </c>
      <c r="F58" s="1022" t="s">
        <v>1149</v>
      </c>
      <c r="G58" s="1590" t="s">
        <v>1252</v>
      </c>
      <c r="H58" s="599">
        <v>44</v>
      </c>
      <c r="I58" s="560">
        <v>3400</v>
      </c>
      <c r="J58" s="289">
        <f t="shared" si="26"/>
        <v>149600</v>
      </c>
      <c r="K58" s="599">
        <v>44</v>
      </c>
      <c r="L58" s="560">
        <v>3000</v>
      </c>
      <c r="M58" s="289">
        <f t="shared" si="27"/>
        <v>132000</v>
      </c>
      <c r="N58" s="599">
        <v>44</v>
      </c>
      <c r="O58" s="560">
        <v>2900</v>
      </c>
      <c r="P58" s="289">
        <f t="shared" si="28"/>
        <v>127600</v>
      </c>
      <c r="Q58" s="599">
        <v>280</v>
      </c>
      <c r="R58" s="560">
        <v>190</v>
      </c>
      <c r="S58" s="289">
        <f t="shared" si="23"/>
        <v>53200</v>
      </c>
      <c r="T58" s="599">
        <v>280</v>
      </c>
      <c r="U58" s="560">
        <v>190</v>
      </c>
      <c r="V58" s="289">
        <f t="shared" si="24"/>
        <v>53200</v>
      </c>
      <c r="W58" s="599">
        <v>280</v>
      </c>
      <c r="X58" s="560">
        <v>190</v>
      </c>
      <c r="Y58" s="289">
        <f t="shared" si="25"/>
        <v>53200</v>
      </c>
      <c r="Z58" s="599">
        <v>972</v>
      </c>
      <c r="AA58" s="560">
        <v>6</v>
      </c>
      <c r="AB58" s="289">
        <f t="shared" si="17"/>
        <v>5832</v>
      </c>
      <c r="AC58" s="684">
        <f t="shared" si="29"/>
        <v>1944</v>
      </c>
      <c r="AD58" s="636">
        <f t="shared" si="30"/>
        <v>574632</v>
      </c>
      <c r="AE58" s="1229"/>
    </row>
    <row r="59" spans="1:56" ht="69" customHeight="1" x14ac:dyDescent="0.25">
      <c r="A59" s="260">
        <v>39</v>
      </c>
      <c r="B59" s="261" t="s">
        <v>1986</v>
      </c>
      <c r="C59" s="569" t="s">
        <v>102</v>
      </c>
      <c r="D59" s="1690" t="s">
        <v>330</v>
      </c>
      <c r="E59" s="953" t="s">
        <v>1400</v>
      </c>
      <c r="F59" s="953" t="s">
        <v>1400</v>
      </c>
      <c r="G59" s="569" t="s">
        <v>301</v>
      </c>
      <c r="H59" s="262">
        <v>3</v>
      </c>
      <c r="I59" s="1255">
        <v>3400</v>
      </c>
      <c r="J59" s="1261">
        <f t="shared" si="26"/>
        <v>10200</v>
      </c>
      <c r="K59" s="262">
        <v>3</v>
      </c>
      <c r="L59" s="1255">
        <v>3000</v>
      </c>
      <c r="M59" s="1261">
        <f t="shared" si="27"/>
        <v>9000</v>
      </c>
      <c r="N59" s="262">
        <v>3</v>
      </c>
      <c r="O59" s="1255">
        <v>2900</v>
      </c>
      <c r="P59" s="1261">
        <f t="shared" si="28"/>
        <v>8700</v>
      </c>
      <c r="Q59" s="263">
        <v>6</v>
      </c>
      <c r="R59" s="1255">
        <v>190</v>
      </c>
      <c r="S59" s="1261">
        <f t="shared" si="23"/>
        <v>1140</v>
      </c>
      <c r="T59" s="263">
        <v>6</v>
      </c>
      <c r="U59" s="1255">
        <v>190</v>
      </c>
      <c r="V59" s="1261">
        <f t="shared" si="24"/>
        <v>1140</v>
      </c>
      <c r="W59" s="263">
        <v>6</v>
      </c>
      <c r="X59" s="1255">
        <v>190</v>
      </c>
      <c r="Y59" s="1261">
        <f t="shared" si="25"/>
        <v>1140</v>
      </c>
      <c r="Z59" s="263">
        <v>30</v>
      </c>
      <c r="AA59" s="1255">
        <v>6</v>
      </c>
      <c r="AB59" s="1261">
        <f t="shared" si="17"/>
        <v>180</v>
      </c>
      <c r="AC59" s="683">
        <f t="shared" si="29"/>
        <v>57</v>
      </c>
      <c r="AD59" s="636">
        <f t="shared" si="30"/>
        <v>31500</v>
      </c>
      <c r="AE59" s="1229"/>
    </row>
    <row r="60" spans="1:56" s="1023" customFormat="1" ht="99.75" customHeight="1" x14ac:dyDescent="0.25">
      <c r="A60" s="594">
        <v>40</v>
      </c>
      <c r="B60" s="261" t="s">
        <v>2644</v>
      </c>
      <c r="C60" s="261" t="s">
        <v>105</v>
      </c>
      <c r="D60" s="1690" t="s">
        <v>1255</v>
      </c>
      <c r="E60" s="953" t="s">
        <v>2646</v>
      </c>
      <c r="F60" s="953" t="s">
        <v>2647</v>
      </c>
      <c r="G60" s="569" t="s">
        <v>2645</v>
      </c>
      <c r="H60" s="407">
        <v>3</v>
      </c>
      <c r="I60" s="1255">
        <v>7300</v>
      </c>
      <c r="J60" s="1261">
        <f t="shared" si="26"/>
        <v>21900</v>
      </c>
      <c r="K60" s="407">
        <v>3</v>
      </c>
      <c r="L60" s="1255">
        <v>6650</v>
      </c>
      <c r="M60" s="1261">
        <f t="shared" si="27"/>
        <v>19950</v>
      </c>
      <c r="N60" s="407">
        <v>3</v>
      </c>
      <c r="O60" s="1255">
        <v>6050</v>
      </c>
      <c r="P60" s="1261">
        <f t="shared" si="28"/>
        <v>18150</v>
      </c>
      <c r="Q60" s="407">
        <v>11</v>
      </c>
      <c r="R60" s="1255">
        <v>190</v>
      </c>
      <c r="S60" s="1261">
        <f t="shared" si="23"/>
        <v>2090</v>
      </c>
      <c r="T60" s="407">
        <v>11</v>
      </c>
      <c r="U60" s="1255">
        <v>190</v>
      </c>
      <c r="V60" s="1261">
        <f t="shared" si="24"/>
        <v>2090</v>
      </c>
      <c r="W60" s="407">
        <v>11</v>
      </c>
      <c r="X60" s="1255">
        <v>190</v>
      </c>
      <c r="Y60" s="1261">
        <f t="shared" si="25"/>
        <v>2090</v>
      </c>
      <c r="Z60" s="579">
        <v>693</v>
      </c>
      <c r="AA60" s="1261">
        <v>6</v>
      </c>
      <c r="AB60" s="1261">
        <f t="shared" si="17"/>
        <v>4158</v>
      </c>
      <c r="AC60" s="554">
        <f t="shared" si="29"/>
        <v>735</v>
      </c>
      <c r="AD60" s="540">
        <f t="shared" si="30"/>
        <v>70428</v>
      </c>
      <c r="AE60" s="1229"/>
      <c r="AJ60" s="934"/>
      <c r="AK60" s="934"/>
      <c r="AL60" s="934"/>
      <c r="AM60" s="934"/>
      <c r="AN60" s="934"/>
      <c r="AO60" s="934"/>
      <c r="AP60" s="934"/>
      <c r="AQ60" s="934"/>
      <c r="AR60" s="934"/>
      <c r="AS60" s="934"/>
      <c r="AT60" s="934"/>
      <c r="AU60" s="934"/>
      <c r="AV60" s="934"/>
      <c r="AW60" s="934"/>
      <c r="AX60" s="934"/>
      <c r="AY60" s="934"/>
      <c r="AZ60" s="934"/>
      <c r="BA60" s="934"/>
      <c r="BB60" s="934"/>
      <c r="BC60" s="934"/>
    </row>
    <row r="61" spans="1:56" s="790" customFormat="1" ht="87.75" customHeight="1" x14ac:dyDescent="0.25">
      <c r="A61" s="260">
        <v>41</v>
      </c>
      <c r="B61" s="996" t="s">
        <v>1780</v>
      </c>
      <c r="C61" s="261" t="s">
        <v>102</v>
      </c>
      <c r="D61" s="1557" t="s">
        <v>1779</v>
      </c>
      <c r="E61" s="1024" t="s">
        <v>2070</v>
      </c>
      <c r="F61" s="1024" t="s">
        <v>2405</v>
      </c>
      <c r="G61" s="1591" t="s">
        <v>301</v>
      </c>
      <c r="H61" s="920"/>
      <c r="I61" s="266"/>
      <c r="J61" s="252"/>
      <c r="K61" s="920"/>
      <c r="L61" s="266"/>
      <c r="M61" s="265"/>
      <c r="N61" s="920"/>
      <c r="O61" s="570"/>
      <c r="P61" s="265"/>
      <c r="Q61" s="920">
        <v>8</v>
      </c>
      <c r="R61" s="1255">
        <v>190</v>
      </c>
      <c r="S61" s="1261">
        <f t="shared" si="23"/>
        <v>1520</v>
      </c>
      <c r="T61" s="920">
        <v>8</v>
      </c>
      <c r="U61" s="1255">
        <v>190</v>
      </c>
      <c r="V61" s="1261">
        <f t="shared" si="24"/>
        <v>1520</v>
      </c>
      <c r="W61" s="920">
        <v>8</v>
      </c>
      <c r="X61" s="1255">
        <v>190</v>
      </c>
      <c r="Y61" s="1261">
        <f t="shared" si="25"/>
        <v>1520</v>
      </c>
      <c r="Z61" s="920">
        <v>24</v>
      </c>
      <c r="AA61" s="1261">
        <v>6</v>
      </c>
      <c r="AB61" s="1261">
        <f t="shared" si="17"/>
        <v>144</v>
      </c>
      <c r="AC61" s="554">
        <f t="shared" si="29"/>
        <v>48</v>
      </c>
      <c r="AD61" s="540">
        <f t="shared" si="30"/>
        <v>4704</v>
      </c>
      <c r="AE61" s="1020"/>
      <c r="AF61" s="790">
        <v>54</v>
      </c>
      <c r="AI61" s="1021"/>
      <c r="AJ61" s="934"/>
      <c r="AK61" s="934"/>
      <c r="AL61" s="934"/>
      <c r="AM61" s="934"/>
      <c r="AN61" s="934"/>
      <c r="AO61" s="934"/>
      <c r="AP61" s="934"/>
      <c r="AQ61" s="934"/>
      <c r="AR61" s="934"/>
      <c r="AS61" s="934"/>
      <c r="AT61" s="934"/>
      <c r="AU61" s="934"/>
      <c r="AV61" s="934"/>
      <c r="AW61" s="934"/>
      <c r="AX61" s="934"/>
      <c r="AY61" s="934"/>
      <c r="AZ61" s="934"/>
      <c r="BA61" s="934"/>
      <c r="BB61" s="934"/>
      <c r="BC61" s="934"/>
      <c r="BD61" s="1031"/>
    </row>
    <row r="62" spans="1:56" s="790" customFormat="1" ht="77.25" customHeight="1" x14ac:dyDescent="0.25">
      <c r="A62" s="594">
        <v>42</v>
      </c>
      <c r="B62" s="996" t="s">
        <v>1781</v>
      </c>
      <c r="C62" s="261" t="s">
        <v>102</v>
      </c>
      <c r="D62" s="1557" t="s">
        <v>1779</v>
      </c>
      <c r="E62" s="1024" t="s">
        <v>2071</v>
      </c>
      <c r="F62" s="1024" t="s">
        <v>2072</v>
      </c>
      <c r="G62" s="1591" t="s">
        <v>301</v>
      </c>
      <c r="H62" s="920"/>
      <c r="I62" s="266"/>
      <c r="J62" s="252"/>
      <c r="K62" s="920"/>
      <c r="L62" s="266"/>
      <c r="M62" s="265"/>
      <c r="N62" s="920"/>
      <c r="O62" s="570"/>
      <c r="P62" s="265"/>
      <c r="Q62" s="920">
        <v>8</v>
      </c>
      <c r="R62" s="1255">
        <v>190</v>
      </c>
      <c r="S62" s="1261">
        <f t="shared" si="23"/>
        <v>1520</v>
      </c>
      <c r="T62" s="920">
        <v>8</v>
      </c>
      <c r="U62" s="1255">
        <v>190</v>
      </c>
      <c r="V62" s="1261">
        <f t="shared" si="24"/>
        <v>1520</v>
      </c>
      <c r="W62" s="920">
        <v>8</v>
      </c>
      <c r="X62" s="1255">
        <v>190</v>
      </c>
      <c r="Y62" s="1261">
        <f t="shared" si="25"/>
        <v>1520</v>
      </c>
      <c r="Z62" s="920">
        <v>24</v>
      </c>
      <c r="AA62" s="1261">
        <v>6</v>
      </c>
      <c r="AB62" s="1261">
        <f t="shared" si="17"/>
        <v>144</v>
      </c>
      <c r="AC62" s="554">
        <f t="shared" si="29"/>
        <v>48</v>
      </c>
      <c r="AD62" s="540">
        <f t="shared" si="30"/>
        <v>4704</v>
      </c>
      <c r="AE62" s="1020"/>
      <c r="AF62" s="790">
        <v>54</v>
      </c>
      <c r="AI62" s="1021"/>
      <c r="AJ62" s="934"/>
      <c r="AK62" s="934"/>
      <c r="AL62" s="934"/>
      <c r="AM62" s="934"/>
      <c r="AN62" s="934"/>
      <c r="AO62" s="934"/>
      <c r="AP62" s="934"/>
      <c r="AQ62" s="934"/>
      <c r="AR62" s="934"/>
      <c r="AS62" s="934"/>
      <c r="AT62" s="934"/>
      <c r="AU62" s="934"/>
      <c r="AV62" s="934"/>
      <c r="AW62" s="934"/>
      <c r="AX62" s="934"/>
      <c r="AY62" s="934"/>
      <c r="AZ62" s="934"/>
      <c r="BA62" s="934"/>
      <c r="BB62" s="934"/>
      <c r="BC62" s="934"/>
      <c r="BD62" s="1031"/>
    </row>
    <row r="63" spans="1:56" s="790" customFormat="1" ht="94.5" customHeight="1" x14ac:dyDescent="0.25">
      <c r="A63" s="260">
        <v>43</v>
      </c>
      <c r="B63" s="996" t="s">
        <v>1782</v>
      </c>
      <c r="C63" s="261" t="s">
        <v>102</v>
      </c>
      <c r="D63" s="1557" t="s">
        <v>1779</v>
      </c>
      <c r="E63" s="1024" t="s">
        <v>2073</v>
      </c>
      <c r="F63" s="1024" t="s">
        <v>2074</v>
      </c>
      <c r="G63" s="1591" t="s">
        <v>301</v>
      </c>
      <c r="H63" s="920"/>
      <c r="I63" s="266"/>
      <c r="J63" s="252"/>
      <c r="K63" s="920"/>
      <c r="L63" s="266"/>
      <c r="M63" s="265"/>
      <c r="N63" s="920"/>
      <c r="O63" s="570"/>
      <c r="P63" s="265"/>
      <c r="Q63" s="920">
        <v>8</v>
      </c>
      <c r="R63" s="1255">
        <v>190</v>
      </c>
      <c r="S63" s="1261">
        <f t="shared" si="23"/>
        <v>1520</v>
      </c>
      <c r="T63" s="920">
        <v>8</v>
      </c>
      <c r="U63" s="1255">
        <v>190</v>
      </c>
      <c r="V63" s="1261">
        <f t="shared" si="24"/>
        <v>1520</v>
      </c>
      <c r="W63" s="920">
        <v>8</v>
      </c>
      <c r="X63" s="1255">
        <v>190</v>
      </c>
      <c r="Y63" s="1261">
        <f t="shared" si="25"/>
        <v>1520</v>
      </c>
      <c r="Z63" s="920">
        <v>24</v>
      </c>
      <c r="AA63" s="1261">
        <v>6</v>
      </c>
      <c r="AB63" s="1261">
        <f t="shared" si="17"/>
        <v>144</v>
      </c>
      <c r="AC63" s="554">
        <f t="shared" si="29"/>
        <v>48</v>
      </c>
      <c r="AD63" s="540">
        <f t="shared" si="30"/>
        <v>4704</v>
      </c>
      <c r="AE63" s="1020"/>
      <c r="AF63" s="790">
        <v>54</v>
      </c>
      <c r="AI63" s="1021"/>
      <c r="AJ63" s="934"/>
      <c r="AK63" s="934"/>
      <c r="AL63" s="934"/>
      <c r="AM63" s="934"/>
      <c r="AN63" s="934"/>
      <c r="AO63" s="934"/>
      <c r="AP63" s="934"/>
      <c r="AQ63" s="934"/>
      <c r="AR63" s="934"/>
      <c r="AS63" s="934"/>
      <c r="AT63" s="934"/>
      <c r="AU63" s="934"/>
      <c r="AV63" s="934"/>
      <c r="AW63" s="934"/>
      <c r="AX63" s="934"/>
      <c r="AY63" s="934"/>
      <c r="AZ63" s="934"/>
      <c r="BA63" s="934"/>
      <c r="BB63" s="934"/>
      <c r="BC63" s="934"/>
      <c r="BD63" s="1031"/>
    </row>
    <row r="64" spans="1:56" s="367" customFormat="1" ht="46.5" customHeight="1" x14ac:dyDescent="0.25">
      <c r="A64" s="594">
        <v>44</v>
      </c>
      <c r="B64" s="230" t="s">
        <v>2650</v>
      </c>
      <c r="C64" s="261" t="s">
        <v>99</v>
      </c>
      <c r="D64" s="1383" t="s">
        <v>340</v>
      </c>
      <c r="E64" s="552">
        <v>46101</v>
      </c>
      <c r="F64" s="552">
        <v>46102</v>
      </c>
      <c r="G64" s="267" t="s">
        <v>2512</v>
      </c>
      <c r="H64" s="538"/>
      <c r="I64" s="266"/>
      <c r="J64" s="252"/>
      <c r="K64" s="538"/>
      <c r="L64" s="266"/>
      <c r="M64" s="265"/>
      <c r="N64" s="538"/>
      <c r="O64" s="1255"/>
      <c r="P64" s="265"/>
      <c r="Q64" s="538">
        <v>18</v>
      </c>
      <c r="R64" s="1255">
        <v>190</v>
      </c>
      <c r="S64" s="1261">
        <f t="shared" si="23"/>
        <v>3420</v>
      </c>
      <c r="T64" s="538">
        <v>18</v>
      </c>
      <c r="U64" s="1255">
        <v>190</v>
      </c>
      <c r="V64" s="1261">
        <f t="shared" si="24"/>
        <v>3420</v>
      </c>
      <c r="W64" s="538">
        <v>18</v>
      </c>
      <c r="X64" s="1255">
        <v>190</v>
      </c>
      <c r="Y64" s="1261">
        <f t="shared" si="25"/>
        <v>3420</v>
      </c>
      <c r="Z64" s="563">
        <v>54</v>
      </c>
      <c r="AA64" s="1261">
        <v>6</v>
      </c>
      <c r="AB64" s="1261">
        <f t="shared" si="17"/>
        <v>324</v>
      </c>
      <c r="AC64" s="539">
        <f t="shared" si="29"/>
        <v>108</v>
      </c>
      <c r="AD64" s="540">
        <f t="shared" si="30"/>
        <v>10584</v>
      </c>
      <c r="AE64" s="872"/>
      <c r="AF64" s="367" t="s">
        <v>2513</v>
      </c>
      <c r="AG64" s="873"/>
      <c r="AI64" s="533"/>
      <c r="AJ64" s="315"/>
      <c r="AK64" s="315"/>
      <c r="AL64" s="315"/>
      <c r="AM64" s="315"/>
      <c r="AN64" s="315"/>
      <c r="AO64" s="315"/>
      <c r="AP64" s="315"/>
      <c r="AQ64" s="315"/>
      <c r="AR64" s="315"/>
      <c r="AS64" s="315"/>
      <c r="AT64" s="315"/>
      <c r="AU64" s="315"/>
      <c r="AV64" s="315"/>
      <c r="AW64" s="315"/>
      <c r="AX64" s="315"/>
      <c r="AY64" s="315"/>
      <c r="AZ64" s="315"/>
      <c r="BA64" s="315"/>
      <c r="BB64" s="315"/>
      <c r="BC64" s="315"/>
      <c r="BD64" s="413"/>
    </row>
    <row r="65" spans="1:56" s="312" customFormat="1" ht="126" customHeight="1" x14ac:dyDescent="0.25">
      <c r="A65" s="260">
        <v>45</v>
      </c>
      <c r="B65" s="277" t="s">
        <v>2648</v>
      </c>
      <c r="C65" s="261" t="s">
        <v>102</v>
      </c>
      <c r="D65" s="1469" t="s">
        <v>2649</v>
      </c>
      <c r="E65" s="555">
        <v>46375</v>
      </c>
      <c r="F65" s="555">
        <v>46376</v>
      </c>
      <c r="G65" s="294" t="s">
        <v>783</v>
      </c>
      <c r="H65" s="278"/>
      <c r="I65" s="572"/>
      <c r="J65" s="278"/>
      <c r="K65" s="278"/>
      <c r="L65" s="572"/>
      <c r="M65" s="299"/>
      <c r="N65" s="278"/>
      <c r="O65" s="1237"/>
      <c r="P65" s="288"/>
      <c r="Q65" s="252">
        <v>12</v>
      </c>
      <c r="R65" s="1255">
        <v>190</v>
      </c>
      <c r="S65" s="1261">
        <f t="shared" si="23"/>
        <v>2280</v>
      </c>
      <c r="T65" s="252">
        <v>12</v>
      </c>
      <c r="U65" s="1255">
        <v>190</v>
      </c>
      <c r="V65" s="1261">
        <f t="shared" si="24"/>
        <v>2280</v>
      </c>
      <c r="W65" s="252">
        <v>12</v>
      </c>
      <c r="X65" s="1255">
        <v>190</v>
      </c>
      <c r="Y65" s="1261">
        <f t="shared" si="25"/>
        <v>2280</v>
      </c>
      <c r="Z65" s="265">
        <v>36</v>
      </c>
      <c r="AA65" s="1255">
        <v>6</v>
      </c>
      <c r="AB65" s="1261">
        <f t="shared" si="17"/>
        <v>216</v>
      </c>
      <c r="AC65" s="1261">
        <f t="shared" si="29"/>
        <v>72</v>
      </c>
      <c r="AD65" s="1261">
        <f t="shared" si="30"/>
        <v>7056</v>
      </c>
      <c r="AE65" s="644"/>
      <c r="AJ65" s="315"/>
      <c r="AK65" s="315"/>
      <c r="AL65" s="315"/>
      <c r="AM65" s="315"/>
      <c r="AN65" s="315"/>
      <c r="AO65" s="315"/>
      <c r="AP65" s="315"/>
      <c r="AQ65" s="315"/>
      <c r="AR65" s="315"/>
      <c r="AS65" s="315"/>
      <c r="AT65" s="315"/>
      <c r="AU65" s="315"/>
      <c r="AV65" s="315"/>
      <c r="AW65" s="315"/>
      <c r="AX65" s="315"/>
      <c r="AY65" s="315"/>
      <c r="AZ65" s="315"/>
      <c r="BA65" s="315"/>
      <c r="BB65" s="315"/>
      <c r="BC65" s="315"/>
    </row>
    <row r="66" spans="1:56" s="367" customFormat="1" ht="46.5" customHeight="1" x14ac:dyDescent="0.25">
      <c r="A66" s="870">
        <v>1</v>
      </c>
      <c r="B66" s="1379" t="s">
        <v>2522</v>
      </c>
      <c r="C66" s="1442" t="s">
        <v>99</v>
      </c>
      <c r="D66" s="1383" t="s">
        <v>340</v>
      </c>
      <c r="E66" s="1382">
        <v>46059</v>
      </c>
      <c r="F66" s="1382">
        <v>46060</v>
      </c>
      <c r="G66" s="1381" t="s">
        <v>2595</v>
      </c>
      <c r="H66" s="1424"/>
      <c r="I66" s="1394"/>
      <c r="J66" s="1393"/>
      <c r="K66" s="1424"/>
      <c r="L66" s="1394"/>
      <c r="M66" s="1395"/>
      <c r="N66" s="1424"/>
      <c r="O66" s="1385"/>
      <c r="P66" s="1395"/>
      <c r="Q66" s="1424">
        <v>32</v>
      </c>
      <c r="R66" s="1385">
        <v>190</v>
      </c>
      <c r="S66" s="1386">
        <f>Q66*R66</f>
        <v>6080</v>
      </c>
      <c r="T66" s="1424">
        <v>32</v>
      </c>
      <c r="U66" s="1385">
        <v>190</v>
      </c>
      <c r="V66" s="1386">
        <f>T66*U66</f>
        <v>6080</v>
      </c>
      <c r="W66" s="1424">
        <v>32</v>
      </c>
      <c r="X66" s="1385">
        <v>190</v>
      </c>
      <c r="Y66" s="1386">
        <f>W66*X66</f>
        <v>6080</v>
      </c>
      <c r="Z66" s="1406">
        <v>96</v>
      </c>
      <c r="AA66" s="1386">
        <v>6</v>
      </c>
      <c r="AB66" s="1386">
        <f>Z66*AA66</f>
        <v>576</v>
      </c>
      <c r="AE66" s="539">
        <f>H66+K66+N66+Q66+T66+W66+Z66</f>
        <v>192</v>
      </c>
      <c r="AF66" s="540">
        <f>J66+M66+P66+S66+V66+Y66+AB66</f>
        <v>18816</v>
      </c>
      <c r="AG66" s="872"/>
      <c r="AH66" s="367" t="s">
        <v>2523</v>
      </c>
      <c r="AI66" s="873"/>
      <c r="AO66" s="533"/>
      <c r="AP66" s="315"/>
      <c r="AQ66" s="315"/>
      <c r="AR66" s="315"/>
      <c r="AS66" s="315"/>
      <c r="AT66" s="315"/>
      <c r="AU66" s="315"/>
      <c r="AV66" s="315"/>
      <c r="AW66" s="315"/>
      <c r="AX66" s="315"/>
      <c r="AY66" s="315"/>
      <c r="AZ66" s="315"/>
      <c r="BA66" s="315"/>
      <c r="BB66" s="413"/>
    </row>
    <row r="67" spans="1:56" s="367" customFormat="1" ht="46.5" customHeight="1" x14ac:dyDescent="0.25">
      <c r="A67" s="870">
        <v>2</v>
      </c>
      <c r="B67" s="1379" t="s">
        <v>2521</v>
      </c>
      <c r="C67" s="1442" t="s">
        <v>99</v>
      </c>
      <c r="D67" s="1383" t="s">
        <v>340</v>
      </c>
      <c r="E67" s="1382">
        <v>46052</v>
      </c>
      <c r="F67" s="1382">
        <v>46053</v>
      </c>
      <c r="G67" s="1381" t="s">
        <v>2512</v>
      </c>
      <c r="H67" s="1424"/>
      <c r="I67" s="1394"/>
      <c r="J67" s="1393"/>
      <c r="K67" s="1424"/>
      <c r="L67" s="1394"/>
      <c r="M67" s="1395"/>
      <c r="N67" s="1424"/>
      <c r="O67" s="1385"/>
      <c r="P67" s="1395"/>
      <c r="Q67" s="1424">
        <v>32</v>
      </c>
      <c r="R67" s="1385">
        <v>190</v>
      </c>
      <c r="S67" s="1386">
        <f>Q67*R67</f>
        <v>6080</v>
      </c>
      <c r="T67" s="1424">
        <v>32</v>
      </c>
      <c r="U67" s="1385">
        <v>190</v>
      </c>
      <c r="V67" s="1386">
        <f>T67*U67</f>
        <v>6080</v>
      </c>
      <c r="W67" s="1424">
        <v>32</v>
      </c>
      <c r="X67" s="1385">
        <v>190</v>
      </c>
      <c r="Y67" s="1386">
        <f>W67*X67</f>
        <v>6080</v>
      </c>
      <c r="Z67" s="1406">
        <v>96</v>
      </c>
      <c r="AA67" s="1386">
        <v>6</v>
      </c>
      <c r="AB67" s="1386">
        <f>Z67*AA67</f>
        <v>576</v>
      </c>
      <c r="AE67" s="539">
        <f>H67+K67+N67+Q67+T67+W67+Z67</f>
        <v>192</v>
      </c>
      <c r="AF67" s="540">
        <f>J67+M67+P67+S67+V67+Y67+AB67</f>
        <v>18816</v>
      </c>
      <c r="AG67" s="872"/>
      <c r="AH67" s="367" t="s">
        <v>2513</v>
      </c>
      <c r="AI67" s="873"/>
      <c r="AO67" s="533"/>
      <c r="AP67" s="315"/>
      <c r="AQ67" s="315"/>
      <c r="AR67" s="315"/>
      <c r="AS67" s="315"/>
      <c r="AT67" s="315"/>
      <c r="AU67" s="315"/>
      <c r="AV67" s="315"/>
      <c r="AW67" s="315"/>
      <c r="AX67" s="315"/>
      <c r="AY67" s="315"/>
      <c r="AZ67" s="315"/>
      <c r="BA67" s="315"/>
      <c r="BB67" s="413"/>
    </row>
    <row r="68" spans="1:56" s="1388" customFormat="1" ht="60.75" customHeight="1" x14ac:dyDescent="0.3">
      <c r="A68" s="313">
        <v>1</v>
      </c>
      <c r="B68" s="1379" t="s">
        <v>1620</v>
      </c>
      <c r="C68" s="1380" t="s">
        <v>102</v>
      </c>
      <c r="D68" s="1383" t="s">
        <v>1324</v>
      </c>
      <c r="E68" s="1382" t="s">
        <v>1153</v>
      </c>
      <c r="F68" s="1382" t="s">
        <v>1153</v>
      </c>
      <c r="G68" s="1381" t="s">
        <v>1350</v>
      </c>
      <c r="H68" s="1384">
        <v>6</v>
      </c>
      <c r="I68" s="1385">
        <v>3400</v>
      </c>
      <c r="J68" s="1386">
        <f>H68*I68</f>
        <v>20400</v>
      </c>
      <c r="K68" s="1384">
        <v>6</v>
      </c>
      <c r="L68" s="1385">
        <v>3000</v>
      </c>
      <c r="M68" s="1386">
        <f>K68*L68</f>
        <v>18000</v>
      </c>
      <c r="N68" s="1384">
        <v>6</v>
      </c>
      <c r="O68" s="1385">
        <v>2900</v>
      </c>
      <c r="P68" s="1386">
        <f>N68*O68</f>
        <v>17400</v>
      </c>
      <c r="Q68" s="1387">
        <v>60</v>
      </c>
      <c r="R68" s="1385">
        <v>190</v>
      </c>
      <c r="S68" s="1386">
        <f>Q68*R68</f>
        <v>11400</v>
      </c>
      <c r="T68" s="1387">
        <v>60</v>
      </c>
      <c r="U68" s="1385">
        <v>190</v>
      </c>
      <c r="V68" s="1386">
        <f>T68*U68</f>
        <v>11400</v>
      </c>
      <c r="W68" s="1387">
        <v>60</v>
      </c>
      <c r="X68" s="1385">
        <v>190</v>
      </c>
      <c r="Y68" s="1386">
        <f>W68*X68</f>
        <v>11400</v>
      </c>
      <c r="Z68" s="1387">
        <v>18</v>
      </c>
      <c r="AA68" s="1386">
        <v>6</v>
      </c>
      <c r="AB68" s="1386">
        <f>Z68*AA68</f>
        <v>108</v>
      </c>
      <c r="AC68" s="763"/>
      <c r="AD68" s="763"/>
      <c r="AE68" s="1389">
        <f>H68+K68+N68+Q68+T68+W68+Z68</f>
        <v>216</v>
      </c>
      <c r="AF68" s="1390">
        <f>J68+M68+P68+S68+V68+Y68+AB68</f>
        <v>90108</v>
      </c>
      <c r="AG68" s="1391"/>
      <c r="AH68" s="777"/>
      <c r="AI68" s="777"/>
      <c r="AJ68" s="777"/>
      <c r="AK68" s="777"/>
      <c r="AL68" s="777"/>
      <c r="AM68" s="777"/>
      <c r="AN68" s="777"/>
      <c r="AO68" s="777"/>
      <c r="AP68" s="777"/>
    </row>
    <row r="69" spans="1:56" s="1388" customFormat="1" ht="73.5" customHeight="1" x14ac:dyDescent="0.3">
      <c r="A69" s="313">
        <v>2</v>
      </c>
      <c r="B69" s="1379" t="s">
        <v>1195</v>
      </c>
      <c r="C69" s="1380" t="s">
        <v>102</v>
      </c>
      <c r="D69" s="1383" t="s">
        <v>1197</v>
      </c>
      <c r="E69" s="1382" t="s">
        <v>1153</v>
      </c>
      <c r="F69" s="1382" t="s">
        <v>1153</v>
      </c>
      <c r="G69" s="1381" t="s">
        <v>309</v>
      </c>
      <c r="H69" s="1384">
        <v>1</v>
      </c>
      <c r="I69" s="1385">
        <v>3400</v>
      </c>
      <c r="J69" s="1386">
        <f>H69*I69</f>
        <v>3400</v>
      </c>
      <c r="K69" s="1384">
        <v>1</v>
      </c>
      <c r="L69" s="1385">
        <v>3000</v>
      </c>
      <c r="M69" s="1386">
        <f>K69*L69</f>
        <v>3000</v>
      </c>
      <c r="N69" s="1384">
        <v>1</v>
      </c>
      <c r="O69" s="1385">
        <v>2900</v>
      </c>
      <c r="P69" s="1386">
        <f>N69*O69</f>
        <v>2900</v>
      </c>
      <c r="Q69" s="1387">
        <v>30</v>
      </c>
      <c r="R69" s="1385">
        <v>190</v>
      </c>
      <c r="S69" s="1386">
        <f>Q69*R69</f>
        <v>5700</v>
      </c>
      <c r="T69" s="1387">
        <v>30</v>
      </c>
      <c r="U69" s="1385">
        <v>190</v>
      </c>
      <c r="V69" s="1386">
        <f>T69*U69</f>
        <v>5700</v>
      </c>
      <c r="W69" s="1387">
        <v>30</v>
      </c>
      <c r="X69" s="1385">
        <v>190</v>
      </c>
      <c r="Y69" s="1386">
        <f>W69*X69</f>
        <v>5700</v>
      </c>
      <c r="Z69" s="1387">
        <v>97</v>
      </c>
      <c r="AA69" s="1386">
        <v>6</v>
      </c>
      <c r="AB69" s="1386">
        <f>Z69*AA69</f>
        <v>582</v>
      </c>
      <c r="AC69" s="763"/>
      <c r="AD69" s="763"/>
      <c r="AE69" s="1389">
        <f>H69+K69+N69+Q69+T69+W69+Z69</f>
        <v>190</v>
      </c>
      <c r="AF69" s="1390">
        <f>J69+M69+P69+S69+V69+Y69+AB69</f>
        <v>26982</v>
      </c>
      <c r="AG69" s="1391"/>
      <c r="AH69" s="777"/>
      <c r="AI69" s="777"/>
      <c r="AJ69" s="777"/>
      <c r="AK69" s="777"/>
      <c r="AL69" s="777"/>
      <c r="AM69" s="777"/>
      <c r="AN69" s="777"/>
      <c r="AO69" s="777"/>
      <c r="AP69" s="777"/>
    </row>
    <row r="70" spans="1:56" s="1788" customFormat="1" ht="17.25" customHeight="1" x14ac:dyDescent="0.25">
      <c r="A70" s="1787" t="s">
        <v>2607</v>
      </c>
    </row>
    <row r="71" spans="1:56" s="1025" customFormat="1" ht="15.75" customHeight="1" x14ac:dyDescent="0.25">
      <c r="A71" s="542"/>
      <c r="B71" s="1026" t="s">
        <v>1824</v>
      </c>
      <c r="D71" s="1699"/>
      <c r="E71" s="1028"/>
      <c r="F71" s="1028"/>
      <c r="AD71" s="950"/>
      <c r="AJ71" s="1029"/>
      <c r="AK71" s="1029"/>
      <c r="AL71" s="1029"/>
      <c r="AM71" s="1029"/>
      <c r="AN71" s="1029"/>
      <c r="AO71" s="1029"/>
      <c r="AP71" s="1029"/>
      <c r="AQ71" s="1029"/>
      <c r="AR71" s="1029"/>
      <c r="AS71" s="1029"/>
      <c r="AT71" s="1029"/>
      <c r="AU71" s="1029"/>
      <c r="AV71" s="1029"/>
      <c r="AW71" s="1029"/>
      <c r="AX71" s="1029"/>
      <c r="AY71" s="1029"/>
      <c r="AZ71" s="1029"/>
      <c r="BA71" s="1029"/>
      <c r="BB71" s="1029"/>
      <c r="BC71" s="1029"/>
    </row>
    <row r="72" spans="1:56" s="790" customFormat="1" ht="46.5" customHeight="1" x14ac:dyDescent="0.25">
      <c r="A72" s="260">
        <v>46</v>
      </c>
      <c r="B72" s="261" t="s">
        <v>1819</v>
      </c>
      <c r="C72" s="261" t="s">
        <v>102</v>
      </c>
      <c r="D72" s="1690" t="s">
        <v>1820</v>
      </c>
      <c r="E72" s="954" t="s">
        <v>43</v>
      </c>
      <c r="F72" s="954" t="s">
        <v>1197</v>
      </c>
      <c r="G72" s="569" t="s">
        <v>1197</v>
      </c>
      <c r="H72" s="407"/>
      <c r="I72" s="1255"/>
      <c r="J72" s="1261"/>
      <c r="K72" s="407"/>
      <c r="L72" s="1255"/>
      <c r="M72" s="1261"/>
      <c r="N72" s="407"/>
      <c r="O72" s="1255"/>
      <c r="P72" s="1261"/>
      <c r="Q72" s="538">
        <v>2</v>
      </c>
      <c r="R72" s="1255">
        <v>190</v>
      </c>
      <c r="S72" s="1261">
        <f t="shared" ref="S72:S83" si="31">Q72*R72</f>
        <v>380</v>
      </c>
      <c r="T72" s="538">
        <v>2</v>
      </c>
      <c r="U72" s="1255">
        <v>190</v>
      </c>
      <c r="V72" s="1261">
        <f t="shared" ref="V72:V83" si="32">T72*U72</f>
        <v>380</v>
      </c>
      <c r="W72" s="538">
        <v>2</v>
      </c>
      <c r="X72" s="1255">
        <v>190</v>
      </c>
      <c r="Y72" s="1261">
        <f t="shared" ref="Y72:Y83" si="33">W72*X72</f>
        <v>380</v>
      </c>
      <c r="Z72" s="538">
        <v>6</v>
      </c>
      <c r="AA72" s="1261">
        <v>6</v>
      </c>
      <c r="AB72" s="263">
        <f>Z72*AA72</f>
        <v>36</v>
      </c>
      <c r="AC72" s="554">
        <f t="shared" ref="AC72:AC83" si="34">H72+K72+N72+Q72+T72+W72+Z72</f>
        <v>12</v>
      </c>
      <c r="AD72" s="540">
        <f>J72+M72+P72+S72+V72+Y72+AB72</f>
        <v>1176</v>
      </c>
      <c r="AE72" s="1020"/>
      <c r="AI72" s="1021"/>
      <c r="AJ72" s="934"/>
      <c r="AK72" s="934"/>
      <c r="AL72" s="934"/>
      <c r="AM72" s="934"/>
      <c r="AN72" s="934"/>
      <c r="AO72" s="934"/>
      <c r="AP72" s="934"/>
      <c r="AQ72" s="934"/>
      <c r="AR72" s="934"/>
      <c r="AS72" s="934"/>
      <c r="AT72" s="934"/>
      <c r="AU72" s="934"/>
      <c r="AV72" s="934"/>
      <c r="AW72" s="934"/>
      <c r="AX72" s="934"/>
      <c r="AY72" s="934"/>
      <c r="AZ72" s="934"/>
      <c r="BA72" s="934"/>
      <c r="BB72" s="934"/>
      <c r="BC72" s="934"/>
      <c r="BD72" s="1031"/>
    </row>
    <row r="73" spans="1:56" s="790" customFormat="1" ht="46.5" customHeight="1" x14ac:dyDescent="0.25">
      <c r="A73" s="260">
        <v>47</v>
      </c>
      <c r="B73" s="261" t="s">
        <v>1821</v>
      </c>
      <c r="C73" s="261" t="s">
        <v>102</v>
      </c>
      <c r="D73" s="1690" t="s">
        <v>1651</v>
      </c>
      <c r="E73" s="953" t="s">
        <v>43</v>
      </c>
      <c r="F73" s="954" t="s">
        <v>1197</v>
      </c>
      <c r="G73" s="569" t="s">
        <v>1197</v>
      </c>
      <c r="H73" s="407"/>
      <c r="I73" s="1255"/>
      <c r="J73" s="1261"/>
      <c r="K73" s="407"/>
      <c r="L73" s="1255"/>
      <c r="M73" s="1261"/>
      <c r="N73" s="407"/>
      <c r="O73" s="1255"/>
      <c r="P73" s="1261"/>
      <c r="Q73" s="538">
        <v>4</v>
      </c>
      <c r="R73" s="1255">
        <v>190</v>
      </c>
      <c r="S73" s="1261">
        <f t="shared" si="31"/>
        <v>760</v>
      </c>
      <c r="T73" s="538">
        <v>4</v>
      </c>
      <c r="U73" s="1255">
        <v>190</v>
      </c>
      <c r="V73" s="1261">
        <f t="shared" si="32"/>
        <v>760</v>
      </c>
      <c r="W73" s="538">
        <v>4</v>
      </c>
      <c r="X73" s="1255">
        <v>190</v>
      </c>
      <c r="Y73" s="1261">
        <f t="shared" si="33"/>
        <v>760</v>
      </c>
      <c r="Z73" s="538">
        <v>12</v>
      </c>
      <c r="AA73" s="1261">
        <v>6</v>
      </c>
      <c r="AB73" s="1261">
        <f>Z73*AA73</f>
        <v>72</v>
      </c>
      <c r="AC73" s="554">
        <f t="shared" si="34"/>
        <v>24</v>
      </c>
      <c r="AD73" s="540">
        <f>J73+M73+P73+S73+V73+Y73+AB73</f>
        <v>2352</v>
      </c>
      <c r="AE73" s="1020"/>
      <c r="AI73" s="1021"/>
      <c r="AJ73" s="934"/>
      <c r="AK73" s="934"/>
      <c r="AL73" s="934"/>
      <c r="AM73" s="934"/>
      <c r="AN73" s="934"/>
      <c r="AO73" s="934"/>
      <c r="AP73" s="934"/>
      <c r="AQ73" s="934"/>
      <c r="AR73" s="934"/>
      <c r="AS73" s="934"/>
      <c r="AT73" s="934"/>
      <c r="AU73" s="934"/>
      <c r="AV73" s="934"/>
      <c r="AW73" s="934"/>
      <c r="AX73" s="934"/>
      <c r="AY73" s="934"/>
      <c r="AZ73" s="934"/>
      <c r="BA73" s="934"/>
      <c r="BB73" s="934"/>
      <c r="BC73" s="934"/>
      <c r="BD73" s="1031"/>
    </row>
    <row r="74" spans="1:56" s="790" customFormat="1" ht="46.5" customHeight="1" x14ac:dyDescent="0.25">
      <c r="A74" s="260">
        <v>48</v>
      </c>
      <c r="B74" s="261" t="s">
        <v>1825</v>
      </c>
      <c r="C74" s="261" t="s">
        <v>102</v>
      </c>
      <c r="D74" s="1690" t="s">
        <v>1820</v>
      </c>
      <c r="E74" s="953" t="s">
        <v>43</v>
      </c>
      <c r="F74" s="954" t="s">
        <v>1197</v>
      </c>
      <c r="G74" s="569" t="s">
        <v>1197</v>
      </c>
      <c r="H74" s="407"/>
      <c r="I74" s="1255"/>
      <c r="J74" s="1261"/>
      <c r="K74" s="407"/>
      <c r="L74" s="1255"/>
      <c r="M74" s="1261"/>
      <c r="N74" s="407"/>
      <c r="O74" s="1255"/>
      <c r="P74" s="1261"/>
      <c r="Q74" s="538">
        <v>2</v>
      </c>
      <c r="R74" s="1255">
        <v>190</v>
      </c>
      <c r="S74" s="1261">
        <f t="shared" si="31"/>
        <v>380</v>
      </c>
      <c r="T74" s="538">
        <v>2</v>
      </c>
      <c r="U74" s="1255">
        <v>190</v>
      </c>
      <c r="V74" s="1261">
        <f t="shared" si="32"/>
        <v>380</v>
      </c>
      <c r="W74" s="538">
        <v>2</v>
      </c>
      <c r="X74" s="1255">
        <v>190</v>
      </c>
      <c r="Y74" s="1261">
        <f t="shared" si="33"/>
        <v>380</v>
      </c>
      <c r="Z74" s="538">
        <v>6</v>
      </c>
      <c r="AA74" s="1261">
        <v>6</v>
      </c>
      <c r="AB74" s="1261">
        <f>Z74*AA74</f>
        <v>36</v>
      </c>
      <c r="AC74" s="554">
        <f t="shared" si="34"/>
        <v>12</v>
      </c>
      <c r="AD74" s="540">
        <f>J74+M74+P74+S74+V74+Y74+AB74</f>
        <v>1176</v>
      </c>
      <c r="AE74" s="1020"/>
      <c r="AI74" s="1021"/>
      <c r="AJ74" s="934"/>
      <c r="AK74" s="934"/>
      <c r="AL74" s="934"/>
      <c r="AM74" s="934"/>
      <c r="AN74" s="934"/>
      <c r="AO74" s="934"/>
      <c r="AP74" s="934"/>
      <c r="AQ74" s="934"/>
      <c r="AR74" s="934"/>
      <c r="AS74" s="934"/>
      <c r="AT74" s="934"/>
      <c r="AU74" s="934"/>
      <c r="AV74" s="934"/>
      <c r="AW74" s="934"/>
      <c r="AX74" s="934"/>
      <c r="AY74" s="934"/>
      <c r="AZ74" s="934"/>
      <c r="BA74" s="934"/>
      <c r="BB74" s="934"/>
      <c r="BC74" s="934"/>
      <c r="BD74" s="1031"/>
    </row>
    <row r="75" spans="1:56" ht="46.5" customHeight="1" x14ac:dyDescent="0.25">
      <c r="A75" s="260">
        <v>49</v>
      </c>
      <c r="B75" s="1236" t="s">
        <v>2135</v>
      </c>
      <c r="C75" s="261" t="s">
        <v>102</v>
      </c>
      <c r="D75" s="1697" t="s">
        <v>1651</v>
      </c>
      <c r="E75" s="1013" t="s">
        <v>43</v>
      </c>
      <c r="F75" s="1013" t="s">
        <v>43</v>
      </c>
      <c r="G75" s="1086" t="s">
        <v>43</v>
      </c>
      <c r="H75" s="491">
        <v>1</v>
      </c>
      <c r="I75" s="1255">
        <v>3400</v>
      </c>
      <c r="J75" s="1261">
        <f>H75*I75</f>
        <v>3400</v>
      </c>
      <c r="K75" s="491">
        <v>1</v>
      </c>
      <c r="L75" s="1255">
        <v>3000</v>
      </c>
      <c r="M75" s="1261">
        <f>K75*L75</f>
        <v>3000</v>
      </c>
      <c r="N75" s="491">
        <v>1</v>
      </c>
      <c r="O75" s="1255">
        <v>2900</v>
      </c>
      <c r="P75" s="1261">
        <f>N75*O75</f>
        <v>2900</v>
      </c>
      <c r="Q75" s="556">
        <v>34</v>
      </c>
      <c r="R75" s="1237">
        <v>190</v>
      </c>
      <c r="S75" s="290">
        <f t="shared" si="31"/>
        <v>6460</v>
      </c>
      <c r="T75" s="556">
        <v>34</v>
      </c>
      <c r="U75" s="1237">
        <v>190</v>
      </c>
      <c r="V75" s="290">
        <f t="shared" si="32"/>
        <v>6460</v>
      </c>
      <c r="W75" s="556">
        <v>34</v>
      </c>
      <c r="X75" s="1237">
        <v>190</v>
      </c>
      <c r="Y75" s="290">
        <f t="shared" si="33"/>
        <v>6460</v>
      </c>
      <c r="Z75" s="556">
        <v>120</v>
      </c>
      <c r="AA75" s="290">
        <v>6</v>
      </c>
      <c r="AB75" s="557">
        <f>H75+K75+N75+Q75+T75+W75+Z75</f>
        <v>225</v>
      </c>
      <c r="AC75" s="558">
        <f t="shared" si="34"/>
        <v>225</v>
      </c>
      <c r="AD75" s="540">
        <f>J75+M75+P75+S75+V75+Y75</f>
        <v>28680</v>
      </c>
      <c r="AE75" s="1229"/>
    </row>
    <row r="76" spans="1:56" ht="46.5" customHeight="1" x14ac:dyDescent="0.25">
      <c r="A76" s="260">
        <v>50</v>
      </c>
      <c r="B76" s="1236" t="s">
        <v>1828</v>
      </c>
      <c r="C76" s="261" t="s">
        <v>102</v>
      </c>
      <c r="D76" s="1697" t="s">
        <v>1434</v>
      </c>
      <c r="E76" s="1013" t="s">
        <v>43</v>
      </c>
      <c r="F76" s="1013" t="s">
        <v>43</v>
      </c>
      <c r="G76" s="1086" t="s">
        <v>43</v>
      </c>
      <c r="H76" s="491">
        <v>1</v>
      </c>
      <c r="I76" s="1255">
        <v>3400</v>
      </c>
      <c r="J76" s="1261">
        <f>H76*I76</f>
        <v>3400</v>
      </c>
      <c r="K76" s="491">
        <v>1</v>
      </c>
      <c r="L76" s="1255">
        <v>3000</v>
      </c>
      <c r="M76" s="1261">
        <f>K76*L76</f>
        <v>3000</v>
      </c>
      <c r="N76" s="491">
        <v>1</v>
      </c>
      <c r="O76" s="1255">
        <v>2900</v>
      </c>
      <c r="P76" s="1261">
        <f>N76*O76</f>
        <v>2900</v>
      </c>
      <c r="Q76" s="556">
        <v>15</v>
      </c>
      <c r="R76" s="1237">
        <v>190</v>
      </c>
      <c r="S76" s="290">
        <f t="shared" si="31"/>
        <v>2850</v>
      </c>
      <c r="T76" s="556">
        <v>15</v>
      </c>
      <c r="U76" s="1237">
        <v>190</v>
      </c>
      <c r="V76" s="290">
        <f t="shared" si="32"/>
        <v>2850</v>
      </c>
      <c r="W76" s="556">
        <v>15</v>
      </c>
      <c r="X76" s="1237">
        <v>190</v>
      </c>
      <c r="Y76" s="290">
        <f t="shared" si="33"/>
        <v>2850</v>
      </c>
      <c r="Z76" s="556">
        <v>186</v>
      </c>
      <c r="AA76" s="290">
        <v>6</v>
      </c>
      <c r="AB76" s="557">
        <v>186</v>
      </c>
      <c r="AC76" s="558">
        <f t="shared" si="34"/>
        <v>234</v>
      </c>
      <c r="AD76" s="540">
        <f>J76+M76+P76+S76+V76+Y76</f>
        <v>17850</v>
      </c>
      <c r="AE76" s="1229"/>
    </row>
    <row r="77" spans="1:56" ht="46.5" customHeight="1" x14ac:dyDescent="0.25">
      <c r="A77" s="260">
        <v>51</v>
      </c>
      <c r="B77" s="1236" t="s">
        <v>1827</v>
      </c>
      <c r="C77" s="261" t="s">
        <v>102</v>
      </c>
      <c r="D77" s="1697" t="s">
        <v>1146</v>
      </c>
      <c r="E77" s="954" t="s">
        <v>43</v>
      </c>
      <c r="F77" s="954" t="s">
        <v>43</v>
      </c>
      <c r="G77" s="1086" t="s">
        <v>43</v>
      </c>
      <c r="H77" s="580"/>
      <c r="I77" s="1237"/>
      <c r="J77" s="290"/>
      <c r="K77" s="580"/>
      <c r="L77" s="1237"/>
      <c r="M77" s="290"/>
      <c r="N77" s="580"/>
      <c r="O77" s="1237"/>
      <c r="P77" s="290"/>
      <c r="Q77" s="556">
        <v>18</v>
      </c>
      <c r="R77" s="1237">
        <v>190</v>
      </c>
      <c r="S77" s="290">
        <f t="shared" si="31"/>
        <v>3420</v>
      </c>
      <c r="T77" s="556">
        <v>18</v>
      </c>
      <c r="U77" s="1237">
        <v>190</v>
      </c>
      <c r="V77" s="290">
        <f t="shared" si="32"/>
        <v>3420</v>
      </c>
      <c r="W77" s="556">
        <v>18</v>
      </c>
      <c r="X77" s="1237">
        <v>190</v>
      </c>
      <c r="Y77" s="290">
        <f t="shared" si="33"/>
        <v>3420</v>
      </c>
      <c r="Z77" s="556">
        <v>54</v>
      </c>
      <c r="AA77" s="290">
        <v>6</v>
      </c>
      <c r="AB77" s="290">
        <f>Z77*AA77</f>
        <v>324</v>
      </c>
      <c r="AC77" s="558">
        <f t="shared" si="34"/>
        <v>108</v>
      </c>
      <c r="AD77" s="540">
        <f>J77+M77+P77+S77+V77+Y77+AB77</f>
        <v>10584</v>
      </c>
      <c r="AE77" s="1229"/>
    </row>
    <row r="78" spans="1:56" ht="46.5" customHeight="1" x14ac:dyDescent="0.25">
      <c r="A78" s="260">
        <v>52</v>
      </c>
      <c r="B78" s="1236" t="s">
        <v>1823</v>
      </c>
      <c r="C78" s="261" t="s">
        <v>102</v>
      </c>
      <c r="D78" s="1697" t="s">
        <v>509</v>
      </c>
      <c r="E78" s="954" t="s">
        <v>43</v>
      </c>
      <c r="F78" s="954" t="s">
        <v>43</v>
      </c>
      <c r="G78" s="1086" t="s">
        <v>43</v>
      </c>
      <c r="H78" s="491">
        <v>1</v>
      </c>
      <c r="I78" s="1255">
        <v>3400</v>
      </c>
      <c r="J78" s="1261">
        <f t="shared" ref="J78:J83" si="35">H78*I78</f>
        <v>3400</v>
      </c>
      <c r="K78" s="491">
        <v>1</v>
      </c>
      <c r="L78" s="1255">
        <v>3000</v>
      </c>
      <c r="M78" s="1261">
        <f t="shared" ref="M78:M83" si="36">K78*L78</f>
        <v>3000</v>
      </c>
      <c r="N78" s="491">
        <v>1</v>
      </c>
      <c r="O78" s="1255">
        <v>2900</v>
      </c>
      <c r="P78" s="1261">
        <f t="shared" ref="P78:P83" si="37">N78*O78</f>
        <v>2900</v>
      </c>
      <c r="Q78" s="556">
        <v>21</v>
      </c>
      <c r="R78" s="1237">
        <v>190</v>
      </c>
      <c r="S78" s="290">
        <f t="shared" si="31"/>
        <v>3990</v>
      </c>
      <c r="T78" s="556">
        <v>21</v>
      </c>
      <c r="U78" s="1237">
        <v>190</v>
      </c>
      <c r="V78" s="290">
        <f t="shared" si="32"/>
        <v>3990</v>
      </c>
      <c r="W78" s="556">
        <v>21</v>
      </c>
      <c r="X78" s="1237">
        <v>190</v>
      </c>
      <c r="Y78" s="290">
        <f t="shared" si="33"/>
        <v>3990</v>
      </c>
      <c r="Z78" s="556">
        <v>75</v>
      </c>
      <c r="AA78" s="290">
        <v>6</v>
      </c>
      <c r="AB78" s="557">
        <v>75</v>
      </c>
      <c r="AC78" s="558">
        <f t="shared" si="34"/>
        <v>141</v>
      </c>
      <c r="AD78" s="540">
        <f>J78+M78+P78+S78+V78+Y78+AB78</f>
        <v>21345</v>
      </c>
      <c r="AE78" s="1229"/>
    </row>
    <row r="79" spans="1:56" ht="46.5" customHeight="1" x14ac:dyDescent="0.25">
      <c r="A79" s="260">
        <v>53</v>
      </c>
      <c r="B79" s="1236" t="s">
        <v>1826</v>
      </c>
      <c r="C79" s="261" t="s">
        <v>102</v>
      </c>
      <c r="D79" s="1697" t="s">
        <v>1656</v>
      </c>
      <c r="E79" s="953" t="s">
        <v>43</v>
      </c>
      <c r="F79" s="953" t="s">
        <v>43</v>
      </c>
      <c r="G79" s="569" t="s">
        <v>43</v>
      </c>
      <c r="H79" s="491">
        <v>1</v>
      </c>
      <c r="I79" s="1255">
        <v>3400</v>
      </c>
      <c r="J79" s="1261">
        <f t="shared" si="35"/>
        <v>3400</v>
      </c>
      <c r="K79" s="491">
        <v>1</v>
      </c>
      <c r="L79" s="1255">
        <v>3000</v>
      </c>
      <c r="M79" s="1261">
        <f t="shared" si="36"/>
        <v>3000</v>
      </c>
      <c r="N79" s="491">
        <v>1</v>
      </c>
      <c r="O79" s="1255">
        <v>2900</v>
      </c>
      <c r="P79" s="1261">
        <f t="shared" si="37"/>
        <v>2900</v>
      </c>
      <c r="Q79" s="556">
        <v>20</v>
      </c>
      <c r="R79" s="1237">
        <v>190</v>
      </c>
      <c r="S79" s="290">
        <f t="shared" si="31"/>
        <v>3800</v>
      </c>
      <c r="T79" s="556">
        <v>20</v>
      </c>
      <c r="U79" s="1237">
        <v>190</v>
      </c>
      <c r="V79" s="290">
        <f t="shared" si="32"/>
        <v>3800</v>
      </c>
      <c r="W79" s="556">
        <v>20</v>
      </c>
      <c r="X79" s="1237">
        <v>190</v>
      </c>
      <c r="Y79" s="290">
        <f t="shared" si="33"/>
        <v>3800</v>
      </c>
      <c r="Z79" s="556">
        <v>51</v>
      </c>
      <c r="AA79" s="290">
        <v>6</v>
      </c>
      <c r="AB79" s="557">
        <f>H79+K79+N79+Q79+T79+W79+Z79</f>
        <v>114</v>
      </c>
      <c r="AC79" s="558">
        <f t="shared" si="34"/>
        <v>114</v>
      </c>
      <c r="AD79" s="540">
        <f>J79+M79+P79+S79+V79+Y79+AB79</f>
        <v>20814</v>
      </c>
      <c r="AE79" s="1229"/>
    </row>
    <row r="80" spans="1:56" ht="46.5" customHeight="1" x14ac:dyDescent="0.25">
      <c r="A80" s="260">
        <v>54</v>
      </c>
      <c r="B80" s="261" t="s">
        <v>1245</v>
      </c>
      <c r="C80" s="261" t="s">
        <v>102</v>
      </c>
      <c r="D80" s="1690" t="s">
        <v>2067</v>
      </c>
      <c r="E80" s="953" t="s">
        <v>43</v>
      </c>
      <c r="F80" s="953" t="s">
        <v>43</v>
      </c>
      <c r="G80" s="1588" t="s">
        <v>43</v>
      </c>
      <c r="H80" s="491">
        <v>8</v>
      </c>
      <c r="I80" s="1255">
        <v>3400</v>
      </c>
      <c r="J80" s="1261">
        <f t="shared" si="35"/>
        <v>27200</v>
      </c>
      <c r="K80" s="491">
        <v>8</v>
      </c>
      <c r="L80" s="1255">
        <v>3000</v>
      </c>
      <c r="M80" s="1261">
        <f t="shared" si="36"/>
        <v>24000</v>
      </c>
      <c r="N80" s="491">
        <v>8</v>
      </c>
      <c r="O80" s="1255">
        <v>2900</v>
      </c>
      <c r="P80" s="1261">
        <f t="shared" si="37"/>
        <v>23200</v>
      </c>
      <c r="Q80" s="539">
        <v>102</v>
      </c>
      <c r="R80" s="1255">
        <v>190</v>
      </c>
      <c r="S80" s="1261">
        <f t="shared" si="31"/>
        <v>19380</v>
      </c>
      <c r="T80" s="539">
        <v>102</v>
      </c>
      <c r="U80" s="1255">
        <v>190</v>
      </c>
      <c r="V80" s="1261">
        <f t="shared" si="32"/>
        <v>19380</v>
      </c>
      <c r="W80" s="539">
        <v>102</v>
      </c>
      <c r="X80" s="1255">
        <v>190</v>
      </c>
      <c r="Y80" s="1261">
        <f t="shared" si="33"/>
        <v>19380</v>
      </c>
      <c r="Z80" s="539">
        <v>330</v>
      </c>
      <c r="AA80" s="1261">
        <v>6</v>
      </c>
      <c r="AB80" s="1261">
        <f>Z80*AA80</f>
        <v>1980</v>
      </c>
      <c r="AC80" s="554">
        <f t="shared" si="34"/>
        <v>660</v>
      </c>
      <c r="AD80" s="540">
        <f>J80+M80+P80+S80+V80+Y80+AB80</f>
        <v>134520</v>
      </c>
      <c r="AE80" s="1015"/>
      <c r="AF80" s="934"/>
      <c r="AG80" s="934"/>
      <c r="AH80" s="934"/>
      <c r="AI80" s="934"/>
    </row>
    <row r="81" spans="1:56" s="790" customFormat="1" ht="59.25" customHeight="1" x14ac:dyDescent="0.25">
      <c r="A81" s="260">
        <v>55</v>
      </c>
      <c r="B81" s="261" t="s">
        <v>2101</v>
      </c>
      <c r="C81" s="261" t="s">
        <v>99</v>
      </c>
      <c r="D81" s="1690" t="s">
        <v>2102</v>
      </c>
      <c r="E81" s="953">
        <v>46082</v>
      </c>
      <c r="F81" s="953">
        <v>46082</v>
      </c>
      <c r="G81" s="569" t="s">
        <v>43</v>
      </c>
      <c r="H81" s="607">
        <v>1</v>
      </c>
      <c r="I81" s="1255">
        <v>3400</v>
      </c>
      <c r="J81" s="1261">
        <f t="shared" si="35"/>
        <v>3400</v>
      </c>
      <c r="K81" s="607">
        <v>1</v>
      </c>
      <c r="L81" s="1255">
        <v>3000</v>
      </c>
      <c r="M81" s="1261">
        <f t="shared" si="36"/>
        <v>3000</v>
      </c>
      <c r="N81" s="607">
        <v>2</v>
      </c>
      <c r="O81" s="1255">
        <v>2900</v>
      </c>
      <c r="P81" s="1261">
        <f t="shared" si="37"/>
        <v>5800</v>
      </c>
      <c r="Q81" s="539">
        <v>24</v>
      </c>
      <c r="R81" s="1255">
        <v>190</v>
      </c>
      <c r="S81" s="1261">
        <f t="shared" si="31"/>
        <v>4560</v>
      </c>
      <c r="T81" s="539">
        <v>24</v>
      </c>
      <c r="U81" s="1255">
        <v>190</v>
      </c>
      <c r="V81" s="1261">
        <f t="shared" si="32"/>
        <v>4560</v>
      </c>
      <c r="W81" s="539">
        <v>48</v>
      </c>
      <c r="X81" s="1255">
        <v>190</v>
      </c>
      <c r="Y81" s="1261">
        <f t="shared" si="33"/>
        <v>9120</v>
      </c>
      <c r="Z81" s="539">
        <v>96</v>
      </c>
      <c r="AA81" s="1261">
        <v>6</v>
      </c>
      <c r="AB81" s="1261">
        <f>Z81*AA81</f>
        <v>576</v>
      </c>
      <c r="AC81" s="554">
        <f t="shared" si="34"/>
        <v>196</v>
      </c>
      <c r="AD81" s="540">
        <f>J81+M81+P81+S81++V81+Y81+AB81</f>
        <v>31016</v>
      </c>
      <c r="AE81" s="1021"/>
      <c r="AF81" s="934"/>
      <c r="AG81" s="934"/>
      <c r="AH81" s="934"/>
      <c r="AI81" s="934"/>
      <c r="AJ81" s="934"/>
      <c r="AK81" s="934"/>
      <c r="AL81" s="934"/>
      <c r="AM81" s="934"/>
      <c r="AN81" s="934"/>
      <c r="AO81" s="934"/>
      <c r="AP81" s="934"/>
      <c r="AQ81" s="934"/>
      <c r="AR81" s="934"/>
      <c r="AS81" s="934"/>
      <c r="AT81" s="934"/>
      <c r="AU81" s="934"/>
      <c r="AV81" s="934"/>
      <c r="AW81" s="934"/>
      <c r="AX81" s="934"/>
      <c r="AY81" s="934"/>
      <c r="AZ81" s="934"/>
      <c r="BA81" s="934"/>
      <c r="BB81" s="934"/>
      <c r="BC81" s="934"/>
      <c r="BD81" s="1031"/>
    </row>
    <row r="82" spans="1:56" s="790" customFormat="1" ht="64.5" customHeight="1" x14ac:dyDescent="0.25">
      <c r="A82" s="260">
        <v>56</v>
      </c>
      <c r="B82" s="261" t="s">
        <v>1313</v>
      </c>
      <c r="C82" s="261" t="s">
        <v>101</v>
      </c>
      <c r="D82" s="1690" t="s">
        <v>2103</v>
      </c>
      <c r="E82" s="954" t="s">
        <v>43</v>
      </c>
      <c r="F82" s="954" t="s">
        <v>43</v>
      </c>
      <c r="G82" s="569" t="s">
        <v>43</v>
      </c>
      <c r="H82" s="607">
        <v>1</v>
      </c>
      <c r="I82" s="1255">
        <v>4100</v>
      </c>
      <c r="J82" s="1261">
        <f t="shared" si="35"/>
        <v>4100</v>
      </c>
      <c r="K82" s="607">
        <v>1</v>
      </c>
      <c r="L82" s="1255">
        <v>3350</v>
      </c>
      <c r="M82" s="1261">
        <f t="shared" si="36"/>
        <v>3350</v>
      </c>
      <c r="N82" s="607">
        <v>2</v>
      </c>
      <c r="O82" s="1255">
        <v>3000</v>
      </c>
      <c r="P82" s="1261">
        <f t="shared" si="37"/>
        <v>6000</v>
      </c>
      <c r="Q82" s="539">
        <v>8</v>
      </c>
      <c r="R82" s="1255">
        <v>190</v>
      </c>
      <c r="S82" s="1261">
        <f t="shared" si="31"/>
        <v>1520</v>
      </c>
      <c r="T82" s="539">
        <v>8</v>
      </c>
      <c r="U82" s="1255">
        <v>190</v>
      </c>
      <c r="V82" s="1261">
        <f t="shared" si="32"/>
        <v>1520</v>
      </c>
      <c r="W82" s="539">
        <v>16</v>
      </c>
      <c r="X82" s="1255">
        <v>190</v>
      </c>
      <c r="Y82" s="1261">
        <f t="shared" si="33"/>
        <v>3040</v>
      </c>
      <c r="Z82" s="539">
        <v>32</v>
      </c>
      <c r="AA82" s="1261">
        <v>6</v>
      </c>
      <c r="AB82" s="1261">
        <f>Z82*AA82</f>
        <v>192</v>
      </c>
      <c r="AC82" s="554">
        <f t="shared" si="34"/>
        <v>68</v>
      </c>
      <c r="AD82" s="540">
        <f>J82+M82+P82+S82++V82+Y82+AB82</f>
        <v>19722</v>
      </c>
      <c r="AE82" s="1021"/>
      <c r="AF82" s="934"/>
      <c r="AG82" s="934"/>
      <c r="AH82" s="934"/>
      <c r="AI82" s="934"/>
      <c r="AJ82" s="934"/>
      <c r="AK82" s="934"/>
      <c r="AL82" s="934"/>
      <c r="AM82" s="934"/>
      <c r="AN82" s="934"/>
      <c r="AO82" s="934"/>
      <c r="AP82" s="934"/>
      <c r="AQ82" s="934"/>
      <c r="AR82" s="934"/>
      <c r="AS82" s="934"/>
      <c r="AT82" s="934"/>
      <c r="AU82" s="934"/>
      <c r="AV82" s="934"/>
      <c r="AW82" s="934"/>
      <c r="AX82" s="934"/>
      <c r="AY82" s="934"/>
      <c r="AZ82" s="934"/>
      <c r="BA82" s="934"/>
      <c r="BB82" s="934"/>
      <c r="BC82" s="934"/>
      <c r="BD82" s="1031"/>
    </row>
    <row r="83" spans="1:56" s="790" customFormat="1" ht="63.75" customHeight="1" x14ac:dyDescent="0.25">
      <c r="A83" s="260">
        <v>57</v>
      </c>
      <c r="B83" s="261" t="s">
        <v>2101</v>
      </c>
      <c r="C83" s="261" t="s">
        <v>99</v>
      </c>
      <c r="D83" s="1690" t="s">
        <v>2104</v>
      </c>
      <c r="E83" s="954" t="s">
        <v>43</v>
      </c>
      <c r="F83" s="954" t="s">
        <v>43</v>
      </c>
      <c r="G83" s="569" t="s">
        <v>43</v>
      </c>
      <c r="H83" s="607">
        <v>1</v>
      </c>
      <c r="I83" s="1255">
        <v>3400</v>
      </c>
      <c r="J83" s="1261">
        <f t="shared" si="35"/>
        <v>3400</v>
      </c>
      <c r="K83" s="607">
        <v>1</v>
      </c>
      <c r="L83" s="1255">
        <v>3000</v>
      </c>
      <c r="M83" s="1261">
        <f t="shared" si="36"/>
        <v>3000</v>
      </c>
      <c r="N83" s="607">
        <v>2</v>
      </c>
      <c r="O83" s="1255">
        <v>2900</v>
      </c>
      <c r="P83" s="1261">
        <f t="shared" si="37"/>
        <v>5800</v>
      </c>
      <c r="Q83" s="539">
        <v>32</v>
      </c>
      <c r="R83" s="1255">
        <v>190</v>
      </c>
      <c r="S83" s="1261">
        <f t="shared" si="31"/>
        <v>6080</v>
      </c>
      <c r="T83" s="539">
        <v>32</v>
      </c>
      <c r="U83" s="1255">
        <v>190</v>
      </c>
      <c r="V83" s="1261">
        <f t="shared" si="32"/>
        <v>6080</v>
      </c>
      <c r="W83" s="539">
        <v>64</v>
      </c>
      <c r="X83" s="1255">
        <v>190</v>
      </c>
      <c r="Y83" s="1261">
        <f t="shared" si="33"/>
        <v>12160</v>
      </c>
      <c r="Z83" s="539">
        <v>96</v>
      </c>
      <c r="AA83" s="1261">
        <v>6</v>
      </c>
      <c r="AB83" s="1261">
        <f>Z83*AA83</f>
        <v>576</v>
      </c>
      <c r="AC83" s="554">
        <f t="shared" si="34"/>
        <v>228</v>
      </c>
      <c r="AD83" s="540">
        <f>J83+M83+P83+S83++V83+Y83+AB83</f>
        <v>37096</v>
      </c>
      <c r="AE83" s="1021"/>
      <c r="AF83" s="934"/>
      <c r="AG83" s="934"/>
      <c r="AH83" s="934"/>
      <c r="AI83" s="934"/>
      <c r="AJ83" s="934"/>
      <c r="AK83" s="934"/>
      <c r="AL83" s="934"/>
      <c r="AM83" s="934"/>
      <c r="AN83" s="934"/>
      <c r="AO83" s="934"/>
      <c r="AP83" s="934"/>
      <c r="AQ83" s="934"/>
      <c r="AR83" s="934"/>
      <c r="AS83" s="934"/>
      <c r="AT83" s="934"/>
      <c r="AU83" s="934"/>
      <c r="AV83" s="934"/>
      <c r="AW83" s="934"/>
      <c r="AX83" s="934"/>
      <c r="AY83" s="934"/>
      <c r="AZ83" s="934"/>
      <c r="BA83" s="934"/>
      <c r="BB83" s="934"/>
      <c r="BC83" s="934"/>
      <c r="BD83" s="1031"/>
    </row>
    <row r="84" spans="1:56" s="1016" customFormat="1" ht="25.5" customHeight="1" x14ac:dyDescent="0.25">
      <c r="A84" s="806"/>
      <c r="B84" s="592" t="s">
        <v>1207</v>
      </c>
      <c r="C84" s="300"/>
      <c r="D84" s="1700"/>
      <c r="E84" s="602"/>
      <c r="F84" s="602"/>
      <c r="G84" s="1791"/>
      <c r="H84" s="1791"/>
      <c r="I84" s="487"/>
      <c r="J84" s="1251"/>
      <c r="K84" s="486"/>
      <c r="L84" s="487"/>
      <c r="M84" s="1251"/>
      <c r="N84" s="486"/>
      <c r="O84" s="1251"/>
      <c r="P84" s="1251"/>
      <c r="Q84" s="603"/>
      <c r="R84" s="487"/>
      <c r="S84" s="1251"/>
      <c r="T84" s="486"/>
      <c r="U84" s="487"/>
      <c r="V84" s="1251"/>
      <c r="W84" s="486"/>
      <c r="X84" s="487"/>
      <c r="Y84" s="1251"/>
      <c r="Z84" s="486"/>
      <c r="AA84" s="1251"/>
      <c r="AB84" s="1261"/>
      <c r="AC84" s="486"/>
      <c r="AD84" s="540"/>
      <c r="AE84" s="1265"/>
      <c r="AJ84" s="934"/>
      <c r="AK84" s="934"/>
      <c r="AL84" s="934"/>
      <c r="AM84" s="934"/>
      <c r="AN84" s="934"/>
      <c r="AO84" s="934"/>
      <c r="AP84" s="934"/>
      <c r="AQ84" s="934"/>
      <c r="AR84" s="934"/>
      <c r="AS84" s="934"/>
      <c r="AT84" s="934"/>
      <c r="AU84" s="934"/>
      <c r="AV84" s="934"/>
      <c r="AW84" s="934"/>
      <c r="AX84" s="934"/>
      <c r="AY84" s="934"/>
      <c r="AZ84" s="934"/>
      <c r="BA84" s="934"/>
      <c r="BB84" s="934"/>
      <c r="BC84" s="934"/>
    </row>
    <row r="85" spans="1:56" ht="46.5" customHeight="1" x14ac:dyDescent="0.25">
      <c r="A85" s="907">
        <v>58</v>
      </c>
      <c r="B85" s="1238" t="s">
        <v>1836</v>
      </c>
      <c r="C85" s="951" t="s">
        <v>102</v>
      </c>
      <c r="D85" s="1701" t="s">
        <v>1210</v>
      </c>
      <c r="E85" s="953" t="s">
        <v>43</v>
      </c>
      <c r="F85" s="953" t="s">
        <v>43</v>
      </c>
      <c r="G85" s="1089" t="s">
        <v>1252</v>
      </c>
      <c r="H85" s="952">
        <v>27</v>
      </c>
      <c r="I85" s="605">
        <v>3400</v>
      </c>
      <c r="J85" s="306">
        <f>H85*I85</f>
        <v>91800</v>
      </c>
      <c r="K85" s="952">
        <v>27</v>
      </c>
      <c r="L85" s="605">
        <v>3000</v>
      </c>
      <c r="M85" s="306">
        <f>K85*L85</f>
        <v>81000</v>
      </c>
      <c r="N85" s="952">
        <v>27</v>
      </c>
      <c r="O85" s="605">
        <v>2900</v>
      </c>
      <c r="P85" s="306">
        <f>N85*O85</f>
        <v>78300</v>
      </c>
      <c r="Q85" s="952">
        <v>151</v>
      </c>
      <c r="R85" s="605">
        <v>190</v>
      </c>
      <c r="S85" s="306">
        <f>Q85*R85</f>
        <v>28690</v>
      </c>
      <c r="T85" s="952">
        <v>151</v>
      </c>
      <c r="U85" s="605">
        <v>190</v>
      </c>
      <c r="V85" s="306">
        <f>T85*U85</f>
        <v>28690</v>
      </c>
      <c r="W85" s="952">
        <v>151</v>
      </c>
      <c r="X85" s="605">
        <v>190</v>
      </c>
      <c r="Y85" s="306">
        <f>W85*X85</f>
        <v>28690</v>
      </c>
      <c r="Z85" s="952"/>
      <c r="AA85" s="306"/>
      <c r="AB85" s="290"/>
      <c r="AC85" s="606">
        <f>H85+K85+N85+Q85+T85+W85+Z85</f>
        <v>534</v>
      </c>
      <c r="AD85" s="531">
        <f>J85+M85+P85+S85+V85+Y85+AB85</f>
        <v>337170</v>
      </c>
      <c r="AE85" s="1782">
        <f>SUM(AD85:AD88)</f>
        <v>874770</v>
      </c>
    </row>
    <row r="86" spans="1:56" s="790" customFormat="1" ht="60.75" customHeight="1" x14ac:dyDescent="0.25">
      <c r="A86" s="260">
        <v>59</v>
      </c>
      <c r="B86" s="261" t="s">
        <v>2519</v>
      </c>
      <c r="C86" s="535" t="s">
        <v>102</v>
      </c>
      <c r="D86" s="1690" t="s">
        <v>1210</v>
      </c>
      <c r="E86" s="953" t="s">
        <v>43</v>
      </c>
      <c r="F86" s="953" t="s">
        <v>43</v>
      </c>
      <c r="G86" s="569" t="s">
        <v>1252</v>
      </c>
      <c r="H86" s="539">
        <v>24</v>
      </c>
      <c r="I86" s="1255">
        <v>3400</v>
      </c>
      <c r="J86" s="1261">
        <f>H86*I86</f>
        <v>81600</v>
      </c>
      <c r="K86" s="539">
        <v>24</v>
      </c>
      <c r="L86" s="1255">
        <v>3000</v>
      </c>
      <c r="M86" s="1261">
        <f>K86*L86</f>
        <v>72000</v>
      </c>
      <c r="N86" s="539">
        <v>24</v>
      </c>
      <c r="O86" s="1255">
        <v>2900</v>
      </c>
      <c r="P86" s="1261">
        <f>N86*O86</f>
        <v>69600</v>
      </c>
      <c r="Q86" s="539">
        <v>92</v>
      </c>
      <c r="R86" s="1255">
        <v>190</v>
      </c>
      <c r="S86" s="1261">
        <f>Q86*R86</f>
        <v>17480</v>
      </c>
      <c r="T86" s="539">
        <v>92</v>
      </c>
      <c r="U86" s="1255">
        <v>190</v>
      </c>
      <c r="V86" s="1261">
        <f>T86*U86</f>
        <v>17480</v>
      </c>
      <c r="W86" s="539">
        <v>92</v>
      </c>
      <c r="X86" s="1255">
        <v>190</v>
      </c>
      <c r="Y86" s="1261">
        <f>W86*X86</f>
        <v>17480</v>
      </c>
      <c r="Z86" s="539"/>
      <c r="AA86" s="1261"/>
      <c r="AB86" s="1261"/>
      <c r="AC86" s="539">
        <f>H86+K86+N86+Q86+T86+W86+Z86</f>
        <v>348</v>
      </c>
      <c r="AD86" s="540">
        <f>J86+M86+P86+S86+V86+Y86+AB86</f>
        <v>275640</v>
      </c>
      <c r="AE86" s="1778"/>
      <c r="AI86" s="1021"/>
      <c r="AJ86" s="934"/>
      <c r="AK86" s="934"/>
      <c r="AL86" s="934"/>
      <c r="AM86" s="934"/>
      <c r="AN86" s="934"/>
      <c r="AO86" s="934"/>
      <c r="AP86" s="934"/>
      <c r="AQ86" s="934"/>
      <c r="AR86" s="934"/>
      <c r="AS86" s="934"/>
      <c r="AT86" s="934"/>
      <c r="AU86" s="934"/>
      <c r="AV86" s="934"/>
      <c r="AW86" s="934"/>
      <c r="AX86" s="934"/>
      <c r="AY86" s="934"/>
      <c r="AZ86" s="934"/>
      <c r="BA86" s="934"/>
      <c r="BB86" s="934"/>
      <c r="BC86" s="934"/>
      <c r="BD86" s="1031"/>
    </row>
    <row r="87" spans="1:56" ht="60" customHeight="1" x14ac:dyDescent="0.25">
      <c r="A87" s="907">
        <v>60</v>
      </c>
      <c r="B87" s="1238" t="s">
        <v>2517</v>
      </c>
      <c r="C87" s="951" t="s">
        <v>102</v>
      </c>
      <c r="D87" s="1701" t="s">
        <v>1212</v>
      </c>
      <c r="E87" s="953" t="s">
        <v>43</v>
      </c>
      <c r="F87" s="953" t="s">
        <v>43</v>
      </c>
      <c r="G87" s="1089" t="s">
        <v>1252</v>
      </c>
      <c r="H87" s="952">
        <v>9</v>
      </c>
      <c r="I87" s="605">
        <v>3400</v>
      </c>
      <c r="J87" s="306">
        <f>H87*I87</f>
        <v>30600</v>
      </c>
      <c r="K87" s="952">
        <v>9</v>
      </c>
      <c r="L87" s="605">
        <v>3000</v>
      </c>
      <c r="M87" s="306">
        <f>K87*L87</f>
        <v>27000</v>
      </c>
      <c r="N87" s="952">
        <v>9</v>
      </c>
      <c r="O87" s="605">
        <v>2900</v>
      </c>
      <c r="P87" s="306">
        <f>N87*O87</f>
        <v>26100</v>
      </c>
      <c r="Q87" s="952">
        <v>40</v>
      </c>
      <c r="R87" s="605">
        <v>190</v>
      </c>
      <c r="S87" s="306">
        <f>Q87*R87</f>
        <v>7600</v>
      </c>
      <c r="T87" s="952">
        <v>40</v>
      </c>
      <c r="U87" s="605">
        <v>190</v>
      </c>
      <c r="V87" s="306">
        <f>T87*U87</f>
        <v>7600</v>
      </c>
      <c r="W87" s="952">
        <v>40</v>
      </c>
      <c r="X87" s="605">
        <v>190</v>
      </c>
      <c r="Y87" s="306">
        <f>W87*X87</f>
        <v>7600</v>
      </c>
      <c r="Z87" s="952"/>
      <c r="AA87" s="306"/>
      <c r="AB87" s="306"/>
      <c r="AC87" s="606">
        <f>H87+K87+N87+Q87+T87+W87+Z87</f>
        <v>147</v>
      </c>
      <c r="AD87" s="782">
        <f>J87+M87+P87+S87+V87+Y87+AB87</f>
        <v>106500</v>
      </c>
      <c r="AE87" s="1776"/>
    </row>
    <row r="88" spans="1:56" s="790" customFormat="1" ht="64.5" customHeight="1" x14ac:dyDescent="0.25">
      <c r="A88" s="260">
        <v>61</v>
      </c>
      <c r="B88" s="261" t="s">
        <v>2505</v>
      </c>
      <c r="C88" s="535" t="s">
        <v>102</v>
      </c>
      <c r="D88" s="1690" t="s">
        <v>1210</v>
      </c>
      <c r="E88" s="953" t="s">
        <v>1155</v>
      </c>
      <c r="F88" s="953" t="s">
        <v>1150</v>
      </c>
      <c r="G88" s="569" t="s">
        <v>1252</v>
      </c>
      <c r="H88" s="539">
        <v>11</v>
      </c>
      <c r="I88" s="1255">
        <v>3400</v>
      </c>
      <c r="J88" s="1261">
        <f>H88*I88</f>
        <v>37400</v>
      </c>
      <c r="K88" s="539">
        <v>11</v>
      </c>
      <c r="L88" s="1255">
        <v>3000</v>
      </c>
      <c r="M88" s="1261">
        <f>K88*L88</f>
        <v>33000</v>
      </c>
      <c r="N88" s="539">
        <v>11</v>
      </c>
      <c r="O88" s="1255">
        <v>2900</v>
      </c>
      <c r="P88" s="1261">
        <f>N88*O88</f>
        <v>31900</v>
      </c>
      <c r="Q88" s="539">
        <v>90</v>
      </c>
      <c r="R88" s="1255">
        <v>190</v>
      </c>
      <c r="S88" s="1261">
        <f>Q88*R88</f>
        <v>17100</v>
      </c>
      <c r="T88" s="539">
        <v>90</v>
      </c>
      <c r="U88" s="1255">
        <v>190</v>
      </c>
      <c r="V88" s="1261">
        <f>T88*U88</f>
        <v>17100</v>
      </c>
      <c r="W88" s="539">
        <v>90</v>
      </c>
      <c r="X88" s="1255">
        <v>190</v>
      </c>
      <c r="Y88" s="1261">
        <f>W88*X88</f>
        <v>17100</v>
      </c>
      <c r="Z88" s="539">
        <v>310</v>
      </c>
      <c r="AA88" s="1261">
        <v>6</v>
      </c>
      <c r="AB88" s="1261">
        <f>Z88*AA88</f>
        <v>1860</v>
      </c>
      <c r="AC88" s="554">
        <f>H88+K88+N88+Q88+T88+W88+Z88</f>
        <v>613</v>
      </c>
      <c r="AD88" s="540">
        <f>J88+M88+P88+S88+V88+Y88+AB88</f>
        <v>155460</v>
      </c>
      <c r="AE88" s="1777"/>
      <c r="AI88" s="1021"/>
      <c r="AJ88" s="934"/>
      <c r="AK88" s="934"/>
      <c r="AL88" s="934"/>
      <c r="AM88" s="934"/>
      <c r="AN88" s="934"/>
      <c r="AO88" s="934"/>
      <c r="AP88" s="934"/>
      <c r="AQ88" s="934"/>
      <c r="AR88" s="934"/>
      <c r="AS88" s="934"/>
      <c r="AT88" s="934"/>
      <c r="AU88" s="934"/>
      <c r="AV88" s="934"/>
      <c r="AW88" s="934"/>
      <c r="AX88" s="934"/>
      <c r="AY88" s="934"/>
      <c r="AZ88" s="934"/>
      <c r="BA88" s="934"/>
      <c r="BB88" s="934"/>
      <c r="BC88" s="934"/>
      <c r="BD88" s="1031"/>
    </row>
    <row r="89" spans="1:56" s="1792" customFormat="1" ht="19.5" customHeight="1" x14ac:dyDescent="0.25">
      <c r="A89" s="1767" t="s">
        <v>2608</v>
      </c>
    </row>
    <row r="90" spans="1:56" s="1790" customFormat="1" ht="33" customHeight="1" x14ac:dyDescent="0.25">
      <c r="A90" s="1753" t="s">
        <v>1646</v>
      </c>
      <c r="B90" s="1789"/>
      <c r="C90" s="1789"/>
      <c r="D90" s="1789"/>
      <c r="E90" s="1789"/>
      <c r="F90" s="1789"/>
      <c r="G90" s="1789"/>
      <c r="H90" s="1789"/>
      <c r="I90" s="1789"/>
      <c r="J90" s="1789"/>
      <c r="K90" s="1789"/>
      <c r="L90" s="1789"/>
      <c r="M90" s="1789"/>
      <c r="N90" s="1789"/>
      <c r="O90" s="1789"/>
      <c r="P90" s="1789"/>
      <c r="Q90" s="1789"/>
      <c r="R90" s="1789"/>
      <c r="S90" s="1789"/>
      <c r="T90" s="1789"/>
      <c r="U90" s="1789"/>
      <c r="V90" s="1789"/>
      <c r="W90" s="1789"/>
      <c r="X90" s="1789"/>
      <c r="Y90" s="1789"/>
      <c r="Z90" s="1789"/>
      <c r="AA90" s="1789"/>
      <c r="AB90" s="1789"/>
      <c r="AC90" s="1789"/>
      <c r="AD90" s="1789"/>
      <c r="AE90" s="1789"/>
      <c r="AF90" s="1789"/>
      <c r="AG90" s="1789"/>
      <c r="AH90" s="1789"/>
      <c r="AI90" s="1789"/>
    </row>
    <row r="91" spans="1:56" s="790" customFormat="1" ht="63.75" customHeight="1" x14ac:dyDescent="0.25">
      <c r="A91" s="260">
        <v>62</v>
      </c>
      <c r="B91" s="261" t="s">
        <v>586</v>
      </c>
      <c r="C91" s="261" t="s">
        <v>99</v>
      </c>
      <c r="D91" s="1690" t="s">
        <v>1647</v>
      </c>
      <c r="E91" s="953">
        <v>46332</v>
      </c>
      <c r="F91" s="953">
        <v>46334</v>
      </c>
      <c r="G91" s="569" t="s">
        <v>1648</v>
      </c>
      <c r="H91" s="607">
        <v>1</v>
      </c>
      <c r="I91" s="1255">
        <v>3400</v>
      </c>
      <c r="J91" s="1261">
        <f>H91*I91</f>
        <v>3400</v>
      </c>
      <c r="K91" s="607">
        <v>1</v>
      </c>
      <c r="L91" s="1255">
        <v>3000</v>
      </c>
      <c r="M91" s="1261">
        <f>K91*L91</f>
        <v>3000</v>
      </c>
      <c r="N91" s="607">
        <v>1</v>
      </c>
      <c r="O91" s="1255">
        <v>2900</v>
      </c>
      <c r="P91" s="1261">
        <f>N91*O91</f>
        <v>2900</v>
      </c>
      <c r="Q91" s="539">
        <v>44</v>
      </c>
      <c r="R91" s="1255">
        <v>190</v>
      </c>
      <c r="S91" s="1261">
        <f>Q91*R91</f>
        <v>8360</v>
      </c>
      <c r="T91" s="539">
        <v>44</v>
      </c>
      <c r="U91" s="1255">
        <v>190</v>
      </c>
      <c r="V91" s="1261">
        <f>T91*U91</f>
        <v>8360</v>
      </c>
      <c r="W91" s="539">
        <v>44</v>
      </c>
      <c r="X91" s="1255">
        <v>190</v>
      </c>
      <c r="Y91" s="1261">
        <f>W91*X91</f>
        <v>8360</v>
      </c>
      <c r="Z91" s="607">
        <v>145</v>
      </c>
      <c r="AA91" s="1261">
        <v>6</v>
      </c>
      <c r="AB91" s="1261">
        <f>Z91*AA91</f>
        <v>870</v>
      </c>
      <c r="AC91" s="554">
        <f>H91+K91+N91+Q91+T91+W91+Z91</f>
        <v>280</v>
      </c>
      <c r="AD91" s="540">
        <f>J91+M91+P91+S91++V91+Y91+AB91</f>
        <v>35250</v>
      </c>
      <c r="AE91" s="882"/>
      <c r="AI91" s="1021"/>
      <c r="AJ91" s="934"/>
      <c r="AK91" s="934"/>
      <c r="AL91" s="934"/>
      <c r="AM91" s="934"/>
      <c r="AN91" s="934"/>
      <c r="AO91" s="934"/>
      <c r="AP91" s="934"/>
      <c r="AQ91" s="934"/>
      <c r="AR91" s="934"/>
      <c r="AS91" s="934"/>
      <c r="AT91" s="934"/>
      <c r="AU91" s="934"/>
      <c r="AV91" s="934"/>
      <c r="AW91" s="934"/>
      <c r="AX91" s="934"/>
      <c r="AY91" s="934"/>
      <c r="AZ91" s="934"/>
      <c r="BA91" s="934"/>
      <c r="BB91" s="934"/>
      <c r="BC91" s="934"/>
      <c r="BD91" s="1031"/>
    </row>
    <row r="92" spans="1:56" s="790" customFormat="1" ht="68.25" customHeight="1" x14ac:dyDescent="0.25">
      <c r="A92" s="260">
        <v>63</v>
      </c>
      <c r="B92" s="261" t="s">
        <v>585</v>
      </c>
      <c r="C92" s="261" t="s">
        <v>101</v>
      </c>
      <c r="D92" s="1690" t="s">
        <v>340</v>
      </c>
      <c r="E92" s="953">
        <v>46346</v>
      </c>
      <c r="F92" s="953">
        <v>46348</v>
      </c>
      <c r="G92" s="1086" t="s">
        <v>1648</v>
      </c>
      <c r="H92" s="607">
        <v>1</v>
      </c>
      <c r="I92" s="1255">
        <v>4100</v>
      </c>
      <c r="J92" s="1261">
        <f>H92*I92</f>
        <v>4100</v>
      </c>
      <c r="K92" s="607">
        <v>1</v>
      </c>
      <c r="L92" s="1255">
        <v>3350</v>
      </c>
      <c r="M92" s="1261">
        <f>K92*L92</f>
        <v>3350</v>
      </c>
      <c r="N92" s="607">
        <v>1</v>
      </c>
      <c r="O92" s="1255">
        <v>3000</v>
      </c>
      <c r="P92" s="1261">
        <f>N92*O92</f>
        <v>3000</v>
      </c>
      <c r="Q92" s="539">
        <v>19</v>
      </c>
      <c r="R92" s="1255">
        <v>190</v>
      </c>
      <c r="S92" s="1261">
        <f>Q92*R92</f>
        <v>3610</v>
      </c>
      <c r="T92" s="539">
        <v>19</v>
      </c>
      <c r="U92" s="1255">
        <v>190</v>
      </c>
      <c r="V92" s="1261">
        <f>T92*U92</f>
        <v>3610</v>
      </c>
      <c r="W92" s="539">
        <v>19</v>
      </c>
      <c r="X92" s="1255">
        <v>190</v>
      </c>
      <c r="Y92" s="1261">
        <f>W92*X92</f>
        <v>3610</v>
      </c>
      <c r="Z92" s="607">
        <v>70</v>
      </c>
      <c r="AA92" s="1261">
        <v>6</v>
      </c>
      <c r="AB92" s="1261">
        <f>Z92*AA92</f>
        <v>420</v>
      </c>
      <c r="AC92" s="554">
        <f>H92+K92+N92+Q92+T92+W92+Z92</f>
        <v>130</v>
      </c>
      <c r="AD92" s="540">
        <f>J92+M92+P92+S92++V92+Y92+AB92</f>
        <v>21700</v>
      </c>
      <c r="AE92" s="882"/>
      <c r="AI92" s="1021"/>
      <c r="AJ92" s="934"/>
      <c r="AK92" s="934"/>
      <c r="AL92" s="934"/>
      <c r="AM92" s="934"/>
      <c r="AN92" s="934"/>
      <c r="AO92" s="934"/>
      <c r="AP92" s="934"/>
      <c r="AQ92" s="934"/>
      <c r="AR92" s="934"/>
      <c r="AS92" s="934"/>
      <c r="AT92" s="934"/>
      <c r="AU92" s="934"/>
      <c r="AV92" s="934"/>
      <c r="AW92" s="934"/>
      <c r="AX92" s="934"/>
      <c r="AY92" s="934"/>
      <c r="AZ92" s="934"/>
      <c r="BA92" s="934"/>
      <c r="BB92" s="934"/>
      <c r="BC92" s="934"/>
      <c r="BD92" s="1031"/>
    </row>
    <row r="93" spans="1:56" s="790" customFormat="1" ht="24" customHeight="1" x14ac:dyDescent="0.25">
      <c r="A93" s="260"/>
      <c r="B93" s="1349" t="s">
        <v>2654</v>
      </c>
      <c r="C93" s="261"/>
      <c r="D93" s="1690"/>
      <c r="E93" s="953"/>
      <c r="F93" s="953"/>
      <c r="G93" s="1086"/>
      <c r="H93" s="607"/>
      <c r="I93" s="1348"/>
      <c r="J93" s="1363"/>
      <c r="K93" s="607"/>
      <c r="L93" s="1348"/>
      <c r="M93" s="1363"/>
      <c r="N93" s="607"/>
      <c r="O93" s="1348"/>
      <c r="P93" s="1363"/>
      <c r="Q93" s="539"/>
      <c r="R93" s="1348"/>
      <c r="S93" s="1363"/>
      <c r="T93" s="539"/>
      <c r="U93" s="1348"/>
      <c r="V93" s="1363"/>
      <c r="W93" s="539"/>
      <c r="X93" s="1348"/>
      <c r="Y93" s="1363"/>
      <c r="Z93" s="607"/>
      <c r="AA93" s="1363"/>
      <c r="AB93" s="1363"/>
      <c r="AC93" s="554"/>
      <c r="AD93" s="540"/>
      <c r="AE93" s="1345"/>
      <c r="AG93" s="1016"/>
      <c r="AH93" s="934"/>
      <c r="AI93" s="934"/>
      <c r="AJ93" s="934"/>
      <c r="AK93" s="934"/>
      <c r="AL93" s="934"/>
      <c r="AM93" s="934"/>
      <c r="AN93" s="934"/>
      <c r="AO93" s="934"/>
      <c r="AP93" s="934"/>
      <c r="AQ93" s="934"/>
      <c r="AR93" s="934"/>
      <c r="AS93" s="934"/>
      <c r="AT93" s="934"/>
      <c r="AU93" s="934"/>
      <c r="AV93" s="934"/>
      <c r="AW93" s="934"/>
      <c r="AX93" s="934"/>
      <c r="AY93" s="934"/>
      <c r="AZ93" s="934"/>
      <c r="BA93" s="934"/>
      <c r="BB93" s="934"/>
      <c r="BC93" s="934"/>
      <c r="BD93" s="1031"/>
    </row>
    <row r="94" spans="1:56" s="1380" customFormat="1" ht="46.5" customHeight="1" x14ac:dyDescent="0.25">
      <c r="A94" s="1380">
        <v>3</v>
      </c>
      <c r="B94" s="1380" t="s">
        <v>1939</v>
      </c>
      <c r="C94" s="1380" t="s">
        <v>101</v>
      </c>
      <c r="D94" s="1690" t="s">
        <v>451</v>
      </c>
      <c r="E94" s="1380">
        <v>46284</v>
      </c>
      <c r="F94" s="1380">
        <v>46285</v>
      </c>
      <c r="G94" s="1548" t="s">
        <v>1415</v>
      </c>
      <c r="Q94" s="1380">
        <v>2</v>
      </c>
      <c r="R94" s="1380">
        <v>190</v>
      </c>
      <c r="S94" s="1380">
        <f>Q94*R94</f>
        <v>380</v>
      </c>
      <c r="T94" s="1380">
        <v>2</v>
      </c>
      <c r="U94" s="1380">
        <v>190</v>
      </c>
      <c r="V94" s="1380">
        <f>T94*U94</f>
        <v>380</v>
      </c>
      <c r="W94" s="1380">
        <v>2</v>
      </c>
      <c r="X94" s="1380">
        <v>190</v>
      </c>
      <c r="Y94" s="1380">
        <f>W94*X94</f>
        <v>380</v>
      </c>
      <c r="Z94" s="1380">
        <v>6</v>
      </c>
      <c r="AA94" s="1380">
        <v>6</v>
      </c>
      <c r="AB94" s="1380">
        <f>Z94*AA94</f>
        <v>36</v>
      </c>
      <c r="AE94" s="1380">
        <f>H94+K94+N94+Q94+T94+W94+Z94</f>
        <v>12</v>
      </c>
      <c r="AF94" s="1380">
        <f>J94+M94+P94+S94+V94+Y94+AB94</f>
        <v>1176</v>
      </c>
    </row>
    <row r="95" spans="1:56" s="1380" customFormat="1" ht="46.5" customHeight="1" x14ac:dyDescent="0.25">
      <c r="A95" s="1380">
        <v>4</v>
      </c>
      <c r="B95" s="1380" t="s">
        <v>1939</v>
      </c>
      <c r="C95" s="1380" t="s">
        <v>101</v>
      </c>
      <c r="D95" s="1690" t="s">
        <v>451</v>
      </c>
      <c r="E95" s="1380">
        <v>46291</v>
      </c>
      <c r="F95" s="1380">
        <v>46300</v>
      </c>
      <c r="G95" s="1548" t="s">
        <v>1415</v>
      </c>
      <c r="Q95" s="1380">
        <v>2</v>
      </c>
      <c r="R95" s="1380">
        <v>190</v>
      </c>
      <c r="S95" s="1380">
        <f>Q95*R95</f>
        <v>380</v>
      </c>
      <c r="T95" s="1380">
        <v>2</v>
      </c>
      <c r="U95" s="1380">
        <v>190</v>
      </c>
      <c r="V95" s="1380">
        <f>T95*U95</f>
        <v>380</v>
      </c>
      <c r="W95" s="1380">
        <v>2</v>
      </c>
      <c r="X95" s="1380">
        <v>190</v>
      </c>
      <c r="Y95" s="1380">
        <f>W95*X95</f>
        <v>380</v>
      </c>
      <c r="Z95" s="1380">
        <v>6</v>
      </c>
      <c r="AA95" s="1380">
        <v>6</v>
      </c>
      <c r="AB95" s="1380">
        <f>Z95*AA95</f>
        <v>36</v>
      </c>
      <c r="AE95" s="1380">
        <f>H95+K95+N95+Q95+T95+W95+Z95</f>
        <v>12</v>
      </c>
      <c r="AF95" s="1380">
        <f>J95+M95+P95+S95+V95+Y95+AB95</f>
        <v>1176</v>
      </c>
    </row>
    <row r="96" spans="1:56" ht="33" customHeight="1" x14ac:dyDescent="0.25">
      <c r="A96" s="1032"/>
      <c r="B96" s="1240" t="s">
        <v>2377</v>
      </c>
      <c r="C96" s="945"/>
      <c r="D96" s="1702"/>
      <c r="E96" s="1033"/>
      <c r="F96" s="1033"/>
      <c r="G96" s="1592"/>
      <c r="H96" s="624"/>
      <c r="I96" s="522"/>
      <c r="J96" s="523"/>
      <c r="K96" s="624"/>
      <c r="L96" s="522"/>
      <c r="M96" s="527"/>
      <c r="N96" s="624"/>
      <c r="O96" s="642"/>
      <c r="P96" s="527"/>
      <c r="Q96" s="624"/>
      <c r="R96" s="273"/>
      <c r="S96" s="523"/>
      <c r="T96" s="624"/>
      <c r="U96" s="273"/>
      <c r="V96" s="523"/>
      <c r="W96" s="624"/>
      <c r="X96" s="522"/>
      <c r="Y96" s="523"/>
      <c r="Z96" s="521"/>
      <c r="AA96" s="640"/>
      <c r="AB96" s="639"/>
      <c r="AC96" s="486"/>
      <c r="AD96" s="540"/>
      <c r="AF96" s="1035"/>
      <c r="AG96" s="1035"/>
      <c r="AH96" s="934"/>
      <c r="AI96" s="934"/>
    </row>
    <row r="97" spans="1:56" s="1023" customFormat="1" ht="45.75" customHeight="1" x14ac:dyDescent="0.25">
      <c r="A97" s="1255">
        <v>64</v>
      </c>
      <c r="B97" s="261" t="s">
        <v>2383</v>
      </c>
      <c r="C97" s="261" t="s">
        <v>100</v>
      </c>
      <c r="D97" s="1690" t="s">
        <v>2381</v>
      </c>
      <c r="E97" s="953">
        <v>46147</v>
      </c>
      <c r="F97" s="953">
        <v>46180</v>
      </c>
      <c r="G97" s="569" t="s">
        <v>2384</v>
      </c>
      <c r="H97" s="538">
        <v>1</v>
      </c>
      <c r="I97" s="266">
        <v>3300</v>
      </c>
      <c r="J97" s="252">
        <f>H97*I97</f>
        <v>3300</v>
      </c>
      <c r="K97" s="538">
        <v>1</v>
      </c>
      <c r="L97" s="266">
        <v>2850</v>
      </c>
      <c r="M97" s="265">
        <f>K97*L97</f>
        <v>2850</v>
      </c>
      <c r="N97" s="538">
        <v>1</v>
      </c>
      <c r="O97" s="570">
        <v>2750</v>
      </c>
      <c r="P97" s="265">
        <f>N97*O97</f>
        <v>2750</v>
      </c>
      <c r="Q97" s="538">
        <v>2</v>
      </c>
      <c r="R97" s="266">
        <v>190</v>
      </c>
      <c r="S97" s="252">
        <f>Q97*R97</f>
        <v>380</v>
      </c>
      <c r="T97" s="538">
        <v>2</v>
      </c>
      <c r="U97" s="266">
        <v>190</v>
      </c>
      <c r="V97" s="252">
        <f>T97*U97</f>
        <v>380</v>
      </c>
      <c r="W97" s="538">
        <v>2</v>
      </c>
      <c r="X97" s="266">
        <v>190</v>
      </c>
      <c r="Y97" s="252">
        <f>W97*X97</f>
        <v>380</v>
      </c>
      <c r="Z97" s="563">
        <v>6</v>
      </c>
      <c r="AA97" s="570">
        <v>6</v>
      </c>
      <c r="AB97" s="265">
        <f>Z97*AA97</f>
        <v>36</v>
      </c>
      <c r="AC97" s="879">
        <f>Q97+T97+W97+Z97</f>
        <v>12</v>
      </c>
      <c r="AD97" s="574">
        <f>S97+V97+Y97+AB97</f>
        <v>1176</v>
      </c>
      <c r="AE97" s="1036"/>
      <c r="AF97" s="934" t="s">
        <v>2371</v>
      </c>
      <c r="AJ97" s="934"/>
      <c r="AK97" s="934"/>
      <c r="AL97" s="934"/>
      <c r="AM97" s="934"/>
      <c r="AN97" s="934"/>
      <c r="AO97" s="934"/>
      <c r="AP97" s="934"/>
      <c r="AQ97" s="934"/>
      <c r="AR97" s="934"/>
      <c r="AS97" s="934"/>
      <c r="AT97" s="934"/>
      <c r="AU97" s="934"/>
      <c r="AV97" s="934"/>
      <c r="AW97" s="934"/>
      <c r="AX97" s="934"/>
      <c r="AY97" s="934"/>
      <c r="AZ97" s="934"/>
      <c r="BA97" s="934"/>
      <c r="BB97" s="934"/>
      <c r="BC97" s="934"/>
    </row>
    <row r="98" spans="1:56" s="934" customFormat="1" ht="68.25" customHeight="1" x14ac:dyDescent="0.25">
      <c r="A98" s="1237">
        <v>65</v>
      </c>
      <c r="B98" s="1236" t="s">
        <v>2382</v>
      </c>
      <c r="C98" s="1236" t="s">
        <v>101</v>
      </c>
      <c r="D98" s="1697" t="s">
        <v>2381</v>
      </c>
      <c r="E98" s="1013">
        <v>46136</v>
      </c>
      <c r="F98" s="1013">
        <v>46139</v>
      </c>
      <c r="G98" s="1086" t="s">
        <v>2380</v>
      </c>
      <c r="H98" s="556">
        <v>1</v>
      </c>
      <c r="I98" s="572">
        <v>3300</v>
      </c>
      <c r="J98" s="278">
        <f>H98*I98</f>
        <v>3300</v>
      </c>
      <c r="K98" s="556">
        <v>1</v>
      </c>
      <c r="L98" s="572">
        <v>2850</v>
      </c>
      <c r="M98" s="288">
        <f>K98*L98</f>
        <v>2850</v>
      </c>
      <c r="N98" s="556">
        <v>1</v>
      </c>
      <c r="O98" s="565">
        <v>2750</v>
      </c>
      <c r="P98" s="288">
        <f>N98*O98</f>
        <v>2750</v>
      </c>
      <c r="Q98" s="556">
        <v>4</v>
      </c>
      <c r="R98" s="572">
        <v>190</v>
      </c>
      <c r="S98" s="278">
        <f>Q98*R98</f>
        <v>760</v>
      </c>
      <c r="T98" s="556">
        <v>4</v>
      </c>
      <c r="U98" s="572">
        <v>190</v>
      </c>
      <c r="V98" s="278">
        <f>T98*U98</f>
        <v>760</v>
      </c>
      <c r="W98" s="556">
        <v>4</v>
      </c>
      <c r="X98" s="572">
        <v>190</v>
      </c>
      <c r="Y98" s="278">
        <f>W98*X98</f>
        <v>760</v>
      </c>
      <c r="Z98" s="564">
        <v>12</v>
      </c>
      <c r="AA98" s="565">
        <v>6</v>
      </c>
      <c r="AB98" s="288">
        <f>Z98*AA98</f>
        <v>72</v>
      </c>
      <c r="AC98" s="916">
        <f>Q98+T98+W98+Z98</f>
        <v>24</v>
      </c>
      <c r="AD98" s="627">
        <f>S98+V98+Y98+AB98</f>
        <v>2352</v>
      </c>
      <c r="AE98" s="1015"/>
      <c r="AF98" s="934" t="s">
        <v>2371</v>
      </c>
    </row>
    <row r="99" spans="1:56" s="790" customFormat="1" ht="57" customHeight="1" x14ac:dyDescent="0.25">
      <c r="A99" s="1255">
        <v>66</v>
      </c>
      <c r="B99" s="261" t="s">
        <v>2379</v>
      </c>
      <c r="C99" s="261" t="s">
        <v>99</v>
      </c>
      <c r="D99" s="1690" t="s">
        <v>2378</v>
      </c>
      <c r="E99" s="953">
        <v>46135</v>
      </c>
      <c r="F99" s="953">
        <v>46137</v>
      </c>
      <c r="G99" s="569" t="s">
        <v>2380</v>
      </c>
      <c r="H99" s="538">
        <v>1</v>
      </c>
      <c r="I99" s="266">
        <v>3300</v>
      </c>
      <c r="J99" s="252">
        <f>H99*I99</f>
        <v>3300</v>
      </c>
      <c r="K99" s="538">
        <v>1</v>
      </c>
      <c r="L99" s="266">
        <v>2850</v>
      </c>
      <c r="M99" s="265">
        <f>K99*L99</f>
        <v>2850</v>
      </c>
      <c r="N99" s="538">
        <v>1</v>
      </c>
      <c r="O99" s="570">
        <v>2750</v>
      </c>
      <c r="P99" s="265">
        <f>N99*O99</f>
        <v>2750</v>
      </c>
      <c r="Q99" s="538">
        <v>4</v>
      </c>
      <c r="R99" s="266">
        <v>190</v>
      </c>
      <c r="S99" s="252">
        <f>Q99*R99</f>
        <v>760</v>
      </c>
      <c r="T99" s="538">
        <v>4</v>
      </c>
      <c r="U99" s="266">
        <v>190</v>
      </c>
      <c r="V99" s="252">
        <f>T99*U99</f>
        <v>760</v>
      </c>
      <c r="W99" s="538">
        <v>4</v>
      </c>
      <c r="X99" s="266">
        <v>190</v>
      </c>
      <c r="Y99" s="252">
        <f>W99*X99</f>
        <v>760</v>
      </c>
      <c r="Z99" s="563">
        <v>12</v>
      </c>
      <c r="AA99" s="570">
        <v>6</v>
      </c>
      <c r="AB99" s="265">
        <f>Z99*AA99</f>
        <v>72</v>
      </c>
      <c r="AC99" s="575">
        <f>Q99+T99+W99+Z99</f>
        <v>24</v>
      </c>
      <c r="AD99" s="574">
        <f>S99+V99+Y99+AB99</f>
        <v>2352</v>
      </c>
      <c r="AE99" s="1038"/>
      <c r="AF99" s="790" t="s">
        <v>2371</v>
      </c>
      <c r="AI99" s="1021"/>
      <c r="AJ99" s="934"/>
      <c r="AK99" s="934"/>
      <c r="AL99" s="934"/>
      <c r="AM99" s="934"/>
      <c r="AN99" s="934"/>
      <c r="AO99" s="934"/>
      <c r="AP99" s="934"/>
      <c r="AQ99" s="934"/>
      <c r="AR99" s="934"/>
      <c r="AS99" s="934"/>
      <c r="AT99" s="934"/>
      <c r="AU99" s="934"/>
      <c r="AV99" s="934"/>
      <c r="AW99" s="934"/>
      <c r="AX99" s="934"/>
      <c r="AY99" s="934"/>
      <c r="AZ99" s="934"/>
      <c r="BA99" s="934"/>
      <c r="BB99" s="934"/>
      <c r="BC99" s="934"/>
      <c r="BD99" s="1031"/>
    </row>
    <row r="100" spans="1:56" s="934" customFormat="1" ht="30" customHeight="1" x14ac:dyDescent="0.25">
      <c r="A100" s="591"/>
      <c r="B100" s="871" t="s">
        <v>1606</v>
      </c>
      <c r="C100" s="481"/>
      <c r="D100" s="1703"/>
      <c r="E100" s="988"/>
      <c r="F100" s="988"/>
      <c r="G100" s="682"/>
      <c r="H100" s="989"/>
      <c r="I100" s="682"/>
      <c r="J100" s="682"/>
      <c r="K100" s="989"/>
      <c r="L100" s="682"/>
      <c r="M100" s="682"/>
      <c r="N100" s="989"/>
      <c r="O100" s="682"/>
      <c r="P100" s="682"/>
      <c r="Q100" s="586"/>
      <c r="R100" s="591"/>
      <c r="S100" s="587"/>
      <c r="T100" s="586"/>
      <c r="U100" s="591"/>
      <c r="V100" s="587"/>
      <c r="W100" s="586"/>
      <c r="X100" s="591"/>
      <c r="Y100" s="587"/>
      <c r="Z100" s="990"/>
      <c r="AA100" s="587"/>
      <c r="AB100" s="587"/>
      <c r="AC100" s="590"/>
      <c r="AD100" s="630"/>
      <c r="AE100" s="652"/>
    </row>
    <row r="101" spans="1:56" s="790" customFormat="1" ht="96" customHeight="1" x14ac:dyDescent="0.25">
      <c r="A101" s="1255">
        <v>67</v>
      </c>
      <c r="B101" s="261" t="s">
        <v>1349</v>
      </c>
      <c r="C101" s="261" t="s">
        <v>102</v>
      </c>
      <c r="D101" s="1690" t="s">
        <v>1533</v>
      </c>
      <c r="E101" s="953">
        <v>46087</v>
      </c>
      <c r="F101" s="953">
        <v>46088</v>
      </c>
      <c r="G101" s="569" t="s">
        <v>301</v>
      </c>
      <c r="H101" s="538"/>
      <c r="I101" s="266"/>
      <c r="J101" s="252"/>
      <c r="K101" s="538"/>
      <c r="L101" s="266"/>
      <c r="M101" s="265"/>
      <c r="N101" s="538"/>
      <c r="O101" s="570"/>
      <c r="P101" s="265"/>
      <c r="Q101" s="538">
        <v>105</v>
      </c>
      <c r="R101" s="1255">
        <v>190</v>
      </c>
      <c r="S101" s="1261">
        <f t="shared" ref="S101:S106" si="38">Q101*R101</f>
        <v>19950</v>
      </c>
      <c r="T101" s="538">
        <v>88</v>
      </c>
      <c r="U101" s="1255">
        <v>190</v>
      </c>
      <c r="V101" s="1261">
        <f t="shared" ref="V101:V106" si="39">T101*U101</f>
        <v>16720</v>
      </c>
      <c r="W101" s="538">
        <v>88</v>
      </c>
      <c r="X101" s="1255">
        <v>190</v>
      </c>
      <c r="Y101" s="1261">
        <f t="shared" ref="Y101:Y106" si="40">W101*X101</f>
        <v>16720</v>
      </c>
      <c r="Z101" s="563">
        <v>281</v>
      </c>
      <c r="AA101" s="1261">
        <v>6</v>
      </c>
      <c r="AB101" s="1261">
        <f t="shared" ref="AB101:AB106" si="41">Z101*AA101</f>
        <v>1686</v>
      </c>
      <c r="AC101" s="539">
        <f t="shared" ref="AC101:AC106" si="42">H101+K101+N101+Q101+T101+W101+Z101</f>
        <v>562</v>
      </c>
      <c r="AD101" s="540">
        <f t="shared" ref="AD101:AD106" si="43">J101+M101+P101+S101+V101+Y101+AB101</f>
        <v>55076</v>
      </c>
      <c r="AE101" s="1776"/>
      <c r="AF101" s="790">
        <v>281</v>
      </c>
      <c r="AI101" s="1021"/>
      <c r="AJ101" s="934"/>
      <c r="AK101" s="934"/>
      <c r="AL101" s="934"/>
      <c r="AM101" s="934"/>
      <c r="AN101" s="934"/>
      <c r="AO101" s="934"/>
      <c r="AP101" s="934"/>
      <c r="AQ101" s="934"/>
      <c r="AR101" s="934"/>
      <c r="AS101" s="934"/>
      <c r="AT101" s="934"/>
      <c r="AU101" s="934"/>
      <c r="AV101" s="934"/>
      <c r="AW101" s="934"/>
      <c r="AX101" s="934"/>
      <c r="AY101" s="934"/>
      <c r="AZ101" s="934"/>
      <c r="BA101" s="934"/>
      <c r="BB101" s="934"/>
      <c r="BC101" s="934"/>
      <c r="BD101" s="1031"/>
    </row>
    <row r="102" spans="1:56" ht="99.75" customHeight="1" x14ac:dyDescent="0.25">
      <c r="A102" s="560">
        <v>68</v>
      </c>
      <c r="B102" s="1239" t="s">
        <v>180</v>
      </c>
      <c r="C102" s="1239" t="s">
        <v>102</v>
      </c>
      <c r="D102" s="1698" t="s">
        <v>1533</v>
      </c>
      <c r="E102" s="941">
        <v>46116</v>
      </c>
      <c r="F102" s="941">
        <v>46117</v>
      </c>
      <c r="G102" s="598" t="s">
        <v>301</v>
      </c>
      <c r="H102" s="567"/>
      <c r="I102" s="576"/>
      <c r="J102" s="259"/>
      <c r="K102" s="567"/>
      <c r="L102" s="576"/>
      <c r="M102" s="781"/>
      <c r="N102" s="567"/>
      <c r="O102" s="573"/>
      <c r="P102" s="781"/>
      <c r="Q102" s="567">
        <v>105</v>
      </c>
      <c r="R102" s="560">
        <v>190</v>
      </c>
      <c r="S102" s="289">
        <f t="shared" si="38"/>
        <v>19950</v>
      </c>
      <c r="T102" s="567">
        <v>88</v>
      </c>
      <c r="U102" s="560">
        <v>190</v>
      </c>
      <c r="V102" s="289">
        <f t="shared" si="39"/>
        <v>16720</v>
      </c>
      <c r="W102" s="567">
        <v>88</v>
      </c>
      <c r="X102" s="560">
        <v>190</v>
      </c>
      <c r="Y102" s="289">
        <f t="shared" si="40"/>
        <v>16720</v>
      </c>
      <c r="Z102" s="568">
        <v>281</v>
      </c>
      <c r="AA102" s="289">
        <v>6</v>
      </c>
      <c r="AB102" s="289">
        <f t="shared" si="41"/>
        <v>1686</v>
      </c>
      <c r="AC102" s="561">
        <f t="shared" si="42"/>
        <v>562</v>
      </c>
      <c r="AD102" s="782">
        <f t="shared" si="43"/>
        <v>55076</v>
      </c>
      <c r="AE102" s="1776"/>
      <c r="AF102" s="1004">
        <v>281</v>
      </c>
    </row>
    <row r="103" spans="1:56" ht="84.75" customHeight="1" x14ac:dyDescent="0.25">
      <c r="A103" s="1255">
        <v>69</v>
      </c>
      <c r="B103" s="261" t="s">
        <v>1229</v>
      </c>
      <c r="C103" s="261" t="s">
        <v>99</v>
      </c>
      <c r="D103" s="1690" t="s">
        <v>1534</v>
      </c>
      <c r="E103" s="953">
        <v>46299</v>
      </c>
      <c r="F103" s="953">
        <v>46301</v>
      </c>
      <c r="G103" s="569" t="s">
        <v>301</v>
      </c>
      <c r="H103" s="538"/>
      <c r="I103" s="266"/>
      <c r="J103" s="252"/>
      <c r="K103" s="538"/>
      <c r="L103" s="266"/>
      <c r="M103" s="781"/>
      <c r="N103" s="538"/>
      <c r="O103" s="570"/>
      <c r="P103" s="265"/>
      <c r="Q103" s="538">
        <v>63</v>
      </c>
      <c r="R103" s="1255">
        <v>190</v>
      </c>
      <c r="S103" s="1261">
        <f t="shared" si="38"/>
        <v>11970</v>
      </c>
      <c r="T103" s="538">
        <v>52</v>
      </c>
      <c r="U103" s="1255">
        <v>190</v>
      </c>
      <c r="V103" s="1261">
        <f t="shared" si="39"/>
        <v>9880</v>
      </c>
      <c r="W103" s="538">
        <v>52</v>
      </c>
      <c r="X103" s="1255">
        <v>190</v>
      </c>
      <c r="Y103" s="1261">
        <f t="shared" si="40"/>
        <v>9880</v>
      </c>
      <c r="Z103" s="563">
        <v>167</v>
      </c>
      <c r="AA103" s="1261">
        <v>6</v>
      </c>
      <c r="AB103" s="1261">
        <f t="shared" si="41"/>
        <v>1002</v>
      </c>
      <c r="AC103" s="554">
        <f t="shared" si="42"/>
        <v>334</v>
      </c>
      <c r="AD103" s="540">
        <f t="shared" si="43"/>
        <v>32732</v>
      </c>
      <c r="AE103" s="1776"/>
    </row>
    <row r="104" spans="1:56" ht="84.75" customHeight="1" x14ac:dyDescent="0.25">
      <c r="A104" s="560">
        <v>70</v>
      </c>
      <c r="B104" s="261" t="s">
        <v>2463</v>
      </c>
      <c r="C104" s="261" t="s">
        <v>101</v>
      </c>
      <c r="D104" s="1690" t="s">
        <v>1534</v>
      </c>
      <c r="E104" s="953" t="s">
        <v>1698</v>
      </c>
      <c r="F104" s="953">
        <v>46292</v>
      </c>
      <c r="G104" s="569" t="s">
        <v>301</v>
      </c>
      <c r="H104" s="538"/>
      <c r="I104" s="266"/>
      <c r="J104" s="252"/>
      <c r="K104" s="538"/>
      <c r="L104" s="266"/>
      <c r="M104" s="781"/>
      <c r="N104" s="538"/>
      <c r="O104" s="570"/>
      <c r="P104" s="265"/>
      <c r="Q104" s="538">
        <v>42</v>
      </c>
      <c r="R104" s="1255">
        <v>190</v>
      </c>
      <c r="S104" s="1261">
        <f t="shared" si="38"/>
        <v>7980</v>
      </c>
      <c r="T104" s="538">
        <v>36</v>
      </c>
      <c r="U104" s="1255">
        <v>190</v>
      </c>
      <c r="V104" s="1261">
        <f t="shared" si="39"/>
        <v>6840</v>
      </c>
      <c r="W104" s="538">
        <v>36</v>
      </c>
      <c r="X104" s="1255">
        <v>190</v>
      </c>
      <c r="Y104" s="1261">
        <f t="shared" si="40"/>
        <v>6840</v>
      </c>
      <c r="Z104" s="563">
        <v>114</v>
      </c>
      <c r="AA104" s="1261">
        <v>6</v>
      </c>
      <c r="AB104" s="1261">
        <f t="shared" si="41"/>
        <v>684</v>
      </c>
      <c r="AC104" s="554">
        <f t="shared" si="42"/>
        <v>228</v>
      </c>
      <c r="AD104" s="540">
        <f t="shared" si="43"/>
        <v>22344</v>
      </c>
      <c r="AE104" s="1777"/>
    </row>
    <row r="105" spans="1:56" ht="117.75" customHeight="1" x14ac:dyDescent="0.25">
      <c r="A105" s="1255">
        <v>71</v>
      </c>
      <c r="B105" s="261" t="s">
        <v>180</v>
      </c>
      <c r="C105" s="261" t="s">
        <v>102</v>
      </c>
      <c r="D105" s="1690" t="s">
        <v>1533</v>
      </c>
      <c r="E105" s="953">
        <v>46184</v>
      </c>
      <c r="F105" s="953">
        <v>46185</v>
      </c>
      <c r="G105" s="569" t="s">
        <v>301</v>
      </c>
      <c r="H105" s="538"/>
      <c r="I105" s="266"/>
      <c r="J105" s="252"/>
      <c r="K105" s="538"/>
      <c r="L105" s="266"/>
      <c r="M105" s="781"/>
      <c r="N105" s="538"/>
      <c r="O105" s="570"/>
      <c r="P105" s="265"/>
      <c r="Q105" s="538">
        <v>105</v>
      </c>
      <c r="R105" s="1255">
        <v>190</v>
      </c>
      <c r="S105" s="1261">
        <f t="shared" si="38"/>
        <v>19950</v>
      </c>
      <c r="T105" s="538">
        <v>88</v>
      </c>
      <c r="U105" s="1255">
        <v>190</v>
      </c>
      <c r="V105" s="1261">
        <f t="shared" si="39"/>
        <v>16720</v>
      </c>
      <c r="W105" s="538">
        <v>88</v>
      </c>
      <c r="X105" s="1255">
        <v>190</v>
      </c>
      <c r="Y105" s="1261">
        <f t="shared" si="40"/>
        <v>16720</v>
      </c>
      <c r="Z105" s="568">
        <v>281</v>
      </c>
      <c r="AA105" s="289">
        <v>6</v>
      </c>
      <c r="AB105" s="289">
        <f t="shared" si="41"/>
        <v>1686</v>
      </c>
      <c r="AC105" s="554">
        <f t="shared" si="42"/>
        <v>562</v>
      </c>
      <c r="AD105" s="540">
        <f t="shared" si="43"/>
        <v>55076</v>
      </c>
      <c r="AE105" s="1226"/>
    </row>
    <row r="106" spans="1:56" s="1023" customFormat="1" ht="107.25" customHeight="1" x14ac:dyDescent="0.25">
      <c r="A106" s="560">
        <v>72</v>
      </c>
      <c r="B106" s="261" t="s">
        <v>1459</v>
      </c>
      <c r="C106" s="261" t="s">
        <v>102</v>
      </c>
      <c r="D106" s="1690" t="s">
        <v>1533</v>
      </c>
      <c r="E106" s="953">
        <v>46368</v>
      </c>
      <c r="F106" s="953">
        <v>46369</v>
      </c>
      <c r="G106" s="569" t="s">
        <v>301</v>
      </c>
      <c r="H106" s="538"/>
      <c r="I106" s="266"/>
      <c r="J106" s="252"/>
      <c r="K106" s="538"/>
      <c r="L106" s="266"/>
      <c r="M106" s="265"/>
      <c r="N106" s="538"/>
      <c r="O106" s="570"/>
      <c r="P106" s="265"/>
      <c r="Q106" s="538">
        <v>105</v>
      </c>
      <c r="R106" s="1255">
        <v>190</v>
      </c>
      <c r="S106" s="1261">
        <f t="shared" si="38"/>
        <v>19950</v>
      </c>
      <c r="T106" s="538">
        <v>88</v>
      </c>
      <c r="U106" s="1255">
        <v>190</v>
      </c>
      <c r="V106" s="1261">
        <f t="shared" si="39"/>
        <v>16720</v>
      </c>
      <c r="W106" s="538">
        <v>88</v>
      </c>
      <c r="X106" s="1255">
        <v>190</v>
      </c>
      <c r="Y106" s="1261">
        <f t="shared" si="40"/>
        <v>16720</v>
      </c>
      <c r="Z106" s="563">
        <v>281</v>
      </c>
      <c r="AA106" s="1261">
        <v>6</v>
      </c>
      <c r="AB106" s="1261">
        <f t="shared" si="41"/>
        <v>1686</v>
      </c>
      <c r="AC106" s="554">
        <f t="shared" si="42"/>
        <v>562</v>
      </c>
      <c r="AD106" s="540">
        <f t="shared" si="43"/>
        <v>55076</v>
      </c>
      <c r="AE106" s="1229"/>
      <c r="AJ106" s="934"/>
      <c r="AK106" s="934"/>
      <c r="AL106" s="934"/>
      <c r="AM106" s="934"/>
      <c r="AN106" s="934"/>
      <c r="AO106" s="934"/>
      <c r="AP106" s="934"/>
      <c r="AQ106" s="934"/>
      <c r="AR106" s="934"/>
      <c r="AS106" s="934"/>
      <c r="AT106" s="934"/>
      <c r="AU106" s="934"/>
      <c r="AV106" s="934"/>
      <c r="AW106" s="934"/>
      <c r="AX106" s="934"/>
      <c r="AY106" s="934"/>
      <c r="AZ106" s="934"/>
      <c r="BA106" s="934"/>
      <c r="BB106" s="934"/>
      <c r="BC106" s="934"/>
    </row>
    <row r="107" spans="1:56" s="1023" customFormat="1" ht="26.25" customHeight="1" x14ac:dyDescent="0.25">
      <c r="A107" s="1039"/>
      <c r="B107" s="991" t="s">
        <v>832</v>
      </c>
      <c r="C107" s="611"/>
      <c r="D107" s="1704"/>
      <c r="E107" s="1040"/>
      <c r="F107" s="1040"/>
      <c r="G107" s="1593"/>
      <c r="H107" s="613"/>
      <c r="I107" s="614"/>
      <c r="J107" s="615"/>
      <c r="K107" s="613"/>
      <c r="L107" s="614"/>
      <c r="M107" s="615"/>
      <c r="N107" s="613"/>
      <c r="O107" s="614"/>
      <c r="P107" s="615"/>
      <c r="Q107" s="613"/>
      <c r="R107" s="616"/>
      <c r="S107" s="617"/>
      <c r="T107" s="613"/>
      <c r="U107" s="616"/>
      <c r="V107" s="617"/>
      <c r="W107" s="613"/>
      <c r="X107" s="616"/>
      <c r="Y107" s="617"/>
      <c r="Z107" s="618"/>
      <c r="AA107" s="617"/>
      <c r="AB107" s="617"/>
      <c r="AC107" s="618"/>
      <c r="AD107" s="782"/>
      <c r="AE107" s="1041"/>
      <c r="AJ107" s="934"/>
      <c r="AK107" s="934"/>
      <c r="AL107" s="934"/>
      <c r="AM107" s="934"/>
      <c r="AN107" s="934"/>
      <c r="AO107" s="934"/>
      <c r="AP107" s="934"/>
      <c r="AQ107" s="934"/>
      <c r="AR107" s="934"/>
      <c r="AS107" s="934"/>
      <c r="AT107" s="934"/>
      <c r="AU107" s="934"/>
      <c r="AV107" s="934"/>
      <c r="AW107" s="934"/>
      <c r="AX107" s="934"/>
      <c r="AY107" s="934"/>
      <c r="AZ107" s="934"/>
      <c r="BA107" s="934"/>
      <c r="BB107" s="934"/>
      <c r="BC107" s="934"/>
    </row>
    <row r="108" spans="1:56" ht="46.5" customHeight="1" x14ac:dyDescent="0.25">
      <c r="A108" s="1255">
        <v>73</v>
      </c>
      <c r="B108" s="261" t="s">
        <v>1298</v>
      </c>
      <c r="C108" s="535" t="s">
        <v>99</v>
      </c>
      <c r="D108" s="1690" t="s">
        <v>1299</v>
      </c>
      <c r="E108" s="941">
        <v>46359</v>
      </c>
      <c r="F108" s="941">
        <v>46362</v>
      </c>
      <c r="G108" s="598" t="s">
        <v>1760</v>
      </c>
      <c r="H108" s="538"/>
      <c r="I108" s="266"/>
      <c r="J108" s="252"/>
      <c r="K108" s="538"/>
      <c r="L108" s="266"/>
      <c r="M108" s="781"/>
      <c r="N108" s="563"/>
      <c r="O108" s="570"/>
      <c r="P108" s="265"/>
      <c r="Q108" s="538">
        <v>16</v>
      </c>
      <c r="R108" s="1255">
        <v>190</v>
      </c>
      <c r="S108" s="1261">
        <f t="shared" ref="S108:S115" si="44">Q108*R108</f>
        <v>3040</v>
      </c>
      <c r="T108" s="538">
        <v>16</v>
      </c>
      <c r="U108" s="1255">
        <v>190</v>
      </c>
      <c r="V108" s="1261">
        <f t="shared" ref="V108:V115" si="45">T108*U108</f>
        <v>3040</v>
      </c>
      <c r="W108" s="538">
        <v>32</v>
      </c>
      <c r="X108" s="1255">
        <v>190</v>
      </c>
      <c r="Y108" s="1261">
        <f t="shared" ref="Y108:Y115" si="46">W108*X108</f>
        <v>6080</v>
      </c>
      <c r="Z108" s="568">
        <v>64</v>
      </c>
      <c r="AA108" s="1261">
        <v>6</v>
      </c>
      <c r="AB108" s="1261">
        <f t="shared" ref="AB108:AB115" si="47">Z108*AA108</f>
        <v>384</v>
      </c>
      <c r="AC108" s="554">
        <f t="shared" ref="AC108:AC115" si="48">H108+K108+N108+Q108+T108+W108+Z108</f>
        <v>128</v>
      </c>
      <c r="AD108" s="540">
        <f t="shared" ref="AD108:AD115" si="49">J108+M108+P108+S108+V108+Y108+AB108</f>
        <v>12544</v>
      </c>
      <c r="AE108" s="1776"/>
      <c r="AF108" s="1004">
        <v>32</v>
      </c>
    </row>
    <row r="109" spans="1:56" ht="46.5" customHeight="1" x14ac:dyDescent="0.25">
      <c r="A109" s="560">
        <v>74</v>
      </c>
      <c r="B109" s="261" t="s">
        <v>1298</v>
      </c>
      <c r="C109" s="535" t="s">
        <v>102</v>
      </c>
      <c r="D109" s="1690" t="s">
        <v>1299</v>
      </c>
      <c r="E109" s="941">
        <v>46100</v>
      </c>
      <c r="F109" s="941">
        <v>46102</v>
      </c>
      <c r="G109" s="598" t="s">
        <v>2469</v>
      </c>
      <c r="H109" s="538"/>
      <c r="I109" s="266"/>
      <c r="J109" s="252"/>
      <c r="K109" s="538"/>
      <c r="L109" s="266"/>
      <c r="M109" s="781"/>
      <c r="N109" s="563"/>
      <c r="O109" s="570"/>
      <c r="P109" s="265"/>
      <c r="Q109" s="538">
        <v>16</v>
      </c>
      <c r="R109" s="1255">
        <v>190</v>
      </c>
      <c r="S109" s="1261">
        <f t="shared" si="44"/>
        <v>3040</v>
      </c>
      <c r="T109" s="538">
        <v>16</v>
      </c>
      <c r="U109" s="1255">
        <v>190</v>
      </c>
      <c r="V109" s="1261">
        <f t="shared" si="45"/>
        <v>3040</v>
      </c>
      <c r="W109" s="538">
        <v>32</v>
      </c>
      <c r="X109" s="1255">
        <v>190</v>
      </c>
      <c r="Y109" s="1261">
        <f t="shared" si="46"/>
        <v>6080</v>
      </c>
      <c r="Z109" s="568">
        <v>64</v>
      </c>
      <c r="AA109" s="1261">
        <v>6</v>
      </c>
      <c r="AB109" s="1261">
        <f t="shared" si="47"/>
        <v>384</v>
      </c>
      <c r="AC109" s="554">
        <f t="shared" si="48"/>
        <v>128</v>
      </c>
      <c r="AD109" s="540">
        <f t="shared" si="49"/>
        <v>12544</v>
      </c>
      <c r="AE109" s="1776"/>
      <c r="AF109" s="1004">
        <v>64</v>
      </c>
    </row>
    <row r="110" spans="1:56" ht="46.5" customHeight="1" x14ac:dyDescent="0.25">
      <c r="A110" s="1255">
        <v>75</v>
      </c>
      <c r="B110" s="261" t="s">
        <v>1490</v>
      </c>
      <c r="C110" s="535" t="s">
        <v>102</v>
      </c>
      <c r="D110" s="1690" t="s">
        <v>1299</v>
      </c>
      <c r="E110" s="941">
        <v>46135</v>
      </c>
      <c r="F110" s="941">
        <v>46138</v>
      </c>
      <c r="G110" s="598" t="s">
        <v>1760</v>
      </c>
      <c r="H110" s="538"/>
      <c r="I110" s="266"/>
      <c r="J110" s="252"/>
      <c r="K110" s="538"/>
      <c r="L110" s="266"/>
      <c r="M110" s="781"/>
      <c r="N110" s="563"/>
      <c r="O110" s="570"/>
      <c r="P110" s="265"/>
      <c r="Q110" s="538">
        <v>16</v>
      </c>
      <c r="R110" s="1255">
        <v>190</v>
      </c>
      <c r="S110" s="1261">
        <f t="shared" si="44"/>
        <v>3040</v>
      </c>
      <c r="T110" s="538">
        <v>16</v>
      </c>
      <c r="U110" s="1255">
        <v>190</v>
      </c>
      <c r="V110" s="1261">
        <f t="shared" si="45"/>
        <v>3040</v>
      </c>
      <c r="W110" s="538">
        <v>33</v>
      </c>
      <c r="X110" s="1255">
        <v>190</v>
      </c>
      <c r="Y110" s="1261">
        <f t="shared" si="46"/>
        <v>6270</v>
      </c>
      <c r="Z110" s="568">
        <v>64</v>
      </c>
      <c r="AA110" s="1261">
        <v>6</v>
      </c>
      <c r="AB110" s="1261">
        <f t="shared" si="47"/>
        <v>384</v>
      </c>
      <c r="AC110" s="554">
        <f t="shared" si="48"/>
        <v>129</v>
      </c>
      <c r="AD110" s="540">
        <f t="shared" si="49"/>
        <v>12734</v>
      </c>
      <c r="AE110" s="1776"/>
    </row>
    <row r="111" spans="1:56" ht="46.5" customHeight="1" x14ac:dyDescent="0.25">
      <c r="A111" s="560">
        <v>76</v>
      </c>
      <c r="B111" s="261" t="s">
        <v>1300</v>
      </c>
      <c r="C111" s="535" t="s">
        <v>99</v>
      </c>
      <c r="D111" s="1690" t="s">
        <v>345</v>
      </c>
      <c r="E111" s="941">
        <v>46282</v>
      </c>
      <c r="F111" s="941">
        <v>46285</v>
      </c>
      <c r="G111" s="598" t="s">
        <v>1760</v>
      </c>
      <c r="H111" s="538"/>
      <c r="I111" s="266"/>
      <c r="J111" s="252"/>
      <c r="K111" s="538"/>
      <c r="L111" s="266"/>
      <c r="M111" s="781"/>
      <c r="N111" s="563"/>
      <c r="O111" s="570"/>
      <c r="P111" s="265"/>
      <c r="Q111" s="538">
        <v>8</v>
      </c>
      <c r="R111" s="1255">
        <v>190</v>
      </c>
      <c r="S111" s="1261">
        <f t="shared" si="44"/>
        <v>1520</v>
      </c>
      <c r="T111" s="538">
        <v>8</v>
      </c>
      <c r="U111" s="1255">
        <v>190</v>
      </c>
      <c r="V111" s="1261">
        <f t="shared" si="45"/>
        <v>1520</v>
      </c>
      <c r="W111" s="538">
        <v>16</v>
      </c>
      <c r="X111" s="1255">
        <v>190</v>
      </c>
      <c r="Y111" s="1261">
        <f t="shared" si="46"/>
        <v>3040</v>
      </c>
      <c r="Z111" s="568">
        <v>32</v>
      </c>
      <c r="AA111" s="1261">
        <v>6</v>
      </c>
      <c r="AB111" s="1261">
        <f t="shared" si="47"/>
        <v>192</v>
      </c>
      <c r="AC111" s="554">
        <f t="shared" si="48"/>
        <v>64</v>
      </c>
      <c r="AD111" s="540">
        <f t="shared" si="49"/>
        <v>6272</v>
      </c>
      <c r="AE111" s="1776"/>
    </row>
    <row r="112" spans="1:56" ht="46.5" customHeight="1" x14ac:dyDescent="0.25">
      <c r="A112" s="1255">
        <v>77</v>
      </c>
      <c r="B112" s="261" t="s">
        <v>1301</v>
      </c>
      <c r="C112" s="535" t="s">
        <v>99</v>
      </c>
      <c r="D112" s="1690" t="s">
        <v>1002</v>
      </c>
      <c r="E112" s="941">
        <v>46303</v>
      </c>
      <c r="F112" s="941">
        <v>46306</v>
      </c>
      <c r="G112" s="598" t="s">
        <v>1760</v>
      </c>
      <c r="H112" s="538"/>
      <c r="I112" s="266"/>
      <c r="J112" s="252"/>
      <c r="K112" s="538"/>
      <c r="L112" s="266"/>
      <c r="M112" s="781"/>
      <c r="N112" s="563"/>
      <c r="O112" s="570"/>
      <c r="P112" s="265"/>
      <c r="Q112" s="538">
        <v>8</v>
      </c>
      <c r="R112" s="1255">
        <v>190</v>
      </c>
      <c r="S112" s="1261">
        <f t="shared" si="44"/>
        <v>1520</v>
      </c>
      <c r="T112" s="538">
        <v>8</v>
      </c>
      <c r="U112" s="1255">
        <v>190</v>
      </c>
      <c r="V112" s="1261">
        <f t="shared" si="45"/>
        <v>1520</v>
      </c>
      <c r="W112" s="538">
        <v>16</v>
      </c>
      <c r="X112" s="1255">
        <v>190</v>
      </c>
      <c r="Y112" s="1261">
        <f t="shared" si="46"/>
        <v>3040</v>
      </c>
      <c r="Z112" s="568">
        <v>32</v>
      </c>
      <c r="AA112" s="1261">
        <v>6</v>
      </c>
      <c r="AB112" s="1261">
        <f t="shared" si="47"/>
        <v>192</v>
      </c>
      <c r="AC112" s="554">
        <f t="shared" si="48"/>
        <v>64</v>
      </c>
      <c r="AD112" s="540">
        <f t="shared" si="49"/>
        <v>6272</v>
      </c>
      <c r="AE112" s="1776"/>
    </row>
    <row r="113" spans="1:55" ht="46.5" customHeight="1" x14ac:dyDescent="0.25">
      <c r="A113" s="560">
        <v>78</v>
      </c>
      <c r="B113" s="261" t="s">
        <v>1298</v>
      </c>
      <c r="C113" s="535" t="s">
        <v>102</v>
      </c>
      <c r="D113" s="1690" t="s">
        <v>1299</v>
      </c>
      <c r="E113" s="941">
        <v>46170</v>
      </c>
      <c r="F113" s="941">
        <v>46173</v>
      </c>
      <c r="G113" s="598" t="s">
        <v>1760</v>
      </c>
      <c r="H113" s="538"/>
      <c r="I113" s="266"/>
      <c r="J113" s="252"/>
      <c r="K113" s="538"/>
      <c r="L113" s="266"/>
      <c r="M113" s="781"/>
      <c r="N113" s="563"/>
      <c r="O113" s="570"/>
      <c r="P113" s="265"/>
      <c r="Q113" s="538">
        <v>16</v>
      </c>
      <c r="R113" s="1255">
        <v>190</v>
      </c>
      <c r="S113" s="1261">
        <f t="shared" si="44"/>
        <v>3040</v>
      </c>
      <c r="T113" s="538">
        <v>16</v>
      </c>
      <c r="U113" s="1255">
        <v>190</v>
      </c>
      <c r="V113" s="1261">
        <f t="shared" si="45"/>
        <v>3040</v>
      </c>
      <c r="W113" s="538">
        <v>32</v>
      </c>
      <c r="X113" s="1255">
        <v>190</v>
      </c>
      <c r="Y113" s="1261">
        <f t="shared" si="46"/>
        <v>6080</v>
      </c>
      <c r="Z113" s="568">
        <v>64</v>
      </c>
      <c r="AA113" s="1261">
        <v>6</v>
      </c>
      <c r="AB113" s="1261">
        <f t="shared" si="47"/>
        <v>384</v>
      </c>
      <c r="AC113" s="554">
        <f t="shared" si="48"/>
        <v>128</v>
      </c>
      <c r="AD113" s="540">
        <f t="shared" si="49"/>
        <v>12544</v>
      </c>
      <c r="AE113" s="1776"/>
    </row>
    <row r="114" spans="1:55" ht="46.5" customHeight="1" x14ac:dyDescent="0.25">
      <c r="A114" s="1255">
        <v>79</v>
      </c>
      <c r="B114" s="261" t="s">
        <v>1296</v>
      </c>
      <c r="C114" s="535" t="s">
        <v>101</v>
      </c>
      <c r="D114" s="1690" t="s">
        <v>340</v>
      </c>
      <c r="E114" s="941">
        <v>46331</v>
      </c>
      <c r="F114" s="941">
        <v>46334</v>
      </c>
      <c r="G114" s="569" t="s">
        <v>301</v>
      </c>
      <c r="H114" s="538"/>
      <c r="I114" s="266"/>
      <c r="J114" s="252"/>
      <c r="K114" s="538"/>
      <c r="L114" s="266"/>
      <c r="M114" s="781"/>
      <c r="N114" s="563"/>
      <c r="O114" s="570"/>
      <c r="P114" s="265"/>
      <c r="Q114" s="538">
        <v>8</v>
      </c>
      <c r="R114" s="1255">
        <v>190</v>
      </c>
      <c r="S114" s="1261">
        <f t="shared" si="44"/>
        <v>1520</v>
      </c>
      <c r="T114" s="538">
        <v>8</v>
      </c>
      <c r="U114" s="1255">
        <v>190</v>
      </c>
      <c r="V114" s="1261">
        <f t="shared" si="45"/>
        <v>1520</v>
      </c>
      <c r="W114" s="538">
        <v>16</v>
      </c>
      <c r="X114" s="1255">
        <v>190</v>
      </c>
      <c r="Y114" s="1261">
        <f t="shared" si="46"/>
        <v>3040</v>
      </c>
      <c r="Z114" s="568">
        <v>32</v>
      </c>
      <c r="AA114" s="1261">
        <v>6</v>
      </c>
      <c r="AB114" s="1261">
        <f t="shared" si="47"/>
        <v>192</v>
      </c>
      <c r="AC114" s="554">
        <f t="shared" si="48"/>
        <v>64</v>
      </c>
      <c r="AD114" s="540">
        <f t="shared" si="49"/>
        <v>6272</v>
      </c>
      <c r="AE114" s="1776"/>
    </row>
    <row r="115" spans="1:55" ht="46.5" customHeight="1" x14ac:dyDescent="0.25">
      <c r="A115" s="560">
        <v>80</v>
      </c>
      <c r="B115" s="1236" t="s">
        <v>1921</v>
      </c>
      <c r="C115" s="1037" t="s">
        <v>102</v>
      </c>
      <c r="D115" s="1697" t="s">
        <v>1299</v>
      </c>
      <c r="E115" s="941">
        <v>46268</v>
      </c>
      <c r="F115" s="941">
        <v>46271</v>
      </c>
      <c r="G115" s="598" t="s">
        <v>1760</v>
      </c>
      <c r="H115" s="556"/>
      <c r="I115" s="572"/>
      <c r="J115" s="278"/>
      <c r="K115" s="556"/>
      <c r="L115" s="572"/>
      <c r="M115" s="299"/>
      <c r="N115" s="564"/>
      <c r="O115" s="572"/>
      <c r="P115" s="288"/>
      <c r="Q115" s="556">
        <v>16</v>
      </c>
      <c r="R115" s="1237">
        <v>190</v>
      </c>
      <c r="S115" s="290">
        <f t="shared" si="44"/>
        <v>3040</v>
      </c>
      <c r="T115" s="556">
        <v>16</v>
      </c>
      <c r="U115" s="1237">
        <v>190</v>
      </c>
      <c r="V115" s="290">
        <f t="shared" si="45"/>
        <v>3040</v>
      </c>
      <c r="W115" s="556">
        <v>32</v>
      </c>
      <c r="X115" s="1237">
        <v>190</v>
      </c>
      <c r="Y115" s="290">
        <f t="shared" si="46"/>
        <v>6080</v>
      </c>
      <c r="Z115" s="621">
        <v>64</v>
      </c>
      <c r="AA115" s="290">
        <v>6</v>
      </c>
      <c r="AB115" s="290">
        <f t="shared" si="47"/>
        <v>384</v>
      </c>
      <c r="AC115" s="558">
        <f t="shared" si="48"/>
        <v>128</v>
      </c>
      <c r="AD115" s="540">
        <f t="shared" si="49"/>
        <v>12544</v>
      </c>
      <c r="AE115" s="1777"/>
    </row>
    <row r="116" spans="1:55" ht="30" customHeight="1" x14ac:dyDescent="0.25">
      <c r="A116" s="560"/>
      <c r="B116" s="993" t="s">
        <v>1942</v>
      </c>
      <c r="C116" s="1037"/>
      <c r="D116" s="1697"/>
      <c r="E116" s="941"/>
      <c r="F116" s="941"/>
      <c r="G116" s="598"/>
      <c r="H116" s="556"/>
      <c r="I116" s="572"/>
      <c r="J116" s="278"/>
      <c r="K116" s="556"/>
      <c r="L116" s="572"/>
      <c r="M116" s="265"/>
      <c r="N116" s="564"/>
      <c r="O116" s="572"/>
      <c r="P116" s="288"/>
      <c r="Q116" s="556"/>
      <c r="R116" s="1342"/>
      <c r="S116" s="290"/>
      <c r="T116" s="556"/>
      <c r="U116" s="1342"/>
      <c r="V116" s="290"/>
      <c r="W116" s="556"/>
      <c r="X116" s="1342"/>
      <c r="Y116" s="290"/>
      <c r="Z116" s="621"/>
      <c r="AA116" s="290"/>
      <c r="AB116" s="290"/>
      <c r="AC116" s="558"/>
      <c r="AD116" s="540"/>
      <c r="AE116" s="1341"/>
    </row>
    <row r="117" spans="1:55" s="367" customFormat="1" ht="46.5" customHeight="1" x14ac:dyDescent="0.3">
      <c r="A117" s="870">
        <v>5</v>
      </c>
      <c r="B117" s="230" t="s">
        <v>178</v>
      </c>
      <c r="C117" s="310" t="s">
        <v>100</v>
      </c>
      <c r="D117" s="1383" t="s">
        <v>451</v>
      </c>
      <c r="E117" s="552">
        <v>46157</v>
      </c>
      <c r="F117" s="552">
        <v>46159</v>
      </c>
      <c r="G117" s="267" t="s">
        <v>2365</v>
      </c>
      <c r="H117" s="607">
        <v>6</v>
      </c>
      <c r="I117" s="1348">
        <v>3400</v>
      </c>
      <c r="J117" s="1363">
        <f>H117*I117</f>
        <v>20400</v>
      </c>
      <c r="K117" s="607"/>
      <c r="L117" s="1348"/>
      <c r="M117" s="1363"/>
      <c r="N117" s="607"/>
      <c r="O117" s="1348"/>
      <c r="P117" s="1363"/>
      <c r="Q117" s="252">
        <v>8</v>
      </c>
      <c r="R117" s="1348">
        <v>190</v>
      </c>
      <c r="S117" s="1363">
        <f>Q117*R117</f>
        <v>1520</v>
      </c>
      <c r="T117" s="252">
        <v>8</v>
      </c>
      <c r="U117" s="1348">
        <v>190</v>
      </c>
      <c r="V117" s="1363">
        <f>T117*U117</f>
        <v>1520</v>
      </c>
      <c r="W117" s="252">
        <v>8</v>
      </c>
      <c r="X117" s="1348">
        <v>190</v>
      </c>
      <c r="Y117" s="1363">
        <f>W117*X117</f>
        <v>1520</v>
      </c>
      <c r="Z117" s="607">
        <v>24</v>
      </c>
      <c r="AA117" s="1363">
        <v>6</v>
      </c>
      <c r="AB117" s="1363">
        <f>Z117*AA117</f>
        <v>144</v>
      </c>
      <c r="AC117" s="1261">
        <v>6</v>
      </c>
      <c r="AD117" s="1261">
        <f>AB117*AC117</f>
        <v>864</v>
      </c>
      <c r="AE117" s="607">
        <f>J117+M117+P117+S117+V117+Y117+AB117</f>
        <v>25104</v>
      </c>
      <c r="AF117" s="610">
        <f>L117+O117+R117+U117+X117+AA117+AD117</f>
        <v>1440</v>
      </c>
      <c r="AG117" s="699"/>
      <c r="AH117" s="315"/>
      <c r="AI117" s="315"/>
      <c r="AJ117" s="315"/>
      <c r="AK117" s="315"/>
      <c r="AL117" s="315"/>
      <c r="AM117" s="315"/>
      <c r="AN117" s="315"/>
      <c r="AO117" s="315"/>
      <c r="AP117" s="315"/>
    </row>
    <row r="118" spans="1:55" s="367" customFormat="1" ht="46.5" customHeight="1" x14ac:dyDescent="0.3">
      <c r="A118" s="870">
        <v>6</v>
      </c>
      <c r="B118" s="230" t="s">
        <v>71</v>
      </c>
      <c r="C118" s="310" t="s">
        <v>101</v>
      </c>
      <c r="D118" s="1383" t="s">
        <v>451</v>
      </c>
      <c r="E118" s="552">
        <v>46311</v>
      </c>
      <c r="F118" s="552">
        <v>46313</v>
      </c>
      <c r="G118" s="267" t="s">
        <v>2364</v>
      </c>
      <c r="H118" s="607">
        <v>6</v>
      </c>
      <c r="I118" s="1348">
        <v>3400</v>
      </c>
      <c r="J118" s="1363">
        <f>H118*I118</f>
        <v>20400</v>
      </c>
      <c r="K118" s="607"/>
      <c r="L118" s="1348"/>
      <c r="M118" s="1363"/>
      <c r="N118" s="607"/>
      <c r="O118" s="1348"/>
      <c r="P118" s="1363"/>
      <c r="Q118" s="252">
        <v>8</v>
      </c>
      <c r="R118" s="1348">
        <v>190</v>
      </c>
      <c r="S118" s="1363">
        <f>Q118*R118</f>
        <v>1520</v>
      </c>
      <c r="T118" s="252">
        <v>8</v>
      </c>
      <c r="U118" s="1348">
        <v>190</v>
      </c>
      <c r="V118" s="1363">
        <f>T118*U118</f>
        <v>1520</v>
      </c>
      <c r="W118" s="252">
        <v>8</v>
      </c>
      <c r="X118" s="1348">
        <v>190</v>
      </c>
      <c r="Y118" s="1363">
        <f>W118*X118</f>
        <v>1520</v>
      </c>
      <c r="Z118" s="607">
        <v>24</v>
      </c>
      <c r="AA118" s="1363">
        <v>6</v>
      </c>
      <c r="AB118" s="1363">
        <f>Z118*AA118</f>
        <v>144</v>
      </c>
      <c r="AC118" s="1261">
        <v>6</v>
      </c>
      <c r="AD118" s="1261">
        <f>AB118*AC118</f>
        <v>864</v>
      </c>
      <c r="AE118" s="607">
        <f>J118+M118+P118+S118+V118+Y118+AB118</f>
        <v>25104</v>
      </c>
      <c r="AF118" s="610">
        <f>L118+O118+R118+U118+X118+AA118+AD118</f>
        <v>1440</v>
      </c>
      <c r="AG118" s="699"/>
      <c r="AH118" s="315"/>
      <c r="AI118" s="315"/>
      <c r="AJ118" s="315"/>
      <c r="AK118" s="315"/>
      <c r="AL118" s="315"/>
      <c r="AM118" s="315"/>
      <c r="AN118" s="315"/>
      <c r="AO118" s="315"/>
      <c r="AP118" s="315"/>
    </row>
    <row r="119" spans="1:55" s="309" customFormat="1" ht="25.5" customHeight="1" x14ac:dyDescent="0.3">
      <c r="A119" s="279"/>
      <c r="B119" s="1480" t="s">
        <v>1420</v>
      </c>
      <c r="C119" s="298"/>
      <c r="D119" s="1694"/>
      <c r="E119" s="304"/>
      <c r="F119" s="333"/>
      <c r="G119" s="1594"/>
      <c r="H119" s="334"/>
      <c r="I119" s="333"/>
      <c r="J119" s="324"/>
      <c r="K119" s="301"/>
      <c r="L119" s="276"/>
      <c r="M119" s="324"/>
      <c r="N119" s="301"/>
      <c r="O119" s="639"/>
      <c r="P119" s="324"/>
      <c r="Q119" s="301"/>
      <c r="R119" s="639"/>
      <c r="S119" s="324"/>
      <c r="T119" s="301"/>
      <c r="U119" s="276"/>
      <c r="V119" s="324"/>
      <c r="W119" s="301"/>
      <c r="X119" s="276"/>
      <c r="Y119" s="324"/>
      <c r="Z119" s="301"/>
      <c r="AA119" s="276"/>
      <c r="AB119" s="324"/>
      <c r="AC119" s="640"/>
      <c r="AD119" s="639"/>
      <c r="AE119" s="722"/>
      <c r="AF119" s="723"/>
      <c r="AG119" s="659"/>
      <c r="AH119" s="367"/>
      <c r="AP119" s="315"/>
      <c r="AQ119" s="315"/>
      <c r="AR119" s="315"/>
      <c r="AS119" s="315"/>
      <c r="AT119" s="315"/>
      <c r="AU119" s="315"/>
      <c r="AV119" s="315"/>
      <c r="AW119" s="315"/>
      <c r="AX119" s="315"/>
      <c r="AY119" s="315"/>
      <c r="AZ119" s="315"/>
      <c r="BA119" s="315"/>
    </row>
    <row r="120" spans="1:55" s="312" customFormat="1" ht="41.25" customHeight="1" x14ac:dyDescent="0.3">
      <c r="A120" s="280">
        <v>9</v>
      </c>
      <c r="B120" s="1409" t="s">
        <v>1536</v>
      </c>
      <c r="C120" s="1463" t="s">
        <v>99</v>
      </c>
      <c r="D120" s="1481" t="s">
        <v>1537</v>
      </c>
      <c r="E120" s="1428">
        <v>46047</v>
      </c>
      <c r="F120" s="1428">
        <v>46048</v>
      </c>
      <c r="G120" s="1410" t="s">
        <v>301</v>
      </c>
      <c r="H120" s="1448"/>
      <c r="I120" s="1411"/>
      <c r="J120" s="1482"/>
      <c r="K120" s="1448"/>
      <c r="L120" s="1411"/>
      <c r="M120" s="1412"/>
      <c r="N120" s="1448"/>
      <c r="O120" s="1415"/>
      <c r="P120" s="1412"/>
      <c r="Q120" s="1483">
        <v>17</v>
      </c>
      <c r="R120" s="1411">
        <v>190</v>
      </c>
      <c r="S120" s="1484">
        <f>Q120*R120</f>
        <v>3230</v>
      </c>
      <c r="T120" s="1448">
        <v>17</v>
      </c>
      <c r="U120" s="1411">
        <v>190</v>
      </c>
      <c r="V120" s="1484">
        <v>3040</v>
      </c>
      <c r="W120" s="1448">
        <v>34</v>
      </c>
      <c r="X120" s="1411">
        <v>190</v>
      </c>
      <c r="Y120" s="1482">
        <f>W120*X120</f>
        <v>6460</v>
      </c>
      <c r="Z120" s="1485">
        <v>64</v>
      </c>
      <c r="AA120" s="1414">
        <v>6</v>
      </c>
      <c r="AB120" s="1412">
        <f>Z120*AA120</f>
        <v>384</v>
      </c>
      <c r="AC120" s="367"/>
      <c r="AD120" s="367"/>
      <c r="AE120" s="876">
        <f>H120+K120+N120+Q120+T120+W120+Z120</f>
        <v>132</v>
      </c>
      <c r="AF120" s="782">
        <f>J120+M120+P120+S120+V120+Y120+AB120</f>
        <v>13114</v>
      </c>
      <c r="AG120" s="877"/>
      <c r="AH120" s="1752"/>
      <c r="AI120" s="1752"/>
      <c r="AJ120" s="1752"/>
      <c r="AK120" s="1752"/>
      <c r="AL120" s="1752"/>
      <c r="AM120" s="1752"/>
      <c r="AN120" s="1752"/>
      <c r="AO120" s="315"/>
      <c r="AP120" s="315"/>
      <c r="AQ120" s="315"/>
      <c r="AR120" s="315"/>
      <c r="AS120" s="315"/>
      <c r="AT120" s="315"/>
      <c r="AU120" s="315"/>
      <c r="AV120" s="315"/>
      <c r="AW120" s="315"/>
      <c r="AX120" s="315"/>
      <c r="AY120" s="315"/>
      <c r="AZ120" s="315"/>
      <c r="BA120" s="315"/>
    </row>
    <row r="121" spans="1:55" s="312" customFormat="1" ht="42.75" customHeight="1" x14ac:dyDescent="0.3">
      <c r="A121" s="870">
        <v>10</v>
      </c>
      <c r="B121" s="1379" t="s">
        <v>1538</v>
      </c>
      <c r="C121" s="1442" t="s">
        <v>99</v>
      </c>
      <c r="D121" s="1383" t="s">
        <v>1539</v>
      </c>
      <c r="E121" s="1428">
        <v>46047</v>
      </c>
      <c r="F121" s="1428">
        <v>46048</v>
      </c>
      <c r="G121" s="1381" t="s">
        <v>301</v>
      </c>
      <c r="H121" s="1424"/>
      <c r="I121" s="1394"/>
      <c r="J121" s="1393"/>
      <c r="K121" s="1424"/>
      <c r="L121" s="1394"/>
      <c r="M121" s="1412"/>
      <c r="N121" s="1424"/>
      <c r="O121" s="1385"/>
      <c r="P121" s="1395"/>
      <c r="Q121" s="1483">
        <v>14</v>
      </c>
      <c r="R121" s="1411">
        <v>190</v>
      </c>
      <c r="S121" s="1484">
        <f>Q121*R121</f>
        <v>2660</v>
      </c>
      <c r="T121" s="1448">
        <v>14</v>
      </c>
      <c r="U121" s="1411">
        <v>190</v>
      </c>
      <c r="V121" s="1484">
        <v>3040</v>
      </c>
      <c r="W121" s="1448">
        <v>28</v>
      </c>
      <c r="X121" s="1411">
        <v>190</v>
      </c>
      <c r="Y121" s="1482">
        <f>W121*X121</f>
        <v>5320</v>
      </c>
      <c r="Z121" s="1485">
        <v>64</v>
      </c>
      <c r="AA121" s="1414">
        <v>6</v>
      </c>
      <c r="AB121" s="1412">
        <f>Z121*AA121</f>
        <v>384</v>
      </c>
      <c r="AC121" s="367"/>
      <c r="AD121" s="367"/>
      <c r="AE121" s="876">
        <f>H121+K121+N121+Q121+T121+W121+Z121</f>
        <v>120</v>
      </c>
      <c r="AF121" s="540">
        <f>J121+M121+P121+S121+V121+Y121+AB121</f>
        <v>11404</v>
      </c>
      <c r="AG121" s="877"/>
      <c r="AH121" s="1752"/>
      <c r="AI121" s="1752"/>
      <c r="AJ121" s="1752"/>
      <c r="AK121" s="1752"/>
      <c r="AL121" s="1752"/>
      <c r="AM121" s="1752"/>
      <c r="AN121" s="1752"/>
      <c r="AO121" s="315"/>
      <c r="AP121" s="315"/>
      <c r="AQ121" s="315"/>
      <c r="AR121" s="315"/>
      <c r="AS121" s="315"/>
      <c r="AT121" s="315"/>
      <c r="AU121" s="315"/>
      <c r="AV121" s="315"/>
      <c r="AW121" s="315"/>
      <c r="AX121" s="315"/>
      <c r="AY121" s="315"/>
      <c r="AZ121" s="315"/>
      <c r="BA121" s="315"/>
    </row>
    <row r="122" spans="1:55" s="578" customFormat="1" ht="33" customHeight="1" x14ac:dyDescent="0.3">
      <c r="A122" s="870">
        <v>11</v>
      </c>
      <c r="B122" s="1379" t="s">
        <v>71</v>
      </c>
      <c r="C122" s="1442" t="s">
        <v>101</v>
      </c>
      <c r="D122" s="1383" t="s">
        <v>451</v>
      </c>
      <c r="E122" s="1428">
        <v>46047</v>
      </c>
      <c r="F122" s="1428">
        <v>46048</v>
      </c>
      <c r="G122" s="1381" t="s">
        <v>301</v>
      </c>
      <c r="H122" s="1424"/>
      <c r="I122" s="1394"/>
      <c r="J122" s="1393"/>
      <c r="K122" s="1424"/>
      <c r="L122" s="1394"/>
      <c r="M122" s="1412"/>
      <c r="N122" s="1424"/>
      <c r="O122" s="1385"/>
      <c r="P122" s="1395"/>
      <c r="Q122" s="1483">
        <v>12</v>
      </c>
      <c r="R122" s="1411">
        <v>190</v>
      </c>
      <c r="S122" s="1484">
        <f>Q122*R122</f>
        <v>2280</v>
      </c>
      <c r="T122" s="1448">
        <v>12</v>
      </c>
      <c r="U122" s="1411">
        <v>190</v>
      </c>
      <c r="V122" s="1484">
        <v>3040</v>
      </c>
      <c r="W122" s="1448">
        <v>24</v>
      </c>
      <c r="X122" s="1411">
        <v>190</v>
      </c>
      <c r="Y122" s="1482">
        <f>W122*X122</f>
        <v>4560</v>
      </c>
      <c r="Z122" s="1485">
        <v>64</v>
      </c>
      <c r="AA122" s="1414">
        <v>6</v>
      </c>
      <c r="AB122" s="1412">
        <f>Z122*AA122</f>
        <v>384</v>
      </c>
      <c r="AC122" s="367"/>
      <c r="AD122" s="367"/>
      <c r="AE122" s="876">
        <f>H122+K122+N122+Q122+T122+W122+Z122</f>
        <v>112</v>
      </c>
      <c r="AF122" s="540">
        <f>J122+M122+P122+S122+V122+Y122+AB122</f>
        <v>10264</v>
      </c>
      <c r="AG122" s="877"/>
      <c r="AH122" s="1762"/>
      <c r="AI122" s="1762"/>
      <c r="AJ122" s="1762"/>
      <c r="AK122" s="1762"/>
      <c r="AL122" s="1762"/>
      <c r="AM122" s="1762"/>
      <c r="AN122" s="1762"/>
      <c r="AP122" s="315"/>
      <c r="AQ122" s="315"/>
      <c r="AR122" s="315"/>
      <c r="AS122" s="315"/>
      <c r="AT122" s="315"/>
      <c r="AU122" s="315"/>
      <c r="AV122" s="315"/>
      <c r="AW122" s="315"/>
      <c r="AX122" s="315"/>
      <c r="AY122" s="315"/>
      <c r="AZ122" s="315"/>
      <c r="BA122" s="315"/>
    </row>
    <row r="123" spans="1:55" s="312" customFormat="1" ht="33" customHeight="1" x14ac:dyDescent="0.3">
      <c r="A123" s="253"/>
      <c r="B123" s="1544" t="s">
        <v>836</v>
      </c>
      <c r="C123" s="303"/>
      <c r="D123" s="1705"/>
      <c r="E123" s="651"/>
      <c r="F123" s="332"/>
      <c r="G123" s="1595"/>
      <c r="H123" s="660"/>
      <c r="I123" s="332"/>
      <c r="J123" s="328"/>
      <c r="K123" s="524"/>
      <c r="L123" s="652"/>
      <c r="M123" s="328"/>
      <c r="N123" s="524"/>
      <c r="O123" s="525"/>
      <c r="P123" s="328"/>
      <c r="Q123" s="591"/>
      <c r="R123" s="525"/>
      <c r="S123" s="509"/>
      <c r="T123" s="524"/>
      <c r="U123" s="508"/>
      <c r="V123" s="328"/>
      <c r="W123" s="524"/>
      <c r="X123" s="508"/>
      <c r="Y123" s="328"/>
      <c r="Z123" s="524"/>
      <c r="AA123" s="652"/>
      <c r="AB123" s="478"/>
      <c r="AC123" s="713"/>
      <c r="AD123" s="525"/>
      <c r="AE123" s="724"/>
      <c r="AF123" s="630"/>
      <c r="AG123" s="661"/>
      <c r="AH123" s="878"/>
      <c r="AI123" s="1257"/>
      <c r="AJ123" s="1257"/>
      <c r="AK123" s="1257"/>
      <c r="AL123" s="1257"/>
      <c r="AM123" s="1257"/>
      <c r="AN123" s="1257"/>
      <c r="AO123" s="315"/>
      <c r="AP123" s="315"/>
      <c r="AQ123" s="315"/>
      <c r="AR123" s="315"/>
      <c r="AS123" s="315"/>
      <c r="AT123" s="315"/>
      <c r="AU123" s="315"/>
      <c r="AV123" s="315"/>
      <c r="AW123" s="315"/>
      <c r="AX123" s="315"/>
      <c r="AY123" s="315"/>
      <c r="AZ123" s="315"/>
      <c r="BA123" s="315"/>
    </row>
    <row r="124" spans="1:55" s="312" customFormat="1" ht="37.5" customHeight="1" x14ac:dyDescent="0.3">
      <c r="A124" s="870">
        <v>12</v>
      </c>
      <c r="B124" s="1380" t="s">
        <v>1401</v>
      </c>
      <c r="C124" s="1442" t="s">
        <v>99</v>
      </c>
      <c r="D124" s="1383" t="s">
        <v>307</v>
      </c>
      <c r="E124" s="1455">
        <v>46073</v>
      </c>
      <c r="F124" s="1382">
        <v>46081</v>
      </c>
      <c r="G124" s="1383" t="s">
        <v>2000</v>
      </c>
      <c r="H124" s="1424"/>
      <c r="I124" s="1394"/>
      <c r="J124" s="1393"/>
      <c r="K124" s="1424"/>
      <c r="L124" s="1394"/>
      <c r="M124" s="1395"/>
      <c r="N124" s="1424"/>
      <c r="O124" s="1396"/>
      <c r="P124" s="1395"/>
      <c r="Q124" s="1424">
        <v>29</v>
      </c>
      <c r="R124" s="1394">
        <v>190</v>
      </c>
      <c r="S124" s="1393">
        <f>Q124*R124</f>
        <v>5510</v>
      </c>
      <c r="T124" s="1424">
        <v>29</v>
      </c>
      <c r="U124" s="1394">
        <v>190</v>
      </c>
      <c r="V124" s="1393">
        <f>T124*U124</f>
        <v>5510</v>
      </c>
      <c r="W124" s="1424">
        <v>58</v>
      </c>
      <c r="X124" s="1394">
        <v>190</v>
      </c>
      <c r="Y124" s="1393">
        <f>W124*X124</f>
        <v>11020</v>
      </c>
      <c r="Z124" s="1406">
        <v>116</v>
      </c>
      <c r="AA124" s="1396">
        <v>6</v>
      </c>
      <c r="AB124" s="1395">
        <f>Z124*AA124</f>
        <v>696</v>
      </c>
      <c r="AE124" s="879">
        <f>Q124+T124+W124+Z124</f>
        <v>232</v>
      </c>
      <c r="AF124" s="574">
        <f>S124+V124+Y124+AB124</f>
        <v>22736</v>
      </c>
      <c r="AG124" s="658"/>
      <c r="AH124" s="367" t="s">
        <v>2272</v>
      </c>
      <c r="AI124" s="315"/>
      <c r="AJ124" s="315"/>
      <c r="AK124" s="315"/>
      <c r="AL124" s="315"/>
      <c r="AM124" s="315"/>
      <c r="AN124" s="315"/>
      <c r="AO124" s="315"/>
      <c r="AP124" s="315"/>
      <c r="AQ124" s="315"/>
      <c r="AR124" s="315"/>
      <c r="AS124" s="315"/>
      <c r="AT124" s="315"/>
      <c r="AU124" s="315"/>
      <c r="AV124" s="315"/>
      <c r="AW124" s="315"/>
      <c r="AX124" s="315"/>
      <c r="AY124" s="315"/>
      <c r="AZ124" s="315"/>
      <c r="BA124" s="315"/>
    </row>
    <row r="125" spans="1:55" s="1016" customFormat="1" ht="29.25" customHeight="1" x14ac:dyDescent="0.25">
      <c r="A125" s="321"/>
      <c r="B125" s="543" t="s">
        <v>833</v>
      </c>
      <c r="C125" s="300"/>
      <c r="D125" s="1706"/>
      <c r="E125" s="1043"/>
      <c r="F125" s="1043"/>
      <c r="G125" s="1596"/>
      <c r="H125" s="324"/>
      <c r="I125" s="301"/>
      <c r="J125" s="276"/>
      <c r="K125" s="324"/>
      <c r="L125" s="301"/>
      <c r="M125" s="276"/>
      <c r="N125" s="324"/>
      <c r="O125" s="301"/>
      <c r="P125" s="276"/>
      <c r="Q125" s="324"/>
      <c r="R125" s="487"/>
      <c r="S125" s="1251"/>
      <c r="T125" s="324"/>
      <c r="U125" s="487"/>
      <c r="V125" s="1251"/>
      <c r="W125" s="324"/>
      <c r="X125" s="487"/>
      <c r="Y125" s="1251"/>
      <c r="Z125" s="622"/>
      <c r="AA125" s="1251"/>
      <c r="AB125" s="1251"/>
      <c r="AC125" s="486"/>
      <c r="AD125" s="540"/>
      <c r="AE125" s="1044"/>
      <c r="AJ125" s="934"/>
      <c r="AK125" s="934"/>
      <c r="AL125" s="934"/>
      <c r="AM125" s="934"/>
      <c r="AN125" s="934"/>
      <c r="AO125" s="934"/>
      <c r="AP125" s="934"/>
      <c r="AQ125" s="934"/>
      <c r="AR125" s="934"/>
      <c r="AS125" s="934"/>
      <c r="AT125" s="934"/>
      <c r="AU125" s="934"/>
      <c r="AV125" s="934"/>
      <c r="AW125" s="934"/>
      <c r="AX125" s="934"/>
      <c r="AY125" s="934"/>
      <c r="AZ125" s="934"/>
      <c r="BA125" s="934"/>
      <c r="BB125" s="934"/>
      <c r="BC125" s="934"/>
    </row>
    <row r="126" spans="1:55" ht="46.5" hidden="1" customHeight="1" x14ac:dyDescent="0.25">
      <c r="A126" s="560"/>
      <c r="B126" s="1239"/>
      <c r="C126" s="1239"/>
      <c r="D126" s="1698"/>
      <c r="E126" s="941"/>
      <c r="F126" s="941"/>
      <c r="G126" s="598"/>
      <c r="H126" s="567"/>
      <c r="I126" s="576"/>
      <c r="J126" s="259"/>
      <c r="K126" s="567"/>
      <c r="L126" s="560"/>
      <c r="M126" s="781"/>
      <c r="N126" s="567"/>
      <c r="O126" s="560"/>
      <c r="P126" s="781"/>
      <c r="Q126" s="567"/>
      <c r="R126" s="560"/>
      <c r="S126" s="289"/>
      <c r="T126" s="567"/>
      <c r="U126" s="560"/>
      <c r="V126" s="289"/>
      <c r="W126" s="567"/>
      <c r="X126" s="560"/>
      <c r="Y126" s="289"/>
      <c r="Z126" s="568"/>
      <c r="AA126" s="289"/>
      <c r="AB126" s="289"/>
      <c r="AC126" s="561"/>
      <c r="AD126" s="540"/>
      <c r="AE126" s="1229"/>
      <c r="AF126" s="1241"/>
    </row>
    <row r="127" spans="1:55" ht="46.5" customHeight="1" x14ac:dyDescent="0.25">
      <c r="A127" s="560">
        <v>81</v>
      </c>
      <c r="B127" s="261" t="s">
        <v>1438</v>
      </c>
      <c r="C127" s="261" t="s">
        <v>99</v>
      </c>
      <c r="D127" s="1690" t="s">
        <v>1146</v>
      </c>
      <c r="E127" s="953">
        <v>46133</v>
      </c>
      <c r="F127" s="953">
        <v>46139</v>
      </c>
      <c r="G127" s="569" t="s">
        <v>319</v>
      </c>
      <c r="H127" s="538">
        <v>1</v>
      </c>
      <c r="I127" s="266">
        <v>3400</v>
      </c>
      <c r="J127" s="252">
        <f t="shared" ref="J127:J149" si="50">H127*I127</f>
        <v>3400</v>
      </c>
      <c r="K127" s="538">
        <v>1</v>
      </c>
      <c r="L127" s="1255">
        <v>3000</v>
      </c>
      <c r="M127" s="781">
        <f t="shared" ref="M127:M149" si="51">K127*L127</f>
        <v>3000</v>
      </c>
      <c r="N127" s="538">
        <v>1</v>
      </c>
      <c r="O127" s="1255">
        <v>2900</v>
      </c>
      <c r="P127" s="265">
        <f t="shared" ref="P127:P149" si="52">N127*O127</f>
        <v>2900</v>
      </c>
      <c r="Q127" s="538">
        <v>14</v>
      </c>
      <c r="R127" s="1255">
        <v>190</v>
      </c>
      <c r="S127" s="1261">
        <f t="shared" ref="S127:S149" si="53">Q127*R127</f>
        <v>2660</v>
      </c>
      <c r="T127" s="538">
        <v>14</v>
      </c>
      <c r="U127" s="1255">
        <v>190</v>
      </c>
      <c r="V127" s="1261">
        <f t="shared" ref="V127:V149" si="54">T127*U127</f>
        <v>2660</v>
      </c>
      <c r="W127" s="538">
        <v>14</v>
      </c>
      <c r="X127" s="1255">
        <v>190</v>
      </c>
      <c r="Y127" s="1261">
        <f t="shared" ref="Y127:Y149" si="55">W127*X127</f>
        <v>2660</v>
      </c>
      <c r="Z127" s="563">
        <v>45</v>
      </c>
      <c r="AA127" s="1261">
        <v>6</v>
      </c>
      <c r="AB127" s="1261">
        <f t="shared" ref="AB127:AB149" si="56">Z127*AA127</f>
        <v>270</v>
      </c>
      <c r="AC127" s="554">
        <f t="shared" ref="AC127:AC149" si="57">H127+K127+N127+Q127+T127+W127+Z127</f>
        <v>90</v>
      </c>
      <c r="AD127" s="540">
        <f t="shared" ref="AD127:AD149" si="58">J127+M127+P127+S127+V127+Y127+AB127</f>
        <v>17550</v>
      </c>
      <c r="AE127" s="1229"/>
      <c r="AF127" s="1241">
        <v>45</v>
      </c>
    </row>
    <row r="128" spans="1:55" ht="46.5" customHeight="1" x14ac:dyDescent="0.25">
      <c r="A128" s="560">
        <v>82</v>
      </c>
      <c r="B128" s="261" t="s">
        <v>1439</v>
      </c>
      <c r="C128" s="261" t="s">
        <v>99</v>
      </c>
      <c r="D128" s="1690" t="s">
        <v>1715</v>
      </c>
      <c r="E128" s="953">
        <v>46126</v>
      </c>
      <c r="F128" s="953">
        <v>46132</v>
      </c>
      <c r="G128" s="569" t="s">
        <v>312</v>
      </c>
      <c r="H128" s="538">
        <v>1</v>
      </c>
      <c r="I128" s="266">
        <v>3400</v>
      </c>
      <c r="J128" s="252">
        <f t="shared" si="50"/>
        <v>3400</v>
      </c>
      <c r="K128" s="538">
        <v>1</v>
      </c>
      <c r="L128" s="1255">
        <v>3000</v>
      </c>
      <c r="M128" s="781">
        <f t="shared" si="51"/>
        <v>3000</v>
      </c>
      <c r="N128" s="538">
        <v>1</v>
      </c>
      <c r="O128" s="1255">
        <v>2900</v>
      </c>
      <c r="P128" s="265">
        <f t="shared" si="52"/>
        <v>2900</v>
      </c>
      <c r="Q128" s="538">
        <v>14</v>
      </c>
      <c r="R128" s="1255">
        <v>190</v>
      </c>
      <c r="S128" s="1261">
        <f t="shared" si="53"/>
        <v>2660</v>
      </c>
      <c r="T128" s="538">
        <v>14</v>
      </c>
      <c r="U128" s="1255">
        <v>190</v>
      </c>
      <c r="V128" s="1261">
        <f t="shared" si="54"/>
        <v>2660</v>
      </c>
      <c r="W128" s="538">
        <v>14</v>
      </c>
      <c r="X128" s="1255">
        <v>190</v>
      </c>
      <c r="Y128" s="1261">
        <f t="shared" si="55"/>
        <v>2660</v>
      </c>
      <c r="Z128" s="563">
        <v>45</v>
      </c>
      <c r="AA128" s="1261">
        <v>6</v>
      </c>
      <c r="AB128" s="1261">
        <f t="shared" si="56"/>
        <v>270</v>
      </c>
      <c r="AC128" s="554">
        <f t="shared" si="57"/>
        <v>90</v>
      </c>
      <c r="AD128" s="540">
        <f t="shared" si="58"/>
        <v>17550</v>
      </c>
      <c r="AE128" s="1229"/>
      <c r="AF128" s="1241">
        <v>45</v>
      </c>
    </row>
    <row r="129" spans="1:32" ht="46.5" customHeight="1" x14ac:dyDescent="0.25">
      <c r="A129" s="560">
        <v>83</v>
      </c>
      <c r="B129" s="261" t="s">
        <v>1480</v>
      </c>
      <c r="C129" s="261" t="s">
        <v>99</v>
      </c>
      <c r="D129" s="1690" t="s">
        <v>380</v>
      </c>
      <c r="E129" s="953">
        <v>46160</v>
      </c>
      <c r="F129" s="953">
        <v>46161</v>
      </c>
      <c r="G129" s="569" t="s">
        <v>312</v>
      </c>
      <c r="H129" s="538">
        <v>1</v>
      </c>
      <c r="I129" s="266">
        <v>3400</v>
      </c>
      <c r="J129" s="252">
        <f t="shared" si="50"/>
        <v>3400</v>
      </c>
      <c r="K129" s="538">
        <v>1</v>
      </c>
      <c r="L129" s="1255">
        <v>3000</v>
      </c>
      <c r="M129" s="781">
        <f t="shared" si="51"/>
        <v>3000</v>
      </c>
      <c r="N129" s="538">
        <v>1</v>
      </c>
      <c r="O129" s="1255">
        <v>2900</v>
      </c>
      <c r="P129" s="265">
        <f t="shared" si="52"/>
        <v>2900</v>
      </c>
      <c r="Q129" s="538">
        <v>5</v>
      </c>
      <c r="R129" s="1255">
        <v>190</v>
      </c>
      <c r="S129" s="1261">
        <f t="shared" si="53"/>
        <v>950</v>
      </c>
      <c r="T129" s="538">
        <v>5</v>
      </c>
      <c r="U129" s="1255">
        <v>190</v>
      </c>
      <c r="V129" s="1261">
        <f t="shared" si="54"/>
        <v>950</v>
      </c>
      <c r="W129" s="538">
        <v>5</v>
      </c>
      <c r="X129" s="1255">
        <v>190</v>
      </c>
      <c r="Y129" s="1261">
        <f t="shared" si="55"/>
        <v>950</v>
      </c>
      <c r="Z129" s="563">
        <v>18</v>
      </c>
      <c r="AA129" s="1261">
        <v>6</v>
      </c>
      <c r="AB129" s="1261">
        <f t="shared" si="56"/>
        <v>108</v>
      </c>
      <c r="AC129" s="554">
        <f t="shared" si="57"/>
        <v>36</v>
      </c>
      <c r="AD129" s="540">
        <f t="shared" si="58"/>
        <v>12258</v>
      </c>
      <c r="AE129" s="1229"/>
      <c r="AF129" s="1241">
        <v>18</v>
      </c>
    </row>
    <row r="130" spans="1:32" ht="46.5" customHeight="1" x14ac:dyDescent="0.25">
      <c r="A130" s="560">
        <v>84</v>
      </c>
      <c r="B130" s="261" t="s">
        <v>1481</v>
      </c>
      <c r="C130" s="261" t="s">
        <v>99</v>
      </c>
      <c r="D130" s="1690" t="s">
        <v>380</v>
      </c>
      <c r="E130" s="953">
        <v>46160</v>
      </c>
      <c r="F130" s="953">
        <v>46161</v>
      </c>
      <c r="G130" s="569" t="s">
        <v>312</v>
      </c>
      <c r="H130" s="538">
        <v>1</v>
      </c>
      <c r="I130" s="266">
        <v>3400</v>
      </c>
      <c r="J130" s="252">
        <f t="shared" si="50"/>
        <v>3400</v>
      </c>
      <c r="K130" s="538">
        <v>1</v>
      </c>
      <c r="L130" s="1255">
        <v>3000</v>
      </c>
      <c r="M130" s="781">
        <f t="shared" si="51"/>
        <v>3000</v>
      </c>
      <c r="N130" s="538">
        <v>1</v>
      </c>
      <c r="O130" s="1255">
        <v>2900</v>
      </c>
      <c r="P130" s="265">
        <f t="shared" si="52"/>
        <v>2900</v>
      </c>
      <c r="Q130" s="538">
        <v>5</v>
      </c>
      <c r="R130" s="1255">
        <v>190</v>
      </c>
      <c r="S130" s="1261">
        <f t="shared" si="53"/>
        <v>950</v>
      </c>
      <c r="T130" s="538">
        <v>5</v>
      </c>
      <c r="U130" s="1255">
        <v>190</v>
      </c>
      <c r="V130" s="1261">
        <f t="shared" si="54"/>
        <v>950</v>
      </c>
      <c r="W130" s="538">
        <v>5</v>
      </c>
      <c r="X130" s="1255">
        <v>190</v>
      </c>
      <c r="Y130" s="1261">
        <f t="shared" si="55"/>
        <v>950</v>
      </c>
      <c r="Z130" s="563">
        <v>18</v>
      </c>
      <c r="AA130" s="1261">
        <v>6</v>
      </c>
      <c r="AB130" s="1261">
        <f t="shared" si="56"/>
        <v>108</v>
      </c>
      <c r="AC130" s="554">
        <f t="shared" si="57"/>
        <v>36</v>
      </c>
      <c r="AD130" s="540">
        <f t="shared" si="58"/>
        <v>12258</v>
      </c>
      <c r="AE130" s="1229"/>
      <c r="AF130" s="1241">
        <v>18</v>
      </c>
    </row>
    <row r="131" spans="1:32" ht="46.5" customHeight="1" x14ac:dyDescent="0.25">
      <c r="A131" s="560">
        <v>85</v>
      </c>
      <c r="B131" s="261" t="s">
        <v>1440</v>
      </c>
      <c r="C131" s="261" t="s">
        <v>102</v>
      </c>
      <c r="D131" s="1690" t="s">
        <v>337</v>
      </c>
      <c r="E131" s="953">
        <v>46162</v>
      </c>
      <c r="F131" s="953">
        <v>46163</v>
      </c>
      <c r="G131" s="569" t="s">
        <v>312</v>
      </c>
      <c r="H131" s="538">
        <v>1</v>
      </c>
      <c r="I131" s="266">
        <v>3400</v>
      </c>
      <c r="J131" s="252">
        <f t="shared" si="50"/>
        <v>3400</v>
      </c>
      <c r="K131" s="538">
        <v>1</v>
      </c>
      <c r="L131" s="1255">
        <v>3000</v>
      </c>
      <c r="M131" s="781">
        <f t="shared" si="51"/>
        <v>3000</v>
      </c>
      <c r="N131" s="538">
        <v>1</v>
      </c>
      <c r="O131" s="1255">
        <v>2900</v>
      </c>
      <c r="P131" s="265">
        <f t="shared" si="52"/>
        <v>2900</v>
      </c>
      <c r="Q131" s="538">
        <v>5</v>
      </c>
      <c r="R131" s="1255">
        <v>190</v>
      </c>
      <c r="S131" s="1261">
        <f t="shared" si="53"/>
        <v>950</v>
      </c>
      <c r="T131" s="538">
        <v>5</v>
      </c>
      <c r="U131" s="1255">
        <v>190</v>
      </c>
      <c r="V131" s="1261">
        <f t="shared" si="54"/>
        <v>950</v>
      </c>
      <c r="W131" s="538">
        <v>5</v>
      </c>
      <c r="X131" s="1255">
        <v>190</v>
      </c>
      <c r="Y131" s="1261">
        <f t="shared" si="55"/>
        <v>950</v>
      </c>
      <c r="Z131" s="563">
        <v>18</v>
      </c>
      <c r="AA131" s="1261">
        <v>6</v>
      </c>
      <c r="AB131" s="1261">
        <f t="shared" si="56"/>
        <v>108</v>
      </c>
      <c r="AC131" s="554">
        <f t="shared" si="57"/>
        <v>36</v>
      </c>
      <c r="AD131" s="540">
        <f t="shared" si="58"/>
        <v>12258</v>
      </c>
      <c r="AE131" s="1229"/>
      <c r="AF131" s="1241">
        <v>18</v>
      </c>
    </row>
    <row r="132" spans="1:32" ht="46.5" customHeight="1" x14ac:dyDescent="0.25">
      <c r="A132" s="560">
        <v>86</v>
      </c>
      <c r="B132" s="261" t="s">
        <v>1441</v>
      </c>
      <c r="C132" s="261" t="s">
        <v>102</v>
      </c>
      <c r="D132" s="1690" t="s">
        <v>337</v>
      </c>
      <c r="E132" s="953">
        <v>46162</v>
      </c>
      <c r="F132" s="953">
        <v>46163</v>
      </c>
      <c r="G132" s="569" t="s">
        <v>312</v>
      </c>
      <c r="H132" s="538">
        <v>1</v>
      </c>
      <c r="I132" s="266">
        <v>3400</v>
      </c>
      <c r="J132" s="252">
        <f t="shared" si="50"/>
        <v>3400</v>
      </c>
      <c r="K132" s="538">
        <v>1</v>
      </c>
      <c r="L132" s="1255">
        <v>3000</v>
      </c>
      <c r="M132" s="781">
        <f t="shared" si="51"/>
        <v>3000</v>
      </c>
      <c r="N132" s="538">
        <v>1</v>
      </c>
      <c r="O132" s="1255">
        <v>2900</v>
      </c>
      <c r="P132" s="265">
        <f t="shared" si="52"/>
        <v>2900</v>
      </c>
      <c r="Q132" s="538">
        <v>5</v>
      </c>
      <c r="R132" s="1255">
        <v>190</v>
      </c>
      <c r="S132" s="1261">
        <f t="shared" si="53"/>
        <v>950</v>
      </c>
      <c r="T132" s="538">
        <v>5</v>
      </c>
      <c r="U132" s="1255">
        <v>190</v>
      </c>
      <c r="V132" s="1261">
        <f t="shared" si="54"/>
        <v>950</v>
      </c>
      <c r="W132" s="538">
        <v>5</v>
      </c>
      <c r="X132" s="1255">
        <v>190</v>
      </c>
      <c r="Y132" s="1261">
        <f t="shared" si="55"/>
        <v>950</v>
      </c>
      <c r="Z132" s="563">
        <v>18</v>
      </c>
      <c r="AA132" s="1261">
        <v>6</v>
      </c>
      <c r="AB132" s="1261">
        <f t="shared" si="56"/>
        <v>108</v>
      </c>
      <c r="AC132" s="554">
        <f t="shared" si="57"/>
        <v>36</v>
      </c>
      <c r="AD132" s="540">
        <f t="shared" si="58"/>
        <v>12258</v>
      </c>
      <c r="AE132" s="1229"/>
      <c r="AF132" s="1241">
        <v>18</v>
      </c>
    </row>
    <row r="133" spans="1:32" ht="46.5" customHeight="1" x14ac:dyDescent="0.25">
      <c r="A133" s="560">
        <v>87</v>
      </c>
      <c r="B133" s="261" t="s">
        <v>1442</v>
      </c>
      <c r="C133" s="261" t="s">
        <v>102</v>
      </c>
      <c r="D133" s="1690" t="s">
        <v>338</v>
      </c>
      <c r="E133" s="953">
        <v>46163</v>
      </c>
      <c r="F133" s="953">
        <v>46164</v>
      </c>
      <c r="G133" s="569" t="s">
        <v>312</v>
      </c>
      <c r="H133" s="538">
        <v>1</v>
      </c>
      <c r="I133" s="266">
        <v>3400</v>
      </c>
      <c r="J133" s="252">
        <f t="shared" si="50"/>
        <v>3400</v>
      </c>
      <c r="K133" s="538">
        <v>1</v>
      </c>
      <c r="L133" s="1255">
        <v>3000</v>
      </c>
      <c r="M133" s="781">
        <f t="shared" si="51"/>
        <v>3000</v>
      </c>
      <c r="N133" s="538">
        <v>1</v>
      </c>
      <c r="O133" s="1255">
        <v>2900</v>
      </c>
      <c r="P133" s="265">
        <f t="shared" si="52"/>
        <v>2900</v>
      </c>
      <c r="Q133" s="538">
        <v>5</v>
      </c>
      <c r="R133" s="1255">
        <v>190</v>
      </c>
      <c r="S133" s="1261">
        <f t="shared" si="53"/>
        <v>950</v>
      </c>
      <c r="T133" s="538">
        <v>5</v>
      </c>
      <c r="U133" s="1255">
        <v>190</v>
      </c>
      <c r="V133" s="1261">
        <f t="shared" si="54"/>
        <v>950</v>
      </c>
      <c r="W133" s="538">
        <v>5</v>
      </c>
      <c r="X133" s="1255">
        <v>190</v>
      </c>
      <c r="Y133" s="1261">
        <f t="shared" si="55"/>
        <v>950</v>
      </c>
      <c r="Z133" s="563">
        <v>18</v>
      </c>
      <c r="AA133" s="1261">
        <v>6</v>
      </c>
      <c r="AB133" s="1261">
        <f t="shared" si="56"/>
        <v>108</v>
      </c>
      <c r="AC133" s="554">
        <f t="shared" si="57"/>
        <v>36</v>
      </c>
      <c r="AD133" s="540">
        <f t="shared" si="58"/>
        <v>12258</v>
      </c>
      <c r="AE133" s="1229"/>
      <c r="AF133" s="1241">
        <v>18</v>
      </c>
    </row>
    <row r="134" spans="1:32" ht="46.5" customHeight="1" x14ac:dyDescent="0.25">
      <c r="A134" s="560">
        <v>88</v>
      </c>
      <c r="B134" s="261" t="s">
        <v>2239</v>
      </c>
      <c r="C134" s="261" t="s">
        <v>102</v>
      </c>
      <c r="D134" s="1690" t="s">
        <v>377</v>
      </c>
      <c r="E134" s="953">
        <v>46161</v>
      </c>
      <c r="F134" s="953">
        <v>46162</v>
      </c>
      <c r="G134" s="569" t="s">
        <v>312</v>
      </c>
      <c r="H134" s="538">
        <v>1</v>
      </c>
      <c r="I134" s="266">
        <v>3400</v>
      </c>
      <c r="J134" s="252">
        <f t="shared" si="50"/>
        <v>3400</v>
      </c>
      <c r="K134" s="538">
        <v>1</v>
      </c>
      <c r="L134" s="1255">
        <v>3000</v>
      </c>
      <c r="M134" s="781">
        <f t="shared" si="51"/>
        <v>3000</v>
      </c>
      <c r="N134" s="538">
        <v>1</v>
      </c>
      <c r="O134" s="1255">
        <v>2900</v>
      </c>
      <c r="P134" s="265">
        <f t="shared" si="52"/>
        <v>2900</v>
      </c>
      <c r="Q134" s="538">
        <v>5</v>
      </c>
      <c r="R134" s="1255">
        <v>190</v>
      </c>
      <c r="S134" s="1261">
        <f t="shared" si="53"/>
        <v>950</v>
      </c>
      <c r="T134" s="538">
        <v>5</v>
      </c>
      <c r="U134" s="1255">
        <v>190</v>
      </c>
      <c r="V134" s="1261">
        <f t="shared" si="54"/>
        <v>950</v>
      </c>
      <c r="W134" s="538">
        <v>5</v>
      </c>
      <c r="X134" s="1255">
        <v>190</v>
      </c>
      <c r="Y134" s="1261">
        <f t="shared" si="55"/>
        <v>950</v>
      </c>
      <c r="Z134" s="563">
        <v>18</v>
      </c>
      <c r="AA134" s="1261">
        <v>6</v>
      </c>
      <c r="AB134" s="1261">
        <f t="shared" si="56"/>
        <v>108</v>
      </c>
      <c r="AC134" s="554">
        <f t="shared" si="57"/>
        <v>36</v>
      </c>
      <c r="AD134" s="540">
        <f t="shared" si="58"/>
        <v>12258</v>
      </c>
      <c r="AE134" s="1229"/>
      <c r="AF134" s="1241">
        <v>18</v>
      </c>
    </row>
    <row r="135" spans="1:32" ht="46.5" customHeight="1" x14ac:dyDescent="0.25">
      <c r="A135" s="560">
        <v>89</v>
      </c>
      <c r="B135" s="261" t="s">
        <v>2238</v>
      </c>
      <c r="C135" s="261" t="s">
        <v>102</v>
      </c>
      <c r="D135" s="1690" t="s">
        <v>377</v>
      </c>
      <c r="E135" s="953">
        <v>46161</v>
      </c>
      <c r="F135" s="953">
        <v>46162</v>
      </c>
      <c r="G135" s="569" t="s">
        <v>312</v>
      </c>
      <c r="H135" s="538">
        <v>1</v>
      </c>
      <c r="I135" s="266">
        <v>3400</v>
      </c>
      <c r="J135" s="252">
        <f t="shared" si="50"/>
        <v>3400</v>
      </c>
      <c r="K135" s="538">
        <v>1</v>
      </c>
      <c r="L135" s="1255">
        <v>3000</v>
      </c>
      <c r="M135" s="781">
        <f t="shared" si="51"/>
        <v>3000</v>
      </c>
      <c r="N135" s="538">
        <v>1</v>
      </c>
      <c r="O135" s="1255">
        <v>2900</v>
      </c>
      <c r="P135" s="265">
        <f t="shared" si="52"/>
        <v>2900</v>
      </c>
      <c r="Q135" s="538">
        <v>5</v>
      </c>
      <c r="R135" s="1255">
        <v>190</v>
      </c>
      <c r="S135" s="1261">
        <f t="shared" si="53"/>
        <v>950</v>
      </c>
      <c r="T135" s="538">
        <v>5</v>
      </c>
      <c r="U135" s="1255">
        <v>190</v>
      </c>
      <c r="V135" s="1261">
        <f t="shared" si="54"/>
        <v>950</v>
      </c>
      <c r="W135" s="538">
        <v>5</v>
      </c>
      <c r="X135" s="1255">
        <v>190</v>
      </c>
      <c r="Y135" s="1261">
        <f t="shared" si="55"/>
        <v>950</v>
      </c>
      <c r="Z135" s="563">
        <v>18</v>
      </c>
      <c r="AA135" s="1261">
        <v>6</v>
      </c>
      <c r="AB135" s="1261">
        <f t="shared" si="56"/>
        <v>108</v>
      </c>
      <c r="AC135" s="554">
        <f t="shared" si="57"/>
        <v>36</v>
      </c>
      <c r="AD135" s="540">
        <f t="shared" si="58"/>
        <v>12258</v>
      </c>
      <c r="AE135" s="1229"/>
      <c r="AF135" s="1241">
        <v>18</v>
      </c>
    </row>
    <row r="136" spans="1:32" ht="46.5" customHeight="1" x14ac:dyDescent="0.25">
      <c r="A136" s="560">
        <v>90</v>
      </c>
      <c r="B136" s="261" t="s">
        <v>1443</v>
      </c>
      <c r="C136" s="261" t="s">
        <v>102</v>
      </c>
      <c r="D136" s="1690" t="s">
        <v>338</v>
      </c>
      <c r="E136" s="953">
        <v>46163</v>
      </c>
      <c r="F136" s="953">
        <v>46164</v>
      </c>
      <c r="G136" s="569" t="s">
        <v>312</v>
      </c>
      <c r="H136" s="538">
        <v>1</v>
      </c>
      <c r="I136" s="266">
        <v>3400</v>
      </c>
      <c r="J136" s="252">
        <f t="shared" si="50"/>
        <v>3400</v>
      </c>
      <c r="K136" s="538">
        <v>1</v>
      </c>
      <c r="L136" s="1255">
        <v>3000</v>
      </c>
      <c r="M136" s="781">
        <f t="shared" si="51"/>
        <v>3000</v>
      </c>
      <c r="N136" s="538">
        <v>1</v>
      </c>
      <c r="O136" s="1255">
        <v>2900</v>
      </c>
      <c r="P136" s="265">
        <f t="shared" si="52"/>
        <v>2900</v>
      </c>
      <c r="Q136" s="538">
        <v>5</v>
      </c>
      <c r="R136" s="1255">
        <v>190</v>
      </c>
      <c r="S136" s="1261">
        <f t="shared" si="53"/>
        <v>950</v>
      </c>
      <c r="T136" s="538">
        <v>5</v>
      </c>
      <c r="U136" s="1255">
        <v>190</v>
      </c>
      <c r="V136" s="1261">
        <f t="shared" si="54"/>
        <v>950</v>
      </c>
      <c r="W136" s="538">
        <v>5</v>
      </c>
      <c r="X136" s="1255">
        <v>190</v>
      </c>
      <c r="Y136" s="1261">
        <f t="shared" si="55"/>
        <v>950</v>
      </c>
      <c r="Z136" s="563">
        <v>18</v>
      </c>
      <c r="AA136" s="1261">
        <v>6</v>
      </c>
      <c r="AB136" s="1261">
        <f t="shared" si="56"/>
        <v>108</v>
      </c>
      <c r="AC136" s="554">
        <f t="shared" si="57"/>
        <v>36</v>
      </c>
      <c r="AD136" s="540">
        <f t="shared" si="58"/>
        <v>12258</v>
      </c>
      <c r="AE136" s="1229"/>
      <c r="AF136" s="1241">
        <v>18</v>
      </c>
    </row>
    <row r="137" spans="1:32" ht="48" customHeight="1" x14ac:dyDescent="0.25">
      <c r="A137" s="560">
        <v>91</v>
      </c>
      <c r="B137" s="261" t="s">
        <v>1482</v>
      </c>
      <c r="C137" s="261" t="s">
        <v>102</v>
      </c>
      <c r="D137" s="1690" t="s">
        <v>335</v>
      </c>
      <c r="E137" s="953">
        <v>46285</v>
      </c>
      <c r="F137" s="953">
        <v>46291</v>
      </c>
      <c r="G137" s="569" t="s">
        <v>301</v>
      </c>
      <c r="H137" s="538">
        <v>1</v>
      </c>
      <c r="I137" s="266">
        <v>3400</v>
      </c>
      <c r="J137" s="252">
        <f t="shared" si="50"/>
        <v>3400</v>
      </c>
      <c r="K137" s="538">
        <v>1</v>
      </c>
      <c r="L137" s="1255">
        <v>3000</v>
      </c>
      <c r="M137" s="781">
        <f t="shared" si="51"/>
        <v>3000</v>
      </c>
      <c r="N137" s="538">
        <v>1</v>
      </c>
      <c r="O137" s="1255">
        <v>2900</v>
      </c>
      <c r="P137" s="265">
        <f t="shared" si="52"/>
        <v>2900</v>
      </c>
      <c r="Q137" s="538">
        <v>14</v>
      </c>
      <c r="R137" s="1255">
        <v>190</v>
      </c>
      <c r="S137" s="1261">
        <f t="shared" si="53"/>
        <v>2660</v>
      </c>
      <c r="T137" s="538">
        <v>14</v>
      </c>
      <c r="U137" s="1255">
        <v>190</v>
      </c>
      <c r="V137" s="1261">
        <f t="shared" si="54"/>
        <v>2660</v>
      </c>
      <c r="W137" s="538">
        <v>14</v>
      </c>
      <c r="X137" s="1255">
        <v>190</v>
      </c>
      <c r="Y137" s="1261">
        <f t="shared" si="55"/>
        <v>2660</v>
      </c>
      <c r="Z137" s="563">
        <v>45</v>
      </c>
      <c r="AA137" s="1261">
        <v>6</v>
      </c>
      <c r="AB137" s="1261">
        <f t="shared" si="56"/>
        <v>270</v>
      </c>
      <c r="AC137" s="554">
        <f t="shared" si="57"/>
        <v>90</v>
      </c>
      <c r="AD137" s="540">
        <f t="shared" si="58"/>
        <v>17550</v>
      </c>
      <c r="AE137" s="1229"/>
    </row>
    <row r="138" spans="1:32" ht="46.5" customHeight="1" x14ac:dyDescent="0.25">
      <c r="A138" s="560">
        <v>92</v>
      </c>
      <c r="B138" s="261" t="s">
        <v>1444</v>
      </c>
      <c r="C138" s="261" t="s">
        <v>99</v>
      </c>
      <c r="D138" s="1690" t="s">
        <v>337</v>
      </c>
      <c r="E138" s="953">
        <v>46279</v>
      </c>
      <c r="F138" s="953">
        <v>46285</v>
      </c>
      <c r="G138" s="569" t="s">
        <v>2191</v>
      </c>
      <c r="H138" s="538">
        <v>1</v>
      </c>
      <c r="I138" s="266">
        <v>3400</v>
      </c>
      <c r="J138" s="252">
        <f t="shared" si="50"/>
        <v>3400</v>
      </c>
      <c r="K138" s="538">
        <v>1</v>
      </c>
      <c r="L138" s="1255">
        <v>3000</v>
      </c>
      <c r="M138" s="781">
        <f t="shared" si="51"/>
        <v>3000</v>
      </c>
      <c r="N138" s="538">
        <v>1</v>
      </c>
      <c r="O138" s="1255">
        <v>2900</v>
      </c>
      <c r="P138" s="265">
        <f t="shared" si="52"/>
        <v>2900</v>
      </c>
      <c r="Q138" s="538">
        <v>14</v>
      </c>
      <c r="R138" s="1255">
        <v>190</v>
      </c>
      <c r="S138" s="1261">
        <f t="shared" si="53"/>
        <v>2660</v>
      </c>
      <c r="T138" s="538">
        <v>14</v>
      </c>
      <c r="U138" s="1255">
        <v>190</v>
      </c>
      <c r="V138" s="1261">
        <f t="shared" si="54"/>
        <v>2660</v>
      </c>
      <c r="W138" s="538">
        <v>14</v>
      </c>
      <c r="X138" s="1255">
        <v>190</v>
      </c>
      <c r="Y138" s="1261">
        <f t="shared" si="55"/>
        <v>2660</v>
      </c>
      <c r="Z138" s="563">
        <v>45</v>
      </c>
      <c r="AA138" s="1261">
        <v>6</v>
      </c>
      <c r="AB138" s="1261">
        <f t="shared" si="56"/>
        <v>270</v>
      </c>
      <c r="AC138" s="554">
        <f t="shared" si="57"/>
        <v>90</v>
      </c>
      <c r="AD138" s="540">
        <f t="shared" si="58"/>
        <v>17550</v>
      </c>
      <c r="AE138" s="1229"/>
    </row>
    <row r="139" spans="1:32" ht="46.5" customHeight="1" x14ac:dyDescent="0.25">
      <c r="A139" s="560">
        <v>93</v>
      </c>
      <c r="B139" s="261" t="s">
        <v>1446</v>
      </c>
      <c r="C139" s="261" t="s">
        <v>99</v>
      </c>
      <c r="D139" s="1690" t="s">
        <v>1138</v>
      </c>
      <c r="E139" s="953">
        <v>46321</v>
      </c>
      <c r="F139" s="953">
        <v>46328</v>
      </c>
      <c r="G139" s="569" t="s">
        <v>319</v>
      </c>
      <c r="H139" s="538">
        <v>1</v>
      </c>
      <c r="I139" s="266">
        <v>3400</v>
      </c>
      <c r="J139" s="252">
        <f t="shared" si="50"/>
        <v>3400</v>
      </c>
      <c r="K139" s="538">
        <v>1</v>
      </c>
      <c r="L139" s="1255">
        <v>3000</v>
      </c>
      <c r="M139" s="781">
        <f t="shared" si="51"/>
        <v>3000</v>
      </c>
      <c r="N139" s="538">
        <v>1</v>
      </c>
      <c r="O139" s="1255">
        <v>2900</v>
      </c>
      <c r="P139" s="265">
        <f t="shared" si="52"/>
        <v>2900</v>
      </c>
      <c r="Q139" s="538">
        <v>14</v>
      </c>
      <c r="R139" s="1255">
        <v>190</v>
      </c>
      <c r="S139" s="1261">
        <f t="shared" si="53"/>
        <v>2660</v>
      </c>
      <c r="T139" s="538">
        <v>14</v>
      </c>
      <c r="U139" s="1255">
        <v>190</v>
      </c>
      <c r="V139" s="1261">
        <f t="shared" si="54"/>
        <v>2660</v>
      </c>
      <c r="W139" s="538">
        <v>14</v>
      </c>
      <c r="X139" s="1255">
        <v>190</v>
      </c>
      <c r="Y139" s="1261">
        <f t="shared" si="55"/>
        <v>2660</v>
      </c>
      <c r="Z139" s="563">
        <v>45</v>
      </c>
      <c r="AA139" s="1261">
        <v>6</v>
      </c>
      <c r="AB139" s="1261">
        <f t="shared" si="56"/>
        <v>270</v>
      </c>
      <c r="AC139" s="554">
        <f t="shared" si="57"/>
        <v>90</v>
      </c>
      <c r="AD139" s="540">
        <f t="shared" si="58"/>
        <v>17550</v>
      </c>
      <c r="AE139" s="1229"/>
    </row>
    <row r="140" spans="1:32" ht="46.5" customHeight="1" x14ac:dyDescent="0.25">
      <c r="A140" s="560">
        <v>94</v>
      </c>
      <c r="B140" s="261" t="s">
        <v>1716</v>
      </c>
      <c r="C140" s="261" t="s">
        <v>102</v>
      </c>
      <c r="D140" s="1690" t="s">
        <v>335</v>
      </c>
      <c r="E140" s="953">
        <v>46349</v>
      </c>
      <c r="F140" s="953">
        <v>46355</v>
      </c>
      <c r="G140" s="569" t="s">
        <v>2183</v>
      </c>
      <c r="H140" s="538">
        <v>1</v>
      </c>
      <c r="I140" s="266">
        <v>3400</v>
      </c>
      <c r="J140" s="252">
        <f t="shared" si="50"/>
        <v>3400</v>
      </c>
      <c r="K140" s="538">
        <v>1</v>
      </c>
      <c r="L140" s="1255">
        <v>3000</v>
      </c>
      <c r="M140" s="781">
        <f t="shared" si="51"/>
        <v>3000</v>
      </c>
      <c r="N140" s="538">
        <v>1</v>
      </c>
      <c r="O140" s="1255">
        <v>2900</v>
      </c>
      <c r="P140" s="265">
        <f t="shared" si="52"/>
        <v>2900</v>
      </c>
      <c r="Q140" s="538">
        <v>14</v>
      </c>
      <c r="R140" s="1255">
        <v>190</v>
      </c>
      <c r="S140" s="1261">
        <f t="shared" si="53"/>
        <v>2660</v>
      </c>
      <c r="T140" s="538">
        <v>14</v>
      </c>
      <c r="U140" s="1255">
        <v>190</v>
      </c>
      <c r="V140" s="1261">
        <f t="shared" si="54"/>
        <v>2660</v>
      </c>
      <c r="W140" s="538">
        <v>14</v>
      </c>
      <c r="X140" s="1255">
        <v>190</v>
      </c>
      <c r="Y140" s="1261">
        <f t="shared" si="55"/>
        <v>2660</v>
      </c>
      <c r="Z140" s="563">
        <v>45</v>
      </c>
      <c r="AA140" s="1261">
        <v>6</v>
      </c>
      <c r="AB140" s="1261">
        <f t="shared" si="56"/>
        <v>270</v>
      </c>
      <c r="AC140" s="554">
        <f t="shared" si="57"/>
        <v>90</v>
      </c>
      <c r="AD140" s="540">
        <f t="shared" si="58"/>
        <v>17550</v>
      </c>
      <c r="AE140" s="1229"/>
    </row>
    <row r="141" spans="1:32" ht="46.5" customHeight="1" x14ac:dyDescent="0.25">
      <c r="A141" s="560">
        <v>95</v>
      </c>
      <c r="B141" s="261" t="s">
        <v>1693</v>
      </c>
      <c r="C141" s="261" t="s">
        <v>99</v>
      </c>
      <c r="D141" s="1690" t="s">
        <v>338</v>
      </c>
      <c r="E141" s="953">
        <v>46117</v>
      </c>
      <c r="F141" s="953">
        <v>46123</v>
      </c>
      <c r="G141" s="569" t="s">
        <v>301</v>
      </c>
      <c r="H141" s="538">
        <v>1</v>
      </c>
      <c r="I141" s="266">
        <v>3400</v>
      </c>
      <c r="J141" s="252">
        <f t="shared" si="50"/>
        <v>3400</v>
      </c>
      <c r="K141" s="538">
        <v>1</v>
      </c>
      <c r="L141" s="1255">
        <v>3000</v>
      </c>
      <c r="M141" s="781">
        <f t="shared" si="51"/>
        <v>3000</v>
      </c>
      <c r="N141" s="538">
        <v>1</v>
      </c>
      <c r="O141" s="1255">
        <v>2900</v>
      </c>
      <c r="P141" s="265">
        <f t="shared" si="52"/>
        <v>2900</v>
      </c>
      <c r="Q141" s="538">
        <v>14</v>
      </c>
      <c r="R141" s="1255">
        <v>190</v>
      </c>
      <c r="S141" s="1261">
        <f t="shared" si="53"/>
        <v>2660</v>
      </c>
      <c r="T141" s="538">
        <v>14</v>
      </c>
      <c r="U141" s="1255">
        <v>190</v>
      </c>
      <c r="V141" s="1261">
        <f t="shared" si="54"/>
        <v>2660</v>
      </c>
      <c r="W141" s="538">
        <v>14</v>
      </c>
      <c r="X141" s="1255">
        <v>190</v>
      </c>
      <c r="Y141" s="1261">
        <f t="shared" si="55"/>
        <v>2660</v>
      </c>
      <c r="Z141" s="563">
        <v>45</v>
      </c>
      <c r="AA141" s="1261">
        <v>6</v>
      </c>
      <c r="AB141" s="1261">
        <f t="shared" si="56"/>
        <v>270</v>
      </c>
      <c r="AC141" s="554">
        <f t="shared" si="57"/>
        <v>90</v>
      </c>
      <c r="AD141" s="540">
        <f t="shared" si="58"/>
        <v>17550</v>
      </c>
      <c r="AE141" s="1229"/>
      <c r="AF141" s="1241">
        <v>45</v>
      </c>
    </row>
    <row r="142" spans="1:32" ht="46.5" customHeight="1" x14ac:dyDescent="0.25">
      <c r="A142" s="560">
        <v>96</v>
      </c>
      <c r="B142" s="1236" t="s">
        <v>1479</v>
      </c>
      <c r="C142" s="1236" t="s">
        <v>99</v>
      </c>
      <c r="D142" s="1697" t="s">
        <v>338</v>
      </c>
      <c r="E142" s="1013">
        <v>46131</v>
      </c>
      <c r="F142" s="1013">
        <v>46137</v>
      </c>
      <c r="G142" s="1086" t="s">
        <v>301</v>
      </c>
      <c r="H142" s="556">
        <v>1</v>
      </c>
      <c r="I142" s="572">
        <v>3400</v>
      </c>
      <c r="J142" s="278">
        <f t="shared" si="50"/>
        <v>3400</v>
      </c>
      <c r="K142" s="556">
        <v>1</v>
      </c>
      <c r="L142" s="1237">
        <v>3000</v>
      </c>
      <c r="M142" s="299">
        <f t="shared" si="51"/>
        <v>3000</v>
      </c>
      <c r="N142" s="556">
        <v>1</v>
      </c>
      <c r="O142" s="1237">
        <v>2900</v>
      </c>
      <c r="P142" s="288">
        <f t="shared" si="52"/>
        <v>2900</v>
      </c>
      <c r="Q142" s="556">
        <v>14</v>
      </c>
      <c r="R142" s="1237">
        <v>190</v>
      </c>
      <c r="S142" s="290">
        <f t="shared" si="53"/>
        <v>2660</v>
      </c>
      <c r="T142" s="556">
        <v>14</v>
      </c>
      <c r="U142" s="1237">
        <v>190</v>
      </c>
      <c r="V142" s="290">
        <f t="shared" si="54"/>
        <v>2660</v>
      </c>
      <c r="W142" s="556">
        <v>14</v>
      </c>
      <c r="X142" s="1237">
        <v>190</v>
      </c>
      <c r="Y142" s="290">
        <f t="shared" si="55"/>
        <v>2660</v>
      </c>
      <c r="Z142" s="564">
        <v>45</v>
      </c>
      <c r="AA142" s="290">
        <v>6</v>
      </c>
      <c r="AB142" s="290">
        <f t="shared" si="56"/>
        <v>270</v>
      </c>
      <c r="AC142" s="558">
        <f t="shared" si="57"/>
        <v>90</v>
      </c>
      <c r="AD142" s="531">
        <f t="shared" si="58"/>
        <v>17550</v>
      </c>
      <c r="AE142" s="1226"/>
      <c r="AF142" s="1241">
        <v>45</v>
      </c>
    </row>
    <row r="143" spans="1:32" ht="63.75" customHeight="1" x14ac:dyDescent="0.25">
      <c r="A143" s="560">
        <v>97</v>
      </c>
      <c r="B143" s="1236" t="s">
        <v>2524</v>
      </c>
      <c r="C143" s="1236" t="s">
        <v>101</v>
      </c>
      <c r="D143" s="1697" t="s">
        <v>329</v>
      </c>
      <c r="E143" s="1013" t="s">
        <v>2526</v>
      </c>
      <c r="F143" s="1013" t="s">
        <v>2527</v>
      </c>
      <c r="G143" s="1086" t="s">
        <v>2528</v>
      </c>
      <c r="H143" s="556">
        <v>1</v>
      </c>
      <c r="I143" s="572">
        <v>3400</v>
      </c>
      <c r="J143" s="278">
        <f t="shared" si="50"/>
        <v>3400</v>
      </c>
      <c r="K143" s="556">
        <v>1</v>
      </c>
      <c r="L143" s="1237">
        <v>3000</v>
      </c>
      <c r="M143" s="265">
        <f t="shared" si="51"/>
        <v>3000</v>
      </c>
      <c r="N143" s="556">
        <v>1</v>
      </c>
      <c r="O143" s="1237">
        <v>2900</v>
      </c>
      <c r="P143" s="288">
        <f t="shared" si="52"/>
        <v>2900</v>
      </c>
      <c r="Q143" s="556">
        <v>14</v>
      </c>
      <c r="R143" s="1237">
        <v>190</v>
      </c>
      <c r="S143" s="290">
        <f t="shared" si="53"/>
        <v>2660</v>
      </c>
      <c r="T143" s="556">
        <v>14</v>
      </c>
      <c r="U143" s="1237">
        <v>190</v>
      </c>
      <c r="V143" s="290">
        <f t="shared" si="54"/>
        <v>2660</v>
      </c>
      <c r="W143" s="556">
        <v>14</v>
      </c>
      <c r="X143" s="1237">
        <v>190</v>
      </c>
      <c r="Y143" s="290">
        <f t="shared" si="55"/>
        <v>2660</v>
      </c>
      <c r="Z143" s="564">
        <v>45</v>
      </c>
      <c r="AA143" s="290">
        <v>6</v>
      </c>
      <c r="AB143" s="290">
        <f t="shared" si="56"/>
        <v>270</v>
      </c>
      <c r="AC143" s="558">
        <f t="shared" si="57"/>
        <v>90</v>
      </c>
      <c r="AD143" s="531">
        <f t="shared" si="58"/>
        <v>17550</v>
      </c>
      <c r="AE143" s="1226"/>
      <c r="AF143" s="1241">
        <v>45</v>
      </c>
    </row>
    <row r="144" spans="1:32" ht="63.75" customHeight="1" x14ac:dyDescent="0.25">
      <c r="A144" s="560">
        <v>98</v>
      </c>
      <c r="B144" s="1236" t="s">
        <v>2525</v>
      </c>
      <c r="C144" s="1236" t="s">
        <v>101</v>
      </c>
      <c r="D144" s="1697" t="s">
        <v>330</v>
      </c>
      <c r="E144" s="1013" t="s">
        <v>2526</v>
      </c>
      <c r="F144" s="1013" t="s">
        <v>2527</v>
      </c>
      <c r="G144" s="1086" t="s">
        <v>2528</v>
      </c>
      <c r="H144" s="556">
        <v>1</v>
      </c>
      <c r="I144" s="572">
        <v>3400</v>
      </c>
      <c r="J144" s="278">
        <f t="shared" si="50"/>
        <v>3400</v>
      </c>
      <c r="K144" s="556">
        <v>1</v>
      </c>
      <c r="L144" s="1237">
        <v>3000</v>
      </c>
      <c r="M144" s="265">
        <f t="shared" si="51"/>
        <v>3000</v>
      </c>
      <c r="N144" s="556">
        <v>1</v>
      </c>
      <c r="O144" s="1237">
        <v>2900</v>
      </c>
      <c r="P144" s="288">
        <f t="shared" si="52"/>
        <v>2900</v>
      </c>
      <c r="Q144" s="556">
        <v>14</v>
      </c>
      <c r="R144" s="1237">
        <v>190</v>
      </c>
      <c r="S144" s="290">
        <f t="shared" si="53"/>
        <v>2660</v>
      </c>
      <c r="T144" s="556">
        <v>14</v>
      </c>
      <c r="U144" s="1237">
        <v>190</v>
      </c>
      <c r="V144" s="290">
        <f t="shared" si="54"/>
        <v>2660</v>
      </c>
      <c r="W144" s="556">
        <v>14</v>
      </c>
      <c r="X144" s="1237">
        <v>190</v>
      </c>
      <c r="Y144" s="290">
        <f t="shared" si="55"/>
        <v>2660</v>
      </c>
      <c r="Z144" s="564">
        <v>45</v>
      </c>
      <c r="AA144" s="290">
        <v>6</v>
      </c>
      <c r="AB144" s="290">
        <f t="shared" si="56"/>
        <v>270</v>
      </c>
      <c r="AC144" s="558">
        <f t="shared" si="57"/>
        <v>90</v>
      </c>
      <c r="AD144" s="531">
        <f t="shared" si="58"/>
        <v>17550</v>
      </c>
      <c r="AE144" s="1226"/>
      <c r="AF144" s="1241">
        <v>45</v>
      </c>
    </row>
    <row r="145" spans="1:56" ht="46.5" customHeight="1" x14ac:dyDescent="0.25">
      <c r="A145" s="560">
        <v>99</v>
      </c>
      <c r="B145" s="261" t="s">
        <v>1445</v>
      </c>
      <c r="C145" s="261" t="s">
        <v>99</v>
      </c>
      <c r="D145" s="1690" t="s">
        <v>337</v>
      </c>
      <c r="E145" s="953">
        <v>46293</v>
      </c>
      <c r="F145" s="953">
        <v>46299</v>
      </c>
      <c r="G145" s="569" t="s">
        <v>2529</v>
      </c>
      <c r="H145" s="538">
        <v>1</v>
      </c>
      <c r="I145" s="266">
        <v>3400</v>
      </c>
      <c r="J145" s="252">
        <f t="shared" si="50"/>
        <v>3400</v>
      </c>
      <c r="K145" s="538">
        <v>1</v>
      </c>
      <c r="L145" s="1255">
        <v>3000</v>
      </c>
      <c r="M145" s="781">
        <f t="shared" si="51"/>
        <v>3000</v>
      </c>
      <c r="N145" s="538">
        <v>1</v>
      </c>
      <c r="O145" s="1255">
        <v>2900</v>
      </c>
      <c r="P145" s="265">
        <f t="shared" si="52"/>
        <v>2900</v>
      </c>
      <c r="Q145" s="538">
        <v>14</v>
      </c>
      <c r="R145" s="1255">
        <v>190</v>
      </c>
      <c r="S145" s="1261">
        <f t="shared" si="53"/>
        <v>2660</v>
      </c>
      <c r="T145" s="538">
        <v>14</v>
      </c>
      <c r="U145" s="1255">
        <v>190</v>
      </c>
      <c r="V145" s="1261">
        <f t="shared" si="54"/>
        <v>2660</v>
      </c>
      <c r="W145" s="538">
        <v>14</v>
      </c>
      <c r="X145" s="1255">
        <v>190</v>
      </c>
      <c r="Y145" s="1261">
        <f t="shared" si="55"/>
        <v>2660</v>
      </c>
      <c r="Z145" s="563">
        <v>45</v>
      </c>
      <c r="AA145" s="1261">
        <v>6</v>
      </c>
      <c r="AB145" s="1261">
        <f t="shared" si="56"/>
        <v>270</v>
      </c>
      <c r="AC145" s="554">
        <f t="shared" si="57"/>
        <v>90</v>
      </c>
      <c r="AD145" s="540">
        <f t="shared" si="58"/>
        <v>17550</v>
      </c>
      <c r="AE145" s="1229"/>
    </row>
    <row r="146" spans="1:56" ht="46.5" customHeight="1" x14ac:dyDescent="0.25">
      <c r="A146" s="560">
        <v>100</v>
      </c>
      <c r="B146" s="261" t="s">
        <v>2535</v>
      </c>
      <c r="C146" s="261" t="s">
        <v>99</v>
      </c>
      <c r="D146" s="1690" t="s">
        <v>2530</v>
      </c>
      <c r="E146" s="953">
        <v>46308</v>
      </c>
      <c r="F146" s="953">
        <v>46314</v>
      </c>
      <c r="G146" s="569" t="s">
        <v>2529</v>
      </c>
      <c r="H146" s="538">
        <v>1</v>
      </c>
      <c r="I146" s="266">
        <v>3400</v>
      </c>
      <c r="J146" s="252">
        <f t="shared" si="50"/>
        <v>3400</v>
      </c>
      <c r="K146" s="538">
        <v>1</v>
      </c>
      <c r="L146" s="1255">
        <v>3000</v>
      </c>
      <c r="M146" s="781">
        <f t="shared" si="51"/>
        <v>3000</v>
      </c>
      <c r="N146" s="538">
        <v>1</v>
      </c>
      <c r="O146" s="1255">
        <v>2900</v>
      </c>
      <c r="P146" s="265">
        <f t="shared" si="52"/>
        <v>2900</v>
      </c>
      <c r="Q146" s="538">
        <v>14</v>
      </c>
      <c r="R146" s="1255">
        <v>190</v>
      </c>
      <c r="S146" s="1261">
        <f t="shared" si="53"/>
        <v>2660</v>
      </c>
      <c r="T146" s="538">
        <v>14</v>
      </c>
      <c r="U146" s="1255">
        <v>190</v>
      </c>
      <c r="V146" s="1261">
        <f t="shared" si="54"/>
        <v>2660</v>
      </c>
      <c r="W146" s="538">
        <v>14</v>
      </c>
      <c r="X146" s="1255">
        <v>190</v>
      </c>
      <c r="Y146" s="1261">
        <f t="shared" si="55"/>
        <v>2660</v>
      </c>
      <c r="Z146" s="563">
        <v>45</v>
      </c>
      <c r="AA146" s="1261">
        <v>6</v>
      </c>
      <c r="AB146" s="1261">
        <f t="shared" si="56"/>
        <v>270</v>
      </c>
      <c r="AC146" s="554">
        <f t="shared" si="57"/>
        <v>90</v>
      </c>
      <c r="AD146" s="540">
        <f t="shared" si="58"/>
        <v>17550</v>
      </c>
      <c r="AE146" s="1229"/>
    </row>
    <row r="147" spans="1:56" ht="46.5" customHeight="1" x14ac:dyDescent="0.25">
      <c r="A147" s="560">
        <v>101</v>
      </c>
      <c r="B147" s="261" t="s">
        <v>2531</v>
      </c>
      <c r="C147" s="261" t="s">
        <v>102</v>
      </c>
      <c r="D147" s="1690" t="s">
        <v>2530</v>
      </c>
      <c r="E147" s="953">
        <v>46308</v>
      </c>
      <c r="F147" s="953">
        <v>46314</v>
      </c>
      <c r="G147" s="569" t="s">
        <v>2529</v>
      </c>
      <c r="H147" s="538">
        <v>1</v>
      </c>
      <c r="I147" s="266">
        <v>3400</v>
      </c>
      <c r="J147" s="252">
        <f t="shared" si="50"/>
        <v>3400</v>
      </c>
      <c r="K147" s="538">
        <v>1</v>
      </c>
      <c r="L147" s="1255">
        <v>3000</v>
      </c>
      <c r="M147" s="781">
        <f t="shared" si="51"/>
        <v>3000</v>
      </c>
      <c r="N147" s="538">
        <v>1</v>
      </c>
      <c r="O147" s="1255">
        <v>2900</v>
      </c>
      <c r="P147" s="265">
        <f t="shared" si="52"/>
        <v>2900</v>
      </c>
      <c r="Q147" s="538">
        <v>14</v>
      </c>
      <c r="R147" s="1255">
        <v>190</v>
      </c>
      <c r="S147" s="1261">
        <f t="shared" si="53"/>
        <v>2660</v>
      </c>
      <c r="T147" s="538">
        <v>14</v>
      </c>
      <c r="U147" s="1255">
        <v>190</v>
      </c>
      <c r="V147" s="1261">
        <f t="shared" si="54"/>
        <v>2660</v>
      </c>
      <c r="W147" s="538">
        <v>14</v>
      </c>
      <c r="X147" s="1255">
        <v>190</v>
      </c>
      <c r="Y147" s="1261">
        <f t="shared" si="55"/>
        <v>2660</v>
      </c>
      <c r="Z147" s="563">
        <v>45</v>
      </c>
      <c r="AA147" s="1261">
        <v>6</v>
      </c>
      <c r="AB147" s="1261">
        <f t="shared" si="56"/>
        <v>270</v>
      </c>
      <c r="AC147" s="554">
        <f t="shared" si="57"/>
        <v>90</v>
      </c>
      <c r="AD147" s="540">
        <f t="shared" si="58"/>
        <v>17550</v>
      </c>
      <c r="AE147" s="1229"/>
    </row>
    <row r="148" spans="1:56" ht="46.5" customHeight="1" x14ac:dyDescent="0.25">
      <c r="A148" s="560">
        <v>102</v>
      </c>
      <c r="B148" s="261" t="s">
        <v>2536</v>
      </c>
      <c r="C148" s="261" t="s">
        <v>99</v>
      </c>
      <c r="D148" s="1690" t="s">
        <v>1138</v>
      </c>
      <c r="E148" s="953">
        <v>46365</v>
      </c>
      <c r="F148" s="953">
        <v>46371</v>
      </c>
      <c r="G148" s="569" t="s">
        <v>2532</v>
      </c>
      <c r="H148" s="538">
        <v>1</v>
      </c>
      <c r="I148" s="266">
        <v>3400</v>
      </c>
      <c r="J148" s="252">
        <f t="shared" si="50"/>
        <v>3400</v>
      </c>
      <c r="K148" s="538">
        <v>1</v>
      </c>
      <c r="L148" s="1255">
        <v>3000</v>
      </c>
      <c r="M148" s="781">
        <f t="shared" si="51"/>
        <v>3000</v>
      </c>
      <c r="N148" s="538">
        <v>1</v>
      </c>
      <c r="O148" s="1255">
        <v>2900</v>
      </c>
      <c r="P148" s="265">
        <f t="shared" si="52"/>
        <v>2900</v>
      </c>
      <c r="Q148" s="538">
        <v>14</v>
      </c>
      <c r="R148" s="1255">
        <v>190</v>
      </c>
      <c r="S148" s="1261">
        <f t="shared" si="53"/>
        <v>2660</v>
      </c>
      <c r="T148" s="538">
        <v>14</v>
      </c>
      <c r="U148" s="1255">
        <v>190</v>
      </c>
      <c r="V148" s="1261">
        <f t="shared" si="54"/>
        <v>2660</v>
      </c>
      <c r="W148" s="538">
        <v>14</v>
      </c>
      <c r="X148" s="1255">
        <v>190</v>
      </c>
      <c r="Y148" s="1261">
        <f t="shared" si="55"/>
        <v>2660</v>
      </c>
      <c r="Z148" s="563">
        <v>45</v>
      </c>
      <c r="AA148" s="1261">
        <v>6</v>
      </c>
      <c r="AB148" s="1261">
        <f t="shared" si="56"/>
        <v>270</v>
      </c>
      <c r="AC148" s="554">
        <f t="shared" si="57"/>
        <v>90</v>
      </c>
      <c r="AD148" s="540">
        <f t="shared" si="58"/>
        <v>17550</v>
      </c>
      <c r="AE148" s="1229"/>
    </row>
    <row r="149" spans="1:56" ht="46.5" customHeight="1" x14ac:dyDescent="0.25">
      <c r="A149" s="560">
        <v>103</v>
      </c>
      <c r="B149" s="261" t="s">
        <v>2533</v>
      </c>
      <c r="C149" s="261" t="s">
        <v>102</v>
      </c>
      <c r="D149" s="1690" t="s">
        <v>335</v>
      </c>
      <c r="E149" s="953">
        <v>46363</v>
      </c>
      <c r="F149" s="953">
        <v>46369</v>
      </c>
      <c r="G149" s="569" t="s">
        <v>2534</v>
      </c>
      <c r="H149" s="538">
        <v>1</v>
      </c>
      <c r="I149" s="266">
        <v>3400</v>
      </c>
      <c r="J149" s="252">
        <f t="shared" si="50"/>
        <v>3400</v>
      </c>
      <c r="K149" s="538">
        <v>1</v>
      </c>
      <c r="L149" s="1255">
        <v>3000</v>
      </c>
      <c r="M149" s="781">
        <f t="shared" si="51"/>
        <v>3000</v>
      </c>
      <c r="N149" s="538">
        <v>1</v>
      </c>
      <c r="O149" s="1255">
        <v>2900</v>
      </c>
      <c r="P149" s="265">
        <f t="shared" si="52"/>
        <v>2900</v>
      </c>
      <c r="Q149" s="538">
        <v>14</v>
      </c>
      <c r="R149" s="1255">
        <v>190</v>
      </c>
      <c r="S149" s="1261">
        <f t="shared" si="53"/>
        <v>2660</v>
      </c>
      <c r="T149" s="538">
        <v>14</v>
      </c>
      <c r="U149" s="1255">
        <v>190</v>
      </c>
      <c r="V149" s="1261">
        <f t="shared" si="54"/>
        <v>2660</v>
      </c>
      <c r="W149" s="538">
        <v>14</v>
      </c>
      <c r="X149" s="1255">
        <v>190</v>
      </c>
      <c r="Y149" s="1261">
        <f t="shared" si="55"/>
        <v>2660</v>
      </c>
      <c r="Z149" s="563">
        <v>45</v>
      </c>
      <c r="AA149" s="1261">
        <v>6</v>
      </c>
      <c r="AB149" s="1261">
        <f t="shared" si="56"/>
        <v>270</v>
      </c>
      <c r="AC149" s="554">
        <f t="shared" si="57"/>
        <v>90</v>
      </c>
      <c r="AD149" s="540">
        <f t="shared" si="58"/>
        <v>17550</v>
      </c>
      <c r="AE149" s="1229"/>
    </row>
    <row r="150" spans="1:56" s="1016" customFormat="1" ht="29.25" customHeight="1" x14ac:dyDescent="0.25">
      <c r="A150" s="1753" t="s">
        <v>2618</v>
      </c>
      <c r="B150" s="1786"/>
      <c r="C150" s="1786"/>
      <c r="D150" s="1786"/>
      <c r="E150" s="602"/>
      <c r="F150" s="602"/>
      <c r="G150" s="601"/>
      <c r="H150" s="649"/>
      <c r="I150" s="601"/>
      <c r="J150" s="601"/>
      <c r="K150" s="649"/>
      <c r="L150" s="601"/>
      <c r="M150" s="601"/>
      <c r="N150" s="649"/>
      <c r="O150" s="601"/>
      <c r="P150" s="601"/>
      <c r="Q150" s="488"/>
      <c r="R150" s="487"/>
      <c r="S150" s="1251"/>
      <c r="T150" s="488"/>
      <c r="U150" s="487"/>
      <c r="V150" s="1251"/>
      <c r="W150" s="488"/>
      <c r="X150" s="487"/>
      <c r="Y150" s="1251"/>
      <c r="Z150" s="650"/>
      <c r="AA150" s="1251"/>
      <c r="AB150" s="1251"/>
      <c r="AC150" s="486"/>
      <c r="AD150" s="540"/>
      <c r="AE150" s="1265"/>
      <c r="AJ150" s="934"/>
      <c r="AK150" s="934"/>
      <c r="AL150" s="934"/>
      <c r="AM150" s="934"/>
      <c r="AN150" s="934"/>
      <c r="AO150" s="934"/>
      <c r="AP150" s="934"/>
      <c r="AQ150" s="934"/>
      <c r="AR150" s="934"/>
      <c r="AS150" s="934"/>
      <c r="AT150" s="934"/>
      <c r="AU150" s="934"/>
      <c r="AV150" s="934"/>
      <c r="AW150" s="934"/>
      <c r="AX150" s="934"/>
      <c r="AY150" s="934"/>
      <c r="AZ150" s="934"/>
      <c r="BA150" s="934"/>
      <c r="BB150" s="934"/>
      <c r="BC150" s="934"/>
    </row>
    <row r="151" spans="1:56" ht="46.5" customHeight="1" x14ac:dyDescent="0.25">
      <c r="A151" s="1237">
        <v>104</v>
      </c>
      <c r="B151" s="1236" t="s">
        <v>1661</v>
      </c>
      <c r="C151" s="481" t="s">
        <v>100</v>
      </c>
      <c r="D151" s="1697" t="s">
        <v>700</v>
      </c>
      <c r="E151" s="1013">
        <v>46325</v>
      </c>
      <c r="F151" s="1013">
        <v>46328</v>
      </c>
      <c r="G151" s="1086" t="s">
        <v>1264</v>
      </c>
      <c r="H151" s="556"/>
      <c r="I151" s="572"/>
      <c r="J151" s="278"/>
      <c r="K151" s="556"/>
      <c r="L151" s="572"/>
      <c r="M151" s="288"/>
      <c r="N151" s="556"/>
      <c r="O151" s="565"/>
      <c r="P151" s="288"/>
      <c r="Q151" s="955">
        <v>5</v>
      </c>
      <c r="R151" s="1237">
        <v>190</v>
      </c>
      <c r="S151" s="290">
        <f>Q151*R151</f>
        <v>950</v>
      </c>
      <c r="T151" s="556">
        <v>5</v>
      </c>
      <c r="U151" s="1237">
        <v>190</v>
      </c>
      <c r="V151" s="290">
        <f>T151*U151</f>
        <v>950</v>
      </c>
      <c r="W151" s="556">
        <v>5</v>
      </c>
      <c r="X151" s="1237">
        <v>190</v>
      </c>
      <c r="Y151" s="290">
        <f>W151*X151</f>
        <v>950</v>
      </c>
      <c r="Z151" s="580">
        <v>15</v>
      </c>
      <c r="AA151" s="290">
        <v>6</v>
      </c>
      <c r="AB151" s="290">
        <f>Z151*AA151</f>
        <v>90</v>
      </c>
      <c r="AC151" s="558">
        <f>H151+K151+N151+Q151+T151+W151+Z151</f>
        <v>30</v>
      </c>
      <c r="AD151" s="714">
        <f>J151+M151+P151+S151+V151+Y151+AB151</f>
        <v>2940</v>
      </c>
      <c r="AE151" s="1776"/>
    </row>
    <row r="152" spans="1:56" s="790" customFormat="1" ht="105.75" customHeight="1" x14ac:dyDescent="0.25">
      <c r="A152" s="1255">
        <v>105</v>
      </c>
      <c r="B152" s="261" t="s">
        <v>1659</v>
      </c>
      <c r="C152" s="261" t="s">
        <v>102</v>
      </c>
      <c r="D152" s="1690" t="s">
        <v>1660</v>
      </c>
      <c r="E152" s="953">
        <v>46325</v>
      </c>
      <c r="F152" s="953">
        <v>46328</v>
      </c>
      <c r="G152" s="569" t="s">
        <v>1264</v>
      </c>
      <c r="H152" s="538"/>
      <c r="I152" s="266"/>
      <c r="J152" s="252"/>
      <c r="K152" s="538"/>
      <c r="L152" s="266"/>
      <c r="M152" s="265"/>
      <c r="N152" s="538"/>
      <c r="O152" s="570"/>
      <c r="P152" s="265"/>
      <c r="Q152" s="579">
        <v>14</v>
      </c>
      <c r="R152" s="1255">
        <v>190</v>
      </c>
      <c r="S152" s="1261">
        <f>Q152*R152</f>
        <v>2660</v>
      </c>
      <c r="T152" s="538">
        <v>14</v>
      </c>
      <c r="U152" s="1255">
        <v>190</v>
      </c>
      <c r="V152" s="1261">
        <f>T152*U152</f>
        <v>2660</v>
      </c>
      <c r="W152" s="538">
        <v>16</v>
      </c>
      <c r="X152" s="1255">
        <v>190</v>
      </c>
      <c r="Y152" s="1261">
        <f>W152*X152</f>
        <v>3040</v>
      </c>
      <c r="Z152" s="407">
        <v>42</v>
      </c>
      <c r="AA152" s="1261">
        <v>6</v>
      </c>
      <c r="AB152" s="1261">
        <f>Z152*AA152</f>
        <v>252</v>
      </c>
      <c r="AC152" s="539">
        <f>H152+K152+N152+Q152+T152+W152+Z152</f>
        <v>86</v>
      </c>
      <c r="AD152" s="885">
        <f>J152+M152+P152+S152+V152+Y152+AB152</f>
        <v>8612</v>
      </c>
      <c r="AE152" s="1777"/>
      <c r="AI152" s="1021"/>
      <c r="AJ152" s="934"/>
      <c r="AK152" s="934"/>
      <c r="AL152" s="934"/>
      <c r="AM152" s="934"/>
      <c r="AN152" s="934"/>
      <c r="AO152" s="934"/>
      <c r="AP152" s="934"/>
      <c r="AQ152" s="934"/>
      <c r="AR152" s="934"/>
      <c r="AS152" s="934"/>
      <c r="AT152" s="934"/>
      <c r="AU152" s="934"/>
      <c r="AV152" s="934"/>
      <c r="AW152" s="934"/>
      <c r="AX152" s="934"/>
      <c r="AY152" s="934"/>
      <c r="AZ152" s="934"/>
      <c r="BA152" s="934"/>
      <c r="BB152" s="934"/>
      <c r="BC152" s="934"/>
      <c r="BD152" s="1031"/>
    </row>
    <row r="153" spans="1:56" s="934" customFormat="1" ht="25.5" customHeight="1" x14ac:dyDescent="0.25">
      <c r="A153" s="705"/>
      <c r="B153" s="871" t="s">
        <v>836</v>
      </c>
      <c r="C153" s="481"/>
      <c r="D153" s="1707"/>
      <c r="E153" s="1046"/>
      <c r="F153" s="1046"/>
      <c r="G153" s="1597"/>
      <c r="H153" s="328"/>
      <c r="I153" s="524"/>
      <c r="J153" s="652"/>
      <c r="K153" s="328"/>
      <c r="L153" s="524"/>
      <c r="M153" s="652"/>
      <c r="N153" s="328"/>
      <c r="O153" s="524"/>
      <c r="P153" s="652"/>
      <c r="Q153" s="328"/>
      <c r="R153" s="591"/>
      <c r="S153" s="587"/>
      <c r="T153" s="328"/>
      <c r="U153" s="591"/>
      <c r="V153" s="587"/>
      <c r="W153" s="328"/>
      <c r="X153" s="591"/>
      <c r="Y153" s="587"/>
      <c r="Z153" s="526"/>
      <c r="AA153" s="587"/>
      <c r="AB153" s="587"/>
      <c r="AC153" s="590"/>
      <c r="AD153" s="782"/>
      <c r="AE153" s="1015"/>
    </row>
    <row r="154" spans="1:56" s="790" customFormat="1" ht="46.5" customHeight="1" x14ac:dyDescent="0.25">
      <c r="A154" s="1255">
        <v>106</v>
      </c>
      <c r="B154" s="261" t="s">
        <v>1497</v>
      </c>
      <c r="C154" s="261" t="s">
        <v>101</v>
      </c>
      <c r="D154" s="1690" t="s">
        <v>308</v>
      </c>
      <c r="E154" s="953">
        <v>46154</v>
      </c>
      <c r="F154" s="953">
        <v>46158</v>
      </c>
      <c r="G154" s="569" t="s">
        <v>301</v>
      </c>
      <c r="H154" s="538"/>
      <c r="I154" s="266"/>
      <c r="J154" s="252"/>
      <c r="K154" s="538"/>
      <c r="L154" s="266"/>
      <c r="M154" s="265"/>
      <c r="N154" s="538"/>
      <c r="O154" s="570"/>
      <c r="P154" s="265"/>
      <c r="Q154" s="538">
        <v>25</v>
      </c>
      <c r="R154" s="1255">
        <v>190</v>
      </c>
      <c r="S154" s="1261">
        <f>Q154*R154</f>
        <v>4750</v>
      </c>
      <c r="T154" s="538">
        <v>25</v>
      </c>
      <c r="U154" s="1255">
        <v>190</v>
      </c>
      <c r="V154" s="1261">
        <f>T154*U154</f>
        <v>4750</v>
      </c>
      <c r="W154" s="538">
        <v>50</v>
      </c>
      <c r="X154" s="1255">
        <v>190</v>
      </c>
      <c r="Y154" s="1261">
        <f>W154*X154</f>
        <v>9500</v>
      </c>
      <c r="Z154" s="563">
        <v>100</v>
      </c>
      <c r="AA154" s="1261">
        <v>6</v>
      </c>
      <c r="AB154" s="1261">
        <f>Z154*AA154</f>
        <v>600</v>
      </c>
      <c r="AC154" s="554">
        <f>H154+K154+N154+Q154+T154+W154+Z154</f>
        <v>200</v>
      </c>
      <c r="AD154" s="540">
        <f>J154+M154+P154+S154+V154+Y154+AB154</f>
        <v>19600</v>
      </c>
      <c r="AE154" s="1020"/>
      <c r="AF154" s="790">
        <v>100</v>
      </c>
      <c r="AI154" s="1021"/>
      <c r="AJ154" s="934"/>
      <c r="AK154" s="934"/>
      <c r="AL154" s="934"/>
      <c r="AM154" s="934"/>
      <c r="AN154" s="934"/>
      <c r="AO154" s="934"/>
      <c r="AP154" s="934"/>
      <c r="AQ154" s="934"/>
      <c r="AR154" s="934"/>
      <c r="AS154" s="934"/>
      <c r="AT154" s="934"/>
      <c r="AU154" s="934"/>
      <c r="AV154" s="934"/>
      <c r="AW154" s="934"/>
      <c r="AX154" s="934"/>
      <c r="AY154" s="934"/>
      <c r="AZ154" s="934"/>
      <c r="BA154" s="934"/>
      <c r="BB154" s="934"/>
      <c r="BC154" s="934"/>
      <c r="BD154" s="1031"/>
    </row>
    <row r="155" spans="1:56" ht="37.5" customHeight="1" x14ac:dyDescent="0.25">
      <c r="A155" s="1237">
        <v>107</v>
      </c>
      <c r="B155" s="1236" t="s">
        <v>1564</v>
      </c>
      <c r="C155" s="1236" t="s">
        <v>99</v>
      </c>
      <c r="D155" s="1697" t="s">
        <v>1789</v>
      </c>
      <c r="E155" s="953">
        <v>46082</v>
      </c>
      <c r="F155" s="953">
        <v>46088</v>
      </c>
      <c r="G155" s="1086" t="s">
        <v>1643</v>
      </c>
      <c r="H155" s="556"/>
      <c r="I155" s="572"/>
      <c r="J155" s="278"/>
      <c r="K155" s="556"/>
      <c r="L155" s="572"/>
      <c r="M155" s="288"/>
      <c r="N155" s="556"/>
      <c r="O155" s="565"/>
      <c r="P155" s="288"/>
      <c r="Q155" s="556">
        <v>50</v>
      </c>
      <c r="R155" s="572">
        <v>190</v>
      </c>
      <c r="S155" s="278">
        <f>Q155*R155</f>
        <v>9500</v>
      </c>
      <c r="T155" s="556">
        <v>50</v>
      </c>
      <c r="U155" s="572">
        <v>190</v>
      </c>
      <c r="V155" s="278">
        <f>T155*U155</f>
        <v>9500</v>
      </c>
      <c r="W155" s="556">
        <v>100</v>
      </c>
      <c r="X155" s="572">
        <v>190</v>
      </c>
      <c r="Y155" s="278">
        <f>W155*X155</f>
        <v>19000</v>
      </c>
      <c r="Z155" s="564">
        <v>200</v>
      </c>
      <c r="AA155" s="565">
        <v>6</v>
      </c>
      <c r="AB155" s="288">
        <f>Z155*AA155</f>
        <v>1200</v>
      </c>
      <c r="AC155" s="916">
        <f>Q155+T155+W155+Z155</f>
        <v>400</v>
      </c>
      <c r="AD155" s="574">
        <f>S155+V155+Y155+AB155</f>
        <v>39200</v>
      </c>
      <c r="AE155" s="1226"/>
    </row>
    <row r="156" spans="1:56" s="1010" customFormat="1" ht="27" customHeight="1" x14ac:dyDescent="0.25">
      <c r="A156" s="1032"/>
      <c r="B156" s="1240" t="s">
        <v>837</v>
      </c>
      <c r="C156" s="945"/>
      <c r="D156" s="1708"/>
      <c r="E156" s="1034"/>
      <c r="F156" s="1034"/>
      <c r="G156" s="1592"/>
      <c r="H156" s="624"/>
      <c r="I156" s="522"/>
      <c r="J156" s="523"/>
      <c r="K156" s="624"/>
      <c r="L156" s="522"/>
      <c r="M156" s="523"/>
      <c r="N156" s="624"/>
      <c r="O156" s="522"/>
      <c r="P156" s="523"/>
      <c r="Q156" s="624"/>
      <c r="R156" s="528"/>
      <c r="S156" s="529"/>
      <c r="T156" s="624"/>
      <c r="U156" s="528"/>
      <c r="V156" s="529"/>
      <c r="W156" s="624"/>
      <c r="X156" s="528"/>
      <c r="Y156" s="529"/>
      <c r="Z156" s="521"/>
      <c r="AA156" s="529"/>
      <c r="AB156" s="529"/>
      <c r="AC156" s="530"/>
      <c r="AD156" s="540"/>
      <c r="AE156" s="1048"/>
      <c r="AJ156" s="934"/>
      <c r="AK156" s="934"/>
      <c r="AL156" s="934"/>
      <c r="AM156" s="934"/>
      <c r="AN156" s="934"/>
      <c r="AO156" s="934"/>
      <c r="AP156" s="934"/>
      <c r="AQ156" s="934"/>
      <c r="AR156" s="934"/>
      <c r="AS156" s="934"/>
      <c r="AT156" s="934"/>
      <c r="AU156" s="934"/>
      <c r="AV156" s="934"/>
      <c r="AW156" s="934"/>
      <c r="AX156" s="934"/>
      <c r="AY156" s="934"/>
      <c r="AZ156" s="934"/>
      <c r="BA156" s="934"/>
      <c r="BB156" s="934"/>
      <c r="BC156" s="934"/>
    </row>
    <row r="157" spans="1:56" s="790" customFormat="1" ht="49.5" customHeight="1" x14ac:dyDescent="0.25">
      <c r="A157" s="1793">
        <v>108</v>
      </c>
      <c r="B157" s="261" t="s">
        <v>2292</v>
      </c>
      <c r="C157" s="261" t="s">
        <v>101</v>
      </c>
      <c r="D157" s="1690" t="s">
        <v>2298</v>
      </c>
      <c r="E157" s="953">
        <v>46156</v>
      </c>
      <c r="F157" s="953">
        <v>46160</v>
      </c>
      <c r="G157" s="569" t="s">
        <v>979</v>
      </c>
      <c r="H157" s="538"/>
      <c r="I157" s="266"/>
      <c r="J157" s="252"/>
      <c r="K157" s="538"/>
      <c r="L157" s="266"/>
      <c r="M157" s="265"/>
      <c r="N157" s="538"/>
      <c r="O157" s="266"/>
      <c r="P157" s="265"/>
      <c r="Q157" s="538">
        <v>2</v>
      </c>
      <c r="R157" s="1255">
        <v>190</v>
      </c>
      <c r="S157" s="1261">
        <f>Q157*R157</f>
        <v>380</v>
      </c>
      <c r="T157" s="538">
        <v>2</v>
      </c>
      <c r="U157" s="1255">
        <v>190</v>
      </c>
      <c r="V157" s="1261">
        <f>T157*U157</f>
        <v>380</v>
      </c>
      <c r="W157" s="538">
        <v>2</v>
      </c>
      <c r="X157" s="1255">
        <v>190</v>
      </c>
      <c r="Y157" s="1261">
        <f>W157*X157</f>
        <v>380</v>
      </c>
      <c r="Z157" s="563">
        <v>6</v>
      </c>
      <c r="AA157" s="1261">
        <v>6</v>
      </c>
      <c r="AB157" s="1261">
        <f t="shared" ref="AB157:AB169" si="59">Z157*AA157</f>
        <v>36</v>
      </c>
      <c r="AC157" s="554">
        <f t="shared" ref="AC157:AC165" si="60">H157+K157+N157+Q157+T157+W157+Z157</f>
        <v>12</v>
      </c>
      <c r="AD157" s="540">
        <f t="shared" ref="AD157:AD165" si="61">J157+M157+P157+S157+V157+Y157+AB157</f>
        <v>1176</v>
      </c>
      <c r="AE157" s="1020"/>
      <c r="AF157" s="790">
        <v>18</v>
      </c>
      <c r="AI157" s="1021"/>
      <c r="AJ157" s="934"/>
      <c r="AK157" s="934"/>
      <c r="AL157" s="934"/>
      <c r="AM157" s="934"/>
      <c r="AN157" s="934"/>
      <c r="AO157" s="934"/>
      <c r="AP157" s="934"/>
      <c r="AQ157" s="934"/>
      <c r="AR157" s="934"/>
      <c r="AS157" s="934"/>
      <c r="AT157" s="934"/>
      <c r="AU157" s="934"/>
      <c r="AV157" s="934"/>
      <c r="AW157" s="934"/>
      <c r="AX157" s="934"/>
      <c r="AY157" s="934"/>
      <c r="AZ157" s="934"/>
      <c r="BA157" s="934"/>
      <c r="BB157" s="934"/>
      <c r="BC157" s="934"/>
      <c r="BD157" s="1031"/>
    </row>
    <row r="158" spans="1:56" ht="24.75" customHeight="1" x14ac:dyDescent="0.25">
      <c r="A158" s="1794"/>
      <c r="B158" s="261" t="s">
        <v>1922</v>
      </c>
      <c r="C158" s="261" t="s">
        <v>101</v>
      </c>
      <c r="D158" s="1690" t="s">
        <v>2298</v>
      </c>
      <c r="E158" s="953">
        <v>46307</v>
      </c>
      <c r="F158" s="953">
        <v>46311</v>
      </c>
      <c r="G158" s="569" t="s">
        <v>1930</v>
      </c>
      <c r="H158" s="538"/>
      <c r="I158" s="266"/>
      <c r="J158" s="252"/>
      <c r="K158" s="538"/>
      <c r="L158" s="266"/>
      <c r="M158" s="265"/>
      <c r="N158" s="538"/>
      <c r="O158" s="266"/>
      <c r="P158" s="265"/>
      <c r="Q158" s="538">
        <v>4</v>
      </c>
      <c r="R158" s="1255">
        <v>190</v>
      </c>
      <c r="S158" s="1261">
        <f>Q158*R158</f>
        <v>760</v>
      </c>
      <c r="T158" s="538">
        <v>4</v>
      </c>
      <c r="U158" s="1255">
        <v>190</v>
      </c>
      <c r="V158" s="1261">
        <f>T158*U158</f>
        <v>760</v>
      </c>
      <c r="W158" s="538">
        <v>4</v>
      </c>
      <c r="X158" s="1255">
        <v>190</v>
      </c>
      <c r="Y158" s="1261">
        <f>W158*X158</f>
        <v>760</v>
      </c>
      <c r="Z158" s="563">
        <v>12</v>
      </c>
      <c r="AA158" s="1261">
        <v>6</v>
      </c>
      <c r="AB158" s="1261">
        <f t="shared" si="59"/>
        <v>72</v>
      </c>
      <c r="AC158" s="554">
        <f t="shared" si="60"/>
        <v>24</v>
      </c>
      <c r="AD158" s="540">
        <f t="shared" si="61"/>
        <v>2352</v>
      </c>
      <c r="AE158" s="1226"/>
    </row>
    <row r="159" spans="1:56" ht="48.75" customHeight="1" x14ac:dyDescent="0.25">
      <c r="A159" s="1780">
        <v>109</v>
      </c>
      <c r="B159" s="1239" t="s">
        <v>2299</v>
      </c>
      <c r="C159" s="261" t="s">
        <v>99</v>
      </c>
      <c r="D159" s="1690" t="s">
        <v>2298</v>
      </c>
      <c r="E159" s="1049">
        <v>46126</v>
      </c>
      <c r="F159" s="1049">
        <v>46129</v>
      </c>
      <c r="G159" s="598" t="s">
        <v>1931</v>
      </c>
      <c r="H159" s="538"/>
      <c r="I159" s="266"/>
      <c r="J159" s="252"/>
      <c r="K159" s="538"/>
      <c r="L159" s="266"/>
      <c r="M159" s="265"/>
      <c r="N159" s="538"/>
      <c r="O159" s="266"/>
      <c r="P159" s="265"/>
      <c r="Q159" s="538">
        <v>1</v>
      </c>
      <c r="R159" s="1255">
        <v>190</v>
      </c>
      <c r="S159" s="1261">
        <f>Q159*R159</f>
        <v>190</v>
      </c>
      <c r="T159" s="538">
        <v>1</v>
      </c>
      <c r="U159" s="1255">
        <v>190</v>
      </c>
      <c r="V159" s="1261">
        <f>T159*U159</f>
        <v>190</v>
      </c>
      <c r="W159" s="538">
        <v>1</v>
      </c>
      <c r="X159" s="1255">
        <v>190</v>
      </c>
      <c r="Y159" s="1261">
        <f>W159*X159</f>
        <v>190</v>
      </c>
      <c r="Z159" s="563">
        <v>6</v>
      </c>
      <c r="AA159" s="1261">
        <v>6</v>
      </c>
      <c r="AB159" s="1261">
        <f t="shared" si="59"/>
        <v>36</v>
      </c>
      <c r="AC159" s="554">
        <f t="shared" si="60"/>
        <v>9</v>
      </c>
      <c r="AD159" s="540">
        <f t="shared" si="61"/>
        <v>606</v>
      </c>
      <c r="AE159" s="1226"/>
    </row>
    <row r="160" spans="1:56" ht="22.5" customHeight="1" x14ac:dyDescent="0.25">
      <c r="A160" s="1756"/>
      <c r="B160" s="1239" t="s">
        <v>1922</v>
      </c>
      <c r="C160" s="261" t="s">
        <v>99</v>
      </c>
      <c r="D160" s="1690" t="s">
        <v>2298</v>
      </c>
      <c r="E160" s="953">
        <v>46146</v>
      </c>
      <c r="F160" s="953">
        <v>46150</v>
      </c>
      <c r="G160" s="569" t="s">
        <v>1930</v>
      </c>
      <c r="H160" s="628"/>
      <c r="I160" s="629"/>
      <c r="J160" s="286"/>
      <c r="K160" s="628"/>
      <c r="L160" s="629"/>
      <c r="M160" s="299"/>
      <c r="N160" s="628"/>
      <c r="O160" s="629"/>
      <c r="P160" s="299"/>
      <c r="Q160" s="538">
        <v>14</v>
      </c>
      <c r="R160" s="1255">
        <v>190</v>
      </c>
      <c r="S160" s="1261">
        <f>Q160*R160</f>
        <v>2660</v>
      </c>
      <c r="T160" s="538">
        <v>14</v>
      </c>
      <c r="U160" s="1255">
        <v>190</v>
      </c>
      <c r="V160" s="1261">
        <f>T160*U160</f>
        <v>2660</v>
      </c>
      <c r="W160" s="538">
        <v>14</v>
      </c>
      <c r="X160" s="1255">
        <v>190</v>
      </c>
      <c r="Y160" s="1261">
        <f>W160*X160</f>
        <v>2660</v>
      </c>
      <c r="Z160" s="563">
        <v>42</v>
      </c>
      <c r="AA160" s="1261">
        <v>6</v>
      </c>
      <c r="AB160" s="1261">
        <f t="shared" si="59"/>
        <v>252</v>
      </c>
      <c r="AC160" s="554">
        <f t="shared" si="60"/>
        <v>84</v>
      </c>
      <c r="AD160" s="540">
        <f t="shared" si="61"/>
        <v>8232</v>
      </c>
      <c r="AE160" s="1226"/>
    </row>
    <row r="161" spans="1:56" s="790" customFormat="1" ht="25.5" customHeight="1" x14ac:dyDescent="0.25">
      <c r="A161" s="1756"/>
      <c r="B161" s="261" t="s">
        <v>1923</v>
      </c>
      <c r="C161" s="261" t="s">
        <v>99</v>
      </c>
      <c r="D161" s="1690" t="s">
        <v>2298</v>
      </c>
      <c r="E161" s="941">
        <v>46156</v>
      </c>
      <c r="F161" s="941">
        <v>46160</v>
      </c>
      <c r="G161" s="569" t="s">
        <v>979</v>
      </c>
      <c r="H161" s="538"/>
      <c r="I161" s="266"/>
      <c r="J161" s="252"/>
      <c r="K161" s="538"/>
      <c r="L161" s="266"/>
      <c r="M161" s="265"/>
      <c r="N161" s="538"/>
      <c r="O161" s="266"/>
      <c r="P161" s="265"/>
      <c r="Q161" s="538">
        <v>6</v>
      </c>
      <c r="R161" s="1255">
        <v>190</v>
      </c>
      <c r="S161" s="1261">
        <f>Q161*R161</f>
        <v>1140</v>
      </c>
      <c r="T161" s="538">
        <v>6</v>
      </c>
      <c r="U161" s="1255">
        <v>190</v>
      </c>
      <c r="V161" s="1261">
        <f>T161*U161</f>
        <v>1140</v>
      </c>
      <c r="W161" s="538">
        <v>6</v>
      </c>
      <c r="X161" s="1255">
        <v>190</v>
      </c>
      <c r="Y161" s="1261">
        <f>W161*X161</f>
        <v>1140</v>
      </c>
      <c r="Z161" s="563">
        <v>36</v>
      </c>
      <c r="AA161" s="1261">
        <v>6</v>
      </c>
      <c r="AB161" s="1261">
        <f t="shared" si="59"/>
        <v>216</v>
      </c>
      <c r="AC161" s="554">
        <f t="shared" si="60"/>
        <v>54</v>
      </c>
      <c r="AD161" s="540">
        <f t="shared" si="61"/>
        <v>3636</v>
      </c>
      <c r="AE161" s="1020"/>
      <c r="AI161" s="1021"/>
      <c r="AJ161" s="934"/>
      <c r="AK161" s="934"/>
      <c r="AL161" s="934"/>
      <c r="AM161" s="934"/>
      <c r="AN161" s="934"/>
      <c r="AO161" s="934"/>
      <c r="AP161" s="934"/>
      <c r="AQ161" s="934"/>
      <c r="AR161" s="934"/>
      <c r="AS161" s="934"/>
      <c r="AT161" s="934"/>
      <c r="AU161" s="934"/>
      <c r="AV161" s="934"/>
      <c r="AW161" s="934"/>
      <c r="AX161" s="934"/>
      <c r="AY161" s="934"/>
      <c r="AZ161" s="934"/>
      <c r="BA161" s="934"/>
      <c r="BB161" s="934"/>
      <c r="BC161" s="934"/>
      <c r="BD161" s="1031"/>
    </row>
    <row r="162" spans="1:56" s="884" customFormat="1" ht="24" customHeight="1" x14ac:dyDescent="0.25">
      <c r="A162" s="1756"/>
      <c r="B162" s="1239" t="s">
        <v>1924</v>
      </c>
      <c r="C162" s="261" t="s">
        <v>99</v>
      </c>
      <c r="D162" s="1690" t="s">
        <v>2298</v>
      </c>
      <c r="E162" s="953">
        <v>46184</v>
      </c>
      <c r="F162" s="953">
        <v>46186</v>
      </c>
      <c r="G162" s="569" t="s">
        <v>1866</v>
      </c>
      <c r="H162" s="567"/>
      <c r="I162" s="576"/>
      <c r="J162" s="259"/>
      <c r="K162" s="567"/>
      <c r="L162" s="560"/>
      <c r="M162" s="781"/>
      <c r="N162" s="567"/>
      <c r="O162" s="560"/>
      <c r="P162" s="781"/>
      <c r="Q162" s="567"/>
      <c r="R162" s="560"/>
      <c r="S162" s="289"/>
      <c r="T162" s="567"/>
      <c r="U162" s="560"/>
      <c r="V162" s="289"/>
      <c r="W162" s="567"/>
      <c r="X162" s="560"/>
      <c r="Y162" s="289"/>
      <c r="Z162" s="568">
        <v>12</v>
      </c>
      <c r="AA162" s="289">
        <v>6</v>
      </c>
      <c r="AB162" s="289">
        <f t="shared" si="59"/>
        <v>72</v>
      </c>
      <c r="AC162" s="561">
        <f t="shared" si="60"/>
        <v>12</v>
      </c>
      <c r="AD162" s="540">
        <f t="shared" si="61"/>
        <v>72</v>
      </c>
      <c r="AE162" s="1229"/>
      <c r="AI162" s="1050"/>
      <c r="AJ162" s="934"/>
      <c r="AK162" s="934"/>
      <c r="AL162" s="934"/>
      <c r="AM162" s="934"/>
      <c r="AN162" s="934"/>
      <c r="AO162" s="934"/>
      <c r="AP162" s="934"/>
      <c r="AQ162" s="934"/>
      <c r="AR162" s="934"/>
      <c r="AS162" s="934"/>
      <c r="AT162" s="934"/>
      <c r="AU162" s="934"/>
      <c r="AV162" s="934"/>
      <c r="AW162" s="934"/>
      <c r="AX162" s="934"/>
      <c r="AY162" s="934"/>
      <c r="AZ162" s="934"/>
      <c r="BA162" s="934"/>
      <c r="BB162" s="934"/>
      <c r="BC162" s="934"/>
      <c r="BD162" s="1051"/>
    </row>
    <row r="163" spans="1:56" s="790" customFormat="1" ht="24.75" customHeight="1" x14ac:dyDescent="0.25">
      <c r="A163" s="1756"/>
      <c r="B163" s="261" t="s">
        <v>1925</v>
      </c>
      <c r="C163" s="261" t="s">
        <v>99</v>
      </c>
      <c r="D163" s="1690" t="s">
        <v>2298</v>
      </c>
      <c r="E163" s="941">
        <v>46221</v>
      </c>
      <c r="F163" s="941">
        <v>46223</v>
      </c>
      <c r="G163" s="598" t="s">
        <v>1932</v>
      </c>
      <c r="H163" s="538"/>
      <c r="I163" s="266"/>
      <c r="J163" s="252"/>
      <c r="K163" s="538"/>
      <c r="L163" s="1255"/>
      <c r="M163" s="265"/>
      <c r="N163" s="538"/>
      <c r="O163" s="1255"/>
      <c r="P163" s="265"/>
      <c r="Q163" s="567"/>
      <c r="R163" s="560"/>
      <c r="S163" s="289"/>
      <c r="T163" s="567"/>
      <c r="U163" s="560"/>
      <c r="V163" s="289"/>
      <c r="W163" s="567"/>
      <c r="X163" s="560"/>
      <c r="Y163" s="289"/>
      <c r="Z163" s="568">
        <v>12</v>
      </c>
      <c r="AA163" s="289">
        <v>6</v>
      </c>
      <c r="AB163" s="289">
        <f t="shared" si="59"/>
        <v>72</v>
      </c>
      <c r="AC163" s="561">
        <f t="shared" si="60"/>
        <v>12</v>
      </c>
      <c r="AD163" s="540">
        <f t="shared" si="61"/>
        <v>72</v>
      </c>
      <c r="AE163" s="1020"/>
      <c r="AI163" s="1021"/>
      <c r="AJ163" s="934"/>
      <c r="AK163" s="934"/>
      <c r="AL163" s="934"/>
      <c r="AM163" s="934"/>
      <c r="AN163" s="934"/>
      <c r="AO163" s="934"/>
      <c r="AP163" s="934"/>
      <c r="AQ163" s="934"/>
      <c r="AR163" s="934"/>
      <c r="AS163" s="934"/>
      <c r="AT163" s="934"/>
      <c r="AU163" s="934"/>
      <c r="AV163" s="934"/>
      <c r="AW163" s="934"/>
      <c r="AX163" s="934"/>
      <c r="AY163" s="934"/>
      <c r="AZ163" s="934"/>
      <c r="BA163" s="934"/>
      <c r="BB163" s="934"/>
      <c r="BC163" s="934"/>
      <c r="BD163" s="1031"/>
    </row>
    <row r="164" spans="1:56" s="790" customFormat="1" ht="23.25" customHeight="1" x14ac:dyDescent="0.25">
      <c r="A164" s="1756"/>
      <c r="B164" s="261" t="s">
        <v>1926</v>
      </c>
      <c r="C164" s="261" t="s">
        <v>99</v>
      </c>
      <c r="D164" s="1690" t="s">
        <v>2298</v>
      </c>
      <c r="E164" s="1049">
        <v>46249</v>
      </c>
      <c r="F164" s="1049">
        <v>46251</v>
      </c>
      <c r="G164" s="1089" t="s">
        <v>1145</v>
      </c>
      <c r="H164" s="538"/>
      <c r="I164" s="266"/>
      <c r="J164" s="252"/>
      <c r="K164" s="538"/>
      <c r="L164" s="1255"/>
      <c r="M164" s="781"/>
      <c r="N164" s="538"/>
      <c r="O164" s="1255"/>
      <c r="P164" s="265"/>
      <c r="Q164" s="567">
        <v>4</v>
      </c>
      <c r="R164" s="560">
        <v>190</v>
      </c>
      <c r="S164" s="289">
        <f t="shared" ref="S164:S169" si="62">Q164*R164</f>
        <v>760</v>
      </c>
      <c r="T164" s="567">
        <v>4</v>
      </c>
      <c r="U164" s="560">
        <v>190</v>
      </c>
      <c r="V164" s="289">
        <f t="shared" ref="V164:V169" si="63">T164*U164</f>
        <v>760</v>
      </c>
      <c r="W164" s="567">
        <v>4</v>
      </c>
      <c r="X164" s="560">
        <v>190</v>
      </c>
      <c r="Y164" s="289">
        <f t="shared" ref="Y164:Y169" si="64">W164*X164</f>
        <v>760</v>
      </c>
      <c r="Z164" s="568">
        <v>24</v>
      </c>
      <c r="AA164" s="289">
        <v>6</v>
      </c>
      <c r="AB164" s="289">
        <f t="shared" si="59"/>
        <v>144</v>
      </c>
      <c r="AC164" s="561">
        <f t="shared" si="60"/>
        <v>36</v>
      </c>
      <c r="AD164" s="540">
        <f t="shared" si="61"/>
        <v>2424</v>
      </c>
      <c r="AE164" s="1020"/>
      <c r="AI164" s="1021"/>
      <c r="AJ164" s="934"/>
      <c r="AK164" s="934"/>
      <c r="AL164" s="934"/>
      <c r="AM164" s="934"/>
      <c r="AN164" s="934"/>
      <c r="AO164" s="934"/>
      <c r="AP164" s="934"/>
      <c r="AQ164" s="934"/>
      <c r="AR164" s="934"/>
      <c r="AS164" s="934"/>
      <c r="AT164" s="934"/>
      <c r="AU164" s="934"/>
      <c r="AV164" s="934"/>
      <c r="AW164" s="934"/>
      <c r="AX164" s="934"/>
      <c r="AY164" s="934"/>
      <c r="AZ164" s="934"/>
      <c r="BA164" s="934"/>
      <c r="BB164" s="934"/>
      <c r="BC164" s="934"/>
      <c r="BD164" s="1031"/>
    </row>
    <row r="165" spans="1:56" s="790" customFormat="1" ht="30" customHeight="1" x14ac:dyDescent="0.25">
      <c r="A165" s="1756"/>
      <c r="B165" s="261" t="s">
        <v>1927</v>
      </c>
      <c r="C165" s="261" t="s">
        <v>99</v>
      </c>
      <c r="D165" s="1690" t="s">
        <v>2298</v>
      </c>
      <c r="E165" s="953">
        <v>46258</v>
      </c>
      <c r="F165" s="953">
        <v>46262</v>
      </c>
      <c r="G165" s="569" t="s">
        <v>1930</v>
      </c>
      <c r="H165" s="538"/>
      <c r="I165" s="266"/>
      <c r="J165" s="252"/>
      <c r="K165" s="538"/>
      <c r="L165" s="1255"/>
      <c r="M165" s="781"/>
      <c r="N165" s="538"/>
      <c r="O165" s="1255"/>
      <c r="P165" s="265"/>
      <c r="Q165" s="491">
        <v>12</v>
      </c>
      <c r="R165" s="1255">
        <v>190</v>
      </c>
      <c r="S165" s="1261">
        <f t="shared" si="62"/>
        <v>2280</v>
      </c>
      <c r="T165" s="538">
        <v>12</v>
      </c>
      <c r="U165" s="1255">
        <v>190</v>
      </c>
      <c r="V165" s="1261">
        <f t="shared" si="63"/>
        <v>2280</v>
      </c>
      <c r="W165" s="538">
        <v>12</v>
      </c>
      <c r="X165" s="1255">
        <v>190</v>
      </c>
      <c r="Y165" s="1261">
        <f t="shared" si="64"/>
        <v>2280</v>
      </c>
      <c r="Z165" s="563">
        <v>36</v>
      </c>
      <c r="AA165" s="1261">
        <v>6</v>
      </c>
      <c r="AB165" s="1261">
        <f t="shared" si="59"/>
        <v>216</v>
      </c>
      <c r="AC165" s="554">
        <f t="shared" si="60"/>
        <v>72</v>
      </c>
      <c r="AD165" s="540">
        <f t="shared" si="61"/>
        <v>7056</v>
      </c>
      <c r="AE165" s="1020"/>
      <c r="AI165" s="1021"/>
      <c r="AJ165" s="934"/>
      <c r="AK165" s="934"/>
      <c r="AL165" s="934"/>
      <c r="AM165" s="934"/>
      <c r="AN165" s="934"/>
      <c r="AO165" s="934"/>
      <c r="AP165" s="934"/>
      <c r="AQ165" s="934"/>
      <c r="AR165" s="934"/>
      <c r="AS165" s="934"/>
      <c r="AT165" s="934"/>
      <c r="AU165" s="934"/>
      <c r="AV165" s="934"/>
      <c r="AW165" s="934"/>
      <c r="AX165" s="934"/>
      <c r="AY165" s="934"/>
      <c r="AZ165" s="934"/>
      <c r="BA165" s="934"/>
      <c r="BB165" s="934"/>
      <c r="BC165" s="934"/>
      <c r="BD165" s="1031"/>
    </row>
    <row r="166" spans="1:56" s="790" customFormat="1" ht="22.5" customHeight="1" x14ac:dyDescent="0.25">
      <c r="A166" s="1756"/>
      <c r="B166" s="261" t="s">
        <v>1928</v>
      </c>
      <c r="C166" s="261" t="s">
        <v>99</v>
      </c>
      <c r="D166" s="1690" t="s">
        <v>2298</v>
      </c>
      <c r="E166" s="953">
        <v>46277</v>
      </c>
      <c r="F166" s="953">
        <v>46282</v>
      </c>
      <c r="G166" s="569" t="s">
        <v>979</v>
      </c>
      <c r="H166" s="538"/>
      <c r="I166" s="266"/>
      <c r="J166" s="252"/>
      <c r="K166" s="538"/>
      <c r="L166" s="1255"/>
      <c r="M166" s="781"/>
      <c r="N166" s="538"/>
      <c r="O166" s="1255"/>
      <c r="P166" s="265"/>
      <c r="Q166" s="567">
        <v>2</v>
      </c>
      <c r="R166" s="560">
        <v>190</v>
      </c>
      <c r="S166" s="289">
        <f t="shared" si="62"/>
        <v>380</v>
      </c>
      <c r="T166" s="567">
        <v>2</v>
      </c>
      <c r="U166" s="560">
        <v>190</v>
      </c>
      <c r="V166" s="289">
        <f t="shared" si="63"/>
        <v>380</v>
      </c>
      <c r="W166" s="567">
        <v>2</v>
      </c>
      <c r="X166" s="560">
        <v>190</v>
      </c>
      <c r="Y166" s="289">
        <f t="shared" si="64"/>
        <v>380</v>
      </c>
      <c r="Z166" s="568">
        <v>6</v>
      </c>
      <c r="AA166" s="289">
        <v>6</v>
      </c>
      <c r="AB166" s="289">
        <f t="shared" si="59"/>
        <v>36</v>
      </c>
      <c r="AC166" s="561">
        <f>H167+K167+N167+Q166+T166+W166+Z166</f>
        <v>15</v>
      </c>
      <c r="AD166" s="540">
        <f>J167+M167+P167+S166+V166+Y166+AB166</f>
        <v>11626</v>
      </c>
      <c r="AE166" s="1020"/>
      <c r="AI166" s="1021"/>
      <c r="AJ166" s="934"/>
      <c r="AK166" s="934"/>
      <c r="AL166" s="934"/>
      <c r="AM166" s="934"/>
      <c r="AN166" s="934"/>
      <c r="AO166" s="934"/>
      <c r="AP166" s="934"/>
      <c r="AQ166" s="934"/>
      <c r="AR166" s="934"/>
      <c r="AS166" s="934"/>
      <c r="AT166" s="934"/>
      <c r="AU166" s="934"/>
      <c r="AV166" s="934"/>
      <c r="AW166" s="934"/>
      <c r="AX166" s="934"/>
      <c r="AY166" s="934"/>
      <c r="AZ166" s="934"/>
      <c r="BA166" s="934"/>
      <c r="BB166" s="934"/>
      <c r="BC166" s="934"/>
      <c r="BD166" s="1031"/>
    </row>
    <row r="167" spans="1:56" s="790" customFormat="1" ht="24.75" customHeight="1" x14ac:dyDescent="0.25">
      <c r="A167" s="1781"/>
      <c r="B167" s="261" t="s">
        <v>1929</v>
      </c>
      <c r="C167" s="261" t="s">
        <v>99</v>
      </c>
      <c r="D167" s="1690" t="s">
        <v>2298</v>
      </c>
      <c r="E167" s="953">
        <v>46307</v>
      </c>
      <c r="F167" s="953">
        <v>46311</v>
      </c>
      <c r="G167" s="569" t="s">
        <v>1930</v>
      </c>
      <c r="H167" s="538">
        <v>1</v>
      </c>
      <c r="I167" s="266">
        <v>4100</v>
      </c>
      <c r="J167" s="252">
        <f>H167*I167</f>
        <v>4100</v>
      </c>
      <c r="K167" s="538">
        <v>1</v>
      </c>
      <c r="L167" s="1255">
        <v>3350</v>
      </c>
      <c r="M167" s="781">
        <f>K167*L167</f>
        <v>3350</v>
      </c>
      <c r="N167" s="538">
        <v>1</v>
      </c>
      <c r="O167" s="1255">
        <v>3000</v>
      </c>
      <c r="P167" s="265">
        <f>N167*O167</f>
        <v>3000</v>
      </c>
      <c r="Q167" s="491">
        <v>16</v>
      </c>
      <c r="R167" s="1255">
        <v>190</v>
      </c>
      <c r="S167" s="1261">
        <f t="shared" si="62"/>
        <v>3040</v>
      </c>
      <c r="T167" s="538">
        <v>16</v>
      </c>
      <c r="U167" s="1255">
        <v>190</v>
      </c>
      <c r="V167" s="1261">
        <f t="shared" si="63"/>
        <v>3040</v>
      </c>
      <c r="W167" s="538">
        <v>16</v>
      </c>
      <c r="X167" s="1255">
        <v>190</v>
      </c>
      <c r="Y167" s="1261">
        <f t="shared" si="64"/>
        <v>3040</v>
      </c>
      <c r="Z167" s="563">
        <v>75</v>
      </c>
      <c r="AA167" s="1261">
        <v>6</v>
      </c>
      <c r="AB167" s="1261">
        <f t="shared" si="59"/>
        <v>450</v>
      </c>
      <c r="AC167" s="561">
        <f>H168+K168+N168+Q167+T167+W167+Z167</f>
        <v>123</v>
      </c>
      <c r="AD167" s="540">
        <f>J168+M168+P168+S167+V167+Y167+AB167</f>
        <v>9570</v>
      </c>
      <c r="AE167" s="1020"/>
      <c r="AI167" s="1021"/>
      <c r="AJ167" s="934"/>
      <c r="AK167" s="934"/>
      <c r="AL167" s="934"/>
      <c r="AM167" s="934"/>
      <c r="AN167" s="934"/>
      <c r="AO167" s="934"/>
      <c r="AP167" s="934"/>
      <c r="AQ167" s="934"/>
      <c r="AR167" s="934"/>
      <c r="AS167" s="934"/>
      <c r="AT167" s="934"/>
      <c r="AU167" s="934"/>
      <c r="AV167" s="934"/>
      <c r="AW167" s="934"/>
      <c r="AX167" s="934"/>
      <c r="AY167" s="934"/>
      <c r="AZ167" s="934"/>
      <c r="BA167" s="934"/>
      <c r="BB167" s="934"/>
      <c r="BC167" s="934"/>
      <c r="BD167" s="1031"/>
    </row>
    <row r="168" spans="1:56" s="934" customFormat="1" ht="36.75" customHeight="1" x14ac:dyDescent="0.25">
      <c r="A168" s="1783">
        <v>110</v>
      </c>
      <c r="B168" s="1239" t="s">
        <v>2300</v>
      </c>
      <c r="C168" s="261" t="s">
        <v>99</v>
      </c>
      <c r="D168" s="1690" t="s">
        <v>340</v>
      </c>
      <c r="E168" s="953">
        <v>46188</v>
      </c>
      <c r="F168" s="953">
        <v>46192</v>
      </c>
      <c r="G168" s="569" t="s">
        <v>1933</v>
      </c>
      <c r="H168" s="956"/>
      <c r="I168" s="957"/>
      <c r="J168" s="875"/>
      <c r="K168" s="956"/>
      <c r="L168" s="957"/>
      <c r="M168" s="875"/>
      <c r="N168" s="956"/>
      <c r="O168" s="957"/>
      <c r="P168" s="875"/>
      <c r="Q168" s="567">
        <v>72</v>
      </c>
      <c r="R168" s="560">
        <v>190</v>
      </c>
      <c r="S168" s="289">
        <f t="shared" si="62"/>
        <v>13680</v>
      </c>
      <c r="T168" s="567">
        <v>72</v>
      </c>
      <c r="U168" s="560">
        <v>190</v>
      </c>
      <c r="V168" s="289">
        <f t="shared" si="63"/>
        <v>13680</v>
      </c>
      <c r="W168" s="567">
        <v>72</v>
      </c>
      <c r="X168" s="560">
        <v>190</v>
      </c>
      <c r="Y168" s="289">
        <f t="shared" si="64"/>
        <v>13680</v>
      </c>
      <c r="Z168" s="568">
        <v>216</v>
      </c>
      <c r="AA168" s="289">
        <v>6</v>
      </c>
      <c r="AB168" s="289">
        <f t="shared" si="59"/>
        <v>1296</v>
      </c>
      <c r="AC168" s="561">
        <f>H168+K168+N168+Q168+T168+W168+Z168</f>
        <v>432</v>
      </c>
      <c r="AD168" s="540">
        <f>J168+M168+P168+S168+V168+Y168+AB168</f>
        <v>42336</v>
      </c>
      <c r="AE168" s="1229"/>
    </row>
    <row r="169" spans="1:56" s="934" customFormat="1" ht="24.75" customHeight="1" x14ac:dyDescent="0.25">
      <c r="A169" s="1785"/>
      <c r="B169" s="1239" t="s">
        <v>1922</v>
      </c>
      <c r="C169" s="261" t="s">
        <v>99</v>
      </c>
      <c r="D169" s="1690" t="s">
        <v>340</v>
      </c>
      <c r="E169" s="953">
        <v>46230</v>
      </c>
      <c r="F169" s="953">
        <v>46234</v>
      </c>
      <c r="G169" s="569" t="s">
        <v>979</v>
      </c>
      <c r="H169" s="538">
        <v>1</v>
      </c>
      <c r="I169" s="266">
        <v>4100</v>
      </c>
      <c r="J169" s="252">
        <f>H169*I169</f>
        <v>4100</v>
      </c>
      <c r="K169" s="538">
        <v>1</v>
      </c>
      <c r="L169" s="1255">
        <v>3350</v>
      </c>
      <c r="M169" s="781">
        <f>K169*L169</f>
        <v>3350</v>
      </c>
      <c r="N169" s="538">
        <v>1</v>
      </c>
      <c r="O169" s="1255">
        <v>3000</v>
      </c>
      <c r="P169" s="265">
        <f>N169*O169</f>
        <v>3000</v>
      </c>
      <c r="Q169" s="567">
        <v>72</v>
      </c>
      <c r="R169" s="560">
        <v>190</v>
      </c>
      <c r="S169" s="289">
        <f t="shared" si="62"/>
        <v>13680</v>
      </c>
      <c r="T169" s="567">
        <v>72</v>
      </c>
      <c r="U169" s="560">
        <v>190</v>
      </c>
      <c r="V169" s="289">
        <f t="shared" si="63"/>
        <v>13680</v>
      </c>
      <c r="W169" s="567">
        <v>72</v>
      </c>
      <c r="X169" s="560">
        <v>190</v>
      </c>
      <c r="Y169" s="289">
        <f t="shared" si="64"/>
        <v>13680</v>
      </c>
      <c r="Z169" s="568">
        <v>219</v>
      </c>
      <c r="AA169" s="289">
        <v>6</v>
      </c>
      <c r="AB169" s="289">
        <f t="shared" si="59"/>
        <v>1314</v>
      </c>
      <c r="AC169" s="561">
        <f>H169+K169+N169+Q169+T169+W169+Z169</f>
        <v>438</v>
      </c>
      <c r="AD169" s="540">
        <f>J169+M169+P169+S169+V169+Y169+AB169</f>
        <v>52804</v>
      </c>
      <c r="AE169" s="1229"/>
    </row>
    <row r="170" spans="1:56" ht="57" customHeight="1" x14ac:dyDescent="0.25">
      <c r="A170" s="1783">
        <v>111</v>
      </c>
      <c r="B170" s="1239" t="s">
        <v>2303</v>
      </c>
      <c r="C170" s="1239" t="s">
        <v>101</v>
      </c>
      <c r="D170" s="1698"/>
      <c r="E170" s="941"/>
      <c r="F170" s="941"/>
      <c r="G170" s="569"/>
      <c r="H170" s="567"/>
      <c r="I170" s="576"/>
      <c r="J170" s="259"/>
      <c r="K170" s="567"/>
      <c r="L170" s="576"/>
      <c r="M170" s="781"/>
      <c r="N170" s="567"/>
      <c r="O170" s="576"/>
      <c r="P170" s="781"/>
      <c r="Q170" s="567"/>
      <c r="R170" s="560"/>
      <c r="S170" s="289"/>
      <c r="T170" s="567"/>
      <c r="U170" s="560"/>
      <c r="V170" s="289"/>
      <c r="W170" s="567"/>
      <c r="X170" s="560"/>
      <c r="Y170" s="289"/>
      <c r="Z170" s="568"/>
      <c r="AA170" s="289"/>
      <c r="AB170" s="289"/>
      <c r="AC170" s="561"/>
      <c r="AD170" s="540"/>
      <c r="AE170" s="1229"/>
      <c r="AF170" s="1004">
        <v>18</v>
      </c>
    </row>
    <row r="171" spans="1:56" ht="32.25" customHeight="1" x14ac:dyDescent="0.25">
      <c r="A171" s="1784"/>
      <c r="B171" s="1239" t="s">
        <v>1923</v>
      </c>
      <c r="C171" s="1239" t="s">
        <v>101</v>
      </c>
      <c r="D171" s="1698" t="s">
        <v>340</v>
      </c>
      <c r="E171" s="941">
        <v>46092</v>
      </c>
      <c r="F171" s="941">
        <v>46096</v>
      </c>
      <c r="G171" s="569" t="s">
        <v>2294</v>
      </c>
      <c r="H171" s="567"/>
      <c r="I171" s="576"/>
      <c r="J171" s="259"/>
      <c r="K171" s="567"/>
      <c r="L171" s="576"/>
      <c r="M171" s="781"/>
      <c r="N171" s="567"/>
      <c r="O171" s="576"/>
      <c r="P171" s="781"/>
      <c r="Q171" s="567"/>
      <c r="R171" s="560"/>
      <c r="S171" s="289"/>
      <c r="T171" s="567"/>
      <c r="U171" s="560"/>
      <c r="V171" s="289"/>
      <c r="W171" s="567"/>
      <c r="X171" s="560"/>
      <c r="Y171" s="289"/>
      <c r="Z171" s="568">
        <v>12</v>
      </c>
      <c r="AA171" s="289">
        <v>6</v>
      </c>
      <c r="AB171" s="289">
        <f>Z171*AA171</f>
        <v>72</v>
      </c>
      <c r="AC171" s="561">
        <f>H171+K171+N171+Q171+T171+W171+Z171</f>
        <v>12</v>
      </c>
      <c r="AD171" s="540">
        <f>J171+M171+P171+S171+V171+Y171+AB171</f>
        <v>72</v>
      </c>
      <c r="AE171" s="1229"/>
    </row>
    <row r="172" spans="1:56" ht="41.25" customHeight="1" x14ac:dyDescent="0.25">
      <c r="A172" s="1785"/>
      <c r="B172" s="1239" t="s">
        <v>1924</v>
      </c>
      <c r="C172" s="1239" t="s">
        <v>101</v>
      </c>
      <c r="D172" s="1698" t="s">
        <v>340</v>
      </c>
      <c r="E172" s="941">
        <v>46336</v>
      </c>
      <c r="F172" s="941">
        <v>46340</v>
      </c>
      <c r="G172" s="569" t="s">
        <v>2295</v>
      </c>
      <c r="H172" s="538"/>
      <c r="I172" s="266"/>
      <c r="J172" s="252"/>
      <c r="K172" s="538"/>
      <c r="L172" s="1255"/>
      <c r="M172" s="781"/>
      <c r="N172" s="538"/>
      <c r="O172" s="1255"/>
      <c r="P172" s="265"/>
      <c r="Q172" s="567">
        <v>10</v>
      </c>
      <c r="R172" s="560">
        <v>190</v>
      </c>
      <c r="S172" s="289">
        <f>Q172*R172</f>
        <v>1900</v>
      </c>
      <c r="T172" s="567">
        <v>10</v>
      </c>
      <c r="U172" s="560">
        <v>190</v>
      </c>
      <c r="V172" s="289">
        <f>T172*U172</f>
        <v>1900</v>
      </c>
      <c r="W172" s="567">
        <v>10</v>
      </c>
      <c r="X172" s="560">
        <v>190</v>
      </c>
      <c r="Y172" s="289">
        <f>W172*X172</f>
        <v>1900</v>
      </c>
      <c r="Z172" s="568">
        <v>30</v>
      </c>
      <c r="AA172" s="289">
        <v>6</v>
      </c>
      <c r="AB172" s="289">
        <f>Z172*AA172</f>
        <v>180</v>
      </c>
      <c r="AC172" s="561">
        <f>H172+K172+N172+Q172+T172+W172+Z172</f>
        <v>60</v>
      </c>
      <c r="AD172" s="540">
        <f>J172+M172+P172+S172+V172+Y172+AB172</f>
        <v>5880</v>
      </c>
      <c r="AE172" s="1229"/>
    </row>
    <row r="173" spans="1:56" ht="48" customHeight="1" x14ac:dyDescent="0.25">
      <c r="A173" s="1783">
        <v>112</v>
      </c>
      <c r="B173" s="1239" t="s">
        <v>2304</v>
      </c>
      <c r="C173" s="1239" t="s">
        <v>99</v>
      </c>
      <c r="D173" s="1698"/>
      <c r="E173" s="941"/>
      <c r="F173" s="941"/>
      <c r="G173" s="569"/>
      <c r="H173" s="567"/>
      <c r="I173" s="576"/>
      <c r="J173" s="259"/>
      <c r="K173" s="567"/>
      <c r="L173" s="576"/>
      <c r="M173" s="781"/>
      <c r="N173" s="567"/>
      <c r="O173" s="576"/>
      <c r="P173" s="781"/>
      <c r="Q173" s="567"/>
      <c r="R173" s="560"/>
      <c r="S173" s="289"/>
      <c r="T173" s="567"/>
      <c r="U173" s="560"/>
      <c r="V173" s="289"/>
      <c r="W173" s="567"/>
      <c r="X173" s="560"/>
      <c r="Y173" s="289"/>
      <c r="Z173" s="568"/>
      <c r="AA173" s="289"/>
      <c r="AB173" s="289"/>
      <c r="AC173" s="561"/>
      <c r="AD173" s="540"/>
      <c r="AE173" s="1229"/>
    </row>
    <row r="174" spans="1:56" ht="36" customHeight="1" x14ac:dyDescent="0.25">
      <c r="A174" s="1784"/>
      <c r="B174" s="1239" t="s">
        <v>1923</v>
      </c>
      <c r="C174" s="1239" t="s">
        <v>99</v>
      </c>
      <c r="D174" s="1698" t="s">
        <v>1506</v>
      </c>
      <c r="E174" s="941">
        <v>46092</v>
      </c>
      <c r="F174" s="941">
        <v>46096</v>
      </c>
      <c r="G174" s="569" t="s">
        <v>2294</v>
      </c>
      <c r="H174" s="567"/>
      <c r="I174" s="576"/>
      <c r="J174" s="259"/>
      <c r="K174" s="567"/>
      <c r="L174" s="576"/>
      <c r="M174" s="781"/>
      <c r="N174" s="567"/>
      <c r="O174" s="576"/>
      <c r="P174" s="781"/>
      <c r="Q174" s="567">
        <v>16</v>
      </c>
      <c r="R174" s="560">
        <v>190</v>
      </c>
      <c r="S174" s="289">
        <f>Q174*R174</f>
        <v>3040</v>
      </c>
      <c r="T174" s="567">
        <v>16</v>
      </c>
      <c r="U174" s="560">
        <v>190</v>
      </c>
      <c r="V174" s="289">
        <f>T174*U174</f>
        <v>3040</v>
      </c>
      <c r="W174" s="567">
        <v>16</v>
      </c>
      <c r="X174" s="560">
        <v>190</v>
      </c>
      <c r="Y174" s="289">
        <f>W174*X174</f>
        <v>3040</v>
      </c>
      <c r="Z174" s="568">
        <v>96</v>
      </c>
      <c r="AA174" s="289">
        <v>6</v>
      </c>
      <c r="AB174" s="289">
        <f t="shared" ref="AB174:AB180" si="65">Z174*AA174</f>
        <v>576</v>
      </c>
      <c r="AC174" s="561">
        <f t="shared" ref="AC174:AC180" si="66">H174+K174+N174+Q174+T174+W174+Z174</f>
        <v>144</v>
      </c>
      <c r="AD174" s="540">
        <f t="shared" ref="AD174:AD180" si="67">J174+M174+P174+S174+V174+Y174+AB174</f>
        <v>9696</v>
      </c>
      <c r="AE174" s="1229"/>
    </row>
    <row r="175" spans="1:56" ht="41.25" customHeight="1" x14ac:dyDescent="0.25">
      <c r="A175" s="1784"/>
      <c r="B175" s="1239" t="s">
        <v>1924</v>
      </c>
      <c r="C175" s="1239" t="s">
        <v>99</v>
      </c>
      <c r="D175" s="1698" t="s">
        <v>1506</v>
      </c>
      <c r="E175" s="941">
        <v>46179</v>
      </c>
      <c r="F175" s="941">
        <v>46181</v>
      </c>
      <c r="G175" s="569" t="s">
        <v>1933</v>
      </c>
      <c r="H175" s="538"/>
      <c r="I175" s="266"/>
      <c r="J175" s="252"/>
      <c r="K175" s="538"/>
      <c r="L175" s="1255"/>
      <c r="M175" s="781"/>
      <c r="N175" s="538"/>
      <c r="O175" s="1255"/>
      <c r="P175" s="265"/>
      <c r="Q175" s="567">
        <v>10</v>
      </c>
      <c r="R175" s="560">
        <v>190</v>
      </c>
      <c r="S175" s="289">
        <f>Q175*R175</f>
        <v>1900</v>
      </c>
      <c r="T175" s="567">
        <v>10</v>
      </c>
      <c r="U175" s="560">
        <v>190</v>
      </c>
      <c r="V175" s="289">
        <f>T175*U175</f>
        <v>1900</v>
      </c>
      <c r="W175" s="567">
        <v>10</v>
      </c>
      <c r="X175" s="560">
        <v>190</v>
      </c>
      <c r="Y175" s="289">
        <f>W175*X175</f>
        <v>1900</v>
      </c>
      <c r="Z175" s="568">
        <v>30</v>
      </c>
      <c r="AA175" s="289">
        <v>6</v>
      </c>
      <c r="AB175" s="289">
        <f t="shared" si="65"/>
        <v>180</v>
      </c>
      <c r="AC175" s="561">
        <f t="shared" si="66"/>
        <v>60</v>
      </c>
      <c r="AD175" s="540">
        <f t="shared" si="67"/>
        <v>5880</v>
      </c>
      <c r="AE175" s="1229"/>
    </row>
    <row r="176" spans="1:56" ht="37.5" customHeight="1" x14ac:dyDescent="0.25">
      <c r="A176" s="1785"/>
      <c r="B176" s="1239" t="s">
        <v>1925</v>
      </c>
      <c r="C176" s="1239" t="s">
        <v>99</v>
      </c>
      <c r="D176" s="1698" t="s">
        <v>1506</v>
      </c>
      <c r="E176" s="941">
        <v>46336</v>
      </c>
      <c r="F176" s="941">
        <v>46340</v>
      </c>
      <c r="G176" s="569" t="s">
        <v>2295</v>
      </c>
      <c r="H176" s="538">
        <v>1</v>
      </c>
      <c r="I176" s="266">
        <v>3400</v>
      </c>
      <c r="J176" s="252">
        <f>H176*I176</f>
        <v>3400</v>
      </c>
      <c r="K176" s="538">
        <v>1</v>
      </c>
      <c r="L176" s="1255">
        <v>3000</v>
      </c>
      <c r="M176" s="781">
        <f>K176*L176</f>
        <v>3000</v>
      </c>
      <c r="N176" s="538">
        <v>1</v>
      </c>
      <c r="O176" s="1255">
        <v>2900</v>
      </c>
      <c r="P176" s="265">
        <f>N176*O176</f>
        <v>2900</v>
      </c>
      <c r="Q176" s="567">
        <v>30</v>
      </c>
      <c r="R176" s="560">
        <v>190</v>
      </c>
      <c r="S176" s="289">
        <f>Q176*R176</f>
        <v>5700</v>
      </c>
      <c r="T176" s="567">
        <v>30</v>
      </c>
      <c r="U176" s="560">
        <v>190</v>
      </c>
      <c r="V176" s="289">
        <f>T176*U176</f>
        <v>5700</v>
      </c>
      <c r="W176" s="567">
        <v>30</v>
      </c>
      <c r="X176" s="560">
        <v>190</v>
      </c>
      <c r="Y176" s="289">
        <f>W176*X176</f>
        <v>5700</v>
      </c>
      <c r="Z176" s="568">
        <v>147</v>
      </c>
      <c r="AA176" s="289">
        <v>6</v>
      </c>
      <c r="AB176" s="289">
        <f t="shared" si="65"/>
        <v>882</v>
      </c>
      <c r="AC176" s="561">
        <f t="shared" si="66"/>
        <v>240</v>
      </c>
      <c r="AD176" s="540">
        <f t="shared" si="67"/>
        <v>27282</v>
      </c>
      <c r="AE176" s="1229"/>
    </row>
    <row r="177" spans="1:54" s="934" customFormat="1" ht="54" customHeight="1" x14ac:dyDescent="0.25">
      <c r="A177" s="1783">
        <v>113</v>
      </c>
      <c r="B177" s="1239" t="s">
        <v>2301</v>
      </c>
      <c r="C177" s="261" t="s">
        <v>99</v>
      </c>
      <c r="D177" s="1690" t="s">
        <v>1506</v>
      </c>
      <c r="E177" s="953">
        <v>46193</v>
      </c>
      <c r="F177" s="953">
        <v>46195</v>
      </c>
      <c r="G177" s="569" t="s">
        <v>1145</v>
      </c>
      <c r="H177" s="956"/>
      <c r="I177" s="957"/>
      <c r="J177" s="875"/>
      <c r="K177" s="956"/>
      <c r="L177" s="957"/>
      <c r="M177" s="875"/>
      <c r="N177" s="956"/>
      <c r="O177" s="957"/>
      <c r="P177" s="875"/>
      <c r="Q177" s="567"/>
      <c r="R177" s="560"/>
      <c r="S177" s="289"/>
      <c r="T177" s="567"/>
      <c r="U177" s="560"/>
      <c r="V177" s="289"/>
      <c r="W177" s="567"/>
      <c r="X177" s="560"/>
      <c r="Y177" s="289"/>
      <c r="Z177" s="568">
        <v>54</v>
      </c>
      <c r="AA177" s="289">
        <v>6</v>
      </c>
      <c r="AB177" s="289">
        <f t="shared" si="65"/>
        <v>324</v>
      </c>
      <c r="AC177" s="561">
        <f t="shared" si="66"/>
        <v>54</v>
      </c>
      <c r="AD177" s="540">
        <f t="shared" si="67"/>
        <v>324</v>
      </c>
      <c r="AE177" s="1229"/>
    </row>
    <row r="178" spans="1:54" s="934" customFormat="1" ht="39" customHeight="1" x14ac:dyDescent="0.25">
      <c r="A178" s="1784"/>
      <c r="B178" s="1239" t="s">
        <v>1922</v>
      </c>
      <c r="C178" s="261" t="s">
        <v>99</v>
      </c>
      <c r="D178" s="1690" t="s">
        <v>1506</v>
      </c>
      <c r="E178" s="953">
        <v>46214</v>
      </c>
      <c r="F178" s="953">
        <v>46216</v>
      </c>
      <c r="G178" s="569" t="s">
        <v>1145</v>
      </c>
      <c r="H178" s="538"/>
      <c r="I178" s="266"/>
      <c r="J178" s="252"/>
      <c r="K178" s="538"/>
      <c r="L178" s="1255"/>
      <c r="M178" s="781"/>
      <c r="N178" s="538"/>
      <c r="O178" s="1255"/>
      <c r="P178" s="265"/>
      <c r="Q178" s="567"/>
      <c r="R178" s="560"/>
      <c r="S178" s="289"/>
      <c r="T178" s="567"/>
      <c r="U178" s="560"/>
      <c r="V178" s="289"/>
      <c r="W178" s="567"/>
      <c r="X178" s="560"/>
      <c r="Y178" s="289"/>
      <c r="Z178" s="568">
        <v>54</v>
      </c>
      <c r="AA178" s="289">
        <v>6</v>
      </c>
      <c r="AB178" s="289">
        <f t="shared" si="65"/>
        <v>324</v>
      </c>
      <c r="AC178" s="561">
        <f t="shared" si="66"/>
        <v>54</v>
      </c>
      <c r="AD178" s="540">
        <f t="shared" si="67"/>
        <v>324</v>
      </c>
      <c r="AE178" s="1229"/>
    </row>
    <row r="179" spans="1:54" s="934" customFormat="1" ht="39.75" customHeight="1" x14ac:dyDescent="0.25">
      <c r="A179" s="1785"/>
      <c r="B179" s="1239" t="s">
        <v>1922</v>
      </c>
      <c r="C179" s="261" t="s">
        <v>99</v>
      </c>
      <c r="D179" s="1690" t="s">
        <v>1506</v>
      </c>
      <c r="E179" s="941">
        <v>46312</v>
      </c>
      <c r="F179" s="941">
        <v>46314</v>
      </c>
      <c r="G179" s="569" t="s">
        <v>1145</v>
      </c>
      <c r="H179" s="538">
        <v>1</v>
      </c>
      <c r="I179" s="266">
        <v>4100</v>
      </c>
      <c r="J179" s="252">
        <f>H179*I179</f>
        <v>4100</v>
      </c>
      <c r="K179" s="538">
        <v>1</v>
      </c>
      <c r="L179" s="1255">
        <v>3350</v>
      </c>
      <c r="M179" s="781">
        <f>K179*L179</f>
        <v>3350</v>
      </c>
      <c r="N179" s="538">
        <v>1</v>
      </c>
      <c r="O179" s="1255">
        <v>3000</v>
      </c>
      <c r="P179" s="265">
        <f>N179*O179</f>
        <v>3000</v>
      </c>
      <c r="Q179" s="567">
        <v>18</v>
      </c>
      <c r="R179" s="560">
        <v>190</v>
      </c>
      <c r="S179" s="289">
        <f>Q179*R179</f>
        <v>3420</v>
      </c>
      <c r="T179" s="567">
        <v>18</v>
      </c>
      <c r="U179" s="560">
        <v>190</v>
      </c>
      <c r="V179" s="289">
        <f>T179*U179</f>
        <v>3420</v>
      </c>
      <c r="W179" s="567">
        <v>18</v>
      </c>
      <c r="X179" s="560">
        <v>190</v>
      </c>
      <c r="Y179" s="289">
        <f>W179*X179</f>
        <v>3420</v>
      </c>
      <c r="Z179" s="568">
        <v>111</v>
      </c>
      <c r="AA179" s="289">
        <v>6</v>
      </c>
      <c r="AB179" s="289">
        <f t="shared" si="65"/>
        <v>666</v>
      </c>
      <c r="AC179" s="561">
        <f t="shared" si="66"/>
        <v>168</v>
      </c>
      <c r="AD179" s="540">
        <f t="shared" si="67"/>
        <v>21376</v>
      </c>
      <c r="AE179" s="1226"/>
    </row>
    <row r="180" spans="1:54" ht="69.75" customHeight="1" x14ac:dyDescent="0.25">
      <c r="A180" s="560">
        <v>114</v>
      </c>
      <c r="B180" s="1236" t="s">
        <v>1306</v>
      </c>
      <c r="C180" s="1052" t="s">
        <v>102</v>
      </c>
      <c r="D180" s="1697" t="s">
        <v>1307</v>
      </c>
      <c r="E180" s="941">
        <v>46324</v>
      </c>
      <c r="F180" s="941">
        <v>46326</v>
      </c>
      <c r="G180" s="1598" t="s">
        <v>317</v>
      </c>
      <c r="H180" s="556"/>
      <c r="I180" s="572"/>
      <c r="J180" s="278"/>
      <c r="K180" s="556"/>
      <c r="L180" s="572"/>
      <c r="M180" s="299"/>
      <c r="N180" s="556"/>
      <c r="O180" s="565"/>
      <c r="P180" s="288"/>
      <c r="Q180" s="556">
        <v>12</v>
      </c>
      <c r="R180" s="1237">
        <v>190</v>
      </c>
      <c r="S180" s="290">
        <f>Q180*R180</f>
        <v>2280</v>
      </c>
      <c r="T180" s="556">
        <v>12</v>
      </c>
      <c r="U180" s="1237">
        <v>190</v>
      </c>
      <c r="V180" s="290">
        <f>T180*U180</f>
        <v>2280</v>
      </c>
      <c r="W180" s="556">
        <v>12</v>
      </c>
      <c r="X180" s="1237">
        <v>190</v>
      </c>
      <c r="Y180" s="290">
        <f>W180*X180</f>
        <v>2280</v>
      </c>
      <c r="Z180" s="564">
        <v>36</v>
      </c>
      <c r="AA180" s="290">
        <v>6</v>
      </c>
      <c r="AB180" s="290">
        <f t="shared" si="65"/>
        <v>216</v>
      </c>
      <c r="AC180" s="558">
        <f t="shared" si="66"/>
        <v>72</v>
      </c>
      <c r="AD180" s="540">
        <f t="shared" si="67"/>
        <v>7056</v>
      </c>
      <c r="AE180" s="1226"/>
    </row>
    <row r="181" spans="1:54" s="626" customFormat="1" ht="25.5" customHeight="1" x14ac:dyDescent="0.3">
      <c r="A181" s="320"/>
      <c r="B181" s="529" t="s">
        <v>925</v>
      </c>
      <c r="C181" s="1157"/>
      <c r="D181" s="1689"/>
      <c r="E181" s="335"/>
      <c r="F181" s="656"/>
      <c r="G181" s="1599"/>
      <c r="H181" s="520"/>
      <c r="I181" s="656"/>
      <c r="J181" s="624"/>
      <c r="K181" s="522"/>
      <c r="L181" s="523"/>
      <c r="M181" s="624"/>
      <c r="N181" s="522"/>
      <c r="O181" s="527"/>
      <c r="P181" s="624"/>
      <c r="Q181" s="642"/>
      <c r="R181" s="527"/>
      <c r="S181" s="1158"/>
      <c r="T181" s="522"/>
      <c r="U181" s="1159"/>
      <c r="V181" s="624"/>
      <c r="W181" s="522"/>
      <c r="X181" s="1159"/>
      <c r="Y181" s="624"/>
      <c r="Z181" s="522"/>
      <c r="AA181" s="523"/>
      <c r="AB181" s="798"/>
      <c r="AC181" s="642"/>
      <c r="AD181" s="527"/>
      <c r="AE181" s="1160"/>
      <c r="AF181" s="1161"/>
      <c r="AG181" s="643"/>
      <c r="AH181" s="577"/>
      <c r="AI181" s="315"/>
      <c r="AJ181" s="315"/>
      <c r="AK181" s="315"/>
      <c r="AL181" s="315"/>
      <c r="AM181" s="315"/>
      <c r="AN181" s="315"/>
      <c r="AO181" s="315"/>
      <c r="AP181" s="315"/>
      <c r="AQ181" s="315"/>
      <c r="AR181" s="315"/>
      <c r="AS181" s="315"/>
      <c r="AT181" s="315"/>
      <c r="AU181" s="315"/>
      <c r="AV181" s="315"/>
      <c r="AW181" s="315"/>
      <c r="AX181" s="315"/>
      <c r="AY181" s="315"/>
      <c r="AZ181" s="315"/>
      <c r="BA181" s="315"/>
    </row>
    <row r="182" spans="1:54" s="309" customFormat="1" ht="111" customHeight="1" x14ac:dyDescent="0.3">
      <c r="A182" s="279">
        <v>13</v>
      </c>
      <c r="B182" s="1379" t="s">
        <v>81</v>
      </c>
      <c r="C182" s="1379" t="s">
        <v>102</v>
      </c>
      <c r="D182" s="1383" t="s">
        <v>1406</v>
      </c>
      <c r="E182" s="1404">
        <v>46060</v>
      </c>
      <c r="F182" s="1404">
        <v>46061</v>
      </c>
      <c r="G182" s="1381" t="s">
        <v>1235</v>
      </c>
      <c r="H182" s="1424">
        <v>4</v>
      </c>
      <c r="I182" s="1394">
        <v>3400</v>
      </c>
      <c r="J182" s="1393">
        <f>H182*I182</f>
        <v>13600</v>
      </c>
      <c r="K182" s="1424">
        <v>4</v>
      </c>
      <c r="L182" s="1394">
        <v>3000</v>
      </c>
      <c r="M182" s="1395">
        <f>K182*L182</f>
        <v>12000</v>
      </c>
      <c r="N182" s="1424">
        <v>8</v>
      </c>
      <c r="O182" s="1396">
        <v>2900</v>
      </c>
      <c r="P182" s="1395">
        <f>N182*O182</f>
        <v>23200</v>
      </c>
      <c r="Q182" s="1486">
        <v>50</v>
      </c>
      <c r="R182" s="1394">
        <v>190</v>
      </c>
      <c r="S182" s="1487">
        <f>Q182*R182</f>
        <v>9500</v>
      </c>
      <c r="T182" s="1424">
        <v>50</v>
      </c>
      <c r="U182" s="1394">
        <v>190</v>
      </c>
      <c r="V182" s="1487">
        <v>9500</v>
      </c>
      <c r="W182" s="1424">
        <v>100</v>
      </c>
      <c r="X182" s="1394">
        <v>190</v>
      </c>
      <c r="Y182" s="1393">
        <v>19000</v>
      </c>
      <c r="Z182" s="1488">
        <v>200</v>
      </c>
      <c r="AA182" s="1396">
        <v>6</v>
      </c>
      <c r="AB182" s="1395">
        <f>Z182*AA182</f>
        <v>1200</v>
      </c>
      <c r="AC182" s="367"/>
      <c r="AD182" s="367"/>
      <c r="AE182" s="607">
        <f>H182+K182+N182+Q182+T182+W182</f>
        <v>216</v>
      </c>
      <c r="AF182" s="540">
        <f>J182+M182+P182+S182+V182+Y182</f>
        <v>86800</v>
      </c>
      <c r="AG182" s="659"/>
      <c r="AH182" s="367" t="s">
        <v>2278</v>
      </c>
    </row>
    <row r="183" spans="1:54" s="1766" customFormat="1" ht="28.5" customHeight="1" x14ac:dyDescent="0.25">
      <c r="A183" s="1763" t="s">
        <v>2624</v>
      </c>
      <c r="B183" s="1764"/>
      <c r="C183" s="1764"/>
      <c r="D183" s="1764"/>
      <c r="E183" s="1764"/>
      <c r="F183" s="1764"/>
      <c r="G183" s="1764"/>
      <c r="H183" s="1764"/>
      <c r="I183" s="1764"/>
      <c r="J183" s="1764"/>
      <c r="K183" s="1764"/>
      <c r="L183" s="1764"/>
      <c r="M183" s="1764"/>
      <c r="N183" s="1764"/>
      <c r="O183" s="1764"/>
      <c r="P183" s="1764"/>
      <c r="Q183" s="1764"/>
      <c r="R183" s="1764"/>
      <c r="S183" s="1764"/>
      <c r="T183" s="1764"/>
      <c r="U183" s="1764"/>
      <c r="V183" s="1764"/>
      <c r="W183" s="1764"/>
      <c r="X183" s="1764"/>
      <c r="Y183" s="1764"/>
      <c r="Z183" s="1764"/>
      <c r="AA183" s="1764"/>
      <c r="AB183" s="1764"/>
      <c r="AC183" s="1764"/>
      <c r="AD183" s="1764"/>
      <c r="AE183" s="1764"/>
      <c r="AF183" s="1764"/>
      <c r="AG183" s="1764"/>
      <c r="AH183" s="1764"/>
      <c r="AI183" s="1764"/>
      <c r="AJ183" s="1764"/>
      <c r="AK183" s="1764"/>
      <c r="AL183" s="1764"/>
      <c r="AM183" s="1764"/>
      <c r="AN183" s="1764"/>
      <c r="AO183" s="1764"/>
      <c r="AP183" s="1764"/>
      <c r="AQ183" s="1764"/>
      <c r="AR183" s="1764"/>
      <c r="AS183" s="1764"/>
      <c r="AT183" s="1764"/>
      <c r="AU183" s="1764"/>
      <c r="AV183" s="1764"/>
      <c r="AW183" s="1764"/>
      <c r="AX183" s="1764"/>
      <c r="AY183" s="1764"/>
      <c r="AZ183" s="1764"/>
      <c r="BA183" s="1764"/>
      <c r="BB183" s="1765"/>
    </row>
    <row r="184" spans="1:54" s="312" customFormat="1" ht="90.75" customHeight="1" x14ac:dyDescent="0.3">
      <c r="A184" s="870">
        <v>14</v>
      </c>
      <c r="B184" s="1379" t="s">
        <v>2562</v>
      </c>
      <c r="C184" s="1379" t="s">
        <v>102</v>
      </c>
      <c r="D184" s="1383" t="s">
        <v>1596</v>
      </c>
      <c r="E184" s="1382">
        <v>46067</v>
      </c>
      <c r="F184" s="1382">
        <v>46068</v>
      </c>
      <c r="G184" s="1381" t="s">
        <v>1224</v>
      </c>
      <c r="H184" s="1424"/>
      <c r="I184" s="1394"/>
      <c r="J184" s="1393"/>
      <c r="K184" s="1424"/>
      <c r="L184" s="1394"/>
      <c r="M184" s="1395"/>
      <c r="N184" s="1424"/>
      <c r="O184" s="1385"/>
      <c r="P184" s="1395"/>
      <c r="Q184" s="1424">
        <v>88</v>
      </c>
      <c r="R184" s="1385">
        <v>190</v>
      </c>
      <c r="S184" s="1386">
        <f>Q184*R184</f>
        <v>16720</v>
      </c>
      <c r="T184" s="1424">
        <v>88</v>
      </c>
      <c r="U184" s="1385">
        <v>190</v>
      </c>
      <c r="V184" s="1386">
        <f>T184*U184</f>
        <v>16720</v>
      </c>
      <c r="W184" s="1424">
        <v>88</v>
      </c>
      <c r="X184" s="1385">
        <v>190</v>
      </c>
      <c r="Y184" s="1386">
        <f>W184*X184</f>
        <v>16720</v>
      </c>
      <c r="Z184" s="1424">
        <v>264</v>
      </c>
      <c r="AA184" s="1386">
        <v>6</v>
      </c>
      <c r="AB184" s="1386">
        <f>Z184*AA184</f>
        <v>1584</v>
      </c>
      <c r="AE184" s="554">
        <f>H184+K184+N184+Q184+T184+W184+Z184</f>
        <v>528</v>
      </c>
      <c r="AF184" s="540">
        <f>J184+M184+P184+S184+V184+Y184+AB184</f>
        <v>51744</v>
      </c>
      <c r="AG184" s="661"/>
      <c r="AH184" s="367" t="s">
        <v>2561</v>
      </c>
      <c r="AI184" s="315"/>
      <c r="AJ184" s="315"/>
      <c r="AK184" s="315"/>
      <c r="AL184" s="315"/>
      <c r="AM184" s="315"/>
      <c r="AN184" s="315"/>
      <c r="AO184" s="315"/>
      <c r="AP184" s="315"/>
      <c r="AQ184" s="315"/>
      <c r="AR184" s="315"/>
      <c r="AS184" s="315"/>
      <c r="AT184" s="315"/>
      <c r="AU184" s="315"/>
      <c r="AV184" s="315"/>
      <c r="AW184" s="315"/>
      <c r="AX184" s="315"/>
      <c r="AY184" s="315"/>
      <c r="AZ184" s="315"/>
      <c r="BA184" s="315"/>
    </row>
    <row r="185" spans="1:54" s="312" customFormat="1" ht="45.75" customHeight="1" x14ac:dyDescent="0.25">
      <c r="A185" s="280">
        <v>15</v>
      </c>
      <c r="B185" s="1379" t="s">
        <v>2563</v>
      </c>
      <c r="C185" s="1409" t="s">
        <v>101</v>
      </c>
      <c r="D185" s="1489" t="s">
        <v>509</v>
      </c>
      <c r="E185" s="1382">
        <v>46095</v>
      </c>
      <c r="F185" s="1382">
        <v>46096</v>
      </c>
      <c r="G185" s="1381" t="s">
        <v>301</v>
      </c>
      <c r="H185" s="1448"/>
      <c r="I185" s="1411"/>
      <c r="J185" s="1482"/>
      <c r="K185" s="1448"/>
      <c r="L185" s="1411"/>
      <c r="M185" s="1412"/>
      <c r="N185" s="1448"/>
      <c r="O185" s="1415"/>
      <c r="P185" s="1412"/>
      <c r="Q185" s="1448">
        <v>37</v>
      </c>
      <c r="R185" s="1385">
        <v>190</v>
      </c>
      <c r="S185" s="1482">
        <f>Q185*R185</f>
        <v>7030</v>
      </c>
      <c r="T185" s="1448">
        <v>37</v>
      </c>
      <c r="U185" s="1411">
        <v>190</v>
      </c>
      <c r="V185" s="1482">
        <f>T185*U185</f>
        <v>7030</v>
      </c>
      <c r="W185" s="1448">
        <v>37</v>
      </c>
      <c r="X185" s="1415">
        <v>190</v>
      </c>
      <c r="Y185" s="1482">
        <f>W185*X185</f>
        <v>7030</v>
      </c>
      <c r="Z185" s="1448">
        <v>111</v>
      </c>
      <c r="AA185" s="1411">
        <v>6</v>
      </c>
      <c r="AB185" s="1482">
        <f>Z185*AA185</f>
        <v>666</v>
      </c>
      <c r="AE185" s="883">
        <f>H185+K185+N185+Q185+T185+W185+Z185</f>
        <v>222</v>
      </c>
      <c r="AF185" s="574">
        <f>J185+M185+P185+S185+V185+Y185+AB185</f>
        <v>21756</v>
      </c>
      <c r="AG185" s="725"/>
      <c r="AH185" s="367" t="s">
        <v>2561</v>
      </c>
      <c r="AI185" s="315"/>
      <c r="AJ185" s="315"/>
      <c r="AK185" s="315"/>
      <c r="AL185" s="315"/>
      <c r="AM185" s="315"/>
      <c r="AN185" s="315"/>
      <c r="AO185" s="315"/>
      <c r="AP185" s="315"/>
      <c r="AQ185" s="315"/>
      <c r="AR185" s="315"/>
      <c r="AS185" s="315"/>
      <c r="AT185" s="315"/>
      <c r="AU185" s="315"/>
      <c r="AV185" s="315"/>
      <c r="AW185" s="315"/>
      <c r="AX185" s="315"/>
      <c r="AY185" s="315"/>
      <c r="AZ185" s="315"/>
      <c r="BA185" s="315"/>
    </row>
    <row r="186" spans="1:54" s="312" customFormat="1" ht="79.5" customHeight="1" x14ac:dyDescent="0.25">
      <c r="A186" s="280">
        <v>16</v>
      </c>
      <c r="B186" s="1379" t="s">
        <v>2564</v>
      </c>
      <c r="C186" s="1379" t="s">
        <v>102</v>
      </c>
      <c r="D186" s="1383" t="s">
        <v>1596</v>
      </c>
      <c r="E186" s="1382">
        <v>46095</v>
      </c>
      <c r="F186" s="1382">
        <v>46096</v>
      </c>
      <c r="G186" s="1381" t="s">
        <v>301</v>
      </c>
      <c r="H186" s="1448"/>
      <c r="I186" s="1411"/>
      <c r="J186" s="1482"/>
      <c r="K186" s="1448"/>
      <c r="L186" s="1411"/>
      <c r="M186" s="1412"/>
      <c r="N186" s="1448"/>
      <c r="O186" s="1415"/>
      <c r="P186" s="1412"/>
      <c r="Q186" s="1448">
        <v>123</v>
      </c>
      <c r="R186" s="1385">
        <v>190</v>
      </c>
      <c r="S186" s="1416">
        <f>Q186*R186</f>
        <v>23370</v>
      </c>
      <c r="T186" s="1448">
        <v>123</v>
      </c>
      <c r="U186" s="1415">
        <v>190</v>
      </c>
      <c r="V186" s="1416">
        <f>T186*U186</f>
        <v>23370</v>
      </c>
      <c r="W186" s="1448">
        <v>123</v>
      </c>
      <c r="X186" s="1415">
        <v>190</v>
      </c>
      <c r="Y186" s="1416">
        <f>W186*X186</f>
        <v>23370</v>
      </c>
      <c r="Z186" s="1448">
        <v>369</v>
      </c>
      <c r="AA186" s="1411">
        <v>6</v>
      </c>
      <c r="AB186" s="1482">
        <f>Z186*AA186</f>
        <v>2214</v>
      </c>
      <c r="AE186" s="561">
        <f>H186+K186+N186+Q186+T186+W186+Z186</f>
        <v>738</v>
      </c>
      <c r="AF186" s="540">
        <f>J186+M186+P186+S186+V186+Y186+AB186</f>
        <v>72324</v>
      </c>
      <c r="AG186" s="725"/>
      <c r="AH186" s="367" t="s">
        <v>2561</v>
      </c>
      <c r="AI186" s="315"/>
      <c r="AJ186" s="315"/>
      <c r="AK186" s="315"/>
      <c r="AL186" s="315"/>
      <c r="AM186" s="315"/>
      <c r="AN186" s="315"/>
      <c r="AO186" s="315"/>
      <c r="AP186" s="315"/>
      <c r="AQ186" s="315"/>
      <c r="AR186" s="315"/>
      <c r="AS186" s="315"/>
      <c r="AT186" s="315"/>
      <c r="AU186" s="315"/>
      <c r="AV186" s="315"/>
      <c r="AW186" s="315"/>
      <c r="AX186" s="315"/>
      <c r="AY186" s="315"/>
      <c r="AZ186" s="315"/>
      <c r="BA186" s="315"/>
    </row>
    <row r="187" spans="1:54" s="578" customFormat="1" ht="35.25" customHeight="1" x14ac:dyDescent="0.25">
      <c r="A187" s="783"/>
      <c r="B187" s="1491" t="s">
        <v>832</v>
      </c>
      <c r="C187" s="269"/>
      <c r="D187" s="1709"/>
      <c r="E187" s="271"/>
      <c r="F187" s="788"/>
      <c r="G187" s="1600"/>
      <c r="H187" s="612"/>
      <c r="I187" s="612"/>
      <c r="J187" s="613"/>
      <c r="K187" s="614"/>
      <c r="L187" s="615"/>
      <c r="M187" s="613"/>
      <c r="N187" s="614"/>
      <c r="O187" s="615"/>
      <c r="P187" s="613"/>
      <c r="Q187" s="614"/>
      <c r="R187" s="615"/>
      <c r="S187" s="613"/>
      <c r="T187" s="616"/>
      <c r="U187" s="617"/>
      <c r="V187" s="613"/>
      <c r="W187" s="616"/>
      <c r="X187" s="617"/>
      <c r="Y187" s="613"/>
      <c r="Z187" s="616"/>
      <c r="AA187" s="617"/>
      <c r="AB187" s="618"/>
      <c r="AC187" s="617"/>
      <c r="AD187" s="617"/>
      <c r="AE187" s="618"/>
      <c r="AF187" s="782"/>
      <c r="AG187" s="619"/>
      <c r="AL187" s="884"/>
      <c r="AM187" s="315"/>
      <c r="AN187" s="398"/>
      <c r="AO187" s="315"/>
      <c r="AP187" s="315"/>
      <c r="AQ187" s="315"/>
      <c r="AR187" s="315"/>
      <c r="AS187" s="315"/>
      <c r="AT187" s="315"/>
      <c r="AU187" s="315"/>
      <c r="AV187" s="315"/>
      <c r="AW187" s="315"/>
      <c r="AX187" s="315"/>
      <c r="AY187" s="315"/>
      <c r="AZ187" s="315"/>
      <c r="BA187" s="315"/>
    </row>
    <row r="188" spans="1:54" s="312" customFormat="1" ht="46.5" customHeight="1" x14ac:dyDescent="0.3">
      <c r="A188" s="280">
        <v>17</v>
      </c>
      <c r="B188" s="1409" t="s">
        <v>1297</v>
      </c>
      <c r="C188" s="1490" t="s">
        <v>99</v>
      </c>
      <c r="D188" s="1481" t="s">
        <v>344</v>
      </c>
      <c r="E188" s="1428">
        <v>46058</v>
      </c>
      <c r="F188" s="1428">
        <v>46061</v>
      </c>
      <c r="G188" s="1410" t="s">
        <v>1932</v>
      </c>
      <c r="H188" s="1448"/>
      <c r="I188" s="1411"/>
      <c r="J188" s="1482"/>
      <c r="K188" s="1448"/>
      <c r="L188" s="1411"/>
      <c r="M188" s="1412"/>
      <c r="N188" s="1413"/>
      <c r="O188" s="1414"/>
      <c r="P188" s="1412"/>
      <c r="Q188" s="1448">
        <v>8</v>
      </c>
      <c r="R188" s="1415">
        <v>190</v>
      </c>
      <c r="S188" s="1416">
        <f>Q188*R188</f>
        <v>1520</v>
      </c>
      <c r="T188" s="1448">
        <v>8</v>
      </c>
      <c r="U188" s="1415">
        <v>190</v>
      </c>
      <c r="V188" s="1416">
        <f>T188*U188</f>
        <v>1520</v>
      </c>
      <c r="W188" s="1448">
        <v>16</v>
      </c>
      <c r="X188" s="1415">
        <v>190</v>
      </c>
      <c r="Y188" s="1416">
        <f>W188*X188</f>
        <v>3040</v>
      </c>
      <c r="Z188" s="1413">
        <v>32</v>
      </c>
      <c r="AA188" s="1386">
        <v>6</v>
      </c>
      <c r="AB188" s="1386">
        <f>Z188*AA188</f>
        <v>192</v>
      </c>
      <c r="AE188" s="561">
        <f>H188+K188+N188+Q188+T188+W188+Z188</f>
        <v>64</v>
      </c>
      <c r="AF188" s="540">
        <f>J188+M188+P188+S188+V188+Y188+AB188</f>
        <v>6272</v>
      </c>
      <c r="AG188" s="532"/>
      <c r="AH188" s="312">
        <v>32</v>
      </c>
      <c r="AL188" s="790" t="s">
        <v>2468</v>
      </c>
      <c r="AM188" s="315"/>
      <c r="AN188" s="367"/>
      <c r="AO188" s="315"/>
      <c r="AP188" s="315"/>
      <c r="AQ188" s="315"/>
      <c r="AR188" s="315"/>
      <c r="AS188" s="315"/>
      <c r="AT188" s="315"/>
      <c r="AU188" s="315"/>
      <c r="AV188" s="315"/>
      <c r="AW188" s="315"/>
      <c r="AX188" s="315"/>
      <c r="AY188" s="315"/>
      <c r="AZ188" s="315"/>
      <c r="BA188" s="315"/>
    </row>
    <row r="189" spans="1:54" s="315" customFormat="1" ht="27.75" customHeight="1" x14ac:dyDescent="0.3">
      <c r="A189" s="320"/>
      <c r="B189" s="1491" t="s">
        <v>2100</v>
      </c>
      <c r="C189" s="1492"/>
      <c r="D189" s="1493"/>
      <c r="E189" s="1494"/>
      <c r="F189" s="1494"/>
      <c r="G189" s="1549"/>
      <c r="H189" s="1495"/>
      <c r="I189" s="1496"/>
      <c r="J189" s="1497"/>
      <c r="K189" s="1495"/>
      <c r="L189" s="1496"/>
      <c r="M189" s="1498"/>
      <c r="N189" s="1495"/>
      <c r="O189" s="1499"/>
      <c r="P189" s="1498"/>
      <c r="Q189" s="1495"/>
      <c r="R189" s="1496"/>
      <c r="S189" s="1497"/>
      <c r="T189" s="1495"/>
      <c r="U189" s="1496"/>
      <c r="V189" s="1497"/>
      <c r="W189" s="1495"/>
      <c r="X189" s="1496"/>
      <c r="Y189" s="1497"/>
      <c r="Z189" s="1500"/>
      <c r="AA189" s="1499"/>
      <c r="AB189" s="1498"/>
      <c r="AE189" s="712"/>
      <c r="AF189" s="627"/>
      <c r="AG189" s="532"/>
      <c r="AH189" s="367"/>
    </row>
    <row r="190" spans="1:54" s="367" customFormat="1" ht="46.5" customHeight="1" x14ac:dyDescent="0.25">
      <c r="A190" s="870">
        <v>18</v>
      </c>
      <c r="B190" s="1381" t="s">
        <v>1664</v>
      </c>
      <c r="C190" s="1379"/>
      <c r="D190" s="1383" t="s">
        <v>700</v>
      </c>
      <c r="E190" s="1382">
        <v>46045</v>
      </c>
      <c r="F190" s="1382">
        <v>46048</v>
      </c>
      <c r="G190" s="1381" t="s">
        <v>301</v>
      </c>
      <c r="H190" s="1501"/>
      <c r="I190" s="1381"/>
      <c r="J190" s="1381"/>
      <c r="K190" s="1501"/>
      <c r="L190" s="1381"/>
      <c r="M190" s="1381"/>
      <c r="N190" s="1501"/>
      <c r="O190" s="1381"/>
      <c r="P190" s="1381"/>
      <c r="Q190" s="1486">
        <v>5</v>
      </c>
      <c r="R190" s="1385">
        <v>190</v>
      </c>
      <c r="S190" s="1386">
        <f>Q190*R190</f>
        <v>950</v>
      </c>
      <c r="T190" s="1424">
        <v>5</v>
      </c>
      <c r="U190" s="1385">
        <v>190</v>
      </c>
      <c r="V190" s="1386">
        <f>T190*U190</f>
        <v>950</v>
      </c>
      <c r="W190" s="1424">
        <v>5</v>
      </c>
      <c r="X190" s="1385">
        <v>190</v>
      </c>
      <c r="Y190" s="1386">
        <f>W190*X190</f>
        <v>950</v>
      </c>
      <c r="Z190" s="1488">
        <v>15</v>
      </c>
      <c r="AA190" s="1386">
        <v>6</v>
      </c>
      <c r="AB190" s="1386">
        <f>Z190*AA190</f>
        <v>90</v>
      </c>
      <c r="AE190" s="539">
        <f>Q190+T190+W190+Z190</f>
        <v>30</v>
      </c>
      <c r="AF190" s="885">
        <f>S190+V190+Y190+AE190</f>
        <v>2880</v>
      </c>
      <c r="AG190" s="886"/>
      <c r="AH190" s="367" t="s">
        <v>2242</v>
      </c>
      <c r="AI190" s="315"/>
      <c r="AJ190" s="315"/>
      <c r="AK190" s="315"/>
      <c r="AL190" s="315"/>
      <c r="AM190" s="315"/>
      <c r="AN190" s="315"/>
      <c r="AO190" s="315"/>
      <c r="AP190" s="315"/>
      <c r="AQ190" s="315"/>
      <c r="AR190" s="315"/>
      <c r="AS190" s="315"/>
      <c r="AT190" s="315"/>
      <c r="AU190" s="315"/>
      <c r="AV190" s="315"/>
      <c r="AW190" s="315"/>
      <c r="AX190" s="315"/>
      <c r="AY190" s="315"/>
      <c r="AZ190" s="315"/>
      <c r="BA190" s="315"/>
      <c r="BB190" s="413"/>
    </row>
    <row r="191" spans="1:54" s="312" customFormat="1" ht="104.25" customHeight="1" x14ac:dyDescent="0.3">
      <c r="A191" s="280">
        <v>19</v>
      </c>
      <c r="B191" s="1409" t="s">
        <v>1662</v>
      </c>
      <c r="C191" s="1502" t="s">
        <v>102</v>
      </c>
      <c r="D191" s="1481" t="s">
        <v>1663</v>
      </c>
      <c r="E191" s="1428">
        <v>46045</v>
      </c>
      <c r="F191" s="1428">
        <v>46048</v>
      </c>
      <c r="G191" s="1540" t="s">
        <v>301</v>
      </c>
      <c r="H191" s="1448"/>
      <c r="I191" s="1411"/>
      <c r="J191" s="1482"/>
      <c r="K191" s="1448"/>
      <c r="L191" s="1411"/>
      <c r="M191" s="1412"/>
      <c r="N191" s="1448"/>
      <c r="O191" s="1414"/>
      <c r="P191" s="1412"/>
      <c r="Q191" s="1483">
        <v>14</v>
      </c>
      <c r="R191" s="1415">
        <v>190</v>
      </c>
      <c r="S191" s="1416">
        <f>Q191*R191</f>
        <v>2660</v>
      </c>
      <c r="T191" s="1448">
        <v>14</v>
      </c>
      <c r="U191" s="1415">
        <v>190</v>
      </c>
      <c r="V191" s="1416">
        <f>T191*U191</f>
        <v>2660</v>
      </c>
      <c r="W191" s="1448">
        <v>14</v>
      </c>
      <c r="X191" s="1415">
        <v>190</v>
      </c>
      <c r="Y191" s="1416">
        <f>W191*X191</f>
        <v>2660</v>
      </c>
      <c r="Z191" s="1485">
        <v>42</v>
      </c>
      <c r="AA191" s="1416">
        <v>6</v>
      </c>
      <c r="AB191" s="1416">
        <f>Z191*AA191</f>
        <v>252</v>
      </c>
      <c r="AE191" s="606">
        <f>H191+K191+N191+Q191+T191+W191+Z191</f>
        <v>84</v>
      </c>
      <c r="AF191" s="887">
        <f>J191+M191+P191+S191+V191+Y191+AB191</f>
        <v>8232</v>
      </c>
      <c r="AG191" s="532"/>
      <c r="AH191" s="367" t="s">
        <v>2242</v>
      </c>
      <c r="AI191" s="756"/>
      <c r="AJ191" s="756"/>
      <c r="AK191" s="756"/>
      <c r="AL191" s="756"/>
      <c r="AM191" s="315"/>
      <c r="AN191" s="315"/>
      <c r="AO191" s="315"/>
      <c r="AP191" s="315"/>
      <c r="AQ191" s="315"/>
      <c r="AR191" s="315"/>
      <c r="AS191" s="315"/>
      <c r="AT191" s="315"/>
      <c r="AU191" s="315"/>
      <c r="AV191" s="315"/>
      <c r="AW191" s="315"/>
      <c r="AX191" s="315"/>
      <c r="AY191" s="315"/>
      <c r="AZ191" s="315"/>
      <c r="BA191" s="315"/>
    </row>
    <row r="192" spans="1:54" s="312" customFormat="1" ht="30.75" customHeight="1" x14ac:dyDescent="0.3">
      <c r="A192" s="320"/>
      <c r="B192" s="1491" t="s">
        <v>1945</v>
      </c>
      <c r="C192" s="1504"/>
      <c r="D192" s="1433"/>
      <c r="E192" s="1494"/>
      <c r="F192" s="1494"/>
      <c r="G192" s="1549"/>
      <c r="H192" s="1434"/>
      <c r="I192" s="1435"/>
      <c r="J192" s="1436"/>
      <c r="K192" s="1434"/>
      <c r="L192" s="1435"/>
      <c r="M192" s="1438"/>
      <c r="N192" s="1434"/>
      <c r="O192" s="1505"/>
      <c r="P192" s="1438"/>
      <c r="Q192" s="1506"/>
      <c r="R192" s="1439"/>
      <c r="S192" s="1440"/>
      <c r="T192" s="1434"/>
      <c r="U192" s="1439"/>
      <c r="V192" s="1440"/>
      <c r="W192" s="1434"/>
      <c r="X192" s="1439"/>
      <c r="Y192" s="1440"/>
      <c r="Z192" s="1507"/>
      <c r="AA192" s="1440"/>
      <c r="AB192" s="1440"/>
      <c r="AE192" s="530"/>
      <c r="AF192" s="714"/>
      <c r="AG192" s="532"/>
      <c r="AH192" s="686"/>
      <c r="AI192" s="756"/>
      <c r="AJ192" s="756"/>
      <c r="AK192" s="756"/>
      <c r="AL192" s="756"/>
      <c r="AM192" s="315"/>
      <c r="AN192" s="315"/>
      <c r="AO192" s="315"/>
      <c r="AP192" s="315"/>
      <c r="AQ192" s="315"/>
      <c r="AR192" s="315"/>
      <c r="AS192" s="315"/>
      <c r="AT192" s="315"/>
      <c r="AU192" s="315"/>
      <c r="AV192" s="315"/>
      <c r="AW192" s="315"/>
      <c r="AX192" s="315"/>
      <c r="AY192" s="315"/>
      <c r="AZ192" s="315"/>
      <c r="BA192" s="315"/>
    </row>
    <row r="193" spans="1:55" s="367" customFormat="1" ht="46.5" customHeight="1" x14ac:dyDescent="0.3">
      <c r="A193" s="870">
        <v>20</v>
      </c>
      <c r="B193" s="1379" t="s">
        <v>1971</v>
      </c>
      <c r="C193" s="1379" t="s">
        <v>101</v>
      </c>
      <c r="D193" s="1383" t="s">
        <v>329</v>
      </c>
      <c r="E193" s="1461">
        <v>46066</v>
      </c>
      <c r="F193" s="1461">
        <v>46068</v>
      </c>
      <c r="G193" s="1601" t="s">
        <v>1637</v>
      </c>
      <c r="H193" s="1406"/>
      <c r="I193" s="1394"/>
      <c r="J193" s="1393"/>
      <c r="K193" s="1406"/>
      <c r="L193" s="1394"/>
      <c r="M193" s="1395"/>
      <c r="N193" s="1406"/>
      <c r="O193" s="1394"/>
      <c r="P193" s="1395"/>
      <c r="Q193" s="1424">
        <v>10</v>
      </c>
      <c r="R193" s="1385">
        <v>190</v>
      </c>
      <c r="S193" s="1386">
        <f>Q193*R193</f>
        <v>1900</v>
      </c>
      <c r="T193" s="1424">
        <v>10</v>
      </c>
      <c r="U193" s="1385">
        <v>190</v>
      </c>
      <c r="V193" s="1386">
        <f>T193*U193</f>
        <v>1900</v>
      </c>
      <c r="W193" s="1424">
        <v>20</v>
      </c>
      <c r="X193" s="1385">
        <v>190</v>
      </c>
      <c r="Y193" s="1386">
        <f>W193*X193</f>
        <v>3800</v>
      </c>
      <c r="Z193" s="1424">
        <v>40</v>
      </c>
      <c r="AA193" s="1386">
        <v>6</v>
      </c>
      <c r="AB193" s="1386">
        <f>Z193*AA193</f>
        <v>240</v>
      </c>
      <c r="AE193" s="554">
        <f>H193+K193+N193+Q193+T193+W193+Z193</f>
        <v>80</v>
      </c>
      <c r="AF193" s="540">
        <f>J193+M193+P193+S193+V193+Y193+AB193</f>
        <v>7840</v>
      </c>
      <c r="AG193" s="597"/>
      <c r="AH193" s="367" t="s">
        <v>2542</v>
      </c>
      <c r="AK193" s="533"/>
      <c r="AL193" s="888"/>
      <c r="AM193" s="413"/>
      <c r="AN193" s="685"/>
      <c r="AO193" s="533"/>
      <c r="AP193" s="315"/>
      <c r="AQ193" s="315"/>
      <c r="AR193" s="315"/>
      <c r="AS193" s="315"/>
      <c r="AT193" s="315"/>
      <c r="AU193" s="315"/>
      <c r="AV193" s="315"/>
      <c r="AW193" s="315"/>
      <c r="AX193" s="315"/>
      <c r="AY193" s="315"/>
      <c r="AZ193" s="315"/>
      <c r="BA193" s="315"/>
      <c r="BB193" s="413"/>
    </row>
    <row r="194" spans="1:55" s="367" customFormat="1" ht="49.5" customHeight="1" x14ac:dyDescent="0.35">
      <c r="A194" s="870">
        <v>21</v>
      </c>
      <c r="B194" s="1379" t="s">
        <v>2543</v>
      </c>
      <c r="C194" s="1379" t="s">
        <v>99</v>
      </c>
      <c r="D194" s="1508" t="s">
        <v>1946</v>
      </c>
      <c r="E194" s="1461">
        <v>46066</v>
      </c>
      <c r="F194" s="1461">
        <v>46068</v>
      </c>
      <c r="G194" s="1601" t="s">
        <v>1637</v>
      </c>
      <c r="H194" s="1406"/>
      <c r="I194" s="1394"/>
      <c r="J194" s="1393"/>
      <c r="K194" s="1406"/>
      <c r="L194" s="1394"/>
      <c r="M194" s="1395"/>
      <c r="N194" s="1406"/>
      <c r="O194" s="1394"/>
      <c r="P194" s="1395"/>
      <c r="Q194" s="1424">
        <v>38</v>
      </c>
      <c r="R194" s="1385">
        <v>190</v>
      </c>
      <c r="S194" s="1386">
        <f>Q194*R194</f>
        <v>7220</v>
      </c>
      <c r="T194" s="1424">
        <v>38</v>
      </c>
      <c r="U194" s="1385">
        <v>190</v>
      </c>
      <c r="V194" s="1386">
        <f>T194*U194</f>
        <v>7220</v>
      </c>
      <c r="W194" s="1424">
        <v>76</v>
      </c>
      <c r="X194" s="1385">
        <v>190</v>
      </c>
      <c r="Y194" s="1386">
        <f>W194*X194</f>
        <v>14440</v>
      </c>
      <c r="Z194" s="1424">
        <v>152</v>
      </c>
      <c r="AA194" s="1386">
        <v>6</v>
      </c>
      <c r="AB194" s="1386">
        <f>Z194*AA194</f>
        <v>912</v>
      </c>
      <c r="AE194" s="539">
        <f>H194+K194+N194+Q194+T194+W194+Z194</f>
        <v>304</v>
      </c>
      <c r="AF194" s="540">
        <f>J194+M194+P194+S194+V194+Y194+AB194</f>
        <v>29792</v>
      </c>
      <c r="AG194" s="699"/>
      <c r="AH194" s="367" t="s">
        <v>2542</v>
      </c>
      <c r="AI194" s="315"/>
      <c r="AJ194" s="315"/>
      <c r="AK194" s="315"/>
      <c r="AL194" s="756"/>
      <c r="AM194" s="315"/>
      <c r="AN194" s="541"/>
      <c r="AO194" s="315"/>
      <c r="AP194" s="315"/>
      <c r="AQ194" s="315"/>
      <c r="AR194" s="315"/>
      <c r="AS194" s="315"/>
      <c r="AT194" s="315"/>
      <c r="AU194" s="315"/>
      <c r="AV194" s="315"/>
      <c r="AW194" s="315"/>
      <c r="AX194" s="315"/>
      <c r="AY194" s="315"/>
      <c r="AZ194" s="315"/>
      <c r="BA194" s="315"/>
      <c r="BB194" s="413"/>
    </row>
    <row r="195" spans="1:55" s="312" customFormat="1" ht="23.25" customHeight="1" x14ac:dyDescent="0.3">
      <c r="A195" s="320"/>
      <c r="B195" s="1491" t="s">
        <v>833</v>
      </c>
      <c r="C195" s="1492"/>
      <c r="D195" s="1493"/>
      <c r="E195" s="1494"/>
      <c r="F195" s="1494"/>
      <c r="G195" s="1549"/>
      <c r="H195" s="1495"/>
      <c r="I195" s="1496"/>
      <c r="J195" s="1497"/>
      <c r="K195" s="1495"/>
      <c r="L195" s="1496"/>
      <c r="M195" s="1498"/>
      <c r="N195" s="1495"/>
      <c r="O195" s="1499"/>
      <c r="P195" s="1498"/>
      <c r="Q195" s="1495"/>
      <c r="R195" s="1496"/>
      <c r="S195" s="1497"/>
      <c r="T195" s="1495"/>
      <c r="U195" s="1496"/>
      <c r="V195" s="1497"/>
      <c r="W195" s="1495"/>
      <c r="X195" s="1496"/>
      <c r="Y195" s="1497"/>
      <c r="Z195" s="1500"/>
      <c r="AA195" s="1499"/>
      <c r="AB195" s="1498"/>
      <c r="AE195" s="712"/>
      <c r="AF195" s="627"/>
      <c r="AG195" s="532"/>
      <c r="AH195" s="367"/>
      <c r="AI195" s="315"/>
      <c r="AJ195" s="315"/>
      <c r="AK195" s="315"/>
      <c r="AL195" s="315"/>
      <c r="AM195" s="315"/>
      <c r="AN195" s="315"/>
      <c r="AO195" s="315"/>
      <c r="AP195" s="315"/>
      <c r="AQ195" s="315"/>
      <c r="AR195" s="315"/>
      <c r="AS195" s="315"/>
      <c r="AT195" s="315"/>
      <c r="AU195" s="315"/>
      <c r="AV195" s="315"/>
      <c r="AW195" s="315"/>
      <c r="AX195" s="315"/>
      <c r="AY195" s="315"/>
      <c r="AZ195" s="315"/>
      <c r="BA195" s="315"/>
    </row>
    <row r="196" spans="1:55" s="367" customFormat="1" ht="46.5" customHeight="1" x14ac:dyDescent="0.3">
      <c r="A196" s="870">
        <v>22</v>
      </c>
      <c r="B196" s="1379" t="s">
        <v>1478</v>
      </c>
      <c r="C196" s="1392" t="s">
        <v>102</v>
      </c>
      <c r="D196" s="1383" t="s">
        <v>1138</v>
      </c>
      <c r="E196" s="1382">
        <v>46047</v>
      </c>
      <c r="F196" s="1382">
        <v>46053</v>
      </c>
      <c r="G196" s="1381" t="s">
        <v>301</v>
      </c>
      <c r="H196" s="1424">
        <v>1</v>
      </c>
      <c r="I196" s="1394">
        <v>3400</v>
      </c>
      <c r="J196" s="1393">
        <f>H196*I196</f>
        <v>3400</v>
      </c>
      <c r="K196" s="1424">
        <v>1</v>
      </c>
      <c r="L196" s="1385">
        <v>3000</v>
      </c>
      <c r="M196" s="1395">
        <f>K196*L196</f>
        <v>3000</v>
      </c>
      <c r="N196" s="1424">
        <v>1</v>
      </c>
      <c r="O196" s="1385">
        <v>2900</v>
      </c>
      <c r="P196" s="1395">
        <f>N196*O196</f>
        <v>2900</v>
      </c>
      <c r="Q196" s="1424">
        <v>14</v>
      </c>
      <c r="R196" s="1385">
        <v>190</v>
      </c>
      <c r="S196" s="1386">
        <f>Q196*R196</f>
        <v>2660</v>
      </c>
      <c r="T196" s="1424">
        <v>14</v>
      </c>
      <c r="U196" s="1385">
        <v>190</v>
      </c>
      <c r="V196" s="1386">
        <f>T196*U196</f>
        <v>2660</v>
      </c>
      <c r="W196" s="1424">
        <v>14</v>
      </c>
      <c r="X196" s="1385">
        <v>190</v>
      </c>
      <c r="Y196" s="1386">
        <f>W196*X196</f>
        <v>2660</v>
      </c>
      <c r="Z196" s="1406">
        <v>45</v>
      </c>
      <c r="AA196" s="1385">
        <v>6</v>
      </c>
      <c r="AB196" s="1386">
        <f>Z196*AA196</f>
        <v>270</v>
      </c>
      <c r="AE196" s="539">
        <f>H196+K196+N196+Q196+T196+W196+Z196</f>
        <v>90</v>
      </c>
      <c r="AF196" s="540">
        <f>J196+M196+P196+S196+V196+Y196+AB196</f>
        <v>17550</v>
      </c>
      <c r="AG196" s="699"/>
      <c r="AH196" s="31"/>
      <c r="AI196" s="315"/>
      <c r="AJ196" s="315"/>
      <c r="AK196" s="315"/>
      <c r="AL196" s="315"/>
      <c r="AM196" s="315"/>
      <c r="AN196" s="315"/>
      <c r="AO196" s="315"/>
      <c r="AP196" s="315"/>
      <c r="AQ196" s="315"/>
      <c r="AR196" s="315"/>
      <c r="AS196" s="315"/>
      <c r="AT196" s="315"/>
      <c r="AU196" s="315"/>
      <c r="AV196" s="315"/>
      <c r="AW196" s="315"/>
      <c r="AX196" s="315"/>
      <c r="AY196" s="315"/>
      <c r="AZ196" s="315"/>
      <c r="BA196" s="315"/>
      <c r="BB196" s="413"/>
    </row>
    <row r="197" spans="1:55" s="1016" customFormat="1" ht="22.5" customHeight="1" x14ac:dyDescent="0.25">
      <c r="A197" s="1753" t="s">
        <v>2609</v>
      </c>
      <c r="B197" s="1786"/>
      <c r="C197" s="1786"/>
      <c r="D197" s="1786"/>
      <c r="E197" s="1043"/>
      <c r="F197" s="1043"/>
      <c r="G197" s="601"/>
      <c r="H197" s="324"/>
      <c r="I197" s="301"/>
      <c r="J197" s="276"/>
      <c r="K197" s="324"/>
      <c r="L197" s="301"/>
      <c r="M197" s="639"/>
      <c r="N197" s="324"/>
      <c r="O197" s="487"/>
      <c r="P197" s="639"/>
      <c r="Q197" s="324"/>
      <c r="R197" s="487"/>
      <c r="S197" s="1251"/>
      <c r="T197" s="324"/>
      <c r="U197" s="487"/>
      <c r="V197" s="1251"/>
      <c r="W197" s="324"/>
      <c r="X197" s="487"/>
      <c r="Y197" s="1251"/>
      <c r="Z197" s="324"/>
      <c r="AA197" s="1251"/>
      <c r="AB197" s="1251"/>
      <c r="AC197" s="486"/>
      <c r="AD197" s="540"/>
      <c r="AE197" s="1044"/>
      <c r="AJ197" s="934"/>
      <c r="AK197" s="934"/>
      <c r="AL197" s="934"/>
      <c r="AM197" s="934"/>
      <c r="AN197" s="934"/>
      <c r="AO197" s="934"/>
      <c r="AP197" s="934"/>
      <c r="AQ197" s="934"/>
      <c r="AR197" s="934"/>
      <c r="AS197" s="934"/>
      <c r="AT197" s="934"/>
      <c r="AU197" s="934"/>
      <c r="AV197" s="934"/>
      <c r="AW197" s="934"/>
      <c r="AX197" s="934"/>
      <c r="AY197" s="934"/>
      <c r="AZ197" s="934"/>
      <c r="BA197" s="934"/>
      <c r="BB197" s="934"/>
      <c r="BC197" s="934"/>
    </row>
    <row r="198" spans="1:55" ht="46.5" customHeight="1" x14ac:dyDescent="0.25">
      <c r="A198" s="560">
        <v>115</v>
      </c>
      <c r="B198" s="261" t="s">
        <v>1602</v>
      </c>
      <c r="C198" s="1239" t="s">
        <v>101</v>
      </c>
      <c r="D198" s="1698" t="s">
        <v>358</v>
      </c>
      <c r="E198" s="941">
        <v>46255</v>
      </c>
      <c r="F198" s="941">
        <v>46257</v>
      </c>
      <c r="G198" s="598" t="s">
        <v>2419</v>
      </c>
      <c r="H198" s="567"/>
      <c r="I198" s="576"/>
      <c r="J198" s="259"/>
      <c r="K198" s="567"/>
      <c r="L198" s="576"/>
      <c r="M198" s="781"/>
      <c r="N198" s="567"/>
      <c r="O198" s="576"/>
      <c r="P198" s="781"/>
      <c r="Q198" s="567">
        <v>2</v>
      </c>
      <c r="R198" s="560">
        <v>190</v>
      </c>
      <c r="S198" s="289">
        <f>Q198*R198</f>
        <v>380</v>
      </c>
      <c r="T198" s="567">
        <v>2</v>
      </c>
      <c r="U198" s="560">
        <v>190</v>
      </c>
      <c r="V198" s="289">
        <f>T198*U198</f>
        <v>380</v>
      </c>
      <c r="W198" s="567">
        <v>2</v>
      </c>
      <c r="X198" s="560">
        <v>190</v>
      </c>
      <c r="Y198" s="289">
        <f>W198*X198</f>
        <v>380</v>
      </c>
      <c r="Z198" s="568">
        <v>6</v>
      </c>
      <c r="AA198" s="289">
        <v>6</v>
      </c>
      <c r="AB198" s="289">
        <f>Z198*AA198</f>
        <v>36</v>
      </c>
      <c r="AC198" s="561">
        <f>H198+K198+N198+Q198+T198+W198+Z198</f>
        <v>12</v>
      </c>
      <c r="AD198" s="540">
        <f>J198+M198+P198+S198+V198+Y198+AB198</f>
        <v>1176</v>
      </c>
      <c r="AE198" s="1229"/>
    </row>
    <row r="199" spans="1:55" ht="46.5" customHeight="1" x14ac:dyDescent="0.25">
      <c r="A199" s="1255">
        <v>116</v>
      </c>
      <c r="B199" s="261" t="s">
        <v>1603</v>
      </c>
      <c r="C199" s="261" t="s">
        <v>99</v>
      </c>
      <c r="D199" s="1690" t="s">
        <v>1665</v>
      </c>
      <c r="E199" s="941">
        <v>46227</v>
      </c>
      <c r="F199" s="941">
        <v>46229</v>
      </c>
      <c r="G199" s="598" t="s">
        <v>2418</v>
      </c>
      <c r="H199" s="538"/>
      <c r="I199" s="266"/>
      <c r="J199" s="252"/>
      <c r="K199" s="538"/>
      <c r="L199" s="266"/>
      <c r="M199" s="781"/>
      <c r="N199" s="538"/>
      <c r="O199" s="266"/>
      <c r="P199" s="265"/>
      <c r="Q199" s="538">
        <v>4</v>
      </c>
      <c r="R199" s="1255">
        <v>190</v>
      </c>
      <c r="S199" s="1261">
        <f>Q199*R199</f>
        <v>760</v>
      </c>
      <c r="T199" s="538">
        <v>4</v>
      </c>
      <c r="U199" s="1255">
        <v>190</v>
      </c>
      <c r="V199" s="1261">
        <f>T199*U199</f>
        <v>760</v>
      </c>
      <c r="W199" s="538">
        <v>4</v>
      </c>
      <c r="X199" s="1255">
        <v>190</v>
      </c>
      <c r="Y199" s="1261">
        <f>W199*X199</f>
        <v>760</v>
      </c>
      <c r="Z199" s="563">
        <v>12</v>
      </c>
      <c r="AA199" s="1261">
        <v>6</v>
      </c>
      <c r="AB199" s="1261">
        <f>Z199*AA199</f>
        <v>72</v>
      </c>
      <c r="AC199" s="554">
        <f>H199+K199+N199+Q199+T199+W199+Z199</f>
        <v>24</v>
      </c>
      <c r="AD199" s="540">
        <f>J199+M199+P199+S199+V199+Y199+AB199</f>
        <v>2352</v>
      </c>
      <c r="AE199" s="1229"/>
    </row>
    <row r="200" spans="1:55" ht="82.5" customHeight="1" x14ac:dyDescent="0.25">
      <c r="A200" s="560">
        <v>117</v>
      </c>
      <c r="B200" s="261" t="s">
        <v>2416</v>
      </c>
      <c r="C200" s="261" t="s">
        <v>102</v>
      </c>
      <c r="D200" s="1690" t="s">
        <v>1666</v>
      </c>
      <c r="E200" s="953">
        <v>46192</v>
      </c>
      <c r="F200" s="953">
        <v>46194</v>
      </c>
      <c r="G200" s="569" t="s">
        <v>2417</v>
      </c>
      <c r="H200" s="538"/>
      <c r="I200" s="266"/>
      <c r="J200" s="252"/>
      <c r="K200" s="538"/>
      <c r="L200" s="266"/>
      <c r="M200" s="265"/>
      <c r="N200" s="538"/>
      <c r="O200" s="266"/>
      <c r="P200" s="265"/>
      <c r="Q200" s="538">
        <v>6</v>
      </c>
      <c r="R200" s="1348">
        <v>190</v>
      </c>
      <c r="S200" s="1363">
        <f>Q200*R200</f>
        <v>1140</v>
      </c>
      <c r="T200" s="538">
        <v>6</v>
      </c>
      <c r="U200" s="1348">
        <v>190</v>
      </c>
      <c r="V200" s="1363">
        <f>T200*U200</f>
        <v>1140</v>
      </c>
      <c r="W200" s="538">
        <v>6</v>
      </c>
      <c r="X200" s="1348">
        <v>190</v>
      </c>
      <c r="Y200" s="1363">
        <f>W200*X200</f>
        <v>1140</v>
      </c>
      <c r="Z200" s="563">
        <v>18</v>
      </c>
      <c r="AA200" s="1363">
        <v>6</v>
      </c>
      <c r="AB200" s="1363">
        <f>Z200*AA200</f>
        <v>108</v>
      </c>
      <c r="AC200" s="539">
        <f>H200+K200+N200+Q200+T200+W200+Z200</f>
        <v>36</v>
      </c>
      <c r="AD200" s="540">
        <f>J200+M200+P200+S200+V200+Y200+AB200</f>
        <v>3528</v>
      </c>
      <c r="AE200" s="1226"/>
      <c r="AF200" s="1004" t="s">
        <v>1667</v>
      </c>
    </row>
    <row r="201" spans="1:55" s="1766" customFormat="1" ht="29.25" customHeight="1" x14ac:dyDescent="0.25">
      <c r="A201" s="1767" t="s">
        <v>2625</v>
      </c>
      <c r="BB201" s="1768"/>
    </row>
    <row r="202" spans="1:55" s="367" customFormat="1" ht="57" customHeight="1" x14ac:dyDescent="0.3">
      <c r="A202" s="870">
        <v>23</v>
      </c>
      <c r="B202" s="1379" t="s">
        <v>2302</v>
      </c>
      <c r="C202" s="1442" t="s">
        <v>101</v>
      </c>
      <c r="D202" s="1383" t="s">
        <v>340</v>
      </c>
      <c r="E202" s="1382">
        <v>46048</v>
      </c>
      <c r="F202" s="1382">
        <v>46050</v>
      </c>
      <c r="G202" s="1381" t="s">
        <v>1930</v>
      </c>
      <c r="H202" s="1424"/>
      <c r="I202" s="1394"/>
      <c r="J202" s="1393"/>
      <c r="K202" s="1424"/>
      <c r="L202" s="1394"/>
      <c r="M202" s="1395"/>
      <c r="N202" s="1424"/>
      <c r="O202" s="1394"/>
      <c r="P202" s="1395"/>
      <c r="Q202" s="1424"/>
      <c r="R202" s="1385"/>
      <c r="S202" s="1386"/>
      <c r="T202" s="1424"/>
      <c r="U202" s="1385"/>
      <c r="V202" s="1386"/>
      <c r="W202" s="1424"/>
      <c r="X202" s="1385"/>
      <c r="Y202" s="1386"/>
      <c r="Z202" s="1406">
        <v>6</v>
      </c>
      <c r="AA202" s="1386">
        <v>6</v>
      </c>
      <c r="AB202" s="1386">
        <f>Z202*AA202</f>
        <v>36</v>
      </c>
      <c r="AE202" s="539">
        <f>H202+K202+N202+Q202+T202+W202+Z202</f>
        <v>6</v>
      </c>
      <c r="AF202" s="540">
        <f>J202+M202+P202+S202+V202+Y202+AB202</f>
        <v>36</v>
      </c>
      <c r="AG202" s="791"/>
      <c r="AH202" s="367">
        <v>18</v>
      </c>
      <c r="AL202" s="1358"/>
      <c r="AP202" s="315"/>
      <c r="AQ202" s="315"/>
      <c r="AR202" s="315"/>
      <c r="AS202" s="315"/>
      <c r="AT202" s="315"/>
      <c r="AU202" s="315"/>
      <c r="AV202" s="315"/>
      <c r="AW202" s="315"/>
      <c r="AX202" s="315"/>
      <c r="AY202" s="315"/>
      <c r="AZ202" s="315"/>
      <c r="BA202" s="315"/>
      <c r="BB202" s="413"/>
    </row>
    <row r="203" spans="1:55" s="312" customFormat="1" ht="32.25" customHeight="1" x14ac:dyDescent="0.3">
      <c r="A203" s="253"/>
      <c r="B203" s="1409" t="s">
        <v>1922</v>
      </c>
      <c r="C203" s="1463" t="s">
        <v>101</v>
      </c>
      <c r="D203" s="1481" t="s">
        <v>340</v>
      </c>
      <c r="E203" s="1428">
        <v>46072</v>
      </c>
      <c r="F203" s="1428">
        <v>46074</v>
      </c>
      <c r="G203" s="1410" t="s">
        <v>2293</v>
      </c>
      <c r="H203" s="1448"/>
      <c r="I203" s="1411"/>
      <c r="J203" s="1482"/>
      <c r="K203" s="1448"/>
      <c r="L203" s="1411"/>
      <c r="M203" s="1412"/>
      <c r="N203" s="1448"/>
      <c r="O203" s="1411"/>
      <c r="P203" s="1412"/>
      <c r="Q203" s="1448">
        <v>2</v>
      </c>
      <c r="R203" s="1415">
        <v>190</v>
      </c>
      <c r="S203" s="1416">
        <f>Q203*R203</f>
        <v>380</v>
      </c>
      <c r="T203" s="1448">
        <v>2</v>
      </c>
      <c r="U203" s="1415">
        <v>190</v>
      </c>
      <c r="V203" s="1416">
        <f>T203*U203</f>
        <v>380</v>
      </c>
      <c r="W203" s="1448">
        <v>2</v>
      </c>
      <c r="X203" s="1415">
        <v>190</v>
      </c>
      <c r="Y203" s="1416">
        <f>W203*X203</f>
        <v>380</v>
      </c>
      <c r="Z203" s="1413">
        <v>12</v>
      </c>
      <c r="AA203" s="1416">
        <v>6</v>
      </c>
      <c r="AB203" s="1416">
        <f>Z203*AA203</f>
        <v>72</v>
      </c>
      <c r="AC203" s="367"/>
      <c r="AD203" s="367"/>
      <c r="AE203" s="561">
        <f>H203+K203+N203+Q203+T203+W203+Z203</f>
        <v>18</v>
      </c>
      <c r="AF203" s="782">
        <f>J203+M203+P203+S203+V203+Y203+AB203</f>
        <v>1212</v>
      </c>
      <c r="AG203" s="869"/>
      <c r="AL203" s="889"/>
      <c r="AM203" s="315"/>
      <c r="AN203" s="398"/>
      <c r="AO203" s="703"/>
      <c r="AP203" s="315"/>
      <c r="AQ203" s="315"/>
      <c r="AR203" s="315"/>
      <c r="AS203" s="315"/>
      <c r="AT203" s="315"/>
      <c r="AU203" s="315"/>
      <c r="AV203" s="315"/>
      <c r="AW203" s="315"/>
      <c r="AX203" s="315"/>
      <c r="AY203" s="315"/>
      <c r="AZ203" s="315"/>
      <c r="BA203" s="315"/>
    </row>
    <row r="204" spans="1:55" s="312" customFormat="1" ht="48" customHeight="1" x14ac:dyDescent="0.3">
      <c r="A204" s="253">
        <v>24</v>
      </c>
      <c r="B204" s="1409" t="s">
        <v>2297</v>
      </c>
      <c r="C204" s="1463" t="s">
        <v>99</v>
      </c>
      <c r="D204" s="1481" t="s">
        <v>1506</v>
      </c>
      <c r="E204" s="1428">
        <v>46048</v>
      </c>
      <c r="F204" s="1428">
        <v>46050</v>
      </c>
      <c r="G204" s="1381" t="s">
        <v>1930</v>
      </c>
      <c r="H204" s="1448"/>
      <c r="I204" s="1411"/>
      <c r="J204" s="1482"/>
      <c r="K204" s="1448"/>
      <c r="L204" s="1411"/>
      <c r="M204" s="1412"/>
      <c r="N204" s="1448"/>
      <c r="O204" s="1411"/>
      <c r="P204" s="1412"/>
      <c r="Q204" s="1448"/>
      <c r="R204" s="1415"/>
      <c r="S204" s="1416"/>
      <c r="T204" s="1448"/>
      <c r="U204" s="1415"/>
      <c r="V204" s="1416"/>
      <c r="W204" s="1448"/>
      <c r="X204" s="1415"/>
      <c r="Y204" s="1416"/>
      <c r="Z204" s="1413">
        <v>30</v>
      </c>
      <c r="AA204" s="1416">
        <v>6</v>
      </c>
      <c r="AB204" s="1416">
        <f>Z204*AA204</f>
        <v>180</v>
      </c>
      <c r="AC204" s="367"/>
      <c r="AD204" s="367"/>
      <c r="AE204" s="561">
        <f>H204+K204+N204+Q204+T204+W204+Z204</f>
        <v>30</v>
      </c>
      <c r="AF204" s="540">
        <f>J204+M204+P204+S204+V204+Y204+AB204</f>
        <v>180</v>
      </c>
      <c r="AG204" s="869"/>
      <c r="AH204" s="312">
        <v>18</v>
      </c>
      <c r="AL204" s="1358"/>
      <c r="AM204" s="315"/>
      <c r="AN204" s="367"/>
      <c r="AO204" s="703"/>
      <c r="AP204" s="315"/>
      <c r="AQ204" s="315"/>
      <c r="AR204" s="315"/>
      <c r="AS204" s="315"/>
      <c r="AT204" s="315"/>
      <c r="AU204" s="315"/>
      <c r="AV204" s="315"/>
      <c r="AW204" s="315"/>
      <c r="AX204" s="315"/>
      <c r="AY204" s="315"/>
      <c r="AZ204" s="315"/>
      <c r="BA204" s="315"/>
    </row>
    <row r="205" spans="1:55" s="312" customFormat="1" ht="29.25" customHeight="1" x14ac:dyDescent="0.3">
      <c r="A205" s="253"/>
      <c r="B205" s="1509" t="s">
        <v>1922</v>
      </c>
      <c r="C205" s="1510" t="s">
        <v>99</v>
      </c>
      <c r="D205" s="1503" t="s">
        <v>1506</v>
      </c>
      <c r="E205" s="1511">
        <v>46072</v>
      </c>
      <c r="F205" s="1511">
        <v>46074</v>
      </c>
      <c r="G205" s="1540" t="s">
        <v>2293</v>
      </c>
      <c r="H205" s="1512"/>
      <c r="I205" s="1513"/>
      <c r="J205" s="1514"/>
      <c r="K205" s="1512"/>
      <c r="L205" s="1513"/>
      <c r="M205" s="1515"/>
      <c r="N205" s="1512"/>
      <c r="O205" s="1513"/>
      <c r="P205" s="1515"/>
      <c r="Q205" s="1512">
        <v>10</v>
      </c>
      <c r="R205" s="1516">
        <v>190</v>
      </c>
      <c r="S205" s="1517">
        <f>Q205*R205</f>
        <v>1900</v>
      </c>
      <c r="T205" s="1512">
        <v>10</v>
      </c>
      <c r="U205" s="1516">
        <v>190</v>
      </c>
      <c r="V205" s="1517">
        <f>T205*U205</f>
        <v>1900</v>
      </c>
      <c r="W205" s="1512">
        <v>10</v>
      </c>
      <c r="X205" s="1516">
        <v>190</v>
      </c>
      <c r="Y205" s="1517">
        <f>W205*X205</f>
        <v>1900</v>
      </c>
      <c r="Z205" s="1518">
        <v>60</v>
      </c>
      <c r="AA205" s="1517">
        <v>6</v>
      </c>
      <c r="AB205" s="1517">
        <f>Z205*AA205</f>
        <v>360</v>
      </c>
      <c r="AC205" s="367"/>
      <c r="AD205" s="367"/>
      <c r="AE205" s="606">
        <f>H205+K205+N205+Q205+T205+W205+Z205</f>
        <v>90</v>
      </c>
      <c r="AF205" s="531">
        <f>J205+M205+P205+S205+V205+Y205+AB205</f>
        <v>6060</v>
      </c>
      <c r="AG205" s="1234"/>
      <c r="AL205" s="1164"/>
      <c r="AM205" s="315"/>
      <c r="AN205" s="577"/>
      <c r="AO205" s="703"/>
      <c r="AP205" s="315"/>
      <c r="AQ205" s="315"/>
      <c r="AR205" s="315"/>
      <c r="AS205" s="315"/>
      <c r="AT205" s="315"/>
      <c r="AU205" s="315"/>
      <c r="AV205" s="315"/>
      <c r="AW205" s="315"/>
      <c r="AX205" s="315"/>
      <c r="AY205" s="315"/>
      <c r="AZ205" s="315"/>
      <c r="BA205" s="315"/>
    </row>
    <row r="206" spans="1:55" s="1016" customFormat="1" ht="33.75" customHeight="1" x14ac:dyDescent="0.25">
      <c r="A206" s="321"/>
      <c r="B206" s="543" t="s">
        <v>925</v>
      </c>
      <c r="C206" s="300"/>
      <c r="D206" s="1706"/>
      <c r="E206" s="1043"/>
      <c r="F206" s="1043"/>
      <c r="G206" s="1596"/>
      <c r="H206" s="324"/>
      <c r="I206" s="301"/>
      <c r="J206" s="276"/>
      <c r="K206" s="324"/>
      <c r="L206" s="301"/>
      <c r="M206" s="276"/>
      <c r="N206" s="324"/>
      <c r="O206" s="301"/>
      <c r="P206" s="276"/>
      <c r="Q206" s="324"/>
      <c r="R206" s="487"/>
      <c r="S206" s="1251"/>
      <c r="T206" s="324"/>
      <c r="U206" s="487"/>
      <c r="V206" s="1251"/>
      <c r="W206" s="324"/>
      <c r="X206" s="487"/>
      <c r="Y206" s="1251"/>
      <c r="Z206" s="647"/>
      <c r="AA206" s="1251"/>
      <c r="AB206" s="1251"/>
      <c r="AC206" s="486"/>
      <c r="AD206" s="540"/>
      <c r="AE206" s="276"/>
      <c r="AJ206" s="934"/>
      <c r="AK206" s="934"/>
      <c r="AL206" s="934"/>
      <c r="AM206" s="934"/>
      <c r="AN206" s="934"/>
      <c r="AO206" s="934"/>
      <c r="AP206" s="934"/>
      <c r="AQ206" s="934"/>
      <c r="AR206" s="934"/>
      <c r="AS206" s="934"/>
      <c r="AT206" s="934"/>
      <c r="AU206" s="934"/>
      <c r="AV206" s="934"/>
      <c r="AW206" s="934"/>
      <c r="AX206" s="934"/>
      <c r="AY206" s="934"/>
      <c r="AZ206" s="934"/>
      <c r="BA206" s="934"/>
      <c r="BB206" s="934"/>
      <c r="BC206" s="934"/>
    </row>
    <row r="207" spans="1:55" ht="101.25" customHeight="1" x14ac:dyDescent="0.25">
      <c r="A207" s="560">
        <v>118</v>
      </c>
      <c r="B207" s="1239" t="s">
        <v>81</v>
      </c>
      <c r="C207" s="1239" t="s">
        <v>102</v>
      </c>
      <c r="D207" s="1698" t="s">
        <v>1406</v>
      </c>
      <c r="E207" s="1054">
        <v>46095</v>
      </c>
      <c r="F207" s="1054">
        <v>46096</v>
      </c>
      <c r="G207" s="598" t="s">
        <v>1235</v>
      </c>
      <c r="H207" s="567">
        <v>4</v>
      </c>
      <c r="I207" s="576">
        <v>3400</v>
      </c>
      <c r="J207" s="259">
        <f>H207*I207</f>
        <v>13600</v>
      </c>
      <c r="K207" s="567">
        <v>4</v>
      </c>
      <c r="L207" s="576">
        <v>3000</v>
      </c>
      <c r="M207" s="781">
        <v>12000</v>
      </c>
      <c r="N207" s="567">
        <v>8</v>
      </c>
      <c r="O207" s="573">
        <v>2900</v>
      </c>
      <c r="P207" s="781">
        <v>23200</v>
      </c>
      <c r="Q207" s="567">
        <v>50</v>
      </c>
      <c r="R207" s="560">
        <v>190</v>
      </c>
      <c r="S207" s="289">
        <f t="shared" ref="S207:S214" si="68">Q207*R207</f>
        <v>9500</v>
      </c>
      <c r="T207" s="567">
        <v>50</v>
      </c>
      <c r="U207" s="560">
        <v>190</v>
      </c>
      <c r="V207" s="289">
        <f t="shared" ref="V207:V214" si="69">T207*U207</f>
        <v>9500</v>
      </c>
      <c r="W207" s="567">
        <v>100</v>
      </c>
      <c r="X207" s="560">
        <v>190</v>
      </c>
      <c r="Y207" s="289">
        <f t="shared" ref="Y207:Y214" si="70">W207*X207</f>
        <v>19000</v>
      </c>
      <c r="Z207" s="568">
        <v>200</v>
      </c>
      <c r="AA207" s="289">
        <v>6</v>
      </c>
      <c r="AB207" s="289">
        <f t="shared" ref="AB207:AB214" si="71">Z207*AA207</f>
        <v>1200</v>
      </c>
      <c r="AC207" s="561">
        <f t="shared" ref="AC207:AC214" si="72">H207+K207+N207+Q207+T207+W207+Z207</f>
        <v>416</v>
      </c>
      <c r="AD207" s="540">
        <f t="shared" ref="AD207:AD214" si="73">J207+M207+P207+S207+V207+Y207+AB207</f>
        <v>88000</v>
      </c>
      <c r="AE207" s="1055"/>
      <c r="AF207" s="1004">
        <v>200</v>
      </c>
    </row>
    <row r="208" spans="1:55" ht="46.5" customHeight="1" x14ac:dyDescent="0.25">
      <c r="A208" s="1255">
        <v>119</v>
      </c>
      <c r="B208" s="261" t="s">
        <v>71</v>
      </c>
      <c r="C208" s="261" t="s">
        <v>101</v>
      </c>
      <c r="D208" s="1690" t="s">
        <v>1340</v>
      </c>
      <c r="E208" s="1056">
        <v>46116</v>
      </c>
      <c r="F208" s="1056">
        <v>46117</v>
      </c>
      <c r="G208" s="569" t="s">
        <v>1407</v>
      </c>
      <c r="H208" s="538"/>
      <c r="I208" s="266"/>
      <c r="J208" s="252"/>
      <c r="K208" s="538"/>
      <c r="L208" s="266"/>
      <c r="M208" s="781"/>
      <c r="N208" s="538"/>
      <c r="O208" s="570"/>
      <c r="P208" s="265"/>
      <c r="Q208" s="538">
        <v>4</v>
      </c>
      <c r="R208" s="1255">
        <v>190</v>
      </c>
      <c r="S208" s="1261">
        <f t="shared" si="68"/>
        <v>760</v>
      </c>
      <c r="T208" s="538">
        <v>4</v>
      </c>
      <c r="U208" s="1255">
        <v>190</v>
      </c>
      <c r="V208" s="1261">
        <f t="shared" si="69"/>
        <v>760</v>
      </c>
      <c r="W208" s="538">
        <v>8</v>
      </c>
      <c r="X208" s="1255">
        <v>190</v>
      </c>
      <c r="Y208" s="1261">
        <f t="shared" si="70"/>
        <v>1520</v>
      </c>
      <c r="Z208" s="538">
        <v>16</v>
      </c>
      <c r="AA208" s="1261">
        <v>6</v>
      </c>
      <c r="AB208" s="1261">
        <f t="shared" si="71"/>
        <v>96</v>
      </c>
      <c r="AC208" s="554">
        <f t="shared" si="72"/>
        <v>32</v>
      </c>
      <c r="AD208" s="540">
        <f t="shared" si="73"/>
        <v>3136</v>
      </c>
      <c r="AE208" s="1055"/>
      <c r="AF208" s="1004">
        <v>16</v>
      </c>
    </row>
    <row r="209" spans="1:56" ht="89.25" customHeight="1" x14ac:dyDescent="0.25">
      <c r="A209" s="560">
        <v>120</v>
      </c>
      <c r="B209" s="261" t="s">
        <v>70</v>
      </c>
      <c r="C209" s="261" t="s">
        <v>99</v>
      </c>
      <c r="D209" s="1690" t="s">
        <v>1332</v>
      </c>
      <c r="E209" s="1056">
        <v>46116</v>
      </c>
      <c r="F209" s="1056">
        <v>46117</v>
      </c>
      <c r="G209" s="569" t="s">
        <v>1407</v>
      </c>
      <c r="H209" s="538">
        <v>4</v>
      </c>
      <c r="I209" s="266">
        <v>3400</v>
      </c>
      <c r="J209" s="252">
        <f>H209*I209</f>
        <v>13600</v>
      </c>
      <c r="K209" s="538">
        <v>4</v>
      </c>
      <c r="L209" s="266">
        <v>3000</v>
      </c>
      <c r="M209" s="781">
        <f>K209*L209</f>
        <v>12000</v>
      </c>
      <c r="N209" s="538">
        <v>8</v>
      </c>
      <c r="O209" s="266">
        <v>2900</v>
      </c>
      <c r="P209" s="265">
        <f>N209*O209</f>
        <v>23200</v>
      </c>
      <c r="Q209" s="538">
        <v>40</v>
      </c>
      <c r="R209" s="1255">
        <v>190</v>
      </c>
      <c r="S209" s="1261">
        <f t="shared" si="68"/>
        <v>7600</v>
      </c>
      <c r="T209" s="538">
        <v>40</v>
      </c>
      <c r="U209" s="1255">
        <v>190</v>
      </c>
      <c r="V209" s="1261">
        <f t="shared" si="69"/>
        <v>7600</v>
      </c>
      <c r="W209" s="538">
        <v>80</v>
      </c>
      <c r="X209" s="1255">
        <v>190</v>
      </c>
      <c r="Y209" s="1261">
        <f t="shared" si="70"/>
        <v>15200</v>
      </c>
      <c r="Z209" s="538">
        <v>160</v>
      </c>
      <c r="AA209" s="1261">
        <v>6</v>
      </c>
      <c r="AB209" s="1261">
        <f t="shared" si="71"/>
        <v>960</v>
      </c>
      <c r="AC209" s="554">
        <f t="shared" si="72"/>
        <v>336</v>
      </c>
      <c r="AD209" s="540">
        <f t="shared" si="73"/>
        <v>80160</v>
      </c>
      <c r="AE209" s="1055"/>
      <c r="AF209" s="1004">
        <v>160</v>
      </c>
    </row>
    <row r="210" spans="1:56" ht="97.5" customHeight="1" x14ac:dyDescent="0.25">
      <c r="A210" s="1255">
        <v>121</v>
      </c>
      <c r="B210" s="261" t="s">
        <v>81</v>
      </c>
      <c r="C210" s="261" t="s">
        <v>102</v>
      </c>
      <c r="D210" s="1690" t="s">
        <v>1406</v>
      </c>
      <c r="E210" s="1056">
        <v>46298</v>
      </c>
      <c r="F210" s="1056">
        <v>46299</v>
      </c>
      <c r="G210" s="569" t="s">
        <v>331</v>
      </c>
      <c r="H210" s="538">
        <v>4</v>
      </c>
      <c r="I210" s="266">
        <v>3400</v>
      </c>
      <c r="J210" s="252">
        <f>H210*I210</f>
        <v>13600</v>
      </c>
      <c r="K210" s="538">
        <v>4</v>
      </c>
      <c r="L210" s="266">
        <v>3000</v>
      </c>
      <c r="M210" s="781">
        <f>K210*L210</f>
        <v>12000</v>
      </c>
      <c r="N210" s="538">
        <v>8</v>
      </c>
      <c r="O210" s="1255">
        <v>2900</v>
      </c>
      <c r="P210" s="265">
        <f>N210*O210</f>
        <v>23200</v>
      </c>
      <c r="Q210" s="538">
        <v>50</v>
      </c>
      <c r="R210" s="1255">
        <v>190</v>
      </c>
      <c r="S210" s="1261">
        <f t="shared" si="68"/>
        <v>9500</v>
      </c>
      <c r="T210" s="538">
        <v>50</v>
      </c>
      <c r="U210" s="1255">
        <v>190</v>
      </c>
      <c r="V210" s="1261">
        <f t="shared" si="69"/>
        <v>9500</v>
      </c>
      <c r="W210" s="538">
        <v>100</v>
      </c>
      <c r="X210" s="1255">
        <v>190</v>
      </c>
      <c r="Y210" s="1261">
        <f t="shared" si="70"/>
        <v>19000</v>
      </c>
      <c r="Z210" s="563">
        <v>200</v>
      </c>
      <c r="AA210" s="1261">
        <v>6</v>
      </c>
      <c r="AB210" s="1261">
        <f t="shared" si="71"/>
        <v>1200</v>
      </c>
      <c r="AC210" s="554">
        <f t="shared" si="72"/>
        <v>416</v>
      </c>
      <c r="AD210" s="540">
        <f t="shared" si="73"/>
        <v>88000</v>
      </c>
      <c r="AE210" s="1778"/>
      <c r="AF210" s="1004">
        <v>200</v>
      </c>
    </row>
    <row r="211" spans="1:56" ht="44.25" customHeight="1" x14ac:dyDescent="0.25">
      <c r="A211" s="560">
        <v>122</v>
      </c>
      <c r="B211" s="261" t="s">
        <v>81</v>
      </c>
      <c r="C211" s="261" t="s">
        <v>102</v>
      </c>
      <c r="D211" s="1690" t="s">
        <v>1408</v>
      </c>
      <c r="E211" s="1056">
        <v>46116</v>
      </c>
      <c r="F211" s="1056">
        <v>46117</v>
      </c>
      <c r="G211" s="569" t="s">
        <v>1407</v>
      </c>
      <c r="H211" s="538"/>
      <c r="I211" s="266"/>
      <c r="J211" s="252"/>
      <c r="K211" s="538"/>
      <c r="L211" s="266"/>
      <c r="M211" s="781"/>
      <c r="N211" s="538"/>
      <c r="O211" s="1255"/>
      <c r="P211" s="265"/>
      <c r="Q211" s="538">
        <v>6</v>
      </c>
      <c r="R211" s="1255">
        <v>190</v>
      </c>
      <c r="S211" s="1261">
        <f t="shared" si="68"/>
        <v>1140</v>
      </c>
      <c r="T211" s="538">
        <v>6</v>
      </c>
      <c r="U211" s="1255">
        <v>190</v>
      </c>
      <c r="V211" s="1261">
        <f t="shared" si="69"/>
        <v>1140</v>
      </c>
      <c r="W211" s="538">
        <v>12</v>
      </c>
      <c r="X211" s="1255">
        <v>190</v>
      </c>
      <c r="Y211" s="1261">
        <f t="shared" si="70"/>
        <v>2280</v>
      </c>
      <c r="Z211" s="563">
        <v>24</v>
      </c>
      <c r="AA211" s="1261">
        <v>6</v>
      </c>
      <c r="AB211" s="1261">
        <f t="shared" si="71"/>
        <v>144</v>
      </c>
      <c r="AC211" s="554">
        <f t="shared" si="72"/>
        <v>48</v>
      </c>
      <c r="AD211" s="540">
        <f t="shared" si="73"/>
        <v>4704</v>
      </c>
      <c r="AE211" s="1778"/>
    </row>
    <row r="212" spans="1:56" ht="96" customHeight="1" x14ac:dyDescent="0.25">
      <c r="A212" s="1255">
        <v>123</v>
      </c>
      <c r="B212" s="261" t="s">
        <v>81</v>
      </c>
      <c r="C212" s="261" t="s">
        <v>102</v>
      </c>
      <c r="D212" s="1690" t="s">
        <v>1406</v>
      </c>
      <c r="E212" s="1056">
        <v>46354</v>
      </c>
      <c r="F212" s="1056">
        <v>46355</v>
      </c>
      <c r="G212" s="569" t="s">
        <v>1407</v>
      </c>
      <c r="H212" s="538">
        <v>4</v>
      </c>
      <c r="I212" s="266">
        <v>3400</v>
      </c>
      <c r="J212" s="252">
        <f>H212*I212</f>
        <v>13600</v>
      </c>
      <c r="K212" s="538">
        <v>4</v>
      </c>
      <c r="L212" s="266">
        <v>3000</v>
      </c>
      <c r="M212" s="781">
        <f>K212*L212</f>
        <v>12000</v>
      </c>
      <c r="N212" s="538">
        <v>8</v>
      </c>
      <c r="O212" s="1255">
        <v>2900</v>
      </c>
      <c r="P212" s="265">
        <f>N212*O212</f>
        <v>23200</v>
      </c>
      <c r="Q212" s="538">
        <v>50</v>
      </c>
      <c r="R212" s="1255">
        <v>190</v>
      </c>
      <c r="S212" s="1261">
        <f t="shared" si="68"/>
        <v>9500</v>
      </c>
      <c r="T212" s="538">
        <v>50</v>
      </c>
      <c r="U212" s="1255">
        <v>190</v>
      </c>
      <c r="V212" s="1261">
        <f t="shared" si="69"/>
        <v>9500</v>
      </c>
      <c r="W212" s="538">
        <v>100</v>
      </c>
      <c r="X212" s="1255">
        <v>190</v>
      </c>
      <c r="Y212" s="1261">
        <f t="shared" si="70"/>
        <v>19000</v>
      </c>
      <c r="Z212" s="563">
        <v>200</v>
      </c>
      <c r="AA212" s="1261">
        <v>6</v>
      </c>
      <c r="AB212" s="1261">
        <f t="shared" si="71"/>
        <v>1200</v>
      </c>
      <c r="AC212" s="554">
        <f t="shared" si="72"/>
        <v>416</v>
      </c>
      <c r="AD212" s="540">
        <f t="shared" si="73"/>
        <v>88000</v>
      </c>
      <c r="AE212" s="1778"/>
    </row>
    <row r="213" spans="1:56" ht="78" customHeight="1" x14ac:dyDescent="0.25">
      <c r="A213" s="560">
        <v>124</v>
      </c>
      <c r="B213" s="1236" t="s">
        <v>81</v>
      </c>
      <c r="C213" s="1236" t="s">
        <v>102</v>
      </c>
      <c r="D213" s="1697" t="s">
        <v>1406</v>
      </c>
      <c r="E213" s="1057">
        <v>46375</v>
      </c>
      <c r="F213" s="1057">
        <v>46376</v>
      </c>
      <c r="G213" s="1086" t="s">
        <v>301</v>
      </c>
      <c r="H213" s="556">
        <v>4</v>
      </c>
      <c r="I213" s="572">
        <v>3400</v>
      </c>
      <c r="J213" s="278">
        <f>H213*I213</f>
        <v>13600</v>
      </c>
      <c r="K213" s="556">
        <v>4</v>
      </c>
      <c r="L213" s="572">
        <v>3000</v>
      </c>
      <c r="M213" s="299">
        <f>K213*L213</f>
        <v>12000</v>
      </c>
      <c r="N213" s="556">
        <v>8</v>
      </c>
      <c r="O213" s="1237">
        <v>2900</v>
      </c>
      <c r="P213" s="288">
        <f>N213*O213</f>
        <v>23200</v>
      </c>
      <c r="Q213" s="556">
        <v>50</v>
      </c>
      <c r="R213" s="1237">
        <v>190</v>
      </c>
      <c r="S213" s="290">
        <f t="shared" si="68"/>
        <v>9500</v>
      </c>
      <c r="T213" s="556">
        <v>50</v>
      </c>
      <c r="U213" s="1237">
        <v>190</v>
      </c>
      <c r="V213" s="290">
        <f t="shared" si="69"/>
        <v>9500</v>
      </c>
      <c r="W213" s="556">
        <v>100</v>
      </c>
      <c r="X213" s="1237">
        <v>190</v>
      </c>
      <c r="Y213" s="290">
        <f t="shared" si="70"/>
        <v>19000</v>
      </c>
      <c r="Z213" s="564">
        <v>200</v>
      </c>
      <c r="AA213" s="290">
        <v>6</v>
      </c>
      <c r="AB213" s="290">
        <f t="shared" si="71"/>
        <v>1200</v>
      </c>
      <c r="AC213" s="558">
        <f t="shared" si="72"/>
        <v>416</v>
      </c>
      <c r="AD213" s="540">
        <f t="shared" si="73"/>
        <v>88000</v>
      </c>
      <c r="AE213" s="1778"/>
    </row>
    <row r="214" spans="1:56" s="790" customFormat="1" ht="46.5" customHeight="1" x14ac:dyDescent="0.25">
      <c r="A214" s="1255">
        <v>125</v>
      </c>
      <c r="B214" s="261" t="s">
        <v>69</v>
      </c>
      <c r="C214" s="261" t="s">
        <v>100</v>
      </c>
      <c r="D214" s="1690" t="s">
        <v>1340</v>
      </c>
      <c r="E214" s="1056">
        <v>46298</v>
      </c>
      <c r="F214" s="1056">
        <v>46299</v>
      </c>
      <c r="G214" s="569" t="s">
        <v>331</v>
      </c>
      <c r="H214" s="563"/>
      <c r="I214" s="266"/>
      <c r="J214" s="252"/>
      <c r="K214" s="563"/>
      <c r="L214" s="266"/>
      <c r="M214" s="265"/>
      <c r="N214" s="563"/>
      <c r="O214" s="266"/>
      <c r="P214" s="265"/>
      <c r="Q214" s="538">
        <v>4</v>
      </c>
      <c r="R214" s="1255">
        <v>190</v>
      </c>
      <c r="S214" s="1261">
        <f t="shared" si="68"/>
        <v>760</v>
      </c>
      <c r="T214" s="538">
        <v>4</v>
      </c>
      <c r="U214" s="1255">
        <v>190</v>
      </c>
      <c r="V214" s="1261">
        <f t="shared" si="69"/>
        <v>760</v>
      </c>
      <c r="W214" s="538">
        <v>8</v>
      </c>
      <c r="X214" s="1255">
        <v>190</v>
      </c>
      <c r="Y214" s="1261">
        <f t="shared" si="70"/>
        <v>1520</v>
      </c>
      <c r="Z214" s="538">
        <v>16</v>
      </c>
      <c r="AA214" s="1261">
        <v>6</v>
      </c>
      <c r="AB214" s="1261">
        <f t="shared" si="71"/>
        <v>96</v>
      </c>
      <c r="AC214" s="554">
        <f t="shared" si="72"/>
        <v>32</v>
      </c>
      <c r="AD214" s="540">
        <f t="shared" si="73"/>
        <v>3136</v>
      </c>
      <c r="AE214" s="1776"/>
      <c r="AI214" s="1021"/>
      <c r="AJ214" s="934"/>
      <c r="AK214" s="934"/>
      <c r="AL214" s="934"/>
      <c r="AM214" s="934"/>
      <c r="AN214" s="934"/>
      <c r="AO214" s="934"/>
      <c r="AP214" s="934"/>
      <c r="AQ214" s="934"/>
      <c r="AR214" s="934"/>
      <c r="AS214" s="934"/>
      <c r="AT214" s="934"/>
      <c r="AU214" s="934"/>
      <c r="AV214" s="934"/>
      <c r="AW214" s="934"/>
      <c r="AX214" s="934"/>
      <c r="AY214" s="934"/>
      <c r="AZ214" s="934"/>
      <c r="BA214" s="934"/>
      <c r="BB214" s="934"/>
      <c r="BC214" s="934"/>
      <c r="BD214" s="1031"/>
    </row>
    <row r="215" spans="1:56" s="1023" customFormat="1" ht="32.25" customHeight="1" x14ac:dyDescent="0.25">
      <c r="A215" s="1039"/>
      <c r="B215" s="991" t="s">
        <v>869</v>
      </c>
      <c r="C215" s="611"/>
      <c r="D215" s="1710"/>
      <c r="E215" s="1040"/>
      <c r="F215" s="1040"/>
      <c r="G215" s="1593"/>
      <c r="H215" s="645"/>
      <c r="I215" s="273"/>
      <c r="J215" s="272"/>
      <c r="K215" s="645"/>
      <c r="L215" s="273"/>
      <c r="M215" s="272"/>
      <c r="N215" s="645"/>
      <c r="O215" s="273"/>
      <c r="P215" s="272"/>
      <c r="Q215" s="645"/>
      <c r="R215" s="616"/>
      <c r="S215" s="617"/>
      <c r="T215" s="645"/>
      <c r="U215" s="616"/>
      <c r="V215" s="617"/>
      <c r="W215" s="645"/>
      <c r="X215" s="616"/>
      <c r="Y215" s="617"/>
      <c r="Z215" s="653"/>
      <c r="AA215" s="617"/>
      <c r="AB215" s="617"/>
      <c r="AC215" s="618"/>
      <c r="AD215" s="540"/>
      <c r="AE215" s="272"/>
      <c r="AJ215" s="934"/>
      <c r="AK215" s="934"/>
      <c r="AL215" s="934"/>
      <c r="AM215" s="934"/>
      <c r="AN215" s="934"/>
      <c r="AO215" s="934"/>
      <c r="AP215" s="934"/>
      <c r="AQ215" s="934"/>
      <c r="AR215" s="934"/>
      <c r="AS215" s="934"/>
      <c r="AT215" s="934"/>
      <c r="AU215" s="934"/>
      <c r="AV215" s="934"/>
      <c r="AW215" s="934"/>
      <c r="AX215" s="934"/>
      <c r="AY215" s="934"/>
      <c r="AZ215" s="934"/>
      <c r="BA215" s="934"/>
      <c r="BB215" s="934"/>
      <c r="BC215" s="934"/>
    </row>
    <row r="216" spans="1:56" ht="97.5" customHeight="1" x14ac:dyDescent="0.25">
      <c r="A216" s="1255">
        <v>126</v>
      </c>
      <c r="B216" s="261" t="s">
        <v>2565</v>
      </c>
      <c r="C216" s="261" t="s">
        <v>102</v>
      </c>
      <c r="D216" s="1690" t="s">
        <v>1596</v>
      </c>
      <c r="E216" s="953">
        <v>46137</v>
      </c>
      <c r="F216" s="953">
        <v>46138</v>
      </c>
      <c r="G216" s="569" t="s">
        <v>301</v>
      </c>
      <c r="H216" s="567"/>
      <c r="I216" s="576"/>
      <c r="J216" s="259"/>
      <c r="K216" s="567"/>
      <c r="L216" s="576"/>
      <c r="M216" s="781"/>
      <c r="N216" s="567"/>
      <c r="O216" s="560"/>
      <c r="P216" s="781"/>
      <c r="Q216" s="538">
        <v>113</v>
      </c>
      <c r="R216" s="1255">
        <v>190</v>
      </c>
      <c r="S216" s="1261">
        <f>Q216*R216</f>
        <v>21470</v>
      </c>
      <c r="T216" s="538">
        <v>113</v>
      </c>
      <c r="U216" s="1255">
        <v>190</v>
      </c>
      <c r="V216" s="1261">
        <f>T216*U216</f>
        <v>21470</v>
      </c>
      <c r="W216" s="538">
        <v>113</v>
      </c>
      <c r="X216" s="1255">
        <v>190</v>
      </c>
      <c r="Y216" s="1261">
        <v>339</v>
      </c>
      <c r="Z216" s="538">
        <v>240</v>
      </c>
      <c r="AA216" s="1261">
        <v>6</v>
      </c>
      <c r="AB216" s="1261">
        <f>Z216*AA216</f>
        <v>1440</v>
      </c>
      <c r="AC216" s="554">
        <f>H216+K216+N216+Q216+T216+W216+Z216</f>
        <v>579</v>
      </c>
      <c r="AD216" s="540">
        <f>J216+M216+P216+S216+V216+Y216+AB216</f>
        <v>44719</v>
      </c>
      <c r="AE216" s="1776"/>
    </row>
    <row r="217" spans="1:56" ht="90.75" customHeight="1" x14ac:dyDescent="0.25">
      <c r="A217" s="1255">
        <v>127</v>
      </c>
      <c r="B217" s="261" t="s">
        <v>2593</v>
      </c>
      <c r="C217" s="261" t="s">
        <v>99</v>
      </c>
      <c r="D217" s="1690" t="s">
        <v>1595</v>
      </c>
      <c r="E217" s="953">
        <v>46312</v>
      </c>
      <c r="F217" s="953">
        <v>46313</v>
      </c>
      <c r="G217" s="569" t="s">
        <v>301</v>
      </c>
      <c r="H217" s="567"/>
      <c r="I217" s="576"/>
      <c r="J217" s="259"/>
      <c r="K217" s="567"/>
      <c r="L217" s="576"/>
      <c r="M217" s="781"/>
      <c r="N217" s="567"/>
      <c r="O217" s="560"/>
      <c r="P217" s="781"/>
      <c r="Q217" s="538">
        <v>142</v>
      </c>
      <c r="R217" s="1255">
        <v>190</v>
      </c>
      <c r="S217" s="1261">
        <f>Q217*R217</f>
        <v>26980</v>
      </c>
      <c r="T217" s="538">
        <v>142</v>
      </c>
      <c r="U217" s="1255">
        <v>190</v>
      </c>
      <c r="V217" s="1261">
        <f>T217*U217</f>
        <v>26980</v>
      </c>
      <c r="W217" s="538">
        <v>142</v>
      </c>
      <c r="X217" s="1255">
        <v>190</v>
      </c>
      <c r="Y217" s="1261">
        <f>W217*X217</f>
        <v>26980</v>
      </c>
      <c r="Z217" s="538">
        <v>426</v>
      </c>
      <c r="AA217" s="1261">
        <v>6</v>
      </c>
      <c r="AB217" s="1261">
        <f>Z217*AA217</f>
        <v>2556</v>
      </c>
      <c r="AC217" s="554">
        <f>H217+K217+N217+Q217+T217+W217+Z217</f>
        <v>852</v>
      </c>
      <c r="AD217" s="540">
        <f>J217+M217+P217+S217+V217+Y217+AB217</f>
        <v>83496</v>
      </c>
      <c r="AE217" s="1776"/>
    </row>
    <row r="218" spans="1:56" ht="70.5" customHeight="1" x14ac:dyDescent="0.25">
      <c r="A218" s="1255">
        <v>128</v>
      </c>
      <c r="B218" s="1236" t="s">
        <v>2594</v>
      </c>
      <c r="C218" s="1236" t="s">
        <v>99</v>
      </c>
      <c r="D218" s="1697" t="s">
        <v>1597</v>
      </c>
      <c r="E218" s="1013">
        <v>46347</v>
      </c>
      <c r="F218" s="1013">
        <v>46348</v>
      </c>
      <c r="G218" s="1086" t="s">
        <v>1224</v>
      </c>
      <c r="H218" s="567"/>
      <c r="I218" s="576"/>
      <c r="J218" s="259"/>
      <c r="K218" s="567"/>
      <c r="L218" s="576"/>
      <c r="M218" s="781"/>
      <c r="N218" s="567"/>
      <c r="O218" s="560"/>
      <c r="P218" s="781"/>
      <c r="Q218" s="556">
        <v>86</v>
      </c>
      <c r="R218" s="1237">
        <v>190</v>
      </c>
      <c r="S218" s="290">
        <f>Q218*R218</f>
        <v>16340</v>
      </c>
      <c r="T218" s="556">
        <v>86</v>
      </c>
      <c r="U218" s="1237">
        <v>190</v>
      </c>
      <c r="V218" s="290">
        <f>T218*U218</f>
        <v>16340</v>
      </c>
      <c r="W218" s="556">
        <v>86</v>
      </c>
      <c r="X218" s="1237">
        <v>190</v>
      </c>
      <c r="Y218" s="290">
        <f>W218*X218</f>
        <v>16340</v>
      </c>
      <c r="Z218" s="556">
        <v>258</v>
      </c>
      <c r="AA218" s="290">
        <v>6</v>
      </c>
      <c r="AB218" s="290">
        <f>Z218*AA218</f>
        <v>1548</v>
      </c>
      <c r="AC218" s="558">
        <f>H218+K218+N218+Q218+T218+W218+Z218</f>
        <v>516</v>
      </c>
      <c r="AD218" s="540">
        <f>J218+M218+P218+S218+V218+Y218+AB218</f>
        <v>50568</v>
      </c>
      <c r="AE218" s="1776"/>
    </row>
    <row r="219" spans="1:56" s="1016" customFormat="1" ht="29.25" customHeight="1" x14ac:dyDescent="0.25">
      <c r="A219" s="321"/>
      <c r="B219" s="543" t="s">
        <v>838</v>
      </c>
      <c r="C219" s="300"/>
      <c r="D219" s="1706"/>
      <c r="E219" s="1043"/>
      <c r="F219" s="1043"/>
      <c r="G219" s="1596"/>
      <c r="H219" s="324"/>
      <c r="I219" s="301"/>
      <c r="J219" s="276"/>
      <c r="K219" s="324"/>
      <c r="L219" s="301"/>
      <c r="M219" s="276"/>
      <c r="N219" s="324"/>
      <c r="O219" s="301"/>
      <c r="P219" s="276"/>
      <c r="Q219" s="324"/>
      <c r="R219" s="487"/>
      <c r="S219" s="1251"/>
      <c r="T219" s="324"/>
      <c r="U219" s="487"/>
      <c r="V219" s="1251"/>
      <c r="W219" s="324"/>
      <c r="X219" s="487"/>
      <c r="Y219" s="1251"/>
      <c r="Z219" s="622"/>
      <c r="AA219" s="1251"/>
      <c r="AB219" s="1251"/>
      <c r="AC219" s="486"/>
      <c r="AD219" s="540"/>
      <c r="AE219" s="1044"/>
      <c r="AJ219" s="934"/>
      <c r="AK219" s="934"/>
      <c r="AL219" s="934"/>
      <c r="AM219" s="934"/>
      <c r="AN219" s="934"/>
      <c r="AO219" s="934"/>
      <c r="AP219" s="934"/>
      <c r="AQ219" s="934"/>
      <c r="AR219" s="934"/>
      <c r="AS219" s="934"/>
      <c r="AT219" s="934"/>
      <c r="AU219" s="934"/>
      <c r="AV219" s="934"/>
      <c r="AW219" s="934"/>
      <c r="AX219" s="934"/>
      <c r="AY219" s="934"/>
      <c r="AZ219" s="934"/>
      <c r="BA219" s="934"/>
      <c r="BB219" s="934"/>
      <c r="BC219" s="934"/>
    </row>
    <row r="220" spans="1:56" ht="46.5" customHeight="1" x14ac:dyDescent="0.25">
      <c r="A220" s="560">
        <v>129</v>
      </c>
      <c r="B220" s="261" t="s">
        <v>2287</v>
      </c>
      <c r="C220" s="261" t="s">
        <v>99</v>
      </c>
      <c r="D220" s="1690" t="s">
        <v>828</v>
      </c>
      <c r="E220" s="953">
        <v>46266</v>
      </c>
      <c r="F220" s="953">
        <v>46272</v>
      </c>
      <c r="G220" s="569" t="s">
        <v>301</v>
      </c>
      <c r="H220" s="538">
        <v>1</v>
      </c>
      <c r="I220" s="266">
        <v>3400</v>
      </c>
      <c r="J220" s="252">
        <f t="shared" ref="J220:J225" si="74">H220*I220</f>
        <v>3400</v>
      </c>
      <c r="K220" s="538">
        <v>1</v>
      </c>
      <c r="L220" s="1255">
        <v>3000</v>
      </c>
      <c r="M220" s="781">
        <f t="shared" ref="M220:M225" si="75">K220*L220</f>
        <v>3000</v>
      </c>
      <c r="N220" s="538">
        <v>1</v>
      </c>
      <c r="O220" s="1255">
        <v>2900</v>
      </c>
      <c r="P220" s="265">
        <f t="shared" ref="P220:P225" si="76">N220*O220</f>
        <v>2900</v>
      </c>
      <c r="Q220" s="538">
        <v>18</v>
      </c>
      <c r="R220" s="1255">
        <v>190</v>
      </c>
      <c r="S220" s="1261">
        <f t="shared" ref="S220:S225" si="77">Q220*R220</f>
        <v>3420</v>
      </c>
      <c r="T220" s="538">
        <v>18</v>
      </c>
      <c r="U220" s="1255">
        <v>190</v>
      </c>
      <c r="V220" s="1261">
        <f t="shared" ref="V220:V225" si="78">T220*U220</f>
        <v>3420</v>
      </c>
      <c r="W220" s="538">
        <v>18</v>
      </c>
      <c r="X220" s="1255">
        <v>190</v>
      </c>
      <c r="Y220" s="1261">
        <f t="shared" ref="Y220:Y225" si="79">W220*X220</f>
        <v>3420</v>
      </c>
      <c r="Z220" s="563">
        <v>57</v>
      </c>
      <c r="AA220" s="1261">
        <v>6</v>
      </c>
      <c r="AB220" s="1261">
        <f t="shared" ref="AB220:AB225" si="80">Z220*AA220</f>
        <v>342</v>
      </c>
      <c r="AC220" s="554">
        <f t="shared" ref="AC220:AC225" si="81">H220+K220+N220+Q220+T220+W220+Z220</f>
        <v>114</v>
      </c>
      <c r="AD220" s="540">
        <f t="shared" ref="AD220:AD225" si="82">J220+M220+P220+S220+V220+Y220+AB220</f>
        <v>19902</v>
      </c>
      <c r="AE220" s="1229"/>
    </row>
    <row r="221" spans="1:56" ht="46.5" customHeight="1" x14ac:dyDescent="0.25">
      <c r="A221" s="560">
        <v>130</v>
      </c>
      <c r="B221" s="261" t="s">
        <v>2288</v>
      </c>
      <c r="C221" s="261" t="s">
        <v>99</v>
      </c>
      <c r="D221" s="1690" t="s">
        <v>506</v>
      </c>
      <c r="E221" s="953">
        <v>46279</v>
      </c>
      <c r="F221" s="953">
        <v>46282</v>
      </c>
      <c r="G221" s="569" t="s">
        <v>301</v>
      </c>
      <c r="H221" s="538">
        <v>1</v>
      </c>
      <c r="I221" s="266">
        <v>3400</v>
      </c>
      <c r="J221" s="252">
        <f t="shared" si="74"/>
        <v>3400</v>
      </c>
      <c r="K221" s="538">
        <v>1</v>
      </c>
      <c r="L221" s="1255">
        <v>3000</v>
      </c>
      <c r="M221" s="781">
        <f t="shared" si="75"/>
        <v>3000</v>
      </c>
      <c r="N221" s="538">
        <v>1</v>
      </c>
      <c r="O221" s="1255">
        <v>2900</v>
      </c>
      <c r="P221" s="265">
        <f t="shared" si="76"/>
        <v>2900</v>
      </c>
      <c r="Q221" s="538">
        <v>18</v>
      </c>
      <c r="R221" s="1255">
        <v>190</v>
      </c>
      <c r="S221" s="1261">
        <f t="shared" si="77"/>
        <v>3420</v>
      </c>
      <c r="T221" s="538">
        <v>18</v>
      </c>
      <c r="U221" s="1255">
        <v>190</v>
      </c>
      <c r="V221" s="1261">
        <f t="shared" si="78"/>
        <v>3420</v>
      </c>
      <c r="W221" s="538">
        <v>18</v>
      </c>
      <c r="X221" s="1255">
        <v>190</v>
      </c>
      <c r="Y221" s="1261">
        <f t="shared" si="79"/>
        <v>3420</v>
      </c>
      <c r="Z221" s="563">
        <v>57</v>
      </c>
      <c r="AA221" s="1261">
        <v>6</v>
      </c>
      <c r="AB221" s="1261">
        <f t="shared" si="80"/>
        <v>342</v>
      </c>
      <c r="AC221" s="554">
        <f t="shared" si="81"/>
        <v>114</v>
      </c>
      <c r="AD221" s="540">
        <f t="shared" si="82"/>
        <v>19902</v>
      </c>
      <c r="AE221" s="1229"/>
    </row>
    <row r="222" spans="1:56" ht="46.5" customHeight="1" x14ac:dyDescent="0.25">
      <c r="A222" s="560">
        <v>131</v>
      </c>
      <c r="B222" s="261" t="s">
        <v>2643</v>
      </c>
      <c r="C222" s="261" t="s">
        <v>99</v>
      </c>
      <c r="D222" s="1690" t="s">
        <v>492</v>
      </c>
      <c r="E222" s="953">
        <v>46154</v>
      </c>
      <c r="F222" s="953">
        <v>46154</v>
      </c>
      <c r="G222" s="569" t="s">
        <v>321</v>
      </c>
      <c r="H222" s="538">
        <v>1</v>
      </c>
      <c r="I222" s="266">
        <v>3400</v>
      </c>
      <c r="J222" s="252">
        <f t="shared" si="74"/>
        <v>3400</v>
      </c>
      <c r="K222" s="538">
        <v>1</v>
      </c>
      <c r="L222" s="1255">
        <v>3000</v>
      </c>
      <c r="M222" s="781">
        <f t="shared" si="75"/>
        <v>3000</v>
      </c>
      <c r="N222" s="538">
        <v>1</v>
      </c>
      <c r="O222" s="1255">
        <v>2900</v>
      </c>
      <c r="P222" s="265">
        <f t="shared" si="76"/>
        <v>2900</v>
      </c>
      <c r="Q222" s="538">
        <v>18</v>
      </c>
      <c r="R222" s="1255">
        <v>190</v>
      </c>
      <c r="S222" s="1261">
        <f t="shared" si="77"/>
        <v>3420</v>
      </c>
      <c r="T222" s="538">
        <v>18</v>
      </c>
      <c r="U222" s="1255">
        <v>190</v>
      </c>
      <c r="V222" s="1261">
        <f t="shared" si="78"/>
        <v>3420</v>
      </c>
      <c r="W222" s="538">
        <v>18</v>
      </c>
      <c r="X222" s="1255">
        <v>190</v>
      </c>
      <c r="Y222" s="1261">
        <f t="shared" si="79"/>
        <v>3420</v>
      </c>
      <c r="Z222" s="563">
        <v>57</v>
      </c>
      <c r="AA222" s="1261">
        <v>6</v>
      </c>
      <c r="AB222" s="1261">
        <f t="shared" si="80"/>
        <v>342</v>
      </c>
      <c r="AC222" s="554">
        <f t="shared" si="81"/>
        <v>114</v>
      </c>
      <c r="AD222" s="540">
        <f t="shared" si="82"/>
        <v>19902</v>
      </c>
      <c r="AE222" s="1229"/>
    </row>
    <row r="223" spans="1:56" ht="48" customHeight="1" x14ac:dyDescent="0.25">
      <c r="A223" s="560">
        <v>132</v>
      </c>
      <c r="B223" s="261" t="s">
        <v>2642</v>
      </c>
      <c r="C223" s="261" t="s">
        <v>99</v>
      </c>
      <c r="D223" s="1690" t="s">
        <v>2289</v>
      </c>
      <c r="E223" s="953">
        <v>46293</v>
      </c>
      <c r="F223" s="953">
        <v>46296</v>
      </c>
      <c r="G223" s="569" t="s">
        <v>301</v>
      </c>
      <c r="H223" s="538">
        <v>1</v>
      </c>
      <c r="I223" s="266">
        <v>3400</v>
      </c>
      <c r="J223" s="252">
        <f t="shared" si="74"/>
        <v>3400</v>
      </c>
      <c r="K223" s="538">
        <v>1</v>
      </c>
      <c r="L223" s="1255">
        <v>3000</v>
      </c>
      <c r="M223" s="781">
        <f t="shared" si="75"/>
        <v>3000</v>
      </c>
      <c r="N223" s="538">
        <v>1</v>
      </c>
      <c r="O223" s="1255">
        <v>2900</v>
      </c>
      <c r="P223" s="265">
        <f t="shared" si="76"/>
        <v>2900</v>
      </c>
      <c r="Q223" s="538">
        <v>18</v>
      </c>
      <c r="R223" s="1255">
        <v>190</v>
      </c>
      <c r="S223" s="1261">
        <f t="shared" si="77"/>
        <v>3420</v>
      </c>
      <c r="T223" s="538">
        <v>18</v>
      </c>
      <c r="U223" s="1255">
        <v>190</v>
      </c>
      <c r="V223" s="1261">
        <f t="shared" si="78"/>
        <v>3420</v>
      </c>
      <c r="W223" s="538">
        <v>18</v>
      </c>
      <c r="X223" s="1255">
        <v>190</v>
      </c>
      <c r="Y223" s="1261">
        <f t="shared" si="79"/>
        <v>3420</v>
      </c>
      <c r="Z223" s="563">
        <v>57</v>
      </c>
      <c r="AA223" s="1261">
        <v>6</v>
      </c>
      <c r="AB223" s="1261">
        <f t="shared" si="80"/>
        <v>342</v>
      </c>
      <c r="AC223" s="554">
        <f t="shared" si="81"/>
        <v>114</v>
      </c>
      <c r="AD223" s="540">
        <f t="shared" si="82"/>
        <v>19902</v>
      </c>
      <c r="AE223" s="1229"/>
    </row>
    <row r="224" spans="1:56" ht="46.5" customHeight="1" x14ac:dyDescent="0.25">
      <c r="A224" s="560">
        <v>133</v>
      </c>
      <c r="B224" s="1236" t="s">
        <v>2291</v>
      </c>
      <c r="C224" s="1236" t="s">
        <v>102</v>
      </c>
      <c r="D224" s="1697" t="s">
        <v>695</v>
      </c>
      <c r="E224" s="1013">
        <v>46377</v>
      </c>
      <c r="F224" s="1013">
        <v>46382</v>
      </c>
      <c r="G224" s="1086" t="s">
        <v>301</v>
      </c>
      <c r="H224" s="556">
        <v>1</v>
      </c>
      <c r="I224" s="572">
        <v>3400</v>
      </c>
      <c r="J224" s="278">
        <f t="shared" si="74"/>
        <v>3400</v>
      </c>
      <c r="K224" s="556">
        <v>1</v>
      </c>
      <c r="L224" s="1237">
        <v>3000</v>
      </c>
      <c r="M224" s="265">
        <f t="shared" si="75"/>
        <v>3000</v>
      </c>
      <c r="N224" s="556">
        <v>1</v>
      </c>
      <c r="O224" s="1237">
        <v>2900</v>
      </c>
      <c r="P224" s="288">
        <f t="shared" si="76"/>
        <v>2900</v>
      </c>
      <c r="Q224" s="556">
        <v>18</v>
      </c>
      <c r="R224" s="1237">
        <v>190</v>
      </c>
      <c r="S224" s="290">
        <f t="shared" si="77"/>
        <v>3420</v>
      </c>
      <c r="T224" s="556">
        <v>18</v>
      </c>
      <c r="U224" s="1237">
        <v>190</v>
      </c>
      <c r="V224" s="290">
        <f t="shared" si="78"/>
        <v>3420</v>
      </c>
      <c r="W224" s="556">
        <v>18</v>
      </c>
      <c r="X224" s="1237">
        <v>190</v>
      </c>
      <c r="Y224" s="290">
        <f t="shared" si="79"/>
        <v>3420</v>
      </c>
      <c r="Z224" s="564">
        <v>57</v>
      </c>
      <c r="AA224" s="290">
        <v>6</v>
      </c>
      <c r="AB224" s="290">
        <f t="shared" si="80"/>
        <v>342</v>
      </c>
      <c r="AC224" s="558">
        <f t="shared" si="81"/>
        <v>114</v>
      </c>
      <c r="AD224" s="540">
        <f t="shared" si="82"/>
        <v>19902</v>
      </c>
      <c r="AE224" s="1226"/>
    </row>
    <row r="225" spans="1:56" ht="46.5" customHeight="1" x14ac:dyDescent="0.25">
      <c r="A225" s="560">
        <v>134</v>
      </c>
      <c r="B225" s="1236" t="s">
        <v>2290</v>
      </c>
      <c r="C225" s="1236" t="s">
        <v>102</v>
      </c>
      <c r="D225" s="1697" t="s">
        <v>828</v>
      </c>
      <c r="E225" s="1013">
        <v>46300</v>
      </c>
      <c r="F225" s="1013">
        <v>46306</v>
      </c>
      <c r="G225" s="1086" t="s">
        <v>301</v>
      </c>
      <c r="H225" s="556">
        <v>1</v>
      </c>
      <c r="I225" s="572">
        <v>3400</v>
      </c>
      <c r="J225" s="278">
        <f t="shared" si="74"/>
        <v>3400</v>
      </c>
      <c r="K225" s="556">
        <v>1</v>
      </c>
      <c r="L225" s="1237">
        <v>3000</v>
      </c>
      <c r="M225" s="299">
        <f t="shared" si="75"/>
        <v>3000</v>
      </c>
      <c r="N225" s="556">
        <v>1</v>
      </c>
      <c r="O225" s="1237">
        <v>2900</v>
      </c>
      <c r="P225" s="288">
        <f t="shared" si="76"/>
        <v>2900</v>
      </c>
      <c r="Q225" s="556">
        <v>18</v>
      </c>
      <c r="R225" s="1237">
        <v>190</v>
      </c>
      <c r="S225" s="290">
        <f t="shared" si="77"/>
        <v>3420</v>
      </c>
      <c r="T225" s="556">
        <v>18</v>
      </c>
      <c r="U225" s="1237">
        <v>190</v>
      </c>
      <c r="V225" s="290">
        <f t="shared" si="78"/>
        <v>3420</v>
      </c>
      <c r="W225" s="556">
        <v>18</v>
      </c>
      <c r="X225" s="1237">
        <v>190</v>
      </c>
      <c r="Y225" s="290">
        <f t="shared" si="79"/>
        <v>3420</v>
      </c>
      <c r="Z225" s="564">
        <v>57</v>
      </c>
      <c r="AA225" s="290">
        <v>6</v>
      </c>
      <c r="AB225" s="290">
        <f t="shared" si="80"/>
        <v>342</v>
      </c>
      <c r="AC225" s="558">
        <f t="shared" si="81"/>
        <v>114</v>
      </c>
      <c r="AD225" s="540">
        <f t="shared" si="82"/>
        <v>19902</v>
      </c>
      <c r="AE225" s="1226"/>
    </row>
    <row r="226" spans="1:56" s="1016" customFormat="1" ht="30" customHeight="1" x14ac:dyDescent="0.25">
      <c r="A226" s="321"/>
      <c r="B226" s="543" t="s">
        <v>839</v>
      </c>
      <c r="C226" s="300"/>
      <c r="D226" s="1706"/>
      <c r="E226" s="1043"/>
      <c r="F226" s="1043"/>
      <c r="G226" s="1596"/>
      <c r="H226" s="324"/>
      <c r="I226" s="301"/>
      <c r="J226" s="276"/>
      <c r="K226" s="324"/>
      <c r="L226" s="301"/>
      <c r="M226" s="276"/>
      <c r="N226" s="324"/>
      <c r="O226" s="301"/>
      <c r="P226" s="276"/>
      <c r="Q226" s="324"/>
      <c r="R226" s="487"/>
      <c r="S226" s="1251"/>
      <c r="T226" s="324"/>
      <c r="U226" s="487"/>
      <c r="V226" s="1251"/>
      <c r="W226" s="324"/>
      <c r="X226" s="487"/>
      <c r="Y226" s="1251"/>
      <c r="Z226" s="622"/>
      <c r="AA226" s="1251"/>
      <c r="AB226" s="1251"/>
      <c r="AC226" s="486"/>
      <c r="AD226" s="540"/>
      <c r="AE226" s="1044"/>
      <c r="AJ226" s="934"/>
      <c r="AK226" s="934"/>
      <c r="AL226" s="934"/>
      <c r="AM226" s="934"/>
      <c r="AN226" s="934"/>
      <c r="AO226" s="934"/>
      <c r="AP226" s="934"/>
      <c r="AQ226" s="934"/>
      <c r="AR226" s="934"/>
      <c r="AS226" s="934"/>
      <c r="AT226" s="934"/>
      <c r="AU226" s="934"/>
      <c r="AV226" s="934"/>
      <c r="AW226" s="934"/>
      <c r="AX226" s="934"/>
      <c r="AY226" s="934"/>
      <c r="AZ226" s="934"/>
      <c r="BA226" s="934"/>
      <c r="BB226" s="934"/>
      <c r="BC226" s="934"/>
    </row>
    <row r="227" spans="1:56" ht="46.5" customHeight="1" x14ac:dyDescent="0.25">
      <c r="A227" s="560">
        <v>135</v>
      </c>
      <c r="B227" s="261" t="s">
        <v>289</v>
      </c>
      <c r="C227" s="261" t="s">
        <v>99</v>
      </c>
      <c r="D227" s="1690" t="s">
        <v>1146</v>
      </c>
      <c r="E227" s="953">
        <v>46294</v>
      </c>
      <c r="F227" s="953">
        <v>46299</v>
      </c>
      <c r="G227" s="1588" t="s">
        <v>2251</v>
      </c>
      <c r="H227" s="563">
        <v>1</v>
      </c>
      <c r="I227" s="266">
        <v>3400</v>
      </c>
      <c r="J227" s="252">
        <f t="shared" ref="J227:J243" si="83">H227*I227</f>
        <v>3400</v>
      </c>
      <c r="K227" s="538">
        <v>1</v>
      </c>
      <c r="L227" s="1255">
        <v>3000</v>
      </c>
      <c r="M227" s="781">
        <f t="shared" ref="M227:M243" si="84">K227*L227</f>
        <v>3000</v>
      </c>
      <c r="N227" s="538">
        <v>1</v>
      </c>
      <c r="O227" s="1255">
        <v>2900</v>
      </c>
      <c r="P227" s="265">
        <f t="shared" ref="P227:P243" si="85">N227*O227</f>
        <v>2900</v>
      </c>
      <c r="Q227" s="538">
        <v>14</v>
      </c>
      <c r="R227" s="1255">
        <v>190</v>
      </c>
      <c r="S227" s="1261">
        <f t="shared" ref="S227:S243" si="86">Q227*R227</f>
        <v>2660</v>
      </c>
      <c r="T227" s="538">
        <v>14</v>
      </c>
      <c r="U227" s="1255">
        <v>190</v>
      </c>
      <c r="V227" s="1261">
        <f t="shared" ref="V227:V243" si="87">T227*U227</f>
        <v>2660</v>
      </c>
      <c r="W227" s="538">
        <v>14</v>
      </c>
      <c r="X227" s="1255">
        <v>190</v>
      </c>
      <c r="Y227" s="1261">
        <f t="shared" ref="Y227:Y243" si="88">W227*X227</f>
        <v>2660</v>
      </c>
      <c r="Z227" s="563">
        <v>45</v>
      </c>
      <c r="AA227" s="1261">
        <v>6</v>
      </c>
      <c r="AB227" s="1261">
        <f t="shared" ref="AB227:AB243" si="89">Z227*AA227</f>
        <v>270</v>
      </c>
      <c r="AC227" s="554">
        <f t="shared" ref="AC227:AC243" si="90">H227+K227+N227+Q227+T227+W227+Z227</f>
        <v>90</v>
      </c>
      <c r="AD227" s="540">
        <f t="shared" ref="AD227:AD243" si="91">J227+M227+P227+S227+V227+Y227+AB227</f>
        <v>17550</v>
      </c>
      <c r="AE227" s="1036"/>
      <c r="AF227" s="934" t="s">
        <v>2242</v>
      </c>
      <c r="AG227" s="934"/>
      <c r="AH227" s="934"/>
      <c r="AI227" s="934"/>
    </row>
    <row r="228" spans="1:56" ht="46.5" customHeight="1" x14ac:dyDescent="0.25">
      <c r="A228" s="560">
        <v>136</v>
      </c>
      <c r="B228" s="261" t="s">
        <v>290</v>
      </c>
      <c r="C228" s="261" t="s">
        <v>99</v>
      </c>
      <c r="D228" s="1690" t="s">
        <v>1146</v>
      </c>
      <c r="E228" s="953">
        <v>46287</v>
      </c>
      <c r="F228" s="953">
        <v>46292</v>
      </c>
      <c r="G228" s="1588" t="s">
        <v>2251</v>
      </c>
      <c r="H228" s="563">
        <v>1</v>
      </c>
      <c r="I228" s="266">
        <v>3400</v>
      </c>
      <c r="J228" s="252">
        <f t="shared" si="83"/>
        <v>3400</v>
      </c>
      <c r="K228" s="538">
        <v>1</v>
      </c>
      <c r="L228" s="1255">
        <v>3000</v>
      </c>
      <c r="M228" s="781">
        <f t="shared" si="84"/>
        <v>3000</v>
      </c>
      <c r="N228" s="538">
        <v>1</v>
      </c>
      <c r="O228" s="1255">
        <v>2900</v>
      </c>
      <c r="P228" s="265">
        <f t="shared" si="85"/>
        <v>2900</v>
      </c>
      <c r="Q228" s="538">
        <v>14</v>
      </c>
      <c r="R228" s="1255">
        <v>190</v>
      </c>
      <c r="S228" s="1261">
        <f t="shared" si="86"/>
        <v>2660</v>
      </c>
      <c r="T228" s="538">
        <v>14</v>
      </c>
      <c r="U228" s="1255">
        <v>190</v>
      </c>
      <c r="V228" s="1261">
        <f t="shared" si="87"/>
        <v>2660</v>
      </c>
      <c r="W228" s="538">
        <v>14</v>
      </c>
      <c r="X228" s="1255">
        <v>190</v>
      </c>
      <c r="Y228" s="1261">
        <f t="shared" si="88"/>
        <v>2660</v>
      </c>
      <c r="Z228" s="563">
        <v>45</v>
      </c>
      <c r="AA228" s="1261">
        <v>6</v>
      </c>
      <c r="AB228" s="1261">
        <f t="shared" si="89"/>
        <v>270</v>
      </c>
      <c r="AC228" s="554">
        <f t="shared" si="90"/>
        <v>90</v>
      </c>
      <c r="AD228" s="540">
        <f t="shared" si="91"/>
        <v>17550</v>
      </c>
      <c r="AE228" s="1036"/>
      <c r="AF228" s="934" t="s">
        <v>2242</v>
      </c>
      <c r="AG228" s="934"/>
      <c r="AH228" s="934"/>
      <c r="AI228" s="934"/>
    </row>
    <row r="229" spans="1:56" ht="45" customHeight="1" x14ac:dyDescent="0.25">
      <c r="A229" s="560">
        <v>137</v>
      </c>
      <c r="B229" s="261" t="s">
        <v>1650</v>
      </c>
      <c r="C229" s="1236" t="s">
        <v>99</v>
      </c>
      <c r="D229" s="1697" t="s">
        <v>1147</v>
      </c>
      <c r="E229" s="953">
        <v>46280</v>
      </c>
      <c r="F229" s="953">
        <v>46285</v>
      </c>
      <c r="G229" s="1588" t="s">
        <v>2251</v>
      </c>
      <c r="H229" s="556">
        <v>1</v>
      </c>
      <c r="I229" s="266">
        <v>3400</v>
      </c>
      <c r="J229" s="252">
        <f t="shared" si="83"/>
        <v>3400</v>
      </c>
      <c r="K229" s="538">
        <v>1</v>
      </c>
      <c r="L229" s="1255">
        <v>3000</v>
      </c>
      <c r="M229" s="265">
        <f t="shared" si="84"/>
        <v>3000</v>
      </c>
      <c r="N229" s="538">
        <v>1</v>
      </c>
      <c r="O229" s="1237">
        <v>2900</v>
      </c>
      <c r="P229" s="288">
        <f t="shared" si="85"/>
        <v>2900</v>
      </c>
      <c r="Q229" s="556">
        <v>14</v>
      </c>
      <c r="R229" s="1237">
        <v>190</v>
      </c>
      <c r="S229" s="290">
        <f t="shared" si="86"/>
        <v>2660</v>
      </c>
      <c r="T229" s="556">
        <v>14</v>
      </c>
      <c r="U229" s="1237">
        <v>190</v>
      </c>
      <c r="V229" s="290">
        <f t="shared" si="87"/>
        <v>2660</v>
      </c>
      <c r="W229" s="556">
        <v>14</v>
      </c>
      <c r="X229" s="1237">
        <v>190</v>
      </c>
      <c r="Y229" s="290">
        <f t="shared" si="88"/>
        <v>2660</v>
      </c>
      <c r="Z229" s="564">
        <v>45</v>
      </c>
      <c r="AA229" s="290">
        <v>6</v>
      </c>
      <c r="AB229" s="290">
        <f t="shared" si="89"/>
        <v>270</v>
      </c>
      <c r="AC229" s="483">
        <f t="shared" si="90"/>
        <v>90</v>
      </c>
      <c r="AD229" s="531">
        <f t="shared" si="91"/>
        <v>17550</v>
      </c>
      <c r="AE229" s="1036"/>
      <c r="AF229" s="934" t="s">
        <v>2242</v>
      </c>
      <c r="AG229" s="934"/>
      <c r="AH229" s="934"/>
      <c r="AI229" s="934"/>
    </row>
    <row r="230" spans="1:56" s="1023" customFormat="1" ht="46.5" customHeight="1" x14ac:dyDescent="0.25">
      <c r="A230" s="560">
        <v>138</v>
      </c>
      <c r="B230" s="261" t="s">
        <v>285</v>
      </c>
      <c r="C230" s="261" t="s">
        <v>99</v>
      </c>
      <c r="D230" s="1690" t="s">
        <v>1147</v>
      </c>
      <c r="E230" s="953">
        <v>46273</v>
      </c>
      <c r="F230" s="953">
        <v>46278</v>
      </c>
      <c r="G230" s="569" t="s">
        <v>2250</v>
      </c>
      <c r="H230" s="538">
        <v>1</v>
      </c>
      <c r="I230" s="266">
        <v>3400</v>
      </c>
      <c r="J230" s="252">
        <f t="shared" si="83"/>
        <v>3400</v>
      </c>
      <c r="K230" s="538">
        <v>1</v>
      </c>
      <c r="L230" s="1255">
        <v>3000</v>
      </c>
      <c r="M230" s="781">
        <f t="shared" si="84"/>
        <v>3000</v>
      </c>
      <c r="N230" s="538">
        <v>1</v>
      </c>
      <c r="O230" s="1255">
        <v>2900</v>
      </c>
      <c r="P230" s="265">
        <f t="shared" si="85"/>
        <v>2900</v>
      </c>
      <c r="Q230" s="538">
        <v>14</v>
      </c>
      <c r="R230" s="1255">
        <v>190</v>
      </c>
      <c r="S230" s="1261">
        <f t="shared" si="86"/>
        <v>2660</v>
      </c>
      <c r="T230" s="538">
        <v>14</v>
      </c>
      <c r="U230" s="1255">
        <v>190</v>
      </c>
      <c r="V230" s="1261">
        <f t="shared" si="87"/>
        <v>2660</v>
      </c>
      <c r="W230" s="538">
        <v>14</v>
      </c>
      <c r="X230" s="1255">
        <v>190</v>
      </c>
      <c r="Y230" s="1261">
        <f t="shared" si="88"/>
        <v>2660</v>
      </c>
      <c r="Z230" s="563">
        <v>45</v>
      </c>
      <c r="AA230" s="1261">
        <v>6</v>
      </c>
      <c r="AB230" s="1261">
        <f t="shared" si="89"/>
        <v>270</v>
      </c>
      <c r="AC230" s="554">
        <f t="shared" si="90"/>
        <v>90</v>
      </c>
      <c r="AD230" s="540">
        <f t="shared" si="91"/>
        <v>17550</v>
      </c>
      <c r="AE230" s="1036"/>
      <c r="AF230" s="934" t="s">
        <v>2242</v>
      </c>
      <c r="AG230" s="934"/>
      <c r="AH230" s="934"/>
      <c r="AI230" s="934"/>
      <c r="AJ230" s="934"/>
      <c r="AK230" s="934"/>
      <c r="AL230" s="934"/>
      <c r="AM230" s="934"/>
      <c r="AN230" s="934"/>
      <c r="AO230" s="934"/>
      <c r="AP230" s="934"/>
      <c r="AQ230" s="934"/>
      <c r="AR230" s="934"/>
      <c r="AS230" s="934"/>
      <c r="AT230" s="934"/>
      <c r="AU230" s="934"/>
      <c r="AV230" s="934"/>
      <c r="AW230" s="934"/>
      <c r="AX230" s="934"/>
      <c r="AY230" s="934"/>
      <c r="AZ230" s="934"/>
      <c r="BA230" s="934"/>
      <c r="BB230" s="934"/>
      <c r="BC230" s="934"/>
    </row>
    <row r="231" spans="1:56" ht="46.5" customHeight="1" x14ac:dyDescent="0.25">
      <c r="A231" s="560">
        <v>139</v>
      </c>
      <c r="B231" s="1239" t="s">
        <v>1134</v>
      </c>
      <c r="C231" s="1239" t="s">
        <v>99</v>
      </c>
      <c r="D231" s="1698" t="s">
        <v>338</v>
      </c>
      <c r="E231" s="953">
        <v>46308</v>
      </c>
      <c r="F231" s="953">
        <v>46313</v>
      </c>
      <c r="G231" s="1588" t="s">
        <v>2251</v>
      </c>
      <c r="H231" s="567">
        <v>1</v>
      </c>
      <c r="I231" s="576">
        <v>3400</v>
      </c>
      <c r="J231" s="259">
        <f t="shared" si="83"/>
        <v>3400</v>
      </c>
      <c r="K231" s="567">
        <v>1</v>
      </c>
      <c r="L231" s="560">
        <v>3000</v>
      </c>
      <c r="M231" s="781">
        <f t="shared" si="84"/>
        <v>3000</v>
      </c>
      <c r="N231" s="567">
        <v>1</v>
      </c>
      <c r="O231" s="560">
        <v>2900</v>
      </c>
      <c r="P231" s="781">
        <f t="shared" si="85"/>
        <v>2900</v>
      </c>
      <c r="Q231" s="567">
        <v>14</v>
      </c>
      <c r="R231" s="560">
        <v>190</v>
      </c>
      <c r="S231" s="289">
        <f t="shared" si="86"/>
        <v>2660</v>
      </c>
      <c r="T231" s="567">
        <v>14</v>
      </c>
      <c r="U231" s="560">
        <v>190</v>
      </c>
      <c r="V231" s="289">
        <f t="shared" si="87"/>
        <v>2660</v>
      </c>
      <c r="W231" s="567">
        <v>14</v>
      </c>
      <c r="X231" s="560">
        <v>190</v>
      </c>
      <c r="Y231" s="289">
        <f t="shared" si="88"/>
        <v>2660</v>
      </c>
      <c r="Z231" s="568">
        <v>45</v>
      </c>
      <c r="AA231" s="289">
        <v>6</v>
      </c>
      <c r="AB231" s="289">
        <f t="shared" si="89"/>
        <v>270</v>
      </c>
      <c r="AC231" s="561">
        <f t="shared" si="90"/>
        <v>90</v>
      </c>
      <c r="AD231" s="782">
        <f t="shared" si="91"/>
        <v>17550</v>
      </c>
      <c r="AE231" s="1036"/>
      <c r="AF231" s="934" t="s">
        <v>2242</v>
      </c>
      <c r="AG231" s="934"/>
      <c r="AH231" s="934"/>
      <c r="AI231" s="934"/>
    </row>
    <row r="232" spans="1:56" ht="46.5" customHeight="1" x14ac:dyDescent="0.25">
      <c r="A232" s="560">
        <v>140</v>
      </c>
      <c r="B232" s="261" t="s">
        <v>1135</v>
      </c>
      <c r="C232" s="261" t="s">
        <v>99</v>
      </c>
      <c r="D232" s="1690" t="s">
        <v>338</v>
      </c>
      <c r="E232" s="953">
        <v>46271</v>
      </c>
      <c r="F232" s="953">
        <v>46276</v>
      </c>
      <c r="G232" s="1588" t="s">
        <v>2251</v>
      </c>
      <c r="H232" s="538">
        <v>1</v>
      </c>
      <c r="I232" s="266">
        <v>3400</v>
      </c>
      <c r="J232" s="252">
        <f t="shared" si="83"/>
        <v>3400</v>
      </c>
      <c r="K232" s="538">
        <v>1</v>
      </c>
      <c r="L232" s="1255">
        <v>3000</v>
      </c>
      <c r="M232" s="781">
        <f t="shared" si="84"/>
        <v>3000</v>
      </c>
      <c r="N232" s="538">
        <v>1</v>
      </c>
      <c r="O232" s="1255">
        <v>2900</v>
      </c>
      <c r="P232" s="265">
        <f t="shared" si="85"/>
        <v>2900</v>
      </c>
      <c r="Q232" s="538">
        <v>14</v>
      </c>
      <c r="R232" s="1255">
        <v>190</v>
      </c>
      <c r="S232" s="1261">
        <f t="shared" si="86"/>
        <v>2660</v>
      </c>
      <c r="T232" s="538">
        <v>14</v>
      </c>
      <c r="U232" s="1255">
        <v>190</v>
      </c>
      <c r="V232" s="1261">
        <f t="shared" si="87"/>
        <v>2660</v>
      </c>
      <c r="W232" s="538">
        <v>14</v>
      </c>
      <c r="X232" s="1255">
        <v>190</v>
      </c>
      <c r="Y232" s="1261">
        <f t="shared" si="88"/>
        <v>2660</v>
      </c>
      <c r="Z232" s="563">
        <v>45</v>
      </c>
      <c r="AA232" s="1261">
        <v>6</v>
      </c>
      <c r="AB232" s="1261">
        <f t="shared" si="89"/>
        <v>270</v>
      </c>
      <c r="AC232" s="554">
        <f t="shared" si="90"/>
        <v>90</v>
      </c>
      <c r="AD232" s="540">
        <f t="shared" si="91"/>
        <v>17550</v>
      </c>
      <c r="AE232" s="1036"/>
      <c r="AF232" s="934" t="s">
        <v>2242</v>
      </c>
      <c r="AG232" s="934"/>
      <c r="AH232" s="934"/>
      <c r="AI232" s="934"/>
    </row>
    <row r="233" spans="1:56" s="1016" customFormat="1" ht="46.5" customHeight="1" x14ac:dyDescent="0.25">
      <c r="A233" s="560">
        <v>141</v>
      </c>
      <c r="B233" s="261" t="s">
        <v>1453</v>
      </c>
      <c r="C233" s="261" t="s">
        <v>99</v>
      </c>
      <c r="D233" s="1690" t="s">
        <v>341</v>
      </c>
      <c r="E233" s="953">
        <v>46121</v>
      </c>
      <c r="F233" s="953">
        <v>46124</v>
      </c>
      <c r="G233" s="569" t="s">
        <v>2253</v>
      </c>
      <c r="H233" s="563">
        <v>2</v>
      </c>
      <c r="I233" s="266">
        <v>3400</v>
      </c>
      <c r="J233" s="252">
        <f t="shared" si="83"/>
        <v>6800</v>
      </c>
      <c r="K233" s="563">
        <v>2</v>
      </c>
      <c r="L233" s="1255">
        <v>3000</v>
      </c>
      <c r="M233" s="265">
        <f t="shared" si="84"/>
        <v>6000</v>
      </c>
      <c r="N233" s="563">
        <v>2</v>
      </c>
      <c r="O233" s="1255">
        <v>2900</v>
      </c>
      <c r="P233" s="265">
        <f t="shared" si="85"/>
        <v>5800</v>
      </c>
      <c r="Q233" s="563">
        <v>6</v>
      </c>
      <c r="R233" s="1255">
        <v>190</v>
      </c>
      <c r="S233" s="1261">
        <f t="shared" si="86"/>
        <v>1140</v>
      </c>
      <c r="T233" s="563">
        <v>6</v>
      </c>
      <c r="U233" s="1255">
        <v>190</v>
      </c>
      <c r="V233" s="1261">
        <f t="shared" si="87"/>
        <v>1140</v>
      </c>
      <c r="W233" s="563">
        <v>6</v>
      </c>
      <c r="X233" s="1255">
        <v>190</v>
      </c>
      <c r="Y233" s="1261">
        <f t="shared" si="88"/>
        <v>1140</v>
      </c>
      <c r="Z233" s="563">
        <v>24</v>
      </c>
      <c r="AA233" s="1261">
        <v>6</v>
      </c>
      <c r="AB233" s="1261">
        <f t="shared" si="89"/>
        <v>144</v>
      </c>
      <c r="AC233" s="554">
        <f t="shared" si="90"/>
        <v>48</v>
      </c>
      <c r="AD233" s="540">
        <f t="shared" si="91"/>
        <v>22164</v>
      </c>
      <c r="AE233" s="1044"/>
      <c r="AF233" s="790" t="s">
        <v>2182</v>
      </c>
      <c r="AG233" s="934"/>
      <c r="AH233" s="934"/>
      <c r="AI233" s="934"/>
      <c r="AJ233" s="934"/>
      <c r="AK233" s="934"/>
      <c r="AL233" s="934"/>
      <c r="AM233" s="934"/>
      <c r="AN233" s="934"/>
      <c r="AO233" s="934"/>
      <c r="AP233" s="934"/>
      <c r="AQ233" s="934"/>
      <c r="AR233" s="934"/>
      <c r="AS233" s="934"/>
      <c r="AT233" s="934"/>
      <c r="AU233" s="934"/>
      <c r="AV233" s="934"/>
      <c r="AW233" s="934"/>
      <c r="AX233" s="934"/>
      <c r="AY233" s="934"/>
      <c r="AZ233" s="934"/>
      <c r="BA233" s="934"/>
      <c r="BB233" s="934"/>
      <c r="BC233" s="934"/>
    </row>
    <row r="234" spans="1:56" s="790" customFormat="1" ht="46.5" customHeight="1" x14ac:dyDescent="0.25">
      <c r="A234" s="560">
        <v>142</v>
      </c>
      <c r="B234" s="261" t="s">
        <v>1182</v>
      </c>
      <c r="C234" s="261" t="s">
        <v>102</v>
      </c>
      <c r="D234" s="1690" t="s">
        <v>345</v>
      </c>
      <c r="E234" s="953">
        <v>46181</v>
      </c>
      <c r="F234" s="953">
        <v>46184</v>
      </c>
      <c r="G234" s="569" t="s">
        <v>2261</v>
      </c>
      <c r="H234" s="563">
        <v>2</v>
      </c>
      <c r="I234" s="266">
        <v>3400</v>
      </c>
      <c r="J234" s="252">
        <f t="shared" si="83"/>
        <v>6800</v>
      </c>
      <c r="K234" s="563">
        <v>2</v>
      </c>
      <c r="L234" s="1255">
        <v>3000</v>
      </c>
      <c r="M234" s="265">
        <f t="shared" si="84"/>
        <v>6000</v>
      </c>
      <c r="N234" s="563">
        <v>2</v>
      </c>
      <c r="O234" s="1255">
        <v>2900</v>
      </c>
      <c r="P234" s="265">
        <f t="shared" si="85"/>
        <v>5800</v>
      </c>
      <c r="Q234" s="563">
        <v>6</v>
      </c>
      <c r="R234" s="1255">
        <v>190</v>
      </c>
      <c r="S234" s="1261">
        <f t="shared" si="86"/>
        <v>1140</v>
      </c>
      <c r="T234" s="563">
        <v>6</v>
      </c>
      <c r="U234" s="1255">
        <v>190</v>
      </c>
      <c r="V234" s="1261">
        <f t="shared" si="87"/>
        <v>1140</v>
      </c>
      <c r="W234" s="563">
        <v>6</v>
      </c>
      <c r="X234" s="1255">
        <v>190</v>
      </c>
      <c r="Y234" s="1261">
        <f t="shared" si="88"/>
        <v>1140</v>
      </c>
      <c r="Z234" s="563">
        <v>24</v>
      </c>
      <c r="AA234" s="1261">
        <v>6</v>
      </c>
      <c r="AB234" s="1261">
        <f t="shared" si="89"/>
        <v>144</v>
      </c>
      <c r="AC234" s="539">
        <f t="shared" si="90"/>
        <v>48</v>
      </c>
      <c r="AD234" s="540">
        <f t="shared" si="91"/>
        <v>22164</v>
      </c>
      <c r="AE234" s="1038"/>
      <c r="AF234" s="790" t="s">
        <v>2182</v>
      </c>
      <c r="AI234" s="1021"/>
      <c r="AJ234" s="934"/>
      <c r="AK234" s="934"/>
      <c r="AL234" s="934"/>
      <c r="AM234" s="934"/>
      <c r="AN234" s="934"/>
      <c r="AO234" s="934"/>
      <c r="AP234" s="934"/>
      <c r="AQ234" s="934"/>
      <c r="AR234" s="934"/>
      <c r="AS234" s="934"/>
      <c r="AT234" s="934"/>
      <c r="AU234" s="934"/>
      <c r="AV234" s="934"/>
      <c r="AW234" s="934"/>
      <c r="AX234" s="934"/>
      <c r="AY234" s="934"/>
      <c r="AZ234" s="934"/>
      <c r="BA234" s="934"/>
      <c r="BB234" s="934"/>
      <c r="BC234" s="934"/>
      <c r="BD234" s="1031"/>
    </row>
    <row r="235" spans="1:56" ht="46.5" customHeight="1" x14ac:dyDescent="0.25">
      <c r="A235" s="560">
        <v>143</v>
      </c>
      <c r="B235" s="261" t="s">
        <v>1136</v>
      </c>
      <c r="C235" s="261" t="s">
        <v>101</v>
      </c>
      <c r="D235" s="1690" t="s">
        <v>330</v>
      </c>
      <c r="E235" s="953">
        <v>46360</v>
      </c>
      <c r="F235" s="953">
        <v>46362</v>
      </c>
      <c r="G235" s="1588" t="s">
        <v>2251</v>
      </c>
      <c r="H235" s="538">
        <v>1</v>
      </c>
      <c r="I235" s="266">
        <v>4100</v>
      </c>
      <c r="J235" s="252">
        <f t="shared" si="83"/>
        <v>4100</v>
      </c>
      <c r="K235" s="538">
        <v>1</v>
      </c>
      <c r="L235" s="1255">
        <v>3000</v>
      </c>
      <c r="M235" s="781">
        <f t="shared" si="84"/>
        <v>3000</v>
      </c>
      <c r="N235" s="538">
        <v>1</v>
      </c>
      <c r="O235" s="1255">
        <v>2900</v>
      </c>
      <c r="P235" s="265">
        <f t="shared" si="85"/>
        <v>2900</v>
      </c>
      <c r="Q235" s="538">
        <v>14</v>
      </c>
      <c r="R235" s="1255">
        <v>190</v>
      </c>
      <c r="S235" s="1261">
        <f t="shared" si="86"/>
        <v>2660</v>
      </c>
      <c r="T235" s="538">
        <v>14</v>
      </c>
      <c r="U235" s="1255">
        <v>190</v>
      </c>
      <c r="V235" s="1261">
        <f t="shared" si="87"/>
        <v>2660</v>
      </c>
      <c r="W235" s="538">
        <v>14</v>
      </c>
      <c r="X235" s="1255">
        <v>190</v>
      </c>
      <c r="Y235" s="1261">
        <f t="shared" si="88"/>
        <v>2660</v>
      </c>
      <c r="Z235" s="563">
        <v>45</v>
      </c>
      <c r="AA235" s="1261">
        <v>6</v>
      </c>
      <c r="AB235" s="1261">
        <f t="shared" si="89"/>
        <v>270</v>
      </c>
      <c r="AC235" s="554">
        <f t="shared" si="90"/>
        <v>90</v>
      </c>
      <c r="AD235" s="540">
        <f t="shared" si="91"/>
        <v>18250</v>
      </c>
      <c r="AE235" s="1036"/>
      <c r="AF235" s="790" t="s">
        <v>2182</v>
      </c>
      <c r="AG235" s="934"/>
      <c r="AH235" s="934"/>
      <c r="AI235" s="934"/>
    </row>
    <row r="236" spans="1:56" ht="46.5" customHeight="1" x14ac:dyDescent="0.25">
      <c r="A236" s="560">
        <v>144</v>
      </c>
      <c r="B236" s="1236" t="s">
        <v>1137</v>
      </c>
      <c r="C236" s="1236" t="s">
        <v>101</v>
      </c>
      <c r="D236" s="1697" t="s">
        <v>329</v>
      </c>
      <c r="E236" s="1013">
        <v>46360</v>
      </c>
      <c r="F236" s="1013">
        <v>46362</v>
      </c>
      <c r="G236" s="1602" t="s">
        <v>2251</v>
      </c>
      <c r="H236" s="556">
        <v>1</v>
      </c>
      <c r="I236" s="572">
        <v>4100</v>
      </c>
      <c r="J236" s="278">
        <f t="shared" si="83"/>
        <v>4100</v>
      </c>
      <c r="K236" s="556">
        <v>1</v>
      </c>
      <c r="L236" s="572">
        <v>3350</v>
      </c>
      <c r="M236" s="288">
        <f t="shared" si="84"/>
        <v>3350</v>
      </c>
      <c r="N236" s="556">
        <v>1</v>
      </c>
      <c r="O236" s="572">
        <v>3000</v>
      </c>
      <c r="P236" s="288">
        <f t="shared" si="85"/>
        <v>3000</v>
      </c>
      <c r="Q236" s="556">
        <v>14</v>
      </c>
      <c r="R236" s="1237">
        <v>190</v>
      </c>
      <c r="S236" s="290">
        <f t="shared" si="86"/>
        <v>2660</v>
      </c>
      <c r="T236" s="556">
        <v>14</v>
      </c>
      <c r="U236" s="1237">
        <v>190</v>
      </c>
      <c r="V236" s="290">
        <f t="shared" si="87"/>
        <v>2660</v>
      </c>
      <c r="W236" s="556">
        <v>14</v>
      </c>
      <c r="X236" s="1237">
        <v>190</v>
      </c>
      <c r="Y236" s="290">
        <f t="shared" si="88"/>
        <v>2660</v>
      </c>
      <c r="Z236" s="564">
        <v>45</v>
      </c>
      <c r="AA236" s="290">
        <v>6</v>
      </c>
      <c r="AB236" s="290">
        <f t="shared" si="89"/>
        <v>270</v>
      </c>
      <c r="AC236" s="558">
        <f t="shared" si="90"/>
        <v>90</v>
      </c>
      <c r="AD236" s="531">
        <f t="shared" si="91"/>
        <v>18700</v>
      </c>
      <c r="AE236" s="1015"/>
      <c r="AF236" s="949" t="s">
        <v>2182</v>
      </c>
      <c r="AG236" s="934"/>
      <c r="AH236" s="934"/>
      <c r="AI236" s="934"/>
    </row>
    <row r="237" spans="1:56" s="790" customFormat="1" ht="81.75" customHeight="1" x14ac:dyDescent="0.25">
      <c r="A237" s="560">
        <v>145</v>
      </c>
      <c r="B237" s="261" t="s">
        <v>2255</v>
      </c>
      <c r="C237" s="261" t="s">
        <v>99</v>
      </c>
      <c r="D237" s="1690" t="s">
        <v>343</v>
      </c>
      <c r="E237" s="953" t="s">
        <v>2256</v>
      </c>
      <c r="F237" s="953" t="s">
        <v>2257</v>
      </c>
      <c r="G237" s="569" t="s">
        <v>2252</v>
      </c>
      <c r="H237" s="563">
        <v>2</v>
      </c>
      <c r="I237" s="266">
        <v>3400</v>
      </c>
      <c r="J237" s="252">
        <f t="shared" si="83"/>
        <v>6800</v>
      </c>
      <c r="K237" s="563">
        <v>2</v>
      </c>
      <c r="L237" s="1255">
        <v>3000</v>
      </c>
      <c r="M237" s="265">
        <f t="shared" si="84"/>
        <v>6000</v>
      </c>
      <c r="N237" s="563">
        <v>2</v>
      </c>
      <c r="O237" s="1255">
        <v>2900</v>
      </c>
      <c r="P237" s="265">
        <f t="shared" si="85"/>
        <v>5800</v>
      </c>
      <c r="Q237" s="563">
        <v>6</v>
      </c>
      <c r="R237" s="1255">
        <v>190</v>
      </c>
      <c r="S237" s="1261">
        <f t="shared" si="86"/>
        <v>1140</v>
      </c>
      <c r="T237" s="563">
        <v>6</v>
      </c>
      <c r="U237" s="1255">
        <v>190</v>
      </c>
      <c r="V237" s="1261">
        <f t="shared" si="87"/>
        <v>1140</v>
      </c>
      <c r="W237" s="563">
        <v>6</v>
      </c>
      <c r="X237" s="1255">
        <v>190</v>
      </c>
      <c r="Y237" s="1261">
        <f t="shared" si="88"/>
        <v>1140</v>
      </c>
      <c r="Z237" s="563">
        <v>24</v>
      </c>
      <c r="AA237" s="1261">
        <v>6</v>
      </c>
      <c r="AB237" s="1261">
        <f t="shared" si="89"/>
        <v>144</v>
      </c>
      <c r="AC237" s="539">
        <f t="shared" si="90"/>
        <v>48</v>
      </c>
      <c r="AD237" s="540">
        <f t="shared" si="91"/>
        <v>22164</v>
      </c>
      <c r="AE237" s="1038"/>
      <c r="AI237" s="1021"/>
      <c r="AJ237" s="934"/>
      <c r="AK237" s="934"/>
      <c r="AL237" s="934"/>
      <c r="AM237" s="934"/>
      <c r="AN237" s="934"/>
      <c r="AO237" s="934"/>
      <c r="AP237" s="934"/>
      <c r="AQ237" s="934"/>
      <c r="AR237" s="934"/>
      <c r="AS237" s="934"/>
      <c r="AT237" s="934"/>
      <c r="AU237" s="934"/>
      <c r="AV237" s="934"/>
      <c r="AW237" s="934"/>
      <c r="AX237" s="934"/>
      <c r="AY237" s="934"/>
      <c r="AZ237" s="934"/>
      <c r="BA237" s="934"/>
      <c r="BB237" s="934"/>
      <c r="BC237" s="934"/>
      <c r="BD237" s="1031"/>
    </row>
    <row r="238" spans="1:56" ht="46.5" customHeight="1" x14ac:dyDescent="0.25">
      <c r="A238" s="560">
        <v>146</v>
      </c>
      <c r="B238" s="1239" t="s">
        <v>61</v>
      </c>
      <c r="C238" s="1239" t="s">
        <v>100</v>
      </c>
      <c r="D238" s="1698" t="s">
        <v>330</v>
      </c>
      <c r="E238" s="941">
        <v>46129</v>
      </c>
      <c r="F238" s="941">
        <v>46131</v>
      </c>
      <c r="G238" s="598" t="s">
        <v>2254</v>
      </c>
      <c r="H238" s="568">
        <v>1</v>
      </c>
      <c r="I238" s="576">
        <v>4100</v>
      </c>
      <c r="J238" s="259">
        <f t="shared" si="83"/>
        <v>4100</v>
      </c>
      <c r="K238" s="567">
        <v>1</v>
      </c>
      <c r="L238" s="576">
        <v>3350</v>
      </c>
      <c r="M238" s="781">
        <f t="shared" si="84"/>
        <v>3350</v>
      </c>
      <c r="N238" s="567">
        <v>1</v>
      </c>
      <c r="O238" s="576">
        <v>3000</v>
      </c>
      <c r="P238" s="781">
        <f t="shared" si="85"/>
        <v>3000</v>
      </c>
      <c r="Q238" s="567">
        <v>14</v>
      </c>
      <c r="R238" s="560">
        <v>190</v>
      </c>
      <c r="S238" s="289">
        <f t="shared" si="86"/>
        <v>2660</v>
      </c>
      <c r="T238" s="567">
        <v>14</v>
      </c>
      <c r="U238" s="560">
        <v>190</v>
      </c>
      <c r="V238" s="289">
        <f t="shared" si="87"/>
        <v>2660</v>
      </c>
      <c r="W238" s="567">
        <v>14</v>
      </c>
      <c r="X238" s="560">
        <v>190</v>
      </c>
      <c r="Y238" s="289">
        <f t="shared" si="88"/>
        <v>2660</v>
      </c>
      <c r="Z238" s="568">
        <v>45</v>
      </c>
      <c r="AA238" s="289">
        <v>6</v>
      </c>
      <c r="AB238" s="289">
        <f t="shared" si="89"/>
        <v>270</v>
      </c>
      <c r="AC238" s="561">
        <f t="shared" si="90"/>
        <v>90</v>
      </c>
      <c r="AD238" s="782">
        <f t="shared" si="91"/>
        <v>18700</v>
      </c>
      <c r="AE238" s="1229"/>
      <c r="AF238" s="1004">
        <v>45</v>
      </c>
    </row>
    <row r="239" spans="1:56" ht="46.5" customHeight="1" x14ac:dyDescent="0.25">
      <c r="A239" s="560">
        <v>147</v>
      </c>
      <c r="B239" s="261" t="s">
        <v>62</v>
      </c>
      <c r="C239" s="261" t="s">
        <v>100</v>
      </c>
      <c r="D239" s="1690" t="s">
        <v>329</v>
      </c>
      <c r="E239" s="953">
        <v>46129</v>
      </c>
      <c r="F239" s="953">
        <v>46131</v>
      </c>
      <c r="G239" s="569" t="s">
        <v>2254</v>
      </c>
      <c r="H239" s="563">
        <v>1</v>
      </c>
      <c r="I239" s="266">
        <v>4100</v>
      </c>
      <c r="J239" s="252">
        <f t="shared" si="83"/>
        <v>4100</v>
      </c>
      <c r="K239" s="538">
        <v>1</v>
      </c>
      <c r="L239" s="266">
        <v>3350</v>
      </c>
      <c r="M239" s="781">
        <f t="shared" si="84"/>
        <v>3350</v>
      </c>
      <c r="N239" s="538">
        <v>1</v>
      </c>
      <c r="O239" s="266">
        <v>3000</v>
      </c>
      <c r="P239" s="265">
        <f t="shared" si="85"/>
        <v>3000</v>
      </c>
      <c r="Q239" s="538">
        <v>14</v>
      </c>
      <c r="R239" s="1255">
        <v>190</v>
      </c>
      <c r="S239" s="1261">
        <f t="shared" si="86"/>
        <v>2660</v>
      </c>
      <c r="T239" s="538">
        <v>14</v>
      </c>
      <c r="U239" s="1255">
        <v>190</v>
      </c>
      <c r="V239" s="1261">
        <f t="shared" si="87"/>
        <v>2660</v>
      </c>
      <c r="W239" s="538">
        <v>14</v>
      </c>
      <c r="X239" s="1255">
        <v>190</v>
      </c>
      <c r="Y239" s="1261">
        <f t="shared" si="88"/>
        <v>2660</v>
      </c>
      <c r="Z239" s="563">
        <v>45</v>
      </c>
      <c r="AA239" s="1261">
        <v>6</v>
      </c>
      <c r="AB239" s="1261">
        <f t="shared" si="89"/>
        <v>270</v>
      </c>
      <c r="AC239" s="554">
        <f t="shared" si="90"/>
        <v>90</v>
      </c>
      <c r="AD239" s="540">
        <f t="shared" si="91"/>
        <v>18700</v>
      </c>
      <c r="AE239" s="1229"/>
      <c r="AF239" s="1004">
        <v>45</v>
      </c>
    </row>
    <row r="240" spans="1:56" ht="48" customHeight="1" x14ac:dyDescent="0.25">
      <c r="A240" s="560">
        <v>148</v>
      </c>
      <c r="B240" s="261" t="s">
        <v>74</v>
      </c>
      <c r="C240" s="261" t="s">
        <v>101</v>
      </c>
      <c r="D240" s="1690" t="s">
        <v>340</v>
      </c>
      <c r="E240" s="953">
        <v>46143</v>
      </c>
      <c r="F240" s="953">
        <v>46146</v>
      </c>
      <c r="G240" s="569" t="s">
        <v>1145</v>
      </c>
      <c r="H240" s="563">
        <v>2</v>
      </c>
      <c r="I240" s="266">
        <v>4100</v>
      </c>
      <c r="J240" s="252">
        <f t="shared" si="83"/>
        <v>8200</v>
      </c>
      <c r="K240" s="563">
        <v>2</v>
      </c>
      <c r="L240" s="266">
        <v>3350</v>
      </c>
      <c r="M240" s="781">
        <f t="shared" si="84"/>
        <v>6700</v>
      </c>
      <c r="N240" s="563">
        <v>2</v>
      </c>
      <c r="O240" s="266">
        <v>3000</v>
      </c>
      <c r="P240" s="265">
        <f t="shared" si="85"/>
        <v>6000</v>
      </c>
      <c r="Q240" s="563">
        <v>6</v>
      </c>
      <c r="R240" s="1255">
        <v>190</v>
      </c>
      <c r="S240" s="1261">
        <f t="shared" si="86"/>
        <v>1140</v>
      </c>
      <c r="T240" s="563">
        <v>6</v>
      </c>
      <c r="U240" s="1255">
        <v>190</v>
      </c>
      <c r="V240" s="1261">
        <f t="shared" si="87"/>
        <v>1140</v>
      </c>
      <c r="W240" s="563">
        <v>6</v>
      </c>
      <c r="X240" s="1255">
        <v>190</v>
      </c>
      <c r="Y240" s="1261">
        <f t="shared" si="88"/>
        <v>1140</v>
      </c>
      <c r="Z240" s="563">
        <v>24</v>
      </c>
      <c r="AA240" s="1261">
        <v>6</v>
      </c>
      <c r="AB240" s="1261">
        <f t="shared" si="89"/>
        <v>144</v>
      </c>
      <c r="AC240" s="554">
        <f t="shared" si="90"/>
        <v>48</v>
      </c>
      <c r="AD240" s="540">
        <f t="shared" si="91"/>
        <v>24464</v>
      </c>
      <c r="AE240" s="1229"/>
      <c r="AF240" s="1004">
        <v>24</v>
      </c>
    </row>
    <row r="241" spans="1:54" ht="39.75" customHeight="1" x14ac:dyDescent="0.25">
      <c r="A241" s="560">
        <v>149</v>
      </c>
      <c r="B241" s="261" t="s">
        <v>1182</v>
      </c>
      <c r="C241" s="261" t="s">
        <v>102</v>
      </c>
      <c r="D241" s="1690" t="s">
        <v>345</v>
      </c>
      <c r="E241" s="953">
        <v>46118</v>
      </c>
      <c r="F241" s="953">
        <v>46121</v>
      </c>
      <c r="G241" s="569" t="s">
        <v>2252</v>
      </c>
      <c r="H241" s="265">
        <v>2</v>
      </c>
      <c r="I241" s="266">
        <v>3400</v>
      </c>
      <c r="J241" s="252">
        <f t="shared" si="83"/>
        <v>6800</v>
      </c>
      <c r="K241" s="265">
        <v>2</v>
      </c>
      <c r="L241" s="1255">
        <v>3000</v>
      </c>
      <c r="M241" s="781">
        <f t="shared" si="84"/>
        <v>6000</v>
      </c>
      <c r="N241" s="265">
        <v>2</v>
      </c>
      <c r="O241" s="1255">
        <v>2900</v>
      </c>
      <c r="P241" s="265">
        <f t="shared" si="85"/>
        <v>5800</v>
      </c>
      <c r="Q241" s="265">
        <v>6</v>
      </c>
      <c r="R241" s="1255">
        <v>190</v>
      </c>
      <c r="S241" s="1261">
        <f t="shared" si="86"/>
        <v>1140</v>
      </c>
      <c r="T241" s="265">
        <v>6</v>
      </c>
      <c r="U241" s="1255">
        <v>190</v>
      </c>
      <c r="V241" s="1261">
        <f t="shared" si="87"/>
        <v>1140</v>
      </c>
      <c r="W241" s="265">
        <v>6</v>
      </c>
      <c r="X241" s="1255">
        <v>190</v>
      </c>
      <c r="Y241" s="1261">
        <f t="shared" si="88"/>
        <v>1140</v>
      </c>
      <c r="Z241" s="265">
        <v>24</v>
      </c>
      <c r="AA241" s="1255">
        <v>6</v>
      </c>
      <c r="AB241" s="1261">
        <f t="shared" si="89"/>
        <v>144</v>
      </c>
      <c r="AC241" s="958">
        <f t="shared" si="90"/>
        <v>48</v>
      </c>
      <c r="AD241" s="959">
        <f t="shared" si="91"/>
        <v>22164</v>
      </c>
      <c r="AE241" s="1229"/>
    </row>
    <row r="242" spans="1:54" ht="95.25" customHeight="1" x14ac:dyDescent="0.25">
      <c r="A242" s="560">
        <v>150</v>
      </c>
      <c r="B242" s="261" t="s">
        <v>2258</v>
      </c>
      <c r="C242" s="261" t="s">
        <v>99</v>
      </c>
      <c r="D242" s="1690" t="s">
        <v>342</v>
      </c>
      <c r="E242" s="953" t="s">
        <v>2259</v>
      </c>
      <c r="F242" s="953" t="s">
        <v>2260</v>
      </c>
      <c r="G242" s="569" t="s">
        <v>2252</v>
      </c>
      <c r="H242" s="563">
        <v>2</v>
      </c>
      <c r="I242" s="266">
        <v>3400</v>
      </c>
      <c r="J242" s="252">
        <f t="shared" si="83"/>
        <v>6800</v>
      </c>
      <c r="K242" s="563">
        <v>2</v>
      </c>
      <c r="L242" s="1255">
        <v>3000</v>
      </c>
      <c r="M242" s="781">
        <f t="shared" si="84"/>
        <v>6000</v>
      </c>
      <c r="N242" s="563">
        <v>2</v>
      </c>
      <c r="O242" s="1255">
        <v>2900</v>
      </c>
      <c r="P242" s="265">
        <f t="shared" si="85"/>
        <v>5800</v>
      </c>
      <c r="Q242" s="563">
        <v>6</v>
      </c>
      <c r="R242" s="1255">
        <v>190</v>
      </c>
      <c r="S242" s="1261">
        <f t="shared" si="86"/>
        <v>1140</v>
      </c>
      <c r="T242" s="563">
        <v>6</v>
      </c>
      <c r="U242" s="1255">
        <v>190</v>
      </c>
      <c r="V242" s="1261">
        <f t="shared" si="87"/>
        <v>1140</v>
      </c>
      <c r="W242" s="563">
        <v>6</v>
      </c>
      <c r="X242" s="1255">
        <v>190</v>
      </c>
      <c r="Y242" s="1261">
        <f t="shared" si="88"/>
        <v>1140</v>
      </c>
      <c r="Z242" s="563">
        <v>24</v>
      </c>
      <c r="AA242" s="1261">
        <v>6</v>
      </c>
      <c r="AB242" s="1261">
        <f t="shared" si="89"/>
        <v>144</v>
      </c>
      <c r="AC242" s="554">
        <f t="shared" si="90"/>
        <v>48</v>
      </c>
      <c r="AD242" s="540">
        <f t="shared" si="91"/>
        <v>22164</v>
      </c>
      <c r="AE242" s="1229"/>
    </row>
    <row r="243" spans="1:54" ht="46.5" customHeight="1" x14ac:dyDescent="0.25">
      <c r="A243" s="560">
        <v>151</v>
      </c>
      <c r="B243" s="261" t="s">
        <v>75</v>
      </c>
      <c r="C243" s="261" t="s">
        <v>100</v>
      </c>
      <c r="D243" s="1690" t="s">
        <v>340</v>
      </c>
      <c r="E243" s="953">
        <v>46227</v>
      </c>
      <c r="F243" s="953">
        <v>46200</v>
      </c>
      <c r="G243" s="569" t="s">
        <v>2252</v>
      </c>
      <c r="H243" s="563">
        <v>2</v>
      </c>
      <c r="I243" s="266">
        <v>4100</v>
      </c>
      <c r="J243" s="252">
        <f t="shared" si="83"/>
        <v>8200</v>
      </c>
      <c r="K243" s="563">
        <v>2</v>
      </c>
      <c r="L243" s="266">
        <v>3350</v>
      </c>
      <c r="M243" s="781">
        <f t="shared" si="84"/>
        <v>6700</v>
      </c>
      <c r="N243" s="563">
        <v>2</v>
      </c>
      <c r="O243" s="266">
        <v>3000</v>
      </c>
      <c r="P243" s="265">
        <f t="shared" si="85"/>
        <v>6000</v>
      </c>
      <c r="Q243" s="563">
        <v>6</v>
      </c>
      <c r="R243" s="1255">
        <v>190</v>
      </c>
      <c r="S243" s="1261">
        <f t="shared" si="86"/>
        <v>1140</v>
      </c>
      <c r="T243" s="563">
        <v>6</v>
      </c>
      <c r="U243" s="1255">
        <v>190</v>
      </c>
      <c r="V243" s="1261">
        <f t="shared" si="87"/>
        <v>1140</v>
      </c>
      <c r="W243" s="563">
        <v>6</v>
      </c>
      <c r="X243" s="1255">
        <v>190</v>
      </c>
      <c r="Y243" s="1261">
        <f t="shared" si="88"/>
        <v>1140</v>
      </c>
      <c r="Z243" s="563">
        <v>24</v>
      </c>
      <c r="AA243" s="1261">
        <v>6</v>
      </c>
      <c r="AB243" s="1261">
        <f t="shared" si="89"/>
        <v>144</v>
      </c>
      <c r="AC243" s="554">
        <f t="shared" si="90"/>
        <v>48</v>
      </c>
      <c r="AD243" s="540">
        <f t="shared" si="91"/>
        <v>24464</v>
      </c>
      <c r="AE243" s="1229"/>
    </row>
    <row r="244" spans="1:54" s="1769" customFormat="1" ht="25.5" customHeight="1" x14ac:dyDescent="0.25">
      <c r="A244" s="1753" t="s">
        <v>2626</v>
      </c>
      <c r="BB244" s="1770"/>
    </row>
    <row r="245" spans="1:54" s="398" customFormat="1" ht="78.75" customHeight="1" x14ac:dyDescent="0.3">
      <c r="A245" s="280">
        <v>25</v>
      </c>
      <c r="B245" s="1409" t="s">
        <v>2656</v>
      </c>
      <c r="C245" s="1410" t="s">
        <v>99</v>
      </c>
      <c r="D245" s="1481" t="s">
        <v>1343</v>
      </c>
      <c r="E245" s="1519">
        <v>46064</v>
      </c>
      <c r="F245" s="1519">
        <v>46066</v>
      </c>
      <c r="G245" s="1603" t="s">
        <v>1414</v>
      </c>
      <c r="H245" s="1482"/>
      <c r="I245" s="1411"/>
      <c r="J245" s="1482"/>
      <c r="K245" s="1482"/>
      <c r="L245" s="1411"/>
      <c r="M245" s="1412"/>
      <c r="N245" s="1482"/>
      <c r="O245" s="1414"/>
      <c r="P245" s="1412"/>
      <c r="Q245" s="1482">
        <v>8</v>
      </c>
      <c r="R245" s="1415">
        <v>190</v>
      </c>
      <c r="S245" s="1416">
        <f>Q245*R245</f>
        <v>1520</v>
      </c>
      <c r="T245" s="1482">
        <v>8</v>
      </c>
      <c r="U245" s="1415">
        <v>190</v>
      </c>
      <c r="V245" s="1416">
        <f>T245*U245</f>
        <v>1520</v>
      </c>
      <c r="W245" s="1482">
        <v>8</v>
      </c>
      <c r="X245" s="1415">
        <v>190</v>
      </c>
      <c r="Y245" s="1416">
        <f>W245*X245</f>
        <v>1520</v>
      </c>
      <c r="Z245" s="1412">
        <v>40</v>
      </c>
      <c r="AA245" s="1415">
        <v>6</v>
      </c>
      <c r="AB245" s="1416">
        <f>Z245*AA245</f>
        <v>240</v>
      </c>
      <c r="AE245" s="684">
        <f>H245+K245+N245+Q245+T245+W245+Z245</f>
        <v>64</v>
      </c>
      <c r="AF245" s="1165">
        <f>J245+M245+P245+S245+V245+Y245+AB245</f>
        <v>4800</v>
      </c>
      <c r="AG245" s="869"/>
      <c r="AH245" s="398" t="s">
        <v>2366</v>
      </c>
      <c r="AK245" s="1166"/>
      <c r="AL245" s="884"/>
      <c r="AM245" s="412"/>
      <c r="AO245" s="1166"/>
      <c r="AP245" s="315"/>
      <c r="AQ245" s="315"/>
      <c r="AR245" s="315"/>
      <c r="AS245" s="315"/>
      <c r="AT245" s="315"/>
      <c r="AU245" s="315"/>
      <c r="AV245" s="315"/>
      <c r="AW245" s="315"/>
      <c r="AX245" s="315"/>
      <c r="AY245" s="315"/>
      <c r="AZ245" s="315"/>
      <c r="BA245" s="315"/>
      <c r="BB245" s="412"/>
    </row>
    <row r="246" spans="1:54" s="312" customFormat="1" ht="27" customHeight="1" x14ac:dyDescent="0.3">
      <c r="A246" s="280"/>
      <c r="B246" s="1535" t="s">
        <v>1426</v>
      </c>
      <c r="C246" s="44"/>
      <c r="D246" s="1711"/>
      <c r="E246" s="757"/>
      <c r="F246" s="553"/>
      <c r="G246" s="1206"/>
      <c r="H246" s="552"/>
      <c r="I246" s="553"/>
      <c r="J246" s="538"/>
      <c r="K246" s="266"/>
      <c r="L246" s="252"/>
      <c r="M246" s="538"/>
      <c r="N246" s="266"/>
      <c r="O246" s="781"/>
      <c r="P246" s="538"/>
      <c r="Q246" s="570"/>
      <c r="R246" s="265"/>
      <c r="S246" s="538"/>
      <c r="T246" s="1255"/>
      <c r="U246" s="1261"/>
      <c r="V246" s="538"/>
      <c r="W246" s="1255"/>
      <c r="X246" s="1261"/>
      <c r="Y246" s="538"/>
      <c r="Z246" s="1255"/>
      <c r="AA246" s="1261"/>
      <c r="AB246" s="563"/>
      <c r="AC246" s="1261"/>
      <c r="AD246" s="1261"/>
      <c r="AE246" s="554"/>
      <c r="AF246" s="540"/>
      <c r="AG246" s="532"/>
      <c r="AH246" s="315"/>
      <c r="AI246" s="315"/>
      <c r="AJ246" s="315"/>
      <c r="AK246" s="315"/>
      <c r="AL246" s="315"/>
      <c r="AM246" s="315"/>
      <c r="AN246" s="315"/>
      <c r="AO246" s="315"/>
      <c r="AP246" s="315"/>
      <c r="AQ246" s="315"/>
      <c r="AR246" s="315"/>
      <c r="AS246" s="315"/>
      <c r="AT246" s="315"/>
      <c r="AU246" s="315"/>
      <c r="AV246" s="315"/>
      <c r="AW246" s="315"/>
      <c r="AX246" s="315"/>
      <c r="AY246" s="315"/>
      <c r="AZ246" s="315"/>
      <c r="BA246" s="315"/>
    </row>
    <row r="247" spans="1:54" s="312" customFormat="1" ht="46.5" customHeight="1" x14ac:dyDescent="0.3">
      <c r="A247" s="280">
        <v>26</v>
      </c>
      <c r="B247" s="1441" t="s">
        <v>1522</v>
      </c>
      <c r="C247" s="1409" t="s">
        <v>101</v>
      </c>
      <c r="D247" s="1383" t="s">
        <v>358</v>
      </c>
      <c r="E247" s="1382">
        <v>46068</v>
      </c>
      <c r="F247" s="1382">
        <v>46069</v>
      </c>
      <c r="G247" s="1604" t="s">
        <v>301</v>
      </c>
      <c r="H247" s="1424"/>
      <c r="I247" s="1394"/>
      <c r="J247" s="1393"/>
      <c r="K247" s="1406"/>
      <c r="L247" s="1394"/>
      <c r="M247" s="1412"/>
      <c r="N247" s="1406"/>
      <c r="O247" s="1396"/>
      <c r="P247" s="1395"/>
      <c r="Q247" s="1406">
        <v>2</v>
      </c>
      <c r="R247" s="1385">
        <v>190</v>
      </c>
      <c r="S247" s="1386">
        <f>Q247*R247</f>
        <v>380</v>
      </c>
      <c r="T247" s="1406">
        <v>2</v>
      </c>
      <c r="U247" s="1385">
        <v>190</v>
      </c>
      <c r="V247" s="1386">
        <f>T247*U247</f>
        <v>380</v>
      </c>
      <c r="W247" s="1406">
        <v>2</v>
      </c>
      <c r="X247" s="1385">
        <v>190</v>
      </c>
      <c r="Y247" s="1386">
        <f>W247*X247</f>
        <v>380</v>
      </c>
      <c r="Z247" s="1406">
        <v>6</v>
      </c>
      <c r="AA247" s="1386">
        <v>6</v>
      </c>
      <c r="AB247" s="1386">
        <f>Z247*AA247</f>
        <v>36</v>
      </c>
      <c r="AC247" s="367"/>
      <c r="AD247" s="367"/>
      <c r="AE247" s="554">
        <f>H247+K247+N247+Q247+T247+W247+Z247</f>
        <v>12</v>
      </c>
      <c r="AF247" s="540">
        <f>J247+M247+P247+S247+V247+Y247+AB247</f>
        <v>1176</v>
      </c>
      <c r="AG247" s="1234"/>
      <c r="AH247" s="312">
        <v>6</v>
      </c>
      <c r="AL247" s="890">
        <v>46002</v>
      </c>
      <c r="AM247" s="315"/>
      <c r="AN247" s="367"/>
      <c r="AO247" s="315"/>
      <c r="AP247" s="315"/>
      <c r="AQ247" s="315"/>
      <c r="AR247" s="315"/>
      <c r="AS247" s="315"/>
      <c r="AT247" s="315"/>
      <c r="AU247" s="315"/>
      <c r="AV247" s="315"/>
      <c r="AW247" s="315"/>
      <c r="AX247" s="315"/>
      <c r="AY247" s="315"/>
      <c r="AZ247" s="315"/>
      <c r="BA247" s="315"/>
    </row>
    <row r="248" spans="1:54" s="312" customFormat="1" ht="36" customHeight="1" x14ac:dyDescent="0.25">
      <c r="A248" s="870"/>
      <c r="B248" s="1480" t="s">
        <v>840</v>
      </c>
      <c r="C248" s="298"/>
      <c r="D248" s="1666"/>
      <c r="E248" s="230"/>
      <c r="F248" s="892"/>
      <c r="G248" s="1605"/>
      <c r="H248" s="893"/>
      <c r="I248" s="893"/>
      <c r="J248" s="324"/>
      <c r="K248" s="266"/>
      <c r="L248" s="252"/>
      <c r="M248" s="324"/>
      <c r="N248" s="266"/>
      <c r="O248" s="252"/>
      <c r="P248" s="324"/>
      <c r="Q248" s="266"/>
      <c r="R248" s="252"/>
      <c r="S248" s="324"/>
      <c r="T248" s="1255"/>
      <c r="U248" s="1261"/>
      <c r="V248" s="324"/>
      <c r="W248" s="1255"/>
      <c r="X248" s="1261"/>
      <c r="Y248" s="324"/>
      <c r="Z248" s="1255"/>
      <c r="AA248" s="1261"/>
      <c r="AB248" s="645"/>
      <c r="AC248" s="289"/>
      <c r="AD248" s="289"/>
      <c r="AE248" s="561"/>
      <c r="AF248" s="540"/>
      <c r="AG248" s="644"/>
      <c r="AH248" s="894"/>
      <c r="AI248" s="315"/>
      <c r="AJ248" s="315"/>
      <c r="AK248" s="315"/>
      <c r="AL248" s="315"/>
      <c r="AM248" s="315"/>
      <c r="AN248" s="315"/>
      <c r="AO248" s="315"/>
      <c r="AP248" s="315"/>
      <c r="AQ248" s="315"/>
      <c r="AR248" s="315"/>
      <c r="AS248" s="315"/>
      <c r="AT248" s="315"/>
      <c r="AU248" s="315"/>
      <c r="AV248" s="315"/>
      <c r="AW248" s="315"/>
      <c r="AX248" s="315"/>
      <c r="AY248" s="315"/>
      <c r="AZ248" s="315"/>
      <c r="BA248" s="315"/>
    </row>
    <row r="249" spans="1:54" s="312" customFormat="1" ht="46.5" customHeight="1" x14ac:dyDescent="0.25">
      <c r="A249" s="287">
        <v>27</v>
      </c>
      <c r="B249" s="1526" t="s">
        <v>1484</v>
      </c>
      <c r="C249" s="1466" t="s">
        <v>99</v>
      </c>
      <c r="D249" s="1527" t="s">
        <v>1147</v>
      </c>
      <c r="E249" s="1528">
        <v>46077</v>
      </c>
      <c r="F249" s="1528">
        <v>46080</v>
      </c>
      <c r="G249" s="1606" t="s">
        <v>2181</v>
      </c>
      <c r="H249" s="1520">
        <v>1</v>
      </c>
      <c r="I249" s="1521">
        <v>3400</v>
      </c>
      <c r="J249" s="1522">
        <f>H249*I249</f>
        <v>3400</v>
      </c>
      <c r="K249" s="1520">
        <v>1</v>
      </c>
      <c r="L249" s="313">
        <v>3000</v>
      </c>
      <c r="M249" s="1523">
        <f>K249*L249</f>
        <v>3000</v>
      </c>
      <c r="N249" s="1520">
        <v>1</v>
      </c>
      <c r="O249" s="313">
        <v>2900</v>
      </c>
      <c r="P249" s="1524">
        <f>N249*O249</f>
        <v>2900</v>
      </c>
      <c r="Q249" s="1520">
        <v>18</v>
      </c>
      <c r="R249" s="313">
        <v>190</v>
      </c>
      <c r="S249" s="1525">
        <f>Q249*R249</f>
        <v>3420</v>
      </c>
      <c r="T249" s="1520">
        <v>18</v>
      </c>
      <c r="U249" s="313">
        <v>190</v>
      </c>
      <c r="V249" s="1525">
        <f>T249*U249</f>
        <v>3420</v>
      </c>
      <c r="W249" s="1520">
        <v>18</v>
      </c>
      <c r="X249" s="313">
        <v>190</v>
      </c>
      <c r="Y249" s="1525">
        <f>W249*X249</f>
        <v>3420</v>
      </c>
      <c r="Z249" s="1520">
        <v>57</v>
      </c>
      <c r="AA249" s="1525">
        <v>6</v>
      </c>
      <c r="AB249" s="1525">
        <f>Z249*AA249</f>
        <v>342</v>
      </c>
      <c r="AC249" s="367"/>
      <c r="AD249" s="367"/>
      <c r="AE249" s="898">
        <f>H249+K249+N249+Q249+T249+W249+Z249</f>
        <v>114</v>
      </c>
      <c r="AF249" s="899">
        <f>J249+M249+P249+S249+V249+Y249+AB249</f>
        <v>19902</v>
      </c>
      <c r="AG249" s="900"/>
      <c r="AH249" s="901" t="s">
        <v>2182</v>
      </c>
      <c r="AL249" s="902"/>
      <c r="AM249" s="315"/>
      <c r="AN249" s="367"/>
      <c r="AO249" s="315"/>
      <c r="AP249" s="315"/>
      <c r="AQ249" s="315"/>
      <c r="AR249" s="315"/>
      <c r="AS249" s="315"/>
      <c r="AT249" s="315"/>
      <c r="AU249" s="315"/>
      <c r="AV249" s="315"/>
      <c r="AW249" s="315"/>
      <c r="AX249" s="315"/>
      <c r="AY249" s="315"/>
      <c r="AZ249" s="315"/>
      <c r="BA249" s="315"/>
    </row>
    <row r="250" spans="1:54" s="312" customFormat="1" ht="46.5" customHeight="1" x14ac:dyDescent="0.25">
      <c r="A250" s="870">
        <v>28</v>
      </c>
      <c r="B250" s="1379" t="s">
        <v>2136</v>
      </c>
      <c r="C250" s="1379" t="s">
        <v>99</v>
      </c>
      <c r="D250" s="1529" t="s">
        <v>1147</v>
      </c>
      <c r="E250" s="1404">
        <v>46072</v>
      </c>
      <c r="F250" s="1530">
        <v>46075</v>
      </c>
      <c r="G250" s="1607" t="s">
        <v>1489</v>
      </c>
      <c r="H250" s="1531">
        <v>1</v>
      </c>
      <c r="I250" s="1532">
        <v>3400</v>
      </c>
      <c r="J250" s="1533">
        <f>H250*I250</f>
        <v>3400</v>
      </c>
      <c r="K250" s="1531">
        <v>1</v>
      </c>
      <c r="L250" s="1408">
        <v>3000</v>
      </c>
      <c r="M250" s="1523">
        <f>K250*L250</f>
        <v>3000</v>
      </c>
      <c r="N250" s="1531">
        <v>1</v>
      </c>
      <c r="O250" s="1408">
        <v>2900</v>
      </c>
      <c r="P250" s="1523">
        <f>N250*O250</f>
        <v>2900</v>
      </c>
      <c r="Q250" s="1531">
        <v>18</v>
      </c>
      <c r="R250" s="1408">
        <v>190</v>
      </c>
      <c r="S250" s="1534">
        <f>Q250*R250</f>
        <v>3420</v>
      </c>
      <c r="T250" s="1531">
        <v>18</v>
      </c>
      <c r="U250" s="1408">
        <v>190</v>
      </c>
      <c r="V250" s="1534">
        <f>T250*U250</f>
        <v>3420</v>
      </c>
      <c r="W250" s="1531">
        <v>18</v>
      </c>
      <c r="X250" s="1408">
        <v>190</v>
      </c>
      <c r="Y250" s="1534">
        <f>W250*X250</f>
        <v>3420</v>
      </c>
      <c r="Z250" s="1531">
        <v>57</v>
      </c>
      <c r="AA250" s="1534">
        <v>6</v>
      </c>
      <c r="AB250" s="1534">
        <f>Z250*AA250</f>
        <v>342</v>
      </c>
      <c r="AC250" s="367"/>
      <c r="AD250" s="367"/>
      <c r="AE250" s="903">
        <f>H250+K250+N250+Q250+T250+W250+Z250</f>
        <v>114</v>
      </c>
      <c r="AF250" s="899">
        <f>J250+M250+P250+S250+V250+Y250+AB250</f>
        <v>19902</v>
      </c>
      <c r="AG250" s="900"/>
      <c r="AH250" s="901" t="s">
        <v>2182</v>
      </c>
      <c r="AL250" s="902"/>
      <c r="AM250" s="315"/>
      <c r="AN250" s="367"/>
      <c r="AO250" s="315"/>
      <c r="AP250" s="315"/>
      <c r="AQ250" s="315"/>
      <c r="AR250" s="315"/>
      <c r="AS250" s="315"/>
      <c r="AT250" s="315"/>
      <c r="AU250" s="315"/>
      <c r="AV250" s="315"/>
      <c r="AW250" s="315"/>
      <c r="AX250" s="315"/>
      <c r="AY250" s="315"/>
      <c r="AZ250" s="315"/>
      <c r="BA250" s="315"/>
    </row>
    <row r="251" spans="1:54" s="578" customFormat="1" ht="18.75" x14ac:dyDescent="0.25">
      <c r="A251" s="783"/>
      <c r="B251" s="1480" t="s">
        <v>870</v>
      </c>
      <c r="C251" s="269"/>
      <c r="D251" s="1709"/>
      <c r="E251" s="271"/>
      <c r="F251" s="612"/>
      <c r="G251" s="1600"/>
      <c r="H251" s="612"/>
      <c r="I251" s="612"/>
      <c r="J251" s="645"/>
      <c r="K251" s="273"/>
      <c r="L251" s="272"/>
      <c r="M251" s="645"/>
      <c r="N251" s="273"/>
      <c r="O251" s="272"/>
      <c r="P251" s="645"/>
      <c r="Q251" s="273"/>
      <c r="R251" s="272"/>
      <c r="S251" s="645"/>
      <c r="T251" s="668"/>
      <c r="U251" s="668"/>
      <c r="V251" s="784"/>
      <c r="W251" s="668"/>
      <c r="X251" s="668"/>
      <c r="Y251" s="784"/>
      <c r="Z251" s="668"/>
      <c r="AA251" s="668"/>
      <c r="AB251" s="784"/>
      <c r="AC251" s="668"/>
      <c r="AD251" s="668"/>
      <c r="AE251" s="785"/>
      <c r="AF251" s="786"/>
      <c r="AG251" s="646"/>
      <c r="AH251" s="398"/>
      <c r="AI251" s="315"/>
      <c r="AJ251" s="315"/>
      <c r="AK251" s="315"/>
      <c r="AL251" s="315"/>
      <c r="AM251" s="315"/>
      <c r="AN251" s="315"/>
      <c r="AO251" s="315"/>
      <c r="AP251" s="315"/>
      <c r="AQ251" s="315"/>
      <c r="AR251" s="315"/>
      <c r="AS251" s="315"/>
      <c r="AT251" s="315"/>
      <c r="AU251" s="315"/>
      <c r="AV251" s="315"/>
      <c r="AW251" s="315"/>
      <c r="AX251" s="315"/>
      <c r="AY251" s="315"/>
      <c r="AZ251" s="315"/>
      <c r="BA251" s="315"/>
    </row>
    <row r="252" spans="1:54" s="367" customFormat="1" ht="46.5" customHeight="1" x14ac:dyDescent="0.25">
      <c r="A252" s="870">
        <v>29</v>
      </c>
      <c r="B252" s="1379" t="s">
        <v>2207</v>
      </c>
      <c r="C252" s="1442" t="s">
        <v>101</v>
      </c>
      <c r="D252" s="1383" t="s">
        <v>375</v>
      </c>
      <c r="E252" s="1382">
        <v>46052</v>
      </c>
      <c r="F252" s="1382">
        <v>46053</v>
      </c>
      <c r="G252" s="1381" t="s">
        <v>783</v>
      </c>
      <c r="H252" s="1424">
        <v>2</v>
      </c>
      <c r="I252" s="1394">
        <v>4100</v>
      </c>
      <c r="J252" s="1393">
        <f>H252*I252</f>
        <v>8200</v>
      </c>
      <c r="K252" s="1424">
        <v>2</v>
      </c>
      <c r="L252" s="1394">
        <v>3350</v>
      </c>
      <c r="M252" s="1395">
        <f>K252*L252</f>
        <v>6700</v>
      </c>
      <c r="N252" s="1424">
        <v>2</v>
      </c>
      <c r="O252" s="1385">
        <v>2900</v>
      </c>
      <c r="P252" s="1395">
        <f>N252*O252</f>
        <v>5800</v>
      </c>
      <c r="Q252" s="1424">
        <v>26</v>
      </c>
      <c r="R252" s="1385">
        <v>190</v>
      </c>
      <c r="S252" s="1386">
        <f>Q252*R252</f>
        <v>4940</v>
      </c>
      <c r="T252" s="1424">
        <v>15</v>
      </c>
      <c r="U252" s="1385">
        <v>190</v>
      </c>
      <c r="V252" s="1386">
        <f>T252*U252</f>
        <v>2850</v>
      </c>
      <c r="W252" s="1424">
        <v>15</v>
      </c>
      <c r="X252" s="1385">
        <v>190</v>
      </c>
      <c r="Y252" s="1386">
        <f>W252*X252</f>
        <v>2850</v>
      </c>
      <c r="Z252" s="1406">
        <v>62</v>
      </c>
      <c r="AA252" s="1386">
        <v>6</v>
      </c>
      <c r="AB252" s="1386">
        <f>Z252*AA252</f>
        <v>372</v>
      </c>
      <c r="AE252" s="539">
        <f>H252+K252+N252+Q252+T252+W252+Z252</f>
        <v>124</v>
      </c>
      <c r="AF252" s="540">
        <f>J252+M252+P252+S252+V252+Y252+AB252</f>
        <v>31712</v>
      </c>
      <c r="AG252" s="904"/>
      <c r="AH252" s="367" t="s">
        <v>2182</v>
      </c>
      <c r="AI252" s="905">
        <v>46013</v>
      </c>
      <c r="AJ252" s="315"/>
      <c r="AK252" s="315"/>
      <c r="AL252" s="315"/>
      <c r="AM252" s="315"/>
      <c r="AN252" s="315"/>
      <c r="AO252" s="315"/>
      <c r="AP252" s="315"/>
      <c r="AQ252" s="315"/>
      <c r="AR252" s="315"/>
      <c r="AS252" s="315"/>
      <c r="AT252" s="315"/>
      <c r="AU252" s="315"/>
      <c r="AV252" s="315"/>
      <c r="AW252" s="315"/>
      <c r="AX252" s="315"/>
      <c r="AY252" s="315"/>
      <c r="AZ252" s="315"/>
      <c r="BA252" s="315"/>
      <c r="BB252" s="413"/>
    </row>
    <row r="253" spans="1:54" s="312" customFormat="1" ht="46.5" customHeight="1" x14ac:dyDescent="0.25">
      <c r="A253" s="280">
        <v>30</v>
      </c>
      <c r="B253" s="1509" t="s">
        <v>2209</v>
      </c>
      <c r="C253" s="1463" t="s">
        <v>101</v>
      </c>
      <c r="D253" s="1481" t="s">
        <v>340</v>
      </c>
      <c r="E253" s="1428">
        <v>46059</v>
      </c>
      <c r="F253" s="1428">
        <v>46060</v>
      </c>
      <c r="G253" s="1467" t="s">
        <v>2098</v>
      </c>
      <c r="H253" s="1448">
        <v>1</v>
      </c>
      <c r="I253" s="1411">
        <v>4100</v>
      </c>
      <c r="J253" s="1482">
        <f>H253*I253</f>
        <v>4100</v>
      </c>
      <c r="K253" s="1448">
        <v>1</v>
      </c>
      <c r="L253" s="1411">
        <v>3350</v>
      </c>
      <c r="M253" s="1412">
        <f>K253*L253</f>
        <v>3350</v>
      </c>
      <c r="N253" s="1448">
        <v>1</v>
      </c>
      <c r="O253" s="1415">
        <v>2900</v>
      </c>
      <c r="P253" s="1412">
        <f>N253*O253</f>
        <v>2900</v>
      </c>
      <c r="Q253" s="1448">
        <v>22</v>
      </c>
      <c r="R253" s="1415">
        <v>190</v>
      </c>
      <c r="S253" s="1416">
        <f>Q253*R253</f>
        <v>4180</v>
      </c>
      <c r="T253" s="1448">
        <v>11</v>
      </c>
      <c r="U253" s="1415">
        <v>190</v>
      </c>
      <c r="V253" s="1416">
        <f>T253*U253</f>
        <v>2090</v>
      </c>
      <c r="W253" s="1448">
        <v>11</v>
      </c>
      <c r="X253" s="1415">
        <v>190</v>
      </c>
      <c r="Y253" s="1416">
        <f>W253*X253</f>
        <v>2090</v>
      </c>
      <c r="Z253" s="1413">
        <v>47</v>
      </c>
      <c r="AA253" s="1416">
        <v>6</v>
      </c>
      <c r="AB253" s="1416">
        <f>Z253*AA253</f>
        <v>282</v>
      </c>
      <c r="AE253" s="561">
        <f>H253+K253+N253+Q253+T253+W253+Z253</f>
        <v>94</v>
      </c>
      <c r="AF253" s="782">
        <f>J253+M253+P253+S253+V253+Y253+AB253</f>
        <v>18992</v>
      </c>
      <c r="AG253" s="904"/>
      <c r="AH253" s="367" t="s">
        <v>2182</v>
      </c>
      <c r="AI253" s="905">
        <v>46013</v>
      </c>
      <c r="AJ253" s="315"/>
      <c r="AK253" s="315"/>
      <c r="AL253" s="315"/>
      <c r="AM253" s="315"/>
      <c r="AN253" s="315"/>
      <c r="AO253" s="315"/>
      <c r="AP253" s="315"/>
      <c r="AQ253" s="315"/>
      <c r="AR253" s="315"/>
      <c r="AS253" s="315"/>
      <c r="AT253" s="315"/>
      <c r="AU253" s="315"/>
      <c r="AV253" s="315"/>
      <c r="AW253" s="315"/>
      <c r="AX253" s="315"/>
      <c r="AY253" s="315"/>
      <c r="AZ253" s="315"/>
      <c r="BA253" s="315"/>
    </row>
    <row r="254" spans="1:54" s="312" customFormat="1" ht="49.5" customHeight="1" x14ac:dyDescent="0.3">
      <c r="A254" s="279"/>
      <c r="B254" s="1480" t="s">
        <v>1427</v>
      </c>
      <c r="C254" s="298"/>
      <c r="D254" s="1694"/>
      <c r="E254" s="304"/>
      <c r="F254" s="333"/>
      <c r="G254" s="1608"/>
      <c r="H254" s="744"/>
      <c r="I254" s="333"/>
      <c r="J254" s="324"/>
      <c r="K254" s="301"/>
      <c r="L254" s="276"/>
      <c r="M254" s="324"/>
      <c r="N254" s="301"/>
      <c r="O254" s="639"/>
      <c r="P254" s="324"/>
      <c r="Q254" s="487"/>
      <c r="R254" s="639"/>
      <c r="S254" s="624"/>
      <c r="T254" s="522"/>
      <c r="U254" s="523"/>
      <c r="V254" s="624"/>
      <c r="W254" s="522"/>
      <c r="X254" s="523"/>
      <c r="Y254" s="624"/>
      <c r="Z254" s="522"/>
      <c r="AA254" s="523"/>
      <c r="AB254" s="624"/>
      <c r="AC254" s="642"/>
      <c r="AD254" s="527"/>
      <c r="AE254" s="530"/>
      <c r="AF254" s="540"/>
      <c r="AG254" s="731"/>
      <c r="AH254" s="755"/>
      <c r="AI254" s="1257"/>
      <c r="AJ254" s="1257"/>
      <c r="AK254" s="1257"/>
      <c r="AL254" s="1257"/>
      <c r="AM254" s="1257"/>
      <c r="AN254" s="315"/>
      <c r="AO254" s="315"/>
      <c r="AP254" s="315"/>
      <c r="AQ254" s="315"/>
      <c r="AR254" s="315"/>
      <c r="AS254" s="315"/>
      <c r="AT254" s="315"/>
      <c r="AU254" s="315"/>
      <c r="AV254" s="315"/>
      <c r="AW254" s="315"/>
      <c r="AX254" s="315"/>
      <c r="AY254" s="315"/>
      <c r="AZ254" s="315"/>
      <c r="BA254" s="315"/>
    </row>
    <row r="255" spans="1:54" s="312" customFormat="1" ht="108.75" customHeight="1" x14ac:dyDescent="0.25">
      <c r="A255" s="870">
        <v>31</v>
      </c>
      <c r="B255" s="1536" t="s">
        <v>2017</v>
      </c>
      <c r="C255" s="1426" t="s">
        <v>102</v>
      </c>
      <c r="D255" s="1428" t="s">
        <v>2021</v>
      </c>
      <c r="E255" s="1428">
        <v>46074</v>
      </c>
      <c r="F255" s="1428">
        <v>46075</v>
      </c>
      <c r="G255" s="1604" t="s">
        <v>301</v>
      </c>
      <c r="H255" s="1424"/>
      <c r="I255" s="1394"/>
      <c r="J255" s="1393"/>
      <c r="K255" s="1406"/>
      <c r="L255" s="1394"/>
      <c r="M255" s="1412"/>
      <c r="N255" s="1406"/>
      <c r="O255" s="1396"/>
      <c r="P255" s="1395"/>
      <c r="Q255" s="1406">
        <v>36</v>
      </c>
      <c r="R255" s="1385">
        <v>190</v>
      </c>
      <c r="S255" s="1386">
        <f>Q255*R255</f>
        <v>6840</v>
      </c>
      <c r="T255" s="1406">
        <v>36</v>
      </c>
      <c r="U255" s="1385">
        <v>190</v>
      </c>
      <c r="V255" s="1386">
        <f>T255*U255</f>
        <v>6840</v>
      </c>
      <c r="W255" s="1406">
        <v>36</v>
      </c>
      <c r="X255" s="1385">
        <v>190</v>
      </c>
      <c r="Y255" s="1386">
        <f>W255*X255</f>
        <v>6840</v>
      </c>
      <c r="Z255" s="1406">
        <v>108</v>
      </c>
      <c r="AA255" s="1386">
        <v>6</v>
      </c>
      <c r="AB255" s="1386">
        <f>Z255*AA255</f>
        <v>648</v>
      </c>
      <c r="AE255" s="554">
        <f>Q255+T255+W255+Z255</f>
        <v>216</v>
      </c>
      <c r="AF255" s="540">
        <v>21168</v>
      </c>
      <c r="AG255" s="906">
        <f>K255+N255+Q255+T255+W255+Z255+AE255</f>
        <v>432</v>
      </c>
      <c r="AH255" s="367"/>
      <c r="AI255" s="315"/>
      <c r="AJ255" s="315"/>
      <c r="AK255" s="315"/>
      <c r="AL255" s="315"/>
      <c r="AM255" s="315"/>
      <c r="AN255" s="315"/>
      <c r="AO255" s="315"/>
      <c r="AP255" s="315"/>
      <c r="AQ255" s="315"/>
      <c r="AR255" s="315"/>
      <c r="AS255" s="315"/>
      <c r="AT255" s="315"/>
      <c r="AU255" s="315"/>
      <c r="AV255" s="315"/>
      <c r="AW255" s="315"/>
      <c r="AX255" s="315"/>
      <c r="AY255" s="315"/>
      <c r="AZ255" s="315"/>
      <c r="BA255" s="315"/>
    </row>
    <row r="256" spans="1:54" s="312" customFormat="1" ht="98.25" customHeight="1" x14ac:dyDescent="0.3">
      <c r="A256" s="280">
        <v>32</v>
      </c>
      <c r="B256" s="1536" t="s">
        <v>2017</v>
      </c>
      <c r="C256" s="1426" t="s">
        <v>102</v>
      </c>
      <c r="D256" s="1428" t="s">
        <v>2021</v>
      </c>
      <c r="E256" s="1428">
        <v>46046</v>
      </c>
      <c r="F256" s="1428">
        <v>46047</v>
      </c>
      <c r="G256" s="1604" t="s">
        <v>301</v>
      </c>
      <c r="H256" s="1424">
        <v>12</v>
      </c>
      <c r="I256" s="1394">
        <v>3400</v>
      </c>
      <c r="J256" s="1393">
        <f>H256*I256</f>
        <v>40800</v>
      </c>
      <c r="K256" s="1406">
        <v>12</v>
      </c>
      <c r="L256" s="1394">
        <v>3000</v>
      </c>
      <c r="M256" s="1412">
        <f>K256*L256</f>
        <v>36000</v>
      </c>
      <c r="N256" s="1406">
        <v>12</v>
      </c>
      <c r="O256" s="1396">
        <v>2900</v>
      </c>
      <c r="P256" s="1395">
        <f>N256*O256</f>
        <v>34800</v>
      </c>
      <c r="Q256" s="1406">
        <v>36</v>
      </c>
      <c r="R256" s="1385">
        <v>190</v>
      </c>
      <c r="S256" s="1386">
        <f>Q256*R256</f>
        <v>6840</v>
      </c>
      <c r="T256" s="1406">
        <v>36</v>
      </c>
      <c r="U256" s="1385">
        <v>190</v>
      </c>
      <c r="V256" s="1386">
        <f>T256*U256</f>
        <v>6840</v>
      </c>
      <c r="W256" s="1406">
        <v>36</v>
      </c>
      <c r="X256" s="1385">
        <v>190</v>
      </c>
      <c r="Y256" s="1386">
        <f>W256*X256</f>
        <v>6840</v>
      </c>
      <c r="Z256" s="1406">
        <v>108</v>
      </c>
      <c r="AA256" s="1386">
        <v>6</v>
      </c>
      <c r="AB256" s="1386">
        <f>Z256*AA256</f>
        <v>648</v>
      </c>
      <c r="AE256" s="554">
        <v>252</v>
      </c>
      <c r="AF256" s="540">
        <v>132768</v>
      </c>
      <c r="AG256" s="532"/>
      <c r="AH256" s="367"/>
      <c r="AI256" s="315"/>
      <c r="AJ256" s="315"/>
      <c r="AK256" s="315"/>
      <c r="AL256" s="315"/>
      <c r="AM256" s="315"/>
      <c r="AN256" s="315"/>
      <c r="AO256" s="315"/>
      <c r="AP256" s="315"/>
      <c r="AQ256" s="315"/>
      <c r="AR256" s="315"/>
      <c r="AS256" s="315"/>
      <c r="AT256" s="315"/>
      <c r="AU256" s="315"/>
      <c r="AV256" s="315"/>
      <c r="AW256" s="315"/>
      <c r="AX256" s="315"/>
      <c r="AY256" s="315"/>
      <c r="AZ256" s="315"/>
      <c r="BA256" s="315"/>
    </row>
    <row r="257" spans="1:55" ht="35.25" customHeight="1" x14ac:dyDescent="0.25">
      <c r="A257" s="560"/>
      <c r="B257" s="1349" t="s">
        <v>2655</v>
      </c>
      <c r="C257" s="261"/>
      <c r="D257" s="1690"/>
      <c r="E257" s="953"/>
      <c r="F257" s="953"/>
      <c r="G257" s="569"/>
      <c r="H257" s="563"/>
      <c r="I257" s="266"/>
      <c r="J257" s="252"/>
      <c r="K257" s="563"/>
      <c r="L257" s="266"/>
      <c r="M257" s="781"/>
      <c r="N257" s="563"/>
      <c r="O257" s="266"/>
      <c r="P257" s="265"/>
      <c r="Q257" s="563"/>
      <c r="R257" s="1348"/>
      <c r="S257" s="1363"/>
      <c r="T257" s="563"/>
      <c r="U257" s="1348"/>
      <c r="V257" s="1363"/>
      <c r="W257" s="563"/>
      <c r="X257" s="1348"/>
      <c r="Y257" s="1363"/>
      <c r="Z257" s="563"/>
      <c r="AA257" s="1363"/>
      <c r="AB257" s="1363"/>
      <c r="AC257" s="554"/>
      <c r="AD257" s="540"/>
      <c r="AE257" s="1341"/>
    </row>
    <row r="258" spans="1:55" s="367" customFormat="1" ht="46.5" customHeight="1" x14ac:dyDescent="0.25">
      <c r="A258" s="870">
        <v>7</v>
      </c>
      <c r="B258" s="230" t="s">
        <v>1273</v>
      </c>
      <c r="C258" s="230" t="s">
        <v>99</v>
      </c>
      <c r="D258" s="1712" t="s">
        <v>341</v>
      </c>
      <c r="E258" s="571">
        <v>46211</v>
      </c>
      <c r="F258" s="571">
        <v>46214</v>
      </c>
      <c r="G258" s="1609" t="s">
        <v>2190</v>
      </c>
      <c r="H258" s="1190">
        <v>2</v>
      </c>
      <c r="I258" s="895">
        <v>3400</v>
      </c>
      <c r="J258" s="896">
        <f>H258*I258</f>
        <v>6800</v>
      </c>
      <c r="K258" s="1190">
        <v>2</v>
      </c>
      <c r="L258" s="870">
        <v>3000</v>
      </c>
      <c r="M258" s="897">
        <f>K258*L258</f>
        <v>6000</v>
      </c>
      <c r="N258" s="1190">
        <v>2</v>
      </c>
      <c r="O258" s="870">
        <v>2900</v>
      </c>
      <c r="P258" s="897">
        <f>N258*O258</f>
        <v>5800</v>
      </c>
      <c r="Q258" s="1190">
        <v>28</v>
      </c>
      <c r="R258" s="870">
        <v>190</v>
      </c>
      <c r="S258" s="1364">
        <f>Q258*R258</f>
        <v>5320</v>
      </c>
      <c r="T258" s="1190">
        <v>28</v>
      </c>
      <c r="U258" s="870">
        <v>190</v>
      </c>
      <c r="V258" s="1364">
        <f>T258*U258</f>
        <v>5320</v>
      </c>
      <c r="W258" s="1190">
        <v>28</v>
      </c>
      <c r="X258" s="870">
        <v>190</v>
      </c>
      <c r="Y258" s="1364">
        <f>W258*X258</f>
        <v>5320</v>
      </c>
      <c r="Z258" s="1190">
        <v>90</v>
      </c>
      <c r="AA258" s="1364">
        <v>6</v>
      </c>
      <c r="AB258" s="1364">
        <f>Z258*AA258</f>
        <v>540</v>
      </c>
      <c r="AC258" s="1262"/>
      <c r="AD258" s="1262"/>
      <c r="AE258" s="1191">
        <f>J258+M258+P258+S258+V258+Y258+AB258</f>
        <v>35100</v>
      </c>
      <c r="AF258" s="899">
        <f>L258+O258+R258+U258+X258+AA258+AD258</f>
        <v>6476</v>
      </c>
      <c r="AG258" s="1211"/>
      <c r="AH258" s="315"/>
      <c r="AI258" s="315"/>
      <c r="AJ258" s="315"/>
      <c r="AK258" s="315"/>
      <c r="AL258" s="315"/>
      <c r="AM258" s="315"/>
      <c r="AN258" s="315"/>
      <c r="AO258" s="315"/>
      <c r="AP258" s="315"/>
    </row>
    <row r="259" spans="1:55" s="312" customFormat="1" ht="46.5" customHeight="1" x14ac:dyDescent="0.25">
      <c r="A259" s="287">
        <v>8</v>
      </c>
      <c r="B259" s="1192" t="s">
        <v>1272</v>
      </c>
      <c r="C259" s="880" t="s">
        <v>99</v>
      </c>
      <c r="D259" s="1713" t="s">
        <v>1072</v>
      </c>
      <c r="E259" s="1193">
        <v>46231</v>
      </c>
      <c r="F259" s="1193">
        <v>46234</v>
      </c>
      <c r="G259" s="1610" t="s">
        <v>2190</v>
      </c>
      <c r="H259" s="1194">
        <v>2</v>
      </c>
      <c r="I259" s="1195">
        <v>3400</v>
      </c>
      <c r="J259" s="1196">
        <f>H259*I259</f>
        <v>6800</v>
      </c>
      <c r="K259" s="1194">
        <v>2</v>
      </c>
      <c r="L259" s="287">
        <v>3000</v>
      </c>
      <c r="M259" s="1197">
        <f>K259*L259</f>
        <v>6000</v>
      </c>
      <c r="N259" s="1194">
        <v>2</v>
      </c>
      <c r="O259" s="287">
        <v>2900</v>
      </c>
      <c r="P259" s="1197">
        <f>N259*O259</f>
        <v>5800</v>
      </c>
      <c r="Q259" s="1194">
        <v>28</v>
      </c>
      <c r="R259" s="287">
        <v>190</v>
      </c>
      <c r="S259" s="1198">
        <f>Q259*R259</f>
        <v>5320</v>
      </c>
      <c r="T259" s="1194">
        <v>28</v>
      </c>
      <c r="U259" s="287">
        <v>190</v>
      </c>
      <c r="V259" s="1198">
        <f>T259*U259</f>
        <v>5320</v>
      </c>
      <c r="W259" s="1194">
        <v>28</v>
      </c>
      <c r="X259" s="287">
        <v>190</v>
      </c>
      <c r="Y259" s="1198">
        <f>W259*X259</f>
        <v>5320</v>
      </c>
      <c r="Z259" s="1194">
        <v>90</v>
      </c>
      <c r="AA259" s="1198">
        <v>6</v>
      </c>
      <c r="AB259" s="1198">
        <f>Z259*AA259</f>
        <v>540</v>
      </c>
      <c r="AC259" s="1198"/>
      <c r="AD259" s="1198"/>
      <c r="AE259" s="1199">
        <f>J259+M259+P259+S259+V259+Y259+AB259</f>
        <v>35100</v>
      </c>
      <c r="AF259" s="1200">
        <f>L259+O259+R259+U259+X259+AA259+AD259</f>
        <v>6476</v>
      </c>
      <c r="AG259" s="1201"/>
      <c r="AH259" s="315"/>
      <c r="AI259" s="315"/>
      <c r="AJ259" s="315"/>
      <c r="AK259" s="315"/>
      <c r="AL259" s="315"/>
      <c r="AM259" s="315"/>
      <c r="AN259" s="315"/>
      <c r="AO259" s="315"/>
      <c r="AP259" s="315"/>
    </row>
    <row r="260" spans="1:55" s="1016" customFormat="1" ht="23.25" customHeight="1" x14ac:dyDescent="0.25">
      <c r="A260" s="1753" t="s">
        <v>2619</v>
      </c>
      <c r="B260" s="1786"/>
      <c r="C260" s="300"/>
      <c r="D260" s="1700"/>
      <c r="E260" s="1043"/>
      <c r="F260" s="1043"/>
      <c r="G260" s="601"/>
      <c r="H260" s="324"/>
      <c r="I260" s="301"/>
      <c r="J260" s="276"/>
      <c r="K260" s="324"/>
      <c r="L260" s="301"/>
      <c r="M260" s="639"/>
      <c r="N260" s="324"/>
      <c r="O260" s="487"/>
      <c r="P260" s="639"/>
      <c r="Q260" s="324"/>
      <c r="R260" s="487"/>
      <c r="S260" s="1251"/>
      <c r="T260" s="324"/>
      <c r="U260" s="487"/>
      <c r="V260" s="1251"/>
      <c r="W260" s="324"/>
      <c r="X260" s="487"/>
      <c r="Y260" s="1251"/>
      <c r="Z260" s="622"/>
      <c r="AA260" s="1251"/>
      <c r="AB260" s="1251"/>
      <c r="AC260" s="486"/>
      <c r="AD260" s="540"/>
      <c r="AE260" s="1044"/>
      <c r="AJ260" s="934"/>
      <c r="AK260" s="934"/>
      <c r="AL260" s="934"/>
      <c r="AM260" s="934"/>
      <c r="AN260" s="934"/>
      <c r="AO260" s="934"/>
      <c r="AP260" s="934"/>
      <c r="AQ260" s="934"/>
      <c r="AR260" s="934"/>
      <c r="AS260" s="934"/>
      <c r="AT260" s="934"/>
      <c r="AU260" s="934"/>
      <c r="AV260" s="934"/>
      <c r="AW260" s="934"/>
      <c r="AX260" s="934"/>
      <c r="AY260" s="934"/>
      <c r="AZ260" s="934"/>
      <c r="BA260" s="934"/>
      <c r="BB260" s="934"/>
      <c r="BC260" s="934"/>
    </row>
    <row r="261" spans="1:55" ht="46.5" customHeight="1" x14ac:dyDescent="0.25">
      <c r="A261" s="1255">
        <v>152</v>
      </c>
      <c r="B261" s="1239" t="s">
        <v>1523</v>
      </c>
      <c r="C261" s="1239" t="s">
        <v>101</v>
      </c>
      <c r="D261" s="1698" t="s">
        <v>358</v>
      </c>
      <c r="E261" s="953">
        <v>46095</v>
      </c>
      <c r="F261" s="953">
        <v>46096</v>
      </c>
      <c r="G261" s="1611" t="s">
        <v>301</v>
      </c>
      <c r="H261" s="567"/>
      <c r="I261" s="576"/>
      <c r="J261" s="259"/>
      <c r="K261" s="568"/>
      <c r="L261" s="576"/>
      <c r="M261" s="781"/>
      <c r="N261" s="568"/>
      <c r="O261" s="573"/>
      <c r="P261" s="781"/>
      <c r="Q261" s="568">
        <v>4</v>
      </c>
      <c r="R261" s="560">
        <v>190</v>
      </c>
      <c r="S261" s="289">
        <f>Q261*R261</f>
        <v>760</v>
      </c>
      <c r="T261" s="568">
        <v>4</v>
      </c>
      <c r="U261" s="560">
        <v>190</v>
      </c>
      <c r="V261" s="289">
        <f>T261*U261</f>
        <v>760</v>
      </c>
      <c r="W261" s="568">
        <v>4</v>
      </c>
      <c r="X261" s="560">
        <v>190</v>
      </c>
      <c r="Y261" s="289">
        <f>W261*X261</f>
        <v>760</v>
      </c>
      <c r="Z261" s="568">
        <v>12</v>
      </c>
      <c r="AA261" s="289">
        <v>6</v>
      </c>
      <c r="AB261" s="289">
        <f>Z261*AA261</f>
        <v>72</v>
      </c>
      <c r="AC261" s="561">
        <f>H261+K261+N261+Q261+T261+W261+Z261</f>
        <v>24</v>
      </c>
      <c r="AD261" s="540">
        <f>J261+M261+P261+S261+V261+Y261+AB261</f>
        <v>2352</v>
      </c>
      <c r="AE261" s="1226"/>
      <c r="AF261" s="1004">
        <v>12</v>
      </c>
    </row>
    <row r="262" spans="1:55" ht="46.5" customHeight="1" x14ac:dyDescent="0.25">
      <c r="A262" s="1255">
        <v>153</v>
      </c>
      <c r="B262" s="261" t="s">
        <v>1524</v>
      </c>
      <c r="C262" s="261" t="s">
        <v>100</v>
      </c>
      <c r="D262" s="1690" t="s">
        <v>358</v>
      </c>
      <c r="E262" s="953">
        <v>46130</v>
      </c>
      <c r="F262" s="953">
        <v>46131</v>
      </c>
      <c r="G262" s="1612" t="s">
        <v>301</v>
      </c>
      <c r="H262" s="538"/>
      <c r="I262" s="266"/>
      <c r="J262" s="252"/>
      <c r="K262" s="563"/>
      <c r="L262" s="266"/>
      <c r="M262" s="781"/>
      <c r="N262" s="563"/>
      <c r="O262" s="570"/>
      <c r="P262" s="265"/>
      <c r="Q262" s="563">
        <v>2</v>
      </c>
      <c r="R262" s="1255">
        <v>190</v>
      </c>
      <c r="S262" s="1261">
        <f>Q262*R262</f>
        <v>380</v>
      </c>
      <c r="T262" s="563">
        <v>2</v>
      </c>
      <c r="U262" s="1255">
        <v>190</v>
      </c>
      <c r="V262" s="1261">
        <f>T262*U262</f>
        <v>380</v>
      </c>
      <c r="W262" s="563">
        <v>2</v>
      </c>
      <c r="X262" s="1255">
        <v>190</v>
      </c>
      <c r="Y262" s="1261">
        <f>W262*X262</f>
        <v>380</v>
      </c>
      <c r="Z262" s="563">
        <v>6</v>
      </c>
      <c r="AA262" s="1261">
        <v>6</v>
      </c>
      <c r="AB262" s="1261">
        <f>Z262*AA262</f>
        <v>36</v>
      </c>
      <c r="AC262" s="554">
        <f>H262+K262+N262+Q262+T262+W262+Z262</f>
        <v>12</v>
      </c>
      <c r="AD262" s="540">
        <f>J262+M262+P262+S262+V262+Y262+AB262</f>
        <v>1176</v>
      </c>
      <c r="AE262" s="1226"/>
    </row>
    <row r="263" spans="1:55" ht="46.5" customHeight="1" x14ac:dyDescent="0.25">
      <c r="A263" s="1255">
        <v>154</v>
      </c>
      <c r="B263" s="261" t="s">
        <v>1526</v>
      </c>
      <c r="C263" s="261" t="s">
        <v>101</v>
      </c>
      <c r="D263" s="1690" t="s">
        <v>358</v>
      </c>
      <c r="E263" s="953">
        <v>46277</v>
      </c>
      <c r="F263" s="953">
        <v>46278</v>
      </c>
      <c r="G263" s="1612" t="s">
        <v>301</v>
      </c>
      <c r="H263" s="538">
        <v>2</v>
      </c>
      <c r="I263" s="266">
        <v>4100</v>
      </c>
      <c r="J263" s="252">
        <f>I263*H263</f>
        <v>8200</v>
      </c>
      <c r="K263" s="563">
        <v>2</v>
      </c>
      <c r="L263" s="266">
        <v>3350</v>
      </c>
      <c r="M263" s="781">
        <f>K263*L263</f>
        <v>6700</v>
      </c>
      <c r="N263" s="563">
        <v>2</v>
      </c>
      <c r="O263" s="570">
        <v>3000</v>
      </c>
      <c r="P263" s="265">
        <f>N263*O263</f>
        <v>6000</v>
      </c>
      <c r="Q263" s="563">
        <v>8</v>
      </c>
      <c r="R263" s="1255">
        <v>190</v>
      </c>
      <c r="S263" s="1261">
        <f>Q263*R263</f>
        <v>1520</v>
      </c>
      <c r="T263" s="563">
        <v>8</v>
      </c>
      <c r="U263" s="1255">
        <v>190</v>
      </c>
      <c r="V263" s="1261">
        <f>T263*U263</f>
        <v>1520</v>
      </c>
      <c r="W263" s="563">
        <v>8</v>
      </c>
      <c r="X263" s="1255">
        <v>190</v>
      </c>
      <c r="Y263" s="1261">
        <f>W263*X263</f>
        <v>1520</v>
      </c>
      <c r="Z263" s="563">
        <v>24</v>
      </c>
      <c r="AA263" s="1261">
        <v>6</v>
      </c>
      <c r="AB263" s="1261">
        <f>Z263*AA263</f>
        <v>144</v>
      </c>
      <c r="AC263" s="554">
        <f>H263+K263+N263+Q263+T263+W263+Z263</f>
        <v>54</v>
      </c>
      <c r="AD263" s="540">
        <f>J263+M263+P263+S263+V263+Y263+AB263</f>
        <v>25604</v>
      </c>
      <c r="AE263" s="1226"/>
    </row>
    <row r="264" spans="1:55" ht="46.5" customHeight="1" x14ac:dyDescent="0.25">
      <c r="A264" s="1255">
        <v>155</v>
      </c>
      <c r="B264" s="1236" t="s">
        <v>1527</v>
      </c>
      <c r="C264" s="1236" t="s">
        <v>100</v>
      </c>
      <c r="D264" s="1697" t="s">
        <v>358</v>
      </c>
      <c r="E264" s="953">
        <v>46319</v>
      </c>
      <c r="F264" s="953">
        <v>46320</v>
      </c>
      <c r="G264" s="1613" t="s">
        <v>301</v>
      </c>
      <c r="H264" s="538">
        <v>2</v>
      </c>
      <c r="I264" s="266">
        <v>4100</v>
      </c>
      <c r="J264" s="252">
        <f>I264*H264</f>
        <v>8200</v>
      </c>
      <c r="K264" s="563">
        <v>2</v>
      </c>
      <c r="L264" s="266">
        <v>3350</v>
      </c>
      <c r="M264" s="781">
        <f>K264*L264</f>
        <v>6700</v>
      </c>
      <c r="N264" s="563">
        <v>2</v>
      </c>
      <c r="O264" s="570">
        <v>3000</v>
      </c>
      <c r="P264" s="265">
        <f>N264*O264</f>
        <v>6000</v>
      </c>
      <c r="Q264" s="564">
        <v>8</v>
      </c>
      <c r="R264" s="1237">
        <v>190</v>
      </c>
      <c r="S264" s="290">
        <f>Q264*R264</f>
        <v>1520</v>
      </c>
      <c r="T264" s="564">
        <v>8</v>
      </c>
      <c r="U264" s="1237">
        <v>190</v>
      </c>
      <c r="V264" s="290">
        <f>T264*U264</f>
        <v>1520</v>
      </c>
      <c r="W264" s="564">
        <v>8</v>
      </c>
      <c r="X264" s="1237">
        <v>190</v>
      </c>
      <c r="Y264" s="290">
        <f>W264*X264</f>
        <v>1520</v>
      </c>
      <c r="Z264" s="564">
        <v>24</v>
      </c>
      <c r="AA264" s="290">
        <v>6</v>
      </c>
      <c r="AB264" s="290">
        <f>Z264*AA264</f>
        <v>144</v>
      </c>
      <c r="AC264" s="558">
        <f>H264+K264+N264+Q264+T264+W264+Z264</f>
        <v>54</v>
      </c>
      <c r="AD264" s="540">
        <f>J264+M264+P264+S264+V264+Y264+AB264</f>
        <v>25604</v>
      </c>
      <c r="AE264" s="1226"/>
    </row>
    <row r="265" spans="1:55" ht="46.5" customHeight="1" x14ac:dyDescent="0.25">
      <c r="A265" s="1255">
        <v>156</v>
      </c>
      <c r="B265" s="1236" t="s">
        <v>1525</v>
      </c>
      <c r="C265" s="1236" t="s">
        <v>100</v>
      </c>
      <c r="D265" s="1697" t="s">
        <v>358</v>
      </c>
      <c r="E265" s="953">
        <v>46186</v>
      </c>
      <c r="F265" s="953">
        <v>46187</v>
      </c>
      <c r="G265" s="1613" t="s">
        <v>301</v>
      </c>
      <c r="H265" s="556"/>
      <c r="I265" s="572"/>
      <c r="J265" s="278"/>
      <c r="K265" s="564"/>
      <c r="L265" s="572"/>
      <c r="M265" s="299"/>
      <c r="N265" s="564"/>
      <c r="O265" s="565"/>
      <c r="P265" s="288"/>
      <c r="Q265" s="564">
        <v>4</v>
      </c>
      <c r="R265" s="1237">
        <v>190</v>
      </c>
      <c r="S265" s="290">
        <f>Q265*R265</f>
        <v>760</v>
      </c>
      <c r="T265" s="564">
        <v>4</v>
      </c>
      <c r="U265" s="1237">
        <v>190</v>
      </c>
      <c r="V265" s="290">
        <f>T265*U265</f>
        <v>760</v>
      </c>
      <c r="W265" s="564">
        <v>4</v>
      </c>
      <c r="X265" s="1237">
        <v>190</v>
      </c>
      <c r="Y265" s="290">
        <f>W265*X265</f>
        <v>760</v>
      </c>
      <c r="Z265" s="564">
        <v>12</v>
      </c>
      <c r="AA265" s="290">
        <v>6</v>
      </c>
      <c r="AB265" s="290">
        <f>Z265*AA265</f>
        <v>72</v>
      </c>
      <c r="AC265" s="558">
        <f>H265+K265+N265+Q265+T265+W265+Z265</f>
        <v>24</v>
      </c>
      <c r="AD265" s="540">
        <f>J265+M265+P265+S265+V265+Y265+AB265</f>
        <v>2352</v>
      </c>
      <c r="AE265" s="1226"/>
    </row>
    <row r="266" spans="1:55" s="1016" customFormat="1" ht="33" customHeight="1" x14ac:dyDescent="0.25">
      <c r="A266" s="321"/>
      <c r="B266" s="543" t="s">
        <v>1427</v>
      </c>
      <c r="C266" s="300"/>
      <c r="D266" s="1700"/>
      <c r="E266" s="1043"/>
      <c r="F266" s="1043"/>
      <c r="G266" s="1614"/>
      <c r="H266" s="324"/>
      <c r="I266" s="301"/>
      <c r="J266" s="276"/>
      <c r="K266" s="622"/>
      <c r="L266" s="301"/>
      <c r="M266" s="639"/>
      <c r="N266" s="622"/>
      <c r="O266" s="640"/>
      <c r="P266" s="639"/>
      <c r="Q266" s="622"/>
      <c r="R266" s="487"/>
      <c r="S266" s="1251"/>
      <c r="T266" s="622"/>
      <c r="U266" s="487"/>
      <c r="V266" s="1251"/>
      <c r="W266" s="622"/>
      <c r="X266" s="487"/>
      <c r="Y266" s="1251"/>
      <c r="Z266" s="622"/>
      <c r="AA266" s="1251"/>
      <c r="AB266" s="1251"/>
      <c r="AC266" s="486"/>
      <c r="AD266" s="540"/>
      <c r="AE266" s="1044"/>
      <c r="AJ266" s="934"/>
      <c r="AK266" s="934"/>
      <c r="AL266" s="934"/>
      <c r="AM266" s="934"/>
      <c r="AN266" s="934"/>
      <c r="AO266" s="934"/>
      <c r="AP266" s="934"/>
      <c r="AQ266" s="934"/>
      <c r="AR266" s="934"/>
      <c r="AS266" s="934"/>
      <c r="AT266" s="934"/>
      <c r="AU266" s="934"/>
      <c r="AV266" s="934"/>
      <c r="AW266" s="934"/>
      <c r="AX266" s="934"/>
      <c r="AY266" s="934"/>
      <c r="AZ266" s="934"/>
      <c r="BA266" s="934"/>
      <c r="BB266" s="934"/>
      <c r="BC266" s="934"/>
    </row>
    <row r="267" spans="1:55" ht="107.25" customHeight="1" x14ac:dyDescent="0.25">
      <c r="A267" s="560">
        <v>157</v>
      </c>
      <c r="B267" s="536" t="s">
        <v>2017</v>
      </c>
      <c r="C267" s="611" t="s">
        <v>102</v>
      </c>
      <c r="D267" s="1443" t="s">
        <v>2021</v>
      </c>
      <c r="E267" s="953">
        <v>46102</v>
      </c>
      <c r="F267" s="953">
        <v>46103</v>
      </c>
      <c r="G267" s="1612"/>
      <c r="H267" s="538"/>
      <c r="I267" s="266"/>
      <c r="J267" s="252"/>
      <c r="K267" s="563"/>
      <c r="L267" s="266"/>
      <c r="M267" s="781"/>
      <c r="N267" s="563"/>
      <c r="O267" s="570"/>
      <c r="P267" s="265"/>
      <c r="Q267" s="563">
        <v>36</v>
      </c>
      <c r="R267" s="1255">
        <v>190</v>
      </c>
      <c r="S267" s="1261">
        <f t="shared" ref="S267:S276" si="92">Q267*R267</f>
        <v>6840</v>
      </c>
      <c r="T267" s="563">
        <v>36</v>
      </c>
      <c r="U267" s="1255">
        <v>190</v>
      </c>
      <c r="V267" s="1261">
        <f t="shared" ref="V267:V276" si="93">T267*U267</f>
        <v>6840</v>
      </c>
      <c r="W267" s="563">
        <v>36</v>
      </c>
      <c r="X267" s="1255">
        <v>190</v>
      </c>
      <c r="Y267" s="1261">
        <f t="shared" ref="Y267:Y276" si="94">W267*X267</f>
        <v>6840</v>
      </c>
      <c r="Z267" s="563">
        <v>108</v>
      </c>
      <c r="AA267" s="1261">
        <v>6</v>
      </c>
      <c r="AB267" s="1261">
        <f t="shared" ref="AB267:AB276" si="95">Z267*AA267</f>
        <v>648</v>
      </c>
      <c r="AC267" s="554">
        <f>H269+K269+N269+Q267+T267+W267+Z267</f>
        <v>240</v>
      </c>
      <c r="AD267" s="540">
        <f>J269+M269+P269+S267+V267+Y267+AB267</f>
        <v>95568</v>
      </c>
      <c r="AE267" s="1226"/>
      <c r="AF267" s="1004">
        <v>36</v>
      </c>
    </row>
    <row r="268" spans="1:55" ht="106.5" customHeight="1" x14ac:dyDescent="0.25">
      <c r="A268" s="1255">
        <v>158</v>
      </c>
      <c r="B268" s="536" t="s">
        <v>2017</v>
      </c>
      <c r="C268" s="611" t="s">
        <v>102</v>
      </c>
      <c r="D268" s="1443" t="s">
        <v>2021</v>
      </c>
      <c r="E268" s="953">
        <v>46123</v>
      </c>
      <c r="F268" s="953">
        <v>46124</v>
      </c>
      <c r="G268" s="1612" t="s">
        <v>301</v>
      </c>
      <c r="H268" s="538"/>
      <c r="I268" s="266"/>
      <c r="J268" s="252"/>
      <c r="K268" s="563"/>
      <c r="L268" s="266"/>
      <c r="M268" s="781"/>
      <c r="N268" s="563"/>
      <c r="O268" s="570"/>
      <c r="P268" s="265"/>
      <c r="Q268" s="563">
        <v>36</v>
      </c>
      <c r="R268" s="1255">
        <v>190</v>
      </c>
      <c r="S268" s="1261">
        <f t="shared" si="92"/>
        <v>6840</v>
      </c>
      <c r="T268" s="563">
        <v>36</v>
      </c>
      <c r="U268" s="1255">
        <v>190</v>
      </c>
      <c r="V268" s="1261">
        <f t="shared" si="93"/>
        <v>6840</v>
      </c>
      <c r="W268" s="563">
        <v>36</v>
      </c>
      <c r="X268" s="1255">
        <v>190</v>
      </c>
      <c r="Y268" s="1261">
        <f t="shared" si="94"/>
        <v>6840</v>
      </c>
      <c r="Z268" s="563">
        <v>108</v>
      </c>
      <c r="AA268" s="1261">
        <v>6</v>
      </c>
      <c r="AB268" s="1261">
        <f t="shared" si="95"/>
        <v>648</v>
      </c>
      <c r="AC268" s="554">
        <f>H270+K270+N270+Q268+T268+W268+Z268</f>
        <v>228</v>
      </c>
      <c r="AD268" s="540">
        <f>J270+M270+P270+S268+V268+Y268+AB268</f>
        <v>58368</v>
      </c>
      <c r="AE268" s="1226"/>
      <c r="AF268" s="1004">
        <v>24</v>
      </c>
    </row>
    <row r="269" spans="1:55" ht="124.5" customHeight="1" x14ac:dyDescent="0.25">
      <c r="A269" s="560">
        <v>159</v>
      </c>
      <c r="B269" s="536" t="s">
        <v>2018</v>
      </c>
      <c r="C269" s="611" t="s">
        <v>99</v>
      </c>
      <c r="D269" s="1443" t="s">
        <v>2022</v>
      </c>
      <c r="E269" s="953">
        <v>46142</v>
      </c>
      <c r="F269" s="953">
        <v>46145</v>
      </c>
      <c r="G269" s="1612" t="s">
        <v>301</v>
      </c>
      <c r="H269" s="538">
        <v>8</v>
      </c>
      <c r="I269" s="266">
        <v>3400</v>
      </c>
      <c r="J269" s="252">
        <f>H269*I269</f>
        <v>27200</v>
      </c>
      <c r="K269" s="563">
        <v>8</v>
      </c>
      <c r="L269" s="266">
        <v>3000</v>
      </c>
      <c r="M269" s="781">
        <f>K269*L269</f>
        <v>24000</v>
      </c>
      <c r="N269" s="563">
        <v>8</v>
      </c>
      <c r="O269" s="570">
        <v>2900</v>
      </c>
      <c r="P269" s="265">
        <f>N269*O269</f>
        <v>23200</v>
      </c>
      <c r="Q269" s="563">
        <v>24</v>
      </c>
      <c r="R269" s="1255">
        <v>190</v>
      </c>
      <c r="S269" s="1261">
        <f t="shared" si="92"/>
        <v>4560</v>
      </c>
      <c r="T269" s="563">
        <v>24</v>
      </c>
      <c r="U269" s="1255">
        <v>190</v>
      </c>
      <c r="V269" s="1261">
        <f t="shared" si="93"/>
        <v>4560</v>
      </c>
      <c r="W269" s="563">
        <v>24</v>
      </c>
      <c r="X269" s="1255">
        <v>190</v>
      </c>
      <c r="Y269" s="1261">
        <f t="shared" si="94"/>
        <v>4560</v>
      </c>
      <c r="Z269" s="563">
        <v>72</v>
      </c>
      <c r="AA269" s="1261">
        <v>6</v>
      </c>
      <c r="AB269" s="1261">
        <f t="shared" si="95"/>
        <v>432</v>
      </c>
      <c r="AC269" s="554">
        <f>H271+K271+N271+Q269+T269+W269+Z269</f>
        <v>144</v>
      </c>
      <c r="AD269" s="540">
        <f>J271+M271+P271+S269+V269+Y269+AB269</f>
        <v>14112</v>
      </c>
      <c r="AE269" s="1226"/>
      <c r="AF269" s="1004">
        <v>24</v>
      </c>
    </row>
    <row r="270" spans="1:55" ht="107.25" customHeight="1" x14ac:dyDescent="0.25">
      <c r="A270" s="1255">
        <v>160</v>
      </c>
      <c r="B270" s="536" t="s">
        <v>2019</v>
      </c>
      <c r="C270" s="611" t="s">
        <v>101</v>
      </c>
      <c r="D270" s="1443" t="s">
        <v>358</v>
      </c>
      <c r="E270" s="953">
        <v>46142</v>
      </c>
      <c r="F270" s="953">
        <v>46145</v>
      </c>
      <c r="G270" s="1612" t="s">
        <v>301</v>
      </c>
      <c r="H270" s="538">
        <v>4</v>
      </c>
      <c r="I270" s="266">
        <v>3400</v>
      </c>
      <c r="J270" s="252">
        <f>H270*I270</f>
        <v>13600</v>
      </c>
      <c r="K270" s="563">
        <v>4</v>
      </c>
      <c r="L270" s="266">
        <v>3000</v>
      </c>
      <c r="M270" s="781">
        <f>K270*L270</f>
        <v>12000</v>
      </c>
      <c r="N270" s="563">
        <v>4</v>
      </c>
      <c r="O270" s="570">
        <v>2900</v>
      </c>
      <c r="P270" s="265">
        <f>N270*O270</f>
        <v>11600</v>
      </c>
      <c r="Q270" s="563">
        <v>12</v>
      </c>
      <c r="R270" s="1255">
        <v>190</v>
      </c>
      <c r="S270" s="1261">
        <f t="shared" si="92"/>
        <v>2280</v>
      </c>
      <c r="T270" s="563">
        <v>12</v>
      </c>
      <c r="U270" s="1255">
        <v>190</v>
      </c>
      <c r="V270" s="1261">
        <f t="shared" si="93"/>
        <v>2280</v>
      </c>
      <c r="W270" s="563">
        <v>12</v>
      </c>
      <c r="X270" s="1255">
        <v>190</v>
      </c>
      <c r="Y270" s="1261">
        <f t="shared" si="94"/>
        <v>2280</v>
      </c>
      <c r="Z270" s="563">
        <v>36</v>
      </c>
      <c r="AA270" s="1261">
        <v>6</v>
      </c>
      <c r="AB270" s="1261">
        <f t="shared" si="95"/>
        <v>216</v>
      </c>
      <c r="AC270" s="554">
        <f>H270+K270+N270+Q270+T270+W270+Z270</f>
        <v>84</v>
      </c>
      <c r="AD270" s="540">
        <f>J270+M270+P270+S270+V270+Y270+AB270</f>
        <v>44256</v>
      </c>
      <c r="AE270" s="1226"/>
      <c r="AF270" s="1004">
        <v>24</v>
      </c>
    </row>
    <row r="271" spans="1:55" ht="96" customHeight="1" x14ac:dyDescent="0.25">
      <c r="A271" s="560">
        <v>161</v>
      </c>
      <c r="B271" s="536" t="s">
        <v>2017</v>
      </c>
      <c r="C271" s="611" t="s">
        <v>102</v>
      </c>
      <c r="D271" s="1443" t="s">
        <v>2021</v>
      </c>
      <c r="E271" s="953">
        <v>46172</v>
      </c>
      <c r="F271" s="953">
        <v>46173</v>
      </c>
      <c r="G271" s="1612" t="s">
        <v>301</v>
      </c>
      <c r="H271" s="538"/>
      <c r="I271" s="266"/>
      <c r="J271" s="252"/>
      <c r="K271" s="563"/>
      <c r="L271" s="266"/>
      <c r="M271" s="781"/>
      <c r="N271" s="563"/>
      <c r="O271" s="570"/>
      <c r="P271" s="265"/>
      <c r="Q271" s="563">
        <v>36</v>
      </c>
      <c r="R271" s="1255">
        <v>190</v>
      </c>
      <c r="S271" s="1261">
        <f t="shared" si="92"/>
        <v>6840</v>
      </c>
      <c r="T271" s="563">
        <v>36</v>
      </c>
      <c r="U271" s="1255">
        <v>190</v>
      </c>
      <c r="V271" s="1261">
        <f t="shared" si="93"/>
        <v>6840</v>
      </c>
      <c r="W271" s="563">
        <v>36</v>
      </c>
      <c r="X271" s="1255">
        <v>190</v>
      </c>
      <c r="Y271" s="1261">
        <f t="shared" si="94"/>
        <v>6840</v>
      </c>
      <c r="Z271" s="563">
        <v>108</v>
      </c>
      <c r="AA271" s="1261">
        <v>6</v>
      </c>
      <c r="AB271" s="1261">
        <f t="shared" si="95"/>
        <v>648</v>
      </c>
      <c r="AC271" s="554">
        <f>H273+K273+N273+Q271+T271+W271+Z271</f>
        <v>216</v>
      </c>
      <c r="AD271" s="540">
        <f>J273+M273+P273+S271+V271+Y271+AB271</f>
        <v>21168</v>
      </c>
      <c r="AE271" s="1226"/>
      <c r="AF271" s="1004">
        <v>36</v>
      </c>
    </row>
    <row r="272" spans="1:55" ht="107.25" customHeight="1" x14ac:dyDescent="0.25">
      <c r="A272" s="1255">
        <v>162</v>
      </c>
      <c r="B272" s="536" t="s">
        <v>2017</v>
      </c>
      <c r="C272" s="611" t="s">
        <v>102</v>
      </c>
      <c r="D272" s="1443" t="s">
        <v>2021</v>
      </c>
      <c r="E272" s="953">
        <v>46193</v>
      </c>
      <c r="F272" s="953">
        <v>46194</v>
      </c>
      <c r="G272" s="1612" t="s">
        <v>301</v>
      </c>
      <c r="H272" s="538"/>
      <c r="I272" s="266"/>
      <c r="J272" s="252"/>
      <c r="K272" s="563"/>
      <c r="L272" s="266"/>
      <c r="M272" s="781"/>
      <c r="N272" s="563"/>
      <c r="O272" s="570"/>
      <c r="P272" s="265"/>
      <c r="Q272" s="563">
        <v>36</v>
      </c>
      <c r="R272" s="1255">
        <v>190</v>
      </c>
      <c r="S272" s="1261">
        <f t="shared" si="92"/>
        <v>6840</v>
      </c>
      <c r="T272" s="563">
        <v>36</v>
      </c>
      <c r="U272" s="1255">
        <v>190</v>
      </c>
      <c r="V272" s="1261">
        <f t="shared" si="93"/>
        <v>6840</v>
      </c>
      <c r="W272" s="563">
        <v>36</v>
      </c>
      <c r="X272" s="1255">
        <v>190</v>
      </c>
      <c r="Y272" s="1261">
        <f t="shared" si="94"/>
        <v>6840</v>
      </c>
      <c r="Z272" s="563">
        <v>108</v>
      </c>
      <c r="AA272" s="1261">
        <v>6</v>
      </c>
      <c r="AB272" s="1261">
        <f t="shared" si="95"/>
        <v>648</v>
      </c>
      <c r="AC272" s="554">
        <f>H275+K275+N275+Q272+T272+W272+Z272</f>
        <v>216</v>
      </c>
      <c r="AD272" s="540">
        <f>J275+M275+P275+S272+V272+Y272+AB272</f>
        <v>21168</v>
      </c>
      <c r="AE272" s="1226"/>
      <c r="AF272" s="1004">
        <v>24</v>
      </c>
    </row>
    <row r="273" spans="1:56" ht="108.75" customHeight="1" x14ac:dyDescent="0.25">
      <c r="A273" s="560">
        <v>163</v>
      </c>
      <c r="B273" s="536" t="s">
        <v>2020</v>
      </c>
      <c r="C273" s="611" t="s">
        <v>100</v>
      </c>
      <c r="D273" s="1443" t="s">
        <v>340</v>
      </c>
      <c r="E273" s="953">
        <v>46284</v>
      </c>
      <c r="F273" s="953">
        <v>46285</v>
      </c>
      <c r="G273" s="1612" t="s">
        <v>301</v>
      </c>
      <c r="H273" s="538"/>
      <c r="I273" s="266"/>
      <c r="J273" s="252"/>
      <c r="K273" s="563"/>
      <c r="L273" s="266"/>
      <c r="M273" s="781"/>
      <c r="N273" s="563"/>
      <c r="O273" s="570"/>
      <c r="P273" s="265"/>
      <c r="Q273" s="563">
        <v>12</v>
      </c>
      <c r="R273" s="1255">
        <v>190</v>
      </c>
      <c r="S273" s="1261">
        <f t="shared" si="92"/>
        <v>2280</v>
      </c>
      <c r="T273" s="563">
        <v>12</v>
      </c>
      <c r="U273" s="1255">
        <v>190</v>
      </c>
      <c r="V273" s="1261">
        <f t="shared" si="93"/>
        <v>2280</v>
      </c>
      <c r="W273" s="563">
        <v>12</v>
      </c>
      <c r="X273" s="1255">
        <v>190</v>
      </c>
      <c r="Y273" s="1261">
        <f t="shared" si="94"/>
        <v>2280</v>
      </c>
      <c r="Z273" s="563">
        <v>36</v>
      </c>
      <c r="AA273" s="1261">
        <v>6</v>
      </c>
      <c r="AB273" s="1261">
        <f t="shared" si="95"/>
        <v>216</v>
      </c>
      <c r="AC273" s="554">
        <f>H273+K273+N273+Q273+T273+W273+Z273</f>
        <v>72</v>
      </c>
      <c r="AD273" s="540">
        <f>J273+M273+P273+S273+V273+Y273+AB273</f>
        <v>7056</v>
      </c>
      <c r="AE273" s="1226"/>
      <c r="AF273" s="1004">
        <v>24</v>
      </c>
    </row>
    <row r="274" spans="1:56" ht="110.25" customHeight="1" x14ac:dyDescent="0.25">
      <c r="A274" s="1255">
        <v>164</v>
      </c>
      <c r="B274" s="536" t="s">
        <v>2020</v>
      </c>
      <c r="C274" s="611" t="s">
        <v>100</v>
      </c>
      <c r="D274" s="1443" t="s">
        <v>2021</v>
      </c>
      <c r="E274" s="953">
        <v>46284</v>
      </c>
      <c r="F274" s="953">
        <v>46285</v>
      </c>
      <c r="G274" s="1612" t="s">
        <v>301</v>
      </c>
      <c r="H274" s="538"/>
      <c r="I274" s="266"/>
      <c r="J274" s="252"/>
      <c r="K274" s="563"/>
      <c r="L274" s="266"/>
      <c r="M274" s="781"/>
      <c r="N274" s="563"/>
      <c r="O274" s="570"/>
      <c r="P274" s="265"/>
      <c r="Q274" s="563">
        <v>12</v>
      </c>
      <c r="R274" s="1255">
        <v>190</v>
      </c>
      <c r="S274" s="1261">
        <f t="shared" si="92"/>
        <v>2280</v>
      </c>
      <c r="T274" s="563">
        <v>12</v>
      </c>
      <c r="U274" s="1255">
        <v>190</v>
      </c>
      <c r="V274" s="1261">
        <f t="shared" si="93"/>
        <v>2280</v>
      </c>
      <c r="W274" s="563">
        <v>12</v>
      </c>
      <c r="X274" s="1255">
        <v>190</v>
      </c>
      <c r="Y274" s="1261">
        <f t="shared" si="94"/>
        <v>2280</v>
      </c>
      <c r="Z274" s="563">
        <v>108</v>
      </c>
      <c r="AA274" s="1261">
        <v>6</v>
      </c>
      <c r="AB274" s="1261">
        <f t="shared" si="95"/>
        <v>648</v>
      </c>
      <c r="AC274" s="554">
        <f>H274+K274+N274+Q274+T274+W274+Z274</f>
        <v>144</v>
      </c>
      <c r="AD274" s="540">
        <f>J274+M274+P274+S274+V274+Y274+AB274</f>
        <v>7488</v>
      </c>
      <c r="AE274" s="1226"/>
    </row>
    <row r="275" spans="1:56" ht="110.25" customHeight="1" x14ac:dyDescent="0.25">
      <c r="A275" s="560">
        <v>165</v>
      </c>
      <c r="B275" s="536" t="s">
        <v>2017</v>
      </c>
      <c r="C275" s="611" t="s">
        <v>102</v>
      </c>
      <c r="D275" s="1443" t="s">
        <v>2021</v>
      </c>
      <c r="E275" s="953">
        <v>46319</v>
      </c>
      <c r="F275" s="953">
        <v>46320</v>
      </c>
      <c r="G275" s="1612" t="s">
        <v>301</v>
      </c>
      <c r="H275" s="538"/>
      <c r="I275" s="266"/>
      <c r="J275" s="252"/>
      <c r="K275" s="563"/>
      <c r="L275" s="266"/>
      <c r="M275" s="781"/>
      <c r="N275" s="563"/>
      <c r="O275" s="570"/>
      <c r="P275" s="265"/>
      <c r="Q275" s="563">
        <v>36</v>
      </c>
      <c r="R275" s="1255">
        <v>190</v>
      </c>
      <c r="S275" s="1261">
        <f t="shared" si="92"/>
        <v>6840</v>
      </c>
      <c r="T275" s="563">
        <v>36</v>
      </c>
      <c r="U275" s="1255">
        <v>190</v>
      </c>
      <c r="V275" s="1261">
        <f t="shared" si="93"/>
        <v>6840</v>
      </c>
      <c r="W275" s="563">
        <v>36</v>
      </c>
      <c r="X275" s="1255">
        <v>190</v>
      </c>
      <c r="Y275" s="1261">
        <f t="shared" si="94"/>
        <v>6840</v>
      </c>
      <c r="Z275" s="563">
        <v>108</v>
      </c>
      <c r="AA275" s="1261">
        <v>6</v>
      </c>
      <c r="AB275" s="1261">
        <f t="shared" si="95"/>
        <v>648</v>
      </c>
      <c r="AC275" s="554">
        <f>H275+K275+N275+Q275+T275+W275+Z275</f>
        <v>216</v>
      </c>
      <c r="AD275" s="540">
        <f>J275+M275+P275+S275+V275+Y275+AB275</f>
        <v>21168</v>
      </c>
      <c r="AE275" s="1226"/>
    </row>
    <row r="276" spans="1:56" ht="99.75" customHeight="1" x14ac:dyDescent="0.25">
      <c r="A276" s="1255">
        <v>166</v>
      </c>
      <c r="B276" s="536" t="s">
        <v>2017</v>
      </c>
      <c r="C276" s="611" t="s">
        <v>102</v>
      </c>
      <c r="D276" s="1443" t="s">
        <v>2021</v>
      </c>
      <c r="E276" s="953">
        <v>46347</v>
      </c>
      <c r="F276" s="953">
        <v>46348</v>
      </c>
      <c r="G276" s="1612" t="s">
        <v>301</v>
      </c>
      <c r="H276" s="538"/>
      <c r="I276" s="266"/>
      <c r="J276" s="252"/>
      <c r="K276" s="563"/>
      <c r="L276" s="266"/>
      <c r="M276" s="781"/>
      <c r="N276" s="563"/>
      <c r="O276" s="570"/>
      <c r="P276" s="265"/>
      <c r="Q276" s="563">
        <v>36</v>
      </c>
      <c r="R276" s="1255">
        <v>190</v>
      </c>
      <c r="S276" s="1261">
        <f t="shared" si="92"/>
        <v>6840</v>
      </c>
      <c r="T276" s="563">
        <v>36</v>
      </c>
      <c r="U276" s="1255">
        <v>190</v>
      </c>
      <c r="V276" s="1261">
        <f t="shared" si="93"/>
        <v>6840</v>
      </c>
      <c r="W276" s="563">
        <v>36</v>
      </c>
      <c r="X276" s="1255">
        <v>190</v>
      </c>
      <c r="Y276" s="1261">
        <f t="shared" si="94"/>
        <v>6840</v>
      </c>
      <c r="Z276" s="563">
        <v>108</v>
      </c>
      <c r="AA276" s="1261">
        <v>6</v>
      </c>
      <c r="AB276" s="1261">
        <f t="shared" si="95"/>
        <v>648</v>
      </c>
      <c r="AC276" s="554">
        <f>H276+K276+N276+Q276+T276+W276+Z276</f>
        <v>216</v>
      </c>
      <c r="AD276" s="540">
        <f>J276+M276+P276+S276+V276+Y276+AB276</f>
        <v>21168</v>
      </c>
      <c r="AE276" s="1226"/>
    </row>
    <row r="277" spans="1:56" s="1792" customFormat="1" ht="34.5" customHeight="1" x14ac:dyDescent="0.25">
      <c r="A277" s="1795" t="s">
        <v>2610</v>
      </c>
    </row>
    <row r="278" spans="1:56" s="790" customFormat="1" ht="46.5" customHeight="1" x14ac:dyDescent="0.25">
      <c r="A278" s="1255">
        <v>167</v>
      </c>
      <c r="B278" s="261" t="s">
        <v>1582</v>
      </c>
      <c r="C278" s="261" t="s">
        <v>102</v>
      </c>
      <c r="D278" s="1690" t="s">
        <v>1295</v>
      </c>
      <c r="E278" s="953">
        <v>46114</v>
      </c>
      <c r="F278" s="953">
        <v>46117</v>
      </c>
      <c r="G278" s="569" t="s">
        <v>1483</v>
      </c>
      <c r="H278" s="538">
        <v>2</v>
      </c>
      <c r="I278" s="266">
        <v>4100</v>
      </c>
      <c r="J278" s="252">
        <f>H278*I278</f>
        <v>8200</v>
      </c>
      <c r="K278" s="538">
        <v>2</v>
      </c>
      <c r="L278" s="266">
        <v>3350</v>
      </c>
      <c r="M278" s="265">
        <f>K278*L278</f>
        <v>6700</v>
      </c>
      <c r="N278" s="538">
        <v>2</v>
      </c>
      <c r="O278" s="266">
        <v>3000</v>
      </c>
      <c r="P278" s="265">
        <f>N278*O278</f>
        <v>6000</v>
      </c>
      <c r="Q278" s="538">
        <v>14</v>
      </c>
      <c r="R278" s="1255">
        <v>190</v>
      </c>
      <c r="S278" s="1261">
        <f>Q278*R278</f>
        <v>2660</v>
      </c>
      <c r="T278" s="538">
        <v>12</v>
      </c>
      <c r="U278" s="1255">
        <v>190</v>
      </c>
      <c r="V278" s="1261">
        <f>T278*U278</f>
        <v>2280</v>
      </c>
      <c r="W278" s="538">
        <v>12</v>
      </c>
      <c r="X278" s="1255">
        <v>190</v>
      </c>
      <c r="Y278" s="1261">
        <f>W278*X278</f>
        <v>2280</v>
      </c>
      <c r="Z278" s="563">
        <v>50</v>
      </c>
      <c r="AA278" s="1261">
        <v>6</v>
      </c>
      <c r="AB278" s="1261">
        <f>Z278*AA278</f>
        <v>300</v>
      </c>
      <c r="AC278" s="539">
        <f>H278+K278+N278+Q278+T278+W278+Z278</f>
        <v>94</v>
      </c>
      <c r="AD278" s="540">
        <f>J278+M278+P278+S278+V278+Y278+AB278</f>
        <v>28420</v>
      </c>
      <c r="AE278" s="1038"/>
      <c r="AF278" s="790">
        <v>16</v>
      </c>
      <c r="AI278" s="1021"/>
      <c r="AJ278" s="934"/>
      <c r="AK278" s="934"/>
      <c r="AL278" s="934"/>
      <c r="AM278" s="934"/>
      <c r="AN278" s="934"/>
      <c r="AO278" s="934"/>
      <c r="AP278" s="934"/>
      <c r="AQ278" s="934"/>
      <c r="AR278" s="934"/>
      <c r="AS278" s="934"/>
      <c r="AT278" s="934"/>
      <c r="AU278" s="934"/>
      <c r="AV278" s="934"/>
      <c r="AW278" s="934"/>
      <c r="AX278" s="934"/>
      <c r="AY278" s="934"/>
      <c r="AZ278" s="934"/>
      <c r="BA278" s="934"/>
      <c r="BB278" s="934"/>
      <c r="BC278" s="934"/>
      <c r="BD278" s="1031"/>
    </row>
    <row r="279" spans="1:56" ht="46.5" customHeight="1" x14ac:dyDescent="0.25">
      <c r="A279" s="560">
        <v>168</v>
      </c>
      <c r="B279" s="1239" t="s">
        <v>178</v>
      </c>
      <c r="C279" s="1239" t="s">
        <v>100</v>
      </c>
      <c r="D279" s="1698" t="s">
        <v>340</v>
      </c>
      <c r="E279" s="941">
        <v>46296</v>
      </c>
      <c r="F279" s="941">
        <v>46299</v>
      </c>
      <c r="G279" s="598" t="s">
        <v>1483</v>
      </c>
      <c r="H279" s="567">
        <v>2</v>
      </c>
      <c r="I279" s="576">
        <v>4100</v>
      </c>
      <c r="J279" s="259">
        <f>H279*I279</f>
        <v>8200</v>
      </c>
      <c r="K279" s="567">
        <v>2</v>
      </c>
      <c r="L279" s="576">
        <v>3350</v>
      </c>
      <c r="M279" s="781">
        <f>K279*L279</f>
        <v>6700</v>
      </c>
      <c r="N279" s="567">
        <v>2</v>
      </c>
      <c r="O279" s="576">
        <v>3000</v>
      </c>
      <c r="P279" s="781">
        <f>N279*O279</f>
        <v>6000</v>
      </c>
      <c r="Q279" s="567">
        <v>14</v>
      </c>
      <c r="R279" s="560">
        <v>190</v>
      </c>
      <c r="S279" s="289">
        <f>Q279*R279</f>
        <v>2660</v>
      </c>
      <c r="T279" s="567">
        <v>12</v>
      </c>
      <c r="U279" s="560">
        <v>190</v>
      </c>
      <c r="V279" s="289">
        <f>T279*U279</f>
        <v>2280</v>
      </c>
      <c r="W279" s="567">
        <v>12</v>
      </c>
      <c r="X279" s="560">
        <v>190</v>
      </c>
      <c r="Y279" s="289">
        <f>W279*X279</f>
        <v>2280</v>
      </c>
      <c r="Z279" s="568">
        <v>48</v>
      </c>
      <c r="AA279" s="289">
        <v>6</v>
      </c>
      <c r="AB279" s="289">
        <f>Z279*AA279</f>
        <v>288</v>
      </c>
      <c r="AC279" s="561">
        <f>H279+K279+N279+Q279+T279+W279+Z279</f>
        <v>92</v>
      </c>
      <c r="AD279" s="782">
        <f>J279+M279+P279+S279+V279+Y279+AB279</f>
        <v>28408</v>
      </c>
      <c r="AE279" s="1226"/>
    </row>
    <row r="280" spans="1:56" ht="46.5" customHeight="1" x14ac:dyDescent="0.25">
      <c r="A280" s="1255">
        <v>169</v>
      </c>
      <c r="B280" s="261" t="s">
        <v>173</v>
      </c>
      <c r="C280" s="261" t="s">
        <v>101</v>
      </c>
      <c r="D280" s="1690" t="s">
        <v>340</v>
      </c>
      <c r="E280" s="953">
        <v>46170</v>
      </c>
      <c r="F280" s="953">
        <v>46173</v>
      </c>
      <c r="G280" s="569" t="s">
        <v>1483</v>
      </c>
      <c r="H280" s="538">
        <v>3</v>
      </c>
      <c r="I280" s="266">
        <v>4100</v>
      </c>
      <c r="J280" s="252">
        <f>H280*I280</f>
        <v>12300</v>
      </c>
      <c r="K280" s="538">
        <v>3</v>
      </c>
      <c r="L280" s="266">
        <v>3350</v>
      </c>
      <c r="M280" s="781">
        <f>K280*L280</f>
        <v>10050</v>
      </c>
      <c r="N280" s="538">
        <v>3</v>
      </c>
      <c r="O280" s="266">
        <v>3000</v>
      </c>
      <c r="P280" s="265">
        <f>N280*O280</f>
        <v>9000</v>
      </c>
      <c r="Q280" s="538">
        <v>21</v>
      </c>
      <c r="R280" s="1255">
        <v>190</v>
      </c>
      <c r="S280" s="1261">
        <f>Q280*R280</f>
        <v>3990</v>
      </c>
      <c r="T280" s="538">
        <v>18</v>
      </c>
      <c r="U280" s="1255">
        <v>190</v>
      </c>
      <c r="V280" s="1261">
        <f>T280*U280</f>
        <v>3420</v>
      </c>
      <c r="W280" s="538">
        <v>18</v>
      </c>
      <c r="X280" s="1255">
        <v>190</v>
      </c>
      <c r="Y280" s="1261">
        <f>W280*X280</f>
        <v>3420</v>
      </c>
      <c r="Z280" s="563">
        <v>73</v>
      </c>
      <c r="AA280" s="1261">
        <v>6</v>
      </c>
      <c r="AB280" s="1261">
        <f>Z280*AA280</f>
        <v>438</v>
      </c>
      <c r="AC280" s="554">
        <f>H280+K280+N280+Q280+T280+W280+Z280</f>
        <v>139</v>
      </c>
      <c r="AD280" s="540">
        <f>J280+M280+P280+S280+V280+Y280+AB280</f>
        <v>42618</v>
      </c>
      <c r="AE280" s="1226"/>
    </row>
    <row r="281" spans="1:56" ht="46.5" customHeight="1" x14ac:dyDescent="0.25">
      <c r="A281" s="560">
        <v>170</v>
      </c>
      <c r="B281" s="1236" t="s">
        <v>1696</v>
      </c>
      <c r="C281" s="1236" t="s">
        <v>99</v>
      </c>
      <c r="D281" s="1697" t="s">
        <v>1295</v>
      </c>
      <c r="E281" s="1013">
        <v>46212</v>
      </c>
      <c r="F281" s="1013">
        <v>46215</v>
      </c>
      <c r="G281" s="1086" t="s">
        <v>1483</v>
      </c>
      <c r="H281" s="556">
        <v>2</v>
      </c>
      <c r="I281" s="572">
        <v>3400</v>
      </c>
      <c r="J281" s="278">
        <f>H281*I281</f>
        <v>6800</v>
      </c>
      <c r="K281" s="556">
        <v>2</v>
      </c>
      <c r="L281" s="572">
        <v>3000</v>
      </c>
      <c r="M281" s="265">
        <f>K281*L281</f>
        <v>6000</v>
      </c>
      <c r="N281" s="556">
        <v>2</v>
      </c>
      <c r="O281" s="1237">
        <v>2900</v>
      </c>
      <c r="P281" s="288">
        <f>N281*O281</f>
        <v>5800</v>
      </c>
      <c r="Q281" s="556">
        <v>14</v>
      </c>
      <c r="R281" s="1237">
        <v>190</v>
      </c>
      <c r="S281" s="290">
        <f>Q281*R281</f>
        <v>2660</v>
      </c>
      <c r="T281" s="556">
        <v>12</v>
      </c>
      <c r="U281" s="1237">
        <v>190</v>
      </c>
      <c r="V281" s="290">
        <f>T281*U281</f>
        <v>2280</v>
      </c>
      <c r="W281" s="556">
        <v>12</v>
      </c>
      <c r="X281" s="1237">
        <v>190</v>
      </c>
      <c r="Y281" s="290">
        <f>W281*X281</f>
        <v>2280</v>
      </c>
      <c r="Z281" s="564">
        <v>50</v>
      </c>
      <c r="AA281" s="290">
        <v>6</v>
      </c>
      <c r="AB281" s="290">
        <f>Z281*AA281</f>
        <v>300</v>
      </c>
      <c r="AC281" s="558">
        <f>H281+K281+N281+Q281+T281+W281+Z281</f>
        <v>94</v>
      </c>
      <c r="AD281" s="540">
        <f>J281+M281+P281+S281+V281+Y281+AB281</f>
        <v>26120</v>
      </c>
      <c r="AE281" s="1226"/>
    </row>
    <row r="282" spans="1:56" s="1817" customFormat="1" ht="27.75" customHeight="1" x14ac:dyDescent="0.25">
      <c r="A282" s="1815" t="s">
        <v>2611</v>
      </c>
      <c r="B282" s="1816"/>
      <c r="C282" s="1816"/>
      <c r="D282" s="1816"/>
      <c r="E282" s="1816"/>
      <c r="F282" s="1816"/>
      <c r="G282" s="1816"/>
      <c r="H282" s="1816"/>
      <c r="I282" s="1816"/>
      <c r="J282" s="1816"/>
      <c r="K282" s="1816"/>
      <c r="L282" s="1816"/>
      <c r="M282" s="1816"/>
      <c r="N282" s="1816"/>
      <c r="O282" s="1816"/>
      <c r="P282" s="1816"/>
      <c r="Q282" s="1816"/>
      <c r="R282" s="1816"/>
      <c r="S282" s="1816"/>
      <c r="T282" s="1816"/>
      <c r="U282" s="1816"/>
      <c r="V282" s="1816"/>
      <c r="W282" s="1816"/>
      <c r="X282" s="1816"/>
      <c r="Y282" s="1816"/>
      <c r="Z282" s="1816"/>
      <c r="AA282" s="1816"/>
      <c r="AB282" s="1816"/>
      <c r="AC282" s="1816"/>
      <c r="AD282" s="1816"/>
      <c r="AE282" s="1816"/>
      <c r="AF282" s="1816"/>
      <c r="AG282" s="1816"/>
      <c r="AH282" s="1816"/>
      <c r="AI282" s="1816"/>
    </row>
    <row r="283" spans="1:56" s="790" customFormat="1" ht="93" customHeight="1" x14ac:dyDescent="0.25">
      <c r="A283" s="1255">
        <v>171</v>
      </c>
      <c r="B283" s="261" t="s">
        <v>1357</v>
      </c>
      <c r="C283" s="261" t="s">
        <v>99</v>
      </c>
      <c r="D283" s="1690" t="s">
        <v>1343</v>
      </c>
      <c r="E283" s="913">
        <v>46085</v>
      </c>
      <c r="F283" s="913">
        <v>46087</v>
      </c>
      <c r="G283" s="536" t="s">
        <v>1414</v>
      </c>
      <c r="H283" s="538"/>
      <c r="I283" s="266"/>
      <c r="J283" s="252"/>
      <c r="K283" s="538"/>
      <c r="L283" s="266"/>
      <c r="M283" s="265"/>
      <c r="N283" s="538"/>
      <c r="O283" s="570"/>
      <c r="P283" s="265"/>
      <c r="Q283" s="538">
        <v>8</v>
      </c>
      <c r="R283" s="266">
        <v>190</v>
      </c>
      <c r="S283" s="252">
        <f>Q283*R283</f>
        <v>1520</v>
      </c>
      <c r="T283" s="538">
        <v>8</v>
      </c>
      <c r="U283" s="266">
        <v>190</v>
      </c>
      <c r="V283" s="252">
        <f>T283*U283</f>
        <v>1520</v>
      </c>
      <c r="W283" s="538">
        <v>8</v>
      </c>
      <c r="X283" s="266">
        <v>190</v>
      </c>
      <c r="Y283" s="252">
        <f>W283*X283</f>
        <v>1520</v>
      </c>
      <c r="Z283" s="563">
        <v>40</v>
      </c>
      <c r="AA283" s="570">
        <v>6</v>
      </c>
      <c r="AB283" s="265">
        <f>Z283*AA283</f>
        <v>240</v>
      </c>
      <c r="AC283" s="554">
        <f>H283+K283+N283+Q283+T283+W283+Z283</f>
        <v>64</v>
      </c>
      <c r="AD283" s="540">
        <f>J283+M283+P283+S283+V283+Y283+AB283</f>
        <v>4800</v>
      </c>
      <c r="AE283" s="1060" t="e">
        <f>AD283+#REF!</f>
        <v>#REF!</v>
      </c>
      <c r="AI283" s="1021"/>
      <c r="AJ283" s="934"/>
      <c r="AK283" s="934"/>
      <c r="AL283" s="934"/>
      <c r="AM283" s="934"/>
      <c r="AN283" s="934"/>
      <c r="AO283" s="934"/>
      <c r="AP283" s="934"/>
      <c r="AQ283" s="934"/>
      <c r="AR283" s="934"/>
      <c r="AS283" s="934"/>
      <c r="AT283" s="934"/>
      <c r="AU283" s="934"/>
      <c r="AV283" s="934"/>
      <c r="AW283" s="934"/>
      <c r="AX283" s="934"/>
      <c r="AY283" s="934"/>
      <c r="AZ283" s="934"/>
      <c r="BA283" s="934"/>
      <c r="BB283" s="934"/>
      <c r="BC283" s="934"/>
      <c r="BD283" s="1031"/>
    </row>
    <row r="284" spans="1:56" s="1016" customFormat="1" ht="29.25" customHeight="1" x14ac:dyDescent="0.25">
      <c r="A284" s="321"/>
      <c r="B284" s="543" t="s">
        <v>840</v>
      </c>
      <c r="C284" s="300"/>
      <c r="D284" s="1706"/>
      <c r="E284" s="1043"/>
      <c r="F284" s="1043"/>
      <c r="G284" s="1596"/>
      <c r="H284" s="324"/>
      <c r="I284" s="301"/>
      <c r="J284" s="276"/>
      <c r="K284" s="324"/>
      <c r="L284" s="301"/>
      <c r="M284" s="276"/>
      <c r="N284" s="324"/>
      <c r="O284" s="301"/>
      <c r="P284" s="276"/>
      <c r="Q284" s="324"/>
      <c r="R284" s="487"/>
      <c r="S284" s="1251"/>
      <c r="T284" s="324"/>
      <c r="U284" s="487"/>
      <c r="V284" s="1251"/>
      <c r="W284" s="324"/>
      <c r="X284" s="487"/>
      <c r="Y284" s="1251"/>
      <c r="Z284" s="622"/>
      <c r="AA284" s="1251"/>
      <c r="AB284" s="1251"/>
      <c r="AC284" s="486"/>
      <c r="AD284" s="540"/>
      <c r="AE284" s="1044"/>
      <c r="AJ284" s="934"/>
      <c r="AK284" s="934"/>
      <c r="AL284" s="934"/>
      <c r="AM284" s="934"/>
      <c r="AN284" s="934"/>
      <c r="AO284" s="934"/>
      <c r="AP284" s="934"/>
      <c r="AQ284" s="934"/>
      <c r="AR284" s="934"/>
      <c r="AS284" s="934"/>
      <c r="AT284" s="934"/>
      <c r="AU284" s="934"/>
      <c r="AV284" s="934"/>
      <c r="AW284" s="934"/>
      <c r="AX284" s="934"/>
      <c r="AY284" s="934"/>
      <c r="AZ284" s="934"/>
      <c r="BA284" s="934"/>
      <c r="BB284" s="934"/>
      <c r="BC284" s="934"/>
    </row>
    <row r="285" spans="1:56" ht="46.5" customHeight="1" x14ac:dyDescent="0.25">
      <c r="A285" s="560">
        <v>172</v>
      </c>
      <c r="B285" s="1061" t="s">
        <v>2137</v>
      </c>
      <c r="C285" s="261" t="s">
        <v>99</v>
      </c>
      <c r="D285" s="1714" t="s">
        <v>337</v>
      </c>
      <c r="E285" s="1063">
        <v>46322</v>
      </c>
      <c r="F285" s="1063">
        <v>46325</v>
      </c>
      <c r="G285" s="1615" t="s">
        <v>1489</v>
      </c>
      <c r="H285" s="1065">
        <v>1</v>
      </c>
      <c r="I285" s="266">
        <v>3400</v>
      </c>
      <c r="J285" s="252">
        <f t="shared" ref="J285:J293" si="96">H285*I285</f>
        <v>3400</v>
      </c>
      <c r="K285" s="1065">
        <v>1</v>
      </c>
      <c r="L285" s="1255">
        <v>3000</v>
      </c>
      <c r="M285" s="781">
        <f t="shared" ref="M285:M293" si="97">K285*L285</f>
        <v>3000</v>
      </c>
      <c r="N285" s="1065">
        <v>1</v>
      </c>
      <c r="O285" s="1255">
        <v>2900</v>
      </c>
      <c r="P285" s="265">
        <f t="shared" ref="P285:P293" si="98">N285*O285</f>
        <v>2900</v>
      </c>
      <c r="Q285" s="1065">
        <v>18</v>
      </c>
      <c r="R285" s="1255">
        <v>190</v>
      </c>
      <c r="S285" s="1261">
        <f t="shared" ref="S285:S293" si="99">Q285*R285</f>
        <v>3420</v>
      </c>
      <c r="T285" s="1065">
        <v>18</v>
      </c>
      <c r="U285" s="1255">
        <v>190</v>
      </c>
      <c r="V285" s="1261">
        <f t="shared" ref="V285:V293" si="100">T285*U285</f>
        <v>3420</v>
      </c>
      <c r="W285" s="1065">
        <v>18</v>
      </c>
      <c r="X285" s="1255">
        <v>190</v>
      </c>
      <c r="Y285" s="1261">
        <f t="shared" ref="Y285:Y293" si="101">W285*X285</f>
        <v>3420</v>
      </c>
      <c r="Z285" s="1065">
        <v>57</v>
      </c>
      <c r="AA285" s="1261">
        <v>6</v>
      </c>
      <c r="AB285" s="1261">
        <f t="shared" ref="AB285:AB293" si="102">Z285*AA285</f>
        <v>342</v>
      </c>
      <c r="AC285" s="554">
        <f t="shared" ref="AC285:AC293" si="103">H285+K285+N285+Q285+T285+W285+Z285</f>
        <v>114</v>
      </c>
      <c r="AD285" s="540">
        <f t="shared" ref="AD285:AD293" si="104">J285+M285+P285+S285+V285+Y285+AB285</f>
        <v>19902</v>
      </c>
      <c r="AE285" s="1229"/>
      <c r="AF285" s="1241">
        <v>57</v>
      </c>
    </row>
    <row r="286" spans="1:56" ht="46.5" customHeight="1" x14ac:dyDescent="0.25">
      <c r="A286" s="560">
        <v>173</v>
      </c>
      <c r="B286" s="1061" t="s">
        <v>1385</v>
      </c>
      <c r="C286" s="261" t="s">
        <v>102</v>
      </c>
      <c r="D286" s="1714" t="s">
        <v>330</v>
      </c>
      <c r="E286" s="1063">
        <v>46178</v>
      </c>
      <c r="F286" s="1063">
        <v>46180</v>
      </c>
      <c r="G286" s="1616" t="s">
        <v>2187</v>
      </c>
      <c r="H286" s="1065">
        <v>1</v>
      </c>
      <c r="I286" s="266">
        <v>3400</v>
      </c>
      <c r="J286" s="252">
        <f t="shared" si="96"/>
        <v>3400</v>
      </c>
      <c r="K286" s="1065">
        <v>1</v>
      </c>
      <c r="L286" s="1255">
        <v>3000</v>
      </c>
      <c r="M286" s="781">
        <f t="shared" si="97"/>
        <v>3000</v>
      </c>
      <c r="N286" s="1065">
        <v>1</v>
      </c>
      <c r="O286" s="1255">
        <v>2900</v>
      </c>
      <c r="P286" s="265">
        <f t="shared" si="98"/>
        <v>2900</v>
      </c>
      <c r="Q286" s="1065">
        <v>14</v>
      </c>
      <c r="R286" s="1255">
        <v>190</v>
      </c>
      <c r="S286" s="1261">
        <f t="shared" si="99"/>
        <v>2660</v>
      </c>
      <c r="T286" s="1065">
        <v>14</v>
      </c>
      <c r="U286" s="1255">
        <v>190</v>
      </c>
      <c r="V286" s="1261">
        <f t="shared" si="100"/>
        <v>2660</v>
      </c>
      <c r="W286" s="1065">
        <v>14</v>
      </c>
      <c r="X286" s="1255">
        <v>190</v>
      </c>
      <c r="Y286" s="1261">
        <f t="shared" si="101"/>
        <v>2660</v>
      </c>
      <c r="Z286" s="1065">
        <v>45</v>
      </c>
      <c r="AA286" s="289">
        <v>6</v>
      </c>
      <c r="AB286" s="289">
        <f t="shared" si="102"/>
        <v>270</v>
      </c>
      <c r="AC286" s="554">
        <f t="shared" si="103"/>
        <v>90</v>
      </c>
      <c r="AD286" s="540">
        <f t="shared" si="104"/>
        <v>17550</v>
      </c>
      <c r="AE286" s="1229"/>
      <c r="AF286" s="1241">
        <v>57</v>
      </c>
    </row>
    <row r="287" spans="1:56" ht="46.5" customHeight="1" x14ac:dyDescent="0.25">
      <c r="A287" s="560">
        <v>174</v>
      </c>
      <c r="B287" s="1061" t="s">
        <v>2186</v>
      </c>
      <c r="C287" s="261" t="s">
        <v>101</v>
      </c>
      <c r="D287" s="1714" t="s">
        <v>340</v>
      </c>
      <c r="E287" s="1063">
        <v>46151</v>
      </c>
      <c r="F287" s="1063">
        <v>46153</v>
      </c>
      <c r="G287" s="1616" t="s">
        <v>2187</v>
      </c>
      <c r="H287" s="1065">
        <v>2</v>
      </c>
      <c r="I287" s="266">
        <v>4100</v>
      </c>
      <c r="J287" s="252">
        <f t="shared" si="96"/>
        <v>8200</v>
      </c>
      <c r="K287" s="1065">
        <v>2</v>
      </c>
      <c r="L287" s="1255">
        <v>3350</v>
      </c>
      <c r="M287" s="781">
        <f t="shared" si="97"/>
        <v>6700</v>
      </c>
      <c r="N287" s="1065">
        <v>2</v>
      </c>
      <c r="O287" s="1255">
        <v>3000</v>
      </c>
      <c r="P287" s="265">
        <f t="shared" si="98"/>
        <v>6000</v>
      </c>
      <c r="Q287" s="1065">
        <v>28</v>
      </c>
      <c r="R287" s="1255">
        <v>190</v>
      </c>
      <c r="S287" s="1261">
        <f t="shared" si="99"/>
        <v>5320</v>
      </c>
      <c r="T287" s="1065">
        <v>28</v>
      </c>
      <c r="U287" s="1255">
        <v>190</v>
      </c>
      <c r="V287" s="1261">
        <f t="shared" si="100"/>
        <v>5320</v>
      </c>
      <c r="W287" s="1065">
        <v>28</v>
      </c>
      <c r="X287" s="1255">
        <v>190</v>
      </c>
      <c r="Y287" s="1261">
        <f t="shared" si="101"/>
        <v>5320</v>
      </c>
      <c r="Z287" s="1065">
        <v>90</v>
      </c>
      <c r="AA287" s="1261">
        <v>6</v>
      </c>
      <c r="AB287" s="1261">
        <f t="shared" si="102"/>
        <v>540</v>
      </c>
      <c r="AC287" s="554">
        <f t="shared" si="103"/>
        <v>180</v>
      </c>
      <c r="AD287" s="540">
        <f t="shared" si="104"/>
        <v>37400</v>
      </c>
      <c r="AE287" s="1229"/>
      <c r="AF287" s="1241">
        <v>90</v>
      </c>
    </row>
    <row r="288" spans="1:56" ht="46.5" customHeight="1" x14ac:dyDescent="0.25">
      <c r="A288" s="560">
        <v>175</v>
      </c>
      <c r="B288" s="1061" t="s">
        <v>1386</v>
      </c>
      <c r="C288" s="261" t="s">
        <v>99</v>
      </c>
      <c r="D288" s="1714" t="s">
        <v>337</v>
      </c>
      <c r="E288" s="1063">
        <v>46294</v>
      </c>
      <c r="F288" s="1063">
        <v>46297</v>
      </c>
      <c r="G288" s="1616" t="s">
        <v>2191</v>
      </c>
      <c r="H288" s="1065">
        <v>1</v>
      </c>
      <c r="I288" s="266">
        <v>3400</v>
      </c>
      <c r="J288" s="252">
        <f t="shared" si="96"/>
        <v>3400</v>
      </c>
      <c r="K288" s="1065">
        <v>1</v>
      </c>
      <c r="L288" s="1255">
        <v>3000</v>
      </c>
      <c r="M288" s="781">
        <f t="shared" si="97"/>
        <v>3000</v>
      </c>
      <c r="N288" s="1065">
        <v>1</v>
      </c>
      <c r="O288" s="1255">
        <v>2900</v>
      </c>
      <c r="P288" s="265">
        <f t="shared" si="98"/>
        <v>2900</v>
      </c>
      <c r="Q288" s="1065">
        <v>18</v>
      </c>
      <c r="R288" s="1255">
        <v>190</v>
      </c>
      <c r="S288" s="1261">
        <f t="shared" si="99"/>
        <v>3420</v>
      </c>
      <c r="T288" s="1065">
        <v>18</v>
      </c>
      <c r="U288" s="1255">
        <v>190</v>
      </c>
      <c r="V288" s="1261">
        <f t="shared" si="100"/>
        <v>3420</v>
      </c>
      <c r="W288" s="1065">
        <v>18</v>
      </c>
      <c r="X288" s="1255">
        <v>190</v>
      </c>
      <c r="Y288" s="1261">
        <f t="shared" si="101"/>
        <v>3420</v>
      </c>
      <c r="Z288" s="1065">
        <v>57</v>
      </c>
      <c r="AA288" s="1261">
        <v>6</v>
      </c>
      <c r="AB288" s="1261">
        <f t="shared" si="102"/>
        <v>342</v>
      </c>
      <c r="AC288" s="554">
        <f t="shared" si="103"/>
        <v>114</v>
      </c>
      <c r="AD288" s="540">
        <f t="shared" si="104"/>
        <v>19902</v>
      </c>
      <c r="AE288" s="1229"/>
      <c r="AF288" s="1241">
        <v>57</v>
      </c>
    </row>
    <row r="289" spans="1:56" ht="46.5" customHeight="1" x14ac:dyDescent="0.25">
      <c r="A289" s="560">
        <v>176</v>
      </c>
      <c r="B289" s="1061" t="s">
        <v>2138</v>
      </c>
      <c r="C289" s="261" t="s">
        <v>99</v>
      </c>
      <c r="D289" s="1714" t="s">
        <v>1138</v>
      </c>
      <c r="E289" s="1063">
        <v>46112</v>
      </c>
      <c r="F289" s="1063">
        <v>46115</v>
      </c>
      <c r="G289" s="1616" t="s">
        <v>2183</v>
      </c>
      <c r="H289" s="1065">
        <v>1</v>
      </c>
      <c r="I289" s="266">
        <v>3400</v>
      </c>
      <c r="J289" s="252">
        <f t="shared" si="96"/>
        <v>3400</v>
      </c>
      <c r="K289" s="1065">
        <v>1</v>
      </c>
      <c r="L289" s="1255">
        <v>3000</v>
      </c>
      <c r="M289" s="781">
        <f t="shared" si="97"/>
        <v>3000</v>
      </c>
      <c r="N289" s="1065">
        <v>1</v>
      </c>
      <c r="O289" s="1255">
        <v>2900</v>
      </c>
      <c r="P289" s="265">
        <f t="shared" si="98"/>
        <v>2900</v>
      </c>
      <c r="Q289" s="1065">
        <v>18</v>
      </c>
      <c r="R289" s="1255">
        <v>190</v>
      </c>
      <c r="S289" s="1261">
        <f t="shared" si="99"/>
        <v>3420</v>
      </c>
      <c r="T289" s="1065">
        <v>18</v>
      </c>
      <c r="U289" s="1255">
        <v>190</v>
      </c>
      <c r="V289" s="1261">
        <f t="shared" si="100"/>
        <v>3420</v>
      </c>
      <c r="W289" s="1065">
        <v>18</v>
      </c>
      <c r="X289" s="1255">
        <v>190</v>
      </c>
      <c r="Y289" s="1261">
        <f t="shared" si="101"/>
        <v>3420</v>
      </c>
      <c r="Z289" s="1065">
        <v>57</v>
      </c>
      <c r="AA289" s="1261">
        <v>6</v>
      </c>
      <c r="AB289" s="1261">
        <f t="shared" si="102"/>
        <v>342</v>
      </c>
      <c r="AC289" s="1066">
        <f t="shared" si="103"/>
        <v>114</v>
      </c>
      <c r="AD289" s="540">
        <f t="shared" si="104"/>
        <v>19902</v>
      </c>
      <c r="AE289" s="1229"/>
      <c r="AF289" s="1241">
        <v>57</v>
      </c>
    </row>
    <row r="290" spans="1:56" ht="46.5" customHeight="1" x14ac:dyDescent="0.25">
      <c r="A290" s="560">
        <v>177</v>
      </c>
      <c r="B290" s="1061" t="s">
        <v>2360</v>
      </c>
      <c r="C290" s="261" t="s">
        <v>99</v>
      </c>
      <c r="D290" s="1714" t="s">
        <v>1138</v>
      </c>
      <c r="E290" s="1063">
        <v>46108</v>
      </c>
      <c r="F290" s="1063">
        <v>46111</v>
      </c>
      <c r="G290" s="1616" t="s">
        <v>1489</v>
      </c>
      <c r="H290" s="1065">
        <v>1</v>
      </c>
      <c r="I290" s="266">
        <v>3400</v>
      </c>
      <c r="J290" s="252">
        <f t="shared" si="96"/>
        <v>3400</v>
      </c>
      <c r="K290" s="1065">
        <v>1</v>
      </c>
      <c r="L290" s="1255">
        <v>3000</v>
      </c>
      <c r="M290" s="781">
        <f t="shared" si="97"/>
        <v>3000</v>
      </c>
      <c r="N290" s="1065">
        <v>1</v>
      </c>
      <c r="O290" s="1255">
        <v>2900</v>
      </c>
      <c r="P290" s="265">
        <f t="shared" si="98"/>
        <v>2900</v>
      </c>
      <c r="Q290" s="1065">
        <v>18</v>
      </c>
      <c r="R290" s="1255">
        <v>190</v>
      </c>
      <c r="S290" s="1261">
        <f t="shared" si="99"/>
        <v>3420</v>
      </c>
      <c r="T290" s="1065">
        <v>18</v>
      </c>
      <c r="U290" s="1255">
        <v>190</v>
      </c>
      <c r="V290" s="1261">
        <f t="shared" si="100"/>
        <v>3420</v>
      </c>
      <c r="W290" s="1065">
        <v>18</v>
      </c>
      <c r="X290" s="1255">
        <v>190</v>
      </c>
      <c r="Y290" s="1261">
        <f t="shared" si="101"/>
        <v>3420</v>
      </c>
      <c r="Z290" s="1065">
        <v>57</v>
      </c>
      <c r="AA290" s="1261">
        <v>6</v>
      </c>
      <c r="AB290" s="1261">
        <f t="shared" si="102"/>
        <v>342</v>
      </c>
      <c r="AC290" s="554">
        <f t="shared" si="103"/>
        <v>114</v>
      </c>
      <c r="AD290" s="540">
        <f t="shared" si="104"/>
        <v>19902</v>
      </c>
      <c r="AE290" s="1229"/>
    </row>
    <row r="291" spans="1:56" ht="46.5" customHeight="1" x14ac:dyDescent="0.25">
      <c r="A291" s="560">
        <v>178</v>
      </c>
      <c r="B291" s="1067" t="s">
        <v>1485</v>
      </c>
      <c r="C291" s="1236" t="s">
        <v>99</v>
      </c>
      <c r="D291" s="1715" t="s">
        <v>338</v>
      </c>
      <c r="E291" s="1069">
        <v>46139</v>
      </c>
      <c r="F291" s="1069">
        <v>46142</v>
      </c>
      <c r="G291" s="1616" t="s">
        <v>2183</v>
      </c>
      <c r="H291" s="1070">
        <v>1</v>
      </c>
      <c r="I291" s="572">
        <v>3400</v>
      </c>
      <c r="J291" s="278">
        <f t="shared" si="96"/>
        <v>3400</v>
      </c>
      <c r="K291" s="1070">
        <v>1</v>
      </c>
      <c r="L291" s="1237">
        <v>3000</v>
      </c>
      <c r="M291" s="299">
        <f t="shared" si="97"/>
        <v>3000</v>
      </c>
      <c r="N291" s="1070">
        <v>1</v>
      </c>
      <c r="O291" s="1237">
        <v>2900</v>
      </c>
      <c r="P291" s="288">
        <f t="shared" si="98"/>
        <v>2900</v>
      </c>
      <c r="Q291" s="1070">
        <v>18</v>
      </c>
      <c r="R291" s="1237">
        <v>190</v>
      </c>
      <c r="S291" s="290">
        <f t="shared" si="99"/>
        <v>3420</v>
      </c>
      <c r="T291" s="1070">
        <v>18</v>
      </c>
      <c r="U291" s="1237">
        <v>190</v>
      </c>
      <c r="V291" s="290">
        <f t="shared" si="100"/>
        <v>3420</v>
      </c>
      <c r="W291" s="1070">
        <v>18</v>
      </c>
      <c r="X291" s="1237">
        <v>190</v>
      </c>
      <c r="Y291" s="290">
        <f t="shared" si="101"/>
        <v>3420</v>
      </c>
      <c r="Z291" s="1070">
        <v>57</v>
      </c>
      <c r="AA291" s="290">
        <v>6</v>
      </c>
      <c r="AB291" s="290">
        <f t="shared" si="102"/>
        <v>342</v>
      </c>
      <c r="AC291" s="558">
        <f t="shared" si="103"/>
        <v>114</v>
      </c>
      <c r="AD291" s="531">
        <f t="shared" si="104"/>
        <v>19902</v>
      </c>
      <c r="AE291" s="1226"/>
    </row>
    <row r="292" spans="1:56" s="1016" customFormat="1" ht="46.5" customHeight="1" x14ac:dyDescent="0.25">
      <c r="A292" s="560">
        <v>179</v>
      </c>
      <c r="B292" s="1071" t="s">
        <v>2184</v>
      </c>
      <c r="C292" s="261" t="s">
        <v>99</v>
      </c>
      <c r="D292" s="1716" t="s">
        <v>338</v>
      </c>
      <c r="E292" s="1073">
        <v>46127</v>
      </c>
      <c r="F292" s="1073">
        <v>46130</v>
      </c>
      <c r="G292" s="1617" t="s">
        <v>2185</v>
      </c>
      <c r="H292" s="1074">
        <v>1</v>
      </c>
      <c r="I292" s="266">
        <v>3400</v>
      </c>
      <c r="J292" s="252">
        <f t="shared" si="96"/>
        <v>3400</v>
      </c>
      <c r="K292" s="1074">
        <v>1</v>
      </c>
      <c r="L292" s="1255">
        <v>3000</v>
      </c>
      <c r="M292" s="265">
        <f t="shared" si="97"/>
        <v>3000</v>
      </c>
      <c r="N292" s="1074">
        <v>1</v>
      </c>
      <c r="O292" s="1255">
        <v>2900</v>
      </c>
      <c r="P292" s="265">
        <f t="shared" si="98"/>
        <v>2900</v>
      </c>
      <c r="Q292" s="1074">
        <v>18</v>
      </c>
      <c r="R292" s="1255">
        <v>190</v>
      </c>
      <c r="S292" s="1261">
        <f t="shared" si="99"/>
        <v>3420</v>
      </c>
      <c r="T292" s="1074">
        <v>18</v>
      </c>
      <c r="U292" s="1255">
        <v>190</v>
      </c>
      <c r="V292" s="1261">
        <f t="shared" si="100"/>
        <v>3420</v>
      </c>
      <c r="W292" s="1074">
        <v>18</v>
      </c>
      <c r="X292" s="1255">
        <v>190</v>
      </c>
      <c r="Y292" s="1261">
        <f t="shared" si="101"/>
        <v>3420</v>
      </c>
      <c r="Z292" s="1074">
        <v>57</v>
      </c>
      <c r="AA292" s="1261">
        <v>6</v>
      </c>
      <c r="AB292" s="1261">
        <f t="shared" si="102"/>
        <v>342</v>
      </c>
      <c r="AC292" s="554">
        <f t="shared" si="103"/>
        <v>114</v>
      </c>
      <c r="AD292" s="540">
        <f t="shared" si="104"/>
        <v>19902</v>
      </c>
      <c r="AE292" s="1020"/>
      <c r="AJ292" s="934"/>
      <c r="AK292" s="934"/>
      <c r="AL292" s="934"/>
      <c r="AM292" s="934"/>
      <c r="AN292" s="934"/>
      <c r="AO292" s="934"/>
      <c r="AP292" s="934"/>
      <c r="AQ292" s="934"/>
      <c r="AR292" s="934"/>
      <c r="AS292" s="934"/>
      <c r="AT292" s="934"/>
      <c r="AU292" s="934"/>
      <c r="AV292" s="934"/>
      <c r="AW292" s="934"/>
      <c r="AX292" s="934"/>
      <c r="AY292" s="934"/>
      <c r="AZ292" s="934"/>
      <c r="BA292" s="934"/>
      <c r="BB292" s="934"/>
      <c r="BC292" s="934"/>
    </row>
    <row r="293" spans="1:56" s="1016" customFormat="1" ht="46.5" customHeight="1" x14ac:dyDescent="0.25">
      <c r="A293" s="560">
        <v>180</v>
      </c>
      <c r="B293" s="1071" t="s">
        <v>2188</v>
      </c>
      <c r="C293" s="261" t="s">
        <v>99</v>
      </c>
      <c r="D293" s="1717" t="s">
        <v>322</v>
      </c>
      <c r="E293" s="1076">
        <v>46204</v>
      </c>
      <c r="F293" s="1073">
        <v>46207</v>
      </c>
      <c r="G293" s="1617" t="s">
        <v>2189</v>
      </c>
      <c r="H293" s="1074">
        <v>2</v>
      </c>
      <c r="I293" s="266">
        <v>3400</v>
      </c>
      <c r="J293" s="252">
        <f t="shared" si="96"/>
        <v>6800</v>
      </c>
      <c r="K293" s="1074">
        <v>2</v>
      </c>
      <c r="L293" s="1255">
        <v>3000</v>
      </c>
      <c r="M293" s="265">
        <f t="shared" si="97"/>
        <v>6000</v>
      </c>
      <c r="N293" s="1077">
        <v>2</v>
      </c>
      <c r="O293" s="1255">
        <v>2900</v>
      </c>
      <c r="P293" s="265">
        <f t="shared" si="98"/>
        <v>5800</v>
      </c>
      <c r="Q293" s="1074">
        <v>28</v>
      </c>
      <c r="R293" s="1255">
        <v>190</v>
      </c>
      <c r="S293" s="1261">
        <f t="shared" si="99"/>
        <v>5320</v>
      </c>
      <c r="T293" s="1074">
        <v>28</v>
      </c>
      <c r="U293" s="1255">
        <v>190</v>
      </c>
      <c r="V293" s="1261">
        <f t="shared" si="100"/>
        <v>5320</v>
      </c>
      <c r="W293" s="1074">
        <v>28</v>
      </c>
      <c r="X293" s="1255">
        <v>190</v>
      </c>
      <c r="Y293" s="1261">
        <f t="shared" si="101"/>
        <v>5320</v>
      </c>
      <c r="Z293" s="1074">
        <v>90</v>
      </c>
      <c r="AA293" s="1261">
        <v>6</v>
      </c>
      <c r="AB293" s="1261">
        <f t="shared" si="102"/>
        <v>540</v>
      </c>
      <c r="AC293" s="554">
        <f t="shared" si="103"/>
        <v>180</v>
      </c>
      <c r="AD293" s="540">
        <f t="shared" si="104"/>
        <v>35100</v>
      </c>
      <c r="AE293" s="1044"/>
      <c r="AF293" s="1078" t="s">
        <v>2182</v>
      </c>
      <c r="AJ293" s="934"/>
      <c r="AK293" s="934"/>
      <c r="AL293" s="934"/>
      <c r="AM293" s="934"/>
      <c r="AN293" s="934"/>
      <c r="AO293" s="934"/>
      <c r="AP293" s="934"/>
      <c r="AQ293" s="934"/>
      <c r="AR293" s="934"/>
      <c r="AS293" s="934"/>
      <c r="AT293" s="934"/>
      <c r="AU293" s="934"/>
      <c r="AV293" s="934"/>
      <c r="AW293" s="934"/>
      <c r="AX293" s="934"/>
      <c r="AY293" s="934"/>
      <c r="AZ293" s="934"/>
      <c r="BA293" s="934"/>
      <c r="BB293" s="934"/>
      <c r="BC293" s="934"/>
    </row>
    <row r="294" spans="1:56" s="934" customFormat="1" ht="32.25" customHeight="1" x14ac:dyDescent="0.25">
      <c r="A294" s="705"/>
      <c r="B294" s="871" t="s">
        <v>870</v>
      </c>
      <c r="C294" s="481"/>
      <c r="D294" s="1707"/>
      <c r="E294" s="1046"/>
      <c r="F294" s="1046"/>
      <c r="G294" s="1597"/>
      <c r="H294" s="328"/>
      <c r="I294" s="524"/>
      <c r="J294" s="652"/>
      <c r="K294" s="328"/>
      <c r="L294" s="524"/>
      <c r="M294" s="652"/>
      <c r="N294" s="328"/>
      <c r="O294" s="524"/>
      <c r="P294" s="652"/>
      <c r="Q294" s="328"/>
      <c r="R294" s="591"/>
      <c r="S294" s="587"/>
      <c r="T294" s="328"/>
      <c r="U294" s="591"/>
      <c r="V294" s="587"/>
      <c r="W294" s="328"/>
      <c r="X294" s="591"/>
      <c r="Y294" s="587"/>
      <c r="Z294" s="864"/>
      <c r="AA294" s="587"/>
      <c r="AB294" s="587"/>
      <c r="AC294" s="590"/>
      <c r="AD294" s="782"/>
      <c r="AE294" s="652"/>
    </row>
    <row r="295" spans="1:56" ht="0.75" hidden="1" customHeight="1" x14ac:dyDescent="0.25">
      <c r="AD295" s="1079"/>
    </row>
    <row r="296" spans="1:56" s="790" customFormat="1" ht="46.5" customHeight="1" x14ac:dyDescent="0.25">
      <c r="A296" s="1255">
        <v>181</v>
      </c>
      <c r="B296" s="261" t="s">
        <v>1711</v>
      </c>
      <c r="C296" s="261" t="s">
        <v>101</v>
      </c>
      <c r="D296" s="1690" t="s">
        <v>375</v>
      </c>
      <c r="E296" s="953">
        <v>46087</v>
      </c>
      <c r="F296" s="953">
        <v>46088</v>
      </c>
      <c r="G296" s="569" t="s">
        <v>1710</v>
      </c>
      <c r="H296" s="538">
        <v>1</v>
      </c>
      <c r="I296" s="266">
        <v>4100</v>
      </c>
      <c r="J296" s="252">
        <f t="shared" ref="J296:J304" si="105">H296*I296</f>
        <v>4100</v>
      </c>
      <c r="K296" s="538">
        <v>1</v>
      </c>
      <c r="L296" s="266">
        <v>3350</v>
      </c>
      <c r="M296" s="265">
        <f t="shared" ref="M296:M304" si="106">K296*L296</f>
        <v>3350</v>
      </c>
      <c r="N296" s="538">
        <v>1</v>
      </c>
      <c r="O296" s="1255">
        <v>3000</v>
      </c>
      <c r="P296" s="265">
        <f t="shared" ref="P296:P304" si="107">N296*O296</f>
        <v>3000</v>
      </c>
      <c r="Q296" s="538">
        <v>22</v>
      </c>
      <c r="R296" s="1255">
        <v>190</v>
      </c>
      <c r="S296" s="1261">
        <f t="shared" ref="S296:S304" si="108">Q296*R296</f>
        <v>4180</v>
      </c>
      <c r="T296" s="538">
        <v>11</v>
      </c>
      <c r="U296" s="1255">
        <v>190</v>
      </c>
      <c r="V296" s="1261">
        <f t="shared" ref="V296:V304" si="109">T296*U296</f>
        <v>2090</v>
      </c>
      <c r="W296" s="538">
        <v>11</v>
      </c>
      <c r="X296" s="1255">
        <v>190</v>
      </c>
      <c r="Y296" s="1261">
        <f t="shared" ref="Y296:Y304" si="110">W296*X296</f>
        <v>2090</v>
      </c>
      <c r="Z296" s="563">
        <v>47</v>
      </c>
      <c r="AA296" s="1261">
        <v>6</v>
      </c>
      <c r="AB296" s="1261">
        <f t="shared" ref="AB296:AB304" si="111">Z296*AA296</f>
        <v>282</v>
      </c>
      <c r="AC296" s="539">
        <f t="shared" ref="AC296:AC304" si="112">H296+K296+N296+Q296+T296+W296+Z296</f>
        <v>94</v>
      </c>
      <c r="AD296" s="540">
        <f t="shared" ref="AD296:AD304" si="113">J296+M296+P296+S296+V296+Y296+AB296</f>
        <v>19092</v>
      </c>
      <c r="AE296" s="1776"/>
      <c r="AF296" s="790">
        <v>47</v>
      </c>
      <c r="AI296" s="1021"/>
      <c r="AJ296" s="934"/>
      <c r="AK296" s="934"/>
      <c r="AL296" s="934"/>
      <c r="AM296" s="934"/>
      <c r="AN296" s="934"/>
      <c r="AO296" s="934"/>
      <c r="AP296" s="934"/>
      <c r="AQ296" s="934"/>
      <c r="AR296" s="934"/>
      <c r="AS296" s="934"/>
      <c r="AT296" s="934"/>
      <c r="AU296" s="934"/>
      <c r="AV296" s="934"/>
      <c r="AW296" s="934"/>
      <c r="AX296" s="934"/>
      <c r="AY296" s="934"/>
      <c r="AZ296" s="934"/>
      <c r="BA296" s="934"/>
      <c r="BB296" s="934"/>
      <c r="BC296" s="934"/>
      <c r="BD296" s="1031"/>
    </row>
    <row r="297" spans="1:56" s="884" customFormat="1" ht="46.5" customHeight="1" x14ac:dyDescent="0.25">
      <c r="A297" s="560">
        <v>182</v>
      </c>
      <c r="B297" s="1239" t="s">
        <v>1276</v>
      </c>
      <c r="C297" s="1239" t="s">
        <v>104</v>
      </c>
      <c r="D297" s="1698" t="s">
        <v>1277</v>
      </c>
      <c r="E297" s="941">
        <v>46136</v>
      </c>
      <c r="F297" s="941">
        <v>46137</v>
      </c>
      <c r="G297" s="598" t="s">
        <v>783</v>
      </c>
      <c r="H297" s="567">
        <v>2</v>
      </c>
      <c r="I297" s="576">
        <v>3400</v>
      </c>
      <c r="J297" s="259">
        <f t="shared" si="105"/>
        <v>6800</v>
      </c>
      <c r="K297" s="567">
        <v>2</v>
      </c>
      <c r="L297" s="576">
        <v>3000</v>
      </c>
      <c r="M297" s="781">
        <f t="shared" si="106"/>
        <v>6000</v>
      </c>
      <c r="N297" s="567">
        <v>2</v>
      </c>
      <c r="O297" s="576">
        <v>2900</v>
      </c>
      <c r="P297" s="781">
        <f t="shared" si="107"/>
        <v>5800</v>
      </c>
      <c r="Q297" s="567">
        <v>27</v>
      </c>
      <c r="R297" s="560">
        <v>190</v>
      </c>
      <c r="S297" s="289">
        <f t="shared" si="108"/>
        <v>5130</v>
      </c>
      <c r="T297" s="567">
        <v>27</v>
      </c>
      <c r="U297" s="560">
        <v>190</v>
      </c>
      <c r="V297" s="289">
        <f t="shared" si="109"/>
        <v>5130</v>
      </c>
      <c r="W297" s="567">
        <v>27</v>
      </c>
      <c r="X297" s="560">
        <v>190</v>
      </c>
      <c r="Y297" s="289">
        <f t="shared" si="110"/>
        <v>5130</v>
      </c>
      <c r="Z297" s="568">
        <v>87</v>
      </c>
      <c r="AA297" s="289">
        <v>6</v>
      </c>
      <c r="AB297" s="289">
        <f t="shared" si="111"/>
        <v>522</v>
      </c>
      <c r="AC297" s="561">
        <f t="shared" si="112"/>
        <v>174</v>
      </c>
      <c r="AD297" s="782">
        <f t="shared" si="113"/>
        <v>34512</v>
      </c>
      <c r="AE297" s="1776"/>
      <c r="AF297" s="1051">
        <v>87</v>
      </c>
      <c r="AI297" s="1050"/>
      <c r="AJ297" s="934"/>
      <c r="AK297" s="934"/>
      <c r="AL297" s="934"/>
      <c r="AM297" s="934"/>
      <c r="AN297" s="934"/>
      <c r="AO297" s="934"/>
      <c r="AP297" s="934"/>
      <c r="AQ297" s="934"/>
      <c r="AR297" s="934"/>
      <c r="AS297" s="934"/>
      <c r="AT297" s="934"/>
      <c r="AU297" s="934"/>
      <c r="AV297" s="934"/>
      <c r="AW297" s="934"/>
      <c r="AX297" s="934"/>
      <c r="AY297" s="934"/>
      <c r="AZ297" s="934"/>
      <c r="BA297" s="934"/>
      <c r="BB297" s="934"/>
      <c r="BC297" s="934"/>
      <c r="BD297" s="1051"/>
    </row>
    <row r="298" spans="1:56" ht="46.5" customHeight="1" x14ac:dyDescent="0.25">
      <c r="A298" s="1255">
        <v>183</v>
      </c>
      <c r="B298" s="1236" t="s">
        <v>1712</v>
      </c>
      <c r="C298" s="261" t="s">
        <v>100</v>
      </c>
      <c r="D298" s="1690" t="s">
        <v>375</v>
      </c>
      <c r="E298" s="953">
        <v>46157</v>
      </c>
      <c r="F298" s="953">
        <v>46158</v>
      </c>
      <c r="G298" s="569" t="s">
        <v>372</v>
      </c>
      <c r="H298" s="538">
        <v>2</v>
      </c>
      <c r="I298" s="266">
        <v>4100</v>
      </c>
      <c r="J298" s="252">
        <f t="shared" si="105"/>
        <v>8200</v>
      </c>
      <c r="K298" s="538">
        <v>2</v>
      </c>
      <c r="L298" s="266">
        <v>3350</v>
      </c>
      <c r="M298" s="781">
        <f t="shared" si="106"/>
        <v>6700</v>
      </c>
      <c r="N298" s="538">
        <v>2</v>
      </c>
      <c r="O298" s="1255">
        <v>3000</v>
      </c>
      <c r="P298" s="265">
        <f t="shared" si="107"/>
        <v>6000</v>
      </c>
      <c r="Q298" s="538">
        <v>15</v>
      </c>
      <c r="R298" s="1255">
        <v>190</v>
      </c>
      <c r="S298" s="1261">
        <f t="shared" si="108"/>
        <v>2850</v>
      </c>
      <c r="T298" s="538">
        <v>15</v>
      </c>
      <c r="U298" s="1255">
        <v>190</v>
      </c>
      <c r="V298" s="1261">
        <f t="shared" si="109"/>
        <v>2850</v>
      </c>
      <c r="W298" s="538">
        <v>15</v>
      </c>
      <c r="X298" s="1255">
        <v>190</v>
      </c>
      <c r="Y298" s="1261">
        <f t="shared" si="110"/>
        <v>2850</v>
      </c>
      <c r="Z298" s="563">
        <v>51</v>
      </c>
      <c r="AA298" s="1261">
        <v>6</v>
      </c>
      <c r="AB298" s="1261">
        <f t="shared" si="111"/>
        <v>306</v>
      </c>
      <c r="AC298" s="554">
        <f t="shared" si="112"/>
        <v>102</v>
      </c>
      <c r="AD298" s="540">
        <f t="shared" si="113"/>
        <v>29756</v>
      </c>
      <c r="AE298" s="1776"/>
      <c r="AF298" s="1004">
        <v>51</v>
      </c>
    </row>
    <row r="299" spans="1:56" ht="46.5" customHeight="1" x14ac:dyDescent="0.25">
      <c r="A299" s="560">
        <v>184</v>
      </c>
      <c r="B299" s="1236" t="s">
        <v>2210</v>
      </c>
      <c r="C299" s="261" t="s">
        <v>99</v>
      </c>
      <c r="D299" s="1690" t="s">
        <v>1277</v>
      </c>
      <c r="E299" s="953">
        <v>46311</v>
      </c>
      <c r="F299" s="953">
        <v>46312</v>
      </c>
      <c r="G299" s="1086" t="s">
        <v>1713</v>
      </c>
      <c r="H299" s="538">
        <v>4</v>
      </c>
      <c r="I299" s="266">
        <v>3400</v>
      </c>
      <c r="J299" s="252">
        <f t="shared" si="105"/>
        <v>13600</v>
      </c>
      <c r="K299" s="538">
        <v>4</v>
      </c>
      <c r="L299" s="266">
        <v>3000</v>
      </c>
      <c r="M299" s="781">
        <f t="shared" si="106"/>
        <v>12000</v>
      </c>
      <c r="N299" s="538">
        <v>4</v>
      </c>
      <c r="O299" s="1255">
        <v>2900</v>
      </c>
      <c r="P299" s="265">
        <f t="shared" si="107"/>
        <v>11600</v>
      </c>
      <c r="Q299" s="538">
        <v>52</v>
      </c>
      <c r="R299" s="1255">
        <v>190</v>
      </c>
      <c r="S299" s="1261">
        <f t="shared" si="108"/>
        <v>9880</v>
      </c>
      <c r="T299" s="538">
        <v>30</v>
      </c>
      <c r="U299" s="1255">
        <v>190</v>
      </c>
      <c r="V299" s="1261">
        <f t="shared" si="109"/>
        <v>5700</v>
      </c>
      <c r="W299" s="538">
        <v>30</v>
      </c>
      <c r="X299" s="1255">
        <v>190</v>
      </c>
      <c r="Y299" s="1261">
        <f t="shared" si="110"/>
        <v>5700</v>
      </c>
      <c r="Z299" s="563">
        <v>124</v>
      </c>
      <c r="AA299" s="1261">
        <v>6</v>
      </c>
      <c r="AB299" s="1261">
        <f t="shared" si="111"/>
        <v>744</v>
      </c>
      <c r="AC299" s="554">
        <f t="shared" si="112"/>
        <v>248</v>
      </c>
      <c r="AD299" s="540">
        <f t="shared" si="113"/>
        <v>59224</v>
      </c>
      <c r="AE299" s="1776"/>
    </row>
    <row r="300" spans="1:56" ht="46.5" customHeight="1" x14ac:dyDescent="0.25">
      <c r="A300" s="1255">
        <v>185</v>
      </c>
      <c r="B300" s="261" t="s">
        <v>2208</v>
      </c>
      <c r="C300" s="261" t="s">
        <v>99</v>
      </c>
      <c r="D300" s="1690" t="s">
        <v>1238</v>
      </c>
      <c r="E300" s="1013">
        <v>46339</v>
      </c>
      <c r="F300" s="1013">
        <v>46340</v>
      </c>
      <c r="G300" s="569" t="s">
        <v>372</v>
      </c>
      <c r="H300" s="538">
        <v>1</v>
      </c>
      <c r="I300" s="266">
        <v>3400</v>
      </c>
      <c r="J300" s="252">
        <f t="shared" si="105"/>
        <v>3400</v>
      </c>
      <c r="K300" s="538">
        <v>1</v>
      </c>
      <c r="L300" s="266">
        <v>3000</v>
      </c>
      <c r="M300" s="781">
        <f t="shared" si="106"/>
        <v>3000</v>
      </c>
      <c r="N300" s="538">
        <v>1</v>
      </c>
      <c r="O300" s="1255">
        <v>2900</v>
      </c>
      <c r="P300" s="265">
        <f t="shared" si="107"/>
        <v>2900</v>
      </c>
      <c r="Q300" s="538">
        <v>22</v>
      </c>
      <c r="R300" s="1255">
        <v>190</v>
      </c>
      <c r="S300" s="1261">
        <f t="shared" si="108"/>
        <v>4180</v>
      </c>
      <c r="T300" s="538">
        <v>11</v>
      </c>
      <c r="U300" s="1255">
        <v>190</v>
      </c>
      <c r="V300" s="1261">
        <f t="shared" si="109"/>
        <v>2090</v>
      </c>
      <c r="W300" s="538">
        <v>11</v>
      </c>
      <c r="X300" s="1255">
        <v>190</v>
      </c>
      <c r="Y300" s="1261">
        <f t="shared" si="110"/>
        <v>2090</v>
      </c>
      <c r="Z300" s="563">
        <v>47</v>
      </c>
      <c r="AA300" s="1261">
        <v>6</v>
      </c>
      <c r="AB300" s="1261">
        <f t="shared" si="111"/>
        <v>282</v>
      </c>
      <c r="AC300" s="554">
        <f t="shared" si="112"/>
        <v>94</v>
      </c>
      <c r="AD300" s="540">
        <f t="shared" si="113"/>
        <v>17942</v>
      </c>
      <c r="AE300" s="1776"/>
    </row>
    <row r="301" spans="1:56" ht="46.5" customHeight="1" x14ac:dyDescent="0.25">
      <c r="A301" s="560">
        <v>186</v>
      </c>
      <c r="B301" s="1236" t="s">
        <v>2213</v>
      </c>
      <c r="C301" s="1236" t="s">
        <v>99</v>
      </c>
      <c r="D301" s="1697" t="s">
        <v>1277</v>
      </c>
      <c r="E301" s="1013">
        <v>46339</v>
      </c>
      <c r="F301" s="1013">
        <v>46340</v>
      </c>
      <c r="G301" s="569" t="s">
        <v>372</v>
      </c>
      <c r="H301" s="556">
        <v>2</v>
      </c>
      <c r="I301" s="572">
        <v>3400</v>
      </c>
      <c r="J301" s="278">
        <f t="shared" si="105"/>
        <v>6800</v>
      </c>
      <c r="K301" s="556">
        <v>2</v>
      </c>
      <c r="L301" s="572">
        <v>3000</v>
      </c>
      <c r="M301" s="265">
        <f t="shared" si="106"/>
        <v>6000</v>
      </c>
      <c r="N301" s="556">
        <v>2</v>
      </c>
      <c r="O301" s="1237">
        <v>2900</v>
      </c>
      <c r="P301" s="288">
        <f t="shared" si="107"/>
        <v>5800</v>
      </c>
      <c r="Q301" s="556">
        <v>44</v>
      </c>
      <c r="R301" s="1237">
        <v>190</v>
      </c>
      <c r="S301" s="290">
        <f t="shared" si="108"/>
        <v>8360</v>
      </c>
      <c r="T301" s="556">
        <v>22</v>
      </c>
      <c r="U301" s="1237">
        <v>190</v>
      </c>
      <c r="V301" s="290">
        <f t="shared" si="109"/>
        <v>4180</v>
      </c>
      <c r="W301" s="556">
        <v>22</v>
      </c>
      <c r="X301" s="1237">
        <v>190</v>
      </c>
      <c r="Y301" s="290">
        <f t="shared" si="110"/>
        <v>4180</v>
      </c>
      <c r="Z301" s="564">
        <v>94</v>
      </c>
      <c r="AA301" s="290">
        <v>6</v>
      </c>
      <c r="AB301" s="290">
        <f t="shared" si="111"/>
        <v>564</v>
      </c>
      <c r="AC301" s="558">
        <f t="shared" si="112"/>
        <v>188</v>
      </c>
      <c r="AD301" s="540">
        <f t="shared" si="113"/>
        <v>35884</v>
      </c>
      <c r="AE301" s="1776"/>
    </row>
    <row r="302" spans="1:56" ht="46.5" customHeight="1" x14ac:dyDescent="0.25">
      <c r="A302" s="1255">
        <v>187</v>
      </c>
      <c r="B302" s="261" t="s">
        <v>2211</v>
      </c>
      <c r="C302" s="261" t="s">
        <v>99</v>
      </c>
      <c r="D302" s="1690" t="s">
        <v>1238</v>
      </c>
      <c r="E302" s="953">
        <v>46311</v>
      </c>
      <c r="F302" s="953">
        <v>46312</v>
      </c>
      <c r="G302" s="1086" t="s">
        <v>1713</v>
      </c>
      <c r="H302" s="538">
        <v>2</v>
      </c>
      <c r="I302" s="266">
        <v>3400</v>
      </c>
      <c r="J302" s="252">
        <f t="shared" si="105"/>
        <v>6800</v>
      </c>
      <c r="K302" s="538">
        <v>2</v>
      </c>
      <c r="L302" s="266">
        <v>3000</v>
      </c>
      <c r="M302" s="781">
        <f t="shared" si="106"/>
        <v>6000</v>
      </c>
      <c r="N302" s="538">
        <v>2</v>
      </c>
      <c r="O302" s="1255">
        <v>2900</v>
      </c>
      <c r="P302" s="265">
        <f t="shared" si="107"/>
        <v>5800</v>
      </c>
      <c r="Q302" s="538">
        <v>26</v>
      </c>
      <c r="R302" s="1255">
        <v>190</v>
      </c>
      <c r="S302" s="1261">
        <f t="shared" si="108"/>
        <v>4940</v>
      </c>
      <c r="T302" s="538">
        <v>15</v>
      </c>
      <c r="U302" s="1255">
        <v>190</v>
      </c>
      <c r="V302" s="1261">
        <f t="shared" si="109"/>
        <v>2850</v>
      </c>
      <c r="W302" s="538">
        <v>15</v>
      </c>
      <c r="X302" s="1255">
        <v>190</v>
      </c>
      <c r="Y302" s="1261">
        <f t="shared" si="110"/>
        <v>2850</v>
      </c>
      <c r="Z302" s="563">
        <v>56</v>
      </c>
      <c r="AA302" s="1261">
        <v>6</v>
      </c>
      <c r="AB302" s="1261">
        <f t="shared" si="111"/>
        <v>336</v>
      </c>
      <c r="AC302" s="554">
        <f t="shared" si="112"/>
        <v>118</v>
      </c>
      <c r="AD302" s="540">
        <f t="shared" si="113"/>
        <v>29576</v>
      </c>
      <c r="AE302" s="1020"/>
    </row>
    <row r="303" spans="1:56" ht="46.5" customHeight="1" x14ac:dyDescent="0.25">
      <c r="A303" s="560">
        <v>188</v>
      </c>
      <c r="B303" s="1236" t="s">
        <v>2212</v>
      </c>
      <c r="C303" s="1236" t="s">
        <v>99</v>
      </c>
      <c r="D303" s="1697" t="s">
        <v>1277</v>
      </c>
      <c r="E303" s="1013">
        <v>46325</v>
      </c>
      <c r="F303" s="1013">
        <v>46326</v>
      </c>
      <c r="G303" s="569" t="s">
        <v>783</v>
      </c>
      <c r="H303" s="556">
        <v>2</v>
      </c>
      <c r="I303" s="572">
        <v>3400</v>
      </c>
      <c r="J303" s="278">
        <f t="shared" si="105"/>
        <v>6800</v>
      </c>
      <c r="K303" s="556">
        <v>2</v>
      </c>
      <c r="L303" s="572">
        <v>3000</v>
      </c>
      <c r="M303" s="265">
        <f t="shared" si="106"/>
        <v>6000</v>
      </c>
      <c r="N303" s="556">
        <v>2</v>
      </c>
      <c r="O303" s="1237">
        <v>2900</v>
      </c>
      <c r="P303" s="288">
        <f t="shared" si="107"/>
        <v>5800</v>
      </c>
      <c r="Q303" s="556">
        <v>44</v>
      </c>
      <c r="R303" s="1237">
        <v>190</v>
      </c>
      <c r="S303" s="290">
        <f t="shared" si="108"/>
        <v>8360</v>
      </c>
      <c r="T303" s="556">
        <v>22</v>
      </c>
      <c r="U303" s="1237">
        <v>190</v>
      </c>
      <c r="V303" s="290">
        <f t="shared" si="109"/>
        <v>4180</v>
      </c>
      <c r="W303" s="556">
        <v>22</v>
      </c>
      <c r="X303" s="1237">
        <v>190</v>
      </c>
      <c r="Y303" s="290">
        <f t="shared" si="110"/>
        <v>4180</v>
      </c>
      <c r="Z303" s="564">
        <v>94</v>
      </c>
      <c r="AA303" s="290">
        <v>6</v>
      </c>
      <c r="AB303" s="290">
        <f t="shared" si="111"/>
        <v>564</v>
      </c>
      <c r="AC303" s="558">
        <f t="shared" si="112"/>
        <v>188</v>
      </c>
      <c r="AD303" s="540">
        <f t="shared" si="113"/>
        <v>35884</v>
      </c>
      <c r="AE303" s="1020"/>
    </row>
    <row r="304" spans="1:56" ht="46.5" customHeight="1" x14ac:dyDescent="0.25">
      <c r="A304" s="1255">
        <v>189</v>
      </c>
      <c r="B304" s="261" t="s">
        <v>1714</v>
      </c>
      <c r="C304" s="261" t="s">
        <v>99</v>
      </c>
      <c r="D304" s="1690" t="s">
        <v>1238</v>
      </c>
      <c r="E304" s="953">
        <v>46325</v>
      </c>
      <c r="F304" s="953">
        <v>46326</v>
      </c>
      <c r="G304" s="569" t="s">
        <v>783</v>
      </c>
      <c r="H304" s="538">
        <v>1</v>
      </c>
      <c r="I304" s="266">
        <v>3400</v>
      </c>
      <c r="J304" s="252">
        <f t="shared" si="105"/>
        <v>3400</v>
      </c>
      <c r="K304" s="538">
        <v>1</v>
      </c>
      <c r="L304" s="266">
        <v>3000</v>
      </c>
      <c r="M304" s="781">
        <f t="shared" si="106"/>
        <v>3000</v>
      </c>
      <c r="N304" s="538">
        <v>1</v>
      </c>
      <c r="O304" s="1255">
        <v>2900</v>
      </c>
      <c r="P304" s="265">
        <f t="shared" si="107"/>
        <v>2900</v>
      </c>
      <c r="Q304" s="538">
        <v>22</v>
      </c>
      <c r="R304" s="1255">
        <v>190</v>
      </c>
      <c r="S304" s="1261">
        <f t="shared" si="108"/>
        <v>4180</v>
      </c>
      <c r="T304" s="538">
        <v>11</v>
      </c>
      <c r="U304" s="1255">
        <v>190</v>
      </c>
      <c r="V304" s="1261">
        <f t="shared" si="109"/>
        <v>2090</v>
      </c>
      <c r="W304" s="538">
        <v>11</v>
      </c>
      <c r="X304" s="1255">
        <v>190</v>
      </c>
      <c r="Y304" s="1261">
        <f t="shared" si="110"/>
        <v>2090</v>
      </c>
      <c r="Z304" s="563">
        <v>47</v>
      </c>
      <c r="AA304" s="1261">
        <v>6</v>
      </c>
      <c r="AB304" s="1261">
        <f t="shared" si="111"/>
        <v>282</v>
      </c>
      <c r="AC304" s="554">
        <f t="shared" si="112"/>
        <v>94</v>
      </c>
      <c r="AD304" s="540">
        <f t="shared" si="113"/>
        <v>17942</v>
      </c>
      <c r="AE304" s="1020"/>
    </row>
    <row r="305" spans="1:56" s="1016" customFormat="1" ht="34.5" customHeight="1" x14ac:dyDescent="0.25">
      <c r="A305" s="321"/>
      <c r="B305" s="543" t="s">
        <v>922</v>
      </c>
      <c r="C305" s="300"/>
      <c r="D305" s="1706"/>
      <c r="E305" s="1043"/>
      <c r="F305" s="1043"/>
      <c r="G305" s="1596"/>
      <c r="H305" s="324"/>
      <c r="I305" s="301"/>
      <c r="J305" s="276"/>
      <c r="K305" s="324"/>
      <c r="L305" s="301"/>
      <c r="M305" s="276"/>
      <c r="N305" s="324"/>
      <c r="O305" s="301"/>
      <c r="P305" s="276"/>
      <c r="Q305" s="324"/>
      <c r="R305" s="487"/>
      <c r="S305" s="1251"/>
      <c r="T305" s="324"/>
      <c r="U305" s="487"/>
      <c r="V305" s="1251"/>
      <c r="W305" s="324"/>
      <c r="X305" s="487"/>
      <c r="Y305" s="1251"/>
      <c r="Z305" s="622"/>
      <c r="AA305" s="1251"/>
      <c r="AB305" s="1251"/>
      <c r="AC305" s="486"/>
      <c r="AD305" s="540"/>
      <c r="AE305" s="639"/>
      <c r="AJ305" s="934"/>
      <c r="AK305" s="934"/>
      <c r="AL305" s="934"/>
      <c r="AM305" s="934"/>
      <c r="AN305" s="934"/>
      <c r="AO305" s="934"/>
      <c r="AP305" s="934"/>
      <c r="AQ305" s="934"/>
      <c r="AR305" s="934"/>
      <c r="AS305" s="934"/>
      <c r="AT305" s="934"/>
      <c r="AU305" s="934"/>
      <c r="AV305" s="934"/>
      <c r="AW305" s="934"/>
      <c r="AX305" s="934"/>
      <c r="AY305" s="934"/>
      <c r="AZ305" s="934"/>
      <c r="BA305" s="934"/>
      <c r="BB305" s="934"/>
      <c r="BC305" s="934"/>
    </row>
    <row r="306" spans="1:56" ht="46.5" customHeight="1" x14ac:dyDescent="0.25">
      <c r="A306" s="560">
        <v>190</v>
      </c>
      <c r="B306" s="1239" t="s">
        <v>174</v>
      </c>
      <c r="C306" s="1239" t="s">
        <v>99</v>
      </c>
      <c r="D306" s="1698" t="s">
        <v>342</v>
      </c>
      <c r="E306" s="1080">
        <v>46240</v>
      </c>
      <c r="F306" s="1080">
        <v>46242</v>
      </c>
      <c r="G306" s="598" t="s">
        <v>301</v>
      </c>
      <c r="H306" s="568"/>
      <c r="I306" s="576"/>
      <c r="J306" s="259"/>
      <c r="K306" s="567"/>
      <c r="L306" s="576"/>
      <c r="M306" s="781"/>
      <c r="N306" s="567"/>
      <c r="O306" s="573"/>
      <c r="P306" s="781"/>
      <c r="Q306" s="567">
        <v>30</v>
      </c>
      <c r="R306" s="560">
        <v>190</v>
      </c>
      <c r="S306" s="289">
        <f t="shared" ref="S306:S312" si="114">Q306*R306</f>
        <v>5700</v>
      </c>
      <c r="T306" s="567">
        <v>30</v>
      </c>
      <c r="U306" s="560">
        <v>190</v>
      </c>
      <c r="V306" s="289">
        <f t="shared" ref="V306:V312" si="115">T306*U306</f>
        <v>5700</v>
      </c>
      <c r="W306" s="567">
        <v>30</v>
      </c>
      <c r="X306" s="560">
        <v>190</v>
      </c>
      <c r="Y306" s="289">
        <f t="shared" ref="Y306:Y312" si="116">W306*X306</f>
        <v>5700</v>
      </c>
      <c r="Z306" s="568">
        <v>90</v>
      </c>
      <c r="AA306" s="289">
        <v>6</v>
      </c>
      <c r="AB306" s="289">
        <f t="shared" ref="AB306:AB312" si="117">Z306*AA306</f>
        <v>540</v>
      </c>
      <c r="AC306" s="561">
        <f t="shared" ref="AC306:AC312" si="118">H306+K306+N306+Q306+T306+W306+Z306</f>
        <v>180</v>
      </c>
      <c r="AD306" s="540">
        <f t="shared" ref="AD306:AD312" si="119">J306+M306+P306+S306+V306+Y306+AB306</f>
        <v>17640</v>
      </c>
      <c r="AE306" s="1776"/>
    </row>
    <row r="307" spans="1:56" ht="46.5" customHeight="1" x14ac:dyDescent="0.25">
      <c r="A307" s="1255">
        <v>191</v>
      </c>
      <c r="B307" s="261" t="s">
        <v>174</v>
      </c>
      <c r="C307" s="261" t="s">
        <v>99</v>
      </c>
      <c r="D307" s="1690" t="s">
        <v>2361</v>
      </c>
      <c r="E307" s="1080">
        <v>46206</v>
      </c>
      <c r="F307" s="1080">
        <v>46209</v>
      </c>
      <c r="G307" s="598" t="s">
        <v>301</v>
      </c>
      <c r="H307" s="538"/>
      <c r="I307" s="266"/>
      <c r="J307" s="252"/>
      <c r="K307" s="538"/>
      <c r="L307" s="266"/>
      <c r="M307" s="781"/>
      <c r="N307" s="538"/>
      <c r="O307" s="570"/>
      <c r="P307" s="265"/>
      <c r="Q307" s="538">
        <v>98</v>
      </c>
      <c r="R307" s="1255">
        <v>190</v>
      </c>
      <c r="S307" s="1261">
        <f t="shared" si="114"/>
        <v>18620</v>
      </c>
      <c r="T307" s="538">
        <v>98</v>
      </c>
      <c r="U307" s="1255">
        <v>190</v>
      </c>
      <c r="V307" s="1261">
        <f t="shared" si="115"/>
        <v>18620</v>
      </c>
      <c r="W307" s="538">
        <v>98</v>
      </c>
      <c r="X307" s="1255">
        <v>190</v>
      </c>
      <c r="Y307" s="1261">
        <f t="shared" si="116"/>
        <v>18620</v>
      </c>
      <c r="Z307" s="563">
        <v>294</v>
      </c>
      <c r="AA307" s="1261">
        <v>6</v>
      </c>
      <c r="AB307" s="1261">
        <f t="shared" si="117"/>
        <v>1764</v>
      </c>
      <c r="AC307" s="554">
        <f t="shared" si="118"/>
        <v>588</v>
      </c>
      <c r="AD307" s="540">
        <f t="shared" si="119"/>
        <v>57624</v>
      </c>
      <c r="AE307" s="1776"/>
    </row>
    <row r="308" spans="1:56" ht="46.5" customHeight="1" x14ac:dyDescent="0.25">
      <c r="A308" s="560">
        <v>192</v>
      </c>
      <c r="B308" s="261" t="s">
        <v>174</v>
      </c>
      <c r="C308" s="261" t="s">
        <v>99</v>
      </c>
      <c r="D308" s="1690" t="s">
        <v>2363</v>
      </c>
      <c r="E308" s="1080">
        <v>46279</v>
      </c>
      <c r="F308" s="1080">
        <v>46281</v>
      </c>
      <c r="G308" s="598" t="s">
        <v>301</v>
      </c>
      <c r="H308" s="563"/>
      <c r="I308" s="266"/>
      <c r="J308" s="252"/>
      <c r="K308" s="538"/>
      <c r="L308" s="266"/>
      <c r="M308" s="781"/>
      <c r="N308" s="538"/>
      <c r="O308" s="570"/>
      <c r="P308" s="265"/>
      <c r="Q308" s="538">
        <v>92</v>
      </c>
      <c r="R308" s="1255">
        <v>190</v>
      </c>
      <c r="S308" s="1261">
        <f t="shared" si="114"/>
        <v>17480</v>
      </c>
      <c r="T308" s="538">
        <v>92</v>
      </c>
      <c r="U308" s="1255">
        <v>190</v>
      </c>
      <c r="V308" s="1261">
        <f t="shared" si="115"/>
        <v>17480</v>
      </c>
      <c r="W308" s="538">
        <v>92</v>
      </c>
      <c r="X308" s="1255">
        <v>190</v>
      </c>
      <c r="Y308" s="1261">
        <f t="shared" si="116"/>
        <v>17480</v>
      </c>
      <c r="Z308" s="563">
        <v>276</v>
      </c>
      <c r="AA308" s="1261">
        <v>6</v>
      </c>
      <c r="AB308" s="1261">
        <f t="shared" si="117"/>
        <v>1656</v>
      </c>
      <c r="AC308" s="554">
        <f t="shared" si="118"/>
        <v>552</v>
      </c>
      <c r="AD308" s="540">
        <f t="shared" si="119"/>
        <v>54096</v>
      </c>
      <c r="AE308" s="1776"/>
    </row>
    <row r="309" spans="1:56" ht="46.5" customHeight="1" x14ac:dyDescent="0.25">
      <c r="A309" s="1255">
        <v>193</v>
      </c>
      <c r="B309" s="261" t="s">
        <v>585</v>
      </c>
      <c r="C309" s="261" t="s">
        <v>101</v>
      </c>
      <c r="D309" s="1690" t="s">
        <v>340</v>
      </c>
      <c r="E309" s="1080">
        <v>46252</v>
      </c>
      <c r="F309" s="1080">
        <v>46255</v>
      </c>
      <c r="G309" s="598" t="s">
        <v>301</v>
      </c>
      <c r="H309" s="563"/>
      <c r="I309" s="266"/>
      <c r="J309" s="252"/>
      <c r="K309" s="538"/>
      <c r="L309" s="266"/>
      <c r="M309" s="781"/>
      <c r="N309" s="538"/>
      <c r="O309" s="266"/>
      <c r="P309" s="265"/>
      <c r="Q309" s="538">
        <v>65</v>
      </c>
      <c r="R309" s="1255">
        <v>190</v>
      </c>
      <c r="S309" s="1261">
        <f t="shared" si="114"/>
        <v>12350</v>
      </c>
      <c r="T309" s="538">
        <v>65</v>
      </c>
      <c r="U309" s="1255">
        <v>190</v>
      </c>
      <c r="V309" s="1261">
        <f t="shared" si="115"/>
        <v>12350</v>
      </c>
      <c r="W309" s="538">
        <v>65</v>
      </c>
      <c r="X309" s="1255">
        <v>190</v>
      </c>
      <c r="Y309" s="1261">
        <f t="shared" si="116"/>
        <v>12350</v>
      </c>
      <c r="Z309" s="563">
        <v>195</v>
      </c>
      <c r="AA309" s="1261">
        <v>6</v>
      </c>
      <c r="AB309" s="1261">
        <f t="shared" si="117"/>
        <v>1170</v>
      </c>
      <c r="AC309" s="554">
        <f t="shared" si="118"/>
        <v>390</v>
      </c>
      <c r="AD309" s="540">
        <f t="shared" si="119"/>
        <v>38220</v>
      </c>
      <c r="AE309" s="1776"/>
    </row>
    <row r="310" spans="1:56" ht="46.5" customHeight="1" x14ac:dyDescent="0.25">
      <c r="A310" s="560">
        <v>194</v>
      </c>
      <c r="B310" s="261" t="s">
        <v>174</v>
      </c>
      <c r="C310" s="261" t="s">
        <v>99</v>
      </c>
      <c r="D310" s="1690" t="s">
        <v>344</v>
      </c>
      <c r="E310" s="1080">
        <v>46209</v>
      </c>
      <c r="F310" s="1080">
        <v>46210</v>
      </c>
      <c r="G310" s="598" t="s">
        <v>301</v>
      </c>
      <c r="H310" s="538"/>
      <c r="I310" s="266"/>
      <c r="J310" s="252"/>
      <c r="K310" s="538"/>
      <c r="L310" s="266"/>
      <c r="M310" s="781"/>
      <c r="N310" s="538"/>
      <c r="O310" s="570"/>
      <c r="P310" s="265"/>
      <c r="Q310" s="538">
        <v>4</v>
      </c>
      <c r="R310" s="1255">
        <v>190</v>
      </c>
      <c r="S310" s="1261">
        <f t="shared" si="114"/>
        <v>760</v>
      </c>
      <c r="T310" s="538">
        <v>4</v>
      </c>
      <c r="U310" s="1255">
        <v>190</v>
      </c>
      <c r="V310" s="1261">
        <f t="shared" si="115"/>
        <v>760</v>
      </c>
      <c r="W310" s="538">
        <v>4</v>
      </c>
      <c r="X310" s="1255">
        <v>190</v>
      </c>
      <c r="Y310" s="1261">
        <f t="shared" si="116"/>
        <v>760</v>
      </c>
      <c r="Z310" s="563">
        <v>12</v>
      </c>
      <c r="AA310" s="1261">
        <v>6</v>
      </c>
      <c r="AB310" s="1261">
        <f t="shared" si="117"/>
        <v>72</v>
      </c>
      <c r="AC310" s="554">
        <f t="shared" si="118"/>
        <v>24</v>
      </c>
      <c r="AD310" s="540">
        <f t="shared" si="119"/>
        <v>2352</v>
      </c>
      <c r="AE310" s="1777"/>
    </row>
    <row r="311" spans="1:56" ht="46.5" customHeight="1" x14ac:dyDescent="0.25">
      <c r="A311" s="1255">
        <v>195</v>
      </c>
      <c r="B311" s="261" t="s">
        <v>180</v>
      </c>
      <c r="C311" s="261" t="s">
        <v>102</v>
      </c>
      <c r="D311" s="1698" t="s">
        <v>1891</v>
      </c>
      <c r="E311" s="1080">
        <v>46290</v>
      </c>
      <c r="F311" s="1080">
        <v>46291</v>
      </c>
      <c r="G311" s="569" t="s">
        <v>1450</v>
      </c>
      <c r="H311" s="538"/>
      <c r="I311" s="266"/>
      <c r="J311" s="252"/>
      <c r="K311" s="538"/>
      <c r="L311" s="266"/>
      <c r="M311" s="781"/>
      <c r="N311" s="538"/>
      <c r="O311" s="570"/>
      <c r="P311" s="265"/>
      <c r="Q311" s="538">
        <v>20</v>
      </c>
      <c r="R311" s="1255">
        <v>190</v>
      </c>
      <c r="S311" s="1261">
        <f t="shared" si="114"/>
        <v>3800</v>
      </c>
      <c r="T311" s="538">
        <v>20</v>
      </c>
      <c r="U311" s="1255">
        <v>190</v>
      </c>
      <c r="V311" s="1261">
        <f t="shared" si="115"/>
        <v>3800</v>
      </c>
      <c r="W311" s="538">
        <v>20</v>
      </c>
      <c r="X311" s="1255">
        <v>190</v>
      </c>
      <c r="Y311" s="1261">
        <f t="shared" si="116"/>
        <v>3800</v>
      </c>
      <c r="Z311" s="563">
        <v>60</v>
      </c>
      <c r="AA311" s="1261">
        <v>6</v>
      </c>
      <c r="AB311" s="1261">
        <f t="shared" si="117"/>
        <v>360</v>
      </c>
      <c r="AC311" s="554">
        <f t="shared" si="118"/>
        <v>120</v>
      </c>
      <c r="AD311" s="540">
        <f t="shared" si="119"/>
        <v>11760</v>
      </c>
      <c r="AE311" s="1229"/>
    </row>
    <row r="312" spans="1:56" ht="46.5" customHeight="1" x14ac:dyDescent="0.25">
      <c r="A312" s="560">
        <v>196</v>
      </c>
      <c r="B312" s="1236" t="s">
        <v>178</v>
      </c>
      <c r="C312" s="1236" t="s">
        <v>100</v>
      </c>
      <c r="D312" s="1697" t="s">
        <v>340</v>
      </c>
      <c r="E312" s="1080">
        <v>46316</v>
      </c>
      <c r="F312" s="1080">
        <v>46319</v>
      </c>
      <c r="G312" s="598" t="s">
        <v>301</v>
      </c>
      <c r="H312" s="564"/>
      <c r="I312" s="572"/>
      <c r="J312" s="278"/>
      <c r="K312" s="556"/>
      <c r="L312" s="572"/>
      <c r="M312" s="299"/>
      <c r="N312" s="556"/>
      <c r="O312" s="572"/>
      <c r="P312" s="288"/>
      <c r="Q312" s="556">
        <v>65</v>
      </c>
      <c r="R312" s="1237">
        <v>190</v>
      </c>
      <c r="S312" s="290">
        <f t="shared" si="114"/>
        <v>12350</v>
      </c>
      <c r="T312" s="556">
        <v>65</v>
      </c>
      <c r="U312" s="1237">
        <v>190</v>
      </c>
      <c r="V312" s="290">
        <f t="shared" si="115"/>
        <v>12350</v>
      </c>
      <c r="W312" s="556">
        <v>65</v>
      </c>
      <c r="X312" s="1237">
        <v>190</v>
      </c>
      <c r="Y312" s="290">
        <f t="shared" si="116"/>
        <v>12350</v>
      </c>
      <c r="Z312" s="564">
        <v>195</v>
      </c>
      <c r="AA312" s="290">
        <v>6</v>
      </c>
      <c r="AB312" s="290">
        <f t="shared" si="117"/>
        <v>1170</v>
      </c>
      <c r="AC312" s="558">
        <f t="shared" si="118"/>
        <v>390</v>
      </c>
      <c r="AD312" s="540">
        <f t="shared" si="119"/>
        <v>38220</v>
      </c>
      <c r="AE312" s="1226"/>
    </row>
    <row r="313" spans="1:56" s="1016" customFormat="1" ht="33" customHeight="1" x14ac:dyDescent="0.25">
      <c r="A313" s="321"/>
      <c r="B313" s="543" t="s">
        <v>842</v>
      </c>
      <c r="C313" s="300"/>
      <c r="D313" s="1706"/>
      <c r="E313" s="1043"/>
      <c r="F313" s="1043"/>
      <c r="G313" s="1596"/>
      <c r="H313" s="324"/>
      <c r="I313" s="301"/>
      <c r="J313" s="276"/>
      <c r="K313" s="324"/>
      <c r="L313" s="301"/>
      <c r="M313" s="276"/>
      <c r="N313" s="324"/>
      <c r="O313" s="301"/>
      <c r="P313" s="276"/>
      <c r="Q313" s="324"/>
      <c r="R313" s="487"/>
      <c r="S313" s="1251"/>
      <c r="T313" s="324"/>
      <c r="U313" s="487"/>
      <c r="V313" s="1251"/>
      <c r="W313" s="324"/>
      <c r="X313" s="487"/>
      <c r="Y313" s="1251"/>
      <c r="Z313" s="622"/>
      <c r="AA313" s="1251"/>
      <c r="AB313" s="1251"/>
      <c r="AC313" s="486"/>
      <c r="AD313" s="540"/>
      <c r="AE313" s="639"/>
      <c r="AJ313" s="934"/>
      <c r="AK313" s="934"/>
      <c r="AL313" s="934"/>
      <c r="AM313" s="934"/>
      <c r="AN313" s="934"/>
      <c r="AO313" s="934"/>
      <c r="AP313" s="934"/>
      <c r="AQ313" s="934"/>
      <c r="AR313" s="934"/>
      <c r="AS313" s="934"/>
      <c r="AT313" s="934"/>
      <c r="AU313" s="934"/>
      <c r="AV313" s="934"/>
      <c r="AW313" s="934"/>
      <c r="AX313" s="934"/>
      <c r="AY313" s="934"/>
      <c r="AZ313" s="934"/>
      <c r="BA313" s="934"/>
      <c r="BB313" s="934"/>
      <c r="BC313" s="934"/>
    </row>
    <row r="314" spans="1:56" s="884" customFormat="1" ht="46.5" customHeight="1" x14ac:dyDescent="0.25">
      <c r="A314" s="560">
        <v>197</v>
      </c>
      <c r="B314" s="1239" t="s">
        <v>1334</v>
      </c>
      <c r="C314" s="1239" t="s">
        <v>102</v>
      </c>
      <c r="D314" s="1698" t="s">
        <v>1335</v>
      </c>
      <c r="E314" s="953">
        <v>46105</v>
      </c>
      <c r="F314" s="953">
        <v>46108</v>
      </c>
      <c r="G314" s="598" t="s">
        <v>301</v>
      </c>
      <c r="H314" s="567"/>
      <c r="I314" s="576"/>
      <c r="J314" s="259"/>
      <c r="K314" s="567"/>
      <c r="L314" s="576"/>
      <c r="M314" s="781"/>
      <c r="N314" s="567"/>
      <c r="O314" s="573"/>
      <c r="P314" s="781"/>
      <c r="Q314" s="567">
        <v>114</v>
      </c>
      <c r="R314" s="560">
        <v>190</v>
      </c>
      <c r="S314" s="289">
        <f t="shared" ref="S314:S321" si="120">Q314*R314</f>
        <v>21660</v>
      </c>
      <c r="T314" s="567">
        <v>114</v>
      </c>
      <c r="U314" s="560">
        <v>190</v>
      </c>
      <c r="V314" s="289">
        <f t="shared" ref="V314:V321" si="121">T314*U314</f>
        <v>21660</v>
      </c>
      <c r="W314" s="567">
        <v>114</v>
      </c>
      <c r="X314" s="560">
        <v>190</v>
      </c>
      <c r="Y314" s="289">
        <f t="shared" ref="Y314:Y321" si="122">W314*X314</f>
        <v>21660</v>
      </c>
      <c r="Z314" s="568">
        <v>342</v>
      </c>
      <c r="AA314" s="289">
        <v>6</v>
      </c>
      <c r="AB314" s="289">
        <f t="shared" ref="AB314:AB321" si="123">Z314*AA314</f>
        <v>2052</v>
      </c>
      <c r="AC314" s="561">
        <f t="shared" ref="AC314:AC321" si="124">H314+K314+N314+Q314+T314+W314+Z314</f>
        <v>684</v>
      </c>
      <c r="AD314" s="540">
        <f t="shared" ref="AD314:AD321" si="125">J314+M314+P314+S314+V314+Y314+AB314</f>
        <v>67032</v>
      </c>
      <c r="AE314" s="1782">
        <f>SUM(AD314:AD320)</f>
        <v>258604</v>
      </c>
      <c r="AF314" s="1051">
        <v>342</v>
      </c>
      <c r="AI314" s="1050"/>
      <c r="AJ314" s="934"/>
      <c r="AK314" s="934"/>
      <c r="AL314" s="934"/>
      <c r="AM314" s="934"/>
      <c r="AN314" s="934"/>
      <c r="AO314" s="934"/>
      <c r="AP314" s="934"/>
      <c r="AQ314" s="934"/>
      <c r="AR314" s="934"/>
      <c r="AS314" s="934"/>
      <c r="AT314" s="934"/>
      <c r="AU314" s="934"/>
      <c r="AV314" s="934"/>
      <c r="AW314" s="934"/>
      <c r="AX314" s="934"/>
      <c r="AY314" s="934"/>
      <c r="AZ314" s="934"/>
      <c r="BA314" s="934"/>
      <c r="BB314" s="934"/>
      <c r="BC314" s="934"/>
      <c r="BD314" s="1051"/>
    </row>
    <row r="315" spans="1:56" s="790" customFormat="1" ht="46.5" customHeight="1" x14ac:dyDescent="0.25">
      <c r="A315" s="1255">
        <v>198</v>
      </c>
      <c r="B315" s="261" t="s">
        <v>69</v>
      </c>
      <c r="C315" s="261" t="s">
        <v>100</v>
      </c>
      <c r="D315" s="1690" t="s">
        <v>340</v>
      </c>
      <c r="E315" s="953">
        <v>46105</v>
      </c>
      <c r="F315" s="953">
        <v>46108</v>
      </c>
      <c r="G315" s="569" t="s">
        <v>301</v>
      </c>
      <c r="H315" s="538">
        <v>1</v>
      </c>
      <c r="I315" s="266">
        <v>4100</v>
      </c>
      <c r="J315" s="252">
        <f>H315*I315</f>
        <v>4100</v>
      </c>
      <c r="K315" s="538">
        <v>1</v>
      </c>
      <c r="L315" s="266">
        <v>3350</v>
      </c>
      <c r="M315" s="781">
        <f>K315*L315</f>
        <v>3350</v>
      </c>
      <c r="N315" s="538">
        <v>1</v>
      </c>
      <c r="O315" s="570">
        <v>3000</v>
      </c>
      <c r="P315" s="265">
        <f>N315*O315</f>
        <v>3000</v>
      </c>
      <c r="Q315" s="538">
        <v>52</v>
      </c>
      <c r="R315" s="1255">
        <v>190</v>
      </c>
      <c r="S315" s="1261">
        <f t="shared" si="120"/>
        <v>9880</v>
      </c>
      <c r="T315" s="538">
        <v>52</v>
      </c>
      <c r="U315" s="1255">
        <v>190</v>
      </c>
      <c r="V315" s="1261">
        <f t="shared" si="121"/>
        <v>9880</v>
      </c>
      <c r="W315" s="538">
        <v>52</v>
      </c>
      <c r="X315" s="1255">
        <v>190</v>
      </c>
      <c r="Y315" s="1261">
        <f t="shared" si="122"/>
        <v>9880</v>
      </c>
      <c r="Z315" s="563">
        <v>159</v>
      </c>
      <c r="AA315" s="1261">
        <v>6</v>
      </c>
      <c r="AB315" s="1261">
        <f t="shared" si="123"/>
        <v>954</v>
      </c>
      <c r="AC315" s="554">
        <f t="shared" si="124"/>
        <v>318</v>
      </c>
      <c r="AD315" s="540">
        <f t="shared" si="125"/>
        <v>41044</v>
      </c>
      <c r="AE315" s="1778"/>
      <c r="AF315" s="1031">
        <v>159</v>
      </c>
      <c r="AI315" s="1021"/>
      <c r="AJ315" s="934"/>
      <c r="AK315" s="934"/>
      <c r="AL315" s="934"/>
      <c r="AM315" s="934"/>
      <c r="AN315" s="934"/>
      <c r="AO315" s="934"/>
      <c r="AP315" s="934"/>
      <c r="AQ315" s="934"/>
      <c r="AR315" s="934"/>
      <c r="AS315" s="934"/>
      <c r="AT315" s="934"/>
      <c r="AU315" s="934"/>
      <c r="AV315" s="934"/>
      <c r="AW315" s="934"/>
      <c r="AX315" s="934"/>
      <c r="AY315" s="934"/>
      <c r="AZ315" s="934"/>
      <c r="BA315" s="934"/>
      <c r="BB315" s="934"/>
      <c r="BC315" s="934"/>
      <c r="BD315" s="1031"/>
    </row>
    <row r="316" spans="1:56" s="790" customFormat="1" ht="46.5" customHeight="1" x14ac:dyDescent="0.25">
      <c r="A316" s="560">
        <v>199</v>
      </c>
      <c r="B316" s="261" t="s">
        <v>2083</v>
      </c>
      <c r="C316" s="261" t="s">
        <v>99</v>
      </c>
      <c r="D316" s="1690" t="s">
        <v>342</v>
      </c>
      <c r="E316" s="953">
        <v>46159</v>
      </c>
      <c r="F316" s="953">
        <v>46162</v>
      </c>
      <c r="G316" s="569" t="s">
        <v>301</v>
      </c>
      <c r="H316" s="538"/>
      <c r="I316" s="266"/>
      <c r="J316" s="252"/>
      <c r="K316" s="538"/>
      <c r="L316" s="266"/>
      <c r="M316" s="781"/>
      <c r="N316" s="538"/>
      <c r="O316" s="570"/>
      <c r="P316" s="265"/>
      <c r="Q316" s="538">
        <v>54</v>
      </c>
      <c r="R316" s="1255">
        <v>190</v>
      </c>
      <c r="S316" s="1261">
        <f t="shared" si="120"/>
        <v>10260</v>
      </c>
      <c r="T316" s="538">
        <v>54</v>
      </c>
      <c r="U316" s="1255">
        <v>190</v>
      </c>
      <c r="V316" s="1261">
        <f t="shared" si="121"/>
        <v>10260</v>
      </c>
      <c r="W316" s="538">
        <v>54</v>
      </c>
      <c r="X316" s="1255">
        <v>190</v>
      </c>
      <c r="Y316" s="1261">
        <f t="shared" si="122"/>
        <v>10260</v>
      </c>
      <c r="Z316" s="563">
        <v>162</v>
      </c>
      <c r="AA316" s="1261">
        <v>6</v>
      </c>
      <c r="AB316" s="1261">
        <f t="shared" si="123"/>
        <v>972</v>
      </c>
      <c r="AC316" s="554">
        <f t="shared" si="124"/>
        <v>324</v>
      </c>
      <c r="AD316" s="540">
        <f t="shared" si="125"/>
        <v>31752</v>
      </c>
      <c r="AE316" s="1776"/>
      <c r="AF316" s="1031"/>
      <c r="AI316" s="1021"/>
      <c r="AJ316" s="934"/>
      <c r="AK316" s="934"/>
      <c r="AL316" s="934"/>
      <c r="AM316" s="934"/>
      <c r="AN316" s="934"/>
      <c r="AO316" s="934"/>
      <c r="AP316" s="934"/>
      <c r="AQ316" s="934"/>
      <c r="AR316" s="934"/>
      <c r="AS316" s="934"/>
      <c r="AT316" s="934"/>
      <c r="AU316" s="934"/>
      <c r="AV316" s="934"/>
      <c r="AW316" s="934"/>
      <c r="AX316" s="934"/>
      <c r="AY316" s="934"/>
      <c r="AZ316" s="934"/>
      <c r="BA316" s="934"/>
      <c r="BB316" s="934"/>
      <c r="BC316" s="934"/>
      <c r="BD316" s="1031"/>
    </row>
    <row r="317" spans="1:56" s="790" customFormat="1" ht="46.5" customHeight="1" x14ac:dyDescent="0.25">
      <c r="A317" s="1255">
        <v>200</v>
      </c>
      <c r="B317" s="261" t="s">
        <v>1336</v>
      </c>
      <c r="C317" s="261" t="s">
        <v>99</v>
      </c>
      <c r="D317" s="1690" t="s">
        <v>1161</v>
      </c>
      <c r="E317" s="953">
        <v>46156</v>
      </c>
      <c r="F317" s="953">
        <v>46159</v>
      </c>
      <c r="G317" s="569" t="s">
        <v>301</v>
      </c>
      <c r="H317" s="538"/>
      <c r="I317" s="266"/>
      <c r="J317" s="252"/>
      <c r="K317" s="538"/>
      <c r="L317" s="266"/>
      <c r="M317" s="781"/>
      <c r="N317" s="538"/>
      <c r="O317" s="570"/>
      <c r="P317" s="265"/>
      <c r="Q317" s="538">
        <v>54</v>
      </c>
      <c r="R317" s="1255">
        <v>190</v>
      </c>
      <c r="S317" s="1261">
        <f t="shared" si="120"/>
        <v>10260</v>
      </c>
      <c r="T317" s="538">
        <v>54</v>
      </c>
      <c r="U317" s="1255">
        <v>190</v>
      </c>
      <c r="V317" s="1261">
        <f t="shared" si="121"/>
        <v>10260</v>
      </c>
      <c r="W317" s="538">
        <v>54</v>
      </c>
      <c r="X317" s="1255">
        <v>190</v>
      </c>
      <c r="Y317" s="1261">
        <f t="shared" si="122"/>
        <v>10260</v>
      </c>
      <c r="Z317" s="563">
        <v>162</v>
      </c>
      <c r="AA317" s="1261">
        <v>6</v>
      </c>
      <c r="AB317" s="1261">
        <f t="shared" si="123"/>
        <v>972</v>
      </c>
      <c r="AC317" s="554">
        <f t="shared" si="124"/>
        <v>324</v>
      </c>
      <c r="AD317" s="540">
        <f t="shared" si="125"/>
        <v>31752</v>
      </c>
      <c r="AE317" s="1776"/>
      <c r="AF317" s="1031"/>
      <c r="AI317" s="1021"/>
      <c r="AJ317" s="934"/>
      <c r="AK317" s="934"/>
      <c r="AL317" s="934"/>
      <c r="AM317" s="934"/>
      <c r="AN317" s="934"/>
      <c r="AO317" s="934"/>
      <c r="AP317" s="934"/>
      <c r="AQ317" s="934"/>
      <c r="AR317" s="934"/>
      <c r="AS317" s="934"/>
      <c r="AT317" s="934"/>
      <c r="AU317" s="934"/>
      <c r="AV317" s="934"/>
      <c r="AW317" s="934"/>
      <c r="AX317" s="934"/>
      <c r="AY317" s="934"/>
      <c r="AZ317" s="934"/>
      <c r="BA317" s="934"/>
      <c r="BB317" s="934"/>
      <c r="BC317" s="934"/>
      <c r="BD317" s="1031"/>
    </row>
    <row r="318" spans="1:56" s="790" customFormat="1" ht="46.5" customHeight="1" x14ac:dyDescent="0.25">
      <c r="A318" s="560">
        <v>201</v>
      </c>
      <c r="B318" s="261" t="s">
        <v>1669</v>
      </c>
      <c r="C318" s="261" t="s">
        <v>99</v>
      </c>
      <c r="D318" s="1690" t="s">
        <v>345</v>
      </c>
      <c r="E318" s="953">
        <v>46156</v>
      </c>
      <c r="F318" s="953">
        <v>46159</v>
      </c>
      <c r="G318" s="569" t="s">
        <v>301</v>
      </c>
      <c r="H318" s="538"/>
      <c r="I318" s="266"/>
      <c r="J318" s="252"/>
      <c r="K318" s="538"/>
      <c r="L318" s="266"/>
      <c r="M318" s="781"/>
      <c r="N318" s="538"/>
      <c r="O318" s="570"/>
      <c r="P318" s="265"/>
      <c r="Q318" s="538">
        <v>28</v>
      </c>
      <c r="R318" s="1255">
        <v>190</v>
      </c>
      <c r="S318" s="1261">
        <f t="shared" si="120"/>
        <v>5320</v>
      </c>
      <c r="T318" s="538">
        <v>28</v>
      </c>
      <c r="U318" s="1255">
        <v>190</v>
      </c>
      <c r="V318" s="1261">
        <f t="shared" si="121"/>
        <v>5320</v>
      </c>
      <c r="W318" s="538">
        <v>28</v>
      </c>
      <c r="X318" s="1255">
        <v>190</v>
      </c>
      <c r="Y318" s="1261">
        <f t="shared" si="122"/>
        <v>5320</v>
      </c>
      <c r="Z318" s="563">
        <v>84</v>
      </c>
      <c r="AA318" s="1261">
        <v>6</v>
      </c>
      <c r="AB318" s="1261">
        <f t="shared" si="123"/>
        <v>504</v>
      </c>
      <c r="AC318" s="554">
        <f t="shared" si="124"/>
        <v>168</v>
      </c>
      <c r="AD318" s="540">
        <f t="shared" si="125"/>
        <v>16464</v>
      </c>
      <c r="AE318" s="1776"/>
      <c r="AF318" s="1031"/>
      <c r="AI318" s="1021"/>
      <c r="AJ318" s="934"/>
      <c r="AK318" s="934"/>
      <c r="AL318" s="934"/>
      <c r="AM318" s="934"/>
      <c r="AN318" s="934"/>
      <c r="AO318" s="934"/>
      <c r="AP318" s="934"/>
      <c r="AQ318" s="934"/>
      <c r="AR318" s="934"/>
      <c r="AS318" s="934"/>
      <c r="AT318" s="934"/>
      <c r="AU318" s="934"/>
      <c r="AV318" s="934"/>
      <c r="AW318" s="934"/>
      <c r="AX318" s="934"/>
      <c r="AY318" s="934"/>
      <c r="AZ318" s="934"/>
      <c r="BA318" s="934"/>
      <c r="BB318" s="934"/>
      <c r="BC318" s="934"/>
      <c r="BD318" s="1031"/>
    </row>
    <row r="319" spans="1:56" s="790" customFormat="1" ht="46.5" customHeight="1" x14ac:dyDescent="0.25">
      <c r="A319" s="1255">
        <v>202</v>
      </c>
      <c r="B319" s="261" t="s">
        <v>1162</v>
      </c>
      <c r="C319" s="261" t="s">
        <v>101</v>
      </c>
      <c r="D319" s="1690" t="s">
        <v>340</v>
      </c>
      <c r="E319" s="953">
        <v>46222</v>
      </c>
      <c r="F319" s="953">
        <v>46224</v>
      </c>
      <c r="G319" s="569" t="s">
        <v>301</v>
      </c>
      <c r="H319" s="538"/>
      <c r="I319" s="266"/>
      <c r="J319" s="252"/>
      <c r="K319" s="538"/>
      <c r="L319" s="266"/>
      <c r="M319" s="781"/>
      <c r="N319" s="538"/>
      <c r="O319" s="266"/>
      <c r="P319" s="265"/>
      <c r="Q319" s="538">
        <v>60</v>
      </c>
      <c r="R319" s="1255">
        <v>190</v>
      </c>
      <c r="S319" s="1261">
        <f t="shared" si="120"/>
        <v>11400</v>
      </c>
      <c r="T319" s="538">
        <v>60</v>
      </c>
      <c r="U319" s="1255">
        <v>190</v>
      </c>
      <c r="V319" s="1261">
        <f t="shared" si="121"/>
        <v>11400</v>
      </c>
      <c r="W319" s="538">
        <v>60</v>
      </c>
      <c r="X319" s="1255">
        <v>190</v>
      </c>
      <c r="Y319" s="1261">
        <f t="shared" si="122"/>
        <v>11400</v>
      </c>
      <c r="Z319" s="563">
        <v>180</v>
      </c>
      <c r="AA319" s="1261">
        <v>6</v>
      </c>
      <c r="AB319" s="1261">
        <f t="shared" si="123"/>
        <v>1080</v>
      </c>
      <c r="AC319" s="554">
        <f t="shared" si="124"/>
        <v>360</v>
      </c>
      <c r="AD319" s="540">
        <f t="shared" si="125"/>
        <v>35280</v>
      </c>
      <c r="AE319" s="1776"/>
      <c r="AF319" s="1031"/>
      <c r="AI319" s="1021"/>
      <c r="AJ319" s="934"/>
      <c r="AK319" s="934"/>
      <c r="AL319" s="934"/>
      <c r="AM319" s="934"/>
      <c r="AN319" s="934"/>
      <c r="AO319" s="934"/>
      <c r="AP319" s="934"/>
      <c r="AQ319" s="934"/>
      <c r="AR319" s="934"/>
      <c r="AS319" s="934"/>
      <c r="AT319" s="934"/>
      <c r="AU319" s="934"/>
      <c r="AV319" s="934"/>
      <c r="AW319" s="934"/>
      <c r="AX319" s="934"/>
      <c r="AY319" s="934"/>
      <c r="AZ319" s="934"/>
      <c r="BA319" s="934"/>
      <c r="BB319" s="934"/>
      <c r="BC319" s="934"/>
      <c r="BD319" s="1031"/>
    </row>
    <row r="320" spans="1:56" s="790" customFormat="1" ht="46.5" customHeight="1" x14ac:dyDescent="0.25">
      <c r="A320" s="560">
        <v>203</v>
      </c>
      <c r="B320" s="261" t="s">
        <v>2084</v>
      </c>
      <c r="C320" s="261" t="s">
        <v>99</v>
      </c>
      <c r="D320" s="1690" t="s">
        <v>1456</v>
      </c>
      <c r="E320" s="953">
        <v>46258</v>
      </c>
      <c r="F320" s="953">
        <v>46261</v>
      </c>
      <c r="G320" s="569" t="s">
        <v>301</v>
      </c>
      <c r="H320" s="538"/>
      <c r="I320" s="266"/>
      <c r="J320" s="252"/>
      <c r="K320" s="538"/>
      <c r="L320" s="266"/>
      <c r="M320" s="781"/>
      <c r="N320" s="538"/>
      <c r="O320" s="570"/>
      <c r="P320" s="265"/>
      <c r="Q320" s="538">
        <v>60</v>
      </c>
      <c r="R320" s="1255">
        <v>190</v>
      </c>
      <c r="S320" s="1261">
        <f t="shared" si="120"/>
        <v>11400</v>
      </c>
      <c r="T320" s="538">
        <v>60</v>
      </c>
      <c r="U320" s="1255">
        <v>190</v>
      </c>
      <c r="V320" s="1261">
        <f t="shared" si="121"/>
        <v>11400</v>
      </c>
      <c r="W320" s="538">
        <v>60</v>
      </c>
      <c r="X320" s="1255">
        <v>190</v>
      </c>
      <c r="Y320" s="1261">
        <f t="shared" si="122"/>
        <v>11400</v>
      </c>
      <c r="Z320" s="563">
        <v>180</v>
      </c>
      <c r="AA320" s="1261">
        <v>6</v>
      </c>
      <c r="AB320" s="1261">
        <f t="shared" si="123"/>
        <v>1080</v>
      </c>
      <c r="AC320" s="554">
        <f t="shared" si="124"/>
        <v>360</v>
      </c>
      <c r="AD320" s="540">
        <f t="shared" si="125"/>
        <v>35280</v>
      </c>
      <c r="AE320" s="1776"/>
      <c r="AF320" s="1031"/>
      <c r="AI320" s="1021"/>
      <c r="AJ320" s="934"/>
      <c r="AK320" s="934"/>
      <c r="AL320" s="934"/>
      <c r="AM320" s="934"/>
      <c r="AN320" s="934"/>
      <c r="AO320" s="934"/>
      <c r="AP320" s="934"/>
      <c r="AQ320" s="934"/>
      <c r="AR320" s="934"/>
      <c r="AS320" s="934"/>
      <c r="AT320" s="934"/>
      <c r="AU320" s="934"/>
      <c r="AV320" s="934"/>
      <c r="AW320" s="934"/>
      <c r="AX320" s="934"/>
      <c r="AY320" s="934"/>
      <c r="AZ320" s="934"/>
      <c r="BA320" s="934"/>
      <c r="BB320" s="934"/>
      <c r="BC320" s="934"/>
      <c r="BD320" s="1031"/>
    </row>
    <row r="321" spans="1:56" s="934" customFormat="1" ht="46.5" customHeight="1" x14ac:dyDescent="0.25">
      <c r="A321" s="1255">
        <v>204</v>
      </c>
      <c r="B321" s="1236" t="s">
        <v>1457</v>
      </c>
      <c r="C321" s="1236" t="s">
        <v>99</v>
      </c>
      <c r="D321" s="1697" t="s">
        <v>1458</v>
      </c>
      <c r="E321" s="1013">
        <v>46302</v>
      </c>
      <c r="F321" s="1013">
        <v>46304</v>
      </c>
      <c r="G321" s="1086" t="s">
        <v>301</v>
      </c>
      <c r="H321" s="628"/>
      <c r="I321" s="629"/>
      <c r="J321" s="286"/>
      <c r="K321" s="628"/>
      <c r="L321" s="629"/>
      <c r="M321" s="299"/>
      <c r="N321" s="628"/>
      <c r="O321" s="881"/>
      <c r="P321" s="288"/>
      <c r="Q321" s="556">
        <v>28</v>
      </c>
      <c r="R321" s="1237">
        <v>190</v>
      </c>
      <c r="S321" s="290">
        <f t="shared" si="120"/>
        <v>5320</v>
      </c>
      <c r="T321" s="556">
        <v>28</v>
      </c>
      <c r="U321" s="1237">
        <v>190</v>
      </c>
      <c r="V321" s="290">
        <f t="shared" si="121"/>
        <v>5320</v>
      </c>
      <c r="W321" s="556">
        <v>28</v>
      </c>
      <c r="X321" s="1237">
        <v>190</v>
      </c>
      <c r="Y321" s="290">
        <f t="shared" si="122"/>
        <v>5320</v>
      </c>
      <c r="Z321" s="564">
        <v>84</v>
      </c>
      <c r="AA321" s="290">
        <v>6</v>
      </c>
      <c r="AB321" s="290">
        <f t="shared" si="123"/>
        <v>504</v>
      </c>
      <c r="AC321" s="558">
        <f t="shared" si="124"/>
        <v>168</v>
      </c>
      <c r="AD321" s="540">
        <f t="shared" si="125"/>
        <v>16464</v>
      </c>
      <c r="AE321" s="1226"/>
    </row>
    <row r="322" spans="1:56" s="1016" customFormat="1" ht="28.5" customHeight="1" x14ac:dyDescent="0.25">
      <c r="A322" s="321"/>
      <c r="B322" s="543" t="s">
        <v>913</v>
      </c>
      <c r="C322" s="300"/>
      <c r="D322" s="1706"/>
      <c r="E322" s="1043"/>
      <c r="F322" s="1043"/>
      <c r="G322" s="1596"/>
      <c r="H322" s="324"/>
      <c r="I322" s="301"/>
      <c r="J322" s="276"/>
      <c r="K322" s="324"/>
      <c r="L322" s="301"/>
      <c r="M322" s="276"/>
      <c r="N322" s="324"/>
      <c r="O322" s="301"/>
      <c r="P322" s="276"/>
      <c r="Q322" s="324"/>
      <c r="R322" s="487"/>
      <c r="S322" s="1251"/>
      <c r="T322" s="324"/>
      <c r="U322" s="487"/>
      <c r="V322" s="1251"/>
      <c r="W322" s="324"/>
      <c r="X322" s="487"/>
      <c r="Y322" s="1251"/>
      <c r="Z322" s="622"/>
      <c r="AA322" s="1251"/>
      <c r="AB322" s="1251"/>
      <c r="AC322" s="486"/>
      <c r="AD322" s="540"/>
      <c r="AE322" s="639"/>
      <c r="AJ322" s="934"/>
      <c r="AK322" s="934"/>
      <c r="AL322" s="934"/>
      <c r="AM322" s="934"/>
      <c r="AN322" s="934"/>
      <c r="AO322" s="934"/>
      <c r="AP322" s="934"/>
      <c r="AQ322" s="934"/>
      <c r="AR322" s="934"/>
      <c r="AS322" s="934"/>
      <c r="AT322" s="934"/>
      <c r="AU322" s="934"/>
      <c r="AV322" s="934"/>
      <c r="AW322" s="934"/>
      <c r="AX322" s="934"/>
      <c r="AY322" s="934"/>
      <c r="AZ322" s="934"/>
      <c r="BA322" s="934"/>
      <c r="BB322" s="934"/>
      <c r="BC322" s="934"/>
    </row>
    <row r="323" spans="1:56" s="632" customFormat="1" ht="46.5" customHeight="1" x14ac:dyDescent="0.25">
      <c r="A323" s="605">
        <v>205</v>
      </c>
      <c r="B323" s="1239" t="s">
        <v>174</v>
      </c>
      <c r="C323" s="960" t="s">
        <v>99</v>
      </c>
      <c r="D323" s="1698" t="s">
        <v>1555</v>
      </c>
      <c r="E323" s="1081">
        <v>46225</v>
      </c>
      <c r="F323" s="941">
        <v>46229</v>
      </c>
      <c r="G323" s="569" t="s">
        <v>1388</v>
      </c>
      <c r="H323" s="567"/>
      <c r="I323" s="576"/>
      <c r="J323" s="259"/>
      <c r="K323" s="567"/>
      <c r="L323" s="576"/>
      <c r="M323" s="781"/>
      <c r="N323" s="567"/>
      <c r="O323" s="573"/>
      <c r="P323" s="781"/>
      <c r="Q323" s="568">
        <v>16</v>
      </c>
      <c r="R323" s="560">
        <v>190</v>
      </c>
      <c r="S323" s="289">
        <f t="shared" ref="S323:S330" si="126">Q323*R323</f>
        <v>3040</v>
      </c>
      <c r="T323" s="568">
        <v>16</v>
      </c>
      <c r="U323" s="560">
        <v>190</v>
      </c>
      <c r="V323" s="289">
        <f t="shared" ref="V323:V330" si="127">T323*U323</f>
        <v>3040</v>
      </c>
      <c r="W323" s="568">
        <v>16</v>
      </c>
      <c r="X323" s="560">
        <v>190</v>
      </c>
      <c r="Y323" s="289">
        <f t="shared" ref="Y323:Y330" si="128">W323*X323</f>
        <v>3040</v>
      </c>
      <c r="Z323" s="567">
        <v>48</v>
      </c>
      <c r="AA323" s="289">
        <v>6</v>
      </c>
      <c r="AB323" s="289">
        <f t="shared" ref="AB323:AB330" si="129">Z323*AA323</f>
        <v>288</v>
      </c>
      <c r="AC323" s="561">
        <f t="shared" ref="AC323:AC328" si="130">H323+K323+N323+Q323+T323+W323+Z323</f>
        <v>96</v>
      </c>
      <c r="AD323" s="540">
        <f t="shared" ref="AD323:AD330" si="131">J323+M323+P323+S323+V323+Y323+AB323</f>
        <v>9408</v>
      </c>
      <c r="AE323" s="1778"/>
      <c r="AF323" s="632">
        <v>54</v>
      </c>
      <c r="AJ323" s="633"/>
      <c r="AK323" s="633"/>
      <c r="AL323" s="633"/>
      <c r="AM323" s="633"/>
      <c r="AN323" s="633"/>
      <c r="AO323" s="633"/>
      <c r="AP323" s="633"/>
      <c r="AQ323" s="633"/>
      <c r="AR323" s="633"/>
      <c r="AS323" s="633"/>
      <c r="AT323" s="633"/>
      <c r="AU323" s="633"/>
      <c r="AV323" s="633"/>
      <c r="AW323" s="633"/>
      <c r="AX323" s="633"/>
      <c r="AY323" s="633"/>
      <c r="AZ323" s="633"/>
      <c r="BA323" s="633"/>
      <c r="BB323" s="633"/>
      <c r="BC323" s="633"/>
    </row>
    <row r="324" spans="1:56" s="632" customFormat="1" ht="46.5" customHeight="1" x14ac:dyDescent="0.25">
      <c r="A324" s="1255">
        <v>206</v>
      </c>
      <c r="B324" s="261" t="s">
        <v>174</v>
      </c>
      <c r="C324" s="943" t="s">
        <v>99</v>
      </c>
      <c r="D324" s="1690" t="s">
        <v>1553</v>
      </c>
      <c r="E324" s="1082">
        <v>46109</v>
      </c>
      <c r="F324" s="953">
        <v>46114</v>
      </c>
      <c r="G324" s="569" t="s">
        <v>2599</v>
      </c>
      <c r="H324" s="538"/>
      <c r="I324" s="266"/>
      <c r="J324" s="252"/>
      <c r="K324" s="538"/>
      <c r="L324" s="266"/>
      <c r="M324" s="781"/>
      <c r="N324" s="538"/>
      <c r="O324" s="570"/>
      <c r="P324" s="265"/>
      <c r="Q324" s="563">
        <v>18</v>
      </c>
      <c r="R324" s="1255">
        <v>190</v>
      </c>
      <c r="S324" s="1261">
        <f t="shared" si="126"/>
        <v>3420</v>
      </c>
      <c r="T324" s="563">
        <v>18</v>
      </c>
      <c r="U324" s="1255">
        <v>190</v>
      </c>
      <c r="V324" s="1261">
        <f t="shared" si="127"/>
        <v>3420</v>
      </c>
      <c r="W324" s="563">
        <v>18</v>
      </c>
      <c r="X324" s="1255">
        <v>190</v>
      </c>
      <c r="Y324" s="1261">
        <f t="shared" si="128"/>
        <v>3420</v>
      </c>
      <c r="Z324" s="538">
        <v>54</v>
      </c>
      <c r="AA324" s="1261">
        <v>6</v>
      </c>
      <c r="AB324" s="1261">
        <f t="shared" si="129"/>
        <v>324</v>
      </c>
      <c r="AC324" s="554">
        <f t="shared" si="130"/>
        <v>108</v>
      </c>
      <c r="AD324" s="540">
        <f t="shared" si="131"/>
        <v>10584</v>
      </c>
      <c r="AE324" s="1778"/>
      <c r="AF324" s="632">
        <v>54</v>
      </c>
      <c r="AJ324" s="633"/>
      <c r="AK324" s="633"/>
      <c r="AL324" s="633"/>
      <c r="AM324" s="633"/>
      <c r="AN324" s="633"/>
      <c r="AO324" s="633"/>
      <c r="AP324" s="633"/>
      <c r="AQ324" s="633"/>
      <c r="AR324" s="633"/>
      <c r="AS324" s="633"/>
      <c r="AT324" s="633"/>
      <c r="AU324" s="633"/>
      <c r="AV324" s="633"/>
      <c r="AW324" s="633"/>
      <c r="AX324" s="633"/>
      <c r="AY324" s="633"/>
      <c r="AZ324" s="633"/>
      <c r="BA324" s="633"/>
      <c r="BB324" s="633"/>
      <c r="BC324" s="633"/>
    </row>
    <row r="325" spans="1:56" s="632" customFormat="1" ht="46.5" customHeight="1" x14ac:dyDescent="0.25">
      <c r="A325" s="605">
        <v>207</v>
      </c>
      <c r="B325" s="261" t="s">
        <v>174</v>
      </c>
      <c r="C325" s="943" t="s">
        <v>99</v>
      </c>
      <c r="D325" s="1690" t="s">
        <v>343</v>
      </c>
      <c r="E325" s="1082">
        <v>46115</v>
      </c>
      <c r="F325" s="953">
        <v>46120</v>
      </c>
      <c r="G325" s="569" t="s">
        <v>2599</v>
      </c>
      <c r="H325" s="538"/>
      <c r="I325" s="266"/>
      <c r="J325" s="252"/>
      <c r="K325" s="538"/>
      <c r="L325" s="266"/>
      <c r="M325" s="781"/>
      <c r="N325" s="538"/>
      <c r="O325" s="570"/>
      <c r="P325" s="265"/>
      <c r="Q325" s="563">
        <v>18</v>
      </c>
      <c r="R325" s="1255">
        <v>190</v>
      </c>
      <c r="S325" s="1261">
        <f t="shared" si="126"/>
        <v>3420</v>
      </c>
      <c r="T325" s="563">
        <v>18</v>
      </c>
      <c r="U325" s="1255">
        <v>190</v>
      </c>
      <c r="V325" s="1261">
        <f t="shared" si="127"/>
        <v>3420</v>
      </c>
      <c r="W325" s="563">
        <v>18</v>
      </c>
      <c r="X325" s="1255">
        <v>190</v>
      </c>
      <c r="Y325" s="1261">
        <f t="shared" si="128"/>
        <v>3420</v>
      </c>
      <c r="Z325" s="538">
        <v>54</v>
      </c>
      <c r="AA325" s="1261">
        <v>6</v>
      </c>
      <c r="AB325" s="1261">
        <f t="shared" si="129"/>
        <v>324</v>
      </c>
      <c r="AC325" s="554">
        <f t="shared" si="130"/>
        <v>108</v>
      </c>
      <c r="AD325" s="540">
        <f t="shared" si="131"/>
        <v>10584</v>
      </c>
      <c r="AE325" s="1778"/>
      <c r="AF325" s="632">
        <v>54</v>
      </c>
      <c r="AJ325" s="633"/>
      <c r="AK325" s="633"/>
      <c r="AL325" s="633"/>
      <c r="AM325" s="633"/>
      <c r="AN325" s="633"/>
      <c r="AO325" s="633"/>
      <c r="AP325" s="633"/>
      <c r="AQ325" s="633"/>
      <c r="AR325" s="633"/>
      <c r="AS325" s="633"/>
      <c r="AT325" s="633"/>
      <c r="AU325" s="633"/>
      <c r="AV325" s="633"/>
      <c r="AW325" s="633"/>
      <c r="AX325" s="633"/>
      <c r="AY325" s="633"/>
      <c r="AZ325" s="633"/>
      <c r="BA325" s="633"/>
      <c r="BB325" s="633"/>
      <c r="BC325" s="633"/>
    </row>
    <row r="326" spans="1:56" s="632" customFormat="1" ht="46.5" customHeight="1" x14ac:dyDescent="0.25">
      <c r="A326" s="1255">
        <v>208</v>
      </c>
      <c r="B326" s="261" t="s">
        <v>71</v>
      </c>
      <c r="C326" s="943" t="s">
        <v>101</v>
      </c>
      <c r="D326" s="1690" t="s">
        <v>1399</v>
      </c>
      <c r="E326" s="1082">
        <v>46318</v>
      </c>
      <c r="F326" s="953">
        <v>46321</v>
      </c>
      <c r="G326" s="569" t="s">
        <v>2600</v>
      </c>
      <c r="H326" s="538"/>
      <c r="I326" s="266"/>
      <c r="J326" s="252"/>
      <c r="K326" s="538"/>
      <c r="L326" s="266"/>
      <c r="M326" s="781"/>
      <c r="N326" s="538"/>
      <c r="O326" s="266"/>
      <c r="P326" s="265"/>
      <c r="Q326" s="563">
        <v>2</v>
      </c>
      <c r="R326" s="1255">
        <v>190</v>
      </c>
      <c r="S326" s="1261">
        <f t="shared" si="126"/>
        <v>380</v>
      </c>
      <c r="T326" s="563">
        <v>2</v>
      </c>
      <c r="U326" s="1255">
        <v>190</v>
      </c>
      <c r="V326" s="1261">
        <f t="shared" si="127"/>
        <v>380</v>
      </c>
      <c r="W326" s="563">
        <v>2</v>
      </c>
      <c r="X326" s="1255">
        <v>190</v>
      </c>
      <c r="Y326" s="1261">
        <f t="shared" si="128"/>
        <v>380</v>
      </c>
      <c r="Z326" s="538">
        <v>6</v>
      </c>
      <c r="AA326" s="1261">
        <v>6</v>
      </c>
      <c r="AB326" s="1261">
        <f t="shared" si="129"/>
        <v>36</v>
      </c>
      <c r="AC326" s="554">
        <f t="shared" si="130"/>
        <v>12</v>
      </c>
      <c r="AD326" s="540">
        <f t="shared" si="131"/>
        <v>1176</v>
      </c>
      <c r="AE326" s="1778"/>
      <c r="AJ326" s="633"/>
      <c r="AK326" s="633"/>
      <c r="AL326" s="633"/>
      <c r="AM326" s="633"/>
      <c r="AN326" s="633"/>
      <c r="AO326" s="633"/>
      <c r="AP326" s="633"/>
      <c r="AQ326" s="633"/>
      <c r="AR326" s="633"/>
      <c r="AS326" s="633"/>
      <c r="AT326" s="633"/>
      <c r="AU326" s="633"/>
      <c r="AV326" s="633"/>
      <c r="AW326" s="633"/>
      <c r="AX326" s="633"/>
      <c r="AY326" s="633"/>
      <c r="AZ326" s="633"/>
      <c r="BA326" s="633"/>
      <c r="BB326" s="633"/>
      <c r="BC326" s="633"/>
    </row>
    <row r="327" spans="1:56" s="632" customFormat="1" ht="46.5" customHeight="1" x14ac:dyDescent="0.25">
      <c r="A327" s="605">
        <v>209</v>
      </c>
      <c r="B327" s="261" t="s">
        <v>174</v>
      </c>
      <c r="C327" s="943" t="s">
        <v>99</v>
      </c>
      <c r="D327" s="1690" t="s">
        <v>345</v>
      </c>
      <c r="E327" s="1082">
        <v>46220</v>
      </c>
      <c r="F327" s="953">
        <v>46224</v>
      </c>
      <c r="G327" s="569" t="s">
        <v>1389</v>
      </c>
      <c r="H327" s="538"/>
      <c r="I327" s="266"/>
      <c r="J327" s="252"/>
      <c r="K327" s="538"/>
      <c r="L327" s="266"/>
      <c r="M327" s="781"/>
      <c r="N327" s="538"/>
      <c r="O327" s="570"/>
      <c r="P327" s="265"/>
      <c r="Q327" s="563">
        <v>16</v>
      </c>
      <c r="R327" s="1255">
        <v>190</v>
      </c>
      <c r="S327" s="1261">
        <f t="shared" si="126"/>
        <v>3040</v>
      </c>
      <c r="T327" s="563">
        <v>16</v>
      </c>
      <c r="U327" s="1255">
        <v>190</v>
      </c>
      <c r="V327" s="1261">
        <f t="shared" si="127"/>
        <v>3040</v>
      </c>
      <c r="W327" s="563">
        <v>16</v>
      </c>
      <c r="X327" s="1255">
        <v>190</v>
      </c>
      <c r="Y327" s="1261">
        <f t="shared" si="128"/>
        <v>3040</v>
      </c>
      <c r="Z327" s="538">
        <v>48</v>
      </c>
      <c r="AA327" s="1261">
        <v>6</v>
      </c>
      <c r="AB327" s="1261">
        <f t="shared" si="129"/>
        <v>288</v>
      </c>
      <c r="AC327" s="554">
        <f t="shared" si="130"/>
        <v>96</v>
      </c>
      <c r="AD327" s="540">
        <f t="shared" si="131"/>
        <v>9408</v>
      </c>
      <c r="AE327" s="1778"/>
      <c r="AJ327" s="633"/>
      <c r="AK327" s="633"/>
      <c r="AL327" s="633"/>
      <c r="AM327" s="633"/>
      <c r="AN327" s="633"/>
      <c r="AO327" s="633"/>
      <c r="AP327" s="633"/>
      <c r="AQ327" s="633"/>
      <c r="AR327" s="633"/>
      <c r="AS327" s="633"/>
      <c r="AT327" s="633"/>
      <c r="AU327" s="633"/>
      <c r="AV327" s="633"/>
      <c r="AW327" s="633"/>
      <c r="AX327" s="633"/>
      <c r="AY327" s="633"/>
      <c r="AZ327" s="633"/>
      <c r="BA327" s="633"/>
      <c r="BB327" s="633"/>
      <c r="BC327" s="633"/>
    </row>
    <row r="328" spans="1:56" s="632" customFormat="1" ht="46.5" customHeight="1" x14ac:dyDescent="0.25">
      <c r="A328" s="1255">
        <v>210</v>
      </c>
      <c r="B328" s="261" t="s">
        <v>174</v>
      </c>
      <c r="C328" s="943" t="s">
        <v>99</v>
      </c>
      <c r="D328" s="1690" t="s">
        <v>1554</v>
      </c>
      <c r="E328" s="1082">
        <v>46246</v>
      </c>
      <c r="F328" s="953">
        <v>46250</v>
      </c>
      <c r="G328" s="569" t="s">
        <v>2600</v>
      </c>
      <c r="H328" s="538"/>
      <c r="I328" s="266"/>
      <c r="J328" s="252"/>
      <c r="K328" s="538"/>
      <c r="L328" s="266"/>
      <c r="M328" s="781"/>
      <c r="N328" s="538"/>
      <c r="O328" s="570"/>
      <c r="P328" s="265"/>
      <c r="Q328" s="563">
        <v>18</v>
      </c>
      <c r="R328" s="1255">
        <v>190</v>
      </c>
      <c r="S328" s="1261">
        <f t="shared" si="126"/>
        <v>3420</v>
      </c>
      <c r="T328" s="563">
        <v>18</v>
      </c>
      <c r="U328" s="1255">
        <v>190</v>
      </c>
      <c r="V328" s="1261">
        <f t="shared" si="127"/>
        <v>3420</v>
      </c>
      <c r="W328" s="563">
        <v>18</v>
      </c>
      <c r="X328" s="1255">
        <v>190</v>
      </c>
      <c r="Y328" s="1261">
        <f t="shared" si="128"/>
        <v>3420</v>
      </c>
      <c r="Z328" s="538">
        <v>54</v>
      </c>
      <c r="AA328" s="1261">
        <v>6</v>
      </c>
      <c r="AB328" s="1261">
        <f t="shared" si="129"/>
        <v>324</v>
      </c>
      <c r="AC328" s="554">
        <f t="shared" si="130"/>
        <v>108</v>
      </c>
      <c r="AD328" s="540">
        <f t="shared" si="131"/>
        <v>10584</v>
      </c>
      <c r="AE328" s="1778"/>
      <c r="AJ328" s="633"/>
      <c r="AK328" s="633"/>
      <c r="AL328" s="633"/>
      <c r="AM328" s="633"/>
      <c r="AN328" s="633"/>
      <c r="AO328" s="633"/>
      <c r="AP328" s="633"/>
      <c r="AQ328" s="633"/>
      <c r="AR328" s="633"/>
      <c r="AS328" s="633"/>
      <c r="AT328" s="633"/>
      <c r="AU328" s="633"/>
      <c r="AV328" s="633"/>
      <c r="AW328" s="633"/>
      <c r="AX328" s="633"/>
      <c r="AY328" s="633"/>
      <c r="AZ328" s="633"/>
      <c r="BA328" s="633"/>
      <c r="BB328" s="633"/>
      <c r="BC328" s="633"/>
    </row>
    <row r="329" spans="1:56" s="632" customFormat="1" ht="46.5" customHeight="1" x14ac:dyDescent="0.25">
      <c r="A329" s="1255">
        <v>211</v>
      </c>
      <c r="B329" s="261" t="s">
        <v>71</v>
      </c>
      <c r="C329" s="943" t="s">
        <v>101</v>
      </c>
      <c r="D329" s="1690" t="s">
        <v>1399</v>
      </c>
      <c r="E329" s="1082">
        <v>46312</v>
      </c>
      <c r="F329" s="953">
        <v>46316</v>
      </c>
      <c r="G329" s="569" t="s">
        <v>2600</v>
      </c>
      <c r="H329" s="538"/>
      <c r="I329" s="266"/>
      <c r="J329" s="252"/>
      <c r="K329" s="538"/>
      <c r="L329" s="266"/>
      <c r="M329" s="781"/>
      <c r="N329" s="538"/>
      <c r="O329" s="266"/>
      <c r="P329" s="265"/>
      <c r="Q329" s="563">
        <v>16</v>
      </c>
      <c r="R329" s="1255">
        <v>190</v>
      </c>
      <c r="S329" s="1261">
        <f t="shared" si="126"/>
        <v>3040</v>
      </c>
      <c r="T329" s="563">
        <v>16</v>
      </c>
      <c r="U329" s="1255">
        <v>190</v>
      </c>
      <c r="V329" s="1261">
        <f t="shared" si="127"/>
        <v>3040</v>
      </c>
      <c r="W329" s="563">
        <v>16</v>
      </c>
      <c r="X329" s="1255">
        <v>190</v>
      </c>
      <c r="Y329" s="1261">
        <f t="shared" si="128"/>
        <v>3040</v>
      </c>
      <c r="Z329" s="538">
        <v>48</v>
      </c>
      <c r="AA329" s="1261">
        <v>6</v>
      </c>
      <c r="AB329" s="1261">
        <f t="shared" si="129"/>
        <v>288</v>
      </c>
      <c r="AC329" s="554">
        <v>60</v>
      </c>
      <c r="AD329" s="540">
        <f t="shared" si="131"/>
        <v>9408</v>
      </c>
      <c r="AE329" s="1776"/>
      <c r="AJ329" s="633"/>
      <c r="AK329" s="633"/>
      <c r="AL329" s="633"/>
      <c r="AM329" s="633"/>
      <c r="AN329" s="633"/>
      <c r="AO329" s="633"/>
      <c r="AP329" s="633"/>
      <c r="AQ329" s="633"/>
      <c r="AR329" s="633"/>
      <c r="AS329" s="633"/>
      <c r="AT329" s="633"/>
      <c r="AU329" s="633"/>
      <c r="AV329" s="633"/>
      <c r="AW329" s="633"/>
      <c r="AX329" s="633"/>
      <c r="AY329" s="633"/>
      <c r="AZ329" s="633"/>
      <c r="BA329" s="633"/>
      <c r="BB329" s="633"/>
      <c r="BC329" s="633"/>
    </row>
    <row r="330" spans="1:56" s="632" customFormat="1" ht="46.5" customHeight="1" x14ac:dyDescent="0.25">
      <c r="A330" s="605">
        <v>212</v>
      </c>
      <c r="B330" s="1236" t="s">
        <v>69</v>
      </c>
      <c r="C330" s="961" t="s">
        <v>100</v>
      </c>
      <c r="D330" s="1690" t="s">
        <v>1399</v>
      </c>
      <c r="E330" s="1082">
        <v>46317</v>
      </c>
      <c r="F330" s="953">
        <v>46321</v>
      </c>
      <c r="G330" s="569" t="s">
        <v>2600</v>
      </c>
      <c r="H330" s="556">
        <v>4</v>
      </c>
      <c r="I330" s="572">
        <v>4100</v>
      </c>
      <c r="J330" s="278">
        <f>H330*I330</f>
        <v>16400</v>
      </c>
      <c r="K330" s="556">
        <v>4</v>
      </c>
      <c r="L330" s="572">
        <v>3350</v>
      </c>
      <c r="M330" s="299">
        <f>K330*L330</f>
        <v>13400</v>
      </c>
      <c r="N330" s="556">
        <v>4</v>
      </c>
      <c r="O330" s="572">
        <v>3000</v>
      </c>
      <c r="P330" s="288">
        <f>N330*O330</f>
        <v>12000</v>
      </c>
      <c r="Q330" s="564">
        <v>22</v>
      </c>
      <c r="R330" s="1237">
        <v>190</v>
      </c>
      <c r="S330" s="290">
        <f t="shared" si="126"/>
        <v>4180</v>
      </c>
      <c r="T330" s="564">
        <v>22</v>
      </c>
      <c r="U330" s="1237">
        <v>190</v>
      </c>
      <c r="V330" s="290">
        <f t="shared" si="127"/>
        <v>4180</v>
      </c>
      <c r="W330" s="564">
        <v>22</v>
      </c>
      <c r="X330" s="1237">
        <v>190</v>
      </c>
      <c r="Y330" s="290">
        <f t="shared" si="128"/>
        <v>4180</v>
      </c>
      <c r="Z330" s="556">
        <v>66</v>
      </c>
      <c r="AA330" s="290">
        <v>6</v>
      </c>
      <c r="AB330" s="290">
        <f t="shared" si="129"/>
        <v>396</v>
      </c>
      <c r="AC330" s="558">
        <f>H330+K330+N330+Q330+T330+W330+Z330</f>
        <v>144</v>
      </c>
      <c r="AD330" s="540">
        <f t="shared" si="131"/>
        <v>54736</v>
      </c>
      <c r="AE330" s="1777"/>
      <c r="AJ330" s="633"/>
      <c r="AK330" s="633"/>
      <c r="AL330" s="633"/>
      <c r="AM330" s="633"/>
      <c r="AN330" s="633"/>
      <c r="AO330" s="633"/>
      <c r="AP330" s="633"/>
      <c r="AQ330" s="633"/>
      <c r="AR330" s="633"/>
      <c r="AS330" s="633"/>
      <c r="AT330" s="633"/>
      <c r="AU330" s="633"/>
      <c r="AV330" s="633"/>
      <c r="AW330" s="633"/>
      <c r="AX330" s="633"/>
      <c r="AY330" s="633"/>
      <c r="AZ330" s="633"/>
      <c r="BA330" s="633"/>
      <c r="BB330" s="633"/>
      <c r="BC330" s="633"/>
    </row>
    <row r="331" spans="1:56" ht="24" customHeight="1" x14ac:dyDescent="0.25">
      <c r="A331" s="1032"/>
      <c r="B331" s="1240" t="s">
        <v>872</v>
      </c>
      <c r="C331" s="945"/>
      <c r="D331" s="1702"/>
      <c r="E331" s="1034"/>
      <c r="F331" s="1034"/>
      <c r="G331" s="1567"/>
      <c r="H331" s="624"/>
      <c r="I331" s="522"/>
      <c r="J331" s="523"/>
      <c r="K331" s="624"/>
      <c r="L331" s="522"/>
      <c r="M331" s="525"/>
      <c r="N331" s="624"/>
      <c r="O331" s="528"/>
      <c r="P331" s="527"/>
      <c r="Q331" s="624"/>
      <c r="R331" s="528"/>
      <c r="S331" s="529"/>
      <c r="T331" s="624"/>
      <c r="U331" s="528"/>
      <c r="V331" s="529"/>
      <c r="W331" s="624"/>
      <c r="X331" s="528"/>
      <c r="Y331" s="529"/>
      <c r="Z331" s="521"/>
      <c r="AA331" s="529"/>
      <c r="AB331" s="529"/>
      <c r="AC331" s="530"/>
      <c r="AD331" s="540"/>
      <c r="AE331" s="1015"/>
    </row>
    <row r="332" spans="1:56" s="790" customFormat="1" ht="74.25" customHeight="1" x14ac:dyDescent="0.25">
      <c r="A332" s="1255">
        <v>213</v>
      </c>
      <c r="B332" s="261" t="s">
        <v>70</v>
      </c>
      <c r="C332" s="261" t="s">
        <v>99</v>
      </c>
      <c r="D332" s="1690" t="s">
        <v>1649</v>
      </c>
      <c r="E332" s="953">
        <v>46332</v>
      </c>
      <c r="F332" s="953">
        <v>46334</v>
      </c>
      <c r="G332" s="1612" t="s">
        <v>301</v>
      </c>
      <c r="H332" s="538"/>
      <c r="I332" s="266"/>
      <c r="J332" s="252"/>
      <c r="K332" s="538"/>
      <c r="L332" s="266"/>
      <c r="M332" s="265"/>
      <c r="N332" s="538"/>
      <c r="O332" s="1255"/>
      <c r="P332" s="265"/>
      <c r="Q332" s="538">
        <v>132</v>
      </c>
      <c r="R332" s="1255">
        <v>190</v>
      </c>
      <c r="S332" s="1261">
        <f>Q332*R332</f>
        <v>25080</v>
      </c>
      <c r="T332" s="538">
        <v>132</v>
      </c>
      <c r="U332" s="1255">
        <v>190</v>
      </c>
      <c r="V332" s="1261">
        <f>T332*U332</f>
        <v>25080</v>
      </c>
      <c r="W332" s="538">
        <v>132</v>
      </c>
      <c r="X332" s="1255">
        <v>190</v>
      </c>
      <c r="Y332" s="1261">
        <f>W332*X332</f>
        <v>25080</v>
      </c>
      <c r="Z332" s="563">
        <v>396</v>
      </c>
      <c r="AA332" s="1261">
        <v>6</v>
      </c>
      <c r="AB332" s="1261">
        <f>Z332*AA332</f>
        <v>2376</v>
      </c>
      <c r="AC332" s="554">
        <f>Q332+T332+W332+Z332</f>
        <v>792</v>
      </c>
      <c r="AD332" s="540">
        <f>S332+V332+Y332+AB332</f>
        <v>77616</v>
      </c>
      <c r="AE332" s="1020"/>
      <c r="AI332" s="1021"/>
      <c r="AJ332" s="934"/>
      <c r="AK332" s="934"/>
      <c r="AL332" s="934"/>
      <c r="AM332" s="934"/>
      <c r="AN332" s="934"/>
      <c r="AO332" s="934"/>
      <c r="AP332" s="934"/>
      <c r="AQ332" s="934"/>
      <c r="AR332" s="934"/>
      <c r="AS332" s="934"/>
      <c r="AT332" s="934"/>
      <c r="AU332" s="934"/>
      <c r="AV332" s="934"/>
      <c r="AW332" s="934"/>
      <c r="AX332" s="934"/>
      <c r="AY332" s="934"/>
      <c r="AZ332" s="934"/>
      <c r="BA332" s="934"/>
      <c r="BB332" s="934"/>
      <c r="BC332" s="934"/>
      <c r="BD332" s="1031"/>
    </row>
    <row r="333" spans="1:56" s="790" customFormat="1" ht="46.5" customHeight="1" x14ac:dyDescent="0.25">
      <c r="A333" s="1255">
        <v>214</v>
      </c>
      <c r="B333" s="261" t="s">
        <v>71</v>
      </c>
      <c r="C333" s="261" t="s">
        <v>101</v>
      </c>
      <c r="D333" s="1690" t="s">
        <v>340</v>
      </c>
      <c r="E333" s="953">
        <v>46332</v>
      </c>
      <c r="F333" s="953">
        <v>46334</v>
      </c>
      <c r="G333" s="1612" t="s">
        <v>301</v>
      </c>
      <c r="H333" s="538"/>
      <c r="I333" s="266"/>
      <c r="J333" s="252"/>
      <c r="K333" s="538"/>
      <c r="L333" s="266"/>
      <c r="M333" s="265"/>
      <c r="N333" s="538"/>
      <c r="O333" s="1255"/>
      <c r="P333" s="265"/>
      <c r="Q333" s="538">
        <v>20</v>
      </c>
      <c r="R333" s="1255">
        <v>190</v>
      </c>
      <c r="S333" s="1261">
        <f>Q333*R333</f>
        <v>3800</v>
      </c>
      <c r="T333" s="538">
        <v>20</v>
      </c>
      <c r="U333" s="1255">
        <v>190</v>
      </c>
      <c r="V333" s="1261">
        <f>T333*U333</f>
        <v>3800</v>
      </c>
      <c r="W333" s="538">
        <v>20</v>
      </c>
      <c r="X333" s="1255">
        <v>190</v>
      </c>
      <c r="Y333" s="1261">
        <f>W333*X333</f>
        <v>3800</v>
      </c>
      <c r="Z333" s="563">
        <v>60</v>
      </c>
      <c r="AA333" s="1261">
        <v>6</v>
      </c>
      <c r="AB333" s="1261">
        <f>Z333*AA333</f>
        <v>360</v>
      </c>
      <c r="AC333" s="554">
        <f>Q333+T333+W333+Z333</f>
        <v>120</v>
      </c>
      <c r="AD333" s="540">
        <f>S333+V333+Y333+AB333</f>
        <v>11760</v>
      </c>
      <c r="AE333" s="1020"/>
      <c r="AI333" s="1021"/>
      <c r="AJ333" s="934"/>
      <c r="AK333" s="934"/>
      <c r="AL333" s="934"/>
      <c r="AM333" s="934"/>
      <c r="AN333" s="934"/>
      <c r="AO333" s="934"/>
      <c r="AP333" s="934"/>
      <c r="AQ333" s="934"/>
      <c r="AR333" s="934"/>
      <c r="AS333" s="934"/>
      <c r="AT333" s="934"/>
      <c r="AU333" s="934"/>
      <c r="AV333" s="934"/>
      <c r="AW333" s="934"/>
      <c r="AX333" s="934"/>
      <c r="AY333" s="934"/>
      <c r="AZ333" s="934"/>
      <c r="BA333" s="934"/>
      <c r="BB333" s="934"/>
      <c r="BC333" s="934"/>
      <c r="BD333" s="1031"/>
    </row>
    <row r="334" spans="1:56" s="715" customFormat="1" ht="17.25" customHeight="1" x14ac:dyDescent="0.3">
      <c r="A334" s="321"/>
      <c r="B334" s="1480" t="s">
        <v>843</v>
      </c>
      <c r="C334" s="1254"/>
      <c r="D334" s="1694"/>
      <c r="E334" s="300"/>
      <c r="F334" s="333"/>
      <c r="G334" s="1594"/>
      <c r="H334" s="334"/>
      <c r="I334" s="333"/>
      <c r="J334" s="324"/>
      <c r="K334" s="301"/>
      <c r="L334" s="276"/>
      <c r="M334" s="324"/>
      <c r="N334" s="301"/>
      <c r="O334" s="639"/>
      <c r="P334" s="324"/>
      <c r="Q334" s="640"/>
      <c r="R334" s="639"/>
      <c r="S334" s="622"/>
      <c r="T334" s="301"/>
      <c r="U334" s="276"/>
      <c r="V334" s="622"/>
      <c r="W334" s="301"/>
      <c r="X334" s="276"/>
      <c r="Y334" s="622"/>
      <c r="Z334" s="301"/>
      <c r="AA334" s="276"/>
      <c r="AB334" s="324"/>
      <c r="AC334" s="640"/>
      <c r="AD334" s="639"/>
      <c r="AE334" s="711"/>
      <c r="AF334" s="574"/>
      <c r="AG334" s="659"/>
      <c r="AH334" s="779"/>
      <c r="AI334" s="633"/>
      <c r="AJ334" s="633"/>
      <c r="AK334" s="633"/>
      <c r="AL334" s="633"/>
      <c r="AM334" s="633"/>
      <c r="AN334" s="633"/>
      <c r="AO334" s="633"/>
      <c r="AP334" s="633"/>
      <c r="AQ334" s="633"/>
      <c r="AR334" s="633"/>
      <c r="AS334" s="633"/>
      <c r="AT334" s="633"/>
      <c r="AU334" s="633"/>
      <c r="AV334" s="633"/>
      <c r="AW334" s="633"/>
      <c r="AX334" s="633"/>
      <c r="AY334" s="633"/>
      <c r="AZ334" s="633"/>
      <c r="BA334" s="633"/>
    </row>
    <row r="335" spans="1:56" s="312" customFormat="1" ht="46.5" customHeight="1" x14ac:dyDescent="0.3">
      <c r="A335" s="280">
        <v>33</v>
      </c>
      <c r="B335" s="1466" t="s">
        <v>1805</v>
      </c>
      <c r="C335" s="1466" t="s">
        <v>99</v>
      </c>
      <c r="D335" s="1383" t="s">
        <v>1754</v>
      </c>
      <c r="E335" s="1478">
        <v>46069</v>
      </c>
      <c r="F335" s="1478">
        <v>46072</v>
      </c>
      <c r="G335" s="1467" t="s">
        <v>318</v>
      </c>
      <c r="H335" s="1397"/>
      <c r="I335" s="1394"/>
      <c r="J335" s="1393"/>
      <c r="K335" s="1397"/>
      <c r="L335" s="1394"/>
      <c r="M335" s="1412"/>
      <c r="N335" s="1397"/>
      <c r="O335" s="1396"/>
      <c r="P335" s="1395"/>
      <c r="Q335" s="1397">
        <v>20</v>
      </c>
      <c r="R335" s="1385">
        <v>190</v>
      </c>
      <c r="S335" s="1386">
        <f>Q335*R335</f>
        <v>3800</v>
      </c>
      <c r="T335" s="1397">
        <v>20</v>
      </c>
      <c r="U335" s="1385">
        <v>190</v>
      </c>
      <c r="V335" s="1386">
        <f>T335*U335</f>
        <v>3800</v>
      </c>
      <c r="W335" s="1397">
        <v>40</v>
      </c>
      <c r="X335" s="1385">
        <v>190</v>
      </c>
      <c r="Y335" s="1386">
        <f>W335*X335</f>
        <v>7600</v>
      </c>
      <c r="Z335" s="1450">
        <v>86</v>
      </c>
      <c r="AA335" s="1386">
        <v>6</v>
      </c>
      <c r="AB335" s="1386">
        <f>Z335*AA335</f>
        <v>516</v>
      </c>
      <c r="AE335" s="554">
        <f>H335+K335+N335+Q335+T335+W335+Z335</f>
        <v>166</v>
      </c>
      <c r="AF335" s="540">
        <f>J335+M335+P335+S335+V335+Y335+AB335</f>
        <v>15716</v>
      </c>
      <c r="AG335" s="661"/>
      <c r="AH335" s="803" t="s">
        <v>2331</v>
      </c>
      <c r="AI335" s="315"/>
      <c r="AJ335" s="315"/>
      <c r="AK335" s="315"/>
      <c r="AL335" s="315"/>
      <c r="AM335" s="315"/>
      <c r="AN335" s="315"/>
      <c r="AO335" s="315"/>
      <c r="AP335" s="315"/>
      <c r="AQ335" s="315"/>
      <c r="AR335" s="315"/>
      <c r="AS335" s="315"/>
      <c r="AT335" s="315"/>
      <c r="AU335" s="315"/>
      <c r="AV335" s="315"/>
      <c r="AW335" s="315"/>
      <c r="AX335" s="315"/>
      <c r="AY335" s="315"/>
      <c r="AZ335" s="315"/>
      <c r="BA335" s="315"/>
    </row>
    <row r="336" spans="1:56" s="632" customFormat="1" ht="33.75" customHeight="1" x14ac:dyDescent="0.3">
      <c r="A336" s="870">
        <v>34</v>
      </c>
      <c r="B336" s="1466" t="s">
        <v>84</v>
      </c>
      <c r="C336" s="1537" t="s">
        <v>99</v>
      </c>
      <c r="D336" s="1469" t="s">
        <v>1753</v>
      </c>
      <c r="E336" s="1478">
        <v>46035</v>
      </c>
      <c r="F336" s="1478">
        <v>46037</v>
      </c>
      <c r="G336" s="1467" t="s">
        <v>318</v>
      </c>
      <c r="H336" s="1397"/>
      <c r="I336" s="1398"/>
      <c r="J336" s="1399"/>
      <c r="K336" s="1397"/>
      <c r="L336" s="1398"/>
      <c r="M336" s="1449"/>
      <c r="N336" s="1397"/>
      <c r="O336" s="1470"/>
      <c r="P336" s="1449"/>
      <c r="Q336" s="1450">
        <v>14</v>
      </c>
      <c r="R336" s="1398">
        <v>190</v>
      </c>
      <c r="S336" s="1399">
        <f>Q336*R336</f>
        <v>2660</v>
      </c>
      <c r="T336" s="1450">
        <v>14</v>
      </c>
      <c r="U336" s="1398">
        <v>190</v>
      </c>
      <c r="V336" s="1399">
        <v>3040</v>
      </c>
      <c r="W336" s="1450">
        <v>28</v>
      </c>
      <c r="X336" s="1398">
        <v>190</v>
      </c>
      <c r="Y336" s="1399">
        <v>5700</v>
      </c>
      <c r="Z336" s="1424">
        <v>62</v>
      </c>
      <c r="AA336" s="1396">
        <v>6</v>
      </c>
      <c r="AB336" s="1395">
        <f>Z336*AA336</f>
        <v>372</v>
      </c>
      <c r="AE336" s="575">
        <f>Q336+T336+W336+Z336</f>
        <v>118</v>
      </c>
      <c r="AF336" s="574">
        <f>S336+V336+Y336+AB336</f>
        <v>11772</v>
      </c>
      <c r="AG336" s="661"/>
      <c r="AH336" s="803" t="s">
        <v>2331</v>
      </c>
      <c r="AI336" s="633"/>
      <c r="AJ336" s="633"/>
      <c r="AK336" s="633"/>
      <c r="AL336" s="633"/>
      <c r="AM336" s="633"/>
      <c r="AN336" s="633"/>
      <c r="AO336" s="633"/>
      <c r="AP336" s="633"/>
      <c r="AQ336" s="633"/>
      <c r="AR336" s="633"/>
      <c r="AS336" s="633"/>
      <c r="AT336" s="633"/>
      <c r="AU336" s="633"/>
      <c r="AV336" s="633"/>
      <c r="AW336" s="633"/>
      <c r="AX336" s="633"/>
      <c r="AY336" s="633"/>
      <c r="AZ336" s="633"/>
      <c r="BA336" s="633"/>
    </row>
    <row r="337" spans="1:56" ht="46.5" customHeight="1" x14ac:dyDescent="0.25">
      <c r="A337" s="1255">
        <v>215</v>
      </c>
      <c r="B337" s="261" t="s">
        <v>2374</v>
      </c>
      <c r="C337" s="261" t="s">
        <v>99</v>
      </c>
      <c r="D337" s="1690" t="s">
        <v>1944</v>
      </c>
      <c r="E337" s="1083">
        <v>46184</v>
      </c>
      <c r="F337" s="1083">
        <v>46186</v>
      </c>
      <c r="G337" s="1619" t="s">
        <v>1637</v>
      </c>
      <c r="H337" s="538"/>
      <c r="I337" s="266"/>
      <c r="J337" s="252"/>
      <c r="K337" s="538"/>
      <c r="L337" s="266"/>
      <c r="M337" s="265"/>
      <c r="N337" s="538"/>
      <c r="O337" s="570"/>
      <c r="P337" s="265"/>
      <c r="Q337" s="538">
        <v>19</v>
      </c>
      <c r="R337" s="1255">
        <v>190</v>
      </c>
      <c r="S337" s="1261">
        <f>Q337*R337</f>
        <v>3610</v>
      </c>
      <c r="T337" s="538">
        <v>19</v>
      </c>
      <c r="U337" s="1255">
        <v>190</v>
      </c>
      <c r="V337" s="1261">
        <f>T337*U337</f>
        <v>3610</v>
      </c>
      <c r="W337" s="538">
        <v>38</v>
      </c>
      <c r="X337" s="1255">
        <v>190</v>
      </c>
      <c r="Y337" s="1261">
        <f>W337*X337</f>
        <v>7220</v>
      </c>
      <c r="Z337" s="563">
        <v>76</v>
      </c>
      <c r="AA337" s="1261">
        <v>6</v>
      </c>
      <c r="AB337" s="1261">
        <f>Z337*AA337</f>
        <v>456</v>
      </c>
      <c r="AC337" s="554">
        <f>H337+K337+N337+Q337+T337+W337+Z337</f>
        <v>152</v>
      </c>
      <c r="AD337" s="540">
        <f>J337+M337+P337+S337+V337+Y337+AB337</f>
        <v>14896</v>
      </c>
      <c r="AE337" s="1085"/>
      <c r="AF337" s="1004">
        <v>74</v>
      </c>
    </row>
    <row r="338" spans="1:56" ht="46.5" customHeight="1" x14ac:dyDescent="0.25">
      <c r="A338" s="1255">
        <v>216</v>
      </c>
      <c r="B338" s="261" t="s">
        <v>2373</v>
      </c>
      <c r="C338" s="261" t="s">
        <v>99</v>
      </c>
      <c r="D338" s="1690" t="s">
        <v>1944</v>
      </c>
      <c r="E338" s="1083">
        <v>46380</v>
      </c>
      <c r="F338" s="1083">
        <v>46382</v>
      </c>
      <c r="G338" s="569" t="s">
        <v>318</v>
      </c>
      <c r="H338" s="538"/>
      <c r="I338" s="266"/>
      <c r="J338" s="252"/>
      <c r="K338" s="538"/>
      <c r="L338" s="266"/>
      <c r="M338" s="265"/>
      <c r="N338" s="538"/>
      <c r="O338" s="570"/>
      <c r="P338" s="265"/>
      <c r="Q338" s="538">
        <v>19</v>
      </c>
      <c r="R338" s="1255">
        <v>190</v>
      </c>
      <c r="S338" s="1261">
        <f>Q338*R338</f>
        <v>3610</v>
      </c>
      <c r="T338" s="538">
        <v>19</v>
      </c>
      <c r="U338" s="1255">
        <v>190</v>
      </c>
      <c r="V338" s="1261">
        <f>T338*U338</f>
        <v>3610</v>
      </c>
      <c r="W338" s="538">
        <v>38</v>
      </c>
      <c r="X338" s="1255">
        <v>190</v>
      </c>
      <c r="Y338" s="1261">
        <f>W338*X338</f>
        <v>7220</v>
      </c>
      <c r="Z338" s="563">
        <v>76</v>
      </c>
      <c r="AA338" s="1261">
        <v>6</v>
      </c>
      <c r="AB338" s="1261">
        <f>Z338*AA338</f>
        <v>456</v>
      </c>
      <c r="AC338" s="554">
        <f>H338+K338+N338+Q338+T338+W338+Z338</f>
        <v>152</v>
      </c>
      <c r="AD338" s="540">
        <f>J338+M338+P338+S338+V338+Y338+AB338</f>
        <v>14896</v>
      </c>
      <c r="AE338" s="1085"/>
      <c r="AF338" s="1004">
        <v>74</v>
      </c>
    </row>
    <row r="339" spans="1:56" ht="46.5" customHeight="1" x14ac:dyDescent="0.25">
      <c r="A339" s="1255">
        <v>217</v>
      </c>
      <c r="B339" s="261" t="s">
        <v>2372</v>
      </c>
      <c r="C339" s="261" t="s">
        <v>99</v>
      </c>
      <c r="D339" s="1690" t="s">
        <v>1802</v>
      </c>
      <c r="E339" s="1083">
        <v>46322</v>
      </c>
      <c r="F339" s="1083">
        <v>46324</v>
      </c>
      <c r="G339" s="1619" t="s">
        <v>1637</v>
      </c>
      <c r="H339" s="538"/>
      <c r="I339" s="266"/>
      <c r="J339" s="252"/>
      <c r="K339" s="538"/>
      <c r="L339" s="266"/>
      <c r="M339" s="781"/>
      <c r="N339" s="538"/>
      <c r="O339" s="570"/>
      <c r="P339" s="265"/>
      <c r="Q339" s="538">
        <v>19</v>
      </c>
      <c r="R339" s="1255">
        <v>190</v>
      </c>
      <c r="S339" s="1261">
        <v>3610</v>
      </c>
      <c r="T339" s="538">
        <v>19</v>
      </c>
      <c r="U339" s="1255">
        <v>190</v>
      </c>
      <c r="V339" s="1261">
        <v>3610</v>
      </c>
      <c r="W339" s="538">
        <v>38</v>
      </c>
      <c r="X339" s="1255">
        <v>190</v>
      </c>
      <c r="Y339" s="1261">
        <v>7220</v>
      </c>
      <c r="Z339" s="563">
        <v>76</v>
      </c>
      <c r="AA339" s="1261">
        <v>6</v>
      </c>
      <c r="AB339" s="1261">
        <v>456</v>
      </c>
      <c r="AC339" s="554">
        <v>152</v>
      </c>
      <c r="AD339" s="540">
        <v>14896</v>
      </c>
      <c r="AE339" s="1085"/>
      <c r="AF339" s="1004">
        <v>74</v>
      </c>
    </row>
    <row r="340" spans="1:56" ht="46.5" customHeight="1" x14ac:dyDescent="0.25">
      <c r="A340" s="1255">
        <v>218</v>
      </c>
      <c r="B340" s="1239" t="s">
        <v>1331</v>
      </c>
      <c r="C340" s="1239" t="s">
        <v>101</v>
      </c>
      <c r="D340" s="1698" t="s">
        <v>340</v>
      </c>
      <c r="E340" s="941">
        <v>46112</v>
      </c>
      <c r="F340" s="941">
        <v>46114</v>
      </c>
      <c r="G340" s="598" t="s">
        <v>318</v>
      </c>
      <c r="H340" s="567"/>
      <c r="I340" s="576"/>
      <c r="J340" s="259"/>
      <c r="K340" s="567"/>
      <c r="L340" s="576"/>
      <c r="M340" s="781"/>
      <c r="N340" s="567"/>
      <c r="O340" s="576"/>
      <c r="P340" s="781"/>
      <c r="Q340" s="567">
        <v>14</v>
      </c>
      <c r="R340" s="560">
        <v>190</v>
      </c>
      <c r="S340" s="289">
        <f>Q340*R340</f>
        <v>2660</v>
      </c>
      <c r="T340" s="567">
        <v>14</v>
      </c>
      <c r="U340" s="560">
        <v>190</v>
      </c>
      <c r="V340" s="289">
        <f>T340*U340</f>
        <v>2660</v>
      </c>
      <c r="W340" s="567">
        <v>29</v>
      </c>
      <c r="X340" s="560">
        <v>190</v>
      </c>
      <c r="Y340" s="289">
        <f>W340*X340</f>
        <v>5510</v>
      </c>
      <c r="Z340" s="568">
        <v>62</v>
      </c>
      <c r="AA340" s="289">
        <v>6</v>
      </c>
      <c r="AB340" s="289">
        <f>Z340*AA340</f>
        <v>372</v>
      </c>
      <c r="AC340" s="561">
        <f>H340+K340+N340+Q340+T340+W340+Z340</f>
        <v>119</v>
      </c>
      <c r="AD340" s="540">
        <f>J340+M340+P340+S340+V340+Y340+AB340</f>
        <v>11202</v>
      </c>
      <c r="AE340" s="1776"/>
      <c r="AF340" s="1004">
        <v>62</v>
      </c>
    </row>
    <row r="341" spans="1:56" ht="46.5" customHeight="1" x14ac:dyDescent="0.25">
      <c r="A341" s="1255">
        <v>219</v>
      </c>
      <c r="B341" s="261" t="s">
        <v>250</v>
      </c>
      <c r="C341" s="261" t="s">
        <v>99</v>
      </c>
      <c r="D341" s="1690" t="s">
        <v>1755</v>
      </c>
      <c r="E341" s="953">
        <v>46309</v>
      </c>
      <c r="F341" s="953">
        <v>46312</v>
      </c>
      <c r="G341" s="569" t="s">
        <v>318</v>
      </c>
      <c r="H341" s="538"/>
      <c r="I341" s="266"/>
      <c r="J341" s="252"/>
      <c r="K341" s="538"/>
      <c r="L341" s="266"/>
      <c r="M341" s="781"/>
      <c r="N341" s="538"/>
      <c r="O341" s="570"/>
      <c r="P341" s="265"/>
      <c r="Q341" s="538">
        <v>17</v>
      </c>
      <c r="R341" s="1255">
        <v>190</v>
      </c>
      <c r="S341" s="1261">
        <f>Q341*R341</f>
        <v>3230</v>
      </c>
      <c r="T341" s="538">
        <v>17</v>
      </c>
      <c r="U341" s="1255">
        <v>190</v>
      </c>
      <c r="V341" s="1261">
        <f>T341*U341</f>
        <v>3230</v>
      </c>
      <c r="W341" s="538">
        <v>34</v>
      </c>
      <c r="X341" s="1255">
        <v>190</v>
      </c>
      <c r="Y341" s="1261">
        <f>W341*X341</f>
        <v>6460</v>
      </c>
      <c r="Z341" s="563">
        <v>74</v>
      </c>
      <c r="AA341" s="1261">
        <v>6</v>
      </c>
      <c r="AB341" s="1261">
        <f>Z341*AA341</f>
        <v>444</v>
      </c>
      <c r="AC341" s="554">
        <f>H341+K341+N341+Q341+T341+W341+Z341</f>
        <v>142</v>
      </c>
      <c r="AD341" s="540">
        <f>J341+M341+P341+S341+V341+Y341+AB341</f>
        <v>13364</v>
      </c>
      <c r="AE341" s="1776"/>
      <c r="AF341" s="1004">
        <v>74</v>
      </c>
    </row>
    <row r="342" spans="1:56" ht="46.5" customHeight="1" x14ac:dyDescent="0.25">
      <c r="A342" s="1255">
        <v>220</v>
      </c>
      <c r="B342" s="1236" t="s">
        <v>2376</v>
      </c>
      <c r="C342" s="1236" t="s">
        <v>99</v>
      </c>
      <c r="D342" s="1690" t="s">
        <v>1756</v>
      </c>
      <c r="E342" s="1013">
        <v>46365</v>
      </c>
      <c r="F342" s="1013">
        <v>46368</v>
      </c>
      <c r="G342" s="1086" t="s">
        <v>318</v>
      </c>
      <c r="H342" s="556"/>
      <c r="I342" s="266"/>
      <c r="J342" s="252"/>
      <c r="K342" s="556"/>
      <c r="L342" s="266"/>
      <c r="M342" s="781"/>
      <c r="N342" s="556"/>
      <c r="O342" s="570"/>
      <c r="P342" s="265"/>
      <c r="Q342" s="556">
        <v>18</v>
      </c>
      <c r="R342" s="1255">
        <v>190</v>
      </c>
      <c r="S342" s="1261">
        <f>Q342*R342</f>
        <v>3420</v>
      </c>
      <c r="T342" s="556">
        <v>18</v>
      </c>
      <c r="U342" s="1255">
        <v>190</v>
      </c>
      <c r="V342" s="1261">
        <f>T342*U342</f>
        <v>3420</v>
      </c>
      <c r="W342" s="556">
        <v>36</v>
      </c>
      <c r="X342" s="1255">
        <v>190</v>
      </c>
      <c r="Y342" s="1261">
        <f>W342*X342</f>
        <v>6840</v>
      </c>
      <c r="Z342" s="564">
        <v>78</v>
      </c>
      <c r="AA342" s="1261">
        <v>6</v>
      </c>
      <c r="AB342" s="1261">
        <f>Z342*AA342</f>
        <v>468</v>
      </c>
      <c r="AC342" s="554">
        <f>H342+K342+N342+Q342+T342+W342+Z342</f>
        <v>150</v>
      </c>
      <c r="AD342" s="540">
        <f>J342+M342+P342+S342+V342+Y342+AB342</f>
        <v>14148</v>
      </c>
      <c r="AE342" s="1776"/>
    </row>
    <row r="343" spans="1:56" s="790" customFormat="1" ht="46.5" customHeight="1" x14ac:dyDescent="0.25">
      <c r="A343" s="1255">
        <v>221</v>
      </c>
      <c r="B343" s="261" t="s">
        <v>2375</v>
      </c>
      <c r="C343" s="261" t="s">
        <v>99</v>
      </c>
      <c r="D343" s="1690" t="s">
        <v>355</v>
      </c>
      <c r="E343" s="953">
        <v>46253</v>
      </c>
      <c r="F343" s="953">
        <v>46256</v>
      </c>
      <c r="G343" s="1588" t="s">
        <v>318</v>
      </c>
      <c r="H343" s="563"/>
      <c r="I343" s="266"/>
      <c r="J343" s="252"/>
      <c r="K343" s="563"/>
      <c r="L343" s="266"/>
      <c r="M343" s="781"/>
      <c r="N343" s="563"/>
      <c r="O343" s="570"/>
      <c r="P343" s="265"/>
      <c r="Q343" s="563">
        <v>16</v>
      </c>
      <c r="R343" s="1255">
        <v>190</v>
      </c>
      <c r="S343" s="1261">
        <f>Q343*R343</f>
        <v>3040</v>
      </c>
      <c r="T343" s="563">
        <v>16</v>
      </c>
      <c r="U343" s="1255">
        <v>190</v>
      </c>
      <c r="V343" s="1261">
        <f>T343*U343</f>
        <v>3040</v>
      </c>
      <c r="W343" s="563">
        <v>34</v>
      </c>
      <c r="X343" s="1255">
        <v>190</v>
      </c>
      <c r="Y343" s="1261">
        <f>W343*X343</f>
        <v>6460</v>
      </c>
      <c r="Z343" s="563">
        <v>70</v>
      </c>
      <c r="AA343" s="1261">
        <v>6</v>
      </c>
      <c r="AB343" s="1261">
        <f>Z343*AA343</f>
        <v>420</v>
      </c>
      <c r="AC343" s="554">
        <f>H343+K343+N343+Q343+T343+W343+Z343</f>
        <v>136</v>
      </c>
      <c r="AD343" s="540">
        <f>J343+M343+P343+S343+V343+Y343+AB343</f>
        <v>12960</v>
      </c>
      <c r="AE343" s="1777"/>
      <c r="AF343" s="1031"/>
      <c r="AI343" s="1021"/>
      <c r="AJ343" s="934"/>
      <c r="AK343" s="934"/>
      <c r="AL343" s="934"/>
      <c r="AM343" s="934"/>
      <c r="AN343" s="934"/>
      <c r="AO343" s="934"/>
      <c r="AP343" s="934"/>
      <c r="AQ343" s="934"/>
      <c r="AR343" s="934"/>
      <c r="AS343" s="934"/>
      <c r="AT343" s="934"/>
      <c r="AU343" s="934"/>
      <c r="AV343" s="934"/>
      <c r="AW343" s="934"/>
      <c r="AX343" s="934"/>
      <c r="AY343" s="934"/>
      <c r="AZ343" s="934"/>
      <c r="BA343" s="934"/>
      <c r="BB343" s="934"/>
      <c r="BC343" s="934"/>
      <c r="BD343" s="1031"/>
    </row>
    <row r="344" spans="1:56" s="1817" customFormat="1" ht="23.25" customHeight="1" x14ac:dyDescent="0.25">
      <c r="A344" s="1787" t="s">
        <v>2651</v>
      </c>
      <c r="B344" s="1816"/>
      <c r="C344" s="1816"/>
      <c r="D344" s="1816"/>
      <c r="E344" s="1816"/>
      <c r="F344" s="1816"/>
      <c r="G344" s="1816"/>
      <c r="H344" s="1816"/>
      <c r="I344" s="1816"/>
      <c r="J344" s="1816"/>
      <c r="K344" s="1816"/>
      <c r="L344" s="1816"/>
      <c r="M344" s="1816"/>
      <c r="N344" s="1816"/>
      <c r="O344" s="1816"/>
      <c r="P344" s="1816"/>
      <c r="Q344" s="1816"/>
      <c r="R344" s="1816"/>
      <c r="S344" s="1816"/>
      <c r="T344" s="1816"/>
      <c r="U344" s="1816"/>
      <c r="V344" s="1816"/>
      <c r="W344" s="1816"/>
      <c r="X344" s="1816"/>
      <c r="Y344" s="1816"/>
      <c r="Z344" s="1816"/>
      <c r="AA344" s="1816"/>
      <c r="AB344" s="1816"/>
      <c r="AC344" s="1816"/>
      <c r="AD344" s="1816"/>
      <c r="AE344" s="1816"/>
      <c r="AF344" s="1816"/>
      <c r="AG344" s="1816"/>
      <c r="AH344" s="1816"/>
      <c r="AI344" s="1816"/>
    </row>
    <row r="345" spans="1:56" s="790" customFormat="1" ht="63" customHeight="1" x14ac:dyDescent="0.25">
      <c r="A345" s="1255">
        <v>222</v>
      </c>
      <c r="B345" s="261" t="s">
        <v>586</v>
      </c>
      <c r="C345" s="261" t="s">
        <v>99</v>
      </c>
      <c r="D345" s="1690" t="s">
        <v>1597</v>
      </c>
      <c r="E345" s="953">
        <v>46305</v>
      </c>
      <c r="F345" s="953">
        <v>46306</v>
      </c>
      <c r="G345" s="569" t="s">
        <v>301</v>
      </c>
      <c r="H345" s="538"/>
      <c r="I345" s="266"/>
      <c r="J345" s="252"/>
      <c r="K345" s="538"/>
      <c r="L345" s="266"/>
      <c r="M345" s="265"/>
      <c r="N345" s="538"/>
      <c r="O345" s="1255"/>
      <c r="P345" s="265"/>
      <c r="Q345" s="538">
        <v>43</v>
      </c>
      <c r="R345" s="1255">
        <v>190</v>
      </c>
      <c r="S345" s="1261">
        <f>Q345*R345</f>
        <v>8170</v>
      </c>
      <c r="T345" s="538">
        <v>43</v>
      </c>
      <c r="U345" s="1255">
        <v>190</v>
      </c>
      <c r="V345" s="1261">
        <f>T345*U345</f>
        <v>8170</v>
      </c>
      <c r="W345" s="538">
        <v>86</v>
      </c>
      <c r="X345" s="1255">
        <v>190</v>
      </c>
      <c r="Y345" s="1261">
        <f>W345*X345</f>
        <v>16340</v>
      </c>
      <c r="Z345" s="538">
        <v>172</v>
      </c>
      <c r="AA345" s="1261">
        <v>6</v>
      </c>
      <c r="AB345" s="1261">
        <f>Z345*AA345</f>
        <v>1032</v>
      </c>
      <c r="AC345" s="539">
        <f>H345+K345+N345+Q345+T345+W345+Z345</f>
        <v>344</v>
      </c>
      <c r="AD345" s="540">
        <f>J345+M345+P345+S345+V345+Y345+AB345</f>
        <v>33712</v>
      </c>
      <c r="AE345" s="1038"/>
      <c r="AI345" s="1021"/>
      <c r="AJ345" s="934"/>
      <c r="AK345" s="934"/>
      <c r="AL345" s="934"/>
      <c r="AM345" s="934"/>
      <c r="AN345" s="934"/>
      <c r="AO345" s="934"/>
      <c r="AP345" s="934"/>
      <c r="AQ345" s="934"/>
      <c r="AR345" s="934"/>
      <c r="AS345" s="934"/>
      <c r="AT345" s="934"/>
      <c r="AU345" s="934"/>
      <c r="AV345" s="934"/>
      <c r="AW345" s="934"/>
      <c r="AX345" s="934"/>
      <c r="AY345" s="934"/>
      <c r="AZ345" s="934"/>
      <c r="BA345" s="934"/>
      <c r="BB345" s="934"/>
      <c r="BC345" s="934"/>
      <c r="BD345" s="1031"/>
    </row>
    <row r="346" spans="1:56" s="1016" customFormat="1" ht="32.25" customHeight="1" x14ac:dyDescent="0.25">
      <c r="A346" s="321"/>
      <c r="B346" s="543" t="s">
        <v>845</v>
      </c>
      <c r="C346" s="300"/>
      <c r="D346" s="1706"/>
      <c r="E346" s="1043"/>
      <c r="F346" s="1043"/>
      <c r="G346" s="1596"/>
      <c r="H346" s="324"/>
      <c r="I346" s="301"/>
      <c r="J346" s="276"/>
      <c r="K346" s="324"/>
      <c r="L346" s="301"/>
      <c r="M346" s="276"/>
      <c r="N346" s="324"/>
      <c r="O346" s="301"/>
      <c r="P346" s="276"/>
      <c r="Q346" s="324"/>
      <c r="R346" s="487"/>
      <c r="S346" s="1251"/>
      <c r="T346" s="324"/>
      <c r="U346" s="487"/>
      <c r="V346" s="1251"/>
      <c r="W346" s="324"/>
      <c r="X346" s="487"/>
      <c r="Y346" s="1251"/>
      <c r="Z346" s="622"/>
      <c r="AA346" s="1251"/>
      <c r="AB346" s="1251"/>
      <c r="AC346" s="486"/>
      <c r="AD346" s="540"/>
      <c r="AE346" s="639"/>
      <c r="AJ346" s="934"/>
      <c r="AK346" s="934"/>
      <c r="AL346" s="934"/>
      <c r="AM346" s="934"/>
      <c r="AN346" s="934"/>
      <c r="AO346" s="934"/>
      <c r="AP346" s="934"/>
      <c r="AQ346" s="934"/>
      <c r="AR346" s="934"/>
      <c r="AS346" s="934"/>
      <c r="AT346" s="934"/>
      <c r="AU346" s="934"/>
      <c r="AV346" s="934"/>
      <c r="AW346" s="934"/>
      <c r="AX346" s="934"/>
      <c r="AY346" s="934"/>
      <c r="AZ346" s="934"/>
      <c r="BA346" s="934"/>
      <c r="BB346" s="934"/>
      <c r="BC346" s="934"/>
    </row>
    <row r="347" spans="1:56" ht="68.25" customHeight="1" x14ac:dyDescent="0.25">
      <c r="A347" s="560">
        <v>223</v>
      </c>
      <c r="B347" s="1239" t="s">
        <v>1362</v>
      </c>
      <c r="C347" s="1239" t="s">
        <v>102</v>
      </c>
      <c r="D347" s="1698" t="s">
        <v>1382</v>
      </c>
      <c r="E347" s="941">
        <v>46099</v>
      </c>
      <c r="F347" s="941">
        <v>46101</v>
      </c>
      <c r="G347" s="598" t="s">
        <v>1223</v>
      </c>
      <c r="H347" s="567"/>
      <c r="I347" s="576"/>
      <c r="J347" s="259"/>
      <c r="K347" s="567"/>
      <c r="L347" s="576"/>
      <c r="M347" s="781"/>
      <c r="N347" s="567"/>
      <c r="O347" s="573"/>
      <c r="P347" s="781"/>
      <c r="Q347" s="567">
        <v>20</v>
      </c>
      <c r="R347" s="560">
        <v>190</v>
      </c>
      <c r="S347" s="289">
        <f t="shared" ref="S347:S354" si="132">Q347*R347</f>
        <v>3800</v>
      </c>
      <c r="T347" s="567">
        <v>20</v>
      </c>
      <c r="U347" s="560">
        <v>190</v>
      </c>
      <c r="V347" s="289">
        <f t="shared" ref="V347:V354" si="133">T347*U347</f>
        <v>3800</v>
      </c>
      <c r="W347" s="567">
        <v>20</v>
      </c>
      <c r="X347" s="560">
        <v>190</v>
      </c>
      <c r="Y347" s="289">
        <f t="shared" ref="Y347:Y354" si="134">W347*X347</f>
        <v>3800</v>
      </c>
      <c r="Z347" s="563">
        <v>80</v>
      </c>
      <c r="AA347" s="1261">
        <v>6</v>
      </c>
      <c r="AB347" s="1261">
        <f t="shared" ref="AB347:AB354" si="135">Z347*AA347</f>
        <v>480</v>
      </c>
      <c r="AC347" s="561">
        <f t="shared" ref="AC347:AC354" si="136">H347+K347+N347+Q347+T347+W347+Z347</f>
        <v>140</v>
      </c>
      <c r="AD347" s="540">
        <f t="shared" ref="AD347:AD354" si="137">J347+M347+P347+S347+V347+Y347+AB347</f>
        <v>11880</v>
      </c>
      <c r="AE347" s="1782">
        <f>SUM(AD347:AD354)</f>
        <v>141196</v>
      </c>
      <c r="AF347" s="1004">
        <v>64</v>
      </c>
    </row>
    <row r="348" spans="1:56" ht="68.25" customHeight="1" x14ac:dyDescent="0.25">
      <c r="A348" s="1255">
        <v>224</v>
      </c>
      <c r="B348" s="1233" t="s">
        <v>2620</v>
      </c>
      <c r="C348" s="261" t="s">
        <v>102</v>
      </c>
      <c r="D348" s="1690" t="s">
        <v>1220</v>
      </c>
      <c r="E348" s="953">
        <v>46107</v>
      </c>
      <c r="F348" s="953">
        <v>46109</v>
      </c>
      <c r="G348" s="569" t="s">
        <v>1223</v>
      </c>
      <c r="H348" s="538"/>
      <c r="I348" s="266"/>
      <c r="J348" s="252"/>
      <c r="K348" s="538"/>
      <c r="L348" s="266"/>
      <c r="M348" s="781"/>
      <c r="N348" s="538"/>
      <c r="O348" s="570"/>
      <c r="P348" s="265"/>
      <c r="Q348" s="538">
        <v>7</v>
      </c>
      <c r="R348" s="1255">
        <v>190</v>
      </c>
      <c r="S348" s="1261">
        <f t="shared" si="132"/>
        <v>1330</v>
      </c>
      <c r="T348" s="538">
        <v>5</v>
      </c>
      <c r="U348" s="1255">
        <v>190</v>
      </c>
      <c r="V348" s="1261">
        <f t="shared" si="133"/>
        <v>950</v>
      </c>
      <c r="W348" s="538">
        <v>5</v>
      </c>
      <c r="X348" s="1255">
        <v>190</v>
      </c>
      <c r="Y348" s="1261">
        <f t="shared" si="134"/>
        <v>950</v>
      </c>
      <c r="Z348" s="563">
        <v>23</v>
      </c>
      <c r="AA348" s="1261">
        <v>6</v>
      </c>
      <c r="AB348" s="1261">
        <f t="shared" si="135"/>
        <v>138</v>
      </c>
      <c r="AC348" s="554">
        <f t="shared" si="136"/>
        <v>40</v>
      </c>
      <c r="AD348" s="540">
        <f t="shared" si="137"/>
        <v>3368</v>
      </c>
      <c r="AE348" s="1776"/>
      <c r="AF348" s="1004">
        <v>24</v>
      </c>
    </row>
    <row r="349" spans="1:56" ht="114" customHeight="1" x14ac:dyDescent="0.25">
      <c r="A349" s="560">
        <v>225</v>
      </c>
      <c r="B349" s="569" t="s">
        <v>1363</v>
      </c>
      <c r="C349" s="261" t="s">
        <v>102</v>
      </c>
      <c r="D349" s="1690" t="s">
        <v>1383</v>
      </c>
      <c r="E349" s="953">
        <v>46127</v>
      </c>
      <c r="F349" s="953">
        <v>46129</v>
      </c>
      <c r="G349" s="569" t="s">
        <v>1223</v>
      </c>
      <c r="H349" s="538"/>
      <c r="I349" s="266"/>
      <c r="J349" s="252"/>
      <c r="K349" s="538"/>
      <c r="L349" s="266"/>
      <c r="M349" s="781"/>
      <c r="N349" s="538"/>
      <c r="O349" s="570"/>
      <c r="P349" s="265"/>
      <c r="Q349" s="538">
        <v>20</v>
      </c>
      <c r="R349" s="1255">
        <v>190</v>
      </c>
      <c r="S349" s="1261">
        <f t="shared" si="132"/>
        <v>3800</v>
      </c>
      <c r="T349" s="538">
        <v>20</v>
      </c>
      <c r="U349" s="1255">
        <v>190</v>
      </c>
      <c r="V349" s="1261">
        <f t="shared" si="133"/>
        <v>3800</v>
      </c>
      <c r="W349" s="538">
        <v>20</v>
      </c>
      <c r="X349" s="1255">
        <v>190</v>
      </c>
      <c r="Y349" s="1261">
        <f t="shared" si="134"/>
        <v>3800</v>
      </c>
      <c r="Z349" s="563">
        <v>80</v>
      </c>
      <c r="AA349" s="1261">
        <v>6</v>
      </c>
      <c r="AB349" s="1261">
        <f t="shared" si="135"/>
        <v>480</v>
      </c>
      <c r="AC349" s="554">
        <f t="shared" si="136"/>
        <v>140</v>
      </c>
      <c r="AD349" s="540">
        <f t="shared" si="137"/>
        <v>11880</v>
      </c>
      <c r="AE349" s="1776"/>
      <c r="AF349" s="1004">
        <v>80</v>
      </c>
    </row>
    <row r="350" spans="1:56" ht="77.25" customHeight="1" x14ac:dyDescent="0.25">
      <c r="A350" s="1255">
        <v>226</v>
      </c>
      <c r="B350" s="569" t="s">
        <v>174</v>
      </c>
      <c r="C350" s="261" t="s">
        <v>99</v>
      </c>
      <c r="D350" s="1690" t="s">
        <v>2510</v>
      </c>
      <c r="E350" s="953">
        <v>46175</v>
      </c>
      <c r="F350" s="953">
        <v>46178</v>
      </c>
      <c r="G350" s="569" t="s">
        <v>1223</v>
      </c>
      <c r="H350" s="538"/>
      <c r="I350" s="266"/>
      <c r="J350" s="252"/>
      <c r="K350" s="538"/>
      <c r="L350" s="266"/>
      <c r="M350" s="781"/>
      <c r="N350" s="538"/>
      <c r="O350" s="570"/>
      <c r="P350" s="265"/>
      <c r="Q350" s="538">
        <v>17</v>
      </c>
      <c r="R350" s="1255">
        <v>190</v>
      </c>
      <c r="S350" s="1261">
        <f t="shared" si="132"/>
        <v>3230</v>
      </c>
      <c r="T350" s="538">
        <v>14</v>
      </c>
      <c r="U350" s="1255">
        <v>190</v>
      </c>
      <c r="V350" s="1261">
        <f t="shared" si="133"/>
        <v>2660</v>
      </c>
      <c r="W350" s="538">
        <v>14</v>
      </c>
      <c r="X350" s="1255">
        <v>190</v>
      </c>
      <c r="Y350" s="1261">
        <f t="shared" si="134"/>
        <v>2660</v>
      </c>
      <c r="Z350" s="563">
        <v>56</v>
      </c>
      <c r="AA350" s="1261">
        <v>6</v>
      </c>
      <c r="AB350" s="1261">
        <f t="shared" si="135"/>
        <v>336</v>
      </c>
      <c r="AC350" s="554">
        <f t="shared" si="136"/>
        <v>101</v>
      </c>
      <c r="AD350" s="540">
        <f t="shared" si="137"/>
        <v>8886</v>
      </c>
      <c r="AE350" s="1776"/>
    </row>
    <row r="351" spans="1:56" ht="46.5" customHeight="1" x14ac:dyDescent="0.25">
      <c r="A351" s="560">
        <v>227</v>
      </c>
      <c r="B351" s="569" t="s">
        <v>1313</v>
      </c>
      <c r="C351" s="261" t="s">
        <v>101</v>
      </c>
      <c r="D351" s="1690" t="s">
        <v>1221</v>
      </c>
      <c r="E351" s="953">
        <v>46175</v>
      </c>
      <c r="F351" s="953">
        <v>46178</v>
      </c>
      <c r="G351" s="569" t="s">
        <v>1223</v>
      </c>
      <c r="H351" s="538"/>
      <c r="I351" s="266"/>
      <c r="J351" s="252"/>
      <c r="K351" s="538"/>
      <c r="L351" s="266"/>
      <c r="M351" s="781"/>
      <c r="N351" s="538"/>
      <c r="O351" s="266"/>
      <c r="P351" s="265"/>
      <c r="Q351" s="538">
        <v>23</v>
      </c>
      <c r="R351" s="1255">
        <v>190</v>
      </c>
      <c r="S351" s="1261">
        <f t="shared" si="132"/>
        <v>4370</v>
      </c>
      <c r="T351" s="538">
        <v>18</v>
      </c>
      <c r="U351" s="1255">
        <v>190</v>
      </c>
      <c r="V351" s="1261">
        <f t="shared" si="133"/>
        <v>3420</v>
      </c>
      <c r="W351" s="538">
        <v>18</v>
      </c>
      <c r="X351" s="1255">
        <v>190</v>
      </c>
      <c r="Y351" s="1261">
        <f t="shared" si="134"/>
        <v>3420</v>
      </c>
      <c r="Z351" s="563">
        <v>72</v>
      </c>
      <c r="AA351" s="1261">
        <v>6</v>
      </c>
      <c r="AB351" s="1261">
        <f t="shared" si="135"/>
        <v>432</v>
      </c>
      <c r="AC351" s="554">
        <f t="shared" si="136"/>
        <v>131</v>
      </c>
      <c r="AD351" s="540">
        <f t="shared" si="137"/>
        <v>11642</v>
      </c>
      <c r="AE351" s="1776"/>
    </row>
    <row r="352" spans="1:56" ht="46.5" customHeight="1" x14ac:dyDescent="0.25">
      <c r="A352" s="1255">
        <v>228</v>
      </c>
      <c r="B352" s="569" t="s">
        <v>1364</v>
      </c>
      <c r="C352" s="261" t="s">
        <v>100</v>
      </c>
      <c r="D352" s="1690" t="s">
        <v>1222</v>
      </c>
      <c r="E352" s="953">
        <v>46351</v>
      </c>
      <c r="F352" s="953">
        <v>46353</v>
      </c>
      <c r="G352" s="569" t="s">
        <v>1223</v>
      </c>
      <c r="H352" s="538"/>
      <c r="I352" s="266"/>
      <c r="J352" s="252"/>
      <c r="K352" s="538"/>
      <c r="L352" s="266"/>
      <c r="M352" s="781"/>
      <c r="N352" s="538"/>
      <c r="O352" s="266"/>
      <c r="P352" s="265"/>
      <c r="Q352" s="538">
        <v>22</v>
      </c>
      <c r="R352" s="1255">
        <v>190</v>
      </c>
      <c r="S352" s="1261">
        <f t="shared" si="132"/>
        <v>4180</v>
      </c>
      <c r="T352" s="538">
        <v>17</v>
      </c>
      <c r="U352" s="1255">
        <v>190</v>
      </c>
      <c r="V352" s="1261">
        <f t="shared" si="133"/>
        <v>3230</v>
      </c>
      <c r="W352" s="538">
        <v>17</v>
      </c>
      <c r="X352" s="1255">
        <v>190</v>
      </c>
      <c r="Y352" s="1261">
        <f t="shared" si="134"/>
        <v>3230</v>
      </c>
      <c r="Z352" s="563">
        <v>68</v>
      </c>
      <c r="AA352" s="1261">
        <v>6</v>
      </c>
      <c r="AB352" s="1261">
        <f t="shared" si="135"/>
        <v>408</v>
      </c>
      <c r="AC352" s="554">
        <f t="shared" si="136"/>
        <v>124</v>
      </c>
      <c r="AD352" s="540">
        <f t="shared" si="137"/>
        <v>11048</v>
      </c>
      <c r="AE352" s="1776"/>
    </row>
    <row r="353" spans="1:55" ht="46.5" customHeight="1" x14ac:dyDescent="0.25">
      <c r="A353" s="560">
        <v>229</v>
      </c>
      <c r="B353" s="569" t="s">
        <v>81</v>
      </c>
      <c r="C353" s="261" t="s">
        <v>102</v>
      </c>
      <c r="D353" s="1690" t="s">
        <v>2511</v>
      </c>
      <c r="E353" s="953">
        <v>46351</v>
      </c>
      <c r="F353" s="953">
        <v>46353</v>
      </c>
      <c r="G353" s="569" t="s">
        <v>1223</v>
      </c>
      <c r="H353" s="538"/>
      <c r="I353" s="266"/>
      <c r="J353" s="252"/>
      <c r="K353" s="538"/>
      <c r="L353" s="266"/>
      <c r="M353" s="781"/>
      <c r="N353" s="538"/>
      <c r="O353" s="570"/>
      <c r="P353" s="265"/>
      <c r="Q353" s="538">
        <v>8</v>
      </c>
      <c r="R353" s="1255">
        <v>190</v>
      </c>
      <c r="S353" s="1261">
        <f t="shared" si="132"/>
        <v>1520</v>
      </c>
      <c r="T353" s="538">
        <v>8</v>
      </c>
      <c r="U353" s="1255">
        <v>190</v>
      </c>
      <c r="V353" s="1261">
        <f t="shared" si="133"/>
        <v>1520</v>
      </c>
      <c r="W353" s="538">
        <v>8</v>
      </c>
      <c r="X353" s="1255">
        <v>190</v>
      </c>
      <c r="Y353" s="1261">
        <f t="shared" si="134"/>
        <v>1520</v>
      </c>
      <c r="Z353" s="563">
        <v>32</v>
      </c>
      <c r="AA353" s="1261">
        <v>6</v>
      </c>
      <c r="AB353" s="1261">
        <f t="shared" si="135"/>
        <v>192</v>
      </c>
      <c r="AC353" s="554">
        <f t="shared" si="136"/>
        <v>56</v>
      </c>
      <c r="AD353" s="540">
        <f t="shared" si="137"/>
        <v>4752</v>
      </c>
      <c r="AE353" s="1776"/>
    </row>
    <row r="354" spans="1:55" ht="70.5" customHeight="1" x14ac:dyDescent="0.25">
      <c r="A354" s="1255">
        <v>230</v>
      </c>
      <c r="B354" s="1086" t="s">
        <v>1934</v>
      </c>
      <c r="C354" s="1236" t="s">
        <v>105</v>
      </c>
      <c r="D354" s="1697" t="s">
        <v>1384</v>
      </c>
      <c r="E354" s="1013">
        <v>46322</v>
      </c>
      <c r="F354" s="1013">
        <v>46325</v>
      </c>
      <c r="G354" s="1086" t="s">
        <v>1223</v>
      </c>
      <c r="H354" s="556">
        <v>8</v>
      </c>
      <c r="I354" s="572">
        <v>7300</v>
      </c>
      <c r="J354" s="278">
        <f>H354*I354</f>
        <v>58400</v>
      </c>
      <c r="K354" s="556"/>
      <c r="L354" s="572"/>
      <c r="M354" s="299"/>
      <c r="N354" s="556"/>
      <c r="O354" s="565"/>
      <c r="P354" s="288"/>
      <c r="Q354" s="556">
        <v>38</v>
      </c>
      <c r="R354" s="1237">
        <v>190</v>
      </c>
      <c r="S354" s="290">
        <f t="shared" si="132"/>
        <v>7220</v>
      </c>
      <c r="T354" s="556">
        <v>30</v>
      </c>
      <c r="U354" s="1237">
        <v>190</v>
      </c>
      <c r="V354" s="290">
        <f t="shared" si="133"/>
        <v>5700</v>
      </c>
      <c r="W354" s="556">
        <v>30</v>
      </c>
      <c r="X354" s="1237">
        <v>190</v>
      </c>
      <c r="Y354" s="290">
        <f t="shared" si="134"/>
        <v>5700</v>
      </c>
      <c r="Z354" s="556">
        <v>120</v>
      </c>
      <c r="AA354" s="1261">
        <v>6</v>
      </c>
      <c r="AB354" s="1261">
        <f t="shared" si="135"/>
        <v>720</v>
      </c>
      <c r="AC354" s="558">
        <f t="shared" si="136"/>
        <v>226</v>
      </c>
      <c r="AD354" s="540">
        <f t="shared" si="137"/>
        <v>77740</v>
      </c>
      <c r="AE354" s="1777"/>
    </row>
    <row r="355" spans="1:55" s="1016" customFormat="1" ht="34.5" customHeight="1" x14ac:dyDescent="0.25">
      <c r="A355" s="321"/>
      <c r="B355" s="543" t="s">
        <v>846</v>
      </c>
      <c r="C355" s="300"/>
      <c r="D355" s="1706"/>
      <c r="E355" s="1043"/>
      <c r="F355" s="1043"/>
      <c r="G355" s="1596"/>
      <c r="H355" s="324"/>
      <c r="I355" s="301"/>
      <c r="J355" s="276"/>
      <c r="K355" s="324"/>
      <c r="L355" s="301"/>
      <c r="M355" s="276"/>
      <c r="N355" s="324"/>
      <c r="O355" s="301"/>
      <c r="P355" s="276"/>
      <c r="Q355" s="324"/>
      <c r="R355" s="487"/>
      <c r="S355" s="1251"/>
      <c r="T355" s="324"/>
      <c r="U355" s="487"/>
      <c r="V355" s="1251"/>
      <c r="W355" s="324"/>
      <c r="X355" s="487"/>
      <c r="Y355" s="1251"/>
      <c r="Z355" s="622"/>
      <c r="AA355" s="1251"/>
      <c r="AB355" s="1251"/>
      <c r="AC355" s="486"/>
      <c r="AD355" s="540"/>
      <c r="AE355" s="1044"/>
      <c r="AJ355" s="934"/>
      <c r="AK355" s="934"/>
      <c r="AL355" s="934"/>
      <c r="AM355" s="934"/>
      <c r="AN355" s="934"/>
      <c r="AO355" s="934"/>
      <c r="AP355" s="934"/>
      <c r="AQ355" s="934"/>
      <c r="AR355" s="934"/>
      <c r="AS355" s="934"/>
      <c r="AT355" s="934"/>
      <c r="AU355" s="934"/>
      <c r="AV355" s="934"/>
      <c r="AW355" s="934"/>
      <c r="AX355" s="934"/>
      <c r="AY355" s="934"/>
      <c r="AZ355" s="934"/>
      <c r="BA355" s="934"/>
      <c r="BB355" s="934"/>
      <c r="BC355" s="934"/>
    </row>
    <row r="356" spans="1:55" ht="74.25" customHeight="1" x14ac:dyDescent="0.25">
      <c r="A356" s="1255">
        <v>231</v>
      </c>
      <c r="B356" s="261" t="s">
        <v>1231</v>
      </c>
      <c r="C356" s="261" t="s">
        <v>102</v>
      </c>
      <c r="D356" s="1690" t="s">
        <v>1701</v>
      </c>
      <c r="E356" s="953">
        <v>46087</v>
      </c>
      <c r="F356" s="953">
        <v>46090</v>
      </c>
      <c r="G356" s="569" t="s">
        <v>301</v>
      </c>
      <c r="H356" s="538"/>
      <c r="I356" s="266"/>
      <c r="J356" s="252"/>
      <c r="K356" s="538"/>
      <c r="L356" s="266"/>
      <c r="M356" s="781"/>
      <c r="N356" s="538"/>
      <c r="O356" s="570"/>
      <c r="P356" s="265"/>
      <c r="Q356" s="538">
        <v>80</v>
      </c>
      <c r="R356" s="1255">
        <v>190</v>
      </c>
      <c r="S356" s="1261">
        <f t="shared" ref="S356:S374" si="138">Q356*R356</f>
        <v>15200</v>
      </c>
      <c r="T356" s="538">
        <v>40</v>
      </c>
      <c r="U356" s="1255">
        <v>190</v>
      </c>
      <c r="V356" s="1261">
        <f t="shared" ref="V356:V374" si="139">T356*U356</f>
        <v>7600</v>
      </c>
      <c r="W356" s="538">
        <v>40</v>
      </c>
      <c r="X356" s="1255">
        <v>190</v>
      </c>
      <c r="Y356" s="1261">
        <f t="shared" ref="Y356:Y374" si="140">W356*X356</f>
        <v>7600</v>
      </c>
      <c r="Z356" s="538">
        <v>160</v>
      </c>
      <c r="AA356" s="1261">
        <v>6</v>
      </c>
      <c r="AB356" s="1261">
        <f t="shared" ref="AB356:AB374" si="141">Z356*AA356</f>
        <v>960</v>
      </c>
      <c r="AC356" s="554">
        <f>Q356+T356+W356+Z356</f>
        <v>320</v>
      </c>
      <c r="AD356" s="540">
        <f>S356+V356+Y356+AB356</f>
        <v>31360</v>
      </c>
      <c r="AE356" s="1229"/>
      <c r="AF356" s="1004">
        <v>160</v>
      </c>
    </row>
    <row r="357" spans="1:55" ht="46.5" customHeight="1" x14ac:dyDescent="0.25">
      <c r="A357" s="560">
        <v>232</v>
      </c>
      <c r="B357" s="261" t="s">
        <v>1465</v>
      </c>
      <c r="C357" s="261" t="s">
        <v>101</v>
      </c>
      <c r="D357" s="1690" t="s">
        <v>358</v>
      </c>
      <c r="E357" s="953">
        <v>46115</v>
      </c>
      <c r="F357" s="953">
        <v>46117</v>
      </c>
      <c r="G357" s="569" t="s">
        <v>1279</v>
      </c>
      <c r="H357" s="538"/>
      <c r="I357" s="266"/>
      <c r="J357" s="252"/>
      <c r="K357" s="538"/>
      <c r="L357" s="266"/>
      <c r="M357" s="781"/>
      <c r="N357" s="538"/>
      <c r="O357" s="570"/>
      <c r="P357" s="265"/>
      <c r="Q357" s="538">
        <v>4</v>
      </c>
      <c r="R357" s="1255">
        <v>190</v>
      </c>
      <c r="S357" s="1261">
        <f t="shared" si="138"/>
        <v>760</v>
      </c>
      <c r="T357" s="538">
        <v>2</v>
      </c>
      <c r="U357" s="1255">
        <v>190</v>
      </c>
      <c r="V357" s="1261">
        <f t="shared" si="139"/>
        <v>380</v>
      </c>
      <c r="W357" s="538">
        <v>2</v>
      </c>
      <c r="X357" s="1255">
        <v>190</v>
      </c>
      <c r="Y357" s="1261">
        <f t="shared" si="140"/>
        <v>380</v>
      </c>
      <c r="Z357" s="538">
        <v>8</v>
      </c>
      <c r="AA357" s="1261">
        <v>6</v>
      </c>
      <c r="AB357" s="1261">
        <f t="shared" si="141"/>
        <v>48</v>
      </c>
      <c r="AC357" s="554">
        <f t="shared" ref="AC357:AC374" si="142">H357+K357+N357+Q357+T357+W357+Z357</f>
        <v>16</v>
      </c>
      <c r="AD357" s="540">
        <f t="shared" ref="AD357:AD374" si="143">J357+M357+P357+S357+V357+Y357+AB357</f>
        <v>1568</v>
      </c>
      <c r="AE357" s="1229"/>
      <c r="AF357" s="1004">
        <v>8</v>
      </c>
    </row>
    <row r="358" spans="1:55" ht="123" customHeight="1" x14ac:dyDescent="0.25">
      <c r="A358" s="1255">
        <v>233</v>
      </c>
      <c r="B358" s="261" t="s">
        <v>1466</v>
      </c>
      <c r="C358" s="261" t="s">
        <v>99</v>
      </c>
      <c r="D358" s="1690" t="s">
        <v>1467</v>
      </c>
      <c r="E358" s="953">
        <v>46115</v>
      </c>
      <c r="F358" s="953">
        <v>46117</v>
      </c>
      <c r="G358" s="569" t="s">
        <v>1279</v>
      </c>
      <c r="H358" s="538">
        <v>1</v>
      </c>
      <c r="I358" s="266">
        <v>3400</v>
      </c>
      <c r="J358" s="252">
        <f>H358*I358</f>
        <v>3400</v>
      </c>
      <c r="K358" s="538">
        <v>1</v>
      </c>
      <c r="L358" s="266">
        <v>3000</v>
      </c>
      <c r="M358" s="781">
        <f>K358*L358</f>
        <v>3000</v>
      </c>
      <c r="N358" s="538">
        <v>1</v>
      </c>
      <c r="O358" s="570">
        <v>2900</v>
      </c>
      <c r="P358" s="265">
        <f>N358*O358</f>
        <v>2900</v>
      </c>
      <c r="Q358" s="538">
        <v>16</v>
      </c>
      <c r="R358" s="1255">
        <v>190</v>
      </c>
      <c r="S358" s="1261">
        <f t="shared" si="138"/>
        <v>3040</v>
      </c>
      <c r="T358" s="538">
        <v>8</v>
      </c>
      <c r="U358" s="1255">
        <v>190</v>
      </c>
      <c r="V358" s="1261">
        <f t="shared" si="139"/>
        <v>1520</v>
      </c>
      <c r="W358" s="538">
        <v>8</v>
      </c>
      <c r="X358" s="1255">
        <v>190</v>
      </c>
      <c r="Y358" s="1261">
        <f t="shared" si="140"/>
        <v>1520</v>
      </c>
      <c r="Z358" s="538">
        <v>35</v>
      </c>
      <c r="AA358" s="1261">
        <v>6</v>
      </c>
      <c r="AB358" s="1261">
        <f t="shared" si="141"/>
        <v>210</v>
      </c>
      <c r="AC358" s="554">
        <f t="shared" si="142"/>
        <v>70</v>
      </c>
      <c r="AD358" s="540">
        <f t="shared" si="143"/>
        <v>15590</v>
      </c>
      <c r="AE358" s="1229"/>
      <c r="AF358" s="1004">
        <v>35</v>
      </c>
    </row>
    <row r="359" spans="1:55" ht="46.5" customHeight="1" x14ac:dyDescent="0.25">
      <c r="A359" s="560">
        <v>234</v>
      </c>
      <c r="B359" s="261" t="s">
        <v>71</v>
      </c>
      <c r="C359" s="261" t="s">
        <v>101</v>
      </c>
      <c r="D359" s="1690" t="s">
        <v>358</v>
      </c>
      <c r="E359" s="953">
        <v>46151</v>
      </c>
      <c r="F359" s="953">
        <v>46154</v>
      </c>
      <c r="G359" s="569" t="s">
        <v>301</v>
      </c>
      <c r="H359" s="538"/>
      <c r="I359" s="266"/>
      <c r="J359" s="252"/>
      <c r="K359" s="538"/>
      <c r="L359" s="266"/>
      <c r="M359" s="781"/>
      <c r="N359" s="538"/>
      <c r="O359" s="570"/>
      <c r="P359" s="265"/>
      <c r="Q359" s="538">
        <v>68</v>
      </c>
      <c r="R359" s="1255">
        <v>190</v>
      </c>
      <c r="S359" s="1261">
        <f t="shared" si="138"/>
        <v>12920</v>
      </c>
      <c r="T359" s="538">
        <v>34</v>
      </c>
      <c r="U359" s="1255">
        <v>190</v>
      </c>
      <c r="V359" s="1261">
        <f t="shared" si="139"/>
        <v>6460</v>
      </c>
      <c r="W359" s="538">
        <v>34</v>
      </c>
      <c r="X359" s="1255">
        <v>190</v>
      </c>
      <c r="Y359" s="1261">
        <f t="shared" si="140"/>
        <v>6460</v>
      </c>
      <c r="Z359" s="538">
        <v>136</v>
      </c>
      <c r="AA359" s="1261">
        <v>6</v>
      </c>
      <c r="AB359" s="1261">
        <f t="shared" si="141"/>
        <v>816</v>
      </c>
      <c r="AC359" s="554">
        <f t="shared" si="142"/>
        <v>272</v>
      </c>
      <c r="AD359" s="540">
        <f t="shared" si="143"/>
        <v>26656</v>
      </c>
      <c r="AE359" s="1229"/>
      <c r="AF359" s="1004">
        <v>136</v>
      </c>
    </row>
    <row r="360" spans="1:55" ht="46.5" customHeight="1" x14ac:dyDescent="0.25">
      <c r="A360" s="1255">
        <v>235</v>
      </c>
      <c r="B360" s="261" t="s">
        <v>70</v>
      </c>
      <c r="C360" s="261" t="s">
        <v>99</v>
      </c>
      <c r="D360" s="1690" t="s">
        <v>1468</v>
      </c>
      <c r="E360" s="953">
        <v>46151</v>
      </c>
      <c r="F360" s="953">
        <v>46154</v>
      </c>
      <c r="G360" s="569" t="s">
        <v>301</v>
      </c>
      <c r="H360" s="538">
        <v>1</v>
      </c>
      <c r="I360" s="266">
        <v>3400</v>
      </c>
      <c r="J360" s="252">
        <f>H360*I360</f>
        <v>3400</v>
      </c>
      <c r="K360" s="538">
        <v>1</v>
      </c>
      <c r="L360" s="266">
        <v>3000</v>
      </c>
      <c r="M360" s="781">
        <f>K360*L360</f>
        <v>3000</v>
      </c>
      <c r="N360" s="538">
        <v>1</v>
      </c>
      <c r="O360" s="570">
        <v>2900</v>
      </c>
      <c r="P360" s="265">
        <f>N360*O360</f>
        <v>2900</v>
      </c>
      <c r="Q360" s="538">
        <v>68</v>
      </c>
      <c r="R360" s="1255">
        <v>190</v>
      </c>
      <c r="S360" s="1261">
        <f t="shared" si="138"/>
        <v>12920</v>
      </c>
      <c r="T360" s="538">
        <v>34</v>
      </c>
      <c r="U360" s="1255">
        <v>190</v>
      </c>
      <c r="V360" s="1261">
        <f t="shared" si="139"/>
        <v>6460</v>
      </c>
      <c r="W360" s="538">
        <v>34</v>
      </c>
      <c r="X360" s="1255">
        <v>190</v>
      </c>
      <c r="Y360" s="1261">
        <f t="shared" si="140"/>
        <v>6460</v>
      </c>
      <c r="Z360" s="538">
        <v>139</v>
      </c>
      <c r="AA360" s="1261">
        <v>6</v>
      </c>
      <c r="AB360" s="1261">
        <f t="shared" si="141"/>
        <v>834</v>
      </c>
      <c r="AC360" s="554">
        <f t="shared" si="142"/>
        <v>278</v>
      </c>
      <c r="AD360" s="540">
        <f t="shared" si="143"/>
        <v>35974</v>
      </c>
      <c r="AE360" s="1229"/>
      <c r="AF360" s="1004">
        <v>139</v>
      </c>
    </row>
    <row r="361" spans="1:55" ht="46.5" customHeight="1" x14ac:dyDescent="0.25">
      <c r="A361" s="560">
        <v>236</v>
      </c>
      <c r="B361" s="261" t="s">
        <v>1285</v>
      </c>
      <c r="C361" s="261" t="s">
        <v>99</v>
      </c>
      <c r="D361" s="1690" t="s">
        <v>1703</v>
      </c>
      <c r="E361" s="953">
        <v>46186</v>
      </c>
      <c r="F361" s="953">
        <v>46189</v>
      </c>
      <c r="G361" s="569" t="s">
        <v>1808</v>
      </c>
      <c r="H361" s="538"/>
      <c r="I361" s="266"/>
      <c r="J361" s="252"/>
      <c r="K361" s="538"/>
      <c r="L361" s="266"/>
      <c r="M361" s="781"/>
      <c r="N361" s="538"/>
      <c r="O361" s="570"/>
      <c r="P361" s="265"/>
      <c r="Q361" s="538">
        <v>40</v>
      </c>
      <c r="R361" s="1255">
        <v>190</v>
      </c>
      <c r="S361" s="1261">
        <f t="shared" si="138"/>
        <v>7600</v>
      </c>
      <c r="T361" s="538">
        <v>24</v>
      </c>
      <c r="U361" s="1255">
        <v>190</v>
      </c>
      <c r="V361" s="1261">
        <f t="shared" si="139"/>
        <v>4560</v>
      </c>
      <c r="W361" s="538">
        <v>24</v>
      </c>
      <c r="X361" s="1255">
        <v>190</v>
      </c>
      <c r="Y361" s="1261">
        <f t="shared" si="140"/>
        <v>4560</v>
      </c>
      <c r="Z361" s="538">
        <v>88</v>
      </c>
      <c r="AA361" s="1261">
        <v>6</v>
      </c>
      <c r="AB361" s="1261">
        <f t="shared" si="141"/>
        <v>528</v>
      </c>
      <c r="AC361" s="554">
        <f t="shared" si="142"/>
        <v>176</v>
      </c>
      <c r="AD361" s="540">
        <f t="shared" si="143"/>
        <v>17248</v>
      </c>
      <c r="AE361" s="1229"/>
      <c r="AF361" s="1004">
        <v>177</v>
      </c>
    </row>
    <row r="362" spans="1:55" ht="69.75" customHeight="1" x14ac:dyDescent="0.25">
      <c r="A362" s="1255">
        <v>237</v>
      </c>
      <c r="B362" s="261" t="s">
        <v>1232</v>
      </c>
      <c r="C362" s="261" t="s">
        <v>102</v>
      </c>
      <c r="D362" s="1690" t="s">
        <v>1455</v>
      </c>
      <c r="E362" s="953">
        <v>46143</v>
      </c>
      <c r="F362" s="953">
        <v>46146</v>
      </c>
      <c r="G362" s="569" t="s">
        <v>301</v>
      </c>
      <c r="H362" s="538">
        <v>4</v>
      </c>
      <c r="I362" s="266">
        <v>3400</v>
      </c>
      <c r="J362" s="252">
        <f>H362*I362</f>
        <v>13600</v>
      </c>
      <c r="K362" s="538">
        <v>4</v>
      </c>
      <c r="L362" s="266">
        <v>3000</v>
      </c>
      <c r="M362" s="781">
        <f>K362*L362</f>
        <v>12000</v>
      </c>
      <c r="N362" s="538">
        <v>4</v>
      </c>
      <c r="O362" s="1255">
        <v>2900</v>
      </c>
      <c r="P362" s="265">
        <f>N362*O362</f>
        <v>11600</v>
      </c>
      <c r="Q362" s="538">
        <v>60</v>
      </c>
      <c r="R362" s="1255">
        <v>190</v>
      </c>
      <c r="S362" s="1261">
        <f t="shared" si="138"/>
        <v>11400</v>
      </c>
      <c r="T362" s="538">
        <v>60</v>
      </c>
      <c r="U362" s="1255">
        <v>190</v>
      </c>
      <c r="V362" s="1261">
        <f t="shared" si="139"/>
        <v>11400</v>
      </c>
      <c r="W362" s="538">
        <v>60</v>
      </c>
      <c r="X362" s="1255">
        <v>190</v>
      </c>
      <c r="Y362" s="1261">
        <f t="shared" si="140"/>
        <v>11400</v>
      </c>
      <c r="Z362" s="538">
        <v>132</v>
      </c>
      <c r="AA362" s="1261">
        <v>6</v>
      </c>
      <c r="AB362" s="1261">
        <f t="shared" si="141"/>
        <v>792</v>
      </c>
      <c r="AC362" s="554">
        <f t="shared" si="142"/>
        <v>324</v>
      </c>
      <c r="AD362" s="540">
        <f t="shared" si="143"/>
        <v>72192</v>
      </c>
      <c r="AE362" s="1229"/>
      <c r="AF362" s="1004">
        <v>132</v>
      </c>
    </row>
    <row r="363" spans="1:55" ht="46.5" customHeight="1" x14ac:dyDescent="0.25">
      <c r="A363" s="560">
        <v>238</v>
      </c>
      <c r="B363" s="261" t="s">
        <v>70</v>
      </c>
      <c r="C363" s="261" t="s">
        <v>99</v>
      </c>
      <c r="D363" s="1690" t="s">
        <v>1702</v>
      </c>
      <c r="E363" s="953">
        <v>46192</v>
      </c>
      <c r="F363" s="953">
        <v>46195</v>
      </c>
      <c r="G363" s="569" t="s">
        <v>301</v>
      </c>
      <c r="H363" s="538"/>
      <c r="I363" s="266"/>
      <c r="J363" s="252"/>
      <c r="K363" s="538"/>
      <c r="L363" s="266"/>
      <c r="M363" s="781"/>
      <c r="N363" s="538"/>
      <c r="O363" s="570"/>
      <c r="P363" s="265"/>
      <c r="Q363" s="538">
        <v>44</v>
      </c>
      <c r="R363" s="1255">
        <v>190</v>
      </c>
      <c r="S363" s="1261">
        <f t="shared" si="138"/>
        <v>8360</v>
      </c>
      <c r="T363" s="538">
        <v>26</v>
      </c>
      <c r="U363" s="1255">
        <v>190</v>
      </c>
      <c r="V363" s="1261">
        <f t="shared" si="139"/>
        <v>4940</v>
      </c>
      <c r="W363" s="538">
        <v>26</v>
      </c>
      <c r="X363" s="1255">
        <v>190</v>
      </c>
      <c r="Y363" s="1261">
        <f t="shared" si="140"/>
        <v>4940</v>
      </c>
      <c r="Z363" s="538">
        <v>96</v>
      </c>
      <c r="AA363" s="1261">
        <v>6</v>
      </c>
      <c r="AB363" s="1261">
        <f t="shared" si="141"/>
        <v>576</v>
      </c>
      <c r="AC363" s="554">
        <f t="shared" si="142"/>
        <v>192</v>
      </c>
      <c r="AD363" s="540">
        <f t="shared" si="143"/>
        <v>18816</v>
      </c>
      <c r="AE363" s="1229"/>
    </row>
    <row r="364" spans="1:55" ht="46.5" customHeight="1" x14ac:dyDescent="0.25">
      <c r="A364" s="1255">
        <v>239</v>
      </c>
      <c r="B364" s="261" t="s">
        <v>174</v>
      </c>
      <c r="C364" s="261" t="s">
        <v>99</v>
      </c>
      <c r="D364" s="1690" t="s">
        <v>2315</v>
      </c>
      <c r="E364" s="953">
        <v>46186</v>
      </c>
      <c r="F364" s="953">
        <v>46189</v>
      </c>
      <c r="G364" s="569" t="s">
        <v>301</v>
      </c>
      <c r="H364" s="538">
        <v>3</v>
      </c>
      <c r="I364" s="266">
        <v>3400</v>
      </c>
      <c r="J364" s="252">
        <f>H364*I364</f>
        <v>10200</v>
      </c>
      <c r="K364" s="538">
        <v>3</v>
      </c>
      <c r="L364" s="266">
        <v>3000</v>
      </c>
      <c r="M364" s="781">
        <f>K364*L364</f>
        <v>9000</v>
      </c>
      <c r="N364" s="538">
        <v>3</v>
      </c>
      <c r="O364" s="1255">
        <v>2900</v>
      </c>
      <c r="P364" s="265">
        <f>N364*O364</f>
        <v>8700</v>
      </c>
      <c r="Q364" s="538">
        <v>72</v>
      </c>
      <c r="R364" s="1255">
        <v>190</v>
      </c>
      <c r="S364" s="1261">
        <f t="shared" si="138"/>
        <v>13680</v>
      </c>
      <c r="T364" s="538">
        <v>36</v>
      </c>
      <c r="U364" s="1255">
        <v>190</v>
      </c>
      <c r="V364" s="1261">
        <f t="shared" si="139"/>
        <v>6840</v>
      </c>
      <c r="W364" s="538">
        <v>36</v>
      </c>
      <c r="X364" s="1255">
        <v>190</v>
      </c>
      <c r="Y364" s="1261">
        <f t="shared" si="140"/>
        <v>6840</v>
      </c>
      <c r="Z364" s="538">
        <v>153</v>
      </c>
      <c r="AA364" s="1261">
        <v>6</v>
      </c>
      <c r="AB364" s="1261">
        <f t="shared" si="141"/>
        <v>918</v>
      </c>
      <c r="AC364" s="554">
        <f t="shared" si="142"/>
        <v>306</v>
      </c>
      <c r="AD364" s="540">
        <f t="shared" si="143"/>
        <v>56178</v>
      </c>
      <c r="AE364" s="1229"/>
    </row>
    <row r="365" spans="1:55" ht="46.5" customHeight="1" x14ac:dyDescent="0.25">
      <c r="A365" s="560">
        <v>240</v>
      </c>
      <c r="B365" s="261" t="s">
        <v>174</v>
      </c>
      <c r="C365" s="261" t="s">
        <v>99</v>
      </c>
      <c r="D365" s="1690" t="s">
        <v>2316</v>
      </c>
      <c r="E365" s="953">
        <v>46199</v>
      </c>
      <c r="F365" s="953">
        <v>46202</v>
      </c>
      <c r="G365" s="569" t="s">
        <v>301</v>
      </c>
      <c r="H365" s="538">
        <v>3</v>
      </c>
      <c r="I365" s="266">
        <v>3400</v>
      </c>
      <c r="J365" s="252">
        <f>H365*I365</f>
        <v>10200</v>
      </c>
      <c r="K365" s="538">
        <v>3</v>
      </c>
      <c r="L365" s="266">
        <v>3000</v>
      </c>
      <c r="M365" s="781">
        <f>K365*L365</f>
        <v>9000</v>
      </c>
      <c r="N365" s="538">
        <v>3</v>
      </c>
      <c r="O365" s="1255">
        <v>2900</v>
      </c>
      <c r="P365" s="265">
        <f>N365*O365</f>
        <v>8700</v>
      </c>
      <c r="Q365" s="538">
        <v>80</v>
      </c>
      <c r="R365" s="1255">
        <v>190</v>
      </c>
      <c r="S365" s="1261">
        <f t="shared" si="138"/>
        <v>15200</v>
      </c>
      <c r="T365" s="538">
        <v>36</v>
      </c>
      <c r="U365" s="1255">
        <v>190</v>
      </c>
      <c r="V365" s="1261">
        <f t="shared" si="139"/>
        <v>6840</v>
      </c>
      <c r="W365" s="538">
        <v>36</v>
      </c>
      <c r="X365" s="1255">
        <v>190</v>
      </c>
      <c r="Y365" s="1261">
        <f t="shared" si="140"/>
        <v>6840</v>
      </c>
      <c r="Z365" s="538">
        <v>177</v>
      </c>
      <c r="AA365" s="1261">
        <v>6</v>
      </c>
      <c r="AB365" s="1261">
        <f t="shared" si="141"/>
        <v>1062</v>
      </c>
      <c r="AC365" s="554">
        <f t="shared" si="142"/>
        <v>338</v>
      </c>
      <c r="AD365" s="540">
        <f t="shared" si="143"/>
        <v>57842</v>
      </c>
      <c r="AE365" s="1229"/>
    </row>
    <row r="366" spans="1:55" ht="46.5" customHeight="1" x14ac:dyDescent="0.25">
      <c r="A366" s="1255">
        <v>241</v>
      </c>
      <c r="B366" s="261" t="s">
        <v>69</v>
      </c>
      <c r="C366" s="261" t="s">
        <v>100</v>
      </c>
      <c r="D366" s="1690" t="s">
        <v>358</v>
      </c>
      <c r="E366" s="953">
        <v>46241</v>
      </c>
      <c r="F366" s="953">
        <v>46243</v>
      </c>
      <c r="G366" s="569" t="s">
        <v>301</v>
      </c>
      <c r="H366" s="538"/>
      <c r="I366" s="266"/>
      <c r="J366" s="252"/>
      <c r="K366" s="538"/>
      <c r="L366" s="266"/>
      <c r="M366" s="781"/>
      <c r="N366" s="538"/>
      <c r="O366" s="1255"/>
      <c r="P366" s="265"/>
      <c r="Q366" s="538">
        <v>64</v>
      </c>
      <c r="R366" s="1255">
        <v>190</v>
      </c>
      <c r="S366" s="1261">
        <f t="shared" si="138"/>
        <v>12160</v>
      </c>
      <c r="T366" s="538">
        <v>32</v>
      </c>
      <c r="U366" s="1255">
        <v>190</v>
      </c>
      <c r="V366" s="1261">
        <f t="shared" si="139"/>
        <v>6080</v>
      </c>
      <c r="W366" s="538">
        <v>32</v>
      </c>
      <c r="X366" s="1255">
        <v>190</v>
      </c>
      <c r="Y366" s="1261">
        <f t="shared" si="140"/>
        <v>6080</v>
      </c>
      <c r="Z366" s="538">
        <v>128</v>
      </c>
      <c r="AA366" s="1261">
        <v>6</v>
      </c>
      <c r="AB366" s="1261">
        <f t="shared" si="141"/>
        <v>768</v>
      </c>
      <c r="AC366" s="554">
        <f t="shared" si="142"/>
        <v>256</v>
      </c>
      <c r="AD366" s="540">
        <f t="shared" si="143"/>
        <v>25088</v>
      </c>
      <c r="AE366" s="1229"/>
    </row>
    <row r="367" spans="1:55" ht="46.5" customHeight="1" x14ac:dyDescent="0.25">
      <c r="A367" s="560">
        <v>242</v>
      </c>
      <c r="B367" s="261" t="s">
        <v>174</v>
      </c>
      <c r="C367" s="261" t="s">
        <v>99</v>
      </c>
      <c r="D367" s="1690" t="s">
        <v>1454</v>
      </c>
      <c r="E367" s="953">
        <v>46283</v>
      </c>
      <c r="F367" s="953">
        <v>46286</v>
      </c>
      <c r="G367" s="569" t="s">
        <v>301</v>
      </c>
      <c r="H367" s="538"/>
      <c r="I367" s="266"/>
      <c r="J367" s="252"/>
      <c r="K367" s="538"/>
      <c r="L367" s="266"/>
      <c r="M367" s="781"/>
      <c r="N367" s="538"/>
      <c r="O367" s="1255"/>
      <c r="P367" s="265"/>
      <c r="Q367" s="538">
        <v>128</v>
      </c>
      <c r="R367" s="1255">
        <v>190</v>
      </c>
      <c r="S367" s="1261">
        <f t="shared" si="138"/>
        <v>24320</v>
      </c>
      <c r="T367" s="538">
        <v>94</v>
      </c>
      <c r="U367" s="1255">
        <v>190</v>
      </c>
      <c r="V367" s="1261">
        <f t="shared" si="139"/>
        <v>17860</v>
      </c>
      <c r="W367" s="538">
        <v>94</v>
      </c>
      <c r="X367" s="1255">
        <v>190</v>
      </c>
      <c r="Y367" s="1261">
        <f t="shared" si="140"/>
        <v>17860</v>
      </c>
      <c r="Z367" s="538">
        <v>316</v>
      </c>
      <c r="AA367" s="1261">
        <v>6</v>
      </c>
      <c r="AB367" s="1261">
        <f t="shared" si="141"/>
        <v>1896</v>
      </c>
      <c r="AC367" s="554">
        <f t="shared" si="142"/>
        <v>632</v>
      </c>
      <c r="AD367" s="540">
        <f t="shared" si="143"/>
        <v>61936</v>
      </c>
      <c r="AE367" s="1229"/>
    </row>
    <row r="368" spans="1:55" ht="69" customHeight="1" x14ac:dyDescent="0.25">
      <c r="A368" s="1255">
        <v>243</v>
      </c>
      <c r="B368" s="261" t="s">
        <v>1232</v>
      </c>
      <c r="C368" s="261" t="s">
        <v>102</v>
      </c>
      <c r="D368" s="1690" t="s">
        <v>1704</v>
      </c>
      <c r="E368" s="953">
        <v>46297</v>
      </c>
      <c r="F368" s="953">
        <v>46300</v>
      </c>
      <c r="G368" s="569" t="s">
        <v>301</v>
      </c>
      <c r="H368" s="538">
        <v>4</v>
      </c>
      <c r="I368" s="266">
        <v>3400</v>
      </c>
      <c r="J368" s="252">
        <f>H368*I368</f>
        <v>13600</v>
      </c>
      <c r="K368" s="538">
        <v>4</v>
      </c>
      <c r="L368" s="266">
        <v>3000</v>
      </c>
      <c r="M368" s="781">
        <f>K368*L368</f>
        <v>12000</v>
      </c>
      <c r="N368" s="538">
        <v>4</v>
      </c>
      <c r="O368" s="1255">
        <v>2900</v>
      </c>
      <c r="P368" s="265">
        <f>N368*O368</f>
        <v>11600</v>
      </c>
      <c r="Q368" s="538">
        <v>60</v>
      </c>
      <c r="R368" s="1255">
        <v>190</v>
      </c>
      <c r="S368" s="1261">
        <f t="shared" si="138"/>
        <v>11400</v>
      </c>
      <c r="T368" s="538">
        <v>60</v>
      </c>
      <c r="U368" s="1255">
        <v>190</v>
      </c>
      <c r="V368" s="1261">
        <f t="shared" si="139"/>
        <v>11400</v>
      </c>
      <c r="W368" s="538">
        <v>60</v>
      </c>
      <c r="X368" s="1255">
        <v>190</v>
      </c>
      <c r="Y368" s="1261">
        <f t="shared" si="140"/>
        <v>11400</v>
      </c>
      <c r="Z368" s="538">
        <v>132</v>
      </c>
      <c r="AA368" s="1261">
        <v>6</v>
      </c>
      <c r="AB368" s="1261">
        <f t="shared" si="141"/>
        <v>792</v>
      </c>
      <c r="AC368" s="554">
        <f t="shared" si="142"/>
        <v>324</v>
      </c>
      <c r="AD368" s="540">
        <f t="shared" si="143"/>
        <v>72192</v>
      </c>
      <c r="AE368" s="1229"/>
    </row>
    <row r="369" spans="1:56" ht="94.5" customHeight="1" x14ac:dyDescent="0.25">
      <c r="A369" s="560">
        <v>244</v>
      </c>
      <c r="B369" s="261" t="s">
        <v>1469</v>
      </c>
      <c r="C369" s="261" t="s">
        <v>99</v>
      </c>
      <c r="D369" s="1690" t="s">
        <v>1467</v>
      </c>
      <c r="E369" s="953">
        <v>46325</v>
      </c>
      <c r="F369" s="953">
        <v>46327</v>
      </c>
      <c r="G369" s="569" t="s">
        <v>301</v>
      </c>
      <c r="H369" s="538"/>
      <c r="I369" s="266"/>
      <c r="J369" s="252"/>
      <c r="K369" s="538"/>
      <c r="L369" s="266"/>
      <c r="M369" s="781"/>
      <c r="N369" s="538"/>
      <c r="O369" s="1255"/>
      <c r="P369" s="265"/>
      <c r="Q369" s="538">
        <v>48</v>
      </c>
      <c r="R369" s="1255">
        <v>190</v>
      </c>
      <c r="S369" s="1261">
        <f t="shared" si="138"/>
        <v>9120</v>
      </c>
      <c r="T369" s="538">
        <v>24</v>
      </c>
      <c r="U369" s="1255">
        <v>190</v>
      </c>
      <c r="V369" s="1261">
        <f t="shared" si="139"/>
        <v>4560</v>
      </c>
      <c r="W369" s="538">
        <v>24</v>
      </c>
      <c r="X369" s="1255">
        <v>190</v>
      </c>
      <c r="Y369" s="1261">
        <f t="shared" si="140"/>
        <v>4560</v>
      </c>
      <c r="Z369" s="538">
        <v>96</v>
      </c>
      <c r="AA369" s="1261">
        <v>6</v>
      </c>
      <c r="AB369" s="1261">
        <f t="shared" si="141"/>
        <v>576</v>
      </c>
      <c r="AC369" s="554">
        <f t="shared" si="142"/>
        <v>192</v>
      </c>
      <c r="AD369" s="540">
        <f t="shared" si="143"/>
        <v>18816</v>
      </c>
      <c r="AE369" s="1229"/>
    </row>
    <row r="370" spans="1:56" ht="70.5" customHeight="1" x14ac:dyDescent="0.25">
      <c r="A370" s="1255">
        <v>245</v>
      </c>
      <c r="B370" s="261" t="s">
        <v>1285</v>
      </c>
      <c r="C370" s="261" t="s">
        <v>99</v>
      </c>
      <c r="D370" s="1690" t="s">
        <v>1705</v>
      </c>
      <c r="E370" s="953">
        <v>46367</v>
      </c>
      <c r="F370" s="953">
        <v>46370</v>
      </c>
      <c r="G370" s="569" t="s">
        <v>301</v>
      </c>
      <c r="H370" s="538"/>
      <c r="I370" s="266"/>
      <c r="J370" s="252"/>
      <c r="K370" s="538"/>
      <c r="L370" s="266"/>
      <c r="M370" s="781"/>
      <c r="N370" s="538"/>
      <c r="O370" s="570"/>
      <c r="P370" s="265"/>
      <c r="Q370" s="538">
        <v>104</v>
      </c>
      <c r="R370" s="1255">
        <v>190</v>
      </c>
      <c r="S370" s="1261">
        <f t="shared" si="138"/>
        <v>19760</v>
      </c>
      <c r="T370" s="538">
        <v>52</v>
      </c>
      <c r="U370" s="1255">
        <v>190</v>
      </c>
      <c r="V370" s="1261">
        <f t="shared" si="139"/>
        <v>9880</v>
      </c>
      <c r="W370" s="538">
        <v>52</v>
      </c>
      <c r="X370" s="1255">
        <v>190</v>
      </c>
      <c r="Y370" s="1261">
        <f t="shared" si="140"/>
        <v>9880</v>
      </c>
      <c r="Z370" s="538">
        <v>208</v>
      </c>
      <c r="AA370" s="1261">
        <v>6</v>
      </c>
      <c r="AB370" s="1261">
        <f t="shared" si="141"/>
        <v>1248</v>
      </c>
      <c r="AC370" s="554">
        <f t="shared" si="142"/>
        <v>416</v>
      </c>
      <c r="AD370" s="540">
        <f t="shared" si="143"/>
        <v>40768</v>
      </c>
      <c r="AE370" s="1229"/>
    </row>
    <row r="371" spans="1:56" ht="46.5" customHeight="1" x14ac:dyDescent="0.25">
      <c r="A371" s="560">
        <v>246</v>
      </c>
      <c r="B371" s="261" t="s">
        <v>2092</v>
      </c>
      <c r="C371" s="261" t="s">
        <v>101</v>
      </c>
      <c r="D371" s="1473" t="s">
        <v>2249</v>
      </c>
      <c r="E371" s="953">
        <v>46374</v>
      </c>
      <c r="F371" s="953">
        <v>46377</v>
      </c>
      <c r="G371" s="569" t="s">
        <v>301</v>
      </c>
      <c r="H371" s="538"/>
      <c r="I371" s="266"/>
      <c r="J371" s="252"/>
      <c r="K371" s="538"/>
      <c r="L371" s="266"/>
      <c r="M371" s="781"/>
      <c r="N371" s="538"/>
      <c r="O371" s="266"/>
      <c r="P371" s="265"/>
      <c r="Q371" s="538">
        <v>4</v>
      </c>
      <c r="R371" s="1255">
        <v>190</v>
      </c>
      <c r="S371" s="1261">
        <f t="shared" si="138"/>
        <v>760</v>
      </c>
      <c r="T371" s="538">
        <v>2</v>
      </c>
      <c r="U371" s="1255">
        <v>190</v>
      </c>
      <c r="V371" s="1261">
        <f t="shared" si="139"/>
        <v>380</v>
      </c>
      <c r="W371" s="538">
        <v>2</v>
      </c>
      <c r="X371" s="1255">
        <v>190</v>
      </c>
      <c r="Y371" s="1261">
        <f t="shared" si="140"/>
        <v>380</v>
      </c>
      <c r="Z371" s="538">
        <v>8</v>
      </c>
      <c r="AA371" s="1261">
        <v>6</v>
      </c>
      <c r="AB371" s="1261">
        <f t="shared" si="141"/>
        <v>48</v>
      </c>
      <c r="AC371" s="554">
        <f t="shared" si="142"/>
        <v>16</v>
      </c>
      <c r="AD371" s="540">
        <f t="shared" si="143"/>
        <v>1568</v>
      </c>
      <c r="AE371" s="1229"/>
    </row>
    <row r="372" spans="1:56" ht="113.25" customHeight="1" x14ac:dyDescent="0.25">
      <c r="A372" s="1255">
        <v>247</v>
      </c>
      <c r="B372" s="261" t="s">
        <v>1233</v>
      </c>
      <c r="C372" s="261" t="s">
        <v>99</v>
      </c>
      <c r="D372" s="1690" t="s">
        <v>1706</v>
      </c>
      <c r="E372" s="953">
        <v>46374</v>
      </c>
      <c r="F372" s="953">
        <v>46377</v>
      </c>
      <c r="G372" s="569" t="s">
        <v>301</v>
      </c>
      <c r="H372" s="538">
        <v>1</v>
      </c>
      <c r="I372" s="266">
        <v>3400</v>
      </c>
      <c r="J372" s="252">
        <f>H372*I372</f>
        <v>3400</v>
      </c>
      <c r="K372" s="538">
        <v>1</v>
      </c>
      <c r="L372" s="266">
        <v>3000</v>
      </c>
      <c r="M372" s="781">
        <f>K372*L372</f>
        <v>3000</v>
      </c>
      <c r="N372" s="538">
        <v>1</v>
      </c>
      <c r="O372" s="1255">
        <v>2900</v>
      </c>
      <c r="P372" s="265">
        <f>N372*O372</f>
        <v>2900</v>
      </c>
      <c r="Q372" s="538">
        <v>36</v>
      </c>
      <c r="R372" s="1255">
        <v>190</v>
      </c>
      <c r="S372" s="1261">
        <f t="shared" si="138"/>
        <v>6840</v>
      </c>
      <c r="T372" s="538">
        <v>26</v>
      </c>
      <c r="U372" s="1255">
        <v>190</v>
      </c>
      <c r="V372" s="1261">
        <f t="shared" si="139"/>
        <v>4940</v>
      </c>
      <c r="W372" s="538">
        <v>26</v>
      </c>
      <c r="X372" s="1255">
        <v>190</v>
      </c>
      <c r="Y372" s="1261">
        <f t="shared" si="140"/>
        <v>4940</v>
      </c>
      <c r="Z372" s="538">
        <v>91</v>
      </c>
      <c r="AA372" s="1261">
        <v>6</v>
      </c>
      <c r="AB372" s="1261">
        <f t="shared" si="141"/>
        <v>546</v>
      </c>
      <c r="AC372" s="554">
        <f t="shared" si="142"/>
        <v>182</v>
      </c>
      <c r="AD372" s="540">
        <f t="shared" si="143"/>
        <v>26566</v>
      </c>
      <c r="AE372" s="1229"/>
    </row>
    <row r="373" spans="1:56" ht="46.5" customHeight="1" x14ac:dyDescent="0.25">
      <c r="A373" s="560">
        <v>248</v>
      </c>
      <c r="B373" s="1239" t="s">
        <v>1470</v>
      </c>
      <c r="C373" s="1239" t="s">
        <v>101</v>
      </c>
      <c r="D373" s="1698" t="s">
        <v>358</v>
      </c>
      <c r="E373" s="941">
        <v>46375</v>
      </c>
      <c r="F373" s="941">
        <v>46377</v>
      </c>
      <c r="G373" s="598" t="s">
        <v>301</v>
      </c>
      <c r="H373" s="567"/>
      <c r="I373" s="576"/>
      <c r="J373" s="259"/>
      <c r="K373" s="567"/>
      <c r="L373" s="576"/>
      <c r="M373" s="781"/>
      <c r="N373" s="567"/>
      <c r="O373" s="560"/>
      <c r="P373" s="781"/>
      <c r="Q373" s="567">
        <v>44</v>
      </c>
      <c r="R373" s="560">
        <v>190</v>
      </c>
      <c r="S373" s="289">
        <f t="shared" si="138"/>
        <v>8360</v>
      </c>
      <c r="T373" s="567">
        <v>22</v>
      </c>
      <c r="U373" s="560">
        <v>190</v>
      </c>
      <c r="V373" s="289">
        <f t="shared" si="139"/>
        <v>4180</v>
      </c>
      <c r="W373" s="567">
        <v>22</v>
      </c>
      <c r="X373" s="560">
        <v>190</v>
      </c>
      <c r="Y373" s="289">
        <f t="shared" si="140"/>
        <v>4180</v>
      </c>
      <c r="Z373" s="567">
        <v>88</v>
      </c>
      <c r="AA373" s="289">
        <v>6</v>
      </c>
      <c r="AB373" s="289">
        <f t="shared" si="141"/>
        <v>528</v>
      </c>
      <c r="AC373" s="554">
        <f t="shared" si="142"/>
        <v>176</v>
      </c>
      <c r="AD373" s="540">
        <f t="shared" si="143"/>
        <v>17248</v>
      </c>
      <c r="AE373" s="1229"/>
    </row>
    <row r="374" spans="1:56" ht="61.5" customHeight="1" x14ac:dyDescent="0.25">
      <c r="A374" s="1255">
        <v>249</v>
      </c>
      <c r="B374" s="1236" t="s">
        <v>1509</v>
      </c>
      <c r="C374" s="1236" t="s">
        <v>102</v>
      </c>
      <c r="D374" s="1697" t="s">
        <v>2093</v>
      </c>
      <c r="E374" s="1013">
        <v>46382</v>
      </c>
      <c r="F374" s="1013">
        <v>46384</v>
      </c>
      <c r="G374" s="1086" t="s">
        <v>301</v>
      </c>
      <c r="H374" s="556"/>
      <c r="I374" s="572"/>
      <c r="J374" s="278"/>
      <c r="K374" s="556"/>
      <c r="L374" s="572"/>
      <c r="M374" s="288"/>
      <c r="N374" s="556"/>
      <c r="O374" s="1237"/>
      <c r="P374" s="288"/>
      <c r="Q374" s="556">
        <v>24</v>
      </c>
      <c r="R374" s="1237">
        <v>190</v>
      </c>
      <c r="S374" s="290">
        <f t="shared" si="138"/>
        <v>4560</v>
      </c>
      <c r="T374" s="556">
        <v>24</v>
      </c>
      <c r="U374" s="1237">
        <v>190</v>
      </c>
      <c r="V374" s="290">
        <f t="shared" si="139"/>
        <v>4560</v>
      </c>
      <c r="W374" s="556">
        <v>24</v>
      </c>
      <c r="X374" s="1237">
        <v>190</v>
      </c>
      <c r="Y374" s="290">
        <f t="shared" si="140"/>
        <v>4560</v>
      </c>
      <c r="Z374" s="556">
        <v>72</v>
      </c>
      <c r="AA374" s="290">
        <v>6</v>
      </c>
      <c r="AB374" s="290">
        <f t="shared" si="141"/>
        <v>432</v>
      </c>
      <c r="AC374" s="558">
        <f t="shared" si="142"/>
        <v>144</v>
      </c>
      <c r="AD374" s="531">
        <f t="shared" si="143"/>
        <v>14112</v>
      </c>
      <c r="AE374" s="1226"/>
    </row>
    <row r="375" spans="1:56" s="312" customFormat="1" ht="24.75" customHeight="1" x14ac:dyDescent="0.3">
      <c r="A375" s="280">
        <v>45</v>
      </c>
      <c r="B375" s="1379" t="s">
        <v>1461</v>
      </c>
      <c r="C375" s="1379" t="s">
        <v>102</v>
      </c>
      <c r="D375" s="1383" t="s">
        <v>358</v>
      </c>
      <c r="E375" s="1382">
        <v>46027</v>
      </c>
      <c r="F375" s="1382">
        <v>46029</v>
      </c>
      <c r="G375" s="1381" t="s">
        <v>301</v>
      </c>
      <c r="H375" s="1424"/>
      <c r="I375" s="1394"/>
      <c r="J375" s="1393"/>
      <c r="K375" s="1424"/>
      <c r="L375" s="1394"/>
      <c r="M375" s="1395"/>
      <c r="N375" s="1424"/>
      <c r="O375" s="1385"/>
      <c r="P375" s="1395"/>
      <c r="Q375" s="1424">
        <v>22</v>
      </c>
      <c r="R375" s="1394">
        <v>190</v>
      </c>
      <c r="S375" s="1393">
        <f>Q375*R375</f>
        <v>4180</v>
      </c>
      <c r="T375" s="1424">
        <v>22</v>
      </c>
      <c r="U375" s="1394">
        <v>190</v>
      </c>
      <c r="V375" s="1393">
        <f>T375*U375</f>
        <v>4180</v>
      </c>
      <c r="W375" s="1424">
        <v>22</v>
      </c>
      <c r="X375" s="1394">
        <v>190</v>
      </c>
      <c r="Y375" s="1393">
        <f>W375*X375</f>
        <v>4180</v>
      </c>
      <c r="Z375" s="1424">
        <v>66</v>
      </c>
      <c r="AA375" s="1396">
        <v>6</v>
      </c>
      <c r="AB375" s="1395">
        <f t="shared" ref="AB375:AB380" si="144">Z375*AA375</f>
        <v>396</v>
      </c>
      <c r="AC375" s="367"/>
      <c r="AD375" s="367"/>
      <c r="AE375" s="554">
        <f>H375+K375+N375+Q375+T375+W375+Z375</f>
        <v>132</v>
      </c>
      <c r="AF375" s="540">
        <f>J375+M375+P375+S375+V375+Y375+AB375</f>
        <v>12936</v>
      </c>
      <c r="AG375" s="658"/>
      <c r="AH375" s="367" t="s">
        <v>2242</v>
      </c>
      <c r="AI375" s="315"/>
      <c r="AJ375" s="905">
        <v>46014</v>
      </c>
      <c r="AK375" s="315"/>
      <c r="AL375" s="315"/>
      <c r="AM375" s="315"/>
      <c r="AN375" s="315"/>
      <c r="AO375" s="315"/>
      <c r="AP375" s="315"/>
      <c r="AQ375" s="315"/>
      <c r="AR375" s="315"/>
      <c r="AS375" s="315"/>
      <c r="AT375" s="315"/>
      <c r="AU375" s="315"/>
      <c r="AV375" s="315"/>
      <c r="AW375" s="315"/>
      <c r="AX375" s="315"/>
      <c r="AY375" s="315"/>
      <c r="AZ375" s="315"/>
      <c r="BA375" s="315"/>
    </row>
    <row r="376" spans="1:56" s="312" customFormat="1" ht="101.25" customHeight="1" x14ac:dyDescent="0.3">
      <c r="A376" s="280">
        <v>46</v>
      </c>
      <c r="B376" s="1379" t="s">
        <v>1464</v>
      </c>
      <c r="C376" s="1379" t="s">
        <v>102</v>
      </c>
      <c r="D376" s="1383" t="s">
        <v>2090</v>
      </c>
      <c r="E376" s="1382">
        <v>46066</v>
      </c>
      <c r="F376" s="1382">
        <v>46068</v>
      </c>
      <c r="G376" s="1381" t="s">
        <v>301</v>
      </c>
      <c r="H376" s="1424"/>
      <c r="I376" s="1394"/>
      <c r="J376" s="1393"/>
      <c r="K376" s="1424"/>
      <c r="L376" s="1394"/>
      <c r="M376" s="1395"/>
      <c r="N376" s="1424"/>
      <c r="O376" s="1385"/>
      <c r="P376" s="1395"/>
      <c r="Q376" s="1424"/>
      <c r="R376" s="1394"/>
      <c r="S376" s="1393"/>
      <c r="T376" s="1424"/>
      <c r="U376" s="1394"/>
      <c r="V376" s="1393"/>
      <c r="W376" s="1424"/>
      <c r="X376" s="1394"/>
      <c r="Y376" s="1393"/>
      <c r="Z376" s="1424">
        <v>144</v>
      </c>
      <c r="AA376" s="1396">
        <v>6</v>
      </c>
      <c r="AB376" s="1395">
        <f t="shared" si="144"/>
        <v>864</v>
      </c>
      <c r="AC376" s="367"/>
      <c r="AD376" s="367"/>
      <c r="AE376" s="554"/>
      <c r="AF376" s="540">
        <f>AB376</f>
        <v>864</v>
      </c>
      <c r="AG376" s="658"/>
      <c r="AI376" s="367" t="s">
        <v>2091</v>
      </c>
      <c r="AJ376" s="315"/>
      <c r="AK376" s="315"/>
      <c r="AL376" s="315"/>
      <c r="AM376" s="315"/>
      <c r="AN376" s="315"/>
      <c r="AO376" s="315"/>
      <c r="AP376" s="315"/>
      <c r="AQ376" s="315"/>
      <c r="AR376" s="315"/>
      <c r="AS376" s="315"/>
      <c r="AT376" s="315"/>
      <c r="AU376" s="315"/>
      <c r="AV376" s="315"/>
      <c r="AW376" s="315"/>
      <c r="AX376" s="315"/>
      <c r="AY376" s="315"/>
      <c r="AZ376" s="315"/>
      <c r="BA376" s="315"/>
    </row>
    <row r="377" spans="1:56" s="312" customFormat="1" ht="63.75" customHeight="1" x14ac:dyDescent="0.3">
      <c r="A377" s="870">
        <v>47</v>
      </c>
      <c r="B377" s="1379" t="s">
        <v>1285</v>
      </c>
      <c r="C377" s="1379" t="s">
        <v>99</v>
      </c>
      <c r="D377" s="1383" t="s">
        <v>1699</v>
      </c>
      <c r="E377" s="1382">
        <v>46031</v>
      </c>
      <c r="F377" s="1382">
        <v>46034</v>
      </c>
      <c r="G377" s="1381" t="s">
        <v>301</v>
      </c>
      <c r="H377" s="1424">
        <v>3</v>
      </c>
      <c r="I377" s="1394">
        <v>3300</v>
      </c>
      <c r="J377" s="1393">
        <f>H377*I377</f>
        <v>9900</v>
      </c>
      <c r="K377" s="1424">
        <v>3</v>
      </c>
      <c r="L377" s="1394">
        <v>2850</v>
      </c>
      <c r="M377" s="1395">
        <f>K377*L377</f>
        <v>8550</v>
      </c>
      <c r="N377" s="1424">
        <v>3</v>
      </c>
      <c r="O377" s="1385">
        <v>2750</v>
      </c>
      <c r="P377" s="1395">
        <f>N377*O377</f>
        <v>8250</v>
      </c>
      <c r="Q377" s="1424">
        <v>120</v>
      </c>
      <c r="R377" s="1394">
        <v>190</v>
      </c>
      <c r="S377" s="1393">
        <f>Q377*R377</f>
        <v>22800</v>
      </c>
      <c r="T377" s="1424">
        <v>64</v>
      </c>
      <c r="U377" s="1394">
        <v>190</v>
      </c>
      <c r="V377" s="1393">
        <f>T377*U377</f>
        <v>12160</v>
      </c>
      <c r="W377" s="1424">
        <v>64</v>
      </c>
      <c r="X377" s="1394">
        <v>190</v>
      </c>
      <c r="Y377" s="1393">
        <f>W377*X377</f>
        <v>12160</v>
      </c>
      <c r="Z377" s="1424">
        <v>257</v>
      </c>
      <c r="AA377" s="1396">
        <v>6</v>
      </c>
      <c r="AB377" s="1395">
        <f t="shared" si="144"/>
        <v>1542</v>
      </c>
      <c r="AC377" s="367"/>
      <c r="AD377" s="367"/>
      <c r="AE377" s="554">
        <f>H377+K377+N377+Q377+T377+W377+Z377</f>
        <v>514</v>
      </c>
      <c r="AF377" s="540">
        <f>J377+M377+P377+S377+V377+Y377+AB377</f>
        <v>75362</v>
      </c>
      <c r="AG377" s="658"/>
      <c r="AH377" s="367" t="s">
        <v>2242</v>
      </c>
      <c r="AI377" s="315"/>
      <c r="AJ377" s="315"/>
      <c r="AK377" s="315"/>
      <c r="AL377" s="315"/>
      <c r="AM377" s="315"/>
      <c r="AN377" s="315"/>
      <c r="AO377" s="315"/>
      <c r="AP377" s="315"/>
      <c r="AQ377" s="315"/>
      <c r="AR377" s="315"/>
      <c r="AS377" s="315"/>
      <c r="AT377" s="315"/>
      <c r="AU377" s="315"/>
      <c r="AV377" s="315"/>
      <c r="AW377" s="315"/>
      <c r="AX377" s="315"/>
      <c r="AY377" s="315"/>
      <c r="AZ377" s="315"/>
      <c r="BA377" s="315"/>
    </row>
    <row r="378" spans="1:56" s="312" customFormat="1" ht="38.25" customHeight="1" x14ac:dyDescent="0.3">
      <c r="A378" s="870">
        <v>48</v>
      </c>
      <c r="B378" s="1466" t="s">
        <v>1463</v>
      </c>
      <c r="C378" s="1466" t="s">
        <v>101</v>
      </c>
      <c r="D378" s="1469" t="s">
        <v>358</v>
      </c>
      <c r="E378" s="1478">
        <v>46053</v>
      </c>
      <c r="F378" s="1478">
        <v>46055</v>
      </c>
      <c r="G378" s="1381" t="s">
        <v>748</v>
      </c>
      <c r="H378" s="1397"/>
      <c r="I378" s="1398"/>
      <c r="J378" s="1399"/>
      <c r="K378" s="1397"/>
      <c r="L378" s="1398"/>
      <c r="M378" s="1449"/>
      <c r="N378" s="1397"/>
      <c r="O378" s="1400"/>
      <c r="P378" s="1449"/>
      <c r="Q378" s="1397">
        <v>28</v>
      </c>
      <c r="R378" s="1398">
        <v>190</v>
      </c>
      <c r="S378" s="1399">
        <f>Q378*R378</f>
        <v>5320</v>
      </c>
      <c r="T378" s="1397">
        <v>14</v>
      </c>
      <c r="U378" s="1398">
        <v>190</v>
      </c>
      <c r="V378" s="1399">
        <f>T378*U378</f>
        <v>2660</v>
      </c>
      <c r="W378" s="1397">
        <v>14</v>
      </c>
      <c r="X378" s="1398">
        <v>190</v>
      </c>
      <c r="Y378" s="1399">
        <f>W378*X378</f>
        <v>2660</v>
      </c>
      <c r="Z378" s="1397">
        <v>56</v>
      </c>
      <c r="AA378" s="1470">
        <v>6</v>
      </c>
      <c r="AB378" s="1449">
        <f t="shared" si="144"/>
        <v>336</v>
      </c>
      <c r="AC378" s="367"/>
      <c r="AD378" s="367"/>
      <c r="AE378" s="916">
        <f>Q378+T378+W378+Z378</f>
        <v>112</v>
      </c>
      <c r="AF378" s="627">
        <f>S378+V378+Y378+AB378</f>
        <v>10976</v>
      </c>
      <c r="AG378" s="532"/>
      <c r="AH378" s="312" t="s">
        <v>2242</v>
      </c>
      <c r="AI378" s="367" t="s">
        <v>2091</v>
      </c>
      <c r="AJ378" s="315"/>
      <c r="AK378" s="315"/>
      <c r="AL378" s="315"/>
      <c r="AM378" s="315"/>
      <c r="AN378" s="315"/>
      <c r="AO378" s="315"/>
      <c r="AP378" s="315"/>
      <c r="AQ378" s="315"/>
      <c r="AR378" s="315"/>
      <c r="AS378" s="315"/>
      <c r="AT378" s="315"/>
      <c r="AU378" s="315"/>
      <c r="AV378" s="315"/>
      <c r="AW378" s="315"/>
      <c r="AX378" s="315"/>
      <c r="AY378" s="315"/>
      <c r="AZ378" s="315"/>
      <c r="BA378" s="315"/>
    </row>
    <row r="379" spans="1:56" s="312" customFormat="1" ht="32.25" customHeight="1" x14ac:dyDescent="0.3">
      <c r="A379" s="280">
        <v>49</v>
      </c>
      <c r="B379" s="1379" t="s">
        <v>1462</v>
      </c>
      <c r="C379" s="1379" t="s">
        <v>105</v>
      </c>
      <c r="D379" s="1383" t="s">
        <v>358</v>
      </c>
      <c r="E379" s="1382">
        <v>46052</v>
      </c>
      <c r="F379" s="1382">
        <v>46054</v>
      </c>
      <c r="G379" s="1381" t="s">
        <v>748</v>
      </c>
      <c r="H379" s="1424">
        <v>13</v>
      </c>
      <c r="I379" s="1385">
        <v>7300</v>
      </c>
      <c r="J379" s="1393">
        <f>H379*I379</f>
        <v>94900</v>
      </c>
      <c r="K379" s="1424"/>
      <c r="L379" s="1394"/>
      <c r="M379" s="1395"/>
      <c r="N379" s="1424"/>
      <c r="O379" s="1396"/>
      <c r="P379" s="1395"/>
      <c r="Q379" s="1424">
        <v>13</v>
      </c>
      <c r="R379" s="1394">
        <v>190</v>
      </c>
      <c r="S379" s="1393">
        <f>Q379*R379</f>
        <v>2470</v>
      </c>
      <c r="T379" s="1424">
        <v>13</v>
      </c>
      <c r="U379" s="1394">
        <v>190</v>
      </c>
      <c r="V379" s="1393">
        <f>T379*U379</f>
        <v>2470</v>
      </c>
      <c r="W379" s="1424">
        <v>13</v>
      </c>
      <c r="X379" s="1394">
        <v>190</v>
      </c>
      <c r="Y379" s="1393">
        <f>W379*X379</f>
        <v>2470</v>
      </c>
      <c r="Z379" s="1424">
        <v>39</v>
      </c>
      <c r="AA379" s="1396">
        <v>6</v>
      </c>
      <c r="AB379" s="1395">
        <f t="shared" si="144"/>
        <v>234</v>
      </c>
      <c r="AC379" s="367"/>
      <c r="AD379" s="367"/>
      <c r="AE379" s="554">
        <f>H379+K379+N379+Q379+T379+W379+Z379</f>
        <v>91</v>
      </c>
      <c r="AF379" s="540">
        <f>J379+M379+P379+S379+V379+Y379+AB379</f>
        <v>102544</v>
      </c>
      <c r="AG379" s="658"/>
      <c r="AH379" s="367" t="s">
        <v>2242</v>
      </c>
      <c r="AI379" s="367" t="s">
        <v>2091</v>
      </c>
      <c r="AJ379" s="315"/>
      <c r="AK379" s="315"/>
      <c r="AL379" s="315"/>
      <c r="AM379" s="315"/>
      <c r="AN379" s="315"/>
      <c r="AO379" s="315"/>
      <c r="AP379" s="315"/>
      <c r="AQ379" s="315"/>
      <c r="AR379" s="315"/>
      <c r="AS379" s="315"/>
      <c r="AT379" s="315"/>
      <c r="AU379" s="315"/>
      <c r="AV379" s="315"/>
      <c r="AW379" s="315"/>
      <c r="AX379" s="315"/>
      <c r="AY379" s="315"/>
      <c r="AZ379" s="315"/>
      <c r="BA379" s="315"/>
    </row>
    <row r="380" spans="1:56" s="312" customFormat="1" ht="33" customHeight="1" x14ac:dyDescent="0.3">
      <c r="A380" s="870">
        <v>50</v>
      </c>
      <c r="B380" s="1379" t="s">
        <v>1285</v>
      </c>
      <c r="C380" s="1379" t="s">
        <v>99</v>
      </c>
      <c r="D380" s="1383" t="s">
        <v>1700</v>
      </c>
      <c r="E380" s="1382">
        <v>46045</v>
      </c>
      <c r="F380" s="1382">
        <v>46048</v>
      </c>
      <c r="G380" s="1381" t="s">
        <v>748</v>
      </c>
      <c r="H380" s="1424">
        <v>3</v>
      </c>
      <c r="I380" s="1394">
        <v>3300</v>
      </c>
      <c r="J380" s="1393">
        <f>H380*I380</f>
        <v>9900</v>
      </c>
      <c r="K380" s="1424">
        <v>3</v>
      </c>
      <c r="L380" s="1394">
        <v>2850</v>
      </c>
      <c r="M380" s="1395">
        <f>K380*L380</f>
        <v>8550</v>
      </c>
      <c r="N380" s="1424">
        <v>3</v>
      </c>
      <c r="O380" s="1385">
        <v>2750</v>
      </c>
      <c r="P380" s="1395">
        <f>N380*O380</f>
        <v>8250</v>
      </c>
      <c r="Q380" s="1424">
        <v>64</v>
      </c>
      <c r="R380" s="1394">
        <v>190</v>
      </c>
      <c r="S380" s="1393">
        <f>Q380*R380</f>
        <v>12160</v>
      </c>
      <c r="T380" s="1424">
        <v>36</v>
      </c>
      <c r="U380" s="1394">
        <v>190</v>
      </c>
      <c r="V380" s="1393">
        <f>T380*U380</f>
        <v>6840</v>
      </c>
      <c r="W380" s="1424">
        <v>36</v>
      </c>
      <c r="X380" s="1394">
        <v>190</v>
      </c>
      <c r="Y380" s="1393">
        <f>W380*X380</f>
        <v>6840</v>
      </c>
      <c r="Z380" s="1424">
        <v>145</v>
      </c>
      <c r="AA380" s="1396">
        <v>6</v>
      </c>
      <c r="AB380" s="1395">
        <f t="shared" si="144"/>
        <v>870</v>
      </c>
      <c r="AC380" s="367"/>
      <c r="AD380" s="367"/>
      <c r="AE380" s="554">
        <f>H380+K380+N380+Q380+T380+W380+Z380</f>
        <v>290</v>
      </c>
      <c r="AF380" s="540">
        <f>J380+M380+P380+S380+V380+Y380+AB380</f>
        <v>53410</v>
      </c>
      <c r="AG380" s="658"/>
      <c r="AH380" s="367" t="s">
        <v>2242</v>
      </c>
      <c r="AI380" s="315"/>
      <c r="AJ380" s="315"/>
      <c r="AK380" s="315"/>
      <c r="AL380" s="315"/>
      <c r="AM380" s="315"/>
      <c r="AN380" s="315"/>
      <c r="AO380" s="315"/>
      <c r="AP380" s="315"/>
      <c r="AQ380" s="315"/>
      <c r="AR380" s="315"/>
      <c r="AS380" s="315"/>
      <c r="AT380" s="315"/>
      <c r="AU380" s="315"/>
      <c r="AV380" s="315"/>
      <c r="AW380" s="315"/>
      <c r="AX380" s="315"/>
      <c r="AY380" s="315"/>
      <c r="AZ380" s="315"/>
      <c r="BA380" s="315"/>
    </row>
    <row r="381" spans="1:56" s="1792" customFormat="1" ht="24.75" customHeight="1" x14ac:dyDescent="0.25">
      <c r="A381" s="1753" t="s">
        <v>2652</v>
      </c>
      <c r="B381" s="1814"/>
      <c r="C381" s="1814"/>
      <c r="D381" s="1814"/>
      <c r="E381" s="1814"/>
      <c r="F381" s="1814"/>
      <c r="G381" s="1814"/>
      <c r="H381" s="1814"/>
      <c r="I381" s="1814"/>
      <c r="J381" s="1814"/>
      <c r="K381" s="1814"/>
      <c r="L381" s="1814"/>
      <c r="M381" s="1814"/>
      <c r="N381" s="1814"/>
      <c r="O381" s="1814"/>
      <c r="P381" s="1814"/>
      <c r="Q381" s="1814"/>
      <c r="R381" s="1814"/>
      <c r="S381" s="1814"/>
      <c r="T381" s="1814"/>
      <c r="U381" s="1814"/>
      <c r="V381" s="1814"/>
      <c r="W381" s="1814"/>
      <c r="X381" s="1814"/>
      <c r="Y381" s="1814"/>
      <c r="Z381" s="1814"/>
      <c r="AA381" s="1814"/>
      <c r="AB381" s="1814"/>
      <c r="AC381" s="1814"/>
      <c r="AD381" s="1814"/>
      <c r="AE381" s="1814"/>
      <c r="AF381" s="1814"/>
      <c r="AG381" s="1814"/>
      <c r="AH381" s="1814"/>
      <c r="AI381" s="1814"/>
    </row>
    <row r="382" spans="1:56" s="790" customFormat="1" ht="49.5" customHeight="1" x14ac:dyDescent="0.25">
      <c r="A382" s="1255">
        <v>250</v>
      </c>
      <c r="B382" s="261" t="s">
        <v>2603</v>
      </c>
      <c r="C382" s="261" t="s">
        <v>99</v>
      </c>
      <c r="D382" s="1698" t="s">
        <v>1054</v>
      </c>
      <c r="E382" s="953">
        <v>46185</v>
      </c>
      <c r="F382" s="953">
        <v>46187</v>
      </c>
      <c r="G382" s="569" t="s">
        <v>367</v>
      </c>
      <c r="H382" s="538"/>
      <c r="I382" s="266"/>
      <c r="J382" s="252"/>
      <c r="K382" s="538"/>
      <c r="L382" s="266"/>
      <c r="M382" s="781"/>
      <c r="N382" s="538"/>
      <c r="O382" s="1255"/>
      <c r="P382" s="265"/>
      <c r="Q382" s="538">
        <v>32</v>
      </c>
      <c r="R382" s="1255">
        <v>190</v>
      </c>
      <c r="S382" s="1261">
        <f t="shared" ref="S382:S388" si="145">Q382*R382</f>
        <v>6080</v>
      </c>
      <c r="T382" s="538">
        <v>32</v>
      </c>
      <c r="U382" s="1255">
        <v>190</v>
      </c>
      <c r="V382" s="1261">
        <f t="shared" ref="V382:V388" si="146">T382*U382</f>
        <v>6080</v>
      </c>
      <c r="W382" s="538">
        <v>32</v>
      </c>
      <c r="X382" s="1255">
        <v>190</v>
      </c>
      <c r="Y382" s="1261">
        <f t="shared" ref="Y382:Y388" si="147">W382*X382</f>
        <v>6080</v>
      </c>
      <c r="Z382" s="538">
        <v>108</v>
      </c>
      <c r="AA382" s="1261">
        <v>6</v>
      </c>
      <c r="AB382" s="1261">
        <f t="shared" ref="AB382:AB388" si="148">Z382*AA382</f>
        <v>648</v>
      </c>
      <c r="AC382" s="539">
        <f t="shared" ref="AC382:AC388" si="149">H382+K382+N382+Q382+T382+W382+Z382</f>
        <v>204</v>
      </c>
      <c r="AD382" s="540">
        <f t="shared" ref="AD382:AD388" si="150">J382+M382+P382+S382+V382+Y382+AB382</f>
        <v>18888</v>
      </c>
      <c r="AE382" s="1038"/>
      <c r="AI382" s="1021"/>
      <c r="AJ382" s="934"/>
      <c r="AK382" s="934"/>
      <c r="AL382" s="934"/>
      <c r="AM382" s="934"/>
      <c r="AN382" s="934"/>
      <c r="AO382" s="934"/>
      <c r="AP382" s="934"/>
      <c r="AQ382" s="934"/>
      <c r="AR382" s="934"/>
      <c r="AS382" s="934"/>
      <c r="AT382" s="934"/>
      <c r="AU382" s="934"/>
      <c r="AV382" s="934"/>
      <c r="AW382" s="934"/>
      <c r="AX382" s="934"/>
      <c r="AY382" s="934"/>
      <c r="AZ382" s="934"/>
      <c r="BA382" s="934"/>
      <c r="BB382" s="934"/>
      <c r="BC382" s="934"/>
      <c r="BD382" s="1031"/>
    </row>
    <row r="383" spans="1:56" s="790" customFormat="1" ht="61.5" customHeight="1" x14ac:dyDescent="0.25">
      <c r="A383" s="1255">
        <v>251</v>
      </c>
      <c r="B383" s="261" t="s">
        <v>2601</v>
      </c>
      <c r="C383" s="261" t="s">
        <v>101</v>
      </c>
      <c r="D383" s="1698" t="s">
        <v>358</v>
      </c>
      <c r="E383" s="953">
        <v>46185</v>
      </c>
      <c r="F383" s="953">
        <v>46187</v>
      </c>
      <c r="G383" s="569" t="s">
        <v>367</v>
      </c>
      <c r="H383" s="538"/>
      <c r="I383" s="266"/>
      <c r="J383" s="252"/>
      <c r="K383" s="538"/>
      <c r="L383" s="266"/>
      <c r="M383" s="781"/>
      <c r="N383" s="538"/>
      <c r="O383" s="1255"/>
      <c r="P383" s="265"/>
      <c r="Q383" s="538">
        <v>16</v>
      </c>
      <c r="R383" s="1255">
        <v>190</v>
      </c>
      <c r="S383" s="1261">
        <f t="shared" si="145"/>
        <v>3040</v>
      </c>
      <c r="T383" s="538">
        <v>16</v>
      </c>
      <c r="U383" s="1255">
        <v>190</v>
      </c>
      <c r="V383" s="1261">
        <f t="shared" si="146"/>
        <v>3040</v>
      </c>
      <c r="W383" s="538">
        <v>16</v>
      </c>
      <c r="X383" s="1255">
        <v>190</v>
      </c>
      <c r="Y383" s="1261">
        <f t="shared" si="147"/>
        <v>3040</v>
      </c>
      <c r="Z383" s="538">
        <v>54</v>
      </c>
      <c r="AA383" s="1261">
        <v>6</v>
      </c>
      <c r="AB383" s="1261">
        <f t="shared" si="148"/>
        <v>324</v>
      </c>
      <c r="AC383" s="539">
        <f t="shared" si="149"/>
        <v>102</v>
      </c>
      <c r="AD383" s="540">
        <f t="shared" si="150"/>
        <v>9444</v>
      </c>
      <c r="AE383" s="1038"/>
      <c r="AI383" s="1021"/>
      <c r="AJ383" s="934"/>
      <c r="AK383" s="934"/>
      <c r="AL383" s="934"/>
      <c r="AM383" s="934"/>
      <c r="AN383" s="934"/>
      <c r="AO383" s="934"/>
      <c r="AP383" s="934"/>
      <c r="AQ383" s="934"/>
      <c r="AR383" s="934"/>
      <c r="AS383" s="934"/>
      <c r="AT383" s="934"/>
      <c r="AU383" s="934"/>
      <c r="AV383" s="934"/>
      <c r="AW383" s="934"/>
      <c r="AX383" s="934"/>
      <c r="AY383" s="934"/>
      <c r="AZ383" s="934"/>
      <c r="BA383" s="934"/>
      <c r="BB383" s="934"/>
      <c r="BC383" s="934"/>
      <c r="BD383" s="1031"/>
    </row>
    <row r="384" spans="1:56" s="790" customFormat="1" ht="61.5" customHeight="1" x14ac:dyDescent="0.25">
      <c r="A384" s="1255">
        <v>252</v>
      </c>
      <c r="B384" s="261" t="s">
        <v>2602</v>
      </c>
      <c r="C384" s="261" t="s">
        <v>101</v>
      </c>
      <c r="D384" s="1698" t="s">
        <v>358</v>
      </c>
      <c r="E384" s="953">
        <v>46290</v>
      </c>
      <c r="F384" s="953">
        <v>46292</v>
      </c>
      <c r="G384" s="569" t="s">
        <v>367</v>
      </c>
      <c r="H384" s="538"/>
      <c r="I384" s="266"/>
      <c r="J384" s="252"/>
      <c r="K384" s="538"/>
      <c r="L384" s="266"/>
      <c r="M384" s="781"/>
      <c r="N384" s="538"/>
      <c r="O384" s="1255"/>
      <c r="P384" s="265"/>
      <c r="Q384" s="538">
        <v>16</v>
      </c>
      <c r="R384" s="1255">
        <v>190</v>
      </c>
      <c r="S384" s="1261">
        <f t="shared" si="145"/>
        <v>3040</v>
      </c>
      <c r="T384" s="538">
        <v>16</v>
      </c>
      <c r="U384" s="1255">
        <v>190</v>
      </c>
      <c r="V384" s="1261">
        <f t="shared" si="146"/>
        <v>3040</v>
      </c>
      <c r="W384" s="538">
        <v>16</v>
      </c>
      <c r="X384" s="1255">
        <v>190</v>
      </c>
      <c r="Y384" s="1261">
        <f t="shared" si="147"/>
        <v>3040</v>
      </c>
      <c r="Z384" s="538">
        <v>54</v>
      </c>
      <c r="AA384" s="1261">
        <v>6</v>
      </c>
      <c r="AB384" s="1261">
        <f t="shared" si="148"/>
        <v>324</v>
      </c>
      <c r="AC384" s="539">
        <f t="shared" si="149"/>
        <v>102</v>
      </c>
      <c r="AD384" s="540">
        <f t="shared" si="150"/>
        <v>9444</v>
      </c>
      <c r="AE384" s="1038"/>
      <c r="AI384" s="1021"/>
      <c r="AJ384" s="934"/>
      <c r="AK384" s="934"/>
      <c r="AL384" s="934"/>
      <c r="AM384" s="934"/>
      <c r="AN384" s="934"/>
      <c r="AO384" s="934"/>
      <c r="AP384" s="934"/>
      <c r="AQ384" s="934"/>
      <c r="AR384" s="934"/>
      <c r="AS384" s="934"/>
      <c r="AT384" s="934"/>
      <c r="AU384" s="934"/>
      <c r="AV384" s="934"/>
      <c r="AW384" s="934"/>
      <c r="AX384" s="934"/>
      <c r="AY384" s="934"/>
      <c r="AZ384" s="934"/>
      <c r="BA384" s="934"/>
      <c r="BB384" s="934"/>
      <c r="BC384" s="934"/>
      <c r="BD384" s="1031"/>
    </row>
    <row r="385" spans="1:56" s="790" customFormat="1" ht="49.5" customHeight="1" x14ac:dyDescent="0.25">
      <c r="A385" s="1255">
        <v>253</v>
      </c>
      <c r="B385" s="261" t="s">
        <v>2603</v>
      </c>
      <c r="C385" s="261" t="s">
        <v>99</v>
      </c>
      <c r="D385" s="1698" t="s">
        <v>1054</v>
      </c>
      <c r="E385" s="953">
        <v>46277</v>
      </c>
      <c r="F385" s="953">
        <v>46279</v>
      </c>
      <c r="G385" s="569" t="s">
        <v>367</v>
      </c>
      <c r="H385" s="538"/>
      <c r="I385" s="266"/>
      <c r="J385" s="252"/>
      <c r="K385" s="538"/>
      <c r="L385" s="266"/>
      <c r="M385" s="781"/>
      <c r="N385" s="538"/>
      <c r="O385" s="1255"/>
      <c r="P385" s="265"/>
      <c r="Q385" s="538">
        <v>16</v>
      </c>
      <c r="R385" s="1255">
        <v>190</v>
      </c>
      <c r="S385" s="1261">
        <f t="shared" si="145"/>
        <v>3040</v>
      </c>
      <c r="T385" s="538">
        <v>16</v>
      </c>
      <c r="U385" s="1255">
        <v>190</v>
      </c>
      <c r="V385" s="1261">
        <f t="shared" si="146"/>
        <v>3040</v>
      </c>
      <c r="W385" s="538">
        <v>16</v>
      </c>
      <c r="X385" s="1255">
        <v>190</v>
      </c>
      <c r="Y385" s="1261">
        <f t="shared" si="147"/>
        <v>3040</v>
      </c>
      <c r="Z385" s="538">
        <v>54</v>
      </c>
      <c r="AA385" s="1261">
        <v>6</v>
      </c>
      <c r="AB385" s="1261">
        <f t="shared" si="148"/>
        <v>324</v>
      </c>
      <c r="AC385" s="539">
        <f t="shared" si="149"/>
        <v>102</v>
      </c>
      <c r="AD385" s="540">
        <f t="shared" si="150"/>
        <v>9444</v>
      </c>
      <c r="AE385" s="1038"/>
      <c r="AI385" s="1021"/>
      <c r="AJ385" s="934"/>
      <c r="AK385" s="934"/>
      <c r="AL385" s="934"/>
      <c r="AM385" s="934"/>
      <c r="AN385" s="934"/>
      <c r="AO385" s="934"/>
      <c r="AP385" s="934"/>
      <c r="AQ385" s="934"/>
      <c r="AR385" s="934"/>
      <c r="AS385" s="934"/>
      <c r="AT385" s="934"/>
      <c r="AU385" s="934"/>
      <c r="AV385" s="934"/>
      <c r="AW385" s="934"/>
      <c r="AX385" s="934"/>
      <c r="AY385" s="934"/>
      <c r="AZ385" s="934"/>
      <c r="BA385" s="934"/>
      <c r="BB385" s="934"/>
      <c r="BC385" s="934"/>
      <c r="BD385" s="1031"/>
    </row>
    <row r="386" spans="1:56" s="790" customFormat="1" ht="49.5" customHeight="1" x14ac:dyDescent="0.25">
      <c r="A386" s="1255">
        <v>254</v>
      </c>
      <c r="B386" s="261" t="s">
        <v>2604</v>
      </c>
      <c r="C386" s="261" t="s">
        <v>99</v>
      </c>
      <c r="D386" s="1698" t="s">
        <v>1054</v>
      </c>
      <c r="E386" s="953">
        <v>46290</v>
      </c>
      <c r="F386" s="953">
        <v>46292</v>
      </c>
      <c r="G386" s="569" t="s">
        <v>367</v>
      </c>
      <c r="H386" s="538"/>
      <c r="I386" s="266"/>
      <c r="J386" s="252"/>
      <c r="K386" s="538"/>
      <c r="L386" s="266"/>
      <c r="M386" s="781"/>
      <c r="N386" s="538"/>
      <c r="O386" s="1255"/>
      <c r="P386" s="265"/>
      <c r="Q386" s="538">
        <v>16</v>
      </c>
      <c r="R386" s="1255">
        <v>190</v>
      </c>
      <c r="S386" s="1261">
        <f t="shared" si="145"/>
        <v>3040</v>
      </c>
      <c r="T386" s="538">
        <v>16</v>
      </c>
      <c r="U386" s="1255">
        <v>190</v>
      </c>
      <c r="V386" s="1261">
        <f t="shared" si="146"/>
        <v>3040</v>
      </c>
      <c r="W386" s="538">
        <v>16</v>
      </c>
      <c r="X386" s="1255">
        <v>190</v>
      </c>
      <c r="Y386" s="1261">
        <f t="shared" si="147"/>
        <v>3040</v>
      </c>
      <c r="Z386" s="538">
        <v>54</v>
      </c>
      <c r="AA386" s="1261">
        <v>6</v>
      </c>
      <c r="AB386" s="1261">
        <f t="shared" si="148"/>
        <v>324</v>
      </c>
      <c r="AC386" s="539">
        <f t="shared" si="149"/>
        <v>102</v>
      </c>
      <c r="AD386" s="540">
        <f t="shared" si="150"/>
        <v>9444</v>
      </c>
      <c r="AE386" s="1038"/>
      <c r="AI386" s="1021"/>
      <c r="AJ386" s="934"/>
      <c r="AK386" s="934"/>
      <c r="AL386" s="934"/>
      <c r="AM386" s="934"/>
      <c r="AN386" s="934"/>
      <c r="AO386" s="934"/>
      <c r="AP386" s="934"/>
      <c r="AQ386" s="934"/>
      <c r="AR386" s="934"/>
      <c r="AS386" s="934"/>
      <c r="AT386" s="934"/>
      <c r="AU386" s="934"/>
      <c r="AV386" s="934"/>
      <c r="AW386" s="934"/>
      <c r="AX386" s="934"/>
      <c r="AY386" s="934"/>
      <c r="AZ386" s="934"/>
      <c r="BA386" s="934"/>
      <c r="BB386" s="934"/>
      <c r="BC386" s="934"/>
      <c r="BD386" s="1031"/>
    </row>
    <row r="387" spans="1:56" s="790" customFormat="1" ht="61.5" customHeight="1" x14ac:dyDescent="0.25">
      <c r="A387" s="1255">
        <v>255</v>
      </c>
      <c r="B387" s="261" t="s">
        <v>2276</v>
      </c>
      <c r="C387" s="261" t="s">
        <v>100</v>
      </c>
      <c r="D387" s="1698" t="s">
        <v>358</v>
      </c>
      <c r="E387" s="953">
        <v>46346</v>
      </c>
      <c r="F387" s="953">
        <v>46349</v>
      </c>
      <c r="G387" s="569" t="s">
        <v>367</v>
      </c>
      <c r="H387" s="538"/>
      <c r="I387" s="266"/>
      <c r="J387" s="252"/>
      <c r="K387" s="538"/>
      <c r="L387" s="266"/>
      <c r="M387" s="781"/>
      <c r="N387" s="538"/>
      <c r="O387" s="1255"/>
      <c r="P387" s="265"/>
      <c r="Q387" s="538">
        <v>9</v>
      </c>
      <c r="R387" s="266">
        <v>190</v>
      </c>
      <c r="S387" s="252">
        <f t="shared" si="145"/>
        <v>1710</v>
      </c>
      <c r="T387" s="538">
        <v>9</v>
      </c>
      <c r="U387" s="266">
        <v>190</v>
      </c>
      <c r="V387" s="252">
        <f t="shared" si="146"/>
        <v>1710</v>
      </c>
      <c r="W387" s="538">
        <v>9</v>
      </c>
      <c r="X387" s="266">
        <v>190</v>
      </c>
      <c r="Y387" s="252">
        <f t="shared" si="147"/>
        <v>1710</v>
      </c>
      <c r="Z387" s="563">
        <v>33</v>
      </c>
      <c r="AA387" s="570">
        <v>6</v>
      </c>
      <c r="AB387" s="265">
        <f t="shared" si="148"/>
        <v>198</v>
      </c>
      <c r="AC387" s="575">
        <f t="shared" si="149"/>
        <v>60</v>
      </c>
      <c r="AD387" s="574">
        <f t="shared" si="150"/>
        <v>5328</v>
      </c>
      <c r="AE387" s="1038"/>
      <c r="AI387" s="1021"/>
      <c r="AJ387" s="934"/>
      <c r="AK387" s="934"/>
      <c r="AL387" s="934"/>
      <c r="AM387" s="934"/>
      <c r="AN387" s="934"/>
      <c r="AO387" s="934"/>
      <c r="AP387" s="934"/>
      <c r="AQ387" s="934"/>
      <c r="AR387" s="934"/>
      <c r="AS387" s="934"/>
      <c r="AT387" s="934"/>
      <c r="AU387" s="934"/>
      <c r="AV387" s="934"/>
      <c r="AW387" s="934"/>
      <c r="AX387" s="934"/>
      <c r="AY387" s="934"/>
      <c r="AZ387" s="934"/>
      <c r="BA387" s="934"/>
      <c r="BB387" s="934"/>
      <c r="BC387" s="934"/>
      <c r="BD387" s="1031"/>
    </row>
    <row r="388" spans="1:56" s="790" customFormat="1" ht="61.5" customHeight="1" x14ac:dyDescent="0.25">
      <c r="A388" s="1255">
        <v>256</v>
      </c>
      <c r="B388" s="261" t="s">
        <v>2605</v>
      </c>
      <c r="C388" s="261" t="s">
        <v>102</v>
      </c>
      <c r="D388" s="1698" t="s">
        <v>2277</v>
      </c>
      <c r="E388" s="953">
        <v>46346</v>
      </c>
      <c r="F388" s="953">
        <v>46349</v>
      </c>
      <c r="G388" s="569" t="s">
        <v>367</v>
      </c>
      <c r="H388" s="538"/>
      <c r="I388" s="266"/>
      <c r="J388" s="252"/>
      <c r="K388" s="538"/>
      <c r="L388" s="266"/>
      <c r="M388" s="265"/>
      <c r="N388" s="538"/>
      <c r="O388" s="1255"/>
      <c r="P388" s="265"/>
      <c r="Q388" s="538">
        <v>18</v>
      </c>
      <c r="R388" s="266">
        <v>190</v>
      </c>
      <c r="S388" s="252">
        <f t="shared" si="145"/>
        <v>3420</v>
      </c>
      <c r="T388" s="538">
        <v>18</v>
      </c>
      <c r="U388" s="266">
        <v>190</v>
      </c>
      <c r="V388" s="252">
        <f t="shared" si="146"/>
        <v>3420</v>
      </c>
      <c r="W388" s="538">
        <v>18</v>
      </c>
      <c r="X388" s="266">
        <v>190</v>
      </c>
      <c r="Y388" s="252">
        <f t="shared" si="147"/>
        <v>3420</v>
      </c>
      <c r="Z388" s="563">
        <v>62</v>
      </c>
      <c r="AA388" s="570">
        <v>6</v>
      </c>
      <c r="AB388" s="265">
        <f t="shared" si="148"/>
        <v>372</v>
      </c>
      <c r="AC388" s="575">
        <f t="shared" si="149"/>
        <v>116</v>
      </c>
      <c r="AD388" s="574">
        <f t="shared" si="150"/>
        <v>10632</v>
      </c>
      <c r="AE388" s="1038"/>
      <c r="AI388" s="1021"/>
      <c r="AJ388" s="934"/>
      <c r="AK388" s="934"/>
      <c r="AL388" s="934"/>
      <c r="AM388" s="934"/>
      <c r="AN388" s="934"/>
      <c r="AO388" s="934"/>
      <c r="AP388" s="934"/>
      <c r="AQ388" s="934"/>
      <c r="AR388" s="934"/>
      <c r="AS388" s="934"/>
      <c r="AT388" s="934"/>
      <c r="AU388" s="934"/>
      <c r="AV388" s="934"/>
      <c r="AW388" s="934"/>
      <c r="AX388" s="934"/>
      <c r="AY388" s="934"/>
      <c r="AZ388" s="934"/>
      <c r="BA388" s="934"/>
      <c r="BB388" s="934"/>
      <c r="BC388" s="934"/>
      <c r="BD388" s="1031"/>
    </row>
    <row r="389" spans="1:56" s="1023" customFormat="1" ht="30" customHeight="1" x14ac:dyDescent="0.25">
      <c r="A389" s="1039"/>
      <c r="B389" s="991" t="s">
        <v>914</v>
      </c>
      <c r="C389" s="611"/>
      <c r="D389" s="1710"/>
      <c r="E389" s="1040"/>
      <c r="F389" s="1040"/>
      <c r="G389" s="1593"/>
      <c r="H389" s="645"/>
      <c r="I389" s="273"/>
      <c r="J389" s="272"/>
      <c r="K389" s="645"/>
      <c r="L389" s="273"/>
      <c r="M389" s="272"/>
      <c r="N389" s="645"/>
      <c r="O389" s="273"/>
      <c r="P389" s="272"/>
      <c r="Q389" s="645"/>
      <c r="R389" s="616"/>
      <c r="S389" s="617"/>
      <c r="T389" s="645"/>
      <c r="U389" s="616"/>
      <c r="V389" s="617"/>
      <c r="W389" s="645"/>
      <c r="X389" s="616"/>
      <c r="Y389" s="617"/>
      <c r="Z389" s="792"/>
      <c r="AA389" s="617"/>
      <c r="AB389" s="617"/>
      <c r="AC389" s="618"/>
      <c r="AD389" s="782"/>
      <c r="AE389" s="1036"/>
      <c r="AJ389" s="934"/>
      <c r="AK389" s="934"/>
      <c r="AL389" s="934"/>
      <c r="AM389" s="934"/>
      <c r="AN389" s="934"/>
      <c r="AO389" s="934"/>
      <c r="AP389" s="934"/>
      <c r="AQ389" s="934"/>
      <c r="AR389" s="934"/>
      <c r="AS389" s="934"/>
      <c r="AT389" s="934"/>
      <c r="AU389" s="934"/>
      <c r="AV389" s="934"/>
      <c r="AW389" s="934"/>
      <c r="AX389" s="934"/>
      <c r="AY389" s="934"/>
      <c r="AZ389" s="934"/>
      <c r="BA389" s="934"/>
      <c r="BB389" s="934"/>
      <c r="BC389" s="934"/>
    </row>
    <row r="390" spans="1:56" ht="46.5" customHeight="1" x14ac:dyDescent="0.25">
      <c r="A390" s="1255">
        <v>257</v>
      </c>
      <c r="B390" s="261" t="s">
        <v>178</v>
      </c>
      <c r="C390" s="1239" t="s">
        <v>100</v>
      </c>
      <c r="D390" s="1690" t="s">
        <v>340</v>
      </c>
      <c r="E390" s="953">
        <v>46382</v>
      </c>
      <c r="F390" s="953">
        <v>46383</v>
      </c>
      <c r="G390" s="569" t="s">
        <v>748</v>
      </c>
      <c r="H390" s="538"/>
      <c r="I390" s="266"/>
      <c r="J390" s="252"/>
      <c r="K390" s="538"/>
      <c r="L390" s="266"/>
      <c r="M390" s="265"/>
      <c r="N390" s="538"/>
      <c r="O390" s="1255"/>
      <c r="P390" s="265"/>
      <c r="Q390" s="538">
        <v>6</v>
      </c>
      <c r="R390" s="1255">
        <v>190</v>
      </c>
      <c r="S390" s="1261">
        <f>Q390*R390</f>
        <v>1140</v>
      </c>
      <c r="T390" s="538">
        <v>6</v>
      </c>
      <c r="U390" s="1255">
        <v>190</v>
      </c>
      <c r="V390" s="1261">
        <f>T390*U390</f>
        <v>1140</v>
      </c>
      <c r="W390" s="538">
        <v>6</v>
      </c>
      <c r="X390" s="1255">
        <v>190</v>
      </c>
      <c r="Y390" s="1261">
        <f>W390*X390</f>
        <v>1140</v>
      </c>
      <c r="Z390" s="563">
        <v>24</v>
      </c>
      <c r="AA390" s="1261">
        <v>6</v>
      </c>
      <c r="AB390" s="1261">
        <f>Z390*AA390</f>
        <v>144</v>
      </c>
      <c r="AC390" s="554">
        <f>H390+K390+N390+Q390+T390+W390+Z390</f>
        <v>42</v>
      </c>
      <c r="AD390" s="540">
        <f>J390+M390+P390+S390+V390+Y390+AC390</f>
        <v>3462</v>
      </c>
      <c r="AE390" s="1229"/>
    </row>
    <row r="391" spans="1:56" s="1792" customFormat="1" ht="31.5" customHeight="1" x14ac:dyDescent="0.25">
      <c r="A391" s="1767" t="s">
        <v>2612</v>
      </c>
    </row>
    <row r="392" spans="1:56" s="790" customFormat="1" ht="34.5" customHeight="1" x14ac:dyDescent="0.25">
      <c r="A392" s="1255">
        <v>258</v>
      </c>
      <c r="B392" s="261" t="s">
        <v>2412</v>
      </c>
      <c r="C392" s="261" t="s">
        <v>101</v>
      </c>
      <c r="D392" s="1690" t="s">
        <v>1697</v>
      </c>
      <c r="E392" s="953">
        <v>46138</v>
      </c>
      <c r="F392" s="953">
        <v>46138</v>
      </c>
      <c r="G392" s="1591" t="s">
        <v>301</v>
      </c>
      <c r="H392" s="556">
        <v>2</v>
      </c>
      <c r="I392" s="266">
        <v>4100</v>
      </c>
      <c r="J392" s="252">
        <f>H392*I392</f>
        <v>8200</v>
      </c>
      <c r="K392" s="556">
        <v>2</v>
      </c>
      <c r="L392" s="266">
        <v>3350</v>
      </c>
      <c r="M392" s="265">
        <f>K392*L392</f>
        <v>6700</v>
      </c>
      <c r="N392" s="556">
        <v>2</v>
      </c>
      <c r="O392" s="1255">
        <v>3000</v>
      </c>
      <c r="P392" s="265">
        <f>N392*O392</f>
        <v>6000</v>
      </c>
      <c r="Q392" s="920">
        <v>6</v>
      </c>
      <c r="R392" s="1255">
        <v>190</v>
      </c>
      <c r="S392" s="1261">
        <f>Q392*R392</f>
        <v>1140</v>
      </c>
      <c r="T392" s="920">
        <v>6</v>
      </c>
      <c r="U392" s="1255">
        <v>190</v>
      </c>
      <c r="V392" s="1261">
        <f>T392*U392</f>
        <v>1140</v>
      </c>
      <c r="W392" s="920">
        <v>6</v>
      </c>
      <c r="X392" s="1255">
        <v>190</v>
      </c>
      <c r="Y392" s="1261">
        <f>W392*X392</f>
        <v>1140</v>
      </c>
      <c r="Z392" s="920">
        <v>18</v>
      </c>
      <c r="AA392" s="1261">
        <v>6</v>
      </c>
      <c r="AB392" s="1261">
        <f>Z392*AA392</f>
        <v>108</v>
      </c>
      <c r="AC392" s="554">
        <f>H392+K392+N392+Q392+T392+W392+Z392</f>
        <v>42</v>
      </c>
      <c r="AD392" s="540">
        <f>J392+M392+P392+S392+V392+Y392+AB392</f>
        <v>24428</v>
      </c>
      <c r="AE392" s="1020"/>
      <c r="AI392" s="1021"/>
      <c r="AJ392" s="934"/>
      <c r="AK392" s="934"/>
      <c r="AL392" s="934"/>
      <c r="AM392" s="934"/>
      <c r="AN392" s="934"/>
      <c r="AO392" s="934"/>
      <c r="AP392" s="934"/>
      <c r="AQ392" s="934"/>
      <c r="AR392" s="934"/>
      <c r="AS392" s="934"/>
      <c r="AT392" s="934"/>
      <c r="AU392" s="934"/>
      <c r="AV392" s="934"/>
      <c r="AW392" s="934"/>
      <c r="AX392" s="934"/>
      <c r="AY392" s="934"/>
      <c r="AZ392" s="934"/>
      <c r="BA392" s="934"/>
      <c r="BB392" s="934"/>
      <c r="BC392" s="934"/>
      <c r="BD392" s="1031"/>
    </row>
    <row r="393" spans="1:56" s="790" customFormat="1" ht="46.5" customHeight="1" x14ac:dyDescent="0.25">
      <c r="A393" s="1255">
        <v>259</v>
      </c>
      <c r="B393" s="261" t="s">
        <v>2413</v>
      </c>
      <c r="C393" s="261" t="s">
        <v>101</v>
      </c>
      <c r="D393" s="1690" t="s">
        <v>1697</v>
      </c>
      <c r="E393" s="953">
        <v>46250</v>
      </c>
      <c r="F393" s="953">
        <v>46250</v>
      </c>
      <c r="G393" s="1591" t="s">
        <v>301</v>
      </c>
      <c r="H393" s="556">
        <v>2</v>
      </c>
      <c r="I393" s="266">
        <v>4100</v>
      </c>
      <c r="J393" s="252">
        <f>H393*I393</f>
        <v>8200</v>
      </c>
      <c r="K393" s="556">
        <v>2</v>
      </c>
      <c r="L393" s="266">
        <v>3350</v>
      </c>
      <c r="M393" s="781">
        <f>K393*L393</f>
        <v>6700</v>
      </c>
      <c r="N393" s="556">
        <v>2</v>
      </c>
      <c r="O393" s="1255">
        <v>3000</v>
      </c>
      <c r="P393" s="265">
        <f>N393*O393</f>
        <v>6000</v>
      </c>
      <c r="Q393" s="920">
        <v>6</v>
      </c>
      <c r="R393" s="1255">
        <v>190</v>
      </c>
      <c r="S393" s="1261">
        <f>Q393*R393</f>
        <v>1140</v>
      </c>
      <c r="T393" s="920">
        <v>6</v>
      </c>
      <c r="U393" s="1255">
        <v>190</v>
      </c>
      <c r="V393" s="1261">
        <f>T393*U393</f>
        <v>1140</v>
      </c>
      <c r="W393" s="920">
        <v>6</v>
      </c>
      <c r="X393" s="1255">
        <v>190</v>
      </c>
      <c r="Y393" s="1261">
        <f>W393*X393</f>
        <v>1140</v>
      </c>
      <c r="Z393" s="920">
        <v>18</v>
      </c>
      <c r="AA393" s="1261">
        <v>6</v>
      </c>
      <c r="AB393" s="1261">
        <f>Z393*AA393</f>
        <v>108</v>
      </c>
      <c r="AC393" s="554">
        <f>H393+K393+N393+Q393+T393+W393+Z393</f>
        <v>42</v>
      </c>
      <c r="AD393" s="540">
        <f>J393+M393+P393+S393+V393+Y393+AB393</f>
        <v>24428</v>
      </c>
      <c r="AE393" s="1020"/>
      <c r="AI393" s="1021"/>
      <c r="AJ393" s="934"/>
      <c r="AK393" s="934"/>
      <c r="AL393" s="934"/>
      <c r="AM393" s="934"/>
      <c r="AN393" s="934"/>
      <c r="AO393" s="934"/>
      <c r="AP393" s="934"/>
      <c r="AQ393" s="934"/>
      <c r="AR393" s="934"/>
      <c r="AS393" s="934"/>
      <c r="AT393" s="934"/>
      <c r="AU393" s="934"/>
      <c r="AV393" s="934"/>
      <c r="AW393" s="934"/>
      <c r="AX393" s="934"/>
      <c r="AY393" s="934"/>
      <c r="AZ393" s="934"/>
      <c r="BA393" s="934"/>
      <c r="BB393" s="934"/>
      <c r="BC393" s="934"/>
      <c r="BD393" s="1031"/>
    </row>
    <row r="394" spans="1:56" s="312" customFormat="1" ht="75.75" customHeight="1" x14ac:dyDescent="0.3">
      <c r="A394" s="280">
        <v>51</v>
      </c>
      <c r="B394" s="1409" t="s">
        <v>70</v>
      </c>
      <c r="C394" s="1409" t="s">
        <v>99</v>
      </c>
      <c r="D394" s="1481" t="s">
        <v>1486</v>
      </c>
      <c r="E394" s="1428">
        <v>46049</v>
      </c>
      <c r="F394" s="1428">
        <v>46054</v>
      </c>
      <c r="G394" s="1410" t="s">
        <v>748</v>
      </c>
      <c r="H394" s="1413"/>
      <c r="I394" s="1394"/>
      <c r="J394" s="1393"/>
      <c r="K394" s="1413"/>
      <c r="L394" s="1411"/>
      <c r="M394" s="1412"/>
      <c r="N394" s="1413"/>
      <c r="O394" s="1414"/>
      <c r="P394" s="1412"/>
      <c r="Q394" s="1424">
        <v>14</v>
      </c>
      <c r="R394" s="1394">
        <v>190</v>
      </c>
      <c r="S394" s="1393">
        <f>Q394*R394</f>
        <v>2660</v>
      </c>
      <c r="T394" s="1424">
        <v>14</v>
      </c>
      <c r="U394" s="1394">
        <v>190</v>
      </c>
      <c r="V394" s="1393">
        <f>T394*U394</f>
        <v>2660</v>
      </c>
      <c r="W394" s="1424">
        <v>14</v>
      </c>
      <c r="X394" s="1394">
        <v>190</v>
      </c>
      <c r="Y394" s="1393">
        <f>W394*X394</f>
        <v>2660</v>
      </c>
      <c r="Z394" s="1424">
        <v>56</v>
      </c>
      <c r="AA394" s="1396">
        <v>6</v>
      </c>
      <c r="AB394" s="1395">
        <f>Z394*AA394</f>
        <v>336</v>
      </c>
      <c r="AE394" s="554">
        <f>H394+K394+N394+Q394+T394+W394+Z394</f>
        <v>98</v>
      </c>
      <c r="AF394" s="540">
        <f>J394+M394+P394+S394+V394+Y394+AB394</f>
        <v>8316</v>
      </c>
      <c r="AG394" s="658"/>
      <c r="AH394" s="1771" t="s">
        <v>2235</v>
      </c>
      <c r="AI394" s="1771"/>
      <c r="AJ394" s="1771"/>
      <c r="AK394" s="1771"/>
      <c r="AL394" s="1771"/>
      <c r="AM394" s="315"/>
      <c r="AN394" s="315"/>
      <c r="AO394" s="315"/>
      <c r="AP394" s="315"/>
      <c r="AQ394" s="315"/>
      <c r="AR394" s="315"/>
      <c r="AS394" s="315"/>
      <c r="AT394" s="315"/>
      <c r="AU394" s="315"/>
      <c r="AV394" s="315"/>
      <c r="AW394" s="315"/>
      <c r="AX394" s="315"/>
      <c r="AY394" s="315"/>
      <c r="AZ394" s="315"/>
      <c r="BA394" s="315"/>
    </row>
    <row r="395" spans="1:56" s="312" customFormat="1" ht="36" customHeight="1" x14ac:dyDescent="0.3">
      <c r="A395" s="1258">
        <v>52</v>
      </c>
      <c r="B395" s="1466" t="s">
        <v>71</v>
      </c>
      <c r="C395" s="1466" t="s">
        <v>101</v>
      </c>
      <c r="D395" s="1469" t="s">
        <v>358</v>
      </c>
      <c r="E395" s="1428">
        <v>46037</v>
      </c>
      <c r="F395" s="1428">
        <v>46041</v>
      </c>
      <c r="G395" s="1467" t="s">
        <v>748</v>
      </c>
      <c r="H395" s="1555"/>
      <c r="I395" s="1394"/>
      <c r="J395" s="1393"/>
      <c r="K395" s="1555"/>
      <c r="L395" s="1394"/>
      <c r="M395" s="1395"/>
      <c r="N395" s="1555"/>
      <c r="O395" s="1385"/>
      <c r="P395" s="1395"/>
      <c r="Q395" s="1424">
        <v>8</v>
      </c>
      <c r="R395" s="1394">
        <v>190</v>
      </c>
      <c r="S395" s="1393">
        <f>Q395*R395</f>
        <v>1520</v>
      </c>
      <c r="T395" s="1424">
        <v>8</v>
      </c>
      <c r="U395" s="1394">
        <v>190</v>
      </c>
      <c r="V395" s="1393">
        <f>T395*U395</f>
        <v>1520</v>
      </c>
      <c r="W395" s="1424">
        <v>8</v>
      </c>
      <c r="X395" s="1394">
        <v>190</v>
      </c>
      <c r="Y395" s="1393">
        <f>W395*X395</f>
        <v>1520</v>
      </c>
      <c r="Z395" s="1424">
        <v>32</v>
      </c>
      <c r="AA395" s="1396">
        <v>6</v>
      </c>
      <c r="AB395" s="1395">
        <f>Z395*AA395</f>
        <v>192</v>
      </c>
      <c r="AE395" s="554">
        <f>H395+K395+N395+Q395+T395+W395+Z395</f>
        <v>56</v>
      </c>
      <c r="AF395" s="540">
        <f>J395+M395+P395+S395+V395+Y395+AB395</f>
        <v>4752</v>
      </c>
      <c r="AG395" s="532"/>
      <c r="AH395" s="1771" t="s">
        <v>2235</v>
      </c>
      <c r="AI395" s="1771"/>
      <c r="AJ395" s="1771"/>
      <c r="AK395" s="1771"/>
      <c r="AL395" s="1771"/>
      <c r="AM395" s="315"/>
      <c r="AN395" s="315"/>
      <c r="AO395" s="315"/>
      <c r="AP395" s="315"/>
      <c r="AQ395" s="315"/>
      <c r="AR395" s="315"/>
      <c r="AS395" s="315"/>
      <c r="AT395" s="315"/>
      <c r="AU395" s="315"/>
      <c r="AV395" s="315"/>
      <c r="AW395" s="315"/>
      <c r="AX395" s="315"/>
      <c r="AY395" s="315"/>
      <c r="AZ395" s="315"/>
      <c r="BA395" s="315"/>
    </row>
    <row r="396" spans="1:56" s="1016" customFormat="1" ht="26.25" customHeight="1" x14ac:dyDescent="0.25">
      <c r="A396" s="321"/>
      <c r="B396" s="543" t="s">
        <v>847</v>
      </c>
      <c r="C396" s="300"/>
      <c r="D396" s="1706"/>
      <c r="E396" s="1043"/>
      <c r="F396" s="1043"/>
      <c r="G396" s="1596"/>
      <c r="H396" s="324"/>
      <c r="I396" s="301"/>
      <c r="J396" s="276"/>
      <c r="K396" s="324"/>
      <c r="L396" s="301"/>
      <c r="M396" s="276"/>
      <c r="N396" s="324"/>
      <c r="O396" s="301"/>
      <c r="P396" s="302"/>
      <c r="Q396" s="324"/>
      <c r="R396" s="487"/>
      <c r="S396" s="1251"/>
      <c r="T396" s="324"/>
      <c r="U396" s="487"/>
      <c r="V396" s="1251"/>
      <c r="W396" s="324"/>
      <c r="X396" s="487"/>
      <c r="Y396" s="1251"/>
      <c r="Z396" s="324"/>
      <c r="AA396" s="1251"/>
      <c r="AB396" s="1251"/>
      <c r="AC396" s="486"/>
      <c r="AD396" s="540"/>
      <c r="AE396" s="1044"/>
      <c r="AJ396" s="934"/>
      <c r="AK396" s="934"/>
      <c r="AL396" s="934"/>
      <c r="AM396" s="934"/>
      <c r="AN396" s="934"/>
      <c r="AO396" s="934"/>
      <c r="AP396" s="934"/>
      <c r="AQ396" s="934"/>
      <c r="AR396" s="934"/>
      <c r="AS396" s="934"/>
      <c r="AT396" s="934"/>
      <c r="AU396" s="934"/>
      <c r="AV396" s="934"/>
      <c r="AW396" s="934"/>
      <c r="AX396" s="934"/>
      <c r="AY396" s="934"/>
      <c r="AZ396" s="934"/>
      <c r="BA396" s="934"/>
      <c r="BB396" s="934"/>
      <c r="BC396" s="934"/>
    </row>
    <row r="397" spans="1:56" ht="55.5" customHeight="1" x14ac:dyDescent="0.25">
      <c r="A397" s="560">
        <v>260</v>
      </c>
      <c r="B397" s="261" t="s">
        <v>1882</v>
      </c>
      <c r="C397" s="261" t="s">
        <v>101</v>
      </c>
      <c r="D397" s="1690" t="s">
        <v>340</v>
      </c>
      <c r="E397" s="953" t="s">
        <v>1708</v>
      </c>
      <c r="F397" s="953" t="s">
        <v>1400</v>
      </c>
      <c r="G397" s="1588" t="s">
        <v>1544</v>
      </c>
      <c r="H397" s="538"/>
      <c r="I397" s="266"/>
      <c r="J397" s="252"/>
      <c r="K397" s="538"/>
      <c r="L397" s="266"/>
      <c r="M397" s="781"/>
      <c r="N397" s="538"/>
      <c r="O397" s="266"/>
      <c r="P397" s="265"/>
      <c r="Q397" s="538">
        <v>4</v>
      </c>
      <c r="R397" s="1255">
        <v>190</v>
      </c>
      <c r="S397" s="1261">
        <f t="shared" ref="S397:S404" si="151">Q397*R397</f>
        <v>760</v>
      </c>
      <c r="T397" s="538">
        <v>4</v>
      </c>
      <c r="U397" s="1255">
        <v>190</v>
      </c>
      <c r="V397" s="1261">
        <f t="shared" ref="V397:V404" si="152">T397*U397</f>
        <v>760</v>
      </c>
      <c r="W397" s="538">
        <v>4</v>
      </c>
      <c r="X397" s="1255">
        <v>190</v>
      </c>
      <c r="Y397" s="1261">
        <f t="shared" ref="Y397:Y404" si="153">W397*X397</f>
        <v>760</v>
      </c>
      <c r="Z397" s="563">
        <v>12</v>
      </c>
      <c r="AA397" s="1261">
        <v>6</v>
      </c>
      <c r="AB397" s="1261">
        <f t="shared" ref="AB397:AB404" si="154">Z397*AA397</f>
        <v>72</v>
      </c>
      <c r="AC397" s="554">
        <f t="shared" ref="AC397:AC404" si="155">H397+K397+N397+Q397+T397+W397+Z397</f>
        <v>24</v>
      </c>
      <c r="AD397" s="540">
        <f t="shared" ref="AD397:AD404" si="156">J397+M397+P397+S397+V397+Y397+AB397</f>
        <v>2352</v>
      </c>
      <c r="AE397" s="1229"/>
    </row>
    <row r="398" spans="1:56" ht="108" customHeight="1" x14ac:dyDescent="0.25">
      <c r="A398" s="560">
        <v>261</v>
      </c>
      <c r="B398" s="261" t="s">
        <v>1881</v>
      </c>
      <c r="C398" s="261" t="s">
        <v>99</v>
      </c>
      <c r="D398" s="1690" t="s">
        <v>1542</v>
      </c>
      <c r="E398" s="953">
        <v>46219</v>
      </c>
      <c r="F398" s="953">
        <v>46224</v>
      </c>
      <c r="G398" s="1588" t="s">
        <v>1235</v>
      </c>
      <c r="H398" s="538"/>
      <c r="I398" s="266"/>
      <c r="J398" s="252"/>
      <c r="K398" s="538"/>
      <c r="L398" s="266"/>
      <c r="M398" s="781"/>
      <c r="N398" s="538"/>
      <c r="O398" s="266"/>
      <c r="P398" s="265"/>
      <c r="Q398" s="538">
        <v>14</v>
      </c>
      <c r="R398" s="1255">
        <v>190</v>
      </c>
      <c r="S398" s="1261">
        <f t="shared" si="151"/>
        <v>2660</v>
      </c>
      <c r="T398" s="538">
        <v>14</v>
      </c>
      <c r="U398" s="1255">
        <v>190</v>
      </c>
      <c r="V398" s="1261">
        <f t="shared" si="152"/>
        <v>2660</v>
      </c>
      <c r="W398" s="538">
        <v>14</v>
      </c>
      <c r="X398" s="1255">
        <v>190</v>
      </c>
      <c r="Y398" s="1261">
        <f t="shared" si="153"/>
        <v>2660</v>
      </c>
      <c r="Z398" s="563">
        <v>42</v>
      </c>
      <c r="AA398" s="1261">
        <v>6</v>
      </c>
      <c r="AB398" s="1261">
        <f t="shared" si="154"/>
        <v>252</v>
      </c>
      <c r="AC398" s="554">
        <f t="shared" si="155"/>
        <v>84</v>
      </c>
      <c r="AD398" s="540">
        <f t="shared" si="156"/>
        <v>8232</v>
      </c>
      <c r="AE398" s="1229"/>
    </row>
    <row r="399" spans="1:56" ht="46.5" customHeight="1" x14ac:dyDescent="0.25">
      <c r="A399" s="560">
        <v>262</v>
      </c>
      <c r="B399" s="261" t="s">
        <v>2284</v>
      </c>
      <c r="C399" s="261" t="s">
        <v>101</v>
      </c>
      <c r="D399" s="1690" t="s">
        <v>340</v>
      </c>
      <c r="E399" s="953">
        <v>46219</v>
      </c>
      <c r="F399" s="953">
        <v>46224</v>
      </c>
      <c r="G399" s="1588" t="s">
        <v>1235</v>
      </c>
      <c r="H399" s="538"/>
      <c r="I399" s="266"/>
      <c r="J399" s="252"/>
      <c r="K399" s="538"/>
      <c r="L399" s="266"/>
      <c r="M399" s="781"/>
      <c r="N399" s="538"/>
      <c r="O399" s="266"/>
      <c r="P399" s="265"/>
      <c r="Q399" s="538">
        <v>2</v>
      </c>
      <c r="R399" s="1255">
        <v>190</v>
      </c>
      <c r="S399" s="1261">
        <f t="shared" si="151"/>
        <v>380</v>
      </c>
      <c r="T399" s="538">
        <v>2</v>
      </c>
      <c r="U399" s="1255">
        <v>190</v>
      </c>
      <c r="V399" s="1261">
        <f t="shared" si="152"/>
        <v>380</v>
      </c>
      <c r="W399" s="538">
        <v>2</v>
      </c>
      <c r="X399" s="1255">
        <v>190</v>
      </c>
      <c r="Y399" s="1261">
        <f t="shared" si="153"/>
        <v>380</v>
      </c>
      <c r="Z399" s="563">
        <v>6</v>
      </c>
      <c r="AA399" s="1261">
        <v>6</v>
      </c>
      <c r="AB399" s="1261">
        <f t="shared" si="154"/>
        <v>36</v>
      </c>
      <c r="AC399" s="554">
        <f t="shared" si="155"/>
        <v>12</v>
      </c>
      <c r="AD399" s="540">
        <f t="shared" si="156"/>
        <v>1176</v>
      </c>
      <c r="AE399" s="1229"/>
    </row>
    <row r="400" spans="1:56" s="1008" customFormat="1" ht="46.5" customHeight="1" x14ac:dyDescent="0.25">
      <c r="A400" s="560">
        <v>263</v>
      </c>
      <c r="B400" s="536" t="s">
        <v>1887</v>
      </c>
      <c r="C400" s="569" t="s">
        <v>101</v>
      </c>
      <c r="D400" s="1443" t="s">
        <v>340</v>
      </c>
      <c r="E400" s="953">
        <v>46209</v>
      </c>
      <c r="F400" s="953">
        <v>46215</v>
      </c>
      <c r="G400" s="1588" t="s">
        <v>367</v>
      </c>
      <c r="H400" s="635"/>
      <c r="I400" s="962"/>
      <c r="J400" s="924"/>
      <c r="K400" s="635"/>
      <c r="L400" s="962"/>
      <c r="M400" s="963"/>
      <c r="N400" s="635"/>
      <c r="O400" s="962"/>
      <c r="P400" s="964"/>
      <c r="Q400" s="538">
        <v>7</v>
      </c>
      <c r="R400" s="1255">
        <v>190</v>
      </c>
      <c r="S400" s="1261">
        <f t="shared" si="151"/>
        <v>1330</v>
      </c>
      <c r="T400" s="538">
        <v>7</v>
      </c>
      <c r="U400" s="1255">
        <v>190</v>
      </c>
      <c r="V400" s="1261">
        <f t="shared" si="152"/>
        <v>1330</v>
      </c>
      <c r="W400" s="538">
        <v>7</v>
      </c>
      <c r="X400" s="1255">
        <v>190</v>
      </c>
      <c r="Y400" s="1261">
        <f t="shared" si="153"/>
        <v>1330</v>
      </c>
      <c r="Z400" s="563">
        <v>21</v>
      </c>
      <c r="AA400" s="1261">
        <v>6</v>
      </c>
      <c r="AB400" s="1261">
        <f t="shared" si="154"/>
        <v>126</v>
      </c>
      <c r="AC400" s="554">
        <f t="shared" si="155"/>
        <v>42</v>
      </c>
      <c r="AD400" s="540">
        <f t="shared" si="156"/>
        <v>4116</v>
      </c>
      <c r="AE400" s="1088"/>
      <c r="AJ400" s="1035"/>
      <c r="AK400" s="1035"/>
      <c r="AL400" s="1035"/>
      <c r="AM400" s="1035"/>
      <c r="AN400" s="1035"/>
      <c r="AO400" s="1035"/>
      <c r="AP400" s="1035"/>
      <c r="AQ400" s="1035"/>
      <c r="AR400" s="1035"/>
      <c r="AS400" s="1035"/>
      <c r="AT400" s="1035"/>
      <c r="AU400" s="1035"/>
      <c r="AV400" s="1035"/>
      <c r="AW400" s="1035"/>
      <c r="AX400" s="1035"/>
      <c r="AY400" s="1035"/>
      <c r="AZ400" s="1035"/>
      <c r="BA400" s="1035"/>
      <c r="BB400" s="1035"/>
      <c r="BC400" s="1035"/>
    </row>
    <row r="401" spans="1:56" ht="58.5" customHeight="1" x14ac:dyDescent="0.25">
      <c r="A401" s="560">
        <v>264</v>
      </c>
      <c r="B401" s="535" t="s">
        <v>1883</v>
      </c>
      <c r="C401" s="261" t="s">
        <v>99</v>
      </c>
      <c r="D401" s="1443" t="s">
        <v>1884</v>
      </c>
      <c r="E401" s="953">
        <v>46227</v>
      </c>
      <c r="F401" s="953">
        <v>46235</v>
      </c>
      <c r="G401" s="1588" t="s">
        <v>1544</v>
      </c>
      <c r="H401" s="953"/>
      <c r="I401" s="266"/>
      <c r="J401" s="252"/>
      <c r="K401" s="538"/>
      <c r="L401" s="266"/>
      <c r="M401" s="781"/>
      <c r="N401" s="538"/>
      <c r="O401" s="570"/>
      <c r="P401" s="265"/>
      <c r="Q401" s="538">
        <v>4</v>
      </c>
      <c r="R401" s="1255">
        <v>190</v>
      </c>
      <c r="S401" s="1261">
        <f t="shared" si="151"/>
        <v>760</v>
      </c>
      <c r="T401" s="538">
        <v>4</v>
      </c>
      <c r="U401" s="1255">
        <v>190</v>
      </c>
      <c r="V401" s="1261">
        <f t="shared" si="152"/>
        <v>760</v>
      </c>
      <c r="W401" s="538">
        <v>4</v>
      </c>
      <c r="X401" s="1255">
        <v>190</v>
      </c>
      <c r="Y401" s="1261">
        <f t="shared" si="153"/>
        <v>760</v>
      </c>
      <c r="Z401" s="563">
        <v>12</v>
      </c>
      <c r="AA401" s="1261">
        <v>6</v>
      </c>
      <c r="AB401" s="1261">
        <f t="shared" si="154"/>
        <v>72</v>
      </c>
      <c r="AC401" s="554">
        <f t="shared" si="155"/>
        <v>24</v>
      </c>
      <c r="AD401" s="540">
        <f t="shared" si="156"/>
        <v>2352</v>
      </c>
      <c r="AE401" s="1229"/>
    </row>
    <row r="402" spans="1:56" ht="46.5" customHeight="1" x14ac:dyDescent="0.25">
      <c r="A402" s="560">
        <v>265</v>
      </c>
      <c r="B402" s="261" t="s">
        <v>1543</v>
      </c>
      <c r="C402" s="261" t="s">
        <v>100</v>
      </c>
      <c r="D402" s="1690" t="s">
        <v>340</v>
      </c>
      <c r="E402" s="953">
        <v>46235</v>
      </c>
      <c r="F402" s="953">
        <v>46240</v>
      </c>
      <c r="G402" s="1588" t="s">
        <v>1544</v>
      </c>
      <c r="H402" s="538"/>
      <c r="I402" s="266"/>
      <c r="J402" s="252"/>
      <c r="K402" s="538"/>
      <c r="L402" s="266"/>
      <c r="M402" s="265"/>
      <c r="N402" s="538"/>
      <c r="O402" s="570"/>
      <c r="P402" s="265"/>
      <c r="Q402" s="538">
        <v>6</v>
      </c>
      <c r="R402" s="1255">
        <v>190</v>
      </c>
      <c r="S402" s="1261">
        <f t="shared" si="151"/>
        <v>1140</v>
      </c>
      <c r="T402" s="538">
        <v>6</v>
      </c>
      <c r="U402" s="1255">
        <v>190</v>
      </c>
      <c r="V402" s="1261">
        <f t="shared" si="152"/>
        <v>1140</v>
      </c>
      <c r="W402" s="538">
        <v>6</v>
      </c>
      <c r="X402" s="1255">
        <v>190</v>
      </c>
      <c r="Y402" s="1261">
        <f t="shared" si="153"/>
        <v>1140</v>
      </c>
      <c r="Z402" s="563">
        <v>18</v>
      </c>
      <c r="AA402" s="1261">
        <v>6</v>
      </c>
      <c r="AB402" s="1261">
        <f t="shared" si="154"/>
        <v>108</v>
      </c>
      <c r="AC402" s="554">
        <f t="shared" si="155"/>
        <v>36</v>
      </c>
      <c r="AD402" s="540">
        <f t="shared" si="156"/>
        <v>3528</v>
      </c>
      <c r="AE402" s="1229"/>
    </row>
    <row r="403" spans="1:56" s="1023" customFormat="1" ht="207" customHeight="1" x14ac:dyDescent="0.25">
      <c r="A403" s="560">
        <v>266</v>
      </c>
      <c r="B403" s="1239" t="s">
        <v>1886</v>
      </c>
      <c r="C403" s="261" t="s">
        <v>102</v>
      </c>
      <c r="D403" s="1690" t="s">
        <v>1885</v>
      </c>
      <c r="E403" s="953">
        <v>46209</v>
      </c>
      <c r="F403" s="953">
        <v>46215</v>
      </c>
      <c r="G403" s="1588" t="s">
        <v>1844</v>
      </c>
      <c r="H403" s="538"/>
      <c r="I403" s="266"/>
      <c r="J403" s="252"/>
      <c r="K403" s="538"/>
      <c r="L403" s="266"/>
      <c r="M403" s="265"/>
      <c r="N403" s="538"/>
      <c r="O403" s="570"/>
      <c r="P403" s="265"/>
      <c r="Q403" s="538">
        <v>31</v>
      </c>
      <c r="R403" s="1255">
        <v>190</v>
      </c>
      <c r="S403" s="1261">
        <f t="shared" si="151"/>
        <v>5890</v>
      </c>
      <c r="T403" s="538">
        <v>31</v>
      </c>
      <c r="U403" s="1255">
        <v>190</v>
      </c>
      <c r="V403" s="1261">
        <f t="shared" si="152"/>
        <v>5890</v>
      </c>
      <c r="W403" s="538">
        <v>31</v>
      </c>
      <c r="X403" s="1255">
        <v>190</v>
      </c>
      <c r="Y403" s="1261">
        <f t="shared" si="153"/>
        <v>5890</v>
      </c>
      <c r="Z403" s="563">
        <v>93</v>
      </c>
      <c r="AA403" s="1261">
        <v>6</v>
      </c>
      <c r="AB403" s="1261">
        <f t="shared" si="154"/>
        <v>558</v>
      </c>
      <c r="AC403" s="554">
        <f t="shared" si="155"/>
        <v>186</v>
      </c>
      <c r="AD403" s="540">
        <f t="shared" si="156"/>
        <v>18228</v>
      </c>
      <c r="AE403" s="1229"/>
      <c r="AJ403" s="934"/>
      <c r="AK403" s="934"/>
      <c r="AL403" s="934"/>
      <c r="AM403" s="934"/>
      <c r="AN403" s="934"/>
      <c r="AO403" s="934"/>
      <c r="AP403" s="934"/>
      <c r="AQ403" s="934"/>
      <c r="AR403" s="934"/>
      <c r="AS403" s="934"/>
      <c r="AT403" s="934"/>
      <c r="AU403" s="934"/>
      <c r="AV403" s="934"/>
      <c r="AW403" s="934"/>
      <c r="AX403" s="934"/>
      <c r="AY403" s="934"/>
      <c r="AZ403" s="934"/>
      <c r="BA403" s="934"/>
      <c r="BB403" s="934"/>
      <c r="BC403" s="934"/>
    </row>
    <row r="404" spans="1:56" ht="174" customHeight="1" x14ac:dyDescent="0.25">
      <c r="A404" s="560">
        <v>267</v>
      </c>
      <c r="B404" s="1238" t="s">
        <v>1545</v>
      </c>
      <c r="C404" s="1238" t="s">
        <v>102</v>
      </c>
      <c r="D404" s="1701" t="s">
        <v>1885</v>
      </c>
      <c r="E404" s="953">
        <v>46235</v>
      </c>
      <c r="F404" s="953">
        <v>46240</v>
      </c>
      <c r="G404" s="1588" t="s">
        <v>1544</v>
      </c>
      <c r="H404" s="628"/>
      <c r="I404" s="629"/>
      <c r="J404" s="286"/>
      <c r="K404" s="628"/>
      <c r="L404" s="629"/>
      <c r="M404" s="299"/>
      <c r="N404" s="628"/>
      <c r="O404" s="881"/>
      <c r="P404" s="299"/>
      <c r="Q404" s="628">
        <v>10</v>
      </c>
      <c r="R404" s="605">
        <v>190</v>
      </c>
      <c r="S404" s="306">
        <f t="shared" si="151"/>
        <v>1900</v>
      </c>
      <c r="T404" s="628">
        <v>10</v>
      </c>
      <c r="U404" s="605">
        <v>190</v>
      </c>
      <c r="V404" s="306">
        <f t="shared" si="152"/>
        <v>1900</v>
      </c>
      <c r="W404" s="628">
        <v>10</v>
      </c>
      <c r="X404" s="605">
        <v>190</v>
      </c>
      <c r="Y404" s="306">
        <f t="shared" si="153"/>
        <v>1900</v>
      </c>
      <c r="Z404" s="621">
        <v>30</v>
      </c>
      <c r="AA404" s="306">
        <v>6</v>
      </c>
      <c r="AB404" s="306">
        <f t="shared" si="154"/>
        <v>180</v>
      </c>
      <c r="AC404" s="606">
        <f t="shared" si="155"/>
        <v>60</v>
      </c>
      <c r="AD404" s="540">
        <f t="shared" si="156"/>
        <v>5880</v>
      </c>
      <c r="AE404" s="1226"/>
    </row>
    <row r="405" spans="1:56" s="1016" customFormat="1" ht="25.5" customHeight="1" x14ac:dyDescent="0.25">
      <c r="A405" s="321"/>
      <c r="B405" s="543" t="s">
        <v>848</v>
      </c>
      <c r="C405" s="300"/>
      <c r="D405" s="1706"/>
      <c r="E405" s="953"/>
      <c r="F405" s="1043"/>
      <c r="G405" s="1596"/>
      <c r="H405" s="324"/>
      <c r="I405" s="301"/>
      <c r="J405" s="276"/>
      <c r="K405" s="324"/>
      <c r="L405" s="301"/>
      <c r="M405" s="276"/>
      <c r="N405" s="324"/>
      <c r="O405" s="301"/>
      <c r="P405" s="276"/>
      <c r="Q405" s="324"/>
      <c r="R405" s="487"/>
      <c r="S405" s="1251"/>
      <c r="T405" s="324"/>
      <c r="U405" s="487"/>
      <c r="V405" s="1251"/>
      <c r="W405" s="324"/>
      <c r="X405" s="487"/>
      <c r="Y405" s="1251"/>
      <c r="Z405" s="324"/>
      <c r="AA405" s="1251"/>
      <c r="AB405" s="1251"/>
      <c r="AC405" s="486"/>
      <c r="AD405" s="540"/>
      <c r="AE405" s="1044"/>
      <c r="AJ405" s="934"/>
      <c r="AK405" s="934"/>
      <c r="AL405" s="934"/>
      <c r="AM405" s="934"/>
      <c r="AN405" s="934"/>
      <c r="AO405" s="934"/>
      <c r="AP405" s="934"/>
      <c r="AQ405" s="934"/>
      <c r="AR405" s="934"/>
      <c r="AS405" s="934"/>
      <c r="AT405" s="934"/>
      <c r="AU405" s="934"/>
      <c r="AV405" s="934"/>
      <c r="AW405" s="934"/>
      <c r="AX405" s="934"/>
      <c r="AY405" s="934"/>
      <c r="AZ405" s="934"/>
      <c r="BA405" s="934"/>
      <c r="BB405" s="934"/>
      <c r="BC405" s="934"/>
    </row>
    <row r="406" spans="1:56" ht="46.5" customHeight="1" x14ac:dyDescent="0.25">
      <c r="A406" s="1255">
        <v>268</v>
      </c>
      <c r="B406" s="997" t="s">
        <v>70</v>
      </c>
      <c r="C406" s="1089" t="s">
        <v>99</v>
      </c>
      <c r="D406" s="1719" t="s">
        <v>1391</v>
      </c>
      <c r="E406" s="953" t="s">
        <v>1956</v>
      </c>
      <c r="F406" s="1090" t="s">
        <v>1957</v>
      </c>
      <c r="G406" s="1620" t="s">
        <v>301</v>
      </c>
      <c r="H406" s="281">
        <v>1</v>
      </c>
      <c r="I406" s="576">
        <v>3400</v>
      </c>
      <c r="J406" s="259">
        <v>3300</v>
      </c>
      <c r="K406" s="281">
        <v>1</v>
      </c>
      <c r="L406" s="576">
        <v>3000</v>
      </c>
      <c r="M406" s="781">
        <v>2850</v>
      </c>
      <c r="N406" s="281">
        <v>1</v>
      </c>
      <c r="O406" s="560">
        <v>2900</v>
      </c>
      <c r="P406" s="265">
        <v>2750</v>
      </c>
      <c r="Q406" s="255">
        <v>44</v>
      </c>
      <c r="R406" s="1255">
        <v>190</v>
      </c>
      <c r="S406" s="1261">
        <f t="shared" ref="S406:S414" si="157">Q406*R406</f>
        <v>8360</v>
      </c>
      <c r="T406" s="255">
        <v>44</v>
      </c>
      <c r="U406" s="1255">
        <v>190</v>
      </c>
      <c r="V406" s="1261">
        <f t="shared" ref="V406:V414" si="158">T406*U406</f>
        <v>8360</v>
      </c>
      <c r="W406" s="255">
        <v>44</v>
      </c>
      <c r="X406" s="1255">
        <v>190</v>
      </c>
      <c r="Y406" s="1261">
        <f t="shared" ref="Y406:Y414" si="159">W406*X406</f>
        <v>8360</v>
      </c>
      <c r="Z406" s="255">
        <v>135</v>
      </c>
      <c r="AA406" s="1255">
        <v>6</v>
      </c>
      <c r="AB406" s="1261">
        <f t="shared" ref="AB406:AB414" si="160">Z406*AA406</f>
        <v>810</v>
      </c>
      <c r="AC406" s="683">
        <f t="shared" ref="AC406:AC414" si="161">H406+K406+N406+Q406+T406+W406+Z406</f>
        <v>270</v>
      </c>
      <c r="AD406" s="636">
        <f t="shared" ref="AD406:AD414" si="162">J406+M406+P406+S406+V406+Y406+AB406</f>
        <v>34790</v>
      </c>
      <c r="AE406" s="1229"/>
      <c r="AF406" s="1004">
        <v>135</v>
      </c>
    </row>
    <row r="407" spans="1:56" ht="46.5" customHeight="1" x14ac:dyDescent="0.25">
      <c r="A407" s="1255">
        <v>269</v>
      </c>
      <c r="B407" s="996" t="s">
        <v>1510</v>
      </c>
      <c r="C407" s="1086" t="s">
        <v>102</v>
      </c>
      <c r="D407" s="1557" t="s">
        <v>1392</v>
      </c>
      <c r="E407" s="953" t="s">
        <v>1958</v>
      </c>
      <c r="F407" s="1024" t="s">
        <v>1959</v>
      </c>
      <c r="G407" s="1591" t="s">
        <v>301</v>
      </c>
      <c r="H407" s="255"/>
      <c r="I407" s="266"/>
      <c r="J407" s="252"/>
      <c r="K407" s="255"/>
      <c r="L407" s="266"/>
      <c r="M407" s="781"/>
      <c r="N407" s="255"/>
      <c r="O407" s="570"/>
      <c r="P407" s="265"/>
      <c r="Q407" s="255">
        <v>22</v>
      </c>
      <c r="R407" s="1255">
        <v>190</v>
      </c>
      <c r="S407" s="1261">
        <f t="shared" si="157"/>
        <v>4180</v>
      </c>
      <c r="T407" s="255">
        <v>22</v>
      </c>
      <c r="U407" s="1255">
        <v>190</v>
      </c>
      <c r="V407" s="1261">
        <f t="shared" si="158"/>
        <v>4180</v>
      </c>
      <c r="W407" s="255">
        <v>22</v>
      </c>
      <c r="X407" s="1255">
        <v>190</v>
      </c>
      <c r="Y407" s="1261">
        <f t="shared" si="159"/>
        <v>4180</v>
      </c>
      <c r="Z407" s="255">
        <v>66</v>
      </c>
      <c r="AA407" s="1255">
        <v>6</v>
      </c>
      <c r="AB407" s="1261">
        <f t="shared" si="160"/>
        <v>396</v>
      </c>
      <c r="AC407" s="683">
        <f t="shared" si="161"/>
        <v>132</v>
      </c>
      <c r="AD407" s="636">
        <f t="shared" si="162"/>
        <v>12936</v>
      </c>
      <c r="AE407" s="1229"/>
      <c r="AF407" s="1004">
        <v>54</v>
      </c>
    </row>
    <row r="408" spans="1:56" ht="60.75" customHeight="1" x14ac:dyDescent="0.25">
      <c r="A408" s="1255">
        <v>270</v>
      </c>
      <c r="B408" s="996" t="s">
        <v>1393</v>
      </c>
      <c r="C408" s="1086" t="s">
        <v>102</v>
      </c>
      <c r="D408" s="1557" t="s">
        <v>1394</v>
      </c>
      <c r="E408" s="953" t="s">
        <v>1960</v>
      </c>
      <c r="F408" s="1024" t="s">
        <v>1961</v>
      </c>
      <c r="G408" s="1591" t="s">
        <v>301</v>
      </c>
      <c r="H408" s="255"/>
      <c r="I408" s="266"/>
      <c r="J408" s="252"/>
      <c r="K408" s="255"/>
      <c r="L408" s="266"/>
      <c r="M408" s="781"/>
      <c r="N408" s="255"/>
      <c r="O408" s="570"/>
      <c r="P408" s="265"/>
      <c r="Q408" s="255">
        <v>84</v>
      </c>
      <c r="R408" s="1255">
        <v>190</v>
      </c>
      <c r="S408" s="1261">
        <f t="shared" si="157"/>
        <v>15960</v>
      </c>
      <c r="T408" s="255">
        <v>84</v>
      </c>
      <c r="U408" s="1255">
        <v>190</v>
      </c>
      <c r="V408" s="1261">
        <f t="shared" si="158"/>
        <v>15960</v>
      </c>
      <c r="W408" s="255">
        <v>84</v>
      </c>
      <c r="X408" s="1255">
        <v>190</v>
      </c>
      <c r="Y408" s="1261">
        <f t="shared" si="159"/>
        <v>15960</v>
      </c>
      <c r="Z408" s="255">
        <v>252</v>
      </c>
      <c r="AA408" s="1255">
        <v>6</v>
      </c>
      <c r="AB408" s="1261">
        <f t="shared" si="160"/>
        <v>1512</v>
      </c>
      <c r="AC408" s="683">
        <f t="shared" si="161"/>
        <v>504</v>
      </c>
      <c r="AD408" s="636">
        <f t="shared" si="162"/>
        <v>49392</v>
      </c>
      <c r="AE408" s="1229"/>
      <c r="AF408" s="1004">
        <v>168</v>
      </c>
    </row>
    <row r="409" spans="1:56" ht="46.5" customHeight="1" x14ac:dyDescent="0.25">
      <c r="A409" s="1255">
        <v>271</v>
      </c>
      <c r="B409" s="996" t="s">
        <v>71</v>
      </c>
      <c r="C409" s="569" t="s">
        <v>101</v>
      </c>
      <c r="D409" s="1557" t="s">
        <v>1395</v>
      </c>
      <c r="E409" s="953" t="s">
        <v>1962</v>
      </c>
      <c r="F409" s="1091" t="s">
        <v>1963</v>
      </c>
      <c r="G409" s="1591" t="s">
        <v>301</v>
      </c>
      <c r="H409" s="255">
        <v>1</v>
      </c>
      <c r="I409" s="266">
        <v>4100</v>
      </c>
      <c r="J409" s="252">
        <f>H409*I409</f>
        <v>4100</v>
      </c>
      <c r="K409" s="255">
        <v>1</v>
      </c>
      <c r="L409" s="266">
        <v>3350</v>
      </c>
      <c r="M409" s="781">
        <f>K409*L409</f>
        <v>3350</v>
      </c>
      <c r="N409" s="255">
        <v>1</v>
      </c>
      <c r="O409" s="266">
        <v>3000</v>
      </c>
      <c r="P409" s="265">
        <f>N409*O409</f>
        <v>3000</v>
      </c>
      <c r="Q409" s="255">
        <v>60</v>
      </c>
      <c r="R409" s="1255">
        <v>190</v>
      </c>
      <c r="S409" s="1261">
        <f t="shared" si="157"/>
        <v>11400</v>
      </c>
      <c r="T409" s="255">
        <v>60</v>
      </c>
      <c r="U409" s="1255">
        <v>190</v>
      </c>
      <c r="V409" s="1261">
        <f t="shared" si="158"/>
        <v>11400</v>
      </c>
      <c r="W409" s="255">
        <v>60</v>
      </c>
      <c r="X409" s="1255">
        <v>190</v>
      </c>
      <c r="Y409" s="1261">
        <f t="shared" si="159"/>
        <v>11400</v>
      </c>
      <c r="Z409" s="255">
        <v>183</v>
      </c>
      <c r="AA409" s="1255">
        <v>6</v>
      </c>
      <c r="AB409" s="1261">
        <f t="shared" si="160"/>
        <v>1098</v>
      </c>
      <c r="AC409" s="683">
        <f t="shared" si="161"/>
        <v>366</v>
      </c>
      <c r="AD409" s="636">
        <f t="shared" si="162"/>
        <v>45748</v>
      </c>
      <c r="AE409" s="1229"/>
    </row>
    <row r="410" spans="1:56" ht="46.5" customHeight="1" x14ac:dyDescent="0.25">
      <c r="A410" s="1255">
        <v>272</v>
      </c>
      <c r="B410" s="996" t="s">
        <v>174</v>
      </c>
      <c r="C410" s="569" t="s">
        <v>99</v>
      </c>
      <c r="D410" s="1557" t="s">
        <v>1396</v>
      </c>
      <c r="E410" s="953" t="s">
        <v>1962</v>
      </c>
      <c r="F410" s="1091" t="s">
        <v>1963</v>
      </c>
      <c r="G410" s="1591" t="s">
        <v>301</v>
      </c>
      <c r="H410" s="255">
        <v>1</v>
      </c>
      <c r="I410" s="266">
        <v>3400</v>
      </c>
      <c r="J410" s="252">
        <f>H410*I410</f>
        <v>3400</v>
      </c>
      <c r="K410" s="255">
        <v>1</v>
      </c>
      <c r="L410" s="266">
        <v>3000</v>
      </c>
      <c r="M410" s="781">
        <f>K410*L410</f>
        <v>3000</v>
      </c>
      <c r="N410" s="255">
        <v>1</v>
      </c>
      <c r="O410" s="1255">
        <v>2900</v>
      </c>
      <c r="P410" s="265">
        <f>N410*O410</f>
        <v>2900</v>
      </c>
      <c r="Q410" s="255">
        <v>72</v>
      </c>
      <c r="R410" s="1255">
        <v>190</v>
      </c>
      <c r="S410" s="1261">
        <f t="shared" si="157"/>
        <v>13680</v>
      </c>
      <c r="T410" s="255">
        <v>72</v>
      </c>
      <c r="U410" s="1255">
        <v>190</v>
      </c>
      <c r="V410" s="1261">
        <f t="shared" si="158"/>
        <v>13680</v>
      </c>
      <c r="W410" s="255">
        <v>72</v>
      </c>
      <c r="X410" s="1255">
        <v>190</v>
      </c>
      <c r="Y410" s="1261">
        <f t="shared" si="159"/>
        <v>13680</v>
      </c>
      <c r="Z410" s="255">
        <v>219</v>
      </c>
      <c r="AA410" s="1255">
        <v>6</v>
      </c>
      <c r="AB410" s="1261">
        <f t="shared" si="160"/>
        <v>1314</v>
      </c>
      <c r="AC410" s="683">
        <f t="shared" si="161"/>
        <v>438</v>
      </c>
      <c r="AD410" s="636">
        <f t="shared" si="162"/>
        <v>51654</v>
      </c>
      <c r="AE410" s="1229"/>
    </row>
    <row r="411" spans="1:56" ht="46.5" customHeight="1" x14ac:dyDescent="0.25">
      <c r="A411" s="1255">
        <v>273</v>
      </c>
      <c r="B411" s="996" t="s">
        <v>174</v>
      </c>
      <c r="C411" s="569" t="s">
        <v>99</v>
      </c>
      <c r="D411" s="1557" t="s">
        <v>1391</v>
      </c>
      <c r="E411" s="953" t="s">
        <v>1964</v>
      </c>
      <c r="F411" s="1024" t="s">
        <v>1965</v>
      </c>
      <c r="G411" s="1347"/>
      <c r="H411" s="255">
        <v>1</v>
      </c>
      <c r="I411" s="266">
        <v>3400</v>
      </c>
      <c r="J411" s="252">
        <f>H411*I411</f>
        <v>3400</v>
      </c>
      <c r="K411" s="255">
        <v>1</v>
      </c>
      <c r="L411" s="266">
        <v>3000</v>
      </c>
      <c r="M411" s="781">
        <f>K411*L411</f>
        <v>3000</v>
      </c>
      <c r="N411" s="255">
        <v>1</v>
      </c>
      <c r="O411" s="570">
        <v>2900</v>
      </c>
      <c r="P411" s="265">
        <f>N411*O411</f>
        <v>2900</v>
      </c>
      <c r="Q411" s="255">
        <v>50</v>
      </c>
      <c r="R411" s="1255">
        <v>190</v>
      </c>
      <c r="S411" s="1261">
        <f t="shared" si="157"/>
        <v>9500</v>
      </c>
      <c r="T411" s="255">
        <v>50</v>
      </c>
      <c r="U411" s="1255">
        <v>190</v>
      </c>
      <c r="V411" s="1261">
        <f t="shared" si="158"/>
        <v>9500</v>
      </c>
      <c r="W411" s="255">
        <v>50</v>
      </c>
      <c r="X411" s="1255">
        <v>190</v>
      </c>
      <c r="Y411" s="1261">
        <f t="shared" si="159"/>
        <v>9500</v>
      </c>
      <c r="Z411" s="255">
        <v>153</v>
      </c>
      <c r="AA411" s="1255">
        <v>6</v>
      </c>
      <c r="AB411" s="1261">
        <f t="shared" si="160"/>
        <v>918</v>
      </c>
      <c r="AC411" s="683">
        <f t="shared" si="161"/>
        <v>306</v>
      </c>
      <c r="AD411" s="636">
        <f t="shared" si="162"/>
        <v>38718</v>
      </c>
      <c r="AE411" s="1229"/>
    </row>
    <row r="412" spans="1:56" ht="46.5" customHeight="1" x14ac:dyDescent="0.25">
      <c r="A412" s="1255">
        <v>274</v>
      </c>
      <c r="B412" s="998" t="s">
        <v>1970</v>
      </c>
      <c r="C412" s="1086" t="s">
        <v>102</v>
      </c>
      <c r="D412" s="1720" t="s">
        <v>1397</v>
      </c>
      <c r="E412" s="953" t="s">
        <v>2275</v>
      </c>
      <c r="F412" s="1093" t="s">
        <v>1777</v>
      </c>
      <c r="G412" s="1591" t="s">
        <v>301</v>
      </c>
      <c r="H412" s="255"/>
      <c r="I412" s="266"/>
      <c r="J412" s="252"/>
      <c r="K412" s="255"/>
      <c r="L412" s="266"/>
      <c r="M412" s="781"/>
      <c r="N412" s="255"/>
      <c r="O412" s="570"/>
      <c r="P412" s="265"/>
      <c r="Q412" s="255">
        <v>112</v>
      </c>
      <c r="R412" s="1255">
        <v>190</v>
      </c>
      <c r="S412" s="1261">
        <f t="shared" si="157"/>
        <v>21280</v>
      </c>
      <c r="T412" s="255">
        <v>108</v>
      </c>
      <c r="U412" s="255">
        <v>112</v>
      </c>
      <c r="V412" s="1261">
        <f t="shared" si="158"/>
        <v>12096</v>
      </c>
      <c r="W412" s="255">
        <v>112</v>
      </c>
      <c r="X412" s="1255">
        <v>190</v>
      </c>
      <c r="Y412" s="1261">
        <f t="shared" si="159"/>
        <v>21280</v>
      </c>
      <c r="Z412" s="255">
        <v>336</v>
      </c>
      <c r="AA412" s="1255">
        <v>6</v>
      </c>
      <c r="AB412" s="1261">
        <f t="shared" si="160"/>
        <v>2016</v>
      </c>
      <c r="AC412" s="683">
        <f t="shared" si="161"/>
        <v>668</v>
      </c>
      <c r="AD412" s="636">
        <f t="shared" si="162"/>
        <v>56672</v>
      </c>
      <c r="AE412" s="1226"/>
    </row>
    <row r="413" spans="1:56" ht="46.5" customHeight="1" x14ac:dyDescent="0.25">
      <c r="A413" s="1255">
        <v>275</v>
      </c>
      <c r="B413" s="998" t="s">
        <v>1180</v>
      </c>
      <c r="C413" s="1086" t="s">
        <v>102</v>
      </c>
      <c r="D413" s="1720" t="s">
        <v>1397</v>
      </c>
      <c r="E413" s="953" t="s">
        <v>1966</v>
      </c>
      <c r="F413" s="1093" t="s">
        <v>1967</v>
      </c>
      <c r="G413" s="1621" t="s">
        <v>301</v>
      </c>
      <c r="H413" s="255"/>
      <c r="I413" s="266"/>
      <c r="J413" s="252"/>
      <c r="K413" s="255"/>
      <c r="L413" s="266"/>
      <c r="M413" s="781"/>
      <c r="N413" s="255"/>
      <c r="O413" s="570"/>
      <c r="P413" s="265"/>
      <c r="Q413" s="282">
        <v>102</v>
      </c>
      <c r="R413" s="1237">
        <v>190</v>
      </c>
      <c r="S413" s="290">
        <f t="shared" si="157"/>
        <v>19380</v>
      </c>
      <c r="T413" s="282">
        <v>102</v>
      </c>
      <c r="U413" s="1237">
        <v>190</v>
      </c>
      <c r="V413" s="290">
        <f t="shared" si="158"/>
        <v>19380</v>
      </c>
      <c r="W413" s="282">
        <v>102</v>
      </c>
      <c r="X413" s="1237">
        <v>190</v>
      </c>
      <c r="Y413" s="290">
        <f t="shared" si="159"/>
        <v>19380</v>
      </c>
      <c r="Z413" s="282">
        <v>306</v>
      </c>
      <c r="AA413" s="1237">
        <v>6</v>
      </c>
      <c r="AB413" s="290">
        <f t="shared" si="160"/>
        <v>1836</v>
      </c>
      <c r="AC413" s="967">
        <f t="shared" si="161"/>
        <v>612</v>
      </c>
      <c r="AD413" s="636">
        <f t="shared" si="162"/>
        <v>59976</v>
      </c>
      <c r="AE413" s="1226"/>
    </row>
    <row r="414" spans="1:56" s="790" customFormat="1" ht="46.5" customHeight="1" x14ac:dyDescent="0.25">
      <c r="A414" s="1255">
        <v>276</v>
      </c>
      <c r="B414" s="996" t="s">
        <v>1181</v>
      </c>
      <c r="C414" s="569" t="s">
        <v>102</v>
      </c>
      <c r="D414" s="1557" t="s">
        <v>1394</v>
      </c>
      <c r="E414" s="953" t="s">
        <v>1587</v>
      </c>
      <c r="F414" s="1024" t="s">
        <v>1968</v>
      </c>
      <c r="G414" s="1591" t="s">
        <v>301</v>
      </c>
      <c r="H414" s="255"/>
      <c r="I414" s="266"/>
      <c r="J414" s="252"/>
      <c r="K414" s="255"/>
      <c r="L414" s="266"/>
      <c r="M414" s="265"/>
      <c r="N414" s="255"/>
      <c r="O414" s="570"/>
      <c r="P414" s="265"/>
      <c r="Q414" s="255">
        <v>60</v>
      </c>
      <c r="R414" s="1255">
        <v>190</v>
      </c>
      <c r="S414" s="1261">
        <f t="shared" si="157"/>
        <v>11400</v>
      </c>
      <c r="T414" s="255">
        <v>60</v>
      </c>
      <c r="U414" s="1255">
        <v>190</v>
      </c>
      <c r="V414" s="1261">
        <f t="shared" si="158"/>
        <v>11400</v>
      </c>
      <c r="W414" s="255">
        <v>60</v>
      </c>
      <c r="X414" s="1255">
        <v>190</v>
      </c>
      <c r="Y414" s="1261">
        <f t="shared" si="159"/>
        <v>11400</v>
      </c>
      <c r="Z414" s="255">
        <v>180</v>
      </c>
      <c r="AA414" s="1255">
        <v>6</v>
      </c>
      <c r="AB414" s="1261">
        <f t="shared" si="160"/>
        <v>1080</v>
      </c>
      <c r="AC414" s="683">
        <f t="shared" si="161"/>
        <v>360</v>
      </c>
      <c r="AD414" s="636">
        <f t="shared" si="162"/>
        <v>35280</v>
      </c>
      <c r="AE414" s="1020"/>
      <c r="AI414" s="1021"/>
      <c r="AJ414" s="934"/>
      <c r="AK414" s="934"/>
      <c r="AL414" s="934"/>
      <c r="AM414" s="934"/>
      <c r="AN414" s="934"/>
      <c r="AO414" s="934"/>
      <c r="AP414" s="934"/>
      <c r="AQ414" s="934"/>
      <c r="AR414" s="934"/>
      <c r="AS414" s="934"/>
      <c r="AT414" s="934"/>
      <c r="AU414" s="934"/>
      <c r="AV414" s="934"/>
      <c r="AW414" s="934"/>
      <c r="AX414" s="934"/>
      <c r="AY414" s="934"/>
      <c r="AZ414" s="934"/>
      <c r="BA414" s="934"/>
      <c r="BB414" s="934"/>
      <c r="BC414" s="934"/>
      <c r="BD414" s="1031"/>
    </row>
    <row r="415" spans="1:56" s="367" customFormat="1" ht="73.5" customHeight="1" x14ac:dyDescent="0.3">
      <c r="A415" s="870">
        <v>63</v>
      </c>
      <c r="B415" s="1556" t="s">
        <v>2078</v>
      </c>
      <c r="C415" s="1442" t="s">
        <v>102</v>
      </c>
      <c r="D415" s="1557" t="s">
        <v>1778</v>
      </c>
      <c r="E415" s="1558" t="s">
        <v>2403</v>
      </c>
      <c r="F415" s="1558" t="s">
        <v>2404</v>
      </c>
      <c r="G415" s="1622" t="s">
        <v>301</v>
      </c>
      <c r="H415" s="1555"/>
      <c r="I415" s="1394"/>
      <c r="J415" s="1393"/>
      <c r="K415" s="1555"/>
      <c r="L415" s="1394"/>
      <c r="M415" s="1395"/>
      <c r="N415" s="1555"/>
      <c r="O415" s="1396"/>
      <c r="P415" s="1395"/>
      <c r="Q415" s="1555">
        <v>8</v>
      </c>
      <c r="R415" s="1385">
        <v>190</v>
      </c>
      <c r="S415" s="1386">
        <f>Q415*R415</f>
        <v>1520</v>
      </c>
      <c r="T415" s="1555">
        <v>8</v>
      </c>
      <c r="U415" s="1385">
        <v>190</v>
      </c>
      <c r="V415" s="1386">
        <f>T415*U415</f>
        <v>1520</v>
      </c>
      <c r="W415" s="1555">
        <v>8</v>
      </c>
      <c r="X415" s="1385">
        <v>190</v>
      </c>
      <c r="Y415" s="1386">
        <f>W415*X415</f>
        <v>1520</v>
      </c>
      <c r="Z415" s="1555">
        <v>24</v>
      </c>
      <c r="AA415" s="1386">
        <v>6</v>
      </c>
      <c r="AB415" s="1386">
        <f>Z415*AA415</f>
        <v>144</v>
      </c>
      <c r="AE415" s="539">
        <f>H415+K415+N415+Q415+T415+W415+Z415</f>
        <v>48</v>
      </c>
      <c r="AF415" s="540">
        <f>J415+M415+P415+S415+V415+Y415+AB415</f>
        <v>4704</v>
      </c>
      <c r="AG415" s="699"/>
      <c r="AH415" s="367" t="s">
        <v>2396</v>
      </c>
      <c r="AI415" s="315"/>
      <c r="AJ415" s="315"/>
      <c r="AK415" s="315"/>
      <c r="AL415" s="315"/>
      <c r="AM415" s="315"/>
      <c r="AN415" s="315"/>
      <c r="AO415" s="315"/>
      <c r="AP415" s="315"/>
      <c r="AQ415" s="315"/>
      <c r="AR415" s="315"/>
      <c r="AS415" s="315"/>
      <c r="AT415" s="315"/>
      <c r="AU415" s="315"/>
      <c r="AV415" s="315"/>
      <c r="AW415" s="315"/>
      <c r="AX415" s="315"/>
      <c r="AY415" s="315"/>
      <c r="AZ415" s="315"/>
      <c r="BA415" s="315"/>
      <c r="BB415" s="413"/>
    </row>
    <row r="416" spans="1:56" s="312" customFormat="1" ht="62.25" customHeight="1" x14ac:dyDescent="0.3">
      <c r="A416" s="280">
        <v>64</v>
      </c>
      <c r="B416" s="1571" t="s">
        <v>174</v>
      </c>
      <c r="C416" s="1476" t="s">
        <v>99</v>
      </c>
      <c r="D416" s="1572" t="s">
        <v>1390</v>
      </c>
      <c r="E416" s="1573" t="s">
        <v>1954</v>
      </c>
      <c r="F416" s="1573" t="s">
        <v>1955</v>
      </c>
      <c r="G416" s="1623" t="s">
        <v>301</v>
      </c>
      <c r="H416" s="1574">
        <v>1</v>
      </c>
      <c r="I416" s="1398">
        <v>3300</v>
      </c>
      <c r="J416" s="1399">
        <f>H416*I416</f>
        <v>3300</v>
      </c>
      <c r="K416" s="1574">
        <v>1</v>
      </c>
      <c r="L416" s="1398">
        <v>2850</v>
      </c>
      <c r="M416" s="1449">
        <f>K416*L416</f>
        <v>2850</v>
      </c>
      <c r="N416" s="1574">
        <v>1</v>
      </c>
      <c r="O416" s="1400">
        <v>2750</v>
      </c>
      <c r="P416" s="1395">
        <f>N416*O416</f>
        <v>2750</v>
      </c>
      <c r="Q416" s="1538">
        <v>68</v>
      </c>
      <c r="R416" s="1394">
        <v>190</v>
      </c>
      <c r="S416" s="1393">
        <f>Q416*R416</f>
        <v>12920</v>
      </c>
      <c r="T416" s="1538">
        <v>68</v>
      </c>
      <c r="U416" s="1394">
        <v>190</v>
      </c>
      <c r="V416" s="1393">
        <f>T416*U416</f>
        <v>12920</v>
      </c>
      <c r="W416" s="1538">
        <v>68</v>
      </c>
      <c r="X416" s="1394">
        <v>190</v>
      </c>
      <c r="Y416" s="1393">
        <f>W416*X416</f>
        <v>12920</v>
      </c>
      <c r="Z416" s="1538">
        <v>207</v>
      </c>
      <c r="AA416" s="1386">
        <v>6</v>
      </c>
      <c r="AB416" s="1386">
        <f>Z416*AA416</f>
        <v>1242</v>
      </c>
      <c r="AC416" s="367"/>
      <c r="AD416" s="367"/>
      <c r="AE416" s="539">
        <f>H416+K416+N416+Q416+T416+W416+Z416</f>
        <v>414</v>
      </c>
      <c r="AF416" s="540">
        <f>J416+M416+P416+S416+V416+Y416+AB416</f>
        <v>48902</v>
      </c>
      <c r="AG416" s="532"/>
      <c r="AH416" s="367" t="s">
        <v>2272</v>
      </c>
      <c r="AI416" s="315"/>
      <c r="AJ416" s="315"/>
      <c r="AK416" s="315"/>
      <c r="AL416" s="315"/>
      <c r="AM416" s="315"/>
      <c r="AN416" s="315"/>
      <c r="AO416" s="315"/>
      <c r="AP416" s="315"/>
      <c r="AQ416" s="315"/>
      <c r="AR416" s="315"/>
      <c r="AS416" s="315"/>
      <c r="AT416" s="315"/>
      <c r="AU416" s="315"/>
      <c r="AV416" s="315"/>
      <c r="AW416" s="315"/>
      <c r="AX416" s="315"/>
      <c r="AY416" s="315"/>
      <c r="AZ416" s="315"/>
      <c r="BA416" s="315"/>
    </row>
    <row r="417" spans="1:56" s="312" customFormat="1" ht="46.5" customHeight="1" x14ac:dyDescent="0.3">
      <c r="A417" s="870">
        <v>65</v>
      </c>
      <c r="B417" s="1556" t="s">
        <v>173</v>
      </c>
      <c r="C417" s="1442" t="s">
        <v>101</v>
      </c>
      <c r="D417" s="1559" t="s">
        <v>1395</v>
      </c>
      <c r="E417" s="1575" t="s">
        <v>1954</v>
      </c>
      <c r="F417" s="1575" t="s">
        <v>1955</v>
      </c>
      <c r="G417" s="1622" t="s">
        <v>301</v>
      </c>
      <c r="H417" s="1538">
        <v>1</v>
      </c>
      <c r="I417" s="1394">
        <v>4000</v>
      </c>
      <c r="J417" s="1393">
        <f>H417*I417</f>
        <v>4000</v>
      </c>
      <c r="K417" s="1538">
        <v>1</v>
      </c>
      <c r="L417" s="1394">
        <v>3350</v>
      </c>
      <c r="M417" s="1395">
        <f>K417*L417</f>
        <v>3350</v>
      </c>
      <c r="N417" s="1538">
        <v>1</v>
      </c>
      <c r="O417" s="1385">
        <v>2900</v>
      </c>
      <c r="P417" s="1395">
        <f>N417*O417</f>
        <v>2900</v>
      </c>
      <c r="Q417" s="1538">
        <v>58</v>
      </c>
      <c r="R417" s="1394">
        <v>190</v>
      </c>
      <c r="S417" s="1393">
        <f>Q417*R417</f>
        <v>11020</v>
      </c>
      <c r="T417" s="1538">
        <v>58</v>
      </c>
      <c r="U417" s="1394">
        <v>190</v>
      </c>
      <c r="V417" s="1393">
        <f>T417*U417</f>
        <v>11020</v>
      </c>
      <c r="W417" s="1538">
        <v>58</v>
      </c>
      <c r="X417" s="1394">
        <v>190</v>
      </c>
      <c r="Y417" s="1393">
        <f>W417*X417</f>
        <v>11020</v>
      </c>
      <c r="Z417" s="1538">
        <v>177</v>
      </c>
      <c r="AA417" s="1386">
        <v>6</v>
      </c>
      <c r="AB417" s="1386">
        <f>Z417*AA417</f>
        <v>1062</v>
      </c>
      <c r="AC417" s="367"/>
      <c r="AD417" s="367"/>
      <c r="AE417" s="539">
        <f>H417+K417+N417+Q417+T417+W417+Z417</f>
        <v>354</v>
      </c>
      <c r="AF417" s="540">
        <f>J417+M417+P417+S417+V417+Y417+AB417</f>
        <v>44372</v>
      </c>
      <c r="AG417" s="658"/>
      <c r="AH417" s="367" t="s">
        <v>2272</v>
      </c>
      <c r="AI417" s="315"/>
      <c r="AJ417" s="315"/>
      <c r="AK417" s="315"/>
      <c r="AL417" s="315"/>
      <c r="AM417" s="315"/>
      <c r="AN417" s="315"/>
      <c r="AO417" s="315"/>
      <c r="AP417" s="315"/>
      <c r="AQ417" s="315"/>
      <c r="AR417" s="315"/>
      <c r="AS417" s="315"/>
      <c r="AT417" s="315"/>
      <c r="AU417" s="315"/>
      <c r="AV417" s="315"/>
      <c r="AW417" s="315"/>
      <c r="AX417" s="315"/>
      <c r="AY417" s="315"/>
      <c r="AZ417" s="315"/>
      <c r="BA417" s="315"/>
    </row>
    <row r="418" spans="1:56" s="367" customFormat="1" ht="54.75" customHeight="1" x14ac:dyDescent="0.3">
      <c r="A418" s="280">
        <v>66</v>
      </c>
      <c r="B418" s="1381" t="s">
        <v>1951</v>
      </c>
      <c r="C418" s="1379" t="s">
        <v>102</v>
      </c>
      <c r="D418" s="1383" t="s">
        <v>1952</v>
      </c>
      <c r="E418" s="1404">
        <v>46054</v>
      </c>
      <c r="F418" s="1404">
        <v>46058</v>
      </c>
      <c r="G418" s="1427" t="s">
        <v>1953</v>
      </c>
      <c r="H418" s="1424"/>
      <c r="I418" s="1394"/>
      <c r="J418" s="1393"/>
      <c r="K418" s="1406"/>
      <c r="L418" s="1394"/>
      <c r="M418" s="1395"/>
      <c r="N418" s="1406"/>
      <c r="O418" s="1394"/>
      <c r="P418" s="1395"/>
      <c r="Q418" s="1424">
        <v>72</v>
      </c>
      <c r="R418" s="1385">
        <v>190</v>
      </c>
      <c r="S418" s="1386">
        <f>Q418*R418</f>
        <v>13680</v>
      </c>
      <c r="T418" s="1424">
        <v>72</v>
      </c>
      <c r="U418" s="1385">
        <v>190</v>
      </c>
      <c r="V418" s="1386">
        <f>T418*U418</f>
        <v>13680</v>
      </c>
      <c r="W418" s="1424">
        <v>72</v>
      </c>
      <c r="X418" s="1385">
        <v>190</v>
      </c>
      <c r="Y418" s="1386">
        <f>W418*X418</f>
        <v>13680</v>
      </c>
      <c r="Z418" s="1424">
        <v>216</v>
      </c>
      <c r="AA418" s="1386">
        <v>6</v>
      </c>
      <c r="AB418" s="1386">
        <f>Z418*AA418</f>
        <v>1296</v>
      </c>
      <c r="AE418" s="539">
        <f>H418+K418+N418+Q418+T418+W418+Z418</f>
        <v>432</v>
      </c>
      <c r="AF418" s="540">
        <f>J418+M418+P418+S418+V418+Y418+AB418</f>
        <v>42336</v>
      </c>
      <c r="AG418" s="699"/>
      <c r="AH418" s="367" t="s">
        <v>2272</v>
      </c>
      <c r="AI418" s="315"/>
      <c r="AJ418" s="315"/>
      <c r="AK418" s="315"/>
      <c r="AL418" s="315"/>
      <c r="AM418" s="315"/>
      <c r="AN418" s="315"/>
      <c r="AO418" s="315"/>
      <c r="AP418" s="315"/>
      <c r="AQ418" s="315"/>
      <c r="AR418" s="315"/>
      <c r="AS418" s="315"/>
      <c r="AT418" s="315"/>
      <c r="AU418" s="315"/>
      <c r="AV418" s="315"/>
      <c r="AW418" s="315"/>
      <c r="AX418" s="315"/>
      <c r="AY418" s="315"/>
      <c r="AZ418" s="315"/>
      <c r="BA418" s="315"/>
      <c r="BB418" s="413"/>
    </row>
    <row r="419" spans="1:56" s="1016" customFormat="1" ht="40.5" customHeight="1" x14ac:dyDescent="0.25">
      <c r="A419" s="321"/>
      <c r="B419" s="992" t="s">
        <v>1266</v>
      </c>
      <c r="C419" s="891"/>
      <c r="D419" s="1721"/>
      <c r="E419" s="953"/>
      <c r="F419" s="750"/>
      <c r="G419" s="709"/>
      <c r="H419" s="1094"/>
      <c r="I419" s="709"/>
      <c r="J419" s="709"/>
      <c r="K419" s="1094"/>
      <c r="L419" s="709"/>
      <c r="M419" s="709"/>
      <c r="N419" s="1094"/>
      <c r="O419" s="709"/>
      <c r="P419" s="709"/>
      <c r="Q419" s="326"/>
      <c r="R419" s="487"/>
      <c r="S419" s="1251"/>
      <c r="T419" s="326"/>
      <c r="U419" s="487"/>
      <c r="V419" s="1251"/>
      <c r="W419" s="326"/>
      <c r="X419" s="487"/>
      <c r="Y419" s="1251"/>
      <c r="Z419" s="1095"/>
      <c r="AA419" s="1251"/>
      <c r="AB419" s="1251"/>
      <c r="AC419" s="486"/>
      <c r="AD419" s="540"/>
      <c r="AE419" s="1044"/>
      <c r="AJ419" s="934"/>
      <c r="AK419" s="934"/>
      <c r="AL419" s="934"/>
      <c r="AM419" s="934"/>
      <c r="AN419" s="934"/>
      <c r="AO419" s="934"/>
      <c r="AP419" s="934"/>
      <c r="AQ419" s="934"/>
      <c r="AR419" s="934"/>
      <c r="AS419" s="934"/>
      <c r="AT419" s="934"/>
      <c r="AU419" s="934"/>
      <c r="AV419" s="934"/>
      <c r="AW419" s="934"/>
      <c r="AX419" s="934"/>
      <c r="AY419" s="934"/>
      <c r="AZ419" s="934"/>
      <c r="BA419" s="934"/>
      <c r="BB419" s="934"/>
      <c r="BC419" s="934"/>
    </row>
    <row r="420" spans="1:56" s="790" customFormat="1" ht="72.75" customHeight="1" x14ac:dyDescent="0.25">
      <c r="A420" s="1255">
        <v>277</v>
      </c>
      <c r="B420" s="996" t="s">
        <v>1373</v>
      </c>
      <c r="C420" s="261" t="s">
        <v>102</v>
      </c>
      <c r="D420" s="1557" t="s">
        <v>1583</v>
      </c>
      <c r="E420" s="953" t="s">
        <v>1775</v>
      </c>
      <c r="F420" s="1024" t="s">
        <v>1776</v>
      </c>
      <c r="G420" s="1591" t="s">
        <v>301</v>
      </c>
      <c r="H420" s="920"/>
      <c r="I420" s="266"/>
      <c r="J420" s="252"/>
      <c r="K420" s="920"/>
      <c r="L420" s="266"/>
      <c r="M420" s="265"/>
      <c r="N420" s="920"/>
      <c r="O420" s="570"/>
      <c r="P420" s="265"/>
      <c r="Q420" s="920">
        <v>16</v>
      </c>
      <c r="R420" s="266">
        <v>190</v>
      </c>
      <c r="S420" s="252">
        <f>Q420*R420</f>
        <v>3040</v>
      </c>
      <c r="T420" s="920">
        <v>16</v>
      </c>
      <c r="U420" s="266">
        <v>190</v>
      </c>
      <c r="V420" s="252">
        <f>T420*U420</f>
        <v>3040</v>
      </c>
      <c r="W420" s="920">
        <v>16</v>
      </c>
      <c r="X420" s="266">
        <v>190</v>
      </c>
      <c r="Y420" s="252">
        <f>W420*X420</f>
        <v>3040</v>
      </c>
      <c r="Z420" s="920">
        <v>48</v>
      </c>
      <c r="AA420" s="570">
        <v>6</v>
      </c>
      <c r="AB420" s="265">
        <f>Z420*AA420</f>
        <v>288</v>
      </c>
      <c r="AC420" s="554">
        <f>Q420+T420+W420+Z420</f>
        <v>96</v>
      </c>
      <c r="AD420" s="540">
        <f>S420+V420+Y420+AB420</f>
        <v>9408</v>
      </c>
      <c r="AE420" s="1096"/>
      <c r="AI420" s="1021"/>
      <c r="AJ420" s="934"/>
      <c r="AK420" s="934"/>
      <c r="AL420" s="934"/>
      <c r="AM420" s="934"/>
      <c r="AN420" s="934"/>
      <c r="AO420" s="934"/>
      <c r="AP420" s="934"/>
      <c r="AQ420" s="934"/>
      <c r="AR420" s="934"/>
      <c r="AS420" s="934"/>
      <c r="AT420" s="934"/>
      <c r="AU420" s="934"/>
      <c r="AV420" s="934"/>
      <c r="AW420" s="934"/>
      <c r="AX420" s="934"/>
      <c r="AY420" s="934"/>
      <c r="AZ420" s="934"/>
      <c r="BA420" s="934"/>
      <c r="BB420" s="934"/>
      <c r="BC420" s="934"/>
      <c r="BD420" s="1031"/>
    </row>
    <row r="421" spans="1:56" ht="81" customHeight="1" x14ac:dyDescent="0.25">
      <c r="A421" s="560">
        <v>278</v>
      </c>
      <c r="B421" s="997" t="s">
        <v>1373</v>
      </c>
      <c r="C421" s="1239" t="s">
        <v>102</v>
      </c>
      <c r="D421" s="1719" t="s">
        <v>1584</v>
      </c>
      <c r="E421" s="953" t="s">
        <v>2462</v>
      </c>
      <c r="F421" s="1097" t="s">
        <v>2286</v>
      </c>
      <c r="G421" s="1620" t="s">
        <v>301</v>
      </c>
      <c r="H421" s="969"/>
      <c r="I421" s="576"/>
      <c r="J421" s="259"/>
      <c r="K421" s="969"/>
      <c r="L421" s="576"/>
      <c r="M421" s="781"/>
      <c r="N421" s="969"/>
      <c r="O421" s="573"/>
      <c r="P421" s="781"/>
      <c r="Q421" s="969">
        <v>38</v>
      </c>
      <c r="R421" s="560">
        <v>190</v>
      </c>
      <c r="S421" s="289">
        <f>Q421*R421</f>
        <v>7220</v>
      </c>
      <c r="T421" s="969">
        <v>38</v>
      </c>
      <c r="U421" s="560">
        <v>190</v>
      </c>
      <c r="V421" s="289">
        <f>T421*U421</f>
        <v>7220</v>
      </c>
      <c r="W421" s="969">
        <v>38</v>
      </c>
      <c r="X421" s="560">
        <v>190</v>
      </c>
      <c r="Y421" s="289">
        <f>W421*X421</f>
        <v>7220</v>
      </c>
      <c r="Z421" s="969">
        <v>114</v>
      </c>
      <c r="AA421" s="289">
        <v>6</v>
      </c>
      <c r="AB421" s="289">
        <f>Z421*AA421</f>
        <v>684</v>
      </c>
      <c r="AC421" s="561">
        <f>H421+K421+N421+Q421+T421+W421+Z421</f>
        <v>228</v>
      </c>
      <c r="AD421" s="540">
        <f>J421+M421+P421+S421+V421+Y421+AB421</f>
        <v>22344</v>
      </c>
      <c r="AE421" s="1229"/>
    </row>
    <row r="422" spans="1:56" ht="76.5" customHeight="1" x14ac:dyDescent="0.25">
      <c r="A422" s="1255">
        <v>279</v>
      </c>
      <c r="B422" s="996" t="s">
        <v>1374</v>
      </c>
      <c r="C422" s="261" t="s">
        <v>99</v>
      </c>
      <c r="D422" s="1557" t="s">
        <v>1585</v>
      </c>
      <c r="E422" s="953" t="s">
        <v>1773</v>
      </c>
      <c r="F422" s="1024" t="s">
        <v>1772</v>
      </c>
      <c r="G422" s="1591" t="s">
        <v>301</v>
      </c>
      <c r="H422" s="920"/>
      <c r="I422" s="266"/>
      <c r="J422" s="252"/>
      <c r="K422" s="920"/>
      <c r="L422" s="266"/>
      <c r="M422" s="265"/>
      <c r="N422" s="920"/>
      <c r="O422" s="570"/>
      <c r="P422" s="265"/>
      <c r="Q422" s="920">
        <v>30</v>
      </c>
      <c r="R422" s="1255">
        <v>190</v>
      </c>
      <c r="S422" s="1261">
        <f>Q422*R422</f>
        <v>5700</v>
      </c>
      <c r="T422" s="920">
        <v>30</v>
      </c>
      <c r="U422" s="1255">
        <v>190</v>
      </c>
      <c r="V422" s="1261">
        <f>T422*U422</f>
        <v>5700</v>
      </c>
      <c r="W422" s="920">
        <v>30</v>
      </c>
      <c r="X422" s="1255">
        <v>190</v>
      </c>
      <c r="Y422" s="1261">
        <f>W422*X422</f>
        <v>5700</v>
      </c>
      <c r="Z422" s="920">
        <v>90</v>
      </c>
      <c r="AA422" s="1261">
        <v>6</v>
      </c>
      <c r="AB422" s="1261">
        <f>Z422*AA422</f>
        <v>540</v>
      </c>
      <c r="AC422" s="554">
        <f>H422+K422+N422+Q422+T422+W422+Z422</f>
        <v>180</v>
      </c>
      <c r="AD422" s="540">
        <f>J422+M422+P422+S422+V422+Y422+AB422</f>
        <v>17640</v>
      </c>
      <c r="AE422" s="1229"/>
    </row>
    <row r="423" spans="1:56" ht="46.5" customHeight="1" x14ac:dyDescent="0.25">
      <c r="A423" s="560">
        <v>280</v>
      </c>
      <c r="B423" s="998" t="s">
        <v>1375</v>
      </c>
      <c r="C423" s="1236" t="s">
        <v>101</v>
      </c>
      <c r="D423" s="1720" t="s">
        <v>340</v>
      </c>
      <c r="E423" s="953" t="s">
        <v>1773</v>
      </c>
      <c r="F423" s="1093" t="s">
        <v>1772</v>
      </c>
      <c r="G423" s="1621" t="s">
        <v>301</v>
      </c>
      <c r="H423" s="971"/>
      <c r="I423" s="572"/>
      <c r="J423" s="278"/>
      <c r="K423" s="971"/>
      <c r="L423" s="572"/>
      <c r="M423" s="288"/>
      <c r="N423" s="971"/>
      <c r="O423" s="565"/>
      <c r="P423" s="288"/>
      <c r="Q423" s="971">
        <v>8</v>
      </c>
      <c r="R423" s="1237">
        <v>190</v>
      </c>
      <c r="S423" s="290">
        <f>Q423*R423</f>
        <v>1520</v>
      </c>
      <c r="T423" s="971">
        <v>8</v>
      </c>
      <c r="U423" s="1237">
        <v>190</v>
      </c>
      <c r="V423" s="290">
        <f>T423*U423</f>
        <v>1520</v>
      </c>
      <c r="W423" s="971">
        <v>8</v>
      </c>
      <c r="X423" s="1237">
        <v>190</v>
      </c>
      <c r="Y423" s="290">
        <f>W423*X423</f>
        <v>1520</v>
      </c>
      <c r="Z423" s="971">
        <v>24</v>
      </c>
      <c r="AA423" s="290">
        <v>6</v>
      </c>
      <c r="AB423" s="290">
        <f>Z423*AA423</f>
        <v>144</v>
      </c>
      <c r="AC423" s="558">
        <f>H423+K423+N423+Q423+T423+W423+Z423</f>
        <v>48</v>
      </c>
      <c r="AD423" s="540">
        <f>J423+M423+P423+S423+V423+Y423+AB423</f>
        <v>4704</v>
      </c>
      <c r="AE423" s="1226"/>
    </row>
    <row r="424" spans="1:56" s="367" customFormat="1" ht="80.25" customHeight="1" x14ac:dyDescent="0.3">
      <c r="A424" s="870">
        <v>57</v>
      </c>
      <c r="B424" s="1556" t="s">
        <v>1373</v>
      </c>
      <c r="C424" s="1379" t="s">
        <v>102</v>
      </c>
      <c r="D424" s="1557" t="s">
        <v>1583</v>
      </c>
      <c r="E424" s="1561" t="s">
        <v>1774</v>
      </c>
      <c r="F424" s="1561" t="s">
        <v>2285</v>
      </c>
      <c r="G424" s="1622" t="s">
        <v>301</v>
      </c>
      <c r="H424" s="1562"/>
      <c r="I424" s="1563"/>
      <c r="J424" s="1564"/>
      <c r="K424" s="1562"/>
      <c r="L424" s="1563"/>
      <c r="M424" s="1565"/>
      <c r="N424" s="1562"/>
      <c r="O424" s="1566"/>
      <c r="P424" s="1565"/>
      <c r="Q424" s="1562">
        <v>32</v>
      </c>
      <c r="R424" s="1563">
        <v>190</v>
      </c>
      <c r="S424" s="1564">
        <f>Q424*R424</f>
        <v>6080</v>
      </c>
      <c r="T424" s="1562">
        <v>32</v>
      </c>
      <c r="U424" s="1563">
        <v>190</v>
      </c>
      <c r="V424" s="1564">
        <f>T424*U424</f>
        <v>6080</v>
      </c>
      <c r="W424" s="1562">
        <v>32</v>
      </c>
      <c r="X424" s="1563">
        <v>190</v>
      </c>
      <c r="Y424" s="1564">
        <f>W424*X424</f>
        <v>6080</v>
      </c>
      <c r="Z424" s="1562">
        <v>96</v>
      </c>
      <c r="AA424" s="1566">
        <v>6</v>
      </c>
      <c r="AB424" s="1565">
        <f>Z424*AA424</f>
        <v>576</v>
      </c>
      <c r="AE424" s="539">
        <f>Q424+T424+W424+Z424</f>
        <v>192</v>
      </c>
      <c r="AF424" s="540">
        <f>S424+V424+Y424+AB424</f>
        <v>18816</v>
      </c>
      <c r="AG424" s="701"/>
      <c r="AH424" s="367" t="s">
        <v>2278</v>
      </c>
      <c r="AI424" s="315"/>
      <c r="AJ424" s="315"/>
      <c r="AK424" s="315"/>
      <c r="AL424" s="315"/>
      <c r="AM424" s="315"/>
      <c r="AN424" s="315"/>
      <c r="AO424" s="315"/>
      <c r="AP424" s="315"/>
      <c r="AQ424" s="315"/>
      <c r="AR424" s="315"/>
      <c r="AS424" s="315"/>
      <c r="AT424" s="315"/>
      <c r="AU424" s="315"/>
      <c r="AV424" s="315"/>
      <c r="AW424" s="315"/>
      <c r="AX424" s="315"/>
      <c r="AY424" s="315"/>
      <c r="AZ424" s="315"/>
      <c r="BA424" s="315"/>
      <c r="BB424" s="413"/>
    </row>
    <row r="425" spans="1:56" s="1010" customFormat="1" ht="28.5" customHeight="1" x14ac:dyDescent="0.25">
      <c r="A425" s="1032"/>
      <c r="B425" s="1240" t="s">
        <v>849</v>
      </c>
      <c r="C425" s="945"/>
      <c r="D425" s="1708"/>
      <c r="E425" s="953"/>
      <c r="F425" s="1034"/>
      <c r="G425" s="1592"/>
      <c r="H425" s="624"/>
      <c r="I425" s="522"/>
      <c r="J425" s="523"/>
      <c r="K425" s="624"/>
      <c r="L425" s="522"/>
      <c r="M425" s="523"/>
      <c r="N425" s="624"/>
      <c r="O425" s="522"/>
      <c r="P425" s="523"/>
      <c r="Q425" s="624"/>
      <c r="R425" s="528"/>
      <c r="S425" s="529"/>
      <c r="T425" s="624"/>
      <c r="U425" s="528"/>
      <c r="V425" s="529"/>
      <c r="W425" s="624"/>
      <c r="X425" s="528"/>
      <c r="Y425" s="529"/>
      <c r="Z425" s="638"/>
      <c r="AA425" s="529"/>
      <c r="AB425" s="529"/>
      <c r="AC425" s="530"/>
      <c r="AD425" s="540"/>
      <c r="AE425" s="1048"/>
      <c r="AJ425" s="934"/>
      <c r="AK425" s="934"/>
      <c r="AL425" s="934"/>
      <c r="AM425" s="934"/>
      <c r="AN425" s="934"/>
      <c r="AO425" s="934"/>
      <c r="AP425" s="934"/>
      <c r="AQ425" s="934"/>
      <c r="AR425" s="934"/>
      <c r="AS425" s="934"/>
      <c r="AT425" s="934"/>
      <c r="AU425" s="934"/>
      <c r="AV425" s="934"/>
      <c r="AW425" s="934"/>
      <c r="AX425" s="934"/>
      <c r="AY425" s="934"/>
      <c r="AZ425" s="934"/>
      <c r="BA425" s="934"/>
      <c r="BB425" s="934"/>
      <c r="BC425" s="934"/>
    </row>
    <row r="426" spans="1:56" ht="46.5" customHeight="1" x14ac:dyDescent="0.25">
      <c r="A426" s="1255">
        <v>281</v>
      </c>
      <c r="B426" s="569" t="s">
        <v>1746</v>
      </c>
      <c r="C426" s="261" t="s">
        <v>101</v>
      </c>
      <c r="D426" s="1690" t="s">
        <v>1410</v>
      </c>
      <c r="E426" s="953">
        <v>46154</v>
      </c>
      <c r="F426" s="1056">
        <v>46157</v>
      </c>
      <c r="G426" s="1624" t="s">
        <v>301</v>
      </c>
      <c r="H426" s="538"/>
      <c r="I426" s="266"/>
      <c r="J426" s="252"/>
      <c r="K426" s="538"/>
      <c r="L426" s="266"/>
      <c r="M426" s="265"/>
      <c r="N426" s="538"/>
      <c r="O426" s="570"/>
      <c r="P426" s="265"/>
      <c r="Q426" s="538">
        <v>8</v>
      </c>
      <c r="R426" s="1255">
        <v>190</v>
      </c>
      <c r="S426" s="1261">
        <f t="shared" ref="S426:S438" si="163">Q426*R426</f>
        <v>1520</v>
      </c>
      <c r="T426" s="538">
        <v>8</v>
      </c>
      <c r="U426" s="1255">
        <v>190</v>
      </c>
      <c r="V426" s="1261">
        <f t="shared" ref="V426:V438" si="164">T426*U426</f>
        <v>1520</v>
      </c>
      <c r="W426" s="538">
        <v>8</v>
      </c>
      <c r="X426" s="1255">
        <v>190</v>
      </c>
      <c r="Y426" s="1261">
        <f t="shared" ref="Y426:Y438" si="165">W426*X426</f>
        <v>1520</v>
      </c>
      <c r="Z426" s="538">
        <v>24</v>
      </c>
      <c r="AA426" s="1261">
        <v>6</v>
      </c>
      <c r="AB426" s="1261">
        <f t="shared" ref="AB426:AB438" si="166">Z426*AA426</f>
        <v>144</v>
      </c>
      <c r="AC426" s="554">
        <f t="shared" ref="AC426:AC438" si="167">H426+K426+N426+Q426+T426+W426+Z426</f>
        <v>48</v>
      </c>
      <c r="AD426" s="540">
        <f t="shared" ref="AD426:AD438" si="168">J426+M426+P426+S426+V426+Y426+AB426</f>
        <v>4704</v>
      </c>
      <c r="AE426" s="1229"/>
      <c r="AF426" s="1004">
        <v>24</v>
      </c>
    </row>
    <row r="427" spans="1:56" ht="46.5" customHeight="1" x14ac:dyDescent="0.25">
      <c r="A427" s="560">
        <v>282</v>
      </c>
      <c r="B427" s="569" t="s">
        <v>37</v>
      </c>
      <c r="C427" s="261" t="s">
        <v>102</v>
      </c>
      <c r="D427" s="1722" t="s">
        <v>1411</v>
      </c>
      <c r="E427" s="953">
        <v>46175</v>
      </c>
      <c r="F427" s="1056">
        <v>46178</v>
      </c>
      <c r="G427" s="1624" t="s">
        <v>301</v>
      </c>
      <c r="H427" s="538"/>
      <c r="I427" s="266"/>
      <c r="J427" s="252"/>
      <c r="K427" s="538"/>
      <c r="L427" s="266"/>
      <c r="M427" s="781"/>
      <c r="N427" s="538"/>
      <c r="O427" s="570"/>
      <c r="P427" s="265"/>
      <c r="Q427" s="538">
        <v>12</v>
      </c>
      <c r="R427" s="1255">
        <v>190</v>
      </c>
      <c r="S427" s="1261">
        <f t="shared" si="163"/>
        <v>2280</v>
      </c>
      <c r="T427" s="538">
        <v>12</v>
      </c>
      <c r="U427" s="1255">
        <v>190</v>
      </c>
      <c r="V427" s="1261">
        <f t="shared" si="164"/>
        <v>2280</v>
      </c>
      <c r="W427" s="538">
        <v>12</v>
      </c>
      <c r="X427" s="1255">
        <v>190</v>
      </c>
      <c r="Y427" s="1261">
        <f t="shared" si="165"/>
        <v>2280</v>
      </c>
      <c r="Z427" s="538">
        <v>36</v>
      </c>
      <c r="AA427" s="1261">
        <v>6</v>
      </c>
      <c r="AB427" s="1261">
        <f t="shared" si="166"/>
        <v>216</v>
      </c>
      <c r="AC427" s="554">
        <f t="shared" si="167"/>
        <v>72</v>
      </c>
      <c r="AD427" s="540">
        <f t="shared" si="168"/>
        <v>7056</v>
      </c>
      <c r="AE427" s="1229"/>
      <c r="AF427" s="1004">
        <v>36</v>
      </c>
    </row>
    <row r="428" spans="1:56" ht="46.5" customHeight="1" x14ac:dyDescent="0.25">
      <c r="A428" s="1255">
        <v>283</v>
      </c>
      <c r="B428" s="569" t="s">
        <v>1175</v>
      </c>
      <c r="C428" s="261" t="s">
        <v>99</v>
      </c>
      <c r="D428" s="1722" t="s">
        <v>1411</v>
      </c>
      <c r="E428" s="953">
        <v>46104</v>
      </c>
      <c r="F428" s="1056">
        <v>46107</v>
      </c>
      <c r="G428" s="1624" t="s">
        <v>301</v>
      </c>
      <c r="H428" s="538"/>
      <c r="I428" s="266"/>
      <c r="J428" s="252"/>
      <c r="K428" s="538"/>
      <c r="L428" s="266"/>
      <c r="M428" s="781"/>
      <c r="N428" s="538"/>
      <c r="O428" s="570"/>
      <c r="P428" s="265"/>
      <c r="Q428" s="538">
        <v>11</v>
      </c>
      <c r="R428" s="1255">
        <v>190</v>
      </c>
      <c r="S428" s="1261">
        <f t="shared" si="163"/>
        <v>2090</v>
      </c>
      <c r="T428" s="538">
        <v>11</v>
      </c>
      <c r="U428" s="1255">
        <v>190</v>
      </c>
      <c r="V428" s="1261">
        <f t="shared" si="164"/>
        <v>2090</v>
      </c>
      <c r="W428" s="538">
        <v>11</v>
      </c>
      <c r="X428" s="1255">
        <v>190</v>
      </c>
      <c r="Y428" s="1261">
        <f t="shared" si="165"/>
        <v>2090</v>
      </c>
      <c r="Z428" s="538">
        <v>33</v>
      </c>
      <c r="AA428" s="1261">
        <v>6</v>
      </c>
      <c r="AB428" s="1261">
        <f t="shared" si="166"/>
        <v>198</v>
      </c>
      <c r="AC428" s="554">
        <f t="shared" si="167"/>
        <v>66</v>
      </c>
      <c r="AD428" s="540">
        <f t="shared" si="168"/>
        <v>6468</v>
      </c>
      <c r="AE428" s="1229"/>
    </row>
    <row r="429" spans="1:56" ht="46.5" customHeight="1" x14ac:dyDescent="0.25">
      <c r="A429" s="560">
        <v>284</v>
      </c>
      <c r="B429" s="569" t="s">
        <v>1175</v>
      </c>
      <c r="C429" s="261" t="s">
        <v>99</v>
      </c>
      <c r="D429" s="1722" t="s">
        <v>1412</v>
      </c>
      <c r="E429" s="953">
        <v>46189</v>
      </c>
      <c r="F429" s="1056">
        <v>46192</v>
      </c>
      <c r="G429" s="1624" t="s">
        <v>301</v>
      </c>
      <c r="H429" s="538"/>
      <c r="I429" s="266"/>
      <c r="J429" s="252"/>
      <c r="K429" s="538"/>
      <c r="L429" s="266"/>
      <c r="M429" s="781"/>
      <c r="N429" s="538"/>
      <c r="O429" s="570"/>
      <c r="P429" s="265"/>
      <c r="Q429" s="538">
        <v>9</v>
      </c>
      <c r="R429" s="1255">
        <v>190</v>
      </c>
      <c r="S429" s="1261">
        <f t="shared" si="163"/>
        <v>1710</v>
      </c>
      <c r="T429" s="538">
        <v>9</v>
      </c>
      <c r="U429" s="1255">
        <v>190</v>
      </c>
      <c r="V429" s="1261">
        <f t="shared" si="164"/>
        <v>1710</v>
      </c>
      <c r="W429" s="538">
        <v>9</v>
      </c>
      <c r="X429" s="1255">
        <v>190</v>
      </c>
      <c r="Y429" s="1261">
        <f t="shared" si="165"/>
        <v>1710</v>
      </c>
      <c r="Z429" s="538">
        <v>27</v>
      </c>
      <c r="AA429" s="1261">
        <v>6</v>
      </c>
      <c r="AB429" s="1261">
        <f t="shared" si="166"/>
        <v>162</v>
      </c>
      <c r="AC429" s="554">
        <f t="shared" si="167"/>
        <v>54</v>
      </c>
      <c r="AD429" s="540">
        <f t="shared" si="168"/>
        <v>5292</v>
      </c>
      <c r="AE429" s="1229"/>
    </row>
    <row r="430" spans="1:56" ht="46.5" customHeight="1" x14ac:dyDescent="0.25">
      <c r="A430" s="1255">
        <v>285</v>
      </c>
      <c r="B430" s="569" t="s">
        <v>1360</v>
      </c>
      <c r="C430" s="261" t="s">
        <v>102</v>
      </c>
      <c r="D430" s="1722" t="s">
        <v>1411</v>
      </c>
      <c r="E430" s="953">
        <v>46104</v>
      </c>
      <c r="F430" s="1056">
        <v>46107</v>
      </c>
      <c r="G430" s="1624" t="s">
        <v>301</v>
      </c>
      <c r="H430" s="538"/>
      <c r="I430" s="266"/>
      <c r="J430" s="252"/>
      <c r="K430" s="538"/>
      <c r="L430" s="266"/>
      <c r="M430" s="781"/>
      <c r="N430" s="538"/>
      <c r="O430" s="570"/>
      <c r="P430" s="265"/>
      <c r="Q430" s="538">
        <v>8</v>
      </c>
      <c r="R430" s="1255">
        <v>190</v>
      </c>
      <c r="S430" s="1261">
        <f t="shared" si="163"/>
        <v>1520</v>
      </c>
      <c r="T430" s="538">
        <v>8</v>
      </c>
      <c r="U430" s="1255">
        <v>190</v>
      </c>
      <c r="V430" s="1261">
        <f t="shared" si="164"/>
        <v>1520</v>
      </c>
      <c r="W430" s="538">
        <v>8</v>
      </c>
      <c r="X430" s="1255">
        <v>190</v>
      </c>
      <c r="Y430" s="1261">
        <f t="shared" si="165"/>
        <v>1520</v>
      </c>
      <c r="Z430" s="538">
        <v>24</v>
      </c>
      <c r="AA430" s="1261">
        <v>6</v>
      </c>
      <c r="AB430" s="1261">
        <f t="shared" si="166"/>
        <v>144</v>
      </c>
      <c r="AC430" s="554">
        <f t="shared" si="167"/>
        <v>48</v>
      </c>
      <c r="AD430" s="540">
        <f t="shared" si="168"/>
        <v>4704</v>
      </c>
      <c r="AE430" s="1229"/>
    </row>
    <row r="431" spans="1:56" ht="46.5" customHeight="1" x14ac:dyDescent="0.25">
      <c r="A431" s="560">
        <v>286</v>
      </c>
      <c r="B431" s="569" t="s">
        <v>1293</v>
      </c>
      <c r="C431" s="261" t="s">
        <v>102</v>
      </c>
      <c r="D431" s="1690" t="s">
        <v>1410</v>
      </c>
      <c r="E431" s="953">
        <v>46203</v>
      </c>
      <c r="F431" s="1056">
        <v>46208</v>
      </c>
      <c r="G431" s="1624" t="s">
        <v>367</v>
      </c>
      <c r="H431" s="538"/>
      <c r="I431" s="266"/>
      <c r="J431" s="252"/>
      <c r="K431" s="556"/>
      <c r="L431" s="266"/>
      <c r="M431" s="781"/>
      <c r="N431" s="556"/>
      <c r="O431" s="570"/>
      <c r="P431" s="265"/>
      <c r="Q431" s="538">
        <v>8</v>
      </c>
      <c r="R431" s="1255">
        <v>190</v>
      </c>
      <c r="S431" s="1261">
        <f t="shared" si="163"/>
        <v>1520</v>
      </c>
      <c r="T431" s="538">
        <v>8</v>
      </c>
      <c r="U431" s="1255">
        <v>190</v>
      </c>
      <c r="V431" s="1261">
        <f t="shared" si="164"/>
        <v>1520</v>
      </c>
      <c r="W431" s="538">
        <v>8</v>
      </c>
      <c r="X431" s="1255">
        <v>190</v>
      </c>
      <c r="Y431" s="1261">
        <f t="shared" si="165"/>
        <v>1520</v>
      </c>
      <c r="Z431" s="538">
        <v>24</v>
      </c>
      <c r="AA431" s="1261">
        <v>6</v>
      </c>
      <c r="AB431" s="1261">
        <f t="shared" si="166"/>
        <v>144</v>
      </c>
      <c r="AC431" s="554">
        <f t="shared" si="167"/>
        <v>48</v>
      </c>
      <c r="AD431" s="540">
        <f t="shared" si="168"/>
        <v>4704</v>
      </c>
      <c r="AE431" s="1229"/>
    </row>
    <row r="432" spans="1:56" ht="46.5" customHeight="1" x14ac:dyDescent="0.25">
      <c r="A432" s="1255">
        <v>287</v>
      </c>
      <c r="B432" s="569" t="s">
        <v>1556</v>
      </c>
      <c r="C432" s="261" t="s">
        <v>100</v>
      </c>
      <c r="D432" s="1690" t="s">
        <v>1410</v>
      </c>
      <c r="E432" s="953">
        <v>46224</v>
      </c>
      <c r="F432" s="1056">
        <v>46227</v>
      </c>
      <c r="G432" s="1624" t="s">
        <v>301</v>
      </c>
      <c r="H432" s="538"/>
      <c r="I432" s="266"/>
      <c r="J432" s="252"/>
      <c r="K432" s="556"/>
      <c r="L432" s="266"/>
      <c r="M432" s="781"/>
      <c r="N432" s="556"/>
      <c r="O432" s="570"/>
      <c r="P432" s="265"/>
      <c r="Q432" s="538">
        <v>8</v>
      </c>
      <c r="R432" s="1255">
        <v>190</v>
      </c>
      <c r="S432" s="1261">
        <f t="shared" si="163"/>
        <v>1520</v>
      </c>
      <c r="T432" s="538">
        <v>8</v>
      </c>
      <c r="U432" s="1255">
        <v>190</v>
      </c>
      <c r="V432" s="1261">
        <f t="shared" si="164"/>
        <v>1520</v>
      </c>
      <c r="W432" s="538">
        <v>8</v>
      </c>
      <c r="X432" s="1255">
        <v>190</v>
      </c>
      <c r="Y432" s="1261">
        <f t="shared" si="165"/>
        <v>1520</v>
      </c>
      <c r="Z432" s="538">
        <v>24</v>
      </c>
      <c r="AA432" s="1261">
        <v>6</v>
      </c>
      <c r="AB432" s="1261">
        <f t="shared" si="166"/>
        <v>144</v>
      </c>
      <c r="AC432" s="554">
        <f t="shared" si="167"/>
        <v>48</v>
      </c>
      <c r="AD432" s="540">
        <f t="shared" si="168"/>
        <v>4704</v>
      </c>
      <c r="AE432" s="1229"/>
    </row>
    <row r="433" spans="1:56" ht="46.5" customHeight="1" x14ac:dyDescent="0.25">
      <c r="A433" s="560">
        <v>288</v>
      </c>
      <c r="B433" s="569" t="s">
        <v>1175</v>
      </c>
      <c r="C433" s="261" t="s">
        <v>99</v>
      </c>
      <c r="D433" s="1690" t="s">
        <v>1558</v>
      </c>
      <c r="E433" s="953">
        <v>46196</v>
      </c>
      <c r="F433" s="1056">
        <v>46199</v>
      </c>
      <c r="G433" s="1624" t="s">
        <v>301</v>
      </c>
      <c r="H433" s="538"/>
      <c r="I433" s="266"/>
      <c r="J433" s="252"/>
      <c r="K433" s="563"/>
      <c r="L433" s="266"/>
      <c r="M433" s="781"/>
      <c r="N433" s="563"/>
      <c r="O433" s="266"/>
      <c r="P433" s="265"/>
      <c r="Q433" s="538">
        <v>9</v>
      </c>
      <c r="R433" s="1255">
        <v>190</v>
      </c>
      <c r="S433" s="1261">
        <f t="shared" si="163"/>
        <v>1710</v>
      </c>
      <c r="T433" s="538">
        <v>9</v>
      </c>
      <c r="U433" s="1255">
        <v>190</v>
      </c>
      <c r="V433" s="1261">
        <f t="shared" si="164"/>
        <v>1710</v>
      </c>
      <c r="W433" s="538">
        <v>9</v>
      </c>
      <c r="X433" s="1255">
        <v>190</v>
      </c>
      <c r="Y433" s="1261">
        <f t="shared" si="165"/>
        <v>1710</v>
      </c>
      <c r="Z433" s="538">
        <v>27</v>
      </c>
      <c r="AA433" s="1261">
        <v>6</v>
      </c>
      <c r="AB433" s="1261">
        <f t="shared" si="166"/>
        <v>162</v>
      </c>
      <c r="AC433" s="554">
        <f t="shared" si="167"/>
        <v>54</v>
      </c>
      <c r="AD433" s="540">
        <f t="shared" si="168"/>
        <v>5292</v>
      </c>
      <c r="AE433" s="1229"/>
    </row>
    <row r="434" spans="1:56" ht="46.5" customHeight="1" x14ac:dyDescent="0.25">
      <c r="A434" s="1255">
        <v>289</v>
      </c>
      <c r="B434" s="569" t="s">
        <v>1949</v>
      </c>
      <c r="C434" s="261" t="s">
        <v>102</v>
      </c>
      <c r="D434" s="1690" t="s">
        <v>1558</v>
      </c>
      <c r="E434" s="953">
        <v>46196</v>
      </c>
      <c r="F434" s="1056">
        <v>46199</v>
      </c>
      <c r="G434" s="1624" t="s">
        <v>301</v>
      </c>
      <c r="H434" s="538"/>
      <c r="I434" s="266"/>
      <c r="J434" s="252"/>
      <c r="K434" s="563"/>
      <c r="L434" s="266"/>
      <c r="M434" s="781"/>
      <c r="N434" s="563"/>
      <c r="O434" s="570"/>
      <c r="P434" s="265"/>
      <c r="Q434" s="538">
        <v>8</v>
      </c>
      <c r="R434" s="1255">
        <v>190</v>
      </c>
      <c r="S434" s="1261">
        <f t="shared" si="163"/>
        <v>1520</v>
      </c>
      <c r="T434" s="538">
        <v>8</v>
      </c>
      <c r="U434" s="1255">
        <v>190</v>
      </c>
      <c r="V434" s="1261">
        <f t="shared" si="164"/>
        <v>1520</v>
      </c>
      <c r="W434" s="538">
        <v>8</v>
      </c>
      <c r="X434" s="1255">
        <v>190</v>
      </c>
      <c r="Y434" s="1261">
        <f t="shared" si="165"/>
        <v>1520</v>
      </c>
      <c r="Z434" s="538">
        <v>24</v>
      </c>
      <c r="AA434" s="1261">
        <v>6</v>
      </c>
      <c r="AB434" s="1261">
        <f t="shared" si="166"/>
        <v>144</v>
      </c>
      <c r="AC434" s="554">
        <f t="shared" si="167"/>
        <v>48</v>
      </c>
      <c r="AD434" s="540">
        <f t="shared" si="168"/>
        <v>4704</v>
      </c>
      <c r="AE434" s="1229"/>
    </row>
    <row r="435" spans="1:56" ht="46.5" customHeight="1" x14ac:dyDescent="0.25">
      <c r="A435" s="560">
        <v>290</v>
      </c>
      <c r="B435" s="569" t="s">
        <v>1174</v>
      </c>
      <c r="C435" s="261" t="s">
        <v>99</v>
      </c>
      <c r="D435" s="1722" t="s">
        <v>1412</v>
      </c>
      <c r="E435" s="953">
        <v>46237</v>
      </c>
      <c r="F435" s="1056">
        <v>46240</v>
      </c>
      <c r="G435" s="1624" t="s">
        <v>301</v>
      </c>
      <c r="H435" s="538"/>
      <c r="I435" s="266"/>
      <c r="J435" s="252"/>
      <c r="K435" s="563"/>
      <c r="L435" s="266"/>
      <c r="M435" s="781"/>
      <c r="N435" s="563"/>
      <c r="O435" s="266"/>
      <c r="P435" s="265"/>
      <c r="Q435" s="538">
        <v>8</v>
      </c>
      <c r="R435" s="1255">
        <v>190</v>
      </c>
      <c r="S435" s="1261">
        <f t="shared" si="163"/>
        <v>1520</v>
      </c>
      <c r="T435" s="538">
        <v>8</v>
      </c>
      <c r="U435" s="1255">
        <v>190</v>
      </c>
      <c r="V435" s="1261">
        <f t="shared" si="164"/>
        <v>1520</v>
      </c>
      <c r="W435" s="538">
        <v>12</v>
      </c>
      <c r="X435" s="1255">
        <v>190</v>
      </c>
      <c r="Y435" s="1261">
        <f t="shared" si="165"/>
        <v>2280</v>
      </c>
      <c r="Z435" s="538">
        <v>28</v>
      </c>
      <c r="AA435" s="1261">
        <v>6</v>
      </c>
      <c r="AB435" s="1261">
        <f t="shared" si="166"/>
        <v>168</v>
      </c>
      <c r="AC435" s="554">
        <f t="shared" si="167"/>
        <v>56</v>
      </c>
      <c r="AD435" s="540">
        <f t="shared" si="168"/>
        <v>5488</v>
      </c>
      <c r="AE435" s="1229"/>
    </row>
    <row r="436" spans="1:56" ht="46.5" customHeight="1" x14ac:dyDescent="0.25">
      <c r="A436" s="1255">
        <v>291</v>
      </c>
      <c r="B436" s="569" t="s">
        <v>1174</v>
      </c>
      <c r="C436" s="261" t="s">
        <v>99</v>
      </c>
      <c r="D436" s="1722" t="s">
        <v>1411</v>
      </c>
      <c r="E436" s="953">
        <v>46279</v>
      </c>
      <c r="F436" s="1056">
        <v>46282</v>
      </c>
      <c r="G436" s="1624" t="s">
        <v>301</v>
      </c>
      <c r="H436" s="538"/>
      <c r="I436" s="266"/>
      <c r="J436" s="252"/>
      <c r="K436" s="563"/>
      <c r="L436" s="266"/>
      <c r="M436" s="781"/>
      <c r="N436" s="563"/>
      <c r="O436" s="266"/>
      <c r="P436" s="265"/>
      <c r="Q436" s="538">
        <v>12</v>
      </c>
      <c r="R436" s="1255">
        <v>190</v>
      </c>
      <c r="S436" s="1261">
        <f t="shared" si="163"/>
        <v>2280</v>
      </c>
      <c r="T436" s="538">
        <v>12</v>
      </c>
      <c r="U436" s="1255">
        <v>190</v>
      </c>
      <c r="V436" s="1261">
        <f t="shared" si="164"/>
        <v>2280</v>
      </c>
      <c r="W436" s="538">
        <v>16</v>
      </c>
      <c r="X436" s="1255">
        <v>190</v>
      </c>
      <c r="Y436" s="1261">
        <f t="shared" si="165"/>
        <v>3040</v>
      </c>
      <c r="Z436" s="538">
        <v>40</v>
      </c>
      <c r="AA436" s="1261">
        <v>6</v>
      </c>
      <c r="AB436" s="1261">
        <f t="shared" si="166"/>
        <v>240</v>
      </c>
      <c r="AC436" s="554">
        <f t="shared" si="167"/>
        <v>80</v>
      </c>
      <c r="AD436" s="540">
        <f t="shared" si="168"/>
        <v>7840</v>
      </c>
      <c r="AE436" s="1229"/>
    </row>
    <row r="437" spans="1:56" ht="46.5" customHeight="1" x14ac:dyDescent="0.25">
      <c r="A437" s="560">
        <v>292</v>
      </c>
      <c r="B437" s="569" t="s">
        <v>1176</v>
      </c>
      <c r="C437" s="261" t="s">
        <v>100</v>
      </c>
      <c r="D437" s="1690" t="s">
        <v>1410</v>
      </c>
      <c r="E437" s="953">
        <v>46307</v>
      </c>
      <c r="F437" s="1056">
        <v>46310</v>
      </c>
      <c r="G437" s="1624" t="s">
        <v>301</v>
      </c>
      <c r="H437" s="538"/>
      <c r="I437" s="266"/>
      <c r="J437" s="252"/>
      <c r="K437" s="563"/>
      <c r="L437" s="266"/>
      <c r="M437" s="781"/>
      <c r="N437" s="563"/>
      <c r="O437" s="266"/>
      <c r="P437" s="265"/>
      <c r="Q437" s="538">
        <v>12</v>
      </c>
      <c r="R437" s="1255">
        <v>190</v>
      </c>
      <c r="S437" s="1261">
        <f t="shared" si="163"/>
        <v>2280</v>
      </c>
      <c r="T437" s="538">
        <v>12</v>
      </c>
      <c r="U437" s="1255">
        <v>190</v>
      </c>
      <c r="V437" s="1261">
        <f t="shared" si="164"/>
        <v>2280</v>
      </c>
      <c r="W437" s="538">
        <v>16</v>
      </c>
      <c r="X437" s="1255">
        <v>190</v>
      </c>
      <c r="Y437" s="1261">
        <f t="shared" si="165"/>
        <v>3040</v>
      </c>
      <c r="Z437" s="538">
        <v>40</v>
      </c>
      <c r="AA437" s="1261">
        <v>6</v>
      </c>
      <c r="AB437" s="1261">
        <f t="shared" si="166"/>
        <v>240</v>
      </c>
      <c r="AC437" s="554">
        <f t="shared" si="167"/>
        <v>80</v>
      </c>
      <c r="AD437" s="540">
        <f t="shared" si="168"/>
        <v>7840</v>
      </c>
      <c r="AE437" s="1229"/>
    </row>
    <row r="438" spans="1:56" ht="46.5" customHeight="1" x14ac:dyDescent="0.25">
      <c r="A438" s="1255">
        <v>293</v>
      </c>
      <c r="B438" s="1086" t="s">
        <v>1413</v>
      </c>
      <c r="C438" s="1236" t="s">
        <v>102</v>
      </c>
      <c r="D438" s="1697" t="s">
        <v>1410</v>
      </c>
      <c r="E438" s="953">
        <v>46364</v>
      </c>
      <c r="F438" s="1056">
        <v>46367</v>
      </c>
      <c r="G438" s="1598" t="s">
        <v>301</v>
      </c>
      <c r="H438" s="556"/>
      <c r="I438" s="572"/>
      <c r="J438" s="278"/>
      <c r="K438" s="564"/>
      <c r="L438" s="572"/>
      <c r="M438" s="299"/>
      <c r="N438" s="564"/>
      <c r="O438" s="565"/>
      <c r="P438" s="288"/>
      <c r="Q438" s="556">
        <v>8</v>
      </c>
      <c r="R438" s="1237">
        <v>190</v>
      </c>
      <c r="S438" s="290">
        <f t="shared" si="163"/>
        <v>1520</v>
      </c>
      <c r="T438" s="556">
        <v>8</v>
      </c>
      <c r="U438" s="1237">
        <v>190</v>
      </c>
      <c r="V438" s="290">
        <f t="shared" si="164"/>
        <v>1520</v>
      </c>
      <c r="W438" s="556">
        <v>8</v>
      </c>
      <c r="X438" s="1237">
        <v>190</v>
      </c>
      <c r="Y438" s="290">
        <f t="shared" si="165"/>
        <v>1520</v>
      </c>
      <c r="Z438" s="556">
        <v>24</v>
      </c>
      <c r="AA438" s="290">
        <v>6</v>
      </c>
      <c r="AB438" s="290">
        <f t="shared" si="166"/>
        <v>144</v>
      </c>
      <c r="AC438" s="558">
        <f t="shared" si="167"/>
        <v>48</v>
      </c>
      <c r="AD438" s="540">
        <f t="shared" si="168"/>
        <v>4704</v>
      </c>
      <c r="AE438" s="1226"/>
    </row>
    <row r="439" spans="1:56" s="367" customFormat="1" ht="33.75" customHeight="1" x14ac:dyDescent="0.3">
      <c r="A439" s="870">
        <v>60</v>
      </c>
      <c r="B439" s="1381" t="s">
        <v>1219</v>
      </c>
      <c r="C439" s="1379" t="s">
        <v>101</v>
      </c>
      <c r="D439" s="1383" t="s">
        <v>1410</v>
      </c>
      <c r="E439" s="1404">
        <v>46063</v>
      </c>
      <c r="F439" s="1404">
        <v>46066</v>
      </c>
      <c r="G439" s="1427" t="s">
        <v>301</v>
      </c>
      <c r="H439" s="1424"/>
      <c r="I439" s="1394"/>
      <c r="J439" s="1393"/>
      <c r="K439" s="1424"/>
      <c r="L439" s="1394"/>
      <c r="M439" s="1395"/>
      <c r="N439" s="1424"/>
      <c r="O439" s="1396"/>
      <c r="P439" s="1395"/>
      <c r="Q439" s="1424">
        <v>12</v>
      </c>
      <c r="R439" s="1385">
        <v>190</v>
      </c>
      <c r="S439" s="1386">
        <f>Q439*R439</f>
        <v>2280</v>
      </c>
      <c r="T439" s="1424">
        <v>12</v>
      </c>
      <c r="U439" s="1385">
        <v>190</v>
      </c>
      <c r="V439" s="1386">
        <f>T439*U439</f>
        <v>2280</v>
      </c>
      <c r="W439" s="1424">
        <v>16</v>
      </c>
      <c r="X439" s="1385">
        <v>190</v>
      </c>
      <c r="Y439" s="1386">
        <f>W439*X439</f>
        <v>3040</v>
      </c>
      <c r="Z439" s="1424">
        <v>40</v>
      </c>
      <c r="AA439" s="1386">
        <v>6</v>
      </c>
      <c r="AB439" s="1386">
        <f>Z439*AA439</f>
        <v>240</v>
      </c>
      <c r="AE439" s="539">
        <f>H439+K439+N439+Q439+T439+W439+Z439</f>
        <v>80</v>
      </c>
      <c r="AF439" s="540">
        <f>J439+M439+P439+S439+V439+Y439+AB439</f>
        <v>7840</v>
      </c>
      <c r="AG439" s="699"/>
      <c r="AH439" s="367" t="s">
        <v>2271</v>
      </c>
      <c r="AI439" s="315"/>
      <c r="AJ439" s="315"/>
      <c r="AK439" s="315"/>
      <c r="AL439" s="315"/>
      <c r="AM439" s="315"/>
      <c r="AN439" s="315"/>
      <c r="AO439" s="315"/>
      <c r="AP439" s="315"/>
      <c r="AQ439" s="315"/>
      <c r="AR439" s="315"/>
      <c r="AS439" s="315"/>
      <c r="AT439" s="315"/>
      <c r="AU439" s="315"/>
      <c r="AV439" s="315"/>
      <c r="AW439" s="315"/>
      <c r="AX439" s="315"/>
      <c r="AY439" s="315"/>
      <c r="AZ439" s="315"/>
      <c r="BA439" s="315"/>
      <c r="BB439" s="413"/>
    </row>
    <row r="440" spans="1:56" s="367" customFormat="1" ht="46.5" customHeight="1" x14ac:dyDescent="0.3">
      <c r="A440" s="870">
        <v>61</v>
      </c>
      <c r="B440" s="1381" t="s">
        <v>1174</v>
      </c>
      <c r="C440" s="1379" t="s">
        <v>99</v>
      </c>
      <c r="D440" s="1383" t="s">
        <v>1557</v>
      </c>
      <c r="E440" s="1404">
        <v>46041</v>
      </c>
      <c r="F440" s="1404">
        <v>46044</v>
      </c>
      <c r="G440" s="1427" t="s">
        <v>301</v>
      </c>
      <c r="H440" s="1424"/>
      <c r="I440" s="1394"/>
      <c r="J440" s="1393"/>
      <c r="K440" s="1406"/>
      <c r="L440" s="1394"/>
      <c r="M440" s="1395"/>
      <c r="N440" s="1406"/>
      <c r="O440" s="1394"/>
      <c r="P440" s="1395"/>
      <c r="Q440" s="1424">
        <v>8</v>
      </c>
      <c r="R440" s="1385">
        <v>190</v>
      </c>
      <c r="S440" s="1386">
        <f>Q440*R440</f>
        <v>1520</v>
      </c>
      <c r="T440" s="1424">
        <v>8</v>
      </c>
      <c r="U440" s="1385">
        <v>190</v>
      </c>
      <c r="V440" s="1386">
        <f>T440*U440</f>
        <v>1520</v>
      </c>
      <c r="W440" s="1424">
        <v>12</v>
      </c>
      <c r="X440" s="1385">
        <v>190</v>
      </c>
      <c r="Y440" s="1386">
        <f>W440*X440</f>
        <v>2280</v>
      </c>
      <c r="Z440" s="1424">
        <v>28</v>
      </c>
      <c r="AA440" s="1386">
        <v>6</v>
      </c>
      <c r="AB440" s="1386">
        <f>Z440*AA440</f>
        <v>168</v>
      </c>
      <c r="AE440" s="539">
        <f>H440+K440+N440+Q440+T440+W440+Z440</f>
        <v>56</v>
      </c>
      <c r="AF440" s="540">
        <f>J440+M440+P440+S440+V440+Y440+AB440</f>
        <v>5488</v>
      </c>
      <c r="AG440" s="699"/>
      <c r="AH440" s="367" t="s">
        <v>2271</v>
      </c>
      <c r="AI440" s="315"/>
      <c r="AJ440" s="315"/>
      <c r="AK440" s="315"/>
      <c r="AL440" s="315"/>
      <c r="AM440" s="315"/>
      <c r="AN440" s="315"/>
      <c r="AO440" s="315"/>
      <c r="AP440" s="315"/>
      <c r="AQ440" s="315"/>
      <c r="AR440" s="315"/>
      <c r="AS440" s="315"/>
      <c r="AT440" s="315"/>
      <c r="AU440" s="315"/>
      <c r="AV440" s="315"/>
      <c r="AW440" s="315"/>
      <c r="AX440" s="315"/>
      <c r="AY440" s="315"/>
      <c r="AZ440" s="315"/>
      <c r="BA440" s="315"/>
      <c r="BB440" s="413"/>
    </row>
    <row r="441" spans="1:56" s="1016" customFormat="1" ht="33" customHeight="1" x14ac:dyDescent="0.25">
      <c r="A441" s="321"/>
      <c r="B441" s="543" t="s">
        <v>1139</v>
      </c>
      <c r="C441" s="601"/>
      <c r="D441" s="1700"/>
      <c r="E441" s="953"/>
      <c r="F441" s="1043"/>
      <c r="G441" s="1596"/>
      <c r="H441" s="639"/>
      <c r="I441" s="640"/>
      <c r="J441" s="639"/>
      <c r="K441" s="639"/>
      <c r="L441" s="640"/>
      <c r="M441" s="639"/>
      <c r="N441" s="639"/>
      <c r="O441" s="640"/>
      <c r="P441" s="639"/>
      <c r="Q441" s="639"/>
      <c r="R441" s="487"/>
      <c r="S441" s="1251"/>
      <c r="T441" s="641"/>
      <c r="U441" s="487"/>
      <c r="V441" s="1251"/>
      <c r="W441" s="641"/>
      <c r="X441" s="487"/>
      <c r="Y441" s="1251"/>
      <c r="Z441" s="641"/>
      <c r="AA441" s="487"/>
      <c r="AB441" s="1251"/>
      <c r="AC441" s="608"/>
      <c r="AD441" s="636"/>
      <c r="AE441" s="1044"/>
      <c r="AJ441" s="934"/>
      <c r="AK441" s="934"/>
      <c r="AL441" s="934"/>
      <c r="AM441" s="934"/>
      <c r="AN441" s="934"/>
      <c r="AO441" s="934"/>
      <c r="AP441" s="934"/>
      <c r="AQ441" s="934"/>
      <c r="AR441" s="934"/>
      <c r="AS441" s="934"/>
      <c r="AT441" s="934"/>
      <c r="AU441" s="934"/>
      <c r="AV441" s="934"/>
      <c r="AW441" s="934"/>
      <c r="AX441" s="934"/>
      <c r="AY441" s="934"/>
      <c r="AZ441" s="934"/>
      <c r="BA441" s="934"/>
      <c r="BB441" s="934"/>
      <c r="BC441" s="934"/>
    </row>
    <row r="442" spans="1:56" s="790" customFormat="1" ht="104.25" customHeight="1" x14ac:dyDescent="0.25">
      <c r="A442" s="1255">
        <v>294</v>
      </c>
      <c r="B442" s="1236" t="s">
        <v>1969</v>
      </c>
      <c r="C442" s="1086" t="s">
        <v>102</v>
      </c>
      <c r="D442" s="1690" t="s">
        <v>1616</v>
      </c>
      <c r="E442" s="953">
        <v>46272</v>
      </c>
      <c r="F442" s="953">
        <v>46276</v>
      </c>
      <c r="G442" s="1089" t="s">
        <v>1404</v>
      </c>
      <c r="H442" s="288"/>
      <c r="I442" s="565"/>
      <c r="J442" s="288"/>
      <c r="K442" s="288"/>
      <c r="L442" s="565"/>
      <c r="M442" s="288"/>
      <c r="N442" s="288"/>
      <c r="O442" s="565"/>
      <c r="P442" s="288"/>
      <c r="Q442" s="556">
        <v>50</v>
      </c>
      <c r="R442" s="1237">
        <v>190</v>
      </c>
      <c r="S442" s="290">
        <f t="shared" ref="S442:S450" si="169">Q442*R442</f>
        <v>9500</v>
      </c>
      <c r="T442" s="556">
        <v>50</v>
      </c>
      <c r="U442" s="1237">
        <v>190</v>
      </c>
      <c r="V442" s="290">
        <f t="shared" ref="V442:V450" si="170">T442*U442</f>
        <v>9500</v>
      </c>
      <c r="W442" s="556">
        <v>50</v>
      </c>
      <c r="X442" s="1237">
        <v>190</v>
      </c>
      <c r="Y442" s="290">
        <f t="shared" ref="Y442:Y450" si="171">W442*X442</f>
        <v>9500</v>
      </c>
      <c r="Z442" s="556">
        <v>150</v>
      </c>
      <c r="AA442" s="290">
        <v>6</v>
      </c>
      <c r="AB442" s="290">
        <f t="shared" ref="AB442:AB450" si="172">Z442*AA442</f>
        <v>900</v>
      </c>
      <c r="AC442" s="558">
        <f>H442+K442+N442+Q442+T442+W442+Z442</f>
        <v>300</v>
      </c>
      <c r="AD442" s="540">
        <f>J442+M442+P442+S442+V442+Y442+AB442</f>
        <v>29400</v>
      </c>
      <c r="AE442" s="1020"/>
      <c r="AI442" s="1021"/>
      <c r="AJ442" s="934"/>
      <c r="AK442" s="934"/>
      <c r="AL442" s="934"/>
      <c r="AM442" s="934"/>
      <c r="AN442" s="934"/>
      <c r="AO442" s="934"/>
      <c r="AP442" s="934"/>
      <c r="AQ442" s="934"/>
      <c r="AR442" s="934"/>
      <c r="AS442" s="934"/>
      <c r="AT442" s="934"/>
      <c r="AU442" s="934"/>
      <c r="AV442" s="934"/>
      <c r="AW442" s="934"/>
      <c r="AX442" s="934"/>
      <c r="AY442" s="934"/>
      <c r="AZ442" s="934"/>
      <c r="BA442" s="934"/>
      <c r="BB442" s="934"/>
      <c r="BC442" s="934"/>
      <c r="BD442" s="1031"/>
    </row>
    <row r="443" spans="1:56" ht="103.5" customHeight="1" x14ac:dyDescent="0.25">
      <c r="A443" s="560">
        <v>295</v>
      </c>
      <c r="B443" s="261" t="s">
        <v>1405</v>
      </c>
      <c r="C443" s="569" t="s">
        <v>99</v>
      </c>
      <c r="D443" s="1690" t="s">
        <v>1616</v>
      </c>
      <c r="E443" s="953">
        <v>46315</v>
      </c>
      <c r="F443" s="953">
        <v>46317</v>
      </c>
      <c r="G443" s="1086" t="s">
        <v>2068</v>
      </c>
      <c r="H443" s="252">
        <v>4</v>
      </c>
      <c r="I443" s="266">
        <v>3400</v>
      </c>
      <c r="J443" s="252">
        <f>H443*I443</f>
        <v>13600</v>
      </c>
      <c r="K443" s="252">
        <v>4</v>
      </c>
      <c r="L443" s="266">
        <v>3000</v>
      </c>
      <c r="M443" s="265">
        <f>K443*L443</f>
        <v>12000</v>
      </c>
      <c r="N443" s="252">
        <v>4</v>
      </c>
      <c r="O443" s="570">
        <v>2900</v>
      </c>
      <c r="P443" s="265">
        <f>N443*O443</f>
        <v>11600</v>
      </c>
      <c r="Q443" s="252">
        <v>4</v>
      </c>
      <c r="R443" s="1255">
        <v>190</v>
      </c>
      <c r="S443" s="1261">
        <f t="shared" si="169"/>
        <v>760</v>
      </c>
      <c r="T443" s="252">
        <v>4</v>
      </c>
      <c r="U443" s="1255">
        <v>190</v>
      </c>
      <c r="V443" s="1261">
        <f t="shared" si="170"/>
        <v>760</v>
      </c>
      <c r="W443" s="252">
        <v>4</v>
      </c>
      <c r="X443" s="1255">
        <v>190</v>
      </c>
      <c r="Y443" s="1261">
        <f t="shared" si="171"/>
        <v>760</v>
      </c>
      <c r="Z443" s="265">
        <v>16</v>
      </c>
      <c r="AA443" s="1255">
        <v>6</v>
      </c>
      <c r="AB443" s="1261">
        <f t="shared" si="172"/>
        <v>96</v>
      </c>
      <c r="AC443" s="683">
        <f>H443+K443+N443+Q443+T443+W443+Z443</f>
        <v>40</v>
      </c>
      <c r="AD443" s="636">
        <f>J443+M443+P443+S443+V443+Y443+AB443</f>
        <v>39576</v>
      </c>
      <c r="AE443" s="1229"/>
    </row>
    <row r="444" spans="1:56" ht="93" customHeight="1" x14ac:dyDescent="0.25">
      <c r="A444" s="1255">
        <v>296</v>
      </c>
      <c r="B444" s="261" t="s">
        <v>174</v>
      </c>
      <c r="C444" s="569" t="s">
        <v>99</v>
      </c>
      <c r="D444" s="1690" t="s">
        <v>1616</v>
      </c>
      <c r="E444" s="953">
        <v>46321</v>
      </c>
      <c r="F444" s="953">
        <v>46325</v>
      </c>
      <c r="G444" s="1086" t="s">
        <v>2069</v>
      </c>
      <c r="H444" s="252">
        <v>8</v>
      </c>
      <c r="I444" s="266">
        <v>3400</v>
      </c>
      <c r="J444" s="252">
        <f>H444*I444</f>
        <v>27200</v>
      </c>
      <c r="K444" s="252">
        <v>8</v>
      </c>
      <c r="L444" s="266">
        <v>3000</v>
      </c>
      <c r="M444" s="265">
        <f>K444*L444</f>
        <v>24000</v>
      </c>
      <c r="N444" s="252">
        <v>8</v>
      </c>
      <c r="O444" s="570">
        <v>2900</v>
      </c>
      <c r="P444" s="265">
        <f>N444*O444</f>
        <v>23200</v>
      </c>
      <c r="Q444" s="252">
        <v>32</v>
      </c>
      <c r="R444" s="1255">
        <v>190</v>
      </c>
      <c r="S444" s="1261">
        <f t="shared" si="169"/>
        <v>6080</v>
      </c>
      <c r="T444" s="252">
        <v>32</v>
      </c>
      <c r="U444" s="1255">
        <v>190</v>
      </c>
      <c r="V444" s="1261">
        <f t="shared" si="170"/>
        <v>6080</v>
      </c>
      <c r="W444" s="252">
        <v>32</v>
      </c>
      <c r="X444" s="1255">
        <v>190</v>
      </c>
      <c r="Y444" s="1261">
        <f t="shared" si="171"/>
        <v>6080</v>
      </c>
      <c r="Z444" s="265">
        <v>128</v>
      </c>
      <c r="AA444" s="1255">
        <v>6</v>
      </c>
      <c r="AB444" s="1261">
        <f t="shared" si="172"/>
        <v>768</v>
      </c>
      <c r="AC444" s="683">
        <f>H444+K444+N444+Q444+T444+W444+Z444</f>
        <v>248</v>
      </c>
      <c r="AD444" s="636">
        <f>J444+M444+P444+S444+V444+Y444+AB444</f>
        <v>93408</v>
      </c>
      <c r="AE444" s="1229"/>
    </row>
    <row r="445" spans="1:56" ht="46.5" customHeight="1" x14ac:dyDescent="0.25">
      <c r="A445" s="560">
        <v>297</v>
      </c>
      <c r="B445" s="1236" t="s">
        <v>71</v>
      </c>
      <c r="C445" s="1086" t="s">
        <v>101</v>
      </c>
      <c r="D445" s="1697" t="s">
        <v>1540</v>
      </c>
      <c r="E445" s="953">
        <v>46321</v>
      </c>
      <c r="F445" s="953">
        <v>46325</v>
      </c>
      <c r="G445" s="1086" t="s">
        <v>2069</v>
      </c>
      <c r="H445" s="278"/>
      <c r="I445" s="572"/>
      <c r="J445" s="278"/>
      <c r="K445" s="278"/>
      <c r="L445" s="572"/>
      <c r="M445" s="265"/>
      <c r="N445" s="278"/>
      <c r="O445" s="572"/>
      <c r="P445" s="288"/>
      <c r="Q445" s="278">
        <v>8</v>
      </c>
      <c r="R445" s="1237">
        <v>190</v>
      </c>
      <c r="S445" s="290">
        <f t="shared" si="169"/>
        <v>1520</v>
      </c>
      <c r="T445" s="278">
        <v>8</v>
      </c>
      <c r="U445" s="1237">
        <v>190</v>
      </c>
      <c r="V445" s="290">
        <f t="shared" si="170"/>
        <v>1520</v>
      </c>
      <c r="W445" s="278">
        <v>8</v>
      </c>
      <c r="X445" s="1237">
        <v>190</v>
      </c>
      <c r="Y445" s="290">
        <f t="shared" si="171"/>
        <v>1520</v>
      </c>
      <c r="Z445" s="265">
        <v>24</v>
      </c>
      <c r="AA445" s="1237">
        <v>6</v>
      </c>
      <c r="AB445" s="290">
        <f t="shared" si="172"/>
        <v>144</v>
      </c>
      <c r="AC445" s="967">
        <f>H445+K445+N445+Q445+T445+W445+Z445</f>
        <v>48</v>
      </c>
      <c r="AD445" s="636">
        <f>J445+M445+P445+S445+V445+Y445+AB445</f>
        <v>4704</v>
      </c>
      <c r="AE445" s="1226"/>
    </row>
    <row r="446" spans="1:56" ht="46.5" customHeight="1" x14ac:dyDescent="0.25">
      <c r="A446" s="1255">
        <v>298</v>
      </c>
      <c r="B446" s="261" t="s">
        <v>71</v>
      </c>
      <c r="C446" s="569" t="s">
        <v>101</v>
      </c>
      <c r="D446" s="1690" t="s">
        <v>1540</v>
      </c>
      <c r="E446" s="953">
        <v>46323</v>
      </c>
      <c r="F446" s="953">
        <v>46326</v>
      </c>
      <c r="G446" s="569" t="s">
        <v>2068</v>
      </c>
      <c r="H446" s="252"/>
      <c r="I446" s="266"/>
      <c r="J446" s="252"/>
      <c r="K446" s="252"/>
      <c r="L446" s="266"/>
      <c r="M446" s="265"/>
      <c r="N446" s="252"/>
      <c r="O446" s="266"/>
      <c r="P446" s="265"/>
      <c r="Q446" s="252">
        <v>2</v>
      </c>
      <c r="R446" s="1348">
        <v>190</v>
      </c>
      <c r="S446" s="1363">
        <f t="shared" si="169"/>
        <v>380</v>
      </c>
      <c r="T446" s="252">
        <v>2</v>
      </c>
      <c r="U446" s="1348">
        <v>190</v>
      </c>
      <c r="V446" s="1363">
        <f t="shared" si="170"/>
        <v>380</v>
      </c>
      <c r="W446" s="252">
        <v>2</v>
      </c>
      <c r="X446" s="1348">
        <v>190</v>
      </c>
      <c r="Y446" s="1363">
        <f t="shared" si="171"/>
        <v>380</v>
      </c>
      <c r="Z446" s="265">
        <v>6</v>
      </c>
      <c r="AA446" s="1348">
        <v>6</v>
      </c>
      <c r="AB446" s="1363">
        <f t="shared" si="172"/>
        <v>36</v>
      </c>
      <c r="AC446" s="311">
        <f>H446+K446+N446+Q446+T446+W446+Z446</f>
        <v>12</v>
      </c>
      <c r="AD446" s="636">
        <f>J446+M446+P446+S446+V446+Y446+AB446</f>
        <v>1176</v>
      </c>
      <c r="AE446" s="1226"/>
    </row>
    <row r="447" spans="1:56" ht="69.75" customHeight="1" x14ac:dyDescent="0.25">
      <c r="A447" s="280">
        <v>53</v>
      </c>
      <c r="B447" s="1409" t="s">
        <v>174</v>
      </c>
      <c r="C447" s="1409" t="s">
        <v>1730</v>
      </c>
      <c r="D447" s="1481" t="s">
        <v>1294</v>
      </c>
      <c r="E447" s="1428">
        <v>46055</v>
      </c>
      <c r="F447" s="1428">
        <v>46059</v>
      </c>
      <c r="G447" s="1410" t="s">
        <v>1145</v>
      </c>
      <c r="H447" s="1448"/>
      <c r="I447" s="1411"/>
      <c r="J447" s="1482"/>
      <c r="K447" s="1448"/>
      <c r="L447" s="1411"/>
      <c r="M447" s="1412"/>
      <c r="N447" s="1448"/>
      <c r="O447" s="1411"/>
      <c r="P447" s="1412"/>
      <c r="Q447" s="1448">
        <v>32</v>
      </c>
      <c r="R447" s="1411">
        <v>190</v>
      </c>
      <c r="S447" s="1482">
        <f t="shared" si="169"/>
        <v>6080</v>
      </c>
      <c r="T447" s="1448">
        <v>32</v>
      </c>
      <c r="U447" s="1411">
        <v>190</v>
      </c>
      <c r="V447" s="1482">
        <f t="shared" si="170"/>
        <v>6080</v>
      </c>
      <c r="W447" s="1448">
        <v>32</v>
      </c>
      <c r="X447" s="1411">
        <v>190</v>
      </c>
      <c r="Y447" s="1482">
        <f t="shared" si="171"/>
        <v>6080</v>
      </c>
      <c r="Z447" s="1413">
        <v>96</v>
      </c>
      <c r="AA447" s="1414">
        <v>6</v>
      </c>
      <c r="AB447" s="1412">
        <f t="shared" si="172"/>
        <v>576</v>
      </c>
      <c r="AC447" s="790"/>
      <c r="AD447" s="790"/>
      <c r="AE447" s="561">
        <f>Q447+T447+W447+Z447</f>
        <v>192</v>
      </c>
      <c r="AF447" s="540">
        <f>S447+V447+Y447+AB447</f>
        <v>18816</v>
      </c>
    </row>
    <row r="448" spans="1:56" ht="46.5" customHeight="1" x14ac:dyDescent="0.25">
      <c r="A448" s="280">
        <v>54</v>
      </c>
      <c r="B448" s="1409" t="s">
        <v>2241</v>
      </c>
      <c r="C448" s="1409" t="s">
        <v>100</v>
      </c>
      <c r="D448" s="1481" t="s">
        <v>1294</v>
      </c>
      <c r="E448" s="1428">
        <v>46055</v>
      </c>
      <c r="F448" s="1428">
        <v>46059</v>
      </c>
      <c r="G448" s="1410" t="s">
        <v>1145</v>
      </c>
      <c r="H448" s="1448"/>
      <c r="I448" s="1411"/>
      <c r="J448" s="1482"/>
      <c r="K448" s="1448"/>
      <c r="L448" s="1411"/>
      <c r="M448" s="1412"/>
      <c r="N448" s="1448"/>
      <c r="O448" s="1411"/>
      <c r="P448" s="1412"/>
      <c r="Q448" s="1448">
        <v>8</v>
      </c>
      <c r="R448" s="1411">
        <v>190</v>
      </c>
      <c r="S448" s="1482">
        <f t="shared" si="169"/>
        <v>1520</v>
      </c>
      <c r="T448" s="1448">
        <v>8</v>
      </c>
      <c r="U448" s="1411">
        <v>190</v>
      </c>
      <c r="V448" s="1482">
        <f t="shared" si="170"/>
        <v>1520</v>
      </c>
      <c r="W448" s="1448">
        <v>8</v>
      </c>
      <c r="X448" s="1411">
        <v>190</v>
      </c>
      <c r="Y448" s="1482">
        <f t="shared" si="171"/>
        <v>1520</v>
      </c>
      <c r="Z448" s="1413">
        <v>24</v>
      </c>
      <c r="AA448" s="1414">
        <v>6</v>
      </c>
      <c r="AB448" s="1412">
        <f t="shared" si="172"/>
        <v>144</v>
      </c>
      <c r="AC448" s="790"/>
      <c r="AD448" s="790"/>
      <c r="AE448" s="561">
        <f>Q448+T448+W448+Z448</f>
        <v>48</v>
      </c>
      <c r="AF448" s="540">
        <f>S448+V448+Y448+AB448</f>
        <v>4704</v>
      </c>
    </row>
    <row r="449" spans="1:56" ht="63" customHeight="1" x14ac:dyDescent="0.25">
      <c r="A449" s="280">
        <v>55</v>
      </c>
      <c r="B449" s="1409" t="s">
        <v>2241</v>
      </c>
      <c r="C449" s="1409" t="s">
        <v>100</v>
      </c>
      <c r="D449" s="1481" t="s">
        <v>1294</v>
      </c>
      <c r="E449" s="1428">
        <v>46048</v>
      </c>
      <c r="F449" s="1428">
        <v>46050</v>
      </c>
      <c r="G449" s="1410" t="s">
        <v>2201</v>
      </c>
      <c r="H449" s="1448"/>
      <c r="I449" s="1411"/>
      <c r="J449" s="1482"/>
      <c r="K449" s="1448"/>
      <c r="L449" s="1411"/>
      <c r="M449" s="1412"/>
      <c r="N449" s="1448"/>
      <c r="O449" s="1411"/>
      <c r="P449" s="1412"/>
      <c r="Q449" s="1448">
        <v>2</v>
      </c>
      <c r="R449" s="1411">
        <v>190</v>
      </c>
      <c r="S449" s="1482">
        <f t="shared" si="169"/>
        <v>380</v>
      </c>
      <c r="T449" s="1448">
        <v>2</v>
      </c>
      <c r="U449" s="1411">
        <v>190</v>
      </c>
      <c r="V449" s="1482">
        <f t="shared" si="170"/>
        <v>380</v>
      </c>
      <c r="W449" s="1448">
        <v>2</v>
      </c>
      <c r="X449" s="1411">
        <v>190</v>
      </c>
      <c r="Y449" s="1482">
        <f t="shared" si="171"/>
        <v>380</v>
      </c>
      <c r="Z449" s="1413">
        <v>24</v>
      </c>
      <c r="AA449" s="1414">
        <v>6</v>
      </c>
      <c r="AB449" s="1412">
        <f t="shared" si="172"/>
        <v>144</v>
      </c>
      <c r="AC449" s="790"/>
      <c r="AD449" s="790"/>
      <c r="AE449" s="561">
        <f>Q449+T449+W449+Z449</f>
        <v>30</v>
      </c>
      <c r="AF449" s="540">
        <f>S449+V449+Y449+AB449</f>
        <v>1284</v>
      </c>
    </row>
    <row r="450" spans="1:56" ht="78" customHeight="1" x14ac:dyDescent="0.25">
      <c r="A450" s="280">
        <v>56</v>
      </c>
      <c r="B450" s="1379" t="s">
        <v>174</v>
      </c>
      <c r="C450" s="1379" t="s">
        <v>99</v>
      </c>
      <c r="D450" s="1383" t="s">
        <v>1294</v>
      </c>
      <c r="E450" s="1382">
        <v>46048</v>
      </c>
      <c r="F450" s="1382">
        <v>46050</v>
      </c>
      <c r="G450" s="1381" t="s">
        <v>2201</v>
      </c>
      <c r="H450" s="1424"/>
      <c r="I450" s="1394"/>
      <c r="J450" s="1393"/>
      <c r="K450" s="1512"/>
      <c r="L450" s="1513"/>
      <c r="M450" s="1515"/>
      <c r="N450" s="1512"/>
      <c r="O450" s="1513"/>
      <c r="P450" s="1515"/>
      <c r="Q450" s="1512">
        <v>8</v>
      </c>
      <c r="R450" s="1513">
        <v>190</v>
      </c>
      <c r="S450" s="1514">
        <f t="shared" si="169"/>
        <v>1520</v>
      </c>
      <c r="T450" s="1512">
        <v>8</v>
      </c>
      <c r="U450" s="1411">
        <v>190</v>
      </c>
      <c r="V450" s="1514">
        <f t="shared" si="170"/>
        <v>1520</v>
      </c>
      <c r="W450" s="1512">
        <v>8</v>
      </c>
      <c r="X450" s="1513">
        <v>190</v>
      </c>
      <c r="Y450" s="1514">
        <f t="shared" si="171"/>
        <v>1520</v>
      </c>
      <c r="Z450" s="1518">
        <v>24</v>
      </c>
      <c r="AA450" s="1542">
        <v>6</v>
      </c>
      <c r="AB450" s="1515">
        <f t="shared" si="172"/>
        <v>144</v>
      </c>
      <c r="AC450" s="790"/>
      <c r="AD450" s="790"/>
      <c r="AE450" s="606">
        <f>Q450+T450+W450+Z450</f>
        <v>48</v>
      </c>
      <c r="AF450" s="531">
        <f>S450+V450+Y450+AB450</f>
        <v>4704</v>
      </c>
    </row>
    <row r="451" spans="1:56" ht="41.25" customHeight="1" x14ac:dyDescent="0.25">
      <c r="A451" s="1255"/>
      <c r="B451" s="993" t="s">
        <v>850</v>
      </c>
      <c r="C451" s="1086"/>
      <c r="D451" s="1697"/>
      <c r="E451" s="953"/>
      <c r="F451" s="953"/>
      <c r="G451" s="1086"/>
      <c r="H451" s="278"/>
      <c r="I451" s="572"/>
      <c r="J451" s="278"/>
      <c r="K451" s="278"/>
      <c r="L451" s="266"/>
      <c r="M451" s="265"/>
      <c r="N451" s="278"/>
      <c r="O451" s="572"/>
      <c r="P451" s="288"/>
      <c r="Q451" s="278"/>
      <c r="R451" s="1237"/>
      <c r="S451" s="290"/>
      <c r="T451" s="278"/>
      <c r="U451" s="1255"/>
      <c r="V451" s="1261"/>
      <c r="W451" s="252"/>
      <c r="X451" s="1255"/>
      <c r="Y451" s="1261"/>
      <c r="Z451" s="265"/>
      <c r="AA451" s="1255"/>
      <c r="AB451" s="1261"/>
      <c r="AC451" s="311"/>
      <c r="AD451" s="636"/>
      <c r="AE451" s="1226"/>
    </row>
    <row r="452" spans="1:56" ht="46.5" customHeight="1" x14ac:dyDescent="0.25">
      <c r="A452" s="1255">
        <v>299</v>
      </c>
      <c r="B452" s="261" t="s">
        <v>1763</v>
      </c>
      <c r="C452" s="535" t="s">
        <v>99</v>
      </c>
      <c r="D452" s="1690" t="s">
        <v>441</v>
      </c>
      <c r="E452" s="953">
        <v>46088</v>
      </c>
      <c r="F452" s="953">
        <v>46088</v>
      </c>
      <c r="G452" s="569" t="s">
        <v>2216</v>
      </c>
      <c r="H452" s="538">
        <v>1</v>
      </c>
      <c r="I452" s="266">
        <v>3400</v>
      </c>
      <c r="J452" s="252">
        <f t="shared" ref="J452:J462" si="173">H452*I452</f>
        <v>3400</v>
      </c>
      <c r="K452" s="538">
        <v>1</v>
      </c>
      <c r="L452" s="266">
        <v>3000</v>
      </c>
      <c r="M452" s="781">
        <f t="shared" ref="M452:M462" si="174">K452*L452</f>
        <v>3000</v>
      </c>
      <c r="N452" s="538">
        <v>1</v>
      </c>
      <c r="O452" s="1255">
        <v>2900</v>
      </c>
      <c r="P452" s="265">
        <f t="shared" ref="P452:P462" si="175">N452*O452</f>
        <v>2900</v>
      </c>
      <c r="Q452" s="538">
        <v>17</v>
      </c>
      <c r="R452" s="1255">
        <v>190</v>
      </c>
      <c r="S452" s="1261">
        <f t="shared" ref="S452:S462" si="176">Q452*R452</f>
        <v>3230</v>
      </c>
      <c r="T452" s="538">
        <v>17</v>
      </c>
      <c r="U452" s="1255">
        <v>190</v>
      </c>
      <c r="V452" s="1261">
        <f t="shared" ref="V452:V462" si="177">T452*U452</f>
        <v>3230</v>
      </c>
      <c r="W452" s="538">
        <v>17</v>
      </c>
      <c r="X452" s="1255">
        <v>190</v>
      </c>
      <c r="Y452" s="1261">
        <f t="shared" ref="Y452:Y462" si="178">W452*X452</f>
        <v>3230</v>
      </c>
      <c r="Z452" s="563">
        <v>54</v>
      </c>
      <c r="AA452" s="1261">
        <v>6</v>
      </c>
      <c r="AB452" s="1261">
        <f t="shared" ref="AB452:AB462" si="179">Z452*AA452</f>
        <v>324</v>
      </c>
      <c r="AC452" s="554">
        <f t="shared" ref="AC452:AC462" si="180">H452+K452+N452+Q452+T452+W452+Z452</f>
        <v>108</v>
      </c>
      <c r="AD452" s="540">
        <f t="shared" ref="AD452:AD462" si="181">J452+M452+P452+S452+V452+Y452+AB452</f>
        <v>19314</v>
      </c>
      <c r="AE452" s="1235"/>
    </row>
    <row r="453" spans="1:56" ht="60" customHeight="1" x14ac:dyDescent="0.25">
      <c r="A453" s="1255">
        <v>300</v>
      </c>
      <c r="B453" s="261" t="s">
        <v>1771</v>
      </c>
      <c r="C453" s="261" t="s">
        <v>102</v>
      </c>
      <c r="D453" s="1690" t="s">
        <v>2226</v>
      </c>
      <c r="E453" s="953">
        <v>46088</v>
      </c>
      <c r="F453" s="953">
        <v>46088</v>
      </c>
      <c r="G453" s="569" t="s">
        <v>2216</v>
      </c>
      <c r="H453" s="538">
        <v>2</v>
      </c>
      <c r="I453" s="266">
        <v>3400</v>
      </c>
      <c r="J453" s="252">
        <f t="shared" si="173"/>
        <v>6800</v>
      </c>
      <c r="K453" s="538">
        <v>2</v>
      </c>
      <c r="L453" s="266">
        <v>3000</v>
      </c>
      <c r="M453" s="781">
        <f t="shared" si="174"/>
        <v>6000</v>
      </c>
      <c r="N453" s="538">
        <v>2</v>
      </c>
      <c r="O453" s="1255">
        <v>2900</v>
      </c>
      <c r="P453" s="265">
        <f t="shared" si="175"/>
        <v>5800</v>
      </c>
      <c r="Q453" s="538">
        <v>34</v>
      </c>
      <c r="R453" s="1255">
        <v>190</v>
      </c>
      <c r="S453" s="1261">
        <f t="shared" si="176"/>
        <v>6460</v>
      </c>
      <c r="T453" s="538">
        <v>34</v>
      </c>
      <c r="U453" s="1255">
        <v>190</v>
      </c>
      <c r="V453" s="1261">
        <f t="shared" si="177"/>
        <v>6460</v>
      </c>
      <c r="W453" s="538">
        <v>34</v>
      </c>
      <c r="X453" s="1255">
        <v>190</v>
      </c>
      <c r="Y453" s="1261">
        <f t="shared" si="178"/>
        <v>6460</v>
      </c>
      <c r="Z453" s="538">
        <v>108</v>
      </c>
      <c r="AA453" s="1261">
        <v>6</v>
      </c>
      <c r="AB453" s="1261">
        <f t="shared" si="179"/>
        <v>648</v>
      </c>
      <c r="AC453" s="554">
        <f t="shared" si="180"/>
        <v>216</v>
      </c>
      <c r="AD453" s="540">
        <f t="shared" si="181"/>
        <v>38628</v>
      </c>
      <c r="AE453" s="1235"/>
    </row>
    <row r="454" spans="1:56" ht="42.75" customHeight="1" x14ac:dyDescent="0.25">
      <c r="A454" s="1255">
        <v>301</v>
      </c>
      <c r="B454" s="261" t="s">
        <v>2223</v>
      </c>
      <c r="C454" s="261" t="s">
        <v>102</v>
      </c>
      <c r="D454" s="1690" t="s">
        <v>1768</v>
      </c>
      <c r="E454" s="953">
        <v>46158</v>
      </c>
      <c r="F454" s="953">
        <v>46158</v>
      </c>
      <c r="G454" s="569" t="s">
        <v>2216</v>
      </c>
      <c r="H454" s="563">
        <v>4</v>
      </c>
      <c r="I454" s="266">
        <v>3400</v>
      </c>
      <c r="J454" s="252">
        <f t="shared" si="173"/>
        <v>13600</v>
      </c>
      <c r="K454" s="538">
        <v>4</v>
      </c>
      <c r="L454" s="266">
        <v>3000</v>
      </c>
      <c r="M454" s="781">
        <f t="shared" si="174"/>
        <v>12000</v>
      </c>
      <c r="N454" s="538">
        <v>4</v>
      </c>
      <c r="O454" s="1255">
        <v>2900</v>
      </c>
      <c r="P454" s="265">
        <f t="shared" si="175"/>
        <v>11600</v>
      </c>
      <c r="Q454" s="538">
        <v>62</v>
      </c>
      <c r="R454" s="1255">
        <v>190</v>
      </c>
      <c r="S454" s="1261">
        <f t="shared" si="176"/>
        <v>11780</v>
      </c>
      <c r="T454" s="538">
        <v>62</v>
      </c>
      <c r="U454" s="1255">
        <v>190</v>
      </c>
      <c r="V454" s="1261">
        <f t="shared" si="177"/>
        <v>11780</v>
      </c>
      <c r="W454" s="538">
        <v>62</v>
      </c>
      <c r="X454" s="1255">
        <v>190</v>
      </c>
      <c r="Y454" s="1261">
        <f t="shared" si="178"/>
        <v>11780</v>
      </c>
      <c r="Z454" s="563">
        <v>198</v>
      </c>
      <c r="AA454" s="1261">
        <v>6</v>
      </c>
      <c r="AB454" s="1261">
        <f t="shared" si="179"/>
        <v>1188</v>
      </c>
      <c r="AC454" s="554">
        <f t="shared" si="180"/>
        <v>396</v>
      </c>
      <c r="AD454" s="540">
        <f t="shared" si="181"/>
        <v>73728</v>
      </c>
      <c r="AE454" s="1235"/>
      <c r="AF454" s="1004">
        <v>153</v>
      </c>
    </row>
    <row r="455" spans="1:56" ht="63" customHeight="1" x14ac:dyDescent="0.25">
      <c r="A455" s="1255">
        <v>302</v>
      </c>
      <c r="B455" s="261" t="s">
        <v>2228</v>
      </c>
      <c r="C455" s="261" t="s">
        <v>102</v>
      </c>
      <c r="D455" s="1690" t="s">
        <v>1766</v>
      </c>
      <c r="E455" s="953" t="s">
        <v>2229</v>
      </c>
      <c r="F455" s="953" t="s">
        <v>2230</v>
      </c>
      <c r="G455" s="569" t="s">
        <v>2227</v>
      </c>
      <c r="H455" s="563">
        <v>1</v>
      </c>
      <c r="I455" s="266">
        <v>3400</v>
      </c>
      <c r="J455" s="252">
        <f t="shared" si="173"/>
        <v>3400</v>
      </c>
      <c r="K455" s="538">
        <v>1</v>
      </c>
      <c r="L455" s="266">
        <v>3000</v>
      </c>
      <c r="M455" s="781">
        <f t="shared" si="174"/>
        <v>3000</v>
      </c>
      <c r="N455" s="538">
        <v>1</v>
      </c>
      <c r="O455" s="1255">
        <v>2900</v>
      </c>
      <c r="P455" s="265">
        <f t="shared" si="175"/>
        <v>2900</v>
      </c>
      <c r="Q455" s="538">
        <v>27</v>
      </c>
      <c r="R455" s="1255">
        <v>190</v>
      </c>
      <c r="S455" s="1261">
        <f t="shared" si="176"/>
        <v>5130</v>
      </c>
      <c r="T455" s="538">
        <v>27</v>
      </c>
      <c r="U455" s="1255">
        <v>190</v>
      </c>
      <c r="V455" s="1261">
        <f t="shared" si="177"/>
        <v>5130</v>
      </c>
      <c r="W455" s="538">
        <v>27</v>
      </c>
      <c r="X455" s="1255">
        <v>190</v>
      </c>
      <c r="Y455" s="1261">
        <f t="shared" si="178"/>
        <v>5130</v>
      </c>
      <c r="Z455" s="563">
        <v>84</v>
      </c>
      <c r="AA455" s="1261">
        <v>6</v>
      </c>
      <c r="AB455" s="1261">
        <f t="shared" si="179"/>
        <v>504</v>
      </c>
      <c r="AC455" s="554">
        <f t="shared" si="180"/>
        <v>168</v>
      </c>
      <c r="AD455" s="540">
        <f t="shared" si="181"/>
        <v>25194</v>
      </c>
      <c r="AE455" s="1235"/>
    </row>
    <row r="456" spans="1:56" ht="60" customHeight="1" x14ac:dyDescent="0.25">
      <c r="A456" s="1255">
        <v>303</v>
      </c>
      <c r="B456" s="261" t="s">
        <v>1764</v>
      </c>
      <c r="C456" s="535" t="s">
        <v>101</v>
      </c>
      <c r="D456" s="1690" t="s">
        <v>2225</v>
      </c>
      <c r="E456" s="953">
        <v>46096</v>
      </c>
      <c r="F456" s="953">
        <v>46096</v>
      </c>
      <c r="G456" s="569" t="s">
        <v>2217</v>
      </c>
      <c r="H456" s="538">
        <v>1</v>
      </c>
      <c r="I456" s="266">
        <v>4100</v>
      </c>
      <c r="J456" s="252">
        <f t="shared" si="173"/>
        <v>4100</v>
      </c>
      <c r="K456" s="538">
        <v>1</v>
      </c>
      <c r="L456" s="266">
        <v>3350</v>
      </c>
      <c r="M456" s="781">
        <f t="shared" si="174"/>
        <v>3350</v>
      </c>
      <c r="N456" s="538">
        <v>1</v>
      </c>
      <c r="O456" s="1255">
        <v>3000</v>
      </c>
      <c r="P456" s="265">
        <f t="shared" si="175"/>
        <v>3000</v>
      </c>
      <c r="Q456" s="538">
        <v>17</v>
      </c>
      <c r="R456" s="1255">
        <v>190</v>
      </c>
      <c r="S456" s="1261">
        <f t="shared" si="176"/>
        <v>3230</v>
      </c>
      <c r="T456" s="538">
        <v>17</v>
      </c>
      <c r="U456" s="1255">
        <v>190</v>
      </c>
      <c r="V456" s="1261">
        <f t="shared" si="177"/>
        <v>3230</v>
      </c>
      <c r="W456" s="538">
        <v>17</v>
      </c>
      <c r="X456" s="1255">
        <v>190</v>
      </c>
      <c r="Y456" s="1261">
        <f t="shared" si="178"/>
        <v>3230</v>
      </c>
      <c r="Z456" s="563">
        <v>54</v>
      </c>
      <c r="AA456" s="1261">
        <v>6</v>
      </c>
      <c r="AB456" s="1261">
        <f t="shared" si="179"/>
        <v>324</v>
      </c>
      <c r="AC456" s="554">
        <f t="shared" si="180"/>
        <v>108</v>
      </c>
      <c r="AD456" s="540">
        <f t="shared" si="181"/>
        <v>20464</v>
      </c>
      <c r="AE456" s="1235"/>
    </row>
    <row r="457" spans="1:56" ht="63" customHeight="1" x14ac:dyDescent="0.25">
      <c r="A457" s="1255">
        <v>304</v>
      </c>
      <c r="B457" s="261" t="s">
        <v>1763</v>
      </c>
      <c r="C457" s="535" t="s">
        <v>99</v>
      </c>
      <c r="D457" s="1690" t="s">
        <v>2219</v>
      </c>
      <c r="E457" s="953">
        <v>46096</v>
      </c>
      <c r="F457" s="953">
        <v>46096</v>
      </c>
      <c r="G457" s="569" t="s">
        <v>2217</v>
      </c>
      <c r="H457" s="538">
        <v>2</v>
      </c>
      <c r="I457" s="266">
        <v>3400</v>
      </c>
      <c r="J457" s="252">
        <f t="shared" si="173"/>
        <v>6800</v>
      </c>
      <c r="K457" s="538">
        <v>2</v>
      </c>
      <c r="L457" s="266">
        <v>3000</v>
      </c>
      <c r="M457" s="781">
        <f t="shared" si="174"/>
        <v>6000</v>
      </c>
      <c r="N457" s="538">
        <v>2</v>
      </c>
      <c r="O457" s="1255">
        <v>2900</v>
      </c>
      <c r="P457" s="265">
        <f t="shared" si="175"/>
        <v>5800</v>
      </c>
      <c r="Q457" s="538">
        <v>34</v>
      </c>
      <c r="R457" s="1255">
        <v>190</v>
      </c>
      <c r="S457" s="1261">
        <f t="shared" si="176"/>
        <v>6460</v>
      </c>
      <c r="T457" s="538">
        <v>34</v>
      </c>
      <c r="U457" s="1255">
        <v>190</v>
      </c>
      <c r="V457" s="1261">
        <f t="shared" si="177"/>
        <v>6460</v>
      </c>
      <c r="W457" s="538">
        <v>34</v>
      </c>
      <c r="X457" s="1255">
        <v>190</v>
      </c>
      <c r="Y457" s="1261">
        <f t="shared" si="178"/>
        <v>6460</v>
      </c>
      <c r="Z457" s="538">
        <v>108</v>
      </c>
      <c r="AA457" s="1261">
        <v>6</v>
      </c>
      <c r="AB457" s="1261">
        <f t="shared" si="179"/>
        <v>648</v>
      </c>
      <c r="AC457" s="554">
        <f t="shared" si="180"/>
        <v>216</v>
      </c>
      <c r="AD457" s="540">
        <f t="shared" si="181"/>
        <v>38628</v>
      </c>
      <c r="AE457" s="1235"/>
    </row>
    <row r="458" spans="1:56" ht="63" customHeight="1" x14ac:dyDescent="0.25">
      <c r="A458" s="1255">
        <v>305</v>
      </c>
      <c r="B458" s="261" t="s">
        <v>1179</v>
      </c>
      <c r="C458" s="535" t="s">
        <v>101</v>
      </c>
      <c r="D458" s="1690" t="s">
        <v>329</v>
      </c>
      <c r="E458" s="953">
        <v>46172</v>
      </c>
      <c r="F458" s="953">
        <v>46172</v>
      </c>
      <c r="G458" s="569" t="s">
        <v>2224</v>
      </c>
      <c r="H458" s="538">
        <v>1</v>
      </c>
      <c r="I458" s="266">
        <v>4100</v>
      </c>
      <c r="J458" s="252">
        <f t="shared" si="173"/>
        <v>4100</v>
      </c>
      <c r="K458" s="538">
        <v>1</v>
      </c>
      <c r="L458" s="266">
        <v>3350</v>
      </c>
      <c r="M458" s="781">
        <f t="shared" si="174"/>
        <v>3350</v>
      </c>
      <c r="N458" s="538">
        <v>1</v>
      </c>
      <c r="O458" s="1255">
        <v>3000</v>
      </c>
      <c r="P458" s="265">
        <f t="shared" si="175"/>
        <v>3000</v>
      </c>
      <c r="Q458" s="538">
        <v>14</v>
      </c>
      <c r="R458" s="1255">
        <v>190</v>
      </c>
      <c r="S458" s="1261">
        <f t="shared" si="176"/>
        <v>2660</v>
      </c>
      <c r="T458" s="538">
        <v>14</v>
      </c>
      <c r="U458" s="1255">
        <v>190</v>
      </c>
      <c r="V458" s="1261">
        <f t="shared" si="177"/>
        <v>2660</v>
      </c>
      <c r="W458" s="538">
        <v>14</v>
      </c>
      <c r="X458" s="1255">
        <v>190</v>
      </c>
      <c r="Y458" s="1261">
        <f t="shared" si="178"/>
        <v>2660</v>
      </c>
      <c r="Z458" s="563">
        <v>45</v>
      </c>
      <c r="AA458" s="1261">
        <v>6</v>
      </c>
      <c r="AB458" s="1261">
        <f t="shared" si="179"/>
        <v>270</v>
      </c>
      <c r="AC458" s="554">
        <f t="shared" si="180"/>
        <v>90</v>
      </c>
      <c r="AD458" s="540">
        <f t="shared" si="181"/>
        <v>18700</v>
      </c>
      <c r="AE458" s="1235"/>
    </row>
    <row r="459" spans="1:56" s="1010" customFormat="1" ht="30.75" customHeight="1" x14ac:dyDescent="0.25">
      <c r="A459" s="1255">
        <v>306</v>
      </c>
      <c r="B459" s="261" t="s">
        <v>1477</v>
      </c>
      <c r="C459" s="261" t="s">
        <v>102</v>
      </c>
      <c r="D459" s="1690" t="s">
        <v>2221</v>
      </c>
      <c r="E459" s="953">
        <v>46123</v>
      </c>
      <c r="F459" s="953">
        <v>46123</v>
      </c>
      <c r="G459" s="569" t="s">
        <v>2217</v>
      </c>
      <c r="H459" s="538">
        <v>2</v>
      </c>
      <c r="I459" s="266">
        <v>3400</v>
      </c>
      <c r="J459" s="252">
        <f t="shared" si="173"/>
        <v>6800</v>
      </c>
      <c r="K459" s="538">
        <v>2</v>
      </c>
      <c r="L459" s="266">
        <v>3000</v>
      </c>
      <c r="M459" s="781">
        <f t="shared" si="174"/>
        <v>6000</v>
      </c>
      <c r="N459" s="538">
        <v>2</v>
      </c>
      <c r="O459" s="1255">
        <v>2900</v>
      </c>
      <c r="P459" s="265">
        <f t="shared" si="175"/>
        <v>5800</v>
      </c>
      <c r="Q459" s="538">
        <v>34</v>
      </c>
      <c r="R459" s="1255">
        <v>190</v>
      </c>
      <c r="S459" s="1261">
        <f t="shared" si="176"/>
        <v>6460</v>
      </c>
      <c r="T459" s="538">
        <v>34</v>
      </c>
      <c r="U459" s="1255">
        <v>190</v>
      </c>
      <c r="V459" s="1261">
        <f t="shared" si="177"/>
        <v>6460</v>
      </c>
      <c r="W459" s="538">
        <v>34</v>
      </c>
      <c r="X459" s="1255">
        <v>190</v>
      </c>
      <c r="Y459" s="1261">
        <f t="shared" si="178"/>
        <v>6460</v>
      </c>
      <c r="Z459" s="538">
        <v>108</v>
      </c>
      <c r="AA459" s="1261">
        <v>6</v>
      </c>
      <c r="AB459" s="1261">
        <f t="shared" si="179"/>
        <v>648</v>
      </c>
      <c r="AC459" s="554">
        <f t="shared" si="180"/>
        <v>216</v>
      </c>
      <c r="AD459" s="540">
        <f t="shared" si="181"/>
        <v>38628</v>
      </c>
      <c r="AE459" s="1235"/>
      <c r="AF459" s="1004"/>
      <c r="AJ459" s="934"/>
      <c r="AK459" s="934"/>
      <c r="AL459" s="934"/>
      <c r="AM459" s="934"/>
      <c r="AN459" s="934"/>
      <c r="AO459" s="934"/>
      <c r="AP459" s="934"/>
      <c r="AQ459" s="934"/>
      <c r="AR459" s="934"/>
      <c r="AS459" s="934"/>
      <c r="AT459" s="934"/>
      <c r="AU459" s="934"/>
      <c r="AV459" s="934"/>
      <c r="AW459" s="934"/>
      <c r="AX459" s="934"/>
      <c r="AY459" s="934"/>
      <c r="AZ459" s="934"/>
      <c r="BA459" s="934"/>
      <c r="BB459" s="934"/>
      <c r="BC459" s="934"/>
    </row>
    <row r="460" spans="1:56" s="790" customFormat="1" ht="30.75" customHeight="1" x14ac:dyDescent="0.25">
      <c r="A460" s="1255">
        <v>307</v>
      </c>
      <c r="B460" s="261" t="s">
        <v>1763</v>
      </c>
      <c r="C460" s="535" t="s">
        <v>99</v>
      </c>
      <c r="D460" s="1690" t="s">
        <v>2218</v>
      </c>
      <c r="E460" s="953">
        <v>46095</v>
      </c>
      <c r="F460" s="953">
        <v>46095</v>
      </c>
      <c r="G460" s="569" t="s">
        <v>2217</v>
      </c>
      <c r="H460" s="538">
        <v>1</v>
      </c>
      <c r="I460" s="266">
        <v>3400</v>
      </c>
      <c r="J460" s="252">
        <f t="shared" si="173"/>
        <v>3400</v>
      </c>
      <c r="K460" s="538">
        <v>1</v>
      </c>
      <c r="L460" s="266">
        <v>3000</v>
      </c>
      <c r="M460" s="781">
        <f t="shared" si="174"/>
        <v>3000</v>
      </c>
      <c r="N460" s="538">
        <v>1</v>
      </c>
      <c r="O460" s="1255">
        <v>2900</v>
      </c>
      <c r="P460" s="265">
        <f t="shared" si="175"/>
        <v>2900</v>
      </c>
      <c r="Q460" s="538">
        <v>17</v>
      </c>
      <c r="R460" s="1255">
        <v>190</v>
      </c>
      <c r="S460" s="1261">
        <f t="shared" si="176"/>
        <v>3230</v>
      </c>
      <c r="T460" s="538">
        <v>17</v>
      </c>
      <c r="U460" s="1255">
        <v>190</v>
      </c>
      <c r="V460" s="1261">
        <f t="shared" si="177"/>
        <v>3230</v>
      </c>
      <c r="W460" s="538">
        <v>17</v>
      </c>
      <c r="X460" s="1255">
        <v>190</v>
      </c>
      <c r="Y460" s="1261">
        <f t="shared" si="178"/>
        <v>3230</v>
      </c>
      <c r="Z460" s="538">
        <v>54</v>
      </c>
      <c r="AA460" s="1261">
        <v>6</v>
      </c>
      <c r="AB460" s="1261">
        <f t="shared" si="179"/>
        <v>324</v>
      </c>
      <c r="AC460" s="554">
        <f t="shared" si="180"/>
        <v>108</v>
      </c>
      <c r="AD460" s="540">
        <f t="shared" si="181"/>
        <v>19314</v>
      </c>
      <c r="AE460" s="1235"/>
      <c r="AF460" s="1004"/>
      <c r="AI460" s="1021"/>
      <c r="AJ460" s="934"/>
      <c r="AK460" s="934"/>
      <c r="AL460" s="934"/>
      <c r="AM460" s="934"/>
      <c r="AN460" s="934"/>
      <c r="AO460" s="934"/>
      <c r="AP460" s="934"/>
      <c r="AQ460" s="934"/>
      <c r="AR460" s="934"/>
      <c r="AS460" s="934"/>
      <c r="AT460" s="934"/>
      <c r="AU460" s="934"/>
      <c r="AV460" s="934"/>
      <c r="AW460" s="934"/>
      <c r="AX460" s="934"/>
      <c r="AY460" s="934"/>
      <c r="AZ460" s="934"/>
      <c r="BA460" s="934"/>
      <c r="BB460" s="934"/>
      <c r="BC460" s="934"/>
      <c r="BD460" s="1031"/>
    </row>
    <row r="461" spans="1:56" s="790" customFormat="1" ht="30.75" customHeight="1" x14ac:dyDescent="0.25">
      <c r="A461" s="1255">
        <v>308</v>
      </c>
      <c r="B461" s="261" t="s">
        <v>1769</v>
      </c>
      <c r="C461" s="261" t="s">
        <v>102</v>
      </c>
      <c r="D461" s="1690" t="s">
        <v>2222</v>
      </c>
      <c r="E461" s="953">
        <v>46130</v>
      </c>
      <c r="F461" s="953">
        <v>46130</v>
      </c>
      <c r="G461" s="569" t="s">
        <v>2217</v>
      </c>
      <c r="H461" s="538">
        <v>4</v>
      </c>
      <c r="I461" s="266">
        <v>3400</v>
      </c>
      <c r="J461" s="252">
        <f t="shared" si="173"/>
        <v>13600</v>
      </c>
      <c r="K461" s="538">
        <v>4</v>
      </c>
      <c r="L461" s="266">
        <v>3000</v>
      </c>
      <c r="M461" s="781">
        <f t="shared" si="174"/>
        <v>12000</v>
      </c>
      <c r="N461" s="538">
        <v>4</v>
      </c>
      <c r="O461" s="1255">
        <v>2900</v>
      </c>
      <c r="P461" s="265">
        <f t="shared" si="175"/>
        <v>11600</v>
      </c>
      <c r="Q461" s="538">
        <v>62</v>
      </c>
      <c r="R461" s="1255">
        <v>190</v>
      </c>
      <c r="S461" s="1261">
        <f t="shared" si="176"/>
        <v>11780</v>
      </c>
      <c r="T461" s="538">
        <v>62</v>
      </c>
      <c r="U461" s="1255">
        <v>190</v>
      </c>
      <c r="V461" s="1261">
        <f t="shared" si="177"/>
        <v>11780</v>
      </c>
      <c r="W461" s="538">
        <v>62</v>
      </c>
      <c r="X461" s="1255">
        <v>190</v>
      </c>
      <c r="Y461" s="1261">
        <f t="shared" si="178"/>
        <v>11780</v>
      </c>
      <c r="Z461" s="538">
        <v>198</v>
      </c>
      <c r="AA461" s="1261">
        <v>6</v>
      </c>
      <c r="AB461" s="1261">
        <f t="shared" si="179"/>
        <v>1188</v>
      </c>
      <c r="AC461" s="554">
        <f t="shared" si="180"/>
        <v>396</v>
      </c>
      <c r="AD461" s="540">
        <f t="shared" si="181"/>
        <v>73728</v>
      </c>
      <c r="AE461" s="1235"/>
      <c r="AF461" s="1004"/>
      <c r="AI461" s="1021"/>
      <c r="AJ461" s="934"/>
      <c r="AK461" s="934"/>
      <c r="AL461" s="934"/>
      <c r="AM461" s="934"/>
      <c r="AN461" s="934"/>
      <c r="AO461" s="934"/>
      <c r="AP461" s="934"/>
      <c r="AQ461" s="934"/>
      <c r="AR461" s="934"/>
      <c r="AS461" s="934"/>
      <c r="AT461" s="934"/>
      <c r="AU461" s="934"/>
      <c r="AV461" s="934"/>
      <c r="AW461" s="934"/>
      <c r="AX461" s="934"/>
      <c r="AY461" s="934"/>
      <c r="AZ461" s="934"/>
      <c r="BA461" s="934"/>
      <c r="BB461" s="934"/>
      <c r="BC461" s="934"/>
      <c r="BD461" s="1031"/>
    </row>
    <row r="462" spans="1:56" s="790" customFormat="1" ht="30.75" customHeight="1" x14ac:dyDescent="0.25">
      <c r="A462" s="1255">
        <v>309</v>
      </c>
      <c r="B462" s="261" t="s">
        <v>1770</v>
      </c>
      <c r="C462" s="261" t="s">
        <v>102</v>
      </c>
      <c r="D462" s="1690" t="s">
        <v>2220</v>
      </c>
      <c r="E462" s="953">
        <v>46284</v>
      </c>
      <c r="F462" s="953">
        <v>46284</v>
      </c>
      <c r="G462" s="569" t="s">
        <v>2216</v>
      </c>
      <c r="H462" s="538">
        <v>1</v>
      </c>
      <c r="I462" s="266">
        <v>3400</v>
      </c>
      <c r="J462" s="252">
        <f t="shared" si="173"/>
        <v>3400</v>
      </c>
      <c r="K462" s="538">
        <v>1</v>
      </c>
      <c r="L462" s="266">
        <v>3000</v>
      </c>
      <c r="M462" s="781">
        <f t="shared" si="174"/>
        <v>3000</v>
      </c>
      <c r="N462" s="538">
        <v>1</v>
      </c>
      <c r="O462" s="1255">
        <v>2900</v>
      </c>
      <c r="P462" s="265">
        <f t="shared" si="175"/>
        <v>2900</v>
      </c>
      <c r="Q462" s="538">
        <v>17</v>
      </c>
      <c r="R462" s="1255">
        <v>190</v>
      </c>
      <c r="S462" s="1261">
        <f t="shared" si="176"/>
        <v>3230</v>
      </c>
      <c r="T462" s="538">
        <v>17</v>
      </c>
      <c r="U462" s="1255">
        <v>190</v>
      </c>
      <c r="V462" s="1261">
        <f t="shared" si="177"/>
        <v>3230</v>
      </c>
      <c r="W462" s="538">
        <v>17</v>
      </c>
      <c r="X462" s="1255">
        <v>190</v>
      </c>
      <c r="Y462" s="1261">
        <f t="shared" si="178"/>
        <v>3230</v>
      </c>
      <c r="Z462" s="538">
        <v>54</v>
      </c>
      <c r="AA462" s="1261">
        <v>6</v>
      </c>
      <c r="AB462" s="1261">
        <f t="shared" si="179"/>
        <v>324</v>
      </c>
      <c r="AC462" s="554">
        <f t="shared" si="180"/>
        <v>108</v>
      </c>
      <c r="AD462" s="540">
        <f t="shared" si="181"/>
        <v>19314</v>
      </c>
      <c r="AE462" s="1235"/>
      <c r="AF462" s="1004"/>
      <c r="AI462" s="1021"/>
      <c r="AJ462" s="934"/>
      <c r="AK462" s="934"/>
      <c r="AL462" s="934"/>
      <c r="AM462" s="934"/>
      <c r="AN462" s="934"/>
      <c r="AO462" s="934"/>
      <c r="AP462" s="934"/>
      <c r="AQ462" s="934"/>
      <c r="AR462" s="934"/>
      <c r="AS462" s="934"/>
      <c r="AT462" s="934"/>
      <c r="AU462" s="934"/>
      <c r="AV462" s="934"/>
      <c r="AW462" s="934"/>
      <c r="AX462" s="934"/>
      <c r="AY462" s="934"/>
      <c r="AZ462" s="934"/>
      <c r="BA462" s="934"/>
      <c r="BB462" s="934"/>
      <c r="BC462" s="934"/>
      <c r="BD462" s="1031"/>
    </row>
    <row r="463" spans="1:56" s="367" customFormat="1" ht="46.5" customHeight="1" x14ac:dyDescent="0.3">
      <c r="A463" s="870">
        <v>67</v>
      </c>
      <c r="B463" s="1379" t="s">
        <v>1762</v>
      </c>
      <c r="C463" s="1442" t="s">
        <v>102</v>
      </c>
      <c r="D463" s="1383" t="s">
        <v>506</v>
      </c>
      <c r="E463" s="1382">
        <v>46081</v>
      </c>
      <c r="F463" s="1382">
        <v>46081</v>
      </c>
      <c r="G463" s="1381" t="s">
        <v>1145</v>
      </c>
      <c r="H463" s="1424">
        <v>1</v>
      </c>
      <c r="I463" s="1394">
        <v>3400</v>
      </c>
      <c r="J463" s="1393">
        <f>H463*I463</f>
        <v>3400</v>
      </c>
      <c r="K463" s="1424">
        <v>1</v>
      </c>
      <c r="L463" s="1394">
        <v>3000</v>
      </c>
      <c r="M463" s="1395">
        <f>K463*L463</f>
        <v>3000</v>
      </c>
      <c r="N463" s="1424">
        <v>1</v>
      </c>
      <c r="O463" s="1385">
        <v>2900</v>
      </c>
      <c r="P463" s="1395">
        <f>N463*O463</f>
        <v>2900</v>
      </c>
      <c r="Q463" s="1424">
        <v>17</v>
      </c>
      <c r="R463" s="1385">
        <v>190</v>
      </c>
      <c r="S463" s="1386">
        <f>Q463*R463</f>
        <v>3230</v>
      </c>
      <c r="T463" s="1424">
        <v>17</v>
      </c>
      <c r="U463" s="1385">
        <v>190</v>
      </c>
      <c r="V463" s="1386">
        <f>T463*U463</f>
        <v>3230</v>
      </c>
      <c r="W463" s="1424">
        <v>17</v>
      </c>
      <c r="X463" s="1385">
        <v>190</v>
      </c>
      <c r="Y463" s="1386">
        <f>W463*X463</f>
        <v>3230</v>
      </c>
      <c r="Z463" s="1406">
        <v>54</v>
      </c>
      <c r="AA463" s="1386">
        <v>6</v>
      </c>
      <c r="AB463" s="1386">
        <f>Z463*AA463</f>
        <v>324</v>
      </c>
      <c r="AE463" s="539">
        <f>H463+K463+N463+Q463+T463+W463+Z463</f>
        <v>108</v>
      </c>
      <c r="AF463" s="540">
        <f>J463+M463+P463+S463+V463+Y463+AB463</f>
        <v>19314</v>
      </c>
      <c r="AG463" s="701"/>
      <c r="AH463" s="367" t="s">
        <v>2214</v>
      </c>
      <c r="AI463" s="315"/>
      <c r="AJ463" s="315"/>
      <c r="AK463" s="315"/>
      <c r="AL463" s="315"/>
      <c r="AM463" s="315"/>
      <c r="AN463" s="315"/>
      <c r="AO463" s="315"/>
      <c r="AP463" s="315"/>
      <c r="AQ463" s="315"/>
      <c r="AR463" s="315"/>
      <c r="AS463" s="315"/>
      <c r="AT463" s="315"/>
      <c r="AU463" s="315"/>
      <c r="AV463" s="315"/>
      <c r="AW463" s="315"/>
      <c r="AX463" s="315"/>
      <c r="AY463" s="315"/>
      <c r="AZ463" s="315"/>
      <c r="BA463" s="315"/>
      <c r="BB463" s="413"/>
    </row>
    <row r="464" spans="1:56" s="790" customFormat="1" ht="32.25" customHeight="1" x14ac:dyDescent="0.25">
      <c r="A464" s="1032"/>
      <c r="B464" s="1100" t="s">
        <v>1435</v>
      </c>
      <c r="C464" s="945"/>
      <c r="D464" s="1723"/>
      <c r="E464" s="1101"/>
      <c r="F464" s="1101"/>
      <c r="G464" s="1625"/>
      <c r="H464" s="366"/>
      <c r="I464" s="522"/>
      <c r="J464" s="523"/>
      <c r="K464" s="366"/>
      <c r="L464" s="522"/>
      <c r="M464" s="527"/>
      <c r="N464" s="366"/>
      <c r="O464" s="642"/>
      <c r="P464" s="527"/>
      <c r="Q464" s="366"/>
      <c r="R464" s="528"/>
      <c r="S464" s="529"/>
      <c r="T464" s="366"/>
      <c r="U464" s="528"/>
      <c r="V464" s="529"/>
      <c r="W464" s="366"/>
      <c r="X464" s="528"/>
      <c r="Y464" s="529"/>
      <c r="Z464" s="366"/>
      <c r="AA464" s="529"/>
      <c r="AB464" s="529"/>
      <c r="AC464" s="530"/>
      <c r="AD464" s="540"/>
      <c r="AE464" s="1102"/>
      <c r="AF464" s="1010"/>
      <c r="AI464" s="1021"/>
      <c r="AJ464" s="934"/>
      <c r="AK464" s="934"/>
      <c r="AL464" s="934"/>
      <c r="AM464" s="934"/>
      <c r="AN464" s="934"/>
      <c r="AO464" s="934"/>
      <c r="AP464" s="934"/>
      <c r="AQ464" s="934"/>
      <c r="AR464" s="934"/>
      <c r="AS464" s="934"/>
      <c r="AT464" s="934"/>
      <c r="AU464" s="934"/>
      <c r="AV464" s="934"/>
      <c r="AW464" s="934"/>
      <c r="AX464" s="934"/>
      <c r="AY464" s="934"/>
      <c r="AZ464" s="934"/>
      <c r="BA464" s="934"/>
      <c r="BB464" s="934"/>
      <c r="BC464" s="934"/>
      <c r="BD464" s="1031"/>
    </row>
    <row r="465" spans="1:56" s="790" customFormat="1" ht="30.75" customHeight="1" x14ac:dyDescent="0.25">
      <c r="A465" s="1255">
        <v>310</v>
      </c>
      <c r="B465" s="535" t="s">
        <v>1901</v>
      </c>
      <c r="C465" s="1236" t="s">
        <v>101</v>
      </c>
      <c r="D465" s="1443" t="s">
        <v>340</v>
      </c>
      <c r="E465" s="1083">
        <v>46117</v>
      </c>
      <c r="F465" s="1083">
        <v>46137</v>
      </c>
      <c r="G465" s="1619" t="s">
        <v>298</v>
      </c>
      <c r="H465" s="920"/>
      <c r="I465" s="266"/>
      <c r="J465" s="252"/>
      <c r="K465" s="920"/>
      <c r="L465" s="266"/>
      <c r="M465" s="265"/>
      <c r="N465" s="920"/>
      <c r="O465" s="570"/>
      <c r="P465" s="265"/>
      <c r="Q465" s="556">
        <v>2</v>
      </c>
      <c r="R465" s="1237">
        <v>190</v>
      </c>
      <c r="S465" s="290">
        <f t="shared" ref="S465:S475" si="182">Q465*R465</f>
        <v>380</v>
      </c>
      <c r="T465" s="556">
        <v>2</v>
      </c>
      <c r="U465" s="1237">
        <v>190</v>
      </c>
      <c r="V465" s="290">
        <f t="shared" ref="V465:V475" si="183">T465*U465</f>
        <v>380</v>
      </c>
      <c r="W465" s="556">
        <v>2</v>
      </c>
      <c r="X465" s="1237">
        <v>190</v>
      </c>
      <c r="Y465" s="290">
        <f t="shared" ref="Y465:Y475" si="184">W465*X465</f>
        <v>380</v>
      </c>
      <c r="Z465" s="563">
        <v>6</v>
      </c>
      <c r="AA465" s="290">
        <v>6</v>
      </c>
      <c r="AB465" s="290">
        <f t="shared" ref="AB465:AB475" si="185">Z465*AA465</f>
        <v>36</v>
      </c>
      <c r="AC465" s="558">
        <f t="shared" ref="AC465:AC475" si="186">H465+K465+N465+Q465+T465+W465+Z465</f>
        <v>12</v>
      </c>
      <c r="AD465" s="540">
        <f t="shared" ref="AD465:AD475" si="187">J465+M465+P465+S465+V465+Y465+AB465</f>
        <v>1176</v>
      </c>
      <c r="AE465" s="1096"/>
      <c r="AI465" s="1021"/>
      <c r="AJ465" s="934"/>
      <c r="AK465" s="934"/>
      <c r="AL465" s="934"/>
      <c r="AM465" s="934"/>
      <c r="AN465" s="934"/>
      <c r="AO465" s="934"/>
      <c r="AP465" s="934"/>
      <c r="AQ465" s="934"/>
      <c r="AR465" s="934"/>
      <c r="AS465" s="934"/>
      <c r="AT465" s="934"/>
      <c r="AU465" s="934"/>
      <c r="AV465" s="934"/>
      <c r="AW465" s="934"/>
      <c r="AX465" s="934"/>
      <c r="AY465" s="934"/>
      <c r="AZ465" s="934"/>
      <c r="BA465" s="934"/>
      <c r="BB465" s="934"/>
      <c r="BC465" s="934"/>
      <c r="BD465" s="1031"/>
    </row>
    <row r="466" spans="1:56" s="790" customFormat="1" ht="30.75" customHeight="1" x14ac:dyDescent="0.25">
      <c r="A466" s="1255">
        <v>311</v>
      </c>
      <c r="B466" s="535" t="s">
        <v>1902</v>
      </c>
      <c r="C466" s="1236" t="s">
        <v>99</v>
      </c>
      <c r="D466" s="1443" t="s">
        <v>1903</v>
      </c>
      <c r="E466" s="1083">
        <v>46117</v>
      </c>
      <c r="F466" s="1083">
        <v>46137</v>
      </c>
      <c r="G466" s="1619" t="s">
        <v>298</v>
      </c>
      <c r="H466" s="920"/>
      <c r="I466" s="266"/>
      <c r="J466" s="252"/>
      <c r="K466" s="920"/>
      <c r="L466" s="266"/>
      <c r="M466" s="265"/>
      <c r="N466" s="920"/>
      <c r="O466" s="570"/>
      <c r="P466" s="265"/>
      <c r="Q466" s="556">
        <v>2</v>
      </c>
      <c r="R466" s="1237">
        <v>190</v>
      </c>
      <c r="S466" s="290">
        <f t="shared" si="182"/>
        <v>380</v>
      </c>
      <c r="T466" s="556">
        <v>2</v>
      </c>
      <c r="U466" s="1237">
        <v>190</v>
      </c>
      <c r="V466" s="290">
        <f t="shared" si="183"/>
        <v>380</v>
      </c>
      <c r="W466" s="556">
        <v>2</v>
      </c>
      <c r="X466" s="1237">
        <v>190</v>
      </c>
      <c r="Y466" s="290">
        <f t="shared" si="184"/>
        <v>380</v>
      </c>
      <c r="Z466" s="563">
        <v>6</v>
      </c>
      <c r="AA466" s="290">
        <v>6</v>
      </c>
      <c r="AB466" s="290">
        <f t="shared" si="185"/>
        <v>36</v>
      </c>
      <c r="AC466" s="558">
        <f t="shared" si="186"/>
        <v>12</v>
      </c>
      <c r="AD466" s="540">
        <f t="shared" si="187"/>
        <v>1176</v>
      </c>
      <c r="AE466" s="1096"/>
      <c r="AI466" s="1021"/>
      <c r="AJ466" s="934"/>
      <c r="AK466" s="934"/>
      <c r="AL466" s="934"/>
      <c r="AM466" s="934"/>
      <c r="AN466" s="934"/>
      <c r="AO466" s="934"/>
      <c r="AP466" s="934"/>
      <c r="AQ466" s="934"/>
      <c r="AR466" s="934"/>
      <c r="AS466" s="934"/>
      <c r="AT466" s="934"/>
      <c r="AU466" s="934"/>
      <c r="AV466" s="934"/>
      <c r="AW466" s="934"/>
      <c r="AX466" s="934"/>
      <c r="AY466" s="934"/>
      <c r="AZ466" s="934"/>
      <c r="BA466" s="934"/>
      <c r="BB466" s="934"/>
      <c r="BC466" s="934"/>
      <c r="BD466" s="1031"/>
    </row>
    <row r="467" spans="1:56" s="790" customFormat="1" ht="54" customHeight="1" x14ac:dyDescent="0.25">
      <c r="A467" s="1255">
        <v>312</v>
      </c>
      <c r="B467" s="535" t="s">
        <v>1436</v>
      </c>
      <c r="C467" s="1236" t="s">
        <v>101</v>
      </c>
      <c r="D467" s="1443" t="s">
        <v>340</v>
      </c>
      <c r="E467" s="1083">
        <v>46143</v>
      </c>
      <c r="F467" s="1083">
        <v>46146</v>
      </c>
      <c r="G467" s="536" t="s">
        <v>301</v>
      </c>
      <c r="H467" s="920"/>
      <c r="I467" s="266"/>
      <c r="J467" s="252"/>
      <c r="K467" s="920"/>
      <c r="L467" s="266"/>
      <c r="M467" s="265"/>
      <c r="N467" s="920"/>
      <c r="O467" s="570"/>
      <c r="P467" s="265"/>
      <c r="Q467" s="556">
        <v>2</v>
      </c>
      <c r="R467" s="1237">
        <v>190</v>
      </c>
      <c r="S467" s="290">
        <f t="shared" si="182"/>
        <v>380</v>
      </c>
      <c r="T467" s="556">
        <v>2</v>
      </c>
      <c r="U467" s="1237">
        <v>190</v>
      </c>
      <c r="V467" s="290">
        <f t="shared" si="183"/>
        <v>380</v>
      </c>
      <c r="W467" s="556">
        <v>2</v>
      </c>
      <c r="X467" s="1237">
        <v>190</v>
      </c>
      <c r="Y467" s="290">
        <f t="shared" si="184"/>
        <v>380</v>
      </c>
      <c r="Z467" s="563">
        <v>6</v>
      </c>
      <c r="AA467" s="290">
        <v>6</v>
      </c>
      <c r="AB467" s="290">
        <f t="shared" si="185"/>
        <v>36</v>
      </c>
      <c r="AC467" s="558">
        <f t="shared" si="186"/>
        <v>12</v>
      </c>
      <c r="AD467" s="540">
        <f t="shared" si="187"/>
        <v>1176</v>
      </c>
      <c r="AE467" s="1096"/>
      <c r="AI467" s="1021"/>
      <c r="AJ467" s="934"/>
      <c r="AK467" s="934"/>
      <c r="AL467" s="934"/>
      <c r="AM467" s="934"/>
      <c r="AN467" s="934"/>
      <c r="AO467" s="934"/>
      <c r="AP467" s="934"/>
      <c r="AQ467" s="934"/>
      <c r="AR467" s="934"/>
      <c r="AS467" s="934"/>
      <c r="AT467" s="934"/>
      <c r="AU467" s="934"/>
      <c r="AV467" s="934"/>
      <c r="AW467" s="934"/>
      <c r="AX467" s="934"/>
      <c r="AY467" s="934"/>
      <c r="AZ467" s="934"/>
      <c r="BA467" s="934"/>
      <c r="BB467" s="934"/>
      <c r="BC467" s="934"/>
      <c r="BD467" s="1031"/>
    </row>
    <row r="468" spans="1:56" ht="46.5" customHeight="1" x14ac:dyDescent="0.25">
      <c r="A468" s="1255">
        <v>313</v>
      </c>
      <c r="B468" s="535" t="s">
        <v>1904</v>
      </c>
      <c r="C468" s="1236" t="s">
        <v>99</v>
      </c>
      <c r="D468" s="1443" t="s">
        <v>1905</v>
      </c>
      <c r="E468" s="1083">
        <v>46117</v>
      </c>
      <c r="F468" s="1083">
        <v>46137</v>
      </c>
      <c r="G468" s="1619" t="s">
        <v>298</v>
      </c>
      <c r="H468" s="920"/>
      <c r="I468" s="266"/>
      <c r="J468" s="252"/>
      <c r="K468" s="920"/>
      <c r="L468" s="266"/>
      <c r="M468" s="265"/>
      <c r="N468" s="920"/>
      <c r="O468" s="570"/>
      <c r="P468" s="265"/>
      <c r="Q468" s="556">
        <v>2</v>
      </c>
      <c r="R468" s="1237">
        <v>190</v>
      </c>
      <c r="S468" s="290">
        <f t="shared" si="182"/>
        <v>380</v>
      </c>
      <c r="T468" s="556">
        <v>2</v>
      </c>
      <c r="U468" s="1237">
        <v>190</v>
      </c>
      <c r="V468" s="290">
        <f t="shared" si="183"/>
        <v>380</v>
      </c>
      <c r="W468" s="556">
        <v>2</v>
      </c>
      <c r="X468" s="1237">
        <v>190</v>
      </c>
      <c r="Y468" s="290">
        <f t="shared" si="184"/>
        <v>380</v>
      </c>
      <c r="Z468" s="563">
        <v>6</v>
      </c>
      <c r="AA468" s="290">
        <v>6</v>
      </c>
      <c r="AB468" s="290">
        <f t="shared" si="185"/>
        <v>36</v>
      </c>
      <c r="AC468" s="558">
        <f t="shared" si="186"/>
        <v>12</v>
      </c>
      <c r="AD468" s="540">
        <f t="shared" si="187"/>
        <v>1176</v>
      </c>
      <c r="AE468" s="1096"/>
      <c r="AF468" s="790"/>
    </row>
    <row r="469" spans="1:56" ht="46.5" customHeight="1" x14ac:dyDescent="0.25">
      <c r="A469" s="1255">
        <v>314</v>
      </c>
      <c r="B469" s="535" t="s">
        <v>1906</v>
      </c>
      <c r="C469" s="1236" t="s">
        <v>102</v>
      </c>
      <c r="D469" s="1443" t="s">
        <v>340</v>
      </c>
      <c r="E469" s="1083">
        <v>46136</v>
      </c>
      <c r="F469" s="1083">
        <v>46138</v>
      </c>
      <c r="G469" s="536" t="s">
        <v>301</v>
      </c>
      <c r="H469" s="920"/>
      <c r="I469" s="266"/>
      <c r="J469" s="252"/>
      <c r="K469" s="920"/>
      <c r="L469" s="266"/>
      <c r="M469" s="265"/>
      <c r="N469" s="920"/>
      <c r="O469" s="570"/>
      <c r="P469" s="265"/>
      <c r="Q469" s="556">
        <v>4</v>
      </c>
      <c r="R469" s="1237">
        <v>190</v>
      </c>
      <c r="S469" s="290">
        <f t="shared" si="182"/>
        <v>760</v>
      </c>
      <c r="T469" s="556">
        <v>4</v>
      </c>
      <c r="U469" s="1237">
        <v>190</v>
      </c>
      <c r="V469" s="290">
        <f t="shared" si="183"/>
        <v>760</v>
      </c>
      <c r="W469" s="556">
        <v>4</v>
      </c>
      <c r="X469" s="1237">
        <v>190</v>
      </c>
      <c r="Y469" s="290">
        <f t="shared" si="184"/>
        <v>760</v>
      </c>
      <c r="Z469" s="563">
        <v>12</v>
      </c>
      <c r="AA469" s="290">
        <v>6</v>
      </c>
      <c r="AB469" s="290">
        <f t="shared" si="185"/>
        <v>72</v>
      </c>
      <c r="AC469" s="558">
        <f t="shared" si="186"/>
        <v>24</v>
      </c>
      <c r="AD469" s="540">
        <f t="shared" si="187"/>
        <v>2352</v>
      </c>
      <c r="AE469" s="1096"/>
      <c r="AF469" s="790"/>
    </row>
    <row r="470" spans="1:56" ht="46.5" customHeight="1" x14ac:dyDescent="0.25">
      <c r="A470" s="1255">
        <v>315</v>
      </c>
      <c r="B470" s="535" t="s">
        <v>1907</v>
      </c>
      <c r="C470" s="1236" t="s">
        <v>102</v>
      </c>
      <c r="D470" s="1443" t="s">
        <v>340</v>
      </c>
      <c r="E470" s="1083">
        <v>46143</v>
      </c>
      <c r="F470" s="1083">
        <v>46146</v>
      </c>
      <c r="G470" s="1619" t="s">
        <v>298</v>
      </c>
      <c r="H470" s="920"/>
      <c r="I470" s="266"/>
      <c r="J470" s="252"/>
      <c r="K470" s="920"/>
      <c r="L470" s="266"/>
      <c r="M470" s="265"/>
      <c r="N470" s="920"/>
      <c r="O470" s="570"/>
      <c r="P470" s="265"/>
      <c r="Q470" s="556">
        <v>2</v>
      </c>
      <c r="R470" s="1237">
        <v>190</v>
      </c>
      <c r="S470" s="290">
        <f t="shared" si="182"/>
        <v>380</v>
      </c>
      <c r="T470" s="556">
        <v>2</v>
      </c>
      <c r="U470" s="1237">
        <v>190</v>
      </c>
      <c r="V470" s="290">
        <f t="shared" si="183"/>
        <v>380</v>
      </c>
      <c r="W470" s="556">
        <v>2</v>
      </c>
      <c r="X470" s="1237">
        <v>190</v>
      </c>
      <c r="Y470" s="290">
        <f t="shared" si="184"/>
        <v>380</v>
      </c>
      <c r="Z470" s="563">
        <v>6</v>
      </c>
      <c r="AA470" s="290">
        <v>6</v>
      </c>
      <c r="AB470" s="290">
        <f t="shared" si="185"/>
        <v>36</v>
      </c>
      <c r="AC470" s="558">
        <f t="shared" si="186"/>
        <v>12</v>
      </c>
      <c r="AD470" s="540">
        <f t="shared" si="187"/>
        <v>1176</v>
      </c>
      <c r="AE470" s="1096"/>
      <c r="AF470" s="790"/>
    </row>
    <row r="471" spans="1:56" ht="46.5" customHeight="1" x14ac:dyDescent="0.25">
      <c r="A471" s="1255">
        <v>316</v>
      </c>
      <c r="B471" s="535" t="s">
        <v>1904</v>
      </c>
      <c r="C471" s="1236" t="s">
        <v>99</v>
      </c>
      <c r="D471" s="1443" t="s">
        <v>1905</v>
      </c>
      <c r="E471" s="1083">
        <v>46143</v>
      </c>
      <c r="F471" s="1083">
        <v>46146</v>
      </c>
      <c r="G471" s="1619" t="s">
        <v>298</v>
      </c>
      <c r="H471" s="920"/>
      <c r="I471" s="266"/>
      <c r="J471" s="252"/>
      <c r="K471" s="920"/>
      <c r="L471" s="266"/>
      <c r="M471" s="265"/>
      <c r="N471" s="920"/>
      <c r="O471" s="570"/>
      <c r="P471" s="265"/>
      <c r="Q471" s="556">
        <v>4</v>
      </c>
      <c r="R471" s="1237">
        <v>190</v>
      </c>
      <c r="S471" s="290">
        <f t="shared" si="182"/>
        <v>760</v>
      </c>
      <c r="T471" s="556">
        <v>4</v>
      </c>
      <c r="U471" s="1237">
        <v>190</v>
      </c>
      <c r="V471" s="290">
        <f t="shared" si="183"/>
        <v>760</v>
      </c>
      <c r="W471" s="556">
        <v>4</v>
      </c>
      <c r="X471" s="1237">
        <v>190</v>
      </c>
      <c r="Y471" s="290">
        <f t="shared" si="184"/>
        <v>760</v>
      </c>
      <c r="Z471" s="563">
        <v>12</v>
      </c>
      <c r="AA471" s="290">
        <v>6</v>
      </c>
      <c r="AB471" s="290">
        <f t="shared" si="185"/>
        <v>72</v>
      </c>
      <c r="AC471" s="558">
        <f t="shared" si="186"/>
        <v>24</v>
      </c>
      <c r="AD471" s="540">
        <f t="shared" si="187"/>
        <v>2352</v>
      </c>
      <c r="AE471" s="1096"/>
      <c r="AF471" s="790"/>
    </row>
    <row r="472" spans="1:56" s="1010" customFormat="1" ht="35.25" customHeight="1" x14ac:dyDescent="0.25">
      <c r="A472" s="1255">
        <v>317</v>
      </c>
      <c r="B472" s="655" t="s">
        <v>1437</v>
      </c>
      <c r="C472" s="1236" t="s">
        <v>101</v>
      </c>
      <c r="D472" s="1724" t="s">
        <v>340</v>
      </c>
      <c r="E472" s="1103">
        <v>46199</v>
      </c>
      <c r="F472" s="1103">
        <v>46201</v>
      </c>
      <c r="G472" s="1626" t="s">
        <v>301</v>
      </c>
      <c r="H472" s="567"/>
      <c r="I472" s="576"/>
      <c r="J472" s="259"/>
      <c r="K472" s="567"/>
      <c r="L472" s="576"/>
      <c r="M472" s="781"/>
      <c r="N472" s="567"/>
      <c r="O472" s="573"/>
      <c r="P472" s="781"/>
      <c r="Q472" s="556">
        <v>4</v>
      </c>
      <c r="R472" s="1237">
        <v>190</v>
      </c>
      <c r="S472" s="290">
        <f t="shared" si="182"/>
        <v>760</v>
      </c>
      <c r="T472" s="556">
        <v>4</v>
      </c>
      <c r="U472" s="1237">
        <v>190</v>
      </c>
      <c r="V472" s="290">
        <f t="shared" si="183"/>
        <v>760</v>
      </c>
      <c r="W472" s="556">
        <v>4</v>
      </c>
      <c r="X472" s="1237">
        <v>190</v>
      </c>
      <c r="Y472" s="290">
        <f t="shared" si="184"/>
        <v>760</v>
      </c>
      <c r="Z472" s="563">
        <v>12</v>
      </c>
      <c r="AA472" s="290">
        <v>6</v>
      </c>
      <c r="AB472" s="290">
        <f t="shared" si="185"/>
        <v>72</v>
      </c>
      <c r="AC472" s="558">
        <f t="shared" si="186"/>
        <v>24</v>
      </c>
      <c r="AD472" s="540">
        <f t="shared" si="187"/>
        <v>2352</v>
      </c>
      <c r="AE472" s="1235"/>
      <c r="AF472" s="1004">
        <v>6</v>
      </c>
      <c r="AJ472" s="934"/>
      <c r="AK472" s="934"/>
      <c r="AL472" s="934"/>
      <c r="AM472" s="934"/>
      <c r="AN472" s="934"/>
      <c r="AO472" s="934"/>
      <c r="AP472" s="934"/>
      <c r="AQ472" s="934"/>
      <c r="AR472" s="934"/>
      <c r="AS472" s="934"/>
      <c r="AT472" s="934"/>
      <c r="AU472" s="934"/>
      <c r="AV472" s="934"/>
      <c r="AW472" s="934"/>
      <c r="AX472" s="934"/>
      <c r="AY472" s="934"/>
      <c r="AZ472" s="934"/>
      <c r="BA472" s="934"/>
      <c r="BB472" s="934"/>
      <c r="BC472" s="934"/>
    </row>
    <row r="473" spans="1:56" s="790" customFormat="1" ht="46.5" customHeight="1" x14ac:dyDescent="0.25">
      <c r="A473" s="1255">
        <v>318</v>
      </c>
      <c r="B473" s="535" t="s">
        <v>1909</v>
      </c>
      <c r="C473" s="1236" t="s">
        <v>102</v>
      </c>
      <c r="D473" s="1443" t="s">
        <v>340</v>
      </c>
      <c r="E473" s="1083">
        <v>46297</v>
      </c>
      <c r="F473" s="1083">
        <v>46300</v>
      </c>
      <c r="G473" s="536" t="s">
        <v>301</v>
      </c>
      <c r="H473" s="538"/>
      <c r="I473" s="266"/>
      <c r="J473" s="252"/>
      <c r="K473" s="538"/>
      <c r="L473" s="266"/>
      <c r="M473" s="781"/>
      <c r="N473" s="538"/>
      <c r="O473" s="570"/>
      <c r="P473" s="265"/>
      <c r="Q473" s="556">
        <v>2</v>
      </c>
      <c r="R473" s="1237">
        <v>190</v>
      </c>
      <c r="S473" s="290">
        <f t="shared" si="182"/>
        <v>380</v>
      </c>
      <c r="T473" s="556">
        <v>2</v>
      </c>
      <c r="U473" s="1237">
        <v>190</v>
      </c>
      <c r="V473" s="290">
        <f t="shared" si="183"/>
        <v>380</v>
      </c>
      <c r="W473" s="556">
        <v>2</v>
      </c>
      <c r="X473" s="1237">
        <v>190</v>
      </c>
      <c r="Y473" s="290">
        <f t="shared" si="184"/>
        <v>380</v>
      </c>
      <c r="Z473" s="563">
        <v>6</v>
      </c>
      <c r="AA473" s="290">
        <v>6</v>
      </c>
      <c r="AB473" s="290">
        <f t="shared" si="185"/>
        <v>36</v>
      </c>
      <c r="AC473" s="558">
        <f t="shared" si="186"/>
        <v>12</v>
      </c>
      <c r="AD473" s="540">
        <f t="shared" si="187"/>
        <v>1176</v>
      </c>
      <c r="AE473" s="1235"/>
      <c r="AF473" s="1004">
        <v>12</v>
      </c>
      <c r="AI473" s="1021"/>
      <c r="AJ473" s="934"/>
      <c r="AK473" s="934"/>
      <c r="AL473" s="934"/>
      <c r="AM473" s="934"/>
      <c r="AN473" s="934"/>
      <c r="AO473" s="934"/>
      <c r="AP473" s="934"/>
      <c r="AQ473" s="934"/>
      <c r="AR473" s="934"/>
      <c r="AS473" s="934"/>
      <c r="AT473" s="934"/>
      <c r="AU473" s="934"/>
      <c r="AV473" s="934"/>
      <c r="AW473" s="934"/>
      <c r="AX473" s="934"/>
      <c r="AY473" s="934"/>
      <c r="AZ473" s="934"/>
      <c r="BA473" s="934"/>
      <c r="BB473" s="934"/>
      <c r="BC473" s="934"/>
      <c r="BD473" s="1031"/>
    </row>
    <row r="474" spans="1:56" s="1023" customFormat="1" ht="30.75" customHeight="1" x14ac:dyDescent="0.25">
      <c r="A474" s="1255">
        <v>319</v>
      </c>
      <c r="B474" s="535" t="s">
        <v>1908</v>
      </c>
      <c r="C474" s="1236" t="s">
        <v>102</v>
      </c>
      <c r="D474" s="1443" t="s">
        <v>1905</v>
      </c>
      <c r="E474" s="1083">
        <v>46297</v>
      </c>
      <c r="F474" s="1083">
        <v>46300</v>
      </c>
      <c r="G474" s="536" t="s">
        <v>301</v>
      </c>
      <c r="H474" s="538"/>
      <c r="I474" s="266"/>
      <c r="J474" s="252"/>
      <c r="K474" s="538"/>
      <c r="L474" s="266"/>
      <c r="M474" s="781"/>
      <c r="N474" s="538"/>
      <c r="O474" s="570"/>
      <c r="P474" s="265"/>
      <c r="Q474" s="556">
        <v>2</v>
      </c>
      <c r="R474" s="1237">
        <v>190</v>
      </c>
      <c r="S474" s="290">
        <f t="shared" si="182"/>
        <v>380</v>
      </c>
      <c r="T474" s="556">
        <v>2</v>
      </c>
      <c r="U474" s="1237">
        <v>190</v>
      </c>
      <c r="V474" s="290">
        <f t="shared" si="183"/>
        <v>380</v>
      </c>
      <c r="W474" s="556">
        <v>2</v>
      </c>
      <c r="X474" s="1237">
        <v>190</v>
      </c>
      <c r="Y474" s="290">
        <f t="shared" si="184"/>
        <v>380</v>
      </c>
      <c r="Z474" s="563">
        <v>6</v>
      </c>
      <c r="AA474" s="290">
        <v>6</v>
      </c>
      <c r="AB474" s="290">
        <f t="shared" si="185"/>
        <v>36</v>
      </c>
      <c r="AC474" s="558">
        <f t="shared" si="186"/>
        <v>12</v>
      </c>
      <c r="AD474" s="540">
        <f t="shared" si="187"/>
        <v>1176</v>
      </c>
      <c r="AE474" s="1235"/>
      <c r="AF474" s="1004">
        <v>12</v>
      </c>
      <c r="AJ474" s="934"/>
      <c r="AK474" s="934"/>
      <c r="AL474" s="934"/>
      <c r="AM474" s="934"/>
      <c r="AN474" s="934"/>
      <c r="AO474" s="934"/>
      <c r="AP474" s="934"/>
      <c r="AQ474" s="934"/>
      <c r="AR474" s="934"/>
      <c r="AS474" s="934"/>
      <c r="AT474" s="934"/>
      <c r="AU474" s="934"/>
      <c r="AV474" s="934"/>
      <c r="AW474" s="934"/>
      <c r="AX474" s="934"/>
      <c r="AY474" s="934"/>
      <c r="AZ474" s="934"/>
      <c r="BA474" s="934"/>
      <c r="BB474" s="934"/>
      <c r="BC474" s="934"/>
    </row>
    <row r="475" spans="1:56" ht="46.5" customHeight="1" x14ac:dyDescent="0.25">
      <c r="A475" s="1255">
        <v>320</v>
      </c>
      <c r="B475" s="535" t="s">
        <v>1910</v>
      </c>
      <c r="C475" s="1236" t="s">
        <v>102</v>
      </c>
      <c r="D475" s="1443" t="s">
        <v>340</v>
      </c>
      <c r="E475" s="1083">
        <v>46335</v>
      </c>
      <c r="F475" s="1083">
        <v>46306</v>
      </c>
      <c r="G475" s="536" t="s">
        <v>301</v>
      </c>
      <c r="H475" s="556"/>
      <c r="I475" s="572"/>
      <c r="J475" s="278"/>
      <c r="K475" s="556"/>
      <c r="L475" s="572"/>
      <c r="M475" s="299"/>
      <c r="N475" s="556"/>
      <c r="O475" s="565"/>
      <c r="P475" s="288"/>
      <c r="Q475" s="556">
        <v>4</v>
      </c>
      <c r="R475" s="1237">
        <v>190</v>
      </c>
      <c r="S475" s="290">
        <f t="shared" si="182"/>
        <v>760</v>
      </c>
      <c r="T475" s="556">
        <v>4</v>
      </c>
      <c r="U475" s="1237">
        <v>190</v>
      </c>
      <c r="V475" s="290">
        <f t="shared" si="183"/>
        <v>760</v>
      </c>
      <c r="W475" s="556">
        <v>4</v>
      </c>
      <c r="X475" s="1237">
        <v>190</v>
      </c>
      <c r="Y475" s="290">
        <f t="shared" si="184"/>
        <v>760</v>
      </c>
      <c r="Z475" s="563">
        <v>12</v>
      </c>
      <c r="AA475" s="290">
        <v>6</v>
      </c>
      <c r="AB475" s="290">
        <f t="shared" si="185"/>
        <v>72</v>
      </c>
      <c r="AC475" s="558">
        <f t="shared" si="186"/>
        <v>24</v>
      </c>
      <c r="AD475" s="540">
        <f t="shared" si="187"/>
        <v>2352</v>
      </c>
      <c r="AE475" s="1235"/>
    </row>
    <row r="476" spans="1:56" s="367" customFormat="1" ht="30.75" customHeight="1" x14ac:dyDescent="0.3">
      <c r="A476" s="870">
        <v>75</v>
      </c>
      <c r="B476" s="1460" t="s">
        <v>1899</v>
      </c>
      <c r="C476" s="1476" t="s">
        <v>101</v>
      </c>
      <c r="D476" s="1508" t="s">
        <v>340</v>
      </c>
      <c r="E476" s="1461">
        <v>46032</v>
      </c>
      <c r="F476" s="1461">
        <v>46047</v>
      </c>
      <c r="G476" s="1601" t="s">
        <v>309</v>
      </c>
      <c r="H476" s="1555"/>
      <c r="I476" s="1394"/>
      <c r="J476" s="1393"/>
      <c r="K476" s="1555"/>
      <c r="L476" s="1394"/>
      <c r="M476" s="1395"/>
      <c r="N476" s="1555"/>
      <c r="O476" s="1396"/>
      <c r="P476" s="1395"/>
      <c r="Q476" s="1397">
        <v>2</v>
      </c>
      <c r="R476" s="1400">
        <v>190</v>
      </c>
      <c r="S476" s="1401">
        <f>Q476*R476</f>
        <v>380</v>
      </c>
      <c r="T476" s="1397">
        <v>2</v>
      </c>
      <c r="U476" s="1400">
        <v>190</v>
      </c>
      <c r="V476" s="1401">
        <f>T476*U476</f>
        <v>380</v>
      </c>
      <c r="W476" s="1397">
        <v>2</v>
      </c>
      <c r="X476" s="1400">
        <v>190</v>
      </c>
      <c r="Y476" s="1401">
        <f>W476*X476</f>
        <v>380</v>
      </c>
      <c r="Z476" s="1406">
        <v>6</v>
      </c>
      <c r="AA476" s="1401">
        <v>6</v>
      </c>
      <c r="AB476" s="1401">
        <f>Z476*AA476</f>
        <v>36</v>
      </c>
      <c r="AE476" s="558">
        <f>H476+K476+N476+Q476+T476+W476+Z476</f>
        <v>12</v>
      </c>
      <c r="AF476" s="540">
        <f>J476+M476+P476+S476+V476+Y476+AB476</f>
        <v>1176</v>
      </c>
      <c r="AG476" s="701"/>
      <c r="AH476" s="367" t="s">
        <v>2278</v>
      </c>
      <c r="AI476" s="315"/>
      <c r="AJ476" s="315"/>
      <c r="AK476" s="315"/>
      <c r="AL476" s="315"/>
      <c r="AM476" s="315"/>
      <c r="AN476" s="315"/>
      <c r="AO476" s="315"/>
      <c r="AP476" s="315"/>
      <c r="AQ476" s="315"/>
      <c r="AR476" s="315"/>
      <c r="AS476" s="315"/>
      <c r="AT476" s="315"/>
      <c r="AU476" s="315"/>
      <c r="AV476" s="315"/>
      <c r="AW476" s="315"/>
      <c r="AX476" s="315"/>
      <c r="AY476" s="315"/>
      <c r="AZ476" s="315"/>
      <c r="BA476" s="315"/>
      <c r="BB476" s="413"/>
    </row>
    <row r="477" spans="1:56" s="367" customFormat="1" ht="30.75" customHeight="1" x14ac:dyDescent="0.3">
      <c r="A477" s="870">
        <v>76</v>
      </c>
      <c r="B477" s="1460" t="s">
        <v>1900</v>
      </c>
      <c r="C477" s="1476" t="s">
        <v>102</v>
      </c>
      <c r="D477" s="1508" t="s">
        <v>340</v>
      </c>
      <c r="E477" s="1461">
        <v>46032</v>
      </c>
      <c r="F477" s="1461">
        <v>46044</v>
      </c>
      <c r="G477" s="1601" t="s">
        <v>309</v>
      </c>
      <c r="H477" s="1555"/>
      <c r="I477" s="1394"/>
      <c r="J477" s="1393"/>
      <c r="K477" s="1555"/>
      <c r="L477" s="1394"/>
      <c r="M477" s="1395"/>
      <c r="N477" s="1555"/>
      <c r="O477" s="1396"/>
      <c r="P477" s="1395"/>
      <c r="Q477" s="1397">
        <v>2</v>
      </c>
      <c r="R477" s="1400">
        <v>190</v>
      </c>
      <c r="S477" s="1401">
        <f>Q477*R477</f>
        <v>380</v>
      </c>
      <c r="T477" s="1397">
        <v>2</v>
      </c>
      <c r="U477" s="1400">
        <v>190</v>
      </c>
      <c r="V477" s="1401">
        <f>T477*U477</f>
        <v>380</v>
      </c>
      <c r="W477" s="1397">
        <v>2</v>
      </c>
      <c r="X477" s="1400">
        <v>190</v>
      </c>
      <c r="Y477" s="1401">
        <f>W477*X477</f>
        <v>380</v>
      </c>
      <c r="Z477" s="1406">
        <v>6</v>
      </c>
      <c r="AA477" s="1401">
        <v>6</v>
      </c>
      <c r="AB477" s="1401">
        <f>Z477*AA477</f>
        <v>36</v>
      </c>
      <c r="AE477" s="558">
        <f>H477+K477+N477+Q477+T477+W477+Z477</f>
        <v>12</v>
      </c>
      <c r="AF477" s="540">
        <f>J477+M477+P477+S477+V477+Y477+AB477</f>
        <v>1176</v>
      </c>
      <c r="AG477" s="701"/>
      <c r="AH477" s="367" t="s">
        <v>2278</v>
      </c>
      <c r="AI477" s="315"/>
      <c r="AJ477" s="315"/>
      <c r="AK477" s="315"/>
      <c r="AL477" s="315"/>
      <c r="AM477" s="315"/>
      <c r="AN477" s="315"/>
      <c r="AO477" s="315"/>
      <c r="AP477" s="315"/>
      <c r="AQ477" s="315"/>
      <c r="AR477" s="315"/>
      <c r="AS477" s="315"/>
      <c r="AT477" s="315"/>
      <c r="AU477" s="315"/>
      <c r="AV477" s="315"/>
      <c r="AW477" s="315"/>
      <c r="AX477" s="315"/>
      <c r="AY477" s="315"/>
      <c r="AZ477" s="315"/>
      <c r="BA477" s="315"/>
      <c r="BB477" s="413"/>
    </row>
    <row r="478" spans="1:56" ht="28.5" customHeight="1" x14ac:dyDescent="0.25">
      <c r="A478" s="1032"/>
      <c r="B478" s="1240" t="s">
        <v>851</v>
      </c>
      <c r="C478" s="945"/>
      <c r="D478" s="1708"/>
      <c r="E478" s="1034"/>
      <c r="F478" s="1034"/>
      <c r="G478" s="1592"/>
      <c r="H478" s="624"/>
      <c r="I478" s="522"/>
      <c r="J478" s="523"/>
      <c r="K478" s="624"/>
      <c r="L478" s="522"/>
      <c r="M478" s="523"/>
      <c r="N478" s="624"/>
      <c r="O478" s="522"/>
      <c r="P478" s="523"/>
      <c r="Q478" s="624"/>
      <c r="R478" s="528"/>
      <c r="S478" s="529"/>
      <c r="T478" s="624"/>
      <c r="U478" s="528"/>
      <c r="V478" s="529"/>
      <c r="W478" s="624"/>
      <c r="X478" s="528"/>
      <c r="Y478" s="529"/>
      <c r="Z478" s="624"/>
      <c r="AA478" s="529"/>
      <c r="AB478" s="529"/>
      <c r="AC478" s="530"/>
      <c r="AD478" s="540"/>
      <c r="AE478" s="523"/>
      <c r="AF478" s="1010"/>
    </row>
    <row r="479" spans="1:56" s="790" customFormat="1" ht="46.5" customHeight="1" x14ac:dyDescent="0.25">
      <c r="A479" s="1255">
        <v>321</v>
      </c>
      <c r="B479" s="261" t="s">
        <v>1503</v>
      </c>
      <c r="C479" s="261" t="s">
        <v>102</v>
      </c>
      <c r="D479" s="1690" t="s">
        <v>1504</v>
      </c>
      <c r="E479" s="953">
        <v>46295</v>
      </c>
      <c r="F479" s="953">
        <v>46299</v>
      </c>
      <c r="G479" s="569" t="s">
        <v>301</v>
      </c>
      <c r="H479" s="538"/>
      <c r="I479" s="266"/>
      <c r="J479" s="252"/>
      <c r="K479" s="538"/>
      <c r="L479" s="266"/>
      <c r="M479" s="265"/>
      <c r="N479" s="538"/>
      <c r="O479" s="570"/>
      <c r="P479" s="265"/>
      <c r="Q479" s="538">
        <v>64</v>
      </c>
      <c r="R479" s="1255">
        <v>190</v>
      </c>
      <c r="S479" s="1261">
        <f>Q479*R479</f>
        <v>12160</v>
      </c>
      <c r="T479" s="538">
        <v>64</v>
      </c>
      <c r="U479" s="1255">
        <v>190</v>
      </c>
      <c r="V479" s="1261">
        <f>T479*U479</f>
        <v>12160</v>
      </c>
      <c r="W479" s="538">
        <v>64</v>
      </c>
      <c r="X479" s="1255">
        <v>190</v>
      </c>
      <c r="Y479" s="1261">
        <f>W479*X479</f>
        <v>12160</v>
      </c>
      <c r="Z479" s="563">
        <v>192</v>
      </c>
      <c r="AA479" s="1261">
        <v>6</v>
      </c>
      <c r="AB479" s="1261">
        <f>Z479*AA479</f>
        <v>1152</v>
      </c>
      <c r="AC479" s="554">
        <f>H479+K479+N479+Q479+T479+W479+Z479</f>
        <v>384</v>
      </c>
      <c r="AD479" s="540">
        <f>J479+M479+P479+S479+V479+Y479+AB479</f>
        <v>37632</v>
      </c>
      <c r="AE479" s="1096"/>
      <c r="AI479" s="1021"/>
      <c r="AJ479" s="934"/>
      <c r="AK479" s="934"/>
      <c r="AL479" s="934"/>
      <c r="AM479" s="934"/>
      <c r="AN479" s="934"/>
      <c r="AO479" s="934"/>
      <c r="AP479" s="934"/>
      <c r="AQ479" s="934"/>
      <c r="AR479" s="934"/>
      <c r="AS479" s="934"/>
      <c r="AT479" s="934"/>
      <c r="AU479" s="934"/>
      <c r="AV479" s="934"/>
      <c r="AW479" s="934"/>
      <c r="AX479" s="934"/>
      <c r="AY479" s="934"/>
      <c r="AZ479" s="934"/>
      <c r="BA479" s="934"/>
      <c r="BB479" s="934"/>
      <c r="BC479" s="934"/>
      <c r="BD479" s="1031"/>
    </row>
    <row r="480" spans="1:56" s="312" customFormat="1" ht="68.25" customHeight="1" x14ac:dyDescent="0.25">
      <c r="A480" s="280">
        <v>87</v>
      </c>
      <c r="B480" s="1409" t="s">
        <v>70</v>
      </c>
      <c r="C480" s="1463" t="s">
        <v>99</v>
      </c>
      <c r="D480" s="1481" t="s">
        <v>2176</v>
      </c>
      <c r="E480" s="1428">
        <v>46036</v>
      </c>
      <c r="F480" s="1428">
        <v>46039</v>
      </c>
      <c r="G480" s="1481" t="s">
        <v>301</v>
      </c>
      <c r="H480" s="1448"/>
      <c r="I480" s="1411"/>
      <c r="J480" s="1482"/>
      <c r="K480" s="1448"/>
      <c r="L480" s="1411"/>
      <c r="M480" s="1412"/>
      <c r="N480" s="1448"/>
      <c r="O480" s="1414"/>
      <c r="P480" s="1412"/>
      <c r="Q480" s="1448">
        <v>80</v>
      </c>
      <c r="R480" s="1411">
        <v>190</v>
      </c>
      <c r="S480" s="1482">
        <f>Q480*R480</f>
        <v>15200</v>
      </c>
      <c r="T480" s="1448">
        <v>80</v>
      </c>
      <c r="U480" s="1411">
        <v>190</v>
      </c>
      <c r="V480" s="1482">
        <f>T480*U480</f>
        <v>15200</v>
      </c>
      <c r="W480" s="1448">
        <v>80</v>
      </c>
      <c r="X480" s="1411">
        <v>190</v>
      </c>
      <c r="Y480" s="1482">
        <f>W480*X480</f>
        <v>15200</v>
      </c>
      <c r="Z480" s="1413">
        <v>240</v>
      </c>
      <c r="AA480" s="1482">
        <v>6</v>
      </c>
      <c r="AB480" s="367"/>
      <c r="AD480" s="259">
        <v>1440</v>
      </c>
      <c r="AE480" s="929">
        <f>Q480+T480+W480+Z480</f>
        <v>480</v>
      </c>
      <c r="AF480" s="930">
        <f>S480+V480+Y480+1440</f>
        <v>47040</v>
      </c>
      <c r="AG480" s="725"/>
      <c r="AH480" s="931">
        <v>46002</v>
      </c>
      <c r="AI480" s="315"/>
      <c r="AJ480" s="315"/>
      <c r="AK480" s="315"/>
      <c r="AL480" s="315"/>
      <c r="AM480" s="315"/>
      <c r="AN480" s="315"/>
      <c r="AO480" s="315"/>
      <c r="AP480" s="315"/>
      <c r="AQ480" s="315"/>
      <c r="AR480" s="315"/>
      <c r="AS480" s="315"/>
      <c r="AT480" s="315"/>
      <c r="AU480" s="315"/>
      <c r="AV480" s="315"/>
      <c r="AW480" s="315"/>
      <c r="AX480" s="315"/>
      <c r="AY480" s="315"/>
      <c r="AZ480" s="315"/>
      <c r="BA480" s="315"/>
    </row>
    <row r="481" spans="1:55" s="367" customFormat="1" ht="30" customHeight="1" x14ac:dyDescent="0.3">
      <c r="A481" s="870">
        <v>88</v>
      </c>
      <c r="B481" s="1379" t="s">
        <v>70</v>
      </c>
      <c r="C481" s="1442" t="s">
        <v>99</v>
      </c>
      <c r="D481" s="1383" t="s">
        <v>1428</v>
      </c>
      <c r="E481" s="1382">
        <v>46085</v>
      </c>
      <c r="F481" s="1382">
        <v>46088</v>
      </c>
      <c r="G481" s="1383" t="s">
        <v>301</v>
      </c>
      <c r="H481" s="1424"/>
      <c r="I481" s="1394"/>
      <c r="J481" s="1393"/>
      <c r="K481" s="1424"/>
      <c r="L481" s="1394"/>
      <c r="M481" s="1395"/>
      <c r="N481" s="1424"/>
      <c r="O481" s="1396"/>
      <c r="P481" s="1395"/>
      <c r="Q481" s="1424">
        <v>32</v>
      </c>
      <c r="R481" s="1394">
        <v>190</v>
      </c>
      <c r="S481" s="1393">
        <f>Q481*R481</f>
        <v>6080</v>
      </c>
      <c r="T481" s="1424">
        <v>32</v>
      </c>
      <c r="U481" s="1394">
        <v>190</v>
      </c>
      <c r="V481" s="1393">
        <f>T481*U481</f>
        <v>6080</v>
      </c>
      <c r="W481" s="1424">
        <v>32</v>
      </c>
      <c r="X481" s="1394">
        <v>190</v>
      </c>
      <c r="Y481" s="1393">
        <f>W481*X481</f>
        <v>6080</v>
      </c>
      <c r="Z481" s="1406">
        <v>96</v>
      </c>
      <c r="AA481" s="1396">
        <v>6</v>
      </c>
      <c r="AD481" s="265">
        <f>Z481*AA481</f>
        <v>576</v>
      </c>
      <c r="AE481" s="575">
        <f>H481+K481+N481+Q481+T481+W481+Z481</f>
        <v>192</v>
      </c>
      <c r="AF481" s="574">
        <f>J481+M481+P481+S481+V481+Y481+AD481</f>
        <v>18816</v>
      </c>
      <c r="AG481" s="701">
        <f>SUM(AF481:AF481)</f>
        <v>18816</v>
      </c>
      <c r="AH481" s="931">
        <v>46002</v>
      </c>
      <c r="AI481" s="315"/>
      <c r="AJ481" s="315"/>
      <c r="AK481" s="315"/>
      <c r="AL481" s="315"/>
      <c r="AM481" s="315"/>
      <c r="AN481" s="315"/>
      <c r="AO481" s="315"/>
      <c r="AP481" s="315"/>
      <c r="AQ481" s="315"/>
      <c r="AR481" s="315"/>
      <c r="AS481" s="315"/>
      <c r="AT481" s="315"/>
      <c r="AU481" s="315"/>
      <c r="AV481" s="315"/>
      <c r="AW481" s="315"/>
      <c r="AX481" s="315"/>
      <c r="AY481" s="315"/>
      <c r="AZ481" s="315"/>
      <c r="BA481" s="315"/>
      <c r="BB481" s="413"/>
    </row>
    <row r="482" spans="1:55" s="309" customFormat="1" ht="38.25" customHeight="1" x14ac:dyDescent="0.25">
      <c r="A482" s="279"/>
      <c r="B482" s="297"/>
      <c r="C482" s="298"/>
      <c r="D482" s="593" t="s">
        <v>897</v>
      </c>
      <c r="E482" s="291"/>
      <c r="F482" s="331"/>
      <c r="G482" s="331"/>
      <c r="H482" s="331"/>
      <c r="I482" s="331"/>
      <c r="J482" s="324"/>
      <c r="K482" s="301"/>
      <c r="L482" s="276"/>
      <c r="M482" s="324"/>
      <c r="N482" s="301"/>
      <c r="O482" s="276"/>
      <c r="P482" s="324"/>
      <c r="Q482" s="301"/>
      <c r="R482" s="302"/>
      <c r="S482" s="720"/>
      <c r="T482" s="302"/>
      <c r="U482" s="302"/>
      <c r="V482" s="720"/>
      <c r="W482" s="302"/>
      <c r="X482" s="302"/>
      <c r="Y482" s="720"/>
      <c r="Z482" s="302"/>
      <c r="AA482" s="302"/>
      <c r="AB482" s="720"/>
      <c r="AC482" s="302"/>
      <c r="AD482" s="302"/>
      <c r="AE482" s="720"/>
      <c r="AF482" s="635"/>
      <c r="AG482" s="308"/>
      <c r="AH482" s="367"/>
      <c r="AI482" s="315"/>
      <c r="AJ482" s="315"/>
      <c r="AK482" s="315"/>
      <c r="AL482" s="315"/>
      <c r="AM482" s="315"/>
      <c r="AN482" s="315"/>
      <c r="AO482" s="315"/>
      <c r="AP482" s="315"/>
      <c r="AQ482" s="315"/>
      <c r="AR482" s="315"/>
      <c r="AS482" s="315"/>
      <c r="AT482" s="315"/>
      <c r="AU482" s="315"/>
      <c r="AV482" s="315"/>
      <c r="AW482" s="315"/>
      <c r="AX482" s="315"/>
      <c r="AY482" s="315"/>
      <c r="AZ482" s="315"/>
      <c r="BA482" s="315"/>
    </row>
    <row r="483" spans="1:55" s="763" customFormat="1" ht="38.25" customHeight="1" x14ac:dyDescent="0.3">
      <c r="A483" s="313">
        <v>96</v>
      </c>
      <c r="B483" s="1648" t="s">
        <v>230</v>
      </c>
      <c r="C483" s="1649" t="s">
        <v>231</v>
      </c>
      <c r="D483" s="1383" t="s">
        <v>2406</v>
      </c>
      <c r="E483" s="1379" t="s">
        <v>101</v>
      </c>
      <c r="F483" s="1383" t="s">
        <v>340</v>
      </c>
      <c r="G483" s="1382">
        <v>46078</v>
      </c>
      <c r="H483" s="1382">
        <v>46078</v>
      </c>
      <c r="I483" s="1481" t="s">
        <v>301</v>
      </c>
      <c r="J483" s="1424"/>
      <c r="K483" s="1394"/>
      <c r="L483" s="1393"/>
      <c r="M483" s="1424"/>
      <c r="N483" s="1394"/>
      <c r="O483" s="1395"/>
      <c r="P483" s="1424"/>
      <c r="Q483" s="1394"/>
      <c r="R483" s="1395"/>
      <c r="S483" s="1424">
        <v>2</v>
      </c>
      <c r="T483" s="1394">
        <v>190</v>
      </c>
      <c r="U483" s="1393">
        <f>S483*T483</f>
        <v>380</v>
      </c>
      <c r="V483" s="1424">
        <v>2</v>
      </c>
      <c r="W483" s="1394">
        <v>190</v>
      </c>
      <c r="X483" s="1393">
        <f>V483*W483</f>
        <v>380</v>
      </c>
      <c r="Y483" s="1424">
        <v>2</v>
      </c>
      <c r="Z483" s="1394">
        <v>190</v>
      </c>
      <c r="AA483" s="1393">
        <f>Y483*Z483</f>
        <v>380</v>
      </c>
      <c r="AB483" s="1424">
        <v>6</v>
      </c>
      <c r="AC483" s="1396">
        <v>6</v>
      </c>
      <c r="AD483" s="1395">
        <f>AB483*AC483</f>
        <v>36</v>
      </c>
      <c r="AE483" s="1577">
        <f>J483+M483+P483+S483+V483+Y483+AB483</f>
        <v>12</v>
      </c>
      <c r="AF483" s="1578">
        <f>L483+O483+R483+U483+X483+AA483+AD483</f>
        <v>1176</v>
      </c>
      <c r="AG483" s="1650">
        <f>SUM(AF483:AF483)</f>
        <v>1176</v>
      </c>
      <c r="AH483" s="763" t="s">
        <v>2362</v>
      </c>
      <c r="AI483" s="777"/>
      <c r="AJ483" s="777"/>
      <c r="AK483" s="777"/>
      <c r="AL483" s="777"/>
      <c r="AM483" s="777"/>
      <c r="AN483" s="777"/>
      <c r="AO483" s="777"/>
      <c r="AP483" s="777"/>
      <c r="AQ483" s="777"/>
      <c r="AR483" s="777"/>
      <c r="AS483" s="777"/>
      <c r="AT483" s="777"/>
      <c r="AU483" s="777"/>
      <c r="AV483" s="777"/>
      <c r="AW483" s="777"/>
      <c r="AX483" s="777"/>
      <c r="AY483" s="777"/>
      <c r="AZ483" s="777"/>
      <c r="BA483" s="777"/>
      <c r="BB483" s="1651"/>
    </row>
    <row r="484" spans="1:55" ht="46.5" customHeight="1" x14ac:dyDescent="0.25">
      <c r="A484" s="1039"/>
      <c r="B484" s="991" t="s">
        <v>853</v>
      </c>
      <c r="C484" s="611"/>
      <c r="D484" s="1710"/>
      <c r="E484" s="1040"/>
      <c r="F484" s="1040"/>
      <c r="G484" s="1593"/>
      <c r="H484" s="645"/>
      <c r="I484" s="273"/>
      <c r="J484" s="272"/>
      <c r="K484" s="645"/>
      <c r="L484" s="273"/>
      <c r="M484" s="272"/>
      <c r="N484" s="645"/>
      <c r="O484" s="273"/>
      <c r="P484" s="274"/>
      <c r="Q484" s="645"/>
      <c r="R484" s="616"/>
      <c r="S484" s="617"/>
      <c r="T484" s="645"/>
      <c r="U484" s="616"/>
      <c r="V484" s="617"/>
      <c r="W484" s="645"/>
      <c r="X484" s="616"/>
      <c r="Y484" s="617"/>
      <c r="Z484" s="645"/>
      <c r="AA484" s="617"/>
      <c r="AB484" s="617"/>
      <c r="AC484" s="618"/>
      <c r="AD484" s="540"/>
      <c r="AE484" s="272"/>
      <c r="AF484" s="1023"/>
    </row>
    <row r="485" spans="1:55" s="1010" customFormat="1" ht="34.5" customHeight="1" x14ac:dyDescent="0.25">
      <c r="A485" s="560">
        <v>322</v>
      </c>
      <c r="B485" s="1239" t="s">
        <v>1157</v>
      </c>
      <c r="C485" s="1239" t="s">
        <v>99</v>
      </c>
      <c r="D485" s="1698" t="s">
        <v>1158</v>
      </c>
      <c r="E485" s="941">
        <v>46116</v>
      </c>
      <c r="F485" s="941">
        <v>46118</v>
      </c>
      <c r="G485" s="598" t="s">
        <v>301</v>
      </c>
      <c r="H485" s="567"/>
      <c r="I485" s="576"/>
      <c r="J485" s="259"/>
      <c r="K485" s="567"/>
      <c r="L485" s="576"/>
      <c r="M485" s="781"/>
      <c r="N485" s="567"/>
      <c r="O485" s="573"/>
      <c r="P485" s="781"/>
      <c r="Q485" s="567">
        <v>2</v>
      </c>
      <c r="R485" s="560">
        <v>190</v>
      </c>
      <c r="S485" s="289">
        <f>Q485*R485</f>
        <v>380</v>
      </c>
      <c r="T485" s="567">
        <v>2</v>
      </c>
      <c r="U485" s="560">
        <v>190</v>
      </c>
      <c r="V485" s="289">
        <f>T485*U485</f>
        <v>380</v>
      </c>
      <c r="W485" s="567">
        <v>2</v>
      </c>
      <c r="X485" s="560">
        <v>190</v>
      </c>
      <c r="Y485" s="289">
        <f>W485*X485</f>
        <v>380</v>
      </c>
      <c r="Z485" s="568">
        <v>6</v>
      </c>
      <c r="AA485" s="289">
        <v>6</v>
      </c>
      <c r="AB485" s="289">
        <f>Z485*AA485</f>
        <v>36</v>
      </c>
      <c r="AC485" s="561">
        <f>H485+K485+N485+Q485+T485+W485+Z485</f>
        <v>12</v>
      </c>
      <c r="AD485" s="540">
        <f>J485+M485+P485+S485+V485+Y485+AB485</f>
        <v>1176</v>
      </c>
      <c r="AE485" s="1782">
        <f>SUM(AD485:AD488)</f>
        <v>8232</v>
      </c>
      <c r="AF485" s="1004">
        <v>8</v>
      </c>
      <c r="AJ485" s="934"/>
      <c r="AK485" s="934"/>
      <c r="AL485" s="934"/>
      <c r="AM485" s="934"/>
      <c r="AN485" s="934"/>
      <c r="AO485" s="934"/>
      <c r="AP485" s="934"/>
      <c r="AQ485" s="934"/>
      <c r="AR485" s="934"/>
      <c r="AS485" s="934"/>
      <c r="AT485" s="934"/>
      <c r="AU485" s="934"/>
      <c r="AV485" s="934"/>
      <c r="AW485" s="934"/>
      <c r="AX485" s="934"/>
      <c r="AY485" s="934"/>
      <c r="AZ485" s="934"/>
      <c r="BA485" s="934"/>
      <c r="BB485" s="934"/>
      <c r="BC485" s="934"/>
    </row>
    <row r="486" spans="1:55" ht="30.75" customHeight="1" x14ac:dyDescent="0.25">
      <c r="A486" s="1255">
        <v>323</v>
      </c>
      <c r="B486" s="261" t="s">
        <v>2086</v>
      </c>
      <c r="C486" s="261" t="s">
        <v>102</v>
      </c>
      <c r="D486" s="1690" t="s">
        <v>1731</v>
      </c>
      <c r="E486" s="953">
        <v>46157</v>
      </c>
      <c r="F486" s="941">
        <v>46160</v>
      </c>
      <c r="G486" s="598" t="s">
        <v>1145</v>
      </c>
      <c r="H486" s="538"/>
      <c r="I486" s="266"/>
      <c r="J486" s="252"/>
      <c r="K486" s="538"/>
      <c r="L486" s="266"/>
      <c r="M486" s="781"/>
      <c r="N486" s="538"/>
      <c r="O486" s="570"/>
      <c r="P486" s="265"/>
      <c r="Q486" s="538">
        <v>6</v>
      </c>
      <c r="R486" s="1255">
        <v>190</v>
      </c>
      <c r="S486" s="1261">
        <f>Q486*R486</f>
        <v>1140</v>
      </c>
      <c r="T486" s="538">
        <v>6</v>
      </c>
      <c r="U486" s="1255">
        <v>190</v>
      </c>
      <c r="V486" s="1261">
        <f>T486*U486</f>
        <v>1140</v>
      </c>
      <c r="W486" s="538">
        <v>6</v>
      </c>
      <c r="X486" s="1255">
        <v>190</v>
      </c>
      <c r="Y486" s="1261">
        <f>W486*X486</f>
        <v>1140</v>
      </c>
      <c r="Z486" s="563">
        <v>18</v>
      </c>
      <c r="AA486" s="1261">
        <v>6</v>
      </c>
      <c r="AB486" s="1261">
        <f>Z486*AA486</f>
        <v>108</v>
      </c>
      <c r="AC486" s="554">
        <f>Q486+T486+W486+Z486</f>
        <v>36</v>
      </c>
      <c r="AD486" s="540">
        <f>S486+V486+Y486+AB486</f>
        <v>3528</v>
      </c>
      <c r="AE486" s="1776"/>
      <c r="AF486" s="1004">
        <v>24</v>
      </c>
    </row>
    <row r="487" spans="1:55" s="1023" customFormat="1" ht="51" customHeight="1" x14ac:dyDescent="0.25">
      <c r="A487" s="560">
        <v>324</v>
      </c>
      <c r="B487" s="261" t="s">
        <v>2085</v>
      </c>
      <c r="C487" s="261" t="s">
        <v>102</v>
      </c>
      <c r="D487" s="1690" t="s">
        <v>1158</v>
      </c>
      <c r="E487" s="953">
        <v>46309</v>
      </c>
      <c r="F487" s="941">
        <v>46311</v>
      </c>
      <c r="G487" s="1588" t="s">
        <v>301</v>
      </c>
      <c r="H487" s="563"/>
      <c r="I487" s="266"/>
      <c r="J487" s="252"/>
      <c r="K487" s="563"/>
      <c r="L487" s="266"/>
      <c r="M487" s="781"/>
      <c r="N487" s="563"/>
      <c r="O487" s="570"/>
      <c r="P487" s="265"/>
      <c r="Q487" s="563">
        <v>2</v>
      </c>
      <c r="R487" s="1255">
        <v>190</v>
      </c>
      <c r="S487" s="1261">
        <f>Q487*R487</f>
        <v>380</v>
      </c>
      <c r="T487" s="563">
        <v>2</v>
      </c>
      <c r="U487" s="1255">
        <v>190</v>
      </c>
      <c r="V487" s="1261">
        <f>T487*U487</f>
        <v>380</v>
      </c>
      <c r="W487" s="563">
        <v>2</v>
      </c>
      <c r="X487" s="1255">
        <v>190</v>
      </c>
      <c r="Y487" s="1261">
        <f>W487*X487</f>
        <v>380</v>
      </c>
      <c r="Z487" s="563">
        <v>6</v>
      </c>
      <c r="AA487" s="1261">
        <v>6</v>
      </c>
      <c r="AB487" s="1261">
        <f>Z487*AA487</f>
        <v>36</v>
      </c>
      <c r="AC487" s="554">
        <f>H487+K487+N487+Q487+T487+W487+Z487</f>
        <v>12</v>
      </c>
      <c r="AD487" s="540">
        <f>J487+M487+P487+S487+V487+Y487+AB487</f>
        <v>1176</v>
      </c>
      <c r="AE487" s="1776"/>
      <c r="AF487" s="1031"/>
      <c r="AJ487" s="934"/>
      <c r="AK487" s="934"/>
      <c r="AL487" s="934"/>
      <c r="AM487" s="934"/>
      <c r="AN487" s="934"/>
      <c r="AO487" s="934"/>
      <c r="AP487" s="934"/>
      <c r="AQ487" s="934"/>
      <c r="AR487" s="934"/>
      <c r="AS487" s="934"/>
      <c r="AT487" s="934"/>
      <c r="AU487" s="934"/>
      <c r="AV487" s="934"/>
      <c r="AW487" s="934"/>
      <c r="AX487" s="934"/>
      <c r="AY487" s="934"/>
      <c r="AZ487" s="934"/>
      <c r="BA487" s="934"/>
      <c r="BB487" s="934"/>
      <c r="BC487" s="934"/>
    </row>
    <row r="488" spans="1:55" ht="46.5" customHeight="1" x14ac:dyDescent="0.25">
      <c r="A488" s="1342">
        <v>325</v>
      </c>
      <c r="B488" s="1352" t="s">
        <v>1157</v>
      </c>
      <c r="C488" s="1352" t="s">
        <v>99</v>
      </c>
      <c r="D488" s="1697" t="s">
        <v>2089</v>
      </c>
      <c r="E488" s="1013">
        <v>46360</v>
      </c>
      <c r="F488" s="1049">
        <v>46363</v>
      </c>
      <c r="G488" s="1602" t="s">
        <v>301</v>
      </c>
      <c r="H488" s="1352"/>
      <c r="I488" s="572"/>
      <c r="J488" s="278"/>
      <c r="K488" s="556"/>
      <c r="L488" s="572"/>
      <c r="M488" s="299"/>
      <c r="N488" s="556"/>
      <c r="O488" s="565"/>
      <c r="P488" s="288"/>
      <c r="Q488" s="556">
        <v>4</v>
      </c>
      <c r="R488" s="1237">
        <v>190</v>
      </c>
      <c r="S488" s="290">
        <f>Q488*R488</f>
        <v>760</v>
      </c>
      <c r="T488" s="556">
        <v>4</v>
      </c>
      <c r="U488" s="1237">
        <v>190</v>
      </c>
      <c r="V488" s="290">
        <f>T488*U488</f>
        <v>760</v>
      </c>
      <c r="W488" s="556">
        <v>4</v>
      </c>
      <c r="X488" s="1237">
        <v>190</v>
      </c>
      <c r="Y488" s="290">
        <f>W488*X488</f>
        <v>760</v>
      </c>
      <c r="Z488" s="564">
        <v>12</v>
      </c>
      <c r="AA488" s="290">
        <v>6</v>
      </c>
      <c r="AB488" s="290">
        <f>Z488*AA488</f>
        <v>72</v>
      </c>
      <c r="AC488" s="558">
        <f>H488+K488+N488+Q488+T488+W488+Z488</f>
        <v>24</v>
      </c>
      <c r="AD488" s="531">
        <f>J488+M488+P488+S488+V488+Y488+AB488</f>
        <v>2352</v>
      </c>
      <c r="AE488" s="1777"/>
    </row>
    <row r="489" spans="1:55" s="790" customFormat="1" ht="46.5" customHeight="1" x14ac:dyDescent="0.25">
      <c r="A489" s="1348"/>
      <c r="B489" s="1349" t="s">
        <v>854</v>
      </c>
      <c r="C489" s="261"/>
      <c r="D489" s="1473"/>
      <c r="E489" s="953"/>
      <c r="F489" s="953"/>
      <c r="G489" s="1588"/>
      <c r="H489" s="538"/>
      <c r="I489" s="266"/>
      <c r="J489" s="252"/>
      <c r="K489" s="538"/>
      <c r="L489" s="266"/>
      <c r="M489" s="252"/>
      <c r="N489" s="538"/>
      <c r="O489" s="266"/>
      <c r="P489" s="252"/>
      <c r="Q489" s="538"/>
      <c r="R489" s="1348"/>
      <c r="S489" s="1363"/>
      <c r="T489" s="538"/>
      <c r="U489" s="1348"/>
      <c r="V489" s="1363"/>
      <c r="W489" s="538"/>
      <c r="X489" s="1348"/>
      <c r="Y489" s="1363"/>
      <c r="Z489" s="1652"/>
      <c r="AA489" s="1363"/>
      <c r="AB489" s="1363"/>
      <c r="AC489" s="539"/>
      <c r="AD489" s="540"/>
      <c r="AE489" s="1038"/>
    </row>
    <row r="490" spans="1:55" s="312" customFormat="1" ht="30.75" customHeight="1" x14ac:dyDescent="0.3">
      <c r="A490" s="280">
        <v>98</v>
      </c>
      <c r="B490" s="1410" t="s">
        <v>1402</v>
      </c>
      <c r="C490" s="1463" t="s">
        <v>99</v>
      </c>
      <c r="D490" s="1481" t="s">
        <v>1809</v>
      </c>
      <c r="E490" s="1428">
        <v>46038</v>
      </c>
      <c r="F490" s="1428">
        <v>46040</v>
      </c>
      <c r="G490" s="1481" t="s">
        <v>299</v>
      </c>
      <c r="H490" s="1448"/>
      <c r="I490" s="1411"/>
      <c r="J490" s="1482"/>
      <c r="K490" s="1448"/>
      <c r="L490" s="1411"/>
      <c r="M490" s="1412"/>
      <c r="N490" s="1448"/>
      <c r="O490" s="1414"/>
      <c r="P490" s="1412"/>
      <c r="Q490" s="1413">
        <v>11</v>
      </c>
      <c r="R490" s="1411">
        <v>190</v>
      </c>
      <c r="S490" s="1482">
        <f t="shared" ref="S490:S503" si="188">Q490*R490</f>
        <v>2090</v>
      </c>
      <c r="T490" s="1413">
        <v>11</v>
      </c>
      <c r="U490" s="1411">
        <v>190</v>
      </c>
      <c r="V490" s="1482">
        <f t="shared" ref="V490:V503" si="189">T490*U490</f>
        <v>2090</v>
      </c>
      <c r="W490" s="1413">
        <v>22</v>
      </c>
      <c r="X490" s="1411">
        <v>190</v>
      </c>
      <c r="Y490" s="1482">
        <f t="shared" ref="Y490:Y503" si="190">W490*X490</f>
        <v>4180</v>
      </c>
      <c r="Z490" s="1413">
        <v>44</v>
      </c>
      <c r="AA490" s="1414">
        <v>6</v>
      </c>
      <c r="AB490" s="1412">
        <f t="shared" ref="AB490:AB503" si="191">Z490*AA490</f>
        <v>264</v>
      </c>
      <c r="AE490" s="883">
        <f t="shared" ref="AE490:AE496" si="192">Q490+T490+W490+Z490</f>
        <v>88</v>
      </c>
      <c r="AF490" s="707">
        <f t="shared" ref="AF490:AF496" si="193">S490+V490+Y490+AB490</f>
        <v>8624</v>
      </c>
      <c r="AG490" s="658"/>
      <c r="AH490" s="398" t="s">
        <v>2354</v>
      </c>
      <c r="AI490" s="315"/>
      <c r="AJ490" s="315"/>
      <c r="AK490" s="315"/>
      <c r="AL490" s="315"/>
      <c r="AM490" s="315"/>
      <c r="AN490" s="315"/>
      <c r="AO490" s="315"/>
      <c r="AP490" s="315"/>
      <c r="AQ490" s="315"/>
      <c r="AR490" s="315"/>
      <c r="AS490" s="315"/>
      <c r="AT490" s="315"/>
      <c r="AU490" s="315"/>
      <c r="AV490" s="315"/>
      <c r="AW490" s="315"/>
      <c r="AX490" s="315"/>
      <c r="AY490" s="315"/>
      <c r="AZ490" s="315"/>
      <c r="BA490" s="315"/>
    </row>
    <row r="491" spans="1:55" s="312" customFormat="1" ht="30.75" customHeight="1" x14ac:dyDescent="0.3">
      <c r="A491" s="1258">
        <v>99</v>
      </c>
      <c r="B491" s="1467" t="s">
        <v>1790</v>
      </c>
      <c r="C491" s="1476" t="s">
        <v>99</v>
      </c>
      <c r="D491" s="1469" t="s">
        <v>1810</v>
      </c>
      <c r="E491" s="1478">
        <v>45673</v>
      </c>
      <c r="F491" s="1478">
        <v>45675</v>
      </c>
      <c r="G491" s="1469" t="s">
        <v>299</v>
      </c>
      <c r="H491" s="1397"/>
      <c r="I491" s="1398"/>
      <c r="J491" s="1399"/>
      <c r="K491" s="1397"/>
      <c r="L491" s="1398"/>
      <c r="M491" s="1449"/>
      <c r="N491" s="1397"/>
      <c r="O491" s="1470"/>
      <c r="P491" s="1449"/>
      <c r="Q491" s="1450">
        <v>10</v>
      </c>
      <c r="R491" s="1398">
        <v>190</v>
      </c>
      <c r="S491" s="1399">
        <f t="shared" si="188"/>
        <v>1900</v>
      </c>
      <c r="T491" s="1450">
        <v>10</v>
      </c>
      <c r="U491" s="1398">
        <v>190</v>
      </c>
      <c r="V491" s="1399">
        <f t="shared" si="189"/>
        <v>1900</v>
      </c>
      <c r="W491" s="1450">
        <v>20</v>
      </c>
      <c r="X491" s="1398">
        <v>190</v>
      </c>
      <c r="Y491" s="1399">
        <f t="shared" si="190"/>
        <v>3800</v>
      </c>
      <c r="Z491" s="1450">
        <v>40</v>
      </c>
      <c r="AA491" s="1542">
        <v>6</v>
      </c>
      <c r="AB491" s="1515">
        <f t="shared" si="191"/>
        <v>240</v>
      </c>
      <c r="AE491" s="919">
        <f t="shared" si="192"/>
        <v>80</v>
      </c>
      <c r="AF491" s="627">
        <f t="shared" si="193"/>
        <v>7840</v>
      </c>
      <c r="AG491" s="532"/>
      <c r="AH491" s="367" t="s">
        <v>2354</v>
      </c>
      <c r="AI491" s="315"/>
      <c r="AJ491" s="315"/>
      <c r="AK491" s="315"/>
      <c r="AL491" s="315"/>
      <c r="AM491" s="315"/>
      <c r="AN491" s="315"/>
      <c r="AO491" s="315"/>
      <c r="AP491" s="315"/>
      <c r="AQ491" s="315"/>
      <c r="AR491" s="315"/>
      <c r="AS491" s="315"/>
      <c r="AT491" s="315"/>
      <c r="AU491" s="315"/>
      <c r="AV491" s="315"/>
      <c r="AW491" s="315"/>
      <c r="AX491" s="315"/>
      <c r="AY491" s="315"/>
      <c r="AZ491" s="315"/>
      <c r="BA491" s="315"/>
    </row>
    <row r="492" spans="1:55" s="367" customFormat="1" ht="30.75" customHeight="1" x14ac:dyDescent="0.3">
      <c r="A492" s="870">
        <v>100</v>
      </c>
      <c r="B492" s="1381" t="s">
        <v>70</v>
      </c>
      <c r="C492" s="1442" t="s">
        <v>99</v>
      </c>
      <c r="D492" s="1383" t="s">
        <v>1560</v>
      </c>
      <c r="E492" s="1382">
        <v>46059</v>
      </c>
      <c r="F492" s="1382">
        <v>46061</v>
      </c>
      <c r="G492" s="1383" t="s">
        <v>299</v>
      </c>
      <c r="H492" s="1424"/>
      <c r="I492" s="1394"/>
      <c r="J492" s="1393"/>
      <c r="K492" s="1424"/>
      <c r="L492" s="1394"/>
      <c r="M492" s="1395"/>
      <c r="N492" s="1424"/>
      <c r="O492" s="1396"/>
      <c r="P492" s="1395"/>
      <c r="Q492" s="1406">
        <v>10</v>
      </c>
      <c r="R492" s="1385">
        <v>190</v>
      </c>
      <c r="S492" s="1393">
        <f t="shared" si="188"/>
        <v>1900</v>
      </c>
      <c r="T492" s="1406">
        <v>10</v>
      </c>
      <c r="U492" s="1385">
        <v>190</v>
      </c>
      <c r="V492" s="1393">
        <f t="shared" si="189"/>
        <v>1900</v>
      </c>
      <c r="W492" s="1406">
        <v>20</v>
      </c>
      <c r="X492" s="1385">
        <v>190</v>
      </c>
      <c r="Y492" s="1393">
        <f t="shared" si="190"/>
        <v>3800</v>
      </c>
      <c r="Z492" s="1406">
        <v>40</v>
      </c>
      <c r="AA492" s="1396">
        <v>6</v>
      </c>
      <c r="AB492" s="1395">
        <f t="shared" si="191"/>
        <v>240</v>
      </c>
      <c r="AE492" s="575">
        <f t="shared" si="192"/>
        <v>80</v>
      </c>
      <c r="AF492" s="574">
        <f t="shared" si="193"/>
        <v>7840</v>
      </c>
      <c r="AG492" s="699"/>
      <c r="AH492" s="367" t="s">
        <v>2354</v>
      </c>
      <c r="AI492" s="315"/>
      <c r="AJ492" s="315"/>
      <c r="AK492" s="315"/>
      <c r="AL492" s="315"/>
      <c r="AM492" s="315"/>
      <c r="AN492" s="315"/>
      <c r="AO492" s="315"/>
      <c r="AP492" s="315"/>
      <c r="AQ492" s="315"/>
      <c r="AR492" s="315"/>
      <c r="AS492" s="315"/>
      <c r="AT492" s="315"/>
      <c r="AU492" s="315"/>
      <c r="AV492" s="315"/>
      <c r="AW492" s="315"/>
      <c r="AX492" s="315"/>
      <c r="AY492" s="315"/>
      <c r="AZ492" s="315"/>
      <c r="BA492" s="315"/>
      <c r="BB492" s="413"/>
    </row>
    <row r="493" spans="1:55" s="312" customFormat="1" ht="30.75" customHeight="1" x14ac:dyDescent="0.3">
      <c r="A493" s="280">
        <v>101</v>
      </c>
      <c r="B493" s="1410" t="s">
        <v>71</v>
      </c>
      <c r="C493" s="1463" t="s">
        <v>101</v>
      </c>
      <c r="D493" s="1481" t="s">
        <v>329</v>
      </c>
      <c r="E493" s="1428">
        <v>46052</v>
      </c>
      <c r="F493" s="1428">
        <v>46054</v>
      </c>
      <c r="G493" s="1481" t="s">
        <v>299</v>
      </c>
      <c r="H493" s="1448"/>
      <c r="I493" s="1411"/>
      <c r="J493" s="1482"/>
      <c r="K493" s="1448"/>
      <c r="L493" s="1411"/>
      <c r="M493" s="1412"/>
      <c r="N493" s="1448"/>
      <c r="O493" s="1414"/>
      <c r="P493" s="1412"/>
      <c r="Q493" s="1413">
        <v>10</v>
      </c>
      <c r="R493" s="1415">
        <v>190</v>
      </c>
      <c r="S493" s="1482">
        <f t="shared" si="188"/>
        <v>1900</v>
      </c>
      <c r="T493" s="1413">
        <v>10</v>
      </c>
      <c r="U493" s="1415">
        <v>190</v>
      </c>
      <c r="V493" s="1482">
        <f t="shared" si="189"/>
        <v>1900</v>
      </c>
      <c r="W493" s="1413">
        <v>20</v>
      </c>
      <c r="X493" s="1415">
        <v>190</v>
      </c>
      <c r="Y493" s="1482">
        <f t="shared" si="190"/>
        <v>3800</v>
      </c>
      <c r="Z493" s="1413">
        <v>40</v>
      </c>
      <c r="AA493" s="1414">
        <v>6</v>
      </c>
      <c r="AB493" s="1412">
        <f t="shared" si="191"/>
        <v>240</v>
      </c>
      <c r="AE493" s="883">
        <f t="shared" si="192"/>
        <v>80</v>
      </c>
      <c r="AF493" s="707">
        <f t="shared" si="193"/>
        <v>7840</v>
      </c>
      <c r="AG493" s="658"/>
      <c r="AH493" s="367" t="s">
        <v>2354</v>
      </c>
      <c r="AI493" s="315"/>
      <c r="AJ493" s="315"/>
      <c r="AK493" s="315"/>
      <c r="AL493" s="315"/>
      <c r="AM493" s="315"/>
      <c r="AN493" s="315"/>
      <c r="AO493" s="315"/>
      <c r="AP493" s="315"/>
      <c r="AQ493" s="315"/>
      <c r="AR493" s="315"/>
      <c r="AS493" s="315"/>
      <c r="AT493" s="315"/>
      <c r="AU493" s="315"/>
      <c r="AV493" s="315"/>
      <c r="AW493" s="315"/>
      <c r="AX493" s="315"/>
      <c r="AY493" s="315"/>
      <c r="AZ493" s="315"/>
      <c r="BA493" s="315"/>
    </row>
    <row r="494" spans="1:55" s="312" customFormat="1" ht="30.75" customHeight="1" x14ac:dyDescent="0.3">
      <c r="A494" s="280">
        <v>102</v>
      </c>
      <c r="B494" s="1410" t="s">
        <v>71</v>
      </c>
      <c r="C494" s="1463" t="s">
        <v>101</v>
      </c>
      <c r="D494" s="1481" t="s">
        <v>330</v>
      </c>
      <c r="E494" s="1428">
        <v>46059</v>
      </c>
      <c r="F494" s="1428">
        <v>46061</v>
      </c>
      <c r="G494" s="1481" t="s">
        <v>299</v>
      </c>
      <c r="H494" s="1448"/>
      <c r="I494" s="1411"/>
      <c r="J494" s="1482"/>
      <c r="K494" s="1448"/>
      <c r="L494" s="1411"/>
      <c r="M494" s="1412"/>
      <c r="N494" s="1448"/>
      <c r="O494" s="1414"/>
      <c r="P494" s="1412"/>
      <c r="Q494" s="1413">
        <v>10</v>
      </c>
      <c r="R494" s="1415">
        <v>190</v>
      </c>
      <c r="S494" s="1482">
        <f t="shared" si="188"/>
        <v>1900</v>
      </c>
      <c r="T494" s="1413">
        <v>10</v>
      </c>
      <c r="U494" s="1415">
        <v>190</v>
      </c>
      <c r="V494" s="1482">
        <f t="shared" si="189"/>
        <v>1900</v>
      </c>
      <c r="W494" s="1413">
        <v>20</v>
      </c>
      <c r="X494" s="1415">
        <v>190</v>
      </c>
      <c r="Y494" s="1482">
        <f t="shared" si="190"/>
        <v>3800</v>
      </c>
      <c r="Z494" s="1413">
        <v>40</v>
      </c>
      <c r="AA494" s="1414">
        <v>6</v>
      </c>
      <c r="AB494" s="1412">
        <f t="shared" si="191"/>
        <v>240</v>
      </c>
      <c r="AE494" s="883">
        <f t="shared" si="192"/>
        <v>80</v>
      </c>
      <c r="AF494" s="707">
        <f t="shared" si="193"/>
        <v>7840</v>
      </c>
      <c r="AG494" s="658"/>
      <c r="AH494" s="367" t="s">
        <v>2354</v>
      </c>
      <c r="AI494" s="315"/>
      <c r="AJ494" s="315"/>
      <c r="AK494" s="315"/>
      <c r="AL494" s="315"/>
      <c r="AM494" s="315"/>
      <c r="AN494" s="315"/>
      <c r="AO494" s="315"/>
      <c r="AP494" s="315"/>
      <c r="AQ494" s="315"/>
      <c r="AR494" s="315"/>
      <c r="AS494" s="315"/>
      <c r="AT494" s="315"/>
      <c r="AU494" s="315"/>
      <c r="AV494" s="315"/>
      <c r="AW494" s="315"/>
      <c r="AX494" s="315"/>
      <c r="AY494" s="315"/>
      <c r="AZ494" s="315"/>
      <c r="BA494" s="315"/>
    </row>
    <row r="495" spans="1:55" s="312" customFormat="1" ht="30.75" customHeight="1" x14ac:dyDescent="0.3">
      <c r="A495" s="280">
        <v>103</v>
      </c>
      <c r="B495" s="1381" t="s">
        <v>1787</v>
      </c>
      <c r="C495" s="1442" t="s">
        <v>99</v>
      </c>
      <c r="D495" s="1383" t="s">
        <v>494</v>
      </c>
      <c r="E495" s="1382">
        <v>46066</v>
      </c>
      <c r="F495" s="1382">
        <v>46068</v>
      </c>
      <c r="G495" s="1383" t="s">
        <v>299</v>
      </c>
      <c r="H495" s="1424"/>
      <c r="I495" s="1394"/>
      <c r="J495" s="1393"/>
      <c r="K495" s="1424"/>
      <c r="L495" s="1394"/>
      <c r="M495" s="1395"/>
      <c r="N495" s="1424"/>
      <c r="O495" s="1396"/>
      <c r="P495" s="1395"/>
      <c r="Q495" s="1406">
        <v>11</v>
      </c>
      <c r="R495" s="1415">
        <v>190</v>
      </c>
      <c r="S495" s="1393">
        <f t="shared" si="188"/>
        <v>2090</v>
      </c>
      <c r="T495" s="1406">
        <v>11</v>
      </c>
      <c r="U495" s="1415">
        <v>190</v>
      </c>
      <c r="V495" s="1393">
        <f t="shared" si="189"/>
        <v>2090</v>
      </c>
      <c r="W495" s="1406">
        <v>22</v>
      </c>
      <c r="X495" s="1415">
        <v>190</v>
      </c>
      <c r="Y495" s="1393">
        <f t="shared" si="190"/>
        <v>4180</v>
      </c>
      <c r="Z495" s="1406">
        <v>44</v>
      </c>
      <c r="AA495" s="1414">
        <v>6</v>
      </c>
      <c r="AB495" s="1412">
        <f t="shared" si="191"/>
        <v>264</v>
      </c>
      <c r="AE495" s="883">
        <f t="shared" si="192"/>
        <v>88</v>
      </c>
      <c r="AF495" s="574">
        <f t="shared" si="193"/>
        <v>8624</v>
      </c>
      <c r="AG495" s="658"/>
      <c r="AH495" s="367"/>
      <c r="AI495" s="315"/>
      <c r="AJ495" s="315"/>
      <c r="AK495" s="315"/>
      <c r="AL495" s="315"/>
      <c r="AM495" s="315"/>
      <c r="AN495" s="315"/>
      <c r="AO495" s="315"/>
      <c r="AP495" s="315"/>
      <c r="AQ495" s="315"/>
      <c r="AR495" s="315"/>
      <c r="AS495" s="315"/>
      <c r="AT495" s="315"/>
      <c r="AU495" s="315"/>
      <c r="AV495" s="315"/>
      <c r="AW495" s="315"/>
      <c r="AX495" s="315"/>
      <c r="AY495" s="315"/>
      <c r="AZ495" s="315"/>
      <c r="BA495" s="315"/>
    </row>
    <row r="496" spans="1:55" s="312" customFormat="1" ht="30.75" customHeight="1" x14ac:dyDescent="0.3">
      <c r="A496" s="870">
        <v>104</v>
      </c>
      <c r="B496" s="1381" t="s">
        <v>1788</v>
      </c>
      <c r="C496" s="1442" t="s">
        <v>99</v>
      </c>
      <c r="D496" s="1383" t="s">
        <v>473</v>
      </c>
      <c r="E496" s="1382">
        <v>46066</v>
      </c>
      <c r="F496" s="1382">
        <v>46068</v>
      </c>
      <c r="G496" s="1383" t="s">
        <v>299</v>
      </c>
      <c r="H496" s="1424"/>
      <c r="I496" s="1394"/>
      <c r="J496" s="1393"/>
      <c r="K496" s="1424"/>
      <c r="L496" s="1394"/>
      <c r="M496" s="1395"/>
      <c r="N496" s="1424"/>
      <c r="O496" s="1396"/>
      <c r="P496" s="1395"/>
      <c r="Q496" s="1406">
        <v>10</v>
      </c>
      <c r="R496" s="1415">
        <v>190</v>
      </c>
      <c r="S496" s="1393">
        <f t="shared" si="188"/>
        <v>1900</v>
      </c>
      <c r="T496" s="1406">
        <v>10</v>
      </c>
      <c r="U496" s="1415">
        <v>190</v>
      </c>
      <c r="V496" s="1393">
        <f t="shared" si="189"/>
        <v>1900</v>
      </c>
      <c r="W496" s="1406">
        <v>20</v>
      </c>
      <c r="X496" s="1415">
        <v>190</v>
      </c>
      <c r="Y496" s="1393">
        <f t="shared" si="190"/>
        <v>3800</v>
      </c>
      <c r="Z496" s="1406">
        <v>40</v>
      </c>
      <c r="AA496" s="1414">
        <v>6</v>
      </c>
      <c r="AB496" s="1412">
        <f t="shared" si="191"/>
        <v>240</v>
      </c>
      <c r="AE496" s="883">
        <f t="shared" si="192"/>
        <v>80</v>
      </c>
      <c r="AF496" s="574">
        <f t="shared" si="193"/>
        <v>7840</v>
      </c>
      <c r="AG496" s="658"/>
      <c r="AH496" s="367"/>
      <c r="AI496" s="315"/>
      <c r="AJ496" s="315"/>
      <c r="AK496" s="315"/>
      <c r="AL496" s="315"/>
      <c r="AM496" s="315"/>
      <c r="AN496" s="315"/>
      <c r="AO496" s="315"/>
      <c r="AP496" s="315"/>
      <c r="AQ496" s="315"/>
      <c r="AR496" s="315"/>
      <c r="AS496" s="315"/>
      <c r="AT496" s="315"/>
      <c r="AU496" s="315"/>
      <c r="AV496" s="315"/>
      <c r="AW496" s="315"/>
      <c r="AX496" s="315"/>
      <c r="AY496" s="315"/>
      <c r="AZ496" s="315"/>
      <c r="BA496" s="315"/>
    </row>
    <row r="497" spans="1:56" s="312" customFormat="1" ht="67.5" customHeight="1" x14ac:dyDescent="0.25">
      <c r="A497" s="870">
        <v>89</v>
      </c>
      <c r="B497" s="1379" t="s">
        <v>174</v>
      </c>
      <c r="C497" s="1442" t="s">
        <v>99</v>
      </c>
      <c r="D497" s="1383" t="s">
        <v>340</v>
      </c>
      <c r="E497" s="1382">
        <v>46042</v>
      </c>
      <c r="F497" s="1382">
        <v>46046</v>
      </c>
      <c r="G497" s="1382" t="s">
        <v>301</v>
      </c>
      <c r="H497" s="1406">
        <v>4</v>
      </c>
      <c r="I497" s="1394">
        <v>3300</v>
      </c>
      <c r="J497" s="1393">
        <f>H497*I497</f>
        <v>13200</v>
      </c>
      <c r="K497" s="1406">
        <v>4</v>
      </c>
      <c r="L497" s="1394">
        <v>2850</v>
      </c>
      <c r="M497" s="1395">
        <f>K497*L497</f>
        <v>11400</v>
      </c>
      <c r="N497" s="1406">
        <v>4</v>
      </c>
      <c r="O497" s="1385">
        <v>2750</v>
      </c>
      <c r="P497" s="1395">
        <f>N497*O497</f>
        <v>11000</v>
      </c>
      <c r="Q497" s="1424">
        <v>24</v>
      </c>
      <c r="R497" s="1394">
        <v>190</v>
      </c>
      <c r="S497" s="1393">
        <f t="shared" si="188"/>
        <v>4560</v>
      </c>
      <c r="T497" s="1424">
        <v>24</v>
      </c>
      <c r="U497" s="1394">
        <v>145</v>
      </c>
      <c r="V497" s="1393">
        <f t="shared" si="189"/>
        <v>3480</v>
      </c>
      <c r="W497" s="1424">
        <v>24</v>
      </c>
      <c r="X497" s="1394">
        <v>190</v>
      </c>
      <c r="Y497" s="1393">
        <f t="shared" si="190"/>
        <v>4560</v>
      </c>
      <c r="Z497" s="1406">
        <v>84</v>
      </c>
      <c r="AA497" s="1396">
        <v>6</v>
      </c>
      <c r="AB497" s="1395">
        <f t="shared" si="191"/>
        <v>504</v>
      </c>
      <c r="AC497" s="367"/>
      <c r="AD497" s="367"/>
      <c r="AE497" s="876">
        <f>H497+K497+N497+Q497+T497+W497+Z497</f>
        <v>168</v>
      </c>
      <c r="AF497" s="540">
        <f>J497+M497+P497+S497+V497+Y497+AB497</f>
        <v>48704</v>
      </c>
      <c r="AG497" s="725"/>
      <c r="AH497" s="367" t="s">
        <v>2271</v>
      </c>
      <c r="AI497" s="905" t="s">
        <v>2278</v>
      </c>
      <c r="AJ497" s="315"/>
      <c r="AK497" s="315"/>
      <c r="AL497" s="315"/>
      <c r="AM497" s="315"/>
      <c r="AN497" s="315"/>
      <c r="AO497" s="315"/>
      <c r="AP497" s="315"/>
      <c r="AQ497" s="315"/>
      <c r="AR497" s="315"/>
      <c r="AS497" s="315"/>
      <c r="AT497" s="315"/>
      <c r="AU497" s="315"/>
      <c r="AV497" s="315"/>
      <c r="AW497" s="315"/>
      <c r="AX497" s="315"/>
      <c r="AY497" s="315"/>
      <c r="AZ497" s="315"/>
      <c r="BA497" s="315"/>
    </row>
    <row r="498" spans="1:56" s="312" customFormat="1" ht="26.25" customHeight="1" x14ac:dyDescent="0.25">
      <c r="A498" s="870">
        <v>90</v>
      </c>
      <c r="B498" s="1379" t="s">
        <v>173</v>
      </c>
      <c r="C498" s="1442" t="s">
        <v>101</v>
      </c>
      <c r="D498" s="1383" t="s">
        <v>340</v>
      </c>
      <c r="E498" s="1382">
        <v>46042</v>
      </c>
      <c r="F498" s="1382">
        <v>46046</v>
      </c>
      <c r="G498" s="1382" t="s">
        <v>301</v>
      </c>
      <c r="H498" s="1424">
        <v>1</v>
      </c>
      <c r="I498" s="1394">
        <v>4100</v>
      </c>
      <c r="J498" s="1393">
        <f>H498*I498</f>
        <v>4100</v>
      </c>
      <c r="K498" s="1424">
        <v>1</v>
      </c>
      <c r="L498" s="1394">
        <v>3350</v>
      </c>
      <c r="M498" s="1395">
        <f>K498*L498</f>
        <v>3350</v>
      </c>
      <c r="N498" s="1424">
        <v>1</v>
      </c>
      <c r="O498" s="1396">
        <v>3000</v>
      </c>
      <c r="P498" s="1395">
        <f>N498*O498</f>
        <v>3000</v>
      </c>
      <c r="Q498" s="1424">
        <v>12</v>
      </c>
      <c r="R498" s="1394">
        <v>190</v>
      </c>
      <c r="S498" s="1393">
        <f t="shared" si="188"/>
        <v>2280</v>
      </c>
      <c r="T498" s="1424">
        <v>12</v>
      </c>
      <c r="U498" s="1394">
        <v>145</v>
      </c>
      <c r="V498" s="1393">
        <f t="shared" si="189"/>
        <v>1740</v>
      </c>
      <c r="W498" s="1424">
        <v>12</v>
      </c>
      <c r="X498" s="1394">
        <v>190</v>
      </c>
      <c r="Y498" s="1393">
        <f t="shared" si="190"/>
        <v>2280</v>
      </c>
      <c r="Z498" s="1406">
        <v>51</v>
      </c>
      <c r="AA498" s="1396">
        <v>6</v>
      </c>
      <c r="AB498" s="1395">
        <f t="shared" si="191"/>
        <v>306</v>
      </c>
      <c r="AC498" s="367"/>
      <c r="AD498" s="367"/>
      <c r="AE498" s="932">
        <f>H498+K498+N498+Q498+T498+W498+Z498</f>
        <v>90</v>
      </c>
      <c r="AF498" s="540">
        <f>J498+M498+P498+S498+V498+Y498+AB498</f>
        <v>17056</v>
      </c>
      <c r="AG498" s="725"/>
      <c r="AH498" s="367" t="s">
        <v>2271</v>
      </c>
      <c r="AI498" s="905" t="s">
        <v>2278</v>
      </c>
      <c r="AJ498" s="315"/>
      <c r="AK498" s="315"/>
      <c r="AL498" s="315"/>
      <c r="AM498" s="315"/>
      <c r="AN498" s="315"/>
      <c r="AO498" s="315"/>
      <c r="AP498" s="315"/>
      <c r="AQ498" s="315"/>
      <c r="AR498" s="315"/>
      <c r="AS498" s="315"/>
      <c r="AT498" s="315"/>
      <c r="AU498" s="315"/>
      <c r="AV498" s="315"/>
      <c r="AW498" s="315"/>
      <c r="AX498" s="315"/>
      <c r="AY498" s="315"/>
      <c r="AZ498" s="315"/>
      <c r="BA498" s="315"/>
    </row>
    <row r="499" spans="1:56" ht="46.5" customHeight="1" x14ac:dyDescent="0.25">
      <c r="A499" s="1255">
        <v>326</v>
      </c>
      <c r="B499" s="569" t="s">
        <v>1402</v>
      </c>
      <c r="C499" s="261" t="s">
        <v>99</v>
      </c>
      <c r="D499" s="1690" t="s">
        <v>441</v>
      </c>
      <c r="E499" s="953">
        <v>46115</v>
      </c>
      <c r="F499" s="953">
        <v>46117</v>
      </c>
      <c r="G499" s="569" t="s">
        <v>1808</v>
      </c>
      <c r="H499" s="538"/>
      <c r="I499" s="266"/>
      <c r="J499" s="252"/>
      <c r="K499" s="538"/>
      <c r="L499" s="266"/>
      <c r="M499" s="265"/>
      <c r="N499" s="538"/>
      <c r="O499" s="570"/>
      <c r="P499" s="265"/>
      <c r="Q499" s="563">
        <v>11</v>
      </c>
      <c r="R499" s="1255">
        <v>190</v>
      </c>
      <c r="S499" s="252">
        <f t="shared" si="188"/>
        <v>2090</v>
      </c>
      <c r="T499" s="563">
        <v>11</v>
      </c>
      <c r="U499" s="1255">
        <v>190</v>
      </c>
      <c r="V499" s="252">
        <f t="shared" si="189"/>
        <v>2090</v>
      </c>
      <c r="W499" s="563">
        <v>22</v>
      </c>
      <c r="X499" s="1255">
        <v>190</v>
      </c>
      <c r="Y499" s="252">
        <f t="shared" si="190"/>
        <v>4180</v>
      </c>
      <c r="Z499" s="563">
        <v>44</v>
      </c>
      <c r="AA499" s="570">
        <v>6</v>
      </c>
      <c r="AB499" s="265">
        <f t="shared" si="191"/>
        <v>264</v>
      </c>
      <c r="AC499" s="575">
        <f>Q499+T499+W499+Z499</f>
        <v>88</v>
      </c>
      <c r="AD499" s="574">
        <f>S499+V499+Y499+AB499</f>
        <v>8624</v>
      </c>
      <c r="AE499" s="1229"/>
    </row>
    <row r="500" spans="1:56" s="1016" customFormat="1" ht="48" customHeight="1" x14ac:dyDescent="0.25">
      <c r="A500" s="1255">
        <v>327</v>
      </c>
      <c r="B500" s="569" t="s">
        <v>2359</v>
      </c>
      <c r="C500" s="261" t="s">
        <v>105</v>
      </c>
      <c r="D500" s="1690" t="s">
        <v>329</v>
      </c>
      <c r="E500" s="953">
        <v>46307</v>
      </c>
      <c r="F500" s="953">
        <v>46309</v>
      </c>
      <c r="G500" s="1588" t="s">
        <v>301</v>
      </c>
      <c r="H500" s="563">
        <v>3</v>
      </c>
      <c r="I500" s="570">
        <v>7300</v>
      </c>
      <c r="J500" s="265">
        <f>H500*I500</f>
        <v>21900</v>
      </c>
      <c r="K500" s="563">
        <v>3</v>
      </c>
      <c r="L500" s="570">
        <v>6650</v>
      </c>
      <c r="M500" s="265">
        <f>K500*L500</f>
        <v>19950</v>
      </c>
      <c r="N500" s="563">
        <v>3</v>
      </c>
      <c r="O500" s="570">
        <v>6050</v>
      </c>
      <c r="P500" s="265">
        <f>N500*O500</f>
        <v>18150</v>
      </c>
      <c r="Q500" s="563">
        <v>39</v>
      </c>
      <c r="R500" s="560">
        <v>190</v>
      </c>
      <c r="S500" s="252">
        <f t="shared" si="188"/>
        <v>7410</v>
      </c>
      <c r="T500" s="563">
        <v>39</v>
      </c>
      <c r="U500" s="560">
        <v>190</v>
      </c>
      <c r="V500" s="252">
        <f t="shared" si="189"/>
        <v>7410</v>
      </c>
      <c r="W500" s="563">
        <v>50</v>
      </c>
      <c r="X500" s="560">
        <v>190</v>
      </c>
      <c r="Y500" s="252">
        <f t="shared" si="190"/>
        <v>9500</v>
      </c>
      <c r="Z500" s="563">
        <v>131</v>
      </c>
      <c r="AA500" s="570">
        <v>6</v>
      </c>
      <c r="AB500" s="265">
        <f t="shared" si="191"/>
        <v>786</v>
      </c>
      <c r="AC500" s="879">
        <f>Q500+T500+W500+Z500</f>
        <v>259</v>
      </c>
      <c r="AD500" s="574">
        <f>S500+V500+Y500+AB500</f>
        <v>25106</v>
      </c>
      <c r="AE500" s="1229"/>
      <c r="AF500" s="1023"/>
      <c r="AJ500" s="934"/>
      <c r="AK500" s="934"/>
      <c r="AL500" s="934"/>
      <c r="AM500" s="934"/>
      <c r="AN500" s="934"/>
      <c r="AO500" s="934"/>
      <c r="AP500" s="934"/>
      <c r="AQ500" s="934"/>
      <c r="AR500" s="934"/>
      <c r="AS500" s="934"/>
      <c r="AT500" s="934"/>
      <c r="AU500" s="934"/>
      <c r="AV500" s="934"/>
      <c r="AW500" s="934"/>
      <c r="AX500" s="934"/>
      <c r="AY500" s="934"/>
      <c r="AZ500" s="934"/>
      <c r="BA500" s="934"/>
      <c r="BB500" s="934"/>
      <c r="BC500" s="934"/>
    </row>
    <row r="501" spans="1:56" ht="46.5" customHeight="1" x14ac:dyDescent="0.25">
      <c r="A501" s="1255">
        <v>328</v>
      </c>
      <c r="B501" s="598" t="s">
        <v>2357</v>
      </c>
      <c r="C501" s="960" t="s">
        <v>99</v>
      </c>
      <c r="D501" s="1698" t="s">
        <v>2358</v>
      </c>
      <c r="E501" s="941">
        <v>46276</v>
      </c>
      <c r="F501" s="941">
        <v>46278</v>
      </c>
      <c r="G501" s="598" t="s">
        <v>312</v>
      </c>
      <c r="H501" s="973"/>
      <c r="I501" s="576"/>
      <c r="J501" s="259"/>
      <c r="K501" s="567"/>
      <c r="L501" s="576"/>
      <c r="M501" s="781"/>
      <c r="N501" s="567"/>
      <c r="O501" s="573"/>
      <c r="P501" s="781"/>
      <c r="Q501" s="568">
        <v>11</v>
      </c>
      <c r="R501" s="560">
        <v>190</v>
      </c>
      <c r="S501" s="289">
        <f t="shared" si="188"/>
        <v>2090</v>
      </c>
      <c r="T501" s="568">
        <v>11</v>
      </c>
      <c r="U501" s="560">
        <v>190</v>
      </c>
      <c r="V501" s="289">
        <f t="shared" si="189"/>
        <v>2090</v>
      </c>
      <c r="W501" s="568">
        <v>22</v>
      </c>
      <c r="X501" s="560">
        <v>190</v>
      </c>
      <c r="Y501" s="289">
        <f t="shared" si="190"/>
        <v>4180</v>
      </c>
      <c r="Z501" s="568">
        <v>44</v>
      </c>
      <c r="AA501" s="289">
        <v>6</v>
      </c>
      <c r="AB501" s="289">
        <f t="shared" si="191"/>
        <v>264</v>
      </c>
      <c r="AC501" s="561">
        <f>H501+K501+N501+Q501+T501+W501+Z501</f>
        <v>88</v>
      </c>
      <c r="AD501" s="782">
        <f>J501+M501+P501+S501+V501+Y501+AB501</f>
        <v>8624</v>
      </c>
      <c r="AE501" s="1229"/>
    </row>
    <row r="502" spans="1:56" ht="46.5" customHeight="1" x14ac:dyDescent="0.25">
      <c r="A502" s="1255">
        <v>329</v>
      </c>
      <c r="B502" s="261" t="s">
        <v>1315</v>
      </c>
      <c r="C502" s="943" t="s">
        <v>102</v>
      </c>
      <c r="D502" s="1690" t="s">
        <v>441</v>
      </c>
      <c r="E502" s="953">
        <v>46339</v>
      </c>
      <c r="F502" s="953">
        <v>46341</v>
      </c>
      <c r="G502" s="1588" t="s">
        <v>301</v>
      </c>
      <c r="H502" s="974"/>
      <c r="I502" s="266"/>
      <c r="J502" s="252"/>
      <c r="K502" s="538"/>
      <c r="L502" s="266"/>
      <c r="M502" s="781"/>
      <c r="N502" s="538"/>
      <c r="O502" s="570"/>
      <c r="P502" s="265"/>
      <c r="Q502" s="563">
        <v>11</v>
      </c>
      <c r="R502" s="1255">
        <v>190</v>
      </c>
      <c r="S502" s="1261">
        <f t="shared" si="188"/>
        <v>2090</v>
      </c>
      <c r="T502" s="563">
        <v>11</v>
      </c>
      <c r="U502" s="1255">
        <v>190</v>
      </c>
      <c r="V502" s="1261">
        <f t="shared" si="189"/>
        <v>2090</v>
      </c>
      <c r="W502" s="563">
        <v>22</v>
      </c>
      <c r="X502" s="1255">
        <v>190</v>
      </c>
      <c r="Y502" s="1261">
        <f t="shared" si="190"/>
        <v>4180</v>
      </c>
      <c r="Z502" s="563">
        <v>44</v>
      </c>
      <c r="AA502" s="1261">
        <v>6</v>
      </c>
      <c r="AB502" s="1261">
        <f t="shared" si="191"/>
        <v>264</v>
      </c>
      <c r="AC502" s="554">
        <f>H502+K502+N502+Q502+T502+W502+Z502</f>
        <v>88</v>
      </c>
      <c r="AD502" s="540">
        <f>J502+M502+P502+S502+V502+Y502+AB502</f>
        <v>8624</v>
      </c>
      <c r="AE502" s="1229"/>
      <c r="AF502" s="1023"/>
    </row>
    <row r="503" spans="1:56" ht="46.5" customHeight="1" x14ac:dyDescent="0.25">
      <c r="A503" s="1255">
        <v>330</v>
      </c>
      <c r="B503" s="1238" t="s">
        <v>2356</v>
      </c>
      <c r="C503" s="948" t="s">
        <v>102</v>
      </c>
      <c r="D503" s="1701" t="s">
        <v>462</v>
      </c>
      <c r="E503" s="1049">
        <v>46234</v>
      </c>
      <c r="F503" s="1049">
        <v>46236</v>
      </c>
      <c r="G503" s="1627" t="s">
        <v>301</v>
      </c>
      <c r="H503" s="975"/>
      <c r="I503" s="629"/>
      <c r="J503" s="286"/>
      <c r="K503" s="628"/>
      <c r="L503" s="629"/>
      <c r="M503" s="299"/>
      <c r="N503" s="628"/>
      <c r="O503" s="881"/>
      <c r="P503" s="299"/>
      <c r="Q503" s="621">
        <v>11</v>
      </c>
      <c r="R503" s="605">
        <v>190</v>
      </c>
      <c r="S503" s="306">
        <f t="shared" si="188"/>
        <v>2090</v>
      </c>
      <c r="T503" s="621">
        <v>11</v>
      </c>
      <c r="U503" s="605">
        <v>190</v>
      </c>
      <c r="V503" s="306">
        <f t="shared" si="189"/>
        <v>2090</v>
      </c>
      <c r="W503" s="621">
        <v>22</v>
      </c>
      <c r="X503" s="605">
        <v>190</v>
      </c>
      <c r="Y503" s="306">
        <f t="shared" si="190"/>
        <v>4180</v>
      </c>
      <c r="Z503" s="621">
        <v>44</v>
      </c>
      <c r="AA503" s="306">
        <v>6</v>
      </c>
      <c r="AB503" s="306">
        <f t="shared" si="191"/>
        <v>264</v>
      </c>
      <c r="AC503" s="606">
        <f>H503+K503+N503+Q503+T503+W503+Z503</f>
        <v>88</v>
      </c>
      <c r="AD503" s="782">
        <f>J503+M503+P503+S503+V503+Y503+AB503</f>
        <v>8624</v>
      </c>
      <c r="AE503" s="1226"/>
    </row>
    <row r="504" spans="1:56" ht="46.5" customHeight="1" x14ac:dyDescent="0.25">
      <c r="A504" s="321"/>
      <c r="B504" s="543" t="s">
        <v>923</v>
      </c>
      <c r="C504" s="300"/>
      <c r="D504" s="1706"/>
      <c r="E504" s="1043"/>
      <c r="F504" s="1043"/>
      <c r="G504" s="1596"/>
      <c r="H504" s="324"/>
      <c r="I504" s="301"/>
      <c r="J504" s="276"/>
      <c r="K504" s="324"/>
      <c r="L504" s="301"/>
      <c r="M504" s="276"/>
      <c r="N504" s="324"/>
      <c r="O504" s="301"/>
      <c r="P504" s="276"/>
      <c r="Q504" s="324"/>
      <c r="R504" s="487"/>
      <c r="S504" s="1251"/>
      <c r="T504" s="324"/>
      <c r="U504" s="487"/>
      <c r="V504" s="1251"/>
      <c r="W504" s="324"/>
      <c r="X504" s="487"/>
      <c r="Y504" s="1251"/>
      <c r="Z504" s="647"/>
      <c r="AA504" s="1251"/>
      <c r="AB504" s="1251"/>
      <c r="AC504" s="486"/>
      <c r="AD504" s="540"/>
      <c r="AE504" s="1044"/>
      <c r="AF504" s="1016"/>
    </row>
    <row r="505" spans="1:56" s="312" customFormat="1" ht="46.5" customHeight="1" x14ac:dyDescent="0.3">
      <c r="A505" s="280">
        <v>97</v>
      </c>
      <c r="B505" s="1409" t="s">
        <v>1312</v>
      </c>
      <c r="C505" s="1463" t="s">
        <v>99</v>
      </c>
      <c r="D505" s="1481" t="s">
        <v>472</v>
      </c>
      <c r="E505" s="1428">
        <v>46032</v>
      </c>
      <c r="F505" s="1428">
        <v>46033</v>
      </c>
      <c r="G505" s="1428" t="s">
        <v>301</v>
      </c>
      <c r="H505" s="1448"/>
      <c r="I505" s="1411"/>
      <c r="J505" s="1482"/>
      <c r="K505" s="1448"/>
      <c r="L505" s="1411"/>
      <c r="M505" s="1412"/>
      <c r="N505" s="1448"/>
      <c r="O505" s="1414"/>
      <c r="P505" s="1412"/>
      <c r="Q505" s="1448">
        <v>10</v>
      </c>
      <c r="R505" s="1415">
        <v>190</v>
      </c>
      <c r="S505" s="1416">
        <f>Q505*R505</f>
        <v>1900</v>
      </c>
      <c r="T505" s="1448">
        <v>10</v>
      </c>
      <c r="U505" s="1415">
        <v>190</v>
      </c>
      <c r="V505" s="1416">
        <f>T505*U505</f>
        <v>1900</v>
      </c>
      <c r="W505" s="1448">
        <v>20</v>
      </c>
      <c r="X505" s="1415">
        <v>190</v>
      </c>
      <c r="Y505" s="1416">
        <f>W505*X505</f>
        <v>3800</v>
      </c>
      <c r="Z505" s="1448">
        <v>40</v>
      </c>
      <c r="AA505" s="1416">
        <v>6</v>
      </c>
      <c r="AB505" s="1416">
        <f>Z505*AA505</f>
        <v>240</v>
      </c>
      <c r="AE505" s="561">
        <f>H505+K505+N505+Q505+T505+W505+Z505</f>
        <v>80</v>
      </c>
      <c r="AF505" s="540">
        <f>J505+M505+P505+S505+V505+Y505+AB505</f>
        <v>7840</v>
      </c>
      <c r="AG505" s="869"/>
      <c r="AH505" s="367" t="s">
        <v>2354</v>
      </c>
      <c r="AL505" s="790"/>
      <c r="AM505" s="315"/>
      <c r="AN505" s="367"/>
      <c r="AO505" s="315"/>
      <c r="AP505" s="315"/>
      <c r="AQ505" s="315"/>
      <c r="AR505" s="315"/>
      <c r="AS505" s="315"/>
      <c r="AT505" s="315"/>
      <c r="AU505" s="315"/>
      <c r="AV505" s="315"/>
      <c r="AW505" s="315"/>
      <c r="AX505" s="315"/>
      <c r="AY505" s="315"/>
      <c r="AZ505" s="315"/>
      <c r="BA505" s="315"/>
    </row>
    <row r="506" spans="1:56" s="1023" customFormat="1" ht="46.5" customHeight="1" x14ac:dyDescent="0.25">
      <c r="A506" s="560">
        <v>331</v>
      </c>
      <c r="B506" s="1239" t="s">
        <v>1312</v>
      </c>
      <c r="C506" s="1239" t="s">
        <v>99</v>
      </c>
      <c r="D506" s="1698" t="s">
        <v>322</v>
      </c>
      <c r="E506" s="941">
        <v>46374</v>
      </c>
      <c r="F506" s="941">
        <v>46376</v>
      </c>
      <c r="G506" s="1590" t="s">
        <v>301</v>
      </c>
      <c r="H506" s="567"/>
      <c r="I506" s="576"/>
      <c r="J506" s="259"/>
      <c r="K506" s="567"/>
      <c r="L506" s="576"/>
      <c r="M506" s="781"/>
      <c r="N506" s="567"/>
      <c r="O506" s="573"/>
      <c r="P506" s="781"/>
      <c r="Q506" s="567">
        <v>15</v>
      </c>
      <c r="R506" s="560">
        <v>190</v>
      </c>
      <c r="S506" s="289">
        <f t="shared" ref="S506:S512" si="194">Q506*R506</f>
        <v>2850</v>
      </c>
      <c r="T506" s="567">
        <v>15</v>
      </c>
      <c r="U506" s="560">
        <v>190</v>
      </c>
      <c r="V506" s="289">
        <f t="shared" ref="V506:V512" si="195">T506*U506</f>
        <v>2850</v>
      </c>
      <c r="W506" s="567">
        <v>30</v>
      </c>
      <c r="X506" s="560">
        <v>190</v>
      </c>
      <c r="Y506" s="289">
        <f t="shared" ref="Y506:Y512" si="196">W506*X506</f>
        <v>5700</v>
      </c>
      <c r="Z506" s="567">
        <v>60</v>
      </c>
      <c r="AA506" s="289">
        <v>6</v>
      </c>
      <c r="AB506" s="289">
        <f t="shared" ref="AB506:AB512" si="197">Z506*AA506</f>
        <v>360</v>
      </c>
      <c r="AC506" s="561">
        <f t="shared" ref="AC506:AC512" si="198">H506+K506+N506+Q506+T506+W506+Z506</f>
        <v>120</v>
      </c>
      <c r="AD506" s="540">
        <f t="shared" ref="AD506:AD512" si="199">J506+M506+P506+S506+V506+Y506+AB506</f>
        <v>11760</v>
      </c>
      <c r="AE506" s="1229"/>
      <c r="AF506" s="1004"/>
      <c r="AJ506" s="934"/>
      <c r="AK506" s="934"/>
      <c r="AL506" s="934"/>
      <c r="AM506" s="934"/>
      <c r="AN506" s="934"/>
      <c r="AO506" s="934"/>
      <c r="AP506" s="934"/>
      <c r="AQ506" s="934"/>
      <c r="AR506" s="934"/>
      <c r="AS506" s="934"/>
      <c r="AT506" s="934"/>
      <c r="AU506" s="934"/>
      <c r="AV506" s="934"/>
      <c r="AW506" s="934"/>
      <c r="AX506" s="934"/>
      <c r="AY506" s="934"/>
      <c r="AZ506" s="934"/>
      <c r="BA506" s="934"/>
      <c r="BB506" s="934"/>
      <c r="BC506" s="934"/>
    </row>
    <row r="507" spans="1:56" ht="46.5" customHeight="1" x14ac:dyDescent="0.25">
      <c r="A507" s="1255">
        <v>332</v>
      </c>
      <c r="B507" s="261" t="s">
        <v>1312</v>
      </c>
      <c r="C507" s="261" t="s">
        <v>99</v>
      </c>
      <c r="D507" s="1690" t="s">
        <v>441</v>
      </c>
      <c r="E507" s="953">
        <v>46367</v>
      </c>
      <c r="F507" s="953">
        <v>46369</v>
      </c>
      <c r="G507" s="1588" t="s">
        <v>301</v>
      </c>
      <c r="H507" s="538"/>
      <c r="I507" s="266"/>
      <c r="J507" s="252"/>
      <c r="K507" s="538"/>
      <c r="L507" s="266"/>
      <c r="M507" s="781"/>
      <c r="N507" s="538"/>
      <c r="O507" s="570"/>
      <c r="P507" s="265"/>
      <c r="Q507" s="538">
        <v>12</v>
      </c>
      <c r="R507" s="1255">
        <v>190</v>
      </c>
      <c r="S507" s="1261">
        <f t="shared" si="194"/>
        <v>2280</v>
      </c>
      <c r="T507" s="538">
        <v>12</v>
      </c>
      <c r="U507" s="1255">
        <v>190</v>
      </c>
      <c r="V507" s="1261">
        <f t="shared" si="195"/>
        <v>2280</v>
      </c>
      <c r="W507" s="538">
        <v>24</v>
      </c>
      <c r="X507" s="1255">
        <v>190</v>
      </c>
      <c r="Y507" s="1261">
        <f t="shared" si="196"/>
        <v>4560</v>
      </c>
      <c r="Z507" s="538">
        <v>48</v>
      </c>
      <c r="AA507" s="1261">
        <v>6</v>
      </c>
      <c r="AB507" s="1261">
        <f t="shared" si="197"/>
        <v>288</v>
      </c>
      <c r="AC507" s="554">
        <f t="shared" si="198"/>
        <v>96</v>
      </c>
      <c r="AD507" s="540">
        <f t="shared" si="199"/>
        <v>9408</v>
      </c>
      <c r="AE507" s="1229"/>
    </row>
    <row r="508" spans="1:56" ht="46.5" customHeight="1" x14ac:dyDescent="0.25">
      <c r="A508" s="560">
        <v>333</v>
      </c>
      <c r="B508" s="261" t="s">
        <v>1312</v>
      </c>
      <c r="C508" s="261" t="s">
        <v>99</v>
      </c>
      <c r="D508" s="1690" t="s">
        <v>1448</v>
      </c>
      <c r="E508" s="953">
        <v>46158</v>
      </c>
      <c r="F508" s="953">
        <v>46159</v>
      </c>
      <c r="G508" s="1588" t="s">
        <v>301</v>
      </c>
      <c r="H508" s="538"/>
      <c r="I508" s="266"/>
      <c r="J508" s="252"/>
      <c r="K508" s="538"/>
      <c r="L508" s="266"/>
      <c r="M508" s="781"/>
      <c r="N508" s="538"/>
      <c r="O508" s="570"/>
      <c r="P508" s="265"/>
      <c r="Q508" s="538">
        <v>10</v>
      </c>
      <c r="R508" s="1255">
        <v>190</v>
      </c>
      <c r="S508" s="1261">
        <f t="shared" si="194"/>
        <v>1900</v>
      </c>
      <c r="T508" s="538">
        <v>10</v>
      </c>
      <c r="U508" s="1255">
        <v>190</v>
      </c>
      <c r="V508" s="1261">
        <f t="shared" si="195"/>
        <v>1900</v>
      </c>
      <c r="W508" s="538">
        <v>20</v>
      </c>
      <c r="X508" s="1255">
        <v>190</v>
      </c>
      <c r="Y508" s="1261">
        <f t="shared" si="196"/>
        <v>3800</v>
      </c>
      <c r="Z508" s="538">
        <v>40</v>
      </c>
      <c r="AA508" s="1261">
        <v>6</v>
      </c>
      <c r="AB508" s="1261">
        <f t="shared" si="197"/>
        <v>240</v>
      </c>
      <c r="AC508" s="554">
        <f t="shared" si="198"/>
        <v>80</v>
      </c>
      <c r="AD508" s="540">
        <f t="shared" si="199"/>
        <v>7840</v>
      </c>
      <c r="AE508" s="1229"/>
      <c r="AF508" s="1004">
        <v>40</v>
      </c>
    </row>
    <row r="509" spans="1:56" s="1016" customFormat="1" ht="24" customHeight="1" x14ac:dyDescent="0.25">
      <c r="A509" s="1255">
        <v>334</v>
      </c>
      <c r="B509" s="261" t="s">
        <v>1449</v>
      </c>
      <c r="C509" s="261" t="s">
        <v>101</v>
      </c>
      <c r="D509" s="1690" t="s">
        <v>329</v>
      </c>
      <c r="E509" s="953">
        <v>46115</v>
      </c>
      <c r="F509" s="953">
        <v>46116</v>
      </c>
      <c r="G509" s="1588" t="s">
        <v>301</v>
      </c>
      <c r="H509" s="538"/>
      <c r="I509" s="266"/>
      <c r="J509" s="252"/>
      <c r="K509" s="538"/>
      <c r="L509" s="266"/>
      <c r="M509" s="781"/>
      <c r="N509" s="538"/>
      <c r="O509" s="570"/>
      <c r="P509" s="265"/>
      <c r="Q509" s="538">
        <v>10</v>
      </c>
      <c r="R509" s="1255">
        <v>190</v>
      </c>
      <c r="S509" s="1261">
        <f t="shared" si="194"/>
        <v>1900</v>
      </c>
      <c r="T509" s="538">
        <v>10</v>
      </c>
      <c r="U509" s="1255">
        <v>190</v>
      </c>
      <c r="V509" s="1261">
        <f t="shared" si="195"/>
        <v>1900</v>
      </c>
      <c r="W509" s="538">
        <v>20</v>
      </c>
      <c r="X509" s="1255">
        <v>190</v>
      </c>
      <c r="Y509" s="1261">
        <f t="shared" si="196"/>
        <v>3800</v>
      </c>
      <c r="Z509" s="538">
        <v>40</v>
      </c>
      <c r="AA509" s="1261">
        <v>6</v>
      </c>
      <c r="AB509" s="1261">
        <f t="shared" si="197"/>
        <v>240</v>
      </c>
      <c r="AC509" s="554">
        <f t="shared" si="198"/>
        <v>80</v>
      </c>
      <c r="AD509" s="540">
        <f t="shared" si="199"/>
        <v>7840</v>
      </c>
      <c r="AE509" s="1229"/>
      <c r="AF509" s="1004">
        <v>40</v>
      </c>
      <c r="AJ509" s="934"/>
      <c r="AK509" s="934"/>
      <c r="AL509" s="934"/>
      <c r="AM509" s="934"/>
      <c r="AN509" s="934"/>
      <c r="AO509" s="934"/>
      <c r="AP509" s="934"/>
      <c r="AQ509" s="934"/>
      <c r="AR509" s="934"/>
      <c r="AS509" s="934"/>
      <c r="AT509" s="934"/>
      <c r="AU509" s="934"/>
      <c r="AV509" s="934"/>
      <c r="AW509" s="934"/>
      <c r="AX509" s="934"/>
      <c r="AY509" s="934"/>
      <c r="AZ509" s="934"/>
      <c r="BA509" s="934"/>
      <c r="BB509" s="934"/>
      <c r="BC509" s="934"/>
    </row>
    <row r="510" spans="1:56" s="884" customFormat="1" ht="46.5" customHeight="1" x14ac:dyDescent="0.25">
      <c r="A510" s="560">
        <v>335</v>
      </c>
      <c r="B510" s="261" t="s">
        <v>1914</v>
      </c>
      <c r="C510" s="261" t="s">
        <v>104</v>
      </c>
      <c r="D510" s="1690" t="s">
        <v>322</v>
      </c>
      <c r="E510" s="953">
        <v>46122</v>
      </c>
      <c r="F510" s="953">
        <v>46124</v>
      </c>
      <c r="G510" s="1588" t="s">
        <v>301</v>
      </c>
      <c r="H510" s="538"/>
      <c r="I510" s="266"/>
      <c r="J510" s="252"/>
      <c r="K510" s="538"/>
      <c r="L510" s="266"/>
      <c r="M510" s="265"/>
      <c r="N510" s="538"/>
      <c r="O510" s="570"/>
      <c r="P510" s="265"/>
      <c r="Q510" s="538">
        <v>15</v>
      </c>
      <c r="R510" s="1255">
        <v>190</v>
      </c>
      <c r="S510" s="1261">
        <f t="shared" si="194"/>
        <v>2850</v>
      </c>
      <c r="T510" s="538">
        <v>15</v>
      </c>
      <c r="U510" s="1255">
        <v>190</v>
      </c>
      <c r="V510" s="1261">
        <f t="shared" si="195"/>
        <v>2850</v>
      </c>
      <c r="W510" s="538">
        <v>30</v>
      </c>
      <c r="X510" s="1255">
        <v>190</v>
      </c>
      <c r="Y510" s="1261">
        <f t="shared" si="196"/>
        <v>5700</v>
      </c>
      <c r="Z510" s="538">
        <v>60</v>
      </c>
      <c r="AA510" s="1261">
        <v>6</v>
      </c>
      <c r="AB510" s="1261">
        <f t="shared" si="197"/>
        <v>360</v>
      </c>
      <c r="AC510" s="554">
        <f t="shared" si="198"/>
        <v>120</v>
      </c>
      <c r="AD510" s="540">
        <f t="shared" si="199"/>
        <v>11760</v>
      </c>
      <c r="AE510" s="1229"/>
      <c r="AF510" s="1023"/>
      <c r="AI510" s="1050"/>
      <c r="AJ510" s="934"/>
      <c r="AK510" s="934"/>
      <c r="AL510" s="934"/>
      <c r="AM510" s="934"/>
      <c r="AN510" s="934"/>
      <c r="AO510" s="934"/>
      <c r="AP510" s="934"/>
      <c r="AQ510" s="934"/>
      <c r="AR510" s="934"/>
      <c r="AS510" s="934"/>
      <c r="AT510" s="934"/>
      <c r="AU510" s="934"/>
      <c r="AV510" s="934"/>
      <c r="AW510" s="934"/>
      <c r="AX510" s="934"/>
      <c r="AY510" s="934"/>
      <c r="AZ510" s="934"/>
      <c r="BA510" s="934"/>
      <c r="BB510" s="934"/>
      <c r="BC510" s="934"/>
      <c r="BD510" s="1051"/>
    </row>
    <row r="511" spans="1:56" s="790" customFormat="1" ht="46.5" customHeight="1" x14ac:dyDescent="0.25">
      <c r="A511" s="1255">
        <v>336</v>
      </c>
      <c r="B511" s="1238" t="s">
        <v>1695</v>
      </c>
      <c r="C511" s="1238" t="s">
        <v>102</v>
      </c>
      <c r="D511" s="1701" t="s">
        <v>1913</v>
      </c>
      <c r="E511" s="1049">
        <v>46248</v>
      </c>
      <c r="F511" s="1049">
        <v>46250</v>
      </c>
      <c r="G511" s="1590" t="s">
        <v>301</v>
      </c>
      <c r="H511" s="628"/>
      <c r="I511" s="629"/>
      <c r="J511" s="286"/>
      <c r="K511" s="628"/>
      <c r="L511" s="629"/>
      <c r="M511" s="299"/>
      <c r="N511" s="628"/>
      <c r="O511" s="881"/>
      <c r="P511" s="299"/>
      <c r="Q511" s="628">
        <v>12</v>
      </c>
      <c r="R511" s="605">
        <v>190</v>
      </c>
      <c r="S511" s="306">
        <f t="shared" si="194"/>
        <v>2280</v>
      </c>
      <c r="T511" s="628">
        <v>12</v>
      </c>
      <c r="U511" s="605">
        <v>190</v>
      </c>
      <c r="V511" s="306">
        <f t="shared" si="195"/>
        <v>2280</v>
      </c>
      <c r="W511" s="628">
        <v>24</v>
      </c>
      <c r="X511" s="605">
        <v>190</v>
      </c>
      <c r="Y511" s="306">
        <f t="shared" si="196"/>
        <v>4560</v>
      </c>
      <c r="Z511" s="628">
        <v>48</v>
      </c>
      <c r="AA511" s="306">
        <v>6</v>
      </c>
      <c r="AB511" s="306">
        <f t="shared" si="197"/>
        <v>288</v>
      </c>
      <c r="AC511" s="606">
        <f t="shared" si="198"/>
        <v>96</v>
      </c>
      <c r="AD511" s="540">
        <f t="shared" si="199"/>
        <v>9408</v>
      </c>
      <c r="AE511" s="1226"/>
      <c r="AF511" s="1004"/>
      <c r="AI511" s="1021"/>
      <c r="AJ511" s="934"/>
      <c r="AK511" s="934"/>
      <c r="AL511" s="934"/>
      <c r="AM511" s="934"/>
      <c r="AN511" s="934"/>
      <c r="AO511" s="934"/>
      <c r="AP511" s="934"/>
      <c r="AQ511" s="934"/>
      <c r="AR511" s="934"/>
      <c r="AS511" s="934"/>
      <c r="AT511" s="934"/>
      <c r="AU511" s="934"/>
      <c r="AV511" s="934"/>
      <c r="AW511" s="934"/>
      <c r="AX511" s="934"/>
      <c r="AY511" s="934"/>
      <c r="AZ511" s="934"/>
      <c r="BA511" s="934"/>
      <c r="BB511" s="934"/>
      <c r="BC511" s="934"/>
      <c r="BD511" s="1031"/>
    </row>
    <row r="512" spans="1:56" s="790" customFormat="1" ht="46.5" customHeight="1" x14ac:dyDescent="0.25">
      <c r="A512" s="560">
        <v>337</v>
      </c>
      <c r="B512" s="1236" t="s">
        <v>1314</v>
      </c>
      <c r="C512" s="1236" t="s">
        <v>102</v>
      </c>
      <c r="D512" s="1697" t="s">
        <v>441</v>
      </c>
      <c r="E512" s="1013">
        <v>46346</v>
      </c>
      <c r="F512" s="1013">
        <v>46348</v>
      </c>
      <c r="G512" s="1602" t="s">
        <v>301</v>
      </c>
      <c r="H512" s="556"/>
      <c r="I512" s="572"/>
      <c r="J512" s="278"/>
      <c r="K512" s="556"/>
      <c r="L512" s="572"/>
      <c r="M512" s="265"/>
      <c r="N512" s="556"/>
      <c r="O512" s="565"/>
      <c r="P512" s="288"/>
      <c r="Q512" s="556">
        <v>12</v>
      </c>
      <c r="R512" s="1237">
        <v>190</v>
      </c>
      <c r="S512" s="290">
        <f t="shared" si="194"/>
        <v>2280</v>
      </c>
      <c r="T512" s="556">
        <v>12</v>
      </c>
      <c r="U512" s="1237">
        <v>190</v>
      </c>
      <c r="V512" s="290">
        <f t="shared" si="195"/>
        <v>2280</v>
      </c>
      <c r="W512" s="556">
        <v>24</v>
      </c>
      <c r="X512" s="1237">
        <v>190</v>
      </c>
      <c r="Y512" s="290">
        <f t="shared" si="196"/>
        <v>4560</v>
      </c>
      <c r="Z512" s="556">
        <v>48</v>
      </c>
      <c r="AA512" s="290">
        <v>6</v>
      </c>
      <c r="AB512" s="290">
        <f t="shared" si="197"/>
        <v>288</v>
      </c>
      <c r="AC512" s="558">
        <f t="shared" si="198"/>
        <v>96</v>
      </c>
      <c r="AD512" s="540">
        <f t="shared" si="199"/>
        <v>9408</v>
      </c>
      <c r="AE512" s="1226"/>
      <c r="AF512" s="1004"/>
      <c r="AI512" s="1021"/>
      <c r="AJ512" s="934"/>
      <c r="AK512" s="934"/>
      <c r="AL512" s="934"/>
      <c r="AM512" s="934"/>
      <c r="AN512" s="934"/>
      <c r="AO512" s="934"/>
      <c r="AP512" s="934"/>
      <c r="AQ512" s="934"/>
      <c r="AR512" s="934"/>
      <c r="AS512" s="934"/>
      <c r="AT512" s="934"/>
      <c r="AU512" s="934"/>
      <c r="AV512" s="934"/>
      <c r="AW512" s="934"/>
      <c r="AX512" s="934"/>
      <c r="AY512" s="934"/>
      <c r="AZ512" s="934"/>
      <c r="BA512" s="934"/>
      <c r="BB512" s="934"/>
      <c r="BC512" s="934"/>
      <c r="BD512" s="1031"/>
    </row>
    <row r="513" spans="1:55" s="1016" customFormat="1" ht="24.75" customHeight="1" x14ac:dyDescent="0.25">
      <c r="A513" s="321"/>
      <c r="B513" s="543" t="s">
        <v>856</v>
      </c>
      <c r="C513" s="300"/>
      <c r="D513" s="1706"/>
      <c r="E513" s="1043"/>
      <c r="F513" s="1043"/>
      <c r="G513" s="1596"/>
      <c r="H513" s="324"/>
      <c r="I513" s="301"/>
      <c r="J513" s="276"/>
      <c r="K513" s="324"/>
      <c r="L513" s="301"/>
      <c r="M513" s="276"/>
      <c r="N513" s="324"/>
      <c r="O513" s="301"/>
      <c r="P513" s="276"/>
      <c r="Q513" s="324"/>
      <c r="R513" s="487"/>
      <c r="S513" s="1251"/>
      <c r="T513" s="324"/>
      <c r="U513" s="487"/>
      <c r="V513" s="1251"/>
      <c r="W513" s="324"/>
      <c r="X513" s="487"/>
      <c r="Y513" s="1251"/>
      <c r="Z513" s="324"/>
      <c r="AA513" s="1251"/>
      <c r="AB513" s="1251"/>
      <c r="AC513" s="486"/>
      <c r="AD513" s="540"/>
      <c r="AE513" s="276"/>
      <c r="AJ513" s="934"/>
      <c r="AK513" s="934"/>
      <c r="AL513" s="934"/>
      <c r="AM513" s="934"/>
      <c r="AN513" s="934"/>
      <c r="AO513" s="934"/>
      <c r="AP513" s="934"/>
      <c r="AQ513" s="934"/>
      <c r="AR513" s="934"/>
      <c r="AS513" s="934"/>
      <c r="AT513" s="934"/>
      <c r="AU513" s="934"/>
      <c r="AV513" s="934"/>
      <c r="AW513" s="934"/>
      <c r="AX513" s="934"/>
      <c r="AY513" s="934"/>
      <c r="AZ513" s="934"/>
      <c r="BA513" s="934"/>
      <c r="BB513" s="934"/>
      <c r="BC513" s="934"/>
    </row>
    <row r="514" spans="1:55" ht="46.5" customHeight="1" x14ac:dyDescent="0.25">
      <c r="A514" s="560">
        <v>338</v>
      </c>
      <c r="B514" s="1239" t="s">
        <v>174</v>
      </c>
      <c r="C514" s="1239" t="s">
        <v>99</v>
      </c>
      <c r="D514" s="1698" t="s">
        <v>1495</v>
      </c>
      <c r="E514" s="941">
        <v>46119</v>
      </c>
      <c r="F514" s="941">
        <v>46123</v>
      </c>
      <c r="G514" s="1590" t="s">
        <v>301</v>
      </c>
      <c r="H514" s="568"/>
      <c r="I514" s="576"/>
      <c r="J514" s="259"/>
      <c r="K514" s="568"/>
      <c r="L514" s="576"/>
      <c r="M514" s="781"/>
      <c r="N514" s="568"/>
      <c r="O514" s="560"/>
      <c r="P514" s="781"/>
      <c r="Q514" s="568">
        <v>14</v>
      </c>
      <c r="R514" s="560">
        <v>190</v>
      </c>
      <c r="S514" s="289">
        <f>Q514*R514</f>
        <v>2660</v>
      </c>
      <c r="T514" s="568">
        <v>14</v>
      </c>
      <c r="U514" s="560">
        <v>190</v>
      </c>
      <c r="V514" s="289">
        <f>T514*U514</f>
        <v>2660</v>
      </c>
      <c r="W514" s="568">
        <v>14</v>
      </c>
      <c r="X514" s="560">
        <v>190</v>
      </c>
      <c r="Y514" s="289">
        <f>W514*X514</f>
        <v>2660</v>
      </c>
      <c r="Z514" s="568">
        <v>70</v>
      </c>
      <c r="AA514" s="289">
        <v>6</v>
      </c>
      <c r="AB514" s="289">
        <f>Z514*AA514</f>
        <v>420</v>
      </c>
      <c r="AC514" s="561">
        <f>H514+K514+N514+Q514+T514+W514+Z514</f>
        <v>112</v>
      </c>
      <c r="AD514" s="540">
        <f>J514+M514+P514+S514+V514+Y514+AB514</f>
        <v>8400</v>
      </c>
      <c r="AE514" s="1776"/>
      <c r="AF514" s="1051"/>
    </row>
    <row r="515" spans="1:55" ht="46.5" customHeight="1" x14ac:dyDescent="0.25">
      <c r="A515" s="1255">
        <v>339</v>
      </c>
      <c r="B515" s="261" t="s">
        <v>180</v>
      </c>
      <c r="C515" s="261" t="s">
        <v>102</v>
      </c>
      <c r="D515" s="1690" t="s">
        <v>1398</v>
      </c>
      <c r="E515" s="953">
        <v>46162</v>
      </c>
      <c r="F515" s="953">
        <v>46165</v>
      </c>
      <c r="G515" s="1588" t="s">
        <v>298</v>
      </c>
      <c r="H515" s="563"/>
      <c r="I515" s="266"/>
      <c r="J515" s="252"/>
      <c r="K515" s="563"/>
      <c r="L515" s="266"/>
      <c r="M515" s="781"/>
      <c r="N515" s="563"/>
      <c r="O515" s="570"/>
      <c r="P515" s="265"/>
      <c r="Q515" s="563">
        <v>4</v>
      </c>
      <c r="R515" s="1255">
        <v>190</v>
      </c>
      <c r="S515" s="1261">
        <f>Q515*R515</f>
        <v>760</v>
      </c>
      <c r="T515" s="563">
        <v>4</v>
      </c>
      <c r="U515" s="1255">
        <v>190</v>
      </c>
      <c r="V515" s="1261">
        <f>T515*U515</f>
        <v>760</v>
      </c>
      <c r="W515" s="563">
        <v>4</v>
      </c>
      <c r="X515" s="1255">
        <v>190</v>
      </c>
      <c r="Y515" s="1261">
        <f>W515*X515</f>
        <v>760</v>
      </c>
      <c r="Z515" s="563">
        <v>20</v>
      </c>
      <c r="AA515" s="1261">
        <v>6</v>
      </c>
      <c r="AB515" s="1261">
        <f>Z515*AA515</f>
        <v>120</v>
      </c>
      <c r="AC515" s="554">
        <f>H515+K515+N515+Q515+T515+W515+Z515</f>
        <v>32</v>
      </c>
      <c r="AD515" s="540">
        <f>J515+M515+P515+S515+V515+Y515+AB515</f>
        <v>2400</v>
      </c>
      <c r="AE515" s="1776"/>
      <c r="AF515" s="1031"/>
    </row>
    <row r="516" spans="1:55" ht="46.5" customHeight="1" x14ac:dyDescent="0.25">
      <c r="A516" s="560">
        <v>340</v>
      </c>
      <c r="B516" s="261" t="s">
        <v>174</v>
      </c>
      <c r="C516" s="261" t="s">
        <v>99</v>
      </c>
      <c r="D516" s="1690" t="s">
        <v>1496</v>
      </c>
      <c r="E516" s="953">
        <v>46265</v>
      </c>
      <c r="F516" s="953">
        <v>46269</v>
      </c>
      <c r="G516" s="1588" t="s">
        <v>301</v>
      </c>
      <c r="H516" s="563"/>
      <c r="I516" s="266"/>
      <c r="J516" s="252"/>
      <c r="K516" s="563"/>
      <c r="L516" s="266"/>
      <c r="M516" s="781"/>
      <c r="N516" s="563"/>
      <c r="O516" s="1255"/>
      <c r="P516" s="265"/>
      <c r="Q516" s="563">
        <v>36</v>
      </c>
      <c r="R516" s="1255">
        <v>190</v>
      </c>
      <c r="S516" s="1261">
        <f>Q516*R516</f>
        <v>6840</v>
      </c>
      <c r="T516" s="563">
        <v>36</v>
      </c>
      <c r="U516" s="1255">
        <v>190</v>
      </c>
      <c r="V516" s="1261">
        <f>T516*U516</f>
        <v>6840</v>
      </c>
      <c r="W516" s="563">
        <v>36</v>
      </c>
      <c r="X516" s="1255">
        <v>190</v>
      </c>
      <c r="Y516" s="1261">
        <f>W516*X516</f>
        <v>6840</v>
      </c>
      <c r="Z516" s="563">
        <v>180</v>
      </c>
      <c r="AA516" s="1261">
        <v>6</v>
      </c>
      <c r="AB516" s="1261">
        <f>Z516*AA516</f>
        <v>1080</v>
      </c>
      <c r="AC516" s="554">
        <f>H516+K516+N516+Q516+T516+W516+Z516</f>
        <v>288</v>
      </c>
      <c r="AD516" s="540">
        <f>J516+M516+P516+S516+V516+Y516+AB516</f>
        <v>21600</v>
      </c>
      <c r="AE516" s="1776"/>
      <c r="AF516" s="1031"/>
    </row>
    <row r="517" spans="1:55" s="1016" customFormat="1" ht="25.5" customHeight="1" x14ac:dyDescent="0.25">
      <c r="A517" s="321"/>
      <c r="B517" s="543" t="s">
        <v>857</v>
      </c>
      <c r="C517" s="300"/>
      <c r="D517" s="1706"/>
      <c r="E517" s="1043"/>
      <c r="F517" s="1043"/>
      <c r="G517" s="1596"/>
      <c r="H517" s="324"/>
      <c r="I517" s="301"/>
      <c r="J517" s="276"/>
      <c r="K517" s="324"/>
      <c r="L517" s="301"/>
      <c r="M517" s="276"/>
      <c r="N517" s="324"/>
      <c r="O517" s="301"/>
      <c r="P517" s="276"/>
      <c r="Q517" s="324"/>
      <c r="R517" s="487"/>
      <c r="S517" s="1251"/>
      <c r="T517" s="324"/>
      <c r="U517" s="487"/>
      <c r="V517" s="1251"/>
      <c r="W517" s="324"/>
      <c r="X517" s="487"/>
      <c r="Y517" s="1251"/>
      <c r="Z517" s="647"/>
      <c r="AA517" s="1251"/>
      <c r="AB517" s="1251"/>
      <c r="AC517" s="486"/>
      <c r="AD517" s="540"/>
      <c r="AE517" s="276"/>
      <c r="AJ517" s="934"/>
      <c r="AK517" s="934"/>
      <c r="AL517" s="934"/>
      <c r="AM517" s="934"/>
      <c r="AN517" s="934"/>
      <c r="AO517" s="934"/>
      <c r="AP517" s="934"/>
      <c r="AQ517" s="934"/>
      <c r="AR517" s="934"/>
      <c r="AS517" s="934"/>
      <c r="AT517" s="934"/>
      <c r="AU517" s="934"/>
      <c r="AV517" s="934"/>
      <c r="AW517" s="934"/>
      <c r="AX517" s="934"/>
      <c r="AY517" s="934"/>
      <c r="AZ517" s="934"/>
      <c r="BA517" s="934"/>
      <c r="BB517" s="934"/>
      <c r="BC517" s="934"/>
    </row>
    <row r="518" spans="1:55" ht="39.75" customHeight="1" x14ac:dyDescent="0.25">
      <c r="A518" s="560">
        <v>341</v>
      </c>
      <c r="B518" s="1239" t="s">
        <v>591</v>
      </c>
      <c r="C518" s="1239" t="s">
        <v>99</v>
      </c>
      <c r="D518" s="1657" t="s">
        <v>1707</v>
      </c>
      <c r="E518" s="941">
        <v>46120</v>
      </c>
      <c r="F518" s="941">
        <v>46124</v>
      </c>
      <c r="G518" s="1602" t="s">
        <v>301</v>
      </c>
      <c r="H518" s="567">
        <v>12</v>
      </c>
      <c r="I518" s="576">
        <v>3400</v>
      </c>
      <c r="J518" s="259">
        <f>H518*I518</f>
        <v>40800</v>
      </c>
      <c r="K518" s="567">
        <v>12</v>
      </c>
      <c r="L518" s="576">
        <v>3000</v>
      </c>
      <c r="M518" s="781">
        <f>K518*L518</f>
        <v>36000</v>
      </c>
      <c r="N518" s="567">
        <v>12</v>
      </c>
      <c r="O518" s="560">
        <v>2900</v>
      </c>
      <c r="P518" s="781">
        <f>N518*O518</f>
        <v>34800</v>
      </c>
      <c r="Q518" s="567">
        <v>40</v>
      </c>
      <c r="R518" s="560">
        <v>190</v>
      </c>
      <c r="S518" s="289">
        <f>Q518*R518</f>
        <v>7600</v>
      </c>
      <c r="T518" s="567">
        <v>40</v>
      </c>
      <c r="U518" s="560">
        <v>190</v>
      </c>
      <c r="V518" s="289">
        <f>T518*U518</f>
        <v>7600</v>
      </c>
      <c r="W518" s="567">
        <v>40</v>
      </c>
      <c r="X518" s="560">
        <v>190</v>
      </c>
      <c r="Y518" s="289">
        <f>W518*X518</f>
        <v>7600</v>
      </c>
      <c r="Z518" s="568">
        <v>68</v>
      </c>
      <c r="AA518" s="289">
        <v>6</v>
      </c>
      <c r="AB518" s="289">
        <f>Z518*AA518</f>
        <v>408</v>
      </c>
      <c r="AC518" s="561">
        <f>H518+K518+N518+Q518+T518+W518+Z518</f>
        <v>224</v>
      </c>
      <c r="AD518" s="540">
        <f>J518+M518+P518+S518+V518+Y518+AB518</f>
        <v>134808</v>
      </c>
      <c r="AE518" s="1776"/>
      <c r="AF518" s="1004">
        <v>68</v>
      </c>
    </row>
    <row r="519" spans="1:55" ht="39" customHeight="1" x14ac:dyDescent="0.25">
      <c r="A519" s="1255">
        <v>342</v>
      </c>
      <c r="B519" s="1236" t="s">
        <v>592</v>
      </c>
      <c r="C519" s="1236" t="s">
        <v>102</v>
      </c>
      <c r="D519" s="1697" t="s">
        <v>1593</v>
      </c>
      <c r="E519" s="1013">
        <v>46175</v>
      </c>
      <c r="F519" s="1013">
        <v>46178</v>
      </c>
      <c r="G519" s="1086" t="s">
        <v>367</v>
      </c>
      <c r="H519" s="556">
        <v>4</v>
      </c>
      <c r="I519" s="266">
        <v>3400</v>
      </c>
      <c r="J519" s="252">
        <f>H519*I519</f>
        <v>13600</v>
      </c>
      <c r="K519" s="556">
        <v>4</v>
      </c>
      <c r="L519" s="266">
        <v>3000</v>
      </c>
      <c r="M519" s="781">
        <f>K519*L519</f>
        <v>12000</v>
      </c>
      <c r="N519" s="556">
        <v>4</v>
      </c>
      <c r="O519" s="1255">
        <v>2900</v>
      </c>
      <c r="P519" s="265">
        <f>N519*O519</f>
        <v>11600</v>
      </c>
      <c r="Q519" s="556">
        <v>20</v>
      </c>
      <c r="R519" s="1255">
        <v>190</v>
      </c>
      <c r="S519" s="1261">
        <f>Q519*R519</f>
        <v>3800</v>
      </c>
      <c r="T519" s="556">
        <v>20</v>
      </c>
      <c r="U519" s="1255">
        <v>190</v>
      </c>
      <c r="V519" s="1261">
        <f>T519*U519</f>
        <v>3800</v>
      </c>
      <c r="W519" s="556">
        <v>20</v>
      </c>
      <c r="X519" s="1255">
        <v>190</v>
      </c>
      <c r="Y519" s="1261">
        <f>W519*X519</f>
        <v>3800</v>
      </c>
      <c r="Z519" s="564">
        <v>60</v>
      </c>
      <c r="AA519" s="1261">
        <v>6</v>
      </c>
      <c r="AB519" s="1261">
        <f>Z519*AA519</f>
        <v>360</v>
      </c>
      <c r="AC519" s="554">
        <f>H519+K519+N519+Q519+T519+W519+Z519</f>
        <v>132</v>
      </c>
      <c r="AD519" s="540">
        <f>J519+M519+P519+S519+V519+Y519+AB519</f>
        <v>48960</v>
      </c>
      <c r="AE519" s="1776"/>
    </row>
    <row r="520" spans="1:55" ht="37.5" customHeight="1" x14ac:dyDescent="0.25">
      <c r="A520" s="560">
        <v>343</v>
      </c>
      <c r="B520" s="261" t="s">
        <v>173</v>
      </c>
      <c r="C520" s="261" t="s">
        <v>101</v>
      </c>
      <c r="D520" s="1473" t="s">
        <v>340</v>
      </c>
      <c r="E520" s="953">
        <v>46117</v>
      </c>
      <c r="F520" s="953">
        <v>46121</v>
      </c>
      <c r="G520" s="1602" t="s">
        <v>301</v>
      </c>
      <c r="H520" s="538">
        <v>6</v>
      </c>
      <c r="I520" s="266">
        <v>4100</v>
      </c>
      <c r="J520" s="252">
        <f>H520*I520</f>
        <v>24600</v>
      </c>
      <c r="K520" s="538">
        <v>6</v>
      </c>
      <c r="L520" s="266">
        <v>3350</v>
      </c>
      <c r="M520" s="781">
        <f>K520*L520</f>
        <v>20100</v>
      </c>
      <c r="N520" s="538">
        <v>6</v>
      </c>
      <c r="O520" s="266">
        <v>3000</v>
      </c>
      <c r="P520" s="265">
        <f>N520*O520</f>
        <v>18000</v>
      </c>
      <c r="Q520" s="538">
        <v>20</v>
      </c>
      <c r="R520" s="1255">
        <v>190</v>
      </c>
      <c r="S520" s="1261">
        <f>Q520*R520</f>
        <v>3800</v>
      </c>
      <c r="T520" s="538">
        <v>20</v>
      </c>
      <c r="U520" s="1255">
        <v>190</v>
      </c>
      <c r="V520" s="1261">
        <f>T520*U520</f>
        <v>3800</v>
      </c>
      <c r="W520" s="538">
        <v>20</v>
      </c>
      <c r="X520" s="1255">
        <v>190</v>
      </c>
      <c r="Y520" s="1261">
        <f>W520*X520</f>
        <v>3800</v>
      </c>
      <c r="Z520" s="563">
        <v>34</v>
      </c>
      <c r="AA520" s="1261">
        <v>6</v>
      </c>
      <c r="AB520" s="1261">
        <f>Z520*AA520</f>
        <v>204</v>
      </c>
      <c r="AC520" s="554">
        <f>H520+K520+N520+Q520+T520+W520+Z520</f>
        <v>112</v>
      </c>
      <c r="AD520" s="540">
        <f>J520+M520+P520+S520+V520+Y520+AB520</f>
        <v>74304</v>
      </c>
      <c r="AE520" s="1776"/>
    </row>
    <row r="521" spans="1:55" ht="32.25" customHeight="1" x14ac:dyDescent="0.25">
      <c r="A521" s="321"/>
      <c r="B521" s="543" t="s">
        <v>911</v>
      </c>
      <c r="C521" s="300"/>
      <c r="D521" s="1706"/>
      <c r="E521" s="1043"/>
      <c r="F521" s="1043"/>
      <c r="G521" s="1596"/>
      <c r="H521" s="324"/>
      <c r="I521" s="301"/>
      <c r="J521" s="276"/>
      <c r="K521" s="324"/>
      <c r="L521" s="301"/>
      <c r="M521" s="276"/>
      <c r="N521" s="324"/>
      <c r="O521" s="301"/>
      <c r="P521" s="276"/>
      <c r="Q521" s="324"/>
      <c r="R521" s="487"/>
      <c r="S521" s="1251"/>
      <c r="T521" s="324"/>
      <c r="U521" s="487"/>
      <c r="V521" s="1251"/>
      <c r="W521" s="324"/>
      <c r="X521" s="487"/>
      <c r="Y521" s="1251"/>
      <c r="Z521" s="647"/>
      <c r="AA521" s="1251"/>
      <c r="AB521" s="1251"/>
      <c r="AC521" s="486"/>
      <c r="AD521" s="540"/>
      <c r="AE521" s="1044"/>
      <c r="AF521" s="1016"/>
    </row>
    <row r="522" spans="1:55" s="312" customFormat="1" ht="37.5" customHeight="1" x14ac:dyDescent="0.3">
      <c r="A522" s="783">
        <v>92</v>
      </c>
      <c r="B522" s="1409" t="s">
        <v>2264</v>
      </c>
      <c r="C522" s="1463" t="s">
        <v>100</v>
      </c>
      <c r="D522" s="1647" t="s">
        <v>501</v>
      </c>
      <c r="E522" s="1428">
        <v>46080</v>
      </c>
      <c r="F522" s="1428">
        <v>46082</v>
      </c>
      <c r="G522" s="1481" t="s">
        <v>2262</v>
      </c>
      <c r="H522" s="1448"/>
      <c r="I522" s="1411"/>
      <c r="J522" s="1482"/>
      <c r="K522" s="1448"/>
      <c r="L522" s="1411"/>
      <c r="M522" s="1412"/>
      <c r="N522" s="1448"/>
      <c r="O522" s="1411"/>
      <c r="P522" s="1412"/>
      <c r="Q522" s="1448">
        <v>3</v>
      </c>
      <c r="R522" s="1415">
        <v>190</v>
      </c>
      <c r="S522" s="1416">
        <f>Q522*R522</f>
        <v>570</v>
      </c>
      <c r="T522" s="1448">
        <v>3</v>
      </c>
      <c r="U522" s="1415">
        <v>190</v>
      </c>
      <c r="V522" s="1416">
        <f>T522*U522</f>
        <v>570</v>
      </c>
      <c r="W522" s="1448">
        <v>3</v>
      </c>
      <c r="X522" s="1415">
        <v>190</v>
      </c>
      <c r="Y522" s="1416">
        <f>W522*X522</f>
        <v>570</v>
      </c>
      <c r="Z522" s="1448">
        <v>9</v>
      </c>
      <c r="AA522" s="1416">
        <v>6</v>
      </c>
      <c r="AB522" s="1416">
        <f>Z522*AA522</f>
        <v>54</v>
      </c>
      <c r="AE522" s="561">
        <f>H522+K522+N522+Q522+T522+W522+Z522</f>
        <v>18</v>
      </c>
      <c r="AF522" s="540">
        <f>J522+M522+P522+S522+V522+Y522+AB522</f>
        <v>1764</v>
      </c>
      <c r="AG522" s="869"/>
      <c r="AH522" s="312">
        <v>30</v>
      </c>
      <c r="AL522" s="790" t="s">
        <v>2240</v>
      </c>
      <c r="AM522" s="315"/>
      <c r="AN522" s="367"/>
      <c r="AO522" s="315"/>
      <c r="AP522" s="315"/>
      <c r="AQ522" s="315"/>
      <c r="AR522" s="315"/>
      <c r="AS522" s="315"/>
      <c r="AT522" s="315"/>
      <c r="AU522" s="315"/>
      <c r="AV522" s="315"/>
      <c r="AW522" s="315"/>
      <c r="AX522" s="315"/>
      <c r="AY522" s="315"/>
      <c r="AZ522" s="315"/>
      <c r="BA522" s="315"/>
    </row>
    <row r="523" spans="1:55" s="312" customFormat="1" ht="39" customHeight="1" x14ac:dyDescent="0.3">
      <c r="A523" s="783">
        <v>93</v>
      </c>
      <c r="B523" s="1409" t="s">
        <v>2265</v>
      </c>
      <c r="C523" s="1463" t="s">
        <v>100</v>
      </c>
      <c r="D523" s="1647" t="s">
        <v>501</v>
      </c>
      <c r="E523" s="1428">
        <v>46108</v>
      </c>
      <c r="F523" s="1428">
        <v>46110</v>
      </c>
      <c r="G523" s="1481" t="s">
        <v>2262</v>
      </c>
      <c r="H523" s="1448"/>
      <c r="I523" s="1411"/>
      <c r="J523" s="1482"/>
      <c r="K523" s="1448"/>
      <c r="L523" s="1411"/>
      <c r="M523" s="1412"/>
      <c r="N523" s="1448"/>
      <c r="O523" s="1411"/>
      <c r="P523" s="1412"/>
      <c r="Q523" s="1448">
        <v>3</v>
      </c>
      <c r="R523" s="1415">
        <v>190</v>
      </c>
      <c r="S523" s="1416">
        <f>Q523*R523</f>
        <v>570</v>
      </c>
      <c r="T523" s="1448">
        <v>3</v>
      </c>
      <c r="U523" s="1415">
        <v>190</v>
      </c>
      <c r="V523" s="1416">
        <f>T523*U523</f>
        <v>570</v>
      </c>
      <c r="W523" s="1448">
        <v>3</v>
      </c>
      <c r="X523" s="1415">
        <v>190</v>
      </c>
      <c r="Y523" s="1416">
        <f>W523*X523</f>
        <v>570</v>
      </c>
      <c r="Z523" s="1448">
        <v>9</v>
      </c>
      <c r="AA523" s="1416">
        <v>6</v>
      </c>
      <c r="AB523" s="1416">
        <f>Z523*AA523</f>
        <v>54</v>
      </c>
      <c r="AE523" s="561">
        <f>H523+K523+N523+Q523+T523+W523+Z523</f>
        <v>18</v>
      </c>
      <c r="AF523" s="540">
        <f>J523+M523+P523+S523+V523+Y523+AB523</f>
        <v>1764</v>
      </c>
      <c r="AG523" s="869"/>
      <c r="AH523" s="312">
        <v>30</v>
      </c>
      <c r="AL523" s="790"/>
      <c r="AM523" s="315"/>
      <c r="AN523" s="367"/>
      <c r="AO523" s="315"/>
      <c r="AP523" s="315"/>
      <c r="AQ523" s="315"/>
      <c r="AR523" s="315"/>
      <c r="AS523" s="315"/>
      <c r="AT523" s="315"/>
      <c r="AU523" s="315"/>
      <c r="AV523" s="315"/>
      <c r="AW523" s="315"/>
      <c r="AX523" s="315"/>
      <c r="AY523" s="315"/>
      <c r="AZ523" s="315"/>
      <c r="BA523" s="315"/>
    </row>
    <row r="524" spans="1:55" ht="33.75" customHeight="1" x14ac:dyDescent="0.25">
      <c r="A524" s="1783">
        <v>344</v>
      </c>
      <c r="B524" s="1239" t="s">
        <v>2263</v>
      </c>
      <c r="C524" s="1239" t="s">
        <v>100</v>
      </c>
      <c r="D524" s="1725" t="s">
        <v>501</v>
      </c>
      <c r="E524" s="941">
        <v>46199</v>
      </c>
      <c r="F524" s="941">
        <v>46201</v>
      </c>
      <c r="G524" s="598" t="s">
        <v>2262</v>
      </c>
      <c r="H524" s="567"/>
      <c r="I524" s="576"/>
      <c r="J524" s="259"/>
      <c r="K524" s="567"/>
      <c r="L524" s="576"/>
      <c r="M524" s="781"/>
      <c r="N524" s="567"/>
      <c r="O524" s="576"/>
      <c r="P524" s="781"/>
      <c r="Q524" s="567">
        <v>3</v>
      </c>
      <c r="R524" s="560">
        <v>190</v>
      </c>
      <c r="S524" s="289">
        <f t="shared" ref="S524:S535" si="200">Q524*R524</f>
        <v>570</v>
      </c>
      <c r="T524" s="567">
        <v>3</v>
      </c>
      <c r="U524" s="560">
        <v>190</v>
      </c>
      <c r="V524" s="289">
        <f t="shared" ref="V524:V535" si="201">T524*U524</f>
        <v>570</v>
      </c>
      <c r="W524" s="567">
        <v>3</v>
      </c>
      <c r="X524" s="560">
        <v>190</v>
      </c>
      <c r="Y524" s="289">
        <f t="shared" ref="Y524:Y535" si="202">W524*X524</f>
        <v>570</v>
      </c>
      <c r="Z524" s="567">
        <v>9</v>
      </c>
      <c r="AA524" s="289">
        <v>6</v>
      </c>
      <c r="AB524" s="289">
        <f t="shared" ref="AB524:AB535" si="203">Z524*AA524</f>
        <v>54</v>
      </c>
      <c r="AC524" s="561">
        <f t="shared" ref="AC524:AC531" si="204">H524+K524+N524+Q524+T524+W524+Z524</f>
        <v>18</v>
      </c>
      <c r="AD524" s="540">
        <f t="shared" ref="AD524:AD535" si="205">J524+M524+P524+S524+V524+Y524+AB524</f>
        <v>1764</v>
      </c>
      <c r="AE524" s="1229"/>
      <c r="AF524" s="1004">
        <v>30</v>
      </c>
    </row>
    <row r="525" spans="1:55" ht="30.75" customHeight="1" x14ac:dyDescent="0.25">
      <c r="A525" s="1784"/>
      <c r="B525" s="1239" t="s">
        <v>2266</v>
      </c>
      <c r="C525" s="1239" t="s">
        <v>100</v>
      </c>
      <c r="D525" s="1725" t="s">
        <v>501</v>
      </c>
      <c r="E525" s="941">
        <v>46227</v>
      </c>
      <c r="F525" s="941">
        <v>46229</v>
      </c>
      <c r="G525" s="598" t="s">
        <v>2262</v>
      </c>
      <c r="H525" s="567"/>
      <c r="I525" s="576"/>
      <c r="J525" s="259"/>
      <c r="K525" s="567"/>
      <c r="L525" s="576"/>
      <c r="M525" s="781"/>
      <c r="N525" s="567"/>
      <c r="O525" s="576"/>
      <c r="P525" s="781"/>
      <c r="Q525" s="567">
        <v>3</v>
      </c>
      <c r="R525" s="560">
        <v>190</v>
      </c>
      <c r="S525" s="289">
        <f t="shared" si="200"/>
        <v>570</v>
      </c>
      <c r="T525" s="567">
        <v>3</v>
      </c>
      <c r="U525" s="560">
        <v>190</v>
      </c>
      <c r="V525" s="289">
        <f t="shared" si="201"/>
        <v>570</v>
      </c>
      <c r="W525" s="567">
        <v>3</v>
      </c>
      <c r="X525" s="560">
        <v>190</v>
      </c>
      <c r="Y525" s="289">
        <f t="shared" si="202"/>
        <v>570</v>
      </c>
      <c r="Z525" s="567">
        <v>9</v>
      </c>
      <c r="AA525" s="289">
        <v>6</v>
      </c>
      <c r="AB525" s="289">
        <f t="shared" si="203"/>
        <v>54</v>
      </c>
      <c r="AC525" s="561">
        <f t="shared" si="204"/>
        <v>18</v>
      </c>
      <c r="AD525" s="540">
        <f t="shared" si="205"/>
        <v>1764</v>
      </c>
      <c r="AE525" s="1229"/>
      <c r="AF525" s="1004">
        <v>30</v>
      </c>
    </row>
    <row r="526" spans="1:55" ht="39" customHeight="1" x14ac:dyDescent="0.25">
      <c r="A526" s="1784"/>
      <c r="B526" s="1239" t="s">
        <v>2270</v>
      </c>
      <c r="C526" s="1239" t="s">
        <v>100</v>
      </c>
      <c r="D526" s="1725" t="s">
        <v>501</v>
      </c>
      <c r="E526" s="941">
        <v>46241</v>
      </c>
      <c r="F526" s="941">
        <v>46243</v>
      </c>
      <c r="G526" s="598" t="s">
        <v>2262</v>
      </c>
      <c r="H526" s="567"/>
      <c r="I526" s="576"/>
      <c r="J526" s="259"/>
      <c r="K526" s="567"/>
      <c r="L526" s="576"/>
      <c r="M526" s="781"/>
      <c r="N526" s="567"/>
      <c r="O526" s="576"/>
      <c r="P526" s="781"/>
      <c r="Q526" s="567">
        <v>3</v>
      </c>
      <c r="R526" s="560">
        <v>190</v>
      </c>
      <c r="S526" s="289">
        <f t="shared" si="200"/>
        <v>570</v>
      </c>
      <c r="T526" s="567">
        <v>3</v>
      </c>
      <c r="U526" s="560">
        <v>190</v>
      </c>
      <c r="V526" s="289">
        <f t="shared" si="201"/>
        <v>570</v>
      </c>
      <c r="W526" s="567">
        <v>3</v>
      </c>
      <c r="X526" s="560">
        <v>190</v>
      </c>
      <c r="Y526" s="289">
        <f t="shared" si="202"/>
        <v>570</v>
      </c>
      <c r="Z526" s="567">
        <v>9</v>
      </c>
      <c r="AA526" s="289">
        <v>6</v>
      </c>
      <c r="AB526" s="289">
        <f t="shared" si="203"/>
        <v>54</v>
      </c>
      <c r="AC526" s="561">
        <f t="shared" si="204"/>
        <v>18</v>
      </c>
      <c r="AD526" s="540">
        <f t="shared" si="205"/>
        <v>1764</v>
      </c>
      <c r="AE526" s="1229"/>
      <c r="AF526" s="1004">
        <v>30</v>
      </c>
    </row>
    <row r="527" spans="1:55" ht="30.75" customHeight="1" x14ac:dyDescent="0.25">
      <c r="A527" s="1784"/>
      <c r="B527" s="1239" t="s">
        <v>2268</v>
      </c>
      <c r="C527" s="1239" t="s">
        <v>100</v>
      </c>
      <c r="D527" s="1725" t="s">
        <v>501</v>
      </c>
      <c r="E527" s="941">
        <v>46283</v>
      </c>
      <c r="F527" s="941">
        <v>46285</v>
      </c>
      <c r="G527" s="598" t="s">
        <v>2262</v>
      </c>
      <c r="H527" s="567"/>
      <c r="I527" s="576"/>
      <c r="J527" s="259"/>
      <c r="K527" s="567"/>
      <c r="L527" s="576"/>
      <c r="M527" s="781"/>
      <c r="N527" s="567"/>
      <c r="O527" s="576"/>
      <c r="P527" s="781"/>
      <c r="Q527" s="567">
        <v>3</v>
      </c>
      <c r="R527" s="560">
        <v>190</v>
      </c>
      <c r="S527" s="289">
        <f t="shared" si="200"/>
        <v>570</v>
      </c>
      <c r="T527" s="567">
        <v>3</v>
      </c>
      <c r="U527" s="560">
        <v>190</v>
      </c>
      <c r="V527" s="289">
        <f t="shared" si="201"/>
        <v>570</v>
      </c>
      <c r="W527" s="567">
        <v>3</v>
      </c>
      <c r="X527" s="560">
        <v>190</v>
      </c>
      <c r="Y527" s="289">
        <f t="shared" si="202"/>
        <v>570</v>
      </c>
      <c r="Z527" s="567">
        <v>9</v>
      </c>
      <c r="AA527" s="289">
        <v>6</v>
      </c>
      <c r="AB527" s="289">
        <f t="shared" si="203"/>
        <v>54</v>
      </c>
      <c r="AC527" s="561">
        <f t="shared" si="204"/>
        <v>18</v>
      </c>
      <c r="AD527" s="540">
        <f t="shared" si="205"/>
        <v>1764</v>
      </c>
      <c r="AE527" s="1229"/>
      <c r="AF527" s="1004">
        <v>30</v>
      </c>
    </row>
    <row r="528" spans="1:55" ht="41.25" customHeight="1" x14ac:dyDescent="0.25">
      <c r="A528" s="1784"/>
      <c r="B528" s="1239" t="s">
        <v>2267</v>
      </c>
      <c r="C528" s="1239" t="s">
        <v>100</v>
      </c>
      <c r="D528" s="1725" t="s">
        <v>501</v>
      </c>
      <c r="E528" s="941">
        <v>46304</v>
      </c>
      <c r="F528" s="941">
        <v>46306</v>
      </c>
      <c r="G528" s="598" t="s">
        <v>2262</v>
      </c>
      <c r="H528" s="567"/>
      <c r="I528" s="576"/>
      <c r="J528" s="259"/>
      <c r="K528" s="567"/>
      <c r="L528" s="576"/>
      <c r="M528" s="781"/>
      <c r="N528" s="567"/>
      <c r="O528" s="576"/>
      <c r="P528" s="781"/>
      <c r="Q528" s="567">
        <v>3</v>
      </c>
      <c r="R528" s="560">
        <v>190</v>
      </c>
      <c r="S528" s="289">
        <f t="shared" si="200"/>
        <v>570</v>
      </c>
      <c r="T528" s="567">
        <v>3</v>
      </c>
      <c r="U528" s="560">
        <v>190</v>
      </c>
      <c r="V528" s="289">
        <f t="shared" si="201"/>
        <v>570</v>
      </c>
      <c r="W528" s="567">
        <v>3</v>
      </c>
      <c r="X528" s="560">
        <v>190</v>
      </c>
      <c r="Y528" s="289">
        <f t="shared" si="202"/>
        <v>570</v>
      </c>
      <c r="Z528" s="567">
        <v>9</v>
      </c>
      <c r="AA528" s="289">
        <v>6</v>
      </c>
      <c r="AB528" s="289">
        <f t="shared" si="203"/>
        <v>54</v>
      </c>
      <c r="AC528" s="561">
        <f t="shared" si="204"/>
        <v>18</v>
      </c>
      <c r="AD528" s="540">
        <f t="shared" si="205"/>
        <v>1764</v>
      </c>
      <c r="AE528" s="1229"/>
      <c r="AF528" s="1004">
        <v>30</v>
      </c>
    </row>
    <row r="529" spans="1:56" ht="42" customHeight="1" x14ac:dyDescent="0.25">
      <c r="A529" s="1784"/>
      <c r="B529" s="1239" t="s">
        <v>2269</v>
      </c>
      <c r="C529" s="1239" t="s">
        <v>100</v>
      </c>
      <c r="D529" s="1725" t="s">
        <v>501</v>
      </c>
      <c r="E529" s="941">
        <v>46332</v>
      </c>
      <c r="F529" s="941">
        <v>46334</v>
      </c>
      <c r="G529" s="598" t="s">
        <v>2262</v>
      </c>
      <c r="H529" s="567"/>
      <c r="I529" s="576"/>
      <c r="J529" s="259"/>
      <c r="K529" s="567"/>
      <c r="L529" s="576"/>
      <c r="M529" s="781"/>
      <c r="N529" s="567"/>
      <c r="O529" s="576"/>
      <c r="P529" s="781"/>
      <c r="Q529" s="567">
        <v>3</v>
      </c>
      <c r="R529" s="560">
        <v>190</v>
      </c>
      <c r="S529" s="289">
        <f t="shared" si="200"/>
        <v>570</v>
      </c>
      <c r="T529" s="567">
        <v>3</v>
      </c>
      <c r="U529" s="560">
        <v>190</v>
      </c>
      <c r="V529" s="289">
        <f t="shared" si="201"/>
        <v>570</v>
      </c>
      <c r="W529" s="567">
        <v>3</v>
      </c>
      <c r="X529" s="560">
        <v>190</v>
      </c>
      <c r="Y529" s="289">
        <f t="shared" si="202"/>
        <v>570</v>
      </c>
      <c r="Z529" s="567">
        <v>9</v>
      </c>
      <c r="AA529" s="289">
        <v>6</v>
      </c>
      <c r="AB529" s="289">
        <f t="shared" si="203"/>
        <v>54</v>
      </c>
      <c r="AC529" s="561">
        <f t="shared" si="204"/>
        <v>18</v>
      </c>
      <c r="AD529" s="540">
        <f t="shared" si="205"/>
        <v>1764</v>
      </c>
      <c r="AE529" s="1229"/>
      <c r="AF529" s="1004">
        <v>30</v>
      </c>
    </row>
    <row r="530" spans="1:56" ht="46.5" customHeight="1" x14ac:dyDescent="0.25">
      <c r="A530" s="1785"/>
      <c r="B530" s="1239" t="s">
        <v>1747</v>
      </c>
      <c r="C530" s="1239" t="s">
        <v>100</v>
      </c>
      <c r="D530" s="1725" t="s">
        <v>501</v>
      </c>
      <c r="E530" s="941">
        <v>46157</v>
      </c>
      <c r="F530" s="941">
        <v>46159</v>
      </c>
      <c r="G530" s="598" t="s">
        <v>2262</v>
      </c>
      <c r="H530" s="567"/>
      <c r="I530" s="576"/>
      <c r="J530" s="259"/>
      <c r="K530" s="567"/>
      <c r="L530" s="576"/>
      <c r="M530" s="781"/>
      <c r="N530" s="567"/>
      <c r="O530" s="576"/>
      <c r="P530" s="781"/>
      <c r="Q530" s="567">
        <v>3</v>
      </c>
      <c r="R530" s="560">
        <v>190</v>
      </c>
      <c r="S530" s="289">
        <f t="shared" si="200"/>
        <v>570</v>
      </c>
      <c r="T530" s="567">
        <v>3</v>
      </c>
      <c r="U530" s="560">
        <v>190</v>
      </c>
      <c r="V530" s="289">
        <f t="shared" si="201"/>
        <v>570</v>
      </c>
      <c r="W530" s="567">
        <v>3</v>
      </c>
      <c r="X530" s="560">
        <v>190</v>
      </c>
      <c r="Y530" s="289">
        <f t="shared" si="202"/>
        <v>570</v>
      </c>
      <c r="Z530" s="567">
        <v>9</v>
      </c>
      <c r="AA530" s="289">
        <v>6</v>
      </c>
      <c r="AB530" s="289">
        <f t="shared" si="203"/>
        <v>54</v>
      </c>
      <c r="AC530" s="561">
        <f t="shared" si="204"/>
        <v>18</v>
      </c>
      <c r="AD530" s="540">
        <f t="shared" si="205"/>
        <v>1764</v>
      </c>
      <c r="AE530" s="1229"/>
      <c r="AF530" s="1004">
        <v>30</v>
      </c>
    </row>
    <row r="531" spans="1:56" s="790" customFormat="1" ht="46.5" customHeight="1" x14ac:dyDescent="0.25">
      <c r="A531" s="1255">
        <v>345</v>
      </c>
      <c r="B531" s="261" t="s">
        <v>81</v>
      </c>
      <c r="C531" s="1239" t="s">
        <v>102</v>
      </c>
      <c r="D531" s="1722" t="s">
        <v>1559</v>
      </c>
      <c r="E531" s="941">
        <v>46108</v>
      </c>
      <c r="F531" s="941">
        <v>46110</v>
      </c>
      <c r="G531" s="598" t="s">
        <v>2262</v>
      </c>
      <c r="H531" s="538"/>
      <c r="I531" s="266"/>
      <c r="J531" s="252"/>
      <c r="K531" s="538"/>
      <c r="L531" s="266"/>
      <c r="M531" s="781"/>
      <c r="N531" s="538"/>
      <c r="O531" s="570"/>
      <c r="P531" s="265"/>
      <c r="Q531" s="538">
        <v>4</v>
      </c>
      <c r="R531" s="1255">
        <v>190</v>
      </c>
      <c r="S531" s="1261">
        <f t="shared" si="200"/>
        <v>760</v>
      </c>
      <c r="T531" s="538">
        <v>4</v>
      </c>
      <c r="U531" s="1255">
        <v>190</v>
      </c>
      <c r="V531" s="1261">
        <f t="shared" si="201"/>
        <v>760</v>
      </c>
      <c r="W531" s="538">
        <v>4</v>
      </c>
      <c r="X531" s="1255">
        <v>190</v>
      </c>
      <c r="Y531" s="1261">
        <f t="shared" si="202"/>
        <v>760</v>
      </c>
      <c r="Z531" s="538">
        <v>12</v>
      </c>
      <c r="AA531" s="1261">
        <v>6</v>
      </c>
      <c r="AB531" s="1261">
        <f t="shared" si="203"/>
        <v>72</v>
      </c>
      <c r="AC531" s="554">
        <f t="shared" si="204"/>
        <v>24</v>
      </c>
      <c r="AD531" s="540">
        <f t="shared" si="205"/>
        <v>2352</v>
      </c>
      <c r="AE531" s="1229"/>
      <c r="AF531" s="1004">
        <v>12</v>
      </c>
      <c r="AI531" s="1021"/>
      <c r="AJ531" s="934"/>
      <c r="AK531" s="934"/>
      <c r="AL531" s="934"/>
      <c r="AM531" s="934"/>
      <c r="AN531" s="934"/>
      <c r="AO531" s="934"/>
      <c r="AP531" s="934"/>
      <c r="AQ531" s="934"/>
      <c r="AR531" s="934"/>
      <c r="AS531" s="934"/>
      <c r="AT531" s="934"/>
      <c r="AU531" s="934"/>
      <c r="AV531" s="934"/>
      <c r="AW531" s="934"/>
      <c r="AX531" s="934"/>
      <c r="AY531" s="934"/>
      <c r="AZ531" s="934"/>
      <c r="BA531" s="934"/>
      <c r="BB531" s="934"/>
      <c r="BC531" s="934"/>
      <c r="BD531" s="1031"/>
    </row>
    <row r="532" spans="1:56" s="1016" customFormat="1" ht="29.25" customHeight="1" x14ac:dyDescent="0.25">
      <c r="A532" s="560">
        <v>346</v>
      </c>
      <c r="B532" s="261" t="s">
        <v>70</v>
      </c>
      <c r="C532" s="261" t="s">
        <v>102</v>
      </c>
      <c r="D532" s="1722" t="s">
        <v>1559</v>
      </c>
      <c r="E532" s="941">
        <v>46157</v>
      </c>
      <c r="F532" s="941">
        <v>46159</v>
      </c>
      <c r="G532" s="598" t="s">
        <v>2262</v>
      </c>
      <c r="H532" s="538"/>
      <c r="I532" s="266"/>
      <c r="J532" s="252"/>
      <c r="K532" s="538"/>
      <c r="L532" s="266"/>
      <c r="M532" s="781"/>
      <c r="N532" s="538"/>
      <c r="O532" s="570"/>
      <c r="P532" s="265"/>
      <c r="Q532" s="538">
        <v>4</v>
      </c>
      <c r="R532" s="1255">
        <v>190</v>
      </c>
      <c r="S532" s="1261">
        <f t="shared" si="200"/>
        <v>760</v>
      </c>
      <c r="T532" s="538">
        <v>4</v>
      </c>
      <c r="U532" s="1255">
        <v>190</v>
      </c>
      <c r="V532" s="1261">
        <f t="shared" si="201"/>
        <v>760</v>
      </c>
      <c r="W532" s="538">
        <v>4</v>
      </c>
      <c r="X532" s="1255">
        <v>190</v>
      </c>
      <c r="Y532" s="1261">
        <f t="shared" si="202"/>
        <v>760</v>
      </c>
      <c r="Z532" s="538">
        <v>12</v>
      </c>
      <c r="AA532" s="1261">
        <v>6</v>
      </c>
      <c r="AB532" s="1261">
        <f t="shared" si="203"/>
        <v>72</v>
      </c>
      <c r="AC532" s="554">
        <f>Q532+T532+W532+Z532</f>
        <v>24</v>
      </c>
      <c r="AD532" s="540">
        <f t="shared" si="205"/>
        <v>2352</v>
      </c>
      <c r="AE532" s="1229"/>
      <c r="AF532" s="1004">
        <v>12</v>
      </c>
      <c r="AJ532" s="934"/>
      <c r="AK532" s="934"/>
      <c r="AL532" s="934"/>
      <c r="AM532" s="934"/>
      <c r="AN532" s="934"/>
      <c r="AO532" s="934"/>
      <c r="AP532" s="934"/>
      <c r="AQ532" s="934"/>
      <c r="AR532" s="934"/>
      <c r="AS532" s="934"/>
      <c r="AT532" s="934"/>
      <c r="AU532" s="934"/>
      <c r="AV532" s="934"/>
      <c r="AW532" s="934"/>
      <c r="AX532" s="934"/>
      <c r="AY532" s="934"/>
      <c r="AZ532" s="934"/>
      <c r="BA532" s="934"/>
      <c r="BB532" s="934"/>
      <c r="BC532" s="934"/>
    </row>
    <row r="533" spans="1:56" ht="46.5" customHeight="1" x14ac:dyDescent="0.25">
      <c r="A533" s="1255">
        <v>347</v>
      </c>
      <c r="B533" s="261" t="s">
        <v>81</v>
      </c>
      <c r="C533" s="261" t="s">
        <v>102</v>
      </c>
      <c r="D533" s="1722" t="s">
        <v>501</v>
      </c>
      <c r="E533" s="941">
        <v>46157</v>
      </c>
      <c r="F533" s="941">
        <v>46159</v>
      </c>
      <c r="G533" s="598" t="s">
        <v>2262</v>
      </c>
      <c r="H533" s="538"/>
      <c r="I533" s="266"/>
      <c r="J533" s="252"/>
      <c r="K533" s="538"/>
      <c r="L533" s="266"/>
      <c r="M533" s="781"/>
      <c r="N533" s="538"/>
      <c r="O533" s="570"/>
      <c r="P533" s="265"/>
      <c r="Q533" s="538">
        <v>3</v>
      </c>
      <c r="R533" s="1255">
        <v>190</v>
      </c>
      <c r="S533" s="1261">
        <f t="shared" si="200"/>
        <v>570</v>
      </c>
      <c r="T533" s="538">
        <v>3</v>
      </c>
      <c r="U533" s="1255">
        <v>190</v>
      </c>
      <c r="V533" s="1261">
        <f t="shared" si="201"/>
        <v>570</v>
      </c>
      <c r="W533" s="538">
        <v>3</v>
      </c>
      <c r="X533" s="1255">
        <v>190</v>
      </c>
      <c r="Y533" s="1261">
        <f t="shared" si="202"/>
        <v>570</v>
      </c>
      <c r="Z533" s="538">
        <v>9</v>
      </c>
      <c r="AA533" s="1261">
        <v>6</v>
      </c>
      <c r="AB533" s="1261">
        <f t="shared" si="203"/>
        <v>54</v>
      </c>
      <c r="AC533" s="554">
        <f>H533+K533+N533+Q533+T533+W533+Z533</f>
        <v>18</v>
      </c>
      <c r="AD533" s="540">
        <f t="shared" si="205"/>
        <v>1764</v>
      </c>
      <c r="AE533" s="1229"/>
      <c r="AF533" s="1004">
        <v>9</v>
      </c>
    </row>
    <row r="534" spans="1:56" ht="46.5" customHeight="1" x14ac:dyDescent="0.25">
      <c r="A534" s="560">
        <v>348</v>
      </c>
      <c r="B534" s="261" t="s">
        <v>70</v>
      </c>
      <c r="C534" s="261" t="s">
        <v>102</v>
      </c>
      <c r="D534" s="1722" t="s">
        <v>380</v>
      </c>
      <c r="E534" s="941">
        <v>46199</v>
      </c>
      <c r="F534" s="941">
        <v>46201</v>
      </c>
      <c r="G534" s="598" t="s">
        <v>2262</v>
      </c>
      <c r="H534" s="538"/>
      <c r="I534" s="266"/>
      <c r="J534" s="252"/>
      <c r="K534" s="538"/>
      <c r="L534" s="266"/>
      <c r="M534" s="781"/>
      <c r="N534" s="538"/>
      <c r="O534" s="570"/>
      <c r="P534" s="265"/>
      <c r="Q534" s="538">
        <v>4</v>
      </c>
      <c r="R534" s="1255">
        <v>190</v>
      </c>
      <c r="S534" s="1261">
        <f t="shared" si="200"/>
        <v>760</v>
      </c>
      <c r="T534" s="538">
        <v>4</v>
      </c>
      <c r="U534" s="1255">
        <v>190</v>
      </c>
      <c r="V534" s="1261">
        <f t="shared" si="201"/>
        <v>760</v>
      </c>
      <c r="W534" s="538">
        <v>4</v>
      </c>
      <c r="X534" s="1255">
        <v>190</v>
      </c>
      <c r="Y534" s="1261">
        <f t="shared" si="202"/>
        <v>760</v>
      </c>
      <c r="Z534" s="538">
        <v>12</v>
      </c>
      <c r="AA534" s="1261">
        <v>6</v>
      </c>
      <c r="AB534" s="1261">
        <f t="shared" si="203"/>
        <v>72</v>
      </c>
      <c r="AC534" s="554">
        <f>H534+K534+N534+Q534+T534+W534+Z534</f>
        <v>24</v>
      </c>
      <c r="AD534" s="540">
        <f t="shared" si="205"/>
        <v>2352</v>
      </c>
      <c r="AE534" s="1229"/>
    </row>
    <row r="535" spans="1:56" ht="46.5" customHeight="1" x14ac:dyDescent="0.25">
      <c r="A535" s="1255">
        <v>349</v>
      </c>
      <c r="B535" s="261" t="s">
        <v>71</v>
      </c>
      <c r="C535" s="261" t="s">
        <v>101</v>
      </c>
      <c r="D535" s="1722" t="s">
        <v>501</v>
      </c>
      <c r="E535" s="941">
        <v>46227</v>
      </c>
      <c r="F535" s="941">
        <v>46229</v>
      </c>
      <c r="G535" s="598" t="s">
        <v>2262</v>
      </c>
      <c r="H535" s="538"/>
      <c r="I535" s="266"/>
      <c r="J535" s="252"/>
      <c r="K535" s="538"/>
      <c r="L535" s="266"/>
      <c r="M535" s="265"/>
      <c r="N535" s="538"/>
      <c r="O535" s="570"/>
      <c r="P535" s="265"/>
      <c r="Q535" s="538">
        <v>4</v>
      </c>
      <c r="R535" s="1255">
        <v>190</v>
      </c>
      <c r="S535" s="1261">
        <f t="shared" si="200"/>
        <v>760</v>
      </c>
      <c r="T535" s="538">
        <v>4</v>
      </c>
      <c r="U535" s="1255">
        <v>190</v>
      </c>
      <c r="V535" s="1261">
        <f t="shared" si="201"/>
        <v>760</v>
      </c>
      <c r="W535" s="538">
        <v>4</v>
      </c>
      <c r="X535" s="1255">
        <v>190</v>
      </c>
      <c r="Y535" s="1261">
        <f t="shared" si="202"/>
        <v>760</v>
      </c>
      <c r="Z535" s="538">
        <v>12</v>
      </c>
      <c r="AA535" s="1261">
        <v>6</v>
      </c>
      <c r="AB535" s="1261">
        <f t="shared" si="203"/>
        <v>72</v>
      </c>
      <c r="AC535" s="554">
        <f>H535+K535+N535+Q535+T535+W535+Z535</f>
        <v>24</v>
      </c>
      <c r="AD535" s="540">
        <f t="shared" si="205"/>
        <v>2352</v>
      </c>
      <c r="AE535" s="1020"/>
      <c r="AF535" s="790"/>
    </row>
    <row r="536" spans="1:56" ht="46.5" customHeight="1" x14ac:dyDescent="0.25">
      <c r="A536" s="321"/>
      <c r="B536" s="543" t="s">
        <v>858</v>
      </c>
      <c r="C536" s="300"/>
      <c r="D536" s="1706"/>
      <c r="E536" s="1043"/>
      <c r="F536" s="1043"/>
      <c r="G536" s="1596"/>
      <c r="H536" s="324"/>
      <c r="I536" s="301"/>
      <c r="J536" s="276"/>
      <c r="K536" s="324"/>
      <c r="L536" s="301"/>
      <c r="M536" s="276"/>
      <c r="N536" s="324"/>
      <c r="O536" s="301"/>
      <c r="P536" s="276"/>
      <c r="Q536" s="324"/>
      <c r="R536" s="487"/>
      <c r="S536" s="1251"/>
      <c r="T536" s="324"/>
      <c r="U536" s="487"/>
      <c r="V536" s="1251"/>
      <c r="W536" s="324"/>
      <c r="X536" s="487"/>
      <c r="Y536" s="1251"/>
      <c r="Z536" s="647"/>
      <c r="AA536" s="1251"/>
      <c r="AB536" s="1251"/>
      <c r="AC536" s="486"/>
      <c r="AD536" s="540"/>
      <c r="AE536" s="276"/>
      <c r="AF536" s="1016"/>
    </row>
    <row r="537" spans="1:56" ht="46.5" customHeight="1" x14ac:dyDescent="0.25">
      <c r="A537" s="560">
        <v>350</v>
      </c>
      <c r="B537" s="1239" t="s">
        <v>174</v>
      </c>
      <c r="C537" s="1239" t="s">
        <v>99</v>
      </c>
      <c r="D537" s="1698" t="s">
        <v>1588</v>
      </c>
      <c r="E537" s="941">
        <v>46173</v>
      </c>
      <c r="F537" s="941">
        <v>46180</v>
      </c>
      <c r="G537" s="598" t="s">
        <v>1283</v>
      </c>
      <c r="H537" s="568"/>
      <c r="I537" s="576"/>
      <c r="J537" s="259"/>
      <c r="K537" s="567"/>
      <c r="L537" s="576"/>
      <c r="M537" s="781"/>
      <c r="N537" s="567"/>
      <c r="O537" s="573"/>
      <c r="P537" s="781"/>
      <c r="Q537" s="567">
        <v>4</v>
      </c>
      <c r="R537" s="560">
        <v>190</v>
      </c>
      <c r="S537" s="289">
        <f t="shared" ref="S537:S548" si="206">Q537*R537</f>
        <v>760</v>
      </c>
      <c r="T537" s="567">
        <v>4</v>
      </c>
      <c r="U537" s="560">
        <v>190</v>
      </c>
      <c r="V537" s="289">
        <f t="shared" ref="V537:V548" si="207">T537*U537</f>
        <v>760</v>
      </c>
      <c r="W537" s="567">
        <v>4</v>
      </c>
      <c r="X537" s="560">
        <v>190</v>
      </c>
      <c r="Y537" s="289">
        <f t="shared" ref="Y537:Y548" si="208">W537*X537</f>
        <v>760</v>
      </c>
      <c r="Z537" s="568">
        <v>12</v>
      </c>
      <c r="AA537" s="289">
        <v>6</v>
      </c>
      <c r="AB537" s="289">
        <f>Q537+T537+W537+Z537</f>
        <v>24</v>
      </c>
      <c r="AC537" s="561">
        <f t="shared" ref="AC537:AC548" si="209">H537+K537+N537+Q537+T537+W537+Z537</f>
        <v>24</v>
      </c>
      <c r="AD537" s="540">
        <f t="shared" ref="AD537:AD548" si="210">J537+M537+P537+S537+V537+Y537+AB537</f>
        <v>2304</v>
      </c>
      <c r="AE537" s="1107"/>
      <c r="AF537" s="1004">
        <v>12</v>
      </c>
    </row>
    <row r="538" spans="1:56" ht="46.5" customHeight="1" x14ac:dyDescent="0.25">
      <c r="A538" s="560">
        <v>351</v>
      </c>
      <c r="B538" s="1239" t="s">
        <v>174</v>
      </c>
      <c r="C538" s="1239" t="s">
        <v>99</v>
      </c>
      <c r="D538" s="1698" t="s">
        <v>1419</v>
      </c>
      <c r="E538" s="941">
        <v>46166</v>
      </c>
      <c r="F538" s="941">
        <v>46173</v>
      </c>
      <c r="G538" s="598" t="s">
        <v>1283</v>
      </c>
      <c r="H538" s="568"/>
      <c r="I538" s="576"/>
      <c r="J538" s="259"/>
      <c r="K538" s="567"/>
      <c r="L538" s="576"/>
      <c r="M538" s="781"/>
      <c r="N538" s="567"/>
      <c r="O538" s="573"/>
      <c r="P538" s="781"/>
      <c r="Q538" s="567">
        <v>4</v>
      </c>
      <c r="R538" s="560">
        <v>190</v>
      </c>
      <c r="S538" s="289">
        <f t="shared" si="206"/>
        <v>760</v>
      </c>
      <c r="T538" s="567">
        <v>4</v>
      </c>
      <c r="U538" s="560">
        <v>190</v>
      </c>
      <c r="V538" s="289">
        <f t="shared" si="207"/>
        <v>760</v>
      </c>
      <c r="W538" s="567">
        <v>4</v>
      </c>
      <c r="X538" s="560">
        <v>190</v>
      </c>
      <c r="Y538" s="289">
        <f t="shared" si="208"/>
        <v>760</v>
      </c>
      <c r="Z538" s="568">
        <v>12</v>
      </c>
      <c r="AA538" s="289">
        <v>6</v>
      </c>
      <c r="AB538" s="289">
        <f>Q538+T538+W538+Z538</f>
        <v>24</v>
      </c>
      <c r="AC538" s="561">
        <f t="shared" si="209"/>
        <v>24</v>
      </c>
      <c r="AD538" s="540">
        <f t="shared" si="210"/>
        <v>2304</v>
      </c>
      <c r="AE538" s="1776"/>
      <c r="AF538" s="1004">
        <v>12</v>
      </c>
    </row>
    <row r="539" spans="1:56" ht="46.5" customHeight="1" x14ac:dyDescent="0.25">
      <c r="A539" s="560">
        <v>352</v>
      </c>
      <c r="B539" s="261" t="s">
        <v>71</v>
      </c>
      <c r="C539" s="261" t="s">
        <v>101</v>
      </c>
      <c r="D539" s="1690" t="s">
        <v>340</v>
      </c>
      <c r="E539" s="953">
        <v>46187</v>
      </c>
      <c r="F539" s="953">
        <v>46194</v>
      </c>
      <c r="G539" s="569" t="s">
        <v>1283</v>
      </c>
      <c r="H539" s="538"/>
      <c r="I539" s="266"/>
      <c r="J539" s="252"/>
      <c r="K539" s="538"/>
      <c r="L539" s="266"/>
      <c r="M539" s="781"/>
      <c r="N539" s="538"/>
      <c r="O539" s="266"/>
      <c r="P539" s="265"/>
      <c r="Q539" s="538">
        <v>4</v>
      </c>
      <c r="R539" s="1255">
        <v>190</v>
      </c>
      <c r="S539" s="1261">
        <f t="shared" si="206"/>
        <v>760</v>
      </c>
      <c r="T539" s="538">
        <v>4</v>
      </c>
      <c r="U539" s="1255">
        <v>190</v>
      </c>
      <c r="V539" s="1261">
        <f t="shared" si="207"/>
        <v>760</v>
      </c>
      <c r="W539" s="538">
        <v>4</v>
      </c>
      <c r="X539" s="1255">
        <v>190</v>
      </c>
      <c r="Y539" s="1261">
        <f t="shared" si="208"/>
        <v>760</v>
      </c>
      <c r="Z539" s="563">
        <v>12</v>
      </c>
      <c r="AA539" s="1261">
        <v>6</v>
      </c>
      <c r="AB539" s="1261">
        <f t="shared" ref="AB539:AB544" si="211">Z539*AA539</f>
        <v>72</v>
      </c>
      <c r="AC539" s="554">
        <f t="shared" si="209"/>
        <v>24</v>
      </c>
      <c r="AD539" s="540">
        <f t="shared" si="210"/>
        <v>2352</v>
      </c>
      <c r="AE539" s="1776"/>
    </row>
    <row r="540" spans="1:56" s="790" customFormat="1" ht="46.5" customHeight="1" x14ac:dyDescent="0.25">
      <c r="A540" s="560">
        <v>353</v>
      </c>
      <c r="B540" s="261" t="s">
        <v>1359</v>
      </c>
      <c r="C540" s="261" t="s">
        <v>99</v>
      </c>
      <c r="D540" s="1690" t="s">
        <v>1419</v>
      </c>
      <c r="E540" s="953">
        <v>46209</v>
      </c>
      <c r="F540" s="953">
        <v>46213</v>
      </c>
      <c r="G540" s="569" t="s">
        <v>298</v>
      </c>
      <c r="H540" s="538"/>
      <c r="I540" s="266"/>
      <c r="J540" s="252"/>
      <c r="K540" s="538"/>
      <c r="L540" s="266"/>
      <c r="M540" s="781"/>
      <c r="N540" s="538"/>
      <c r="O540" s="570"/>
      <c r="P540" s="265"/>
      <c r="Q540" s="538">
        <v>6</v>
      </c>
      <c r="R540" s="1255">
        <v>190</v>
      </c>
      <c r="S540" s="1261">
        <f t="shared" si="206"/>
        <v>1140</v>
      </c>
      <c r="T540" s="538">
        <v>6</v>
      </c>
      <c r="U540" s="1255">
        <v>190</v>
      </c>
      <c r="V540" s="1261">
        <f t="shared" si="207"/>
        <v>1140</v>
      </c>
      <c r="W540" s="538">
        <v>6</v>
      </c>
      <c r="X540" s="1255">
        <v>190</v>
      </c>
      <c r="Y540" s="1261">
        <f t="shared" si="208"/>
        <v>1140</v>
      </c>
      <c r="Z540" s="563">
        <v>18</v>
      </c>
      <c r="AA540" s="1261">
        <v>6</v>
      </c>
      <c r="AB540" s="1261">
        <f t="shared" si="211"/>
        <v>108</v>
      </c>
      <c r="AC540" s="554">
        <f t="shared" si="209"/>
        <v>36</v>
      </c>
      <c r="AD540" s="540">
        <f t="shared" si="210"/>
        <v>3528</v>
      </c>
      <c r="AE540" s="1776"/>
      <c r="AF540" s="1004"/>
      <c r="AI540" s="1021"/>
      <c r="AJ540" s="934"/>
      <c r="AK540" s="934"/>
      <c r="AL540" s="934"/>
      <c r="AM540" s="934"/>
      <c r="AN540" s="934"/>
      <c r="AO540" s="934"/>
      <c r="AP540" s="934"/>
      <c r="AQ540" s="934"/>
      <c r="AR540" s="934"/>
      <c r="AS540" s="934"/>
      <c r="AT540" s="934"/>
      <c r="AU540" s="934"/>
      <c r="AV540" s="934"/>
      <c r="AW540" s="934"/>
      <c r="AX540" s="934"/>
      <c r="AY540" s="934"/>
      <c r="AZ540" s="934"/>
      <c r="BA540" s="934"/>
      <c r="BB540" s="934"/>
      <c r="BC540" s="934"/>
      <c r="BD540" s="1031"/>
    </row>
    <row r="541" spans="1:56" ht="46.5" customHeight="1" x14ac:dyDescent="0.25">
      <c r="A541" s="560">
        <v>354</v>
      </c>
      <c r="B541" s="261" t="s">
        <v>531</v>
      </c>
      <c r="C541" s="261" t="s">
        <v>99</v>
      </c>
      <c r="D541" s="1690" t="s">
        <v>340</v>
      </c>
      <c r="E541" s="953">
        <v>46209</v>
      </c>
      <c r="F541" s="953">
        <v>46213</v>
      </c>
      <c r="G541" s="569" t="s">
        <v>298</v>
      </c>
      <c r="H541" s="538"/>
      <c r="I541" s="266"/>
      <c r="J541" s="252"/>
      <c r="K541" s="538"/>
      <c r="L541" s="266"/>
      <c r="M541" s="781"/>
      <c r="N541" s="538"/>
      <c r="O541" s="266"/>
      <c r="P541" s="265"/>
      <c r="Q541" s="538">
        <v>6</v>
      </c>
      <c r="R541" s="1255">
        <v>190</v>
      </c>
      <c r="S541" s="1261">
        <f t="shared" si="206"/>
        <v>1140</v>
      </c>
      <c r="T541" s="538">
        <v>6</v>
      </c>
      <c r="U541" s="1255">
        <v>190</v>
      </c>
      <c r="V541" s="1261">
        <f t="shared" si="207"/>
        <v>1140</v>
      </c>
      <c r="W541" s="538">
        <v>6</v>
      </c>
      <c r="X541" s="1255">
        <v>190</v>
      </c>
      <c r="Y541" s="1261">
        <f t="shared" si="208"/>
        <v>1140</v>
      </c>
      <c r="Z541" s="563">
        <v>18</v>
      </c>
      <c r="AA541" s="1261">
        <v>6</v>
      </c>
      <c r="AB541" s="1261">
        <f t="shared" si="211"/>
        <v>108</v>
      </c>
      <c r="AC541" s="554">
        <f t="shared" si="209"/>
        <v>36</v>
      </c>
      <c r="AD541" s="540">
        <f t="shared" si="210"/>
        <v>3528</v>
      </c>
      <c r="AE541" s="1776"/>
    </row>
    <row r="542" spans="1:56" ht="46.5" customHeight="1" x14ac:dyDescent="0.25">
      <c r="A542" s="560">
        <v>355</v>
      </c>
      <c r="B542" s="261" t="s">
        <v>1589</v>
      </c>
      <c r="C542" s="261" t="s">
        <v>102</v>
      </c>
      <c r="D542" s="1690" t="s">
        <v>1411</v>
      </c>
      <c r="E542" s="1013">
        <v>46271</v>
      </c>
      <c r="F542" s="1013">
        <v>46278</v>
      </c>
      <c r="G542" s="569" t="s">
        <v>298</v>
      </c>
      <c r="H542" s="538"/>
      <c r="I542" s="266"/>
      <c r="J542" s="252"/>
      <c r="K542" s="538"/>
      <c r="L542" s="266"/>
      <c r="M542" s="781"/>
      <c r="N542" s="538"/>
      <c r="O542" s="266"/>
      <c r="P542" s="265"/>
      <c r="Q542" s="538">
        <v>4</v>
      </c>
      <c r="R542" s="1255">
        <v>190</v>
      </c>
      <c r="S542" s="1261">
        <f t="shared" si="206"/>
        <v>760</v>
      </c>
      <c r="T542" s="538">
        <v>4</v>
      </c>
      <c r="U542" s="1255">
        <v>190</v>
      </c>
      <c r="V542" s="1261">
        <f t="shared" si="207"/>
        <v>760</v>
      </c>
      <c r="W542" s="538">
        <v>4</v>
      </c>
      <c r="X542" s="1255">
        <v>190</v>
      </c>
      <c r="Y542" s="1261">
        <f t="shared" si="208"/>
        <v>760</v>
      </c>
      <c r="Z542" s="563">
        <v>12</v>
      </c>
      <c r="AA542" s="1261">
        <v>6</v>
      </c>
      <c r="AB542" s="1261">
        <f t="shared" si="211"/>
        <v>72</v>
      </c>
      <c r="AC542" s="554">
        <f t="shared" si="209"/>
        <v>24</v>
      </c>
      <c r="AD542" s="540">
        <f t="shared" si="210"/>
        <v>2352</v>
      </c>
      <c r="AE542" s="1776"/>
    </row>
    <row r="543" spans="1:56" ht="46.5" customHeight="1" x14ac:dyDescent="0.25">
      <c r="A543" s="560">
        <v>356</v>
      </c>
      <c r="B543" s="1239" t="s">
        <v>174</v>
      </c>
      <c r="C543" s="1239" t="s">
        <v>99</v>
      </c>
      <c r="D543" s="1690" t="s">
        <v>1590</v>
      </c>
      <c r="E543" s="1013">
        <v>46153</v>
      </c>
      <c r="F543" s="1013">
        <v>46158</v>
      </c>
      <c r="G543" s="569" t="s">
        <v>1283</v>
      </c>
      <c r="H543" s="538"/>
      <c r="I543" s="266"/>
      <c r="J543" s="252"/>
      <c r="K543" s="538"/>
      <c r="L543" s="266"/>
      <c r="M543" s="781"/>
      <c r="N543" s="538"/>
      <c r="O543" s="266"/>
      <c r="P543" s="265"/>
      <c r="Q543" s="538">
        <v>2</v>
      </c>
      <c r="R543" s="1255">
        <v>190</v>
      </c>
      <c r="S543" s="1261">
        <f t="shared" si="206"/>
        <v>380</v>
      </c>
      <c r="T543" s="538">
        <v>2</v>
      </c>
      <c r="U543" s="1255">
        <v>190</v>
      </c>
      <c r="V543" s="1261">
        <f t="shared" si="207"/>
        <v>380</v>
      </c>
      <c r="W543" s="538">
        <v>2</v>
      </c>
      <c r="X543" s="1255">
        <v>190</v>
      </c>
      <c r="Y543" s="1261">
        <f t="shared" si="208"/>
        <v>380</v>
      </c>
      <c r="Z543" s="563">
        <v>6</v>
      </c>
      <c r="AA543" s="1261">
        <v>6</v>
      </c>
      <c r="AB543" s="1261">
        <f t="shared" si="211"/>
        <v>36</v>
      </c>
      <c r="AC543" s="554">
        <f t="shared" si="209"/>
        <v>12</v>
      </c>
      <c r="AD543" s="540">
        <f t="shared" si="210"/>
        <v>1176</v>
      </c>
      <c r="AE543" s="1776"/>
    </row>
    <row r="544" spans="1:56" s="949" customFormat="1" ht="46.5" customHeight="1" x14ac:dyDescent="0.25">
      <c r="A544" s="560">
        <v>357</v>
      </c>
      <c r="B544" s="261" t="s">
        <v>174</v>
      </c>
      <c r="C544" s="261" t="s">
        <v>99</v>
      </c>
      <c r="D544" s="1697" t="s">
        <v>1591</v>
      </c>
      <c r="E544" s="1013">
        <v>46292</v>
      </c>
      <c r="F544" s="1013">
        <v>46299</v>
      </c>
      <c r="G544" s="569" t="s">
        <v>1283</v>
      </c>
      <c r="H544" s="563"/>
      <c r="I544" s="266"/>
      <c r="J544" s="252"/>
      <c r="K544" s="563"/>
      <c r="L544" s="266"/>
      <c r="M544" s="781"/>
      <c r="N544" s="563"/>
      <c r="O544" s="570"/>
      <c r="P544" s="265"/>
      <c r="Q544" s="563">
        <v>4</v>
      </c>
      <c r="R544" s="1255">
        <v>190</v>
      </c>
      <c r="S544" s="1261">
        <f t="shared" si="206"/>
        <v>760</v>
      </c>
      <c r="T544" s="563">
        <v>4</v>
      </c>
      <c r="U544" s="1255">
        <v>190</v>
      </c>
      <c r="V544" s="1261">
        <f t="shared" si="207"/>
        <v>760</v>
      </c>
      <c r="W544" s="563">
        <v>4</v>
      </c>
      <c r="X544" s="1255">
        <v>190</v>
      </c>
      <c r="Y544" s="1261">
        <f t="shared" si="208"/>
        <v>760</v>
      </c>
      <c r="Z544" s="563">
        <v>12</v>
      </c>
      <c r="AA544" s="1261">
        <v>6</v>
      </c>
      <c r="AB544" s="1261">
        <f t="shared" si="211"/>
        <v>72</v>
      </c>
      <c r="AC544" s="554">
        <f t="shared" si="209"/>
        <v>24</v>
      </c>
      <c r="AD544" s="540">
        <f t="shared" si="210"/>
        <v>2352</v>
      </c>
      <c r="AE544" s="1776"/>
      <c r="AF544" s="1031"/>
      <c r="AI544" s="1109"/>
      <c r="AJ544" s="934"/>
      <c r="AK544" s="934"/>
      <c r="AL544" s="934"/>
      <c r="AM544" s="934"/>
      <c r="AN544" s="934"/>
      <c r="AO544" s="934"/>
      <c r="AP544" s="934"/>
      <c r="AQ544" s="934"/>
      <c r="AR544" s="934"/>
      <c r="AS544" s="934"/>
      <c r="AT544" s="934"/>
      <c r="AU544" s="934"/>
      <c r="AV544" s="934"/>
      <c r="AW544" s="934"/>
      <c r="AX544" s="934"/>
      <c r="AY544" s="934"/>
      <c r="AZ544" s="934"/>
      <c r="BA544" s="934"/>
      <c r="BB544" s="934"/>
      <c r="BC544" s="934"/>
      <c r="BD544" s="1108"/>
    </row>
    <row r="545" spans="1:56" ht="19.5" customHeight="1" x14ac:dyDescent="0.25">
      <c r="A545" s="560">
        <v>358</v>
      </c>
      <c r="B545" s="1239" t="s">
        <v>174</v>
      </c>
      <c r="C545" s="1239" t="s">
        <v>99</v>
      </c>
      <c r="D545" s="1690" t="s">
        <v>2080</v>
      </c>
      <c r="E545" s="953">
        <v>46327</v>
      </c>
      <c r="F545" s="953">
        <v>46334</v>
      </c>
      <c r="G545" s="598" t="s">
        <v>1760</v>
      </c>
      <c r="H545" s="568"/>
      <c r="I545" s="576"/>
      <c r="J545" s="259"/>
      <c r="K545" s="567"/>
      <c r="L545" s="576"/>
      <c r="M545" s="781"/>
      <c r="N545" s="567"/>
      <c r="O545" s="573"/>
      <c r="P545" s="781"/>
      <c r="Q545" s="567">
        <v>4</v>
      </c>
      <c r="R545" s="560">
        <v>190</v>
      </c>
      <c r="S545" s="289">
        <f t="shared" si="206"/>
        <v>760</v>
      </c>
      <c r="T545" s="567">
        <v>4</v>
      </c>
      <c r="U545" s="560">
        <v>190</v>
      </c>
      <c r="V545" s="289">
        <f t="shared" si="207"/>
        <v>760</v>
      </c>
      <c r="W545" s="567">
        <v>4</v>
      </c>
      <c r="X545" s="560">
        <v>190</v>
      </c>
      <c r="Y545" s="289">
        <f t="shared" si="208"/>
        <v>760</v>
      </c>
      <c r="Z545" s="568">
        <v>12</v>
      </c>
      <c r="AA545" s="289">
        <v>6</v>
      </c>
      <c r="AB545" s="289">
        <f>Q545+T545+W545+Z545</f>
        <v>24</v>
      </c>
      <c r="AC545" s="561">
        <f t="shared" si="209"/>
        <v>24</v>
      </c>
      <c r="AD545" s="540">
        <f t="shared" si="210"/>
        <v>2304</v>
      </c>
      <c r="AE545" s="1776"/>
      <c r="AF545" s="1004">
        <v>12</v>
      </c>
    </row>
    <row r="546" spans="1:56" s="790" customFormat="1" ht="45.75" customHeight="1" x14ac:dyDescent="0.25">
      <c r="A546" s="560">
        <v>359</v>
      </c>
      <c r="B546" s="261" t="s">
        <v>2087</v>
      </c>
      <c r="C546" s="261" t="s">
        <v>102</v>
      </c>
      <c r="D546" s="1690" t="s">
        <v>2081</v>
      </c>
      <c r="E546" s="1013">
        <v>46320</v>
      </c>
      <c r="F546" s="1013">
        <v>46327</v>
      </c>
      <c r="G546" s="598" t="s">
        <v>1760</v>
      </c>
      <c r="H546" s="538"/>
      <c r="I546" s="266"/>
      <c r="J546" s="252"/>
      <c r="K546" s="538"/>
      <c r="L546" s="266"/>
      <c r="M546" s="781"/>
      <c r="N546" s="538"/>
      <c r="O546" s="266"/>
      <c r="P546" s="265"/>
      <c r="Q546" s="538">
        <v>4</v>
      </c>
      <c r="R546" s="1255">
        <v>190</v>
      </c>
      <c r="S546" s="1261">
        <f t="shared" si="206"/>
        <v>760</v>
      </c>
      <c r="T546" s="538">
        <v>4</v>
      </c>
      <c r="U546" s="1255">
        <v>190</v>
      </c>
      <c r="V546" s="1261">
        <f t="shared" si="207"/>
        <v>760</v>
      </c>
      <c r="W546" s="538">
        <v>4</v>
      </c>
      <c r="X546" s="1255">
        <v>190</v>
      </c>
      <c r="Y546" s="1261">
        <f t="shared" si="208"/>
        <v>760</v>
      </c>
      <c r="Z546" s="563">
        <v>12</v>
      </c>
      <c r="AA546" s="1261">
        <v>6</v>
      </c>
      <c r="AB546" s="1261">
        <f>Z546*AA546</f>
        <v>72</v>
      </c>
      <c r="AC546" s="554">
        <f t="shared" si="209"/>
        <v>24</v>
      </c>
      <c r="AD546" s="540">
        <f t="shared" si="210"/>
        <v>2352</v>
      </c>
      <c r="AE546" s="1776"/>
      <c r="AF546" s="1004"/>
      <c r="AI546" s="1021"/>
      <c r="AJ546" s="934"/>
      <c r="AK546" s="934"/>
      <c r="AL546" s="934"/>
      <c r="AM546" s="934"/>
      <c r="AN546" s="934"/>
      <c r="AO546" s="934"/>
      <c r="AP546" s="934"/>
      <c r="AQ546" s="934"/>
      <c r="AR546" s="934"/>
      <c r="AS546" s="934"/>
      <c r="AT546" s="934"/>
      <c r="AU546" s="934"/>
      <c r="AV546" s="934"/>
      <c r="AW546" s="934"/>
      <c r="AX546" s="934"/>
      <c r="AY546" s="934"/>
      <c r="AZ546" s="934"/>
      <c r="BA546" s="934"/>
      <c r="BB546" s="934"/>
      <c r="BC546" s="934"/>
      <c r="BD546" s="1031"/>
    </row>
    <row r="547" spans="1:56" ht="45.75" customHeight="1" x14ac:dyDescent="0.25">
      <c r="A547" s="560">
        <v>360</v>
      </c>
      <c r="B547" s="261" t="s">
        <v>2088</v>
      </c>
      <c r="C547" s="261" t="s">
        <v>102</v>
      </c>
      <c r="D547" s="1690" t="s">
        <v>1590</v>
      </c>
      <c r="E547" s="1013">
        <v>46285</v>
      </c>
      <c r="F547" s="1013">
        <v>46292</v>
      </c>
      <c r="G547" s="569" t="s">
        <v>1283</v>
      </c>
      <c r="H547" s="538"/>
      <c r="I547" s="266"/>
      <c r="J547" s="252"/>
      <c r="K547" s="538"/>
      <c r="L547" s="266"/>
      <c r="M547" s="781"/>
      <c r="N547" s="538"/>
      <c r="O547" s="266"/>
      <c r="P547" s="265"/>
      <c r="Q547" s="538">
        <v>2</v>
      </c>
      <c r="R547" s="1255">
        <v>190</v>
      </c>
      <c r="S547" s="1261">
        <f t="shared" si="206"/>
        <v>380</v>
      </c>
      <c r="T547" s="538">
        <v>2</v>
      </c>
      <c r="U547" s="1255">
        <v>190</v>
      </c>
      <c r="V547" s="1261">
        <f t="shared" si="207"/>
        <v>380</v>
      </c>
      <c r="W547" s="538">
        <v>2</v>
      </c>
      <c r="X547" s="1255">
        <v>190</v>
      </c>
      <c r="Y547" s="1261">
        <f t="shared" si="208"/>
        <v>380</v>
      </c>
      <c r="Z547" s="563">
        <v>6</v>
      </c>
      <c r="AA547" s="1261">
        <v>6</v>
      </c>
      <c r="AB547" s="1261">
        <f>Z547*AA547</f>
        <v>36</v>
      </c>
      <c r="AC547" s="554">
        <f t="shared" si="209"/>
        <v>12</v>
      </c>
      <c r="AD547" s="540">
        <f t="shared" si="210"/>
        <v>1176</v>
      </c>
      <c r="AE547" s="1776"/>
    </row>
    <row r="548" spans="1:56" ht="45.75" customHeight="1" x14ac:dyDescent="0.25">
      <c r="A548" s="560">
        <v>361</v>
      </c>
      <c r="B548" s="1236" t="s">
        <v>1592</v>
      </c>
      <c r="C548" s="1236" t="s">
        <v>105</v>
      </c>
      <c r="D548" s="1697" t="s">
        <v>340</v>
      </c>
      <c r="E548" s="1013">
        <v>46306</v>
      </c>
      <c r="F548" s="1013">
        <v>46313</v>
      </c>
      <c r="G548" s="1086" t="s">
        <v>1283</v>
      </c>
      <c r="H548" s="564">
        <v>4</v>
      </c>
      <c r="I548" s="565">
        <v>7300</v>
      </c>
      <c r="J548" s="288">
        <f>H548*I548</f>
        <v>29200</v>
      </c>
      <c r="K548" s="564">
        <v>4</v>
      </c>
      <c r="L548" s="565">
        <v>6650</v>
      </c>
      <c r="M548" s="288">
        <f>K548*L548</f>
        <v>26600</v>
      </c>
      <c r="N548" s="564">
        <v>4</v>
      </c>
      <c r="O548" s="565">
        <v>6050</v>
      </c>
      <c r="P548" s="265">
        <f>N548*O548</f>
        <v>24200</v>
      </c>
      <c r="Q548" s="563">
        <v>4</v>
      </c>
      <c r="R548" s="1255">
        <v>190</v>
      </c>
      <c r="S548" s="1261">
        <f t="shared" si="206"/>
        <v>760</v>
      </c>
      <c r="T548" s="563">
        <v>4</v>
      </c>
      <c r="U548" s="1255">
        <v>190</v>
      </c>
      <c r="V548" s="1261">
        <f t="shared" si="207"/>
        <v>760</v>
      </c>
      <c r="W548" s="563">
        <v>4</v>
      </c>
      <c r="X548" s="1255">
        <v>190</v>
      </c>
      <c r="Y548" s="1261">
        <f t="shared" si="208"/>
        <v>760</v>
      </c>
      <c r="Z548" s="563">
        <v>12</v>
      </c>
      <c r="AA548" s="1261">
        <v>6</v>
      </c>
      <c r="AB548" s="1261">
        <f>Z548*AA548</f>
        <v>72</v>
      </c>
      <c r="AC548" s="539">
        <f t="shared" si="209"/>
        <v>36</v>
      </c>
      <c r="AD548" s="540">
        <f t="shared" si="210"/>
        <v>82352</v>
      </c>
      <c r="AE548" s="1777"/>
      <c r="AF548" s="1108"/>
    </row>
    <row r="549" spans="1:56" ht="45.75" customHeight="1" x14ac:dyDescent="0.25">
      <c r="B549" s="1240" t="s">
        <v>859</v>
      </c>
      <c r="C549" s="945"/>
      <c r="D549" s="1702"/>
      <c r="E549" s="789"/>
      <c r="F549" s="789"/>
      <c r="G549" s="1567"/>
      <c r="H549" s="945"/>
      <c r="I549" s="945"/>
      <c r="J549" s="945"/>
      <c r="K549" s="945"/>
      <c r="L549" s="945"/>
      <c r="M549" s="945"/>
      <c r="N549" s="945"/>
      <c r="O549" s="945"/>
      <c r="P549" s="481"/>
      <c r="Q549" s="481"/>
      <c r="R549" s="481"/>
      <c r="S549" s="481"/>
      <c r="T549" s="481"/>
      <c r="U549" s="481"/>
      <c r="AD549" s="1110"/>
    </row>
    <row r="550" spans="1:56" s="367" customFormat="1" ht="45.75" customHeight="1" x14ac:dyDescent="0.35">
      <c r="A550" s="870">
        <v>116</v>
      </c>
      <c r="B550" s="1379" t="s">
        <v>2075</v>
      </c>
      <c r="C550" s="1444" t="s">
        <v>101</v>
      </c>
      <c r="D550" s="1383" t="s">
        <v>340</v>
      </c>
      <c r="E550" s="1382">
        <v>46079</v>
      </c>
      <c r="F550" s="1382">
        <v>46081</v>
      </c>
      <c r="G550" s="1383" t="s">
        <v>1145</v>
      </c>
      <c r="H550" s="1487"/>
      <c r="I550" s="1487"/>
      <c r="J550" s="1487"/>
      <c r="K550" s="1386"/>
      <c r="L550" s="1394"/>
      <c r="M550" s="1395"/>
      <c r="N550" s="1424"/>
      <c r="O550" s="1394"/>
      <c r="P550" s="1395"/>
      <c r="Q550" s="1424">
        <v>8</v>
      </c>
      <c r="R550" s="1385">
        <v>190</v>
      </c>
      <c r="S550" s="1393">
        <f t="shared" ref="S550:S556" si="212">Q550*R550</f>
        <v>1520</v>
      </c>
      <c r="T550" s="1424">
        <v>8</v>
      </c>
      <c r="U550" s="1385">
        <v>190</v>
      </c>
      <c r="V550" s="1393">
        <f t="shared" ref="V550:V556" si="213">T550*U550</f>
        <v>1520</v>
      </c>
      <c r="W550" s="1424">
        <v>8</v>
      </c>
      <c r="X550" s="1385">
        <v>190</v>
      </c>
      <c r="Y550" s="1393">
        <f t="shared" ref="Y550:Y556" si="214">W550*X550</f>
        <v>1520</v>
      </c>
      <c r="Z550" s="1424">
        <v>24</v>
      </c>
      <c r="AA550" s="1386">
        <v>6</v>
      </c>
      <c r="AB550" s="1386">
        <f t="shared" ref="AB550:AB556" si="215">Z550*AA550</f>
        <v>144</v>
      </c>
      <c r="AE550" s="539">
        <f>H550+K550+N550+Q550+T550+W550+Z550</f>
        <v>48</v>
      </c>
      <c r="AF550" s="540">
        <f>J550+M550+P550+S550+V550+Y550+AB550</f>
        <v>4704</v>
      </c>
      <c r="AG550" s="699"/>
      <c r="AH550" s="367" t="s">
        <v>2240</v>
      </c>
      <c r="AI550" s="315"/>
      <c r="AJ550" s="315"/>
      <c r="AK550" s="315"/>
      <c r="AL550" s="315"/>
      <c r="AM550" s="315"/>
      <c r="AN550" s="541" t="e">
        <f>#REF!+#REF!+#REF!+#REF!+AF550</f>
        <v>#REF!</v>
      </c>
      <c r="AO550" s="315"/>
      <c r="AP550" s="315"/>
      <c r="AQ550" s="315"/>
      <c r="AR550" s="315"/>
      <c r="AS550" s="315"/>
      <c r="AT550" s="315"/>
      <c r="AU550" s="315"/>
      <c r="AV550" s="315"/>
      <c r="AW550" s="315"/>
      <c r="AX550" s="315"/>
      <c r="AY550" s="315"/>
      <c r="AZ550" s="315"/>
      <c r="BA550" s="315"/>
      <c r="BB550" s="413"/>
    </row>
    <row r="551" spans="1:56" s="312" customFormat="1" ht="39" customHeight="1" x14ac:dyDescent="0.3">
      <c r="A551" s="1755">
        <v>117</v>
      </c>
      <c r="B551" s="1425" t="s">
        <v>1783</v>
      </c>
      <c r="C551" s="1476" t="s">
        <v>99</v>
      </c>
      <c r="D551" s="1469" t="s">
        <v>1619</v>
      </c>
      <c r="E551" s="1382">
        <v>46079</v>
      </c>
      <c r="F551" s="1382">
        <v>46081</v>
      </c>
      <c r="G551" s="1657" t="s">
        <v>43</v>
      </c>
      <c r="H551" s="1424"/>
      <c r="I551" s="1394"/>
      <c r="J551" s="1393"/>
      <c r="K551" s="1424"/>
      <c r="L551" s="1394"/>
      <c r="M551" s="1395"/>
      <c r="N551" s="1424"/>
      <c r="O551" s="1394"/>
      <c r="P551" s="1395"/>
      <c r="Q551" s="1406">
        <v>4</v>
      </c>
      <c r="R551" s="1385">
        <v>190</v>
      </c>
      <c r="S551" s="1386">
        <f t="shared" si="212"/>
        <v>760</v>
      </c>
      <c r="T551" s="1406">
        <v>4</v>
      </c>
      <c r="U551" s="1385">
        <v>190</v>
      </c>
      <c r="V551" s="1386">
        <f t="shared" si="213"/>
        <v>760</v>
      </c>
      <c r="W551" s="1406">
        <v>4</v>
      </c>
      <c r="X551" s="1385">
        <v>190</v>
      </c>
      <c r="Y551" s="1386">
        <f t="shared" si="214"/>
        <v>760</v>
      </c>
      <c r="Z551" s="1406">
        <v>12</v>
      </c>
      <c r="AA551" s="1386">
        <v>6</v>
      </c>
      <c r="AB551" s="1386">
        <f t="shared" si="215"/>
        <v>72</v>
      </c>
      <c r="AE551" s="554">
        <f>H551+K551+N551+Q551+T551+W551+Z551</f>
        <v>24</v>
      </c>
      <c r="AF551" s="540">
        <f>J551+M551+P551+S551+V551+Y551+AB551</f>
        <v>2352</v>
      </c>
      <c r="AG551" s="532"/>
      <c r="AH551" s="367" t="s">
        <v>2240</v>
      </c>
      <c r="AI551" s="315"/>
      <c r="AJ551" s="315"/>
      <c r="AK551" s="315"/>
      <c r="AL551" s="315"/>
      <c r="AM551" s="315"/>
      <c r="AN551" s="315"/>
      <c r="AO551" s="315"/>
      <c r="AP551" s="315"/>
      <c r="AQ551" s="315"/>
      <c r="AR551" s="315"/>
      <c r="AS551" s="315"/>
      <c r="AT551" s="315"/>
      <c r="AU551" s="315"/>
      <c r="AV551" s="315"/>
      <c r="AW551" s="315"/>
      <c r="AX551" s="315"/>
      <c r="AY551" s="315"/>
      <c r="AZ551" s="315"/>
      <c r="BA551" s="315"/>
    </row>
    <row r="552" spans="1:56" s="312" customFormat="1" ht="27.75" customHeight="1" x14ac:dyDescent="0.3">
      <c r="A552" s="1756"/>
      <c r="B552" s="1425" t="s">
        <v>1784</v>
      </c>
      <c r="C552" s="1658"/>
      <c r="D552" s="1659"/>
      <c r="E552" s="1382">
        <v>46338</v>
      </c>
      <c r="F552" s="1382">
        <v>46340</v>
      </c>
      <c r="G552" s="1657" t="s">
        <v>43</v>
      </c>
      <c r="H552" s="1424"/>
      <c r="I552" s="1394"/>
      <c r="J552" s="1393"/>
      <c r="K552" s="1424"/>
      <c r="L552" s="1394"/>
      <c r="M552" s="1395"/>
      <c r="N552" s="1424"/>
      <c r="O552" s="1394"/>
      <c r="P552" s="1395"/>
      <c r="Q552" s="1406">
        <v>8</v>
      </c>
      <c r="R552" s="1385">
        <v>190</v>
      </c>
      <c r="S552" s="1386">
        <f t="shared" si="212"/>
        <v>1520</v>
      </c>
      <c r="T552" s="1406">
        <v>8</v>
      </c>
      <c r="U552" s="1385">
        <v>190</v>
      </c>
      <c r="V552" s="1386">
        <f t="shared" si="213"/>
        <v>1520</v>
      </c>
      <c r="W552" s="1406">
        <v>8</v>
      </c>
      <c r="X552" s="1385">
        <v>190</v>
      </c>
      <c r="Y552" s="1386">
        <f t="shared" si="214"/>
        <v>1520</v>
      </c>
      <c r="Z552" s="1406">
        <v>8</v>
      </c>
      <c r="AA552" s="1386">
        <v>6</v>
      </c>
      <c r="AB552" s="1386">
        <f t="shared" si="215"/>
        <v>48</v>
      </c>
      <c r="AE552" s="554">
        <f>H552+K552+N552+Q552+T552+W552+Z552</f>
        <v>32</v>
      </c>
      <c r="AF552" s="540">
        <f>J552+M552+P552+S552+V552+Y552+AB552</f>
        <v>4608</v>
      </c>
      <c r="AG552" s="532"/>
      <c r="AH552" s="367" t="s">
        <v>2240</v>
      </c>
      <c r="AI552" s="315"/>
      <c r="AJ552" s="315"/>
      <c r="AK552" s="315"/>
      <c r="AL552" s="315"/>
      <c r="AM552" s="315"/>
      <c r="AN552" s="315"/>
      <c r="AO552" s="315"/>
      <c r="AP552" s="315"/>
      <c r="AQ552" s="315"/>
      <c r="AR552" s="315"/>
      <c r="AS552" s="315"/>
      <c r="AT552" s="315"/>
      <c r="AU552" s="315"/>
      <c r="AV552" s="315"/>
      <c r="AW552" s="315"/>
      <c r="AX552" s="315"/>
      <c r="AY552" s="315"/>
      <c r="AZ552" s="315"/>
      <c r="BA552" s="315"/>
    </row>
    <row r="553" spans="1:56" s="1016" customFormat="1" ht="27" customHeight="1" x14ac:dyDescent="0.25">
      <c r="A553" s="1255">
        <v>362</v>
      </c>
      <c r="B553" s="261" t="s">
        <v>174</v>
      </c>
      <c r="C553" s="790" t="s">
        <v>99</v>
      </c>
      <c r="D553" s="1690" t="s">
        <v>1158</v>
      </c>
      <c r="E553" s="953">
        <v>46196</v>
      </c>
      <c r="F553" s="953">
        <v>46199</v>
      </c>
      <c r="G553" s="569" t="s">
        <v>2076</v>
      </c>
      <c r="H553" s="1249"/>
      <c r="I553" s="1249"/>
      <c r="J553" s="1249"/>
      <c r="K553" s="1261"/>
      <c r="L553" s="266"/>
      <c r="M553" s="265"/>
      <c r="N553" s="538"/>
      <c r="O553" s="266"/>
      <c r="P553" s="265"/>
      <c r="Q553" s="538">
        <v>6</v>
      </c>
      <c r="R553" s="1255">
        <v>190</v>
      </c>
      <c r="S553" s="252">
        <f t="shared" si="212"/>
        <v>1140</v>
      </c>
      <c r="T553" s="538">
        <v>6</v>
      </c>
      <c r="U553" s="1255">
        <v>190</v>
      </c>
      <c r="V553" s="252">
        <f t="shared" si="213"/>
        <v>1140</v>
      </c>
      <c r="W553" s="538">
        <v>6</v>
      </c>
      <c r="X553" s="1255">
        <v>190</v>
      </c>
      <c r="Y553" s="252">
        <f t="shared" si="214"/>
        <v>1140</v>
      </c>
      <c r="Z553" s="538">
        <v>18</v>
      </c>
      <c r="AA553" s="1261">
        <v>6</v>
      </c>
      <c r="AB553" s="1261">
        <f t="shared" si="215"/>
        <v>108</v>
      </c>
      <c r="AC553" s="539">
        <f>H553+K553+N553+Q553+T553+W553+Z553</f>
        <v>36</v>
      </c>
      <c r="AD553" s="540">
        <f>J553+M553+P553+S553+V553+Y553+AB553</f>
        <v>3528</v>
      </c>
      <c r="AE553" s="1038"/>
      <c r="AF553" s="790"/>
      <c r="AJ553" s="934"/>
      <c r="AK553" s="934"/>
      <c r="AL553" s="934"/>
      <c r="AM553" s="934"/>
      <c r="AN553" s="934"/>
      <c r="AO553" s="934"/>
      <c r="AP553" s="934"/>
      <c r="AQ553" s="934"/>
      <c r="AR553" s="934"/>
      <c r="AS553" s="934"/>
      <c r="AT553" s="934"/>
      <c r="AU553" s="934"/>
      <c r="AV553" s="934"/>
      <c r="AW553" s="934"/>
      <c r="AX553" s="934"/>
      <c r="AY553" s="934"/>
      <c r="AZ553" s="934"/>
      <c r="BA553" s="934"/>
      <c r="BB553" s="934"/>
      <c r="BC553" s="934"/>
    </row>
    <row r="554" spans="1:56" ht="46.5" customHeight="1" x14ac:dyDescent="0.25">
      <c r="A554" s="560">
        <v>363</v>
      </c>
      <c r="B554" s="1238" t="s">
        <v>174</v>
      </c>
      <c r="C554" s="884" t="s">
        <v>99</v>
      </c>
      <c r="D554" s="1701" t="s">
        <v>2079</v>
      </c>
      <c r="E554" s="941">
        <v>46311</v>
      </c>
      <c r="F554" s="941">
        <v>46313</v>
      </c>
      <c r="G554" s="1089" t="s">
        <v>2077</v>
      </c>
      <c r="H554" s="875"/>
      <c r="I554" s="875"/>
      <c r="J554" s="875"/>
      <c r="K554" s="289"/>
      <c r="L554" s="576"/>
      <c r="M554" s="781"/>
      <c r="N554" s="567"/>
      <c r="O554" s="576"/>
      <c r="P554" s="781"/>
      <c r="Q554" s="567">
        <v>4</v>
      </c>
      <c r="R554" s="560">
        <v>190</v>
      </c>
      <c r="S554" s="259">
        <f t="shared" si="212"/>
        <v>760</v>
      </c>
      <c r="T554" s="567">
        <v>4</v>
      </c>
      <c r="U554" s="560">
        <v>190</v>
      </c>
      <c r="V554" s="259">
        <f t="shared" si="213"/>
        <v>760</v>
      </c>
      <c r="W554" s="567">
        <v>4</v>
      </c>
      <c r="X554" s="560">
        <v>190</v>
      </c>
      <c r="Y554" s="259">
        <f t="shared" si="214"/>
        <v>760</v>
      </c>
      <c r="Z554" s="567">
        <v>12</v>
      </c>
      <c r="AA554" s="289">
        <v>6</v>
      </c>
      <c r="AB554" s="289">
        <f t="shared" si="215"/>
        <v>72</v>
      </c>
      <c r="AC554" s="561">
        <f>H554+K554+N554+Q554+T554+W554+Z554</f>
        <v>24</v>
      </c>
      <c r="AD554" s="782">
        <f>J554+M554+P554+S554+V554+Y554+AB554</f>
        <v>2352</v>
      </c>
      <c r="AE554" s="1015"/>
    </row>
    <row r="555" spans="1:56" ht="70.5" customHeight="1" x14ac:dyDescent="0.25">
      <c r="A555" s="1255">
        <v>364</v>
      </c>
      <c r="B555" s="1236" t="s">
        <v>173</v>
      </c>
      <c r="C555" s="790" t="s">
        <v>101</v>
      </c>
      <c r="D555" s="1697" t="s">
        <v>340</v>
      </c>
      <c r="E555" s="941">
        <v>46116</v>
      </c>
      <c r="F555" s="941">
        <v>46118</v>
      </c>
      <c r="G555" s="1086" t="s">
        <v>2077</v>
      </c>
      <c r="H555" s="1249"/>
      <c r="I555" s="1249"/>
      <c r="J555" s="1249"/>
      <c r="K555" s="289"/>
      <c r="L555" s="576"/>
      <c r="M555" s="781"/>
      <c r="N555" s="567"/>
      <c r="O555" s="576"/>
      <c r="P555" s="781"/>
      <c r="Q555" s="567">
        <v>2</v>
      </c>
      <c r="R555" s="560">
        <v>190</v>
      </c>
      <c r="S555" s="259">
        <f t="shared" si="212"/>
        <v>380</v>
      </c>
      <c r="T555" s="567">
        <v>2</v>
      </c>
      <c r="U555" s="560">
        <v>190</v>
      </c>
      <c r="V555" s="259">
        <f t="shared" si="213"/>
        <v>380</v>
      </c>
      <c r="W555" s="567">
        <v>2</v>
      </c>
      <c r="X555" s="560">
        <v>190</v>
      </c>
      <c r="Y555" s="259">
        <f t="shared" si="214"/>
        <v>380</v>
      </c>
      <c r="Z555" s="567">
        <v>6</v>
      </c>
      <c r="AA555" s="289">
        <v>6</v>
      </c>
      <c r="AB555" s="289">
        <f t="shared" si="215"/>
        <v>36</v>
      </c>
      <c r="AC555" s="561">
        <f>H555+K555+N555+Q555+T555+W555+Z555</f>
        <v>12</v>
      </c>
      <c r="AD555" s="540">
        <f>J555+M555+P555+S555+V555+Y555+AB555</f>
        <v>1176</v>
      </c>
      <c r="AE555" s="1015"/>
    </row>
    <row r="556" spans="1:56" ht="72" customHeight="1" x14ac:dyDescent="0.25">
      <c r="A556" s="560">
        <v>365</v>
      </c>
      <c r="B556" s="1236" t="s">
        <v>71</v>
      </c>
      <c r="C556" s="790" t="s">
        <v>101</v>
      </c>
      <c r="D556" s="1697" t="s">
        <v>340</v>
      </c>
      <c r="E556" s="941">
        <v>46311</v>
      </c>
      <c r="F556" s="941">
        <v>46313</v>
      </c>
      <c r="G556" s="1086" t="s">
        <v>2077</v>
      </c>
      <c r="H556" s="1249"/>
      <c r="I556" s="1249"/>
      <c r="J556" s="1249"/>
      <c r="K556" s="289"/>
      <c r="L556" s="576"/>
      <c r="M556" s="781"/>
      <c r="N556" s="567"/>
      <c r="O556" s="576"/>
      <c r="P556" s="781"/>
      <c r="Q556" s="567">
        <v>2</v>
      </c>
      <c r="R556" s="560">
        <v>190</v>
      </c>
      <c r="S556" s="259">
        <f t="shared" si="212"/>
        <v>380</v>
      </c>
      <c r="T556" s="567">
        <v>2</v>
      </c>
      <c r="U556" s="560">
        <v>190</v>
      </c>
      <c r="V556" s="259">
        <f t="shared" si="213"/>
        <v>380</v>
      </c>
      <c r="W556" s="567">
        <v>2</v>
      </c>
      <c r="X556" s="560">
        <v>190</v>
      </c>
      <c r="Y556" s="259">
        <f t="shared" si="214"/>
        <v>380</v>
      </c>
      <c r="Z556" s="567">
        <v>6</v>
      </c>
      <c r="AA556" s="289">
        <v>6</v>
      </c>
      <c r="AB556" s="289">
        <f t="shared" si="215"/>
        <v>36</v>
      </c>
      <c r="AC556" s="561">
        <f>H556+K556+N556+Q556+T556+W556+Z556</f>
        <v>12</v>
      </c>
      <c r="AD556" s="540">
        <f>J556+M556+P556+S556+V556+Y556+AB556</f>
        <v>1176</v>
      </c>
      <c r="AE556" s="1015"/>
    </row>
    <row r="557" spans="1:56" ht="46.5" customHeight="1" x14ac:dyDescent="0.25">
      <c r="A557" s="321"/>
      <c r="B557" s="543" t="s">
        <v>862</v>
      </c>
      <c r="C557" s="300"/>
      <c r="D557" s="1706"/>
      <c r="E557" s="1043"/>
      <c r="F557" s="1043"/>
      <c r="G557" s="1596"/>
      <c r="H557" s="324"/>
      <c r="I557" s="301"/>
      <c r="J557" s="276"/>
      <c r="K557" s="324"/>
      <c r="L557" s="301"/>
      <c r="M557" s="276"/>
      <c r="N557" s="324"/>
      <c r="O557" s="301"/>
      <c r="P557" s="276"/>
      <c r="Q557" s="324"/>
      <c r="R557" s="487"/>
      <c r="S557" s="1251"/>
      <c r="T557" s="324"/>
      <c r="U557" s="487"/>
      <c r="V557" s="1251"/>
      <c r="W557" s="324"/>
      <c r="X557" s="487"/>
      <c r="Y557" s="1251"/>
      <c r="Z557" s="324"/>
      <c r="AA557" s="1251"/>
      <c r="AB557" s="1251"/>
      <c r="AC557" s="486"/>
      <c r="AD557" s="540"/>
      <c r="AE557" s="1044"/>
      <c r="AF557" s="1016"/>
    </row>
    <row r="558" spans="1:56" s="367" customFormat="1" ht="33.75" customHeight="1" x14ac:dyDescent="0.3">
      <c r="A558" s="870">
        <v>118</v>
      </c>
      <c r="B558" s="1379" t="s">
        <v>70</v>
      </c>
      <c r="C558" s="1444" t="s">
        <v>99</v>
      </c>
      <c r="D558" s="1383" t="s">
        <v>1303</v>
      </c>
      <c r="E558" s="1382">
        <v>46064</v>
      </c>
      <c r="F558" s="1382">
        <v>46068</v>
      </c>
      <c r="G558" s="1383" t="s">
        <v>301</v>
      </c>
      <c r="H558" s="1406">
        <v>4</v>
      </c>
      <c r="I558" s="1394">
        <v>3300</v>
      </c>
      <c r="J558" s="1393">
        <f t="shared" ref="J558:J563" si="216">H558*I558</f>
        <v>13200</v>
      </c>
      <c r="K558" s="1406">
        <v>4</v>
      </c>
      <c r="L558" s="1394">
        <v>2850</v>
      </c>
      <c r="M558" s="1395">
        <f t="shared" ref="M558:M563" si="217">K558*L558</f>
        <v>11400</v>
      </c>
      <c r="N558" s="1406">
        <v>4</v>
      </c>
      <c r="O558" s="1385">
        <v>2750</v>
      </c>
      <c r="P558" s="1395">
        <f t="shared" ref="P558:P563" si="218">N558*O558</f>
        <v>11000</v>
      </c>
      <c r="Q558" s="1406">
        <v>80</v>
      </c>
      <c r="R558" s="1394">
        <v>190</v>
      </c>
      <c r="S558" s="1393">
        <f t="shared" ref="S558:S563" si="219">Q558*R558</f>
        <v>15200</v>
      </c>
      <c r="T558" s="1424">
        <v>40</v>
      </c>
      <c r="U558" s="1394">
        <v>190</v>
      </c>
      <c r="V558" s="1393">
        <f t="shared" ref="V558:V563" si="220">T558*U558</f>
        <v>7600</v>
      </c>
      <c r="W558" s="1424">
        <v>40</v>
      </c>
      <c r="X558" s="1394">
        <v>190</v>
      </c>
      <c r="Y558" s="1393">
        <f t="shared" ref="Y558:Y563" si="221">W558*X558</f>
        <v>7600</v>
      </c>
      <c r="Z558" s="1406">
        <v>172</v>
      </c>
      <c r="AA558" s="1396">
        <v>6</v>
      </c>
      <c r="AB558" s="1395">
        <f t="shared" ref="AB558:AB563" si="222">Z558*AA558</f>
        <v>1032</v>
      </c>
      <c r="AE558" s="539">
        <f>H558+K558+N558+Q558+T558+W558+Z558</f>
        <v>344</v>
      </c>
      <c r="AF558" s="540">
        <f>J558+M558+P558+S558+V558+Y558+AB558</f>
        <v>67032</v>
      </c>
      <c r="AG558" s="791"/>
      <c r="AH558" s="367" t="s">
        <v>2243</v>
      </c>
      <c r="AO558" s="533"/>
      <c r="AP558" s="315"/>
      <c r="AQ558" s="315"/>
      <c r="AR558" s="315"/>
      <c r="AS558" s="315"/>
      <c r="AT558" s="315"/>
      <c r="AU558" s="315"/>
      <c r="AV558" s="315"/>
      <c r="AW558" s="315"/>
      <c r="AX558" s="315"/>
      <c r="AY558" s="315"/>
      <c r="AZ558" s="315"/>
      <c r="BA558" s="315"/>
      <c r="BB558" s="413"/>
    </row>
    <row r="559" spans="1:56" s="312" customFormat="1" ht="33.75" customHeight="1" x14ac:dyDescent="0.3">
      <c r="A559" s="287">
        <v>119</v>
      </c>
      <c r="B559" s="1509" t="s">
        <v>70</v>
      </c>
      <c r="C559" s="1660" t="s">
        <v>99</v>
      </c>
      <c r="D559" s="1503" t="s">
        <v>1303</v>
      </c>
      <c r="E559" s="1511">
        <v>46036</v>
      </c>
      <c r="F559" s="1511">
        <v>46039</v>
      </c>
      <c r="G559" s="1503" t="s">
        <v>301</v>
      </c>
      <c r="H559" s="1518">
        <v>4</v>
      </c>
      <c r="I559" s="1513">
        <v>3300</v>
      </c>
      <c r="J559" s="1514">
        <f t="shared" si="216"/>
        <v>13200</v>
      </c>
      <c r="K559" s="1518">
        <v>4</v>
      </c>
      <c r="L559" s="1513">
        <v>2850</v>
      </c>
      <c r="M559" s="1515">
        <f t="shared" si="217"/>
        <v>11400</v>
      </c>
      <c r="N559" s="1518">
        <v>4</v>
      </c>
      <c r="O559" s="1516">
        <v>2750</v>
      </c>
      <c r="P559" s="1515">
        <f t="shared" si="218"/>
        <v>11000</v>
      </c>
      <c r="Q559" s="1518">
        <v>80</v>
      </c>
      <c r="R559" s="1513">
        <v>190</v>
      </c>
      <c r="S559" s="1514">
        <f t="shared" si="219"/>
        <v>15200</v>
      </c>
      <c r="T559" s="1512">
        <v>40</v>
      </c>
      <c r="U559" s="1513">
        <v>190</v>
      </c>
      <c r="V559" s="1514">
        <f t="shared" si="220"/>
        <v>7600</v>
      </c>
      <c r="W559" s="1512">
        <v>40</v>
      </c>
      <c r="X559" s="1513">
        <v>190</v>
      </c>
      <c r="Y559" s="1514">
        <f t="shared" si="221"/>
        <v>7600</v>
      </c>
      <c r="Z559" s="1518">
        <v>172</v>
      </c>
      <c r="AA559" s="1542">
        <v>6</v>
      </c>
      <c r="AB559" s="1515">
        <f t="shared" si="222"/>
        <v>1032</v>
      </c>
      <c r="AE559" s="606">
        <f>H559+K559+N559+Q559+T559+W559+Z559</f>
        <v>344</v>
      </c>
      <c r="AF559" s="782">
        <f>J559+M559+P559+S559+V559+Y559+AB559</f>
        <v>67032</v>
      </c>
      <c r="AG559" s="532"/>
      <c r="AH559" s="398" t="s">
        <v>2243</v>
      </c>
      <c r="AI559" s="315"/>
      <c r="AJ559" s="315"/>
      <c r="AK559" s="315"/>
      <c r="AL559" s="315"/>
      <c r="AM559" s="315"/>
      <c r="AN559" s="315"/>
      <c r="AO559" s="315"/>
      <c r="AP559" s="315"/>
      <c r="AQ559" s="315"/>
      <c r="AR559" s="315"/>
      <c r="AS559" s="315"/>
      <c r="AT559" s="315"/>
      <c r="AU559" s="315"/>
      <c r="AV559" s="315"/>
      <c r="AW559" s="315"/>
      <c r="AX559" s="315"/>
      <c r="AY559" s="315"/>
      <c r="AZ559" s="315"/>
      <c r="BA559" s="315"/>
    </row>
    <row r="560" spans="1:56" s="1016" customFormat="1" ht="22.5" customHeight="1" x14ac:dyDescent="0.25">
      <c r="A560" s="560">
        <v>366</v>
      </c>
      <c r="B560" s="1239" t="s">
        <v>173</v>
      </c>
      <c r="C560" s="655" t="s">
        <v>101</v>
      </c>
      <c r="D560" s="1698" t="s">
        <v>340</v>
      </c>
      <c r="E560" s="941">
        <v>46092</v>
      </c>
      <c r="F560" s="941">
        <v>46096</v>
      </c>
      <c r="G560" s="569" t="s">
        <v>301</v>
      </c>
      <c r="H560" s="568">
        <v>2</v>
      </c>
      <c r="I560" s="576">
        <v>4100</v>
      </c>
      <c r="J560" s="259">
        <f t="shared" si="216"/>
        <v>8200</v>
      </c>
      <c r="K560" s="568">
        <v>2</v>
      </c>
      <c r="L560" s="576">
        <v>3350</v>
      </c>
      <c r="M560" s="781">
        <f t="shared" si="217"/>
        <v>6700</v>
      </c>
      <c r="N560" s="568">
        <v>2</v>
      </c>
      <c r="O560" s="576">
        <v>3000</v>
      </c>
      <c r="P560" s="781">
        <f t="shared" si="218"/>
        <v>6000</v>
      </c>
      <c r="Q560" s="567">
        <v>40</v>
      </c>
      <c r="R560" s="560">
        <v>190</v>
      </c>
      <c r="S560" s="289">
        <f t="shared" si="219"/>
        <v>7600</v>
      </c>
      <c r="T560" s="567">
        <v>20</v>
      </c>
      <c r="U560" s="560">
        <v>190</v>
      </c>
      <c r="V560" s="289">
        <f t="shared" si="220"/>
        <v>3800</v>
      </c>
      <c r="W560" s="567">
        <v>20</v>
      </c>
      <c r="X560" s="560">
        <v>190</v>
      </c>
      <c r="Y560" s="289">
        <f t="shared" si="221"/>
        <v>3800</v>
      </c>
      <c r="Z560" s="568">
        <v>86</v>
      </c>
      <c r="AA560" s="289">
        <v>6</v>
      </c>
      <c r="AB560" s="289">
        <f t="shared" si="222"/>
        <v>516</v>
      </c>
      <c r="AC560" s="561">
        <f>H560+K560+N560+Q560+T560+W560+Z560</f>
        <v>172</v>
      </c>
      <c r="AD560" s="540">
        <f>J560+M560+P560+S560+V560+Y560+AB560</f>
        <v>36616</v>
      </c>
      <c r="AE560" s="1226"/>
      <c r="AF560" s="1004">
        <v>86</v>
      </c>
      <c r="AJ560" s="934"/>
      <c r="AK560" s="934"/>
      <c r="AL560" s="934"/>
      <c r="AM560" s="934"/>
      <c r="AN560" s="934"/>
      <c r="AO560" s="934"/>
      <c r="AP560" s="934"/>
      <c r="AQ560" s="934"/>
      <c r="AR560" s="934"/>
      <c r="AS560" s="934"/>
      <c r="AT560" s="934"/>
      <c r="AU560" s="934"/>
      <c r="AV560" s="934"/>
      <c r="AW560" s="934"/>
      <c r="AX560" s="934"/>
      <c r="AY560" s="934"/>
      <c r="AZ560" s="934"/>
      <c r="BA560" s="934"/>
      <c r="BB560" s="934"/>
      <c r="BC560" s="934"/>
    </row>
    <row r="561" spans="1:56" ht="46.5" customHeight="1" x14ac:dyDescent="0.25">
      <c r="A561" s="560">
        <v>367</v>
      </c>
      <c r="B561" s="261" t="s">
        <v>1653</v>
      </c>
      <c r="C561" s="535" t="s">
        <v>102</v>
      </c>
      <c r="D561" s="1690" t="s">
        <v>1304</v>
      </c>
      <c r="E561" s="953">
        <v>46286</v>
      </c>
      <c r="F561" s="953">
        <v>46289</v>
      </c>
      <c r="G561" s="569" t="s">
        <v>1280</v>
      </c>
      <c r="H561" s="563">
        <v>2</v>
      </c>
      <c r="I561" s="266">
        <v>3400</v>
      </c>
      <c r="J561" s="252">
        <f t="shared" si="216"/>
        <v>6800</v>
      </c>
      <c r="K561" s="563">
        <v>2</v>
      </c>
      <c r="L561" s="266">
        <v>3000</v>
      </c>
      <c r="M561" s="781">
        <f t="shared" si="217"/>
        <v>6000</v>
      </c>
      <c r="N561" s="563">
        <v>2</v>
      </c>
      <c r="O561" s="1255">
        <v>2900</v>
      </c>
      <c r="P561" s="265">
        <f t="shared" si="218"/>
        <v>5800</v>
      </c>
      <c r="Q561" s="538">
        <v>40</v>
      </c>
      <c r="R561" s="1255">
        <v>190</v>
      </c>
      <c r="S561" s="1261">
        <f t="shared" si="219"/>
        <v>7600</v>
      </c>
      <c r="T561" s="538">
        <v>20</v>
      </c>
      <c r="U561" s="1255">
        <v>190</v>
      </c>
      <c r="V561" s="1261">
        <f t="shared" si="220"/>
        <v>3800</v>
      </c>
      <c r="W561" s="538">
        <v>20</v>
      </c>
      <c r="X561" s="1255">
        <v>190</v>
      </c>
      <c r="Y561" s="1261">
        <f t="shared" si="221"/>
        <v>3800</v>
      </c>
      <c r="Z561" s="563">
        <v>86</v>
      </c>
      <c r="AA561" s="1261">
        <v>6</v>
      </c>
      <c r="AB561" s="1261">
        <f t="shared" si="222"/>
        <v>516</v>
      </c>
      <c r="AC561" s="554">
        <f>H561+K561+N561+Q561+T561+W561+Z561</f>
        <v>172</v>
      </c>
      <c r="AD561" s="540">
        <f>J561+M561+P561+S561+V561+Y561+AB561</f>
        <v>34316</v>
      </c>
      <c r="AE561" s="1226"/>
    </row>
    <row r="562" spans="1:56" ht="46.5" customHeight="1" x14ac:dyDescent="0.25">
      <c r="A562" s="560">
        <v>368</v>
      </c>
      <c r="B562" s="261" t="s">
        <v>1654</v>
      </c>
      <c r="C562" s="535" t="s">
        <v>102</v>
      </c>
      <c r="D562" s="1690" t="s">
        <v>1305</v>
      </c>
      <c r="E562" s="953">
        <v>46314</v>
      </c>
      <c r="F562" s="953">
        <v>46318</v>
      </c>
      <c r="G562" s="569" t="s">
        <v>301</v>
      </c>
      <c r="H562" s="563">
        <v>2</v>
      </c>
      <c r="I562" s="266">
        <v>3400</v>
      </c>
      <c r="J562" s="252">
        <f t="shared" si="216"/>
        <v>6800</v>
      </c>
      <c r="K562" s="563">
        <v>2</v>
      </c>
      <c r="L562" s="266">
        <v>3000</v>
      </c>
      <c r="M562" s="781">
        <f t="shared" si="217"/>
        <v>6000</v>
      </c>
      <c r="N562" s="563">
        <v>2</v>
      </c>
      <c r="O562" s="1255">
        <v>2900</v>
      </c>
      <c r="P562" s="265">
        <f t="shared" si="218"/>
        <v>5800</v>
      </c>
      <c r="Q562" s="538">
        <v>40</v>
      </c>
      <c r="R562" s="1255">
        <v>190</v>
      </c>
      <c r="S562" s="1261">
        <f t="shared" si="219"/>
        <v>7600</v>
      </c>
      <c r="T562" s="538">
        <v>20</v>
      </c>
      <c r="U562" s="1255">
        <v>190</v>
      </c>
      <c r="V562" s="1261">
        <f t="shared" si="220"/>
        <v>3800</v>
      </c>
      <c r="W562" s="538">
        <v>20</v>
      </c>
      <c r="X562" s="1255">
        <v>190</v>
      </c>
      <c r="Y562" s="1261">
        <f t="shared" si="221"/>
        <v>3800</v>
      </c>
      <c r="Z562" s="563">
        <v>86</v>
      </c>
      <c r="AA562" s="1261">
        <v>6</v>
      </c>
      <c r="AB562" s="1261">
        <f t="shared" si="222"/>
        <v>516</v>
      </c>
      <c r="AC562" s="554">
        <f>H562+K562+N562+Q562+T562+W562+Z562</f>
        <v>172</v>
      </c>
      <c r="AD562" s="540">
        <f>J562+M562+P562+S562+V562+Y562+AB562</f>
        <v>34316</v>
      </c>
      <c r="AE562" s="1226"/>
    </row>
    <row r="563" spans="1:56" ht="46.5" customHeight="1" x14ac:dyDescent="0.25">
      <c r="A563" s="560">
        <v>369</v>
      </c>
      <c r="B563" s="1236" t="s">
        <v>69</v>
      </c>
      <c r="C563" s="1037" t="s">
        <v>100</v>
      </c>
      <c r="D563" s="1697" t="s">
        <v>340</v>
      </c>
      <c r="E563" s="1013">
        <v>46372</v>
      </c>
      <c r="F563" s="1013">
        <v>46376</v>
      </c>
      <c r="G563" s="1086" t="s">
        <v>301</v>
      </c>
      <c r="H563" s="564">
        <v>1</v>
      </c>
      <c r="I563" s="572">
        <v>4100</v>
      </c>
      <c r="J563" s="278">
        <f t="shared" si="216"/>
        <v>4100</v>
      </c>
      <c r="K563" s="564">
        <v>1</v>
      </c>
      <c r="L563" s="572">
        <v>3350</v>
      </c>
      <c r="M563" s="299">
        <f t="shared" si="217"/>
        <v>3350</v>
      </c>
      <c r="N563" s="564">
        <v>1</v>
      </c>
      <c r="O563" s="572">
        <v>3000</v>
      </c>
      <c r="P563" s="288">
        <f t="shared" si="218"/>
        <v>3000</v>
      </c>
      <c r="Q563" s="556">
        <v>40</v>
      </c>
      <c r="R563" s="1237">
        <v>190</v>
      </c>
      <c r="S563" s="290">
        <f t="shared" si="219"/>
        <v>7600</v>
      </c>
      <c r="T563" s="556">
        <v>20</v>
      </c>
      <c r="U563" s="1237">
        <v>190</v>
      </c>
      <c r="V563" s="290">
        <f t="shared" si="220"/>
        <v>3800</v>
      </c>
      <c r="W563" s="556">
        <v>20</v>
      </c>
      <c r="X563" s="1237">
        <v>190</v>
      </c>
      <c r="Y563" s="290">
        <f t="shared" si="221"/>
        <v>3800</v>
      </c>
      <c r="Z563" s="564">
        <v>83</v>
      </c>
      <c r="AA563" s="290">
        <v>6</v>
      </c>
      <c r="AB563" s="290">
        <f t="shared" si="222"/>
        <v>498</v>
      </c>
      <c r="AC563" s="558">
        <f>H563+K563+N563+Q563+T563+W563+Z563</f>
        <v>166</v>
      </c>
      <c r="AD563" s="540">
        <f>J563+M563+P563+S563+V563+Y563+AB563</f>
        <v>26148</v>
      </c>
      <c r="AE563" s="1226"/>
    </row>
    <row r="564" spans="1:56" ht="46.5" customHeight="1" x14ac:dyDescent="0.25">
      <c r="A564" s="321"/>
      <c r="B564" s="543" t="s">
        <v>912</v>
      </c>
      <c r="C564" s="300"/>
      <c r="D564" s="1706"/>
      <c r="E564" s="1043"/>
      <c r="F564" s="1043"/>
      <c r="G564" s="1596"/>
      <c r="H564" s="324"/>
      <c r="I564" s="301"/>
      <c r="J564" s="276"/>
      <c r="K564" s="324"/>
      <c r="L564" s="301"/>
      <c r="M564" s="276"/>
      <c r="N564" s="324"/>
      <c r="O564" s="301"/>
      <c r="P564" s="302"/>
      <c r="Q564" s="324"/>
      <c r="R564" s="487"/>
      <c r="S564" s="1251"/>
      <c r="T564" s="324"/>
      <c r="U564" s="487"/>
      <c r="V564" s="1251"/>
      <c r="W564" s="324"/>
      <c r="X564" s="487"/>
      <c r="Y564" s="1251"/>
      <c r="Z564" s="324"/>
      <c r="AA564" s="1251"/>
      <c r="AB564" s="1251"/>
      <c r="AC564" s="486"/>
      <c r="AD564" s="540"/>
      <c r="AE564" s="276"/>
      <c r="AF564" s="1016"/>
    </row>
    <row r="565" spans="1:56" s="1010" customFormat="1" ht="24.75" customHeight="1" x14ac:dyDescent="0.25">
      <c r="A565" s="1255">
        <v>370</v>
      </c>
      <c r="B565" s="261" t="s">
        <v>1732</v>
      </c>
      <c r="C565" s="261" t="s">
        <v>102</v>
      </c>
      <c r="D565" s="1690" t="s">
        <v>1547</v>
      </c>
      <c r="E565" s="953">
        <v>46138</v>
      </c>
      <c r="F565" s="953">
        <v>46143</v>
      </c>
      <c r="G565" s="569" t="s">
        <v>301</v>
      </c>
      <c r="H565" s="538">
        <v>6</v>
      </c>
      <c r="I565" s="266"/>
      <c r="J565" s="252"/>
      <c r="K565" s="538"/>
      <c r="L565" s="266"/>
      <c r="M565" s="781"/>
      <c r="N565" s="538"/>
      <c r="O565" s="570"/>
      <c r="P565" s="265"/>
      <c r="Q565" s="538">
        <v>30</v>
      </c>
      <c r="R565" s="1255">
        <v>190</v>
      </c>
      <c r="S565" s="1261">
        <f>Q565*R565</f>
        <v>5700</v>
      </c>
      <c r="T565" s="538">
        <v>30</v>
      </c>
      <c r="U565" s="1255">
        <v>190</v>
      </c>
      <c r="V565" s="1261">
        <f>T565*U565</f>
        <v>5700</v>
      </c>
      <c r="W565" s="538">
        <v>36</v>
      </c>
      <c r="X565" s="1255">
        <v>190</v>
      </c>
      <c r="Y565" s="1261">
        <f>W565*X565</f>
        <v>6840</v>
      </c>
      <c r="Z565" s="563">
        <v>72</v>
      </c>
      <c r="AA565" s="1261">
        <v>6</v>
      </c>
      <c r="AB565" s="1261">
        <f>Z565*AA565</f>
        <v>432</v>
      </c>
      <c r="AC565" s="554">
        <f>H565+K565+N565+Q565+T565+W565+Z565</f>
        <v>174</v>
      </c>
      <c r="AD565" s="540">
        <f>J565+M565+P565+S565+V565+Y565+AB565</f>
        <v>18672</v>
      </c>
      <c r="AE565" s="1778">
        <f>SUM(AD565:AD568)</f>
        <v>144712</v>
      </c>
      <c r="AF565" s="1004"/>
      <c r="AJ565" s="934"/>
      <c r="AK565" s="934"/>
      <c r="AL565" s="934"/>
      <c r="AM565" s="934"/>
      <c r="AN565" s="934"/>
      <c r="AO565" s="934"/>
      <c r="AP565" s="934"/>
      <c r="AQ565" s="934"/>
      <c r="AR565" s="934"/>
      <c r="AS565" s="934"/>
      <c r="AT565" s="934"/>
      <c r="AU565" s="934"/>
      <c r="AV565" s="934"/>
      <c r="AW565" s="934"/>
      <c r="AX565" s="934"/>
      <c r="AY565" s="934"/>
      <c r="AZ565" s="934"/>
      <c r="BA565" s="934"/>
      <c r="BB565" s="934"/>
      <c r="BC565" s="934"/>
    </row>
    <row r="566" spans="1:56" s="790" customFormat="1" ht="46.5" customHeight="1" x14ac:dyDescent="0.25">
      <c r="A566" s="560">
        <v>371</v>
      </c>
      <c r="B566" s="1236" t="s">
        <v>174</v>
      </c>
      <c r="C566" s="1236" t="s">
        <v>99</v>
      </c>
      <c r="D566" s="1690" t="s">
        <v>345</v>
      </c>
      <c r="E566" s="1013">
        <v>46103</v>
      </c>
      <c r="F566" s="1013">
        <v>46108</v>
      </c>
      <c r="G566" s="1086" t="s">
        <v>301</v>
      </c>
      <c r="H566" s="556">
        <v>4</v>
      </c>
      <c r="I566" s="266">
        <v>3400</v>
      </c>
      <c r="J566" s="252">
        <f>H566*I566</f>
        <v>13600</v>
      </c>
      <c r="K566" s="556">
        <v>4</v>
      </c>
      <c r="L566" s="266">
        <v>3000</v>
      </c>
      <c r="M566" s="781">
        <f>K566*L566</f>
        <v>12000</v>
      </c>
      <c r="N566" s="556">
        <v>4</v>
      </c>
      <c r="O566" s="1255">
        <v>2900</v>
      </c>
      <c r="P566" s="265">
        <f>N566*O566</f>
        <v>11600</v>
      </c>
      <c r="Q566" s="556">
        <v>22</v>
      </c>
      <c r="R566" s="1255">
        <v>190</v>
      </c>
      <c r="S566" s="1261">
        <f>Q566*R566</f>
        <v>4180</v>
      </c>
      <c r="T566" s="556">
        <v>22</v>
      </c>
      <c r="U566" s="1255">
        <v>190</v>
      </c>
      <c r="V566" s="1261">
        <f>T566*U566</f>
        <v>4180</v>
      </c>
      <c r="W566" s="556">
        <v>28</v>
      </c>
      <c r="X566" s="1255">
        <v>190</v>
      </c>
      <c r="Y566" s="1261">
        <f>W566*X566</f>
        <v>5320</v>
      </c>
      <c r="Z566" s="564">
        <v>72</v>
      </c>
      <c r="AA566" s="1261">
        <v>6</v>
      </c>
      <c r="AB566" s="1261">
        <f>Z566*AA566</f>
        <v>432</v>
      </c>
      <c r="AC566" s="554">
        <f>H566+K566+N566+Q566+T566+W566+Z566</f>
        <v>156</v>
      </c>
      <c r="AD566" s="540">
        <f>J566+M566+P566+S566+V566+Y566+AB566</f>
        <v>51312</v>
      </c>
      <c r="AE566" s="1776"/>
      <c r="AF566" s="1004"/>
      <c r="AI566" s="1021"/>
      <c r="AJ566" s="934"/>
      <c r="AK566" s="934"/>
      <c r="AL566" s="934"/>
      <c r="AM566" s="934"/>
      <c r="AN566" s="934"/>
      <c r="AO566" s="934"/>
      <c r="AP566" s="934"/>
      <c r="AQ566" s="934"/>
      <c r="AR566" s="934"/>
      <c r="AS566" s="934"/>
      <c r="AT566" s="934"/>
      <c r="AU566" s="934"/>
      <c r="AV566" s="934"/>
      <c r="AW566" s="934"/>
      <c r="AX566" s="934"/>
      <c r="AY566" s="934"/>
      <c r="AZ566" s="934"/>
      <c r="BA566" s="934"/>
      <c r="BB566" s="934"/>
      <c r="BC566" s="934"/>
      <c r="BD566" s="1031"/>
    </row>
    <row r="567" spans="1:56" ht="81.75" customHeight="1" x14ac:dyDescent="0.25">
      <c r="A567" s="1255">
        <v>372</v>
      </c>
      <c r="B567" s="261" t="s">
        <v>178</v>
      </c>
      <c r="C567" s="261" t="s">
        <v>100</v>
      </c>
      <c r="D567" s="1690" t="s">
        <v>700</v>
      </c>
      <c r="E567" s="953">
        <v>46320</v>
      </c>
      <c r="F567" s="953">
        <v>46325</v>
      </c>
      <c r="G567" s="1588" t="s">
        <v>301</v>
      </c>
      <c r="H567" s="556">
        <v>4</v>
      </c>
      <c r="I567" s="266">
        <v>4100</v>
      </c>
      <c r="J567" s="252">
        <f>H567*I567</f>
        <v>16400</v>
      </c>
      <c r="K567" s="556">
        <v>4</v>
      </c>
      <c r="L567" s="266">
        <v>3350</v>
      </c>
      <c r="M567" s="781">
        <f>K567*L567</f>
        <v>13400</v>
      </c>
      <c r="N567" s="556">
        <v>4</v>
      </c>
      <c r="O567" s="266">
        <v>3000</v>
      </c>
      <c r="P567" s="265">
        <f>N567*O567</f>
        <v>12000</v>
      </c>
      <c r="Q567" s="556">
        <v>22</v>
      </c>
      <c r="R567" s="1255">
        <v>190</v>
      </c>
      <c r="S567" s="1261">
        <f>Q567*R567</f>
        <v>4180</v>
      </c>
      <c r="T567" s="556">
        <v>22</v>
      </c>
      <c r="U567" s="1255">
        <v>190</v>
      </c>
      <c r="V567" s="1261">
        <f>T567*U567</f>
        <v>4180</v>
      </c>
      <c r="W567" s="556">
        <v>28</v>
      </c>
      <c r="X567" s="1255">
        <v>190</v>
      </c>
      <c r="Y567" s="1261">
        <f>W567*X567</f>
        <v>5320</v>
      </c>
      <c r="Z567" s="564">
        <v>72</v>
      </c>
      <c r="AA567" s="1261">
        <v>6</v>
      </c>
      <c r="AB567" s="1261">
        <f>Z567*AA567</f>
        <v>432</v>
      </c>
      <c r="AC567" s="554">
        <f>H567+K567+N567+Q567+T567+W567+Z567</f>
        <v>156</v>
      </c>
      <c r="AD567" s="540">
        <f>J567+M567+P567+S567+V567+Y567+AB567</f>
        <v>55912</v>
      </c>
      <c r="AE567" s="1776"/>
    </row>
    <row r="568" spans="1:56" ht="87" customHeight="1" x14ac:dyDescent="0.25">
      <c r="A568" s="560">
        <v>373</v>
      </c>
      <c r="B568" s="261" t="s">
        <v>1734</v>
      </c>
      <c r="C568" s="261" t="s">
        <v>102</v>
      </c>
      <c r="D568" s="1690" t="s">
        <v>1547</v>
      </c>
      <c r="E568" s="953">
        <v>46278</v>
      </c>
      <c r="F568" s="953">
        <v>46283</v>
      </c>
      <c r="G568" s="569" t="s">
        <v>301</v>
      </c>
      <c r="H568" s="252"/>
      <c r="I568" s="266"/>
      <c r="J568" s="252"/>
      <c r="K568" s="252"/>
      <c r="L568" s="266"/>
      <c r="M568" s="781"/>
      <c r="N568" s="252"/>
      <c r="O568" s="570"/>
      <c r="P568" s="265"/>
      <c r="Q568" s="252">
        <v>30</v>
      </c>
      <c r="R568" s="1255">
        <v>190</v>
      </c>
      <c r="S568" s="1261">
        <f>Q568*R568</f>
        <v>5700</v>
      </c>
      <c r="T568" s="252">
        <v>30</v>
      </c>
      <c r="U568" s="1255">
        <v>190</v>
      </c>
      <c r="V568" s="1261">
        <f>T568*U568</f>
        <v>5700</v>
      </c>
      <c r="W568" s="252">
        <v>36</v>
      </c>
      <c r="X568" s="1255">
        <v>190</v>
      </c>
      <c r="Y568" s="1261">
        <f>W568*X568</f>
        <v>6840</v>
      </c>
      <c r="Z568" s="265">
        <v>96</v>
      </c>
      <c r="AA568" s="1255">
        <v>6</v>
      </c>
      <c r="AB568" s="1261">
        <f>Z568*AA568</f>
        <v>576</v>
      </c>
      <c r="AC568" s="958">
        <f>H568+K568+N568+Q568+T568+W568+Z568</f>
        <v>192</v>
      </c>
      <c r="AD568" s="959">
        <f>J568+M568+P568+S568+V568+Y568+AB568</f>
        <v>18816</v>
      </c>
      <c r="AE568" s="1776"/>
    </row>
    <row r="569" spans="1:56" s="312" customFormat="1" ht="26.25" customHeight="1" x14ac:dyDescent="0.3">
      <c r="A569" s="320"/>
      <c r="B569" s="1240" t="s">
        <v>906</v>
      </c>
      <c r="C569" s="365"/>
      <c r="D569" s="1705"/>
      <c r="E569" s="307"/>
      <c r="F569" s="656"/>
      <c r="G569" s="520"/>
      <c r="H569" s="520"/>
      <c r="I569" s="656"/>
      <c r="J569" s="624"/>
      <c r="K569" s="522"/>
      <c r="L569" s="523"/>
      <c r="M569" s="624"/>
      <c r="N569" s="522"/>
      <c r="O569" s="527"/>
      <c r="P569" s="624"/>
      <c r="Q569" s="522"/>
      <c r="R569" s="527"/>
      <c r="S569" s="624"/>
      <c r="T569" s="522"/>
      <c r="U569" s="523"/>
      <c r="V569" s="624"/>
      <c r="W569" s="522"/>
      <c r="X569" s="523"/>
      <c r="Y569" s="624"/>
      <c r="Z569" s="522"/>
      <c r="AA569" s="523"/>
      <c r="AB569" s="521"/>
      <c r="AC569" s="642"/>
      <c r="AD569" s="527"/>
      <c r="AE569" s="712"/>
      <c r="AF569" s="627"/>
      <c r="AG569" s="532"/>
      <c r="AH569" s="577"/>
      <c r="AI569" s="315"/>
      <c r="AJ569" s="315"/>
      <c r="AK569" s="315"/>
      <c r="AL569" s="315"/>
      <c r="AM569" s="315"/>
      <c r="AN569" s="315"/>
      <c r="AO569" s="315"/>
      <c r="AP569" s="315"/>
      <c r="AQ569" s="315"/>
      <c r="AR569" s="315"/>
      <c r="AS569" s="315"/>
      <c r="AT569" s="315"/>
      <c r="AU569" s="315"/>
      <c r="AV569" s="315"/>
      <c r="AW569" s="315"/>
      <c r="AX569" s="315"/>
      <c r="AY569" s="315"/>
      <c r="AZ569" s="315"/>
      <c r="BA569" s="315"/>
    </row>
    <row r="570" spans="1:56" s="367" customFormat="1" ht="59.25" customHeight="1" x14ac:dyDescent="0.3">
      <c r="A570" s="870">
        <v>120</v>
      </c>
      <c r="B570" s="1379" t="s">
        <v>1574</v>
      </c>
      <c r="C570" s="1379" t="s">
        <v>99</v>
      </c>
      <c r="D570" s="1383" t="s">
        <v>1575</v>
      </c>
      <c r="E570" s="1382">
        <v>46056</v>
      </c>
      <c r="F570" s="1382">
        <v>46059</v>
      </c>
      <c r="G570" s="1383" t="s">
        <v>1415</v>
      </c>
      <c r="H570" s="1406"/>
      <c r="I570" s="1394"/>
      <c r="J570" s="1393"/>
      <c r="K570" s="1406"/>
      <c r="L570" s="1394"/>
      <c r="M570" s="1395"/>
      <c r="N570" s="1406"/>
      <c r="O570" s="1385"/>
      <c r="P570" s="1395"/>
      <c r="Q570" s="1406">
        <v>4</v>
      </c>
      <c r="R570" s="1385">
        <v>190</v>
      </c>
      <c r="S570" s="1386">
        <f>Q570*R570</f>
        <v>760</v>
      </c>
      <c r="T570" s="1406">
        <v>4</v>
      </c>
      <c r="U570" s="1385">
        <v>190</v>
      </c>
      <c r="V570" s="1386">
        <f>T570*U570</f>
        <v>760</v>
      </c>
      <c r="W570" s="1406">
        <v>4</v>
      </c>
      <c r="X570" s="1385">
        <v>190</v>
      </c>
      <c r="Y570" s="1386">
        <f>W570*X570</f>
        <v>760</v>
      </c>
      <c r="Z570" s="1406">
        <v>24</v>
      </c>
      <c r="AA570" s="1386">
        <v>6</v>
      </c>
      <c r="AB570" s="1386">
        <f>Z570*AA570</f>
        <v>144</v>
      </c>
      <c r="AE570" s="539">
        <f>H570+K570+N570+Q570+T570+W570+Z570</f>
        <v>36</v>
      </c>
      <c r="AF570" s="540">
        <f>J570+M570+P570+S570+V570+Y570+AB570</f>
        <v>2424</v>
      </c>
      <c r="AG570" s="791"/>
      <c r="AH570" s="367" t="s">
        <v>2331</v>
      </c>
      <c r="AL570" s="790"/>
      <c r="AO570" s="533"/>
      <c r="AP570" s="315"/>
      <c r="AQ570" s="315"/>
      <c r="AR570" s="315"/>
      <c r="AS570" s="315"/>
      <c r="AT570" s="315"/>
      <c r="AU570" s="315"/>
      <c r="AV570" s="315"/>
      <c r="AW570" s="315"/>
      <c r="AX570" s="315"/>
      <c r="AY570" s="315"/>
      <c r="AZ570" s="315"/>
      <c r="BA570" s="315"/>
      <c r="BB570" s="413"/>
    </row>
    <row r="571" spans="1:56" s="578" customFormat="1" ht="56.25" customHeight="1" x14ac:dyDescent="0.35">
      <c r="A571" s="280">
        <v>121</v>
      </c>
      <c r="B571" s="1409" t="s">
        <v>674</v>
      </c>
      <c r="C571" s="1409" t="s">
        <v>99</v>
      </c>
      <c r="D571" s="1481" t="s">
        <v>1576</v>
      </c>
      <c r="E571" s="1428">
        <v>46072</v>
      </c>
      <c r="F571" s="1428">
        <v>46074</v>
      </c>
      <c r="G571" s="1481" t="s">
        <v>1415</v>
      </c>
      <c r="H571" s="1413"/>
      <c r="I571" s="1411"/>
      <c r="J571" s="1482"/>
      <c r="K571" s="1413"/>
      <c r="L571" s="1411"/>
      <c r="M571" s="1412"/>
      <c r="N571" s="1413"/>
      <c r="O571" s="1415"/>
      <c r="P571" s="1412"/>
      <c r="Q571" s="1413">
        <v>6</v>
      </c>
      <c r="R571" s="1415">
        <v>190</v>
      </c>
      <c r="S571" s="1416">
        <f>Q571*R571</f>
        <v>1140</v>
      </c>
      <c r="T571" s="1413">
        <v>6</v>
      </c>
      <c r="U571" s="1415">
        <v>190</v>
      </c>
      <c r="V571" s="1416">
        <f>T571*U571</f>
        <v>1140</v>
      </c>
      <c r="W571" s="1413">
        <v>6</v>
      </c>
      <c r="X571" s="1415">
        <v>190</v>
      </c>
      <c r="Y571" s="1416">
        <f>W571*X571</f>
        <v>1140</v>
      </c>
      <c r="Z571" s="1413">
        <v>30</v>
      </c>
      <c r="AA571" s="1416">
        <v>6</v>
      </c>
      <c r="AB571" s="1416">
        <f>Z571*AA571</f>
        <v>180</v>
      </c>
      <c r="AE571" s="561">
        <f>H571+K571+N571+Q571+T571+W571+Z571</f>
        <v>48</v>
      </c>
      <c r="AF571" s="782">
        <f>J571+M571+P571+S571+V571+Y571+AB571</f>
        <v>3600</v>
      </c>
      <c r="AG571" s="658"/>
      <c r="AH571" s="367" t="s">
        <v>2331</v>
      </c>
      <c r="AI571" s="315"/>
      <c r="AJ571" s="315"/>
      <c r="AK571" s="315"/>
      <c r="AL571" s="315"/>
      <c r="AM571" s="315"/>
      <c r="AN571" s="315"/>
      <c r="AO571" s="541"/>
      <c r="AP571" s="315"/>
      <c r="AQ571" s="315"/>
      <c r="AR571" s="315"/>
      <c r="AS571" s="315"/>
      <c r="AT571" s="315"/>
      <c r="AU571" s="315"/>
      <c r="AV571" s="315"/>
      <c r="AW571" s="315"/>
      <c r="AX571" s="315"/>
      <c r="AY571" s="315"/>
      <c r="AZ571" s="315"/>
      <c r="BA571" s="315"/>
    </row>
    <row r="572" spans="1:56" ht="46.5" customHeight="1" x14ac:dyDescent="0.25">
      <c r="A572" s="1032"/>
      <c r="B572" s="1240" t="s">
        <v>863</v>
      </c>
      <c r="C572" s="945"/>
      <c r="D572" s="1708"/>
      <c r="E572" s="1034"/>
      <c r="F572" s="1034"/>
      <c r="G572" s="1592"/>
      <c r="H572" s="624"/>
      <c r="I572" s="522"/>
      <c r="J572" s="523"/>
      <c r="K572" s="624"/>
      <c r="L572" s="522"/>
      <c r="M572" s="523"/>
      <c r="N572" s="624"/>
      <c r="O572" s="522"/>
      <c r="P572" s="648"/>
      <c r="Q572" s="624"/>
      <c r="R572" s="528"/>
      <c r="S572" s="529"/>
      <c r="T572" s="624"/>
      <c r="U572" s="528"/>
      <c r="V572" s="529"/>
      <c r="W572" s="624"/>
      <c r="X572" s="528"/>
      <c r="Y572" s="529"/>
      <c r="Z572" s="624"/>
      <c r="AA572" s="529"/>
      <c r="AB572" s="529"/>
      <c r="AC572" s="530"/>
      <c r="AD572" s="540"/>
      <c r="AE572" s="1048"/>
      <c r="AF572" s="1010"/>
    </row>
    <row r="573" spans="1:56" s="312" customFormat="1" ht="39.75" customHeight="1" x14ac:dyDescent="0.3">
      <c r="A573" s="870">
        <v>128</v>
      </c>
      <c r="B573" s="1380" t="s">
        <v>1865</v>
      </c>
      <c r="C573" s="1560" t="s">
        <v>101</v>
      </c>
      <c r="D573" s="1503" t="s">
        <v>330</v>
      </c>
      <c r="E573" s="1511">
        <v>46039</v>
      </c>
      <c r="F573" s="1511">
        <v>46061</v>
      </c>
      <c r="G573" s="1423" t="s">
        <v>1025</v>
      </c>
      <c r="H573" s="1448">
        <v>1</v>
      </c>
      <c r="I573" s="1411">
        <v>4100</v>
      </c>
      <c r="J573" s="1482">
        <f>H573*I573</f>
        <v>4100</v>
      </c>
      <c r="K573" s="1448">
        <v>1</v>
      </c>
      <c r="L573" s="1411">
        <v>3350</v>
      </c>
      <c r="M573" s="1412">
        <f>K573*L573</f>
        <v>3350</v>
      </c>
      <c r="N573" s="1448">
        <v>1</v>
      </c>
      <c r="O573" s="1411">
        <v>3000</v>
      </c>
      <c r="P573" s="1412">
        <f>N573*O573</f>
        <v>3000</v>
      </c>
      <c r="Q573" s="1406">
        <v>9</v>
      </c>
      <c r="R573" s="1394">
        <v>190</v>
      </c>
      <c r="S573" s="1393">
        <f>Q573*R573</f>
        <v>1710</v>
      </c>
      <c r="T573" s="1406">
        <v>9</v>
      </c>
      <c r="U573" s="1394">
        <v>190</v>
      </c>
      <c r="V573" s="1393">
        <f>T573*U573</f>
        <v>1710</v>
      </c>
      <c r="W573" s="1406">
        <v>9</v>
      </c>
      <c r="X573" s="1394">
        <v>190</v>
      </c>
      <c r="Y573" s="1393">
        <f>W573*X573</f>
        <v>1710</v>
      </c>
      <c r="Z573" s="1406">
        <v>34</v>
      </c>
      <c r="AA573" s="1396">
        <v>6</v>
      </c>
      <c r="AB573" s="1395">
        <f>Z573*AA573</f>
        <v>204</v>
      </c>
      <c r="AE573" s="539">
        <f>H573+K573+N573+Q573+T573+W573+Z573</f>
        <v>64</v>
      </c>
      <c r="AF573" s="540">
        <f>J573+M573+P573+S573+V573+Y573+AB573</f>
        <v>15784</v>
      </c>
      <c r="AG573" s="532"/>
      <c r="AH573" s="367" t="s">
        <v>2243</v>
      </c>
      <c r="AI573" s="315"/>
      <c r="AJ573" s="315"/>
      <c r="AK573" s="315"/>
      <c r="AL573" s="315"/>
      <c r="AM573" s="315"/>
      <c r="AN573" s="315"/>
      <c r="AO573" s="315"/>
      <c r="AP573" s="315"/>
      <c r="AQ573" s="315"/>
      <c r="AR573" s="315"/>
      <c r="AS573" s="315"/>
      <c r="AT573" s="315"/>
      <c r="AU573" s="315"/>
      <c r="AV573" s="315"/>
      <c r="AW573" s="315"/>
      <c r="AX573" s="315"/>
      <c r="AY573" s="315"/>
      <c r="AZ573" s="315"/>
      <c r="BA573" s="315"/>
    </row>
    <row r="574" spans="1:56" ht="94.5" customHeight="1" x14ac:dyDescent="0.25">
      <c r="A574" s="1255">
        <v>374</v>
      </c>
      <c r="B574" s="261" t="s">
        <v>1869</v>
      </c>
      <c r="C574" s="261" t="s">
        <v>99</v>
      </c>
      <c r="D574" s="1690" t="s">
        <v>1870</v>
      </c>
      <c r="E574" s="953">
        <v>46327</v>
      </c>
      <c r="F574" s="953">
        <v>46362</v>
      </c>
      <c r="G574" s="569" t="s">
        <v>1234</v>
      </c>
      <c r="H574" s="538">
        <v>1</v>
      </c>
      <c r="I574" s="266">
        <v>3400</v>
      </c>
      <c r="J574" s="252">
        <f>H574*I574</f>
        <v>3400</v>
      </c>
      <c r="K574" s="563">
        <v>1</v>
      </c>
      <c r="L574" s="266">
        <v>3000</v>
      </c>
      <c r="M574" s="265">
        <f>K574*L574</f>
        <v>3000</v>
      </c>
      <c r="N574" s="563">
        <v>1</v>
      </c>
      <c r="O574" s="1255">
        <v>2900</v>
      </c>
      <c r="P574" s="265">
        <f>N574*O574</f>
        <v>2900</v>
      </c>
      <c r="Q574" s="563">
        <v>14</v>
      </c>
      <c r="R574" s="1255">
        <v>190</v>
      </c>
      <c r="S574" s="1261">
        <f t="shared" ref="S574:S605" si="223">Q574*R574</f>
        <v>2660</v>
      </c>
      <c r="T574" s="563">
        <v>14</v>
      </c>
      <c r="U574" s="1255">
        <v>190</v>
      </c>
      <c r="V574" s="1261">
        <f t="shared" ref="V574:V605" si="224">T574*U574</f>
        <v>2660</v>
      </c>
      <c r="W574" s="563">
        <v>14</v>
      </c>
      <c r="X574" s="1255">
        <v>190</v>
      </c>
      <c r="Y574" s="1261">
        <f>W574*X574</f>
        <v>2660</v>
      </c>
      <c r="Z574" s="563">
        <v>50</v>
      </c>
      <c r="AA574" s="1261">
        <v>6</v>
      </c>
      <c r="AB574" s="1261">
        <f>Z574*AA574</f>
        <v>300</v>
      </c>
      <c r="AC574" s="554">
        <f t="shared" ref="AC574:AC586" si="225">H574+K574+N574+Q574+T574+W574+Z574</f>
        <v>95</v>
      </c>
      <c r="AD574" s="540">
        <f t="shared" ref="AD574:AD605" si="226">J574+M574+P574+S574+V574+Y574+AB574</f>
        <v>17580</v>
      </c>
      <c r="AE574" s="1020"/>
      <c r="AF574" s="790">
        <v>56</v>
      </c>
    </row>
    <row r="575" spans="1:56" ht="99.75" customHeight="1" x14ac:dyDescent="0.25">
      <c r="A575" s="560">
        <v>375</v>
      </c>
      <c r="B575" s="261" t="s">
        <v>2460</v>
      </c>
      <c r="C575" s="611" t="s">
        <v>99</v>
      </c>
      <c r="D575" s="1690" t="s">
        <v>1871</v>
      </c>
      <c r="E575" s="953">
        <v>46327</v>
      </c>
      <c r="F575" s="953">
        <v>46362</v>
      </c>
      <c r="G575" s="569" t="s">
        <v>1234</v>
      </c>
      <c r="H575" s="538">
        <v>1</v>
      </c>
      <c r="I575" s="266">
        <v>3400</v>
      </c>
      <c r="J575" s="252">
        <f>H575*I575</f>
        <v>3400</v>
      </c>
      <c r="K575" s="563">
        <v>1</v>
      </c>
      <c r="L575" s="266">
        <v>3000</v>
      </c>
      <c r="M575" s="265">
        <f>K575*L575</f>
        <v>3000</v>
      </c>
      <c r="N575" s="563">
        <v>1</v>
      </c>
      <c r="O575" s="1255">
        <v>2900</v>
      </c>
      <c r="P575" s="265">
        <f>N575*O575</f>
        <v>2900</v>
      </c>
      <c r="Q575" s="563">
        <v>14</v>
      </c>
      <c r="R575" s="1255">
        <v>190</v>
      </c>
      <c r="S575" s="1261">
        <f t="shared" si="223"/>
        <v>2660</v>
      </c>
      <c r="T575" s="563">
        <v>14</v>
      </c>
      <c r="U575" s="1255">
        <v>190</v>
      </c>
      <c r="V575" s="1261">
        <f t="shared" si="224"/>
        <v>2660</v>
      </c>
      <c r="W575" s="563">
        <v>14</v>
      </c>
      <c r="X575" s="1255">
        <v>190</v>
      </c>
      <c r="Y575" s="1261">
        <f>W575*X575</f>
        <v>2660</v>
      </c>
      <c r="Z575" s="563">
        <v>50</v>
      </c>
      <c r="AA575" s="1261">
        <v>6</v>
      </c>
      <c r="AB575" s="1261">
        <f>Z575*AA575</f>
        <v>300</v>
      </c>
      <c r="AC575" s="554">
        <f t="shared" si="225"/>
        <v>95</v>
      </c>
      <c r="AD575" s="540">
        <f t="shared" si="226"/>
        <v>17580</v>
      </c>
      <c r="AE575" s="1229"/>
      <c r="AF575" s="1004">
        <v>56</v>
      </c>
    </row>
    <row r="576" spans="1:56" ht="107.25" customHeight="1" x14ac:dyDescent="0.25">
      <c r="A576" s="1255">
        <v>376</v>
      </c>
      <c r="B576" s="261" t="s">
        <v>2461</v>
      </c>
      <c r="C576" s="611" t="s">
        <v>99</v>
      </c>
      <c r="D576" s="1690" t="s">
        <v>1872</v>
      </c>
      <c r="E576" s="953">
        <v>46327</v>
      </c>
      <c r="F576" s="953">
        <v>46362</v>
      </c>
      <c r="G576" s="569" t="s">
        <v>1234</v>
      </c>
      <c r="H576" s="538">
        <v>1</v>
      </c>
      <c r="I576" s="266">
        <v>3400</v>
      </c>
      <c r="J576" s="252">
        <f>H576*I576</f>
        <v>3400</v>
      </c>
      <c r="K576" s="563">
        <v>1</v>
      </c>
      <c r="L576" s="266">
        <v>3000</v>
      </c>
      <c r="M576" s="781">
        <f>K576*L576</f>
        <v>3000</v>
      </c>
      <c r="N576" s="563">
        <v>1</v>
      </c>
      <c r="O576" s="1255">
        <v>2900</v>
      </c>
      <c r="P576" s="265">
        <f>N576*O576</f>
        <v>2900</v>
      </c>
      <c r="Q576" s="563">
        <v>14</v>
      </c>
      <c r="R576" s="1255">
        <v>190</v>
      </c>
      <c r="S576" s="1261">
        <f t="shared" si="223"/>
        <v>2660</v>
      </c>
      <c r="T576" s="563">
        <v>14</v>
      </c>
      <c r="U576" s="1255">
        <v>190</v>
      </c>
      <c r="V576" s="1261">
        <f t="shared" si="224"/>
        <v>2660</v>
      </c>
      <c r="W576" s="563">
        <v>14</v>
      </c>
      <c r="X576" s="1255">
        <v>190</v>
      </c>
      <c r="Y576" s="1261">
        <f>W576*X576</f>
        <v>2660</v>
      </c>
      <c r="Z576" s="563">
        <v>50</v>
      </c>
      <c r="AA576" s="1261">
        <v>6</v>
      </c>
      <c r="AB576" s="1261">
        <f>Z576*AA576</f>
        <v>300</v>
      </c>
      <c r="AC576" s="554">
        <f t="shared" si="225"/>
        <v>95</v>
      </c>
      <c r="AD576" s="540">
        <f t="shared" si="226"/>
        <v>17580</v>
      </c>
      <c r="AE576" s="1229"/>
      <c r="AF576" s="1004">
        <v>56</v>
      </c>
    </row>
    <row r="577" spans="1:32" ht="101.25" customHeight="1" x14ac:dyDescent="0.25">
      <c r="A577" s="560">
        <v>377</v>
      </c>
      <c r="B577" s="261" t="s">
        <v>1476</v>
      </c>
      <c r="C577" s="611" t="s">
        <v>100</v>
      </c>
      <c r="D577" s="1473" t="s">
        <v>1617</v>
      </c>
      <c r="E577" s="953">
        <v>46174</v>
      </c>
      <c r="F577" s="953">
        <v>46265</v>
      </c>
      <c r="G577" s="1588" t="s">
        <v>1234</v>
      </c>
      <c r="H577" s="538">
        <v>1</v>
      </c>
      <c r="I577" s="266"/>
      <c r="J577" s="252"/>
      <c r="K577" s="563"/>
      <c r="L577" s="266"/>
      <c r="M577" s="781"/>
      <c r="N577" s="563"/>
      <c r="O577" s="1255"/>
      <c r="P577" s="265"/>
      <c r="Q577" s="563">
        <v>20</v>
      </c>
      <c r="R577" s="1255">
        <v>190</v>
      </c>
      <c r="S577" s="1261">
        <f t="shared" si="223"/>
        <v>3800</v>
      </c>
      <c r="T577" s="563">
        <v>20</v>
      </c>
      <c r="U577" s="1255">
        <v>190</v>
      </c>
      <c r="V577" s="1261">
        <f t="shared" si="224"/>
        <v>3800</v>
      </c>
      <c r="W577" s="563"/>
      <c r="X577" s="1255"/>
      <c r="Y577" s="1261"/>
      <c r="Z577" s="563">
        <v>46</v>
      </c>
      <c r="AA577" s="1261">
        <v>6</v>
      </c>
      <c r="AB577" s="1261">
        <f>Z577*AA577</f>
        <v>276</v>
      </c>
      <c r="AC577" s="554">
        <f t="shared" si="225"/>
        <v>87</v>
      </c>
      <c r="AD577" s="540">
        <f t="shared" si="226"/>
        <v>7876</v>
      </c>
      <c r="AE577" s="1229"/>
      <c r="AF577" s="1004">
        <v>58</v>
      </c>
    </row>
    <row r="578" spans="1:32" ht="101.25" customHeight="1" x14ac:dyDescent="0.25">
      <c r="A578" s="1255">
        <v>378</v>
      </c>
      <c r="B578" s="261" t="s">
        <v>2429</v>
      </c>
      <c r="C578" s="261" t="s">
        <v>102</v>
      </c>
      <c r="D578" s="1690" t="s">
        <v>475</v>
      </c>
      <c r="E578" s="953" t="s">
        <v>2567</v>
      </c>
      <c r="F578" s="953" t="s">
        <v>2568</v>
      </c>
      <c r="G578" s="569" t="s">
        <v>2425</v>
      </c>
      <c r="H578" s="563">
        <v>1</v>
      </c>
      <c r="I578" s="266">
        <v>3400</v>
      </c>
      <c r="J578" s="252">
        <f t="shared" ref="J578:J586" si="227">H578*I578</f>
        <v>3400</v>
      </c>
      <c r="K578" s="563">
        <v>1</v>
      </c>
      <c r="L578" s="266">
        <v>3000</v>
      </c>
      <c r="M578" s="781">
        <f t="shared" ref="M578:M586" si="228">K578*L578</f>
        <v>3000</v>
      </c>
      <c r="N578" s="563">
        <v>1</v>
      </c>
      <c r="O578" s="1255">
        <v>2900</v>
      </c>
      <c r="P578" s="265">
        <f t="shared" ref="P578:P586" si="229">N578*O578</f>
        <v>2900</v>
      </c>
      <c r="Q578" s="563">
        <v>18</v>
      </c>
      <c r="R578" s="1255">
        <v>190</v>
      </c>
      <c r="S578" s="1261">
        <f t="shared" si="223"/>
        <v>3420</v>
      </c>
      <c r="T578" s="563">
        <v>18</v>
      </c>
      <c r="U578" s="1255">
        <v>190</v>
      </c>
      <c r="V578" s="1261">
        <f t="shared" si="224"/>
        <v>3420</v>
      </c>
      <c r="W578" s="563">
        <v>18</v>
      </c>
      <c r="X578" s="1255">
        <v>190</v>
      </c>
      <c r="Y578" s="1261">
        <f t="shared" ref="Y578:Y605" si="230">W578*X578</f>
        <v>3420</v>
      </c>
      <c r="Z578" s="563"/>
      <c r="AA578" s="1261"/>
      <c r="AB578" s="1261"/>
      <c r="AC578" s="554">
        <f t="shared" si="225"/>
        <v>57</v>
      </c>
      <c r="AD578" s="540">
        <f t="shared" si="226"/>
        <v>19560</v>
      </c>
      <c r="AE578" s="1229"/>
    </row>
    <row r="579" spans="1:32" ht="46.5" customHeight="1" x14ac:dyDescent="0.25">
      <c r="A579" s="560">
        <v>379</v>
      </c>
      <c r="B579" s="261" t="s">
        <v>2439</v>
      </c>
      <c r="C579" s="261" t="s">
        <v>102</v>
      </c>
      <c r="D579" s="1690" t="s">
        <v>1230</v>
      </c>
      <c r="E579" s="953" t="s">
        <v>2579</v>
      </c>
      <c r="F579" s="953" t="s">
        <v>2580</v>
      </c>
      <c r="G579" s="569" t="s">
        <v>2440</v>
      </c>
      <c r="H579" s="563">
        <v>1</v>
      </c>
      <c r="I579" s="266">
        <v>3400</v>
      </c>
      <c r="J579" s="252">
        <f t="shared" si="227"/>
        <v>3400</v>
      </c>
      <c r="K579" s="563">
        <v>1</v>
      </c>
      <c r="L579" s="266">
        <v>3000</v>
      </c>
      <c r="M579" s="781">
        <f t="shared" si="228"/>
        <v>3000</v>
      </c>
      <c r="N579" s="563">
        <v>1</v>
      </c>
      <c r="O579" s="1255">
        <v>2900</v>
      </c>
      <c r="P579" s="265">
        <f t="shared" si="229"/>
        <v>2900</v>
      </c>
      <c r="Q579" s="563">
        <v>16</v>
      </c>
      <c r="R579" s="1255">
        <v>190</v>
      </c>
      <c r="S579" s="1261">
        <f t="shared" si="223"/>
        <v>3040</v>
      </c>
      <c r="T579" s="563">
        <v>16</v>
      </c>
      <c r="U579" s="1255">
        <v>190</v>
      </c>
      <c r="V579" s="1261">
        <f t="shared" si="224"/>
        <v>3040</v>
      </c>
      <c r="W579" s="563">
        <v>16</v>
      </c>
      <c r="X579" s="1255">
        <v>190</v>
      </c>
      <c r="Y579" s="1261">
        <f t="shared" si="230"/>
        <v>3040</v>
      </c>
      <c r="Z579" s="563"/>
      <c r="AA579" s="1261"/>
      <c r="AB579" s="1261"/>
      <c r="AC579" s="554">
        <f t="shared" si="225"/>
        <v>51</v>
      </c>
      <c r="AD579" s="540">
        <f t="shared" si="226"/>
        <v>18420</v>
      </c>
      <c r="AE579" s="1229"/>
    </row>
    <row r="580" spans="1:32" ht="46.5" customHeight="1" x14ac:dyDescent="0.25">
      <c r="A580" s="1255">
        <v>380</v>
      </c>
      <c r="B580" s="261" t="s">
        <v>2428</v>
      </c>
      <c r="C580" s="261" t="s">
        <v>99</v>
      </c>
      <c r="D580" s="1690" t="s">
        <v>500</v>
      </c>
      <c r="E580" s="953" t="s">
        <v>2569</v>
      </c>
      <c r="F580" s="953" t="s">
        <v>2570</v>
      </c>
      <c r="G580" s="569" t="s">
        <v>2426</v>
      </c>
      <c r="H580" s="563">
        <v>1</v>
      </c>
      <c r="I580" s="266">
        <v>3400</v>
      </c>
      <c r="J580" s="252">
        <f t="shared" si="227"/>
        <v>3400</v>
      </c>
      <c r="K580" s="563">
        <v>1</v>
      </c>
      <c r="L580" s="266">
        <v>3000</v>
      </c>
      <c r="M580" s="781">
        <f t="shared" si="228"/>
        <v>3000</v>
      </c>
      <c r="N580" s="563">
        <v>1</v>
      </c>
      <c r="O580" s="1255">
        <v>2900</v>
      </c>
      <c r="P580" s="265">
        <f t="shared" si="229"/>
        <v>2900</v>
      </c>
      <c r="Q580" s="563">
        <v>18</v>
      </c>
      <c r="R580" s="1255">
        <v>190</v>
      </c>
      <c r="S580" s="1261">
        <f t="shared" si="223"/>
        <v>3420</v>
      </c>
      <c r="T580" s="563">
        <v>18</v>
      </c>
      <c r="U580" s="1255">
        <v>190</v>
      </c>
      <c r="V580" s="1261">
        <f t="shared" si="224"/>
        <v>3420</v>
      </c>
      <c r="W580" s="563">
        <v>18</v>
      </c>
      <c r="X580" s="1255">
        <v>190</v>
      </c>
      <c r="Y580" s="1261">
        <f t="shared" si="230"/>
        <v>3420</v>
      </c>
      <c r="Z580" s="563"/>
      <c r="AA580" s="1261"/>
      <c r="AB580" s="1261"/>
      <c r="AC580" s="554">
        <f t="shared" si="225"/>
        <v>57</v>
      </c>
      <c r="AD580" s="540">
        <f t="shared" si="226"/>
        <v>19560</v>
      </c>
      <c r="AE580" s="1229"/>
    </row>
    <row r="581" spans="1:32" ht="78.75" customHeight="1" x14ac:dyDescent="0.25">
      <c r="A581" s="560">
        <v>381</v>
      </c>
      <c r="B581" s="261" t="s">
        <v>2433</v>
      </c>
      <c r="C581" s="261" t="s">
        <v>99</v>
      </c>
      <c r="D581" s="1690" t="s">
        <v>1528</v>
      </c>
      <c r="E581" s="953">
        <v>46111</v>
      </c>
      <c r="F581" s="953">
        <v>46173</v>
      </c>
      <c r="G581" s="569" t="s">
        <v>2434</v>
      </c>
      <c r="H581" s="563">
        <v>1</v>
      </c>
      <c r="I581" s="266">
        <v>3400</v>
      </c>
      <c r="J581" s="252">
        <f t="shared" si="227"/>
        <v>3400</v>
      </c>
      <c r="K581" s="563">
        <v>1</v>
      </c>
      <c r="L581" s="266">
        <v>3000</v>
      </c>
      <c r="M581" s="781">
        <f t="shared" si="228"/>
        <v>3000</v>
      </c>
      <c r="N581" s="563">
        <v>1</v>
      </c>
      <c r="O581" s="1255">
        <v>2900</v>
      </c>
      <c r="P581" s="265">
        <f t="shared" si="229"/>
        <v>2900</v>
      </c>
      <c r="Q581" s="563">
        <v>18</v>
      </c>
      <c r="R581" s="1255">
        <v>190</v>
      </c>
      <c r="S581" s="1261">
        <f t="shared" si="223"/>
        <v>3420</v>
      </c>
      <c r="T581" s="563">
        <v>18</v>
      </c>
      <c r="U581" s="1255">
        <v>190</v>
      </c>
      <c r="V581" s="1261">
        <f t="shared" si="224"/>
        <v>3420</v>
      </c>
      <c r="W581" s="563">
        <v>18</v>
      </c>
      <c r="X581" s="1255">
        <v>190</v>
      </c>
      <c r="Y581" s="1261">
        <f t="shared" si="230"/>
        <v>3420</v>
      </c>
      <c r="Z581" s="563">
        <v>63</v>
      </c>
      <c r="AA581" s="1261">
        <v>6</v>
      </c>
      <c r="AB581" s="1261">
        <f t="shared" ref="AB581:AB586" si="231">Z581*AA581</f>
        <v>378</v>
      </c>
      <c r="AC581" s="554">
        <f t="shared" si="225"/>
        <v>120</v>
      </c>
      <c r="AD581" s="540">
        <f t="shared" si="226"/>
        <v>19938</v>
      </c>
      <c r="AE581" s="1229"/>
    </row>
    <row r="582" spans="1:32" ht="46.5" customHeight="1" x14ac:dyDescent="0.25">
      <c r="A582" s="1255">
        <v>382</v>
      </c>
      <c r="B582" s="261" t="s">
        <v>2441</v>
      </c>
      <c r="C582" s="261" t="s">
        <v>102</v>
      </c>
      <c r="D582" s="1690" t="s">
        <v>500</v>
      </c>
      <c r="E582" s="953">
        <v>46191</v>
      </c>
      <c r="F582" s="953">
        <v>46194</v>
      </c>
      <c r="G582" s="569" t="s">
        <v>2442</v>
      </c>
      <c r="H582" s="563">
        <v>1</v>
      </c>
      <c r="I582" s="266">
        <v>3400</v>
      </c>
      <c r="J582" s="252">
        <f t="shared" si="227"/>
        <v>3400</v>
      </c>
      <c r="K582" s="563">
        <v>1</v>
      </c>
      <c r="L582" s="266">
        <v>3000</v>
      </c>
      <c r="M582" s="781">
        <f t="shared" si="228"/>
        <v>3000</v>
      </c>
      <c r="N582" s="563">
        <v>1</v>
      </c>
      <c r="O582" s="1255">
        <v>2900</v>
      </c>
      <c r="P582" s="265">
        <f t="shared" si="229"/>
        <v>2900</v>
      </c>
      <c r="Q582" s="563">
        <v>14</v>
      </c>
      <c r="R582" s="1255">
        <v>190</v>
      </c>
      <c r="S582" s="1261">
        <f t="shared" si="223"/>
        <v>2660</v>
      </c>
      <c r="T582" s="563">
        <v>14</v>
      </c>
      <c r="U582" s="1255">
        <v>190</v>
      </c>
      <c r="V582" s="1261">
        <f t="shared" si="224"/>
        <v>2660</v>
      </c>
      <c r="W582" s="563">
        <v>14</v>
      </c>
      <c r="X582" s="1255">
        <v>190</v>
      </c>
      <c r="Y582" s="1261">
        <f t="shared" si="230"/>
        <v>2660</v>
      </c>
      <c r="Z582" s="563">
        <v>48</v>
      </c>
      <c r="AA582" s="1261">
        <v>6</v>
      </c>
      <c r="AB582" s="1261">
        <f t="shared" si="231"/>
        <v>288</v>
      </c>
      <c r="AC582" s="554">
        <f t="shared" si="225"/>
        <v>93</v>
      </c>
      <c r="AD582" s="540">
        <f t="shared" si="226"/>
        <v>17568</v>
      </c>
      <c r="AE582" s="1229"/>
    </row>
    <row r="583" spans="1:32" ht="63.75" customHeight="1" x14ac:dyDescent="0.25">
      <c r="A583" s="560">
        <v>383</v>
      </c>
      <c r="B583" s="261" t="s">
        <v>2443</v>
      </c>
      <c r="C583" s="261" t="s">
        <v>102</v>
      </c>
      <c r="D583" s="1690" t="s">
        <v>1173</v>
      </c>
      <c r="E583" s="953">
        <v>46198</v>
      </c>
      <c r="F583" s="953">
        <v>46201</v>
      </c>
      <c r="G583" s="569" t="s">
        <v>2442</v>
      </c>
      <c r="H583" s="563">
        <v>1</v>
      </c>
      <c r="I583" s="266">
        <v>3400</v>
      </c>
      <c r="J583" s="252">
        <f t="shared" si="227"/>
        <v>3400</v>
      </c>
      <c r="K583" s="563">
        <v>1</v>
      </c>
      <c r="L583" s="266">
        <v>3000</v>
      </c>
      <c r="M583" s="781">
        <f t="shared" si="228"/>
        <v>3000</v>
      </c>
      <c r="N583" s="563">
        <v>1</v>
      </c>
      <c r="O583" s="1255">
        <v>2900</v>
      </c>
      <c r="P583" s="265">
        <f t="shared" si="229"/>
        <v>2900</v>
      </c>
      <c r="Q583" s="563">
        <v>14</v>
      </c>
      <c r="R583" s="1255">
        <v>190</v>
      </c>
      <c r="S583" s="1261">
        <f t="shared" si="223"/>
        <v>2660</v>
      </c>
      <c r="T583" s="563">
        <v>14</v>
      </c>
      <c r="U583" s="1255">
        <v>190</v>
      </c>
      <c r="V583" s="1261">
        <f t="shared" si="224"/>
        <v>2660</v>
      </c>
      <c r="W583" s="563">
        <v>14</v>
      </c>
      <c r="X583" s="1255">
        <v>190</v>
      </c>
      <c r="Y583" s="1261">
        <f t="shared" si="230"/>
        <v>2660</v>
      </c>
      <c r="Z583" s="563">
        <v>48</v>
      </c>
      <c r="AA583" s="1261">
        <v>6</v>
      </c>
      <c r="AB583" s="1261">
        <f t="shared" si="231"/>
        <v>288</v>
      </c>
      <c r="AC583" s="554">
        <f t="shared" si="225"/>
        <v>93</v>
      </c>
      <c r="AD583" s="540">
        <f t="shared" si="226"/>
        <v>17568</v>
      </c>
      <c r="AE583" s="1229"/>
    </row>
    <row r="584" spans="1:32" ht="63.75" customHeight="1" x14ac:dyDescent="0.25">
      <c r="A584" s="1255">
        <v>384</v>
      </c>
      <c r="B584" s="261" t="s">
        <v>2581</v>
      </c>
      <c r="C584" s="261" t="s">
        <v>102</v>
      </c>
      <c r="D584" s="1690" t="s">
        <v>2444</v>
      </c>
      <c r="E584" s="953">
        <v>46205</v>
      </c>
      <c r="F584" s="953">
        <v>46208</v>
      </c>
      <c r="G584" s="569" t="s">
        <v>2442</v>
      </c>
      <c r="H584" s="563">
        <v>1</v>
      </c>
      <c r="I584" s="266">
        <v>3400</v>
      </c>
      <c r="J584" s="252">
        <f t="shared" si="227"/>
        <v>3400</v>
      </c>
      <c r="K584" s="563">
        <v>1</v>
      </c>
      <c r="L584" s="266">
        <v>3000</v>
      </c>
      <c r="M584" s="781">
        <f t="shared" si="228"/>
        <v>3000</v>
      </c>
      <c r="N584" s="563">
        <v>1</v>
      </c>
      <c r="O584" s="1255">
        <v>2900</v>
      </c>
      <c r="P584" s="265">
        <f t="shared" si="229"/>
        <v>2900</v>
      </c>
      <c r="Q584" s="563">
        <v>17</v>
      </c>
      <c r="R584" s="1255">
        <v>190</v>
      </c>
      <c r="S584" s="1261">
        <f t="shared" si="223"/>
        <v>3230</v>
      </c>
      <c r="T584" s="563">
        <v>17</v>
      </c>
      <c r="U584" s="1255">
        <v>190</v>
      </c>
      <c r="V584" s="1261">
        <f t="shared" si="224"/>
        <v>3230</v>
      </c>
      <c r="W584" s="563">
        <v>17</v>
      </c>
      <c r="X584" s="1255">
        <v>190</v>
      </c>
      <c r="Y584" s="1261">
        <f t="shared" si="230"/>
        <v>3230</v>
      </c>
      <c r="Z584" s="563">
        <v>57</v>
      </c>
      <c r="AA584" s="1261">
        <v>6</v>
      </c>
      <c r="AB584" s="1261">
        <f t="shared" si="231"/>
        <v>342</v>
      </c>
      <c r="AC584" s="554">
        <f t="shared" si="225"/>
        <v>111</v>
      </c>
      <c r="AD584" s="540">
        <f t="shared" si="226"/>
        <v>19332</v>
      </c>
      <c r="AE584" s="1229"/>
    </row>
    <row r="585" spans="1:32" ht="63.75" customHeight="1" x14ac:dyDescent="0.25">
      <c r="A585" s="560">
        <v>385</v>
      </c>
      <c r="B585" s="261" t="s">
        <v>2445</v>
      </c>
      <c r="C585" s="261" t="s">
        <v>99</v>
      </c>
      <c r="D585" s="1690" t="s">
        <v>2444</v>
      </c>
      <c r="E585" s="953" t="s">
        <v>2577</v>
      </c>
      <c r="F585" s="953" t="s">
        <v>2578</v>
      </c>
      <c r="G585" s="569" t="s">
        <v>2430</v>
      </c>
      <c r="H585" s="563">
        <v>1</v>
      </c>
      <c r="I585" s="266">
        <v>3400</v>
      </c>
      <c r="J585" s="252">
        <f t="shared" si="227"/>
        <v>3400</v>
      </c>
      <c r="K585" s="563">
        <v>1</v>
      </c>
      <c r="L585" s="266">
        <v>3000</v>
      </c>
      <c r="M585" s="781">
        <f t="shared" si="228"/>
        <v>3000</v>
      </c>
      <c r="N585" s="563">
        <v>1</v>
      </c>
      <c r="O585" s="1255">
        <v>2900</v>
      </c>
      <c r="P585" s="265">
        <f t="shared" si="229"/>
        <v>2900</v>
      </c>
      <c r="Q585" s="563">
        <v>20</v>
      </c>
      <c r="R585" s="1255">
        <v>190</v>
      </c>
      <c r="S585" s="1261">
        <f t="shared" si="223"/>
        <v>3800</v>
      </c>
      <c r="T585" s="563">
        <v>20</v>
      </c>
      <c r="U585" s="1255">
        <v>190</v>
      </c>
      <c r="V585" s="1261">
        <f t="shared" si="224"/>
        <v>3800</v>
      </c>
      <c r="W585" s="563">
        <v>20</v>
      </c>
      <c r="X585" s="1255">
        <v>190</v>
      </c>
      <c r="Y585" s="1261">
        <f t="shared" si="230"/>
        <v>3800</v>
      </c>
      <c r="Z585" s="563">
        <v>60</v>
      </c>
      <c r="AA585" s="1261">
        <v>6</v>
      </c>
      <c r="AB585" s="1261">
        <f t="shared" si="231"/>
        <v>360</v>
      </c>
      <c r="AC585" s="554">
        <f t="shared" si="225"/>
        <v>123</v>
      </c>
      <c r="AD585" s="540">
        <f t="shared" si="226"/>
        <v>21060</v>
      </c>
      <c r="AE585" s="1229"/>
    </row>
    <row r="586" spans="1:32" ht="63.75" customHeight="1" x14ac:dyDescent="0.25">
      <c r="A586" s="1255">
        <v>386</v>
      </c>
      <c r="B586" s="261" t="s">
        <v>282</v>
      </c>
      <c r="C586" s="261" t="s">
        <v>100</v>
      </c>
      <c r="D586" s="1690" t="s">
        <v>1532</v>
      </c>
      <c r="E586" s="953">
        <v>46192</v>
      </c>
      <c r="F586" s="953">
        <v>46250</v>
      </c>
      <c r="G586" s="569" t="s">
        <v>2582</v>
      </c>
      <c r="H586" s="563">
        <v>1</v>
      </c>
      <c r="I586" s="266">
        <v>4100</v>
      </c>
      <c r="J586" s="252">
        <f t="shared" si="227"/>
        <v>4100</v>
      </c>
      <c r="K586" s="563">
        <v>1</v>
      </c>
      <c r="L586" s="266">
        <v>3350</v>
      </c>
      <c r="M586" s="781">
        <f t="shared" si="228"/>
        <v>3350</v>
      </c>
      <c r="N586" s="563">
        <v>1</v>
      </c>
      <c r="O586" s="1255">
        <v>3000</v>
      </c>
      <c r="P586" s="265">
        <f t="shared" si="229"/>
        <v>3000</v>
      </c>
      <c r="Q586" s="563">
        <v>17</v>
      </c>
      <c r="R586" s="1255">
        <v>190</v>
      </c>
      <c r="S586" s="1261">
        <f t="shared" si="223"/>
        <v>3230</v>
      </c>
      <c r="T586" s="563">
        <v>17</v>
      </c>
      <c r="U586" s="1255">
        <v>190</v>
      </c>
      <c r="V586" s="1261">
        <f t="shared" si="224"/>
        <v>3230</v>
      </c>
      <c r="W586" s="563">
        <v>17</v>
      </c>
      <c r="X586" s="1255">
        <v>190</v>
      </c>
      <c r="Y586" s="1261">
        <f t="shared" si="230"/>
        <v>3230</v>
      </c>
      <c r="Z586" s="563">
        <v>57</v>
      </c>
      <c r="AA586" s="1261">
        <v>6</v>
      </c>
      <c r="AB586" s="1261">
        <f t="shared" si="231"/>
        <v>342</v>
      </c>
      <c r="AC586" s="554">
        <f t="shared" si="225"/>
        <v>111</v>
      </c>
      <c r="AD586" s="540">
        <f t="shared" si="226"/>
        <v>20482</v>
      </c>
      <c r="AE586" s="1229"/>
    </row>
    <row r="587" spans="1:32" ht="63.75" customHeight="1" x14ac:dyDescent="0.25">
      <c r="A587" s="560">
        <v>387</v>
      </c>
      <c r="B587" s="261" t="s">
        <v>2447</v>
      </c>
      <c r="C587" s="261" t="s">
        <v>102</v>
      </c>
      <c r="D587" s="1690" t="s">
        <v>475</v>
      </c>
      <c r="E587" s="953">
        <v>46265</v>
      </c>
      <c r="F587" s="953">
        <v>46271</v>
      </c>
      <c r="G587" s="569" t="s">
        <v>2448</v>
      </c>
      <c r="H587" s="563"/>
      <c r="I587" s="266"/>
      <c r="J587" s="252"/>
      <c r="K587" s="563"/>
      <c r="L587" s="266"/>
      <c r="M587" s="781"/>
      <c r="N587" s="563"/>
      <c r="O587" s="1255"/>
      <c r="P587" s="265"/>
      <c r="Q587" s="563">
        <v>18</v>
      </c>
      <c r="R587" s="1255">
        <v>190</v>
      </c>
      <c r="S587" s="1261">
        <f t="shared" si="223"/>
        <v>3420</v>
      </c>
      <c r="T587" s="563">
        <v>18</v>
      </c>
      <c r="U587" s="1255">
        <v>190</v>
      </c>
      <c r="V587" s="1261">
        <f t="shared" si="224"/>
        <v>3420</v>
      </c>
      <c r="W587" s="563">
        <v>18</v>
      </c>
      <c r="X587" s="1255">
        <v>190</v>
      </c>
      <c r="Y587" s="1261">
        <f t="shared" si="230"/>
        <v>3420</v>
      </c>
      <c r="Z587" s="563"/>
      <c r="AA587" s="1261"/>
      <c r="AB587" s="1261"/>
      <c r="AC587" s="554"/>
      <c r="AD587" s="540">
        <f t="shared" si="226"/>
        <v>10260</v>
      </c>
      <c r="AE587" s="1229"/>
    </row>
    <row r="588" spans="1:32" ht="63.75" customHeight="1" x14ac:dyDescent="0.25">
      <c r="A588" s="1255">
        <v>388</v>
      </c>
      <c r="B588" s="261" t="s">
        <v>2452</v>
      </c>
      <c r="C588" s="261" t="s">
        <v>102</v>
      </c>
      <c r="D588" s="1690" t="s">
        <v>1230</v>
      </c>
      <c r="E588" s="953">
        <v>46283</v>
      </c>
      <c r="F588" s="953">
        <v>46286</v>
      </c>
      <c r="G588" s="569" t="s">
        <v>1531</v>
      </c>
      <c r="H588" s="563"/>
      <c r="I588" s="266"/>
      <c r="J588" s="252"/>
      <c r="K588" s="563"/>
      <c r="L588" s="266"/>
      <c r="M588" s="781"/>
      <c r="N588" s="563"/>
      <c r="O588" s="1255"/>
      <c r="P588" s="265"/>
      <c r="Q588" s="563">
        <v>16</v>
      </c>
      <c r="R588" s="1255">
        <v>190</v>
      </c>
      <c r="S588" s="1261">
        <f t="shared" si="223"/>
        <v>3040</v>
      </c>
      <c r="T588" s="563">
        <v>16</v>
      </c>
      <c r="U588" s="1255">
        <v>190</v>
      </c>
      <c r="V588" s="1261">
        <f t="shared" si="224"/>
        <v>3040</v>
      </c>
      <c r="W588" s="563">
        <v>16</v>
      </c>
      <c r="X588" s="1255">
        <v>190</v>
      </c>
      <c r="Y588" s="1261">
        <f t="shared" si="230"/>
        <v>3040</v>
      </c>
      <c r="Z588" s="563"/>
      <c r="AA588" s="1261"/>
      <c r="AB588" s="1261"/>
      <c r="AC588" s="554"/>
      <c r="AD588" s="540">
        <f t="shared" si="226"/>
        <v>9120</v>
      </c>
      <c r="AE588" s="1229"/>
    </row>
    <row r="589" spans="1:32" ht="77.25" customHeight="1" x14ac:dyDescent="0.25">
      <c r="A589" s="560">
        <v>389</v>
      </c>
      <c r="B589" s="261" t="s">
        <v>2451</v>
      </c>
      <c r="C589" s="261" t="s">
        <v>102</v>
      </c>
      <c r="D589" s="1690" t="s">
        <v>500</v>
      </c>
      <c r="E589" s="953">
        <v>46279</v>
      </c>
      <c r="F589" s="953">
        <v>46282</v>
      </c>
      <c r="G589" s="569" t="s">
        <v>1531</v>
      </c>
      <c r="H589" s="563"/>
      <c r="I589" s="266"/>
      <c r="J589" s="252"/>
      <c r="K589" s="563"/>
      <c r="L589" s="266"/>
      <c r="M589" s="781"/>
      <c r="N589" s="563"/>
      <c r="O589" s="1255"/>
      <c r="P589" s="265"/>
      <c r="Q589" s="563">
        <v>16</v>
      </c>
      <c r="R589" s="1255">
        <v>190</v>
      </c>
      <c r="S589" s="1261">
        <f t="shared" si="223"/>
        <v>3040</v>
      </c>
      <c r="T589" s="563">
        <v>16</v>
      </c>
      <c r="U589" s="1255">
        <v>190</v>
      </c>
      <c r="V589" s="1261">
        <f t="shared" si="224"/>
        <v>3040</v>
      </c>
      <c r="W589" s="563">
        <v>16</v>
      </c>
      <c r="X589" s="1255">
        <v>190</v>
      </c>
      <c r="Y589" s="1261">
        <f t="shared" si="230"/>
        <v>3040</v>
      </c>
      <c r="Z589" s="563"/>
      <c r="AA589" s="1261"/>
      <c r="AB589" s="1261"/>
      <c r="AC589" s="554"/>
      <c r="AD589" s="540">
        <f t="shared" si="226"/>
        <v>9120</v>
      </c>
      <c r="AE589" s="1229"/>
    </row>
    <row r="590" spans="1:32" ht="87" customHeight="1" x14ac:dyDescent="0.25">
      <c r="A590" s="1255">
        <v>390</v>
      </c>
      <c r="B590" s="261" t="s">
        <v>2458</v>
      </c>
      <c r="C590" s="261" t="s">
        <v>102</v>
      </c>
      <c r="D590" s="1690" t="s">
        <v>1225</v>
      </c>
      <c r="E590" s="953">
        <v>46299</v>
      </c>
      <c r="F590" s="953">
        <v>46341</v>
      </c>
      <c r="G590" s="569" t="s">
        <v>2436</v>
      </c>
      <c r="H590" s="563"/>
      <c r="I590" s="266"/>
      <c r="J590" s="252"/>
      <c r="K590" s="563"/>
      <c r="L590" s="266"/>
      <c r="M590" s="781"/>
      <c r="N590" s="563"/>
      <c r="O590" s="1255"/>
      <c r="P590" s="265"/>
      <c r="Q590" s="563">
        <v>20</v>
      </c>
      <c r="R590" s="1255">
        <v>190</v>
      </c>
      <c r="S590" s="1261">
        <f t="shared" si="223"/>
        <v>3800</v>
      </c>
      <c r="T590" s="563">
        <v>20</v>
      </c>
      <c r="U590" s="1255">
        <v>190</v>
      </c>
      <c r="V590" s="1261">
        <f t="shared" si="224"/>
        <v>3800</v>
      </c>
      <c r="W590" s="563">
        <v>20</v>
      </c>
      <c r="X590" s="1255">
        <v>190</v>
      </c>
      <c r="Y590" s="1261">
        <f t="shared" si="230"/>
        <v>3800</v>
      </c>
      <c r="Z590" s="563"/>
      <c r="AA590" s="1261"/>
      <c r="AB590" s="1261"/>
      <c r="AC590" s="554"/>
      <c r="AD590" s="540">
        <f t="shared" si="226"/>
        <v>11400</v>
      </c>
      <c r="AE590" s="1229"/>
    </row>
    <row r="591" spans="1:32" ht="84.75" customHeight="1" x14ac:dyDescent="0.25">
      <c r="A591" s="560">
        <v>391</v>
      </c>
      <c r="B591" s="261" t="s">
        <v>2450</v>
      </c>
      <c r="C591" s="261" t="s">
        <v>102</v>
      </c>
      <c r="D591" s="1690" t="s">
        <v>1173</v>
      </c>
      <c r="E591" s="953">
        <v>46272</v>
      </c>
      <c r="F591" s="953">
        <v>46278</v>
      </c>
      <c r="G591" s="569" t="s">
        <v>2448</v>
      </c>
      <c r="H591" s="563"/>
      <c r="I591" s="266"/>
      <c r="J591" s="252"/>
      <c r="K591" s="563"/>
      <c r="L591" s="266"/>
      <c r="M591" s="781"/>
      <c r="N591" s="563"/>
      <c r="O591" s="1255"/>
      <c r="P591" s="265"/>
      <c r="Q591" s="563">
        <v>20</v>
      </c>
      <c r="R591" s="1255">
        <v>190</v>
      </c>
      <c r="S591" s="1261">
        <f t="shared" si="223"/>
        <v>3800</v>
      </c>
      <c r="T591" s="563">
        <v>20</v>
      </c>
      <c r="U591" s="1255">
        <v>190</v>
      </c>
      <c r="V591" s="1261">
        <f t="shared" si="224"/>
        <v>3800</v>
      </c>
      <c r="W591" s="563">
        <v>20</v>
      </c>
      <c r="X591" s="1255">
        <v>190</v>
      </c>
      <c r="Y591" s="1261">
        <f t="shared" si="230"/>
        <v>3800</v>
      </c>
      <c r="Z591" s="563"/>
      <c r="AA591" s="1261"/>
      <c r="AB591" s="1261"/>
      <c r="AC591" s="554"/>
      <c r="AD591" s="540">
        <f t="shared" si="226"/>
        <v>11400</v>
      </c>
      <c r="AE591" s="1229"/>
    </row>
    <row r="592" spans="1:32" ht="83.25" customHeight="1" x14ac:dyDescent="0.25">
      <c r="A592" s="1255">
        <v>392</v>
      </c>
      <c r="B592" s="261" t="s">
        <v>2435</v>
      </c>
      <c r="C592" s="261" t="s">
        <v>102</v>
      </c>
      <c r="D592" s="1690" t="s">
        <v>1529</v>
      </c>
      <c r="E592" s="953">
        <v>46111</v>
      </c>
      <c r="F592" s="953">
        <v>46173</v>
      </c>
      <c r="G592" s="569" t="s">
        <v>2437</v>
      </c>
      <c r="H592" s="563">
        <v>1</v>
      </c>
      <c r="I592" s="266">
        <v>3400</v>
      </c>
      <c r="J592" s="252">
        <f t="shared" ref="J592:J605" si="232">H592*I592</f>
        <v>3400</v>
      </c>
      <c r="K592" s="563">
        <v>1</v>
      </c>
      <c r="L592" s="266">
        <v>3000</v>
      </c>
      <c r="M592" s="781">
        <f t="shared" ref="M592:M605" si="233">K592*L592</f>
        <v>3000</v>
      </c>
      <c r="N592" s="563">
        <v>1</v>
      </c>
      <c r="O592" s="1255">
        <v>2900</v>
      </c>
      <c r="P592" s="265">
        <f t="shared" ref="P592:P605" si="234">N592*O592</f>
        <v>2900</v>
      </c>
      <c r="Q592" s="563">
        <v>16</v>
      </c>
      <c r="R592" s="1255">
        <v>190</v>
      </c>
      <c r="S592" s="1261">
        <f t="shared" si="223"/>
        <v>3040</v>
      </c>
      <c r="T592" s="563">
        <v>16</v>
      </c>
      <c r="U592" s="1255">
        <v>190</v>
      </c>
      <c r="V592" s="1261">
        <f t="shared" si="224"/>
        <v>3040</v>
      </c>
      <c r="W592" s="563">
        <v>16</v>
      </c>
      <c r="X592" s="1255">
        <v>190</v>
      </c>
      <c r="Y592" s="1261">
        <f t="shared" si="230"/>
        <v>3040</v>
      </c>
      <c r="Z592" s="563">
        <v>60</v>
      </c>
      <c r="AA592" s="1261">
        <v>6</v>
      </c>
      <c r="AB592" s="1261">
        <f>Z592*AA592</f>
        <v>360</v>
      </c>
      <c r="AC592" s="554">
        <f t="shared" ref="AC592:AC605" si="235">H592+K592+N592+Q592+T592+W592+Z592</f>
        <v>111</v>
      </c>
      <c r="AD592" s="540">
        <f t="shared" si="226"/>
        <v>18780</v>
      </c>
      <c r="AE592" s="1229"/>
    </row>
    <row r="593" spans="1:55" ht="46.5" customHeight="1" x14ac:dyDescent="0.25">
      <c r="A593" s="560">
        <v>393</v>
      </c>
      <c r="B593" s="261" t="s">
        <v>2449</v>
      </c>
      <c r="C593" s="261" t="s">
        <v>102</v>
      </c>
      <c r="D593" s="1690" t="s">
        <v>1529</v>
      </c>
      <c r="E593" s="953">
        <v>46265</v>
      </c>
      <c r="F593" s="953">
        <v>46299</v>
      </c>
      <c r="G593" s="569" t="s">
        <v>2437</v>
      </c>
      <c r="H593" s="563">
        <v>1</v>
      </c>
      <c r="I593" s="266">
        <v>3400</v>
      </c>
      <c r="J593" s="252">
        <f t="shared" si="232"/>
        <v>3400</v>
      </c>
      <c r="K593" s="563">
        <v>1</v>
      </c>
      <c r="L593" s="266">
        <v>3000</v>
      </c>
      <c r="M593" s="781">
        <f t="shared" si="233"/>
        <v>3000</v>
      </c>
      <c r="N593" s="563">
        <v>1</v>
      </c>
      <c r="O593" s="1255">
        <v>2900</v>
      </c>
      <c r="P593" s="265">
        <f t="shared" si="234"/>
        <v>2900</v>
      </c>
      <c r="Q593" s="563">
        <v>16</v>
      </c>
      <c r="R593" s="1255">
        <v>190</v>
      </c>
      <c r="S593" s="1261">
        <f t="shared" si="223"/>
        <v>3040</v>
      </c>
      <c r="T593" s="563">
        <v>16</v>
      </c>
      <c r="U593" s="1255">
        <v>190</v>
      </c>
      <c r="V593" s="1261">
        <f t="shared" si="224"/>
        <v>3040</v>
      </c>
      <c r="W593" s="563">
        <v>16</v>
      </c>
      <c r="X593" s="1255">
        <v>190</v>
      </c>
      <c r="Y593" s="1261">
        <f t="shared" si="230"/>
        <v>3040</v>
      </c>
      <c r="Z593" s="563">
        <v>60</v>
      </c>
      <c r="AA593" s="1261">
        <v>6</v>
      </c>
      <c r="AB593" s="1261">
        <f>Z593*AA593</f>
        <v>360</v>
      </c>
      <c r="AC593" s="554">
        <f t="shared" si="235"/>
        <v>111</v>
      </c>
      <c r="AD593" s="540">
        <f t="shared" si="226"/>
        <v>18780</v>
      </c>
      <c r="AE593" s="1229"/>
    </row>
    <row r="594" spans="1:55" ht="46.5" customHeight="1" x14ac:dyDescent="0.25">
      <c r="A594" s="1255">
        <v>394</v>
      </c>
      <c r="B594" s="261" t="s">
        <v>2427</v>
      </c>
      <c r="C594" s="261" t="s">
        <v>102</v>
      </c>
      <c r="D594" s="1722" t="s">
        <v>1173</v>
      </c>
      <c r="E594" s="953" t="s">
        <v>2571</v>
      </c>
      <c r="F594" s="953" t="s">
        <v>2572</v>
      </c>
      <c r="G594" s="569" t="s">
        <v>2430</v>
      </c>
      <c r="H594" s="563">
        <v>1</v>
      </c>
      <c r="I594" s="266">
        <v>3400</v>
      </c>
      <c r="J594" s="252">
        <f t="shared" si="232"/>
        <v>3400</v>
      </c>
      <c r="K594" s="563">
        <v>1</v>
      </c>
      <c r="L594" s="266">
        <v>3000</v>
      </c>
      <c r="M594" s="781">
        <f t="shared" si="233"/>
        <v>3000</v>
      </c>
      <c r="N594" s="563">
        <v>1</v>
      </c>
      <c r="O594" s="1255">
        <v>2900</v>
      </c>
      <c r="P594" s="265">
        <f t="shared" si="234"/>
        <v>2900</v>
      </c>
      <c r="Q594" s="563">
        <v>20</v>
      </c>
      <c r="R594" s="1255">
        <v>190</v>
      </c>
      <c r="S594" s="1261">
        <f t="shared" si="223"/>
        <v>3800</v>
      </c>
      <c r="T594" s="563">
        <v>20</v>
      </c>
      <c r="U594" s="1255">
        <v>190</v>
      </c>
      <c r="V594" s="1261">
        <f t="shared" si="224"/>
        <v>3800</v>
      </c>
      <c r="W594" s="563">
        <v>20</v>
      </c>
      <c r="X594" s="1255">
        <v>190</v>
      </c>
      <c r="Y594" s="1261">
        <f t="shared" si="230"/>
        <v>3800</v>
      </c>
      <c r="Z594" s="563"/>
      <c r="AA594" s="1261"/>
      <c r="AB594" s="1261"/>
      <c r="AC594" s="554">
        <f t="shared" si="235"/>
        <v>63</v>
      </c>
      <c r="AD594" s="540">
        <f t="shared" si="226"/>
        <v>20700</v>
      </c>
      <c r="AE594" s="1229"/>
    </row>
    <row r="595" spans="1:55" ht="46.5" customHeight="1" x14ac:dyDescent="0.25">
      <c r="A595" s="560">
        <v>395</v>
      </c>
      <c r="B595" s="261" t="s">
        <v>2431</v>
      </c>
      <c r="C595" s="261" t="s">
        <v>102</v>
      </c>
      <c r="D595" s="1722" t="s">
        <v>1225</v>
      </c>
      <c r="E595" s="953" t="s">
        <v>2574</v>
      </c>
      <c r="F595" s="953" t="s">
        <v>2573</v>
      </c>
      <c r="G595" s="569" t="s">
        <v>2432</v>
      </c>
      <c r="H595" s="563">
        <v>1</v>
      </c>
      <c r="I595" s="266">
        <v>3400</v>
      </c>
      <c r="J595" s="252">
        <f t="shared" si="232"/>
        <v>3400</v>
      </c>
      <c r="K595" s="563">
        <v>1</v>
      </c>
      <c r="L595" s="266">
        <v>3000</v>
      </c>
      <c r="M595" s="781">
        <f t="shared" si="233"/>
        <v>3000</v>
      </c>
      <c r="N595" s="563">
        <v>1</v>
      </c>
      <c r="O595" s="1255">
        <v>2900</v>
      </c>
      <c r="P595" s="265">
        <f t="shared" si="234"/>
        <v>2900</v>
      </c>
      <c r="Q595" s="563">
        <v>20</v>
      </c>
      <c r="R595" s="1255">
        <v>190</v>
      </c>
      <c r="S595" s="1261">
        <f t="shared" si="223"/>
        <v>3800</v>
      </c>
      <c r="T595" s="563">
        <v>20</v>
      </c>
      <c r="U595" s="1255">
        <v>190</v>
      </c>
      <c r="V595" s="1261">
        <f t="shared" si="224"/>
        <v>3800</v>
      </c>
      <c r="W595" s="563">
        <v>20</v>
      </c>
      <c r="X595" s="1255">
        <v>190</v>
      </c>
      <c r="Y595" s="1261">
        <f t="shared" si="230"/>
        <v>3800</v>
      </c>
      <c r="Z595" s="563"/>
      <c r="AA595" s="1261"/>
      <c r="AB595" s="1261"/>
      <c r="AC595" s="554">
        <f t="shared" si="235"/>
        <v>63</v>
      </c>
      <c r="AD595" s="540">
        <f t="shared" si="226"/>
        <v>20700</v>
      </c>
      <c r="AE595" s="1229"/>
    </row>
    <row r="596" spans="1:55" ht="46.5" customHeight="1" x14ac:dyDescent="0.25">
      <c r="A596" s="1255">
        <v>396</v>
      </c>
      <c r="B596" s="261" t="s">
        <v>2446</v>
      </c>
      <c r="C596" s="261" t="s">
        <v>99</v>
      </c>
      <c r="D596" s="1722" t="s">
        <v>506</v>
      </c>
      <c r="E596" s="953" t="s">
        <v>2575</v>
      </c>
      <c r="F596" s="953" t="s">
        <v>2576</v>
      </c>
      <c r="G596" s="569" t="s">
        <v>2432</v>
      </c>
      <c r="H596" s="563">
        <v>1</v>
      </c>
      <c r="I596" s="266">
        <v>3400</v>
      </c>
      <c r="J596" s="252">
        <f t="shared" si="232"/>
        <v>3400</v>
      </c>
      <c r="K596" s="563">
        <v>1</v>
      </c>
      <c r="L596" s="266">
        <v>3000</v>
      </c>
      <c r="M596" s="781">
        <f t="shared" si="233"/>
        <v>3000</v>
      </c>
      <c r="N596" s="563">
        <v>1</v>
      </c>
      <c r="O596" s="1255">
        <v>2900</v>
      </c>
      <c r="P596" s="265">
        <f t="shared" si="234"/>
        <v>2900</v>
      </c>
      <c r="Q596" s="563">
        <v>20</v>
      </c>
      <c r="R596" s="1255">
        <v>190</v>
      </c>
      <c r="S596" s="1261">
        <f t="shared" si="223"/>
        <v>3800</v>
      </c>
      <c r="T596" s="563">
        <v>20</v>
      </c>
      <c r="U596" s="1255">
        <v>190</v>
      </c>
      <c r="V596" s="1261">
        <f t="shared" si="224"/>
        <v>3800</v>
      </c>
      <c r="W596" s="563">
        <v>20</v>
      </c>
      <c r="X596" s="1255">
        <v>190</v>
      </c>
      <c r="Y596" s="1261">
        <f t="shared" si="230"/>
        <v>3800</v>
      </c>
      <c r="Z596" s="563"/>
      <c r="AA596" s="1261"/>
      <c r="AB596" s="1261"/>
      <c r="AC596" s="554">
        <f t="shared" si="235"/>
        <v>63</v>
      </c>
      <c r="AD596" s="540">
        <f t="shared" si="226"/>
        <v>20700</v>
      </c>
      <c r="AE596" s="1229"/>
    </row>
    <row r="597" spans="1:55" ht="53.25" customHeight="1" x14ac:dyDescent="0.25">
      <c r="A597" s="560">
        <v>397</v>
      </c>
      <c r="B597" s="261" t="s">
        <v>2094</v>
      </c>
      <c r="C597" s="261" t="s">
        <v>102</v>
      </c>
      <c r="D597" s="1722" t="s">
        <v>1173</v>
      </c>
      <c r="E597" s="953">
        <v>46153</v>
      </c>
      <c r="F597" s="953">
        <v>46158</v>
      </c>
      <c r="G597" s="569" t="s">
        <v>1618</v>
      </c>
      <c r="H597" s="563">
        <v>1</v>
      </c>
      <c r="I597" s="266">
        <v>3400</v>
      </c>
      <c r="J597" s="252">
        <f t="shared" si="232"/>
        <v>3400</v>
      </c>
      <c r="K597" s="563">
        <v>1</v>
      </c>
      <c r="L597" s="266">
        <v>3000</v>
      </c>
      <c r="M597" s="781">
        <f t="shared" si="233"/>
        <v>3000</v>
      </c>
      <c r="N597" s="563">
        <v>1</v>
      </c>
      <c r="O597" s="1255">
        <v>2900</v>
      </c>
      <c r="P597" s="265">
        <f t="shared" si="234"/>
        <v>2900</v>
      </c>
      <c r="Q597" s="563">
        <v>20</v>
      </c>
      <c r="R597" s="1255">
        <v>190</v>
      </c>
      <c r="S597" s="1261">
        <f t="shared" si="223"/>
        <v>3800</v>
      </c>
      <c r="T597" s="563">
        <v>20</v>
      </c>
      <c r="U597" s="1255">
        <v>190</v>
      </c>
      <c r="V597" s="1261">
        <f t="shared" si="224"/>
        <v>3800</v>
      </c>
      <c r="W597" s="563">
        <v>20</v>
      </c>
      <c r="X597" s="1255">
        <v>190</v>
      </c>
      <c r="Y597" s="1261">
        <f t="shared" si="230"/>
        <v>3800</v>
      </c>
      <c r="Z597" s="563"/>
      <c r="AA597" s="1261"/>
      <c r="AB597" s="1261"/>
      <c r="AC597" s="554">
        <f t="shared" si="235"/>
        <v>63</v>
      </c>
      <c r="AD597" s="540">
        <f t="shared" si="226"/>
        <v>20700</v>
      </c>
      <c r="AE597" s="1229"/>
    </row>
    <row r="598" spans="1:55" ht="46.5" customHeight="1" x14ac:dyDescent="0.25">
      <c r="A598" s="1255">
        <v>398</v>
      </c>
      <c r="B598" s="261" t="s">
        <v>2095</v>
      </c>
      <c r="C598" s="261" t="s">
        <v>102</v>
      </c>
      <c r="D598" s="1722" t="s">
        <v>1225</v>
      </c>
      <c r="E598" s="953">
        <v>46148</v>
      </c>
      <c r="F598" s="953">
        <v>46153</v>
      </c>
      <c r="G598" s="569" t="s">
        <v>1618</v>
      </c>
      <c r="H598" s="563">
        <v>1</v>
      </c>
      <c r="I598" s="266">
        <v>3400</v>
      </c>
      <c r="J598" s="252">
        <f t="shared" si="232"/>
        <v>3400</v>
      </c>
      <c r="K598" s="563">
        <v>1</v>
      </c>
      <c r="L598" s="266">
        <v>3000</v>
      </c>
      <c r="M598" s="781">
        <f t="shared" si="233"/>
        <v>3000</v>
      </c>
      <c r="N598" s="563">
        <v>1</v>
      </c>
      <c r="O598" s="1255">
        <v>2900</v>
      </c>
      <c r="P598" s="265">
        <f t="shared" si="234"/>
        <v>2900</v>
      </c>
      <c r="Q598" s="563">
        <v>20</v>
      </c>
      <c r="R598" s="1255">
        <v>190</v>
      </c>
      <c r="S598" s="1261">
        <f t="shared" si="223"/>
        <v>3800</v>
      </c>
      <c r="T598" s="563">
        <v>20</v>
      </c>
      <c r="U598" s="1255">
        <v>190</v>
      </c>
      <c r="V598" s="1261">
        <f t="shared" si="224"/>
        <v>3800</v>
      </c>
      <c r="W598" s="563">
        <v>20</v>
      </c>
      <c r="X598" s="1255">
        <v>190</v>
      </c>
      <c r="Y598" s="1261">
        <f t="shared" si="230"/>
        <v>3800</v>
      </c>
      <c r="Z598" s="563"/>
      <c r="AA598" s="1261"/>
      <c r="AB598" s="1261"/>
      <c r="AC598" s="554">
        <f t="shared" si="235"/>
        <v>63</v>
      </c>
      <c r="AD598" s="540">
        <f t="shared" si="226"/>
        <v>20700</v>
      </c>
      <c r="AE598" s="1229"/>
    </row>
    <row r="599" spans="1:55" ht="81.75" customHeight="1" x14ac:dyDescent="0.25">
      <c r="A599" s="560">
        <v>399</v>
      </c>
      <c r="B599" s="261" t="s">
        <v>2459</v>
      </c>
      <c r="C599" s="261" t="s">
        <v>102</v>
      </c>
      <c r="D599" s="1722" t="s">
        <v>1007</v>
      </c>
      <c r="E599" s="953">
        <v>46309</v>
      </c>
      <c r="F599" s="953">
        <v>46314</v>
      </c>
      <c r="G599" s="569" t="s">
        <v>1618</v>
      </c>
      <c r="H599" s="563">
        <v>1</v>
      </c>
      <c r="I599" s="266">
        <v>3400</v>
      </c>
      <c r="J599" s="252">
        <f t="shared" si="232"/>
        <v>3400</v>
      </c>
      <c r="K599" s="563">
        <v>1</v>
      </c>
      <c r="L599" s="266">
        <v>3000</v>
      </c>
      <c r="M599" s="781">
        <f t="shared" si="233"/>
        <v>3000</v>
      </c>
      <c r="N599" s="563">
        <v>1</v>
      </c>
      <c r="O599" s="1255">
        <v>2900</v>
      </c>
      <c r="P599" s="265">
        <f t="shared" si="234"/>
        <v>2900</v>
      </c>
      <c r="Q599" s="563">
        <v>20</v>
      </c>
      <c r="R599" s="1255">
        <v>190</v>
      </c>
      <c r="S599" s="1261">
        <f t="shared" si="223"/>
        <v>3800</v>
      </c>
      <c r="T599" s="563">
        <v>20</v>
      </c>
      <c r="U599" s="1255">
        <v>190</v>
      </c>
      <c r="V599" s="1261">
        <f t="shared" si="224"/>
        <v>3800</v>
      </c>
      <c r="W599" s="563">
        <v>20</v>
      </c>
      <c r="X599" s="1255">
        <v>190</v>
      </c>
      <c r="Y599" s="1261">
        <f t="shared" si="230"/>
        <v>3800</v>
      </c>
      <c r="Z599" s="563"/>
      <c r="AA599" s="1261"/>
      <c r="AB599" s="1261"/>
      <c r="AC599" s="554">
        <f t="shared" si="235"/>
        <v>63</v>
      </c>
      <c r="AD599" s="540">
        <f t="shared" si="226"/>
        <v>20700</v>
      </c>
      <c r="AE599" s="1229"/>
    </row>
    <row r="600" spans="1:55" s="1023" customFormat="1" ht="73.5" customHeight="1" x14ac:dyDescent="0.25">
      <c r="A600" s="1255">
        <v>400</v>
      </c>
      <c r="B600" s="261" t="s">
        <v>2096</v>
      </c>
      <c r="C600" s="261" t="s">
        <v>102</v>
      </c>
      <c r="D600" s="1722" t="s">
        <v>2097</v>
      </c>
      <c r="E600" s="953">
        <v>46314</v>
      </c>
      <c r="F600" s="953">
        <v>46319</v>
      </c>
      <c r="G600" s="569" t="s">
        <v>1618</v>
      </c>
      <c r="H600" s="563">
        <v>1</v>
      </c>
      <c r="I600" s="266">
        <v>3400</v>
      </c>
      <c r="J600" s="252">
        <f t="shared" si="232"/>
        <v>3400</v>
      </c>
      <c r="K600" s="563">
        <v>1</v>
      </c>
      <c r="L600" s="266">
        <v>3000</v>
      </c>
      <c r="M600" s="781">
        <f t="shared" si="233"/>
        <v>3000</v>
      </c>
      <c r="N600" s="563">
        <v>1</v>
      </c>
      <c r="O600" s="1255">
        <v>2900</v>
      </c>
      <c r="P600" s="265">
        <f t="shared" si="234"/>
        <v>2900</v>
      </c>
      <c r="Q600" s="563">
        <v>20</v>
      </c>
      <c r="R600" s="1255">
        <v>190</v>
      </c>
      <c r="S600" s="1261">
        <f t="shared" si="223"/>
        <v>3800</v>
      </c>
      <c r="T600" s="563">
        <v>20</v>
      </c>
      <c r="U600" s="1255">
        <v>190</v>
      </c>
      <c r="V600" s="1261">
        <f t="shared" si="224"/>
        <v>3800</v>
      </c>
      <c r="W600" s="563">
        <v>20</v>
      </c>
      <c r="X600" s="1255">
        <v>190</v>
      </c>
      <c r="Y600" s="1261">
        <f t="shared" si="230"/>
        <v>3800</v>
      </c>
      <c r="Z600" s="563"/>
      <c r="AA600" s="1261"/>
      <c r="AB600" s="1261"/>
      <c r="AC600" s="554">
        <f t="shared" si="235"/>
        <v>63</v>
      </c>
      <c r="AD600" s="540">
        <f t="shared" si="226"/>
        <v>20700</v>
      </c>
      <c r="AE600" s="1229"/>
      <c r="AF600" s="1004"/>
      <c r="AJ600" s="934"/>
      <c r="AK600" s="934"/>
      <c r="AL600" s="934"/>
      <c r="AM600" s="934"/>
      <c r="AN600" s="934"/>
      <c r="AO600" s="934"/>
      <c r="AP600" s="934"/>
      <c r="AQ600" s="934"/>
      <c r="AR600" s="934"/>
      <c r="AS600" s="934"/>
      <c r="AT600" s="934"/>
      <c r="AU600" s="934"/>
      <c r="AV600" s="934"/>
      <c r="AW600" s="934"/>
      <c r="AX600" s="934"/>
      <c r="AY600" s="934"/>
      <c r="AZ600" s="934"/>
      <c r="BA600" s="934"/>
      <c r="BB600" s="934"/>
      <c r="BC600" s="934"/>
    </row>
    <row r="601" spans="1:55" ht="66.75" customHeight="1" x14ac:dyDescent="0.25">
      <c r="A601" s="560">
        <v>401</v>
      </c>
      <c r="B601" s="261" t="s">
        <v>1530</v>
      </c>
      <c r="C601" s="1236" t="s">
        <v>105</v>
      </c>
      <c r="D601" s="1726" t="s">
        <v>329</v>
      </c>
      <c r="E601" s="1013">
        <v>46137</v>
      </c>
      <c r="F601" s="1013">
        <v>46327</v>
      </c>
      <c r="G601" s="569" t="s">
        <v>2438</v>
      </c>
      <c r="H601" s="564">
        <v>1</v>
      </c>
      <c r="I601" s="266">
        <v>7300</v>
      </c>
      <c r="J601" s="252">
        <f t="shared" si="232"/>
        <v>7300</v>
      </c>
      <c r="K601" s="564">
        <v>1</v>
      </c>
      <c r="L601" s="266">
        <v>6650</v>
      </c>
      <c r="M601" s="781">
        <f t="shared" si="233"/>
        <v>6650</v>
      </c>
      <c r="N601" s="564">
        <v>1</v>
      </c>
      <c r="O601" s="570">
        <v>6050</v>
      </c>
      <c r="P601" s="265">
        <f t="shared" si="234"/>
        <v>6050</v>
      </c>
      <c r="Q601" s="564">
        <v>24</v>
      </c>
      <c r="R601" s="1255">
        <v>190</v>
      </c>
      <c r="S601" s="1261">
        <f t="shared" si="223"/>
        <v>4560</v>
      </c>
      <c r="T601" s="564">
        <v>24</v>
      </c>
      <c r="U601" s="1255">
        <v>190</v>
      </c>
      <c r="V601" s="1261">
        <f t="shared" si="224"/>
        <v>4560</v>
      </c>
      <c r="W601" s="564">
        <v>24</v>
      </c>
      <c r="X601" s="1255">
        <v>190</v>
      </c>
      <c r="Y601" s="1261">
        <f t="shared" si="230"/>
        <v>4560</v>
      </c>
      <c r="Z601" s="564">
        <v>75</v>
      </c>
      <c r="AA601" s="1261">
        <v>6</v>
      </c>
      <c r="AB601" s="1261">
        <f>Z601*AA601</f>
        <v>450</v>
      </c>
      <c r="AC601" s="554">
        <f t="shared" si="235"/>
        <v>150</v>
      </c>
      <c r="AD601" s="540">
        <f t="shared" si="226"/>
        <v>34130</v>
      </c>
      <c r="AE601" s="1229"/>
    </row>
    <row r="602" spans="1:55" s="1016" customFormat="1" ht="31.5" customHeight="1" x14ac:dyDescent="0.25">
      <c r="A602" s="1255">
        <v>402</v>
      </c>
      <c r="B602" s="261" t="s">
        <v>1282</v>
      </c>
      <c r="C602" s="261" t="s">
        <v>99</v>
      </c>
      <c r="D602" s="1690" t="s">
        <v>494</v>
      </c>
      <c r="E602" s="1056">
        <v>46296</v>
      </c>
      <c r="F602" s="1056">
        <v>46326</v>
      </c>
      <c r="G602" s="569" t="s">
        <v>2453</v>
      </c>
      <c r="H602" s="563">
        <v>1</v>
      </c>
      <c r="I602" s="266">
        <v>3400</v>
      </c>
      <c r="J602" s="252">
        <f t="shared" si="232"/>
        <v>3400</v>
      </c>
      <c r="K602" s="563">
        <v>1</v>
      </c>
      <c r="L602" s="266">
        <v>3000</v>
      </c>
      <c r="M602" s="781">
        <f t="shared" si="233"/>
        <v>3000</v>
      </c>
      <c r="N602" s="563">
        <v>1</v>
      </c>
      <c r="O602" s="1255">
        <v>2900</v>
      </c>
      <c r="P602" s="265">
        <f t="shared" si="234"/>
        <v>2900</v>
      </c>
      <c r="Q602" s="563">
        <v>18</v>
      </c>
      <c r="R602" s="1255">
        <v>190</v>
      </c>
      <c r="S602" s="1261">
        <f t="shared" si="223"/>
        <v>3420</v>
      </c>
      <c r="T602" s="563">
        <v>18</v>
      </c>
      <c r="U602" s="1255">
        <v>190</v>
      </c>
      <c r="V602" s="1261">
        <f t="shared" si="224"/>
        <v>3420</v>
      </c>
      <c r="W602" s="563">
        <v>18</v>
      </c>
      <c r="X602" s="1255">
        <v>190</v>
      </c>
      <c r="Y602" s="1261">
        <f t="shared" si="230"/>
        <v>3420</v>
      </c>
      <c r="Z602" s="563">
        <v>63</v>
      </c>
      <c r="AA602" s="1261">
        <v>6</v>
      </c>
      <c r="AB602" s="1261">
        <f>Z602*AA602</f>
        <v>378</v>
      </c>
      <c r="AC602" s="554">
        <f t="shared" si="235"/>
        <v>120</v>
      </c>
      <c r="AD602" s="540">
        <f t="shared" si="226"/>
        <v>19938</v>
      </c>
      <c r="AE602" s="1229"/>
      <c r="AF602" s="1004"/>
      <c r="AJ602" s="934"/>
      <c r="AK602" s="934"/>
      <c r="AL602" s="934"/>
      <c r="AM602" s="934"/>
      <c r="AN602" s="934"/>
      <c r="AO602" s="934"/>
      <c r="AP602" s="934"/>
      <c r="AQ602" s="934"/>
      <c r="AR602" s="934"/>
      <c r="AS602" s="934"/>
      <c r="AT602" s="934"/>
      <c r="AU602" s="934"/>
      <c r="AV602" s="934"/>
      <c r="AW602" s="934"/>
      <c r="AX602" s="934"/>
      <c r="AY602" s="934"/>
      <c r="AZ602" s="934"/>
      <c r="BA602" s="934"/>
      <c r="BB602" s="934"/>
      <c r="BC602" s="934"/>
    </row>
    <row r="603" spans="1:55" ht="46.5" customHeight="1" x14ac:dyDescent="0.25">
      <c r="A603" s="560">
        <v>403</v>
      </c>
      <c r="B603" s="261" t="s">
        <v>1644</v>
      </c>
      <c r="C603" s="1236" t="s">
        <v>104</v>
      </c>
      <c r="D603" s="1697" t="s">
        <v>1645</v>
      </c>
      <c r="E603" s="1057">
        <v>46266</v>
      </c>
      <c r="F603" s="1057">
        <v>46270</v>
      </c>
      <c r="G603" s="1086" t="s">
        <v>2518</v>
      </c>
      <c r="H603" s="564">
        <v>2</v>
      </c>
      <c r="I603" s="572">
        <v>3400</v>
      </c>
      <c r="J603" s="278">
        <f t="shared" si="232"/>
        <v>6800</v>
      </c>
      <c r="K603" s="564">
        <v>2</v>
      </c>
      <c r="L603" s="572">
        <v>3000</v>
      </c>
      <c r="M603" s="265">
        <f t="shared" si="233"/>
        <v>6000</v>
      </c>
      <c r="N603" s="564">
        <v>2</v>
      </c>
      <c r="O603" s="1237">
        <v>2900</v>
      </c>
      <c r="P603" s="288">
        <f t="shared" si="234"/>
        <v>5800</v>
      </c>
      <c r="Q603" s="564">
        <v>35</v>
      </c>
      <c r="R603" s="1237">
        <v>190</v>
      </c>
      <c r="S603" s="290">
        <f t="shared" si="223"/>
        <v>6650</v>
      </c>
      <c r="T603" s="564">
        <v>35</v>
      </c>
      <c r="U603" s="1237">
        <v>190</v>
      </c>
      <c r="V603" s="290">
        <f t="shared" si="224"/>
        <v>6650</v>
      </c>
      <c r="W603" s="564">
        <v>35</v>
      </c>
      <c r="X603" s="1237">
        <v>190</v>
      </c>
      <c r="Y603" s="290">
        <f t="shared" si="230"/>
        <v>6650</v>
      </c>
      <c r="Z603" s="564">
        <v>115</v>
      </c>
      <c r="AA603" s="290">
        <v>6</v>
      </c>
      <c r="AB603" s="290">
        <f>Z603*AA603</f>
        <v>690</v>
      </c>
      <c r="AC603" s="976">
        <f t="shared" si="235"/>
        <v>226</v>
      </c>
      <c r="AD603" s="563">
        <f t="shared" si="226"/>
        <v>39240</v>
      </c>
      <c r="AE603" s="1226"/>
    </row>
    <row r="604" spans="1:55" ht="46.5" customHeight="1" x14ac:dyDescent="0.25">
      <c r="A604" s="1255">
        <v>404</v>
      </c>
      <c r="B604" s="261" t="s">
        <v>2456</v>
      </c>
      <c r="C604" s="261" t="s">
        <v>102</v>
      </c>
      <c r="D604" s="1690" t="s">
        <v>2457</v>
      </c>
      <c r="E604" s="1056">
        <v>46296</v>
      </c>
      <c r="F604" s="1056">
        <v>46361</v>
      </c>
      <c r="G604" s="569" t="s">
        <v>1024</v>
      </c>
      <c r="H604" s="563">
        <v>2</v>
      </c>
      <c r="I604" s="266">
        <v>3400</v>
      </c>
      <c r="J604" s="252">
        <f t="shared" si="232"/>
        <v>6800</v>
      </c>
      <c r="K604" s="563">
        <v>2</v>
      </c>
      <c r="L604" s="266">
        <v>3000</v>
      </c>
      <c r="M604" s="781">
        <f t="shared" si="233"/>
        <v>6000</v>
      </c>
      <c r="N604" s="563">
        <v>2</v>
      </c>
      <c r="O604" s="1255">
        <v>2900</v>
      </c>
      <c r="P604" s="265">
        <f t="shared" si="234"/>
        <v>5800</v>
      </c>
      <c r="Q604" s="563">
        <v>24</v>
      </c>
      <c r="R604" s="1255">
        <v>190</v>
      </c>
      <c r="S604" s="1261">
        <f t="shared" si="223"/>
        <v>4560</v>
      </c>
      <c r="T604" s="563">
        <v>24</v>
      </c>
      <c r="U604" s="1255">
        <v>190</v>
      </c>
      <c r="V604" s="1261">
        <f t="shared" si="224"/>
        <v>4560</v>
      </c>
      <c r="W604" s="563">
        <v>24</v>
      </c>
      <c r="X604" s="1255">
        <v>190</v>
      </c>
      <c r="Y604" s="1261">
        <f t="shared" si="230"/>
        <v>4560</v>
      </c>
      <c r="Z604" s="563">
        <v>88</v>
      </c>
      <c r="AA604" s="1261">
        <v>6</v>
      </c>
      <c r="AB604" s="1261">
        <f>Z604*AA604</f>
        <v>528</v>
      </c>
      <c r="AC604" s="554">
        <f t="shared" si="235"/>
        <v>166</v>
      </c>
      <c r="AD604" s="540">
        <f t="shared" si="226"/>
        <v>32808</v>
      </c>
      <c r="AE604" s="1229"/>
      <c r="AF604" s="1023"/>
    </row>
    <row r="605" spans="1:55" ht="39.75" customHeight="1" x14ac:dyDescent="0.25">
      <c r="A605" s="560">
        <v>405</v>
      </c>
      <c r="B605" s="261" t="s">
        <v>2454</v>
      </c>
      <c r="C605" s="1238" t="s">
        <v>102</v>
      </c>
      <c r="D605" s="1701" t="s">
        <v>2455</v>
      </c>
      <c r="E605" s="1112">
        <v>46296</v>
      </c>
      <c r="F605" s="1112">
        <v>46361</v>
      </c>
      <c r="G605" s="1089" t="s">
        <v>1024</v>
      </c>
      <c r="H605" s="621">
        <v>2</v>
      </c>
      <c r="I605" s="629">
        <v>3400</v>
      </c>
      <c r="J605" s="286">
        <f t="shared" si="232"/>
        <v>6800</v>
      </c>
      <c r="K605" s="621">
        <v>2</v>
      </c>
      <c r="L605" s="629">
        <v>3000</v>
      </c>
      <c r="M605" s="299">
        <f t="shared" si="233"/>
        <v>6000</v>
      </c>
      <c r="N605" s="621">
        <v>2</v>
      </c>
      <c r="O605" s="605">
        <v>2900</v>
      </c>
      <c r="P605" s="299">
        <f t="shared" si="234"/>
        <v>5800</v>
      </c>
      <c r="Q605" s="621">
        <v>24</v>
      </c>
      <c r="R605" s="605">
        <v>190</v>
      </c>
      <c r="S605" s="306">
        <f t="shared" si="223"/>
        <v>4560</v>
      </c>
      <c r="T605" s="621">
        <v>24</v>
      </c>
      <c r="U605" s="605">
        <v>190</v>
      </c>
      <c r="V605" s="306">
        <f t="shared" si="224"/>
        <v>4560</v>
      </c>
      <c r="W605" s="621">
        <v>24</v>
      </c>
      <c r="X605" s="605">
        <v>190</v>
      </c>
      <c r="Y605" s="306">
        <f t="shared" si="230"/>
        <v>4560</v>
      </c>
      <c r="Z605" s="621">
        <v>88</v>
      </c>
      <c r="AA605" s="306">
        <v>6</v>
      </c>
      <c r="AB605" s="306">
        <f>Z605*AA605</f>
        <v>528</v>
      </c>
      <c r="AC605" s="606">
        <f t="shared" si="235"/>
        <v>166</v>
      </c>
      <c r="AD605" s="540">
        <f t="shared" si="226"/>
        <v>32808</v>
      </c>
      <c r="AE605" s="1226"/>
    </row>
    <row r="606" spans="1:55" ht="39.75" customHeight="1" x14ac:dyDescent="0.25">
      <c r="A606" s="321"/>
      <c r="B606" s="1233" t="s">
        <v>864</v>
      </c>
      <c r="C606" s="300"/>
      <c r="D606" s="1706"/>
      <c r="E606" s="1043"/>
      <c r="F606" s="1043"/>
      <c r="G606" s="1596"/>
      <c r="H606" s="324"/>
      <c r="I606" s="301"/>
      <c r="J606" s="276"/>
      <c r="K606" s="324"/>
      <c r="L606" s="301"/>
      <c r="M606" s="276"/>
      <c r="N606" s="324"/>
      <c r="O606" s="301"/>
      <c r="P606" s="302"/>
      <c r="Q606" s="324"/>
      <c r="R606" s="487"/>
      <c r="S606" s="1251"/>
      <c r="T606" s="324"/>
      <c r="U606" s="487"/>
      <c r="V606" s="1251"/>
      <c r="W606" s="324"/>
      <c r="X606" s="487"/>
      <c r="Y606" s="1251"/>
      <c r="Z606" s="324"/>
      <c r="AA606" s="1251"/>
      <c r="AB606" s="1251"/>
      <c r="AC606" s="486"/>
      <c r="AD606" s="540"/>
      <c r="AE606" s="1044"/>
      <c r="AF606" s="1016"/>
    </row>
    <row r="607" spans="1:55" s="312" customFormat="1" ht="30.75" customHeight="1" x14ac:dyDescent="0.3">
      <c r="A607" s="280">
        <v>129</v>
      </c>
      <c r="B607" s="1379" t="s">
        <v>1239</v>
      </c>
      <c r="C607" s="1442" t="s">
        <v>99</v>
      </c>
      <c r="D607" s="1383" t="s">
        <v>1474</v>
      </c>
      <c r="E607" s="1382">
        <v>46072</v>
      </c>
      <c r="F607" s="1382">
        <v>46075</v>
      </c>
      <c r="G607" s="1383" t="s">
        <v>1280</v>
      </c>
      <c r="H607" s="1397">
        <v>1</v>
      </c>
      <c r="I607" s="1398">
        <v>3400</v>
      </c>
      <c r="J607" s="1399">
        <f t="shared" ref="J607:J624" si="236">H607*I607</f>
        <v>3400</v>
      </c>
      <c r="K607" s="1397">
        <v>1</v>
      </c>
      <c r="L607" s="1398">
        <v>3000</v>
      </c>
      <c r="M607" s="1395">
        <f t="shared" ref="M607:M624" si="237">K607*L607</f>
        <v>3000</v>
      </c>
      <c r="N607" s="1397">
        <v>1</v>
      </c>
      <c r="O607" s="1400">
        <v>2900</v>
      </c>
      <c r="P607" s="1449">
        <f t="shared" ref="P607:P624" si="238">N607*O607</f>
        <v>2900</v>
      </c>
      <c r="Q607" s="1397">
        <v>13</v>
      </c>
      <c r="R607" s="1400">
        <v>190</v>
      </c>
      <c r="S607" s="1401">
        <f t="shared" ref="S607:S624" si="239">Q607*R607</f>
        <v>2470</v>
      </c>
      <c r="T607" s="1397">
        <v>13</v>
      </c>
      <c r="U607" s="1400">
        <v>190</v>
      </c>
      <c r="V607" s="1401">
        <f t="shared" ref="V607:V624" si="240">T607*U607</f>
        <v>2470</v>
      </c>
      <c r="W607" s="1397">
        <v>13</v>
      </c>
      <c r="X607" s="1400">
        <v>190</v>
      </c>
      <c r="Y607" s="1401">
        <f t="shared" ref="Y607:Y624" si="241">W607*X607</f>
        <v>2470</v>
      </c>
      <c r="Z607" s="1397">
        <v>42</v>
      </c>
      <c r="AA607" s="1401">
        <v>6</v>
      </c>
      <c r="AB607" s="1401">
        <f t="shared" ref="AB607:AB624" si="242">Z607*AA607</f>
        <v>252</v>
      </c>
      <c r="AE607" s="558">
        <f>H607+K607+N607+Q607+T607+W607+Z607</f>
        <v>84</v>
      </c>
      <c r="AF607" s="540">
        <f>J607+M607+P607+S607+V607+Y607+AB607</f>
        <v>16962</v>
      </c>
      <c r="AG607" s="532"/>
      <c r="AH607" s="367" t="s">
        <v>2243</v>
      </c>
      <c r="AI607" s="315"/>
      <c r="AJ607" s="315"/>
      <c r="AK607" s="315"/>
      <c r="AL607" s="315"/>
      <c r="AM607" s="315"/>
      <c r="AN607" s="315"/>
      <c r="AO607" s="315"/>
      <c r="AP607" s="315"/>
      <c r="AQ607" s="315"/>
      <c r="AR607" s="315"/>
      <c r="AS607" s="315"/>
      <c r="AT607" s="315"/>
      <c r="AU607" s="315"/>
      <c r="AV607" s="315"/>
      <c r="AW607" s="315"/>
      <c r="AX607" s="315"/>
      <c r="AY607" s="315"/>
      <c r="AZ607" s="315"/>
      <c r="BA607" s="315"/>
    </row>
    <row r="608" spans="1:55" s="578" customFormat="1" ht="46.5" customHeight="1" x14ac:dyDescent="0.3">
      <c r="A608" s="870">
        <v>130</v>
      </c>
      <c r="B608" s="1379" t="s">
        <v>1239</v>
      </c>
      <c r="C608" s="1663" t="s">
        <v>99</v>
      </c>
      <c r="D608" s="1664" t="s">
        <v>1475</v>
      </c>
      <c r="E608" s="1382">
        <v>46079</v>
      </c>
      <c r="F608" s="1382">
        <v>46082</v>
      </c>
      <c r="G608" s="1383" t="s">
        <v>1760</v>
      </c>
      <c r="H608" s="1424">
        <v>1</v>
      </c>
      <c r="I608" s="1394">
        <v>3400</v>
      </c>
      <c r="J608" s="1393">
        <f t="shared" si="236"/>
        <v>3400</v>
      </c>
      <c r="K608" s="1424">
        <v>1</v>
      </c>
      <c r="L608" s="1394">
        <v>3000</v>
      </c>
      <c r="M608" s="1395">
        <f t="shared" si="237"/>
        <v>3000</v>
      </c>
      <c r="N608" s="1424">
        <v>1</v>
      </c>
      <c r="O608" s="1385">
        <v>2900</v>
      </c>
      <c r="P608" s="1395">
        <f t="shared" si="238"/>
        <v>2900</v>
      </c>
      <c r="Q608" s="1424">
        <v>13</v>
      </c>
      <c r="R608" s="1385">
        <v>190</v>
      </c>
      <c r="S608" s="1386">
        <f t="shared" si="239"/>
        <v>2470</v>
      </c>
      <c r="T608" s="1424">
        <v>13</v>
      </c>
      <c r="U608" s="1385">
        <v>190</v>
      </c>
      <c r="V608" s="1386">
        <f t="shared" si="240"/>
        <v>2470</v>
      </c>
      <c r="W608" s="1424">
        <v>13</v>
      </c>
      <c r="X608" s="1385">
        <v>190</v>
      </c>
      <c r="Y608" s="1386">
        <f t="shared" si="241"/>
        <v>2470</v>
      </c>
      <c r="Z608" s="1424">
        <v>42</v>
      </c>
      <c r="AA608" s="1386">
        <v>6</v>
      </c>
      <c r="AB608" s="1386">
        <f t="shared" si="242"/>
        <v>252</v>
      </c>
      <c r="AE608" s="554">
        <f>H608+K608+N608+Q608+T608+W608+Z608</f>
        <v>84</v>
      </c>
      <c r="AF608" s="540">
        <f>J608+M608+P608+S608+V608+Y608+AB608</f>
        <v>16962</v>
      </c>
      <c r="AG608" s="658"/>
      <c r="AH608" s="367" t="s">
        <v>2243</v>
      </c>
      <c r="AP608" s="315"/>
      <c r="AQ608" s="315"/>
      <c r="AR608" s="315"/>
      <c r="AS608" s="315"/>
      <c r="AT608" s="315"/>
      <c r="AU608" s="315"/>
      <c r="AV608" s="315"/>
      <c r="AW608" s="315"/>
      <c r="AX608" s="315"/>
      <c r="AY608" s="315"/>
      <c r="AZ608" s="315"/>
      <c r="BA608" s="315"/>
    </row>
    <row r="609" spans="1:55" s="312" customFormat="1" ht="45" customHeight="1" x14ac:dyDescent="0.3">
      <c r="A609" s="280">
        <v>131</v>
      </c>
      <c r="B609" s="1409" t="s">
        <v>1239</v>
      </c>
      <c r="C609" s="1463" t="s">
        <v>99</v>
      </c>
      <c r="D609" s="1481" t="s">
        <v>1472</v>
      </c>
      <c r="E609" s="1428">
        <v>46047</v>
      </c>
      <c r="F609" s="1428">
        <v>46050</v>
      </c>
      <c r="G609" s="1383" t="s">
        <v>1280</v>
      </c>
      <c r="H609" s="1448">
        <v>1</v>
      </c>
      <c r="I609" s="1411">
        <v>3300</v>
      </c>
      <c r="J609" s="1482">
        <f t="shared" si="236"/>
        <v>3300</v>
      </c>
      <c r="K609" s="1448">
        <v>1</v>
      </c>
      <c r="L609" s="1411">
        <v>2850</v>
      </c>
      <c r="M609" s="1412">
        <f t="shared" si="237"/>
        <v>2850</v>
      </c>
      <c r="N609" s="1448">
        <v>1</v>
      </c>
      <c r="O609" s="1415">
        <v>2750</v>
      </c>
      <c r="P609" s="1412">
        <f t="shared" si="238"/>
        <v>2750</v>
      </c>
      <c r="Q609" s="1448">
        <v>13</v>
      </c>
      <c r="R609" s="1411">
        <v>190</v>
      </c>
      <c r="S609" s="1482">
        <f t="shared" si="239"/>
        <v>2470</v>
      </c>
      <c r="T609" s="1448">
        <v>13</v>
      </c>
      <c r="U609" s="1411">
        <v>190</v>
      </c>
      <c r="V609" s="1482">
        <f t="shared" si="240"/>
        <v>2470</v>
      </c>
      <c r="W609" s="1448">
        <v>13</v>
      </c>
      <c r="X609" s="1411">
        <v>190</v>
      </c>
      <c r="Y609" s="1482">
        <f t="shared" si="241"/>
        <v>2470</v>
      </c>
      <c r="Z609" s="1448">
        <v>42</v>
      </c>
      <c r="AA609" s="1414">
        <v>6</v>
      </c>
      <c r="AB609" s="1412">
        <f t="shared" si="242"/>
        <v>252</v>
      </c>
      <c r="AE609" s="942">
        <f>H609+K609+N609+Q609+T609+W609+Z609</f>
        <v>84</v>
      </c>
      <c r="AF609" s="782">
        <f>J609+M609+P609+S609+V609+Y609+AB609</f>
        <v>16562</v>
      </c>
      <c r="AG609" s="658"/>
      <c r="AH609" s="398" t="s">
        <v>2490</v>
      </c>
      <c r="AI609" s="315"/>
      <c r="AJ609" s="315"/>
      <c r="AK609" s="315"/>
      <c r="AL609" s="315"/>
      <c r="AM609" s="315"/>
      <c r="AN609" s="315"/>
      <c r="AO609" s="315"/>
      <c r="AP609" s="315"/>
      <c r="AQ609" s="315"/>
      <c r="AR609" s="315"/>
      <c r="AS609" s="315"/>
      <c r="AT609" s="315"/>
      <c r="AU609" s="315"/>
      <c r="AV609" s="315"/>
      <c r="AW609" s="315"/>
      <c r="AX609" s="315"/>
      <c r="AY609" s="315"/>
      <c r="AZ609" s="315"/>
      <c r="BA609" s="315"/>
    </row>
    <row r="610" spans="1:55" s="578" customFormat="1" ht="41.25" customHeight="1" x14ac:dyDescent="0.3">
      <c r="A610" s="870">
        <v>132</v>
      </c>
      <c r="B610" s="1379" t="s">
        <v>1239</v>
      </c>
      <c r="C610" s="1442" t="s">
        <v>99</v>
      </c>
      <c r="D610" s="1383" t="s">
        <v>1473</v>
      </c>
      <c r="E610" s="1382">
        <v>46051</v>
      </c>
      <c r="F610" s="1382">
        <v>46054</v>
      </c>
      <c r="G610" s="1383" t="s">
        <v>1280</v>
      </c>
      <c r="H610" s="1424">
        <v>1</v>
      </c>
      <c r="I610" s="1394">
        <v>3300</v>
      </c>
      <c r="J610" s="1393">
        <f t="shared" si="236"/>
        <v>3300</v>
      </c>
      <c r="K610" s="1424">
        <v>1</v>
      </c>
      <c r="L610" s="1394">
        <v>2850</v>
      </c>
      <c r="M610" s="1395">
        <f t="shared" si="237"/>
        <v>2850</v>
      </c>
      <c r="N610" s="1424">
        <v>1</v>
      </c>
      <c r="O610" s="1385">
        <v>2750</v>
      </c>
      <c r="P610" s="1395">
        <f t="shared" si="238"/>
        <v>2750</v>
      </c>
      <c r="Q610" s="1424">
        <v>13</v>
      </c>
      <c r="R610" s="1394">
        <v>190</v>
      </c>
      <c r="S610" s="1393">
        <f t="shared" si="239"/>
        <v>2470</v>
      </c>
      <c r="T610" s="1424">
        <v>13</v>
      </c>
      <c r="U610" s="1394">
        <v>190</v>
      </c>
      <c r="V610" s="1393">
        <f t="shared" si="240"/>
        <v>2470</v>
      </c>
      <c r="W610" s="1424">
        <v>13</v>
      </c>
      <c r="X610" s="1394">
        <v>190</v>
      </c>
      <c r="Y610" s="1393">
        <f t="shared" si="241"/>
        <v>2470</v>
      </c>
      <c r="Z610" s="1424">
        <v>42</v>
      </c>
      <c r="AA610" s="1396">
        <v>6</v>
      </c>
      <c r="AB610" s="1395">
        <f t="shared" si="242"/>
        <v>252</v>
      </c>
      <c r="AE610" s="539">
        <f>H610+K610+N610+Q610+T610+W610+Z610</f>
        <v>84</v>
      </c>
      <c r="AF610" s="540">
        <f>J610+M610+P610+S610+V610+Y610+AB610</f>
        <v>16562</v>
      </c>
      <c r="AG610" s="658"/>
      <c r="AH610" s="398" t="s">
        <v>2490</v>
      </c>
      <c r="AI610" s="315"/>
      <c r="AJ610" s="315"/>
      <c r="AK610" s="315"/>
      <c r="AL610" s="315"/>
      <c r="AM610" s="315"/>
      <c r="AN610" s="315"/>
      <c r="AO610" s="315"/>
      <c r="AP610" s="315"/>
      <c r="AQ610" s="315"/>
      <c r="AR610" s="315"/>
      <c r="AS610" s="315"/>
      <c r="AT610" s="315"/>
      <c r="AU610" s="315"/>
      <c r="AV610" s="315"/>
      <c r="AW610" s="315"/>
      <c r="AX610" s="315"/>
      <c r="AY610" s="315"/>
      <c r="AZ610" s="315"/>
      <c r="BA610" s="315"/>
    </row>
    <row r="611" spans="1:55" ht="39.75" customHeight="1" x14ac:dyDescent="0.25">
      <c r="A611" s="560">
        <v>406</v>
      </c>
      <c r="B611" s="261" t="s">
        <v>2491</v>
      </c>
      <c r="C611" s="1018" t="s">
        <v>102</v>
      </c>
      <c r="D611" s="1727" t="s">
        <v>1521</v>
      </c>
      <c r="E611" s="953">
        <v>46114</v>
      </c>
      <c r="F611" s="953" t="s">
        <v>2492</v>
      </c>
      <c r="G611" s="569" t="s">
        <v>336</v>
      </c>
      <c r="H611" s="556">
        <v>1</v>
      </c>
      <c r="I611" s="572">
        <v>3400</v>
      </c>
      <c r="J611" s="278">
        <f t="shared" si="236"/>
        <v>3400</v>
      </c>
      <c r="K611" s="556">
        <v>1</v>
      </c>
      <c r="L611" s="572">
        <v>3000</v>
      </c>
      <c r="M611" s="265">
        <f t="shared" si="237"/>
        <v>3000</v>
      </c>
      <c r="N611" s="556">
        <v>1</v>
      </c>
      <c r="O611" s="1237">
        <v>2900</v>
      </c>
      <c r="P611" s="288">
        <f t="shared" si="238"/>
        <v>2900</v>
      </c>
      <c r="Q611" s="556">
        <v>16</v>
      </c>
      <c r="R611" s="1237">
        <v>190</v>
      </c>
      <c r="S611" s="290">
        <f t="shared" si="239"/>
        <v>3040</v>
      </c>
      <c r="T611" s="556">
        <v>16</v>
      </c>
      <c r="U611" s="1237">
        <v>190</v>
      </c>
      <c r="V611" s="290">
        <f t="shared" si="240"/>
        <v>3040</v>
      </c>
      <c r="W611" s="556">
        <v>16</v>
      </c>
      <c r="X611" s="1237">
        <v>190</v>
      </c>
      <c r="Y611" s="290">
        <f t="shared" si="241"/>
        <v>3040</v>
      </c>
      <c r="Z611" s="556">
        <v>51</v>
      </c>
      <c r="AA611" s="290">
        <v>6</v>
      </c>
      <c r="AB611" s="290">
        <f t="shared" si="242"/>
        <v>306</v>
      </c>
      <c r="AC611" s="558">
        <f t="shared" ref="AC611:AC624" si="243">H611+K611+N611+Q611+T611+W611+Z611</f>
        <v>102</v>
      </c>
      <c r="AD611" s="540">
        <f t="shared" ref="AD611:AD624" si="244">J611+M611+P611+S611+V611+Y611+AB611</f>
        <v>18726</v>
      </c>
      <c r="AE611" s="1229"/>
      <c r="AF611" s="1004">
        <v>51</v>
      </c>
    </row>
    <row r="612" spans="1:55" ht="36.75" customHeight="1" x14ac:dyDescent="0.25">
      <c r="A612" s="1255">
        <v>407</v>
      </c>
      <c r="B612" s="261" t="s">
        <v>2491</v>
      </c>
      <c r="C612" s="1018" t="s">
        <v>99</v>
      </c>
      <c r="D612" s="1727" t="s">
        <v>515</v>
      </c>
      <c r="E612" s="953">
        <v>46118</v>
      </c>
      <c r="F612" s="953">
        <v>46121</v>
      </c>
      <c r="G612" s="569" t="s">
        <v>336</v>
      </c>
      <c r="H612" s="556">
        <v>1</v>
      </c>
      <c r="I612" s="572">
        <v>3400</v>
      </c>
      <c r="J612" s="278">
        <f t="shared" si="236"/>
        <v>3400</v>
      </c>
      <c r="K612" s="556">
        <v>1</v>
      </c>
      <c r="L612" s="572">
        <v>3000</v>
      </c>
      <c r="M612" s="265">
        <f t="shared" si="237"/>
        <v>3000</v>
      </c>
      <c r="N612" s="556">
        <v>1</v>
      </c>
      <c r="O612" s="1237">
        <v>2900</v>
      </c>
      <c r="P612" s="288">
        <f t="shared" si="238"/>
        <v>2900</v>
      </c>
      <c r="Q612" s="556">
        <v>16</v>
      </c>
      <c r="R612" s="1237">
        <v>190</v>
      </c>
      <c r="S612" s="290">
        <f t="shared" si="239"/>
        <v>3040</v>
      </c>
      <c r="T612" s="556">
        <v>16</v>
      </c>
      <c r="U612" s="1237">
        <v>190</v>
      </c>
      <c r="V612" s="290">
        <f t="shared" si="240"/>
        <v>3040</v>
      </c>
      <c r="W612" s="556">
        <v>16</v>
      </c>
      <c r="X612" s="1237">
        <v>190</v>
      </c>
      <c r="Y612" s="290">
        <f t="shared" si="241"/>
        <v>3040</v>
      </c>
      <c r="Z612" s="556">
        <v>51</v>
      </c>
      <c r="AA612" s="290">
        <v>6</v>
      </c>
      <c r="AB612" s="290">
        <f t="shared" si="242"/>
        <v>306</v>
      </c>
      <c r="AC612" s="558">
        <f t="shared" si="243"/>
        <v>102</v>
      </c>
      <c r="AD612" s="540">
        <f t="shared" si="244"/>
        <v>18726</v>
      </c>
      <c r="AE612" s="1229"/>
      <c r="AF612" s="1004">
        <v>51</v>
      </c>
    </row>
    <row r="613" spans="1:55" ht="36.75" customHeight="1" x14ac:dyDescent="0.25">
      <c r="A613" s="560">
        <v>408</v>
      </c>
      <c r="B613" s="261" t="s">
        <v>1164</v>
      </c>
      <c r="C613" s="1018" t="s">
        <v>99</v>
      </c>
      <c r="D613" s="1727" t="s">
        <v>515</v>
      </c>
      <c r="E613" s="953">
        <v>46150</v>
      </c>
      <c r="F613" s="953">
        <v>46153</v>
      </c>
      <c r="G613" s="569" t="s">
        <v>336</v>
      </c>
      <c r="H613" s="556">
        <v>1</v>
      </c>
      <c r="I613" s="572">
        <v>3400</v>
      </c>
      <c r="J613" s="278">
        <f t="shared" si="236"/>
        <v>3400</v>
      </c>
      <c r="K613" s="556">
        <v>1</v>
      </c>
      <c r="L613" s="572">
        <v>3000</v>
      </c>
      <c r="M613" s="265">
        <f t="shared" si="237"/>
        <v>3000</v>
      </c>
      <c r="N613" s="556">
        <v>1</v>
      </c>
      <c r="O613" s="1237">
        <v>2900</v>
      </c>
      <c r="P613" s="288">
        <f t="shared" si="238"/>
        <v>2900</v>
      </c>
      <c r="Q613" s="556">
        <v>19</v>
      </c>
      <c r="R613" s="1237">
        <v>190</v>
      </c>
      <c r="S613" s="290">
        <f t="shared" si="239"/>
        <v>3610</v>
      </c>
      <c r="T613" s="556">
        <v>19</v>
      </c>
      <c r="U613" s="1237">
        <v>190</v>
      </c>
      <c r="V613" s="290">
        <f t="shared" si="240"/>
        <v>3610</v>
      </c>
      <c r="W613" s="556">
        <v>19</v>
      </c>
      <c r="X613" s="1237">
        <v>190</v>
      </c>
      <c r="Y613" s="290">
        <f t="shared" si="241"/>
        <v>3610</v>
      </c>
      <c r="Z613" s="556">
        <v>60</v>
      </c>
      <c r="AA613" s="290">
        <v>6</v>
      </c>
      <c r="AB613" s="290">
        <f t="shared" si="242"/>
        <v>360</v>
      </c>
      <c r="AC613" s="558">
        <f t="shared" si="243"/>
        <v>120</v>
      </c>
      <c r="AD613" s="540">
        <f t="shared" si="244"/>
        <v>20490</v>
      </c>
      <c r="AE613" s="1229"/>
    </row>
    <row r="614" spans="1:55" ht="46.5" customHeight="1" x14ac:dyDescent="0.25">
      <c r="A614" s="1255">
        <v>409</v>
      </c>
      <c r="B614" s="261" t="s">
        <v>1912</v>
      </c>
      <c r="C614" s="1018" t="s">
        <v>99</v>
      </c>
      <c r="D614" s="1727" t="s">
        <v>1521</v>
      </c>
      <c r="E614" s="953">
        <v>46321</v>
      </c>
      <c r="F614" s="953">
        <v>46324</v>
      </c>
      <c r="G614" s="569" t="s">
        <v>336</v>
      </c>
      <c r="H614" s="556">
        <v>1</v>
      </c>
      <c r="I614" s="572">
        <v>3400</v>
      </c>
      <c r="J614" s="278">
        <f t="shared" si="236"/>
        <v>3400</v>
      </c>
      <c r="K614" s="556">
        <v>1</v>
      </c>
      <c r="L614" s="572">
        <v>3000</v>
      </c>
      <c r="M614" s="265">
        <f t="shared" si="237"/>
        <v>3000</v>
      </c>
      <c r="N614" s="556">
        <v>1</v>
      </c>
      <c r="O614" s="1237">
        <v>2900</v>
      </c>
      <c r="P614" s="288">
        <f t="shared" si="238"/>
        <v>2900</v>
      </c>
      <c r="Q614" s="556">
        <v>16</v>
      </c>
      <c r="R614" s="1237">
        <v>190</v>
      </c>
      <c r="S614" s="290">
        <f t="shared" si="239"/>
        <v>3040</v>
      </c>
      <c r="T614" s="556">
        <v>16</v>
      </c>
      <c r="U614" s="1237">
        <v>190</v>
      </c>
      <c r="V614" s="290">
        <f t="shared" si="240"/>
        <v>3040</v>
      </c>
      <c r="W614" s="556">
        <v>16</v>
      </c>
      <c r="X614" s="1237">
        <v>190</v>
      </c>
      <c r="Y614" s="290">
        <f t="shared" si="241"/>
        <v>3040</v>
      </c>
      <c r="Z614" s="556">
        <v>51</v>
      </c>
      <c r="AA614" s="290">
        <v>6</v>
      </c>
      <c r="AB614" s="290">
        <f t="shared" si="242"/>
        <v>306</v>
      </c>
      <c r="AC614" s="558">
        <f t="shared" si="243"/>
        <v>102</v>
      </c>
      <c r="AD614" s="540">
        <f t="shared" si="244"/>
        <v>18726</v>
      </c>
      <c r="AE614" s="1229"/>
    </row>
    <row r="615" spans="1:55" ht="46.5" customHeight="1" x14ac:dyDescent="0.25">
      <c r="A615" s="560">
        <v>410</v>
      </c>
      <c r="B615" s="261" t="s">
        <v>1912</v>
      </c>
      <c r="C615" s="1018" t="s">
        <v>99</v>
      </c>
      <c r="D615" s="1727" t="s">
        <v>1521</v>
      </c>
      <c r="E615" s="953">
        <v>46317</v>
      </c>
      <c r="F615" s="953">
        <v>46320</v>
      </c>
      <c r="G615" s="569" t="s">
        <v>336</v>
      </c>
      <c r="H615" s="556">
        <v>1</v>
      </c>
      <c r="I615" s="572">
        <v>3400</v>
      </c>
      <c r="J615" s="278">
        <f t="shared" si="236"/>
        <v>3400</v>
      </c>
      <c r="K615" s="556">
        <v>1</v>
      </c>
      <c r="L615" s="572">
        <v>3000</v>
      </c>
      <c r="M615" s="265">
        <f t="shared" si="237"/>
        <v>3000</v>
      </c>
      <c r="N615" s="556">
        <v>1</v>
      </c>
      <c r="O615" s="1237">
        <v>2900</v>
      </c>
      <c r="P615" s="288">
        <f t="shared" si="238"/>
        <v>2900</v>
      </c>
      <c r="Q615" s="556">
        <v>16</v>
      </c>
      <c r="R615" s="1237">
        <v>190</v>
      </c>
      <c r="S615" s="290">
        <f t="shared" si="239"/>
        <v>3040</v>
      </c>
      <c r="T615" s="556">
        <v>16</v>
      </c>
      <c r="U615" s="1237">
        <v>190</v>
      </c>
      <c r="V615" s="290">
        <f t="shared" si="240"/>
        <v>3040</v>
      </c>
      <c r="W615" s="556">
        <v>16</v>
      </c>
      <c r="X615" s="1237">
        <v>190</v>
      </c>
      <c r="Y615" s="290">
        <f t="shared" si="241"/>
        <v>3040</v>
      </c>
      <c r="Z615" s="556">
        <v>51</v>
      </c>
      <c r="AA615" s="290">
        <v>6</v>
      </c>
      <c r="AB615" s="290">
        <f t="shared" si="242"/>
        <v>306</v>
      </c>
      <c r="AC615" s="558">
        <f t="shared" si="243"/>
        <v>102</v>
      </c>
      <c r="AD615" s="540">
        <f t="shared" si="244"/>
        <v>18726</v>
      </c>
      <c r="AE615" s="1229"/>
    </row>
    <row r="616" spans="1:55" ht="46.5" customHeight="1" x14ac:dyDescent="0.25">
      <c r="A616" s="1255">
        <v>411</v>
      </c>
      <c r="B616" s="261" t="s">
        <v>1164</v>
      </c>
      <c r="C616" s="1018" t="s">
        <v>99</v>
      </c>
      <c r="D616" s="1727" t="s">
        <v>2496</v>
      </c>
      <c r="E616" s="953">
        <v>46181</v>
      </c>
      <c r="F616" s="953">
        <v>46184</v>
      </c>
      <c r="G616" s="569" t="s">
        <v>336</v>
      </c>
      <c r="H616" s="556">
        <v>1</v>
      </c>
      <c r="I616" s="572">
        <v>3400</v>
      </c>
      <c r="J616" s="278">
        <f t="shared" si="236"/>
        <v>3400</v>
      </c>
      <c r="K616" s="556">
        <v>1</v>
      </c>
      <c r="L616" s="572">
        <v>3000</v>
      </c>
      <c r="M616" s="265">
        <f t="shared" si="237"/>
        <v>3000</v>
      </c>
      <c r="N616" s="556">
        <v>1</v>
      </c>
      <c r="O616" s="1237">
        <v>2900</v>
      </c>
      <c r="P616" s="288">
        <f t="shared" si="238"/>
        <v>2900</v>
      </c>
      <c r="Q616" s="556">
        <v>19</v>
      </c>
      <c r="R616" s="1237">
        <v>190</v>
      </c>
      <c r="S616" s="290">
        <f t="shared" si="239"/>
        <v>3610</v>
      </c>
      <c r="T616" s="556">
        <v>19</v>
      </c>
      <c r="U616" s="1237">
        <v>190</v>
      </c>
      <c r="V616" s="290">
        <f t="shared" si="240"/>
        <v>3610</v>
      </c>
      <c r="W616" s="556">
        <v>19</v>
      </c>
      <c r="X616" s="1237">
        <v>190</v>
      </c>
      <c r="Y616" s="290">
        <f t="shared" si="241"/>
        <v>3610</v>
      </c>
      <c r="Z616" s="556">
        <v>60</v>
      </c>
      <c r="AA616" s="290">
        <v>6</v>
      </c>
      <c r="AB616" s="290">
        <f t="shared" si="242"/>
        <v>360</v>
      </c>
      <c r="AC616" s="558">
        <f t="shared" si="243"/>
        <v>120</v>
      </c>
      <c r="AD616" s="540">
        <f t="shared" si="244"/>
        <v>20490</v>
      </c>
      <c r="AE616" s="1229"/>
      <c r="AF616" s="1004">
        <v>42</v>
      </c>
    </row>
    <row r="617" spans="1:55" ht="46.5" customHeight="1" x14ac:dyDescent="0.25">
      <c r="A617" s="560">
        <v>412</v>
      </c>
      <c r="B617" s="261" t="s">
        <v>2494</v>
      </c>
      <c r="C617" s="1018" t="s">
        <v>99</v>
      </c>
      <c r="D617" s="1727" t="s">
        <v>2495</v>
      </c>
      <c r="E617" s="953">
        <v>46176</v>
      </c>
      <c r="F617" s="953">
        <v>46179</v>
      </c>
      <c r="G617" s="569" t="s">
        <v>336</v>
      </c>
      <c r="H617" s="556">
        <v>1</v>
      </c>
      <c r="I617" s="572">
        <v>3400</v>
      </c>
      <c r="J617" s="278">
        <f t="shared" si="236"/>
        <v>3400</v>
      </c>
      <c r="K617" s="556">
        <v>1</v>
      </c>
      <c r="L617" s="572">
        <v>3000</v>
      </c>
      <c r="M617" s="265">
        <f t="shared" si="237"/>
        <v>3000</v>
      </c>
      <c r="N617" s="556">
        <v>1</v>
      </c>
      <c r="O617" s="1237">
        <v>2900</v>
      </c>
      <c r="P617" s="288">
        <f t="shared" si="238"/>
        <v>2900</v>
      </c>
      <c r="Q617" s="556">
        <v>19</v>
      </c>
      <c r="R617" s="1237">
        <v>190</v>
      </c>
      <c r="S617" s="290">
        <f t="shared" si="239"/>
        <v>3610</v>
      </c>
      <c r="T617" s="556">
        <v>19</v>
      </c>
      <c r="U617" s="1237">
        <v>190</v>
      </c>
      <c r="V617" s="290">
        <f t="shared" si="240"/>
        <v>3610</v>
      </c>
      <c r="W617" s="556">
        <v>19</v>
      </c>
      <c r="X617" s="1237">
        <v>190</v>
      </c>
      <c r="Y617" s="290">
        <f t="shared" si="241"/>
        <v>3610</v>
      </c>
      <c r="Z617" s="556">
        <v>60</v>
      </c>
      <c r="AA617" s="290">
        <v>6</v>
      </c>
      <c r="AB617" s="290">
        <f t="shared" si="242"/>
        <v>360</v>
      </c>
      <c r="AC617" s="558">
        <f t="shared" si="243"/>
        <v>120</v>
      </c>
      <c r="AD617" s="540">
        <f t="shared" si="244"/>
        <v>20490</v>
      </c>
      <c r="AE617" s="1229"/>
      <c r="AF617" s="1004">
        <v>42</v>
      </c>
    </row>
    <row r="618" spans="1:55" ht="46.5" customHeight="1" x14ac:dyDescent="0.25">
      <c r="A618" s="1255">
        <v>413</v>
      </c>
      <c r="B618" s="261" t="s">
        <v>1164</v>
      </c>
      <c r="C618" s="1018" t="s">
        <v>99</v>
      </c>
      <c r="D618" s="1727" t="s">
        <v>2493</v>
      </c>
      <c r="E618" s="953">
        <v>46143</v>
      </c>
      <c r="F618" s="953">
        <v>46146</v>
      </c>
      <c r="G618" s="569" t="s">
        <v>336</v>
      </c>
      <c r="H618" s="556">
        <v>1</v>
      </c>
      <c r="I618" s="572">
        <v>3400</v>
      </c>
      <c r="J618" s="278">
        <f t="shared" si="236"/>
        <v>3400</v>
      </c>
      <c r="K618" s="556">
        <v>1</v>
      </c>
      <c r="L618" s="572">
        <v>3000</v>
      </c>
      <c r="M618" s="265">
        <f t="shared" si="237"/>
        <v>3000</v>
      </c>
      <c r="N618" s="556">
        <v>1</v>
      </c>
      <c r="O618" s="1237">
        <v>2900</v>
      </c>
      <c r="P618" s="288">
        <f t="shared" si="238"/>
        <v>2900</v>
      </c>
      <c r="Q618" s="556">
        <v>19</v>
      </c>
      <c r="R618" s="1237">
        <v>190</v>
      </c>
      <c r="S618" s="290">
        <f t="shared" si="239"/>
        <v>3610</v>
      </c>
      <c r="T618" s="556">
        <v>19</v>
      </c>
      <c r="U618" s="1237">
        <v>190</v>
      </c>
      <c r="V618" s="290">
        <f t="shared" si="240"/>
        <v>3610</v>
      </c>
      <c r="W618" s="556">
        <v>19</v>
      </c>
      <c r="X618" s="1237">
        <v>190</v>
      </c>
      <c r="Y618" s="290">
        <f t="shared" si="241"/>
        <v>3610</v>
      </c>
      <c r="Z618" s="556">
        <v>60</v>
      </c>
      <c r="AA618" s="290">
        <v>6</v>
      </c>
      <c r="AB618" s="290">
        <f t="shared" si="242"/>
        <v>360</v>
      </c>
      <c r="AC618" s="558">
        <f t="shared" si="243"/>
        <v>120</v>
      </c>
      <c r="AD618" s="540">
        <f t="shared" si="244"/>
        <v>20490</v>
      </c>
      <c r="AE618" s="1229"/>
      <c r="AF618" s="1004">
        <v>60</v>
      </c>
    </row>
    <row r="619" spans="1:55" ht="46.5" customHeight="1" x14ac:dyDescent="0.25">
      <c r="A619" s="560">
        <v>414</v>
      </c>
      <c r="B619" s="261" t="s">
        <v>1164</v>
      </c>
      <c r="C619" s="1018" t="s">
        <v>99</v>
      </c>
      <c r="D619" s="1727" t="s">
        <v>515</v>
      </c>
      <c r="E619" s="953">
        <v>46156</v>
      </c>
      <c r="F619" s="953">
        <v>46159</v>
      </c>
      <c r="G619" s="569" t="s">
        <v>336</v>
      </c>
      <c r="H619" s="556">
        <v>1</v>
      </c>
      <c r="I619" s="572">
        <v>3400</v>
      </c>
      <c r="J619" s="278">
        <f t="shared" si="236"/>
        <v>3400</v>
      </c>
      <c r="K619" s="556">
        <v>1</v>
      </c>
      <c r="L619" s="572">
        <v>3000</v>
      </c>
      <c r="M619" s="265">
        <f t="shared" si="237"/>
        <v>3000</v>
      </c>
      <c r="N619" s="556">
        <v>1</v>
      </c>
      <c r="O619" s="1237">
        <v>2900</v>
      </c>
      <c r="P619" s="288">
        <f t="shared" si="238"/>
        <v>2900</v>
      </c>
      <c r="Q619" s="556">
        <v>16</v>
      </c>
      <c r="R619" s="1237">
        <v>190</v>
      </c>
      <c r="S619" s="290">
        <f t="shared" si="239"/>
        <v>3040</v>
      </c>
      <c r="T619" s="556">
        <v>16</v>
      </c>
      <c r="U619" s="1237">
        <v>190</v>
      </c>
      <c r="V619" s="290">
        <f t="shared" si="240"/>
        <v>3040</v>
      </c>
      <c r="W619" s="556">
        <v>16</v>
      </c>
      <c r="X619" s="1237">
        <v>190</v>
      </c>
      <c r="Y619" s="290">
        <f t="shared" si="241"/>
        <v>3040</v>
      </c>
      <c r="Z619" s="556">
        <v>51</v>
      </c>
      <c r="AA619" s="290">
        <v>6</v>
      </c>
      <c r="AB619" s="290">
        <f t="shared" si="242"/>
        <v>306</v>
      </c>
      <c r="AC619" s="558">
        <f t="shared" si="243"/>
        <v>102</v>
      </c>
      <c r="AD619" s="540">
        <f t="shared" si="244"/>
        <v>18726</v>
      </c>
      <c r="AE619" s="1229"/>
      <c r="AF619" s="1004">
        <v>60</v>
      </c>
    </row>
    <row r="620" spans="1:55" ht="46.5" customHeight="1" x14ac:dyDescent="0.25">
      <c r="A620" s="1255">
        <v>415</v>
      </c>
      <c r="B620" s="261" t="s">
        <v>1281</v>
      </c>
      <c r="C620" s="1018" t="s">
        <v>99</v>
      </c>
      <c r="D620" s="1727" t="s">
        <v>2497</v>
      </c>
      <c r="E620" s="953">
        <v>46285</v>
      </c>
      <c r="F620" s="953">
        <v>46288</v>
      </c>
      <c r="G620" s="569" t="s">
        <v>336</v>
      </c>
      <c r="H620" s="556">
        <v>1</v>
      </c>
      <c r="I620" s="572">
        <v>3400</v>
      </c>
      <c r="J620" s="278">
        <f t="shared" si="236"/>
        <v>3400</v>
      </c>
      <c r="K620" s="556">
        <v>1</v>
      </c>
      <c r="L620" s="572">
        <v>3000</v>
      </c>
      <c r="M620" s="265">
        <f t="shared" si="237"/>
        <v>3000</v>
      </c>
      <c r="N620" s="556">
        <v>1</v>
      </c>
      <c r="O620" s="1237">
        <v>2900</v>
      </c>
      <c r="P620" s="288">
        <f t="shared" si="238"/>
        <v>2900</v>
      </c>
      <c r="Q620" s="556">
        <v>13</v>
      </c>
      <c r="R620" s="1237">
        <v>190</v>
      </c>
      <c r="S620" s="290">
        <f t="shared" si="239"/>
        <v>2470</v>
      </c>
      <c r="T620" s="556">
        <v>13</v>
      </c>
      <c r="U620" s="1237">
        <v>190</v>
      </c>
      <c r="V620" s="290">
        <f t="shared" si="240"/>
        <v>2470</v>
      </c>
      <c r="W620" s="556">
        <v>13</v>
      </c>
      <c r="X620" s="1237">
        <v>190</v>
      </c>
      <c r="Y620" s="290">
        <f t="shared" si="241"/>
        <v>2470</v>
      </c>
      <c r="Z620" s="556">
        <v>39</v>
      </c>
      <c r="AA620" s="290">
        <v>6</v>
      </c>
      <c r="AB620" s="290">
        <f t="shared" si="242"/>
        <v>234</v>
      </c>
      <c r="AC620" s="558">
        <f t="shared" si="243"/>
        <v>81</v>
      </c>
      <c r="AD620" s="540">
        <f t="shared" si="244"/>
        <v>16944</v>
      </c>
      <c r="AE620" s="1229"/>
    </row>
    <row r="621" spans="1:55" s="1016" customFormat="1" ht="27.75" customHeight="1" x14ac:dyDescent="0.25">
      <c r="A621" s="560">
        <v>416</v>
      </c>
      <c r="B621" s="261" t="s">
        <v>1281</v>
      </c>
      <c r="C621" s="1018" t="s">
        <v>99</v>
      </c>
      <c r="D621" s="1727" t="s">
        <v>506</v>
      </c>
      <c r="E621" s="953">
        <v>46280</v>
      </c>
      <c r="F621" s="953">
        <v>46283</v>
      </c>
      <c r="G621" s="569" t="s">
        <v>336</v>
      </c>
      <c r="H621" s="556">
        <v>1</v>
      </c>
      <c r="I621" s="572">
        <v>3400</v>
      </c>
      <c r="J621" s="278">
        <f t="shared" si="236"/>
        <v>3400</v>
      </c>
      <c r="K621" s="556">
        <v>1</v>
      </c>
      <c r="L621" s="572">
        <v>3000</v>
      </c>
      <c r="M621" s="265">
        <f t="shared" si="237"/>
        <v>3000</v>
      </c>
      <c r="N621" s="556">
        <v>1</v>
      </c>
      <c r="O621" s="1237">
        <v>2900</v>
      </c>
      <c r="P621" s="288">
        <f t="shared" si="238"/>
        <v>2900</v>
      </c>
      <c r="Q621" s="556">
        <v>13</v>
      </c>
      <c r="R621" s="1237">
        <v>190</v>
      </c>
      <c r="S621" s="290">
        <f t="shared" si="239"/>
        <v>2470</v>
      </c>
      <c r="T621" s="556">
        <v>13</v>
      </c>
      <c r="U621" s="1237">
        <v>190</v>
      </c>
      <c r="V621" s="290">
        <f t="shared" si="240"/>
        <v>2470</v>
      </c>
      <c r="W621" s="556">
        <v>13</v>
      </c>
      <c r="X621" s="1237">
        <v>190</v>
      </c>
      <c r="Y621" s="290">
        <f t="shared" si="241"/>
        <v>2470</v>
      </c>
      <c r="Z621" s="556">
        <v>39</v>
      </c>
      <c r="AA621" s="290">
        <v>6</v>
      </c>
      <c r="AB621" s="290">
        <f t="shared" si="242"/>
        <v>234</v>
      </c>
      <c r="AC621" s="558">
        <f t="shared" si="243"/>
        <v>81</v>
      </c>
      <c r="AD621" s="540">
        <f t="shared" si="244"/>
        <v>16944</v>
      </c>
      <c r="AE621" s="1229"/>
      <c r="AF621" s="1004"/>
      <c r="AJ621" s="934"/>
      <c r="AK621" s="934"/>
      <c r="AL621" s="934"/>
      <c r="AM621" s="934"/>
      <c r="AN621" s="934"/>
      <c r="AO621" s="934"/>
      <c r="AP621" s="934"/>
      <c r="AQ621" s="934"/>
      <c r="AR621" s="934"/>
      <c r="AS621" s="934"/>
      <c r="AT621" s="934"/>
      <c r="AU621" s="934"/>
      <c r="AV621" s="934"/>
      <c r="AW621" s="934"/>
      <c r="AX621" s="934"/>
      <c r="AY621" s="934"/>
      <c r="AZ621" s="934"/>
      <c r="BA621" s="934"/>
      <c r="BB621" s="934"/>
      <c r="BC621" s="934"/>
    </row>
    <row r="622" spans="1:55" ht="46.5" customHeight="1" x14ac:dyDescent="0.25">
      <c r="A622" s="1255">
        <v>417</v>
      </c>
      <c r="B622" s="261" t="s">
        <v>1281</v>
      </c>
      <c r="C622" s="1018" t="s">
        <v>99</v>
      </c>
      <c r="D622" s="1727" t="s">
        <v>828</v>
      </c>
      <c r="E622" s="953">
        <v>46219</v>
      </c>
      <c r="F622" s="953">
        <v>46222</v>
      </c>
      <c r="G622" s="569" t="s">
        <v>336</v>
      </c>
      <c r="H622" s="556">
        <v>1</v>
      </c>
      <c r="I622" s="572">
        <v>3400</v>
      </c>
      <c r="J622" s="278">
        <f t="shared" si="236"/>
        <v>3400</v>
      </c>
      <c r="K622" s="556">
        <v>1</v>
      </c>
      <c r="L622" s="572">
        <v>3000</v>
      </c>
      <c r="M622" s="265">
        <f t="shared" si="237"/>
        <v>3000</v>
      </c>
      <c r="N622" s="556">
        <v>1</v>
      </c>
      <c r="O622" s="1237">
        <v>2900</v>
      </c>
      <c r="P622" s="288">
        <f t="shared" si="238"/>
        <v>2900</v>
      </c>
      <c r="Q622" s="556">
        <v>13</v>
      </c>
      <c r="R622" s="1237">
        <v>190</v>
      </c>
      <c r="S622" s="290">
        <f t="shared" si="239"/>
        <v>2470</v>
      </c>
      <c r="T622" s="556">
        <v>13</v>
      </c>
      <c r="U622" s="1237">
        <v>190</v>
      </c>
      <c r="V622" s="290">
        <f t="shared" si="240"/>
        <v>2470</v>
      </c>
      <c r="W622" s="556">
        <v>13</v>
      </c>
      <c r="X622" s="1237">
        <v>190</v>
      </c>
      <c r="Y622" s="290">
        <f t="shared" si="241"/>
        <v>2470</v>
      </c>
      <c r="Z622" s="556">
        <v>39</v>
      </c>
      <c r="AA622" s="290">
        <v>6</v>
      </c>
      <c r="AB622" s="290">
        <f t="shared" si="242"/>
        <v>234</v>
      </c>
      <c r="AC622" s="558">
        <f t="shared" si="243"/>
        <v>81</v>
      </c>
      <c r="AD622" s="540">
        <f t="shared" si="244"/>
        <v>16944</v>
      </c>
      <c r="AE622" s="1229"/>
      <c r="AG622" s="934"/>
      <c r="AH622" s="934"/>
      <c r="AI622" s="934"/>
    </row>
    <row r="623" spans="1:55" ht="46.5" customHeight="1" x14ac:dyDescent="0.25">
      <c r="A623" s="560">
        <v>418</v>
      </c>
      <c r="B623" s="261" t="s">
        <v>1281</v>
      </c>
      <c r="C623" s="1018" t="s">
        <v>99</v>
      </c>
      <c r="D623" s="1727" t="s">
        <v>827</v>
      </c>
      <c r="E623" s="953">
        <v>46205</v>
      </c>
      <c r="F623" s="953">
        <v>46208</v>
      </c>
      <c r="G623" s="569" t="s">
        <v>336</v>
      </c>
      <c r="H623" s="556">
        <v>1</v>
      </c>
      <c r="I623" s="572">
        <v>3400</v>
      </c>
      <c r="J623" s="278">
        <f t="shared" si="236"/>
        <v>3400</v>
      </c>
      <c r="K623" s="556">
        <v>1</v>
      </c>
      <c r="L623" s="572">
        <v>3000</v>
      </c>
      <c r="M623" s="265">
        <f t="shared" si="237"/>
        <v>3000</v>
      </c>
      <c r="N623" s="556">
        <v>1</v>
      </c>
      <c r="O623" s="1237">
        <v>2900</v>
      </c>
      <c r="P623" s="288">
        <f t="shared" si="238"/>
        <v>2900</v>
      </c>
      <c r="Q623" s="556">
        <v>13</v>
      </c>
      <c r="R623" s="1237">
        <v>190</v>
      </c>
      <c r="S623" s="290">
        <f t="shared" si="239"/>
        <v>2470</v>
      </c>
      <c r="T623" s="556">
        <v>13</v>
      </c>
      <c r="U623" s="1237">
        <v>190</v>
      </c>
      <c r="V623" s="290">
        <f t="shared" si="240"/>
        <v>2470</v>
      </c>
      <c r="W623" s="556">
        <v>13</v>
      </c>
      <c r="X623" s="1237">
        <v>190</v>
      </c>
      <c r="Y623" s="290">
        <f t="shared" si="241"/>
        <v>2470</v>
      </c>
      <c r="Z623" s="556">
        <v>42</v>
      </c>
      <c r="AA623" s="290">
        <v>6</v>
      </c>
      <c r="AB623" s="290">
        <f t="shared" si="242"/>
        <v>252</v>
      </c>
      <c r="AC623" s="558">
        <f t="shared" si="243"/>
        <v>84</v>
      </c>
      <c r="AD623" s="540">
        <f t="shared" si="244"/>
        <v>16962</v>
      </c>
      <c r="AE623" s="1229"/>
      <c r="AG623" s="934"/>
      <c r="AH623" s="934" t="s">
        <v>2296</v>
      </c>
      <c r="AI623" s="934"/>
    </row>
    <row r="624" spans="1:55" ht="46.5" customHeight="1" x14ac:dyDescent="0.25">
      <c r="A624" s="1255">
        <v>419</v>
      </c>
      <c r="B624" s="261" t="s">
        <v>1164</v>
      </c>
      <c r="C624" s="1018" t="s">
        <v>99</v>
      </c>
      <c r="D624" s="1727" t="s">
        <v>2498</v>
      </c>
      <c r="E624" s="953">
        <v>46094</v>
      </c>
      <c r="F624" s="953">
        <v>46097</v>
      </c>
      <c r="G624" s="569" t="s">
        <v>336</v>
      </c>
      <c r="H624" s="556">
        <v>1</v>
      </c>
      <c r="I624" s="572">
        <v>3400</v>
      </c>
      <c r="J624" s="278">
        <f t="shared" si="236"/>
        <v>3400</v>
      </c>
      <c r="K624" s="556">
        <v>1</v>
      </c>
      <c r="L624" s="572">
        <v>3000</v>
      </c>
      <c r="M624" s="265">
        <f t="shared" si="237"/>
        <v>3000</v>
      </c>
      <c r="N624" s="556">
        <v>1</v>
      </c>
      <c r="O624" s="1237">
        <v>2900</v>
      </c>
      <c r="P624" s="288">
        <f t="shared" si="238"/>
        <v>2900</v>
      </c>
      <c r="Q624" s="556">
        <v>19</v>
      </c>
      <c r="R624" s="1237">
        <v>190</v>
      </c>
      <c r="S624" s="290">
        <f t="shared" si="239"/>
        <v>3610</v>
      </c>
      <c r="T624" s="556">
        <v>19</v>
      </c>
      <c r="U624" s="1237">
        <v>190</v>
      </c>
      <c r="V624" s="290">
        <f t="shared" si="240"/>
        <v>3610</v>
      </c>
      <c r="W624" s="556">
        <v>19</v>
      </c>
      <c r="X624" s="1237">
        <v>190</v>
      </c>
      <c r="Y624" s="290">
        <f t="shared" si="241"/>
        <v>3610</v>
      </c>
      <c r="Z624" s="556">
        <v>60</v>
      </c>
      <c r="AA624" s="290">
        <v>6</v>
      </c>
      <c r="AB624" s="290">
        <f t="shared" si="242"/>
        <v>360</v>
      </c>
      <c r="AC624" s="558">
        <f t="shared" si="243"/>
        <v>120</v>
      </c>
      <c r="AD624" s="540">
        <f t="shared" si="244"/>
        <v>20490</v>
      </c>
      <c r="AE624" s="1229"/>
      <c r="AG624" s="934"/>
      <c r="AH624" s="934"/>
      <c r="AI624" s="934"/>
    </row>
    <row r="625" spans="1:56" ht="46.5" customHeight="1" x14ac:dyDescent="0.25">
      <c r="A625" s="321"/>
      <c r="B625" s="1233" t="s">
        <v>865</v>
      </c>
      <c r="C625" s="300"/>
      <c r="D625" s="1706"/>
      <c r="E625" s="1043"/>
      <c r="F625" s="1043"/>
      <c r="G625" s="1596"/>
      <c r="H625" s="324"/>
      <c r="I625" s="301"/>
      <c r="J625" s="276"/>
      <c r="K625" s="324"/>
      <c r="L625" s="301"/>
      <c r="M625" s="276"/>
      <c r="N625" s="324"/>
      <c r="O625" s="301"/>
      <c r="P625" s="276"/>
      <c r="Q625" s="324"/>
      <c r="R625" s="487"/>
      <c r="S625" s="1251"/>
      <c r="T625" s="324"/>
      <c r="U625" s="487"/>
      <c r="V625" s="1251"/>
      <c r="W625" s="324"/>
      <c r="X625" s="487"/>
      <c r="Y625" s="1251"/>
      <c r="Z625" s="647"/>
      <c r="AA625" s="1251"/>
      <c r="AB625" s="1251"/>
      <c r="AC625" s="486"/>
      <c r="AD625" s="540"/>
      <c r="AE625" s="276"/>
      <c r="AF625" s="1016"/>
      <c r="AG625" s="934"/>
      <c r="AH625" s="934"/>
      <c r="AI625" s="934"/>
    </row>
    <row r="626" spans="1:56" s="367" customFormat="1" ht="46.5" customHeight="1" x14ac:dyDescent="0.3">
      <c r="A626" s="870">
        <v>137</v>
      </c>
      <c r="B626" s="1379" t="s">
        <v>2466</v>
      </c>
      <c r="C626" s="1442" t="s">
        <v>102</v>
      </c>
      <c r="D626" s="1383" t="s">
        <v>2467</v>
      </c>
      <c r="E626" s="1382">
        <v>46077</v>
      </c>
      <c r="F626" s="1382">
        <v>46080</v>
      </c>
      <c r="G626" s="1382" t="s">
        <v>1145</v>
      </c>
      <c r="H626" s="1424"/>
      <c r="I626" s="1394"/>
      <c r="J626" s="1393"/>
      <c r="K626" s="1424"/>
      <c r="L626" s="1394"/>
      <c r="M626" s="1395"/>
      <c r="N626" s="1424"/>
      <c r="O626" s="1396"/>
      <c r="P626" s="1395"/>
      <c r="Q626" s="1424">
        <v>13</v>
      </c>
      <c r="R626" s="1385">
        <v>190</v>
      </c>
      <c r="S626" s="1386">
        <f t="shared" ref="S626:S640" si="245">Q626*R626</f>
        <v>2470</v>
      </c>
      <c r="T626" s="1424">
        <v>13</v>
      </c>
      <c r="U626" s="1385">
        <v>190</v>
      </c>
      <c r="V626" s="1386">
        <f t="shared" ref="V626:V640" si="246">T626*U626</f>
        <v>2470</v>
      </c>
      <c r="W626" s="1424">
        <v>13</v>
      </c>
      <c r="X626" s="1385">
        <v>190</v>
      </c>
      <c r="Y626" s="1386">
        <f t="shared" ref="Y626:Y640" si="247">W626*X626</f>
        <v>2470</v>
      </c>
      <c r="Z626" s="1406">
        <v>51</v>
      </c>
      <c r="AA626" s="1386">
        <v>6</v>
      </c>
      <c r="AB626" s="1386">
        <f t="shared" ref="AB626:AB640" si="248">Z626*AA626</f>
        <v>306</v>
      </c>
      <c r="AE626" s="539">
        <f>H626+K626+N626+Q626+T626+W626+Z626</f>
        <v>90</v>
      </c>
      <c r="AF626" s="540">
        <f>J626+M626+P626+S626+V626+Y626+AB626</f>
        <v>7716</v>
      </c>
      <c r="AG626" s="791"/>
      <c r="AH626" s="367" t="s">
        <v>2296</v>
      </c>
      <c r="AL626" s="790"/>
      <c r="AO626" s="533"/>
      <c r="AP626" s="315"/>
      <c r="AQ626" s="315"/>
      <c r="AR626" s="315"/>
      <c r="AS626" s="315"/>
      <c r="AT626" s="315"/>
      <c r="AU626" s="315"/>
      <c r="AV626" s="315"/>
      <c r="AW626" s="315"/>
      <c r="AX626" s="315"/>
      <c r="AY626" s="315"/>
      <c r="AZ626" s="315"/>
      <c r="BA626" s="315"/>
      <c r="BB626" s="413"/>
    </row>
    <row r="627" spans="1:56" s="312" customFormat="1" ht="46.5" customHeight="1" x14ac:dyDescent="0.3">
      <c r="A627" s="280">
        <v>138</v>
      </c>
      <c r="B627" s="1409" t="s">
        <v>180</v>
      </c>
      <c r="C627" s="1463" t="s">
        <v>102</v>
      </c>
      <c r="D627" s="1481" t="s">
        <v>1803</v>
      </c>
      <c r="E627" s="1511">
        <v>46072</v>
      </c>
      <c r="F627" s="1511">
        <v>46076</v>
      </c>
      <c r="G627" s="1428" t="s">
        <v>2465</v>
      </c>
      <c r="H627" s="1448"/>
      <c r="I627" s="1411"/>
      <c r="J627" s="1482"/>
      <c r="K627" s="1448"/>
      <c r="L627" s="1411"/>
      <c r="M627" s="1412"/>
      <c r="N627" s="1448"/>
      <c r="O627" s="1414"/>
      <c r="P627" s="1412"/>
      <c r="Q627" s="1448">
        <v>21</v>
      </c>
      <c r="R627" s="1415">
        <v>190</v>
      </c>
      <c r="S627" s="1416">
        <f t="shared" si="245"/>
        <v>3990</v>
      </c>
      <c r="T627" s="1448">
        <v>21</v>
      </c>
      <c r="U627" s="1415">
        <v>190</v>
      </c>
      <c r="V627" s="1416">
        <f t="shared" si="246"/>
        <v>3990</v>
      </c>
      <c r="W627" s="1448">
        <v>21</v>
      </c>
      <c r="X627" s="1415">
        <v>190</v>
      </c>
      <c r="Y627" s="1416">
        <f t="shared" si="247"/>
        <v>3990</v>
      </c>
      <c r="Z627" s="1413">
        <v>84</v>
      </c>
      <c r="AA627" s="1416">
        <v>6</v>
      </c>
      <c r="AB627" s="1416">
        <f t="shared" si="248"/>
        <v>504</v>
      </c>
      <c r="AE627" s="561">
        <f>H627+K627+N627+Q627+T627+W627+Z627</f>
        <v>147</v>
      </c>
      <c r="AF627" s="782">
        <f>J627+M627+P627+S627+V627+Y627+AB627</f>
        <v>12474</v>
      </c>
      <c r="AG627" s="658"/>
      <c r="AH627" s="398" t="s">
        <v>2296</v>
      </c>
      <c r="AL627" s="884"/>
      <c r="AM627" s="315"/>
      <c r="AN627" s="398"/>
      <c r="AO627" s="315"/>
      <c r="AP627" s="315"/>
      <c r="AQ627" s="315"/>
      <c r="AR627" s="315"/>
      <c r="AS627" s="315"/>
      <c r="AT627" s="315"/>
      <c r="AU627" s="315"/>
      <c r="AV627" s="315"/>
      <c r="AW627" s="315"/>
      <c r="AX627" s="315"/>
      <c r="AY627" s="315"/>
      <c r="AZ627" s="315"/>
      <c r="BA627" s="315"/>
    </row>
    <row r="628" spans="1:56" s="367" customFormat="1" ht="46.5" customHeight="1" x14ac:dyDescent="0.3">
      <c r="A628" s="870">
        <v>139</v>
      </c>
      <c r="B628" s="1379" t="s">
        <v>1799</v>
      </c>
      <c r="C628" s="1379" t="s">
        <v>101</v>
      </c>
      <c r="D628" s="1383" t="s">
        <v>1798</v>
      </c>
      <c r="E628" s="1382">
        <v>46041</v>
      </c>
      <c r="F628" s="1382">
        <v>46045</v>
      </c>
      <c r="G628" s="1382" t="s">
        <v>1145</v>
      </c>
      <c r="H628" s="1406"/>
      <c r="I628" s="1394"/>
      <c r="J628" s="1393"/>
      <c r="K628" s="1406"/>
      <c r="L628" s="1394"/>
      <c r="M628" s="1395"/>
      <c r="N628" s="1406"/>
      <c r="O628" s="1394"/>
      <c r="P628" s="1395"/>
      <c r="Q628" s="1406">
        <v>7</v>
      </c>
      <c r="R628" s="1385">
        <v>190</v>
      </c>
      <c r="S628" s="1386">
        <f t="shared" si="245"/>
        <v>1330</v>
      </c>
      <c r="T628" s="1406">
        <v>7</v>
      </c>
      <c r="U628" s="1385">
        <v>190</v>
      </c>
      <c r="V628" s="1386">
        <f t="shared" si="246"/>
        <v>1330</v>
      </c>
      <c r="W628" s="1406">
        <v>7</v>
      </c>
      <c r="X628" s="1385">
        <v>190</v>
      </c>
      <c r="Y628" s="1386">
        <f t="shared" si="247"/>
        <v>1330</v>
      </c>
      <c r="Z628" s="1406">
        <v>28</v>
      </c>
      <c r="AA628" s="1386">
        <v>6</v>
      </c>
      <c r="AB628" s="1386">
        <f t="shared" si="248"/>
        <v>168</v>
      </c>
      <c r="AE628" s="539">
        <f>H628+K628+N628+Q628+T628+W628+Z628</f>
        <v>49</v>
      </c>
      <c r="AF628" s="540">
        <f>J628+M628+P628+S628+V628+Y628+AB628</f>
        <v>4158</v>
      </c>
      <c r="AG628" s="791"/>
      <c r="AH628" s="367" t="s">
        <v>2296</v>
      </c>
      <c r="AO628" s="533"/>
      <c r="AP628" s="315"/>
      <c r="AQ628" s="315"/>
      <c r="AR628" s="315"/>
      <c r="AS628" s="315"/>
      <c r="AT628" s="315"/>
      <c r="AU628" s="315"/>
      <c r="AV628" s="315"/>
      <c r="AW628" s="315"/>
      <c r="AX628" s="315"/>
      <c r="AY628" s="315"/>
      <c r="AZ628" s="315"/>
      <c r="BA628" s="315"/>
      <c r="BB628" s="413"/>
    </row>
    <row r="629" spans="1:56" s="367" customFormat="1" ht="46.5" customHeight="1" x14ac:dyDescent="0.25">
      <c r="A629" s="280">
        <v>140</v>
      </c>
      <c r="B629" s="1379" t="s">
        <v>1403</v>
      </c>
      <c r="C629" s="1442" t="s">
        <v>99</v>
      </c>
      <c r="D629" s="1382" t="s">
        <v>1802</v>
      </c>
      <c r="E629" s="1382">
        <v>46041</v>
      </c>
      <c r="F629" s="1382">
        <v>46045</v>
      </c>
      <c r="G629" s="1383" t="s">
        <v>301</v>
      </c>
      <c r="H629" s="1424"/>
      <c r="I629" s="1394"/>
      <c r="J629" s="1393"/>
      <c r="K629" s="1424"/>
      <c r="L629" s="1394"/>
      <c r="M629" s="1395"/>
      <c r="N629" s="1424"/>
      <c r="O629" s="1394"/>
      <c r="P629" s="1395"/>
      <c r="Q629" s="1424">
        <v>14</v>
      </c>
      <c r="R629" s="1385">
        <v>190</v>
      </c>
      <c r="S629" s="1386">
        <f t="shared" si="245"/>
        <v>2660</v>
      </c>
      <c r="T629" s="1424">
        <v>14</v>
      </c>
      <c r="U629" s="1385">
        <v>190</v>
      </c>
      <c r="V629" s="1386">
        <f t="shared" si="246"/>
        <v>2660</v>
      </c>
      <c r="W629" s="1424">
        <v>14</v>
      </c>
      <c r="X629" s="1385">
        <v>190</v>
      </c>
      <c r="Y629" s="1386">
        <f t="shared" si="247"/>
        <v>2660</v>
      </c>
      <c r="Z629" s="1406">
        <v>56</v>
      </c>
      <c r="AA629" s="1386">
        <v>6</v>
      </c>
      <c r="AB629" s="1386">
        <f t="shared" si="248"/>
        <v>336</v>
      </c>
      <c r="AE629" s="539">
        <f>H629+K629+N629+Q629+T629+W629+Z629</f>
        <v>98</v>
      </c>
      <c r="AF629" s="540">
        <f>J629+M629+P629+S629+V629+Y629+AB629</f>
        <v>8316</v>
      </c>
      <c r="AG629" s="872"/>
      <c r="AH629" s="367" t="s">
        <v>2296</v>
      </c>
      <c r="AL629" s="790"/>
      <c r="AM629" s="367" t="s">
        <v>2317</v>
      </c>
      <c r="AO629" s="533"/>
      <c r="AP629" s="315"/>
      <c r="AQ629" s="315"/>
      <c r="AR629" s="315"/>
      <c r="AS629" s="315"/>
      <c r="AT629" s="315"/>
      <c r="AU629" s="315"/>
      <c r="AV629" s="315"/>
      <c r="AW629" s="315"/>
      <c r="AX629" s="315"/>
      <c r="AY629" s="315"/>
      <c r="AZ629" s="315"/>
      <c r="BA629" s="315"/>
      <c r="BB629" s="413"/>
    </row>
    <row r="630" spans="1:56" ht="46.5" customHeight="1" x14ac:dyDescent="0.25">
      <c r="A630" s="560">
        <v>420</v>
      </c>
      <c r="B630" s="1236" t="s">
        <v>1797</v>
      </c>
      <c r="C630" s="1236" t="s">
        <v>101</v>
      </c>
      <c r="D630" s="1697" t="s">
        <v>1798</v>
      </c>
      <c r="E630" s="1013">
        <v>46353</v>
      </c>
      <c r="F630" s="1013">
        <v>46356</v>
      </c>
      <c r="G630" s="569" t="s">
        <v>301</v>
      </c>
      <c r="H630" s="564">
        <v>1</v>
      </c>
      <c r="I630" s="572">
        <v>4100</v>
      </c>
      <c r="J630" s="278">
        <f>H630*I630</f>
        <v>4100</v>
      </c>
      <c r="K630" s="564">
        <v>1</v>
      </c>
      <c r="L630" s="572">
        <v>3350</v>
      </c>
      <c r="M630" s="288">
        <f>K630*L630</f>
        <v>3350</v>
      </c>
      <c r="N630" s="564">
        <v>1</v>
      </c>
      <c r="O630" s="572">
        <v>3000</v>
      </c>
      <c r="P630" s="288">
        <f>N630*O630</f>
        <v>3000</v>
      </c>
      <c r="Q630" s="564">
        <v>16</v>
      </c>
      <c r="R630" s="1237">
        <v>190</v>
      </c>
      <c r="S630" s="290">
        <f t="shared" si="245"/>
        <v>3040</v>
      </c>
      <c r="T630" s="564">
        <v>16</v>
      </c>
      <c r="U630" s="1237">
        <v>190</v>
      </c>
      <c r="V630" s="290">
        <f t="shared" si="246"/>
        <v>3040</v>
      </c>
      <c r="W630" s="564">
        <v>16</v>
      </c>
      <c r="X630" s="1237">
        <v>190</v>
      </c>
      <c r="Y630" s="290">
        <f t="shared" si="247"/>
        <v>3040</v>
      </c>
      <c r="Z630" s="564">
        <v>31</v>
      </c>
      <c r="AA630" s="290">
        <v>6</v>
      </c>
      <c r="AB630" s="290">
        <f t="shared" si="248"/>
        <v>186</v>
      </c>
      <c r="AC630" s="558">
        <f>H630+K630+N630+Q630+T630+W630+Z630</f>
        <v>82</v>
      </c>
      <c r="AD630" s="540">
        <f>J630+M630+P630+S630+V630+Y630+AB630</f>
        <v>19756</v>
      </c>
      <c r="AE630" s="1015"/>
      <c r="AF630" s="934" t="s">
        <v>2296</v>
      </c>
      <c r="AG630" s="934"/>
      <c r="AH630" s="934"/>
      <c r="AI630" s="934"/>
    </row>
    <row r="631" spans="1:56" ht="46.5" customHeight="1" x14ac:dyDescent="0.25">
      <c r="A631" s="560">
        <v>421</v>
      </c>
      <c r="B631" s="261" t="s">
        <v>1800</v>
      </c>
      <c r="C631" s="261" t="s">
        <v>102</v>
      </c>
      <c r="D631" s="1690" t="s">
        <v>2318</v>
      </c>
      <c r="E631" s="1013">
        <v>46157</v>
      </c>
      <c r="F631" s="1013">
        <v>46161</v>
      </c>
      <c r="G631" s="1602" t="s">
        <v>2201</v>
      </c>
      <c r="H631" s="563"/>
      <c r="I631" s="266"/>
      <c r="J631" s="252"/>
      <c r="K631" s="563"/>
      <c r="L631" s="266"/>
      <c r="M631" s="265"/>
      <c r="N631" s="563"/>
      <c r="O631" s="266"/>
      <c r="P631" s="265"/>
      <c r="Q631" s="563">
        <v>42</v>
      </c>
      <c r="R631" s="1255">
        <v>190</v>
      </c>
      <c r="S631" s="1261">
        <f t="shared" si="245"/>
        <v>7980</v>
      </c>
      <c r="T631" s="563">
        <v>42</v>
      </c>
      <c r="U631" s="1255">
        <v>190</v>
      </c>
      <c r="V631" s="1261">
        <f t="shared" si="246"/>
        <v>7980</v>
      </c>
      <c r="W631" s="563">
        <v>42</v>
      </c>
      <c r="X631" s="1255">
        <v>190</v>
      </c>
      <c r="Y631" s="1261">
        <f t="shared" si="247"/>
        <v>7980</v>
      </c>
      <c r="Z631" s="563">
        <v>168</v>
      </c>
      <c r="AA631" s="1261">
        <v>6</v>
      </c>
      <c r="AB631" s="1261">
        <f t="shared" si="248"/>
        <v>1008</v>
      </c>
      <c r="AC631" s="554">
        <f t="shared" ref="AC631:AC637" si="249">Q631+T631+W631+Z631</f>
        <v>294</v>
      </c>
      <c r="AD631" s="540">
        <f t="shared" ref="AD631:AD637" si="250">S631+V631+Y631+AB631</f>
        <v>24948</v>
      </c>
      <c r="AE631" s="1044"/>
      <c r="AF631" s="934" t="s">
        <v>2319</v>
      </c>
      <c r="AG631" s="934"/>
      <c r="AH631" s="934"/>
      <c r="AI631" s="934"/>
    </row>
    <row r="632" spans="1:56" ht="46.5" customHeight="1" x14ac:dyDescent="0.25">
      <c r="A632" s="560">
        <v>422</v>
      </c>
      <c r="B632" s="261" t="s">
        <v>1800</v>
      </c>
      <c r="C632" s="261" t="s">
        <v>102</v>
      </c>
      <c r="D632" s="1690" t="s">
        <v>2321</v>
      </c>
      <c r="E632" s="1013">
        <v>46318</v>
      </c>
      <c r="F632" s="1013">
        <v>46322</v>
      </c>
      <c r="G632" s="1602" t="s">
        <v>1932</v>
      </c>
      <c r="H632" s="563"/>
      <c r="I632" s="266"/>
      <c r="J632" s="252"/>
      <c r="K632" s="563"/>
      <c r="L632" s="266"/>
      <c r="M632" s="265"/>
      <c r="N632" s="563"/>
      <c r="O632" s="266"/>
      <c r="P632" s="265"/>
      <c r="Q632" s="563">
        <v>21</v>
      </c>
      <c r="R632" s="1255">
        <v>190</v>
      </c>
      <c r="S632" s="1261">
        <f t="shared" si="245"/>
        <v>3990</v>
      </c>
      <c r="T632" s="563">
        <v>21</v>
      </c>
      <c r="U632" s="1255">
        <v>190</v>
      </c>
      <c r="V632" s="1261">
        <f t="shared" si="246"/>
        <v>3990</v>
      </c>
      <c r="W632" s="563">
        <v>21</v>
      </c>
      <c r="X632" s="1255">
        <v>190</v>
      </c>
      <c r="Y632" s="1261">
        <f t="shared" si="247"/>
        <v>3990</v>
      </c>
      <c r="Z632" s="563">
        <v>84</v>
      </c>
      <c r="AA632" s="1261">
        <v>6</v>
      </c>
      <c r="AB632" s="1261">
        <f t="shared" si="248"/>
        <v>504</v>
      </c>
      <c r="AC632" s="554">
        <f t="shared" si="249"/>
        <v>147</v>
      </c>
      <c r="AD632" s="540">
        <f t="shared" si="250"/>
        <v>12474</v>
      </c>
      <c r="AE632" s="1044"/>
      <c r="AF632" s="934" t="s">
        <v>2296</v>
      </c>
      <c r="AG632" s="934"/>
      <c r="AH632" s="934"/>
      <c r="AI632" s="934"/>
    </row>
    <row r="633" spans="1:56" s="790" customFormat="1" ht="46.5" customHeight="1" x14ac:dyDescent="0.25">
      <c r="A633" s="560">
        <v>423</v>
      </c>
      <c r="B633" s="261" t="s">
        <v>1800</v>
      </c>
      <c r="C633" s="261" t="s">
        <v>102</v>
      </c>
      <c r="D633" s="1690" t="s">
        <v>2322</v>
      </c>
      <c r="E633" s="1013">
        <v>46327</v>
      </c>
      <c r="F633" s="1013">
        <v>46329</v>
      </c>
      <c r="G633" s="569" t="s">
        <v>301</v>
      </c>
      <c r="H633" s="563"/>
      <c r="I633" s="266"/>
      <c r="J633" s="252"/>
      <c r="K633" s="563"/>
      <c r="L633" s="266"/>
      <c r="M633" s="265"/>
      <c r="N633" s="563"/>
      <c r="O633" s="266"/>
      <c r="P633" s="265"/>
      <c r="Q633" s="563">
        <v>12</v>
      </c>
      <c r="R633" s="1255">
        <v>190</v>
      </c>
      <c r="S633" s="1261">
        <f t="shared" si="245"/>
        <v>2280</v>
      </c>
      <c r="T633" s="563">
        <v>12</v>
      </c>
      <c r="U633" s="1255">
        <v>190</v>
      </c>
      <c r="V633" s="1261">
        <f t="shared" si="246"/>
        <v>2280</v>
      </c>
      <c r="W633" s="563">
        <v>12</v>
      </c>
      <c r="X633" s="1255">
        <v>190</v>
      </c>
      <c r="Y633" s="1261">
        <f t="shared" si="247"/>
        <v>2280</v>
      </c>
      <c r="Z633" s="563">
        <v>46</v>
      </c>
      <c r="AA633" s="1261">
        <v>6</v>
      </c>
      <c r="AB633" s="1261">
        <f t="shared" si="248"/>
        <v>276</v>
      </c>
      <c r="AC633" s="554">
        <f t="shared" si="249"/>
        <v>82</v>
      </c>
      <c r="AD633" s="540">
        <f t="shared" si="250"/>
        <v>7116</v>
      </c>
      <c r="AE633" s="1044"/>
      <c r="AF633" s="934" t="s">
        <v>2296</v>
      </c>
      <c r="AG633" s="934"/>
      <c r="AH633" s="934"/>
      <c r="AI633" s="934"/>
      <c r="AJ633" s="934"/>
      <c r="AK633" s="934"/>
      <c r="AL633" s="934"/>
      <c r="AM633" s="934"/>
      <c r="AN633" s="934"/>
      <c r="AO633" s="934"/>
      <c r="AP633" s="934"/>
      <c r="AQ633" s="934"/>
      <c r="AR633" s="934"/>
      <c r="AS633" s="934"/>
      <c r="AT633" s="934"/>
      <c r="AU633" s="934"/>
      <c r="AV633" s="934"/>
      <c r="AW633" s="934"/>
      <c r="AX633" s="934"/>
      <c r="AY633" s="934"/>
      <c r="AZ633" s="934"/>
      <c r="BA633" s="934"/>
      <c r="BB633" s="934"/>
      <c r="BC633" s="934"/>
      <c r="BD633" s="1031"/>
    </row>
    <row r="634" spans="1:56" ht="46.5" customHeight="1" x14ac:dyDescent="0.25">
      <c r="A634" s="560">
        <v>424</v>
      </c>
      <c r="B634" s="261" t="s">
        <v>1800</v>
      </c>
      <c r="C634" s="261" t="s">
        <v>102</v>
      </c>
      <c r="D634" s="1690" t="s">
        <v>2321</v>
      </c>
      <c r="E634" s="1013">
        <v>46302</v>
      </c>
      <c r="F634" s="1013">
        <v>46306</v>
      </c>
      <c r="G634" s="1602" t="s">
        <v>1931</v>
      </c>
      <c r="H634" s="563"/>
      <c r="I634" s="266"/>
      <c r="J634" s="252"/>
      <c r="K634" s="563"/>
      <c r="L634" s="266"/>
      <c r="M634" s="265"/>
      <c r="N634" s="563"/>
      <c r="O634" s="266"/>
      <c r="P634" s="265"/>
      <c r="Q634" s="563">
        <v>21</v>
      </c>
      <c r="R634" s="1255">
        <v>190</v>
      </c>
      <c r="S634" s="1261">
        <f t="shared" si="245"/>
        <v>3990</v>
      </c>
      <c r="T634" s="563">
        <v>21</v>
      </c>
      <c r="U634" s="1255">
        <v>190</v>
      </c>
      <c r="V634" s="1261">
        <f t="shared" si="246"/>
        <v>3990</v>
      </c>
      <c r="W634" s="563">
        <v>21</v>
      </c>
      <c r="X634" s="1255">
        <v>190</v>
      </c>
      <c r="Y634" s="1261">
        <f t="shared" si="247"/>
        <v>3990</v>
      </c>
      <c r="Z634" s="563">
        <v>84</v>
      </c>
      <c r="AA634" s="1261">
        <v>6</v>
      </c>
      <c r="AB634" s="1261">
        <f t="shared" si="248"/>
        <v>504</v>
      </c>
      <c r="AC634" s="554">
        <f t="shared" si="249"/>
        <v>147</v>
      </c>
      <c r="AD634" s="540">
        <f t="shared" si="250"/>
        <v>12474</v>
      </c>
      <c r="AE634" s="1044"/>
      <c r="AF634" s="934" t="s">
        <v>2296</v>
      </c>
    </row>
    <row r="635" spans="1:56" ht="46.5" customHeight="1" x14ac:dyDescent="0.25">
      <c r="A635" s="560">
        <v>425</v>
      </c>
      <c r="B635" s="261" t="s">
        <v>1800</v>
      </c>
      <c r="C635" s="261" t="s">
        <v>102</v>
      </c>
      <c r="D635" s="1690" t="s">
        <v>2320</v>
      </c>
      <c r="E635" s="1013">
        <v>46276</v>
      </c>
      <c r="F635" s="1013">
        <v>46280</v>
      </c>
      <c r="G635" s="1602" t="s">
        <v>1930</v>
      </c>
      <c r="H635" s="563"/>
      <c r="I635" s="266"/>
      <c r="J635" s="252"/>
      <c r="K635" s="563"/>
      <c r="L635" s="266"/>
      <c r="M635" s="265"/>
      <c r="N635" s="563"/>
      <c r="O635" s="266"/>
      <c r="P635" s="265"/>
      <c r="Q635" s="563">
        <v>21</v>
      </c>
      <c r="R635" s="1255">
        <v>190</v>
      </c>
      <c r="S635" s="1261">
        <f t="shared" si="245"/>
        <v>3990</v>
      </c>
      <c r="T635" s="563">
        <v>21</v>
      </c>
      <c r="U635" s="1255">
        <v>190</v>
      </c>
      <c r="V635" s="1261">
        <f t="shared" si="246"/>
        <v>3990</v>
      </c>
      <c r="W635" s="563">
        <v>21</v>
      </c>
      <c r="X635" s="1255">
        <v>190</v>
      </c>
      <c r="Y635" s="1261">
        <f t="shared" si="247"/>
        <v>3990</v>
      </c>
      <c r="Z635" s="563">
        <v>84</v>
      </c>
      <c r="AA635" s="1261">
        <v>6</v>
      </c>
      <c r="AB635" s="1261">
        <f t="shared" si="248"/>
        <v>504</v>
      </c>
      <c r="AC635" s="554">
        <f t="shared" si="249"/>
        <v>147</v>
      </c>
      <c r="AD635" s="540">
        <f t="shared" si="250"/>
        <v>12474</v>
      </c>
      <c r="AE635" s="1044"/>
      <c r="AF635" s="934" t="s">
        <v>2296</v>
      </c>
    </row>
    <row r="636" spans="1:56" s="790" customFormat="1" ht="46.5" customHeight="1" x14ac:dyDescent="0.25">
      <c r="A636" s="560">
        <v>426</v>
      </c>
      <c r="B636" s="1236" t="s">
        <v>1800</v>
      </c>
      <c r="C636" s="1236" t="s">
        <v>102</v>
      </c>
      <c r="D636" s="1697" t="s">
        <v>2320</v>
      </c>
      <c r="E636" s="1013">
        <v>46176</v>
      </c>
      <c r="F636" s="1013">
        <v>46180</v>
      </c>
      <c r="G636" s="1602" t="s">
        <v>1235</v>
      </c>
      <c r="H636" s="564"/>
      <c r="I636" s="572"/>
      <c r="J636" s="278"/>
      <c r="K636" s="564"/>
      <c r="L636" s="572"/>
      <c r="M636" s="288"/>
      <c r="N636" s="564"/>
      <c r="O636" s="572"/>
      <c r="P636" s="288"/>
      <c r="Q636" s="564">
        <v>21</v>
      </c>
      <c r="R636" s="1237">
        <v>190</v>
      </c>
      <c r="S636" s="290">
        <f t="shared" si="245"/>
        <v>3990</v>
      </c>
      <c r="T636" s="564">
        <v>21</v>
      </c>
      <c r="U636" s="1237">
        <v>190</v>
      </c>
      <c r="V636" s="290">
        <f t="shared" si="246"/>
        <v>3990</v>
      </c>
      <c r="W636" s="564">
        <v>21</v>
      </c>
      <c r="X636" s="1237">
        <v>190</v>
      </c>
      <c r="Y636" s="290">
        <f t="shared" si="247"/>
        <v>3990</v>
      </c>
      <c r="Z636" s="564">
        <v>84</v>
      </c>
      <c r="AA636" s="290">
        <v>6</v>
      </c>
      <c r="AB636" s="290">
        <f t="shared" si="248"/>
        <v>504</v>
      </c>
      <c r="AC636" s="558">
        <f t="shared" si="249"/>
        <v>147</v>
      </c>
      <c r="AD636" s="531">
        <f t="shared" si="250"/>
        <v>12474</v>
      </c>
      <c r="AE636" s="1048"/>
      <c r="AF636" s="934" t="s">
        <v>2296</v>
      </c>
      <c r="AI636" s="1021"/>
      <c r="AJ636" s="934"/>
      <c r="AK636" s="934"/>
      <c r="AL636" s="934"/>
      <c r="AM636" s="934"/>
      <c r="AN636" s="934"/>
      <c r="AO636" s="934"/>
      <c r="AP636" s="934"/>
      <c r="AQ636" s="934"/>
      <c r="AR636" s="934"/>
      <c r="AS636" s="934"/>
      <c r="AT636" s="934"/>
      <c r="AU636" s="934"/>
      <c r="AV636" s="934"/>
      <c r="AW636" s="934"/>
      <c r="AX636" s="934"/>
      <c r="AY636" s="934"/>
      <c r="AZ636" s="934"/>
      <c r="BA636" s="934"/>
      <c r="BB636" s="934"/>
      <c r="BC636" s="934"/>
      <c r="BD636" s="1031"/>
    </row>
    <row r="637" spans="1:56" s="1023" customFormat="1" ht="26.25" customHeight="1" x14ac:dyDescent="0.25">
      <c r="A637" s="560">
        <v>427</v>
      </c>
      <c r="B637" s="261" t="s">
        <v>1800</v>
      </c>
      <c r="C637" s="261" t="s">
        <v>102</v>
      </c>
      <c r="D637" s="1690" t="s">
        <v>1801</v>
      </c>
      <c r="E637" s="953">
        <v>46093</v>
      </c>
      <c r="F637" s="953">
        <v>46097</v>
      </c>
      <c r="G637" s="569" t="s">
        <v>312</v>
      </c>
      <c r="H637" s="563"/>
      <c r="I637" s="266"/>
      <c r="J637" s="252"/>
      <c r="K637" s="563"/>
      <c r="L637" s="266"/>
      <c r="M637" s="265"/>
      <c r="N637" s="563"/>
      <c r="O637" s="266"/>
      <c r="P637" s="265"/>
      <c r="Q637" s="563">
        <v>28</v>
      </c>
      <c r="R637" s="1255">
        <v>190</v>
      </c>
      <c r="S637" s="1261">
        <f t="shared" si="245"/>
        <v>5320</v>
      </c>
      <c r="T637" s="563">
        <v>28</v>
      </c>
      <c r="U637" s="1255">
        <v>190</v>
      </c>
      <c r="V637" s="1261">
        <f t="shared" si="246"/>
        <v>5320</v>
      </c>
      <c r="W637" s="563">
        <v>28</v>
      </c>
      <c r="X637" s="1255">
        <v>190</v>
      </c>
      <c r="Y637" s="1261">
        <f t="shared" si="247"/>
        <v>5320</v>
      </c>
      <c r="Z637" s="563">
        <v>112</v>
      </c>
      <c r="AA637" s="1261">
        <v>6</v>
      </c>
      <c r="AB637" s="1261">
        <f t="shared" si="248"/>
        <v>672</v>
      </c>
      <c r="AC637" s="539">
        <f t="shared" si="249"/>
        <v>196</v>
      </c>
      <c r="AD637" s="540">
        <f t="shared" si="250"/>
        <v>16632</v>
      </c>
      <c r="AE637" s="1113"/>
      <c r="AF637" s="934" t="s">
        <v>2296</v>
      </c>
      <c r="AJ637" s="934"/>
      <c r="AK637" s="934"/>
      <c r="AL637" s="934"/>
      <c r="AM637" s="934"/>
      <c r="AN637" s="934"/>
      <c r="AO637" s="934"/>
      <c r="AP637" s="934"/>
      <c r="AQ637" s="934"/>
      <c r="AR637" s="934"/>
      <c r="AS637" s="934"/>
      <c r="AT637" s="934"/>
      <c r="AU637" s="934"/>
      <c r="AV637" s="934"/>
      <c r="AW637" s="934"/>
      <c r="AX637" s="934"/>
      <c r="AY637" s="934"/>
      <c r="AZ637" s="934"/>
      <c r="BA637" s="934"/>
      <c r="BB637" s="934"/>
      <c r="BC637" s="934"/>
    </row>
    <row r="638" spans="1:56" ht="30.75" customHeight="1" x14ac:dyDescent="0.25">
      <c r="A638" s="560">
        <v>428</v>
      </c>
      <c r="B638" s="261" t="s">
        <v>81</v>
      </c>
      <c r="C638" s="261" t="s">
        <v>102</v>
      </c>
      <c r="D638" s="1728" t="s">
        <v>2323</v>
      </c>
      <c r="E638" s="1013">
        <v>46359</v>
      </c>
      <c r="F638" s="1013">
        <v>46363</v>
      </c>
      <c r="G638" s="1602" t="s">
        <v>1643</v>
      </c>
      <c r="H638" s="538"/>
      <c r="I638" s="266"/>
      <c r="J638" s="252"/>
      <c r="K638" s="538"/>
      <c r="L638" s="266"/>
      <c r="M638" s="781"/>
      <c r="N638" s="538"/>
      <c r="O638" s="570"/>
      <c r="P638" s="265"/>
      <c r="Q638" s="538">
        <v>21</v>
      </c>
      <c r="R638" s="1255">
        <v>190</v>
      </c>
      <c r="S638" s="1261">
        <f t="shared" si="245"/>
        <v>3990</v>
      </c>
      <c r="T638" s="538">
        <v>21</v>
      </c>
      <c r="U638" s="1255">
        <v>190</v>
      </c>
      <c r="V638" s="1261">
        <f t="shared" si="246"/>
        <v>3990</v>
      </c>
      <c r="W638" s="538">
        <v>21</v>
      </c>
      <c r="X638" s="1255">
        <v>190</v>
      </c>
      <c r="Y638" s="1261">
        <f t="shared" si="247"/>
        <v>3990</v>
      </c>
      <c r="Z638" s="568">
        <v>84</v>
      </c>
      <c r="AA638" s="289">
        <v>6</v>
      </c>
      <c r="AB638" s="289">
        <f t="shared" si="248"/>
        <v>504</v>
      </c>
      <c r="AC638" s="554">
        <f>H638+K638+N638+Q638+T638+W638+Z638</f>
        <v>147</v>
      </c>
      <c r="AD638" s="540">
        <f>J638+M638+P638+S638+V638+Y638+AB638</f>
        <v>12474</v>
      </c>
      <c r="AE638" s="1778">
        <f>SUM(AD638:AD640)</f>
        <v>81106</v>
      </c>
      <c r="AF638" s="1004">
        <v>27</v>
      </c>
      <c r="AG638" s="934"/>
      <c r="AH638" s="934"/>
      <c r="AI638" s="934"/>
    </row>
    <row r="639" spans="1:56" ht="46.5" customHeight="1" x14ac:dyDescent="0.25">
      <c r="A639" s="560">
        <v>429</v>
      </c>
      <c r="B639" s="1236" t="s">
        <v>174</v>
      </c>
      <c r="C639" s="1236" t="s">
        <v>99</v>
      </c>
      <c r="D639" s="1728" t="s">
        <v>1803</v>
      </c>
      <c r="E639" s="1013">
        <v>46289</v>
      </c>
      <c r="F639" s="1013">
        <v>46293</v>
      </c>
      <c r="G639" s="1086" t="s">
        <v>301</v>
      </c>
      <c r="H639" s="556">
        <v>1</v>
      </c>
      <c r="I639" s="572">
        <v>3400</v>
      </c>
      <c r="J639" s="278">
        <f>H639*I639</f>
        <v>3400</v>
      </c>
      <c r="K639" s="556">
        <v>1</v>
      </c>
      <c r="L639" s="572">
        <v>3000</v>
      </c>
      <c r="M639" s="299">
        <f>K639*L639</f>
        <v>3000</v>
      </c>
      <c r="N639" s="556">
        <v>1</v>
      </c>
      <c r="O639" s="1237">
        <v>2900</v>
      </c>
      <c r="P639" s="288">
        <f>N639*O639</f>
        <v>2900</v>
      </c>
      <c r="Q639" s="556">
        <v>26</v>
      </c>
      <c r="R639" s="1237">
        <v>190</v>
      </c>
      <c r="S639" s="290">
        <f t="shared" si="245"/>
        <v>4940</v>
      </c>
      <c r="T639" s="556">
        <v>26</v>
      </c>
      <c r="U639" s="1237">
        <v>190</v>
      </c>
      <c r="V639" s="290">
        <f t="shared" si="246"/>
        <v>4940</v>
      </c>
      <c r="W639" s="556">
        <v>26</v>
      </c>
      <c r="X639" s="1237">
        <v>190</v>
      </c>
      <c r="Y639" s="290">
        <f t="shared" si="247"/>
        <v>4940</v>
      </c>
      <c r="Z639" s="621">
        <v>59</v>
      </c>
      <c r="AA639" s="306">
        <v>6</v>
      </c>
      <c r="AB639" s="306">
        <f t="shared" si="248"/>
        <v>354</v>
      </c>
      <c r="AC639" s="558">
        <f>H639+K639+N639+Q639+T639+W639+Z639</f>
        <v>140</v>
      </c>
      <c r="AD639" s="531">
        <f>J639+M639+P639+S639+V639+Y639+AB639</f>
        <v>24474</v>
      </c>
      <c r="AE639" s="1778"/>
      <c r="AG639" s="934"/>
      <c r="AH639" s="934"/>
      <c r="AI639" s="934"/>
    </row>
    <row r="640" spans="1:56" ht="46.5" customHeight="1" x14ac:dyDescent="0.25">
      <c r="A640" s="560">
        <v>430</v>
      </c>
      <c r="B640" s="261" t="s">
        <v>1339</v>
      </c>
      <c r="C640" s="261" t="s">
        <v>105</v>
      </c>
      <c r="D640" s="1690" t="s">
        <v>1798</v>
      </c>
      <c r="E640" s="953">
        <v>46370</v>
      </c>
      <c r="F640" s="953">
        <v>46372</v>
      </c>
      <c r="G640" s="569" t="s">
        <v>301</v>
      </c>
      <c r="H640" s="538">
        <v>2</v>
      </c>
      <c r="I640" s="570">
        <v>7300</v>
      </c>
      <c r="J640" s="265">
        <f>H640*I640</f>
        <v>14600</v>
      </c>
      <c r="K640" s="538">
        <v>2</v>
      </c>
      <c r="L640" s="570">
        <v>6650</v>
      </c>
      <c r="M640" s="265">
        <f>K640*L640</f>
        <v>13300</v>
      </c>
      <c r="N640" s="538">
        <v>2</v>
      </c>
      <c r="O640" s="570">
        <v>6050</v>
      </c>
      <c r="P640" s="265">
        <f>N640*O640</f>
        <v>12100</v>
      </c>
      <c r="Q640" s="538">
        <v>7</v>
      </c>
      <c r="R640" s="1255">
        <v>190</v>
      </c>
      <c r="S640" s="1261">
        <f t="shared" si="245"/>
        <v>1330</v>
      </c>
      <c r="T640" s="538">
        <v>7</v>
      </c>
      <c r="U640" s="1255">
        <v>190</v>
      </c>
      <c r="V640" s="1261">
        <f t="shared" si="246"/>
        <v>1330</v>
      </c>
      <c r="W640" s="538">
        <v>7</v>
      </c>
      <c r="X640" s="1255">
        <v>190</v>
      </c>
      <c r="Y640" s="1261">
        <f t="shared" si="247"/>
        <v>1330</v>
      </c>
      <c r="Z640" s="563">
        <v>28</v>
      </c>
      <c r="AA640" s="1261">
        <v>6</v>
      </c>
      <c r="AB640" s="1261">
        <f t="shared" si="248"/>
        <v>168</v>
      </c>
      <c r="AC640" s="539">
        <f>H640+K640+N640+Q640+T640+W640+Z640</f>
        <v>55</v>
      </c>
      <c r="AD640" s="540">
        <f>J640+M640+P640+S640+V640+Y640+AB640</f>
        <v>44158</v>
      </c>
      <c r="AE640" s="1776"/>
      <c r="AF640" s="790"/>
    </row>
    <row r="641" spans="1:56" s="312" customFormat="1" ht="31.5" customHeight="1" x14ac:dyDescent="0.3">
      <c r="A641" s="1039"/>
      <c r="B641" s="991" t="s">
        <v>1143</v>
      </c>
      <c r="C641" s="611"/>
      <c r="D641" s="1704"/>
      <c r="E641" s="1040"/>
      <c r="F641" s="1040"/>
      <c r="G641" s="1628"/>
      <c r="H641" s="645"/>
      <c r="I641" s="273"/>
      <c r="J641" s="272"/>
      <c r="K641" s="645"/>
      <c r="L641" s="273"/>
      <c r="M641" s="272"/>
      <c r="N641" s="645"/>
      <c r="O641" s="273"/>
      <c r="P641" s="274"/>
      <c r="Q641" s="645"/>
      <c r="R641" s="616"/>
      <c r="S641" s="617"/>
      <c r="T641" s="645"/>
      <c r="U641" s="616"/>
      <c r="V641" s="617"/>
      <c r="W641" s="645"/>
      <c r="X641" s="616"/>
      <c r="Y641" s="617"/>
      <c r="Z641" s="645"/>
      <c r="AA641" s="617"/>
      <c r="AB641" s="617"/>
      <c r="AC641" s="618"/>
      <c r="AD641" s="782"/>
      <c r="AE641" s="1036"/>
      <c r="AF641" s="1023"/>
      <c r="AG641" s="532"/>
      <c r="AI641" s="315"/>
      <c r="AJ641" s="315"/>
      <c r="AK641" s="315"/>
      <c r="AL641" s="315"/>
      <c r="AM641" s="315"/>
      <c r="AN641" s="315"/>
      <c r="AO641" s="315"/>
      <c r="AP641" s="315"/>
      <c r="AQ641" s="315"/>
      <c r="AR641" s="315"/>
      <c r="AS641" s="315"/>
      <c r="AT641" s="315"/>
      <c r="AU641" s="315"/>
      <c r="AV641" s="315"/>
      <c r="AW641" s="315"/>
      <c r="AX641" s="315"/>
      <c r="AY641" s="315"/>
      <c r="AZ641" s="315"/>
      <c r="BA641" s="315"/>
    </row>
    <row r="642" spans="1:56" s="1016" customFormat="1" ht="25.5" customHeight="1" x14ac:dyDescent="0.25">
      <c r="A642" s="560">
        <v>431</v>
      </c>
      <c r="B642" s="1239" t="s">
        <v>1491</v>
      </c>
      <c r="C642" s="1239" t="s">
        <v>101</v>
      </c>
      <c r="D642" s="1698" t="s">
        <v>340</v>
      </c>
      <c r="E642" s="941">
        <v>46132</v>
      </c>
      <c r="F642" s="941">
        <v>46135</v>
      </c>
      <c r="G642" s="598" t="s">
        <v>1283</v>
      </c>
      <c r="H642" s="567">
        <v>1</v>
      </c>
      <c r="I642" s="576">
        <v>3300</v>
      </c>
      <c r="J642" s="259">
        <f>H642*I642</f>
        <v>3300</v>
      </c>
      <c r="K642" s="567">
        <v>1</v>
      </c>
      <c r="L642" s="576">
        <v>2850</v>
      </c>
      <c r="M642" s="781">
        <f>K642*L642</f>
        <v>2850</v>
      </c>
      <c r="N642" s="567">
        <v>1</v>
      </c>
      <c r="O642" s="560">
        <v>2750</v>
      </c>
      <c r="P642" s="781">
        <f>N642*O642</f>
        <v>2750</v>
      </c>
      <c r="Q642" s="567">
        <v>4</v>
      </c>
      <c r="R642" s="576">
        <v>190</v>
      </c>
      <c r="S642" s="259">
        <f>Q642*R642</f>
        <v>760</v>
      </c>
      <c r="T642" s="567">
        <v>4</v>
      </c>
      <c r="U642" s="576">
        <v>190</v>
      </c>
      <c r="V642" s="259">
        <f>T642*U642</f>
        <v>760</v>
      </c>
      <c r="W642" s="567">
        <v>4</v>
      </c>
      <c r="X642" s="576">
        <v>190</v>
      </c>
      <c r="Y642" s="259">
        <f>W642*X642</f>
        <v>760</v>
      </c>
      <c r="Z642" s="568">
        <v>15</v>
      </c>
      <c r="AA642" s="570">
        <v>6</v>
      </c>
      <c r="AB642" s="288">
        <f>Z642*AA642</f>
        <v>90</v>
      </c>
      <c r="AC642" s="916">
        <f>H642+K642+N642+Q642+T642+W642+Z642</f>
        <v>30</v>
      </c>
      <c r="AD642" s="574">
        <f>J642+M642+P642+S642+V642+Y642</f>
        <v>11180</v>
      </c>
      <c r="AE642" s="1036"/>
      <c r="AF642" s="790" t="s">
        <v>2278</v>
      </c>
      <c r="AJ642" s="934"/>
      <c r="AK642" s="934"/>
      <c r="AL642" s="934"/>
      <c r="AM642" s="934"/>
      <c r="AN642" s="934"/>
      <c r="AO642" s="934"/>
      <c r="AP642" s="934"/>
      <c r="AQ642" s="934"/>
      <c r="AR642" s="934"/>
      <c r="AS642" s="934"/>
      <c r="AT642" s="934"/>
      <c r="AU642" s="934"/>
      <c r="AV642" s="934"/>
      <c r="AW642" s="934"/>
      <c r="AX642" s="934"/>
      <c r="AY642" s="934"/>
      <c r="AZ642" s="934"/>
      <c r="BA642" s="934"/>
      <c r="BB642" s="934"/>
      <c r="BC642" s="934"/>
    </row>
    <row r="643" spans="1:56" s="367" customFormat="1" ht="46.5" customHeight="1" x14ac:dyDescent="0.3">
      <c r="A643" s="1255">
        <v>432</v>
      </c>
      <c r="B643" s="261" t="s">
        <v>1494</v>
      </c>
      <c r="C643" s="261" t="s">
        <v>99</v>
      </c>
      <c r="D643" s="1690" t="s">
        <v>342</v>
      </c>
      <c r="E643" s="953">
        <v>46287</v>
      </c>
      <c r="F643" s="953">
        <v>46290</v>
      </c>
      <c r="G643" s="569" t="s">
        <v>1283</v>
      </c>
      <c r="H643" s="538">
        <v>1</v>
      </c>
      <c r="I643" s="266">
        <v>3400</v>
      </c>
      <c r="J643" s="252">
        <f>H643*I643</f>
        <v>3400</v>
      </c>
      <c r="K643" s="538">
        <v>1</v>
      </c>
      <c r="L643" s="266">
        <v>3000</v>
      </c>
      <c r="M643" s="781">
        <f>K643*L643</f>
        <v>3000</v>
      </c>
      <c r="N643" s="538">
        <v>1</v>
      </c>
      <c r="O643" s="266">
        <v>2900</v>
      </c>
      <c r="P643" s="265">
        <f>N643*O643</f>
        <v>2900</v>
      </c>
      <c r="Q643" s="538">
        <v>2</v>
      </c>
      <c r="R643" s="1255">
        <v>190</v>
      </c>
      <c r="S643" s="1261">
        <f>Q643*R643</f>
        <v>380</v>
      </c>
      <c r="T643" s="538">
        <v>2</v>
      </c>
      <c r="U643" s="1255">
        <v>190</v>
      </c>
      <c r="V643" s="1261">
        <f>T643*U643</f>
        <v>380</v>
      </c>
      <c r="W643" s="538">
        <v>2</v>
      </c>
      <c r="X643" s="1255">
        <v>190</v>
      </c>
      <c r="Y643" s="1261">
        <f>W643*X643</f>
        <v>380</v>
      </c>
      <c r="Z643" s="568">
        <v>9</v>
      </c>
      <c r="AA643" s="289">
        <v>6</v>
      </c>
      <c r="AB643" s="1261">
        <f>Z643*AA643</f>
        <v>54</v>
      </c>
      <c r="AC643" s="554">
        <f>H643+K643+N643+Q643+T643+W643+Z643</f>
        <v>18</v>
      </c>
      <c r="AD643" s="540">
        <f>J643+M643+P643+S643+V643+Y643+AB643</f>
        <v>10494</v>
      </c>
      <c r="AE643" s="1036"/>
      <c r="AF643" s="790" t="s">
        <v>2278</v>
      </c>
      <c r="AG643" s="909"/>
      <c r="AH643" s="367" t="s">
        <v>2278</v>
      </c>
      <c r="AI643" s="367" t="s">
        <v>2281</v>
      </c>
      <c r="AL643" s="790"/>
      <c r="AO643" s="533"/>
      <c r="AP643" s="315"/>
      <c r="AQ643" s="315"/>
      <c r="AR643" s="315"/>
      <c r="AS643" s="315"/>
      <c r="AT643" s="315"/>
      <c r="AU643" s="315"/>
      <c r="AV643" s="315"/>
      <c r="AW643" s="315"/>
      <c r="AX643" s="315"/>
      <c r="AY643" s="315"/>
      <c r="AZ643" s="315"/>
      <c r="BA643" s="315"/>
      <c r="BB643" s="413"/>
    </row>
    <row r="644" spans="1:56" s="790" customFormat="1" ht="46.5" customHeight="1" x14ac:dyDescent="0.25">
      <c r="A644" s="560">
        <v>433</v>
      </c>
      <c r="B644" s="1236" t="s">
        <v>1880</v>
      </c>
      <c r="C644" s="1236" t="s">
        <v>101</v>
      </c>
      <c r="D644" s="1697" t="s">
        <v>340</v>
      </c>
      <c r="E644" s="1013">
        <v>46280</v>
      </c>
      <c r="F644" s="1013">
        <v>46283</v>
      </c>
      <c r="G644" s="1086" t="s">
        <v>1283</v>
      </c>
      <c r="H644" s="556">
        <v>1</v>
      </c>
      <c r="I644" s="572">
        <v>4100</v>
      </c>
      <c r="J644" s="278">
        <f>H644*I644</f>
        <v>4100</v>
      </c>
      <c r="K644" s="556">
        <v>1</v>
      </c>
      <c r="L644" s="572">
        <v>3350</v>
      </c>
      <c r="M644" s="265">
        <f>K644*L644</f>
        <v>3350</v>
      </c>
      <c r="N644" s="556">
        <v>1</v>
      </c>
      <c r="O644" s="572">
        <v>3000</v>
      </c>
      <c r="P644" s="288">
        <f>N644*O644</f>
        <v>3000</v>
      </c>
      <c r="Q644" s="556">
        <v>2</v>
      </c>
      <c r="R644" s="1237">
        <v>190</v>
      </c>
      <c r="S644" s="290">
        <f>Q644*R644</f>
        <v>380</v>
      </c>
      <c r="T644" s="556">
        <v>2</v>
      </c>
      <c r="U644" s="1237">
        <v>190</v>
      </c>
      <c r="V644" s="290">
        <f>T644*U644</f>
        <v>380</v>
      </c>
      <c r="W644" s="556">
        <v>2</v>
      </c>
      <c r="X644" s="1237">
        <v>190</v>
      </c>
      <c r="Y644" s="290">
        <f>W644*X644</f>
        <v>380</v>
      </c>
      <c r="Z644" s="564">
        <v>9</v>
      </c>
      <c r="AA644" s="290">
        <v>6</v>
      </c>
      <c r="AB644" s="290">
        <f>Z644*AA644</f>
        <v>54</v>
      </c>
      <c r="AC644" s="558">
        <f>H644+K644+N644+Q644+T644+W644+Z644</f>
        <v>18</v>
      </c>
      <c r="AD644" s="540">
        <f>J644+M644+P644+S644+V644+Y644+AB644</f>
        <v>11644</v>
      </c>
      <c r="AE644" s="1226"/>
      <c r="AF644" s="1004"/>
      <c r="AI644" s="1021"/>
      <c r="AJ644" s="934"/>
      <c r="AK644" s="934"/>
      <c r="AL644" s="934"/>
      <c r="AM644" s="934"/>
      <c r="AN644" s="934"/>
      <c r="AO644" s="934"/>
      <c r="AP644" s="934"/>
      <c r="AQ644" s="934"/>
      <c r="AR644" s="934"/>
      <c r="AS644" s="934"/>
      <c r="AT644" s="934"/>
      <c r="AU644" s="934"/>
      <c r="AV644" s="934"/>
      <c r="AW644" s="934"/>
      <c r="AX644" s="934"/>
      <c r="AY644" s="934"/>
      <c r="AZ644" s="934"/>
      <c r="BA644" s="934"/>
      <c r="BB644" s="934"/>
      <c r="BC644" s="934"/>
      <c r="BD644" s="1031"/>
    </row>
    <row r="645" spans="1:56" s="1016" customFormat="1" ht="35.25" customHeight="1" x14ac:dyDescent="0.25">
      <c r="A645" s="1258">
        <v>42</v>
      </c>
      <c r="B645" s="1466" t="s">
        <v>1492</v>
      </c>
      <c r="C645" s="1466" t="s">
        <v>99</v>
      </c>
      <c r="D645" s="1469" t="s">
        <v>1493</v>
      </c>
      <c r="E645" s="1478">
        <v>46049</v>
      </c>
      <c r="F645" s="1478">
        <v>46052</v>
      </c>
      <c r="G645" s="1467" t="s">
        <v>1283</v>
      </c>
      <c r="H645" s="1397">
        <v>2</v>
      </c>
      <c r="I645" s="1398">
        <v>4000</v>
      </c>
      <c r="J645" s="1399">
        <f>H645*I645</f>
        <v>8000</v>
      </c>
      <c r="K645" s="1397">
        <v>2</v>
      </c>
      <c r="L645" s="1398">
        <v>3350</v>
      </c>
      <c r="M645" s="1449">
        <f>K645*L645</f>
        <v>6700</v>
      </c>
      <c r="N645" s="1397">
        <v>2</v>
      </c>
      <c r="O645" s="1398">
        <v>2900</v>
      </c>
      <c r="P645" s="1449">
        <f>N645*O645</f>
        <v>5800</v>
      </c>
      <c r="Q645" s="1397">
        <v>10</v>
      </c>
      <c r="R645" s="1398">
        <v>190</v>
      </c>
      <c r="S645" s="1399">
        <f>Q645*R645</f>
        <v>1900</v>
      </c>
      <c r="T645" s="1397">
        <v>10</v>
      </c>
      <c r="U645" s="1398">
        <v>190</v>
      </c>
      <c r="V645" s="1399">
        <f>T645*U645</f>
        <v>1900</v>
      </c>
      <c r="W645" s="1397">
        <v>10</v>
      </c>
      <c r="X645" s="1398">
        <v>190</v>
      </c>
      <c r="Y645" s="1399">
        <f>W645*X645</f>
        <v>1900</v>
      </c>
      <c r="Z645" s="1450">
        <v>33</v>
      </c>
      <c r="AA645" s="1470">
        <v>6</v>
      </c>
      <c r="AB645" s="1449">
        <f>Z645*AA645</f>
        <v>198</v>
      </c>
      <c r="AC645" s="565"/>
      <c r="AD645" s="288"/>
      <c r="AE645" s="916">
        <f>J645+M645+P645+S645+V645+Y645+AB645</f>
        <v>26398</v>
      </c>
      <c r="AF645" s="574">
        <f>L645+O645+R645+U645+X645+AA645</f>
        <v>6826</v>
      </c>
      <c r="AJ645" s="934"/>
      <c r="AK645" s="934"/>
      <c r="AL645" s="934"/>
      <c r="AM645" s="934"/>
      <c r="AN645" s="934"/>
      <c r="AO645" s="934"/>
      <c r="AP645" s="934"/>
      <c r="AQ645" s="934"/>
      <c r="AR645" s="934"/>
      <c r="AS645" s="934"/>
      <c r="AT645" s="934"/>
      <c r="AU645" s="934"/>
      <c r="AV645" s="934"/>
      <c r="AW645" s="934"/>
      <c r="AX645" s="934"/>
      <c r="AY645" s="934"/>
      <c r="AZ645" s="934"/>
      <c r="BA645" s="934"/>
      <c r="BB645" s="934"/>
      <c r="BC645" s="934"/>
    </row>
    <row r="646" spans="1:56" ht="46.5" customHeight="1" x14ac:dyDescent="0.25">
      <c r="A646" s="321"/>
      <c r="B646" s="543" t="s">
        <v>930</v>
      </c>
      <c r="C646" s="300"/>
      <c r="D646" s="1706"/>
      <c r="E646" s="1043"/>
      <c r="F646" s="1043"/>
      <c r="G646" s="1596"/>
      <c r="H646" s="324"/>
      <c r="I646" s="301"/>
      <c r="J646" s="276"/>
      <c r="K646" s="324"/>
      <c r="L646" s="301"/>
      <c r="M646" s="276"/>
      <c r="N646" s="324"/>
      <c r="O646" s="301"/>
      <c r="P646" s="302"/>
      <c r="Q646" s="324"/>
      <c r="R646" s="487"/>
      <c r="S646" s="1251"/>
      <c r="T646" s="324"/>
      <c r="U646" s="487"/>
      <c r="V646" s="1251"/>
      <c r="W646" s="324"/>
      <c r="X646" s="487"/>
      <c r="Y646" s="1251"/>
      <c r="Z646" s="324"/>
      <c r="AA646" s="1251"/>
      <c r="AB646" s="1251"/>
      <c r="AC646" s="486"/>
      <c r="AD646" s="540"/>
      <c r="AE646" s="276"/>
      <c r="AF646" s="1016"/>
    </row>
    <row r="647" spans="1:56" ht="46.5" customHeight="1" x14ac:dyDescent="0.25">
      <c r="A647" s="870">
        <v>35</v>
      </c>
      <c r="B647" s="1379" t="s">
        <v>665</v>
      </c>
      <c r="C647" s="1442" t="s">
        <v>99</v>
      </c>
      <c r="D647" s="1383" t="s">
        <v>493</v>
      </c>
      <c r="E647" s="1382">
        <v>46057</v>
      </c>
      <c r="F647" s="1382">
        <v>46060</v>
      </c>
      <c r="G647" s="1381" t="s">
        <v>301</v>
      </c>
      <c r="H647" s="1538">
        <v>6</v>
      </c>
      <c r="I647" s="1394">
        <v>4000</v>
      </c>
      <c r="J647" s="1393">
        <f>H647*I647</f>
        <v>24000</v>
      </c>
      <c r="K647" s="1538">
        <v>6</v>
      </c>
      <c r="L647" s="1394">
        <v>3350</v>
      </c>
      <c r="M647" s="1395">
        <f>K647*L647</f>
        <v>20100</v>
      </c>
      <c r="N647" s="1538">
        <v>6</v>
      </c>
      <c r="O647" s="1385">
        <v>2900</v>
      </c>
      <c r="P647" s="1395">
        <f>N647*O647</f>
        <v>17400</v>
      </c>
      <c r="Q647" s="1424">
        <v>50</v>
      </c>
      <c r="R647" s="1385">
        <v>190</v>
      </c>
      <c r="S647" s="1386">
        <f>Q647*R647</f>
        <v>9500</v>
      </c>
      <c r="T647" s="1424">
        <v>50</v>
      </c>
      <c r="U647" s="1385">
        <v>190</v>
      </c>
      <c r="V647" s="1386">
        <f>T647*U647</f>
        <v>9500</v>
      </c>
      <c r="W647" s="1424">
        <v>50</v>
      </c>
      <c r="X647" s="1385">
        <v>190</v>
      </c>
      <c r="Y647" s="1386">
        <f>W647*X647</f>
        <v>9500</v>
      </c>
      <c r="Z647" s="1406">
        <v>150</v>
      </c>
      <c r="AA647" s="1386">
        <v>6</v>
      </c>
      <c r="AB647" s="1386">
        <f>Z647*AA647</f>
        <v>900</v>
      </c>
      <c r="AC647" s="1261">
        <v>6</v>
      </c>
      <c r="AD647" s="1261">
        <f>AB647*AC647</f>
        <v>5400</v>
      </c>
      <c r="AE647" s="539">
        <f>J647+M647+P647+S647+V647+Y647+AB647</f>
        <v>90900</v>
      </c>
      <c r="AF647" s="540">
        <f>L647+O647+R647+U647+X647+AA647+AD647</f>
        <v>12226</v>
      </c>
    </row>
    <row r="648" spans="1:56" ht="46.5" customHeight="1" x14ac:dyDescent="0.25">
      <c r="A648" s="1255">
        <v>434</v>
      </c>
      <c r="B648" s="261" t="s">
        <v>1416</v>
      </c>
      <c r="C648" s="261" t="s">
        <v>102</v>
      </c>
      <c r="D648" s="1690" t="s">
        <v>1652</v>
      </c>
      <c r="E648" s="953">
        <v>46273</v>
      </c>
      <c r="F648" s="953">
        <v>46276</v>
      </c>
      <c r="G648" s="569" t="s">
        <v>301</v>
      </c>
      <c r="H648" s="538">
        <v>6</v>
      </c>
      <c r="I648" s="266">
        <v>3400</v>
      </c>
      <c r="J648" s="252">
        <f>H648*I648</f>
        <v>20400</v>
      </c>
      <c r="K648" s="538">
        <v>6</v>
      </c>
      <c r="L648" s="266">
        <v>3000</v>
      </c>
      <c r="M648" s="265">
        <f>K648*L648</f>
        <v>18000</v>
      </c>
      <c r="N648" s="538">
        <v>6</v>
      </c>
      <c r="O648" s="1255">
        <v>2900</v>
      </c>
      <c r="P648" s="265">
        <f>N648*O648</f>
        <v>17400</v>
      </c>
      <c r="Q648" s="538">
        <v>50</v>
      </c>
      <c r="R648" s="1255">
        <v>190</v>
      </c>
      <c r="S648" s="1261">
        <f>Q648*R648</f>
        <v>9500</v>
      </c>
      <c r="T648" s="538">
        <v>50</v>
      </c>
      <c r="U648" s="1255">
        <v>190</v>
      </c>
      <c r="V648" s="1261">
        <f>T648*U648</f>
        <v>9500</v>
      </c>
      <c r="W648" s="538">
        <v>50</v>
      </c>
      <c r="X648" s="1255">
        <v>190</v>
      </c>
      <c r="Y648" s="1261">
        <f>W648*X648</f>
        <v>9500</v>
      </c>
      <c r="Z648" s="563">
        <v>150</v>
      </c>
      <c r="AA648" s="1261">
        <v>6</v>
      </c>
      <c r="AB648" s="1261">
        <f>Z648*AA648</f>
        <v>900</v>
      </c>
      <c r="AC648" s="554">
        <f>H648+K648+N648+Q648+T648+W648+Z648</f>
        <v>318</v>
      </c>
      <c r="AD648" s="540">
        <f>J648+M648+P648+S648+V648+Y648+AB648</f>
        <v>85200</v>
      </c>
      <c r="AE648" s="1232"/>
      <c r="AF648" s="790"/>
    </row>
    <row r="649" spans="1:56" s="1016" customFormat="1" ht="33" customHeight="1" x14ac:dyDescent="0.25">
      <c r="A649" s="321"/>
      <c r="B649" s="543" t="s">
        <v>873</v>
      </c>
      <c r="C649" s="300"/>
      <c r="D649" s="1706"/>
      <c r="E649" s="1043"/>
      <c r="F649" s="1043"/>
      <c r="G649" s="1596"/>
      <c r="H649" s="324"/>
      <c r="I649" s="301"/>
      <c r="J649" s="276"/>
      <c r="K649" s="324"/>
      <c r="L649" s="301"/>
      <c r="M649" s="276"/>
      <c r="N649" s="324"/>
      <c r="O649" s="301"/>
      <c r="P649" s="276"/>
      <c r="Q649" s="324"/>
      <c r="R649" s="487"/>
      <c r="S649" s="1251"/>
      <c r="T649" s="324"/>
      <c r="U649" s="487"/>
      <c r="V649" s="1251"/>
      <c r="W649" s="324"/>
      <c r="X649" s="487"/>
      <c r="Y649" s="1251"/>
      <c r="Z649" s="324"/>
      <c r="AA649" s="1251"/>
      <c r="AB649" s="1251"/>
      <c r="AC649" s="486"/>
      <c r="AD649" s="540"/>
      <c r="AE649" s="276"/>
      <c r="AJ649" s="934"/>
      <c r="AK649" s="934"/>
      <c r="AL649" s="934"/>
      <c r="AM649" s="934"/>
      <c r="AN649" s="934"/>
      <c r="AO649" s="934"/>
      <c r="AP649" s="934"/>
      <c r="AQ649" s="934"/>
      <c r="AR649" s="934"/>
      <c r="AS649" s="934"/>
      <c r="AT649" s="934"/>
      <c r="AU649" s="934"/>
      <c r="AV649" s="934"/>
      <c r="AW649" s="934"/>
      <c r="AX649" s="934"/>
      <c r="AY649" s="934"/>
      <c r="AZ649" s="934"/>
      <c r="BA649" s="934"/>
      <c r="BB649" s="934"/>
      <c r="BC649" s="934"/>
    </row>
    <row r="650" spans="1:56" s="312" customFormat="1" ht="110.25" customHeight="1" x14ac:dyDescent="0.25">
      <c r="A650" s="560">
        <v>435</v>
      </c>
      <c r="B650" s="1238" t="s">
        <v>174</v>
      </c>
      <c r="C650" s="1238" t="s">
        <v>99</v>
      </c>
      <c r="D650" s="1701" t="s">
        <v>1608</v>
      </c>
      <c r="E650" s="1049">
        <v>46130</v>
      </c>
      <c r="F650" s="1049">
        <v>46131</v>
      </c>
      <c r="G650" s="1089" t="s">
        <v>301</v>
      </c>
      <c r="H650" s="538">
        <v>1</v>
      </c>
      <c r="I650" s="266">
        <v>4100</v>
      </c>
      <c r="J650" s="252">
        <f>H650*I650</f>
        <v>4100</v>
      </c>
      <c r="K650" s="538">
        <v>1</v>
      </c>
      <c r="L650" s="266">
        <v>3350</v>
      </c>
      <c r="M650" s="781">
        <f>K650*L650</f>
        <v>3350</v>
      </c>
      <c r="N650" s="538">
        <v>1</v>
      </c>
      <c r="O650" s="266">
        <v>3000</v>
      </c>
      <c r="P650" s="265">
        <f>N650*O650</f>
        <v>3000</v>
      </c>
      <c r="Q650" s="567">
        <v>5</v>
      </c>
      <c r="R650" s="560">
        <v>190</v>
      </c>
      <c r="S650" s="289">
        <f>Q650*R650</f>
        <v>950</v>
      </c>
      <c r="T650" s="567">
        <v>5</v>
      </c>
      <c r="U650" s="560">
        <v>190</v>
      </c>
      <c r="V650" s="289">
        <f>T650*U650</f>
        <v>950</v>
      </c>
      <c r="W650" s="567">
        <v>5</v>
      </c>
      <c r="X650" s="560">
        <v>190</v>
      </c>
      <c r="Y650" s="289">
        <f>W650*X650</f>
        <v>950</v>
      </c>
      <c r="Z650" s="563">
        <v>18</v>
      </c>
      <c r="AA650" s="1261">
        <v>6</v>
      </c>
      <c r="AB650" s="1261">
        <f>Z650*AA650</f>
        <v>108</v>
      </c>
      <c r="AC650" s="561">
        <f>H650+K650+N650+Q650+T650+W650+Z650</f>
        <v>36</v>
      </c>
      <c r="AD650" s="540">
        <f>J650+M650+P650+S650+V650+Y650+AB650</f>
        <v>13408</v>
      </c>
      <c r="AE650" s="1782">
        <f>SUM(AD650:AD652)</f>
        <v>76722</v>
      </c>
      <c r="AF650" s="1004">
        <v>36</v>
      </c>
      <c r="AG650" s="725"/>
      <c r="AH650" s="1169">
        <v>46003</v>
      </c>
      <c r="AI650" s="315"/>
      <c r="AJ650" s="315"/>
      <c r="AK650" s="315"/>
      <c r="AL650" s="315"/>
      <c r="AM650" s="315"/>
      <c r="AN650" s="315"/>
      <c r="AO650" s="315"/>
      <c r="AP650" s="315"/>
      <c r="AQ650" s="315"/>
      <c r="AR650" s="315"/>
      <c r="AS650" s="315"/>
      <c r="AT650" s="315"/>
      <c r="AU650" s="315"/>
      <c r="AV650" s="315"/>
      <c r="AW650" s="315"/>
      <c r="AX650" s="315"/>
      <c r="AY650" s="315"/>
      <c r="AZ650" s="315"/>
      <c r="BA650" s="315"/>
    </row>
    <row r="651" spans="1:56" s="312" customFormat="1" ht="46.5" customHeight="1" x14ac:dyDescent="0.25">
      <c r="A651" s="1255">
        <v>436</v>
      </c>
      <c r="B651" s="1236" t="s">
        <v>173</v>
      </c>
      <c r="C651" s="1236" t="s">
        <v>101</v>
      </c>
      <c r="D651" s="1690" t="s">
        <v>1353</v>
      </c>
      <c r="E651" s="1013">
        <v>46130</v>
      </c>
      <c r="F651" s="1013">
        <v>46131</v>
      </c>
      <c r="G651" s="1086" t="s">
        <v>301</v>
      </c>
      <c r="H651" s="538">
        <v>1</v>
      </c>
      <c r="I651" s="266">
        <v>4100</v>
      </c>
      <c r="J651" s="252">
        <f>H651*I651</f>
        <v>4100</v>
      </c>
      <c r="K651" s="538">
        <v>1</v>
      </c>
      <c r="L651" s="266">
        <v>3350</v>
      </c>
      <c r="M651" s="781">
        <f>K651*L651</f>
        <v>3350</v>
      </c>
      <c r="N651" s="538">
        <v>1</v>
      </c>
      <c r="O651" s="266">
        <v>3000</v>
      </c>
      <c r="P651" s="265">
        <f>N651*O651</f>
        <v>3000</v>
      </c>
      <c r="Q651" s="538">
        <v>13</v>
      </c>
      <c r="R651" s="1255">
        <v>190</v>
      </c>
      <c r="S651" s="1261">
        <f>Q651*R651</f>
        <v>2470</v>
      </c>
      <c r="T651" s="538">
        <v>13</v>
      </c>
      <c r="U651" s="1255">
        <v>190</v>
      </c>
      <c r="V651" s="1261">
        <f>T651*U651</f>
        <v>2470</v>
      </c>
      <c r="W651" s="538">
        <v>13</v>
      </c>
      <c r="X651" s="1255">
        <v>190</v>
      </c>
      <c r="Y651" s="1261">
        <f>W651*X651</f>
        <v>2470</v>
      </c>
      <c r="Z651" s="563">
        <v>21</v>
      </c>
      <c r="AA651" s="1261">
        <v>6</v>
      </c>
      <c r="AB651" s="1261">
        <f>Z651*AA651</f>
        <v>126</v>
      </c>
      <c r="AC651" s="554">
        <f>H651+K651+N651+Q651+T651+W651+Z651</f>
        <v>63</v>
      </c>
      <c r="AD651" s="540">
        <f>J651+M651+P651+S651+V651+Y651+AB651</f>
        <v>17986</v>
      </c>
      <c r="AE651" s="1776"/>
      <c r="AF651" s="1004">
        <v>39</v>
      </c>
      <c r="AG651" s="644"/>
      <c r="AH651" s="915">
        <v>46003</v>
      </c>
      <c r="AI651" s="315"/>
      <c r="AJ651" s="315"/>
      <c r="AK651" s="315"/>
      <c r="AL651" s="315"/>
      <c r="AM651" s="315"/>
      <c r="AN651" s="315"/>
      <c r="AO651" s="315"/>
      <c r="AP651" s="315"/>
      <c r="AQ651" s="315"/>
      <c r="AR651" s="315"/>
      <c r="AS651" s="315"/>
      <c r="AT651" s="315"/>
      <c r="AU651" s="315"/>
      <c r="AV651" s="315"/>
      <c r="AW651" s="315"/>
      <c r="AX651" s="315"/>
      <c r="AY651" s="315"/>
      <c r="AZ651" s="315"/>
      <c r="BA651" s="315"/>
    </row>
    <row r="652" spans="1:56" ht="84.75" customHeight="1" x14ac:dyDescent="0.25">
      <c r="A652" s="560">
        <v>437</v>
      </c>
      <c r="B652" s="1236" t="s">
        <v>178</v>
      </c>
      <c r="C652" s="1236" t="s">
        <v>100</v>
      </c>
      <c r="D652" s="1697" t="s">
        <v>1353</v>
      </c>
      <c r="E652" s="1013">
        <v>46298</v>
      </c>
      <c r="F652" s="1013">
        <v>46299</v>
      </c>
      <c r="G652" s="1086" t="s">
        <v>301</v>
      </c>
      <c r="H652" s="538">
        <v>4</v>
      </c>
      <c r="I652" s="266">
        <v>4100</v>
      </c>
      <c r="J652" s="252">
        <f>H652*I652</f>
        <v>16400</v>
      </c>
      <c r="K652" s="538">
        <v>4</v>
      </c>
      <c r="L652" s="266">
        <v>3350</v>
      </c>
      <c r="M652" s="781">
        <f>K652*L652</f>
        <v>13400</v>
      </c>
      <c r="N652" s="538">
        <v>4</v>
      </c>
      <c r="O652" s="266">
        <v>3000</v>
      </c>
      <c r="P652" s="265">
        <f>N652*O652</f>
        <v>12000</v>
      </c>
      <c r="Q652" s="556">
        <v>6</v>
      </c>
      <c r="R652" s="1237">
        <v>190</v>
      </c>
      <c r="S652" s="290">
        <f>Q652*R652</f>
        <v>1140</v>
      </c>
      <c r="T652" s="556">
        <v>6</v>
      </c>
      <c r="U652" s="1237">
        <v>190</v>
      </c>
      <c r="V652" s="290">
        <f>T652*U652</f>
        <v>1140</v>
      </c>
      <c r="W652" s="556">
        <v>6</v>
      </c>
      <c r="X652" s="1237">
        <v>190</v>
      </c>
      <c r="Y652" s="290">
        <f>W652*X652</f>
        <v>1140</v>
      </c>
      <c r="Z652" s="564">
        <v>18</v>
      </c>
      <c r="AA652" s="290">
        <v>6</v>
      </c>
      <c r="AB652" s="290">
        <f>Z652*AA652</f>
        <v>108</v>
      </c>
      <c r="AC652" s="558">
        <f>H652+K652+N652+Q652+T652+W652+Z652</f>
        <v>48</v>
      </c>
      <c r="AD652" s="540">
        <f>J652+M652+P652+S652+V652+Y652+AB652</f>
        <v>45328</v>
      </c>
      <c r="AE652" s="1776"/>
    </row>
    <row r="653" spans="1:56" ht="53.25" customHeight="1" x14ac:dyDescent="0.25">
      <c r="A653" s="321"/>
      <c r="B653" s="543" t="s">
        <v>1236</v>
      </c>
      <c r="C653" s="300"/>
      <c r="D653" s="1706"/>
      <c r="E653" s="1043"/>
      <c r="F653" s="1043"/>
      <c r="G653" s="1596"/>
      <c r="H653" s="324"/>
      <c r="I653" s="301"/>
      <c r="J653" s="276"/>
      <c r="K653" s="324"/>
      <c r="L653" s="301"/>
      <c r="M653" s="276"/>
      <c r="N653" s="324"/>
      <c r="O653" s="301"/>
      <c r="P653" s="276"/>
      <c r="Q653" s="324"/>
      <c r="R653" s="487"/>
      <c r="S653" s="1251"/>
      <c r="T653" s="324"/>
      <c r="U653" s="487"/>
      <c r="V653" s="1251"/>
      <c r="W653" s="324"/>
      <c r="X653" s="487"/>
      <c r="Y653" s="1251"/>
      <c r="Z653" s="324"/>
      <c r="AA653" s="1251"/>
      <c r="AB653" s="1251"/>
      <c r="AC653" s="486"/>
      <c r="AD653" s="540"/>
      <c r="AE653" s="276"/>
      <c r="AF653" s="1016"/>
    </row>
    <row r="654" spans="1:56" ht="87" customHeight="1" x14ac:dyDescent="0.25">
      <c r="A654" s="280">
        <v>40</v>
      </c>
      <c r="B654" s="655" t="s">
        <v>2004</v>
      </c>
      <c r="C654" s="258" t="s">
        <v>101</v>
      </c>
      <c r="D654" s="1729" t="s">
        <v>1794</v>
      </c>
      <c r="E654" s="914">
        <v>46060</v>
      </c>
      <c r="F654" s="914">
        <v>46061</v>
      </c>
      <c r="G654" s="1626" t="s">
        <v>1793</v>
      </c>
      <c r="H654" s="567">
        <v>2</v>
      </c>
      <c r="I654" s="576">
        <v>4100</v>
      </c>
      <c r="J654" s="259">
        <f>H654*I654</f>
        <v>8200</v>
      </c>
      <c r="K654" s="567">
        <v>2</v>
      </c>
      <c r="L654" s="576">
        <v>3350</v>
      </c>
      <c r="M654" s="259">
        <f>K654*L654</f>
        <v>6700</v>
      </c>
      <c r="N654" s="567">
        <v>2</v>
      </c>
      <c r="O654" s="576">
        <v>3000</v>
      </c>
      <c r="P654" s="259">
        <f>N654*O654</f>
        <v>6000</v>
      </c>
      <c r="Q654" s="567">
        <v>15</v>
      </c>
      <c r="R654" s="560">
        <v>190</v>
      </c>
      <c r="S654" s="289">
        <f>Q654*R654</f>
        <v>2850</v>
      </c>
      <c r="T654" s="567">
        <v>15</v>
      </c>
      <c r="U654" s="560">
        <v>190</v>
      </c>
      <c r="V654" s="289">
        <f>T654*U654</f>
        <v>2850</v>
      </c>
      <c r="W654" s="567">
        <v>15</v>
      </c>
      <c r="X654" s="560">
        <v>190</v>
      </c>
      <c r="Y654" s="289">
        <f>W654*X654</f>
        <v>2850</v>
      </c>
      <c r="Z654" s="567">
        <v>60</v>
      </c>
      <c r="AA654" s="289">
        <v>6</v>
      </c>
      <c r="AB654" s="289">
        <f>Z654*AA654</f>
        <v>360</v>
      </c>
      <c r="AC654" s="367"/>
      <c r="AD654" s="367"/>
      <c r="AE654" s="561">
        <f>H654+K654+N654+Q654+T654+W654+Z654</f>
        <v>111</v>
      </c>
      <c r="AF654" s="782">
        <f>J654+M654+P654+S654+V654+Y654+AB654</f>
        <v>29810</v>
      </c>
    </row>
    <row r="655" spans="1:56" ht="87" customHeight="1" x14ac:dyDescent="0.25">
      <c r="A655" s="870">
        <v>41</v>
      </c>
      <c r="B655" s="535" t="s">
        <v>2653</v>
      </c>
      <c r="C655" s="230" t="s">
        <v>102</v>
      </c>
      <c r="D655" s="1730" t="s">
        <v>1794</v>
      </c>
      <c r="E655" s="914">
        <v>46081</v>
      </c>
      <c r="F655" s="914">
        <v>46081</v>
      </c>
      <c r="G655" s="1629" t="s">
        <v>1793</v>
      </c>
      <c r="H655" s="538"/>
      <c r="I655" s="266"/>
      <c r="J655" s="252"/>
      <c r="K655" s="538"/>
      <c r="L655" s="266"/>
      <c r="M655" s="252"/>
      <c r="N655" s="538"/>
      <c r="O655" s="266"/>
      <c r="P655" s="252"/>
      <c r="Q655" s="538">
        <v>10</v>
      </c>
      <c r="R655" s="1255">
        <v>190</v>
      </c>
      <c r="S655" s="1261">
        <f>Q655*R655</f>
        <v>1900</v>
      </c>
      <c r="T655" s="538">
        <v>10</v>
      </c>
      <c r="U655" s="1255">
        <v>190</v>
      </c>
      <c r="V655" s="1261">
        <f>T655*U655</f>
        <v>1900</v>
      </c>
      <c r="W655" s="538">
        <v>10</v>
      </c>
      <c r="X655" s="1255">
        <v>190</v>
      </c>
      <c r="Y655" s="1261">
        <f>W655*X655</f>
        <v>1900</v>
      </c>
      <c r="Z655" s="567">
        <v>30</v>
      </c>
      <c r="AA655" s="289">
        <v>6</v>
      </c>
      <c r="AB655" s="289">
        <f>Z655*AA655</f>
        <v>180</v>
      </c>
      <c r="AC655" s="367"/>
      <c r="AD655" s="367"/>
      <c r="AE655" s="561">
        <f>H655+K655+N655+Q655+T655+W655+Z655</f>
        <v>60</v>
      </c>
      <c r="AF655" s="540">
        <f>J655+M655+P655+S655+V655+Y655+AB655</f>
        <v>5880</v>
      </c>
    </row>
    <row r="656" spans="1:56" ht="65.25" customHeight="1" x14ac:dyDescent="0.25">
      <c r="A656" s="560">
        <v>438</v>
      </c>
      <c r="B656" s="535" t="s">
        <v>2177</v>
      </c>
      <c r="C656" s="261" t="s">
        <v>102</v>
      </c>
      <c r="D656" s="1730" t="s">
        <v>1794</v>
      </c>
      <c r="E656" s="1013">
        <v>46109</v>
      </c>
      <c r="F656" s="1013">
        <v>46109</v>
      </c>
      <c r="G656" s="536" t="s">
        <v>2009</v>
      </c>
      <c r="H656" s="538"/>
      <c r="I656" s="266"/>
      <c r="J656" s="252"/>
      <c r="K656" s="538"/>
      <c r="L656" s="266"/>
      <c r="M656" s="252"/>
      <c r="N656" s="538"/>
      <c r="O656" s="266"/>
      <c r="P656" s="252"/>
      <c r="Q656" s="538">
        <v>5</v>
      </c>
      <c r="R656" s="1255">
        <v>190</v>
      </c>
      <c r="S656" s="1261">
        <f t="shared" ref="S656:S666" si="251">Q656*R656</f>
        <v>950</v>
      </c>
      <c r="T656" s="538">
        <v>5</v>
      </c>
      <c r="U656" s="1255">
        <v>190</v>
      </c>
      <c r="V656" s="1261">
        <f t="shared" ref="V656:V666" si="252">T656*U656</f>
        <v>950</v>
      </c>
      <c r="W656" s="538">
        <v>5</v>
      </c>
      <c r="X656" s="1255">
        <v>190</v>
      </c>
      <c r="Y656" s="1261">
        <f t="shared" ref="Y656:Y666" si="253">W656*X656</f>
        <v>950</v>
      </c>
      <c r="Z656" s="538">
        <v>15</v>
      </c>
      <c r="AA656" s="1261">
        <v>6</v>
      </c>
      <c r="AB656" s="1261">
        <f t="shared" ref="AB656:AB666" si="254">Z656*AA656</f>
        <v>90</v>
      </c>
      <c r="AC656" s="554">
        <f t="shared" ref="AC656:AC666" si="255">H656+K656+N656+Q656+T656+W656+Z656</f>
        <v>30</v>
      </c>
      <c r="AD656" s="540">
        <f t="shared" ref="AD656:AD666" si="256">J656+M656+P656+S656+V656+Y656+AB656</f>
        <v>2940</v>
      </c>
      <c r="AE656" s="1116"/>
      <c r="AF656" s="1004">
        <v>30</v>
      </c>
    </row>
    <row r="657" spans="1:56" ht="66" customHeight="1" x14ac:dyDescent="0.25">
      <c r="A657" s="560">
        <v>439</v>
      </c>
      <c r="B657" s="535" t="s">
        <v>2006</v>
      </c>
      <c r="C657" s="261" t="s">
        <v>102</v>
      </c>
      <c r="D657" s="1730" t="s">
        <v>1794</v>
      </c>
      <c r="E657" s="1013">
        <v>46137</v>
      </c>
      <c r="F657" s="1013">
        <v>46137</v>
      </c>
      <c r="G657" s="536" t="s">
        <v>2009</v>
      </c>
      <c r="H657" s="538"/>
      <c r="I657" s="266"/>
      <c r="J657" s="252"/>
      <c r="K657" s="538"/>
      <c r="L657" s="266"/>
      <c r="M657" s="252"/>
      <c r="N657" s="538"/>
      <c r="O657" s="266"/>
      <c r="P657" s="252"/>
      <c r="Q657" s="538">
        <v>10</v>
      </c>
      <c r="R657" s="1255">
        <v>190</v>
      </c>
      <c r="S657" s="1261">
        <f t="shared" si="251"/>
        <v>1900</v>
      </c>
      <c r="T657" s="538">
        <v>10</v>
      </c>
      <c r="U657" s="1255">
        <v>190</v>
      </c>
      <c r="V657" s="1261">
        <f t="shared" si="252"/>
        <v>1900</v>
      </c>
      <c r="W657" s="538">
        <v>10</v>
      </c>
      <c r="X657" s="1255">
        <v>190</v>
      </c>
      <c r="Y657" s="1261">
        <f t="shared" si="253"/>
        <v>1900</v>
      </c>
      <c r="Z657" s="538">
        <v>30</v>
      </c>
      <c r="AA657" s="1261">
        <v>6</v>
      </c>
      <c r="AB657" s="1261">
        <f t="shared" si="254"/>
        <v>180</v>
      </c>
      <c r="AC657" s="554">
        <f t="shared" si="255"/>
        <v>60</v>
      </c>
      <c r="AD657" s="540">
        <f t="shared" si="256"/>
        <v>5880</v>
      </c>
      <c r="AE657" s="1116"/>
    </row>
    <row r="658" spans="1:56" ht="96.75" customHeight="1" x14ac:dyDescent="0.25">
      <c r="A658" s="560">
        <v>440</v>
      </c>
      <c r="B658" s="535" t="s">
        <v>2005</v>
      </c>
      <c r="C658" s="261" t="s">
        <v>102</v>
      </c>
      <c r="D658" s="1730" t="s">
        <v>1794</v>
      </c>
      <c r="E658" s="1013">
        <v>46172</v>
      </c>
      <c r="F658" s="1013">
        <v>46172</v>
      </c>
      <c r="G658" s="536" t="s">
        <v>2009</v>
      </c>
      <c r="H658" s="538"/>
      <c r="I658" s="266"/>
      <c r="J658" s="252"/>
      <c r="K658" s="538"/>
      <c r="L658" s="266"/>
      <c r="M658" s="265"/>
      <c r="N658" s="538"/>
      <c r="O658" s="266"/>
      <c r="P658" s="265"/>
      <c r="Q658" s="538">
        <v>5</v>
      </c>
      <c r="R658" s="1255">
        <v>190</v>
      </c>
      <c r="S658" s="1261">
        <f t="shared" si="251"/>
        <v>950</v>
      </c>
      <c r="T658" s="538">
        <v>5</v>
      </c>
      <c r="U658" s="1255">
        <v>190</v>
      </c>
      <c r="V658" s="1261">
        <f t="shared" si="252"/>
        <v>950</v>
      </c>
      <c r="W658" s="538">
        <v>5</v>
      </c>
      <c r="X658" s="1255">
        <v>190</v>
      </c>
      <c r="Y658" s="1261">
        <f t="shared" si="253"/>
        <v>950</v>
      </c>
      <c r="Z658" s="563">
        <v>15</v>
      </c>
      <c r="AA658" s="1261">
        <v>6</v>
      </c>
      <c r="AB658" s="1261">
        <f t="shared" si="254"/>
        <v>90</v>
      </c>
      <c r="AC658" s="554">
        <f t="shared" si="255"/>
        <v>30</v>
      </c>
      <c r="AD658" s="540">
        <f t="shared" si="256"/>
        <v>2940</v>
      </c>
      <c r="AE658" s="1811">
        <f>AD658+AD664</f>
        <v>8820</v>
      </c>
    </row>
    <row r="659" spans="1:56" ht="94.5" customHeight="1" x14ac:dyDescent="0.25">
      <c r="A659" s="560">
        <v>441</v>
      </c>
      <c r="B659" s="535" t="s">
        <v>2006</v>
      </c>
      <c r="C659" s="261" t="s">
        <v>102</v>
      </c>
      <c r="D659" s="1730" t="s">
        <v>1794</v>
      </c>
      <c r="E659" s="1013">
        <v>46179</v>
      </c>
      <c r="F659" s="1013">
        <v>46179</v>
      </c>
      <c r="G659" s="536" t="s">
        <v>2009</v>
      </c>
      <c r="H659" s="538"/>
      <c r="I659" s="266"/>
      <c r="J659" s="252"/>
      <c r="K659" s="538"/>
      <c r="L659" s="266"/>
      <c r="M659" s="252"/>
      <c r="N659" s="538"/>
      <c r="O659" s="266"/>
      <c r="P659" s="252"/>
      <c r="Q659" s="538">
        <v>10</v>
      </c>
      <c r="R659" s="1255">
        <v>190</v>
      </c>
      <c r="S659" s="1261">
        <f t="shared" si="251"/>
        <v>1900</v>
      </c>
      <c r="T659" s="538">
        <v>10</v>
      </c>
      <c r="U659" s="1255">
        <v>190</v>
      </c>
      <c r="V659" s="1261">
        <f t="shared" si="252"/>
        <v>1900</v>
      </c>
      <c r="W659" s="538">
        <v>10</v>
      </c>
      <c r="X659" s="1255">
        <v>190</v>
      </c>
      <c r="Y659" s="1261">
        <f t="shared" si="253"/>
        <v>1900</v>
      </c>
      <c r="Z659" s="563">
        <v>30</v>
      </c>
      <c r="AA659" s="1261">
        <v>6</v>
      </c>
      <c r="AB659" s="1261">
        <f t="shared" si="254"/>
        <v>180</v>
      </c>
      <c r="AC659" s="554">
        <f t="shared" si="255"/>
        <v>60</v>
      </c>
      <c r="AD659" s="540">
        <f t="shared" si="256"/>
        <v>5880</v>
      </c>
      <c r="AE659" s="1812"/>
    </row>
    <row r="660" spans="1:56" ht="57.75" customHeight="1" x14ac:dyDescent="0.25">
      <c r="A660" s="560">
        <v>442</v>
      </c>
      <c r="B660" s="535" t="s">
        <v>2007</v>
      </c>
      <c r="C660" s="261" t="s">
        <v>100</v>
      </c>
      <c r="D660" s="1730" t="s">
        <v>1794</v>
      </c>
      <c r="E660" s="1013">
        <v>46207</v>
      </c>
      <c r="F660" s="1013">
        <v>46208</v>
      </c>
      <c r="G660" s="536" t="s">
        <v>1793</v>
      </c>
      <c r="H660" s="538">
        <v>2</v>
      </c>
      <c r="I660" s="266">
        <v>3400</v>
      </c>
      <c r="J660" s="252">
        <f>H660*I660</f>
        <v>6800</v>
      </c>
      <c r="K660" s="538">
        <v>2</v>
      </c>
      <c r="L660" s="266">
        <v>3000</v>
      </c>
      <c r="M660" s="252">
        <f>K660*L660</f>
        <v>6000</v>
      </c>
      <c r="N660" s="538">
        <v>2</v>
      </c>
      <c r="O660" s="266">
        <v>2900</v>
      </c>
      <c r="P660" s="252">
        <f>N660*O660</f>
        <v>5800</v>
      </c>
      <c r="Q660" s="538">
        <v>15</v>
      </c>
      <c r="R660" s="1255">
        <v>190</v>
      </c>
      <c r="S660" s="1261">
        <f t="shared" si="251"/>
        <v>2850</v>
      </c>
      <c r="T660" s="538">
        <v>15</v>
      </c>
      <c r="U660" s="1255">
        <v>190</v>
      </c>
      <c r="V660" s="1261">
        <f t="shared" si="252"/>
        <v>2850</v>
      </c>
      <c r="W660" s="538">
        <v>15</v>
      </c>
      <c r="X660" s="1255">
        <v>190</v>
      </c>
      <c r="Y660" s="1261">
        <f t="shared" si="253"/>
        <v>2850</v>
      </c>
      <c r="Z660" s="538">
        <v>45</v>
      </c>
      <c r="AA660" s="1261">
        <v>6</v>
      </c>
      <c r="AB660" s="1261">
        <f t="shared" si="254"/>
        <v>270</v>
      </c>
      <c r="AC660" s="554">
        <f t="shared" si="255"/>
        <v>96</v>
      </c>
      <c r="AD660" s="540">
        <f t="shared" si="256"/>
        <v>27420</v>
      </c>
      <c r="AE660" s="1812"/>
    </row>
    <row r="661" spans="1:56" ht="105.75" customHeight="1" x14ac:dyDescent="0.25">
      <c r="A661" s="560">
        <v>443</v>
      </c>
      <c r="B661" s="535" t="s">
        <v>2006</v>
      </c>
      <c r="C661" s="261" t="s">
        <v>102</v>
      </c>
      <c r="D661" s="1730" t="s">
        <v>1794</v>
      </c>
      <c r="E661" s="1013">
        <v>46277</v>
      </c>
      <c r="F661" s="1013">
        <v>46277</v>
      </c>
      <c r="G661" s="536" t="s">
        <v>1793</v>
      </c>
      <c r="H661" s="538"/>
      <c r="I661" s="266"/>
      <c r="J661" s="252"/>
      <c r="K661" s="538"/>
      <c r="L661" s="266"/>
      <c r="M661" s="252"/>
      <c r="N661" s="538"/>
      <c r="O661" s="266"/>
      <c r="P661" s="252"/>
      <c r="Q661" s="538">
        <v>10</v>
      </c>
      <c r="R661" s="1255">
        <v>190</v>
      </c>
      <c r="S661" s="1261">
        <f t="shared" si="251"/>
        <v>1900</v>
      </c>
      <c r="T661" s="538">
        <v>10</v>
      </c>
      <c r="U661" s="1255">
        <v>190</v>
      </c>
      <c r="V661" s="1261">
        <f t="shared" si="252"/>
        <v>1900</v>
      </c>
      <c r="W661" s="538">
        <v>10</v>
      </c>
      <c r="X661" s="1255">
        <v>190</v>
      </c>
      <c r="Y661" s="1261">
        <f t="shared" si="253"/>
        <v>1900</v>
      </c>
      <c r="Z661" s="538">
        <v>30</v>
      </c>
      <c r="AA661" s="1261">
        <v>6</v>
      </c>
      <c r="AB661" s="1261">
        <f t="shared" si="254"/>
        <v>180</v>
      </c>
      <c r="AC661" s="554">
        <f t="shared" si="255"/>
        <v>60</v>
      </c>
      <c r="AD661" s="540">
        <f t="shared" si="256"/>
        <v>5880</v>
      </c>
      <c r="AE661" s="1812"/>
    </row>
    <row r="662" spans="1:56" s="1023" customFormat="1" ht="46.5" customHeight="1" x14ac:dyDescent="0.25">
      <c r="A662" s="560">
        <v>444</v>
      </c>
      <c r="B662" s="535" t="s">
        <v>2178</v>
      </c>
      <c r="C662" s="261" t="s">
        <v>102</v>
      </c>
      <c r="D662" s="1730" t="s">
        <v>1794</v>
      </c>
      <c r="E662" s="1013">
        <v>46284</v>
      </c>
      <c r="F662" s="1013">
        <v>46284</v>
      </c>
      <c r="G662" s="536" t="s">
        <v>1793</v>
      </c>
      <c r="H662" s="538"/>
      <c r="I662" s="266"/>
      <c r="J662" s="252"/>
      <c r="K662" s="538"/>
      <c r="L662" s="266"/>
      <c r="M662" s="252"/>
      <c r="N662" s="538"/>
      <c r="O662" s="266"/>
      <c r="P662" s="252"/>
      <c r="Q662" s="538">
        <v>5</v>
      </c>
      <c r="R662" s="1255">
        <v>190</v>
      </c>
      <c r="S662" s="1261">
        <f t="shared" si="251"/>
        <v>950</v>
      </c>
      <c r="T662" s="538">
        <v>5</v>
      </c>
      <c r="U662" s="1255">
        <v>190</v>
      </c>
      <c r="V662" s="1261">
        <f t="shared" si="252"/>
        <v>950</v>
      </c>
      <c r="W662" s="538">
        <v>5</v>
      </c>
      <c r="X662" s="1255">
        <v>190</v>
      </c>
      <c r="Y662" s="1261">
        <f t="shared" si="253"/>
        <v>950</v>
      </c>
      <c r="Z662" s="563">
        <v>15</v>
      </c>
      <c r="AA662" s="1261">
        <v>6</v>
      </c>
      <c r="AB662" s="1261">
        <f t="shared" si="254"/>
        <v>90</v>
      </c>
      <c r="AC662" s="554">
        <f t="shared" si="255"/>
        <v>30</v>
      </c>
      <c r="AD662" s="540">
        <f t="shared" si="256"/>
        <v>2940</v>
      </c>
      <c r="AE662" s="1812"/>
      <c r="AF662" s="1004"/>
      <c r="AJ662" s="934"/>
      <c r="AK662" s="934"/>
      <c r="AL662" s="934"/>
      <c r="AM662" s="934"/>
      <c r="AN662" s="934"/>
      <c r="AO662" s="934"/>
      <c r="AP662" s="934"/>
      <c r="AQ662" s="934"/>
      <c r="AR662" s="934"/>
      <c r="AS662" s="934"/>
      <c r="AT662" s="934"/>
      <c r="AU662" s="934"/>
      <c r="AV662" s="934"/>
      <c r="AW662" s="934"/>
      <c r="AX662" s="934"/>
      <c r="AY662" s="934"/>
      <c r="AZ662" s="934"/>
      <c r="BA662" s="934"/>
      <c r="BB662" s="934"/>
      <c r="BC662" s="934"/>
    </row>
    <row r="663" spans="1:56" s="1023" customFormat="1" ht="27" customHeight="1" x14ac:dyDescent="0.25">
      <c r="A663" s="560">
        <v>445</v>
      </c>
      <c r="B663" s="535" t="s">
        <v>2179</v>
      </c>
      <c r="C663" s="261" t="s">
        <v>102</v>
      </c>
      <c r="D663" s="1730" t="s">
        <v>1794</v>
      </c>
      <c r="E663" s="1013">
        <v>46312</v>
      </c>
      <c r="F663" s="1013">
        <v>46312</v>
      </c>
      <c r="G663" s="536" t="s">
        <v>1793</v>
      </c>
      <c r="H663" s="538"/>
      <c r="I663" s="266"/>
      <c r="J663" s="252"/>
      <c r="K663" s="538"/>
      <c r="L663" s="266"/>
      <c r="M663" s="252"/>
      <c r="N663" s="538"/>
      <c r="O663" s="266"/>
      <c r="P663" s="252"/>
      <c r="Q663" s="538">
        <v>15</v>
      </c>
      <c r="R663" s="1255">
        <v>190</v>
      </c>
      <c r="S663" s="1261">
        <f t="shared" si="251"/>
        <v>2850</v>
      </c>
      <c r="T663" s="538">
        <v>15</v>
      </c>
      <c r="U663" s="1255">
        <v>190</v>
      </c>
      <c r="V663" s="1261">
        <f t="shared" si="252"/>
        <v>2850</v>
      </c>
      <c r="W663" s="538">
        <v>15</v>
      </c>
      <c r="X663" s="1255">
        <v>190</v>
      </c>
      <c r="Y663" s="1261">
        <f t="shared" si="253"/>
        <v>2850</v>
      </c>
      <c r="Z663" s="538">
        <v>45</v>
      </c>
      <c r="AA663" s="1261">
        <v>6</v>
      </c>
      <c r="AB663" s="1261">
        <f t="shared" si="254"/>
        <v>270</v>
      </c>
      <c r="AC663" s="554">
        <f t="shared" si="255"/>
        <v>90</v>
      </c>
      <c r="AD663" s="540">
        <f t="shared" si="256"/>
        <v>8820</v>
      </c>
      <c r="AE663" s="1812"/>
      <c r="AF663" s="1004"/>
      <c r="AJ663" s="934"/>
      <c r="AK663" s="934"/>
      <c r="AL663" s="934"/>
      <c r="AM663" s="934"/>
      <c r="AN663" s="934"/>
      <c r="AO663" s="934"/>
      <c r="AP663" s="934"/>
      <c r="AQ663" s="934"/>
      <c r="AR663" s="934"/>
      <c r="AS663" s="934"/>
      <c r="AT663" s="934"/>
      <c r="AU663" s="934"/>
      <c r="AV663" s="934"/>
      <c r="AW663" s="934"/>
      <c r="AX663" s="934"/>
      <c r="AY663" s="934"/>
      <c r="AZ663" s="934"/>
      <c r="BA663" s="934"/>
      <c r="BB663" s="934"/>
      <c r="BC663" s="934"/>
    </row>
    <row r="664" spans="1:56" s="884" customFormat="1" ht="46.5" customHeight="1" x14ac:dyDescent="0.25">
      <c r="A664" s="560">
        <v>446</v>
      </c>
      <c r="B664" s="535" t="s">
        <v>2180</v>
      </c>
      <c r="C664" s="261" t="s">
        <v>102</v>
      </c>
      <c r="D664" s="1730" t="s">
        <v>1794</v>
      </c>
      <c r="E664" s="1013">
        <v>46319</v>
      </c>
      <c r="F664" s="1013">
        <v>46319</v>
      </c>
      <c r="G664" s="536" t="s">
        <v>2009</v>
      </c>
      <c r="H664" s="538"/>
      <c r="I664" s="266"/>
      <c r="J664" s="252"/>
      <c r="K664" s="538"/>
      <c r="L664" s="266"/>
      <c r="M664" s="252"/>
      <c r="N664" s="538"/>
      <c r="O664" s="266"/>
      <c r="P664" s="252"/>
      <c r="Q664" s="538">
        <v>10</v>
      </c>
      <c r="R664" s="1255">
        <v>190</v>
      </c>
      <c r="S664" s="1261">
        <f t="shared" si="251"/>
        <v>1900</v>
      </c>
      <c r="T664" s="538">
        <v>10</v>
      </c>
      <c r="U664" s="1255">
        <v>190</v>
      </c>
      <c r="V664" s="1261">
        <f t="shared" si="252"/>
        <v>1900</v>
      </c>
      <c r="W664" s="538">
        <v>10</v>
      </c>
      <c r="X664" s="1255">
        <v>190</v>
      </c>
      <c r="Y664" s="1261">
        <f t="shared" si="253"/>
        <v>1900</v>
      </c>
      <c r="Z664" s="538">
        <v>30</v>
      </c>
      <c r="AA664" s="1261">
        <v>6</v>
      </c>
      <c r="AB664" s="1261">
        <f t="shared" si="254"/>
        <v>180</v>
      </c>
      <c r="AC664" s="554">
        <f t="shared" si="255"/>
        <v>60</v>
      </c>
      <c r="AD664" s="540">
        <f t="shared" si="256"/>
        <v>5880</v>
      </c>
      <c r="AE664" s="1813"/>
      <c r="AF664" s="1004"/>
      <c r="AI664" s="1050"/>
      <c r="AJ664" s="934"/>
      <c r="AK664" s="934"/>
      <c r="AL664" s="934"/>
      <c r="AM664" s="934"/>
      <c r="AN664" s="934"/>
      <c r="AO664" s="934"/>
      <c r="AP664" s="934"/>
      <c r="AQ664" s="934"/>
      <c r="AR664" s="934"/>
      <c r="AS664" s="934"/>
      <c r="AT664" s="934"/>
      <c r="AU664" s="934"/>
      <c r="AV664" s="934"/>
      <c r="AW664" s="934"/>
      <c r="AX664" s="934"/>
      <c r="AY664" s="934"/>
      <c r="AZ664" s="934"/>
      <c r="BA664" s="934"/>
      <c r="BB664" s="934"/>
      <c r="BC664" s="934"/>
      <c r="BD664" s="1051"/>
    </row>
    <row r="665" spans="1:56" s="949" customFormat="1" ht="46.5" customHeight="1" x14ac:dyDescent="0.25">
      <c r="A665" s="560">
        <v>447</v>
      </c>
      <c r="B665" s="535" t="s">
        <v>2008</v>
      </c>
      <c r="C665" s="261" t="s">
        <v>102</v>
      </c>
      <c r="D665" s="1730" t="s">
        <v>1794</v>
      </c>
      <c r="E665" s="1013" t="s">
        <v>1730</v>
      </c>
      <c r="F665" s="1013">
        <v>46340</v>
      </c>
      <c r="G665" s="536" t="s">
        <v>2009</v>
      </c>
      <c r="H665" s="538"/>
      <c r="I665" s="266"/>
      <c r="J665" s="252"/>
      <c r="K665" s="538"/>
      <c r="L665" s="266"/>
      <c r="M665" s="252"/>
      <c r="N665" s="538"/>
      <c r="O665" s="266"/>
      <c r="P665" s="252"/>
      <c r="Q665" s="538">
        <v>15</v>
      </c>
      <c r="R665" s="1255">
        <v>190</v>
      </c>
      <c r="S665" s="1261">
        <f t="shared" si="251"/>
        <v>2850</v>
      </c>
      <c r="T665" s="538">
        <v>15</v>
      </c>
      <c r="U665" s="1255">
        <v>190</v>
      </c>
      <c r="V665" s="1261">
        <f t="shared" si="252"/>
        <v>2850</v>
      </c>
      <c r="W665" s="538">
        <v>15</v>
      </c>
      <c r="X665" s="1255">
        <v>190</v>
      </c>
      <c r="Y665" s="1261">
        <f t="shared" si="253"/>
        <v>2850</v>
      </c>
      <c r="Z665" s="563">
        <v>45</v>
      </c>
      <c r="AA665" s="1261">
        <v>6</v>
      </c>
      <c r="AB665" s="1261">
        <f t="shared" si="254"/>
        <v>270</v>
      </c>
      <c r="AC665" s="554">
        <f t="shared" si="255"/>
        <v>90</v>
      </c>
      <c r="AD665" s="540">
        <f t="shared" si="256"/>
        <v>8820</v>
      </c>
      <c r="AE665" s="1231"/>
      <c r="AF665" s="1004"/>
      <c r="AI665" s="1109"/>
      <c r="AJ665" s="934"/>
      <c r="AK665" s="934"/>
      <c r="AL665" s="934"/>
      <c r="AM665" s="934"/>
      <c r="AN665" s="934"/>
      <c r="AO665" s="934"/>
      <c r="AP665" s="934"/>
      <c r="AQ665" s="934"/>
      <c r="AR665" s="934"/>
      <c r="AS665" s="934"/>
      <c r="AT665" s="934"/>
      <c r="AU665" s="934"/>
      <c r="AV665" s="934"/>
      <c r="AW665" s="934"/>
      <c r="AX665" s="934"/>
      <c r="AY665" s="934"/>
      <c r="AZ665" s="934"/>
      <c r="BA665" s="934"/>
      <c r="BB665" s="934"/>
      <c r="BC665" s="934"/>
      <c r="BD665" s="1108"/>
    </row>
    <row r="666" spans="1:56" s="949" customFormat="1" ht="46.5" customHeight="1" x14ac:dyDescent="0.25">
      <c r="A666" s="560">
        <v>448</v>
      </c>
      <c r="B666" s="535" t="s">
        <v>2006</v>
      </c>
      <c r="C666" s="261" t="s">
        <v>102</v>
      </c>
      <c r="D666" s="1730" t="s">
        <v>1794</v>
      </c>
      <c r="E666" s="953">
        <v>46377</v>
      </c>
      <c r="F666" s="953">
        <v>46377</v>
      </c>
      <c r="G666" s="536" t="s">
        <v>2009</v>
      </c>
      <c r="H666" s="538"/>
      <c r="I666" s="266"/>
      <c r="J666" s="252"/>
      <c r="K666" s="538"/>
      <c r="L666" s="266"/>
      <c r="M666" s="252"/>
      <c r="N666" s="538"/>
      <c r="O666" s="266"/>
      <c r="P666" s="252"/>
      <c r="Q666" s="538">
        <v>10</v>
      </c>
      <c r="R666" s="1255">
        <v>190</v>
      </c>
      <c r="S666" s="1261">
        <f t="shared" si="251"/>
        <v>1900</v>
      </c>
      <c r="T666" s="538">
        <v>10</v>
      </c>
      <c r="U666" s="1255">
        <v>190</v>
      </c>
      <c r="V666" s="1261">
        <f t="shared" si="252"/>
        <v>1900</v>
      </c>
      <c r="W666" s="538">
        <v>10</v>
      </c>
      <c r="X666" s="1255">
        <v>190</v>
      </c>
      <c r="Y666" s="1261">
        <f t="shared" si="253"/>
        <v>1900</v>
      </c>
      <c r="Z666" s="538">
        <v>30</v>
      </c>
      <c r="AA666" s="1261">
        <v>6</v>
      </c>
      <c r="AB666" s="1261">
        <f t="shared" si="254"/>
        <v>180</v>
      </c>
      <c r="AC666" s="554">
        <f t="shared" si="255"/>
        <v>60</v>
      </c>
      <c r="AD666" s="540">
        <f t="shared" si="256"/>
        <v>5880</v>
      </c>
      <c r="AE666" s="1231"/>
      <c r="AF666" s="1023"/>
      <c r="AG666" s="1109"/>
      <c r="AH666" s="934"/>
      <c r="AI666" s="934"/>
      <c r="AJ666" s="934"/>
      <c r="AK666" s="934"/>
      <c r="AL666" s="934"/>
      <c r="AM666" s="934"/>
      <c r="AN666" s="934"/>
      <c r="AO666" s="934"/>
      <c r="AP666" s="934"/>
      <c r="AQ666" s="934"/>
      <c r="AR666" s="934"/>
      <c r="AS666" s="934"/>
      <c r="AT666" s="934"/>
      <c r="AU666" s="934"/>
      <c r="AV666" s="934"/>
      <c r="AW666" s="934"/>
      <c r="AX666" s="934"/>
      <c r="AY666" s="934"/>
      <c r="AZ666" s="934"/>
      <c r="BA666" s="934"/>
      <c r="BB666" s="934"/>
      <c r="BC666" s="934"/>
      <c r="BD666" s="1108"/>
    </row>
    <row r="667" spans="1:56" s="763" customFormat="1" ht="54.75" customHeight="1" x14ac:dyDescent="0.3">
      <c r="A667" s="1039"/>
      <c r="B667" s="991" t="s">
        <v>1140</v>
      </c>
      <c r="C667" s="611"/>
      <c r="D667" s="1704"/>
      <c r="E667" s="1040"/>
      <c r="F667" s="1040"/>
      <c r="G667" s="1628"/>
      <c r="H667" s="645"/>
      <c r="I667" s="273"/>
      <c r="J667" s="272"/>
      <c r="K667" s="645"/>
      <c r="L667" s="273"/>
      <c r="M667" s="272"/>
      <c r="N667" s="645"/>
      <c r="O667" s="273"/>
      <c r="P667" s="272"/>
      <c r="Q667" s="645"/>
      <c r="R667" s="616"/>
      <c r="S667" s="617"/>
      <c r="T667" s="645"/>
      <c r="U667" s="616"/>
      <c r="V667" s="617"/>
      <c r="W667" s="645"/>
      <c r="X667" s="616"/>
      <c r="Y667" s="617"/>
      <c r="Z667" s="645"/>
      <c r="AA667" s="617"/>
      <c r="AB667" s="617"/>
      <c r="AC667" s="618"/>
      <c r="AD667" s="782"/>
      <c r="AE667" s="272"/>
      <c r="AF667" s="1023"/>
      <c r="AG667" s="1407"/>
      <c r="AH667" s="777"/>
      <c r="AI667" s="777"/>
      <c r="AJ667" s="777"/>
      <c r="AK667" s="777"/>
      <c r="AL667" s="777"/>
      <c r="AM667" s="777"/>
      <c r="AN667" s="777"/>
      <c r="AO667" s="777"/>
      <c r="AP667" s="777"/>
    </row>
    <row r="668" spans="1:56" s="1417" customFormat="1" ht="60.75" customHeight="1" x14ac:dyDescent="0.3">
      <c r="A668" s="560">
        <v>449</v>
      </c>
      <c r="B668" s="1239" t="s">
        <v>174</v>
      </c>
      <c r="C668" s="1239" t="s">
        <v>99</v>
      </c>
      <c r="D668" s="1698" t="s">
        <v>1365</v>
      </c>
      <c r="E668" s="941">
        <v>46290</v>
      </c>
      <c r="F668" s="941">
        <v>46291</v>
      </c>
      <c r="G668" s="598" t="s">
        <v>1643</v>
      </c>
      <c r="H668" s="568">
        <v>1</v>
      </c>
      <c r="I668" s="576">
        <v>3400</v>
      </c>
      <c r="J668" s="259">
        <f>H668*I668</f>
        <v>3400</v>
      </c>
      <c r="K668" s="568"/>
      <c r="L668" s="576"/>
      <c r="M668" s="299"/>
      <c r="N668" s="568"/>
      <c r="O668" s="573"/>
      <c r="P668" s="781"/>
      <c r="Q668" s="568">
        <v>27</v>
      </c>
      <c r="R668" s="560">
        <v>190</v>
      </c>
      <c r="S668" s="289">
        <f>Q668*R668</f>
        <v>5130</v>
      </c>
      <c r="T668" s="568">
        <v>27</v>
      </c>
      <c r="U668" s="560">
        <v>190</v>
      </c>
      <c r="V668" s="289">
        <f>T668*U668</f>
        <v>5130</v>
      </c>
      <c r="W668" s="568">
        <v>54</v>
      </c>
      <c r="X668" s="560">
        <v>190</v>
      </c>
      <c r="Y668" s="289">
        <f>W668*X668</f>
        <v>10260</v>
      </c>
      <c r="Z668" s="568">
        <v>135</v>
      </c>
      <c r="AA668" s="289">
        <v>6</v>
      </c>
      <c r="AB668" s="289">
        <f>Z668*AA668</f>
        <v>810</v>
      </c>
      <c r="AC668" s="561">
        <f>H668+K668+N668+Q668+T668+W668+Z668</f>
        <v>244</v>
      </c>
      <c r="AD668" s="540">
        <f>J668+M668+P668+S668+V668+Y668+AB668</f>
        <v>24730</v>
      </c>
      <c r="AE668" s="1810">
        <f>AD668+AD669</f>
        <v>36730</v>
      </c>
      <c r="AF668" s="1051"/>
      <c r="AG668" s="1420"/>
      <c r="AH668" s="777"/>
      <c r="AI668" s="777"/>
      <c r="AJ668" s="777"/>
      <c r="AK668" s="777"/>
      <c r="AL668" s="777"/>
      <c r="AM668" s="777"/>
      <c r="AN668" s="777"/>
      <c r="AO668" s="777"/>
      <c r="AP668" s="777"/>
    </row>
    <row r="669" spans="1:56" s="367" customFormat="1" ht="37.5" customHeight="1" x14ac:dyDescent="0.3">
      <c r="A669" s="1237">
        <v>450</v>
      </c>
      <c r="B669" s="1236" t="s">
        <v>173</v>
      </c>
      <c r="C669" s="1236" t="s">
        <v>101</v>
      </c>
      <c r="D669" s="1697" t="s">
        <v>1341</v>
      </c>
      <c r="E669" s="941">
        <v>46290</v>
      </c>
      <c r="F669" s="941">
        <v>46291</v>
      </c>
      <c r="G669" s="598" t="s">
        <v>1643</v>
      </c>
      <c r="H669" s="564">
        <v>1</v>
      </c>
      <c r="I669" s="572">
        <v>4100</v>
      </c>
      <c r="J669" s="278">
        <f>H669*I669</f>
        <v>4100</v>
      </c>
      <c r="K669" s="564"/>
      <c r="L669" s="1223"/>
      <c r="M669" s="563"/>
      <c r="N669" s="1224"/>
      <c r="O669" s="572"/>
      <c r="P669" s="288"/>
      <c r="Q669" s="564">
        <v>10</v>
      </c>
      <c r="R669" s="1237">
        <v>190</v>
      </c>
      <c r="S669" s="290">
        <f>Q669*R669</f>
        <v>1900</v>
      </c>
      <c r="T669" s="564">
        <v>10</v>
      </c>
      <c r="U669" s="1237">
        <v>190</v>
      </c>
      <c r="V669" s="290">
        <f>T669*U669</f>
        <v>1900</v>
      </c>
      <c r="W669" s="564">
        <v>20</v>
      </c>
      <c r="X669" s="1237">
        <v>190</v>
      </c>
      <c r="Y669" s="290">
        <f>W669*X669</f>
        <v>3800</v>
      </c>
      <c r="Z669" s="564">
        <v>50</v>
      </c>
      <c r="AA669" s="290">
        <v>6</v>
      </c>
      <c r="AB669" s="290">
        <f>Z669*AA669</f>
        <v>300</v>
      </c>
      <c r="AC669" s="558">
        <f>H669+K669+N669+Q669+T669+W669+Z669</f>
        <v>91</v>
      </c>
      <c r="AD669" s="540">
        <f>J669+M669+P669+S669+V669+Y669+AB669</f>
        <v>12000</v>
      </c>
      <c r="AE669" s="1777"/>
      <c r="AF669" s="1108"/>
      <c r="AG669" s="791"/>
      <c r="AH669" s="803" t="s">
        <v>2278</v>
      </c>
      <c r="AI669" s="803"/>
      <c r="AJ669" s="803"/>
      <c r="AK669" s="803"/>
      <c r="AL669" s="803"/>
      <c r="AM669" s="803"/>
      <c r="AO669" s="533"/>
      <c r="AP669" s="315"/>
      <c r="AQ669" s="315"/>
      <c r="AR669" s="315"/>
      <c r="AS669" s="315"/>
      <c r="AT669" s="315"/>
      <c r="AU669" s="315"/>
      <c r="AV669" s="315"/>
      <c r="AW669" s="315"/>
      <c r="AX669" s="315"/>
      <c r="AY669" s="315"/>
      <c r="AZ669" s="315"/>
      <c r="BA669" s="315"/>
      <c r="BB669" s="413"/>
    </row>
    <row r="670" spans="1:56" s="666" customFormat="1" ht="51.75" customHeight="1" x14ac:dyDescent="0.3">
      <c r="A670" s="1342"/>
      <c r="B670" s="993" t="s">
        <v>874</v>
      </c>
      <c r="C670" s="1352"/>
      <c r="D670" s="1697"/>
      <c r="E670" s="941"/>
      <c r="F670" s="941"/>
      <c r="G670" s="598"/>
      <c r="H670" s="564"/>
      <c r="I670" s="572"/>
      <c r="J670" s="278"/>
      <c r="K670" s="564"/>
      <c r="L670" s="1223"/>
      <c r="M670" s="563"/>
      <c r="N670" s="1224"/>
      <c r="O670" s="572"/>
      <c r="P670" s="288"/>
      <c r="Q670" s="564"/>
      <c r="R670" s="1342"/>
      <c r="S670" s="290"/>
      <c r="T670" s="564"/>
      <c r="U670" s="1342"/>
      <c r="V670" s="290"/>
      <c r="W670" s="564"/>
      <c r="X670" s="1342"/>
      <c r="Y670" s="290"/>
      <c r="Z670" s="564"/>
      <c r="AA670" s="290"/>
      <c r="AB670" s="290"/>
      <c r="AC670" s="558"/>
      <c r="AD670" s="540"/>
      <c r="AE670" s="1341"/>
      <c r="AF670" s="1108"/>
      <c r="AG670" s="1168"/>
      <c r="AH670" s="912" t="s">
        <v>2278</v>
      </c>
      <c r="AI670" s="912" t="s">
        <v>2334</v>
      </c>
      <c r="AJ670" s="912"/>
      <c r="AK670" s="912"/>
      <c r="AL670" s="912"/>
      <c r="AM670" s="912"/>
      <c r="AN670" s="315"/>
      <c r="AO670" s="315"/>
      <c r="AP670" s="315"/>
      <c r="AQ670" s="315"/>
      <c r="AR670" s="315"/>
      <c r="AS670" s="315"/>
      <c r="AT670" s="315"/>
      <c r="AU670" s="315"/>
      <c r="AV670" s="315"/>
      <c r="AW670" s="315"/>
      <c r="AX670" s="315"/>
      <c r="AY670" s="315"/>
      <c r="AZ670" s="315"/>
      <c r="BA670" s="315"/>
      <c r="BB670" s="703"/>
    </row>
    <row r="671" spans="1:56" s="949" customFormat="1" ht="28.5" customHeight="1" x14ac:dyDescent="0.25">
      <c r="A671" s="313">
        <v>10</v>
      </c>
      <c r="B671" s="1379" t="s">
        <v>2559</v>
      </c>
      <c r="C671" s="1379" t="s">
        <v>101</v>
      </c>
      <c r="D671" s="1383" t="s">
        <v>308</v>
      </c>
      <c r="E671" s="1404" t="s">
        <v>2335</v>
      </c>
      <c r="F671" s="1404" t="s">
        <v>2336</v>
      </c>
      <c r="G671" s="1604" t="s">
        <v>2337</v>
      </c>
      <c r="H671" s="1405"/>
      <c r="I671" s="1405"/>
      <c r="J671" s="1405"/>
      <c r="K671" s="1405"/>
      <c r="L671" s="1394"/>
      <c r="M671" s="1395"/>
      <c r="N671" s="1406"/>
      <c r="O671" s="1396"/>
      <c r="P671" s="1395"/>
      <c r="Q671" s="1406">
        <v>38</v>
      </c>
      <c r="R671" s="1385">
        <v>190</v>
      </c>
      <c r="S671" s="1386">
        <f>Q671*R671</f>
        <v>7220</v>
      </c>
      <c r="T671" s="1406">
        <v>38</v>
      </c>
      <c r="U671" s="1385">
        <v>190</v>
      </c>
      <c r="V671" s="1386">
        <f>T671*U671</f>
        <v>7220</v>
      </c>
      <c r="W671" s="1406">
        <v>68</v>
      </c>
      <c r="X671" s="1385">
        <v>190</v>
      </c>
      <c r="Y671" s="1386">
        <f>W671*X671</f>
        <v>12920</v>
      </c>
      <c r="Z671" s="1406">
        <v>144</v>
      </c>
      <c r="AA671" s="1386">
        <v>6</v>
      </c>
      <c r="AB671" s="1386">
        <f>Z671*AA671</f>
        <v>864</v>
      </c>
      <c r="AC671" s="763"/>
      <c r="AD671" s="763"/>
      <c r="AE671" s="1387">
        <f>H671+K671+N671+Q671+T671+W671+Z671</f>
        <v>288</v>
      </c>
      <c r="AF671" s="1390">
        <f>J671+M671+P671+S671+V671+Y671+AB671</f>
        <v>28224</v>
      </c>
      <c r="AG671" s="934"/>
      <c r="AH671" s="934"/>
      <c r="AI671" s="934"/>
      <c r="AJ671" s="934"/>
      <c r="AK671" s="934"/>
      <c r="AL671" s="934"/>
      <c r="AM671" s="934"/>
      <c r="AN671" s="934"/>
      <c r="AO671" s="934"/>
      <c r="AP671" s="934"/>
      <c r="AQ671" s="934"/>
      <c r="AR671" s="934"/>
      <c r="AS671" s="934"/>
      <c r="AT671" s="934"/>
      <c r="AU671" s="934"/>
      <c r="AV671" s="934"/>
      <c r="AW671" s="934"/>
      <c r="AX671" s="934"/>
      <c r="AY671" s="934"/>
      <c r="AZ671" s="934"/>
      <c r="BA671" s="934"/>
      <c r="BB671" s="934"/>
      <c r="BC671" s="934"/>
      <c r="BD671" s="1108"/>
    </row>
    <row r="672" spans="1:56" s="763" customFormat="1" ht="55.5" customHeight="1" x14ac:dyDescent="0.3">
      <c r="A672" s="1408">
        <v>11</v>
      </c>
      <c r="B672" s="1409" t="s">
        <v>2560</v>
      </c>
      <c r="C672" s="1409" t="s">
        <v>99</v>
      </c>
      <c r="D672" s="1481" t="s">
        <v>1829</v>
      </c>
      <c r="E672" s="1404" t="s">
        <v>2335</v>
      </c>
      <c r="F672" s="1404" t="s">
        <v>2336</v>
      </c>
      <c r="G672" s="1604" t="s">
        <v>2337</v>
      </c>
      <c r="H672" s="1405"/>
      <c r="I672" s="1405"/>
      <c r="J672" s="1405"/>
      <c r="K672" s="1405"/>
      <c r="L672" s="1411"/>
      <c r="M672" s="1412"/>
      <c r="N672" s="1413"/>
      <c r="O672" s="1414"/>
      <c r="P672" s="1412"/>
      <c r="Q672" s="1413">
        <v>122</v>
      </c>
      <c r="R672" s="1415">
        <v>190</v>
      </c>
      <c r="S672" s="1416">
        <f>Q672*R672</f>
        <v>23180</v>
      </c>
      <c r="T672" s="1413">
        <v>122</v>
      </c>
      <c r="U672" s="1415">
        <v>190</v>
      </c>
      <c r="V672" s="1416">
        <f>T672*U672</f>
        <v>23180</v>
      </c>
      <c r="W672" s="1413">
        <v>212</v>
      </c>
      <c r="X672" s="1415">
        <v>190</v>
      </c>
      <c r="Y672" s="1416">
        <f>W672*X672</f>
        <v>40280</v>
      </c>
      <c r="Z672" s="1413">
        <v>456</v>
      </c>
      <c r="AA672" s="1416">
        <v>6</v>
      </c>
      <c r="AB672" s="1416">
        <f>Z672*AA672</f>
        <v>2736</v>
      </c>
      <c r="AC672" s="1417"/>
      <c r="AD672" s="1417"/>
      <c r="AE672" s="1418">
        <f>H672+K672+N672+Q672+T672+W672+Z672</f>
        <v>912</v>
      </c>
      <c r="AF672" s="1419">
        <f>J672+M672+P672+S672+V672+Y672+AB672</f>
        <v>89376</v>
      </c>
      <c r="AG672" s="1403"/>
      <c r="AH672" s="777"/>
      <c r="AI672" s="777"/>
      <c r="AJ672" s="777"/>
      <c r="AK672" s="777"/>
      <c r="AL672" s="777"/>
      <c r="AM672" s="777"/>
      <c r="AN672" s="777"/>
      <c r="AO672" s="777"/>
      <c r="AP672" s="777"/>
    </row>
    <row r="673" spans="1:56" s="367" customFormat="1" ht="40.5" customHeight="1" x14ac:dyDescent="0.35">
      <c r="A673" s="870">
        <v>38</v>
      </c>
      <c r="B673" s="1379" t="s">
        <v>2557</v>
      </c>
      <c r="C673" s="1379" t="s">
        <v>101</v>
      </c>
      <c r="D673" s="1383" t="s">
        <v>308</v>
      </c>
      <c r="E673" s="1382">
        <v>46050</v>
      </c>
      <c r="F673" s="1382">
        <v>46054</v>
      </c>
      <c r="G673" s="1381" t="s">
        <v>334</v>
      </c>
      <c r="H673" s="1406"/>
      <c r="I673" s="1394"/>
      <c r="J673" s="1393"/>
      <c r="K673" s="1406"/>
      <c r="L673" s="1394"/>
      <c r="M673" s="1395"/>
      <c r="N673" s="1406"/>
      <c r="O673" s="1396"/>
      <c r="P673" s="1395"/>
      <c r="Q673" s="1406">
        <v>57</v>
      </c>
      <c r="R673" s="1385">
        <v>190</v>
      </c>
      <c r="S673" s="1386">
        <f>Q673*R673</f>
        <v>10830</v>
      </c>
      <c r="T673" s="1406">
        <v>57</v>
      </c>
      <c r="U673" s="1385">
        <v>190</v>
      </c>
      <c r="V673" s="1386">
        <f>T673*U673</f>
        <v>10830</v>
      </c>
      <c r="W673" s="1406">
        <v>114</v>
      </c>
      <c r="X673" s="1385">
        <v>190</v>
      </c>
      <c r="Y673" s="1386">
        <f>W673*X673</f>
        <v>21660</v>
      </c>
      <c r="Z673" s="1406">
        <v>228</v>
      </c>
      <c r="AA673" s="1386">
        <v>6</v>
      </c>
      <c r="AB673" s="1386">
        <f>Z673*AA673</f>
        <v>1368</v>
      </c>
      <c r="AE673" s="539">
        <f>H673+K673+N673+Q673+T673+W673+Z673</f>
        <v>456</v>
      </c>
      <c r="AF673" s="540">
        <f>J673+M673+P673+S673+V673+Y673+AB673</f>
        <v>44688</v>
      </c>
      <c r="AG673" s="910"/>
      <c r="AH673" s="315" t="s">
        <v>2396</v>
      </c>
      <c r="AI673" s="315"/>
      <c r="AJ673" s="315"/>
      <c r="AK673" s="315"/>
      <c r="AL673" s="315"/>
      <c r="AM673" s="315"/>
      <c r="AN673" s="315"/>
      <c r="AO673" s="1154"/>
      <c r="AP673" s="315"/>
      <c r="AQ673" s="315"/>
      <c r="AR673" s="315"/>
      <c r="AS673" s="315"/>
      <c r="AT673" s="315"/>
      <c r="AU673" s="315"/>
      <c r="AV673" s="315"/>
      <c r="AW673" s="315"/>
      <c r="AX673" s="315"/>
      <c r="AY673" s="315"/>
      <c r="AZ673" s="315"/>
      <c r="BA673" s="315"/>
      <c r="BB673" s="413"/>
    </row>
    <row r="674" spans="1:56" s="367" customFormat="1" ht="41.25" customHeight="1" x14ac:dyDescent="0.35">
      <c r="A674" s="287">
        <v>39</v>
      </c>
      <c r="B674" s="1509" t="s">
        <v>2558</v>
      </c>
      <c r="C674" s="1509" t="s">
        <v>99</v>
      </c>
      <c r="D674" s="1503" t="s">
        <v>1829</v>
      </c>
      <c r="E674" s="1511">
        <v>46050</v>
      </c>
      <c r="F674" s="1511">
        <v>46054</v>
      </c>
      <c r="G674" s="1540" t="s">
        <v>334</v>
      </c>
      <c r="H674" s="1543"/>
      <c r="I674" s="1543"/>
      <c r="J674" s="1543"/>
      <c r="K674" s="1543"/>
      <c r="L674" s="1513"/>
      <c r="M674" s="1515"/>
      <c r="N674" s="1518"/>
      <c r="O674" s="1542"/>
      <c r="P674" s="1515"/>
      <c r="Q674" s="1518">
        <v>139</v>
      </c>
      <c r="R674" s="1516">
        <v>190</v>
      </c>
      <c r="S674" s="1517">
        <f>Q674*R674</f>
        <v>26410</v>
      </c>
      <c r="T674" s="1518">
        <v>139</v>
      </c>
      <c r="U674" s="1516">
        <v>190</v>
      </c>
      <c r="V674" s="1517">
        <f>T674*U674</f>
        <v>26410</v>
      </c>
      <c r="W674" s="1518">
        <v>278</v>
      </c>
      <c r="X674" s="1516">
        <v>190</v>
      </c>
      <c r="Y674" s="1517">
        <f>W674*X674</f>
        <v>52820</v>
      </c>
      <c r="Z674" s="1518">
        <v>558</v>
      </c>
      <c r="AA674" s="1517">
        <v>6</v>
      </c>
      <c r="AB674" s="1517">
        <f>Z674*AA674</f>
        <v>3348</v>
      </c>
      <c r="AC674" s="666"/>
      <c r="AD674" s="666"/>
      <c r="AE674" s="606">
        <f>H674+K674+N674+Q674+T674+W674+Z674</f>
        <v>1114</v>
      </c>
      <c r="AF674" s="630">
        <f>J674+M674+P674+S674+V674+Y674+AB674</f>
        <v>108988</v>
      </c>
      <c r="AG674" s="910"/>
      <c r="AH674" s="315" t="s">
        <v>2396</v>
      </c>
      <c r="AI674" s="315"/>
      <c r="AJ674" s="315"/>
      <c r="AK674" s="315"/>
      <c r="AL674" s="315"/>
      <c r="AM674" s="315"/>
      <c r="AN674" s="315"/>
      <c r="AO674" s="1154"/>
      <c r="AP674" s="315"/>
      <c r="AQ674" s="315"/>
      <c r="AR674" s="315"/>
      <c r="AS674" s="315"/>
      <c r="AT674" s="315"/>
      <c r="AU674" s="315"/>
      <c r="AV674" s="315"/>
      <c r="AW674" s="315"/>
      <c r="AX674" s="315"/>
      <c r="AY674" s="315"/>
      <c r="AZ674" s="315"/>
      <c r="BA674" s="315"/>
      <c r="BB674" s="413"/>
    </row>
    <row r="675" spans="1:56" s="367" customFormat="1" ht="47.25" customHeight="1" x14ac:dyDescent="0.25">
      <c r="A675" s="1237"/>
      <c r="B675" s="993" t="s">
        <v>2105</v>
      </c>
      <c r="C675" s="1236"/>
      <c r="D675" s="1697"/>
      <c r="E675" s="941"/>
      <c r="F675" s="941"/>
      <c r="G675" s="598"/>
      <c r="H675" s="564"/>
      <c r="I675" s="572"/>
      <c r="J675" s="278"/>
      <c r="K675" s="564"/>
      <c r="L675" s="572"/>
      <c r="M675" s="299"/>
      <c r="N675" s="564"/>
      <c r="O675" s="572"/>
      <c r="P675" s="288"/>
      <c r="Q675" s="564"/>
      <c r="R675" s="1237"/>
      <c r="S675" s="290"/>
      <c r="T675" s="564"/>
      <c r="U675" s="1237"/>
      <c r="V675" s="290"/>
      <c r="W675" s="564"/>
      <c r="X675" s="1237"/>
      <c r="Y675" s="290"/>
      <c r="Z675" s="564"/>
      <c r="AA675" s="290"/>
      <c r="AB675" s="290"/>
      <c r="AC675" s="558"/>
      <c r="AD675" s="540"/>
      <c r="AE675" s="1036"/>
      <c r="AF675" s="934"/>
      <c r="AG675" s="315"/>
      <c r="AH675" s="315"/>
      <c r="AI675" s="315"/>
    </row>
    <row r="676" spans="1:56" s="1016" customFormat="1" ht="27" customHeight="1" x14ac:dyDescent="0.25">
      <c r="A676" s="313">
        <v>9</v>
      </c>
      <c r="B676" s="1380" t="s">
        <v>2500</v>
      </c>
      <c r="C676" s="1379" t="s">
        <v>100</v>
      </c>
      <c r="D676" s="1383" t="s">
        <v>2107</v>
      </c>
      <c r="E676" s="1382">
        <v>46290</v>
      </c>
      <c r="F676" s="1382">
        <v>46293</v>
      </c>
      <c r="G676" s="1381" t="s">
        <v>301</v>
      </c>
      <c r="H676" s="1397"/>
      <c r="I676" s="1398"/>
      <c r="J676" s="1399"/>
      <c r="K676" s="1397"/>
      <c r="L676" s="1398"/>
      <c r="M676" s="1399"/>
      <c r="N676" s="1397"/>
      <c r="O676" s="1398"/>
      <c r="P676" s="1399"/>
      <c r="Q676" s="1397">
        <v>20</v>
      </c>
      <c r="R676" s="1400">
        <v>190</v>
      </c>
      <c r="S676" s="1401">
        <f>Q676*R676</f>
        <v>3800</v>
      </c>
      <c r="T676" s="1397">
        <v>20</v>
      </c>
      <c r="U676" s="1400">
        <v>190</v>
      </c>
      <c r="V676" s="1401">
        <f>T676*U676</f>
        <v>3800</v>
      </c>
      <c r="W676" s="1397">
        <v>20</v>
      </c>
      <c r="X676" s="1400">
        <v>190</v>
      </c>
      <c r="Y676" s="1401">
        <f>W676*X676</f>
        <v>3800</v>
      </c>
      <c r="Z676" s="1397">
        <v>20</v>
      </c>
      <c r="AA676" s="1401">
        <v>6</v>
      </c>
      <c r="AB676" s="1401">
        <f>Z676*AA676</f>
        <v>120</v>
      </c>
      <c r="AC676" s="1401"/>
      <c r="AD676" s="1401"/>
      <c r="AE676" s="1402">
        <f>J676+M676+P676+S676+V676+Y676+AB676</f>
        <v>11520</v>
      </c>
      <c r="AF676" s="1390">
        <f>L676+O676+R676+U676+X676+AA676+AD676</f>
        <v>576</v>
      </c>
      <c r="AJ676" s="934"/>
      <c r="AK676" s="934"/>
      <c r="AL676" s="934"/>
      <c r="AM676" s="934"/>
      <c r="AN676" s="934"/>
      <c r="AO676" s="934"/>
      <c r="AP676" s="934"/>
      <c r="AQ676" s="934"/>
      <c r="AR676" s="934"/>
      <c r="AS676" s="934"/>
      <c r="AT676" s="934"/>
      <c r="AU676" s="934"/>
      <c r="AV676" s="934"/>
      <c r="AW676" s="934"/>
      <c r="AX676" s="934"/>
      <c r="AY676" s="934"/>
      <c r="AZ676" s="934"/>
      <c r="BA676" s="934"/>
      <c r="BB676" s="934"/>
      <c r="BC676" s="934"/>
    </row>
    <row r="677" spans="1:56" s="934" customFormat="1" ht="46.5" customHeight="1" x14ac:dyDescent="0.25">
      <c r="A677" s="870">
        <v>36</v>
      </c>
      <c r="B677" s="1380" t="s">
        <v>2499</v>
      </c>
      <c r="C677" s="1379" t="s">
        <v>99</v>
      </c>
      <c r="D677" s="1383" t="s">
        <v>2106</v>
      </c>
      <c r="E677" s="1382">
        <v>46052</v>
      </c>
      <c r="F677" s="1382">
        <v>46055</v>
      </c>
      <c r="G677" s="1381" t="s">
        <v>301</v>
      </c>
      <c r="H677" s="1397"/>
      <c r="I677" s="1398"/>
      <c r="J677" s="1399"/>
      <c r="K677" s="1397"/>
      <c r="L677" s="1398"/>
      <c r="M677" s="1399"/>
      <c r="N677" s="1397"/>
      <c r="O677" s="1398"/>
      <c r="P677" s="1399"/>
      <c r="Q677" s="1397">
        <v>101</v>
      </c>
      <c r="R677" s="1400">
        <v>190</v>
      </c>
      <c r="S677" s="1401">
        <f>Q677*R677</f>
        <v>19190</v>
      </c>
      <c r="T677" s="1397">
        <v>101</v>
      </c>
      <c r="U677" s="1400">
        <v>190</v>
      </c>
      <c r="V677" s="1401">
        <f>T677*U677</f>
        <v>19190</v>
      </c>
      <c r="W677" s="1397">
        <v>167</v>
      </c>
      <c r="X677" s="1400">
        <v>190</v>
      </c>
      <c r="Y677" s="1401">
        <f>W677*X677</f>
        <v>31730</v>
      </c>
      <c r="Z677" s="1397">
        <v>369</v>
      </c>
      <c r="AA677" s="1401">
        <v>6</v>
      </c>
      <c r="AB677" s="1401">
        <f>Z677*AA677</f>
        <v>2214</v>
      </c>
      <c r="AC677" s="367"/>
      <c r="AD677" s="367"/>
      <c r="AE677" s="558">
        <f>H677+K677+N677+Q677+T677+W677+Z677</f>
        <v>738</v>
      </c>
      <c r="AF677" s="540">
        <f>J677+M677+P677+S677+V677+Y677+AB677</f>
        <v>72324</v>
      </c>
    </row>
    <row r="678" spans="1:56" s="790" customFormat="1" ht="40.5" customHeight="1" x14ac:dyDescent="0.25">
      <c r="A678" s="870">
        <v>37</v>
      </c>
      <c r="B678" s="1380" t="s">
        <v>2501</v>
      </c>
      <c r="C678" s="1379" t="s">
        <v>101</v>
      </c>
      <c r="D678" s="1383" t="s">
        <v>2107</v>
      </c>
      <c r="E678" s="1382">
        <v>46052</v>
      </c>
      <c r="F678" s="1382">
        <v>46055</v>
      </c>
      <c r="G678" s="1410" t="s">
        <v>301</v>
      </c>
      <c r="H678" s="1397"/>
      <c r="I678" s="1398"/>
      <c r="J678" s="1399"/>
      <c r="K678" s="1397"/>
      <c r="L678" s="1398"/>
      <c r="M678" s="1399"/>
      <c r="N678" s="1397"/>
      <c r="O678" s="1398"/>
      <c r="P678" s="1399"/>
      <c r="Q678" s="1397">
        <v>20</v>
      </c>
      <c r="R678" s="1400">
        <v>190</v>
      </c>
      <c r="S678" s="1401">
        <f>Q678*R678</f>
        <v>3800</v>
      </c>
      <c r="T678" s="1397">
        <v>20</v>
      </c>
      <c r="U678" s="1400">
        <v>190</v>
      </c>
      <c r="V678" s="1401">
        <f>T678*U678</f>
        <v>3800</v>
      </c>
      <c r="W678" s="1397">
        <v>20</v>
      </c>
      <c r="X678" s="1400">
        <v>190</v>
      </c>
      <c r="Y678" s="1401">
        <f>W678*X678</f>
        <v>3800</v>
      </c>
      <c r="Z678" s="1424">
        <v>20</v>
      </c>
      <c r="AA678" s="1386">
        <v>6</v>
      </c>
      <c r="AB678" s="1386">
        <f>Z678*AA678</f>
        <v>120</v>
      </c>
      <c r="AC678" s="367"/>
      <c r="AD678" s="367"/>
      <c r="AE678" s="539">
        <f>H678+K678+N678+Q678+T678+W678+Z678</f>
        <v>80</v>
      </c>
      <c r="AF678" s="540">
        <f>J678+M678+P678+S678+V678+Y678+AB678</f>
        <v>11520</v>
      </c>
      <c r="AI678" s="1021"/>
      <c r="AJ678" s="934"/>
      <c r="AK678" s="934"/>
      <c r="AL678" s="934"/>
      <c r="AM678" s="934"/>
      <c r="AN678" s="934"/>
      <c r="AO678" s="934"/>
      <c r="AP678" s="934"/>
      <c r="AQ678" s="934"/>
      <c r="AR678" s="934"/>
      <c r="AS678" s="934"/>
      <c r="AT678" s="934"/>
      <c r="AU678" s="934"/>
      <c r="AV678" s="934"/>
      <c r="AW678" s="934"/>
      <c r="AX678" s="934"/>
      <c r="AY678" s="934"/>
      <c r="AZ678" s="934"/>
      <c r="BA678" s="934"/>
      <c r="BB678" s="934"/>
      <c r="BC678" s="934"/>
      <c r="BD678" s="1031"/>
    </row>
    <row r="679" spans="1:56" s="1023" customFormat="1" ht="26.25" customHeight="1" x14ac:dyDescent="0.3">
      <c r="A679" s="1237">
        <v>451</v>
      </c>
      <c r="B679" s="261" t="s">
        <v>2502</v>
      </c>
      <c r="C679" s="230" t="s">
        <v>102</v>
      </c>
      <c r="D679" s="1383" t="s">
        <v>2106</v>
      </c>
      <c r="E679" s="552">
        <v>46333</v>
      </c>
      <c r="F679" s="552">
        <v>46334</v>
      </c>
      <c r="G679" s="267" t="s">
        <v>301</v>
      </c>
      <c r="H679" s="538"/>
      <c r="I679" s="572"/>
      <c r="J679" s="278"/>
      <c r="K679" s="556"/>
      <c r="L679" s="572"/>
      <c r="M679" s="278"/>
      <c r="N679" s="556"/>
      <c r="O679" s="572"/>
      <c r="P679" s="278"/>
      <c r="Q679" s="556">
        <v>121</v>
      </c>
      <c r="R679" s="1237">
        <v>190</v>
      </c>
      <c r="S679" s="290">
        <f>Q679*R679</f>
        <v>22990</v>
      </c>
      <c r="T679" s="556">
        <v>121</v>
      </c>
      <c r="U679" s="1237">
        <v>190</v>
      </c>
      <c r="V679" s="290">
        <f>T679*U679</f>
        <v>22990</v>
      </c>
      <c r="W679" s="556">
        <v>187</v>
      </c>
      <c r="X679" s="1237">
        <v>190</v>
      </c>
      <c r="Y679" s="290">
        <f>W679*X679</f>
        <v>35530</v>
      </c>
      <c r="Z679" s="556">
        <v>429</v>
      </c>
      <c r="AA679" s="290">
        <v>6</v>
      </c>
      <c r="AB679" s="290">
        <f>Z679*AA679</f>
        <v>2574</v>
      </c>
      <c r="AC679" s="558">
        <f>H679+K679+N679+Q679+T679+W679+Z679</f>
        <v>858</v>
      </c>
      <c r="AD679" s="540">
        <f>J679+M679+P679+S679+V679+Y679+AB679</f>
        <v>84084</v>
      </c>
      <c r="AE679" s="910"/>
      <c r="AF679" s="315"/>
      <c r="AJ679" s="934"/>
      <c r="AK679" s="934"/>
      <c r="AL679" s="934"/>
      <c r="AM679" s="934"/>
      <c r="AN679" s="934"/>
      <c r="AO679" s="934"/>
      <c r="AP679" s="934"/>
      <c r="AQ679" s="934"/>
      <c r="AR679" s="934"/>
      <c r="AS679" s="934"/>
      <c r="AT679" s="934"/>
      <c r="AU679" s="934"/>
      <c r="AV679" s="934"/>
      <c r="AW679" s="934"/>
      <c r="AX679" s="934"/>
      <c r="AY679" s="934"/>
      <c r="AZ679" s="934"/>
      <c r="BA679" s="934"/>
      <c r="BB679" s="934"/>
      <c r="BC679" s="934"/>
    </row>
    <row r="680" spans="1:56" s="790" customFormat="1" ht="46.5" customHeight="1" x14ac:dyDescent="0.25">
      <c r="A680" s="321"/>
      <c r="B680" s="543" t="s">
        <v>1178</v>
      </c>
      <c r="C680" s="300"/>
      <c r="D680" s="1700"/>
      <c r="E680" s="1043"/>
      <c r="F680" s="1043"/>
      <c r="G680" s="1596"/>
      <c r="H680" s="622"/>
      <c r="I680" s="640"/>
      <c r="J680" s="639"/>
      <c r="K680" s="622"/>
      <c r="L680" s="640"/>
      <c r="M680" s="639"/>
      <c r="N680" s="622"/>
      <c r="O680" s="640"/>
      <c r="P680" s="639"/>
      <c r="Q680" s="622"/>
      <c r="R680" s="487"/>
      <c r="S680" s="1251"/>
      <c r="T680" s="622"/>
      <c r="U680" s="487"/>
      <c r="V680" s="1251"/>
      <c r="W680" s="622"/>
      <c r="X680" s="487"/>
      <c r="Y680" s="1251"/>
      <c r="Z680" s="622"/>
      <c r="AA680" s="1251"/>
      <c r="AB680" s="1251"/>
      <c r="AC680" s="486"/>
      <c r="AD680" s="540"/>
      <c r="AE680" s="639"/>
      <c r="AF680" s="1016"/>
      <c r="AI680" s="1021"/>
      <c r="AJ680" s="934"/>
      <c r="AK680" s="934"/>
      <c r="AL680" s="934"/>
      <c r="AM680" s="934"/>
      <c r="AN680" s="934"/>
      <c r="AO680" s="934"/>
      <c r="AP680" s="934"/>
      <c r="AQ680" s="934"/>
      <c r="AR680" s="934"/>
      <c r="AS680" s="934"/>
      <c r="AT680" s="934"/>
      <c r="AU680" s="934"/>
      <c r="AV680" s="934"/>
      <c r="AW680" s="934"/>
      <c r="AX680" s="934"/>
      <c r="AY680" s="934"/>
      <c r="AZ680" s="934"/>
      <c r="BA680" s="934"/>
      <c r="BB680" s="934"/>
      <c r="BC680" s="934"/>
      <c r="BD680" s="1031"/>
    </row>
    <row r="681" spans="1:56" s="934" customFormat="1" ht="46.5" customHeight="1" x14ac:dyDescent="0.25">
      <c r="A681" s="605">
        <v>452</v>
      </c>
      <c r="B681" s="1238" t="s">
        <v>70</v>
      </c>
      <c r="C681" s="1238" t="s">
        <v>99</v>
      </c>
      <c r="D681" s="1701" t="s">
        <v>1333</v>
      </c>
      <c r="E681" s="1049">
        <v>46305</v>
      </c>
      <c r="F681" s="1049">
        <v>46306</v>
      </c>
      <c r="G681" s="1627" t="s">
        <v>1070</v>
      </c>
      <c r="H681" s="621">
        <v>1</v>
      </c>
      <c r="I681" s="629">
        <v>3400</v>
      </c>
      <c r="J681" s="286">
        <f>H681*I681</f>
        <v>3400</v>
      </c>
      <c r="K681" s="621">
        <v>1</v>
      </c>
      <c r="L681" s="629">
        <v>3000</v>
      </c>
      <c r="M681" s="299">
        <f>K681*L681</f>
        <v>3000</v>
      </c>
      <c r="N681" s="621">
        <v>1</v>
      </c>
      <c r="O681" s="605">
        <v>2900</v>
      </c>
      <c r="P681" s="299">
        <f>N681*O681</f>
        <v>2900</v>
      </c>
      <c r="Q681" s="621">
        <v>30</v>
      </c>
      <c r="R681" s="605">
        <v>190</v>
      </c>
      <c r="S681" s="306">
        <f>Q681*R681</f>
        <v>5700</v>
      </c>
      <c r="T681" s="621">
        <v>30</v>
      </c>
      <c r="U681" s="605">
        <v>190</v>
      </c>
      <c r="V681" s="306">
        <f>T681*U681</f>
        <v>5700</v>
      </c>
      <c r="W681" s="621">
        <v>30</v>
      </c>
      <c r="X681" s="605">
        <v>190</v>
      </c>
      <c r="Y681" s="306">
        <f>W681*X681</f>
        <v>5700</v>
      </c>
      <c r="Z681" s="621">
        <v>90</v>
      </c>
      <c r="AA681" s="306">
        <v>6</v>
      </c>
      <c r="AB681" s="306">
        <f>Z681*AA681</f>
        <v>540</v>
      </c>
      <c r="AC681" s="606">
        <f>H681+K681+N681+Q681+T681+W681+Z681</f>
        <v>183</v>
      </c>
      <c r="AD681" s="540">
        <f>J681+M681+P681+S681+V681+Y681+AB681</f>
        <v>26940</v>
      </c>
      <c r="AE681" s="1810">
        <f>AD681+AD682</f>
        <v>42682</v>
      </c>
    </row>
    <row r="682" spans="1:56" s="934" customFormat="1" ht="46.5" customHeight="1" x14ac:dyDescent="0.25">
      <c r="A682" s="1255">
        <v>453</v>
      </c>
      <c r="B682" s="261" t="s">
        <v>71</v>
      </c>
      <c r="C682" s="261" t="s">
        <v>101</v>
      </c>
      <c r="D682" s="1690" t="s">
        <v>340</v>
      </c>
      <c r="E682" s="953">
        <v>46305</v>
      </c>
      <c r="F682" s="953">
        <v>46306</v>
      </c>
      <c r="G682" s="1588" t="s">
        <v>1070</v>
      </c>
      <c r="H682" s="563">
        <v>1</v>
      </c>
      <c r="I682" s="266">
        <v>4100</v>
      </c>
      <c r="J682" s="252">
        <f>H682*I682</f>
        <v>4100</v>
      </c>
      <c r="K682" s="563">
        <v>1</v>
      </c>
      <c r="L682" s="266">
        <v>3350</v>
      </c>
      <c r="M682" s="265">
        <f>K682*L682</f>
        <v>3350</v>
      </c>
      <c r="N682" s="563">
        <v>1</v>
      </c>
      <c r="O682" s="266">
        <v>3000</v>
      </c>
      <c r="P682" s="265">
        <f>N682*O682</f>
        <v>3000</v>
      </c>
      <c r="Q682" s="563">
        <v>9</v>
      </c>
      <c r="R682" s="1255">
        <v>190</v>
      </c>
      <c r="S682" s="1261">
        <f>Q682*R682</f>
        <v>1710</v>
      </c>
      <c r="T682" s="563">
        <v>9</v>
      </c>
      <c r="U682" s="1255">
        <v>190</v>
      </c>
      <c r="V682" s="1261">
        <f>T682*U682</f>
        <v>1710</v>
      </c>
      <c r="W682" s="563">
        <v>9</v>
      </c>
      <c r="X682" s="1255">
        <v>190</v>
      </c>
      <c r="Y682" s="1261">
        <f>W682*X682</f>
        <v>1710</v>
      </c>
      <c r="Z682" s="563">
        <v>27</v>
      </c>
      <c r="AA682" s="1261">
        <v>6</v>
      </c>
      <c r="AB682" s="1261">
        <f>Z682*AA682</f>
        <v>162</v>
      </c>
      <c r="AC682" s="554">
        <f>H682+K682+N682+Q682+T682+W682+Z682</f>
        <v>57</v>
      </c>
      <c r="AD682" s="540">
        <f>J682+M682+P682+S682+V682+Y682+AB682</f>
        <v>15742</v>
      </c>
      <c r="AE682" s="1777"/>
      <c r="AF682" s="790"/>
    </row>
    <row r="683" spans="1:56" s="790" customFormat="1" ht="46.5" customHeight="1" x14ac:dyDescent="0.25">
      <c r="A683" s="1039"/>
      <c r="B683" s="991" t="s">
        <v>875</v>
      </c>
      <c r="C683" s="611"/>
      <c r="D683" s="1710"/>
      <c r="E683" s="1040"/>
      <c r="F683" s="1040"/>
      <c r="G683" s="1593"/>
      <c r="H683" s="645"/>
      <c r="I683" s="273"/>
      <c r="J683" s="272"/>
      <c r="K683" s="645"/>
      <c r="L683" s="273"/>
      <c r="M683" s="272"/>
      <c r="N683" s="645"/>
      <c r="O683" s="273"/>
      <c r="P683" s="274"/>
      <c r="Q683" s="645"/>
      <c r="R683" s="616"/>
      <c r="S683" s="617"/>
      <c r="T683" s="645"/>
      <c r="U683" s="616"/>
      <c r="V683" s="617"/>
      <c r="W683" s="645"/>
      <c r="X683" s="616"/>
      <c r="Y683" s="617"/>
      <c r="Z683" s="645"/>
      <c r="AA683" s="617"/>
      <c r="AB683" s="617"/>
      <c r="AC683" s="618"/>
      <c r="AD683" s="540"/>
      <c r="AE683" s="1036"/>
      <c r="AF683" s="1023"/>
      <c r="AI683" s="1021"/>
      <c r="AJ683" s="934"/>
      <c r="AK683" s="934"/>
      <c r="AL683" s="934"/>
      <c r="AM683" s="934"/>
      <c r="AN683" s="934"/>
      <c r="AO683" s="934"/>
      <c r="AP683" s="934"/>
      <c r="AQ683" s="934"/>
      <c r="AR683" s="934"/>
      <c r="AS683" s="934"/>
      <c r="AT683" s="934"/>
      <c r="AU683" s="934"/>
      <c r="AV683" s="934"/>
      <c r="AW683" s="934"/>
      <c r="AX683" s="934"/>
      <c r="AY683" s="934"/>
      <c r="AZ683" s="934"/>
      <c r="BA683" s="934"/>
      <c r="BB683" s="934"/>
      <c r="BC683" s="934"/>
      <c r="BD683" s="1031"/>
    </row>
    <row r="684" spans="1:56" s="577" customFormat="1" ht="52.5" customHeight="1" x14ac:dyDescent="0.3">
      <c r="A684" s="1255">
        <v>454</v>
      </c>
      <c r="B684" s="261" t="s">
        <v>1488</v>
      </c>
      <c r="C684" s="261" t="s">
        <v>101</v>
      </c>
      <c r="D684" s="1690" t="s">
        <v>509</v>
      </c>
      <c r="E684" s="953">
        <v>46138</v>
      </c>
      <c r="F684" s="953">
        <v>46138</v>
      </c>
      <c r="G684" s="569" t="s">
        <v>1259</v>
      </c>
      <c r="H684" s="538">
        <v>2</v>
      </c>
      <c r="I684" s="266">
        <v>4100</v>
      </c>
      <c r="J684" s="252">
        <f t="shared" ref="J684:J689" si="257">H684*I684</f>
        <v>8200</v>
      </c>
      <c r="K684" s="538">
        <v>2</v>
      </c>
      <c r="L684" s="266">
        <v>3350</v>
      </c>
      <c r="M684" s="265">
        <f t="shared" ref="M684:M689" si="258">K684*L684</f>
        <v>6700</v>
      </c>
      <c r="N684" s="538">
        <v>2</v>
      </c>
      <c r="O684" s="266">
        <v>3000</v>
      </c>
      <c r="P684" s="265">
        <f t="shared" ref="P684:P689" si="259">N684*O684</f>
        <v>6000</v>
      </c>
      <c r="Q684" s="538">
        <v>18</v>
      </c>
      <c r="R684" s="1255">
        <v>190</v>
      </c>
      <c r="S684" s="1261">
        <f t="shared" ref="S684:S689" si="260">Q684*R684</f>
        <v>3420</v>
      </c>
      <c r="T684" s="538">
        <v>18</v>
      </c>
      <c r="U684" s="1255">
        <v>190</v>
      </c>
      <c r="V684" s="1261">
        <f t="shared" ref="V684:V689" si="261">T684*U684</f>
        <v>3420</v>
      </c>
      <c r="W684" s="538">
        <v>18</v>
      </c>
      <c r="X684" s="1255">
        <v>190</v>
      </c>
      <c r="Y684" s="1261">
        <f t="shared" ref="Y684:Y689" si="262">W684*X684</f>
        <v>3420</v>
      </c>
      <c r="Z684" s="563">
        <v>54</v>
      </c>
      <c r="AA684" s="1261">
        <v>6</v>
      </c>
      <c r="AB684" s="1261">
        <f t="shared" ref="AB684:AB689" si="263">Z684*AA684</f>
        <v>324</v>
      </c>
      <c r="AC684" s="554">
        <f>H684+K684+N684+Q684+T684+W684+Z684</f>
        <v>114</v>
      </c>
      <c r="AD684" s="540">
        <f>J684+M684+P684+S684+V684+Y684+AB684</f>
        <v>31484</v>
      </c>
      <c r="AE684" s="1020"/>
      <c r="AF684" s="790">
        <v>54</v>
      </c>
      <c r="AG684" s="702"/>
      <c r="AI684" s="315"/>
      <c r="AJ684" s="315"/>
      <c r="AK684" s="315"/>
      <c r="AL684" s="315"/>
      <c r="AM684" s="917"/>
      <c r="AN684" s="917"/>
      <c r="AO684" s="917"/>
      <c r="AP684" s="315"/>
      <c r="AQ684" s="315"/>
      <c r="AR684" s="315"/>
      <c r="AS684" s="315"/>
      <c r="AT684" s="315"/>
      <c r="AU684" s="315"/>
      <c r="AV684" s="315"/>
      <c r="AW684" s="315"/>
      <c r="AX684" s="315"/>
      <c r="AY684" s="315"/>
      <c r="AZ684" s="315"/>
      <c r="BA684" s="315"/>
      <c r="BB684" s="1155"/>
    </row>
    <row r="685" spans="1:56" s="367" customFormat="1" ht="37.5" customHeight="1" x14ac:dyDescent="0.3">
      <c r="A685" s="560">
        <v>455</v>
      </c>
      <c r="B685" s="1239" t="s">
        <v>1275</v>
      </c>
      <c r="C685" s="1239" t="s">
        <v>101</v>
      </c>
      <c r="D685" s="1690" t="s">
        <v>509</v>
      </c>
      <c r="E685" s="941">
        <v>46270</v>
      </c>
      <c r="F685" s="941">
        <v>46271</v>
      </c>
      <c r="G685" s="569" t="s">
        <v>1274</v>
      </c>
      <c r="H685" s="567">
        <v>2</v>
      </c>
      <c r="I685" s="576">
        <v>4100</v>
      </c>
      <c r="J685" s="259">
        <f t="shared" si="257"/>
        <v>8200</v>
      </c>
      <c r="K685" s="567">
        <v>2</v>
      </c>
      <c r="L685" s="576">
        <v>3350</v>
      </c>
      <c r="M685" s="781">
        <f t="shared" si="258"/>
        <v>6700</v>
      </c>
      <c r="N685" s="567">
        <v>2</v>
      </c>
      <c r="O685" s="576">
        <v>3000</v>
      </c>
      <c r="P685" s="781">
        <f t="shared" si="259"/>
        <v>6000</v>
      </c>
      <c r="Q685" s="567">
        <v>22</v>
      </c>
      <c r="R685" s="560">
        <v>190</v>
      </c>
      <c r="S685" s="289">
        <f t="shared" si="260"/>
        <v>4180</v>
      </c>
      <c r="T685" s="567">
        <v>22</v>
      </c>
      <c r="U685" s="560">
        <v>190</v>
      </c>
      <c r="V685" s="289">
        <f t="shared" si="261"/>
        <v>4180</v>
      </c>
      <c r="W685" s="567">
        <v>22</v>
      </c>
      <c r="X685" s="560">
        <v>190</v>
      </c>
      <c r="Y685" s="289">
        <f t="shared" si="262"/>
        <v>4180</v>
      </c>
      <c r="Z685" s="568">
        <v>66</v>
      </c>
      <c r="AA685" s="289">
        <v>6</v>
      </c>
      <c r="AB685" s="289">
        <f t="shared" si="263"/>
        <v>396</v>
      </c>
      <c r="AC685" s="561">
        <f>H685+K685+N685+Q685+T685+W685+Z685</f>
        <v>138</v>
      </c>
      <c r="AD685" s="540">
        <f>J685+M685+P685+S685+V685+Y685+AB685</f>
        <v>33836</v>
      </c>
      <c r="AE685" s="1229"/>
      <c r="AF685" s="934"/>
      <c r="AG685" s="791"/>
      <c r="AH685" s="1553">
        <v>46002</v>
      </c>
      <c r="AI685" s="1554"/>
      <c r="AJ685" s="1554"/>
      <c r="AK685" s="1554"/>
      <c r="AL685" s="1554"/>
    </row>
    <row r="686" spans="1:56" s="1023" customFormat="1" ht="33" customHeight="1" x14ac:dyDescent="0.25">
      <c r="A686" s="1255">
        <v>456</v>
      </c>
      <c r="B686" s="1236" t="s">
        <v>183</v>
      </c>
      <c r="C686" s="1236" t="s">
        <v>99</v>
      </c>
      <c r="D686" s="1697" t="s">
        <v>1452</v>
      </c>
      <c r="E686" s="1013">
        <v>46088</v>
      </c>
      <c r="F686" s="1013">
        <v>46089</v>
      </c>
      <c r="G686" s="569" t="s">
        <v>1259</v>
      </c>
      <c r="H686" s="556">
        <v>2</v>
      </c>
      <c r="I686" s="572">
        <v>3400</v>
      </c>
      <c r="J686" s="278">
        <f t="shared" si="257"/>
        <v>6800</v>
      </c>
      <c r="K686" s="556">
        <v>2</v>
      </c>
      <c r="L686" s="572">
        <v>3000</v>
      </c>
      <c r="M686" s="299">
        <f t="shared" si="258"/>
        <v>6000</v>
      </c>
      <c r="N686" s="556">
        <v>2</v>
      </c>
      <c r="O686" s="1237">
        <v>2900</v>
      </c>
      <c r="P686" s="288">
        <f t="shared" si="259"/>
        <v>5800</v>
      </c>
      <c r="Q686" s="556">
        <v>18</v>
      </c>
      <c r="R686" s="1237">
        <v>190</v>
      </c>
      <c r="S686" s="290">
        <f t="shared" si="260"/>
        <v>3420</v>
      </c>
      <c r="T686" s="556">
        <v>18</v>
      </c>
      <c r="U686" s="1237">
        <v>190</v>
      </c>
      <c r="V686" s="290">
        <f t="shared" si="261"/>
        <v>3420</v>
      </c>
      <c r="W686" s="556">
        <v>18</v>
      </c>
      <c r="X686" s="1237">
        <v>190</v>
      </c>
      <c r="Y686" s="290">
        <f t="shared" si="262"/>
        <v>3420</v>
      </c>
      <c r="Z686" s="564">
        <v>54</v>
      </c>
      <c r="AA686" s="290">
        <v>6</v>
      </c>
      <c r="AB686" s="290">
        <f t="shared" si="263"/>
        <v>324</v>
      </c>
      <c r="AC686" s="558">
        <f>H686+K686+N686+Q686+T686+W686+Z686</f>
        <v>114</v>
      </c>
      <c r="AD686" s="540">
        <f>J686+M686+P686+S686+V686+Y686+AB686</f>
        <v>29184</v>
      </c>
      <c r="AE686" s="1226"/>
      <c r="AF686" s="934"/>
      <c r="AJ686" s="934"/>
      <c r="AK686" s="934"/>
      <c r="AL686" s="934"/>
      <c r="AM686" s="934"/>
      <c r="AN686" s="934"/>
      <c r="AO686" s="934"/>
      <c r="AP686" s="934"/>
      <c r="AQ686" s="934"/>
      <c r="AR686" s="934"/>
      <c r="AS686" s="934"/>
      <c r="AT686" s="934"/>
      <c r="AU686" s="934"/>
      <c r="AV686" s="934"/>
      <c r="AW686" s="934"/>
      <c r="AX686" s="934"/>
      <c r="AY686" s="934"/>
      <c r="AZ686" s="934"/>
      <c r="BA686" s="934"/>
      <c r="BB686" s="934"/>
      <c r="BC686" s="934"/>
    </row>
    <row r="687" spans="1:56" ht="36" customHeight="1" x14ac:dyDescent="0.25">
      <c r="A687" s="560">
        <v>457</v>
      </c>
      <c r="B687" s="261" t="s">
        <v>183</v>
      </c>
      <c r="C687" s="261" t="s">
        <v>99</v>
      </c>
      <c r="D687" s="1690" t="s">
        <v>1452</v>
      </c>
      <c r="E687" s="953">
        <v>46298</v>
      </c>
      <c r="F687" s="953">
        <v>46299</v>
      </c>
      <c r="G687" s="569" t="s">
        <v>1274</v>
      </c>
      <c r="H687" s="538">
        <v>2</v>
      </c>
      <c r="I687" s="266">
        <v>3400</v>
      </c>
      <c r="J687" s="252">
        <f t="shared" si="257"/>
        <v>6800</v>
      </c>
      <c r="K687" s="538">
        <v>2</v>
      </c>
      <c r="L687" s="266">
        <v>3000</v>
      </c>
      <c r="M687" s="265">
        <f t="shared" si="258"/>
        <v>6000</v>
      </c>
      <c r="N687" s="538">
        <v>2</v>
      </c>
      <c r="O687" s="1255">
        <v>2900</v>
      </c>
      <c r="P687" s="265">
        <f t="shared" si="259"/>
        <v>5800</v>
      </c>
      <c r="Q687" s="538">
        <v>22</v>
      </c>
      <c r="R687" s="1255">
        <v>190</v>
      </c>
      <c r="S687" s="1261">
        <f t="shared" si="260"/>
        <v>4180</v>
      </c>
      <c r="T687" s="538">
        <v>22</v>
      </c>
      <c r="U687" s="1255">
        <v>190</v>
      </c>
      <c r="V687" s="1261">
        <f t="shared" si="261"/>
        <v>4180</v>
      </c>
      <c r="W687" s="538">
        <v>22</v>
      </c>
      <c r="X687" s="1255">
        <v>190</v>
      </c>
      <c r="Y687" s="1261">
        <f t="shared" si="262"/>
        <v>4180</v>
      </c>
      <c r="Z687" s="563">
        <v>66</v>
      </c>
      <c r="AA687" s="1261">
        <v>6</v>
      </c>
      <c r="AB687" s="1261">
        <f t="shared" si="263"/>
        <v>396</v>
      </c>
      <c r="AC687" s="554">
        <f>H687+K687+N687+Q687+T687+W687+Z687</f>
        <v>138</v>
      </c>
      <c r="AD687" s="540">
        <f>J687+M687+P687+S687+V687+Y687+AB687</f>
        <v>31536</v>
      </c>
      <c r="AE687" s="1020"/>
      <c r="AF687" s="790"/>
    </row>
    <row r="688" spans="1:56" ht="46.5" customHeight="1" x14ac:dyDescent="0.25">
      <c r="A688" s="1369">
        <v>43</v>
      </c>
      <c r="B688" s="1466" t="s">
        <v>1487</v>
      </c>
      <c r="C688" s="1476" t="s">
        <v>99</v>
      </c>
      <c r="D688" s="1469" t="s">
        <v>307</v>
      </c>
      <c r="E688" s="1478">
        <v>46067</v>
      </c>
      <c r="F688" s="1478">
        <v>46068</v>
      </c>
      <c r="G688" s="1467" t="s">
        <v>1259</v>
      </c>
      <c r="H688" s="1397">
        <v>2</v>
      </c>
      <c r="I688" s="1398">
        <v>3400</v>
      </c>
      <c r="J688" s="1399">
        <f t="shared" si="257"/>
        <v>6800</v>
      </c>
      <c r="K688" s="1397">
        <v>2</v>
      </c>
      <c r="L688" s="1398">
        <v>3000</v>
      </c>
      <c r="M688" s="1449">
        <f t="shared" si="258"/>
        <v>6000</v>
      </c>
      <c r="N688" s="1397">
        <v>2</v>
      </c>
      <c r="O688" s="1400">
        <v>2900</v>
      </c>
      <c r="P688" s="1449">
        <f t="shared" si="259"/>
        <v>5800</v>
      </c>
      <c r="Q688" s="1397">
        <v>18</v>
      </c>
      <c r="R688" s="1398">
        <v>190</v>
      </c>
      <c r="S688" s="1399">
        <f t="shared" si="260"/>
        <v>3420</v>
      </c>
      <c r="T688" s="1397">
        <v>18</v>
      </c>
      <c r="U688" s="1398">
        <v>190</v>
      </c>
      <c r="V688" s="1399">
        <f t="shared" si="261"/>
        <v>3420</v>
      </c>
      <c r="W688" s="1397">
        <v>18</v>
      </c>
      <c r="X688" s="1398">
        <v>190</v>
      </c>
      <c r="Y688" s="1399">
        <f t="shared" si="262"/>
        <v>3420</v>
      </c>
      <c r="Z688" s="1450">
        <v>54</v>
      </c>
      <c r="AA688" s="1470">
        <v>6</v>
      </c>
      <c r="AB688" s="1449">
        <f t="shared" si="263"/>
        <v>324</v>
      </c>
      <c r="AC688" s="577"/>
      <c r="AD688" s="577"/>
      <c r="AE688" s="1552">
        <f>H688+K688+N688+Q688+T688+W688+Z688</f>
        <v>114</v>
      </c>
      <c r="AF688" s="627">
        <f>J688+M688+P688+S688+V688+Y688+AB688</f>
        <v>29184</v>
      </c>
    </row>
    <row r="689" spans="1:56" ht="46.5" customHeight="1" x14ac:dyDescent="0.25">
      <c r="A689" s="870">
        <v>44</v>
      </c>
      <c r="B689" s="1380" t="s">
        <v>1240</v>
      </c>
      <c r="C689" s="1442" t="s">
        <v>99</v>
      </c>
      <c r="D689" s="1383" t="s">
        <v>1451</v>
      </c>
      <c r="E689" s="1382">
        <v>46039</v>
      </c>
      <c r="F689" s="1382">
        <v>46040</v>
      </c>
      <c r="G689" s="1381" t="s">
        <v>1259</v>
      </c>
      <c r="H689" s="1424">
        <v>2</v>
      </c>
      <c r="I689" s="1394">
        <v>3400</v>
      </c>
      <c r="J689" s="1393">
        <f t="shared" si="257"/>
        <v>6800</v>
      </c>
      <c r="K689" s="1424">
        <v>2</v>
      </c>
      <c r="L689" s="1394">
        <v>3000</v>
      </c>
      <c r="M689" s="1395">
        <f t="shared" si="258"/>
        <v>6000</v>
      </c>
      <c r="N689" s="1424">
        <v>2</v>
      </c>
      <c r="O689" s="1385">
        <v>2900</v>
      </c>
      <c r="P689" s="1395">
        <f t="shared" si="259"/>
        <v>5800</v>
      </c>
      <c r="Q689" s="1424">
        <v>18</v>
      </c>
      <c r="R689" s="1394">
        <v>190</v>
      </c>
      <c r="S689" s="1393">
        <f t="shared" si="260"/>
        <v>3420</v>
      </c>
      <c r="T689" s="1424">
        <v>18</v>
      </c>
      <c r="U689" s="1394">
        <v>190</v>
      </c>
      <c r="V689" s="1393">
        <f t="shared" si="261"/>
        <v>3420</v>
      </c>
      <c r="W689" s="1424">
        <v>18</v>
      </c>
      <c r="X689" s="1394">
        <v>190</v>
      </c>
      <c r="Y689" s="1393">
        <f t="shared" si="262"/>
        <v>3420</v>
      </c>
      <c r="Z689" s="1406">
        <v>54</v>
      </c>
      <c r="AA689" s="1396">
        <v>6</v>
      </c>
      <c r="AB689" s="1395">
        <f t="shared" si="263"/>
        <v>324</v>
      </c>
      <c r="AC689" s="367"/>
      <c r="AD689" s="367"/>
      <c r="AE689" s="575">
        <f>H689+K689+N689+Q689+T689+W689+Z689</f>
        <v>114</v>
      </c>
      <c r="AF689" s="574">
        <f>J689+M689+P689+S689+V689+Y689+AB689</f>
        <v>29184</v>
      </c>
    </row>
    <row r="690" spans="1:56" ht="39.75" customHeight="1" x14ac:dyDescent="0.25">
      <c r="A690" s="1039"/>
      <c r="B690" s="991" t="s">
        <v>876</v>
      </c>
      <c r="C690" s="611"/>
      <c r="D690" s="1710"/>
      <c r="E690" s="1040"/>
      <c r="F690" s="1040"/>
      <c r="G690" s="1593"/>
      <c r="H690" s="645"/>
      <c r="I690" s="273"/>
      <c r="J690" s="272"/>
      <c r="K690" s="645"/>
      <c r="L690" s="273"/>
      <c r="M690" s="272"/>
      <c r="N690" s="645"/>
      <c r="O690" s="273"/>
      <c r="P690" s="274"/>
      <c r="Q690" s="645"/>
      <c r="R690" s="616"/>
      <c r="S690" s="617"/>
      <c r="T690" s="645"/>
      <c r="U690" s="616"/>
      <c r="V690" s="617"/>
      <c r="W690" s="645"/>
      <c r="X690" s="616"/>
      <c r="Y690" s="617"/>
      <c r="Z690" s="645"/>
      <c r="AA690" s="617"/>
      <c r="AB690" s="617"/>
      <c r="AC690" s="618"/>
      <c r="AD690" s="782"/>
      <c r="AE690" s="272"/>
      <c r="AF690" s="1023"/>
    </row>
    <row r="691" spans="1:56" ht="36" customHeight="1" x14ac:dyDescent="0.25">
      <c r="A691" s="1237">
        <v>458</v>
      </c>
      <c r="B691" s="1236" t="s">
        <v>1896</v>
      </c>
      <c r="C691" s="1239" t="s">
        <v>99</v>
      </c>
      <c r="D691" s="1697" t="s">
        <v>1342</v>
      </c>
      <c r="E691" s="1013">
        <v>46128</v>
      </c>
      <c r="F691" s="1013">
        <v>46131</v>
      </c>
      <c r="G691" s="569" t="s">
        <v>2273</v>
      </c>
      <c r="H691" s="538">
        <v>1</v>
      </c>
      <c r="I691" s="266">
        <v>3400</v>
      </c>
      <c r="J691" s="252">
        <f>H691*I691</f>
        <v>3400</v>
      </c>
      <c r="K691" s="538">
        <v>1</v>
      </c>
      <c r="L691" s="266">
        <v>3000</v>
      </c>
      <c r="M691" s="265">
        <f>K691*L691</f>
        <v>3000</v>
      </c>
      <c r="N691" s="538">
        <v>1</v>
      </c>
      <c r="O691" s="1255">
        <v>2900</v>
      </c>
      <c r="P691" s="265">
        <f>N691*O691</f>
        <v>2900</v>
      </c>
      <c r="Q691" s="538">
        <v>10</v>
      </c>
      <c r="R691" s="1255">
        <v>190</v>
      </c>
      <c r="S691" s="1261">
        <f>Q691*R691</f>
        <v>1900</v>
      </c>
      <c r="T691" s="538">
        <v>10</v>
      </c>
      <c r="U691" s="1255">
        <v>190</v>
      </c>
      <c r="V691" s="1261">
        <f>T691*U691</f>
        <v>1900</v>
      </c>
      <c r="W691" s="538">
        <v>10</v>
      </c>
      <c r="X691" s="1255">
        <v>190</v>
      </c>
      <c r="Y691" s="1261">
        <f>W691*X691</f>
        <v>1900</v>
      </c>
      <c r="Z691" s="563">
        <v>30</v>
      </c>
      <c r="AA691" s="1261">
        <v>6</v>
      </c>
      <c r="AB691" s="1261">
        <f>Z691*AA691</f>
        <v>180</v>
      </c>
      <c r="AC691" s="554">
        <f>H691+K691+N691+Q691+T691+W691+Z691</f>
        <v>63</v>
      </c>
      <c r="AD691" s="540">
        <f>J691+M691+P691+S691+V691+Y691</f>
        <v>15000</v>
      </c>
      <c r="AE691" s="1235" t="e">
        <f>SUM(#REF!)</f>
        <v>#REF!</v>
      </c>
      <c r="AF691" s="1004">
        <v>30</v>
      </c>
    </row>
    <row r="692" spans="1:56" s="790" customFormat="1" ht="76.5" customHeight="1" x14ac:dyDescent="0.25">
      <c r="A692" s="1255">
        <v>459</v>
      </c>
      <c r="B692" s="261" t="s">
        <v>1628</v>
      </c>
      <c r="C692" s="261" t="s">
        <v>99</v>
      </c>
      <c r="D692" s="1690" t="s">
        <v>1586</v>
      </c>
      <c r="E692" s="953">
        <v>46130</v>
      </c>
      <c r="F692" s="953">
        <v>46131</v>
      </c>
      <c r="G692" s="569" t="s">
        <v>301</v>
      </c>
      <c r="H692" s="538"/>
      <c r="I692" s="266"/>
      <c r="J692" s="252"/>
      <c r="K692" s="538"/>
      <c r="L692" s="266"/>
      <c r="M692" s="265"/>
      <c r="N692" s="538"/>
      <c r="O692" s="266"/>
      <c r="P692" s="265"/>
      <c r="Q692" s="538">
        <v>3</v>
      </c>
      <c r="R692" s="1255">
        <v>190</v>
      </c>
      <c r="S692" s="1261">
        <f>Q692*R692</f>
        <v>570</v>
      </c>
      <c r="T692" s="538">
        <v>3</v>
      </c>
      <c r="U692" s="1255">
        <v>190</v>
      </c>
      <c r="V692" s="1261">
        <f>T692*U692</f>
        <v>570</v>
      </c>
      <c r="W692" s="538">
        <v>3</v>
      </c>
      <c r="X692" s="1255">
        <v>190</v>
      </c>
      <c r="Y692" s="1261">
        <f>W692*X692</f>
        <v>570</v>
      </c>
      <c r="Z692" s="563">
        <v>9</v>
      </c>
      <c r="AA692" s="1261">
        <v>6</v>
      </c>
      <c r="AB692" s="1261">
        <f>Z692*AA692</f>
        <v>54</v>
      </c>
      <c r="AC692" s="554">
        <f>H692+K692+N692+Q692+T692+W692+Z692</f>
        <v>18</v>
      </c>
      <c r="AD692" s="540">
        <f>J692+M692+P692+S692+V692+Y692+AB692</f>
        <v>1764</v>
      </c>
      <c r="AE692" s="1229"/>
      <c r="AF692" s="1004"/>
      <c r="AG692" s="934"/>
      <c r="AH692" s="934"/>
      <c r="AI692" s="934"/>
      <c r="AJ692" s="934"/>
      <c r="AK692" s="934"/>
      <c r="AL692" s="934"/>
      <c r="AM692" s="934"/>
      <c r="AN692" s="934"/>
      <c r="AO692" s="934"/>
      <c r="AP692" s="934"/>
      <c r="AQ692" s="934"/>
      <c r="AR692" s="934"/>
      <c r="AS692" s="934"/>
      <c r="AT692" s="934"/>
      <c r="AU692" s="934"/>
      <c r="AV692" s="934"/>
      <c r="AW692" s="934"/>
      <c r="AX692" s="934"/>
      <c r="AY692" s="934"/>
      <c r="AZ692" s="934"/>
      <c r="BA692" s="934"/>
      <c r="BB692" s="934"/>
      <c r="BC692" s="934"/>
      <c r="BD692" s="1031"/>
    </row>
    <row r="693" spans="1:56" s="790" customFormat="1" ht="78" customHeight="1" x14ac:dyDescent="0.25">
      <c r="A693" s="1237">
        <v>460</v>
      </c>
      <c r="B693" s="1236" t="s">
        <v>1655</v>
      </c>
      <c r="C693" s="1236" t="s">
        <v>101</v>
      </c>
      <c r="D693" s="1697" t="s">
        <v>1895</v>
      </c>
      <c r="E693" s="1013">
        <v>46297</v>
      </c>
      <c r="F693" s="1013">
        <v>46299</v>
      </c>
      <c r="G693" s="569" t="s">
        <v>2273</v>
      </c>
      <c r="H693" s="538">
        <v>1</v>
      </c>
      <c r="I693" s="266">
        <v>4100</v>
      </c>
      <c r="J693" s="252">
        <v>4100</v>
      </c>
      <c r="K693" s="538">
        <v>1</v>
      </c>
      <c r="L693" s="266">
        <v>3350</v>
      </c>
      <c r="M693" s="781">
        <f>K693*L693</f>
        <v>3350</v>
      </c>
      <c r="N693" s="538">
        <v>1</v>
      </c>
      <c r="O693" s="266">
        <v>3000</v>
      </c>
      <c r="P693" s="265">
        <f>N693*O693</f>
        <v>3000</v>
      </c>
      <c r="Q693" s="538">
        <v>10</v>
      </c>
      <c r="R693" s="1255">
        <v>190</v>
      </c>
      <c r="S693" s="1261">
        <f>Q693*R693</f>
        <v>1900</v>
      </c>
      <c r="T693" s="538">
        <v>10</v>
      </c>
      <c r="U693" s="1255">
        <v>190</v>
      </c>
      <c r="V693" s="1261">
        <f>T693*U693</f>
        <v>1900</v>
      </c>
      <c r="W693" s="538">
        <v>10</v>
      </c>
      <c r="X693" s="1255">
        <v>190</v>
      </c>
      <c r="Y693" s="1261">
        <f>W693*X693</f>
        <v>1900</v>
      </c>
      <c r="Z693" s="563">
        <v>30</v>
      </c>
      <c r="AA693" s="1261">
        <v>6</v>
      </c>
      <c r="AB693" s="1261">
        <f>Z693*AA693</f>
        <v>180</v>
      </c>
      <c r="AC693" s="554">
        <f>H693+K693+N693+Q693+T693+W693+Z693</f>
        <v>63</v>
      </c>
      <c r="AD693" s="540">
        <f>J693+M693+P693+S693+V693+Y693</f>
        <v>16150</v>
      </c>
      <c r="AE693" s="1226"/>
      <c r="AF693" s="1004"/>
      <c r="AI693" s="1021"/>
      <c r="AJ693" s="934"/>
      <c r="AK693" s="934"/>
      <c r="AL693" s="934"/>
      <c r="AM693" s="934"/>
      <c r="AN693" s="934"/>
      <c r="AO693" s="934"/>
      <c r="AP693" s="934"/>
      <c r="AQ693" s="934"/>
      <c r="AR693" s="934"/>
      <c r="AS693" s="934"/>
      <c r="AT693" s="934"/>
      <c r="AU693" s="934"/>
      <c r="AV693" s="934"/>
      <c r="AW693" s="934"/>
      <c r="AX693" s="934"/>
      <c r="AY693" s="934"/>
      <c r="AZ693" s="934"/>
      <c r="BA693" s="934"/>
      <c r="BB693" s="934"/>
      <c r="BC693" s="934"/>
      <c r="BD693" s="1031"/>
    </row>
    <row r="694" spans="1:56" s="790" customFormat="1" ht="73.5" customHeight="1" x14ac:dyDescent="0.25">
      <c r="A694" s="1255">
        <v>461</v>
      </c>
      <c r="B694" s="1236" t="s">
        <v>1897</v>
      </c>
      <c r="C694" s="1236" t="s">
        <v>101</v>
      </c>
      <c r="D694" s="1697" t="s">
        <v>1898</v>
      </c>
      <c r="E694" s="1013">
        <v>46130</v>
      </c>
      <c r="F694" s="1013">
        <v>46131</v>
      </c>
      <c r="G694" s="569" t="s">
        <v>2274</v>
      </c>
      <c r="H694" s="556"/>
      <c r="I694" s="572"/>
      <c r="J694" s="278"/>
      <c r="K694" s="556"/>
      <c r="L694" s="572"/>
      <c r="M694" s="288"/>
      <c r="N694" s="556"/>
      <c r="O694" s="572"/>
      <c r="P694" s="288"/>
      <c r="Q694" s="556">
        <v>3</v>
      </c>
      <c r="R694" s="1237">
        <v>190</v>
      </c>
      <c r="S694" s="290">
        <f>Q694*R694</f>
        <v>570</v>
      </c>
      <c r="T694" s="556">
        <v>3</v>
      </c>
      <c r="U694" s="1237">
        <v>190</v>
      </c>
      <c r="V694" s="290">
        <f>T694*U694</f>
        <v>570</v>
      </c>
      <c r="W694" s="556">
        <v>3</v>
      </c>
      <c r="X694" s="1237">
        <v>190</v>
      </c>
      <c r="Y694" s="290">
        <f>W694*X694</f>
        <v>570</v>
      </c>
      <c r="Z694" s="563">
        <v>9</v>
      </c>
      <c r="AA694" s="1261">
        <v>6</v>
      </c>
      <c r="AB694" s="1261">
        <f>Z694*AA694</f>
        <v>54</v>
      </c>
      <c r="AC694" s="558">
        <f>H694+K694+N694+Q694+T694+W694+Z694</f>
        <v>18</v>
      </c>
      <c r="AD694" s="540">
        <f>J694+M694+P694+S694+V694+Y694+AB694</f>
        <v>1764</v>
      </c>
      <c r="AE694" s="1226"/>
      <c r="AF694" s="1004"/>
      <c r="AI694" s="1021"/>
      <c r="AJ694" s="934"/>
      <c r="AK694" s="934"/>
      <c r="AL694" s="934"/>
      <c r="AM694" s="934"/>
      <c r="AN694" s="934"/>
      <c r="AO694" s="934"/>
      <c r="AP694" s="934"/>
      <c r="AQ694" s="934"/>
      <c r="AR694" s="934"/>
      <c r="AS694" s="934"/>
      <c r="AT694" s="934"/>
      <c r="AU694" s="934"/>
      <c r="AV694" s="934"/>
      <c r="AW694" s="934"/>
      <c r="AX694" s="934"/>
      <c r="AY694" s="934"/>
      <c r="AZ694" s="934"/>
      <c r="BA694" s="934"/>
      <c r="BB694" s="934"/>
      <c r="BC694" s="934"/>
      <c r="BD694" s="1031"/>
    </row>
    <row r="695" spans="1:56" s="367" customFormat="1" ht="30.75" customHeight="1" x14ac:dyDescent="0.3">
      <c r="A695" s="1237"/>
      <c r="B695" s="1240" t="s">
        <v>1621</v>
      </c>
      <c r="C695" s="945"/>
      <c r="D695" s="1702"/>
      <c r="E695" s="1034"/>
      <c r="F695" s="1034"/>
      <c r="G695" s="1567"/>
      <c r="H695" s="624"/>
      <c r="I695" s="522"/>
      <c r="J695" s="523"/>
      <c r="K695" s="624"/>
      <c r="L695" s="522"/>
      <c r="M695" s="527"/>
      <c r="N695" s="624"/>
      <c r="O695" s="522"/>
      <c r="P695" s="527"/>
      <c r="Q695" s="624"/>
      <c r="R695" s="528"/>
      <c r="S695" s="529"/>
      <c r="T695" s="624"/>
      <c r="U695" s="528"/>
      <c r="V695" s="529"/>
      <c r="W695" s="624"/>
      <c r="X695" s="528"/>
      <c r="Y695" s="529"/>
      <c r="Z695" s="521"/>
      <c r="AA695" s="529"/>
      <c r="AB695" s="529"/>
      <c r="AC695" s="530"/>
      <c r="AD695" s="540"/>
      <c r="AE695" s="1015"/>
      <c r="AF695" s="1004"/>
      <c r="AG695" s="699"/>
      <c r="AH695" s="315"/>
      <c r="AI695" s="315"/>
      <c r="AJ695" s="315"/>
      <c r="AK695" s="315"/>
      <c r="AL695" s="315"/>
      <c r="AM695" s="315"/>
      <c r="AN695" s="315"/>
      <c r="AO695" s="315"/>
      <c r="AP695" s="315"/>
    </row>
    <row r="696" spans="1:56" s="763" customFormat="1" ht="46.5" customHeight="1" x14ac:dyDescent="0.3">
      <c r="A696" s="1255">
        <v>462</v>
      </c>
      <c r="B696" s="1236" t="s">
        <v>69</v>
      </c>
      <c r="C696" s="261" t="s">
        <v>100</v>
      </c>
      <c r="D696" s="1690" t="s">
        <v>1622</v>
      </c>
      <c r="E696" s="953">
        <v>46093</v>
      </c>
      <c r="F696" s="953">
        <v>46096</v>
      </c>
      <c r="G696" s="569" t="s">
        <v>1623</v>
      </c>
      <c r="H696" s="538"/>
      <c r="I696" s="266"/>
      <c r="J696" s="252"/>
      <c r="K696" s="538"/>
      <c r="L696" s="266"/>
      <c r="M696" s="265"/>
      <c r="N696" s="538"/>
      <c r="O696" s="1255"/>
      <c r="P696" s="265"/>
      <c r="Q696" s="538">
        <v>24</v>
      </c>
      <c r="R696" s="1255">
        <v>190</v>
      </c>
      <c r="S696" s="1261">
        <f>Q696*R696</f>
        <v>4560</v>
      </c>
      <c r="T696" s="538">
        <v>24</v>
      </c>
      <c r="U696" s="1255">
        <v>190</v>
      </c>
      <c r="V696" s="1261">
        <f>T696*U696</f>
        <v>4560</v>
      </c>
      <c r="W696" s="538">
        <v>48</v>
      </c>
      <c r="X696" s="1255">
        <v>190</v>
      </c>
      <c r="Y696" s="1261">
        <f>W696*X696</f>
        <v>9120</v>
      </c>
      <c r="Z696" s="563">
        <v>96</v>
      </c>
      <c r="AA696" s="1261">
        <v>6</v>
      </c>
      <c r="AB696" s="1261">
        <f>Z696*AA696</f>
        <v>576</v>
      </c>
      <c r="AC696" s="539">
        <f>Q696+T696+W696+Z696</f>
        <v>192</v>
      </c>
      <c r="AD696" s="540">
        <f>S696+V696+Y696+AB696</f>
        <v>18816</v>
      </c>
      <c r="AE696" s="1113"/>
      <c r="AF696" s="790"/>
      <c r="AG696" s="1407"/>
      <c r="AH696" s="777"/>
      <c r="AI696" s="777"/>
      <c r="AJ696" s="777"/>
      <c r="AK696" s="777"/>
      <c r="AL696" s="777"/>
      <c r="AM696" s="777"/>
      <c r="AN696" s="777"/>
      <c r="AO696" s="777"/>
      <c r="AP696" s="777"/>
    </row>
    <row r="697" spans="1:56" s="763" customFormat="1" ht="46.5" customHeight="1" x14ac:dyDescent="0.3">
      <c r="A697" s="1255">
        <v>463</v>
      </c>
      <c r="B697" s="261" t="s">
        <v>71</v>
      </c>
      <c r="C697" s="261" t="s">
        <v>101</v>
      </c>
      <c r="D697" s="1690" t="s">
        <v>1622</v>
      </c>
      <c r="E697" s="953">
        <v>46338</v>
      </c>
      <c r="F697" s="953">
        <v>46341</v>
      </c>
      <c r="G697" s="569" t="s">
        <v>1623</v>
      </c>
      <c r="H697" s="538"/>
      <c r="I697" s="266"/>
      <c r="J697" s="252"/>
      <c r="K697" s="538"/>
      <c r="L697" s="266"/>
      <c r="M697" s="265"/>
      <c r="N697" s="538"/>
      <c r="O697" s="1255"/>
      <c r="P697" s="265"/>
      <c r="Q697" s="538">
        <v>24</v>
      </c>
      <c r="R697" s="1255">
        <v>190</v>
      </c>
      <c r="S697" s="1261">
        <f>Q697*R697</f>
        <v>4560</v>
      </c>
      <c r="T697" s="538">
        <v>24</v>
      </c>
      <c r="U697" s="1255">
        <v>190</v>
      </c>
      <c r="V697" s="1261">
        <f>T697*U697</f>
        <v>4560</v>
      </c>
      <c r="W697" s="538">
        <v>48</v>
      </c>
      <c r="X697" s="1255">
        <v>190</v>
      </c>
      <c r="Y697" s="1261">
        <f>W697*X697</f>
        <v>9120</v>
      </c>
      <c r="Z697" s="563">
        <v>96</v>
      </c>
      <c r="AA697" s="1261">
        <v>6</v>
      </c>
      <c r="AB697" s="1261">
        <f>Z697*AA697</f>
        <v>576</v>
      </c>
      <c r="AC697" s="554">
        <f>Q697+T697+W697+Z697</f>
        <v>192</v>
      </c>
      <c r="AD697" s="540">
        <f>S697+V697+Y697+AB697</f>
        <v>18816</v>
      </c>
      <c r="AE697" s="1020"/>
      <c r="AF697" s="790">
        <v>464</v>
      </c>
      <c r="AG697" s="1407"/>
      <c r="AH697" s="777"/>
      <c r="AI697" s="777"/>
      <c r="AJ697" s="777"/>
      <c r="AK697" s="777"/>
      <c r="AL697" s="777"/>
      <c r="AM697" s="777"/>
      <c r="AN697" s="777"/>
      <c r="AO697" s="777"/>
      <c r="AP697" s="777"/>
    </row>
    <row r="698" spans="1:56" s="1388" customFormat="1" ht="46.5" customHeight="1" x14ac:dyDescent="0.3">
      <c r="A698" s="1255">
        <v>464</v>
      </c>
      <c r="B698" s="261" t="s">
        <v>70</v>
      </c>
      <c r="C698" s="261" t="s">
        <v>102</v>
      </c>
      <c r="D698" s="1690" t="s">
        <v>1622</v>
      </c>
      <c r="E698" s="953">
        <v>46338</v>
      </c>
      <c r="F698" s="953">
        <v>46341</v>
      </c>
      <c r="G698" s="569" t="s">
        <v>1623</v>
      </c>
      <c r="H698" s="538"/>
      <c r="I698" s="266"/>
      <c r="J698" s="252"/>
      <c r="K698" s="538"/>
      <c r="L698" s="266"/>
      <c r="M698" s="265"/>
      <c r="N698" s="538"/>
      <c r="O698" s="1255"/>
      <c r="P698" s="265"/>
      <c r="Q698" s="538">
        <v>92</v>
      </c>
      <c r="R698" s="1255">
        <v>190</v>
      </c>
      <c r="S698" s="1261">
        <f>Q698*R698</f>
        <v>17480</v>
      </c>
      <c r="T698" s="538">
        <v>92</v>
      </c>
      <c r="U698" s="1255">
        <v>190</v>
      </c>
      <c r="V698" s="1261">
        <f>T698*U698</f>
        <v>17480</v>
      </c>
      <c r="W698" s="538">
        <v>184</v>
      </c>
      <c r="X698" s="1255">
        <v>190</v>
      </c>
      <c r="Y698" s="1261">
        <f>W698*X698</f>
        <v>34960</v>
      </c>
      <c r="Z698" s="563">
        <v>368</v>
      </c>
      <c r="AA698" s="1261">
        <v>6</v>
      </c>
      <c r="AB698" s="1261">
        <f>Z698*AA698</f>
        <v>2208</v>
      </c>
      <c r="AC698" s="554">
        <f>Q698+T698+W698+Z698</f>
        <v>736</v>
      </c>
      <c r="AD698" s="540">
        <f>S698+V698+Y698+AB698</f>
        <v>72128</v>
      </c>
      <c r="AE698" s="1020"/>
      <c r="AF698" s="790">
        <v>464</v>
      </c>
      <c r="AG698" s="1429"/>
      <c r="AH698" s="777"/>
      <c r="AI698" s="777"/>
      <c r="AJ698" s="777"/>
      <c r="AK698" s="777"/>
      <c r="AL698" s="777"/>
      <c r="AM698" s="777"/>
      <c r="AN698" s="777"/>
      <c r="AO698" s="777"/>
      <c r="AP698" s="777"/>
    </row>
    <row r="699" spans="1:56" s="1388" customFormat="1" ht="46.5" customHeight="1" x14ac:dyDescent="0.3">
      <c r="A699" s="1255"/>
      <c r="B699" s="1421" t="s">
        <v>2245</v>
      </c>
      <c r="C699" s="44"/>
      <c r="D699" s="1731"/>
      <c r="E699" s="230"/>
      <c r="F699" s="536"/>
      <c r="G699" s="1202"/>
      <c r="H699" s="537"/>
      <c r="I699" s="537"/>
      <c r="J699" s="538"/>
      <c r="K699" s="266"/>
      <c r="L699" s="252"/>
      <c r="M699" s="538"/>
      <c r="N699" s="266"/>
      <c r="O699" s="252"/>
      <c r="P699" s="538"/>
      <c r="Q699" s="266"/>
      <c r="R699" s="252"/>
      <c r="S699" s="538"/>
      <c r="T699" s="1255"/>
      <c r="U699" s="1261"/>
      <c r="V699" s="538"/>
      <c r="W699" s="1255"/>
      <c r="X699" s="1261"/>
      <c r="Y699" s="538"/>
      <c r="Z699" s="1255"/>
      <c r="AA699" s="1261"/>
      <c r="AB699" s="538"/>
      <c r="AC699" s="1261"/>
      <c r="AD699" s="1261"/>
      <c r="AE699" s="539"/>
      <c r="AF699" s="540"/>
      <c r="AG699" s="1429"/>
      <c r="AH699" s="777"/>
      <c r="AI699" s="777"/>
      <c r="AJ699" s="777"/>
      <c r="AK699" s="777"/>
      <c r="AL699" s="777"/>
      <c r="AM699" s="777"/>
      <c r="AN699" s="777"/>
      <c r="AO699" s="777"/>
      <c r="AP699" s="777"/>
    </row>
    <row r="700" spans="1:56" s="1388" customFormat="1" ht="46.5" customHeight="1" x14ac:dyDescent="0.3">
      <c r="A700" s="313">
        <v>12</v>
      </c>
      <c r="B700" s="1380" t="s">
        <v>2122</v>
      </c>
      <c r="C700" s="1379" t="s">
        <v>99</v>
      </c>
      <c r="D700" s="1423" t="s">
        <v>2123</v>
      </c>
      <c r="E700" s="1382">
        <v>46060</v>
      </c>
      <c r="F700" s="1382">
        <v>46061</v>
      </c>
      <c r="G700" s="1422" t="s">
        <v>1866</v>
      </c>
      <c r="H700" s="1424">
        <v>1</v>
      </c>
      <c r="I700" s="1394">
        <v>3400</v>
      </c>
      <c r="J700" s="1393">
        <f t="shared" ref="J700:J708" si="264">H700*I700</f>
        <v>3400</v>
      </c>
      <c r="K700" s="1406">
        <v>1</v>
      </c>
      <c r="L700" s="1394">
        <v>3000</v>
      </c>
      <c r="M700" s="1395">
        <f t="shared" ref="M700:M707" si="265">K700*L700</f>
        <v>3000</v>
      </c>
      <c r="N700" s="1406">
        <v>1</v>
      </c>
      <c r="O700" s="1385">
        <v>2900</v>
      </c>
      <c r="P700" s="1395">
        <f t="shared" ref="P700:P707" si="266">N700*O700</f>
        <v>2900</v>
      </c>
      <c r="Q700" s="1406">
        <v>9</v>
      </c>
      <c r="R700" s="1385">
        <v>190</v>
      </c>
      <c r="S700" s="1386">
        <f t="shared" ref="S700:S708" si="267">Q700*R700</f>
        <v>1710</v>
      </c>
      <c r="T700" s="1406">
        <v>9</v>
      </c>
      <c r="U700" s="1385">
        <v>190</v>
      </c>
      <c r="V700" s="1386">
        <f t="shared" ref="V700:V708" si="268">T700*U700</f>
        <v>1710</v>
      </c>
      <c r="W700" s="1406">
        <v>9</v>
      </c>
      <c r="X700" s="1385">
        <v>190</v>
      </c>
      <c r="Y700" s="1386">
        <f t="shared" ref="Y700:Y707" si="269">W700*X700</f>
        <v>1710</v>
      </c>
      <c r="Z700" s="1406">
        <v>34</v>
      </c>
      <c r="AA700" s="1386">
        <v>6</v>
      </c>
      <c r="AB700" s="1386">
        <f t="shared" ref="AB700:AB708" si="270">Z700*AA700</f>
        <v>204</v>
      </c>
      <c r="AC700" s="763"/>
      <c r="AD700" s="763"/>
      <c r="AE700" s="1387">
        <f t="shared" ref="AE700:AE708" si="271">H700+K700+N700+Q700+T700+W700+Z700</f>
        <v>64</v>
      </c>
      <c r="AF700" s="1390">
        <f t="shared" ref="AF700:AF708" si="272">J700+M700+P700+S700+V700+Y700+AB700</f>
        <v>14634</v>
      </c>
      <c r="AG700" s="1429"/>
      <c r="AH700" s="777"/>
      <c r="AI700" s="777"/>
      <c r="AJ700" s="777"/>
      <c r="AK700" s="777"/>
      <c r="AL700" s="777"/>
      <c r="AM700" s="777"/>
      <c r="AN700" s="777"/>
      <c r="AO700" s="777"/>
      <c r="AP700" s="777"/>
    </row>
    <row r="701" spans="1:56" s="1388" customFormat="1" ht="46.5" customHeight="1" x14ac:dyDescent="0.3">
      <c r="A701" s="313">
        <v>13</v>
      </c>
      <c r="B701" s="1380" t="s">
        <v>2124</v>
      </c>
      <c r="C701" s="1379" t="s">
        <v>99</v>
      </c>
      <c r="D701" s="1423" t="s">
        <v>2125</v>
      </c>
      <c r="E701" s="1382">
        <v>46060</v>
      </c>
      <c r="F701" s="1382">
        <v>46061</v>
      </c>
      <c r="G701" s="1422" t="s">
        <v>1866</v>
      </c>
      <c r="H701" s="1424">
        <v>1</v>
      </c>
      <c r="I701" s="1394">
        <v>3400</v>
      </c>
      <c r="J701" s="1393">
        <f t="shared" si="264"/>
        <v>3400</v>
      </c>
      <c r="K701" s="1406">
        <v>1</v>
      </c>
      <c r="L701" s="1394">
        <v>3000</v>
      </c>
      <c r="M701" s="1395">
        <f t="shared" si="265"/>
        <v>3000</v>
      </c>
      <c r="N701" s="1406">
        <v>1</v>
      </c>
      <c r="O701" s="1385">
        <v>2900</v>
      </c>
      <c r="P701" s="1395">
        <f t="shared" si="266"/>
        <v>2900</v>
      </c>
      <c r="Q701" s="1406">
        <v>9</v>
      </c>
      <c r="R701" s="1385">
        <v>190</v>
      </c>
      <c r="S701" s="1386">
        <f t="shared" si="267"/>
        <v>1710</v>
      </c>
      <c r="T701" s="1406">
        <v>9</v>
      </c>
      <c r="U701" s="1385">
        <v>190</v>
      </c>
      <c r="V701" s="1386">
        <f t="shared" si="268"/>
        <v>1710</v>
      </c>
      <c r="W701" s="1406">
        <v>9</v>
      </c>
      <c r="X701" s="1385">
        <v>190</v>
      </c>
      <c r="Y701" s="1386">
        <f t="shared" si="269"/>
        <v>1710</v>
      </c>
      <c r="Z701" s="1406">
        <v>34</v>
      </c>
      <c r="AA701" s="1386">
        <v>6</v>
      </c>
      <c r="AB701" s="1386">
        <f t="shared" si="270"/>
        <v>204</v>
      </c>
      <c r="AC701" s="763"/>
      <c r="AD701" s="763"/>
      <c r="AE701" s="1387">
        <f t="shared" si="271"/>
        <v>64</v>
      </c>
      <c r="AF701" s="1390">
        <f t="shared" si="272"/>
        <v>14634</v>
      </c>
      <c r="AG701" s="1429"/>
      <c r="AH701" s="777"/>
      <c r="AI701" s="777"/>
      <c r="AJ701" s="777"/>
      <c r="AK701" s="777"/>
      <c r="AL701" s="777"/>
      <c r="AM701" s="777"/>
      <c r="AN701" s="777"/>
      <c r="AO701" s="777"/>
      <c r="AP701" s="777"/>
    </row>
    <row r="702" spans="1:56" s="1388" customFormat="1" ht="46.5" customHeight="1" x14ac:dyDescent="0.3">
      <c r="A702" s="313">
        <v>14</v>
      </c>
      <c r="B702" s="1425" t="s">
        <v>2515</v>
      </c>
      <c r="C702" s="1426" t="s">
        <v>99</v>
      </c>
      <c r="D702" s="1568" t="s">
        <v>2126</v>
      </c>
      <c r="E702" s="1428">
        <v>46081</v>
      </c>
      <c r="F702" s="1428">
        <v>46082</v>
      </c>
      <c r="G702" s="1422" t="s">
        <v>1866</v>
      </c>
      <c r="H702" s="1424">
        <v>1</v>
      </c>
      <c r="I702" s="1394">
        <v>3400</v>
      </c>
      <c r="J702" s="1393">
        <f t="shared" si="264"/>
        <v>3400</v>
      </c>
      <c r="K702" s="1406">
        <v>1</v>
      </c>
      <c r="L702" s="1394">
        <v>3000</v>
      </c>
      <c r="M702" s="1395">
        <f t="shared" si="265"/>
        <v>3000</v>
      </c>
      <c r="N702" s="1406">
        <v>1</v>
      </c>
      <c r="O702" s="1385">
        <v>2900</v>
      </c>
      <c r="P702" s="1395">
        <f t="shared" si="266"/>
        <v>2900</v>
      </c>
      <c r="Q702" s="1413">
        <v>9</v>
      </c>
      <c r="R702" s="1415">
        <v>190</v>
      </c>
      <c r="S702" s="1416">
        <f t="shared" si="267"/>
        <v>1710</v>
      </c>
      <c r="T702" s="1413">
        <v>9</v>
      </c>
      <c r="U702" s="1415">
        <v>190</v>
      </c>
      <c r="V702" s="1416">
        <f t="shared" si="268"/>
        <v>1710</v>
      </c>
      <c r="W702" s="1413">
        <v>9</v>
      </c>
      <c r="X702" s="1415">
        <v>190</v>
      </c>
      <c r="Y702" s="1416">
        <f t="shared" si="269"/>
        <v>1710</v>
      </c>
      <c r="Z702" s="1413">
        <v>34</v>
      </c>
      <c r="AA702" s="1386">
        <v>6</v>
      </c>
      <c r="AB702" s="1386">
        <f t="shared" si="270"/>
        <v>204</v>
      </c>
      <c r="AC702" s="763"/>
      <c r="AD702" s="763"/>
      <c r="AE702" s="1418">
        <f t="shared" si="271"/>
        <v>64</v>
      </c>
      <c r="AF702" s="1419">
        <f t="shared" si="272"/>
        <v>14634</v>
      </c>
      <c r="AG702" s="1429"/>
      <c r="AH702" s="777"/>
      <c r="AI702" s="777"/>
      <c r="AJ702" s="777"/>
      <c r="AK702" s="777"/>
      <c r="AL702" s="777"/>
      <c r="AM702" s="777"/>
      <c r="AN702" s="777"/>
      <c r="AO702" s="777"/>
      <c r="AP702" s="777"/>
    </row>
    <row r="703" spans="1:56" s="1388" customFormat="1" ht="46.5" customHeight="1" x14ac:dyDescent="0.3">
      <c r="A703" s="313">
        <v>15</v>
      </c>
      <c r="B703" s="1425" t="s">
        <v>2516</v>
      </c>
      <c r="C703" s="1426" t="s">
        <v>99</v>
      </c>
      <c r="D703" s="1568" t="s">
        <v>2127</v>
      </c>
      <c r="E703" s="1428">
        <v>46081</v>
      </c>
      <c r="F703" s="1428">
        <v>46082</v>
      </c>
      <c r="G703" s="1422" t="s">
        <v>1866</v>
      </c>
      <c r="H703" s="1424">
        <v>1</v>
      </c>
      <c r="I703" s="1394">
        <v>3400</v>
      </c>
      <c r="J703" s="1393">
        <f t="shared" si="264"/>
        <v>3400</v>
      </c>
      <c r="K703" s="1406">
        <v>1</v>
      </c>
      <c r="L703" s="1394">
        <v>3000</v>
      </c>
      <c r="M703" s="1395">
        <f t="shared" si="265"/>
        <v>3000</v>
      </c>
      <c r="N703" s="1406">
        <v>1</v>
      </c>
      <c r="O703" s="1385">
        <v>2900</v>
      </c>
      <c r="P703" s="1395">
        <f t="shared" si="266"/>
        <v>2900</v>
      </c>
      <c r="Q703" s="1413">
        <v>9</v>
      </c>
      <c r="R703" s="1415">
        <v>190</v>
      </c>
      <c r="S703" s="1416">
        <f t="shared" si="267"/>
        <v>1710</v>
      </c>
      <c r="T703" s="1413">
        <v>9</v>
      </c>
      <c r="U703" s="1415">
        <v>190</v>
      </c>
      <c r="V703" s="1416">
        <f t="shared" si="268"/>
        <v>1710</v>
      </c>
      <c r="W703" s="1413">
        <v>9</v>
      </c>
      <c r="X703" s="1415">
        <v>190</v>
      </c>
      <c r="Y703" s="1416">
        <f t="shared" si="269"/>
        <v>1710</v>
      </c>
      <c r="Z703" s="1413">
        <v>34</v>
      </c>
      <c r="AA703" s="1386">
        <v>6</v>
      </c>
      <c r="AB703" s="1386">
        <f t="shared" si="270"/>
        <v>204</v>
      </c>
      <c r="AC703" s="763"/>
      <c r="AD703" s="763"/>
      <c r="AE703" s="1418">
        <f t="shared" si="271"/>
        <v>64</v>
      </c>
      <c r="AF703" s="1419">
        <f t="shared" si="272"/>
        <v>14634</v>
      </c>
      <c r="AG703" s="1429"/>
      <c r="AH703" s="777"/>
      <c r="AI703" s="777"/>
      <c r="AJ703" s="777"/>
      <c r="AK703" s="777"/>
      <c r="AL703" s="777"/>
      <c r="AM703" s="777"/>
      <c r="AN703" s="777"/>
      <c r="AO703" s="777"/>
      <c r="AP703" s="777"/>
    </row>
    <row r="704" spans="1:56" s="1388" customFormat="1" ht="46.5" customHeight="1" x14ac:dyDescent="0.3">
      <c r="A704" s="313">
        <v>16</v>
      </c>
      <c r="B704" s="1380" t="s">
        <v>2246</v>
      </c>
      <c r="C704" s="1426" t="s">
        <v>99</v>
      </c>
      <c r="D704" s="1568" t="s">
        <v>2514</v>
      </c>
      <c r="E704" s="1382">
        <v>46067</v>
      </c>
      <c r="F704" s="1382">
        <v>46068</v>
      </c>
      <c r="G704" s="1422" t="s">
        <v>2128</v>
      </c>
      <c r="H704" s="1424">
        <v>1</v>
      </c>
      <c r="I704" s="1394">
        <v>3400</v>
      </c>
      <c r="J704" s="1393">
        <f t="shared" si="264"/>
        <v>3400</v>
      </c>
      <c r="K704" s="1406">
        <v>1</v>
      </c>
      <c r="L704" s="1394">
        <v>3000</v>
      </c>
      <c r="M704" s="1412">
        <f t="shared" si="265"/>
        <v>3000</v>
      </c>
      <c r="N704" s="1406">
        <v>1</v>
      </c>
      <c r="O704" s="1385">
        <v>2900</v>
      </c>
      <c r="P704" s="1395">
        <f t="shared" si="266"/>
        <v>2900</v>
      </c>
      <c r="Q704" s="1406">
        <v>9</v>
      </c>
      <c r="R704" s="1385">
        <v>190</v>
      </c>
      <c r="S704" s="1386">
        <f t="shared" si="267"/>
        <v>1710</v>
      </c>
      <c r="T704" s="1406">
        <v>9</v>
      </c>
      <c r="U704" s="1385">
        <v>190</v>
      </c>
      <c r="V704" s="1386">
        <f t="shared" si="268"/>
        <v>1710</v>
      </c>
      <c r="W704" s="1406">
        <v>9</v>
      </c>
      <c r="X704" s="1385">
        <v>190</v>
      </c>
      <c r="Y704" s="1386">
        <f t="shared" si="269"/>
        <v>1710</v>
      </c>
      <c r="Z704" s="1406">
        <v>34</v>
      </c>
      <c r="AA704" s="1386">
        <v>6</v>
      </c>
      <c r="AB704" s="1386">
        <f t="shared" si="270"/>
        <v>204</v>
      </c>
      <c r="AC704" s="763"/>
      <c r="AD704" s="763"/>
      <c r="AE704" s="1389">
        <f t="shared" si="271"/>
        <v>64</v>
      </c>
      <c r="AF704" s="1390">
        <f t="shared" si="272"/>
        <v>14634</v>
      </c>
      <c r="AG704" s="1429"/>
      <c r="AH704" s="777"/>
      <c r="AI704" s="777"/>
      <c r="AJ704" s="777"/>
      <c r="AK704" s="777"/>
      <c r="AL704" s="777"/>
      <c r="AM704" s="777"/>
      <c r="AN704" s="777"/>
      <c r="AO704" s="777"/>
      <c r="AP704" s="777"/>
    </row>
    <row r="705" spans="1:56" s="312" customFormat="1" ht="22.5" customHeight="1" x14ac:dyDescent="0.3">
      <c r="A705" s="313">
        <v>17</v>
      </c>
      <c r="B705" s="1380" t="s">
        <v>2244</v>
      </c>
      <c r="C705" s="1426" t="s">
        <v>99</v>
      </c>
      <c r="D705" s="1568" t="s">
        <v>2129</v>
      </c>
      <c r="E705" s="1382">
        <v>46067</v>
      </c>
      <c r="F705" s="1382">
        <v>46068</v>
      </c>
      <c r="G705" s="1422" t="s">
        <v>2128</v>
      </c>
      <c r="H705" s="1424">
        <v>1</v>
      </c>
      <c r="I705" s="1394">
        <v>3400</v>
      </c>
      <c r="J705" s="1393">
        <f t="shared" si="264"/>
        <v>3400</v>
      </c>
      <c r="K705" s="1406">
        <v>1</v>
      </c>
      <c r="L705" s="1394">
        <v>3000</v>
      </c>
      <c r="M705" s="1412">
        <f t="shared" si="265"/>
        <v>3000</v>
      </c>
      <c r="N705" s="1406">
        <v>1</v>
      </c>
      <c r="O705" s="1385">
        <v>2900</v>
      </c>
      <c r="P705" s="1395">
        <f t="shared" si="266"/>
        <v>2900</v>
      </c>
      <c r="Q705" s="1406">
        <v>9</v>
      </c>
      <c r="R705" s="1385">
        <v>190</v>
      </c>
      <c r="S705" s="1386">
        <f t="shared" si="267"/>
        <v>1710</v>
      </c>
      <c r="T705" s="1406">
        <v>9</v>
      </c>
      <c r="U705" s="1385">
        <v>190</v>
      </c>
      <c r="V705" s="1386">
        <f t="shared" si="268"/>
        <v>1710</v>
      </c>
      <c r="W705" s="1406">
        <v>9</v>
      </c>
      <c r="X705" s="1385">
        <v>190</v>
      </c>
      <c r="Y705" s="1386">
        <f t="shared" si="269"/>
        <v>1710</v>
      </c>
      <c r="Z705" s="1406">
        <v>34</v>
      </c>
      <c r="AA705" s="1386">
        <v>6</v>
      </c>
      <c r="AB705" s="1386">
        <f t="shared" si="270"/>
        <v>204</v>
      </c>
      <c r="AC705" s="763"/>
      <c r="AD705" s="763"/>
      <c r="AE705" s="1389">
        <f t="shared" si="271"/>
        <v>64</v>
      </c>
      <c r="AF705" s="1390">
        <f t="shared" si="272"/>
        <v>14634</v>
      </c>
      <c r="AG705" s="532"/>
      <c r="AH705" s="315"/>
      <c r="AI705" s="315"/>
      <c r="AJ705" s="315"/>
      <c r="AK705" s="315"/>
      <c r="AL705" s="315"/>
      <c r="AM705" s="315"/>
      <c r="AN705" s="315"/>
      <c r="AO705" s="315"/>
      <c r="AP705" s="315"/>
    </row>
    <row r="706" spans="1:56" s="367" customFormat="1" ht="43.5" customHeight="1" x14ac:dyDescent="0.3">
      <c r="A706" s="313">
        <v>18</v>
      </c>
      <c r="B706" s="1380" t="s">
        <v>2248</v>
      </c>
      <c r="C706" s="1426" t="s">
        <v>99</v>
      </c>
      <c r="D706" s="1568" t="s">
        <v>2130</v>
      </c>
      <c r="E706" s="1382">
        <v>46095</v>
      </c>
      <c r="F706" s="1382">
        <v>46096</v>
      </c>
      <c r="G706" s="1381" t="s">
        <v>301</v>
      </c>
      <c r="H706" s="1424">
        <v>1</v>
      </c>
      <c r="I706" s="1394">
        <v>3400</v>
      </c>
      <c r="J706" s="1393">
        <f t="shared" si="264"/>
        <v>3400</v>
      </c>
      <c r="K706" s="1406">
        <v>1</v>
      </c>
      <c r="L706" s="1394">
        <v>3000</v>
      </c>
      <c r="M706" s="1395">
        <f t="shared" si="265"/>
        <v>3000</v>
      </c>
      <c r="N706" s="1406">
        <v>1</v>
      </c>
      <c r="O706" s="1385">
        <v>2900</v>
      </c>
      <c r="P706" s="1395">
        <f t="shared" si="266"/>
        <v>2900</v>
      </c>
      <c r="Q706" s="1413">
        <v>9</v>
      </c>
      <c r="R706" s="1415">
        <v>190</v>
      </c>
      <c r="S706" s="1416">
        <f t="shared" si="267"/>
        <v>1710</v>
      </c>
      <c r="T706" s="1413">
        <v>9</v>
      </c>
      <c r="U706" s="1415">
        <v>190</v>
      </c>
      <c r="V706" s="1416">
        <f t="shared" si="268"/>
        <v>1710</v>
      </c>
      <c r="W706" s="1413">
        <v>9</v>
      </c>
      <c r="X706" s="1415">
        <v>190</v>
      </c>
      <c r="Y706" s="1416">
        <f t="shared" si="269"/>
        <v>1710</v>
      </c>
      <c r="Z706" s="1413">
        <v>34</v>
      </c>
      <c r="AA706" s="1386">
        <v>6</v>
      </c>
      <c r="AB706" s="1386">
        <f t="shared" si="270"/>
        <v>204</v>
      </c>
      <c r="AC706" s="763"/>
      <c r="AD706" s="763"/>
      <c r="AE706" s="1418">
        <f t="shared" si="271"/>
        <v>64</v>
      </c>
      <c r="AF706" s="1419">
        <f t="shared" si="272"/>
        <v>14634</v>
      </c>
      <c r="AG706" s="699"/>
      <c r="AH706" s="315"/>
      <c r="AI706" s="315"/>
      <c r="AJ706" s="315"/>
      <c r="AK706" s="315"/>
      <c r="AL706" s="315"/>
      <c r="AM706" s="315"/>
      <c r="AN706" s="315"/>
      <c r="AO706" s="315"/>
      <c r="AP706" s="315"/>
    </row>
    <row r="707" spans="1:56" s="367" customFormat="1" ht="46.5" customHeight="1" x14ac:dyDescent="0.3">
      <c r="A707" s="313">
        <v>19</v>
      </c>
      <c r="B707" s="1380" t="s">
        <v>2247</v>
      </c>
      <c r="C707" s="1426" t="s">
        <v>99</v>
      </c>
      <c r="D707" s="1568" t="s">
        <v>2130</v>
      </c>
      <c r="E707" s="1382">
        <v>46095</v>
      </c>
      <c r="F707" s="1382">
        <v>46096</v>
      </c>
      <c r="G707" s="1381" t="s">
        <v>301</v>
      </c>
      <c r="H707" s="1424">
        <v>1</v>
      </c>
      <c r="I707" s="1394">
        <v>3400</v>
      </c>
      <c r="J707" s="1393">
        <f t="shared" si="264"/>
        <v>3400</v>
      </c>
      <c r="K707" s="1406">
        <v>1</v>
      </c>
      <c r="L707" s="1394">
        <v>3000</v>
      </c>
      <c r="M707" s="1395">
        <f t="shared" si="265"/>
        <v>3000</v>
      </c>
      <c r="N707" s="1406">
        <v>1</v>
      </c>
      <c r="O707" s="1385">
        <v>2900</v>
      </c>
      <c r="P707" s="1395">
        <f t="shared" si="266"/>
        <v>2900</v>
      </c>
      <c r="Q707" s="1413">
        <v>9</v>
      </c>
      <c r="R707" s="1415">
        <v>190</v>
      </c>
      <c r="S707" s="1416">
        <f t="shared" si="267"/>
        <v>1710</v>
      </c>
      <c r="T707" s="1413">
        <v>9</v>
      </c>
      <c r="U707" s="1415">
        <v>190</v>
      </c>
      <c r="V707" s="1416">
        <f t="shared" si="268"/>
        <v>1710</v>
      </c>
      <c r="W707" s="1413">
        <v>9</v>
      </c>
      <c r="X707" s="1415">
        <v>190</v>
      </c>
      <c r="Y707" s="1416">
        <f t="shared" si="269"/>
        <v>1710</v>
      </c>
      <c r="Z707" s="1413">
        <v>34</v>
      </c>
      <c r="AA707" s="1386">
        <v>6</v>
      </c>
      <c r="AB707" s="1386">
        <f t="shared" si="270"/>
        <v>204</v>
      </c>
      <c r="AC707" s="763"/>
      <c r="AD707" s="763"/>
      <c r="AE707" s="1418">
        <f t="shared" si="271"/>
        <v>64</v>
      </c>
      <c r="AF707" s="1419">
        <f t="shared" si="272"/>
        <v>14634</v>
      </c>
      <c r="AG707" s="699"/>
      <c r="AH707" s="315"/>
      <c r="AI707" s="315"/>
      <c r="AJ707" s="315"/>
      <c r="AK707" s="315"/>
      <c r="AL707" s="315"/>
      <c r="AM707" s="315"/>
      <c r="AN707" s="315"/>
      <c r="AO707" s="315"/>
      <c r="AP707" s="315"/>
    </row>
    <row r="708" spans="1:56" s="367" customFormat="1" ht="39.75" customHeight="1" x14ac:dyDescent="0.3">
      <c r="A708" s="313">
        <v>20</v>
      </c>
      <c r="B708" s="1380" t="s">
        <v>2131</v>
      </c>
      <c r="C708" s="1426" t="s">
        <v>100</v>
      </c>
      <c r="D708" s="1568" t="s">
        <v>330</v>
      </c>
      <c r="E708" s="1382">
        <v>46296</v>
      </c>
      <c r="F708" s="1382">
        <v>46315</v>
      </c>
      <c r="G708" s="1381" t="s">
        <v>301</v>
      </c>
      <c r="H708" s="1424">
        <v>1</v>
      </c>
      <c r="I708" s="1394">
        <v>4100</v>
      </c>
      <c r="J708" s="1393">
        <f t="shared" si="264"/>
        <v>4100</v>
      </c>
      <c r="K708" s="1406"/>
      <c r="L708" s="1394"/>
      <c r="M708" s="1395"/>
      <c r="N708" s="1406"/>
      <c r="O708" s="1385"/>
      <c r="P708" s="1395"/>
      <c r="Q708" s="1413">
        <v>9</v>
      </c>
      <c r="R708" s="1415">
        <v>190</v>
      </c>
      <c r="S708" s="1416">
        <f t="shared" si="267"/>
        <v>1710</v>
      </c>
      <c r="T708" s="1413">
        <v>11</v>
      </c>
      <c r="U708" s="1415">
        <v>190</v>
      </c>
      <c r="V708" s="1416">
        <f t="shared" si="268"/>
        <v>2090</v>
      </c>
      <c r="W708" s="1413"/>
      <c r="X708" s="1415"/>
      <c r="Y708" s="1416"/>
      <c r="Z708" s="1413">
        <v>25</v>
      </c>
      <c r="AA708" s="1386">
        <v>6</v>
      </c>
      <c r="AB708" s="1386">
        <f t="shared" si="270"/>
        <v>150</v>
      </c>
      <c r="AC708" s="763"/>
      <c r="AD708" s="763"/>
      <c r="AE708" s="1418">
        <f t="shared" si="271"/>
        <v>46</v>
      </c>
      <c r="AF708" s="1419">
        <f t="shared" si="272"/>
        <v>8050</v>
      </c>
      <c r="AG708" s="699"/>
      <c r="AH708" s="315"/>
      <c r="AI708" s="315"/>
      <c r="AJ708" s="315"/>
      <c r="AK708" s="315"/>
      <c r="AL708" s="315"/>
      <c r="AM708" s="315"/>
      <c r="AN708" s="315"/>
      <c r="AO708" s="315"/>
      <c r="AP708" s="315"/>
    </row>
    <row r="709" spans="1:56" s="367" customFormat="1" ht="48.75" customHeight="1" x14ac:dyDescent="0.3">
      <c r="A709" s="320"/>
      <c r="B709" s="1421" t="s">
        <v>2010</v>
      </c>
      <c r="C709" s="365"/>
      <c r="D709" s="1689"/>
      <c r="E709" s="335"/>
      <c r="F709" s="336"/>
      <c r="G709" s="1599"/>
      <c r="H709" s="520"/>
      <c r="I709" s="656"/>
      <c r="J709" s="624"/>
      <c r="K709" s="522"/>
      <c r="L709" s="523"/>
      <c r="M709" s="624"/>
      <c r="N709" s="522"/>
      <c r="O709" s="527"/>
      <c r="P709" s="624"/>
      <c r="Q709" s="528"/>
      <c r="R709" s="527"/>
      <c r="S709" s="624"/>
      <c r="T709" s="528"/>
      <c r="U709" s="529"/>
      <c r="V709" s="624"/>
      <c r="W709" s="528"/>
      <c r="X709" s="529"/>
      <c r="Y709" s="624"/>
      <c r="Z709" s="528"/>
      <c r="AA709" s="529"/>
      <c r="AB709" s="521"/>
      <c r="AC709" s="529"/>
      <c r="AD709" s="529"/>
      <c r="AE709" s="530"/>
      <c r="AF709" s="531"/>
      <c r="AG709" s="699"/>
      <c r="AH709" s="315"/>
      <c r="AI709" s="315"/>
      <c r="AJ709" s="315"/>
      <c r="AK709" s="315"/>
      <c r="AL709" s="315"/>
      <c r="AM709" s="315"/>
      <c r="AN709" s="315"/>
      <c r="AO709" s="315"/>
      <c r="AP709" s="315"/>
    </row>
    <row r="710" spans="1:56" s="367" customFormat="1" ht="36.75" customHeight="1" x14ac:dyDescent="0.3">
      <c r="A710" s="870">
        <v>21</v>
      </c>
      <c r="B710" s="1441" t="s">
        <v>2011</v>
      </c>
      <c r="C710" s="1442" t="s">
        <v>101</v>
      </c>
      <c r="D710" s="1730" t="s">
        <v>1794</v>
      </c>
      <c r="E710" s="1382">
        <v>46094</v>
      </c>
      <c r="F710" s="1382">
        <v>46096</v>
      </c>
      <c r="G710" s="1536" t="s">
        <v>2009</v>
      </c>
      <c r="H710" s="1424"/>
      <c r="I710" s="1394"/>
      <c r="J710" s="1393"/>
      <c r="K710" s="1424"/>
      <c r="L710" s="1394"/>
      <c r="M710" s="1395"/>
      <c r="N710" s="1424"/>
      <c r="O710" s="1385"/>
      <c r="P710" s="1395"/>
      <c r="Q710" s="1424">
        <v>4</v>
      </c>
      <c r="R710" s="1385">
        <v>190</v>
      </c>
      <c r="S710" s="1386">
        <f t="shared" ref="S710:S715" si="273">Q710*R710</f>
        <v>760</v>
      </c>
      <c r="T710" s="1424">
        <v>4</v>
      </c>
      <c r="U710" s="1385">
        <v>190</v>
      </c>
      <c r="V710" s="1386">
        <f t="shared" ref="V710:V715" si="274">T710*U710</f>
        <v>760</v>
      </c>
      <c r="W710" s="1424">
        <v>4</v>
      </c>
      <c r="X710" s="1385">
        <v>190</v>
      </c>
      <c r="Y710" s="1386">
        <f t="shared" ref="Y710:Y715" si="275">W710*X710</f>
        <v>760</v>
      </c>
      <c r="Z710" s="1406">
        <v>12</v>
      </c>
      <c r="AA710" s="1386">
        <v>6</v>
      </c>
      <c r="AB710" s="1386">
        <f t="shared" ref="AB710:AB715" si="276">Z710*AA710</f>
        <v>72</v>
      </c>
      <c r="AE710" s="554">
        <f t="shared" ref="AE710:AE715" si="277">Q710+T710+W710+Z710</f>
        <v>24</v>
      </c>
      <c r="AF710" s="540">
        <f t="shared" ref="AF710:AF715" si="278">S710+V710+Y710+AB710</f>
        <v>2352</v>
      </c>
      <c r="AG710" s="699"/>
      <c r="AH710" s="315"/>
      <c r="AI710" s="315"/>
      <c r="AJ710" s="315"/>
      <c r="AK710" s="315"/>
      <c r="AL710" s="315"/>
      <c r="AM710" s="315"/>
      <c r="AN710" s="315"/>
      <c r="AO710" s="315"/>
      <c r="AP710" s="315"/>
    </row>
    <row r="711" spans="1:56" s="367" customFormat="1" ht="46.5" customHeight="1" x14ac:dyDescent="0.3">
      <c r="A711" s="870">
        <v>22</v>
      </c>
      <c r="B711" s="1441" t="s">
        <v>2012</v>
      </c>
      <c r="C711" s="1442" t="s">
        <v>102</v>
      </c>
      <c r="D711" s="1730" t="s">
        <v>1794</v>
      </c>
      <c r="E711" s="1382">
        <v>46129</v>
      </c>
      <c r="F711" s="1382">
        <v>46131</v>
      </c>
      <c r="G711" s="1536" t="s">
        <v>2009</v>
      </c>
      <c r="H711" s="1424"/>
      <c r="I711" s="1394"/>
      <c r="J711" s="1393"/>
      <c r="K711" s="1424"/>
      <c r="L711" s="1394"/>
      <c r="M711" s="1395"/>
      <c r="N711" s="1424"/>
      <c r="O711" s="1385"/>
      <c r="P711" s="1395"/>
      <c r="Q711" s="1424">
        <v>4</v>
      </c>
      <c r="R711" s="1385">
        <v>190</v>
      </c>
      <c r="S711" s="1386">
        <f t="shared" si="273"/>
        <v>760</v>
      </c>
      <c r="T711" s="1424">
        <v>4</v>
      </c>
      <c r="U711" s="1385">
        <v>190</v>
      </c>
      <c r="V711" s="1386">
        <f t="shared" si="274"/>
        <v>760</v>
      </c>
      <c r="W711" s="1424">
        <v>4</v>
      </c>
      <c r="X711" s="1385">
        <v>190</v>
      </c>
      <c r="Y711" s="1386">
        <f t="shared" si="275"/>
        <v>760</v>
      </c>
      <c r="Z711" s="1406">
        <v>12</v>
      </c>
      <c r="AA711" s="1386">
        <v>6</v>
      </c>
      <c r="AB711" s="1386">
        <f t="shared" si="276"/>
        <v>72</v>
      </c>
      <c r="AE711" s="554">
        <f t="shared" si="277"/>
        <v>24</v>
      </c>
      <c r="AF711" s="540">
        <f t="shared" si="278"/>
        <v>2352</v>
      </c>
      <c r="AG711" s="699"/>
      <c r="AH711" s="315"/>
      <c r="AI711" s="315"/>
      <c r="AJ711" s="315"/>
      <c r="AK711" s="315"/>
      <c r="AL711" s="315"/>
      <c r="AM711" s="315"/>
      <c r="AN711" s="315"/>
      <c r="AO711" s="315"/>
      <c r="AP711" s="315"/>
    </row>
    <row r="712" spans="1:56" s="934" customFormat="1" ht="33.75" customHeight="1" x14ac:dyDescent="0.25">
      <c r="A712" s="870">
        <v>23</v>
      </c>
      <c r="B712" s="1441" t="s">
        <v>2013</v>
      </c>
      <c r="C712" s="1442" t="s">
        <v>102</v>
      </c>
      <c r="D712" s="1730" t="s">
        <v>1794</v>
      </c>
      <c r="E712" s="1382">
        <v>46164</v>
      </c>
      <c r="F712" s="1382">
        <v>46166</v>
      </c>
      <c r="G712" s="1536" t="s">
        <v>2009</v>
      </c>
      <c r="H712" s="1424"/>
      <c r="I712" s="1394"/>
      <c r="J712" s="1393"/>
      <c r="K712" s="1424"/>
      <c r="L712" s="1394"/>
      <c r="M712" s="1395"/>
      <c r="N712" s="1424"/>
      <c r="O712" s="1385"/>
      <c r="P712" s="1395"/>
      <c r="Q712" s="1424">
        <v>4</v>
      </c>
      <c r="R712" s="1385">
        <v>190</v>
      </c>
      <c r="S712" s="1386">
        <f t="shared" si="273"/>
        <v>760</v>
      </c>
      <c r="T712" s="1424">
        <v>4</v>
      </c>
      <c r="U712" s="1385">
        <v>190</v>
      </c>
      <c r="V712" s="1386">
        <f t="shared" si="274"/>
        <v>760</v>
      </c>
      <c r="W712" s="1424">
        <v>4</v>
      </c>
      <c r="X712" s="1385">
        <v>190</v>
      </c>
      <c r="Y712" s="1386">
        <f t="shared" si="275"/>
        <v>760</v>
      </c>
      <c r="Z712" s="1406">
        <v>12</v>
      </c>
      <c r="AA712" s="1386">
        <v>6</v>
      </c>
      <c r="AB712" s="1386">
        <f t="shared" si="276"/>
        <v>72</v>
      </c>
      <c r="AC712" s="367"/>
      <c r="AD712" s="367"/>
      <c r="AE712" s="554">
        <f t="shared" si="277"/>
        <v>24</v>
      </c>
      <c r="AF712" s="540">
        <f t="shared" si="278"/>
        <v>2352</v>
      </c>
    </row>
    <row r="713" spans="1:56" s="790" customFormat="1" ht="42.75" customHeight="1" x14ac:dyDescent="0.25">
      <c r="A713" s="870">
        <v>24</v>
      </c>
      <c r="B713" s="1441" t="s">
        <v>2014</v>
      </c>
      <c r="C713" s="1442" t="s">
        <v>101</v>
      </c>
      <c r="D713" s="1730" t="s">
        <v>1794</v>
      </c>
      <c r="E713" s="1382">
        <v>46255</v>
      </c>
      <c r="F713" s="1382">
        <v>46257</v>
      </c>
      <c r="G713" s="1536" t="s">
        <v>2009</v>
      </c>
      <c r="H713" s="1424"/>
      <c r="I713" s="1394"/>
      <c r="J713" s="1393"/>
      <c r="K713" s="1424"/>
      <c r="L713" s="1394"/>
      <c r="M713" s="1395"/>
      <c r="N713" s="1424"/>
      <c r="O713" s="1385"/>
      <c r="P713" s="1395"/>
      <c r="Q713" s="1424">
        <v>4</v>
      </c>
      <c r="R713" s="1385">
        <v>190</v>
      </c>
      <c r="S713" s="1386">
        <f t="shared" si="273"/>
        <v>760</v>
      </c>
      <c r="T713" s="1424">
        <v>4</v>
      </c>
      <c r="U713" s="1385">
        <v>190</v>
      </c>
      <c r="V713" s="1386">
        <f t="shared" si="274"/>
        <v>760</v>
      </c>
      <c r="W713" s="1424">
        <v>4</v>
      </c>
      <c r="X713" s="1385">
        <v>190</v>
      </c>
      <c r="Y713" s="1386">
        <f t="shared" si="275"/>
        <v>760</v>
      </c>
      <c r="Z713" s="1406">
        <v>12</v>
      </c>
      <c r="AA713" s="1386">
        <v>6</v>
      </c>
      <c r="AB713" s="1386">
        <f t="shared" si="276"/>
        <v>72</v>
      </c>
      <c r="AC713" s="367"/>
      <c r="AD713" s="367"/>
      <c r="AE713" s="554">
        <f t="shared" si="277"/>
        <v>24</v>
      </c>
      <c r="AF713" s="540">
        <f t="shared" si="278"/>
        <v>2352</v>
      </c>
      <c r="AI713" s="1021"/>
      <c r="AJ713" s="934"/>
      <c r="AK713" s="934"/>
      <c r="AL713" s="934"/>
      <c r="AM713" s="934"/>
      <c r="AN713" s="934"/>
      <c r="AO713" s="934"/>
      <c r="AP713" s="934"/>
      <c r="AQ713" s="934"/>
      <c r="AR713" s="934"/>
      <c r="AS713" s="934"/>
      <c r="AT713" s="934"/>
      <c r="AU713" s="934"/>
      <c r="AV713" s="934"/>
      <c r="AW713" s="934"/>
      <c r="AX713" s="934"/>
      <c r="AY713" s="934"/>
      <c r="AZ713" s="934"/>
      <c r="BA713" s="934"/>
      <c r="BB713" s="934"/>
      <c r="BC713" s="934"/>
      <c r="BD713" s="1031"/>
    </row>
    <row r="714" spans="1:56" ht="46.5" customHeight="1" x14ac:dyDescent="0.25">
      <c r="A714" s="870">
        <v>25</v>
      </c>
      <c r="B714" s="1441" t="s">
        <v>2015</v>
      </c>
      <c r="C714" s="1442" t="s">
        <v>102</v>
      </c>
      <c r="D714" s="1730" t="s">
        <v>1794</v>
      </c>
      <c r="E714" s="1382">
        <v>46297</v>
      </c>
      <c r="F714" s="1382">
        <v>46299</v>
      </c>
      <c r="G714" s="1536" t="s">
        <v>2009</v>
      </c>
      <c r="H714" s="1424"/>
      <c r="I714" s="1394"/>
      <c r="J714" s="1393"/>
      <c r="K714" s="1424"/>
      <c r="L714" s="1394"/>
      <c r="M714" s="1395"/>
      <c r="N714" s="1424"/>
      <c r="O714" s="1385"/>
      <c r="P714" s="1395"/>
      <c r="Q714" s="1424">
        <v>4</v>
      </c>
      <c r="R714" s="1385">
        <v>190</v>
      </c>
      <c r="S714" s="1386">
        <f t="shared" si="273"/>
        <v>760</v>
      </c>
      <c r="T714" s="1424">
        <v>4</v>
      </c>
      <c r="U714" s="1385">
        <v>190</v>
      </c>
      <c r="V714" s="1386">
        <f t="shared" si="274"/>
        <v>760</v>
      </c>
      <c r="W714" s="1424">
        <v>4</v>
      </c>
      <c r="X714" s="1385">
        <v>190</v>
      </c>
      <c r="Y714" s="1386">
        <f t="shared" si="275"/>
        <v>760</v>
      </c>
      <c r="Z714" s="1406">
        <v>12</v>
      </c>
      <c r="AA714" s="1386">
        <v>6</v>
      </c>
      <c r="AB714" s="1386">
        <f t="shared" si="276"/>
        <v>72</v>
      </c>
      <c r="AC714" s="367"/>
      <c r="AD714" s="367"/>
      <c r="AE714" s="554">
        <f t="shared" si="277"/>
        <v>24</v>
      </c>
      <c r="AF714" s="540">
        <f t="shared" si="278"/>
        <v>2352</v>
      </c>
    </row>
    <row r="715" spans="1:56" ht="46.5" customHeight="1" x14ac:dyDescent="0.25">
      <c r="A715" s="870">
        <v>26</v>
      </c>
      <c r="B715" s="1441" t="s">
        <v>2016</v>
      </c>
      <c r="C715" s="1442" t="s">
        <v>102</v>
      </c>
      <c r="D715" s="1730" t="s">
        <v>1794</v>
      </c>
      <c r="E715" s="1382">
        <v>46339</v>
      </c>
      <c r="F715" s="1382">
        <v>46341</v>
      </c>
      <c r="G715" s="1536" t="s">
        <v>2009</v>
      </c>
      <c r="H715" s="1424" t="s">
        <v>1730</v>
      </c>
      <c r="I715" s="1394"/>
      <c r="J715" s="1393"/>
      <c r="K715" s="1424"/>
      <c r="L715" s="1394"/>
      <c r="M715" s="1395"/>
      <c r="N715" s="1424"/>
      <c r="O715" s="1385"/>
      <c r="P715" s="1395"/>
      <c r="Q715" s="1424">
        <v>4</v>
      </c>
      <c r="R715" s="1385">
        <v>190</v>
      </c>
      <c r="S715" s="1386">
        <f t="shared" si="273"/>
        <v>760</v>
      </c>
      <c r="T715" s="1424">
        <v>4</v>
      </c>
      <c r="U715" s="1385">
        <v>190</v>
      </c>
      <c r="V715" s="1386">
        <f t="shared" si="274"/>
        <v>760</v>
      </c>
      <c r="W715" s="1424">
        <v>4</v>
      </c>
      <c r="X715" s="1385">
        <v>190</v>
      </c>
      <c r="Y715" s="1386">
        <f t="shared" si="275"/>
        <v>760</v>
      </c>
      <c r="Z715" s="1406">
        <v>12</v>
      </c>
      <c r="AA715" s="1386">
        <v>6</v>
      </c>
      <c r="AB715" s="1386">
        <f t="shared" si="276"/>
        <v>72</v>
      </c>
      <c r="AC715" s="367"/>
      <c r="AD715" s="367"/>
      <c r="AE715" s="554">
        <f t="shared" si="277"/>
        <v>24</v>
      </c>
      <c r="AF715" s="540">
        <f t="shared" si="278"/>
        <v>2352</v>
      </c>
    </row>
    <row r="716" spans="1:56" ht="46.5" customHeight="1" x14ac:dyDescent="0.25">
      <c r="A716" s="705"/>
      <c r="B716" s="871" t="s">
        <v>877</v>
      </c>
      <c r="C716" s="481"/>
      <c r="D716" s="1707"/>
      <c r="E716" s="1046"/>
      <c r="F716" s="1046"/>
      <c r="G716" s="1597"/>
      <c r="H716" s="328"/>
      <c r="I716" s="524"/>
      <c r="J716" s="652"/>
      <c r="K716" s="328"/>
      <c r="L716" s="524"/>
      <c r="M716" s="652"/>
      <c r="N716" s="328"/>
      <c r="O716" s="524"/>
      <c r="P716" s="799"/>
      <c r="Q716" s="328"/>
      <c r="R716" s="591"/>
      <c r="S716" s="587"/>
      <c r="T716" s="328"/>
      <c r="U716" s="591"/>
      <c r="V716" s="587"/>
      <c r="W716" s="328"/>
      <c r="X716" s="591"/>
      <c r="Y716" s="587"/>
      <c r="Z716" s="328"/>
      <c r="AA716" s="587"/>
      <c r="AB716" s="587"/>
      <c r="AC716" s="590"/>
      <c r="AD716" s="630"/>
      <c r="AE716" s="652"/>
      <c r="AF716" s="934"/>
    </row>
    <row r="717" spans="1:56" ht="46.5" customHeight="1" x14ac:dyDescent="0.25">
      <c r="A717" s="1255">
        <v>465</v>
      </c>
      <c r="B717" s="261" t="s">
        <v>2308</v>
      </c>
      <c r="C717" s="261" t="s">
        <v>101</v>
      </c>
      <c r="D717" s="1690" t="s">
        <v>1541</v>
      </c>
      <c r="E717" s="953">
        <v>46162</v>
      </c>
      <c r="F717" s="953">
        <v>46165</v>
      </c>
      <c r="G717" s="569" t="s">
        <v>1989</v>
      </c>
      <c r="H717" s="538"/>
      <c r="I717" s="266"/>
      <c r="J717" s="252"/>
      <c r="K717" s="538"/>
      <c r="L717" s="266"/>
      <c r="M717" s="265"/>
      <c r="N717" s="538"/>
      <c r="O717" s="570"/>
      <c r="P717" s="265"/>
      <c r="Q717" s="538">
        <v>10</v>
      </c>
      <c r="R717" s="266">
        <v>190</v>
      </c>
      <c r="S717" s="252">
        <f t="shared" ref="S717:S723" si="279">Q717*R717</f>
        <v>1900</v>
      </c>
      <c r="T717" s="538">
        <v>10</v>
      </c>
      <c r="U717" s="266">
        <v>190</v>
      </c>
      <c r="V717" s="252">
        <v>1900</v>
      </c>
      <c r="W717" s="538">
        <v>10</v>
      </c>
      <c r="X717" s="266">
        <v>190</v>
      </c>
      <c r="Y717" s="252">
        <v>3800</v>
      </c>
      <c r="Z717" s="538">
        <v>30</v>
      </c>
      <c r="AA717" s="570">
        <v>6</v>
      </c>
      <c r="AB717" s="265">
        <f t="shared" ref="AB717:AB723" si="280">Z717*AA717</f>
        <v>180</v>
      </c>
      <c r="AC717" s="575">
        <f>Q717+T717+W717+Z717</f>
        <v>60</v>
      </c>
      <c r="AD717" s="574">
        <f>S717+V717+Y717+AB717</f>
        <v>7780</v>
      </c>
      <c r="AE717" s="1038"/>
      <c r="AF717" s="790"/>
    </row>
    <row r="718" spans="1:56" ht="52.5" customHeight="1" x14ac:dyDescent="0.25">
      <c r="A718" s="560">
        <v>466</v>
      </c>
      <c r="B718" s="1239" t="s">
        <v>2306</v>
      </c>
      <c r="C718" s="1239" t="s">
        <v>101</v>
      </c>
      <c r="D718" s="1698" t="s">
        <v>340</v>
      </c>
      <c r="E718" s="941">
        <v>46086</v>
      </c>
      <c r="F718" s="941">
        <v>46088</v>
      </c>
      <c r="G718" s="598" t="s">
        <v>298</v>
      </c>
      <c r="H718" s="567"/>
      <c r="I718" s="576"/>
      <c r="J718" s="259"/>
      <c r="K718" s="567"/>
      <c r="L718" s="576"/>
      <c r="M718" s="781"/>
      <c r="N718" s="567"/>
      <c r="O718" s="576"/>
      <c r="P718" s="781"/>
      <c r="Q718" s="567">
        <v>8</v>
      </c>
      <c r="R718" s="560">
        <v>190</v>
      </c>
      <c r="S718" s="289">
        <f t="shared" si="279"/>
        <v>1520</v>
      </c>
      <c r="T718" s="567">
        <v>8</v>
      </c>
      <c r="U718" s="560">
        <v>190</v>
      </c>
      <c r="V718" s="289">
        <f t="shared" ref="V718:V723" si="281">T718*U718</f>
        <v>1520</v>
      </c>
      <c r="W718" s="567">
        <v>8</v>
      </c>
      <c r="X718" s="560">
        <v>190</v>
      </c>
      <c r="Y718" s="289">
        <f t="shared" ref="Y718:Y723" si="282">W718*X718</f>
        <v>1520</v>
      </c>
      <c r="Z718" s="568">
        <v>24</v>
      </c>
      <c r="AA718" s="289">
        <v>6</v>
      </c>
      <c r="AB718" s="289">
        <f t="shared" si="280"/>
        <v>144</v>
      </c>
      <c r="AC718" s="561">
        <f t="shared" ref="AC718:AC723" si="283">H718+K718+N718+Q718+T718+W718+Z718</f>
        <v>48</v>
      </c>
      <c r="AD718" s="782">
        <f t="shared" ref="AD718:AD723" si="284">J718+M718+P718+S718+V718+Y718+AB718</f>
        <v>4704</v>
      </c>
      <c r="AE718" s="1782">
        <f>SUM(AD718:AD723)</f>
        <v>92770</v>
      </c>
      <c r="AF718" s="1004">
        <v>90</v>
      </c>
    </row>
    <row r="719" spans="1:56" ht="52.5" customHeight="1" x14ac:dyDescent="0.25">
      <c r="A719" s="1255">
        <v>467</v>
      </c>
      <c r="B719" s="261" t="s">
        <v>2307</v>
      </c>
      <c r="C719" s="261" t="s">
        <v>101</v>
      </c>
      <c r="D719" s="1690" t="s">
        <v>1541</v>
      </c>
      <c r="E719" s="941">
        <v>46162</v>
      </c>
      <c r="F719" s="941">
        <v>46165</v>
      </c>
      <c r="G719" s="569" t="s">
        <v>1989</v>
      </c>
      <c r="H719" s="538"/>
      <c r="I719" s="266"/>
      <c r="J719" s="252"/>
      <c r="K719" s="538"/>
      <c r="L719" s="266"/>
      <c r="M719" s="781"/>
      <c r="N719" s="538"/>
      <c r="O719" s="570"/>
      <c r="P719" s="265"/>
      <c r="Q719" s="567">
        <v>8</v>
      </c>
      <c r="R719" s="560">
        <v>190</v>
      </c>
      <c r="S719" s="289">
        <f t="shared" si="279"/>
        <v>1520</v>
      </c>
      <c r="T719" s="567">
        <v>8</v>
      </c>
      <c r="U719" s="560">
        <v>190</v>
      </c>
      <c r="V719" s="289">
        <f t="shared" si="281"/>
        <v>1520</v>
      </c>
      <c r="W719" s="567">
        <v>8</v>
      </c>
      <c r="X719" s="560">
        <v>190</v>
      </c>
      <c r="Y719" s="289">
        <f t="shared" si="282"/>
        <v>1520</v>
      </c>
      <c r="Z719" s="563">
        <v>24</v>
      </c>
      <c r="AA719" s="1261">
        <v>6</v>
      </c>
      <c r="AB719" s="1261">
        <f t="shared" si="280"/>
        <v>144</v>
      </c>
      <c r="AC719" s="561">
        <f t="shared" si="283"/>
        <v>48</v>
      </c>
      <c r="AD719" s="540">
        <f t="shared" si="284"/>
        <v>4704</v>
      </c>
      <c r="AE719" s="1776"/>
      <c r="AF719" s="1004">
        <v>126</v>
      </c>
    </row>
    <row r="720" spans="1:56" s="1016" customFormat="1" ht="33.75" customHeight="1" x14ac:dyDescent="0.25">
      <c r="A720" s="560">
        <v>468</v>
      </c>
      <c r="B720" s="261" t="s">
        <v>2311</v>
      </c>
      <c r="C720" s="261" t="s">
        <v>100</v>
      </c>
      <c r="D720" s="1690" t="s">
        <v>340</v>
      </c>
      <c r="E720" s="953">
        <v>46304</v>
      </c>
      <c r="F720" s="953">
        <v>46307</v>
      </c>
      <c r="G720" s="569" t="s">
        <v>319</v>
      </c>
      <c r="H720" s="538">
        <v>1</v>
      </c>
      <c r="I720" s="266">
        <v>4100</v>
      </c>
      <c r="J720" s="252">
        <f>H720*I720</f>
        <v>4100</v>
      </c>
      <c r="K720" s="538">
        <v>1</v>
      </c>
      <c r="L720" s="266">
        <v>3350</v>
      </c>
      <c r="M720" s="781">
        <f>K720*L720</f>
        <v>3350</v>
      </c>
      <c r="N720" s="538">
        <v>1</v>
      </c>
      <c r="O720" s="266">
        <v>3000</v>
      </c>
      <c r="P720" s="265">
        <f>N720*O720</f>
        <v>3000</v>
      </c>
      <c r="Q720" s="538">
        <v>30</v>
      </c>
      <c r="R720" s="1255">
        <v>190</v>
      </c>
      <c r="S720" s="1261">
        <f t="shared" si="279"/>
        <v>5700</v>
      </c>
      <c r="T720" s="538">
        <v>30</v>
      </c>
      <c r="U720" s="1255">
        <v>190</v>
      </c>
      <c r="V720" s="1261">
        <f t="shared" si="281"/>
        <v>5700</v>
      </c>
      <c r="W720" s="538">
        <v>30</v>
      </c>
      <c r="X720" s="1255">
        <v>190</v>
      </c>
      <c r="Y720" s="1261">
        <f t="shared" si="282"/>
        <v>5700</v>
      </c>
      <c r="Z720" s="563">
        <v>90</v>
      </c>
      <c r="AA720" s="1261">
        <v>6</v>
      </c>
      <c r="AB720" s="1261">
        <f t="shared" si="280"/>
        <v>540</v>
      </c>
      <c r="AC720" s="554">
        <f t="shared" si="283"/>
        <v>183</v>
      </c>
      <c r="AD720" s="540">
        <f t="shared" si="284"/>
        <v>28090</v>
      </c>
      <c r="AE720" s="1776"/>
      <c r="AF720" s="1004"/>
      <c r="AJ720" s="934"/>
      <c r="AK720" s="934"/>
      <c r="AL720" s="934"/>
      <c r="AM720" s="934"/>
      <c r="AN720" s="934"/>
      <c r="AO720" s="934"/>
      <c r="AP720" s="934"/>
      <c r="AQ720" s="934"/>
      <c r="AR720" s="934"/>
      <c r="AS720" s="934"/>
      <c r="AT720" s="934"/>
      <c r="AU720" s="934"/>
      <c r="AV720" s="934"/>
      <c r="AW720" s="934"/>
      <c r="AX720" s="934"/>
      <c r="AY720" s="934"/>
      <c r="AZ720" s="934"/>
      <c r="BA720" s="934"/>
      <c r="BB720" s="934"/>
      <c r="BC720" s="934"/>
    </row>
    <row r="721" spans="1:56" ht="108.75" customHeight="1" x14ac:dyDescent="0.25">
      <c r="A721" s="1255">
        <v>469</v>
      </c>
      <c r="B721" s="261" t="s">
        <v>2310</v>
      </c>
      <c r="C721" s="261" t="s">
        <v>101</v>
      </c>
      <c r="D721" s="1690" t="s">
        <v>340</v>
      </c>
      <c r="E721" s="941">
        <v>46297</v>
      </c>
      <c r="F721" s="941">
        <v>46299</v>
      </c>
      <c r="G721" s="598" t="s">
        <v>298</v>
      </c>
      <c r="H721" s="538"/>
      <c r="I721" s="266"/>
      <c r="J721" s="252"/>
      <c r="K721" s="538"/>
      <c r="L721" s="266"/>
      <c r="M721" s="781"/>
      <c r="N721" s="538"/>
      <c r="O721" s="570"/>
      <c r="P721" s="265"/>
      <c r="Q721" s="567">
        <v>6</v>
      </c>
      <c r="R721" s="560">
        <v>190</v>
      </c>
      <c r="S721" s="289">
        <f t="shared" si="279"/>
        <v>1140</v>
      </c>
      <c r="T721" s="567">
        <v>6</v>
      </c>
      <c r="U721" s="560">
        <v>190</v>
      </c>
      <c r="V721" s="289">
        <f t="shared" si="281"/>
        <v>1140</v>
      </c>
      <c r="W721" s="567">
        <v>6</v>
      </c>
      <c r="X721" s="560">
        <v>190</v>
      </c>
      <c r="Y721" s="289">
        <f t="shared" si="282"/>
        <v>1140</v>
      </c>
      <c r="Z721" s="563">
        <v>18</v>
      </c>
      <c r="AA721" s="1261">
        <v>6</v>
      </c>
      <c r="AB721" s="1261">
        <f t="shared" si="280"/>
        <v>108</v>
      </c>
      <c r="AC721" s="561">
        <f t="shared" si="283"/>
        <v>36</v>
      </c>
      <c r="AD721" s="540">
        <f t="shared" si="284"/>
        <v>3528</v>
      </c>
      <c r="AE721" s="1776"/>
      <c r="AF721" s="1004">
        <v>126</v>
      </c>
    </row>
    <row r="722" spans="1:56" ht="46.5" customHeight="1" x14ac:dyDescent="0.25">
      <c r="A722" s="560">
        <v>470</v>
      </c>
      <c r="B722" s="1236" t="s">
        <v>2312</v>
      </c>
      <c r="C722" s="1236" t="s">
        <v>102</v>
      </c>
      <c r="D722" s="1697" t="s">
        <v>1541</v>
      </c>
      <c r="E722" s="953">
        <v>46360</v>
      </c>
      <c r="F722" s="953">
        <v>46363</v>
      </c>
      <c r="G722" s="569" t="s">
        <v>367</v>
      </c>
      <c r="H722" s="556"/>
      <c r="I722" s="572"/>
      <c r="J722" s="278"/>
      <c r="K722" s="556"/>
      <c r="L722" s="572"/>
      <c r="M722" s="265"/>
      <c r="N722" s="556"/>
      <c r="O722" s="565"/>
      <c r="P722" s="288"/>
      <c r="Q722" s="556">
        <v>40</v>
      </c>
      <c r="R722" s="1237">
        <v>190</v>
      </c>
      <c r="S722" s="290">
        <f t="shared" si="279"/>
        <v>7600</v>
      </c>
      <c r="T722" s="556">
        <v>40</v>
      </c>
      <c r="U722" s="1237">
        <v>190</v>
      </c>
      <c r="V722" s="290">
        <f t="shared" si="281"/>
        <v>7600</v>
      </c>
      <c r="W722" s="556">
        <v>40</v>
      </c>
      <c r="X722" s="1237">
        <v>190</v>
      </c>
      <c r="Y722" s="290">
        <f t="shared" si="282"/>
        <v>7600</v>
      </c>
      <c r="Z722" s="564">
        <v>120</v>
      </c>
      <c r="AA722" s="290">
        <v>6</v>
      </c>
      <c r="AB722" s="290">
        <f t="shared" si="280"/>
        <v>720</v>
      </c>
      <c r="AC722" s="558">
        <f t="shared" si="283"/>
        <v>240</v>
      </c>
      <c r="AD722" s="540">
        <f t="shared" si="284"/>
        <v>23520</v>
      </c>
      <c r="AE722" s="1776"/>
    </row>
    <row r="723" spans="1:56" ht="114.75" customHeight="1" x14ac:dyDescent="0.25">
      <c r="A723" s="1255">
        <v>471</v>
      </c>
      <c r="B723" s="1236" t="s">
        <v>2309</v>
      </c>
      <c r="C723" s="1236" t="s">
        <v>102</v>
      </c>
      <c r="D723" s="1697" t="s">
        <v>1541</v>
      </c>
      <c r="E723" s="953">
        <v>46280</v>
      </c>
      <c r="F723" s="953">
        <v>46283</v>
      </c>
      <c r="G723" s="569" t="s">
        <v>1989</v>
      </c>
      <c r="H723" s="556"/>
      <c r="I723" s="572"/>
      <c r="J723" s="278"/>
      <c r="K723" s="556"/>
      <c r="L723" s="572"/>
      <c r="M723" s="299"/>
      <c r="N723" s="556"/>
      <c r="O723" s="565"/>
      <c r="P723" s="288"/>
      <c r="Q723" s="556">
        <v>48</v>
      </c>
      <c r="R723" s="1237">
        <v>190</v>
      </c>
      <c r="S723" s="290">
        <f t="shared" si="279"/>
        <v>9120</v>
      </c>
      <c r="T723" s="556">
        <v>48</v>
      </c>
      <c r="U723" s="1237">
        <v>190</v>
      </c>
      <c r="V723" s="290">
        <f t="shared" si="281"/>
        <v>9120</v>
      </c>
      <c r="W723" s="556">
        <v>48</v>
      </c>
      <c r="X723" s="1237">
        <v>190</v>
      </c>
      <c r="Y723" s="290">
        <f t="shared" si="282"/>
        <v>9120</v>
      </c>
      <c r="Z723" s="564">
        <v>144</v>
      </c>
      <c r="AA723" s="290">
        <v>6</v>
      </c>
      <c r="AB723" s="290">
        <f t="shared" si="280"/>
        <v>864</v>
      </c>
      <c r="AC723" s="558">
        <f t="shared" si="283"/>
        <v>288</v>
      </c>
      <c r="AD723" s="540">
        <f t="shared" si="284"/>
        <v>28224</v>
      </c>
      <c r="AE723" s="1776"/>
    </row>
    <row r="724" spans="1:56" s="312" customFormat="1" ht="46.5" customHeight="1" x14ac:dyDescent="0.3">
      <c r="A724" s="280">
        <v>58</v>
      </c>
      <c r="B724" s="1409" t="s">
        <v>2313</v>
      </c>
      <c r="C724" s="1463" t="s">
        <v>101</v>
      </c>
      <c r="D724" s="1481" t="s">
        <v>340</v>
      </c>
      <c r="E724" s="1428">
        <v>46080</v>
      </c>
      <c r="F724" s="1428">
        <v>46083</v>
      </c>
      <c r="G724" s="1410" t="s">
        <v>301</v>
      </c>
      <c r="H724" s="1448"/>
      <c r="I724" s="1411"/>
      <c r="J724" s="1482"/>
      <c r="K724" s="1448"/>
      <c r="L724" s="1411"/>
      <c r="M724" s="1412"/>
      <c r="N724" s="1448"/>
      <c r="O724" s="1411"/>
      <c r="P724" s="1412"/>
      <c r="Q724" s="1448">
        <v>30</v>
      </c>
      <c r="R724" s="1415">
        <v>190</v>
      </c>
      <c r="S724" s="1416">
        <f>Q724*R724</f>
        <v>5700</v>
      </c>
      <c r="T724" s="1448">
        <v>30</v>
      </c>
      <c r="U724" s="1415">
        <v>190</v>
      </c>
      <c r="V724" s="1416">
        <f>T724*U724</f>
        <v>5700</v>
      </c>
      <c r="W724" s="1448">
        <v>30</v>
      </c>
      <c r="X724" s="1415">
        <v>190</v>
      </c>
      <c r="Y724" s="1416">
        <f>W724*X724</f>
        <v>5700</v>
      </c>
      <c r="Z724" s="1406">
        <v>90</v>
      </c>
      <c r="AA724" s="1386">
        <v>6</v>
      </c>
      <c r="AB724" s="1386">
        <f>Z724*AA724</f>
        <v>540</v>
      </c>
      <c r="AE724" s="561">
        <f>H724+K724+N724+Q724+T724+W724+Z724</f>
        <v>180</v>
      </c>
      <c r="AF724" s="540">
        <f>J724+M724+P724+S724+V724+Y724+AB724</f>
        <v>17640</v>
      </c>
      <c r="AG724" s="469"/>
      <c r="AH724" s="312" t="s">
        <v>2305</v>
      </c>
      <c r="AL724" s="790" t="s">
        <v>2296</v>
      </c>
      <c r="AM724" s="315"/>
      <c r="AN724" s="367"/>
      <c r="AO724" s="315"/>
      <c r="AP724" s="315"/>
      <c r="AQ724" s="315"/>
      <c r="AR724" s="315"/>
      <c r="AS724" s="315"/>
      <c r="AT724" s="315"/>
      <c r="AU724" s="315"/>
      <c r="AV724" s="315"/>
      <c r="AW724" s="315"/>
      <c r="AX724" s="315"/>
      <c r="AY724" s="315"/>
      <c r="AZ724" s="315"/>
      <c r="BA724" s="315"/>
    </row>
    <row r="725" spans="1:56" s="312" customFormat="1" ht="46.5" customHeight="1" x14ac:dyDescent="0.3">
      <c r="A725" s="870">
        <v>59</v>
      </c>
      <c r="B725" s="1379" t="s">
        <v>2314</v>
      </c>
      <c r="C725" s="1442" t="s">
        <v>99</v>
      </c>
      <c r="D725" s="1383" t="s">
        <v>1541</v>
      </c>
      <c r="E725" s="1428">
        <v>46080</v>
      </c>
      <c r="F725" s="1428">
        <v>46083</v>
      </c>
      <c r="G725" s="1381" t="s">
        <v>301</v>
      </c>
      <c r="H725" s="1424"/>
      <c r="I725" s="1394"/>
      <c r="J725" s="1393"/>
      <c r="K725" s="1424"/>
      <c r="L725" s="1394"/>
      <c r="M725" s="1412"/>
      <c r="N725" s="1424"/>
      <c r="O725" s="1396"/>
      <c r="P725" s="1395"/>
      <c r="Q725" s="1424">
        <v>42</v>
      </c>
      <c r="R725" s="1385">
        <v>190</v>
      </c>
      <c r="S725" s="1386">
        <f>Q725*R725</f>
        <v>7980</v>
      </c>
      <c r="T725" s="1424">
        <v>42</v>
      </c>
      <c r="U725" s="1385">
        <v>190</v>
      </c>
      <c r="V725" s="1386">
        <f>T725*U725</f>
        <v>7980</v>
      </c>
      <c r="W725" s="1424">
        <v>42</v>
      </c>
      <c r="X725" s="1385">
        <v>190</v>
      </c>
      <c r="Y725" s="1386">
        <f>W725*X725</f>
        <v>7980</v>
      </c>
      <c r="Z725" s="1406">
        <v>126</v>
      </c>
      <c r="AA725" s="1386">
        <v>6</v>
      </c>
      <c r="AB725" s="1386">
        <f>Z725*AA725</f>
        <v>756</v>
      </c>
      <c r="AE725" s="554">
        <f>H725+K725+N725+Q725+T725+W725+Z725</f>
        <v>252</v>
      </c>
      <c r="AF725" s="540">
        <f>J725+M725+P725+S725+V725+Y725+AB725</f>
        <v>24696</v>
      </c>
      <c r="AG725" s="609"/>
      <c r="AH725" s="312" t="s">
        <v>2305</v>
      </c>
      <c r="AL725" s="790" t="s">
        <v>2296</v>
      </c>
      <c r="AM725" s="315"/>
      <c r="AN725" s="367"/>
      <c r="AO725" s="315"/>
      <c r="AP725" s="315"/>
      <c r="AQ725" s="315"/>
      <c r="AR725" s="315"/>
      <c r="AS725" s="315"/>
      <c r="AT725" s="315"/>
      <c r="AU725" s="315"/>
      <c r="AV725" s="315"/>
      <c r="AW725" s="315"/>
      <c r="AX725" s="315"/>
      <c r="AY725" s="315"/>
      <c r="AZ725" s="315"/>
      <c r="BA725" s="315"/>
    </row>
    <row r="726" spans="1:56" ht="42" customHeight="1" x14ac:dyDescent="0.25">
      <c r="A726" s="321"/>
      <c r="B726" s="543" t="s">
        <v>878</v>
      </c>
      <c r="C726" s="300"/>
      <c r="D726" s="1706"/>
      <c r="E726" s="1043"/>
      <c r="F726" s="1043"/>
      <c r="G726" s="1596"/>
      <c r="H726" s="324"/>
      <c r="I726" s="301"/>
      <c r="J726" s="276"/>
      <c r="K726" s="324"/>
      <c r="L726" s="301"/>
      <c r="M726" s="276"/>
      <c r="N726" s="324"/>
      <c r="O726" s="301"/>
      <c r="P726" s="302"/>
      <c r="Q726" s="324"/>
      <c r="R726" s="487"/>
      <c r="S726" s="1251"/>
      <c r="T726" s="324"/>
      <c r="U726" s="487"/>
      <c r="V726" s="1251"/>
      <c r="W726" s="324"/>
      <c r="X726" s="487"/>
      <c r="Y726" s="1251"/>
      <c r="Z726" s="324"/>
      <c r="AA726" s="1251"/>
      <c r="AB726" s="1251"/>
      <c r="AC726" s="486"/>
      <c r="AD726" s="540"/>
      <c r="AE726" s="1044"/>
      <c r="AF726" s="1016"/>
    </row>
    <row r="727" spans="1:56" ht="46.5" customHeight="1" x14ac:dyDescent="0.25">
      <c r="A727" s="560">
        <v>472</v>
      </c>
      <c r="B727" s="1239" t="s">
        <v>1287</v>
      </c>
      <c r="C727" s="1239" t="s">
        <v>99</v>
      </c>
      <c r="D727" s="1698" t="s">
        <v>1638</v>
      </c>
      <c r="E727" s="941">
        <v>46156</v>
      </c>
      <c r="F727" s="941">
        <v>46159</v>
      </c>
      <c r="G727" s="598" t="s">
        <v>1637</v>
      </c>
      <c r="H727" s="567">
        <v>2</v>
      </c>
      <c r="I727" s="576">
        <v>3400</v>
      </c>
      <c r="J727" s="259">
        <f>H727*I727</f>
        <v>6800</v>
      </c>
      <c r="K727" s="567">
        <v>2</v>
      </c>
      <c r="L727" s="576">
        <v>3000</v>
      </c>
      <c r="M727" s="781">
        <f>K727*L727</f>
        <v>6000</v>
      </c>
      <c r="N727" s="567">
        <v>2</v>
      </c>
      <c r="O727" s="560">
        <v>2900</v>
      </c>
      <c r="P727" s="781">
        <f>N727*O727</f>
        <v>5800</v>
      </c>
      <c r="Q727" s="567">
        <v>20</v>
      </c>
      <c r="R727" s="560">
        <v>190</v>
      </c>
      <c r="S727" s="289">
        <f t="shared" ref="S727:S733" si="285">Q727*R727</f>
        <v>3800</v>
      </c>
      <c r="T727" s="567">
        <v>10</v>
      </c>
      <c r="U727" s="560">
        <v>190</v>
      </c>
      <c r="V727" s="289">
        <f t="shared" ref="V727:V733" si="286">T727*U727</f>
        <v>1900</v>
      </c>
      <c r="W727" s="567">
        <v>10</v>
      </c>
      <c r="X727" s="560">
        <v>190</v>
      </c>
      <c r="Y727" s="289">
        <f t="shared" ref="Y727:Y733" si="287">W727*X727</f>
        <v>1900</v>
      </c>
      <c r="Z727" s="568">
        <v>46</v>
      </c>
      <c r="AA727" s="289">
        <v>6</v>
      </c>
      <c r="AB727" s="289">
        <f t="shared" ref="AB727:AB733" si="288">Z727*AA727</f>
        <v>276</v>
      </c>
      <c r="AC727" s="561">
        <f t="shared" ref="AC727:AC733" si="289">H727+K727+N727+Q727+T727+W727+Z727</f>
        <v>92</v>
      </c>
      <c r="AD727" s="540">
        <f t="shared" ref="AD727:AD733" si="290">J727+M727+P727+S727+V727+Y727+AB727</f>
        <v>26476</v>
      </c>
      <c r="AE727" s="1226"/>
      <c r="AF727" s="1004">
        <v>46</v>
      </c>
    </row>
    <row r="728" spans="1:56" ht="46.5" customHeight="1" x14ac:dyDescent="0.25">
      <c r="A728" s="1255">
        <v>473</v>
      </c>
      <c r="B728" s="261" t="s">
        <v>1288</v>
      </c>
      <c r="C728" s="1239" t="s">
        <v>99</v>
      </c>
      <c r="D728" s="1690" t="s">
        <v>1508</v>
      </c>
      <c r="E728" s="953">
        <v>46169</v>
      </c>
      <c r="F728" s="953">
        <v>46171</v>
      </c>
      <c r="G728" s="569" t="s">
        <v>301</v>
      </c>
      <c r="H728" s="538">
        <v>1</v>
      </c>
      <c r="I728" s="266">
        <v>3400</v>
      </c>
      <c r="J728" s="252">
        <v>3300</v>
      </c>
      <c r="K728" s="538">
        <v>1</v>
      </c>
      <c r="L728" s="266">
        <v>3000</v>
      </c>
      <c r="M728" s="781">
        <v>2850</v>
      </c>
      <c r="N728" s="538">
        <v>1</v>
      </c>
      <c r="O728" s="1255">
        <v>2900</v>
      </c>
      <c r="P728" s="265">
        <v>2750</v>
      </c>
      <c r="Q728" s="538">
        <v>8</v>
      </c>
      <c r="R728" s="1255">
        <v>190</v>
      </c>
      <c r="S728" s="1261">
        <f t="shared" si="285"/>
        <v>1520</v>
      </c>
      <c r="T728" s="538">
        <v>4</v>
      </c>
      <c r="U728" s="1255">
        <v>190</v>
      </c>
      <c r="V728" s="1261">
        <f t="shared" si="286"/>
        <v>760</v>
      </c>
      <c r="W728" s="538">
        <v>4</v>
      </c>
      <c r="X728" s="1255">
        <v>190</v>
      </c>
      <c r="Y728" s="1261">
        <f t="shared" si="287"/>
        <v>760</v>
      </c>
      <c r="Z728" s="563">
        <v>19</v>
      </c>
      <c r="AA728" s="1261">
        <v>6</v>
      </c>
      <c r="AB728" s="1261">
        <f t="shared" si="288"/>
        <v>114</v>
      </c>
      <c r="AC728" s="554">
        <f t="shared" si="289"/>
        <v>38</v>
      </c>
      <c r="AD728" s="540">
        <f t="shared" si="290"/>
        <v>12054</v>
      </c>
      <c r="AE728" s="1226"/>
      <c r="AF728" s="1004">
        <v>19</v>
      </c>
    </row>
    <row r="729" spans="1:56" ht="46.5" customHeight="1" x14ac:dyDescent="0.25">
      <c r="A729" s="560">
        <v>474</v>
      </c>
      <c r="B729" s="261" t="s">
        <v>1289</v>
      </c>
      <c r="C729" s="1239" t="s">
        <v>99</v>
      </c>
      <c r="D729" s="1698" t="s">
        <v>1638</v>
      </c>
      <c r="E729" s="953">
        <v>46332</v>
      </c>
      <c r="F729" s="953">
        <v>46334</v>
      </c>
      <c r="G729" s="569" t="s">
        <v>541</v>
      </c>
      <c r="H729" s="538">
        <v>2</v>
      </c>
      <c r="I729" s="266">
        <v>3400</v>
      </c>
      <c r="J729" s="252">
        <f t="shared" ref="J729:J734" si="291">H729*I729</f>
        <v>6800</v>
      </c>
      <c r="K729" s="538">
        <v>2</v>
      </c>
      <c r="L729" s="266">
        <v>3000</v>
      </c>
      <c r="M729" s="781">
        <f t="shared" ref="M729:M734" si="292">K729*L729</f>
        <v>6000</v>
      </c>
      <c r="N729" s="538">
        <v>2</v>
      </c>
      <c r="O729" s="1255">
        <v>2900</v>
      </c>
      <c r="P729" s="265">
        <f t="shared" ref="P729:P734" si="293">N729*O729</f>
        <v>5800</v>
      </c>
      <c r="Q729" s="538">
        <v>20</v>
      </c>
      <c r="R729" s="1255">
        <v>190</v>
      </c>
      <c r="S729" s="1261">
        <f t="shared" si="285"/>
        <v>3800</v>
      </c>
      <c r="T729" s="538">
        <v>10</v>
      </c>
      <c r="U729" s="1255">
        <v>190</v>
      </c>
      <c r="V729" s="1261">
        <f t="shared" si="286"/>
        <v>1900</v>
      </c>
      <c r="W729" s="538">
        <v>10</v>
      </c>
      <c r="X729" s="1255">
        <v>190</v>
      </c>
      <c r="Y729" s="1261">
        <f t="shared" si="287"/>
        <v>1900</v>
      </c>
      <c r="Z729" s="563">
        <v>46</v>
      </c>
      <c r="AA729" s="1261">
        <v>6</v>
      </c>
      <c r="AB729" s="1261">
        <f t="shared" si="288"/>
        <v>276</v>
      </c>
      <c r="AC729" s="554">
        <f t="shared" si="289"/>
        <v>92</v>
      </c>
      <c r="AD729" s="540">
        <f t="shared" si="290"/>
        <v>26476</v>
      </c>
      <c r="AE729" s="1226"/>
    </row>
    <row r="730" spans="1:56" s="1016" customFormat="1" ht="33.75" customHeight="1" x14ac:dyDescent="0.25">
      <c r="A730" s="1255">
        <v>475</v>
      </c>
      <c r="B730" s="261" t="s">
        <v>2215</v>
      </c>
      <c r="C730" s="1239" t="s">
        <v>99</v>
      </c>
      <c r="D730" s="1698" t="s">
        <v>1638</v>
      </c>
      <c r="E730" s="953">
        <v>46332</v>
      </c>
      <c r="F730" s="953">
        <v>46334</v>
      </c>
      <c r="G730" s="569" t="s">
        <v>541</v>
      </c>
      <c r="H730" s="538">
        <v>2</v>
      </c>
      <c r="I730" s="266">
        <v>3400</v>
      </c>
      <c r="J730" s="252">
        <f t="shared" si="291"/>
        <v>6800</v>
      </c>
      <c r="K730" s="538">
        <v>2</v>
      </c>
      <c r="L730" s="266">
        <v>3000</v>
      </c>
      <c r="M730" s="781">
        <f t="shared" si="292"/>
        <v>6000</v>
      </c>
      <c r="N730" s="538">
        <v>2</v>
      </c>
      <c r="O730" s="1255">
        <v>2900</v>
      </c>
      <c r="P730" s="265">
        <f t="shared" si="293"/>
        <v>5800</v>
      </c>
      <c r="Q730" s="538">
        <v>20</v>
      </c>
      <c r="R730" s="1255">
        <v>190</v>
      </c>
      <c r="S730" s="1261">
        <f t="shared" si="285"/>
        <v>3800</v>
      </c>
      <c r="T730" s="538">
        <v>10</v>
      </c>
      <c r="U730" s="1255">
        <v>190</v>
      </c>
      <c r="V730" s="1261">
        <f t="shared" si="286"/>
        <v>1900</v>
      </c>
      <c r="W730" s="538">
        <v>10</v>
      </c>
      <c r="X730" s="1255">
        <v>190</v>
      </c>
      <c r="Y730" s="1261">
        <f t="shared" si="287"/>
        <v>1900</v>
      </c>
      <c r="Z730" s="563">
        <v>46</v>
      </c>
      <c r="AA730" s="1261">
        <v>6</v>
      </c>
      <c r="AB730" s="1261">
        <f t="shared" si="288"/>
        <v>276</v>
      </c>
      <c r="AC730" s="554">
        <f t="shared" si="289"/>
        <v>92</v>
      </c>
      <c r="AD730" s="540">
        <f t="shared" si="290"/>
        <v>26476</v>
      </c>
      <c r="AE730" s="1226"/>
      <c r="AF730" s="1004"/>
      <c r="AJ730" s="934"/>
      <c r="AK730" s="934"/>
      <c r="AL730" s="934"/>
      <c r="AM730" s="934"/>
      <c r="AN730" s="934"/>
      <c r="AO730" s="934"/>
      <c r="AP730" s="934"/>
      <c r="AQ730" s="934"/>
      <c r="AR730" s="934"/>
      <c r="AS730" s="934"/>
      <c r="AT730" s="934"/>
      <c r="AU730" s="934"/>
      <c r="AV730" s="934"/>
      <c r="AW730" s="934"/>
      <c r="AX730" s="934"/>
      <c r="AY730" s="934"/>
      <c r="AZ730" s="934"/>
      <c r="BA730" s="934"/>
      <c r="BB730" s="934"/>
      <c r="BC730" s="934"/>
    </row>
    <row r="731" spans="1:56" ht="46.5" customHeight="1" x14ac:dyDescent="0.25">
      <c r="A731" s="560">
        <v>476</v>
      </c>
      <c r="B731" s="261" t="s">
        <v>1290</v>
      </c>
      <c r="C731" s="1239" t="s">
        <v>101</v>
      </c>
      <c r="D731" s="1690" t="s">
        <v>340</v>
      </c>
      <c r="E731" s="953">
        <v>46332</v>
      </c>
      <c r="F731" s="953">
        <v>46334</v>
      </c>
      <c r="G731" s="569" t="s">
        <v>541</v>
      </c>
      <c r="H731" s="538">
        <v>1</v>
      </c>
      <c r="I731" s="266">
        <v>4100</v>
      </c>
      <c r="J731" s="252">
        <f t="shared" si="291"/>
        <v>4100</v>
      </c>
      <c r="K731" s="538">
        <v>1</v>
      </c>
      <c r="L731" s="266">
        <v>3350</v>
      </c>
      <c r="M731" s="781">
        <f t="shared" si="292"/>
        <v>3350</v>
      </c>
      <c r="N731" s="538">
        <v>1</v>
      </c>
      <c r="O731" s="266">
        <v>3000</v>
      </c>
      <c r="P731" s="265">
        <f t="shared" si="293"/>
        <v>3000</v>
      </c>
      <c r="Q731" s="538">
        <v>4</v>
      </c>
      <c r="R731" s="1255">
        <v>190</v>
      </c>
      <c r="S731" s="1261">
        <f t="shared" si="285"/>
        <v>760</v>
      </c>
      <c r="T731" s="538">
        <v>2</v>
      </c>
      <c r="U731" s="1255">
        <v>190</v>
      </c>
      <c r="V731" s="1261">
        <f t="shared" si="286"/>
        <v>380</v>
      </c>
      <c r="W731" s="538">
        <v>2</v>
      </c>
      <c r="X731" s="1255">
        <v>190</v>
      </c>
      <c r="Y731" s="1261">
        <f t="shared" si="287"/>
        <v>380</v>
      </c>
      <c r="Z731" s="563">
        <v>11</v>
      </c>
      <c r="AA731" s="1261">
        <v>6</v>
      </c>
      <c r="AB731" s="1261">
        <f t="shared" si="288"/>
        <v>66</v>
      </c>
      <c r="AC731" s="554">
        <f t="shared" si="289"/>
        <v>22</v>
      </c>
      <c r="AD731" s="540">
        <f t="shared" si="290"/>
        <v>12036</v>
      </c>
      <c r="AE731" s="1226"/>
    </row>
    <row r="732" spans="1:56" ht="46.5" customHeight="1" x14ac:dyDescent="0.25">
      <c r="A732" s="1255">
        <v>477</v>
      </c>
      <c r="B732" s="261" t="s">
        <v>1291</v>
      </c>
      <c r="C732" s="1239" t="s">
        <v>101</v>
      </c>
      <c r="D732" s="1690" t="s">
        <v>340</v>
      </c>
      <c r="E732" s="953">
        <v>46317</v>
      </c>
      <c r="F732" s="953">
        <v>46321</v>
      </c>
      <c r="G732" s="569" t="s">
        <v>298</v>
      </c>
      <c r="H732" s="563">
        <v>1</v>
      </c>
      <c r="I732" s="266">
        <v>4100</v>
      </c>
      <c r="J732" s="252">
        <f t="shared" si="291"/>
        <v>4100</v>
      </c>
      <c r="K732" s="538">
        <v>1</v>
      </c>
      <c r="L732" s="266">
        <v>3350</v>
      </c>
      <c r="M732" s="781">
        <f t="shared" si="292"/>
        <v>3350</v>
      </c>
      <c r="N732" s="538">
        <v>1</v>
      </c>
      <c r="O732" s="266">
        <v>3000</v>
      </c>
      <c r="P732" s="265">
        <f t="shared" si="293"/>
        <v>3000</v>
      </c>
      <c r="Q732" s="538">
        <v>4</v>
      </c>
      <c r="R732" s="1255">
        <v>190</v>
      </c>
      <c r="S732" s="1261">
        <f t="shared" si="285"/>
        <v>760</v>
      </c>
      <c r="T732" s="538">
        <v>2</v>
      </c>
      <c r="U732" s="1255">
        <v>190</v>
      </c>
      <c r="V732" s="1261">
        <f t="shared" si="286"/>
        <v>380</v>
      </c>
      <c r="W732" s="538">
        <v>2</v>
      </c>
      <c r="X732" s="1255">
        <v>190</v>
      </c>
      <c r="Y732" s="1261">
        <f t="shared" si="287"/>
        <v>380</v>
      </c>
      <c r="Z732" s="563">
        <v>11</v>
      </c>
      <c r="AA732" s="1261">
        <v>6</v>
      </c>
      <c r="AB732" s="1261">
        <f t="shared" si="288"/>
        <v>66</v>
      </c>
      <c r="AC732" s="554">
        <f t="shared" si="289"/>
        <v>22</v>
      </c>
      <c r="AD732" s="540">
        <f t="shared" si="290"/>
        <v>12036</v>
      </c>
      <c r="AE732" s="1226"/>
    </row>
    <row r="733" spans="1:56" ht="46.5" customHeight="1" x14ac:dyDescent="0.25">
      <c r="A733" s="605">
        <v>478</v>
      </c>
      <c r="B733" s="1236" t="s">
        <v>1292</v>
      </c>
      <c r="C733" s="1353" t="s">
        <v>101</v>
      </c>
      <c r="D733" s="1697" t="s">
        <v>340</v>
      </c>
      <c r="E733" s="1013">
        <v>46352</v>
      </c>
      <c r="F733" s="1013">
        <v>46355</v>
      </c>
      <c r="G733" s="1086" t="s">
        <v>298</v>
      </c>
      <c r="H733" s="556">
        <v>1</v>
      </c>
      <c r="I733" s="572">
        <v>4100</v>
      </c>
      <c r="J733" s="278">
        <f t="shared" si="291"/>
        <v>4100</v>
      </c>
      <c r="K733" s="556">
        <v>1</v>
      </c>
      <c r="L733" s="572">
        <v>3350</v>
      </c>
      <c r="M733" s="299">
        <f t="shared" si="292"/>
        <v>3350</v>
      </c>
      <c r="N733" s="556">
        <v>1</v>
      </c>
      <c r="O733" s="572">
        <v>3000</v>
      </c>
      <c r="P733" s="288">
        <f t="shared" si="293"/>
        <v>3000</v>
      </c>
      <c r="Q733" s="556">
        <v>4</v>
      </c>
      <c r="R733" s="1237">
        <v>190</v>
      </c>
      <c r="S733" s="290">
        <f t="shared" si="285"/>
        <v>760</v>
      </c>
      <c r="T733" s="556">
        <v>2</v>
      </c>
      <c r="U733" s="1237">
        <v>190</v>
      </c>
      <c r="V733" s="290">
        <f t="shared" si="286"/>
        <v>380</v>
      </c>
      <c r="W733" s="556">
        <v>2</v>
      </c>
      <c r="X733" s="1237">
        <v>190</v>
      </c>
      <c r="Y733" s="290">
        <f t="shared" si="287"/>
        <v>380</v>
      </c>
      <c r="Z733" s="564">
        <v>11</v>
      </c>
      <c r="AA733" s="290">
        <v>6</v>
      </c>
      <c r="AB733" s="290">
        <f t="shared" si="288"/>
        <v>66</v>
      </c>
      <c r="AC733" s="558">
        <f t="shared" si="289"/>
        <v>22</v>
      </c>
      <c r="AD733" s="531">
        <f t="shared" si="290"/>
        <v>12036</v>
      </c>
      <c r="AE733" s="1226"/>
    </row>
    <row r="734" spans="1:56" s="367" customFormat="1" ht="79.5" customHeight="1" x14ac:dyDescent="0.3">
      <c r="A734" s="870">
        <v>62</v>
      </c>
      <c r="B734" s="1379" t="s">
        <v>1286</v>
      </c>
      <c r="C734" s="1442" t="s">
        <v>99</v>
      </c>
      <c r="D734" s="1383" t="s">
        <v>1638</v>
      </c>
      <c r="E734" s="1382">
        <v>46044</v>
      </c>
      <c r="F734" s="1382">
        <v>46047</v>
      </c>
      <c r="G734" s="1381" t="s">
        <v>298</v>
      </c>
      <c r="H734" s="1424">
        <v>2</v>
      </c>
      <c r="I734" s="1394">
        <v>3300</v>
      </c>
      <c r="J734" s="1393">
        <f t="shared" si="291"/>
        <v>6600</v>
      </c>
      <c r="K734" s="1424">
        <v>2</v>
      </c>
      <c r="L734" s="1394">
        <v>2850</v>
      </c>
      <c r="M734" s="1395">
        <f t="shared" si="292"/>
        <v>5700</v>
      </c>
      <c r="N734" s="1424">
        <v>2</v>
      </c>
      <c r="O734" s="1394">
        <v>2750</v>
      </c>
      <c r="P734" s="1395">
        <f t="shared" si="293"/>
        <v>5500</v>
      </c>
      <c r="Q734" s="1424">
        <v>20</v>
      </c>
      <c r="R734" s="1394">
        <v>190</v>
      </c>
      <c r="S734" s="1393">
        <f>Q734*R734</f>
        <v>3800</v>
      </c>
      <c r="T734" s="1424">
        <v>10</v>
      </c>
      <c r="U734" s="1394">
        <v>190</v>
      </c>
      <c r="V734" s="1393">
        <f>T734*U734</f>
        <v>1900</v>
      </c>
      <c r="W734" s="1424">
        <v>10</v>
      </c>
      <c r="X734" s="1394">
        <v>190</v>
      </c>
      <c r="Y734" s="1393">
        <f>W734*X734</f>
        <v>1900</v>
      </c>
      <c r="Z734" s="1406">
        <v>46</v>
      </c>
      <c r="AA734" s="1396">
        <v>6</v>
      </c>
      <c r="AB734" s="1395">
        <f>Z734*AA734</f>
        <v>276</v>
      </c>
      <c r="AE734" s="539">
        <f>H734+K734+N734+Q734+T734+W734+Z734</f>
        <v>92</v>
      </c>
      <c r="AF734" s="540">
        <f>J734+M734+P734+S734+V734+Y734+AB734</f>
        <v>25676</v>
      </c>
      <c r="AG734" s="791"/>
      <c r="AH734" s="367" t="s">
        <v>2214</v>
      </c>
    </row>
    <row r="735" spans="1:56" ht="46.5" customHeight="1" x14ac:dyDescent="0.25">
      <c r="A735" s="1039"/>
      <c r="B735" s="991" t="s">
        <v>879</v>
      </c>
      <c r="C735" s="611"/>
      <c r="D735" s="1710"/>
      <c r="E735" s="1040"/>
      <c r="F735" s="1040"/>
      <c r="G735" s="1593"/>
      <c r="H735" s="645"/>
      <c r="I735" s="273"/>
      <c r="J735" s="272"/>
      <c r="K735" s="645"/>
      <c r="L735" s="273"/>
      <c r="M735" s="272"/>
      <c r="N735" s="645"/>
      <c r="O735" s="273"/>
      <c r="P735" s="274"/>
      <c r="Q735" s="645"/>
      <c r="R735" s="616"/>
      <c r="S735" s="617"/>
      <c r="T735" s="645"/>
      <c r="U735" s="616"/>
      <c r="V735" s="617"/>
      <c r="W735" s="645"/>
      <c r="X735" s="616"/>
      <c r="Y735" s="617"/>
      <c r="Z735" s="645"/>
      <c r="AA735" s="617"/>
      <c r="AB735" s="617"/>
      <c r="AC735" s="618"/>
      <c r="AD735" s="782"/>
      <c r="AE735" s="272"/>
      <c r="AF735" s="1023"/>
    </row>
    <row r="736" spans="1:56" s="949" customFormat="1" ht="46.5" customHeight="1" x14ac:dyDescent="0.25">
      <c r="A736" s="1255">
        <v>479</v>
      </c>
      <c r="B736" s="1236" t="s">
        <v>2471</v>
      </c>
      <c r="C736" s="1239" t="s">
        <v>100</v>
      </c>
      <c r="D736" s="1728" t="s">
        <v>340</v>
      </c>
      <c r="E736" s="1013">
        <v>46158</v>
      </c>
      <c r="F736" s="1013">
        <v>46199</v>
      </c>
      <c r="G736" s="1602" t="s">
        <v>1580</v>
      </c>
      <c r="H736" s="567">
        <v>1</v>
      </c>
      <c r="I736" s="576">
        <v>4100</v>
      </c>
      <c r="J736" s="259">
        <f>H736*I736</f>
        <v>4100</v>
      </c>
      <c r="K736" s="567">
        <v>1</v>
      </c>
      <c r="L736" s="576">
        <v>3350</v>
      </c>
      <c r="M736" s="259">
        <f>K736*L736</f>
        <v>3350</v>
      </c>
      <c r="N736" s="567">
        <v>1</v>
      </c>
      <c r="O736" s="576">
        <v>3000</v>
      </c>
      <c r="P736" s="977">
        <f>N736*O736</f>
        <v>3000</v>
      </c>
      <c r="Q736" s="567">
        <v>9</v>
      </c>
      <c r="R736" s="1255">
        <v>190</v>
      </c>
      <c r="S736" s="1261">
        <f>Q736*R736</f>
        <v>1710</v>
      </c>
      <c r="T736" s="567">
        <v>9</v>
      </c>
      <c r="U736" s="1255">
        <v>190</v>
      </c>
      <c r="V736" s="1261">
        <f>T736*U736</f>
        <v>1710</v>
      </c>
      <c r="W736" s="567">
        <v>9</v>
      </c>
      <c r="X736" s="1255">
        <v>190</v>
      </c>
      <c r="Y736" s="1261">
        <f>W736*X736</f>
        <v>1710</v>
      </c>
      <c r="Z736" s="567">
        <v>51</v>
      </c>
      <c r="AA736" s="1261">
        <v>6</v>
      </c>
      <c r="AB736" s="1261">
        <f>Z736*AA736</f>
        <v>306</v>
      </c>
      <c r="AC736" s="554">
        <v>51</v>
      </c>
      <c r="AD736" s="540">
        <f>J736+M736+P736+S736+V736+Y736+AB736</f>
        <v>15886</v>
      </c>
      <c r="AE736" s="1116"/>
      <c r="AF736" s="1004"/>
      <c r="AI736" s="1109"/>
      <c r="AJ736" s="934"/>
      <c r="AK736" s="934"/>
      <c r="AL736" s="934"/>
      <c r="AM736" s="934"/>
      <c r="AN736" s="934"/>
      <c r="AO736" s="934"/>
      <c r="AP736" s="934"/>
      <c r="AQ736" s="934"/>
      <c r="AR736" s="934"/>
      <c r="AS736" s="934"/>
      <c r="AT736" s="934"/>
      <c r="AU736" s="934"/>
      <c r="AV736" s="934"/>
      <c r="AW736" s="934"/>
      <c r="AX736" s="934"/>
      <c r="AY736" s="934"/>
      <c r="AZ736" s="934"/>
      <c r="BA736" s="934"/>
      <c r="BB736" s="934"/>
      <c r="BC736" s="934"/>
      <c r="BD736" s="1108"/>
    </row>
    <row r="737" spans="1:56" s="1378" customFormat="1" ht="28.5" customHeight="1" x14ac:dyDescent="0.25">
      <c r="A737" s="560">
        <v>480</v>
      </c>
      <c r="B737" s="1236" t="s">
        <v>2472</v>
      </c>
      <c r="C737" s="1239" t="s">
        <v>100</v>
      </c>
      <c r="D737" s="1728" t="s">
        <v>340</v>
      </c>
      <c r="E737" s="1013">
        <v>46347</v>
      </c>
      <c r="F737" s="1013">
        <v>46385</v>
      </c>
      <c r="G737" s="1602" t="s">
        <v>1580</v>
      </c>
      <c r="H737" s="567"/>
      <c r="I737" s="576"/>
      <c r="J737" s="259"/>
      <c r="K737" s="567"/>
      <c r="L737" s="576"/>
      <c r="M737" s="259"/>
      <c r="N737" s="567"/>
      <c r="O737" s="576"/>
      <c r="P737" s="977"/>
      <c r="Q737" s="567">
        <v>4</v>
      </c>
      <c r="R737" s="1255">
        <v>190</v>
      </c>
      <c r="S737" s="1261">
        <f>Q737*R737</f>
        <v>760</v>
      </c>
      <c r="T737" s="567">
        <v>4</v>
      </c>
      <c r="U737" s="1255">
        <v>190</v>
      </c>
      <c r="V737" s="1261">
        <f>T737*U737</f>
        <v>760</v>
      </c>
      <c r="W737" s="567">
        <v>4</v>
      </c>
      <c r="X737" s="1255">
        <v>190</v>
      </c>
      <c r="Y737" s="1261">
        <f>W737*X737</f>
        <v>760</v>
      </c>
      <c r="Z737" s="567">
        <v>12</v>
      </c>
      <c r="AA737" s="1261">
        <v>6</v>
      </c>
      <c r="AB737" s="1261">
        <f>Z737*AA737</f>
        <v>72</v>
      </c>
      <c r="AC737" s="554">
        <f>H737+K737+N737+Q737+T737+W737+Z737</f>
        <v>24</v>
      </c>
      <c r="AD737" s="540">
        <f>J737+M737+P737+S737+V737+Y737+AB737</f>
        <v>2352</v>
      </c>
      <c r="AE737" s="1116"/>
      <c r="AF737" s="1004"/>
    </row>
    <row r="738" spans="1:56" s="367" customFormat="1" ht="65.25" customHeight="1" x14ac:dyDescent="0.3">
      <c r="A738" s="1255">
        <v>481</v>
      </c>
      <c r="B738" s="1236" t="s">
        <v>2473</v>
      </c>
      <c r="C738" s="1239" t="s">
        <v>101</v>
      </c>
      <c r="D738" s="1728" t="s">
        <v>340</v>
      </c>
      <c r="E738" s="1013">
        <v>46325</v>
      </c>
      <c r="F738" s="1013">
        <v>46368</v>
      </c>
      <c r="G738" s="1602" t="s">
        <v>1580</v>
      </c>
      <c r="H738" s="567"/>
      <c r="I738" s="576"/>
      <c r="J738" s="259"/>
      <c r="K738" s="567"/>
      <c r="L738" s="576"/>
      <c r="M738" s="259"/>
      <c r="N738" s="567"/>
      <c r="O738" s="576"/>
      <c r="P738" s="977"/>
      <c r="Q738" s="567">
        <v>12</v>
      </c>
      <c r="R738" s="1255">
        <v>190</v>
      </c>
      <c r="S738" s="1261">
        <f>Q738*R738</f>
        <v>2280</v>
      </c>
      <c r="T738" s="567">
        <v>12</v>
      </c>
      <c r="U738" s="1255">
        <v>190</v>
      </c>
      <c r="V738" s="1261">
        <f>T738*U738</f>
        <v>2280</v>
      </c>
      <c r="W738" s="567">
        <v>12</v>
      </c>
      <c r="X738" s="1255">
        <v>190</v>
      </c>
      <c r="Y738" s="1261">
        <f>W738*X738</f>
        <v>2280</v>
      </c>
      <c r="Z738" s="567">
        <v>36</v>
      </c>
      <c r="AA738" s="1261">
        <v>6</v>
      </c>
      <c r="AB738" s="1261">
        <f>Z738*AA738</f>
        <v>216</v>
      </c>
      <c r="AC738" s="554">
        <f>H738+K738+N738+Q738+T738+W738+Z738</f>
        <v>72</v>
      </c>
      <c r="AD738" s="540">
        <f>J738+M738+P738+S738+V738+Y738+AB738</f>
        <v>7056</v>
      </c>
      <c r="AE738" s="1116"/>
      <c r="AF738" s="1004"/>
      <c r="AG738" s="701"/>
      <c r="AH738" s="315"/>
      <c r="AI738" s="315"/>
      <c r="AJ738" s="315"/>
      <c r="AK738" s="315"/>
      <c r="AL738" s="315"/>
      <c r="AM738" s="315"/>
      <c r="AN738" s="315"/>
      <c r="AO738" s="315"/>
      <c r="AP738" s="315"/>
    </row>
    <row r="739" spans="1:56" s="312" customFormat="1" ht="85.5" customHeight="1" x14ac:dyDescent="0.3">
      <c r="A739" s="605">
        <v>482</v>
      </c>
      <c r="B739" s="1236" t="s">
        <v>1354</v>
      </c>
      <c r="C739" s="1353" t="s">
        <v>101</v>
      </c>
      <c r="D739" s="1728" t="s">
        <v>340</v>
      </c>
      <c r="E739" s="1013">
        <v>46295</v>
      </c>
      <c r="F739" s="1013">
        <v>46300</v>
      </c>
      <c r="G739" s="1602" t="s">
        <v>541</v>
      </c>
      <c r="H739" s="628"/>
      <c r="I739" s="629"/>
      <c r="J739" s="286"/>
      <c r="K739" s="628"/>
      <c r="L739" s="629"/>
      <c r="M739" s="299"/>
      <c r="N739" s="628"/>
      <c r="O739" s="629"/>
      <c r="P739" s="299"/>
      <c r="Q739" s="628">
        <v>6</v>
      </c>
      <c r="R739" s="1342">
        <v>190</v>
      </c>
      <c r="S739" s="290">
        <f>Q739*R739</f>
        <v>1140</v>
      </c>
      <c r="T739" s="628">
        <v>8</v>
      </c>
      <c r="U739" s="1342">
        <v>190</v>
      </c>
      <c r="V739" s="290">
        <f>T739*U739</f>
        <v>1520</v>
      </c>
      <c r="W739" s="628">
        <v>8</v>
      </c>
      <c r="X739" s="1342">
        <v>190</v>
      </c>
      <c r="Y739" s="290">
        <f>W739*X739</f>
        <v>1520</v>
      </c>
      <c r="Z739" s="621">
        <v>24</v>
      </c>
      <c r="AA739" s="290">
        <v>6</v>
      </c>
      <c r="AB739" s="290">
        <f>Z739*AA739</f>
        <v>144</v>
      </c>
      <c r="AC739" s="558">
        <f>H739+K739+N739+Q739+T739+W739+Z739</f>
        <v>46</v>
      </c>
      <c r="AD739" s="531">
        <f>J739+M739+P739+S739+V739+Y739+AB739</f>
        <v>4324</v>
      </c>
      <c r="AE739" s="1810">
        <f>AD739+AD740</f>
        <v>23140</v>
      </c>
      <c r="AF739" s="1004"/>
      <c r="AG739" s="661"/>
      <c r="AH739" s="315"/>
      <c r="AI739" s="315"/>
      <c r="AJ739" s="315"/>
      <c r="AK739" s="315"/>
      <c r="AL739" s="315"/>
      <c r="AM739" s="315"/>
      <c r="AN739" s="315"/>
      <c r="AO739" s="315"/>
      <c r="AP739" s="315"/>
    </row>
    <row r="740" spans="1:56" s="1570" customFormat="1" ht="55.5" customHeight="1" x14ac:dyDescent="0.25">
      <c r="A740" s="1348">
        <v>483</v>
      </c>
      <c r="B740" s="261" t="s">
        <v>1355</v>
      </c>
      <c r="C740" s="261" t="s">
        <v>99</v>
      </c>
      <c r="D740" s="1473" t="s">
        <v>1356</v>
      </c>
      <c r="E740" s="953">
        <v>46295</v>
      </c>
      <c r="F740" s="953">
        <v>46300</v>
      </c>
      <c r="G740" s="1588" t="s">
        <v>541</v>
      </c>
      <c r="H740" s="563"/>
      <c r="I740" s="266"/>
      <c r="J740" s="252"/>
      <c r="K740" s="563"/>
      <c r="L740" s="266"/>
      <c r="M740" s="265"/>
      <c r="N740" s="563"/>
      <c r="O740" s="570"/>
      <c r="P740" s="265"/>
      <c r="Q740" s="563">
        <v>32</v>
      </c>
      <c r="R740" s="1348">
        <v>190</v>
      </c>
      <c r="S740" s="1363">
        <f>Q740*R740</f>
        <v>6080</v>
      </c>
      <c r="T740" s="563">
        <v>32</v>
      </c>
      <c r="U740" s="1348">
        <v>190</v>
      </c>
      <c r="V740" s="1363">
        <f>T740*U740</f>
        <v>6080</v>
      </c>
      <c r="W740" s="563">
        <v>32</v>
      </c>
      <c r="X740" s="1348">
        <v>190</v>
      </c>
      <c r="Y740" s="1363">
        <f>W740*X740</f>
        <v>6080</v>
      </c>
      <c r="Z740" s="563">
        <v>96</v>
      </c>
      <c r="AA740" s="1363">
        <v>6</v>
      </c>
      <c r="AB740" s="1363">
        <f>Z740*AA740</f>
        <v>576</v>
      </c>
      <c r="AC740" s="539">
        <f>H740+K740+N740+Q740+T740+W740+Z740</f>
        <v>192</v>
      </c>
      <c r="AD740" s="540">
        <f>J740+M740+P740+S740+V740+Y740+AB740</f>
        <v>18816</v>
      </c>
      <c r="AE740" s="1777"/>
      <c r="AF740" s="790"/>
    </row>
    <row r="741" spans="1:56" s="398" customFormat="1" ht="46.5" customHeight="1" x14ac:dyDescent="0.3">
      <c r="A741" s="1772" t="s">
        <v>2635</v>
      </c>
      <c r="B741" s="1773"/>
      <c r="C741" s="1378"/>
      <c r="D741" s="1705"/>
      <c r="E741" s="1378"/>
      <c r="F741" s="1378"/>
      <c r="G741" s="1378"/>
      <c r="H741" s="1378"/>
      <c r="I741" s="1378"/>
      <c r="J741" s="1378"/>
      <c r="K741" s="1378"/>
      <c r="L741" s="1378"/>
      <c r="M741" s="1378"/>
      <c r="N741" s="1378"/>
      <c r="O741" s="1378"/>
      <c r="P741" s="1378"/>
      <c r="Q741" s="1378"/>
      <c r="R741" s="1378"/>
      <c r="S741" s="1378"/>
      <c r="T741" s="1378"/>
      <c r="U741" s="1378"/>
      <c r="V741" s="1378"/>
      <c r="W741" s="1378"/>
      <c r="X741" s="1378"/>
      <c r="Y741" s="1378"/>
      <c r="Z741" s="1378"/>
      <c r="AA741" s="1378"/>
      <c r="AB741" s="1378"/>
      <c r="AC741" s="1378"/>
      <c r="AD741" s="1378"/>
      <c r="AE741" s="1378"/>
      <c r="AF741" s="1378"/>
      <c r="AG741" s="1569"/>
      <c r="AH741" s="315"/>
      <c r="AI741" s="315"/>
      <c r="AJ741" s="315"/>
      <c r="AK741" s="315"/>
      <c r="AL741" s="315"/>
      <c r="AM741" s="315"/>
      <c r="AN741" s="315"/>
      <c r="AO741" s="315"/>
      <c r="AP741" s="315"/>
    </row>
    <row r="742" spans="1:56" s="367" customFormat="1" ht="46.5" customHeight="1" x14ac:dyDescent="0.3">
      <c r="A742" s="870">
        <v>27</v>
      </c>
      <c r="B742" s="1379" t="s">
        <v>1639</v>
      </c>
      <c r="C742" s="1442" t="s">
        <v>102</v>
      </c>
      <c r="D742" s="1383" t="s">
        <v>1768</v>
      </c>
      <c r="E742" s="1382">
        <v>46333</v>
      </c>
      <c r="F742" s="1382">
        <v>46333</v>
      </c>
      <c r="G742" s="1381" t="s">
        <v>1145</v>
      </c>
      <c r="H742" s="1406">
        <v>4</v>
      </c>
      <c r="I742" s="1394">
        <v>3400</v>
      </c>
      <c r="J742" s="1393">
        <f>H742*I742</f>
        <v>13600</v>
      </c>
      <c r="K742" s="1424">
        <v>4</v>
      </c>
      <c r="L742" s="1394">
        <v>3000</v>
      </c>
      <c r="M742" s="1395">
        <f>K742*L742</f>
        <v>12000</v>
      </c>
      <c r="N742" s="1424">
        <v>4</v>
      </c>
      <c r="O742" s="1385">
        <v>2900</v>
      </c>
      <c r="P742" s="1395">
        <f>N742*O742</f>
        <v>11600</v>
      </c>
      <c r="Q742" s="1424">
        <v>62</v>
      </c>
      <c r="R742" s="1385">
        <v>190</v>
      </c>
      <c r="S742" s="1386">
        <f>Q742*R742</f>
        <v>11780</v>
      </c>
      <c r="T742" s="1424">
        <v>62</v>
      </c>
      <c r="U742" s="1385">
        <v>190</v>
      </c>
      <c r="V742" s="1386">
        <f>T742*U742</f>
        <v>11780</v>
      </c>
      <c r="W742" s="1424">
        <v>62</v>
      </c>
      <c r="X742" s="1385">
        <v>190</v>
      </c>
      <c r="Y742" s="1386">
        <f>W742*X742</f>
        <v>11780</v>
      </c>
      <c r="Z742" s="1406">
        <v>198</v>
      </c>
      <c r="AA742" s="1386">
        <v>6</v>
      </c>
      <c r="AB742" s="1386">
        <f>Z742*AA742</f>
        <v>1188</v>
      </c>
      <c r="AE742" s="539">
        <f>H742+K742+N742+Q742+T742+W742+Z742</f>
        <v>396</v>
      </c>
      <c r="AF742" s="540">
        <f>J742+M742+P742+S742+V742+Y742+AB742</f>
        <v>73728</v>
      </c>
      <c r="AG742" s="700"/>
      <c r="AH742" s="315"/>
      <c r="AI742" s="315"/>
      <c r="AJ742" s="315"/>
      <c r="AK742" s="315"/>
      <c r="AL742" s="315"/>
      <c r="AM742" s="315"/>
      <c r="AN742" s="315"/>
      <c r="AO742" s="315"/>
      <c r="AP742" s="315"/>
    </row>
    <row r="743" spans="1:56" s="367" customFormat="1" ht="46.5" customHeight="1" x14ac:dyDescent="0.3">
      <c r="A743" s="280">
        <v>28</v>
      </c>
      <c r="B743" s="1379" t="s">
        <v>2232</v>
      </c>
      <c r="C743" s="1444" t="s">
        <v>99</v>
      </c>
      <c r="D743" s="1383" t="s">
        <v>1765</v>
      </c>
      <c r="E743" s="1382" t="s">
        <v>2233</v>
      </c>
      <c r="F743" s="1382" t="s">
        <v>2234</v>
      </c>
      <c r="G743" s="1381" t="s">
        <v>2231</v>
      </c>
      <c r="H743" s="1424">
        <v>1</v>
      </c>
      <c r="I743" s="1394">
        <v>3400</v>
      </c>
      <c r="J743" s="1393">
        <f>H743*I743</f>
        <v>3400</v>
      </c>
      <c r="K743" s="1424">
        <v>1</v>
      </c>
      <c r="L743" s="1394">
        <v>3000</v>
      </c>
      <c r="M743" s="1412">
        <f>K743*L743</f>
        <v>3000</v>
      </c>
      <c r="N743" s="1424">
        <v>1</v>
      </c>
      <c r="O743" s="1385">
        <v>2900</v>
      </c>
      <c r="P743" s="1395">
        <f>N743*O743</f>
        <v>2900</v>
      </c>
      <c r="Q743" s="1424">
        <v>27</v>
      </c>
      <c r="R743" s="1385">
        <v>190</v>
      </c>
      <c r="S743" s="1386">
        <f>Q743*R743</f>
        <v>5130</v>
      </c>
      <c r="T743" s="1424">
        <v>27</v>
      </c>
      <c r="U743" s="1385">
        <v>190</v>
      </c>
      <c r="V743" s="1386">
        <f>T743*U743</f>
        <v>5130</v>
      </c>
      <c r="W743" s="1424">
        <v>27</v>
      </c>
      <c r="X743" s="1385">
        <v>190</v>
      </c>
      <c r="Y743" s="1386">
        <f>W743*X743</f>
        <v>5130</v>
      </c>
      <c r="Z743" s="1424">
        <v>84</v>
      </c>
      <c r="AA743" s="1386">
        <v>6</v>
      </c>
      <c r="AB743" s="1386">
        <f>Z743*AA743</f>
        <v>504</v>
      </c>
      <c r="AE743" s="554">
        <f>H743+K743+N743+Q743+T743+W743+Z743</f>
        <v>168</v>
      </c>
      <c r="AF743" s="540">
        <f>J743+M743+P743+S743+V743+Y743+AB743</f>
        <v>25194</v>
      </c>
      <c r="AG743" s="700"/>
      <c r="AH743" s="315"/>
      <c r="AI743" s="315"/>
      <c r="AJ743" s="315"/>
      <c r="AK743" s="315"/>
      <c r="AL743" s="315"/>
      <c r="AM743" s="315"/>
      <c r="AN743" s="315"/>
      <c r="AO743" s="315"/>
      <c r="AP743" s="315"/>
    </row>
    <row r="744" spans="1:56" s="367" customFormat="1" ht="46.5" customHeight="1" x14ac:dyDescent="0.3">
      <c r="A744" s="1774" t="s">
        <v>2108</v>
      </c>
      <c r="B744" s="1775"/>
      <c r="C744" s="1377"/>
      <c r="D744" s="1732"/>
      <c r="E744" s="1377"/>
      <c r="F744" s="1377"/>
      <c r="G744" s="1377"/>
      <c r="H744" s="1377"/>
      <c r="I744" s="1377"/>
      <c r="J744" s="1377"/>
      <c r="K744" s="1377"/>
      <c r="L744" s="1377"/>
      <c r="M744" s="1377"/>
      <c r="N744" s="1377"/>
      <c r="O744" s="1377"/>
      <c r="P744" s="1377"/>
      <c r="Q744" s="1377"/>
      <c r="R744" s="1377"/>
      <c r="S744" s="1377"/>
      <c r="T744" s="1377"/>
      <c r="U744" s="1377"/>
      <c r="V744" s="1377"/>
      <c r="W744" s="1377"/>
      <c r="X744" s="1377"/>
      <c r="Y744" s="1377"/>
      <c r="Z744" s="1377"/>
      <c r="AA744" s="1377"/>
      <c r="AB744" s="1377"/>
      <c r="AC744" s="1377"/>
      <c r="AD744" s="1377"/>
      <c r="AE744" s="1377"/>
      <c r="AF744" s="1377"/>
      <c r="AG744" s="700"/>
      <c r="AH744" s="315"/>
      <c r="AI744" s="315"/>
      <c r="AJ744" s="315"/>
      <c r="AK744" s="315"/>
      <c r="AL744" s="315"/>
      <c r="AM744" s="315"/>
      <c r="AN744" s="315"/>
      <c r="AO744" s="315"/>
      <c r="AP744" s="315"/>
    </row>
    <row r="745" spans="1:56" s="577" customFormat="1" ht="46.5" customHeight="1" x14ac:dyDescent="0.3">
      <c r="A745" s="870">
        <v>29</v>
      </c>
      <c r="B745" s="1445" t="s">
        <v>2109</v>
      </c>
      <c r="C745" s="763" t="s">
        <v>102</v>
      </c>
      <c r="D745" s="1447" t="s">
        <v>2110</v>
      </c>
      <c r="E745" s="1446">
        <v>46046</v>
      </c>
      <c r="F745" s="1446">
        <v>46047</v>
      </c>
      <c r="G745" s="1445" t="s">
        <v>331</v>
      </c>
      <c r="H745" s="1424"/>
      <c r="I745" s="1394"/>
      <c r="J745" s="1393"/>
      <c r="K745" s="1424"/>
      <c r="L745" s="1394"/>
      <c r="M745" s="1395"/>
      <c r="N745" s="1424"/>
      <c r="O745" s="1385"/>
      <c r="P745" s="1395"/>
      <c r="Q745" s="1448">
        <v>48</v>
      </c>
      <c r="R745" s="1415">
        <v>190</v>
      </c>
      <c r="S745" s="1416">
        <f t="shared" ref="S745:S750" si="294">Q745*R745</f>
        <v>9120</v>
      </c>
      <c r="T745" s="1448">
        <v>48</v>
      </c>
      <c r="U745" s="1415">
        <v>190</v>
      </c>
      <c r="V745" s="1416">
        <f t="shared" ref="V745:V750" si="295">T745*U745</f>
        <v>9120</v>
      </c>
      <c r="W745" s="1448">
        <v>48</v>
      </c>
      <c r="X745" s="1415">
        <v>190</v>
      </c>
      <c r="Y745" s="1416">
        <f t="shared" ref="Y745:Y750" si="296">W745*X745</f>
        <v>9120</v>
      </c>
      <c r="Z745" s="1406">
        <v>144</v>
      </c>
      <c r="AA745" s="1386">
        <v>6</v>
      </c>
      <c r="AB745" s="1386">
        <f t="shared" ref="AB745:AB750" si="297">Z745*AA745</f>
        <v>864</v>
      </c>
      <c r="AC745" s="367"/>
      <c r="AD745" s="367"/>
      <c r="AE745" s="561">
        <f t="shared" ref="AE745:AE750" si="298">H745+K745+N745+Q745+T745+W745+Z745</f>
        <v>288</v>
      </c>
      <c r="AF745" s="540">
        <f t="shared" ref="AF745:AF750" si="299">J745+M745+P745+S745+V745+Y745+AB745</f>
        <v>28224</v>
      </c>
      <c r="AG745" s="1203"/>
      <c r="AH745" s="315"/>
      <c r="AI745" s="315"/>
      <c r="AJ745" s="315"/>
      <c r="AK745" s="315"/>
      <c r="AL745" s="315"/>
      <c r="AM745" s="315"/>
      <c r="AN745" s="315"/>
      <c r="AO745" s="315"/>
      <c r="AP745" s="315"/>
    </row>
    <row r="746" spans="1:56" s="367" customFormat="1" ht="46.5" customHeight="1" x14ac:dyDescent="0.3">
      <c r="A746" s="870">
        <v>30</v>
      </c>
      <c r="B746" s="1445" t="s">
        <v>2111</v>
      </c>
      <c r="C746" s="763" t="s">
        <v>99</v>
      </c>
      <c r="D746" s="1447" t="s">
        <v>2112</v>
      </c>
      <c r="E746" s="1446">
        <v>46108</v>
      </c>
      <c r="F746" s="1446">
        <v>46110</v>
      </c>
      <c r="G746" s="1445" t="s">
        <v>2113</v>
      </c>
      <c r="H746" s="1397">
        <v>4</v>
      </c>
      <c r="I746" s="1398">
        <v>3400</v>
      </c>
      <c r="J746" s="1399">
        <f>H746*I746</f>
        <v>13600</v>
      </c>
      <c r="K746" s="1397">
        <v>4</v>
      </c>
      <c r="L746" s="1398">
        <v>3000</v>
      </c>
      <c r="M746" s="1395">
        <f>K746*L746</f>
        <v>12000</v>
      </c>
      <c r="N746" s="1397">
        <v>4</v>
      </c>
      <c r="O746" s="1400">
        <v>2900</v>
      </c>
      <c r="P746" s="1449">
        <f>N746*O746</f>
        <v>11600</v>
      </c>
      <c r="Q746" s="1397">
        <v>120</v>
      </c>
      <c r="R746" s="1400">
        <v>190</v>
      </c>
      <c r="S746" s="1401">
        <f t="shared" si="294"/>
        <v>22800</v>
      </c>
      <c r="T746" s="1397">
        <v>120</v>
      </c>
      <c r="U746" s="1400">
        <v>190</v>
      </c>
      <c r="V746" s="1401">
        <f t="shared" si="295"/>
        <v>22800</v>
      </c>
      <c r="W746" s="1397">
        <v>120</v>
      </c>
      <c r="X746" s="1400">
        <v>190</v>
      </c>
      <c r="Y746" s="1401">
        <f t="shared" si="296"/>
        <v>22800</v>
      </c>
      <c r="Z746" s="1450">
        <v>360</v>
      </c>
      <c r="AA746" s="1401">
        <v>6</v>
      </c>
      <c r="AB746" s="1401">
        <f t="shared" si="297"/>
        <v>2160</v>
      </c>
      <c r="AE746" s="558">
        <f t="shared" si="298"/>
        <v>732</v>
      </c>
      <c r="AF746" s="531">
        <f t="shared" si="299"/>
        <v>107760</v>
      </c>
      <c r="AG746" s="700"/>
      <c r="AH746" s="315"/>
      <c r="AI746" s="315"/>
      <c r="AJ746" s="315"/>
      <c r="AK746" s="315"/>
      <c r="AL746" s="315"/>
      <c r="AM746" s="315"/>
      <c r="AN746" s="315"/>
      <c r="AO746" s="315"/>
      <c r="AP746" s="315"/>
    </row>
    <row r="747" spans="1:56" s="1010" customFormat="1" ht="34.5" customHeight="1" x14ac:dyDescent="0.25">
      <c r="A747" s="870">
        <v>31</v>
      </c>
      <c r="B747" s="1445" t="s">
        <v>2114</v>
      </c>
      <c r="C747" s="763" t="s">
        <v>102</v>
      </c>
      <c r="D747" s="1447" t="s">
        <v>2112</v>
      </c>
      <c r="E747" s="1446">
        <v>46128</v>
      </c>
      <c r="F747" s="1446">
        <v>46131</v>
      </c>
      <c r="G747" s="1445" t="s">
        <v>2115</v>
      </c>
      <c r="H747" s="1397">
        <v>4</v>
      </c>
      <c r="I747" s="1398">
        <v>3400</v>
      </c>
      <c r="J747" s="1399">
        <f>H747*I747</f>
        <v>13600</v>
      </c>
      <c r="K747" s="1397">
        <v>4</v>
      </c>
      <c r="L747" s="1398">
        <v>3000</v>
      </c>
      <c r="M747" s="1395">
        <f>K747*L747</f>
        <v>12000</v>
      </c>
      <c r="N747" s="1397">
        <v>4</v>
      </c>
      <c r="O747" s="1400">
        <v>2900</v>
      </c>
      <c r="P747" s="1449">
        <f>N747*O747</f>
        <v>11600</v>
      </c>
      <c r="Q747" s="1397">
        <v>120</v>
      </c>
      <c r="R747" s="1400">
        <v>190</v>
      </c>
      <c r="S747" s="1401">
        <f t="shared" si="294"/>
        <v>22800</v>
      </c>
      <c r="T747" s="1397">
        <v>120</v>
      </c>
      <c r="U747" s="1400">
        <v>190</v>
      </c>
      <c r="V747" s="1401">
        <f t="shared" si="295"/>
        <v>22800</v>
      </c>
      <c r="W747" s="1397">
        <v>120</v>
      </c>
      <c r="X747" s="1400">
        <v>190</v>
      </c>
      <c r="Y747" s="1401">
        <f t="shared" si="296"/>
        <v>22800</v>
      </c>
      <c r="Z747" s="1450">
        <v>360</v>
      </c>
      <c r="AA747" s="1401">
        <v>6</v>
      </c>
      <c r="AB747" s="1401">
        <f t="shared" si="297"/>
        <v>2160</v>
      </c>
      <c r="AC747" s="367"/>
      <c r="AD747" s="367"/>
      <c r="AE747" s="558">
        <f t="shared" si="298"/>
        <v>732</v>
      </c>
      <c r="AF747" s="531">
        <f t="shared" si="299"/>
        <v>107760</v>
      </c>
      <c r="AJ747" s="934"/>
      <c r="AK747" s="934"/>
      <c r="AL747" s="934"/>
      <c r="AM747" s="934"/>
      <c r="AN747" s="934"/>
      <c r="AO747" s="934"/>
      <c r="AP747" s="934"/>
      <c r="AQ747" s="934"/>
      <c r="AR747" s="934"/>
      <c r="AS747" s="934"/>
      <c r="AT747" s="934"/>
      <c r="AU747" s="934"/>
      <c r="AV747" s="934"/>
      <c r="AW747" s="934"/>
      <c r="AX747" s="934"/>
      <c r="AY747" s="934"/>
      <c r="AZ747" s="934"/>
      <c r="BA747" s="934"/>
      <c r="BB747" s="934"/>
      <c r="BC747" s="934"/>
    </row>
    <row r="748" spans="1:56" s="790" customFormat="1" ht="31.5" customHeight="1" x14ac:dyDescent="0.25">
      <c r="A748" s="870">
        <v>32</v>
      </c>
      <c r="B748" s="1445" t="s">
        <v>2116</v>
      </c>
      <c r="C748" s="763" t="s">
        <v>100</v>
      </c>
      <c r="D748" s="1447" t="s">
        <v>2117</v>
      </c>
      <c r="E748" s="1446">
        <v>46162</v>
      </c>
      <c r="F748" s="1446">
        <v>46165</v>
      </c>
      <c r="G748" s="1445" t="s">
        <v>2118</v>
      </c>
      <c r="H748" s="1397">
        <v>2</v>
      </c>
      <c r="I748" s="1398">
        <v>3400</v>
      </c>
      <c r="J748" s="1399">
        <f>H748*I748</f>
        <v>6800</v>
      </c>
      <c r="K748" s="1397">
        <v>2</v>
      </c>
      <c r="L748" s="1398">
        <v>3000</v>
      </c>
      <c r="M748" s="1395">
        <f>K748*L748</f>
        <v>6000</v>
      </c>
      <c r="N748" s="1397">
        <v>2</v>
      </c>
      <c r="O748" s="1400">
        <v>2900</v>
      </c>
      <c r="P748" s="1449">
        <f>N748*O748</f>
        <v>5800</v>
      </c>
      <c r="Q748" s="1397">
        <v>60</v>
      </c>
      <c r="R748" s="1400">
        <v>190</v>
      </c>
      <c r="S748" s="1401">
        <f t="shared" si="294"/>
        <v>11400</v>
      </c>
      <c r="T748" s="1397">
        <v>60</v>
      </c>
      <c r="U748" s="1400">
        <v>190</v>
      </c>
      <c r="V748" s="1401">
        <f t="shared" si="295"/>
        <v>11400</v>
      </c>
      <c r="W748" s="1397">
        <v>60</v>
      </c>
      <c r="X748" s="1400">
        <v>190</v>
      </c>
      <c r="Y748" s="1401">
        <f t="shared" si="296"/>
        <v>11400</v>
      </c>
      <c r="Z748" s="1450">
        <v>180</v>
      </c>
      <c r="AA748" s="1401">
        <v>6</v>
      </c>
      <c r="AB748" s="1401">
        <f t="shared" si="297"/>
        <v>1080</v>
      </c>
      <c r="AC748" s="367"/>
      <c r="AD748" s="367"/>
      <c r="AE748" s="558">
        <f t="shared" si="298"/>
        <v>366</v>
      </c>
      <c r="AF748" s="531">
        <f t="shared" si="299"/>
        <v>53880</v>
      </c>
      <c r="AI748" s="1021"/>
      <c r="AJ748" s="934"/>
      <c r="AK748" s="934"/>
      <c r="AL748" s="934"/>
      <c r="AM748" s="934"/>
      <c r="AN748" s="934"/>
      <c r="AO748" s="934"/>
      <c r="AP748" s="934"/>
      <c r="AQ748" s="934"/>
      <c r="AR748" s="934"/>
      <c r="AS748" s="934"/>
      <c r="AT748" s="934"/>
      <c r="AU748" s="934"/>
      <c r="AV748" s="934"/>
      <c r="AW748" s="934"/>
      <c r="AX748" s="934"/>
      <c r="AY748" s="934"/>
      <c r="AZ748" s="934"/>
      <c r="BA748" s="934"/>
      <c r="BB748" s="934"/>
      <c r="BC748" s="934"/>
      <c r="BD748" s="1031"/>
    </row>
    <row r="749" spans="1:56" ht="46.5" customHeight="1" x14ac:dyDescent="0.25">
      <c r="A749" s="870">
        <v>33</v>
      </c>
      <c r="B749" s="1451" t="s">
        <v>2111</v>
      </c>
      <c r="C749" s="1452" t="s">
        <v>99</v>
      </c>
      <c r="D749" s="1454" t="s">
        <v>2119</v>
      </c>
      <c r="E749" s="1453">
        <v>46302</v>
      </c>
      <c r="F749" s="1453">
        <v>46304</v>
      </c>
      <c r="G749" s="1451" t="s">
        <v>2120</v>
      </c>
      <c r="H749" s="1397">
        <v>2</v>
      </c>
      <c r="I749" s="1398">
        <v>3400</v>
      </c>
      <c r="J749" s="1399">
        <f>H749*I749</f>
        <v>6800</v>
      </c>
      <c r="K749" s="1397">
        <v>2</v>
      </c>
      <c r="L749" s="1398">
        <v>3000</v>
      </c>
      <c r="M749" s="1449">
        <f>K749*L749</f>
        <v>6000</v>
      </c>
      <c r="N749" s="1397">
        <v>2</v>
      </c>
      <c r="O749" s="1400">
        <v>2900</v>
      </c>
      <c r="P749" s="1449">
        <f>N749*O749</f>
        <v>5800</v>
      </c>
      <c r="Q749" s="1397">
        <v>60</v>
      </c>
      <c r="R749" s="1400">
        <v>190</v>
      </c>
      <c r="S749" s="1401">
        <f t="shared" si="294"/>
        <v>11400</v>
      </c>
      <c r="T749" s="1397">
        <v>60</v>
      </c>
      <c r="U749" s="1400">
        <v>190</v>
      </c>
      <c r="V749" s="1401">
        <f t="shared" si="295"/>
        <v>11400</v>
      </c>
      <c r="W749" s="1397">
        <v>60</v>
      </c>
      <c r="X749" s="1400">
        <v>190</v>
      </c>
      <c r="Y749" s="1401">
        <f t="shared" si="296"/>
        <v>11400</v>
      </c>
      <c r="Z749" s="1450">
        <v>180</v>
      </c>
      <c r="AA749" s="1401">
        <v>6</v>
      </c>
      <c r="AB749" s="1401">
        <f t="shared" si="297"/>
        <v>1080</v>
      </c>
      <c r="AC749" s="577"/>
      <c r="AD749" s="577"/>
      <c r="AE749" s="558">
        <f t="shared" si="298"/>
        <v>366</v>
      </c>
      <c r="AF749" s="531">
        <f t="shared" si="299"/>
        <v>53880</v>
      </c>
    </row>
    <row r="750" spans="1:56" ht="46.5" customHeight="1" x14ac:dyDescent="0.25">
      <c r="A750" s="870">
        <v>34</v>
      </c>
      <c r="B750" s="1445" t="s">
        <v>2121</v>
      </c>
      <c r="C750" s="763" t="s">
        <v>101</v>
      </c>
      <c r="D750" s="1447" t="s">
        <v>2117</v>
      </c>
      <c r="E750" s="1446">
        <v>46305</v>
      </c>
      <c r="F750" s="1446">
        <v>46307</v>
      </c>
      <c r="G750" s="1445" t="s">
        <v>2120</v>
      </c>
      <c r="H750" s="1424">
        <v>2</v>
      </c>
      <c r="I750" s="1394">
        <v>4100</v>
      </c>
      <c r="J750" s="1393">
        <f>H750*I750</f>
        <v>8200</v>
      </c>
      <c r="K750" s="1424">
        <v>2</v>
      </c>
      <c r="L750" s="1394">
        <v>3350</v>
      </c>
      <c r="M750" s="1395">
        <f>K750*L750</f>
        <v>6700</v>
      </c>
      <c r="N750" s="1424">
        <v>2</v>
      </c>
      <c r="O750" s="1394">
        <v>3000</v>
      </c>
      <c r="P750" s="1395">
        <f>N750*O750</f>
        <v>6000</v>
      </c>
      <c r="Q750" s="1424">
        <v>60</v>
      </c>
      <c r="R750" s="1385">
        <v>190</v>
      </c>
      <c r="S750" s="1386">
        <f t="shared" si="294"/>
        <v>11400</v>
      </c>
      <c r="T750" s="1424">
        <v>60</v>
      </c>
      <c r="U750" s="1385">
        <v>190</v>
      </c>
      <c r="V750" s="1386">
        <f t="shared" si="295"/>
        <v>11400</v>
      </c>
      <c r="W750" s="1424">
        <v>60</v>
      </c>
      <c r="X750" s="1385">
        <v>190</v>
      </c>
      <c r="Y750" s="1386">
        <f t="shared" si="296"/>
        <v>11400</v>
      </c>
      <c r="Z750" s="1406">
        <v>180</v>
      </c>
      <c r="AA750" s="1386">
        <v>6</v>
      </c>
      <c r="AB750" s="1386">
        <f t="shared" si="297"/>
        <v>1080</v>
      </c>
      <c r="AC750" s="367"/>
      <c r="AD750" s="367"/>
      <c r="AE750" s="539">
        <f t="shared" si="298"/>
        <v>366</v>
      </c>
      <c r="AF750" s="540">
        <f t="shared" si="299"/>
        <v>56180</v>
      </c>
    </row>
    <row r="751" spans="1:56" ht="46.5" customHeight="1" x14ac:dyDescent="0.25">
      <c r="A751" s="1032"/>
      <c r="B751" s="1240" t="s">
        <v>881</v>
      </c>
      <c r="C751" s="945"/>
      <c r="D751" s="1708"/>
      <c r="E751" s="1034"/>
      <c r="F751" s="1034"/>
      <c r="G751" s="1592"/>
      <c r="H751" s="624"/>
      <c r="I751" s="522"/>
      <c r="J751" s="523"/>
      <c r="K751" s="624"/>
      <c r="L751" s="522"/>
      <c r="M751" s="523"/>
      <c r="N751" s="624"/>
      <c r="O751" s="522"/>
      <c r="P751" s="648"/>
      <c r="Q751" s="624"/>
      <c r="R751" s="528"/>
      <c r="S751" s="529"/>
      <c r="T751" s="624"/>
      <c r="U751" s="528"/>
      <c r="V751" s="529"/>
      <c r="W751" s="624"/>
      <c r="X751" s="528"/>
      <c r="Y751" s="529"/>
      <c r="Z751" s="624"/>
      <c r="AA751" s="529"/>
      <c r="AB751" s="529"/>
      <c r="AC751" s="530"/>
      <c r="AD751" s="531"/>
      <c r="AE751" s="523"/>
      <c r="AF751" s="1010"/>
    </row>
    <row r="752" spans="1:56" ht="46.5" customHeight="1" x14ac:dyDescent="0.25">
      <c r="A752" s="1255">
        <v>484</v>
      </c>
      <c r="B752" s="261" t="s">
        <v>178</v>
      </c>
      <c r="C752" s="261" t="s">
        <v>100</v>
      </c>
      <c r="D752" s="1690" t="s">
        <v>340</v>
      </c>
      <c r="E752" s="953">
        <v>46130</v>
      </c>
      <c r="F752" s="953">
        <v>46131</v>
      </c>
      <c r="G752" s="1588" t="s">
        <v>1637</v>
      </c>
      <c r="H752" s="538">
        <v>1</v>
      </c>
      <c r="I752" s="266">
        <v>4000</v>
      </c>
      <c r="J752" s="252">
        <f t="shared" ref="J752:J757" si="300">H752*I752</f>
        <v>4000</v>
      </c>
      <c r="K752" s="538">
        <v>1</v>
      </c>
      <c r="L752" s="266">
        <v>3350</v>
      </c>
      <c r="M752" s="265">
        <f t="shared" ref="M752:M757" si="301">K752*L752</f>
        <v>3350</v>
      </c>
      <c r="N752" s="538">
        <v>1</v>
      </c>
      <c r="O752" s="266">
        <v>2900</v>
      </c>
      <c r="P752" s="265">
        <f t="shared" ref="P752:P757" si="302">N752*O752</f>
        <v>2900</v>
      </c>
      <c r="Q752" s="538">
        <v>14</v>
      </c>
      <c r="R752" s="266">
        <v>190</v>
      </c>
      <c r="S752" s="252">
        <f t="shared" ref="S752:S757" si="303">Q752*R752</f>
        <v>2660</v>
      </c>
      <c r="T752" s="538">
        <v>14</v>
      </c>
      <c r="U752" s="266">
        <v>190</v>
      </c>
      <c r="V752" s="252">
        <f t="shared" ref="V752:V757" si="304">T752*U752</f>
        <v>2660</v>
      </c>
      <c r="W752" s="538">
        <v>28</v>
      </c>
      <c r="X752" s="266">
        <v>190</v>
      </c>
      <c r="Y752" s="252">
        <f t="shared" ref="Y752:Y757" si="305">W752*X752</f>
        <v>5320</v>
      </c>
      <c r="Z752" s="538">
        <v>59</v>
      </c>
      <c r="AA752" s="252">
        <v>6</v>
      </c>
      <c r="AB752" s="252">
        <f t="shared" ref="AB752:AB757" si="306">Z752*AA752</f>
        <v>354</v>
      </c>
      <c r="AC752" s="575">
        <f t="shared" ref="AC752:AC757" si="307">H752+K752+N752+Q752+T752+W752+Z752</f>
        <v>118</v>
      </c>
      <c r="AD752" s="574">
        <f t="shared" ref="AD752:AD757" si="308">J752+M752+P752+S752+V752+Y752+AB752</f>
        <v>21244</v>
      </c>
      <c r="AE752" s="252"/>
      <c r="AF752" s="790" t="s">
        <v>2388</v>
      </c>
    </row>
    <row r="753" spans="1:56" ht="46.5" customHeight="1" x14ac:dyDescent="0.25">
      <c r="A753" s="1255">
        <v>485</v>
      </c>
      <c r="B753" s="261" t="s">
        <v>1327</v>
      </c>
      <c r="C753" s="1236" t="s">
        <v>102</v>
      </c>
      <c r="D753" s="1690" t="s">
        <v>1326</v>
      </c>
      <c r="E753" s="1013">
        <v>46374</v>
      </c>
      <c r="F753" s="1013">
        <v>46375</v>
      </c>
      <c r="G753" s="1588" t="s">
        <v>2424</v>
      </c>
      <c r="H753" s="563">
        <v>1</v>
      </c>
      <c r="I753" s="266">
        <v>3400</v>
      </c>
      <c r="J753" s="252">
        <f t="shared" si="300"/>
        <v>3400</v>
      </c>
      <c r="K753" s="563">
        <v>1</v>
      </c>
      <c r="L753" s="266">
        <v>3000</v>
      </c>
      <c r="M753" s="781">
        <f t="shared" si="301"/>
        <v>3000</v>
      </c>
      <c r="N753" s="563">
        <v>1</v>
      </c>
      <c r="O753" s="1255">
        <v>2900</v>
      </c>
      <c r="P753" s="265">
        <f t="shared" si="302"/>
        <v>2900</v>
      </c>
      <c r="Q753" s="563">
        <v>59</v>
      </c>
      <c r="R753" s="1255">
        <v>190</v>
      </c>
      <c r="S753" s="1261">
        <f t="shared" si="303"/>
        <v>11210</v>
      </c>
      <c r="T753" s="563">
        <v>59</v>
      </c>
      <c r="U753" s="1255">
        <v>190</v>
      </c>
      <c r="V753" s="1261">
        <f t="shared" si="304"/>
        <v>11210</v>
      </c>
      <c r="W753" s="563">
        <v>118</v>
      </c>
      <c r="X753" s="1255">
        <v>190</v>
      </c>
      <c r="Y753" s="1261">
        <f t="shared" si="305"/>
        <v>22420</v>
      </c>
      <c r="Z753" s="563">
        <v>239</v>
      </c>
      <c r="AA753" s="1261">
        <v>6</v>
      </c>
      <c r="AB753" s="1261">
        <f t="shared" si="306"/>
        <v>1434</v>
      </c>
      <c r="AC753" s="554">
        <f t="shared" si="307"/>
        <v>478</v>
      </c>
      <c r="AD753" s="540">
        <f t="shared" si="308"/>
        <v>55574</v>
      </c>
      <c r="AE753" s="1776"/>
    </row>
    <row r="754" spans="1:56" s="1016" customFormat="1" ht="34.5" customHeight="1" x14ac:dyDescent="0.25">
      <c r="A754" s="1255">
        <v>486</v>
      </c>
      <c r="B754" s="261" t="s">
        <v>71</v>
      </c>
      <c r="C754" s="1236" t="s">
        <v>101</v>
      </c>
      <c r="D754" s="1690" t="s">
        <v>340</v>
      </c>
      <c r="E754" s="1013">
        <v>46312</v>
      </c>
      <c r="F754" s="1013">
        <v>46313</v>
      </c>
      <c r="G754" s="1588" t="s">
        <v>1637</v>
      </c>
      <c r="H754" s="563">
        <v>1</v>
      </c>
      <c r="I754" s="266">
        <v>4100</v>
      </c>
      <c r="J754" s="252">
        <f t="shared" si="300"/>
        <v>4100</v>
      </c>
      <c r="K754" s="563">
        <v>1</v>
      </c>
      <c r="L754" s="266">
        <v>3350</v>
      </c>
      <c r="M754" s="781">
        <f t="shared" si="301"/>
        <v>3350</v>
      </c>
      <c r="N754" s="563">
        <v>1</v>
      </c>
      <c r="O754" s="1255">
        <v>3000</v>
      </c>
      <c r="P754" s="265">
        <f t="shared" si="302"/>
        <v>3000</v>
      </c>
      <c r="Q754" s="563">
        <v>14</v>
      </c>
      <c r="R754" s="1255">
        <v>190</v>
      </c>
      <c r="S754" s="1261">
        <f t="shared" si="303"/>
        <v>2660</v>
      </c>
      <c r="T754" s="563">
        <v>14</v>
      </c>
      <c r="U754" s="1255">
        <v>190</v>
      </c>
      <c r="V754" s="1261">
        <f t="shared" si="304"/>
        <v>2660</v>
      </c>
      <c r="W754" s="563">
        <v>28</v>
      </c>
      <c r="X754" s="1255">
        <v>190</v>
      </c>
      <c r="Y754" s="1261">
        <f t="shared" si="305"/>
        <v>5320</v>
      </c>
      <c r="Z754" s="563">
        <v>59</v>
      </c>
      <c r="AA754" s="1261">
        <v>6</v>
      </c>
      <c r="AB754" s="1261">
        <f t="shared" si="306"/>
        <v>354</v>
      </c>
      <c r="AC754" s="554">
        <f t="shared" si="307"/>
        <v>118</v>
      </c>
      <c r="AD754" s="540">
        <f t="shared" si="308"/>
        <v>21444</v>
      </c>
      <c r="AE754" s="1776"/>
      <c r="AF754" s="1004"/>
      <c r="AJ754" s="934"/>
      <c r="AK754" s="934"/>
      <c r="AL754" s="934"/>
      <c r="AM754" s="934"/>
      <c r="AN754" s="934"/>
      <c r="AO754" s="934"/>
      <c r="AP754" s="934"/>
      <c r="AQ754" s="934"/>
      <c r="AR754" s="934"/>
      <c r="AS754" s="934"/>
      <c r="AT754" s="934"/>
      <c r="AU754" s="934"/>
      <c r="AV754" s="934"/>
      <c r="AW754" s="934"/>
      <c r="AX754" s="934"/>
      <c r="AY754" s="934"/>
      <c r="AZ754" s="934"/>
      <c r="BA754" s="934"/>
      <c r="BB754" s="934"/>
      <c r="BC754" s="934"/>
    </row>
    <row r="755" spans="1:56" s="790" customFormat="1" ht="46.5" customHeight="1" x14ac:dyDescent="0.25">
      <c r="A755" s="1255">
        <v>487</v>
      </c>
      <c r="B755" s="261" t="s">
        <v>2421</v>
      </c>
      <c r="C755" s="1236" t="s">
        <v>99</v>
      </c>
      <c r="D755" s="1690" t="s">
        <v>493</v>
      </c>
      <c r="E755" s="1013">
        <v>46129</v>
      </c>
      <c r="F755" s="1013">
        <v>46130</v>
      </c>
      <c r="G755" s="1588" t="s">
        <v>1637</v>
      </c>
      <c r="H755" s="563">
        <v>1</v>
      </c>
      <c r="I755" s="266">
        <v>3400</v>
      </c>
      <c r="J755" s="252">
        <f t="shared" si="300"/>
        <v>3400</v>
      </c>
      <c r="K755" s="563">
        <v>1</v>
      </c>
      <c r="L755" s="266">
        <v>3000</v>
      </c>
      <c r="M755" s="781">
        <f t="shared" si="301"/>
        <v>3000</v>
      </c>
      <c r="N755" s="563">
        <v>1</v>
      </c>
      <c r="O755" s="1255">
        <v>2900</v>
      </c>
      <c r="P755" s="265">
        <f t="shared" si="302"/>
        <v>2900</v>
      </c>
      <c r="Q755" s="563">
        <v>16</v>
      </c>
      <c r="R755" s="1255">
        <v>190</v>
      </c>
      <c r="S755" s="1261">
        <f t="shared" si="303"/>
        <v>3040</v>
      </c>
      <c r="T755" s="563">
        <v>16</v>
      </c>
      <c r="U755" s="1255">
        <v>190</v>
      </c>
      <c r="V755" s="1261">
        <f t="shared" si="304"/>
        <v>3040</v>
      </c>
      <c r="W755" s="563">
        <v>32</v>
      </c>
      <c r="X755" s="1255">
        <v>190</v>
      </c>
      <c r="Y755" s="1261">
        <f t="shared" si="305"/>
        <v>6080</v>
      </c>
      <c r="Z755" s="563">
        <v>67</v>
      </c>
      <c r="AA755" s="1261">
        <v>6</v>
      </c>
      <c r="AB755" s="1261">
        <f t="shared" si="306"/>
        <v>402</v>
      </c>
      <c r="AC755" s="554">
        <f t="shared" si="307"/>
        <v>134</v>
      </c>
      <c r="AD755" s="540">
        <f t="shared" si="308"/>
        <v>21862</v>
      </c>
      <c r="AE755" s="1776"/>
      <c r="AF755" s="1004"/>
      <c r="AI755" s="1021"/>
      <c r="AJ755" s="934"/>
      <c r="AK755" s="934"/>
      <c r="AL755" s="934"/>
      <c r="AM755" s="934"/>
      <c r="AN755" s="934"/>
      <c r="AO755" s="934"/>
      <c r="AP755" s="934"/>
      <c r="AQ755" s="934"/>
      <c r="AR755" s="934"/>
      <c r="AS755" s="934"/>
      <c r="AT755" s="934"/>
      <c r="AU755" s="934"/>
      <c r="AV755" s="934"/>
      <c r="AW755" s="934"/>
      <c r="AX755" s="934"/>
      <c r="AY755" s="934"/>
      <c r="AZ755" s="934"/>
      <c r="BA755" s="934"/>
      <c r="BB755" s="934"/>
      <c r="BC755" s="934"/>
      <c r="BD755" s="1031"/>
    </row>
    <row r="756" spans="1:56" s="790" customFormat="1" ht="46.5" customHeight="1" x14ac:dyDescent="0.25">
      <c r="A756" s="1255">
        <v>488</v>
      </c>
      <c r="B756" s="261" t="s">
        <v>2422</v>
      </c>
      <c r="C756" s="1236" t="s">
        <v>99</v>
      </c>
      <c r="D756" s="1690" t="s">
        <v>2423</v>
      </c>
      <c r="E756" s="1013">
        <v>46311</v>
      </c>
      <c r="F756" s="1013">
        <v>46312</v>
      </c>
      <c r="G756" s="1588" t="s">
        <v>1637</v>
      </c>
      <c r="H756" s="563">
        <v>1</v>
      </c>
      <c r="I756" s="266">
        <v>3400</v>
      </c>
      <c r="J756" s="252">
        <f t="shared" si="300"/>
        <v>3400</v>
      </c>
      <c r="K756" s="563">
        <v>1</v>
      </c>
      <c r="L756" s="266">
        <v>3000</v>
      </c>
      <c r="M756" s="781">
        <f t="shared" si="301"/>
        <v>3000</v>
      </c>
      <c r="N756" s="563">
        <v>1</v>
      </c>
      <c r="O756" s="1255">
        <v>2900</v>
      </c>
      <c r="P756" s="265">
        <f t="shared" si="302"/>
        <v>2900</v>
      </c>
      <c r="Q756" s="563">
        <v>29</v>
      </c>
      <c r="R756" s="1255">
        <v>190</v>
      </c>
      <c r="S756" s="1261">
        <f t="shared" si="303"/>
        <v>5510</v>
      </c>
      <c r="T756" s="563">
        <v>29</v>
      </c>
      <c r="U756" s="1255">
        <v>190</v>
      </c>
      <c r="V756" s="1261">
        <f t="shared" si="304"/>
        <v>5510</v>
      </c>
      <c r="W756" s="563">
        <v>58</v>
      </c>
      <c r="X756" s="1255">
        <v>190</v>
      </c>
      <c r="Y756" s="1261">
        <f t="shared" si="305"/>
        <v>11020</v>
      </c>
      <c r="Z756" s="563">
        <v>119</v>
      </c>
      <c r="AA756" s="1261">
        <v>6</v>
      </c>
      <c r="AB756" s="1261">
        <f t="shared" si="306"/>
        <v>714</v>
      </c>
      <c r="AC756" s="554">
        <f t="shared" si="307"/>
        <v>238</v>
      </c>
      <c r="AD756" s="540">
        <f t="shared" si="308"/>
        <v>32054</v>
      </c>
      <c r="AE756" s="1776"/>
      <c r="AF756" s="1004"/>
      <c r="AI756" s="1021"/>
      <c r="AJ756" s="934"/>
      <c r="AK756" s="934"/>
      <c r="AL756" s="934"/>
      <c r="AM756" s="934"/>
      <c r="AN756" s="934"/>
      <c r="AO756" s="934"/>
      <c r="AP756" s="934"/>
      <c r="AQ756" s="934"/>
      <c r="AR756" s="934"/>
      <c r="AS756" s="934"/>
      <c r="AT756" s="934"/>
      <c r="AU756" s="934"/>
      <c r="AV756" s="934"/>
      <c r="AW756" s="934"/>
      <c r="AX756" s="934"/>
      <c r="AY756" s="934"/>
      <c r="AZ756" s="934"/>
      <c r="BA756" s="934"/>
      <c r="BB756" s="934"/>
      <c r="BC756" s="934"/>
      <c r="BD756" s="1031"/>
    </row>
    <row r="757" spans="1:56" s="790" customFormat="1" ht="46.5" customHeight="1" x14ac:dyDescent="0.25">
      <c r="A757" s="1255">
        <v>489</v>
      </c>
      <c r="B757" s="261" t="s">
        <v>1564</v>
      </c>
      <c r="C757" s="1236" t="s">
        <v>99</v>
      </c>
      <c r="D757" s="1690" t="s">
        <v>1447</v>
      </c>
      <c r="E757" s="1013">
        <v>46312</v>
      </c>
      <c r="F757" s="1013">
        <v>46313</v>
      </c>
      <c r="G757" s="1588" t="s">
        <v>1637</v>
      </c>
      <c r="H757" s="563">
        <v>1</v>
      </c>
      <c r="I757" s="266">
        <v>3400</v>
      </c>
      <c r="J757" s="252">
        <f t="shared" si="300"/>
        <v>3400</v>
      </c>
      <c r="K757" s="563">
        <v>1</v>
      </c>
      <c r="L757" s="266">
        <v>3000</v>
      </c>
      <c r="M757" s="781">
        <f t="shared" si="301"/>
        <v>3000</v>
      </c>
      <c r="N757" s="563">
        <v>1</v>
      </c>
      <c r="O757" s="1255">
        <v>2900</v>
      </c>
      <c r="P757" s="265">
        <f t="shared" si="302"/>
        <v>2900</v>
      </c>
      <c r="Q757" s="563">
        <v>14</v>
      </c>
      <c r="R757" s="1255">
        <v>190</v>
      </c>
      <c r="S757" s="1261">
        <f t="shared" si="303"/>
        <v>2660</v>
      </c>
      <c r="T757" s="563">
        <v>14</v>
      </c>
      <c r="U757" s="1255">
        <v>190</v>
      </c>
      <c r="V757" s="1261">
        <f t="shared" si="304"/>
        <v>2660</v>
      </c>
      <c r="W757" s="563">
        <v>28</v>
      </c>
      <c r="X757" s="1255">
        <v>190</v>
      </c>
      <c r="Y757" s="1261">
        <f t="shared" si="305"/>
        <v>5320</v>
      </c>
      <c r="Z757" s="563">
        <v>59</v>
      </c>
      <c r="AA757" s="1261">
        <v>6</v>
      </c>
      <c r="AB757" s="1261">
        <f t="shared" si="306"/>
        <v>354</v>
      </c>
      <c r="AC757" s="554">
        <f t="shared" si="307"/>
        <v>118</v>
      </c>
      <c r="AD757" s="540">
        <f t="shared" si="308"/>
        <v>20294</v>
      </c>
      <c r="AE757" s="1776"/>
      <c r="AF757" s="1004"/>
      <c r="AI757" s="1021"/>
      <c r="AJ757" s="934"/>
      <c r="AK757" s="934"/>
      <c r="AL757" s="934"/>
      <c r="AM757" s="934"/>
      <c r="AN757" s="934"/>
      <c r="AO757" s="934"/>
      <c r="AP757" s="934"/>
      <c r="AQ757" s="934"/>
      <c r="AR757" s="934"/>
      <c r="AS757" s="934"/>
      <c r="AT757" s="934"/>
      <c r="AU757" s="934"/>
      <c r="AV757" s="934"/>
      <c r="AW757" s="934"/>
      <c r="AX757" s="934"/>
      <c r="AY757" s="934"/>
      <c r="AZ757" s="934"/>
      <c r="BA757" s="934"/>
      <c r="BB757" s="934"/>
      <c r="BC757" s="934"/>
      <c r="BD757" s="1031"/>
    </row>
    <row r="758" spans="1:56" s="1576" customFormat="1" ht="41.25" customHeight="1" x14ac:dyDescent="0.25">
      <c r="A758" s="313">
        <v>68</v>
      </c>
      <c r="B758" s="1380" t="s">
        <v>2420</v>
      </c>
      <c r="C758" s="1379" t="s">
        <v>102</v>
      </c>
      <c r="D758" s="1383" t="s">
        <v>1325</v>
      </c>
      <c r="E758" s="1382">
        <v>46073</v>
      </c>
      <c r="F758" s="1382">
        <v>46075</v>
      </c>
      <c r="G758" s="1455" t="s">
        <v>1637</v>
      </c>
      <c r="H758" s="1424">
        <v>1</v>
      </c>
      <c r="I758" s="1394">
        <v>3300</v>
      </c>
      <c r="J758" s="1393">
        <f>H758*I758</f>
        <v>3300</v>
      </c>
      <c r="K758" s="1424">
        <v>1</v>
      </c>
      <c r="L758" s="1394">
        <v>2850</v>
      </c>
      <c r="M758" s="1395">
        <f>K758*L758</f>
        <v>2850</v>
      </c>
      <c r="N758" s="1424">
        <v>1</v>
      </c>
      <c r="O758" s="1385">
        <v>2750</v>
      </c>
      <c r="P758" s="1395">
        <f>N758*O758</f>
        <v>2750</v>
      </c>
      <c r="Q758" s="1424">
        <v>59</v>
      </c>
      <c r="R758" s="1394">
        <v>190</v>
      </c>
      <c r="S758" s="1393">
        <f>Q758*R758</f>
        <v>11210</v>
      </c>
      <c r="T758" s="1424">
        <v>59</v>
      </c>
      <c r="U758" s="1394">
        <v>190</v>
      </c>
      <c r="V758" s="1393">
        <f>T758*U758</f>
        <v>11210</v>
      </c>
      <c r="W758" s="1424">
        <v>118</v>
      </c>
      <c r="X758" s="1394">
        <v>190</v>
      </c>
      <c r="Y758" s="1393">
        <f>W758*X758</f>
        <v>22420</v>
      </c>
      <c r="Z758" s="1424">
        <v>239</v>
      </c>
      <c r="AA758" s="1393">
        <v>6</v>
      </c>
      <c r="AB758" s="1393">
        <f>Z758*AA758</f>
        <v>1434</v>
      </c>
      <c r="AE758" s="1577">
        <f>H758+K758+N758+Q758+T758+W758+Z758</f>
        <v>478</v>
      </c>
      <c r="AF758" s="1578">
        <f>J758+M758+P758+S758+V758+Y758+AB758</f>
        <v>55174</v>
      </c>
      <c r="AG758" s="1579"/>
      <c r="AH758" s="763" t="s">
        <v>2388</v>
      </c>
    </row>
    <row r="759" spans="1:56" s="367" customFormat="1" ht="46.5" customHeight="1" x14ac:dyDescent="0.25">
      <c r="A759" s="870">
        <v>69</v>
      </c>
      <c r="B759" s="1379" t="s">
        <v>2470</v>
      </c>
      <c r="C759" s="1379" t="s">
        <v>101</v>
      </c>
      <c r="D759" s="1382" t="s">
        <v>340</v>
      </c>
      <c r="E759" s="1423">
        <v>46074</v>
      </c>
      <c r="F759" s="1423">
        <v>46121</v>
      </c>
      <c r="G759" s="1422" t="s">
        <v>1580</v>
      </c>
      <c r="H759" s="1424"/>
      <c r="I759" s="1394"/>
      <c r="J759" s="1393"/>
      <c r="K759" s="1424"/>
      <c r="L759" s="1394"/>
      <c r="M759" s="1393"/>
      <c r="N759" s="1424"/>
      <c r="O759" s="1394"/>
      <c r="P759" s="1462"/>
      <c r="Q759" s="1424">
        <v>9</v>
      </c>
      <c r="R759" s="1385">
        <v>190</v>
      </c>
      <c r="S759" s="1386">
        <f>Q759*R759</f>
        <v>1710</v>
      </c>
      <c r="T759" s="1424">
        <v>9</v>
      </c>
      <c r="U759" s="1385">
        <v>190</v>
      </c>
      <c r="V759" s="1386">
        <f>T759*U759</f>
        <v>1710</v>
      </c>
      <c r="W759" s="1424">
        <v>9</v>
      </c>
      <c r="X759" s="1385">
        <v>190</v>
      </c>
      <c r="Y759" s="1386">
        <f>W759*X759</f>
        <v>1710</v>
      </c>
      <c r="Z759" s="1424">
        <v>27</v>
      </c>
      <c r="AA759" s="1386">
        <v>6</v>
      </c>
      <c r="AB759" s="1386">
        <f>Z759*AA759</f>
        <v>162</v>
      </c>
      <c r="AE759" s="539">
        <f>H759+K759+N759+Q759+T759+W759+Z759</f>
        <v>54</v>
      </c>
      <c r="AF759" s="540">
        <f>J759+M759+P759+S759+V759+Y759+AB759</f>
        <v>5292</v>
      </c>
      <c r="AG759" s="872"/>
      <c r="AH759" s="367" t="s">
        <v>2468</v>
      </c>
      <c r="AO759" s="533"/>
      <c r="AP759" s="315"/>
      <c r="AQ759" s="315"/>
      <c r="AR759" s="315"/>
      <c r="AS759" s="315"/>
      <c r="AT759" s="315"/>
      <c r="AU759" s="315"/>
      <c r="AV759" s="315"/>
      <c r="AW759" s="315"/>
      <c r="AX759" s="315"/>
      <c r="AY759" s="315"/>
      <c r="AZ759" s="315"/>
      <c r="BA759" s="315"/>
      <c r="BB759" s="413"/>
    </row>
    <row r="760" spans="1:56" s="790" customFormat="1" ht="34.5" customHeight="1" x14ac:dyDescent="0.25">
      <c r="A760" s="321"/>
      <c r="B760" s="543" t="s">
        <v>882</v>
      </c>
      <c r="C760" s="300"/>
      <c r="D760" s="1706"/>
      <c r="E760" s="1043"/>
      <c r="F760" s="1043"/>
      <c r="G760" s="1596"/>
      <c r="H760" s="324"/>
      <c r="I760" s="301"/>
      <c r="J760" s="276"/>
      <c r="K760" s="324"/>
      <c r="L760" s="301"/>
      <c r="M760" s="276"/>
      <c r="N760" s="324"/>
      <c r="O760" s="301"/>
      <c r="P760" s="302"/>
      <c r="Q760" s="324"/>
      <c r="R760" s="487"/>
      <c r="S760" s="1251"/>
      <c r="T760" s="324"/>
      <c r="U760" s="487"/>
      <c r="V760" s="1251"/>
      <c r="W760" s="324"/>
      <c r="X760" s="487"/>
      <c r="Y760" s="1251"/>
      <c r="Z760" s="324"/>
      <c r="AA760" s="1251"/>
      <c r="AB760" s="1251"/>
      <c r="AC760" s="486"/>
      <c r="AD760" s="540"/>
      <c r="AE760" s="276"/>
      <c r="AF760" s="1016"/>
      <c r="AI760" s="1021"/>
      <c r="AJ760" s="934"/>
      <c r="AK760" s="934"/>
      <c r="AL760" s="934"/>
      <c r="AM760" s="934"/>
      <c r="AN760" s="934"/>
      <c r="AO760" s="934"/>
      <c r="AP760" s="934"/>
      <c r="AQ760" s="934"/>
      <c r="AR760" s="934"/>
      <c r="AS760" s="934"/>
      <c r="AT760" s="934"/>
      <c r="AU760" s="934"/>
      <c r="AV760" s="934"/>
      <c r="AW760" s="934"/>
      <c r="AX760" s="934"/>
      <c r="AY760" s="934"/>
      <c r="AZ760" s="934"/>
      <c r="BA760" s="934"/>
      <c r="BB760" s="934"/>
      <c r="BC760" s="934"/>
      <c r="BD760" s="1031"/>
    </row>
    <row r="761" spans="1:56" s="790" customFormat="1" ht="46.5" customHeight="1" x14ac:dyDescent="0.25">
      <c r="A761" s="1255">
        <v>490</v>
      </c>
      <c r="B761" s="261" t="s">
        <v>2547</v>
      </c>
      <c r="C761" s="261" t="s">
        <v>100</v>
      </c>
      <c r="D761" s="1690" t="s">
        <v>340</v>
      </c>
      <c r="E761" s="953">
        <v>46164</v>
      </c>
      <c r="F761" s="953">
        <v>46166</v>
      </c>
      <c r="G761" s="1588" t="s">
        <v>2193</v>
      </c>
      <c r="H761" s="538">
        <v>1</v>
      </c>
      <c r="I761" s="266">
        <v>4100</v>
      </c>
      <c r="J761" s="252">
        <f t="shared" ref="J761:J774" si="309">H761*I761</f>
        <v>4100</v>
      </c>
      <c r="K761" s="538">
        <v>1</v>
      </c>
      <c r="L761" s="266">
        <v>3350</v>
      </c>
      <c r="M761" s="781">
        <f t="shared" ref="M761:M774" si="310">K761*L761</f>
        <v>3350</v>
      </c>
      <c r="N761" s="538">
        <v>1</v>
      </c>
      <c r="O761" s="266">
        <v>3000</v>
      </c>
      <c r="P761" s="265">
        <f t="shared" ref="P761:P774" si="311">N761*O761</f>
        <v>3000</v>
      </c>
      <c r="Q761" s="538">
        <v>4</v>
      </c>
      <c r="R761" s="1255">
        <v>190</v>
      </c>
      <c r="S761" s="1261">
        <f t="shared" ref="S761:S774" si="312">Q761*R761</f>
        <v>760</v>
      </c>
      <c r="T761" s="538">
        <v>4</v>
      </c>
      <c r="U761" s="1255">
        <v>190</v>
      </c>
      <c r="V761" s="1261">
        <f t="shared" ref="V761:V774" si="313">T761*U761</f>
        <v>760</v>
      </c>
      <c r="W761" s="538">
        <v>4</v>
      </c>
      <c r="X761" s="1255">
        <v>190</v>
      </c>
      <c r="Y761" s="1261">
        <f t="shared" ref="Y761:Y774" si="314">W761*X761</f>
        <v>760</v>
      </c>
      <c r="Z761" s="538">
        <v>12</v>
      </c>
      <c r="AA761" s="1261">
        <v>6</v>
      </c>
      <c r="AB761" s="1261">
        <f t="shared" ref="AB761:AB774" si="315">Z761*AA761</f>
        <v>72</v>
      </c>
      <c r="AC761" s="554">
        <f t="shared" ref="AC761:AC774" si="316">H761+K761+N761+Q761+T761+W761+Z761</f>
        <v>27</v>
      </c>
      <c r="AD761" s="540">
        <f t="shared" ref="AD761:AD774" si="317">J761+M761+P761+S761+V761+Y761+AB761</f>
        <v>12802</v>
      </c>
      <c r="AE761" s="1226"/>
      <c r="AF761" s="1031">
        <v>12</v>
      </c>
      <c r="AI761" s="1021"/>
      <c r="AJ761" s="934"/>
      <c r="AK761" s="934"/>
      <c r="AL761" s="934"/>
      <c r="AM761" s="934"/>
      <c r="AN761" s="934"/>
      <c r="AO761" s="934"/>
      <c r="AP761" s="934"/>
      <c r="AQ761" s="934"/>
      <c r="AR761" s="934"/>
      <c r="AS761" s="934"/>
      <c r="AT761" s="934"/>
      <c r="AU761" s="934"/>
      <c r="AV761" s="934"/>
      <c r="AW761" s="934"/>
      <c r="AX761" s="934"/>
      <c r="AY761" s="934"/>
      <c r="AZ761" s="934"/>
      <c r="BA761" s="934"/>
      <c r="BB761" s="934"/>
      <c r="BC761" s="934"/>
      <c r="BD761" s="1031"/>
    </row>
    <row r="762" spans="1:56" s="790" customFormat="1" ht="46.5" customHeight="1" x14ac:dyDescent="0.25">
      <c r="A762" s="560">
        <v>491</v>
      </c>
      <c r="B762" s="261" t="s">
        <v>1888</v>
      </c>
      <c r="C762" s="261" t="s">
        <v>100</v>
      </c>
      <c r="D762" s="1690" t="s">
        <v>340</v>
      </c>
      <c r="E762" s="953">
        <v>46142</v>
      </c>
      <c r="F762" s="953">
        <v>46145</v>
      </c>
      <c r="G762" s="1588" t="s">
        <v>1409</v>
      </c>
      <c r="H762" s="538">
        <v>1</v>
      </c>
      <c r="I762" s="266">
        <v>4100</v>
      </c>
      <c r="J762" s="252">
        <f t="shared" si="309"/>
        <v>4100</v>
      </c>
      <c r="K762" s="538">
        <v>1</v>
      </c>
      <c r="L762" s="266">
        <v>3350</v>
      </c>
      <c r="M762" s="781">
        <f t="shared" si="310"/>
        <v>3350</v>
      </c>
      <c r="N762" s="538">
        <v>1</v>
      </c>
      <c r="O762" s="266">
        <v>3000</v>
      </c>
      <c r="P762" s="265">
        <f t="shared" si="311"/>
        <v>3000</v>
      </c>
      <c r="Q762" s="538">
        <v>6</v>
      </c>
      <c r="R762" s="1255">
        <v>190</v>
      </c>
      <c r="S762" s="1261">
        <f t="shared" si="312"/>
        <v>1140</v>
      </c>
      <c r="T762" s="538">
        <v>6</v>
      </c>
      <c r="U762" s="1255">
        <v>190</v>
      </c>
      <c r="V762" s="1261">
        <f t="shared" si="313"/>
        <v>1140</v>
      </c>
      <c r="W762" s="538">
        <v>6</v>
      </c>
      <c r="X762" s="1255">
        <v>190</v>
      </c>
      <c r="Y762" s="1261">
        <f t="shared" si="314"/>
        <v>1140</v>
      </c>
      <c r="Z762" s="538">
        <v>18</v>
      </c>
      <c r="AA762" s="1261">
        <v>6</v>
      </c>
      <c r="AB762" s="1261">
        <f t="shared" si="315"/>
        <v>108</v>
      </c>
      <c r="AC762" s="554">
        <f t="shared" si="316"/>
        <v>39</v>
      </c>
      <c r="AD762" s="540">
        <f t="shared" si="317"/>
        <v>13978</v>
      </c>
      <c r="AE762" s="1226"/>
      <c r="AF762" s="1031">
        <v>18</v>
      </c>
      <c r="AI762" s="1021"/>
      <c r="AJ762" s="934"/>
      <c r="AK762" s="934"/>
      <c r="AL762" s="934"/>
      <c r="AM762" s="934"/>
      <c r="AN762" s="934"/>
      <c r="AO762" s="934"/>
      <c r="AP762" s="934"/>
      <c r="AQ762" s="934"/>
      <c r="AR762" s="934"/>
      <c r="AS762" s="934"/>
      <c r="AT762" s="934"/>
      <c r="AU762" s="934"/>
      <c r="AV762" s="934"/>
      <c r="AW762" s="934"/>
      <c r="AX762" s="934"/>
      <c r="AY762" s="934"/>
      <c r="AZ762" s="934"/>
      <c r="BA762" s="934"/>
      <c r="BB762" s="934"/>
      <c r="BC762" s="934"/>
      <c r="BD762" s="1031"/>
    </row>
    <row r="763" spans="1:56" s="790" customFormat="1" ht="54" customHeight="1" x14ac:dyDescent="0.25">
      <c r="A763" s="1255">
        <v>492</v>
      </c>
      <c r="B763" s="261" t="s">
        <v>1598</v>
      </c>
      <c r="C763" s="261" t="s">
        <v>100</v>
      </c>
      <c r="D763" s="1690" t="s">
        <v>340</v>
      </c>
      <c r="E763" s="953">
        <v>46157</v>
      </c>
      <c r="F763" s="953">
        <v>46159</v>
      </c>
      <c r="G763" s="1588" t="s">
        <v>2193</v>
      </c>
      <c r="H763" s="538">
        <v>1</v>
      </c>
      <c r="I763" s="266">
        <v>4100</v>
      </c>
      <c r="J763" s="252">
        <f t="shared" si="309"/>
        <v>4100</v>
      </c>
      <c r="K763" s="538">
        <v>1</v>
      </c>
      <c r="L763" s="266">
        <v>3350</v>
      </c>
      <c r="M763" s="781">
        <f t="shared" si="310"/>
        <v>3350</v>
      </c>
      <c r="N763" s="538">
        <v>1</v>
      </c>
      <c r="O763" s="266">
        <v>3000</v>
      </c>
      <c r="P763" s="265">
        <f t="shared" si="311"/>
        <v>3000</v>
      </c>
      <c r="Q763" s="538">
        <v>4</v>
      </c>
      <c r="R763" s="1255">
        <v>190</v>
      </c>
      <c r="S763" s="1261">
        <f t="shared" si="312"/>
        <v>760</v>
      </c>
      <c r="T763" s="538">
        <v>4</v>
      </c>
      <c r="U763" s="1255">
        <v>190</v>
      </c>
      <c r="V763" s="1261">
        <f t="shared" si="313"/>
        <v>760</v>
      </c>
      <c r="W763" s="538">
        <v>4</v>
      </c>
      <c r="X763" s="1255">
        <v>190</v>
      </c>
      <c r="Y763" s="1261">
        <f t="shared" si="314"/>
        <v>760</v>
      </c>
      <c r="Z763" s="538">
        <v>24</v>
      </c>
      <c r="AA763" s="1261">
        <v>6</v>
      </c>
      <c r="AB763" s="1261">
        <f t="shared" si="315"/>
        <v>144</v>
      </c>
      <c r="AC763" s="554">
        <f t="shared" si="316"/>
        <v>39</v>
      </c>
      <c r="AD763" s="540">
        <f t="shared" si="317"/>
        <v>12874</v>
      </c>
      <c r="AE763" s="1226"/>
      <c r="AF763" s="1031">
        <v>12</v>
      </c>
      <c r="AI763" s="1021"/>
      <c r="AJ763" s="934"/>
      <c r="AK763" s="934"/>
      <c r="AL763" s="934"/>
      <c r="AM763" s="934"/>
      <c r="AN763" s="934"/>
      <c r="AO763" s="934"/>
      <c r="AP763" s="934"/>
      <c r="AQ763" s="934"/>
      <c r="AR763" s="934"/>
      <c r="AS763" s="934"/>
      <c r="AT763" s="934"/>
      <c r="AU763" s="934"/>
      <c r="AV763" s="934"/>
      <c r="AW763" s="934"/>
      <c r="AX763" s="934"/>
      <c r="AY763" s="934"/>
      <c r="AZ763" s="934"/>
      <c r="BA763" s="934"/>
      <c r="BB763" s="934"/>
      <c r="BC763" s="934"/>
      <c r="BD763" s="1031"/>
    </row>
    <row r="764" spans="1:56" s="790" customFormat="1" ht="46.5" customHeight="1" x14ac:dyDescent="0.25">
      <c r="A764" s="560">
        <v>493</v>
      </c>
      <c r="B764" s="261" t="s">
        <v>2546</v>
      </c>
      <c r="C764" s="261" t="s">
        <v>102</v>
      </c>
      <c r="D764" s="1690" t="s">
        <v>340</v>
      </c>
      <c r="E764" s="953">
        <v>46115</v>
      </c>
      <c r="F764" s="953">
        <v>46117</v>
      </c>
      <c r="G764" s="1588" t="s">
        <v>1409</v>
      </c>
      <c r="H764" s="538">
        <v>1</v>
      </c>
      <c r="I764" s="266">
        <v>3400</v>
      </c>
      <c r="J764" s="252">
        <f t="shared" si="309"/>
        <v>3400</v>
      </c>
      <c r="K764" s="538">
        <v>1</v>
      </c>
      <c r="L764" s="266">
        <v>3000</v>
      </c>
      <c r="M764" s="781">
        <f t="shared" si="310"/>
        <v>3000</v>
      </c>
      <c r="N764" s="538">
        <v>1</v>
      </c>
      <c r="O764" s="1255">
        <v>2900</v>
      </c>
      <c r="P764" s="265">
        <f t="shared" si="311"/>
        <v>2900</v>
      </c>
      <c r="Q764" s="538">
        <v>6</v>
      </c>
      <c r="R764" s="1255">
        <v>190</v>
      </c>
      <c r="S764" s="1261">
        <f t="shared" si="312"/>
        <v>1140</v>
      </c>
      <c r="T764" s="538">
        <v>6</v>
      </c>
      <c r="U764" s="1255">
        <v>190</v>
      </c>
      <c r="V764" s="1261">
        <f t="shared" si="313"/>
        <v>1140</v>
      </c>
      <c r="W764" s="538">
        <v>6</v>
      </c>
      <c r="X764" s="1255">
        <v>190</v>
      </c>
      <c r="Y764" s="1261">
        <f t="shared" si="314"/>
        <v>1140</v>
      </c>
      <c r="Z764" s="538">
        <v>18</v>
      </c>
      <c r="AA764" s="1261">
        <v>6</v>
      </c>
      <c r="AB764" s="1261">
        <f t="shared" si="315"/>
        <v>108</v>
      </c>
      <c r="AC764" s="554">
        <f t="shared" si="316"/>
        <v>39</v>
      </c>
      <c r="AD764" s="540">
        <f t="shared" si="317"/>
        <v>12828</v>
      </c>
      <c r="AE764" s="1226"/>
      <c r="AF764" s="1031">
        <v>18</v>
      </c>
      <c r="AI764" s="1021"/>
      <c r="AJ764" s="934"/>
      <c r="AK764" s="934"/>
      <c r="AL764" s="934"/>
      <c r="AM764" s="934"/>
      <c r="AN764" s="934"/>
      <c r="AO764" s="934"/>
      <c r="AP764" s="934"/>
      <c r="AQ764" s="934"/>
      <c r="AR764" s="934"/>
      <c r="AS764" s="934"/>
      <c r="AT764" s="934"/>
      <c r="AU764" s="934"/>
      <c r="AV764" s="934"/>
      <c r="AW764" s="934"/>
      <c r="AX764" s="934"/>
      <c r="AY764" s="934"/>
      <c r="AZ764" s="934"/>
      <c r="BA764" s="934"/>
      <c r="BB764" s="934"/>
      <c r="BC764" s="934"/>
      <c r="BD764" s="1031"/>
    </row>
    <row r="765" spans="1:56" s="790" customFormat="1" ht="46.5" customHeight="1" x14ac:dyDescent="0.25">
      <c r="A765" s="1255">
        <v>494</v>
      </c>
      <c r="B765" s="261" t="s">
        <v>2552</v>
      </c>
      <c r="C765" s="261" t="s">
        <v>102</v>
      </c>
      <c r="D765" s="1690" t="s">
        <v>340</v>
      </c>
      <c r="E765" s="953">
        <v>46332</v>
      </c>
      <c r="F765" s="953">
        <v>46334</v>
      </c>
      <c r="G765" s="1588" t="s">
        <v>1409</v>
      </c>
      <c r="H765" s="538">
        <v>1</v>
      </c>
      <c r="I765" s="266">
        <v>3400</v>
      </c>
      <c r="J765" s="252">
        <f t="shared" si="309"/>
        <v>3400</v>
      </c>
      <c r="K765" s="538">
        <v>1</v>
      </c>
      <c r="L765" s="266">
        <v>3000</v>
      </c>
      <c r="M765" s="781">
        <f t="shared" si="310"/>
        <v>3000</v>
      </c>
      <c r="N765" s="538">
        <v>1</v>
      </c>
      <c r="O765" s="1255">
        <v>2900</v>
      </c>
      <c r="P765" s="265">
        <f t="shared" si="311"/>
        <v>2900</v>
      </c>
      <c r="Q765" s="538">
        <v>6</v>
      </c>
      <c r="R765" s="1255">
        <v>190</v>
      </c>
      <c r="S765" s="1261">
        <f t="shared" si="312"/>
        <v>1140</v>
      </c>
      <c r="T765" s="538">
        <v>6</v>
      </c>
      <c r="U765" s="1255">
        <v>190</v>
      </c>
      <c r="V765" s="1261">
        <f t="shared" si="313"/>
        <v>1140</v>
      </c>
      <c r="W765" s="538">
        <v>6</v>
      </c>
      <c r="X765" s="1255">
        <v>190</v>
      </c>
      <c r="Y765" s="1261">
        <f t="shared" si="314"/>
        <v>1140</v>
      </c>
      <c r="Z765" s="538">
        <v>18</v>
      </c>
      <c r="AA765" s="1261">
        <v>6</v>
      </c>
      <c r="AB765" s="1261">
        <f t="shared" si="315"/>
        <v>108</v>
      </c>
      <c r="AC765" s="554">
        <f t="shared" si="316"/>
        <v>39</v>
      </c>
      <c r="AD765" s="540">
        <f t="shared" si="317"/>
        <v>12828</v>
      </c>
      <c r="AE765" s="1226"/>
      <c r="AF765" s="1031"/>
      <c r="AI765" s="1021"/>
      <c r="AJ765" s="934"/>
      <c r="AK765" s="934"/>
      <c r="AL765" s="934"/>
      <c r="AM765" s="934"/>
      <c r="AN765" s="934"/>
      <c r="AO765" s="934"/>
      <c r="AP765" s="934"/>
      <c r="AQ765" s="934"/>
      <c r="AR765" s="934"/>
      <c r="AS765" s="934"/>
      <c r="AT765" s="934"/>
      <c r="AU765" s="934"/>
      <c r="AV765" s="934"/>
      <c r="AW765" s="934"/>
      <c r="AX765" s="934"/>
      <c r="AY765" s="934"/>
      <c r="AZ765" s="934"/>
      <c r="BA765" s="934"/>
      <c r="BB765" s="934"/>
      <c r="BC765" s="934"/>
      <c r="BD765" s="1031"/>
    </row>
    <row r="766" spans="1:56" s="790" customFormat="1" ht="46.5" customHeight="1" x14ac:dyDescent="0.25">
      <c r="A766" s="560">
        <v>495</v>
      </c>
      <c r="B766" s="261" t="s">
        <v>2548</v>
      </c>
      <c r="C766" s="261" t="s">
        <v>100</v>
      </c>
      <c r="D766" s="1690" t="s">
        <v>340</v>
      </c>
      <c r="E766" s="953">
        <v>46200</v>
      </c>
      <c r="F766" s="953">
        <v>46202</v>
      </c>
      <c r="G766" s="1588" t="s">
        <v>2597</v>
      </c>
      <c r="H766" s="538">
        <v>1</v>
      </c>
      <c r="I766" s="266">
        <v>4100</v>
      </c>
      <c r="J766" s="252">
        <f t="shared" si="309"/>
        <v>4100</v>
      </c>
      <c r="K766" s="538">
        <v>1</v>
      </c>
      <c r="L766" s="266">
        <v>3350</v>
      </c>
      <c r="M766" s="781">
        <f t="shared" si="310"/>
        <v>3350</v>
      </c>
      <c r="N766" s="538">
        <v>1</v>
      </c>
      <c r="O766" s="266">
        <v>3000</v>
      </c>
      <c r="P766" s="265">
        <f t="shared" si="311"/>
        <v>3000</v>
      </c>
      <c r="Q766" s="538">
        <v>4</v>
      </c>
      <c r="R766" s="1255">
        <v>190</v>
      </c>
      <c r="S766" s="1261">
        <f t="shared" si="312"/>
        <v>760</v>
      </c>
      <c r="T766" s="538">
        <v>4</v>
      </c>
      <c r="U766" s="1255">
        <v>190</v>
      </c>
      <c r="V766" s="1261">
        <f t="shared" si="313"/>
        <v>760</v>
      </c>
      <c r="W766" s="538">
        <v>4</v>
      </c>
      <c r="X766" s="1255">
        <v>190</v>
      </c>
      <c r="Y766" s="1261">
        <f t="shared" si="314"/>
        <v>760</v>
      </c>
      <c r="Z766" s="538">
        <v>12</v>
      </c>
      <c r="AA766" s="1261">
        <v>6</v>
      </c>
      <c r="AB766" s="1261">
        <f t="shared" si="315"/>
        <v>72</v>
      </c>
      <c r="AC766" s="554">
        <f t="shared" si="316"/>
        <v>27</v>
      </c>
      <c r="AD766" s="540">
        <f t="shared" si="317"/>
        <v>12802</v>
      </c>
      <c r="AE766" s="1226"/>
      <c r="AF766" s="1031"/>
      <c r="AI766" s="1021"/>
      <c r="AJ766" s="934"/>
      <c r="AK766" s="934"/>
      <c r="AL766" s="934"/>
      <c r="AM766" s="934"/>
      <c r="AN766" s="934"/>
      <c r="AO766" s="934"/>
      <c r="AP766" s="934"/>
      <c r="AQ766" s="934"/>
      <c r="AR766" s="934"/>
      <c r="AS766" s="934"/>
      <c r="AT766" s="934"/>
      <c r="AU766" s="934"/>
      <c r="AV766" s="934"/>
      <c r="AW766" s="934"/>
      <c r="AX766" s="934"/>
      <c r="AY766" s="934"/>
      <c r="AZ766" s="934"/>
      <c r="BA766" s="934"/>
      <c r="BB766" s="934"/>
      <c r="BC766" s="934"/>
      <c r="BD766" s="1031"/>
    </row>
    <row r="767" spans="1:56" s="790" customFormat="1" ht="46.5" customHeight="1" x14ac:dyDescent="0.25">
      <c r="A767" s="1255">
        <v>496</v>
      </c>
      <c r="B767" s="261" t="s">
        <v>1889</v>
      </c>
      <c r="C767" s="261" t="s">
        <v>100</v>
      </c>
      <c r="D767" s="1690" t="s">
        <v>340</v>
      </c>
      <c r="E767" s="953">
        <v>46199</v>
      </c>
      <c r="F767" s="953">
        <v>46201</v>
      </c>
      <c r="G767" s="1588" t="s">
        <v>2598</v>
      </c>
      <c r="H767" s="538">
        <v>1</v>
      </c>
      <c r="I767" s="266">
        <v>4100</v>
      </c>
      <c r="J767" s="252">
        <f t="shared" si="309"/>
        <v>4100</v>
      </c>
      <c r="K767" s="538">
        <v>1</v>
      </c>
      <c r="L767" s="266">
        <v>3350</v>
      </c>
      <c r="M767" s="781">
        <f t="shared" si="310"/>
        <v>3350</v>
      </c>
      <c r="N767" s="538">
        <v>1</v>
      </c>
      <c r="O767" s="266">
        <v>3000</v>
      </c>
      <c r="P767" s="265">
        <f t="shared" si="311"/>
        <v>3000</v>
      </c>
      <c r="Q767" s="538">
        <v>6</v>
      </c>
      <c r="R767" s="1255">
        <v>190</v>
      </c>
      <c r="S767" s="1261">
        <f t="shared" si="312"/>
        <v>1140</v>
      </c>
      <c r="T767" s="538">
        <v>6</v>
      </c>
      <c r="U767" s="1255">
        <v>190</v>
      </c>
      <c r="V767" s="1261">
        <f t="shared" si="313"/>
        <v>1140</v>
      </c>
      <c r="W767" s="538">
        <v>6</v>
      </c>
      <c r="X767" s="1255">
        <v>190</v>
      </c>
      <c r="Y767" s="1261">
        <f t="shared" si="314"/>
        <v>1140</v>
      </c>
      <c r="Z767" s="538">
        <v>18</v>
      </c>
      <c r="AA767" s="1261">
        <v>6</v>
      </c>
      <c r="AB767" s="1261">
        <f t="shared" si="315"/>
        <v>108</v>
      </c>
      <c r="AC767" s="554">
        <f t="shared" si="316"/>
        <v>39</v>
      </c>
      <c r="AD767" s="540">
        <f t="shared" si="317"/>
        <v>13978</v>
      </c>
      <c r="AE767" s="1226"/>
      <c r="AF767" s="1031"/>
      <c r="AI767" s="1021"/>
      <c r="AJ767" s="934"/>
      <c r="AK767" s="934"/>
      <c r="AL767" s="934"/>
      <c r="AM767" s="934"/>
      <c r="AN767" s="934"/>
      <c r="AO767" s="934"/>
      <c r="AP767" s="934"/>
      <c r="AQ767" s="934"/>
      <c r="AR767" s="934"/>
      <c r="AS767" s="934"/>
      <c r="AT767" s="934"/>
      <c r="AU767" s="934"/>
      <c r="AV767" s="934"/>
      <c r="AW767" s="934"/>
      <c r="AX767" s="934"/>
      <c r="AY767" s="934"/>
      <c r="AZ767" s="934"/>
      <c r="BA767" s="934"/>
      <c r="BB767" s="934"/>
      <c r="BC767" s="934"/>
      <c r="BD767" s="1031"/>
    </row>
    <row r="768" spans="1:56" s="790" customFormat="1" ht="46.5" customHeight="1" x14ac:dyDescent="0.25">
      <c r="A768" s="560">
        <v>497</v>
      </c>
      <c r="B768" s="261" t="s">
        <v>1599</v>
      </c>
      <c r="C768" s="261" t="s">
        <v>99</v>
      </c>
      <c r="D768" s="1690" t="s">
        <v>1054</v>
      </c>
      <c r="E768" s="953">
        <v>46278</v>
      </c>
      <c r="F768" s="953">
        <v>46278</v>
      </c>
      <c r="G768" s="1588" t="s">
        <v>2549</v>
      </c>
      <c r="H768" s="538">
        <v>1</v>
      </c>
      <c r="I768" s="266">
        <v>3400</v>
      </c>
      <c r="J768" s="252">
        <f t="shared" si="309"/>
        <v>3400</v>
      </c>
      <c r="K768" s="538">
        <v>1</v>
      </c>
      <c r="L768" s="266">
        <v>3000</v>
      </c>
      <c r="M768" s="781">
        <f t="shared" si="310"/>
        <v>3000</v>
      </c>
      <c r="N768" s="538">
        <v>1</v>
      </c>
      <c r="O768" s="1255">
        <v>2900</v>
      </c>
      <c r="P768" s="265">
        <f t="shared" si="311"/>
        <v>2900</v>
      </c>
      <c r="Q768" s="538">
        <v>4</v>
      </c>
      <c r="R768" s="1255">
        <v>190</v>
      </c>
      <c r="S768" s="1261">
        <f t="shared" si="312"/>
        <v>760</v>
      </c>
      <c r="T768" s="538">
        <v>4</v>
      </c>
      <c r="U768" s="1255">
        <v>190</v>
      </c>
      <c r="V768" s="1261">
        <f t="shared" si="313"/>
        <v>760</v>
      </c>
      <c r="W768" s="538">
        <v>4</v>
      </c>
      <c r="X768" s="1255">
        <v>190</v>
      </c>
      <c r="Y768" s="1261">
        <f t="shared" si="314"/>
        <v>760</v>
      </c>
      <c r="Z768" s="538">
        <v>12</v>
      </c>
      <c r="AA768" s="1261">
        <v>6</v>
      </c>
      <c r="AB768" s="1261">
        <f t="shared" si="315"/>
        <v>72</v>
      </c>
      <c r="AC768" s="554">
        <f t="shared" si="316"/>
        <v>27</v>
      </c>
      <c r="AD768" s="540">
        <f t="shared" si="317"/>
        <v>11652</v>
      </c>
      <c r="AE768" s="1226"/>
      <c r="AF768" s="1031"/>
      <c r="AI768" s="1021"/>
      <c r="AJ768" s="934"/>
      <c r="AK768" s="934"/>
      <c r="AL768" s="934"/>
      <c r="AM768" s="934"/>
      <c r="AN768" s="934"/>
      <c r="AO768" s="934"/>
      <c r="AP768" s="934"/>
      <c r="AQ768" s="934"/>
      <c r="AR768" s="934"/>
      <c r="AS768" s="934"/>
      <c r="AT768" s="934"/>
      <c r="AU768" s="934"/>
      <c r="AV768" s="934"/>
      <c r="AW768" s="934"/>
      <c r="AX768" s="934"/>
      <c r="AY768" s="934"/>
      <c r="AZ768" s="934"/>
      <c r="BA768" s="934"/>
      <c r="BB768" s="934"/>
      <c r="BC768" s="934"/>
      <c r="BD768" s="1031"/>
    </row>
    <row r="769" spans="1:56" s="790" customFormat="1" ht="46.5" customHeight="1" x14ac:dyDescent="0.25">
      <c r="A769" s="1255">
        <v>498</v>
      </c>
      <c r="B769" s="261" t="s">
        <v>1600</v>
      </c>
      <c r="C769" s="261" t="s">
        <v>101</v>
      </c>
      <c r="D769" s="1690" t="s">
        <v>340</v>
      </c>
      <c r="E769" s="953">
        <v>46290</v>
      </c>
      <c r="F769" s="953">
        <v>46292</v>
      </c>
      <c r="G769" s="1588" t="s">
        <v>2193</v>
      </c>
      <c r="H769" s="538">
        <v>1</v>
      </c>
      <c r="I769" s="266">
        <v>4100</v>
      </c>
      <c r="J769" s="252">
        <f t="shared" si="309"/>
        <v>4100</v>
      </c>
      <c r="K769" s="538">
        <v>1</v>
      </c>
      <c r="L769" s="266">
        <v>3350</v>
      </c>
      <c r="M769" s="781">
        <f t="shared" si="310"/>
        <v>3350</v>
      </c>
      <c r="N769" s="538">
        <v>1</v>
      </c>
      <c r="O769" s="266">
        <v>2900</v>
      </c>
      <c r="P769" s="265">
        <f t="shared" si="311"/>
        <v>2900</v>
      </c>
      <c r="Q769" s="538">
        <v>4</v>
      </c>
      <c r="R769" s="1255">
        <v>190</v>
      </c>
      <c r="S769" s="1261">
        <f t="shared" si="312"/>
        <v>760</v>
      </c>
      <c r="T769" s="538">
        <v>4</v>
      </c>
      <c r="U769" s="1255">
        <v>190</v>
      </c>
      <c r="V769" s="1261">
        <f t="shared" si="313"/>
        <v>760</v>
      </c>
      <c r="W769" s="538">
        <v>4</v>
      </c>
      <c r="X769" s="1255">
        <v>190</v>
      </c>
      <c r="Y769" s="1261">
        <f t="shared" si="314"/>
        <v>760</v>
      </c>
      <c r="Z769" s="538">
        <v>12</v>
      </c>
      <c r="AA769" s="1261">
        <v>6</v>
      </c>
      <c r="AB769" s="1261">
        <f t="shared" si="315"/>
        <v>72</v>
      </c>
      <c r="AC769" s="554">
        <f t="shared" si="316"/>
        <v>27</v>
      </c>
      <c r="AD769" s="540">
        <f t="shared" si="317"/>
        <v>12702</v>
      </c>
      <c r="AE769" s="1226"/>
      <c r="AF769" s="1031"/>
      <c r="AI769" s="1021"/>
      <c r="AJ769" s="934"/>
      <c r="AK769" s="934"/>
      <c r="AL769" s="934"/>
      <c r="AM769" s="934"/>
      <c r="AN769" s="934"/>
      <c r="AO769" s="934"/>
      <c r="AP769" s="934"/>
      <c r="AQ769" s="934"/>
      <c r="AR769" s="934"/>
      <c r="AS769" s="934"/>
      <c r="AT769" s="934"/>
      <c r="AU769" s="934"/>
      <c r="AV769" s="934"/>
      <c r="AW769" s="934"/>
      <c r="AX769" s="934"/>
      <c r="AY769" s="934"/>
      <c r="AZ769" s="934"/>
      <c r="BA769" s="934"/>
      <c r="BB769" s="934"/>
      <c r="BC769" s="934"/>
      <c r="BD769" s="1031"/>
    </row>
    <row r="770" spans="1:56" s="790" customFormat="1" ht="46.5" customHeight="1" x14ac:dyDescent="0.25">
      <c r="A770" s="560">
        <v>499</v>
      </c>
      <c r="B770" s="261" t="s">
        <v>2550</v>
      </c>
      <c r="C770" s="261" t="s">
        <v>101</v>
      </c>
      <c r="D770" s="1690" t="s">
        <v>340</v>
      </c>
      <c r="E770" s="953">
        <v>46283</v>
      </c>
      <c r="F770" s="953">
        <v>46285</v>
      </c>
      <c r="G770" s="1588" t="s">
        <v>2551</v>
      </c>
      <c r="H770" s="538">
        <v>1</v>
      </c>
      <c r="I770" s="266">
        <v>4100</v>
      </c>
      <c r="J770" s="252">
        <f t="shared" si="309"/>
        <v>4100</v>
      </c>
      <c r="K770" s="538">
        <v>1</v>
      </c>
      <c r="L770" s="266">
        <v>3350</v>
      </c>
      <c r="M770" s="781">
        <f t="shared" si="310"/>
        <v>3350</v>
      </c>
      <c r="N770" s="538">
        <v>1</v>
      </c>
      <c r="O770" s="266">
        <v>2900</v>
      </c>
      <c r="P770" s="265">
        <f t="shared" si="311"/>
        <v>2900</v>
      </c>
      <c r="Q770" s="538">
        <v>4</v>
      </c>
      <c r="R770" s="1255">
        <v>190</v>
      </c>
      <c r="S770" s="1261">
        <f t="shared" si="312"/>
        <v>760</v>
      </c>
      <c r="T770" s="538">
        <v>4</v>
      </c>
      <c r="U770" s="1255">
        <v>190</v>
      </c>
      <c r="V770" s="1261">
        <f t="shared" si="313"/>
        <v>760</v>
      </c>
      <c r="W770" s="538">
        <v>4</v>
      </c>
      <c r="X770" s="1255">
        <v>190</v>
      </c>
      <c r="Y770" s="1261">
        <f t="shared" si="314"/>
        <v>760</v>
      </c>
      <c r="Z770" s="538">
        <v>12</v>
      </c>
      <c r="AA770" s="1261">
        <v>6</v>
      </c>
      <c r="AB770" s="1261">
        <f t="shared" si="315"/>
        <v>72</v>
      </c>
      <c r="AC770" s="554">
        <f t="shared" si="316"/>
        <v>27</v>
      </c>
      <c r="AD770" s="540">
        <f t="shared" si="317"/>
        <v>12702</v>
      </c>
      <c r="AE770" s="1226"/>
      <c r="AF770" s="1031"/>
      <c r="AI770" s="1021"/>
      <c r="AJ770" s="934"/>
      <c r="AK770" s="934"/>
      <c r="AL770" s="934"/>
      <c r="AM770" s="934"/>
      <c r="AN770" s="934"/>
      <c r="AO770" s="934"/>
      <c r="AP770" s="934"/>
      <c r="AQ770" s="934"/>
      <c r="AR770" s="934"/>
      <c r="AS770" s="934"/>
      <c r="AT770" s="934"/>
      <c r="AU770" s="934"/>
      <c r="AV770" s="934"/>
      <c r="AW770" s="934"/>
      <c r="AX770" s="934"/>
      <c r="AY770" s="934"/>
      <c r="AZ770" s="934"/>
      <c r="BA770" s="934"/>
      <c r="BB770" s="934"/>
      <c r="BC770" s="934"/>
      <c r="BD770" s="1031"/>
    </row>
    <row r="771" spans="1:56" s="1347" customFormat="1" ht="30" customHeight="1" x14ac:dyDescent="0.25">
      <c r="A771" s="1255">
        <v>500</v>
      </c>
      <c r="B771" s="261" t="s">
        <v>1890</v>
      </c>
      <c r="C771" s="261" t="s">
        <v>101</v>
      </c>
      <c r="D771" s="1690" t="s">
        <v>340</v>
      </c>
      <c r="E771" s="953">
        <v>46303</v>
      </c>
      <c r="F771" s="953">
        <v>46306</v>
      </c>
      <c r="G771" s="1588" t="s">
        <v>1409</v>
      </c>
      <c r="H771" s="538">
        <v>1</v>
      </c>
      <c r="I771" s="266">
        <v>4100</v>
      </c>
      <c r="J771" s="252">
        <f t="shared" si="309"/>
        <v>4100</v>
      </c>
      <c r="K771" s="538">
        <v>1</v>
      </c>
      <c r="L771" s="266">
        <v>3350</v>
      </c>
      <c r="M771" s="781">
        <f t="shared" si="310"/>
        <v>3350</v>
      </c>
      <c r="N771" s="538">
        <v>1</v>
      </c>
      <c r="O771" s="266">
        <v>2900</v>
      </c>
      <c r="P771" s="265">
        <f t="shared" si="311"/>
        <v>2900</v>
      </c>
      <c r="Q771" s="538">
        <v>6</v>
      </c>
      <c r="R771" s="1255">
        <v>190</v>
      </c>
      <c r="S771" s="1261">
        <f t="shared" si="312"/>
        <v>1140</v>
      </c>
      <c r="T771" s="538">
        <v>6</v>
      </c>
      <c r="U771" s="1255">
        <v>190</v>
      </c>
      <c r="V771" s="1261">
        <f t="shared" si="313"/>
        <v>1140</v>
      </c>
      <c r="W771" s="538">
        <v>6</v>
      </c>
      <c r="X771" s="1255">
        <v>190</v>
      </c>
      <c r="Y771" s="1261">
        <f t="shared" si="314"/>
        <v>1140</v>
      </c>
      <c r="Z771" s="538">
        <v>18</v>
      </c>
      <c r="AA771" s="1261">
        <v>6</v>
      </c>
      <c r="AB771" s="1261">
        <f t="shared" si="315"/>
        <v>108</v>
      </c>
      <c r="AC771" s="554">
        <f t="shared" si="316"/>
        <v>39</v>
      </c>
      <c r="AD771" s="540">
        <f t="shared" si="317"/>
        <v>13878</v>
      </c>
      <c r="AE771" s="1226"/>
      <c r="AF771" s="1031"/>
      <c r="AG771" s="1357"/>
      <c r="AH771" s="1357"/>
      <c r="AI771" s="1357"/>
      <c r="AJ771" s="1357"/>
      <c r="AK771" s="1357"/>
      <c r="AL771" s="1357"/>
    </row>
    <row r="772" spans="1:56" s="790" customFormat="1" ht="46.5" customHeight="1" x14ac:dyDescent="0.25">
      <c r="A772" s="560">
        <v>501</v>
      </c>
      <c r="B772" s="261" t="s">
        <v>2553</v>
      </c>
      <c r="C772" s="261" t="s">
        <v>101</v>
      </c>
      <c r="D772" s="1690" t="s">
        <v>340</v>
      </c>
      <c r="E772" s="953">
        <v>46346</v>
      </c>
      <c r="F772" s="953">
        <v>46348</v>
      </c>
      <c r="G772" s="1588" t="s">
        <v>2598</v>
      </c>
      <c r="H772" s="538">
        <v>1</v>
      </c>
      <c r="I772" s="266">
        <v>4100</v>
      </c>
      <c r="J772" s="252">
        <f t="shared" si="309"/>
        <v>4100</v>
      </c>
      <c r="K772" s="538">
        <v>1</v>
      </c>
      <c r="L772" s="266">
        <v>3350</v>
      </c>
      <c r="M772" s="781">
        <f t="shared" si="310"/>
        <v>3350</v>
      </c>
      <c r="N772" s="538">
        <v>1</v>
      </c>
      <c r="O772" s="266">
        <v>2900</v>
      </c>
      <c r="P772" s="265">
        <f t="shared" si="311"/>
        <v>2900</v>
      </c>
      <c r="Q772" s="538">
        <v>6</v>
      </c>
      <c r="R772" s="1255">
        <v>190</v>
      </c>
      <c r="S772" s="1261">
        <f t="shared" si="312"/>
        <v>1140</v>
      </c>
      <c r="T772" s="538">
        <v>6</v>
      </c>
      <c r="U772" s="1255">
        <v>190</v>
      </c>
      <c r="V772" s="1261">
        <f t="shared" si="313"/>
        <v>1140</v>
      </c>
      <c r="W772" s="538">
        <v>6</v>
      </c>
      <c r="X772" s="1255">
        <v>190</v>
      </c>
      <c r="Y772" s="1261">
        <f t="shared" si="314"/>
        <v>1140</v>
      </c>
      <c r="Z772" s="538">
        <v>18</v>
      </c>
      <c r="AA772" s="1261">
        <v>6</v>
      </c>
      <c r="AB772" s="1261">
        <f t="shared" si="315"/>
        <v>108</v>
      </c>
      <c r="AC772" s="554">
        <f t="shared" si="316"/>
        <v>39</v>
      </c>
      <c r="AD772" s="540">
        <f t="shared" si="317"/>
        <v>13878</v>
      </c>
      <c r="AE772" s="1226"/>
      <c r="AF772" s="1031"/>
      <c r="AI772" s="1021"/>
      <c r="AJ772" s="934"/>
      <c r="AK772" s="934"/>
      <c r="AL772" s="934"/>
      <c r="AM772" s="934"/>
      <c r="AN772" s="934"/>
      <c r="AO772" s="934"/>
      <c r="AP772" s="934"/>
      <c r="AQ772" s="934"/>
      <c r="AR772" s="934"/>
      <c r="AS772" s="934"/>
      <c r="AT772" s="934"/>
      <c r="AU772" s="934"/>
      <c r="AV772" s="934"/>
      <c r="AW772" s="934"/>
      <c r="AX772" s="934"/>
      <c r="AY772" s="934"/>
      <c r="AZ772" s="934"/>
      <c r="BA772" s="934"/>
      <c r="BB772" s="934"/>
      <c r="BC772" s="934"/>
      <c r="BD772" s="1031"/>
    </row>
    <row r="773" spans="1:56" ht="46.5" customHeight="1" x14ac:dyDescent="0.25">
      <c r="A773" s="1255">
        <v>502</v>
      </c>
      <c r="B773" s="261" t="s">
        <v>2596</v>
      </c>
      <c r="C773" s="261" t="s">
        <v>102</v>
      </c>
      <c r="D773" s="1690" t="s">
        <v>340</v>
      </c>
      <c r="E773" s="953">
        <v>46121</v>
      </c>
      <c r="F773" s="953">
        <v>46124</v>
      </c>
      <c r="G773" s="1588" t="s">
        <v>2192</v>
      </c>
      <c r="H773" s="538">
        <v>1</v>
      </c>
      <c r="I773" s="266">
        <v>3400</v>
      </c>
      <c r="J773" s="252">
        <f t="shared" si="309"/>
        <v>3400</v>
      </c>
      <c r="K773" s="538">
        <v>1</v>
      </c>
      <c r="L773" s="266">
        <v>3000</v>
      </c>
      <c r="M773" s="781">
        <f t="shared" si="310"/>
        <v>3000</v>
      </c>
      <c r="N773" s="538">
        <v>1</v>
      </c>
      <c r="O773" s="1255">
        <v>2900</v>
      </c>
      <c r="P773" s="265">
        <f t="shared" si="311"/>
        <v>2900</v>
      </c>
      <c r="Q773" s="538">
        <v>6</v>
      </c>
      <c r="R773" s="1255">
        <v>190</v>
      </c>
      <c r="S773" s="1261">
        <f t="shared" si="312"/>
        <v>1140</v>
      </c>
      <c r="T773" s="538">
        <v>6</v>
      </c>
      <c r="U773" s="1255">
        <v>190</v>
      </c>
      <c r="V773" s="1261">
        <f t="shared" si="313"/>
        <v>1140</v>
      </c>
      <c r="W773" s="538">
        <v>6</v>
      </c>
      <c r="X773" s="1255">
        <v>190</v>
      </c>
      <c r="Y773" s="1261">
        <f t="shared" si="314"/>
        <v>1140</v>
      </c>
      <c r="Z773" s="538">
        <v>18</v>
      </c>
      <c r="AA773" s="1261">
        <v>6</v>
      </c>
      <c r="AB773" s="1261">
        <f t="shared" si="315"/>
        <v>108</v>
      </c>
      <c r="AC773" s="554">
        <f t="shared" si="316"/>
        <v>39</v>
      </c>
      <c r="AD773" s="540">
        <f t="shared" si="317"/>
        <v>12828</v>
      </c>
      <c r="AE773" s="1036"/>
      <c r="AF773" s="1338" t="s">
        <v>2182</v>
      </c>
    </row>
    <row r="774" spans="1:56" s="790" customFormat="1" ht="42" customHeight="1" x14ac:dyDescent="0.25">
      <c r="A774" s="560">
        <v>503</v>
      </c>
      <c r="B774" s="261" t="s">
        <v>1601</v>
      </c>
      <c r="C774" s="261" t="s">
        <v>101</v>
      </c>
      <c r="D774" s="1690" t="s">
        <v>340</v>
      </c>
      <c r="E774" s="953">
        <v>46277</v>
      </c>
      <c r="F774" s="953">
        <v>46279</v>
      </c>
      <c r="G774" s="1588" t="s">
        <v>1177</v>
      </c>
      <c r="H774" s="538">
        <v>1</v>
      </c>
      <c r="I774" s="266">
        <v>4100</v>
      </c>
      <c r="J774" s="252">
        <f t="shared" si="309"/>
        <v>4100</v>
      </c>
      <c r="K774" s="538">
        <v>1</v>
      </c>
      <c r="L774" s="266">
        <v>3350</v>
      </c>
      <c r="M774" s="781">
        <f t="shared" si="310"/>
        <v>3350</v>
      </c>
      <c r="N774" s="538">
        <v>1</v>
      </c>
      <c r="O774" s="266">
        <v>2900</v>
      </c>
      <c r="P774" s="265">
        <f t="shared" si="311"/>
        <v>2900</v>
      </c>
      <c r="Q774" s="538">
        <v>4</v>
      </c>
      <c r="R774" s="1255">
        <v>190</v>
      </c>
      <c r="S774" s="1261">
        <f t="shared" si="312"/>
        <v>760</v>
      </c>
      <c r="T774" s="538">
        <v>4</v>
      </c>
      <c r="U774" s="1255">
        <v>190</v>
      </c>
      <c r="V774" s="1261">
        <f t="shared" si="313"/>
        <v>760</v>
      </c>
      <c r="W774" s="538">
        <v>4</v>
      </c>
      <c r="X774" s="1255">
        <v>190</v>
      </c>
      <c r="Y774" s="1261">
        <f t="shared" si="314"/>
        <v>760</v>
      </c>
      <c r="Z774" s="538">
        <v>12</v>
      </c>
      <c r="AA774" s="1261">
        <v>6</v>
      </c>
      <c r="AB774" s="1261">
        <f t="shared" si="315"/>
        <v>72</v>
      </c>
      <c r="AC774" s="554">
        <f t="shared" si="316"/>
        <v>27</v>
      </c>
      <c r="AD774" s="540">
        <f t="shared" si="317"/>
        <v>12702</v>
      </c>
      <c r="AE774" s="1226"/>
      <c r="AF774" s="1031"/>
      <c r="AI774" s="1021"/>
      <c r="AJ774" s="934"/>
      <c r="AK774" s="934"/>
      <c r="AL774" s="934"/>
      <c r="AM774" s="934"/>
      <c r="AN774" s="934"/>
      <c r="AO774" s="934"/>
      <c r="AP774" s="934"/>
      <c r="AQ774" s="934"/>
      <c r="AR774" s="934"/>
      <c r="AS774" s="934"/>
      <c r="AT774" s="934"/>
      <c r="AU774" s="934"/>
      <c r="AV774" s="934"/>
      <c r="AW774" s="934"/>
      <c r="AX774" s="934"/>
      <c r="AY774" s="934"/>
      <c r="AZ774" s="934"/>
      <c r="BA774" s="934"/>
      <c r="BB774" s="934"/>
      <c r="BC774" s="934"/>
      <c r="BD774" s="1031"/>
    </row>
    <row r="775" spans="1:56" s="790" customFormat="1" ht="46.5" customHeight="1" x14ac:dyDescent="0.25">
      <c r="A775" s="1356" t="s">
        <v>2613</v>
      </c>
      <c r="B775" s="1357"/>
      <c r="C775" s="1357"/>
      <c r="D775" s="1733"/>
      <c r="E775" s="1357"/>
      <c r="F775" s="1357"/>
      <c r="G775" s="1357"/>
      <c r="H775" s="1357"/>
      <c r="I775" s="1357"/>
      <c r="J775" s="1357"/>
      <c r="K775" s="1357"/>
      <c r="L775" s="1357"/>
      <c r="M775" s="1357"/>
      <c r="N775" s="1357"/>
      <c r="O775" s="1357"/>
      <c r="P775" s="1357"/>
      <c r="Q775" s="1357"/>
      <c r="R775" s="1357"/>
      <c r="S775" s="1357"/>
      <c r="T775" s="1357"/>
      <c r="U775" s="1357"/>
      <c r="V775" s="1357"/>
      <c r="W775" s="1357"/>
      <c r="X775" s="1357"/>
      <c r="Y775" s="1357"/>
      <c r="Z775" s="1357"/>
      <c r="AA775" s="1357"/>
      <c r="AB775" s="1357"/>
      <c r="AC775" s="1357"/>
      <c r="AD775" s="1357"/>
      <c r="AE775" s="1357"/>
      <c r="AF775" s="1357"/>
      <c r="AI775" s="1021"/>
      <c r="AJ775" s="934"/>
      <c r="AK775" s="934"/>
      <c r="AL775" s="934"/>
      <c r="AM775" s="934"/>
      <c r="AN775" s="934"/>
      <c r="AO775" s="934"/>
      <c r="AP775" s="934"/>
      <c r="AQ775" s="934"/>
      <c r="AR775" s="934"/>
      <c r="AS775" s="934"/>
      <c r="AT775" s="934"/>
      <c r="AU775" s="934"/>
      <c r="AV775" s="934"/>
      <c r="AW775" s="934"/>
      <c r="AX775" s="934"/>
      <c r="AY775" s="934"/>
      <c r="AZ775" s="934"/>
      <c r="BA775" s="934"/>
      <c r="BB775" s="934"/>
      <c r="BC775" s="934"/>
      <c r="BD775" s="1031"/>
    </row>
    <row r="776" spans="1:56" s="790" customFormat="1" ht="46.5" customHeight="1" x14ac:dyDescent="0.25">
      <c r="A776" s="1255">
        <v>504</v>
      </c>
      <c r="B776" s="535" t="s">
        <v>2389</v>
      </c>
      <c r="C776" s="261" t="s">
        <v>102</v>
      </c>
      <c r="D776" s="1443" t="s">
        <v>1561</v>
      </c>
      <c r="E776" s="1083">
        <v>46134</v>
      </c>
      <c r="F776" s="1083">
        <v>46136</v>
      </c>
      <c r="G776" s="1619" t="s">
        <v>1637</v>
      </c>
      <c r="H776" s="538"/>
      <c r="I776" s="266"/>
      <c r="J776" s="252"/>
      <c r="K776" s="538"/>
      <c r="L776" s="266"/>
      <c r="M776" s="252"/>
      <c r="N776" s="538"/>
      <c r="O776" s="266"/>
      <c r="P776" s="924"/>
      <c r="Q776" s="538">
        <v>20</v>
      </c>
      <c r="R776" s="1255">
        <v>190</v>
      </c>
      <c r="S776" s="1261">
        <f t="shared" ref="S776:S783" si="318">Q776*R776</f>
        <v>3800</v>
      </c>
      <c r="T776" s="538">
        <v>10</v>
      </c>
      <c r="U776" s="1255">
        <v>190</v>
      </c>
      <c r="V776" s="1261">
        <f t="shared" ref="V776:V783" si="319">T776*U776</f>
        <v>1900</v>
      </c>
      <c r="W776" s="538">
        <v>20</v>
      </c>
      <c r="X776" s="1255">
        <v>190</v>
      </c>
      <c r="Y776" s="1261">
        <f t="shared" ref="Y776:Y783" si="320">W776*X776</f>
        <v>3800</v>
      </c>
      <c r="Z776" s="538">
        <v>40</v>
      </c>
      <c r="AA776" s="1261">
        <v>6</v>
      </c>
      <c r="AB776" s="1261">
        <f t="shared" ref="AB776:AB783" si="321">Z776*AA776</f>
        <v>240</v>
      </c>
      <c r="AC776" s="539">
        <f t="shared" ref="AC776:AC783" si="322">H776+K776+N776+Q776+T776+W776+Z776</f>
        <v>90</v>
      </c>
      <c r="AD776" s="540">
        <f t="shared" ref="AD776:AD783" si="323">J776+M776+P776+S776+V776+Y776+AB776</f>
        <v>9740</v>
      </c>
      <c r="AE776" s="252"/>
      <c r="AI776" s="1021"/>
      <c r="AJ776" s="934"/>
      <c r="AK776" s="934"/>
      <c r="AL776" s="934"/>
      <c r="AM776" s="934"/>
      <c r="AN776" s="934"/>
      <c r="AO776" s="934"/>
      <c r="AP776" s="934"/>
      <c r="AQ776" s="934"/>
      <c r="AR776" s="934"/>
      <c r="AS776" s="934"/>
      <c r="AT776" s="934"/>
      <c r="AU776" s="934"/>
      <c r="AV776" s="934"/>
      <c r="AW776" s="934"/>
      <c r="AX776" s="934"/>
      <c r="AY776" s="934"/>
      <c r="AZ776" s="934"/>
      <c r="BA776" s="934"/>
      <c r="BB776" s="934"/>
      <c r="BC776" s="934"/>
      <c r="BD776" s="1031"/>
    </row>
    <row r="777" spans="1:56" s="1417" customFormat="1" ht="46.5" customHeight="1" x14ac:dyDescent="0.25">
      <c r="A777" s="1408">
        <v>91</v>
      </c>
      <c r="B777" s="1551" t="s">
        <v>1947</v>
      </c>
      <c r="C777" s="1417" t="s">
        <v>102</v>
      </c>
      <c r="D777" s="1734" t="s">
        <v>1948</v>
      </c>
      <c r="E777" s="1642">
        <v>46078</v>
      </c>
      <c r="F777" s="1642">
        <v>46080</v>
      </c>
      <c r="G777" s="1646" t="s">
        <v>1637</v>
      </c>
      <c r="H777" s="1448"/>
      <c r="I777" s="1411"/>
      <c r="J777" s="1482"/>
      <c r="K777" s="1448"/>
      <c r="L777" s="1411"/>
      <c r="M777" s="1482"/>
      <c r="N777" s="1448"/>
      <c r="O777" s="1411"/>
      <c r="P777" s="1643"/>
      <c r="Q777" s="1448">
        <v>34</v>
      </c>
      <c r="R777" s="1415">
        <v>190</v>
      </c>
      <c r="S777" s="1416">
        <f>Q777*R777</f>
        <v>6460</v>
      </c>
      <c r="T777" s="1448">
        <v>17</v>
      </c>
      <c r="U777" s="1415">
        <v>190</v>
      </c>
      <c r="V777" s="1416">
        <f>T777*U777</f>
        <v>3230</v>
      </c>
      <c r="W777" s="1448">
        <v>34</v>
      </c>
      <c r="X777" s="1415">
        <v>190</v>
      </c>
      <c r="Y777" s="1416">
        <f>W777*X777</f>
        <v>6460</v>
      </c>
      <c r="Z777" s="1448">
        <v>68</v>
      </c>
      <c r="AA777" s="1416">
        <v>6</v>
      </c>
      <c r="AB777" s="1416">
        <f>Z777*AA777</f>
        <v>408</v>
      </c>
      <c r="AE777" s="1418">
        <f>H777+K777+N777+Q777+T777+W777+Z777</f>
        <v>153</v>
      </c>
      <c r="AF777" s="1419">
        <f>J777+M777+P777+S777+V777+Y777+AB777</f>
        <v>16558</v>
      </c>
      <c r="AG777" s="1644"/>
      <c r="AH777" s="1417" t="s">
        <v>2388</v>
      </c>
      <c r="AI777" s="777"/>
      <c r="AJ777" s="777"/>
      <c r="AK777" s="777"/>
      <c r="AL777" s="774"/>
      <c r="AM777" s="777"/>
      <c r="AN777" s="777"/>
      <c r="AO777" s="777"/>
      <c r="AP777" s="777"/>
      <c r="AQ777" s="777"/>
      <c r="AR777" s="777"/>
      <c r="AS777" s="777"/>
      <c r="AT777" s="777"/>
      <c r="AU777" s="777"/>
      <c r="AV777" s="777"/>
      <c r="AW777" s="777"/>
      <c r="AX777" s="777"/>
      <c r="AY777" s="777"/>
      <c r="AZ777" s="777"/>
      <c r="BA777" s="777"/>
      <c r="BB777" s="1645"/>
    </row>
    <row r="778" spans="1:56" s="949" customFormat="1" ht="46.5" customHeight="1" x14ac:dyDescent="0.25">
      <c r="A778" s="1255">
        <v>505</v>
      </c>
      <c r="B778" s="1239" t="s">
        <v>2391</v>
      </c>
      <c r="C778" s="1239" t="s">
        <v>99</v>
      </c>
      <c r="D778" s="1698" t="s">
        <v>2390</v>
      </c>
      <c r="E778" s="941">
        <v>46210</v>
      </c>
      <c r="F778" s="1590">
        <v>46212</v>
      </c>
      <c r="G778" s="598" t="s">
        <v>1432</v>
      </c>
      <c r="H778" s="567"/>
      <c r="I778" s="576"/>
      <c r="J778" s="259"/>
      <c r="K778" s="567"/>
      <c r="L778" s="576"/>
      <c r="M778" s="781"/>
      <c r="N778" s="567"/>
      <c r="O778" s="573"/>
      <c r="P778" s="781"/>
      <c r="Q778" s="567">
        <v>8</v>
      </c>
      <c r="R778" s="560">
        <v>190</v>
      </c>
      <c r="S778" s="289">
        <f t="shared" si="318"/>
        <v>1520</v>
      </c>
      <c r="T778" s="567">
        <v>8</v>
      </c>
      <c r="U778" s="560">
        <v>190</v>
      </c>
      <c r="V778" s="289">
        <f t="shared" si="319"/>
        <v>1520</v>
      </c>
      <c r="W778" s="567">
        <v>16</v>
      </c>
      <c r="X778" s="560">
        <v>190</v>
      </c>
      <c r="Y778" s="289">
        <f t="shared" si="320"/>
        <v>3040</v>
      </c>
      <c r="Z778" s="568">
        <v>35</v>
      </c>
      <c r="AA778" s="289">
        <v>6</v>
      </c>
      <c r="AB778" s="289">
        <f t="shared" si="321"/>
        <v>210</v>
      </c>
      <c r="AC778" s="561">
        <f t="shared" si="322"/>
        <v>67</v>
      </c>
      <c r="AD778" s="540">
        <f t="shared" si="323"/>
        <v>6290</v>
      </c>
      <c r="AE778" s="1055"/>
      <c r="AF778" s="1004">
        <v>35</v>
      </c>
      <c r="AI778" s="1109"/>
      <c r="AJ778" s="934"/>
      <c r="AK778" s="934"/>
      <c r="AL778" s="934"/>
      <c r="AM778" s="934"/>
      <c r="AN778" s="934"/>
      <c r="AO778" s="934"/>
      <c r="AP778" s="934"/>
      <c r="AQ778" s="934"/>
      <c r="AR778" s="934"/>
      <c r="AS778" s="934"/>
      <c r="AT778" s="934"/>
      <c r="AU778" s="934"/>
      <c r="AV778" s="934"/>
      <c r="AW778" s="934"/>
      <c r="AX778" s="934"/>
      <c r="AY778" s="934"/>
      <c r="AZ778" s="934"/>
      <c r="BA778" s="934"/>
      <c r="BB778" s="934"/>
      <c r="BC778" s="934"/>
      <c r="BD778" s="1108"/>
    </row>
    <row r="779" spans="1:56" s="790" customFormat="1" ht="46.5" customHeight="1" x14ac:dyDescent="0.25">
      <c r="A779" s="1255">
        <v>506</v>
      </c>
      <c r="B779" s="261" t="s">
        <v>1328</v>
      </c>
      <c r="C779" s="261" t="s">
        <v>99</v>
      </c>
      <c r="D779" s="1690" t="s">
        <v>1757</v>
      </c>
      <c r="E779" s="953">
        <v>46294</v>
      </c>
      <c r="F779" s="953">
        <v>46296</v>
      </c>
      <c r="G779" s="569" t="s">
        <v>427</v>
      </c>
      <c r="H779" s="538"/>
      <c r="I779" s="266"/>
      <c r="J779" s="252"/>
      <c r="K779" s="538"/>
      <c r="L779" s="266"/>
      <c r="M779" s="781"/>
      <c r="N779" s="538"/>
      <c r="O779" s="570"/>
      <c r="P779" s="265"/>
      <c r="Q779" s="538">
        <v>18</v>
      </c>
      <c r="R779" s="1255">
        <v>190</v>
      </c>
      <c r="S779" s="1261">
        <f t="shared" si="318"/>
        <v>3420</v>
      </c>
      <c r="T779" s="538">
        <v>18</v>
      </c>
      <c r="U779" s="1255">
        <v>190</v>
      </c>
      <c r="V779" s="1261">
        <f t="shared" si="319"/>
        <v>3420</v>
      </c>
      <c r="W779" s="538">
        <v>36</v>
      </c>
      <c r="X779" s="1255">
        <v>190</v>
      </c>
      <c r="Y779" s="1261">
        <f t="shared" si="320"/>
        <v>6840</v>
      </c>
      <c r="Z779" s="563">
        <v>78</v>
      </c>
      <c r="AA779" s="1261">
        <v>6</v>
      </c>
      <c r="AB779" s="1261">
        <f t="shared" si="321"/>
        <v>468</v>
      </c>
      <c r="AC779" s="554">
        <f t="shared" si="322"/>
        <v>150</v>
      </c>
      <c r="AD779" s="540">
        <f t="shared" si="323"/>
        <v>14148</v>
      </c>
      <c r="AE779" s="1776"/>
      <c r="AF779" s="1031"/>
      <c r="AI779" s="1021"/>
      <c r="AJ779" s="934"/>
      <c r="AK779" s="934"/>
      <c r="AL779" s="934"/>
      <c r="AM779" s="934"/>
      <c r="AN779" s="934"/>
      <c r="AO779" s="934"/>
      <c r="AP779" s="934"/>
      <c r="AQ779" s="934"/>
      <c r="AR779" s="934"/>
      <c r="AS779" s="934"/>
      <c r="AT779" s="934"/>
      <c r="AU779" s="934"/>
      <c r="AV779" s="934"/>
      <c r="AW779" s="934"/>
      <c r="AX779" s="934"/>
      <c r="AY779" s="934"/>
      <c r="AZ779" s="934"/>
      <c r="BA779" s="934"/>
      <c r="BB779" s="934"/>
      <c r="BC779" s="934"/>
      <c r="BD779" s="1031"/>
    </row>
    <row r="780" spans="1:56" s="1368" customFormat="1" ht="30" customHeight="1" x14ac:dyDescent="0.25">
      <c r="A780" s="1255">
        <v>507</v>
      </c>
      <c r="B780" s="261" t="s">
        <v>1329</v>
      </c>
      <c r="C780" s="261" t="s">
        <v>99</v>
      </c>
      <c r="D780" s="1690" t="s">
        <v>1758</v>
      </c>
      <c r="E780" s="953">
        <v>46301</v>
      </c>
      <c r="F780" s="953">
        <v>46303</v>
      </c>
      <c r="G780" s="569" t="s">
        <v>427</v>
      </c>
      <c r="H780" s="538"/>
      <c r="I780" s="266"/>
      <c r="J780" s="252"/>
      <c r="K780" s="538"/>
      <c r="L780" s="266"/>
      <c r="M780" s="781"/>
      <c r="N780" s="538"/>
      <c r="O780" s="570"/>
      <c r="P780" s="265"/>
      <c r="Q780" s="538">
        <v>16</v>
      </c>
      <c r="R780" s="1255">
        <v>190</v>
      </c>
      <c r="S780" s="1261">
        <f t="shared" si="318"/>
        <v>3040</v>
      </c>
      <c r="T780" s="538">
        <v>16</v>
      </c>
      <c r="U780" s="1255">
        <v>190</v>
      </c>
      <c r="V780" s="1261">
        <f t="shared" si="319"/>
        <v>3040</v>
      </c>
      <c r="W780" s="538">
        <v>32</v>
      </c>
      <c r="X780" s="1255">
        <v>190</v>
      </c>
      <c r="Y780" s="1261">
        <f t="shared" si="320"/>
        <v>6080</v>
      </c>
      <c r="Z780" s="563">
        <v>70</v>
      </c>
      <c r="AA780" s="1261">
        <v>6</v>
      </c>
      <c r="AB780" s="1261">
        <f t="shared" si="321"/>
        <v>420</v>
      </c>
      <c r="AC780" s="554">
        <f t="shared" si="322"/>
        <v>134</v>
      </c>
      <c r="AD780" s="540">
        <f t="shared" si="323"/>
        <v>12580</v>
      </c>
      <c r="AE780" s="1776"/>
      <c r="AF780" s="1031"/>
    </row>
    <row r="781" spans="1:56" s="312" customFormat="1" ht="46.5" customHeight="1" x14ac:dyDescent="0.25">
      <c r="A781" s="1255">
        <v>508</v>
      </c>
      <c r="B781" s="261" t="s">
        <v>2393</v>
      </c>
      <c r="C781" s="261" t="s">
        <v>99</v>
      </c>
      <c r="D781" s="1690" t="s">
        <v>2394</v>
      </c>
      <c r="E781" s="953">
        <v>46085</v>
      </c>
      <c r="F781" s="953">
        <v>46088</v>
      </c>
      <c r="G781" s="1086" t="s">
        <v>318</v>
      </c>
      <c r="H781" s="538"/>
      <c r="I781" s="266"/>
      <c r="J781" s="252"/>
      <c r="K781" s="538"/>
      <c r="L781" s="266"/>
      <c r="M781" s="781"/>
      <c r="N781" s="538"/>
      <c r="O781" s="570"/>
      <c r="P781" s="265"/>
      <c r="Q781" s="538">
        <v>20</v>
      </c>
      <c r="R781" s="1255">
        <v>190</v>
      </c>
      <c r="S781" s="1261">
        <f t="shared" si="318"/>
        <v>3800</v>
      </c>
      <c r="T781" s="538">
        <v>20</v>
      </c>
      <c r="U781" s="1255">
        <v>190</v>
      </c>
      <c r="V781" s="1261">
        <f t="shared" si="319"/>
        <v>3800</v>
      </c>
      <c r="W781" s="538">
        <v>40</v>
      </c>
      <c r="X781" s="1255">
        <v>190</v>
      </c>
      <c r="Y781" s="1261">
        <f t="shared" si="320"/>
        <v>7600</v>
      </c>
      <c r="Z781" s="563">
        <v>86</v>
      </c>
      <c r="AA781" s="1261">
        <v>6</v>
      </c>
      <c r="AB781" s="1261">
        <f t="shared" si="321"/>
        <v>516</v>
      </c>
      <c r="AC781" s="554">
        <f t="shared" si="322"/>
        <v>166</v>
      </c>
      <c r="AD781" s="540">
        <f t="shared" si="323"/>
        <v>15716</v>
      </c>
      <c r="AE781" s="1776"/>
      <c r="AF781" s="1031"/>
      <c r="AG781" s="725"/>
      <c r="AH781" s="315"/>
      <c r="AI781" s="315"/>
      <c r="AJ781" s="315"/>
      <c r="AK781" s="315"/>
      <c r="AL781" s="315"/>
      <c r="AM781" s="315"/>
      <c r="AN781" s="315"/>
      <c r="AO781" s="315"/>
      <c r="AP781" s="315"/>
    </row>
    <row r="782" spans="1:56" s="367" customFormat="1" ht="44.25" customHeight="1" x14ac:dyDescent="0.25">
      <c r="A782" s="1255">
        <v>509</v>
      </c>
      <c r="B782" s="1236" t="s">
        <v>1330</v>
      </c>
      <c r="C782" s="1236" t="s">
        <v>101</v>
      </c>
      <c r="D782" s="1697" t="s">
        <v>340</v>
      </c>
      <c r="E782" s="1013">
        <v>46315</v>
      </c>
      <c r="F782" s="1013">
        <v>46317</v>
      </c>
      <c r="G782" s="1086" t="s">
        <v>318</v>
      </c>
      <c r="H782" s="556"/>
      <c r="I782" s="572"/>
      <c r="J782" s="278"/>
      <c r="K782" s="556"/>
      <c r="L782" s="572"/>
      <c r="M782" s="265"/>
      <c r="N782" s="556"/>
      <c r="O782" s="572"/>
      <c r="P782" s="288"/>
      <c r="Q782" s="556">
        <v>22</v>
      </c>
      <c r="R782" s="1237">
        <v>190</v>
      </c>
      <c r="S782" s="290">
        <f t="shared" si="318"/>
        <v>4180</v>
      </c>
      <c r="T782" s="556">
        <v>22</v>
      </c>
      <c r="U782" s="1237">
        <v>190</v>
      </c>
      <c r="V782" s="290">
        <f t="shared" si="319"/>
        <v>4180</v>
      </c>
      <c r="W782" s="556">
        <v>44</v>
      </c>
      <c r="X782" s="1237">
        <v>190</v>
      </c>
      <c r="Y782" s="290">
        <f t="shared" si="320"/>
        <v>8360</v>
      </c>
      <c r="Z782" s="564">
        <v>91</v>
      </c>
      <c r="AA782" s="290">
        <v>6</v>
      </c>
      <c r="AB782" s="290">
        <f t="shared" si="321"/>
        <v>546</v>
      </c>
      <c r="AC782" s="558">
        <f t="shared" si="322"/>
        <v>179</v>
      </c>
      <c r="AD782" s="540">
        <f t="shared" si="323"/>
        <v>17266</v>
      </c>
      <c r="AE782" s="1776"/>
      <c r="AF782" s="1108"/>
      <c r="AG782" s="725"/>
      <c r="AH782" s="315"/>
      <c r="AI782" s="315"/>
      <c r="AJ782" s="315"/>
      <c r="AK782" s="315"/>
      <c r="AL782" s="315"/>
      <c r="AM782" s="315"/>
      <c r="AN782" s="315"/>
      <c r="AO782" s="315"/>
      <c r="AP782" s="315"/>
    </row>
    <row r="783" spans="1:56" s="577" customFormat="1" ht="21.75" customHeight="1" x14ac:dyDescent="0.3">
      <c r="A783" s="1255">
        <v>510</v>
      </c>
      <c r="B783" s="261" t="s">
        <v>252</v>
      </c>
      <c r="C783" s="261" t="s">
        <v>99</v>
      </c>
      <c r="D783" s="1690" t="s">
        <v>1759</v>
      </c>
      <c r="E783" s="953">
        <v>46370</v>
      </c>
      <c r="F783" s="953">
        <v>46371</v>
      </c>
      <c r="G783" s="1086" t="s">
        <v>318</v>
      </c>
      <c r="H783" s="538"/>
      <c r="I783" s="266"/>
      <c r="J783" s="252"/>
      <c r="K783" s="538"/>
      <c r="L783" s="266"/>
      <c r="M783" s="781"/>
      <c r="N783" s="538"/>
      <c r="O783" s="570"/>
      <c r="P783" s="265"/>
      <c r="Q783" s="538">
        <v>20</v>
      </c>
      <c r="R783" s="1255">
        <v>190</v>
      </c>
      <c r="S783" s="1261">
        <f t="shared" si="318"/>
        <v>3800</v>
      </c>
      <c r="T783" s="538">
        <v>20</v>
      </c>
      <c r="U783" s="1255">
        <v>190</v>
      </c>
      <c r="V783" s="1261">
        <f t="shared" si="319"/>
        <v>3800</v>
      </c>
      <c r="W783" s="538">
        <v>38</v>
      </c>
      <c r="X783" s="1255">
        <v>190</v>
      </c>
      <c r="Y783" s="1261">
        <f t="shared" si="320"/>
        <v>7220</v>
      </c>
      <c r="Z783" s="563">
        <v>84</v>
      </c>
      <c r="AA783" s="1261">
        <v>6</v>
      </c>
      <c r="AB783" s="1261">
        <f t="shared" si="321"/>
        <v>504</v>
      </c>
      <c r="AC783" s="554">
        <f t="shared" si="322"/>
        <v>162</v>
      </c>
      <c r="AD783" s="540">
        <f t="shared" si="323"/>
        <v>15324</v>
      </c>
      <c r="AE783" s="1015"/>
      <c r="AF783" s="1031"/>
      <c r="AG783" s="702"/>
      <c r="AH783" s="315"/>
      <c r="AI783" s="315"/>
      <c r="AJ783" s="315"/>
      <c r="AK783" s="315"/>
      <c r="AL783" s="315"/>
      <c r="AM783" s="315"/>
      <c r="AN783" s="315"/>
      <c r="AO783" s="315"/>
      <c r="AP783" s="315"/>
    </row>
    <row r="784" spans="1:56" s="367" customFormat="1" ht="46.5" customHeight="1" x14ac:dyDescent="0.3">
      <c r="A784" s="1375" t="s">
        <v>2637</v>
      </c>
      <c r="B784" s="1368"/>
      <c r="C784" s="1368"/>
      <c r="D784" s="1735"/>
      <c r="E784" s="1368"/>
      <c r="F784" s="1368"/>
      <c r="G784" s="1368"/>
      <c r="H784" s="1368"/>
      <c r="I784" s="1368"/>
      <c r="J784" s="1368"/>
      <c r="K784" s="1368"/>
      <c r="L784" s="1368"/>
      <c r="M784" s="1368"/>
      <c r="N784" s="1368"/>
      <c r="O784" s="1368"/>
      <c r="P784" s="1368"/>
      <c r="Q784" s="1368"/>
      <c r="R784" s="1368"/>
      <c r="S784" s="1368"/>
      <c r="T784" s="1368"/>
      <c r="U784" s="1368"/>
      <c r="V784" s="1368"/>
      <c r="W784" s="1368"/>
      <c r="X784" s="1368"/>
      <c r="Y784" s="1368"/>
      <c r="Z784" s="1368"/>
      <c r="AA784" s="1368"/>
      <c r="AB784" s="1368"/>
      <c r="AC784" s="1368"/>
      <c r="AD784" s="1368"/>
      <c r="AE784" s="1368"/>
      <c r="AF784" s="1368"/>
      <c r="AG784" s="699"/>
      <c r="AH784" s="315"/>
      <c r="AI784" s="315"/>
      <c r="AJ784" s="315"/>
      <c r="AK784" s="315"/>
      <c r="AL784" s="315"/>
      <c r="AM784" s="315"/>
      <c r="AN784" s="315"/>
      <c r="AO784" s="315"/>
      <c r="AP784" s="315"/>
    </row>
    <row r="785" spans="1:55" s="367" customFormat="1" ht="46.5" customHeight="1" x14ac:dyDescent="0.3">
      <c r="A785" s="870">
        <v>35</v>
      </c>
      <c r="B785" s="1379" t="s">
        <v>71</v>
      </c>
      <c r="C785" s="1442" t="s">
        <v>101</v>
      </c>
      <c r="D785" s="1383" t="s">
        <v>1340</v>
      </c>
      <c r="E785" s="1404">
        <v>46066</v>
      </c>
      <c r="F785" s="1404">
        <v>46067</v>
      </c>
      <c r="G785" s="1381" t="s">
        <v>1760</v>
      </c>
      <c r="H785" s="1424"/>
      <c r="I785" s="1394"/>
      <c r="J785" s="1393"/>
      <c r="K785" s="1424"/>
      <c r="L785" s="1394"/>
      <c r="M785" s="1395"/>
      <c r="N785" s="1424"/>
      <c r="O785" s="1396"/>
      <c r="P785" s="1395"/>
      <c r="Q785" s="1424">
        <v>11</v>
      </c>
      <c r="R785" s="1385">
        <v>190</v>
      </c>
      <c r="S785" s="1386">
        <f>Q785*R785</f>
        <v>2090</v>
      </c>
      <c r="T785" s="1424">
        <v>11</v>
      </c>
      <c r="U785" s="1385">
        <v>190</v>
      </c>
      <c r="V785" s="1386">
        <f>T785*U785</f>
        <v>2090</v>
      </c>
      <c r="W785" s="1424">
        <v>22</v>
      </c>
      <c r="X785" s="1385">
        <v>190</v>
      </c>
      <c r="Y785" s="1386">
        <f>W785*X785</f>
        <v>4180</v>
      </c>
      <c r="Z785" s="1424">
        <v>22</v>
      </c>
      <c r="AA785" s="1386">
        <v>6</v>
      </c>
      <c r="AB785" s="1386">
        <f>Z785*AA785</f>
        <v>132</v>
      </c>
      <c r="AC785" s="763"/>
      <c r="AD785" s="763"/>
      <c r="AE785" s="554">
        <f>H785+K785+N785+Q785+T785+W785+Z785</f>
        <v>66</v>
      </c>
      <c r="AF785" s="540">
        <f>J785+M785+P785+S785+V785+Y785+AB785</f>
        <v>8492</v>
      </c>
      <c r="AG785" s="699"/>
      <c r="AH785" s="315"/>
      <c r="AI785" s="315"/>
      <c r="AJ785" s="315"/>
      <c r="AK785" s="315"/>
      <c r="AL785" s="315"/>
      <c r="AM785" s="315"/>
      <c r="AN785" s="315"/>
      <c r="AO785" s="315"/>
      <c r="AP785" s="315"/>
    </row>
    <row r="786" spans="1:55" s="1368" customFormat="1" ht="31.5" customHeight="1" x14ac:dyDescent="0.25">
      <c r="A786" s="870">
        <v>36</v>
      </c>
      <c r="B786" s="1379" t="s">
        <v>174</v>
      </c>
      <c r="C786" s="1444" t="s">
        <v>99</v>
      </c>
      <c r="D786" s="1383" t="s">
        <v>1340</v>
      </c>
      <c r="E786" s="1404">
        <v>46066</v>
      </c>
      <c r="F786" s="1404">
        <v>46067</v>
      </c>
      <c r="G786" s="1381" t="s">
        <v>1760</v>
      </c>
      <c r="H786" s="1424"/>
      <c r="I786" s="1394"/>
      <c r="J786" s="1393"/>
      <c r="K786" s="1424"/>
      <c r="L786" s="1394"/>
      <c r="M786" s="1395"/>
      <c r="N786" s="1424"/>
      <c r="O786" s="1385"/>
      <c r="P786" s="1395"/>
      <c r="Q786" s="1424">
        <v>47</v>
      </c>
      <c r="R786" s="1385">
        <v>190</v>
      </c>
      <c r="S786" s="1386">
        <f>Q786*R786</f>
        <v>8930</v>
      </c>
      <c r="T786" s="1424">
        <v>47</v>
      </c>
      <c r="U786" s="1385">
        <v>190</v>
      </c>
      <c r="V786" s="1386">
        <f>T786*U786</f>
        <v>8930</v>
      </c>
      <c r="W786" s="1424">
        <v>94</v>
      </c>
      <c r="X786" s="1385">
        <v>190</v>
      </c>
      <c r="Y786" s="1386">
        <f>W786*X786</f>
        <v>17860</v>
      </c>
      <c r="Z786" s="1424">
        <v>94</v>
      </c>
      <c r="AA786" s="1386">
        <v>6</v>
      </c>
      <c r="AB786" s="1386">
        <f>Z786*AA786</f>
        <v>564</v>
      </c>
      <c r="AC786" s="763"/>
      <c r="AD786" s="763"/>
      <c r="AE786" s="554">
        <f>H786+K786+N786+Q786+T786+W786+Z786</f>
        <v>282</v>
      </c>
      <c r="AF786" s="540">
        <f>J786+M786+P786+S786+V786+Y786+AB786</f>
        <v>36284</v>
      </c>
      <c r="AG786" s="1376"/>
    </row>
    <row r="787" spans="1:55" s="367" customFormat="1" ht="46.5" customHeight="1" x14ac:dyDescent="0.25">
      <c r="A787" s="1258"/>
      <c r="B787" s="1456" t="s">
        <v>857</v>
      </c>
      <c r="C787" s="562"/>
      <c r="D787" s="1736" t="s">
        <v>857</v>
      </c>
      <c r="E787" s="307"/>
      <c r="F787" s="688"/>
      <c r="G787" s="1630"/>
      <c r="H787" s="689"/>
      <c r="I787" s="690"/>
      <c r="J787" s="556"/>
      <c r="K787" s="572"/>
      <c r="L787" s="278"/>
      <c r="M787" s="556"/>
      <c r="N787" s="572"/>
      <c r="O787" s="288"/>
      <c r="P787" s="556"/>
      <c r="Q787" s="565"/>
      <c r="R787" s="288"/>
      <c r="S787" s="556"/>
      <c r="T787" s="1237"/>
      <c r="U787" s="290"/>
      <c r="V787" s="556"/>
      <c r="W787" s="1237"/>
      <c r="X787" s="290"/>
      <c r="Y787" s="556"/>
      <c r="Z787" s="1237"/>
      <c r="AA787" s="290"/>
      <c r="AB787" s="564"/>
      <c r="AC787" s="1237"/>
      <c r="AD787" s="290"/>
      <c r="AE787" s="483"/>
      <c r="AF787" s="531"/>
      <c r="AG787" s="904"/>
      <c r="AH787" s="315"/>
      <c r="AI787" s="315"/>
      <c r="AJ787" s="315"/>
      <c r="AK787" s="315"/>
      <c r="AL787" s="315"/>
      <c r="AM787" s="315"/>
      <c r="AN787" s="315"/>
      <c r="AO787" s="315"/>
      <c r="AP787" s="315"/>
    </row>
    <row r="788" spans="1:55" s="367" customFormat="1" ht="46.5" customHeight="1" x14ac:dyDescent="0.25">
      <c r="A788" s="870">
        <v>37</v>
      </c>
      <c r="B788" s="1379" t="s">
        <v>1594</v>
      </c>
      <c r="C788" s="1442" t="s">
        <v>101</v>
      </c>
      <c r="D788" s="1383" t="s">
        <v>358</v>
      </c>
      <c r="E788" s="1382">
        <v>46362</v>
      </c>
      <c r="F788" s="1382">
        <v>46366</v>
      </c>
      <c r="G788" s="1455" t="s">
        <v>2082</v>
      </c>
      <c r="H788" s="1424">
        <v>4</v>
      </c>
      <c r="I788" s="1394">
        <v>4100</v>
      </c>
      <c r="J788" s="1393">
        <f>H788*I788</f>
        <v>16400</v>
      </c>
      <c r="K788" s="1424">
        <v>4</v>
      </c>
      <c r="L788" s="1394">
        <v>3350</v>
      </c>
      <c r="M788" s="1395">
        <f>K788*L788</f>
        <v>13400</v>
      </c>
      <c r="N788" s="1424">
        <v>4</v>
      </c>
      <c r="O788" s="1385">
        <v>3000</v>
      </c>
      <c r="P788" s="1395">
        <f>N788*O788</f>
        <v>12000</v>
      </c>
      <c r="Q788" s="1424">
        <v>16</v>
      </c>
      <c r="R788" s="1385">
        <v>190</v>
      </c>
      <c r="S788" s="1386">
        <f>Q788*R788</f>
        <v>3040</v>
      </c>
      <c r="T788" s="1424">
        <v>16</v>
      </c>
      <c r="U788" s="1385">
        <v>190</v>
      </c>
      <c r="V788" s="1386">
        <f>T788*U788</f>
        <v>3040</v>
      </c>
      <c r="W788" s="1424">
        <v>16</v>
      </c>
      <c r="X788" s="1385">
        <v>190</v>
      </c>
      <c r="Y788" s="1386">
        <f>W788*X788</f>
        <v>3040</v>
      </c>
      <c r="Z788" s="1406">
        <v>28</v>
      </c>
      <c r="AA788" s="1386">
        <v>6</v>
      </c>
      <c r="AB788" s="1386">
        <f>Z788*AA788</f>
        <v>168</v>
      </c>
      <c r="AC788" s="763"/>
      <c r="AD788" s="763"/>
      <c r="AE788" s="539">
        <f>H788+K788+N788+Q788+T788+W788+Z788</f>
        <v>88</v>
      </c>
      <c r="AF788" s="540">
        <f>J788+M788+P788+S788+V788+Y788+AB788</f>
        <v>51088</v>
      </c>
      <c r="AG788" s="904"/>
      <c r="AH788" s="315"/>
      <c r="AI788" s="315"/>
      <c r="AJ788" s="315"/>
      <c r="AK788" s="315"/>
      <c r="AL788" s="315"/>
      <c r="AM788" s="315"/>
      <c r="AN788" s="315"/>
      <c r="AO788" s="315"/>
      <c r="AP788" s="315"/>
    </row>
    <row r="789" spans="1:55" s="367" customFormat="1" ht="46.5" customHeight="1" x14ac:dyDescent="0.25">
      <c r="A789" s="870">
        <v>38</v>
      </c>
      <c r="B789" s="1379" t="s">
        <v>70</v>
      </c>
      <c r="C789" s="1379" t="s">
        <v>99</v>
      </c>
      <c r="D789" s="1382" t="s">
        <v>1227</v>
      </c>
      <c r="E789" s="1382">
        <v>46365</v>
      </c>
      <c r="F789" s="1382">
        <v>46369</v>
      </c>
      <c r="G789" s="1455" t="s">
        <v>2082</v>
      </c>
      <c r="H789" s="1424">
        <v>8</v>
      </c>
      <c r="I789" s="1394">
        <v>3400</v>
      </c>
      <c r="J789" s="1393">
        <f>H789*I789</f>
        <v>27200</v>
      </c>
      <c r="K789" s="1424">
        <v>8</v>
      </c>
      <c r="L789" s="1394">
        <v>3000</v>
      </c>
      <c r="M789" s="1395">
        <f>K789*L789</f>
        <v>24000</v>
      </c>
      <c r="N789" s="1424">
        <v>8</v>
      </c>
      <c r="O789" s="1385">
        <v>2900</v>
      </c>
      <c r="P789" s="1395">
        <f>N789*O789</f>
        <v>23200</v>
      </c>
      <c r="Q789" s="1424">
        <v>32</v>
      </c>
      <c r="R789" s="1385">
        <v>190</v>
      </c>
      <c r="S789" s="1386">
        <f>Q789*R789</f>
        <v>6080</v>
      </c>
      <c r="T789" s="1424">
        <v>32</v>
      </c>
      <c r="U789" s="1385">
        <v>190</v>
      </c>
      <c r="V789" s="1386">
        <f>T789*U789</f>
        <v>6080</v>
      </c>
      <c r="W789" s="1424">
        <v>32</v>
      </c>
      <c r="X789" s="1385">
        <v>190</v>
      </c>
      <c r="Y789" s="1386">
        <f>W789*X789</f>
        <v>6080</v>
      </c>
      <c r="Z789" s="1406">
        <v>56</v>
      </c>
      <c r="AA789" s="1386">
        <v>6</v>
      </c>
      <c r="AB789" s="1386">
        <f>Z789*AA789</f>
        <v>336</v>
      </c>
      <c r="AC789" s="763"/>
      <c r="AD789" s="763"/>
      <c r="AE789" s="539">
        <f>H789+K789+N789+Q789+T789+W789+Z789</f>
        <v>176</v>
      </c>
      <c r="AF789" s="540">
        <f>J789+M789+P789+S789+V789+Y789+AB789</f>
        <v>92976</v>
      </c>
      <c r="AG789" s="904"/>
      <c r="AH789" s="315"/>
      <c r="AI789" s="315"/>
      <c r="AJ789" s="315"/>
      <c r="AK789" s="315"/>
      <c r="AL789" s="315"/>
      <c r="AM789" s="315"/>
      <c r="AN789" s="315"/>
      <c r="AO789" s="315"/>
      <c r="AP789" s="315"/>
    </row>
    <row r="790" spans="1:55" s="367" customFormat="1" ht="46.5" customHeight="1" x14ac:dyDescent="0.25">
      <c r="A790" s="1375" t="s">
        <v>2636</v>
      </c>
      <c r="B790" s="1376"/>
      <c r="C790" s="1376"/>
      <c r="D790" s="1737"/>
      <c r="E790" s="1376"/>
      <c r="F790" s="1376"/>
      <c r="G790" s="1376"/>
      <c r="H790" s="1376"/>
      <c r="I790" s="1376"/>
      <c r="J790" s="1376"/>
      <c r="K790" s="1376"/>
      <c r="L790" s="1376"/>
      <c r="M790" s="1376"/>
      <c r="N790" s="1376"/>
      <c r="O790" s="1376"/>
      <c r="P790" s="1376"/>
      <c r="Q790" s="1376"/>
      <c r="R790" s="1376"/>
      <c r="S790" s="1376"/>
      <c r="T790" s="1376"/>
      <c r="U790" s="1376"/>
      <c r="V790" s="1376"/>
      <c r="W790" s="1376"/>
      <c r="X790" s="1376"/>
      <c r="Y790" s="1376"/>
      <c r="Z790" s="1376"/>
      <c r="AA790" s="1376"/>
      <c r="AB790" s="1376"/>
      <c r="AC790" s="1376"/>
      <c r="AD790" s="1376"/>
      <c r="AE790" s="1376"/>
      <c r="AF790" s="1376"/>
      <c r="AG790" s="904"/>
      <c r="AH790" s="315"/>
      <c r="AI790" s="315"/>
      <c r="AJ790" s="315"/>
      <c r="AK790" s="315"/>
      <c r="AL790" s="315"/>
      <c r="AM790" s="315"/>
      <c r="AN790" s="315"/>
      <c r="AO790" s="315"/>
      <c r="AP790" s="315"/>
    </row>
    <row r="791" spans="1:55" s="626" customFormat="1" ht="21.75" customHeight="1" x14ac:dyDescent="0.25">
      <c r="A791" s="870">
        <v>39</v>
      </c>
      <c r="B791" s="1457" t="s">
        <v>2477</v>
      </c>
      <c r="C791" s="1392" t="s">
        <v>99</v>
      </c>
      <c r="D791" s="1738" t="s">
        <v>1460</v>
      </c>
      <c r="E791" s="1458" t="s">
        <v>2474</v>
      </c>
      <c r="F791" s="1458" t="s">
        <v>2475</v>
      </c>
      <c r="G791" s="1381" t="s">
        <v>301</v>
      </c>
      <c r="H791" s="1393"/>
      <c r="I791" s="1394"/>
      <c r="J791" s="1393"/>
      <c r="K791" s="1459"/>
      <c r="L791" s="1394"/>
      <c r="M791" s="1395"/>
      <c r="N791" s="1393"/>
      <c r="O791" s="1396"/>
      <c r="P791" s="1395"/>
      <c r="Q791" s="1424">
        <v>6</v>
      </c>
      <c r="R791" s="1385">
        <v>190</v>
      </c>
      <c r="S791" s="1386">
        <f>Q791*R791</f>
        <v>1140</v>
      </c>
      <c r="T791" s="1424">
        <v>6</v>
      </c>
      <c r="U791" s="1385">
        <v>190</v>
      </c>
      <c r="V791" s="1386">
        <f>T791*U791</f>
        <v>1140</v>
      </c>
      <c r="W791" s="1424">
        <v>6</v>
      </c>
      <c r="X791" s="1385">
        <v>190</v>
      </c>
      <c r="Y791" s="1386">
        <f>W791*X791</f>
        <v>1140</v>
      </c>
      <c r="Z791" s="1406">
        <v>24</v>
      </c>
      <c r="AA791" s="1386">
        <v>6</v>
      </c>
      <c r="AB791" s="1386">
        <f>Z791*AA791</f>
        <v>144</v>
      </c>
      <c r="AC791" s="367"/>
      <c r="AD791" s="367"/>
      <c r="AE791" s="539">
        <f>H791+K791+N791+Q791+T791+W791+Z791</f>
        <v>42</v>
      </c>
      <c r="AF791" s="540">
        <f>J791+M791+P791+S791+V791+Y791+AB791</f>
        <v>3564</v>
      </c>
      <c r="AG791" s="644"/>
      <c r="AH791" s="315"/>
      <c r="AI791" s="315"/>
      <c r="AJ791" s="315"/>
      <c r="AK791" s="315"/>
      <c r="AL791" s="315"/>
      <c r="AM791" s="315"/>
      <c r="AN791" s="315"/>
      <c r="AO791" s="315"/>
      <c r="AP791" s="315"/>
    </row>
    <row r="792" spans="1:55" s="367" customFormat="1" ht="46.5" customHeight="1" x14ac:dyDescent="0.25">
      <c r="A792" s="870">
        <v>40</v>
      </c>
      <c r="B792" s="1457" t="s">
        <v>2476</v>
      </c>
      <c r="C792" s="1392" t="s">
        <v>101</v>
      </c>
      <c r="D792" s="1738" t="s">
        <v>358</v>
      </c>
      <c r="E792" s="1458" t="s">
        <v>2474</v>
      </c>
      <c r="F792" s="1458" t="s">
        <v>2475</v>
      </c>
      <c r="G792" s="1381" t="s">
        <v>301</v>
      </c>
      <c r="H792" s="1393"/>
      <c r="I792" s="1394"/>
      <c r="J792" s="1393"/>
      <c r="K792" s="1393"/>
      <c r="L792" s="1394"/>
      <c r="M792" s="1395"/>
      <c r="N792" s="1393"/>
      <c r="O792" s="1396"/>
      <c r="P792" s="1395"/>
      <c r="Q792" s="1424">
        <v>2</v>
      </c>
      <c r="R792" s="1385">
        <v>190</v>
      </c>
      <c r="S792" s="1386">
        <f>Q792*R792</f>
        <v>380</v>
      </c>
      <c r="T792" s="1424">
        <v>2</v>
      </c>
      <c r="U792" s="1385">
        <v>190</v>
      </c>
      <c r="V792" s="1386">
        <f>T792*U792</f>
        <v>380</v>
      </c>
      <c r="W792" s="1424">
        <v>2</v>
      </c>
      <c r="X792" s="1385">
        <v>190</v>
      </c>
      <c r="Y792" s="1386">
        <f>W792*X792</f>
        <v>380</v>
      </c>
      <c r="Z792" s="1406">
        <v>8</v>
      </c>
      <c r="AA792" s="1386">
        <v>6</v>
      </c>
      <c r="AB792" s="1386">
        <f>Z792*AA792</f>
        <v>48</v>
      </c>
      <c r="AE792" s="539">
        <f>H792+K792+N792+Q792+T792+W792+Z792</f>
        <v>14</v>
      </c>
      <c r="AF792" s="540">
        <f>J792+M792+P792+S792+V792+Y792+AB792</f>
        <v>1188</v>
      </c>
      <c r="AG792" s="904"/>
      <c r="AH792" s="315"/>
      <c r="AI792" s="315"/>
      <c r="AJ792" s="315"/>
      <c r="AK792" s="315"/>
      <c r="AL792" s="315"/>
      <c r="AM792" s="315"/>
      <c r="AN792" s="315"/>
      <c r="AO792" s="315"/>
      <c r="AP792" s="315"/>
    </row>
    <row r="793" spans="1:55" s="367" customFormat="1" ht="46.5" customHeight="1" x14ac:dyDescent="0.25">
      <c r="A793" s="870">
        <v>41</v>
      </c>
      <c r="B793" s="1457" t="s">
        <v>2478</v>
      </c>
      <c r="C793" s="1392" t="s">
        <v>99</v>
      </c>
      <c r="D793" s="1738" t="s">
        <v>1460</v>
      </c>
      <c r="E793" s="1458" t="s">
        <v>2479</v>
      </c>
      <c r="F793" s="1458" t="s">
        <v>2480</v>
      </c>
      <c r="G793" s="1381" t="s">
        <v>301</v>
      </c>
      <c r="H793" s="1393"/>
      <c r="I793" s="1394"/>
      <c r="J793" s="1393"/>
      <c r="K793" s="1459"/>
      <c r="L793" s="1394"/>
      <c r="M793" s="1395"/>
      <c r="N793" s="1393"/>
      <c r="O793" s="1396"/>
      <c r="P793" s="1395"/>
      <c r="Q793" s="1424">
        <v>12</v>
      </c>
      <c r="R793" s="1385">
        <v>190</v>
      </c>
      <c r="S793" s="1386">
        <f>Q793*R793</f>
        <v>2280</v>
      </c>
      <c r="T793" s="1424">
        <v>12</v>
      </c>
      <c r="U793" s="1385">
        <v>190</v>
      </c>
      <c r="V793" s="1386">
        <f>T793*U793</f>
        <v>2280</v>
      </c>
      <c r="W793" s="1424">
        <v>12</v>
      </c>
      <c r="X793" s="1385">
        <v>190</v>
      </c>
      <c r="Y793" s="1386">
        <f>W793*X793</f>
        <v>2280</v>
      </c>
      <c r="Z793" s="1406">
        <v>48</v>
      </c>
      <c r="AA793" s="1386">
        <v>6</v>
      </c>
      <c r="AB793" s="1386">
        <f>Z793*AA793</f>
        <v>288</v>
      </c>
      <c r="AE793" s="539">
        <f>H793+K793+N793+Q793+T793+W793+Z793</f>
        <v>84</v>
      </c>
      <c r="AF793" s="540">
        <f>J793+M793+P793+S793+V793+Y793+AB793</f>
        <v>7128</v>
      </c>
      <c r="AG793" s="308"/>
      <c r="AH793" s="315"/>
      <c r="AI793" s="315"/>
      <c r="AJ793" s="315"/>
      <c r="AK793" s="315"/>
      <c r="AL793" s="315"/>
      <c r="AM793" s="315"/>
      <c r="AN793" s="315"/>
      <c r="AO793" s="315"/>
      <c r="AP793" s="315"/>
    </row>
    <row r="794" spans="1:55" s="1016" customFormat="1" ht="25.5" customHeight="1" x14ac:dyDescent="0.25">
      <c r="A794" s="870">
        <v>42</v>
      </c>
      <c r="B794" s="1457" t="s">
        <v>2481</v>
      </c>
      <c r="C794" s="1392" t="s">
        <v>101</v>
      </c>
      <c r="D794" s="1738" t="s">
        <v>358</v>
      </c>
      <c r="E794" s="1458" t="s">
        <v>2474</v>
      </c>
      <c r="F794" s="1458" t="s">
        <v>2475</v>
      </c>
      <c r="G794" s="1381" t="s">
        <v>301</v>
      </c>
      <c r="H794" s="1393"/>
      <c r="I794" s="1394"/>
      <c r="J794" s="1393"/>
      <c r="K794" s="1393"/>
      <c r="L794" s="1394"/>
      <c r="M794" s="1395"/>
      <c r="N794" s="1393"/>
      <c r="O794" s="1396"/>
      <c r="P794" s="1395"/>
      <c r="Q794" s="1424">
        <v>4</v>
      </c>
      <c r="R794" s="1385">
        <v>190</v>
      </c>
      <c r="S794" s="1386">
        <f>Q794*R794</f>
        <v>760</v>
      </c>
      <c r="T794" s="1424">
        <v>4</v>
      </c>
      <c r="U794" s="1385">
        <v>190</v>
      </c>
      <c r="V794" s="1386">
        <f>T794*U794</f>
        <v>760</v>
      </c>
      <c r="W794" s="1424">
        <v>4</v>
      </c>
      <c r="X794" s="1385">
        <v>190</v>
      </c>
      <c r="Y794" s="1386">
        <f>W794*X794</f>
        <v>760</v>
      </c>
      <c r="Z794" s="1406">
        <v>14</v>
      </c>
      <c r="AA794" s="1386">
        <v>6</v>
      </c>
      <c r="AB794" s="1386">
        <f>Z794*AA794</f>
        <v>84</v>
      </c>
      <c r="AC794" s="367"/>
      <c r="AD794" s="367"/>
      <c r="AE794" s="539">
        <f>H794+K794+N794+Q794+T794+W794+Z794</f>
        <v>26</v>
      </c>
      <c r="AF794" s="540">
        <f>J794+M794+P794+S794+V794+Y794+AB794</f>
        <v>2364</v>
      </c>
      <c r="AJ794" s="934"/>
      <c r="AK794" s="934"/>
      <c r="AL794" s="934"/>
      <c r="AM794" s="934"/>
      <c r="AN794" s="934"/>
      <c r="AO794" s="934"/>
      <c r="AP794" s="934"/>
      <c r="AQ794" s="934"/>
      <c r="AR794" s="934"/>
      <c r="AS794" s="934"/>
      <c r="AT794" s="934"/>
      <c r="AU794" s="934"/>
      <c r="AV794" s="934"/>
      <c r="AW794" s="934"/>
      <c r="AX794" s="934"/>
      <c r="AY794" s="934"/>
      <c r="AZ794" s="934"/>
      <c r="BA794" s="934"/>
      <c r="BB794" s="934"/>
      <c r="BC794" s="934"/>
    </row>
    <row r="795" spans="1:55" s="934" customFormat="1" ht="46.5" customHeight="1" x14ac:dyDescent="0.25">
      <c r="A795" s="287"/>
      <c r="B795" s="1464" t="s">
        <v>884</v>
      </c>
      <c r="C795" s="365"/>
      <c r="D795" s="1689"/>
      <c r="E795" s="307"/>
      <c r="F795" s="1209"/>
      <c r="G795" s="1209"/>
      <c r="H795" s="623"/>
      <c r="I795" s="623"/>
      <c r="J795" s="624"/>
      <c r="K795" s="522"/>
      <c r="L795" s="523"/>
      <c r="M795" s="624"/>
      <c r="N795" s="522"/>
      <c r="O795" s="523"/>
      <c r="P795" s="624"/>
      <c r="Q795" s="522"/>
      <c r="R795" s="648"/>
      <c r="S795" s="624"/>
      <c r="T795" s="528"/>
      <c r="U795" s="529"/>
      <c r="V795" s="624"/>
      <c r="W795" s="528"/>
      <c r="X795" s="529"/>
      <c r="Y795" s="624"/>
      <c r="Z795" s="528"/>
      <c r="AA795" s="529"/>
      <c r="AB795" s="624"/>
      <c r="AC795" s="529"/>
      <c r="AD795" s="529"/>
      <c r="AE795" s="530"/>
      <c r="AF795" s="540"/>
    </row>
    <row r="796" spans="1:55" s="934" customFormat="1" ht="46.5" customHeight="1" x14ac:dyDescent="0.25">
      <c r="A796" s="870">
        <v>43</v>
      </c>
      <c r="B796" s="1460" t="s">
        <v>2392</v>
      </c>
      <c r="C796" s="763" t="s">
        <v>102</v>
      </c>
      <c r="D796" s="1508" t="s">
        <v>1948</v>
      </c>
      <c r="E796" s="1461">
        <v>46275</v>
      </c>
      <c r="F796" s="1461">
        <v>46277</v>
      </c>
      <c r="G796" s="1601" t="s">
        <v>1637</v>
      </c>
      <c r="H796" s="1424"/>
      <c r="I796" s="1394"/>
      <c r="J796" s="1393"/>
      <c r="K796" s="1424"/>
      <c r="L796" s="1394"/>
      <c r="M796" s="1393"/>
      <c r="N796" s="1424"/>
      <c r="O796" s="1394"/>
      <c r="P796" s="1462"/>
      <c r="Q796" s="1424">
        <v>34</v>
      </c>
      <c r="R796" s="1385">
        <v>190</v>
      </c>
      <c r="S796" s="1386">
        <f>Q796*R796</f>
        <v>6460</v>
      </c>
      <c r="T796" s="1424">
        <v>17</v>
      </c>
      <c r="U796" s="1385">
        <v>190</v>
      </c>
      <c r="V796" s="1386">
        <f>T796*U796</f>
        <v>3230</v>
      </c>
      <c r="W796" s="1424">
        <v>34</v>
      </c>
      <c r="X796" s="1385">
        <v>190</v>
      </c>
      <c r="Y796" s="1386">
        <f>W796*X796</f>
        <v>6460</v>
      </c>
      <c r="Z796" s="1424">
        <v>68</v>
      </c>
      <c r="AA796" s="1386">
        <v>6</v>
      </c>
      <c r="AB796" s="1386">
        <f>Z796*AA796</f>
        <v>408</v>
      </c>
      <c r="AC796" s="367"/>
      <c r="AD796" s="367"/>
      <c r="AE796" s="554">
        <f>H796+K796+N796+Q796+T796+W796+Z796</f>
        <v>153</v>
      </c>
      <c r="AF796" s="540">
        <f>J796+M796+P796+S796+V796+Y796+AB796</f>
        <v>16558</v>
      </c>
    </row>
    <row r="797" spans="1:55" s="934" customFormat="1" ht="46.5" customHeight="1" x14ac:dyDescent="0.25">
      <c r="A797" s="870">
        <v>44</v>
      </c>
      <c r="B797" s="1460" t="s">
        <v>2395</v>
      </c>
      <c r="C797" s="1463" t="s">
        <v>102</v>
      </c>
      <c r="D797" s="1508" t="s">
        <v>1561</v>
      </c>
      <c r="E797" s="1461">
        <v>46364</v>
      </c>
      <c r="F797" s="1461">
        <v>46366</v>
      </c>
      <c r="G797" s="1601" t="s">
        <v>1637</v>
      </c>
      <c r="H797" s="1424"/>
      <c r="I797" s="1394"/>
      <c r="J797" s="1393"/>
      <c r="K797" s="1424"/>
      <c r="L797" s="1394"/>
      <c r="M797" s="1393"/>
      <c r="N797" s="1424"/>
      <c r="O797" s="1394"/>
      <c r="P797" s="1462"/>
      <c r="Q797" s="1424">
        <v>20</v>
      </c>
      <c r="R797" s="1385">
        <v>190</v>
      </c>
      <c r="S797" s="1386">
        <f>Q797*R797</f>
        <v>3800</v>
      </c>
      <c r="T797" s="1424">
        <v>10</v>
      </c>
      <c r="U797" s="1385">
        <v>190</v>
      </c>
      <c r="V797" s="1386">
        <f>T797*U797</f>
        <v>1900</v>
      </c>
      <c r="W797" s="1424">
        <v>20</v>
      </c>
      <c r="X797" s="1385">
        <v>190</v>
      </c>
      <c r="Y797" s="1386">
        <f>W797*X797</f>
        <v>3800</v>
      </c>
      <c r="Z797" s="1424">
        <v>40</v>
      </c>
      <c r="AA797" s="1386">
        <v>6</v>
      </c>
      <c r="AB797" s="1386">
        <f>Z797*AA797</f>
        <v>240</v>
      </c>
      <c r="AC797" s="367"/>
      <c r="AD797" s="367"/>
      <c r="AE797" s="554">
        <f>H797+K797+N797+Q797+T797+W797+Z797</f>
        <v>90</v>
      </c>
      <c r="AF797" s="540">
        <f>J797+M797+P797+S797+V797+Y797+AB797</f>
        <v>9740</v>
      </c>
    </row>
    <row r="798" spans="1:55" s="934" customFormat="1" ht="45" customHeight="1" x14ac:dyDescent="0.25">
      <c r="A798" s="321"/>
      <c r="B798" s="543" t="s">
        <v>926</v>
      </c>
      <c r="C798" s="300"/>
      <c r="D798" s="1706"/>
      <c r="E798" s="1043"/>
      <c r="F798" s="1043"/>
      <c r="G798" s="1596"/>
      <c r="H798" s="324"/>
      <c r="I798" s="301"/>
      <c r="J798" s="276"/>
      <c r="K798" s="324"/>
      <c r="L798" s="301"/>
      <c r="M798" s="276"/>
      <c r="N798" s="324"/>
      <c r="O798" s="301"/>
      <c r="P798" s="302"/>
      <c r="Q798" s="324"/>
      <c r="R798" s="487"/>
      <c r="S798" s="1251"/>
      <c r="T798" s="324"/>
      <c r="U798" s="487"/>
      <c r="V798" s="1251"/>
      <c r="W798" s="324"/>
      <c r="X798" s="487"/>
      <c r="Y798" s="1251"/>
      <c r="Z798" s="324"/>
      <c r="AA798" s="1251"/>
      <c r="AB798" s="1251"/>
      <c r="AC798" s="486"/>
      <c r="AD798" s="540"/>
      <c r="AE798" s="1123"/>
      <c r="AF798" s="1016"/>
    </row>
    <row r="799" spans="1:55" s="934" customFormat="1" ht="57.75" customHeight="1" x14ac:dyDescent="0.25">
      <c r="A799" s="560">
        <v>511</v>
      </c>
      <c r="B799" s="997" t="s">
        <v>632</v>
      </c>
      <c r="C799" s="1238" t="s">
        <v>102</v>
      </c>
      <c r="D799" s="1739" t="s">
        <v>1671</v>
      </c>
      <c r="E799" s="1125">
        <v>46194</v>
      </c>
      <c r="F799" s="1125">
        <v>46199</v>
      </c>
      <c r="G799" s="1620" t="s">
        <v>1499</v>
      </c>
      <c r="H799" s="567"/>
      <c r="I799" s="576"/>
      <c r="J799" s="259"/>
      <c r="K799" s="567"/>
      <c r="L799" s="576"/>
      <c r="M799" s="781"/>
      <c r="N799" s="567"/>
      <c r="O799" s="573"/>
      <c r="P799" s="781"/>
      <c r="Q799" s="567">
        <v>65</v>
      </c>
      <c r="R799" s="560">
        <v>190</v>
      </c>
      <c r="S799" s="289">
        <f t="shared" ref="S799:S804" si="324">Q799*R799</f>
        <v>12350</v>
      </c>
      <c r="T799" s="567">
        <v>65</v>
      </c>
      <c r="U799" s="560">
        <v>190</v>
      </c>
      <c r="V799" s="289">
        <f t="shared" ref="V799:V804" si="325">T799*U799</f>
        <v>12350</v>
      </c>
      <c r="W799" s="567">
        <v>65</v>
      </c>
      <c r="X799" s="560">
        <v>190</v>
      </c>
      <c r="Y799" s="289">
        <f t="shared" ref="Y799:Y804" si="326">W799*X799</f>
        <v>12350</v>
      </c>
      <c r="Z799" s="568">
        <v>245</v>
      </c>
      <c r="AA799" s="289">
        <v>6</v>
      </c>
      <c r="AB799" s="289">
        <f t="shared" ref="AB799:AB804" si="327">Z799*AA799</f>
        <v>1470</v>
      </c>
      <c r="AC799" s="561">
        <f t="shared" ref="AC799:AC804" si="328">H799+K799+N799+Q799+T799+W799+Z799</f>
        <v>440</v>
      </c>
      <c r="AD799" s="540">
        <f t="shared" ref="AD799:AD804" si="329">J799+M799+P799+S799+V799+Y799+AB799</f>
        <v>38520</v>
      </c>
      <c r="AE799" s="1253"/>
    </row>
    <row r="800" spans="1:55" s="934" customFormat="1" ht="1.5" hidden="1" customHeight="1" x14ac:dyDescent="0.25">
      <c r="A800" s="1255">
        <v>512</v>
      </c>
      <c r="B800" s="996" t="s">
        <v>2387</v>
      </c>
      <c r="C800" s="1236" t="s">
        <v>102</v>
      </c>
      <c r="D800" s="1740" t="s">
        <v>1284</v>
      </c>
      <c r="E800" s="1127">
        <v>46364</v>
      </c>
      <c r="F800" s="1127">
        <v>46367</v>
      </c>
      <c r="G800" s="1591" t="s">
        <v>301</v>
      </c>
      <c r="H800" s="538"/>
      <c r="I800" s="266"/>
      <c r="J800" s="252"/>
      <c r="K800" s="538"/>
      <c r="L800" s="266"/>
      <c r="M800" s="781"/>
      <c r="N800" s="538"/>
      <c r="O800" s="570"/>
      <c r="P800" s="265"/>
      <c r="Q800" s="538">
        <v>52</v>
      </c>
      <c r="R800" s="1255">
        <v>190</v>
      </c>
      <c r="S800" s="1261">
        <f t="shared" si="324"/>
        <v>9880</v>
      </c>
      <c r="T800" s="538">
        <v>52</v>
      </c>
      <c r="U800" s="1255">
        <v>190</v>
      </c>
      <c r="V800" s="1261">
        <f t="shared" si="325"/>
        <v>9880</v>
      </c>
      <c r="W800" s="538">
        <v>52</v>
      </c>
      <c r="X800" s="1255">
        <v>190</v>
      </c>
      <c r="Y800" s="1261">
        <f t="shared" si="326"/>
        <v>9880</v>
      </c>
      <c r="Z800" s="563">
        <v>196</v>
      </c>
      <c r="AA800" s="1261">
        <v>6</v>
      </c>
      <c r="AB800" s="1261">
        <f t="shared" si="327"/>
        <v>1176</v>
      </c>
      <c r="AC800" s="554">
        <f t="shared" si="328"/>
        <v>352</v>
      </c>
      <c r="AD800" s="540">
        <f t="shared" si="329"/>
        <v>30816</v>
      </c>
      <c r="AE800" s="1096"/>
    </row>
    <row r="801" spans="1:56" s="1016" customFormat="1" ht="60.75" customHeight="1" x14ac:dyDescent="0.25">
      <c r="A801" s="560">
        <v>513</v>
      </c>
      <c r="B801" s="996" t="s">
        <v>1214</v>
      </c>
      <c r="C801" s="1236" t="s">
        <v>102</v>
      </c>
      <c r="D801" s="1740" t="s">
        <v>1284</v>
      </c>
      <c r="E801" s="1127">
        <v>46113</v>
      </c>
      <c r="F801" s="1127">
        <v>46116</v>
      </c>
      <c r="G801" s="1591" t="s">
        <v>1672</v>
      </c>
      <c r="H801" s="538"/>
      <c r="I801" s="266"/>
      <c r="J801" s="252"/>
      <c r="K801" s="538"/>
      <c r="L801" s="266"/>
      <c r="M801" s="781"/>
      <c r="N801" s="538"/>
      <c r="O801" s="570"/>
      <c r="P801" s="265"/>
      <c r="Q801" s="538">
        <v>54</v>
      </c>
      <c r="R801" s="1255">
        <v>190</v>
      </c>
      <c r="S801" s="1261">
        <f t="shared" si="324"/>
        <v>10260</v>
      </c>
      <c r="T801" s="538">
        <v>54</v>
      </c>
      <c r="U801" s="1255">
        <v>190</v>
      </c>
      <c r="V801" s="1261">
        <f t="shared" si="325"/>
        <v>10260</v>
      </c>
      <c r="W801" s="538">
        <v>54</v>
      </c>
      <c r="X801" s="1255">
        <v>190</v>
      </c>
      <c r="Y801" s="1261">
        <f t="shared" si="326"/>
        <v>10260</v>
      </c>
      <c r="Z801" s="563">
        <v>210</v>
      </c>
      <c r="AA801" s="1261">
        <v>6</v>
      </c>
      <c r="AB801" s="1261">
        <f t="shared" si="327"/>
        <v>1260</v>
      </c>
      <c r="AC801" s="554">
        <f t="shared" si="328"/>
        <v>372</v>
      </c>
      <c r="AD801" s="540">
        <f t="shared" si="329"/>
        <v>32040</v>
      </c>
      <c r="AE801" s="1096"/>
      <c r="AF801" s="934"/>
      <c r="AJ801" s="934"/>
      <c r="AK801" s="934"/>
      <c r="AL801" s="934"/>
      <c r="AM801" s="934"/>
      <c r="AN801" s="934"/>
      <c r="AO801" s="934"/>
      <c r="AP801" s="934"/>
      <c r="AQ801" s="934"/>
      <c r="AR801" s="934"/>
      <c r="AS801" s="934"/>
      <c r="AT801" s="934"/>
      <c r="AU801" s="934"/>
      <c r="AV801" s="934"/>
      <c r="AW801" s="934"/>
      <c r="AX801" s="934"/>
      <c r="AY801" s="934"/>
      <c r="AZ801" s="934"/>
      <c r="BA801" s="934"/>
      <c r="BB801" s="934"/>
      <c r="BC801" s="934"/>
    </row>
    <row r="802" spans="1:56" s="1023" customFormat="1" ht="46.5" customHeight="1" x14ac:dyDescent="0.25">
      <c r="A802" s="1255">
        <v>514</v>
      </c>
      <c r="B802" s="996" t="s">
        <v>2386</v>
      </c>
      <c r="C802" s="261" t="s">
        <v>101</v>
      </c>
      <c r="D802" s="1740" t="s">
        <v>1500</v>
      </c>
      <c r="E802" s="1127">
        <v>46329</v>
      </c>
      <c r="F802" s="1127">
        <v>46332</v>
      </c>
      <c r="G802" s="1591" t="s">
        <v>301</v>
      </c>
      <c r="H802" s="563"/>
      <c r="I802" s="266"/>
      <c r="J802" s="252"/>
      <c r="K802" s="563"/>
      <c r="L802" s="266"/>
      <c r="M802" s="781"/>
      <c r="N802" s="563"/>
      <c r="O802" s="570"/>
      <c r="P802" s="265"/>
      <c r="Q802" s="563">
        <v>26</v>
      </c>
      <c r="R802" s="1255">
        <v>190</v>
      </c>
      <c r="S802" s="1261">
        <f t="shared" si="324"/>
        <v>4940</v>
      </c>
      <c r="T802" s="563">
        <v>26</v>
      </c>
      <c r="U802" s="1255">
        <v>190</v>
      </c>
      <c r="V802" s="1261">
        <f t="shared" si="325"/>
        <v>4940</v>
      </c>
      <c r="W802" s="563">
        <v>26</v>
      </c>
      <c r="X802" s="1255">
        <v>190</v>
      </c>
      <c r="Y802" s="1261">
        <f t="shared" si="326"/>
        <v>4940</v>
      </c>
      <c r="Z802" s="563">
        <v>98</v>
      </c>
      <c r="AA802" s="1261">
        <v>6</v>
      </c>
      <c r="AB802" s="1261">
        <f t="shared" si="327"/>
        <v>588</v>
      </c>
      <c r="AC802" s="554">
        <f t="shared" si="328"/>
        <v>176</v>
      </c>
      <c r="AD802" s="540">
        <f t="shared" si="329"/>
        <v>15408</v>
      </c>
      <c r="AE802" s="1096"/>
      <c r="AF802" s="934"/>
      <c r="AJ802" s="934"/>
      <c r="AK802" s="934"/>
      <c r="AL802" s="934"/>
      <c r="AM802" s="934"/>
      <c r="AN802" s="934"/>
      <c r="AO802" s="934"/>
      <c r="AP802" s="934"/>
      <c r="AQ802" s="934"/>
      <c r="AR802" s="934"/>
      <c r="AS802" s="934"/>
      <c r="AT802" s="934"/>
      <c r="AU802" s="934"/>
      <c r="AV802" s="934"/>
      <c r="AW802" s="934"/>
      <c r="AX802" s="934"/>
      <c r="AY802" s="934"/>
      <c r="AZ802" s="934"/>
      <c r="BA802" s="934"/>
      <c r="BB802" s="934"/>
      <c r="BC802" s="934"/>
    </row>
    <row r="803" spans="1:56" s="884" customFormat="1" ht="73.5" customHeight="1" x14ac:dyDescent="0.25">
      <c r="A803" s="560">
        <v>515</v>
      </c>
      <c r="B803" s="996" t="s">
        <v>2385</v>
      </c>
      <c r="C803" s="261" t="s">
        <v>99</v>
      </c>
      <c r="D803" s="1740" t="s">
        <v>1500</v>
      </c>
      <c r="E803" s="1127">
        <v>46329</v>
      </c>
      <c r="F803" s="1127">
        <v>46332</v>
      </c>
      <c r="G803" s="1591" t="s">
        <v>301</v>
      </c>
      <c r="H803" s="563"/>
      <c r="I803" s="266"/>
      <c r="J803" s="252"/>
      <c r="K803" s="563"/>
      <c r="L803" s="266"/>
      <c r="M803" s="781"/>
      <c r="N803" s="563"/>
      <c r="O803" s="570"/>
      <c r="P803" s="265"/>
      <c r="Q803" s="563">
        <v>78</v>
      </c>
      <c r="R803" s="1255">
        <v>190</v>
      </c>
      <c r="S803" s="1261">
        <f t="shared" si="324"/>
        <v>14820</v>
      </c>
      <c r="T803" s="563">
        <v>78</v>
      </c>
      <c r="U803" s="1255">
        <v>190</v>
      </c>
      <c r="V803" s="1261">
        <f t="shared" si="325"/>
        <v>14820</v>
      </c>
      <c r="W803" s="563">
        <v>78</v>
      </c>
      <c r="X803" s="1255">
        <v>190</v>
      </c>
      <c r="Y803" s="1261">
        <f t="shared" si="326"/>
        <v>14820</v>
      </c>
      <c r="Z803" s="563">
        <v>234</v>
      </c>
      <c r="AA803" s="1261">
        <v>6</v>
      </c>
      <c r="AB803" s="1261">
        <f t="shared" si="327"/>
        <v>1404</v>
      </c>
      <c r="AC803" s="554">
        <f t="shared" si="328"/>
        <v>468</v>
      </c>
      <c r="AD803" s="540">
        <f t="shared" si="329"/>
        <v>45864</v>
      </c>
      <c r="AE803" s="1096"/>
      <c r="AF803" s="934"/>
      <c r="AI803" s="1050"/>
      <c r="AJ803" s="934"/>
      <c r="AK803" s="934"/>
      <c r="AL803" s="934"/>
      <c r="AM803" s="934"/>
      <c r="AN803" s="934"/>
      <c r="AO803" s="934"/>
      <c r="AP803" s="934"/>
      <c r="AQ803" s="934"/>
      <c r="AR803" s="934"/>
      <c r="AS803" s="934"/>
      <c r="AT803" s="934"/>
      <c r="AU803" s="934"/>
      <c r="AV803" s="934"/>
      <c r="AW803" s="934"/>
      <c r="AX803" s="934"/>
      <c r="AY803" s="934"/>
      <c r="AZ803" s="934"/>
      <c r="BA803" s="934"/>
      <c r="BB803" s="934"/>
      <c r="BC803" s="934"/>
      <c r="BD803" s="1051"/>
    </row>
    <row r="804" spans="1:56" s="1010" customFormat="1" ht="33.75" customHeight="1" x14ac:dyDescent="0.25">
      <c r="A804" s="1348"/>
      <c r="B804" s="996" t="s">
        <v>1501</v>
      </c>
      <c r="C804" s="261" t="s">
        <v>102</v>
      </c>
      <c r="D804" s="1740" t="s">
        <v>1502</v>
      </c>
      <c r="E804" s="1127">
        <v>46000</v>
      </c>
      <c r="F804" s="1127">
        <v>46003</v>
      </c>
      <c r="G804" s="1591" t="s">
        <v>301</v>
      </c>
      <c r="H804" s="563"/>
      <c r="I804" s="266"/>
      <c r="J804" s="252"/>
      <c r="K804" s="563"/>
      <c r="L804" s="266"/>
      <c r="M804" s="265"/>
      <c r="N804" s="563"/>
      <c r="O804" s="570"/>
      <c r="P804" s="265"/>
      <c r="Q804" s="563">
        <v>65</v>
      </c>
      <c r="R804" s="1348">
        <v>190</v>
      </c>
      <c r="S804" s="1363">
        <f t="shared" si="324"/>
        <v>12350</v>
      </c>
      <c r="T804" s="563">
        <v>65</v>
      </c>
      <c r="U804" s="1348">
        <v>190</v>
      </c>
      <c r="V804" s="1363">
        <f t="shared" si="325"/>
        <v>12350</v>
      </c>
      <c r="W804" s="563">
        <v>65</v>
      </c>
      <c r="X804" s="1348">
        <v>190</v>
      </c>
      <c r="Y804" s="1363">
        <f t="shared" si="326"/>
        <v>12350</v>
      </c>
      <c r="Z804" s="563">
        <v>245</v>
      </c>
      <c r="AA804" s="1363">
        <v>6</v>
      </c>
      <c r="AB804" s="1363">
        <f t="shared" si="327"/>
        <v>1470</v>
      </c>
      <c r="AC804" s="539">
        <f t="shared" si="328"/>
        <v>440</v>
      </c>
      <c r="AD804" s="540">
        <f t="shared" si="329"/>
        <v>38520</v>
      </c>
      <c r="AE804" s="1227"/>
      <c r="AF804" s="934"/>
      <c r="AJ804" s="934"/>
      <c r="AK804" s="934"/>
      <c r="AL804" s="934"/>
      <c r="AM804" s="934"/>
      <c r="AN804" s="934"/>
      <c r="AO804" s="934"/>
      <c r="AP804" s="934"/>
      <c r="AQ804" s="934"/>
      <c r="AR804" s="934"/>
      <c r="AS804" s="934"/>
      <c r="AT804" s="934"/>
      <c r="AU804" s="934"/>
      <c r="AV804" s="934"/>
      <c r="AW804" s="934"/>
      <c r="AX804" s="934"/>
      <c r="AY804" s="934"/>
      <c r="AZ804" s="934"/>
      <c r="BA804" s="934"/>
      <c r="BB804" s="934"/>
      <c r="BC804" s="934"/>
    </row>
    <row r="805" spans="1:56" s="315" customFormat="1" ht="34.5" customHeight="1" x14ac:dyDescent="0.3">
      <c r="A805" s="280">
        <v>78</v>
      </c>
      <c r="B805" s="1583" t="s">
        <v>173</v>
      </c>
      <c r="C805" s="1409" t="s">
        <v>101</v>
      </c>
      <c r="D805" s="1584" t="s">
        <v>1670</v>
      </c>
      <c r="E805" s="1584">
        <v>46036</v>
      </c>
      <c r="F805" s="1584">
        <v>46039</v>
      </c>
      <c r="G805" s="1631" t="s">
        <v>301</v>
      </c>
      <c r="H805" s="1448"/>
      <c r="I805" s="1411"/>
      <c r="J805" s="1482"/>
      <c r="K805" s="1448"/>
      <c r="L805" s="1411"/>
      <c r="M805" s="1412"/>
      <c r="N805" s="1448"/>
      <c r="O805" s="1411"/>
      <c r="P805" s="1412"/>
      <c r="Q805" s="1448">
        <v>13</v>
      </c>
      <c r="R805" s="1411">
        <v>145</v>
      </c>
      <c r="S805" s="1482">
        <f>Q805*R805</f>
        <v>1885</v>
      </c>
      <c r="T805" s="1448">
        <v>13</v>
      </c>
      <c r="U805" s="1411">
        <v>145</v>
      </c>
      <c r="V805" s="1482">
        <f>T805*U805</f>
        <v>1885</v>
      </c>
      <c r="W805" s="1448">
        <v>13</v>
      </c>
      <c r="X805" s="1411">
        <v>145</v>
      </c>
      <c r="Y805" s="1482">
        <f>W805*X805</f>
        <v>1885</v>
      </c>
      <c r="Z805" s="1413">
        <v>49</v>
      </c>
      <c r="AA805" s="1414">
        <v>6</v>
      </c>
      <c r="AB805" s="1412">
        <f>Z805*AA805</f>
        <v>294</v>
      </c>
      <c r="AC805" s="367"/>
      <c r="AD805" s="367"/>
      <c r="AE805" s="561">
        <f>Q805+T805+W805+Z805</f>
        <v>88</v>
      </c>
      <c r="AF805" s="540">
        <f>S805+V805+Y805+AB805</f>
        <v>5949</v>
      </c>
      <c r="AG805" s="877"/>
      <c r="AH805" s="367" t="s">
        <v>2214</v>
      </c>
    </row>
    <row r="806" spans="1:56" s="315" customFormat="1" ht="51" customHeight="1" x14ac:dyDescent="0.3">
      <c r="A806" s="1258">
        <v>79</v>
      </c>
      <c r="B806" s="1571" t="s">
        <v>174</v>
      </c>
      <c r="C806" s="1466" t="s">
        <v>99</v>
      </c>
      <c r="D806" s="1585" t="s">
        <v>1498</v>
      </c>
      <c r="E806" s="1585">
        <v>46036</v>
      </c>
      <c r="F806" s="1585">
        <v>46039</v>
      </c>
      <c r="G806" s="1623" t="s">
        <v>301</v>
      </c>
      <c r="H806" s="1518"/>
      <c r="I806" s="1513"/>
      <c r="J806" s="1514"/>
      <c r="K806" s="1518"/>
      <c r="L806" s="1513"/>
      <c r="M806" s="1515"/>
      <c r="N806" s="1518"/>
      <c r="O806" s="1516"/>
      <c r="P806" s="1515"/>
      <c r="Q806" s="1397">
        <v>39</v>
      </c>
      <c r="R806" s="1398">
        <v>145</v>
      </c>
      <c r="S806" s="1399">
        <f>Q806*R806</f>
        <v>5655</v>
      </c>
      <c r="T806" s="1397">
        <v>39</v>
      </c>
      <c r="U806" s="1398">
        <v>145</v>
      </c>
      <c r="V806" s="1399">
        <f>T806*U806</f>
        <v>5655</v>
      </c>
      <c r="W806" s="1397">
        <v>39</v>
      </c>
      <c r="X806" s="1398">
        <v>145</v>
      </c>
      <c r="Y806" s="1399">
        <f>W806*X806</f>
        <v>5655</v>
      </c>
      <c r="Z806" s="1450">
        <v>147</v>
      </c>
      <c r="AA806" s="1470">
        <v>6</v>
      </c>
      <c r="AB806" s="1449">
        <f>Z806*AA806</f>
        <v>882</v>
      </c>
      <c r="AC806" s="367"/>
      <c r="AD806" s="367"/>
      <c r="AE806" s="558">
        <f>Q806+T806+W806+Z806</f>
        <v>264</v>
      </c>
      <c r="AF806" s="540">
        <f>S806+V806+Y806+AB806</f>
        <v>17847</v>
      </c>
      <c r="AG806" s="643"/>
      <c r="AH806" s="367" t="s">
        <v>2214</v>
      </c>
    </row>
    <row r="807" spans="1:56" s="367" customFormat="1" ht="25.5" customHeight="1" x14ac:dyDescent="0.3">
      <c r="A807" s="870"/>
      <c r="B807" s="1349" t="s">
        <v>883</v>
      </c>
      <c r="C807" s="44"/>
      <c r="D807" s="1741"/>
      <c r="E807" s="42"/>
      <c r="F807" s="923"/>
      <c r="G807" s="1609"/>
      <c r="H807" s="571"/>
      <c r="I807" s="553"/>
      <c r="J807" s="538"/>
      <c r="K807" s="266"/>
      <c r="L807" s="252"/>
      <c r="M807" s="538"/>
      <c r="N807" s="266"/>
      <c r="O807" s="265"/>
      <c r="P807" s="538"/>
      <c r="Q807" s="570"/>
      <c r="R807" s="265"/>
      <c r="S807" s="538"/>
      <c r="T807" s="1348"/>
      <c r="U807" s="1363"/>
      <c r="V807" s="538"/>
      <c r="W807" s="1348"/>
      <c r="X807" s="1363"/>
      <c r="Y807" s="538"/>
      <c r="Z807" s="1348"/>
      <c r="AA807" s="1363"/>
      <c r="AB807" s="538"/>
      <c r="AC807" s="1363"/>
      <c r="AD807" s="1363"/>
      <c r="AE807" s="539"/>
      <c r="AF807" s="540"/>
      <c r="AG807" s="791"/>
    </row>
    <row r="808" spans="1:56" s="398" customFormat="1" ht="32.25" customHeight="1" x14ac:dyDescent="0.25">
      <c r="A808" s="280">
        <v>70</v>
      </c>
      <c r="B808" s="258" t="s">
        <v>1736</v>
      </c>
      <c r="C808" s="757" t="s">
        <v>101</v>
      </c>
      <c r="D808" s="559" t="s">
        <v>1737</v>
      </c>
      <c r="E808" s="566">
        <v>46066</v>
      </c>
      <c r="F808" s="566">
        <v>46068</v>
      </c>
      <c r="G808" s="1632" t="s">
        <v>1735</v>
      </c>
      <c r="H808" s="567"/>
      <c r="I808" s="576"/>
      <c r="J808" s="259"/>
      <c r="K808" s="567"/>
      <c r="L808" s="576"/>
      <c r="M808" s="781"/>
      <c r="N808" s="567"/>
      <c r="O808" s="576"/>
      <c r="P808" s="781"/>
      <c r="Q808" s="567">
        <v>15</v>
      </c>
      <c r="R808" s="576">
        <v>145</v>
      </c>
      <c r="S808" s="259">
        <f>Q808*R808</f>
        <v>2175</v>
      </c>
      <c r="T808" s="567">
        <v>15</v>
      </c>
      <c r="U808" s="576">
        <v>145</v>
      </c>
      <c r="V808" s="259">
        <f>T808*U808</f>
        <v>2175</v>
      </c>
      <c r="W808" s="567">
        <v>15</v>
      </c>
      <c r="X808" s="576">
        <v>190</v>
      </c>
      <c r="Y808" s="259">
        <f>W808*X808</f>
        <v>2850</v>
      </c>
      <c r="Z808" s="568">
        <v>45</v>
      </c>
      <c r="AA808" s="573">
        <v>6</v>
      </c>
      <c r="AB808" s="781">
        <f>Z808*AA808</f>
        <v>270</v>
      </c>
      <c r="AE808" s="1580">
        <f>H808+K808+N808+Q808+T808+W808+Z808</f>
        <v>90</v>
      </c>
      <c r="AF808" s="782">
        <f>J808+M808+P808+S808+V808+Y808+AB808</f>
        <v>7470</v>
      </c>
      <c r="AG808" s="1758" t="e">
        <f>AF808+#REF!</f>
        <v>#REF!</v>
      </c>
      <c r="AH808" s="398" t="s">
        <v>2367</v>
      </c>
      <c r="AI808" s="315"/>
      <c r="AJ808" s="315"/>
      <c r="AK808" s="315"/>
      <c r="AL808" s="315"/>
      <c r="AM808" s="315"/>
      <c r="AN808" s="315"/>
      <c r="AO808" s="315"/>
      <c r="AP808" s="315"/>
      <c r="AQ808" s="315"/>
      <c r="AR808" s="315"/>
      <c r="AS808" s="315"/>
      <c r="AT808" s="315"/>
      <c r="AU808" s="315"/>
      <c r="AV808" s="315"/>
      <c r="AW808" s="315"/>
      <c r="AX808" s="315"/>
      <c r="AY808" s="315"/>
      <c r="AZ808" s="315"/>
      <c r="BA808" s="315"/>
      <c r="BB808" s="412"/>
    </row>
    <row r="809" spans="1:56" s="312" customFormat="1" ht="33" customHeight="1" x14ac:dyDescent="0.35">
      <c r="A809" s="280">
        <v>71</v>
      </c>
      <c r="B809" s="258" t="s">
        <v>1738</v>
      </c>
      <c r="C809" s="757" t="s">
        <v>99</v>
      </c>
      <c r="D809" s="559" t="s">
        <v>1739</v>
      </c>
      <c r="E809" s="552">
        <v>46066</v>
      </c>
      <c r="F809" s="552">
        <v>46068</v>
      </c>
      <c r="G809" s="1632" t="s">
        <v>1735</v>
      </c>
      <c r="H809" s="567"/>
      <c r="I809" s="576"/>
      <c r="J809" s="259"/>
      <c r="K809" s="567"/>
      <c r="L809" s="576"/>
      <c r="M809" s="781"/>
      <c r="N809" s="567"/>
      <c r="O809" s="573"/>
      <c r="P809" s="781"/>
      <c r="Q809" s="567">
        <v>27</v>
      </c>
      <c r="R809" s="576">
        <v>145</v>
      </c>
      <c r="S809" s="259">
        <f>Q809*R809</f>
        <v>3915</v>
      </c>
      <c r="T809" s="567">
        <v>27</v>
      </c>
      <c r="U809" s="576">
        <v>145</v>
      </c>
      <c r="V809" s="259">
        <f>T809*U809</f>
        <v>3915</v>
      </c>
      <c r="W809" s="567">
        <v>27</v>
      </c>
      <c r="X809" s="576">
        <v>190</v>
      </c>
      <c r="Y809" s="259">
        <f>W809*X809</f>
        <v>5130</v>
      </c>
      <c r="Z809" s="568">
        <v>81</v>
      </c>
      <c r="AA809" s="573">
        <v>6</v>
      </c>
      <c r="AB809" s="781">
        <f>Z809*AA809</f>
        <v>486</v>
      </c>
      <c r="AC809" s="367"/>
      <c r="AD809" s="367"/>
      <c r="AE809" s="876">
        <f>H809+K809+N809+Q809+T809+W809+Z809</f>
        <v>162</v>
      </c>
      <c r="AF809" s="782">
        <f>J809+M809+P809+S809+V809+Y809+AB809</f>
        <v>13446</v>
      </c>
      <c r="AG809" s="1758"/>
      <c r="AH809" s="367" t="s">
        <v>2367</v>
      </c>
      <c r="AI809" s="315"/>
      <c r="AJ809" s="315"/>
      <c r="AK809" s="315"/>
      <c r="AL809" s="315"/>
      <c r="AM809" s="315"/>
      <c r="AN809" s="541"/>
      <c r="AO809" s="315"/>
      <c r="AP809" s="315"/>
      <c r="AQ809" s="315"/>
      <c r="AR809" s="315"/>
      <c r="AS809" s="315"/>
      <c r="AT809" s="315"/>
      <c r="AU809" s="315"/>
      <c r="AV809" s="315"/>
      <c r="AW809" s="315"/>
      <c r="AX809" s="315"/>
      <c r="AY809" s="315"/>
      <c r="AZ809" s="315"/>
      <c r="BA809" s="315"/>
    </row>
    <row r="810" spans="1:56" s="312" customFormat="1" ht="32.25" customHeight="1" x14ac:dyDescent="0.25">
      <c r="A810" s="870">
        <v>72</v>
      </c>
      <c r="B810" s="258" t="s">
        <v>1562</v>
      </c>
      <c r="C810" s="757" t="s">
        <v>101</v>
      </c>
      <c r="D810" s="559" t="s">
        <v>1172</v>
      </c>
      <c r="E810" s="566">
        <v>46052</v>
      </c>
      <c r="F810" s="566">
        <v>46054</v>
      </c>
      <c r="G810" s="1632" t="s">
        <v>1866</v>
      </c>
      <c r="H810" s="567"/>
      <c r="I810" s="576"/>
      <c r="J810" s="259"/>
      <c r="K810" s="567"/>
      <c r="L810" s="576"/>
      <c r="M810" s="781"/>
      <c r="N810" s="567"/>
      <c r="O810" s="576"/>
      <c r="P810" s="781"/>
      <c r="Q810" s="567">
        <v>13</v>
      </c>
      <c r="R810" s="576">
        <v>145</v>
      </c>
      <c r="S810" s="259">
        <f>Q810*R810</f>
        <v>1885</v>
      </c>
      <c r="T810" s="567">
        <v>13</v>
      </c>
      <c r="U810" s="576">
        <v>145</v>
      </c>
      <c r="V810" s="259">
        <f>T810*U810</f>
        <v>1885</v>
      </c>
      <c r="W810" s="567">
        <v>13</v>
      </c>
      <c r="X810" s="576">
        <v>190</v>
      </c>
      <c r="Y810" s="259">
        <f>W810*X810</f>
        <v>2470</v>
      </c>
      <c r="Z810" s="568">
        <v>39</v>
      </c>
      <c r="AA810" s="573">
        <v>6</v>
      </c>
      <c r="AB810" s="781">
        <f>Z810*AA810</f>
        <v>234</v>
      </c>
      <c r="AC810" s="367"/>
      <c r="AD810" s="367"/>
      <c r="AE810" s="925">
        <f>H810+K810+N810+Q810+T810+W810+Z810</f>
        <v>78</v>
      </c>
      <c r="AF810" s="574">
        <f>J810+M810+P810+S810+V810+Y810+AB810</f>
        <v>6474</v>
      </c>
      <c r="AG810" s="1758" t="e">
        <f>AF810+#REF!</f>
        <v>#REF!</v>
      </c>
      <c r="AH810" s="367" t="s">
        <v>2367</v>
      </c>
      <c r="AI810" s="315"/>
      <c r="AJ810" s="315"/>
      <c r="AK810" s="315"/>
      <c r="AL810" s="315"/>
      <c r="AM810" s="315"/>
      <c r="AN810" s="315"/>
      <c r="AO810" s="315"/>
      <c r="AP810" s="315"/>
      <c r="AQ810" s="315"/>
      <c r="AR810" s="315"/>
      <c r="AS810" s="315"/>
      <c r="AT810" s="315"/>
      <c r="AU810" s="315"/>
      <c r="AV810" s="315"/>
      <c r="AW810" s="315"/>
      <c r="AX810" s="315"/>
      <c r="AY810" s="315"/>
      <c r="AZ810" s="315"/>
      <c r="BA810" s="315"/>
    </row>
    <row r="811" spans="1:56" s="312" customFormat="1" ht="33" customHeight="1" x14ac:dyDescent="0.25">
      <c r="A811" s="280">
        <v>73</v>
      </c>
      <c r="B811" s="230" t="s">
        <v>1563</v>
      </c>
      <c r="C811" s="42" t="s">
        <v>99</v>
      </c>
      <c r="D811" s="553" t="s">
        <v>1337</v>
      </c>
      <c r="E811" s="566">
        <v>46052</v>
      </c>
      <c r="F811" s="566">
        <v>46054</v>
      </c>
      <c r="G811" s="1632" t="s">
        <v>1866</v>
      </c>
      <c r="H811" s="538"/>
      <c r="I811" s="266"/>
      <c r="J811" s="252"/>
      <c r="K811" s="538"/>
      <c r="L811" s="266"/>
      <c r="M811" s="265"/>
      <c r="N811" s="538"/>
      <c r="O811" s="570"/>
      <c r="P811" s="265"/>
      <c r="Q811" s="538">
        <v>14</v>
      </c>
      <c r="R811" s="266">
        <v>145</v>
      </c>
      <c r="S811" s="252">
        <f>Q811*R811</f>
        <v>2030</v>
      </c>
      <c r="T811" s="538">
        <v>14</v>
      </c>
      <c r="U811" s="266">
        <v>145</v>
      </c>
      <c r="V811" s="252">
        <f>T811*U811</f>
        <v>2030</v>
      </c>
      <c r="W811" s="538">
        <v>14</v>
      </c>
      <c r="X811" s="266">
        <v>190</v>
      </c>
      <c r="Y811" s="252">
        <f>W811*X811</f>
        <v>2660</v>
      </c>
      <c r="Z811" s="563">
        <v>42</v>
      </c>
      <c r="AA811" s="570">
        <v>6</v>
      </c>
      <c r="AB811" s="265">
        <f>Z811*AA811</f>
        <v>252</v>
      </c>
      <c r="AC811" s="367"/>
      <c r="AD811" s="367"/>
      <c r="AE811" s="926">
        <f>H811+K811+N811+Q811+T811+W811+Z811</f>
        <v>84</v>
      </c>
      <c r="AF811" s="574">
        <f>J811+M811+P811+S811+V811+Y811+AB811</f>
        <v>6972</v>
      </c>
      <c r="AG811" s="1758"/>
      <c r="AH811" s="367" t="s">
        <v>2367</v>
      </c>
      <c r="AI811" s="315"/>
      <c r="AJ811" s="315"/>
      <c r="AK811" s="315"/>
      <c r="AL811" s="315"/>
      <c r="AM811" s="315"/>
      <c r="AN811" s="315"/>
      <c r="AO811" s="315"/>
      <c r="AP811" s="315"/>
      <c r="AQ811" s="315"/>
      <c r="AR811" s="315"/>
      <c r="AS811" s="315"/>
      <c r="AT811" s="315"/>
      <c r="AU811" s="315"/>
      <c r="AV811" s="315"/>
      <c r="AW811" s="315"/>
      <c r="AX811" s="315"/>
      <c r="AY811" s="315"/>
      <c r="AZ811" s="315"/>
      <c r="BA811" s="315"/>
    </row>
    <row r="812" spans="1:56" s="884" customFormat="1" ht="46.5" customHeight="1" x14ac:dyDescent="0.25">
      <c r="A812" s="321"/>
      <c r="B812" s="543" t="s">
        <v>886</v>
      </c>
      <c r="C812" s="300"/>
      <c r="D812" s="1706"/>
      <c r="E812" s="1043"/>
      <c r="F812" s="1043"/>
      <c r="G812" s="1596"/>
      <c r="H812" s="324"/>
      <c r="I812" s="301"/>
      <c r="J812" s="276"/>
      <c r="K812" s="324"/>
      <c r="L812" s="301"/>
      <c r="M812" s="276"/>
      <c r="N812" s="324"/>
      <c r="O812" s="301"/>
      <c r="P812" s="302"/>
      <c r="Q812" s="324"/>
      <c r="R812" s="487"/>
      <c r="S812" s="1251"/>
      <c r="T812" s="324"/>
      <c r="U812" s="487"/>
      <c r="V812" s="1251"/>
      <c r="W812" s="324"/>
      <c r="X812" s="487"/>
      <c r="Y812" s="1251"/>
      <c r="Z812" s="324"/>
      <c r="AA812" s="1251"/>
      <c r="AB812" s="1251"/>
      <c r="AC812" s="486"/>
      <c r="AD812" s="540"/>
      <c r="AE812" s="1123"/>
      <c r="AF812" s="1016"/>
      <c r="AG812" s="934"/>
      <c r="AH812" s="934"/>
      <c r="AI812" s="934"/>
      <c r="AJ812" s="934"/>
      <c r="AK812" s="934"/>
      <c r="AL812" s="934"/>
      <c r="AM812" s="934"/>
      <c r="AN812" s="934"/>
      <c r="AO812" s="934"/>
      <c r="AP812" s="934"/>
      <c r="AQ812" s="934"/>
      <c r="AR812" s="934"/>
      <c r="AS812" s="934"/>
      <c r="AT812" s="934"/>
      <c r="AU812" s="934"/>
      <c r="AV812" s="934"/>
      <c r="AW812" s="934"/>
      <c r="AX812" s="934"/>
      <c r="AY812" s="934"/>
      <c r="AZ812" s="934"/>
      <c r="BA812" s="934"/>
      <c r="BB812" s="934"/>
      <c r="BC812" s="934"/>
      <c r="BD812" s="1051"/>
    </row>
    <row r="813" spans="1:56" s="790" customFormat="1" ht="46.5" customHeight="1" x14ac:dyDescent="0.25">
      <c r="A813" s="560">
        <v>516</v>
      </c>
      <c r="B813" s="1239" t="s">
        <v>71</v>
      </c>
      <c r="C813" s="1239" t="s">
        <v>101</v>
      </c>
      <c r="D813" s="1657" t="s">
        <v>700</v>
      </c>
      <c r="E813" s="941">
        <v>46304</v>
      </c>
      <c r="F813" s="941">
        <v>46306</v>
      </c>
      <c r="G813" s="1590" t="s">
        <v>367</v>
      </c>
      <c r="H813" s="538">
        <v>1</v>
      </c>
      <c r="I813" s="266">
        <v>3400</v>
      </c>
      <c r="J813" s="252">
        <f>H813*I813</f>
        <v>3400</v>
      </c>
      <c r="K813" s="538"/>
      <c r="L813" s="266"/>
      <c r="M813" s="781"/>
      <c r="N813" s="538"/>
      <c r="O813" s="1255"/>
      <c r="P813" s="265"/>
      <c r="Q813" s="567">
        <v>28</v>
      </c>
      <c r="R813" s="560">
        <v>190</v>
      </c>
      <c r="S813" s="289">
        <f>Q813*R813</f>
        <v>5320</v>
      </c>
      <c r="T813" s="567">
        <v>28</v>
      </c>
      <c r="U813" s="560">
        <v>190</v>
      </c>
      <c r="V813" s="289">
        <f>T813*U813</f>
        <v>5320</v>
      </c>
      <c r="W813" s="567">
        <v>28</v>
      </c>
      <c r="X813" s="560">
        <v>190</v>
      </c>
      <c r="Y813" s="289">
        <f>W813*X813</f>
        <v>5320</v>
      </c>
      <c r="Z813" s="568">
        <v>84</v>
      </c>
      <c r="AA813" s="289">
        <v>6</v>
      </c>
      <c r="AB813" s="289">
        <f>Z813*AA813</f>
        <v>504</v>
      </c>
      <c r="AC813" s="561">
        <f>H813+K813+N813+Q813+T813+W813+Z813</f>
        <v>169</v>
      </c>
      <c r="AD813" s="540">
        <f>J813+M813+P813+S813+V813+Y813+AB813</f>
        <v>19864</v>
      </c>
      <c r="AE813" s="1253"/>
      <c r="AF813" s="1023"/>
      <c r="AI813" s="1021"/>
      <c r="AJ813" s="934"/>
      <c r="AK813" s="934"/>
      <c r="AL813" s="934"/>
      <c r="AM813" s="934"/>
      <c r="AN813" s="934"/>
      <c r="AO813" s="934"/>
      <c r="AP813" s="934"/>
      <c r="AQ813" s="934"/>
      <c r="AR813" s="934"/>
      <c r="AS813" s="934"/>
      <c r="AT813" s="934"/>
      <c r="AU813" s="934"/>
      <c r="AV813" s="934"/>
      <c r="AW813" s="934"/>
      <c r="AX813" s="934"/>
      <c r="AY813" s="934"/>
      <c r="AZ813" s="934"/>
      <c r="BA813" s="934"/>
      <c r="BB813" s="934"/>
      <c r="BC813" s="934"/>
      <c r="BD813" s="1031"/>
    </row>
    <row r="814" spans="1:56" s="790" customFormat="1" ht="57" customHeight="1" x14ac:dyDescent="0.25">
      <c r="A814" s="560">
        <v>517</v>
      </c>
      <c r="B814" s="1239" t="s">
        <v>174</v>
      </c>
      <c r="C814" s="1239" t="s">
        <v>99</v>
      </c>
      <c r="D814" s="1657" t="s">
        <v>2544</v>
      </c>
      <c r="E814" s="941">
        <v>46304</v>
      </c>
      <c r="F814" s="941">
        <v>46306</v>
      </c>
      <c r="G814" s="1590" t="s">
        <v>367</v>
      </c>
      <c r="H814" s="538">
        <v>3</v>
      </c>
      <c r="I814" s="266">
        <v>3400</v>
      </c>
      <c r="J814" s="252">
        <f>H814*I814</f>
        <v>10200</v>
      </c>
      <c r="K814" s="538"/>
      <c r="L814" s="266"/>
      <c r="M814" s="781"/>
      <c r="N814" s="538"/>
      <c r="O814" s="1255"/>
      <c r="P814" s="265"/>
      <c r="Q814" s="567">
        <v>84</v>
      </c>
      <c r="R814" s="560">
        <v>190</v>
      </c>
      <c r="S814" s="289">
        <f>Q814*R814</f>
        <v>15960</v>
      </c>
      <c r="T814" s="567">
        <v>84</v>
      </c>
      <c r="U814" s="560">
        <v>190</v>
      </c>
      <c r="V814" s="289">
        <f>T814*U814</f>
        <v>15960</v>
      </c>
      <c r="W814" s="567">
        <v>84</v>
      </c>
      <c r="X814" s="560">
        <v>190</v>
      </c>
      <c r="Y814" s="289">
        <f>W814*X814</f>
        <v>15960</v>
      </c>
      <c r="Z814" s="568">
        <v>252</v>
      </c>
      <c r="AA814" s="289">
        <v>6</v>
      </c>
      <c r="AB814" s="289">
        <f>Z814*AA814</f>
        <v>1512</v>
      </c>
      <c r="AC814" s="561">
        <f>H814+K814+N814+Q814+T814+W814+Z814</f>
        <v>507</v>
      </c>
      <c r="AD814" s="540">
        <f>J814+M814+P814+S814+V814+Y814+AB814</f>
        <v>59592</v>
      </c>
      <c r="AE814" s="1253"/>
      <c r="AF814" s="884"/>
      <c r="AI814" s="1021"/>
      <c r="AJ814" s="934"/>
      <c r="AK814" s="934"/>
      <c r="AL814" s="934"/>
      <c r="AM814" s="934"/>
      <c r="AN814" s="934"/>
      <c r="AO814" s="934"/>
      <c r="AP814" s="934"/>
      <c r="AQ814" s="934"/>
      <c r="AR814" s="934"/>
      <c r="AS814" s="934"/>
      <c r="AT814" s="934"/>
      <c r="AU814" s="934"/>
      <c r="AV814" s="934"/>
      <c r="AW814" s="934"/>
      <c r="AX814" s="934"/>
      <c r="AY814" s="934"/>
      <c r="AZ814" s="934"/>
      <c r="BA814" s="934"/>
      <c r="BB814" s="934"/>
      <c r="BC814" s="934"/>
      <c r="BD814" s="1031"/>
    </row>
    <row r="815" spans="1:56" s="790" customFormat="1" ht="46.5" customHeight="1" x14ac:dyDescent="0.25">
      <c r="A815" s="321"/>
      <c r="B815" s="543" t="s">
        <v>897</v>
      </c>
      <c r="C815" s="300"/>
      <c r="D815" s="1706"/>
      <c r="E815" s="1043"/>
      <c r="F815" s="1043"/>
      <c r="G815" s="1596"/>
      <c r="H815" s="324"/>
      <c r="I815" s="301"/>
      <c r="J815" s="276"/>
      <c r="K815" s="324"/>
      <c r="L815" s="301"/>
      <c r="M815" s="276"/>
      <c r="N815" s="324"/>
      <c r="O815" s="301"/>
      <c r="P815" s="302"/>
      <c r="Q815" s="324"/>
      <c r="R815" s="487"/>
      <c r="S815" s="1251"/>
      <c r="T815" s="324"/>
      <c r="U815" s="487"/>
      <c r="V815" s="1251"/>
      <c r="W815" s="324"/>
      <c r="X815" s="487"/>
      <c r="Y815" s="1251"/>
      <c r="Z815" s="324"/>
      <c r="AA815" s="1251"/>
      <c r="AB815" s="1251"/>
      <c r="AC815" s="486"/>
      <c r="AD815" s="540"/>
      <c r="AE815" s="276"/>
      <c r="AF815" s="1016"/>
      <c r="AI815" s="1021"/>
      <c r="AJ815" s="934"/>
      <c r="AK815" s="934"/>
      <c r="AL815" s="934"/>
      <c r="AM815" s="934"/>
      <c r="AN815" s="934"/>
      <c r="AO815" s="934"/>
      <c r="AP815" s="934"/>
      <c r="AQ815" s="934"/>
      <c r="AR815" s="934"/>
      <c r="AS815" s="934"/>
      <c r="AT815" s="934"/>
      <c r="AU815" s="934"/>
      <c r="AV815" s="934"/>
      <c r="AW815" s="934"/>
      <c r="AX815" s="934"/>
      <c r="AY815" s="934"/>
      <c r="AZ815" s="934"/>
      <c r="BA815" s="934"/>
      <c r="BB815" s="934"/>
      <c r="BC815" s="934"/>
      <c r="BD815" s="1031"/>
    </row>
    <row r="816" spans="1:56" s="790" customFormat="1" ht="46.5" customHeight="1" x14ac:dyDescent="0.25">
      <c r="A816" s="560">
        <v>518</v>
      </c>
      <c r="B816" s="1239" t="s">
        <v>820</v>
      </c>
      <c r="C816" s="1239" t="s">
        <v>101</v>
      </c>
      <c r="D816" s="1698" t="s">
        <v>340</v>
      </c>
      <c r="E816" s="941">
        <v>46292</v>
      </c>
      <c r="F816" s="941">
        <v>46292</v>
      </c>
      <c r="G816" s="598" t="s">
        <v>301</v>
      </c>
      <c r="H816" s="567"/>
      <c r="I816" s="576"/>
      <c r="J816" s="259"/>
      <c r="K816" s="567"/>
      <c r="L816" s="576"/>
      <c r="M816" s="781"/>
      <c r="N816" s="567"/>
      <c r="O816" s="576"/>
      <c r="P816" s="781"/>
      <c r="Q816" s="567">
        <v>24</v>
      </c>
      <c r="R816" s="560">
        <v>190</v>
      </c>
      <c r="S816" s="289">
        <f t="shared" ref="S816:S828" si="330">Q816*R816</f>
        <v>4560</v>
      </c>
      <c r="T816" s="567">
        <v>24</v>
      </c>
      <c r="U816" s="560">
        <v>190</v>
      </c>
      <c r="V816" s="289">
        <f t="shared" ref="V816:V826" si="331">T816*U816</f>
        <v>4560</v>
      </c>
      <c r="W816" s="567">
        <v>24</v>
      </c>
      <c r="X816" s="560">
        <v>190</v>
      </c>
      <c r="Y816" s="289">
        <f t="shared" ref="Y816:Y826" si="332">W816*X816</f>
        <v>4560</v>
      </c>
      <c r="Z816" s="538">
        <v>72</v>
      </c>
      <c r="AA816" s="1261">
        <v>6</v>
      </c>
      <c r="AB816" s="1261">
        <f t="shared" ref="AB816:AB828" si="333">Z816*AA816</f>
        <v>432</v>
      </c>
      <c r="AC816" s="561">
        <f t="shared" ref="AC816:AC824" si="334">H816+K816+N816+Q816+T816+W816+Z816</f>
        <v>144</v>
      </c>
      <c r="AD816" s="540">
        <f>J816+M816+P816+S816+V816+Y816+AB816</f>
        <v>14112</v>
      </c>
      <c r="AE816" s="1130"/>
      <c r="AI816" s="1021"/>
      <c r="AJ816" s="934"/>
      <c r="AK816" s="934"/>
      <c r="AL816" s="934"/>
      <c r="AM816" s="934"/>
      <c r="AN816" s="934"/>
      <c r="AO816" s="934"/>
      <c r="AP816" s="934"/>
      <c r="AQ816" s="934"/>
      <c r="AR816" s="934"/>
      <c r="AS816" s="934"/>
      <c r="AT816" s="934"/>
      <c r="AU816" s="934"/>
      <c r="AV816" s="934"/>
      <c r="AW816" s="934"/>
      <c r="AX816" s="934"/>
      <c r="AY816" s="934"/>
      <c r="AZ816" s="934"/>
      <c r="BA816" s="934"/>
      <c r="BB816" s="934"/>
      <c r="BC816" s="934"/>
      <c r="BD816" s="1031"/>
    </row>
    <row r="817" spans="1:56" s="790" customFormat="1" ht="46.5" customHeight="1" x14ac:dyDescent="0.25">
      <c r="A817" s="1255">
        <v>519</v>
      </c>
      <c r="B817" s="261" t="s">
        <v>821</v>
      </c>
      <c r="C817" s="261" t="s">
        <v>99</v>
      </c>
      <c r="D817" s="1690" t="s">
        <v>983</v>
      </c>
      <c r="E817" s="941">
        <v>46292</v>
      </c>
      <c r="F817" s="941">
        <v>46292</v>
      </c>
      <c r="G817" s="569" t="s">
        <v>301</v>
      </c>
      <c r="H817" s="538"/>
      <c r="I817" s="266"/>
      <c r="J817" s="252"/>
      <c r="K817" s="538"/>
      <c r="L817" s="266"/>
      <c r="M817" s="781"/>
      <c r="N817" s="538"/>
      <c r="O817" s="570"/>
      <c r="P817" s="265"/>
      <c r="Q817" s="538">
        <v>14</v>
      </c>
      <c r="R817" s="1255">
        <v>190</v>
      </c>
      <c r="S817" s="1261">
        <f t="shared" si="330"/>
        <v>2660</v>
      </c>
      <c r="T817" s="538">
        <v>14</v>
      </c>
      <c r="U817" s="1255">
        <v>190</v>
      </c>
      <c r="V817" s="1261">
        <f t="shared" si="331"/>
        <v>2660</v>
      </c>
      <c r="W817" s="538">
        <v>14</v>
      </c>
      <c r="X817" s="1255">
        <v>190</v>
      </c>
      <c r="Y817" s="1261">
        <f t="shared" si="332"/>
        <v>2660</v>
      </c>
      <c r="Z817" s="538">
        <v>42</v>
      </c>
      <c r="AA817" s="1261">
        <v>6</v>
      </c>
      <c r="AB817" s="1261">
        <f t="shared" si="333"/>
        <v>252</v>
      </c>
      <c r="AC817" s="554">
        <f t="shared" si="334"/>
        <v>84</v>
      </c>
      <c r="AD817" s="540">
        <f>J817+M817+P817+S817+V817+Y817+AB817</f>
        <v>8232</v>
      </c>
      <c r="AE817" s="1226"/>
      <c r="AF817" s="1031">
        <v>72</v>
      </c>
      <c r="AI817" s="1021"/>
      <c r="AJ817" s="934"/>
      <c r="AK817" s="934"/>
      <c r="AL817" s="934"/>
      <c r="AM817" s="934"/>
      <c r="AN817" s="934"/>
      <c r="AO817" s="934"/>
      <c r="AP817" s="934"/>
      <c r="AQ817" s="934"/>
      <c r="AR817" s="934"/>
      <c r="AS817" s="934"/>
      <c r="AT817" s="934"/>
      <c r="AU817" s="934"/>
      <c r="AV817" s="934"/>
      <c r="AW817" s="934"/>
      <c r="AX817" s="934"/>
      <c r="AY817" s="934"/>
      <c r="AZ817" s="934"/>
      <c r="BA817" s="934"/>
      <c r="BB817" s="934"/>
      <c r="BC817" s="934"/>
      <c r="BD817" s="1031"/>
    </row>
    <row r="818" spans="1:56" s="790" customFormat="1" ht="46.5" customHeight="1" x14ac:dyDescent="0.25">
      <c r="A818" s="560">
        <v>520</v>
      </c>
      <c r="B818" s="261" t="s">
        <v>1160</v>
      </c>
      <c r="C818" s="261" t="s">
        <v>101</v>
      </c>
      <c r="D818" s="1690" t="s">
        <v>340</v>
      </c>
      <c r="E818" s="953">
        <v>46122</v>
      </c>
      <c r="F818" s="953">
        <v>46122</v>
      </c>
      <c r="G818" s="569" t="s">
        <v>748</v>
      </c>
      <c r="H818" s="538"/>
      <c r="I818" s="266"/>
      <c r="J818" s="252"/>
      <c r="K818" s="538"/>
      <c r="L818" s="266"/>
      <c r="M818" s="781"/>
      <c r="N818" s="538"/>
      <c r="O818" s="266"/>
      <c r="P818" s="265"/>
      <c r="Q818" s="538">
        <v>4</v>
      </c>
      <c r="R818" s="1255">
        <v>190</v>
      </c>
      <c r="S818" s="1261">
        <f t="shared" si="330"/>
        <v>760</v>
      </c>
      <c r="T818" s="538">
        <v>4</v>
      </c>
      <c r="U818" s="1255">
        <v>190</v>
      </c>
      <c r="V818" s="1261">
        <f t="shared" si="331"/>
        <v>760</v>
      </c>
      <c r="W818" s="538">
        <v>4</v>
      </c>
      <c r="X818" s="1255">
        <v>190</v>
      </c>
      <c r="Y818" s="1261">
        <f t="shared" si="332"/>
        <v>760</v>
      </c>
      <c r="Z818" s="538">
        <v>12</v>
      </c>
      <c r="AA818" s="1261">
        <v>6</v>
      </c>
      <c r="AB818" s="1261">
        <f t="shared" si="333"/>
        <v>72</v>
      </c>
      <c r="AC818" s="554">
        <f t="shared" si="334"/>
        <v>24</v>
      </c>
      <c r="AD818" s="540">
        <f>S818+V818+Y818+AB818</f>
        <v>2352</v>
      </c>
      <c r="AE818" s="1226"/>
      <c r="AF818" s="1031">
        <v>12</v>
      </c>
      <c r="AI818" s="1021"/>
      <c r="AJ818" s="934"/>
      <c r="AK818" s="934"/>
      <c r="AL818" s="934"/>
      <c r="AM818" s="934"/>
      <c r="AN818" s="934"/>
      <c r="AO818" s="934"/>
      <c r="AP818" s="934"/>
      <c r="AQ818" s="934"/>
      <c r="AR818" s="934"/>
      <c r="AS818" s="934"/>
      <c r="AT818" s="934"/>
      <c r="AU818" s="934"/>
      <c r="AV818" s="934"/>
      <c r="AW818" s="934"/>
      <c r="AX818" s="934"/>
      <c r="AY818" s="934"/>
      <c r="AZ818" s="934"/>
      <c r="BA818" s="934"/>
      <c r="BB818" s="934"/>
      <c r="BC818" s="934"/>
      <c r="BD818" s="1031"/>
    </row>
    <row r="819" spans="1:56" s="790" customFormat="1" ht="46.5" customHeight="1" x14ac:dyDescent="0.25">
      <c r="A819" s="1255">
        <v>521</v>
      </c>
      <c r="B819" s="261" t="s">
        <v>1321</v>
      </c>
      <c r="C819" s="261" t="s">
        <v>99</v>
      </c>
      <c r="D819" s="1690" t="s">
        <v>983</v>
      </c>
      <c r="E819" s="953">
        <v>46148</v>
      </c>
      <c r="F819" s="953">
        <v>46148</v>
      </c>
      <c r="G819" s="569" t="s">
        <v>748</v>
      </c>
      <c r="H819" s="538"/>
      <c r="I819" s="266"/>
      <c r="J819" s="252"/>
      <c r="K819" s="538"/>
      <c r="L819" s="266"/>
      <c r="M819" s="781"/>
      <c r="N819" s="538"/>
      <c r="O819" s="266"/>
      <c r="P819" s="265"/>
      <c r="Q819" s="538">
        <v>36</v>
      </c>
      <c r="R819" s="1255">
        <v>190</v>
      </c>
      <c r="S819" s="1261">
        <f t="shared" si="330"/>
        <v>6840</v>
      </c>
      <c r="T819" s="538">
        <v>36</v>
      </c>
      <c r="U819" s="1255">
        <v>190</v>
      </c>
      <c r="V819" s="1261">
        <f t="shared" si="331"/>
        <v>6840</v>
      </c>
      <c r="W819" s="538">
        <v>36</v>
      </c>
      <c r="X819" s="1255">
        <v>190</v>
      </c>
      <c r="Y819" s="1261">
        <f t="shared" si="332"/>
        <v>6840</v>
      </c>
      <c r="Z819" s="538">
        <v>108</v>
      </c>
      <c r="AA819" s="1261">
        <v>6</v>
      </c>
      <c r="AB819" s="1261">
        <f t="shared" si="333"/>
        <v>648</v>
      </c>
      <c r="AC819" s="554">
        <f t="shared" si="334"/>
        <v>216</v>
      </c>
      <c r="AD819" s="540">
        <f t="shared" ref="AD819:AD824" si="335">J819+M819+P819+S819+V819+Y819+AB819</f>
        <v>21168</v>
      </c>
      <c r="AE819" s="1226"/>
      <c r="AF819" s="1031"/>
      <c r="AI819" s="1021"/>
      <c r="AJ819" s="934"/>
      <c r="AK819" s="934"/>
      <c r="AL819" s="934"/>
      <c r="AM819" s="934"/>
      <c r="AN819" s="934"/>
      <c r="AO819" s="934"/>
      <c r="AP819" s="934"/>
      <c r="AQ819" s="934"/>
      <c r="AR819" s="934"/>
      <c r="AS819" s="934"/>
      <c r="AT819" s="934"/>
      <c r="AU819" s="934"/>
      <c r="AV819" s="934"/>
      <c r="AW819" s="934"/>
      <c r="AX819" s="934"/>
      <c r="AY819" s="934"/>
      <c r="AZ819" s="934"/>
      <c r="BA819" s="934"/>
      <c r="BB819" s="934"/>
      <c r="BC819" s="934"/>
      <c r="BD819" s="1031"/>
    </row>
    <row r="820" spans="1:56" s="790" customFormat="1" ht="46.5" customHeight="1" x14ac:dyDescent="0.25">
      <c r="A820" s="560">
        <v>522</v>
      </c>
      <c r="B820" s="261" t="s">
        <v>1320</v>
      </c>
      <c r="C820" s="261" t="s">
        <v>101</v>
      </c>
      <c r="D820" s="1690" t="s">
        <v>340</v>
      </c>
      <c r="E820" s="953">
        <v>46148</v>
      </c>
      <c r="F820" s="953">
        <v>46148</v>
      </c>
      <c r="G820" s="569" t="s">
        <v>748</v>
      </c>
      <c r="H820" s="252"/>
      <c r="I820" s="266"/>
      <c r="J820" s="252"/>
      <c r="K820" s="252"/>
      <c r="L820" s="266"/>
      <c r="M820" s="781"/>
      <c r="N820" s="252"/>
      <c r="O820" s="266"/>
      <c r="P820" s="265"/>
      <c r="Q820" s="252">
        <v>36</v>
      </c>
      <c r="R820" s="1255">
        <v>190</v>
      </c>
      <c r="S820" s="1261">
        <f t="shared" si="330"/>
        <v>6840</v>
      </c>
      <c r="T820" s="252">
        <v>36</v>
      </c>
      <c r="U820" s="1255">
        <v>190</v>
      </c>
      <c r="V820" s="1261">
        <f t="shared" si="331"/>
        <v>6840</v>
      </c>
      <c r="W820" s="252">
        <v>36</v>
      </c>
      <c r="X820" s="1255">
        <v>190</v>
      </c>
      <c r="Y820" s="1261">
        <f t="shared" si="332"/>
        <v>6840</v>
      </c>
      <c r="Z820" s="252">
        <v>108</v>
      </c>
      <c r="AA820" s="1255">
        <v>6</v>
      </c>
      <c r="AB820" s="1261">
        <f t="shared" si="333"/>
        <v>648</v>
      </c>
      <c r="AC820" s="530">
        <f t="shared" si="334"/>
        <v>216</v>
      </c>
      <c r="AD820" s="540">
        <f t="shared" si="335"/>
        <v>21168</v>
      </c>
      <c r="AE820" s="1015"/>
      <c r="AF820" s="1031">
        <v>108</v>
      </c>
      <c r="AI820" s="1021"/>
      <c r="AJ820" s="934"/>
      <c r="AK820" s="934"/>
      <c r="AL820" s="934"/>
      <c r="AM820" s="934"/>
      <c r="AN820" s="934"/>
      <c r="AO820" s="934"/>
      <c r="AP820" s="934"/>
      <c r="AQ820" s="934"/>
      <c r="AR820" s="934"/>
      <c r="AS820" s="934"/>
      <c r="AT820" s="934"/>
      <c r="AU820" s="934"/>
      <c r="AV820" s="934"/>
      <c r="AW820" s="934"/>
      <c r="AX820" s="934"/>
      <c r="AY820" s="934"/>
      <c r="AZ820" s="934"/>
      <c r="BA820" s="934"/>
      <c r="BB820" s="934"/>
      <c r="BC820" s="934"/>
      <c r="BD820" s="1031"/>
    </row>
    <row r="821" spans="1:56" s="1010" customFormat="1" ht="30.75" customHeight="1" x14ac:dyDescent="0.25">
      <c r="A821" s="1255">
        <v>523</v>
      </c>
      <c r="B821" s="261" t="s">
        <v>1319</v>
      </c>
      <c r="C821" s="261" t="s">
        <v>101</v>
      </c>
      <c r="D821" s="1690" t="s">
        <v>340</v>
      </c>
      <c r="E821" s="953">
        <v>46337</v>
      </c>
      <c r="F821" s="953">
        <v>46337</v>
      </c>
      <c r="G821" s="569" t="s">
        <v>1507</v>
      </c>
      <c r="H821" s="252"/>
      <c r="I821" s="266"/>
      <c r="J821" s="252"/>
      <c r="K821" s="252"/>
      <c r="L821" s="266"/>
      <c r="M821" s="781"/>
      <c r="N821" s="252"/>
      <c r="O821" s="266"/>
      <c r="P821" s="265"/>
      <c r="Q821" s="252">
        <v>6</v>
      </c>
      <c r="R821" s="1255">
        <v>190</v>
      </c>
      <c r="S821" s="1261">
        <f t="shared" si="330"/>
        <v>1140</v>
      </c>
      <c r="T821" s="252">
        <v>6</v>
      </c>
      <c r="U821" s="1255">
        <v>190</v>
      </c>
      <c r="V821" s="1261">
        <f t="shared" si="331"/>
        <v>1140</v>
      </c>
      <c r="W821" s="252">
        <v>6</v>
      </c>
      <c r="X821" s="1255">
        <v>190</v>
      </c>
      <c r="Y821" s="1261">
        <f t="shared" si="332"/>
        <v>1140</v>
      </c>
      <c r="Z821" s="252">
        <v>18</v>
      </c>
      <c r="AA821" s="1255">
        <v>6</v>
      </c>
      <c r="AB821" s="1261">
        <f t="shared" si="333"/>
        <v>108</v>
      </c>
      <c r="AC821" s="530">
        <f t="shared" si="334"/>
        <v>36</v>
      </c>
      <c r="AD821" s="540">
        <f t="shared" si="335"/>
        <v>3528</v>
      </c>
      <c r="AE821" s="1015"/>
      <c r="AF821" s="1031"/>
      <c r="AJ821" s="934"/>
      <c r="AK821" s="934"/>
      <c r="AL821" s="934"/>
      <c r="AM821" s="934"/>
      <c r="AN821" s="934"/>
      <c r="AO821" s="934"/>
      <c r="AP821" s="934"/>
      <c r="AQ821" s="934"/>
      <c r="AR821" s="934"/>
      <c r="AS821" s="934"/>
      <c r="AT821" s="934"/>
      <c r="AU821" s="934"/>
      <c r="AV821" s="934"/>
      <c r="AW821" s="934"/>
      <c r="AX821" s="934"/>
      <c r="AY821" s="934"/>
      <c r="AZ821" s="934"/>
      <c r="BA821" s="934"/>
      <c r="BB821" s="934"/>
      <c r="BC821" s="934"/>
    </row>
    <row r="822" spans="1:56" s="1010" customFormat="1" ht="24.75" customHeight="1" x14ac:dyDescent="0.25">
      <c r="A822" s="560">
        <v>524</v>
      </c>
      <c r="B822" s="261" t="s">
        <v>2409</v>
      </c>
      <c r="C822" s="261" t="s">
        <v>99</v>
      </c>
      <c r="D822" s="1690" t="s">
        <v>340</v>
      </c>
      <c r="E822" s="953">
        <v>46337</v>
      </c>
      <c r="F822" s="953">
        <v>46337</v>
      </c>
      <c r="G822" s="569" t="s">
        <v>1507</v>
      </c>
      <c r="H822" s="252"/>
      <c r="I822" s="266"/>
      <c r="J822" s="252"/>
      <c r="K822" s="252"/>
      <c r="L822" s="266"/>
      <c r="M822" s="781"/>
      <c r="N822" s="252"/>
      <c r="O822" s="266"/>
      <c r="P822" s="265"/>
      <c r="Q822" s="252">
        <v>6</v>
      </c>
      <c r="R822" s="1255">
        <v>190</v>
      </c>
      <c r="S822" s="1261">
        <f t="shared" si="330"/>
        <v>1140</v>
      </c>
      <c r="T822" s="252">
        <v>6</v>
      </c>
      <c r="U822" s="1255">
        <v>190</v>
      </c>
      <c r="V822" s="1261">
        <f t="shared" si="331"/>
        <v>1140</v>
      </c>
      <c r="W822" s="252">
        <v>6</v>
      </c>
      <c r="X822" s="1255">
        <v>190</v>
      </c>
      <c r="Y822" s="1261">
        <f t="shared" si="332"/>
        <v>1140</v>
      </c>
      <c r="Z822" s="252">
        <v>18</v>
      </c>
      <c r="AA822" s="1255">
        <v>6</v>
      </c>
      <c r="AB822" s="1261">
        <f t="shared" si="333"/>
        <v>108</v>
      </c>
      <c r="AC822" s="530">
        <f t="shared" si="334"/>
        <v>36</v>
      </c>
      <c r="AD822" s="540">
        <f t="shared" si="335"/>
        <v>3528</v>
      </c>
      <c r="AE822" s="1015"/>
      <c r="AF822" s="1031"/>
      <c r="AJ822" s="934"/>
      <c r="AK822" s="934"/>
      <c r="AL822" s="934"/>
      <c r="AM822" s="934"/>
      <c r="AN822" s="934"/>
      <c r="AO822" s="934"/>
      <c r="AP822" s="934"/>
      <c r="AQ822" s="934"/>
      <c r="AR822" s="934"/>
      <c r="AS822" s="934"/>
      <c r="AT822" s="934"/>
      <c r="AU822" s="934"/>
      <c r="AV822" s="934"/>
      <c r="AW822" s="934"/>
      <c r="AX822" s="934"/>
      <c r="AY822" s="934"/>
      <c r="AZ822" s="934"/>
      <c r="BA822" s="934"/>
      <c r="BB822" s="934"/>
      <c r="BC822" s="934"/>
    </row>
    <row r="823" spans="1:56" s="790" customFormat="1" ht="39" customHeight="1" x14ac:dyDescent="0.25">
      <c r="A823" s="1255">
        <v>525</v>
      </c>
      <c r="B823" s="261" t="s">
        <v>2410</v>
      </c>
      <c r="C823" s="261" t="s">
        <v>99</v>
      </c>
      <c r="D823" s="1690" t="s">
        <v>340</v>
      </c>
      <c r="E823" s="953">
        <v>46344</v>
      </c>
      <c r="F823" s="953">
        <v>46344</v>
      </c>
      <c r="G823" s="569" t="s">
        <v>1507</v>
      </c>
      <c r="H823" s="252"/>
      <c r="I823" s="266"/>
      <c r="J823" s="252"/>
      <c r="K823" s="252"/>
      <c r="L823" s="266"/>
      <c r="M823" s="781"/>
      <c r="N823" s="252"/>
      <c r="O823" s="266"/>
      <c r="P823" s="265"/>
      <c r="Q823" s="252">
        <v>4</v>
      </c>
      <c r="R823" s="1255">
        <v>190</v>
      </c>
      <c r="S823" s="1261">
        <f t="shared" si="330"/>
        <v>760</v>
      </c>
      <c r="T823" s="252">
        <v>4</v>
      </c>
      <c r="U823" s="1255">
        <v>190</v>
      </c>
      <c r="V823" s="1261">
        <f t="shared" si="331"/>
        <v>760</v>
      </c>
      <c r="W823" s="252">
        <v>4</v>
      </c>
      <c r="X823" s="1255">
        <v>190</v>
      </c>
      <c r="Y823" s="1261">
        <f t="shared" si="332"/>
        <v>760</v>
      </c>
      <c r="Z823" s="252">
        <v>12</v>
      </c>
      <c r="AA823" s="1255">
        <v>6</v>
      </c>
      <c r="AB823" s="1261">
        <f t="shared" si="333"/>
        <v>72</v>
      </c>
      <c r="AC823" s="530">
        <f t="shared" si="334"/>
        <v>24</v>
      </c>
      <c r="AD823" s="540">
        <f t="shared" si="335"/>
        <v>2352</v>
      </c>
      <c r="AE823" s="1015"/>
      <c r="AF823" s="1031"/>
      <c r="AI823" s="1021"/>
      <c r="AJ823" s="934"/>
      <c r="AK823" s="934"/>
      <c r="AL823" s="934"/>
      <c r="AM823" s="934"/>
      <c r="AN823" s="934"/>
      <c r="AO823" s="934"/>
      <c r="AP823" s="934"/>
      <c r="AQ823" s="934"/>
      <c r="AR823" s="934"/>
      <c r="AS823" s="934"/>
      <c r="AT823" s="934"/>
      <c r="AU823" s="934"/>
      <c r="AV823" s="934"/>
      <c r="AW823" s="934"/>
      <c r="AX823" s="934"/>
      <c r="AY823" s="934"/>
      <c r="AZ823" s="934"/>
      <c r="BA823" s="934"/>
      <c r="BB823" s="934"/>
      <c r="BC823" s="934"/>
      <c r="BD823" s="1031"/>
    </row>
    <row r="824" spans="1:56" s="790" customFormat="1" ht="39" customHeight="1" x14ac:dyDescent="0.25">
      <c r="A824" s="560">
        <v>526</v>
      </c>
      <c r="B824" s="261" t="s">
        <v>2408</v>
      </c>
      <c r="C824" s="261" t="s">
        <v>99</v>
      </c>
      <c r="D824" s="1690" t="s">
        <v>340</v>
      </c>
      <c r="E824" s="953">
        <v>46344</v>
      </c>
      <c r="F824" s="953">
        <v>46344</v>
      </c>
      <c r="G824" s="569" t="s">
        <v>1507</v>
      </c>
      <c r="H824" s="252"/>
      <c r="I824" s="266"/>
      <c r="J824" s="252"/>
      <c r="K824" s="252"/>
      <c r="L824" s="266"/>
      <c r="M824" s="781"/>
      <c r="N824" s="252"/>
      <c r="O824" s="266"/>
      <c r="P824" s="265"/>
      <c r="Q824" s="252">
        <v>6</v>
      </c>
      <c r="R824" s="1255">
        <v>190</v>
      </c>
      <c r="S824" s="1261">
        <f t="shared" si="330"/>
        <v>1140</v>
      </c>
      <c r="T824" s="252">
        <v>6</v>
      </c>
      <c r="U824" s="1255">
        <v>190</v>
      </c>
      <c r="V824" s="1261">
        <f t="shared" si="331"/>
        <v>1140</v>
      </c>
      <c r="W824" s="252">
        <v>6</v>
      </c>
      <c r="X824" s="1255">
        <v>190</v>
      </c>
      <c r="Y824" s="1261">
        <f t="shared" si="332"/>
        <v>1140</v>
      </c>
      <c r="Z824" s="252">
        <v>18</v>
      </c>
      <c r="AA824" s="1255">
        <v>6</v>
      </c>
      <c r="AB824" s="1261">
        <f t="shared" si="333"/>
        <v>108</v>
      </c>
      <c r="AC824" s="530">
        <f t="shared" si="334"/>
        <v>36</v>
      </c>
      <c r="AD824" s="540">
        <f t="shared" si="335"/>
        <v>3528</v>
      </c>
      <c r="AE824" s="1015"/>
      <c r="AF824" s="1031"/>
      <c r="AI824" s="1021"/>
      <c r="AJ824" s="934"/>
      <c r="AK824" s="934"/>
      <c r="AL824" s="934"/>
      <c r="AM824" s="934"/>
      <c r="AN824" s="934"/>
      <c r="AO824" s="934"/>
      <c r="AP824" s="934"/>
      <c r="AQ824" s="934"/>
      <c r="AR824" s="934"/>
      <c r="AS824" s="934"/>
      <c r="AT824" s="934"/>
      <c r="AU824" s="934"/>
      <c r="AV824" s="934"/>
      <c r="AW824" s="934"/>
      <c r="AX824" s="934"/>
      <c r="AY824" s="934"/>
      <c r="AZ824" s="934"/>
      <c r="BA824" s="934"/>
      <c r="BB824" s="934"/>
      <c r="BC824" s="934"/>
      <c r="BD824" s="1031"/>
    </row>
    <row r="825" spans="1:56" x14ac:dyDescent="0.25">
      <c r="A825" s="1255">
        <v>527</v>
      </c>
      <c r="B825" s="261" t="s">
        <v>1323</v>
      </c>
      <c r="C825" s="261" t="s">
        <v>99</v>
      </c>
      <c r="D825" s="1690" t="s">
        <v>1054</v>
      </c>
      <c r="E825" s="953">
        <v>46137</v>
      </c>
      <c r="F825" s="953">
        <v>46137</v>
      </c>
      <c r="G825" s="569" t="s">
        <v>1629</v>
      </c>
      <c r="H825" s="538"/>
      <c r="I825" s="266"/>
      <c r="J825" s="252"/>
      <c r="K825" s="538"/>
      <c r="L825" s="266"/>
      <c r="M825" s="265"/>
      <c r="N825" s="538"/>
      <c r="O825" s="266"/>
      <c r="P825" s="265"/>
      <c r="Q825" s="538">
        <v>12</v>
      </c>
      <c r="R825" s="266">
        <v>190</v>
      </c>
      <c r="S825" s="252">
        <f t="shared" si="330"/>
        <v>2280</v>
      </c>
      <c r="T825" s="538">
        <v>12</v>
      </c>
      <c r="U825" s="266">
        <v>190</v>
      </c>
      <c r="V825" s="252">
        <f t="shared" si="331"/>
        <v>2280</v>
      </c>
      <c r="W825" s="538">
        <v>12</v>
      </c>
      <c r="X825" s="266">
        <v>190</v>
      </c>
      <c r="Y825" s="252">
        <f t="shared" si="332"/>
        <v>2280</v>
      </c>
      <c r="Z825" s="538">
        <v>36</v>
      </c>
      <c r="AA825" s="570">
        <v>6</v>
      </c>
      <c r="AB825" s="265">
        <f t="shared" si="333"/>
        <v>216</v>
      </c>
      <c r="AC825" s="530">
        <f>Q825+T825+W825+Z825</f>
        <v>72</v>
      </c>
      <c r="AD825" s="540">
        <f>S825+V825+Y825+AB825</f>
        <v>7056</v>
      </c>
      <c r="AE825" s="1102"/>
      <c r="AF825" s="1010"/>
    </row>
    <row r="826" spans="1:56" x14ac:dyDescent="0.25">
      <c r="A826" s="560">
        <v>528</v>
      </c>
      <c r="B826" s="261" t="s">
        <v>1322</v>
      </c>
      <c r="C826" s="261" t="s">
        <v>101</v>
      </c>
      <c r="D826" s="1697" t="s">
        <v>340</v>
      </c>
      <c r="E826" s="953">
        <v>46137</v>
      </c>
      <c r="F826" s="953">
        <v>46137</v>
      </c>
      <c r="G826" s="569" t="s">
        <v>1629</v>
      </c>
      <c r="H826" s="538"/>
      <c r="I826" s="266"/>
      <c r="J826" s="252"/>
      <c r="K826" s="538"/>
      <c r="L826" s="266"/>
      <c r="M826" s="265"/>
      <c r="N826" s="538"/>
      <c r="O826" s="266"/>
      <c r="P826" s="265"/>
      <c r="Q826" s="538">
        <v>12</v>
      </c>
      <c r="R826" s="266">
        <v>190</v>
      </c>
      <c r="S826" s="252">
        <f t="shared" si="330"/>
        <v>2280</v>
      </c>
      <c r="T826" s="538">
        <v>12</v>
      </c>
      <c r="U826" s="266">
        <v>190</v>
      </c>
      <c r="V826" s="252">
        <f t="shared" si="331"/>
        <v>2280</v>
      </c>
      <c r="W826" s="538">
        <v>12</v>
      </c>
      <c r="X826" s="266">
        <v>190</v>
      </c>
      <c r="Y826" s="252">
        <f t="shared" si="332"/>
        <v>2280</v>
      </c>
      <c r="Z826" s="538">
        <v>36</v>
      </c>
      <c r="AA826" s="570">
        <v>6</v>
      </c>
      <c r="AB826" s="265">
        <f t="shared" si="333"/>
        <v>216</v>
      </c>
      <c r="AC826" s="530">
        <f>Q826+T826+W826+Z826</f>
        <v>72</v>
      </c>
      <c r="AD826" s="540">
        <f>S826+V826+Y826+AB826</f>
        <v>7056</v>
      </c>
      <c r="AE826" s="1102"/>
      <c r="AF826" s="1010"/>
    </row>
    <row r="827" spans="1:56" s="790" customFormat="1" ht="46.5" customHeight="1" x14ac:dyDescent="0.25">
      <c r="A827" s="1255">
        <v>529</v>
      </c>
      <c r="B827" s="261" t="s">
        <v>1635</v>
      </c>
      <c r="C827" s="261" t="s">
        <v>101</v>
      </c>
      <c r="D827" s="1690" t="s">
        <v>340</v>
      </c>
      <c r="E827" s="953">
        <v>46140</v>
      </c>
      <c r="F827" s="953">
        <v>46140</v>
      </c>
      <c r="G827" s="569" t="s">
        <v>2407</v>
      </c>
      <c r="H827" s="538"/>
      <c r="I827" s="266"/>
      <c r="J827" s="252"/>
      <c r="K827" s="538"/>
      <c r="L827" s="266"/>
      <c r="M827" s="265"/>
      <c r="N827" s="538"/>
      <c r="O827" s="266"/>
      <c r="P827" s="265"/>
      <c r="Q827" s="538">
        <v>14</v>
      </c>
      <c r="R827" s="266">
        <v>190</v>
      </c>
      <c r="S827" s="252">
        <f t="shared" si="330"/>
        <v>2660</v>
      </c>
      <c r="T827" s="538">
        <v>14</v>
      </c>
      <c r="U827" s="266">
        <v>190</v>
      </c>
      <c r="V827" s="252">
        <v>2660</v>
      </c>
      <c r="W827" s="538">
        <v>14</v>
      </c>
      <c r="X827" s="266">
        <v>190</v>
      </c>
      <c r="Y827" s="252">
        <v>2660</v>
      </c>
      <c r="Z827" s="538">
        <v>42</v>
      </c>
      <c r="AA827" s="570">
        <v>6</v>
      </c>
      <c r="AB827" s="265">
        <f t="shared" si="333"/>
        <v>252</v>
      </c>
      <c r="AC827" s="554">
        <f>Q827+T827+W827+Z827</f>
        <v>84</v>
      </c>
      <c r="AD827" s="540">
        <f>S827+V827+Y827+AB827</f>
        <v>8232</v>
      </c>
      <c r="AE827" s="1096"/>
      <c r="AI827" s="1021"/>
      <c r="AJ827" s="934"/>
      <c r="AK827" s="934"/>
      <c r="AL827" s="934"/>
      <c r="AM827" s="934"/>
      <c r="AN827" s="934"/>
      <c r="AO827" s="934"/>
      <c r="AP827" s="934"/>
      <c r="AQ827" s="934"/>
      <c r="AR827" s="934"/>
      <c r="AS827" s="934"/>
      <c r="AT827" s="934"/>
      <c r="AU827" s="934"/>
      <c r="AV827" s="934"/>
      <c r="AW827" s="934"/>
      <c r="AX827" s="934"/>
      <c r="AY827" s="934"/>
      <c r="AZ827" s="934"/>
      <c r="BA827" s="934"/>
      <c r="BB827" s="934"/>
      <c r="BC827" s="934"/>
      <c r="BD827" s="1031"/>
    </row>
    <row r="828" spans="1:56" s="884" customFormat="1" ht="46.5" customHeight="1" x14ac:dyDescent="0.25">
      <c r="A828" s="560">
        <v>530</v>
      </c>
      <c r="B828" s="261" t="s">
        <v>1636</v>
      </c>
      <c r="C828" s="261" t="s">
        <v>99</v>
      </c>
      <c r="D828" s="1690" t="s">
        <v>1054</v>
      </c>
      <c r="E828" s="953">
        <v>46140</v>
      </c>
      <c r="F828" s="953">
        <v>46140</v>
      </c>
      <c r="G828" s="569" t="s">
        <v>2407</v>
      </c>
      <c r="H828" s="538"/>
      <c r="I828" s="266"/>
      <c r="J828" s="252"/>
      <c r="K828" s="538"/>
      <c r="L828" s="266"/>
      <c r="M828" s="265"/>
      <c r="N828" s="538"/>
      <c r="O828" s="266"/>
      <c r="P828" s="265"/>
      <c r="Q828" s="538">
        <v>14</v>
      </c>
      <c r="R828" s="266">
        <v>190</v>
      </c>
      <c r="S828" s="252">
        <f t="shared" si="330"/>
        <v>2660</v>
      </c>
      <c r="T828" s="538">
        <v>14</v>
      </c>
      <c r="U828" s="266">
        <v>190</v>
      </c>
      <c r="V828" s="252">
        <v>2660</v>
      </c>
      <c r="W828" s="538">
        <v>14</v>
      </c>
      <c r="X828" s="266">
        <v>190</v>
      </c>
      <c r="Y828" s="252">
        <v>2660</v>
      </c>
      <c r="Z828" s="538">
        <v>42</v>
      </c>
      <c r="AA828" s="570">
        <v>6</v>
      </c>
      <c r="AB828" s="265">
        <f t="shared" si="333"/>
        <v>252</v>
      </c>
      <c r="AC828" s="554">
        <f>Q828+T828+W828+Z828</f>
        <v>84</v>
      </c>
      <c r="AD828" s="540">
        <f>S828+V828+Y828+AB828</f>
        <v>8232</v>
      </c>
      <c r="AE828" s="1096"/>
      <c r="AF828" s="790"/>
      <c r="AI828" s="1050"/>
      <c r="AJ828" s="934"/>
      <c r="AK828" s="934"/>
      <c r="AL828" s="934"/>
      <c r="AM828" s="934"/>
      <c r="AN828" s="934"/>
      <c r="AO828" s="934"/>
      <c r="AP828" s="934"/>
      <c r="AQ828" s="934"/>
      <c r="AR828" s="934"/>
      <c r="AS828" s="934"/>
      <c r="AT828" s="934"/>
      <c r="AU828" s="934"/>
      <c r="AV828" s="934"/>
      <c r="AW828" s="934"/>
      <c r="AX828" s="934"/>
      <c r="AY828" s="934"/>
      <c r="AZ828" s="934"/>
      <c r="BA828" s="934"/>
      <c r="BB828" s="934"/>
      <c r="BC828" s="934"/>
      <c r="BD828" s="1051"/>
    </row>
    <row r="829" spans="1:56" s="949" customFormat="1" ht="34.5" customHeight="1" x14ac:dyDescent="0.25">
      <c r="A829" s="1247"/>
      <c r="B829" s="1822" t="s">
        <v>898</v>
      </c>
      <c r="C829" s="518"/>
      <c r="D829" s="1718"/>
      <c r="E829" s="1001"/>
      <c r="F829" s="1001"/>
      <c r="G829" s="1618"/>
      <c r="H829" s="503"/>
      <c r="I829" s="498"/>
      <c r="J829" s="499"/>
      <c r="K829" s="503"/>
      <c r="L829" s="498"/>
      <c r="M829" s="499"/>
      <c r="N829" s="503"/>
      <c r="O829" s="498"/>
      <c r="P829" s="499"/>
      <c r="Q829" s="503"/>
      <c r="R829" s="498"/>
      <c r="S829" s="499"/>
      <c r="T829" s="503"/>
      <c r="U829" s="498"/>
      <c r="V829" s="499"/>
      <c r="W829" s="503"/>
      <c r="X829" s="498"/>
      <c r="Y829" s="499"/>
      <c r="Z829" s="503"/>
      <c r="AA829" s="499"/>
      <c r="AB829" s="583"/>
      <c r="AC829" s="1002"/>
      <c r="AD829" s="1003"/>
      <c r="AE829" s="583"/>
      <c r="AF829" s="1004"/>
      <c r="AI829" s="1109"/>
      <c r="AJ829" s="934"/>
      <c r="AK829" s="934"/>
      <c r="AL829" s="934"/>
      <c r="AM829" s="934"/>
      <c r="AN829" s="934"/>
      <c r="AO829" s="934"/>
      <c r="AP829" s="934"/>
      <c r="AQ829" s="934"/>
      <c r="AR829" s="934"/>
      <c r="AS829" s="934"/>
      <c r="AT829" s="934"/>
      <c r="AU829" s="934"/>
      <c r="AV829" s="934"/>
      <c r="AW829" s="934"/>
      <c r="AX829" s="934"/>
      <c r="AY829" s="934"/>
      <c r="AZ829" s="934"/>
      <c r="BA829" s="934"/>
      <c r="BB829" s="934"/>
      <c r="BC829" s="934"/>
      <c r="BD829" s="1108"/>
    </row>
    <row r="830" spans="1:56" s="790" customFormat="1" ht="2.25" customHeight="1" x14ac:dyDescent="0.25">
      <c r="A830" s="1247"/>
      <c r="B830" s="1823"/>
      <c r="C830" s="518"/>
      <c r="D830" s="1718"/>
      <c r="E830" s="1001"/>
      <c r="F830" s="1001"/>
      <c r="G830" s="1618"/>
      <c r="H830" s="503"/>
      <c r="I830" s="498"/>
      <c r="J830" s="499"/>
      <c r="K830" s="503"/>
      <c r="L830" s="498"/>
      <c r="M830" s="499"/>
      <c r="N830" s="503"/>
      <c r="O830" s="498"/>
      <c r="P830" s="499"/>
      <c r="Q830" s="503"/>
      <c r="R830" s="498"/>
      <c r="S830" s="499"/>
      <c r="T830" s="503"/>
      <c r="U830" s="498"/>
      <c r="V830" s="499"/>
      <c r="W830" s="503"/>
      <c r="X830" s="498"/>
      <c r="Y830" s="499"/>
      <c r="Z830" s="503"/>
      <c r="AA830" s="499"/>
      <c r="AB830" s="583"/>
      <c r="AC830" s="1002"/>
      <c r="AD830" s="1079"/>
      <c r="AE830" s="583"/>
      <c r="AF830" s="1004"/>
      <c r="AI830" s="1021"/>
      <c r="AJ830" s="934"/>
      <c r="AK830" s="934"/>
      <c r="AL830" s="934"/>
      <c r="AM830" s="934"/>
      <c r="AN830" s="934"/>
      <c r="AO830" s="934"/>
      <c r="AP830" s="934"/>
      <c r="AQ830" s="934"/>
      <c r="AR830" s="934"/>
      <c r="AS830" s="934"/>
      <c r="AT830" s="934"/>
      <c r="AU830" s="934"/>
      <c r="AV830" s="934"/>
      <c r="AW830" s="934"/>
      <c r="AX830" s="934"/>
      <c r="AY830" s="934"/>
      <c r="AZ830" s="934"/>
      <c r="BA830" s="934"/>
      <c r="BB830" s="934"/>
      <c r="BC830" s="934"/>
      <c r="BD830" s="1031"/>
    </row>
    <row r="831" spans="1:56" s="790" customFormat="1" ht="45.75" customHeight="1" x14ac:dyDescent="0.25">
      <c r="A831" s="1255">
        <v>531</v>
      </c>
      <c r="B831" s="261" t="s">
        <v>820</v>
      </c>
      <c r="C831" s="261" t="s">
        <v>101</v>
      </c>
      <c r="D831" s="1690" t="s">
        <v>340</v>
      </c>
      <c r="E831" s="953">
        <v>46292</v>
      </c>
      <c r="F831" s="953">
        <v>46292</v>
      </c>
      <c r="G831" s="569" t="s">
        <v>301</v>
      </c>
      <c r="H831" s="538"/>
      <c r="I831" s="266"/>
      <c r="J831" s="252"/>
      <c r="K831" s="538"/>
      <c r="L831" s="266"/>
      <c r="M831" s="265"/>
      <c r="N831" s="538"/>
      <c r="O831" s="266"/>
      <c r="P831" s="265"/>
      <c r="Q831" s="538">
        <v>8</v>
      </c>
      <c r="R831" s="1255">
        <v>190</v>
      </c>
      <c r="S831" s="1261">
        <f t="shared" ref="S831:S836" si="336">Q831*R831</f>
        <v>1520</v>
      </c>
      <c r="T831" s="538">
        <v>8</v>
      </c>
      <c r="U831" s="1255">
        <v>190</v>
      </c>
      <c r="V831" s="1261">
        <f t="shared" ref="V831:V836" si="337">T831*U831</f>
        <v>1520</v>
      </c>
      <c r="W831" s="538">
        <v>8</v>
      </c>
      <c r="X831" s="1255">
        <v>190</v>
      </c>
      <c r="Y831" s="1261">
        <f t="shared" ref="Y831:Y836" si="338">W831*X831</f>
        <v>1520</v>
      </c>
      <c r="Z831" s="538">
        <v>24</v>
      </c>
      <c r="AA831" s="1261">
        <v>6</v>
      </c>
      <c r="AB831" s="1261">
        <f t="shared" ref="AB831:AB836" si="339">Z831*AA831</f>
        <v>144</v>
      </c>
      <c r="AC831" s="539">
        <f>Q831+T831+W831+Z831</f>
        <v>48</v>
      </c>
      <c r="AD831" s="540">
        <f>J831+M831+P831+S831+V831+Y831+AB831</f>
        <v>4704</v>
      </c>
      <c r="AE831" s="1131">
        <f>SUM(AD831:AD831)</f>
        <v>4704</v>
      </c>
      <c r="AI831" s="1021"/>
      <c r="AJ831" s="934"/>
      <c r="AK831" s="934"/>
      <c r="AL831" s="934"/>
      <c r="AM831" s="934"/>
      <c r="AN831" s="934"/>
      <c r="AO831" s="934"/>
      <c r="AP831" s="934"/>
      <c r="AQ831" s="934"/>
      <c r="AR831" s="934"/>
      <c r="AS831" s="934"/>
      <c r="AT831" s="934"/>
      <c r="AU831" s="934"/>
      <c r="AV831" s="934"/>
      <c r="AW831" s="934"/>
      <c r="AX831" s="934"/>
      <c r="AY831" s="934"/>
      <c r="AZ831" s="934"/>
      <c r="BA831" s="934"/>
      <c r="BB831" s="934"/>
      <c r="BC831" s="934"/>
      <c r="BD831" s="1031"/>
    </row>
    <row r="832" spans="1:56" s="949" customFormat="1" ht="34.5" customHeight="1" x14ac:dyDescent="0.25">
      <c r="A832" s="560">
        <v>532</v>
      </c>
      <c r="B832" s="1239" t="s">
        <v>821</v>
      </c>
      <c r="C832" s="1239" t="s">
        <v>99</v>
      </c>
      <c r="D832" s="1698" t="s">
        <v>1727</v>
      </c>
      <c r="E832" s="941">
        <v>46292</v>
      </c>
      <c r="F832" s="941">
        <v>46292</v>
      </c>
      <c r="G832" s="598" t="s">
        <v>301</v>
      </c>
      <c r="H832" s="567"/>
      <c r="I832" s="576"/>
      <c r="J832" s="259"/>
      <c r="K832" s="567"/>
      <c r="L832" s="576"/>
      <c r="M832" s="781"/>
      <c r="N832" s="567"/>
      <c r="O832" s="573"/>
      <c r="P832" s="781"/>
      <c r="Q832" s="538">
        <v>8</v>
      </c>
      <c r="R832" s="1255">
        <v>190</v>
      </c>
      <c r="S832" s="1261">
        <f t="shared" si="336"/>
        <v>1520</v>
      </c>
      <c r="T832" s="538">
        <v>8</v>
      </c>
      <c r="U832" s="1255">
        <v>190</v>
      </c>
      <c r="V832" s="1261">
        <f t="shared" si="337"/>
        <v>1520</v>
      </c>
      <c r="W832" s="538">
        <v>8</v>
      </c>
      <c r="X832" s="1255">
        <v>190</v>
      </c>
      <c r="Y832" s="1261">
        <f t="shared" si="338"/>
        <v>1520</v>
      </c>
      <c r="Z832" s="538">
        <v>24</v>
      </c>
      <c r="AA832" s="1261">
        <v>6</v>
      </c>
      <c r="AB832" s="1261">
        <f t="shared" si="339"/>
        <v>144</v>
      </c>
      <c r="AC832" s="539">
        <f>Q832+T832+W832+Z832</f>
        <v>48</v>
      </c>
      <c r="AD832" s="540">
        <f>J832+M832+P832+S832+V832+Y832+AB832</f>
        <v>4704</v>
      </c>
      <c r="AE832" s="1226"/>
      <c r="AF832" s="1051">
        <v>60</v>
      </c>
      <c r="AI832" s="1109"/>
      <c r="AJ832" s="934"/>
      <c r="AK832" s="934"/>
      <c r="AL832" s="934"/>
      <c r="AM832" s="934"/>
      <c r="AN832" s="934"/>
      <c r="AO832" s="934"/>
      <c r="AP832" s="934"/>
      <c r="AQ832" s="934"/>
      <c r="AR832" s="934"/>
      <c r="AS832" s="934"/>
      <c r="AT832" s="934"/>
      <c r="AU832" s="934"/>
      <c r="AV832" s="934"/>
      <c r="AW832" s="934"/>
      <c r="AX832" s="934"/>
      <c r="AY832" s="934"/>
      <c r="AZ832" s="934"/>
      <c r="BA832" s="934"/>
      <c r="BB832" s="934"/>
      <c r="BC832" s="934"/>
      <c r="BD832" s="1108"/>
    </row>
    <row r="833" spans="1:56" s="1016" customFormat="1" ht="30" customHeight="1" x14ac:dyDescent="0.25">
      <c r="A833" s="1255">
        <v>533</v>
      </c>
      <c r="B833" s="1236" t="s">
        <v>1321</v>
      </c>
      <c r="C833" s="261" t="s">
        <v>99</v>
      </c>
      <c r="D833" s="1690" t="s">
        <v>983</v>
      </c>
      <c r="E833" s="953">
        <v>46148</v>
      </c>
      <c r="F833" s="953">
        <v>46148</v>
      </c>
      <c r="G833" s="569" t="s">
        <v>748</v>
      </c>
      <c r="H833" s="538"/>
      <c r="I833" s="266"/>
      <c r="J833" s="252"/>
      <c r="K833" s="538"/>
      <c r="L833" s="266"/>
      <c r="M833" s="781"/>
      <c r="N833" s="538"/>
      <c r="O833" s="266"/>
      <c r="P833" s="265"/>
      <c r="Q833" s="538">
        <v>6</v>
      </c>
      <c r="R833" s="1255">
        <v>190</v>
      </c>
      <c r="S833" s="1261">
        <f t="shared" si="336"/>
        <v>1140</v>
      </c>
      <c r="T833" s="538">
        <v>6</v>
      </c>
      <c r="U833" s="1255">
        <v>190</v>
      </c>
      <c r="V833" s="1261">
        <f t="shared" si="337"/>
        <v>1140</v>
      </c>
      <c r="W833" s="538">
        <v>6</v>
      </c>
      <c r="X833" s="1255">
        <v>190</v>
      </c>
      <c r="Y833" s="1261">
        <f t="shared" si="338"/>
        <v>1140</v>
      </c>
      <c r="Z833" s="538">
        <v>18</v>
      </c>
      <c r="AA833" s="1261">
        <v>6</v>
      </c>
      <c r="AB833" s="1261">
        <f t="shared" si="339"/>
        <v>108</v>
      </c>
      <c r="AC833" s="554">
        <f>H833+K833+N833+Q833+T833+W833+Z833</f>
        <v>36</v>
      </c>
      <c r="AD833" s="540">
        <f>J833+M833+P833+S833+V833+Y833+AB833</f>
        <v>3528</v>
      </c>
      <c r="AE833" s="1235"/>
      <c r="AF833" s="1108"/>
      <c r="AJ833" s="934"/>
      <c r="AK833" s="934"/>
      <c r="AL833" s="934"/>
      <c r="AM833" s="934"/>
      <c r="AN833" s="934"/>
      <c r="AO833" s="934"/>
      <c r="AP833" s="934"/>
      <c r="AQ833" s="934"/>
      <c r="AR833" s="934"/>
      <c r="AS833" s="934"/>
      <c r="AT833" s="934"/>
      <c r="AU833" s="934"/>
      <c r="AV833" s="934"/>
      <c r="AW833" s="934"/>
      <c r="AX833" s="934"/>
      <c r="AY833" s="934"/>
      <c r="AZ833" s="934"/>
      <c r="BA833" s="934"/>
      <c r="BB833" s="934"/>
      <c r="BC833" s="934"/>
    </row>
    <row r="834" spans="1:56" s="884" customFormat="1" ht="39.75" customHeight="1" x14ac:dyDescent="0.25">
      <c r="A834" s="560">
        <v>534</v>
      </c>
      <c r="B834" s="261" t="s">
        <v>1320</v>
      </c>
      <c r="C834" s="261" t="s">
        <v>101</v>
      </c>
      <c r="D834" s="1690" t="s">
        <v>340</v>
      </c>
      <c r="E834" s="953">
        <v>46148</v>
      </c>
      <c r="F834" s="953">
        <v>46148</v>
      </c>
      <c r="G834" s="569" t="s">
        <v>748</v>
      </c>
      <c r="H834" s="252"/>
      <c r="I834" s="266"/>
      <c r="J834" s="252"/>
      <c r="K834" s="252"/>
      <c r="L834" s="266"/>
      <c r="M834" s="781"/>
      <c r="N834" s="252"/>
      <c r="O834" s="266"/>
      <c r="P834" s="265"/>
      <c r="Q834" s="252">
        <v>6</v>
      </c>
      <c r="R834" s="1255">
        <v>190</v>
      </c>
      <c r="S834" s="1261">
        <f t="shared" si="336"/>
        <v>1140</v>
      </c>
      <c r="T834" s="252">
        <v>6</v>
      </c>
      <c r="U834" s="1255">
        <v>190</v>
      </c>
      <c r="V834" s="1261">
        <f t="shared" si="337"/>
        <v>1140</v>
      </c>
      <c r="W834" s="252">
        <v>6</v>
      </c>
      <c r="X834" s="1255">
        <v>190</v>
      </c>
      <c r="Y834" s="1261">
        <f t="shared" si="338"/>
        <v>1140</v>
      </c>
      <c r="Z834" s="252">
        <v>18</v>
      </c>
      <c r="AA834" s="1255">
        <v>6</v>
      </c>
      <c r="AB834" s="1261">
        <f t="shared" si="339"/>
        <v>108</v>
      </c>
      <c r="AC834" s="554">
        <f>H834+K834+N834+Q834+T834+W834+Z834</f>
        <v>36</v>
      </c>
      <c r="AD834" s="540">
        <f>J834+M834+P834+S834+V834+Y834+AB834</f>
        <v>3528</v>
      </c>
      <c r="AE834" s="1235"/>
      <c r="AF834" s="1031">
        <v>18</v>
      </c>
      <c r="AG834" s="934"/>
      <c r="AH834" s="934"/>
      <c r="AI834" s="934"/>
      <c r="AJ834" s="934"/>
      <c r="AK834" s="934"/>
      <c r="AL834" s="934"/>
      <c r="AM834" s="934"/>
      <c r="AN834" s="934"/>
      <c r="AO834" s="934"/>
      <c r="AP834" s="934"/>
      <c r="AQ834" s="934"/>
      <c r="AR834" s="934"/>
      <c r="AS834" s="934"/>
      <c r="AT834" s="934"/>
      <c r="AU834" s="934"/>
      <c r="AV834" s="934"/>
      <c r="AW834" s="934"/>
      <c r="AX834" s="934"/>
      <c r="AY834" s="934"/>
      <c r="AZ834" s="934"/>
      <c r="BA834" s="934"/>
      <c r="BB834" s="934"/>
      <c r="BC834" s="934"/>
      <c r="BD834" s="1051"/>
    </row>
    <row r="835" spans="1:56" s="790" customFormat="1" ht="41.25" customHeight="1" x14ac:dyDescent="0.25">
      <c r="A835" s="1255">
        <v>535</v>
      </c>
      <c r="B835" s="261" t="s">
        <v>1635</v>
      </c>
      <c r="C835" s="261" t="s">
        <v>101</v>
      </c>
      <c r="D835" s="1697" t="s">
        <v>340</v>
      </c>
      <c r="E835" s="953">
        <v>46140</v>
      </c>
      <c r="F835" s="953">
        <v>46140</v>
      </c>
      <c r="G835" s="569" t="s">
        <v>1260</v>
      </c>
      <c r="H835" s="538"/>
      <c r="I835" s="266"/>
      <c r="J835" s="252"/>
      <c r="K835" s="538"/>
      <c r="L835" s="266"/>
      <c r="M835" s="265"/>
      <c r="N835" s="538"/>
      <c r="O835" s="266"/>
      <c r="P835" s="265"/>
      <c r="Q835" s="538">
        <v>4</v>
      </c>
      <c r="R835" s="266">
        <v>190</v>
      </c>
      <c r="S835" s="252">
        <f t="shared" si="336"/>
        <v>760</v>
      </c>
      <c r="T835" s="538">
        <v>4</v>
      </c>
      <c r="U835" s="266">
        <v>190</v>
      </c>
      <c r="V835" s="252">
        <f t="shared" si="337"/>
        <v>760</v>
      </c>
      <c r="W835" s="538">
        <v>4</v>
      </c>
      <c r="X835" s="266">
        <v>190</v>
      </c>
      <c r="Y835" s="252">
        <f t="shared" si="338"/>
        <v>760</v>
      </c>
      <c r="Z835" s="538">
        <v>12</v>
      </c>
      <c r="AA835" s="570">
        <v>6</v>
      </c>
      <c r="AB835" s="265">
        <f t="shared" si="339"/>
        <v>72</v>
      </c>
      <c r="AC835" s="554">
        <f>Q835+T835+W835+Z835</f>
        <v>24</v>
      </c>
      <c r="AD835" s="540">
        <f>S835+V835+Y835+AB835</f>
        <v>2352</v>
      </c>
      <c r="AE835" s="1096"/>
      <c r="AI835" s="1021"/>
      <c r="AJ835" s="934"/>
      <c r="AK835" s="934"/>
      <c r="AL835" s="934"/>
      <c r="AM835" s="934"/>
      <c r="AN835" s="934"/>
      <c r="AO835" s="934"/>
      <c r="AP835" s="934"/>
      <c r="AQ835" s="934"/>
      <c r="AR835" s="934"/>
      <c r="AS835" s="934"/>
      <c r="AT835" s="934"/>
      <c r="AU835" s="934"/>
      <c r="AV835" s="934"/>
      <c r="AW835" s="934"/>
      <c r="AX835" s="934"/>
      <c r="AY835" s="934"/>
      <c r="AZ835" s="934"/>
      <c r="BA835" s="934"/>
      <c r="BB835" s="934"/>
      <c r="BC835" s="934"/>
      <c r="BD835" s="1031"/>
    </row>
    <row r="836" spans="1:56" s="790" customFormat="1" ht="39" customHeight="1" x14ac:dyDescent="0.25">
      <c r="A836" s="560">
        <v>536</v>
      </c>
      <c r="B836" s="1236" t="s">
        <v>1728</v>
      </c>
      <c r="C836" s="261" t="s">
        <v>99</v>
      </c>
      <c r="D836" s="1690" t="s">
        <v>983</v>
      </c>
      <c r="E836" s="953">
        <v>46140</v>
      </c>
      <c r="F836" s="953">
        <v>46140</v>
      </c>
      <c r="G836" s="569" t="s">
        <v>1260</v>
      </c>
      <c r="H836" s="538"/>
      <c r="I836" s="266"/>
      <c r="J836" s="252"/>
      <c r="K836" s="538"/>
      <c r="L836" s="266"/>
      <c r="M836" s="781"/>
      <c r="N836" s="538"/>
      <c r="O836" s="266"/>
      <c r="P836" s="265"/>
      <c r="Q836" s="538">
        <v>4</v>
      </c>
      <c r="R836" s="1255">
        <v>190</v>
      </c>
      <c r="S836" s="1261">
        <f t="shared" si="336"/>
        <v>760</v>
      </c>
      <c r="T836" s="538">
        <v>4</v>
      </c>
      <c r="U836" s="1255">
        <v>190</v>
      </c>
      <c r="V836" s="1261">
        <f t="shared" si="337"/>
        <v>760</v>
      </c>
      <c r="W836" s="538">
        <v>4</v>
      </c>
      <c r="X836" s="1255">
        <v>190</v>
      </c>
      <c r="Y836" s="1261">
        <f t="shared" si="338"/>
        <v>760</v>
      </c>
      <c r="Z836" s="538">
        <v>12</v>
      </c>
      <c r="AA836" s="1261">
        <v>6</v>
      </c>
      <c r="AB836" s="1261">
        <f t="shared" si="339"/>
        <v>72</v>
      </c>
      <c r="AC836" s="554">
        <f>H836+K836+N836+Q836+T836+W836+Z836</f>
        <v>24</v>
      </c>
      <c r="AD836" s="540">
        <f>J836+M836+P836+S836+V836+Y836+AB836</f>
        <v>2352</v>
      </c>
      <c r="AE836" s="1235"/>
      <c r="AF836" s="1108"/>
      <c r="AI836" s="1021"/>
      <c r="AJ836" s="934"/>
      <c r="AK836" s="934"/>
      <c r="AL836" s="934"/>
      <c r="AM836" s="934"/>
      <c r="AN836" s="934"/>
      <c r="AO836" s="934"/>
      <c r="AP836" s="934"/>
      <c r="AQ836" s="934"/>
      <c r="AR836" s="934"/>
      <c r="AS836" s="934"/>
      <c r="AT836" s="934"/>
      <c r="AU836" s="934"/>
      <c r="AV836" s="934"/>
      <c r="AW836" s="934"/>
      <c r="AX836" s="934"/>
      <c r="AY836" s="934"/>
      <c r="AZ836" s="934"/>
      <c r="BA836" s="934"/>
      <c r="BB836" s="934"/>
      <c r="BC836" s="934"/>
      <c r="BD836" s="1031"/>
    </row>
    <row r="837" spans="1:56" s="790" customFormat="1" ht="36.75" customHeight="1" x14ac:dyDescent="0.25">
      <c r="A837" s="321"/>
      <c r="B837" s="543" t="s">
        <v>899</v>
      </c>
      <c r="C837" s="300"/>
      <c r="D837" s="1706"/>
      <c r="E837" s="1043"/>
      <c r="F837" s="1043"/>
      <c r="G837" s="1596"/>
      <c r="H837" s="324"/>
      <c r="I837" s="301"/>
      <c r="J837" s="276"/>
      <c r="K837" s="324"/>
      <c r="L837" s="301"/>
      <c r="M837" s="276"/>
      <c r="N837" s="324"/>
      <c r="O837" s="301"/>
      <c r="P837" s="302"/>
      <c r="Q837" s="324"/>
      <c r="R837" s="487"/>
      <c r="S837" s="1251"/>
      <c r="T837" s="324"/>
      <c r="U837" s="487"/>
      <c r="V837" s="1251"/>
      <c r="W837" s="324"/>
      <c r="X837" s="487"/>
      <c r="Y837" s="1251"/>
      <c r="Z837" s="324"/>
      <c r="AA837" s="1251"/>
      <c r="AB837" s="1251"/>
      <c r="AC837" s="486"/>
      <c r="AD837" s="540"/>
      <c r="AE837" s="276"/>
      <c r="AF837" s="1016"/>
      <c r="AI837" s="1021"/>
      <c r="AJ837" s="934"/>
      <c r="AK837" s="934"/>
      <c r="AL837" s="934"/>
      <c r="AM837" s="934"/>
      <c r="AN837" s="934"/>
      <c r="AO837" s="934"/>
      <c r="AP837" s="934"/>
      <c r="AQ837" s="934"/>
      <c r="AR837" s="934"/>
      <c r="AS837" s="934"/>
      <c r="AT837" s="934"/>
      <c r="AU837" s="934"/>
      <c r="AV837" s="934"/>
      <c r="AW837" s="934"/>
      <c r="AX837" s="934"/>
      <c r="AY837" s="934"/>
      <c r="AZ837" s="934"/>
      <c r="BA837" s="934"/>
      <c r="BB837" s="934"/>
      <c r="BC837" s="934"/>
      <c r="BD837" s="1031"/>
    </row>
    <row r="838" spans="1:56" s="949" customFormat="1" ht="38.25" customHeight="1" x14ac:dyDescent="0.25">
      <c r="A838" s="560">
        <v>537</v>
      </c>
      <c r="B838" s="1239" t="s">
        <v>821</v>
      </c>
      <c r="C838" s="1239" t="s">
        <v>99</v>
      </c>
      <c r="D838" s="1690" t="s">
        <v>983</v>
      </c>
      <c r="E838" s="941">
        <v>46292</v>
      </c>
      <c r="F838" s="941">
        <v>46292</v>
      </c>
      <c r="G838" s="598" t="s">
        <v>301</v>
      </c>
      <c r="H838" s="567"/>
      <c r="I838" s="576"/>
      <c r="J838" s="259"/>
      <c r="K838" s="567"/>
      <c r="L838" s="576"/>
      <c r="M838" s="781"/>
      <c r="N838" s="567"/>
      <c r="O838" s="573"/>
      <c r="P838" s="781"/>
      <c r="Q838" s="567">
        <v>8</v>
      </c>
      <c r="R838" s="560">
        <v>190</v>
      </c>
      <c r="S838" s="289">
        <f t="shared" ref="S838:S843" si="340">Q838*R838</f>
        <v>1520</v>
      </c>
      <c r="T838" s="567">
        <v>8</v>
      </c>
      <c r="U838" s="560">
        <v>190</v>
      </c>
      <c r="V838" s="289">
        <f t="shared" ref="V838:V843" si="341">T838*U838</f>
        <v>1520</v>
      </c>
      <c r="W838" s="567">
        <v>8</v>
      </c>
      <c r="X838" s="560">
        <v>190</v>
      </c>
      <c r="Y838" s="289">
        <f t="shared" ref="Y838:Y843" si="342">W838*X838</f>
        <v>1520</v>
      </c>
      <c r="Z838" s="567">
        <v>24</v>
      </c>
      <c r="AA838" s="289">
        <v>6</v>
      </c>
      <c r="AB838" s="289">
        <f>Z838*AA838</f>
        <v>144</v>
      </c>
      <c r="AC838" s="561">
        <f>H838+K838+N838+Q838+T838+W838+Z838</f>
        <v>48</v>
      </c>
      <c r="AD838" s="540">
        <f>J838+M838+P838+S838+V838+Y838+AB838</f>
        <v>4704</v>
      </c>
      <c r="AE838" s="1102">
        <f>SUM(AD838:AD838)</f>
        <v>4704</v>
      </c>
      <c r="AF838" s="790"/>
      <c r="AI838" s="1109"/>
      <c r="AJ838" s="934"/>
      <c r="AK838" s="934"/>
      <c r="AL838" s="934"/>
      <c r="AM838" s="934"/>
      <c r="AN838" s="934"/>
      <c r="AO838" s="934"/>
      <c r="AP838" s="934"/>
      <c r="AQ838" s="934"/>
      <c r="AR838" s="934"/>
      <c r="AS838" s="934"/>
      <c r="AT838" s="934"/>
      <c r="AU838" s="934"/>
      <c r="AV838" s="934"/>
      <c r="AW838" s="934"/>
      <c r="AX838" s="934"/>
      <c r="AY838" s="934"/>
      <c r="AZ838" s="934"/>
      <c r="BA838" s="934"/>
      <c r="BB838" s="934"/>
      <c r="BC838" s="934"/>
      <c r="BD838" s="1108"/>
    </row>
    <row r="839" spans="1:56" s="790" customFormat="1" ht="44.25" customHeight="1" x14ac:dyDescent="0.25">
      <c r="A839" s="1255">
        <v>538</v>
      </c>
      <c r="B839" s="261" t="s">
        <v>820</v>
      </c>
      <c r="C839" s="261" t="s">
        <v>101</v>
      </c>
      <c r="D839" s="1690" t="s">
        <v>340</v>
      </c>
      <c r="E839" s="953">
        <v>46292</v>
      </c>
      <c r="F839" s="953">
        <v>46292</v>
      </c>
      <c r="G839" s="569" t="s">
        <v>301</v>
      </c>
      <c r="H839" s="538"/>
      <c r="I839" s="266"/>
      <c r="J839" s="252"/>
      <c r="K839" s="538"/>
      <c r="L839" s="266"/>
      <c r="M839" s="781"/>
      <c r="N839" s="538"/>
      <c r="O839" s="266"/>
      <c r="P839" s="265"/>
      <c r="Q839" s="538">
        <v>10</v>
      </c>
      <c r="R839" s="1255">
        <v>190</v>
      </c>
      <c r="S839" s="1261">
        <f t="shared" si="340"/>
        <v>1900</v>
      </c>
      <c r="T839" s="538">
        <v>10</v>
      </c>
      <c r="U839" s="1255">
        <v>190</v>
      </c>
      <c r="V839" s="1261">
        <f t="shared" si="341"/>
        <v>1900</v>
      </c>
      <c r="W839" s="538">
        <v>10</v>
      </c>
      <c r="X839" s="1255">
        <v>190</v>
      </c>
      <c r="Y839" s="1261">
        <f t="shared" si="342"/>
        <v>1900</v>
      </c>
      <c r="Z839" s="538">
        <v>30</v>
      </c>
      <c r="AA839" s="1261">
        <v>6</v>
      </c>
      <c r="AB839" s="1261">
        <f>Z839*AA839</f>
        <v>180</v>
      </c>
      <c r="AC839" s="554">
        <f>H839+K839+N839+Q839+T839+W839+Z839</f>
        <v>60</v>
      </c>
      <c r="AD839" s="540">
        <f>J839+M839+P839+S839+V839+Y839+AB839</f>
        <v>5880</v>
      </c>
      <c r="AE839" s="1226"/>
      <c r="AF839" s="1031">
        <v>30</v>
      </c>
      <c r="AI839" s="1021"/>
      <c r="AJ839" s="934"/>
      <c r="AK839" s="934"/>
      <c r="AL839" s="934"/>
      <c r="AM839" s="934"/>
      <c r="AN839" s="934"/>
      <c r="AO839" s="934"/>
      <c r="AP839" s="934"/>
      <c r="AQ839" s="934"/>
      <c r="AR839" s="934"/>
      <c r="AS839" s="934"/>
      <c r="AT839" s="934"/>
      <c r="AU839" s="934"/>
      <c r="AV839" s="934"/>
      <c r="AW839" s="934"/>
      <c r="AX839" s="934"/>
      <c r="AY839" s="934"/>
      <c r="AZ839" s="934"/>
      <c r="BA839" s="934"/>
      <c r="BB839" s="934"/>
      <c r="BC839" s="934"/>
      <c r="BD839" s="1031"/>
    </row>
    <row r="840" spans="1:56" ht="18.75" hidden="1" customHeight="1" x14ac:dyDescent="0.25">
      <c r="A840" s="560">
        <v>539</v>
      </c>
      <c r="B840" s="261" t="s">
        <v>1635</v>
      </c>
      <c r="C840" s="261" t="s">
        <v>101</v>
      </c>
      <c r="D840" s="1697" t="s">
        <v>340</v>
      </c>
      <c r="E840" s="953">
        <v>46140</v>
      </c>
      <c r="F840" s="953">
        <v>46140</v>
      </c>
      <c r="G840" s="569" t="s">
        <v>1260</v>
      </c>
      <c r="H840" s="538"/>
      <c r="I840" s="266"/>
      <c r="J840" s="252"/>
      <c r="K840" s="538"/>
      <c r="L840" s="266"/>
      <c r="M840" s="265"/>
      <c r="N840" s="538"/>
      <c r="O840" s="266"/>
      <c r="P840" s="265"/>
      <c r="Q840" s="538">
        <v>6</v>
      </c>
      <c r="R840" s="266">
        <v>190</v>
      </c>
      <c r="S840" s="252">
        <f t="shared" si="340"/>
        <v>1140</v>
      </c>
      <c r="T840" s="538">
        <v>6</v>
      </c>
      <c r="U840" s="266">
        <v>190</v>
      </c>
      <c r="V840" s="252">
        <f t="shared" si="341"/>
        <v>1140</v>
      </c>
      <c r="W840" s="538">
        <v>6</v>
      </c>
      <c r="X840" s="266">
        <v>190</v>
      </c>
      <c r="Y840" s="252">
        <f t="shared" si="342"/>
        <v>1140</v>
      </c>
      <c r="Z840" s="538">
        <v>18</v>
      </c>
      <c r="AA840" s="570">
        <v>6</v>
      </c>
      <c r="AB840" s="265">
        <f>Z840*AA840</f>
        <v>108</v>
      </c>
      <c r="AC840" s="554">
        <f>Q840+T840+W840+Z840</f>
        <v>36</v>
      </c>
      <c r="AD840" s="540">
        <f>S840+V840+Y840+AB840</f>
        <v>3528</v>
      </c>
      <c r="AE840" s="1096"/>
      <c r="AF840" s="790"/>
    </row>
    <row r="841" spans="1:56" s="1023" customFormat="1" ht="30" customHeight="1" x14ac:dyDescent="0.25">
      <c r="A841" s="1255">
        <v>540</v>
      </c>
      <c r="B841" s="261" t="s">
        <v>1636</v>
      </c>
      <c r="C841" s="261" t="s">
        <v>99</v>
      </c>
      <c r="D841" s="1697" t="s">
        <v>340</v>
      </c>
      <c r="E841" s="953">
        <v>46140</v>
      </c>
      <c r="F841" s="953">
        <v>46140</v>
      </c>
      <c r="G841" s="569" t="s">
        <v>1260</v>
      </c>
      <c r="H841" s="538"/>
      <c r="I841" s="266"/>
      <c r="J841" s="252"/>
      <c r="K841" s="538"/>
      <c r="L841" s="266"/>
      <c r="M841" s="265"/>
      <c r="N841" s="538"/>
      <c r="O841" s="266"/>
      <c r="P841" s="265"/>
      <c r="Q841" s="538">
        <v>6</v>
      </c>
      <c r="R841" s="266">
        <v>190</v>
      </c>
      <c r="S841" s="252">
        <f t="shared" si="340"/>
        <v>1140</v>
      </c>
      <c r="T841" s="538">
        <v>6</v>
      </c>
      <c r="U841" s="266">
        <v>190</v>
      </c>
      <c r="V841" s="252">
        <f t="shared" si="341"/>
        <v>1140</v>
      </c>
      <c r="W841" s="538">
        <v>6</v>
      </c>
      <c r="X841" s="266">
        <v>190</v>
      </c>
      <c r="Y841" s="252">
        <f t="shared" si="342"/>
        <v>1140</v>
      </c>
      <c r="Z841" s="538">
        <v>18</v>
      </c>
      <c r="AA841" s="570">
        <v>6</v>
      </c>
      <c r="AB841" s="265">
        <f>Q841+T841+W841+Z841</f>
        <v>36</v>
      </c>
      <c r="AC841" s="554">
        <f>Q841+T841+W841+Z841+AB841</f>
        <v>72</v>
      </c>
      <c r="AD841" s="540">
        <f>S841+V841+Y841+AB841</f>
        <v>3456</v>
      </c>
      <c r="AE841" s="1096"/>
      <c r="AF841" s="790"/>
      <c r="AJ841" s="934"/>
      <c r="AK841" s="934"/>
      <c r="AL841" s="934"/>
      <c r="AM841" s="934"/>
      <c r="AN841" s="934"/>
      <c r="AO841" s="934"/>
      <c r="AP841" s="934"/>
      <c r="AQ841" s="934"/>
      <c r="AR841" s="934"/>
      <c r="AS841" s="934"/>
      <c r="AT841" s="934"/>
      <c r="AU841" s="934"/>
      <c r="AV841" s="934"/>
      <c r="AW841" s="934"/>
      <c r="AX841" s="934"/>
      <c r="AY841" s="934"/>
      <c r="AZ841" s="934"/>
      <c r="BA841" s="934"/>
      <c r="BB841" s="934"/>
      <c r="BC841" s="934"/>
    </row>
    <row r="842" spans="1:56" ht="59.25" customHeight="1" x14ac:dyDescent="0.25">
      <c r="A842" s="560">
        <v>541</v>
      </c>
      <c r="B842" s="1236" t="s">
        <v>1321</v>
      </c>
      <c r="C842" s="1236" t="s">
        <v>99</v>
      </c>
      <c r="D842" s="1690" t="s">
        <v>983</v>
      </c>
      <c r="E842" s="953">
        <v>46148</v>
      </c>
      <c r="F842" s="953">
        <v>46148</v>
      </c>
      <c r="G842" s="1086" t="s">
        <v>748</v>
      </c>
      <c r="H842" s="556"/>
      <c r="I842" s="572"/>
      <c r="J842" s="278"/>
      <c r="K842" s="556"/>
      <c r="L842" s="572"/>
      <c r="M842" s="265"/>
      <c r="N842" s="556"/>
      <c r="O842" s="572"/>
      <c r="P842" s="288"/>
      <c r="Q842" s="556">
        <v>6</v>
      </c>
      <c r="R842" s="1237">
        <v>190</v>
      </c>
      <c r="S842" s="290">
        <f t="shared" si="340"/>
        <v>1140</v>
      </c>
      <c r="T842" s="556">
        <v>6</v>
      </c>
      <c r="U842" s="1237">
        <v>190</v>
      </c>
      <c r="V842" s="290">
        <f t="shared" si="341"/>
        <v>1140</v>
      </c>
      <c r="W842" s="556">
        <v>6</v>
      </c>
      <c r="X842" s="1237">
        <v>190</v>
      </c>
      <c r="Y842" s="290">
        <f t="shared" si="342"/>
        <v>1140</v>
      </c>
      <c r="Z842" s="556">
        <v>18</v>
      </c>
      <c r="AA842" s="290">
        <v>6</v>
      </c>
      <c r="AB842" s="290">
        <f>Z842*AA842</f>
        <v>108</v>
      </c>
      <c r="AC842" s="558">
        <f>H842+K842+N842+Q842+T842+W842+Z842</f>
        <v>36</v>
      </c>
      <c r="AD842" s="540">
        <f>J842+M842+P842+S842+V842+Y842+AB842</f>
        <v>3528</v>
      </c>
      <c r="AE842" s="1226"/>
      <c r="AF842" s="1108">
        <v>18</v>
      </c>
    </row>
    <row r="843" spans="1:56" ht="46.5" customHeight="1" x14ac:dyDescent="0.25">
      <c r="A843" s="1255">
        <v>542</v>
      </c>
      <c r="B843" s="261" t="s">
        <v>1320</v>
      </c>
      <c r="C843" s="261" t="s">
        <v>101</v>
      </c>
      <c r="D843" s="1690" t="s">
        <v>340</v>
      </c>
      <c r="E843" s="953">
        <v>46148</v>
      </c>
      <c r="F843" s="953">
        <v>46148</v>
      </c>
      <c r="G843" s="569" t="s">
        <v>748</v>
      </c>
      <c r="H843" s="252"/>
      <c r="I843" s="266"/>
      <c r="J843" s="252"/>
      <c r="K843" s="252"/>
      <c r="L843" s="266"/>
      <c r="M843" s="781"/>
      <c r="N843" s="252"/>
      <c r="O843" s="266"/>
      <c r="P843" s="265"/>
      <c r="Q843" s="252">
        <v>6</v>
      </c>
      <c r="R843" s="1255">
        <v>190</v>
      </c>
      <c r="S843" s="1261">
        <f t="shared" si="340"/>
        <v>1140</v>
      </c>
      <c r="T843" s="252">
        <v>6</v>
      </c>
      <c r="U843" s="1255">
        <v>190</v>
      </c>
      <c r="V843" s="1261">
        <f t="shared" si="341"/>
        <v>1140</v>
      </c>
      <c r="W843" s="252">
        <v>6</v>
      </c>
      <c r="X843" s="1255">
        <v>190</v>
      </c>
      <c r="Y843" s="1261">
        <f t="shared" si="342"/>
        <v>1140</v>
      </c>
      <c r="Z843" s="252">
        <v>18</v>
      </c>
      <c r="AA843" s="1255">
        <v>6</v>
      </c>
      <c r="AB843" s="1261">
        <f>Z843*AA843</f>
        <v>108</v>
      </c>
      <c r="AC843" s="539">
        <f>H843+K843+N843+Q843+T843+W843+Z843</f>
        <v>36</v>
      </c>
      <c r="AD843" s="540">
        <f>J843+M843+P843+S843+V843+Y843+AB843</f>
        <v>3528</v>
      </c>
      <c r="AE843" s="1015"/>
      <c r="AF843" s="1031">
        <v>18</v>
      </c>
    </row>
    <row r="844" spans="1:56" s="884" customFormat="1" ht="46.5" hidden="1" customHeight="1" x14ac:dyDescent="0.25">
      <c r="A844" s="1039"/>
      <c r="B844" s="991" t="s">
        <v>904</v>
      </c>
      <c r="C844" s="611"/>
      <c r="D844" s="1710"/>
      <c r="E844" s="1040"/>
      <c r="F844" s="1040"/>
      <c r="G844" s="1593"/>
      <c r="H844" s="645"/>
      <c r="I844" s="273"/>
      <c r="J844" s="272"/>
      <c r="K844" s="645"/>
      <c r="L844" s="273"/>
      <c r="M844" s="272"/>
      <c r="N844" s="645"/>
      <c r="O844" s="273"/>
      <c r="P844" s="274"/>
      <c r="Q844" s="645"/>
      <c r="R844" s="616"/>
      <c r="S844" s="617"/>
      <c r="T844" s="645"/>
      <c r="U844" s="616"/>
      <c r="V844" s="617"/>
      <c r="W844" s="645"/>
      <c r="X844" s="616"/>
      <c r="Y844" s="617"/>
      <c r="Z844" s="645"/>
      <c r="AA844" s="617"/>
      <c r="AB844" s="617"/>
      <c r="AC844" s="618"/>
      <c r="AD844" s="540"/>
      <c r="AE844" s="272"/>
      <c r="AF844" s="1023"/>
      <c r="AI844" s="1050"/>
      <c r="AJ844" s="934"/>
      <c r="AK844" s="934"/>
      <c r="AL844" s="934"/>
      <c r="AM844" s="934"/>
      <c r="AN844" s="934"/>
      <c r="AO844" s="934"/>
      <c r="AP844" s="934"/>
      <c r="AQ844" s="934"/>
      <c r="AR844" s="934"/>
      <c r="AS844" s="934"/>
      <c r="AT844" s="934"/>
      <c r="AU844" s="934"/>
      <c r="AV844" s="934"/>
      <c r="AW844" s="934"/>
      <c r="AX844" s="934"/>
      <c r="AY844" s="934"/>
      <c r="AZ844" s="934"/>
      <c r="BA844" s="934"/>
      <c r="BB844" s="934"/>
      <c r="BC844" s="934"/>
      <c r="BD844" s="1051"/>
    </row>
    <row r="845" spans="1:56" s="367" customFormat="1" ht="46.5" customHeight="1" x14ac:dyDescent="0.35">
      <c r="A845" s="870">
        <v>94</v>
      </c>
      <c r="B845" s="1379" t="s">
        <v>1352</v>
      </c>
      <c r="C845" s="1379" t="s">
        <v>99</v>
      </c>
      <c r="D845" s="1383" t="s">
        <v>983</v>
      </c>
      <c r="E845" s="1382">
        <v>46073</v>
      </c>
      <c r="F845" s="1382">
        <v>46075</v>
      </c>
      <c r="G845" s="1383" t="s">
        <v>1512</v>
      </c>
      <c r="H845" s="1393"/>
      <c r="I845" s="1394"/>
      <c r="J845" s="1393"/>
      <c r="K845" s="1393"/>
      <c r="L845" s="1394"/>
      <c r="M845" s="1412"/>
      <c r="N845" s="1393"/>
      <c r="O845" s="1396"/>
      <c r="P845" s="1395"/>
      <c r="Q845" s="1393">
        <v>10</v>
      </c>
      <c r="R845" s="1385">
        <v>190</v>
      </c>
      <c r="S845" s="1386">
        <f>Q845*R845</f>
        <v>1900</v>
      </c>
      <c r="T845" s="1393">
        <v>10</v>
      </c>
      <c r="U845" s="1385">
        <v>190</v>
      </c>
      <c r="V845" s="1386">
        <f>T845*U845</f>
        <v>1900</v>
      </c>
      <c r="W845" s="1393">
        <v>20</v>
      </c>
      <c r="X845" s="1385">
        <v>190</v>
      </c>
      <c r="Y845" s="1386">
        <f>W845*X845</f>
        <v>3800</v>
      </c>
      <c r="Z845" s="1393">
        <v>40</v>
      </c>
      <c r="AA845" s="1385">
        <v>6</v>
      </c>
      <c r="AB845" s="1386">
        <f>Z845*AA845</f>
        <v>240</v>
      </c>
      <c r="AE845" s="683">
        <f>H845+K845+N845+Q845+T845+W845+Z845</f>
        <v>80</v>
      </c>
      <c r="AF845" s="540">
        <f>J845+M845+P845+S845+V845+Y845+AB845</f>
        <v>7840</v>
      </c>
      <c r="AG845" s="658"/>
      <c r="AH845" s="413" t="s">
        <v>2388</v>
      </c>
      <c r="AK845" s="533"/>
      <c r="AL845" s="790"/>
      <c r="AM845" s="578"/>
      <c r="AO845" s="933" t="e">
        <f>#REF!+#REF!+#REF!+#REF!+#REF!+#REF!+#REF!+AF845</f>
        <v>#REF!</v>
      </c>
      <c r="AP845" s="315"/>
      <c r="AQ845" s="315"/>
      <c r="AR845" s="315"/>
      <c r="AS845" s="315"/>
      <c r="AT845" s="315"/>
      <c r="AU845" s="315"/>
      <c r="AV845" s="315"/>
      <c r="AW845" s="315"/>
      <c r="AX845" s="315"/>
      <c r="AY845" s="315"/>
      <c r="AZ845" s="315"/>
      <c r="BA845" s="315"/>
      <c r="BB845" s="413"/>
    </row>
    <row r="846" spans="1:56" s="367" customFormat="1" ht="46.5" customHeight="1" x14ac:dyDescent="0.3">
      <c r="A846" s="870">
        <v>95</v>
      </c>
      <c r="B846" s="1379" t="s">
        <v>1351</v>
      </c>
      <c r="C846" s="1379" t="s">
        <v>101</v>
      </c>
      <c r="D846" s="1383" t="s">
        <v>340</v>
      </c>
      <c r="E846" s="1382">
        <v>46073</v>
      </c>
      <c r="F846" s="1382">
        <v>46075</v>
      </c>
      <c r="G846" s="1383" t="s">
        <v>1512</v>
      </c>
      <c r="H846" s="1393"/>
      <c r="I846" s="1394"/>
      <c r="J846" s="1393"/>
      <c r="K846" s="1393"/>
      <c r="L846" s="1394"/>
      <c r="M846" s="1412"/>
      <c r="N846" s="1393"/>
      <c r="O846" s="1396"/>
      <c r="P846" s="1395"/>
      <c r="Q846" s="1393">
        <v>18</v>
      </c>
      <c r="R846" s="1385">
        <v>190</v>
      </c>
      <c r="S846" s="1386">
        <f>Q846*R846</f>
        <v>3420</v>
      </c>
      <c r="T846" s="1393">
        <v>18</v>
      </c>
      <c r="U846" s="1385">
        <v>190</v>
      </c>
      <c r="V846" s="1386">
        <f>T846*U846</f>
        <v>3420</v>
      </c>
      <c r="W846" s="1393">
        <v>36</v>
      </c>
      <c r="X846" s="1385">
        <v>190</v>
      </c>
      <c r="Y846" s="1386">
        <f>W846*X846</f>
        <v>6840</v>
      </c>
      <c r="Z846" s="1393">
        <v>72</v>
      </c>
      <c r="AA846" s="1385">
        <v>6</v>
      </c>
      <c r="AB846" s="1386">
        <f>Z846*AA846</f>
        <v>432</v>
      </c>
      <c r="AE846" s="683">
        <f>H846+K846+N846+Q846+T846+W846+Z846</f>
        <v>144</v>
      </c>
      <c r="AF846" s="540">
        <f>J846+M846+P846+S846+V846+Y846+AB846</f>
        <v>14112</v>
      </c>
      <c r="AG846" s="532"/>
      <c r="AH846" s="413" t="s">
        <v>2388</v>
      </c>
      <c r="AK846" s="533"/>
      <c r="AL846" s="790"/>
      <c r="AM846" s="315"/>
      <c r="AO846" s="315"/>
      <c r="AP846" s="315"/>
      <c r="AQ846" s="315"/>
      <c r="AR846" s="315"/>
      <c r="AS846" s="315"/>
      <c r="AT846" s="315"/>
      <c r="AU846" s="315"/>
      <c r="AV846" s="315"/>
      <c r="AW846" s="315"/>
      <c r="AX846" s="315"/>
      <c r="AY846" s="315"/>
      <c r="AZ846" s="315"/>
      <c r="BA846" s="315"/>
      <c r="BB846" s="413"/>
    </row>
    <row r="847" spans="1:56" s="312" customFormat="1" ht="33" customHeight="1" x14ac:dyDescent="0.3">
      <c r="A847" s="320"/>
      <c r="B847" s="1354" t="s">
        <v>904</v>
      </c>
      <c r="C847" s="365"/>
      <c r="D847" s="797"/>
      <c r="E847" s="335"/>
      <c r="F847" s="656"/>
      <c r="G847" s="1595"/>
      <c r="H847" s="660"/>
      <c r="I847" s="1189"/>
      <c r="J847" s="624"/>
      <c r="K847" s="522"/>
      <c r="L847" s="523"/>
      <c r="M847" s="624"/>
      <c r="N847" s="522"/>
      <c r="O847" s="527"/>
      <c r="P847" s="624"/>
      <c r="Q847" s="642"/>
      <c r="R847" s="527"/>
      <c r="S847" s="624"/>
      <c r="T847" s="522"/>
      <c r="U847" s="523"/>
      <c r="V847" s="624"/>
      <c r="W847" s="522"/>
      <c r="X847" s="523"/>
      <c r="Y847" s="624"/>
      <c r="Z847" s="522"/>
      <c r="AA847" s="523"/>
      <c r="AB847" s="521"/>
      <c r="AC847" s="642"/>
      <c r="AD847" s="527"/>
      <c r="AE847" s="1160"/>
      <c r="AF847" s="1161"/>
      <c r="AG847" s="1365"/>
      <c r="AH847" s="577"/>
      <c r="AI847" s="315"/>
      <c r="AJ847" s="315"/>
      <c r="AK847" s="315"/>
      <c r="AL847" s="315"/>
      <c r="AM847" s="315"/>
      <c r="AN847" s="315"/>
      <c r="AO847" s="315"/>
      <c r="AP847" s="315"/>
      <c r="AQ847" s="315"/>
      <c r="AR847" s="315"/>
      <c r="AS847" s="315"/>
      <c r="AT847" s="315"/>
      <c r="AU847" s="315"/>
      <c r="AV847" s="315"/>
      <c r="AW847" s="315"/>
      <c r="AX847" s="315"/>
      <c r="AY847" s="315"/>
      <c r="AZ847" s="315"/>
      <c r="BA847" s="315"/>
    </row>
    <row r="848" spans="1:56" s="763" customFormat="1" ht="46.5" customHeight="1" x14ac:dyDescent="0.35">
      <c r="A848" s="313">
        <v>74</v>
      </c>
      <c r="B848" s="1379" t="s">
        <v>2368</v>
      </c>
      <c r="C848" s="1442" t="s">
        <v>101</v>
      </c>
      <c r="D848" s="1383" t="s">
        <v>2369</v>
      </c>
      <c r="E848" s="1382">
        <v>46051</v>
      </c>
      <c r="F848" s="1382">
        <v>46052</v>
      </c>
      <c r="G848" s="1381" t="s">
        <v>1415</v>
      </c>
      <c r="H848" s="1424"/>
      <c r="I848" s="1394"/>
      <c r="J848" s="1393"/>
      <c r="K848" s="1424"/>
      <c r="L848" s="1394"/>
      <c r="M848" s="1395"/>
      <c r="N848" s="1424"/>
      <c r="O848" s="1396"/>
      <c r="P848" s="1395"/>
      <c r="Q848" s="1424">
        <v>2</v>
      </c>
      <c r="R848" s="1385">
        <v>190</v>
      </c>
      <c r="S848" s="1386">
        <f>Q848*R848</f>
        <v>380</v>
      </c>
      <c r="T848" s="1424">
        <v>2</v>
      </c>
      <c r="U848" s="1385">
        <v>190</v>
      </c>
      <c r="V848" s="1386">
        <f>T848*U848</f>
        <v>380</v>
      </c>
      <c r="W848" s="1424">
        <v>2</v>
      </c>
      <c r="X848" s="1385">
        <v>190</v>
      </c>
      <c r="Y848" s="1386">
        <f>W848*X848</f>
        <v>380</v>
      </c>
      <c r="Z848" s="1406">
        <v>6</v>
      </c>
      <c r="AA848" s="1386">
        <v>6</v>
      </c>
      <c r="AB848" s="1386">
        <f>Z848*AA848</f>
        <v>36</v>
      </c>
      <c r="AC848" s="1386">
        <v>6</v>
      </c>
      <c r="AD848" s="1386">
        <f>AB848*AC848</f>
        <v>216</v>
      </c>
      <c r="AE848" s="1387">
        <f>J848+M848+P848+S848+V848+Y848+AB848</f>
        <v>1176</v>
      </c>
      <c r="AF848" s="1390">
        <f>L848+O848+R848+U848+X848+AA848+AD848</f>
        <v>792</v>
      </c>
      <c r="AG848" s="1581" t="e">
        <f>AF848+#REF!</f>
        <v>#REF!</v>
      </c>
      <c r="AH848" s="763" t="s">
        <v>2366</v>
      </c>
      <c r="AL848" s="780"/>
      <c r="AO848" s="1582">
        <f>AF847+AF848</f>
        <v>792</v>
      </c>
    </row>
    <row r="849" spans="1:56" s="884" customFormat="1" ht="46.5" customHeight="1" x14ac:dyDescent="0.25">
      <c r="A849" s="560">
        <v>543</v>
      </c>
      <c r="B849" s="1239" t="s">
        <v>1577</v>
      </c>
      <c r="C849" s="611" t="s">
        <v>99</v>
      </c>
      <c r="D849" s="1698" t="s">
        <v>2370</v>
      </c>
      <c r="E849" s="941">
        <v>46100</v>
      </c>
      <c r="F849" s="941">
        <v>46101</v>
      </c>
      <c r="G849" s="598" t="s">
        <v>1415</v>
      </c>
      <c r="H849" s="567"/>
      <c r="I849" s="576"/>
      <c r="J849" s="259"/>
      <c r="K849" s="567"/>
      <c r="L849" s="576"/>
      <c r="M849" s="781"/>
      <c r="N849" s="567"/>
      <c r="O849" s="573"/>
      <c r="P849" s="781"/>
      <c r="Q849" s="567">
        <v>8</v>
      </c>
      <c r="R849" s="560">
        <v>190</v>
      </c>
      <c r="S849" s="289">
        <f>Q849*R849</f>
        <v>1520</v>
      </c>
      <c r="T849" s="567">
        <v>8</v>
      </c>
      <c r="U849" s="560">
        <v>190</v>
      </c>
      <c r="V849" s="289">
        <f>T849*U849</f>
        <v>1520</v>
      </c>
      <c r="W849" s="567">
        <v>8</v>
      </c>
      <c r="X849" s="560">
        <v>190</v>
      </c>
      <c r="Y849" s="289">
        <f>W849*X849</f>
        <v>1520</v>
      </c>
      <c r="Z849" s="568">
        <v>32</v>
      </c>
      <c r="AA849" s="306">
        <v>6</v>
      </c>
      <c r="AB849" s="306">
        <f>Z849*AA849</f>
        <v>192</v>
      </c>
      <c r="AC849" s="561">
        <f>H849+K849+N849+Q849+T849+W849+Z849</f>
        <v>56</v>
      </c>
      <c r="AD849" s="782">
        <f>J849+M849+P849+S849+V849+Y849+AB849</f>
        <v>4752</v>
      </c>
      <c r="AE849" s="1055"/>
      <c r="AF849" s="1004">
        <v>24</v>
      </c>
      <c r="AG849" s="934"/>
      <c r="AH849" s="934"/>
      <c r="AI849" s="934"/>
      <c r="AJ849" s="934"/>
      <c r="AK849" s="934"/>
      <c r="AL849" s="934"/>
      <c r="AM849" s="934"/>
      <c r="AN849" s="934"/>
      <c r="AO849" s="934"/>
      <c r="AP849" s="934"/>
      <c r="AQ849" s="934"/>
      <c r="AR849" s="934"/>
      <c r="AS849" s="934"/>
      <c r="AT849" s="934"/>
      <c r="AU849" s="934"/>
      <c r="AV849" s="934"/>
      <c r="AW849" s="934"/>
      <c r="AX849" s="934"/>
      <c r="AY849" s="934"/>
      <c r="AZ849" s="934"/>
      <c r="BA849" s="934"/>
      <c r="BB849" s="934"/>
      <c r="BC849" s="934"/>
      <c r="BD849" s="1051"/>
    </row>
    <row r="850" spans="1:56" s="790" customFormat="1" ht="36.75" customHeight="1" x14ac:dyDescent="0.25">
      <c r="A850" s="1237">
        <v>544</v>
      </c>
      <c r="B850" s="1236" t="s">
        <v>1578</v>
      </c>
      <c r="C850" s="1236" t="s">
        <v>99</v>
      </c>
      <c r="D850" s="1697" t="s">
        <v>1579</v>
      </c>
      <c r="E850" s="1013">
        <v>46143</v>
      </c>
      <c r="F850" s="1013">
        <v>46146</v>
      </c>
      <c r="G850" s="1086" t="s">
        <v>1415</v>
      </c>
      <c r="H850" s="556"/>
      <c r="I850" s="572"/>
      <c r="J850" s="278"/>
      <c r="K850" s="556"/>
      <c r="L850" s="572"/>
      <c r="M850" s="299"/>
      <c r="N850" s="556"/>
      <c r="O850" s="565"/>
      <c r="P850" s="288"/>
      <c r="Q850" s="556">
        <v>8</v>
      </c>
      <c r="R850" s="1237">
        <v>190</v>
      </c>
      <c r="S850" s="290">
        <f>Q850*R850</f>
        <v>1520</v>
      </c>
      <c r="T850" s="556">
        <v>8</v>
      </c>
      <c r="U850" s="1237">
        <v>190</v>
      </c>
      <c r="V850" s="290">
        <f>T850*U850</f>
        <v>1520</v>
      </c>
      <c r="W850" s="556">
        <v>8</v>
      </c>
      <c r="X850" s="1237">
        <v>190</v>
      </c>
      <c r="Y850" s="290">
        <f>W850*X850</f>
        <v>1520</v>
      </c>
      <c r="Z850" s="564">
        <v>32</v>
      </c>
      <c r="AA850" s="290">
        <v>6</v>
      </c>
      <c r="AB850" s="290">
        <f>Z850*AA850</f>
        <v>192</v>
      </c>
      <c r="AC850" s="558">
        <f>H850+K850+N850+Q850+T850+W850+Z850</f>
        <v>56</v>
      </c>
      <c r="AD850" s="531">
        <f>J850+M850+P850+S850+V850+Y850+AB850</f>
        <v>4752</v>
      </c>
      <c r="AE850" s="1228" t="e">
        <f>AD850+#REF!</f>
        <v>#REF!</v>
      </c>
      <c r="AF850" s="1004">
        <v>24</v>
      </c>
      <c r="AI850" s="1021"/>
      <c r="AJ850" s="934"/>
      <c r="AK850" s="934"/>
      <c r="AL850" s="934"/>
      <c r="AM850" s="934"/>
      <c r="AN850" s="934"/>
      <c r="AO850" s="934"/>
      <c r="AP850" s="934"/>
      <c r="AQ850" s="934"/>
      <c r="AR850" s="934"/>
      <c r="AS850" s="934"/>
      <c r="AT850" s="934"/>
      <c r="AU850" s="934"/>
      <c r="AV850" s="934"/>
      <c r="AW850" s="934"/>
      <c r="AX850" s="934"/>
      <c r="AY850" s="934"/>
      <c r="AZ850" s="934"/>
      <c r="BA850" s="934"/>
      <c r="BB850" s="934"/>
      <c r="BC850" s="934"/>
      <c r="BD850" s="1031"/>
    </row>
    <row r="851" spans="1:56" s="1135" customFormat="1" ht="46.5" customHeight="1" x14ac:dyDescent="0.25">
      <c r="A851" s="1255"/>
      <c r="B851" s="1233" t="s">
        <v>929</v>
      </c>
      <c r="C851" s="261"/>
      <c r="D851" s="1473"/>
      <c r="E851" s="953"/>
      <c r="F851" s="953"/>
      <c r="G851" s="1588"/>
      <c r="H851" s="538"/>
      <c r="I851" s="266"/>
      <c r="J851" s="252"/>
      <c r="K851" s="538"/>
      <c r="L851" s="266"/>
      <c r="M851" s="252"/>
      <c r="N851" s="538"/>
      <c r="O851" s="266"/>
      <c r="P851" s="924"/>
      <c r="Q851" s="538"/>
      <c r="R851" s="1255"/>
      <c r="S851" s="1261"/>
      <c r="T851" s="538"/>
      <c r="U851" s="1255"/>
      <c r="V851" s="1261"/>
      <c r="W851" s="538"/>
      <c r="X851" s="1255"/>
      <c r="Y851" s="1261"/>
      <c r="Z851" s="538"/>
      <c r="AA851" s="1261"/>
      <c r="AB851" s="1261"/>
      <c r="AC851" s="539"/>
      <c r="AD851" s="1339"/>
      <c r="AE851" s="252"/>
      <c r="AF851" s="790"/>
      <c r="AI851" s="1136"/>
      <c r="AJ851" s="1222"/>
      <c r="AK851" s="1222"/>
      <c r="AL851" s="1222"/>
      <c r="AM851" s="1222"/>
      <c r="AN851" s="1222"/>
      <c r="AO851" s="1222"/>
      <c r="AP851" s="1222"/>
      <c r="AQ851" s="1222"/>
      <c r="AR851" s="1222"/>
      <c r="AS851" s="1222"/>
      <c r="AT851" s="1222"/>
      <c r="AU851" s="1222"/>
      <c r="AV851" s="1222"/>
      <c r="AW851" s="1222"/>
      <c r="AX851" s="1222"/>
      <c r="AY851" s="1222"/>
      <c r="AZ851" s="1222"/>
      <c r="BA851" s="1222"/>
      <c r="BB851" s="1222"/>
      <c r="BC851" s="1222"/>
      <c r="BD851" s="1134"/>
    </row>
    <row r="852" spans="1:56" s="790" customFormat="1" ht="37.5" customHeight="1" x14ac:dyDescent="0.25">
      <c r="A852" s="560">
        <v>545</v>
      </c>
      <c r="B852" s="1239" t="s">
        <v>820</v>
      </c>
      <c r="C852" s="1239" t="s">
        <v>101</v>
      </c>
      <c r="D852" s="1698" t="s">
        <v>340</v>
      </c>
      <c r="E852" s="941">
        <v>46292</v>
      </c>
      <c r="F852" s="941">
        <v>46292</v>
      </c>
      <c r="G852" s="598" t="s">
        <v>301</v>
      </c>
      <c r="H852" s="567"/>
      <c r="I852" s="576"/>
      <c r="J852" s="259"/>
      <c r="K852" s="567"/>
      <c r="L852" s="576"/>
      <c r="M852" s="781"/>
      <c r="N852" s="567"/>
      <c r="O852" s="576"/>
      <c r="P852" s="781"/>
      <c r="Q852" s="567">
        <v>10</v>
      </c>
      <c r="R852" s="560">
        <v>190</v>
      </c>
      <c r="S852" s="289">
        <f t="shared" ref="S852:S857" si="343">Q852*R852</f>
        <v>1900</v>
      </c>
      <c r="T852" s="567">
        <v>10</v>
      </c>
      <c r="U852" s="560">
        <v>190</v>
      </c>
      <c r="V852" s="289">
        <f>T852*U852</f>
        <v>1900</v>
      </c>
      <c r="W852" s="567">
        <v>10</v>
      </c>
      <c r="X852" s="560">
        <v>190</v>
      </c>
      <c r="Y852" s="289">
        <f>W852*X852</f>
        <v>1900</v>
      </c>
      <c r="Z852" s="567">
        <v>30</v>
      </c>
      <c r="AA852" s="289">
        <v>6</v>
      </c>
      <c r="AB852" s="289">
        <f>Z852*AA852</f>
        <v>180</v>
      </c>
      <c r="AC852" s="561">
        <f>H852+K852+N852+Q852+T852+W852+Z852</f>
        <v>60</v>
      </c>
      <c r="AD852" s="782">
        <f>J852+M852+P852+S852+V852+Y852+AB852</f>
        <v>5880</v>
      </c>
      <c r="AE852" s="1226"/>
      <c r="AF852" s="1051">
        <v>30</v>
      </c>
      <c r="AI852" s="1021"/>
      <c r="AJ852" s="934"/>
      <c r="AK852" s="934"/>
      <c r="AL852" s="934"/>
      <c r="AM852" s="934"/>
      <c r="AN852" s="934"/>
      <c r="AO852" s="934"/>
      <c r="AP852" s="934"/>
      <c r="AQ852" s="934"/>
      <c r="AR852" s="934"/>
      <c r="AS852" s="934"/>
      <c r="AT852" s="934"/>
      <c r="AU852" s="934"/>
      <c r="AV852" s="934"/>
      <c r="AW852" s="934"/>
      <c r="AX852" s="934"/>
      <c r="AY852" s="934"/>
      <c r="AZ852" s="934"/>
      <c r="BA852" s="934"/>
      <c r="BB852" s="934"/>
      <c r="BC852" s="934"/>
      <c r="BD852" s="1031"/>
    </row>
    <row r="853" spans="1:56" s="949" customFormat="1" ht="46.5" customHeight="1" x14ac:dyDescent="0.25">
      <c r="A853" s="1255">
        <v>546</v>
      </c>
      <c r="B853" s="1239" t="s">
        <v>821</v>
      </c>
      <c r="C853" s="261" t="s">
        <v>99</v>
      </c>
      <c r="D853" s="1690" t="s">
        <v>1729</v>
      </c>
      <c r="E853" s="953">
        <v>46292</v>
      </c>
      <c r="F853" s="953">
        <v>46292</v>
      </c>
      <c r="G853" s="598" t="s">
        <v>301</v>
      </c>
      <c r="H853" s="567"/>
      <c r="I853" s="576"/>
      <c r="J853" s="259"/>
      <c r="K853" s="567"/>
      <c r="L853" s="576"/>
      <c r="M853" s="781"/>
      <c r="N853" s="567"/>
      <c r="O853" s="573"/>
      <c r="P853" s="781"/>
      <c r="Q853" s="567">
        <v>8</v>
      </c>
      <c r="R853" s="560">
        <v>190</v>
      </c>
      <c r="S853" s="289">
        <f t="shared" si="343"/>
        <v>1520</v>
      </c>
      <c r="T853" s="567">
        <v>8</v>
      </c>
      <c r="U853" s="560">
        <v>190</v>
      </c>
      <c r="V853" s="289">
        <f>T853*U853</f>
        <v>1520</v>
      </c>
      <c r="W853" s="567">
        <v>8</v>
      </c>
      <c r="X853" s="560">
        <v>190</v>
      </c>
      <c r="Y853" s="289">
        <f>W853*X853</f>
        <v>1520</v>
      </c>
      <c r="Z853" s="567">
        <v>24</v>
      </c>
      <c r="AA853" s="289">
        <v>6</v>
      </c>
      <c r="AB853" s="289">
        <f>Z853*AA853</f>
        <v>144</v>
      </c>
      <c r="AC853" s="561">
        <f>H853+K853+N853+Q853+T853+W853+Z853</f>
        <v>48</v>
      </c>
      <c r="AD853" s="540">
        <f>J853+M853+P853+S853+V853+Y853+AB853</f>
        <v>4704</v>
      </c>
      <c r="AE853" s="1102">
        <f>SUM(AD853:AD853)</f>
        <v>4704</v>
      </c>
      <c r="AF853" s="790"/>
      <c r="AI853" s="1109"/>
      <c r="AJ853" s="934"/>
      <c r="AK853" s="934"/>
      <c r="AL853" s="934"/>
      <c r="AM853" s="934"/>
      <c r="AN853" s="934"/>
      <c r="AO853" s="934"/>
      <c r="AP853" s="934"/>
      <c r="AQ853" s="934"/>
      <c r="AR853" s="934"/>
      <c r="AS853" s="934"/>
      <c r="AT853" s="934"/>
      <c r="AU853" s="934"/>
      <c r="AV853" s="934"/>
      <c r="AW853" s="934"/>
      <c r="AX853" s="934"/>
      <c r="AY853" s="934"/>
      <c r="AZ853" s="934"/>
      <c r="BA853" s="934"/>
      <c r="BB853" s="934"/>
      <c r="BC853" s="934"/>
      <c r="BD853" s="1108"/>
    </row>
    <row r="854" spans="1:56" s="1347" customFormat="1" ht="33.75" customHeight="1" x14ac:dyDescent="0.25">
      <c r="A854" s="560">
        <v>547</v>
      </c>
      <c r="B854" s="261" t="s">
        <v>1635</v>
      </c>
      <c r="C854" s="261" t="s">
        <v>101</v>
      </c>
      <c r="D854" s="1698" t="s">
        <v>340</v>
      </c>
      <c r="E854" s="953">
        <v>46140</v>
      </c>
      <c r="F854" s="953">
        <v>46140</v>
      </c>
      <c r="G854" s="569" t="s">
        <v>1260</v>
      </c>
      <c r="H854" s="538"/>
      <c r="I854" s="266"/>
      <c r="J854" s="252"/>
      <c r="K854" s="538"/>
      <c r="L854" s="266"/>
      <c r="M854" s="265"/>
      <c r="N854" s="538"/>
      <c r="O854" s="266"/>
      <c r="P854" s="265"/>
      <c r="Q854" s="538">
        <v>6</v>
      </c>
      <c r="R854" s="266">
        <v>190</v>
      </c>
      <c r="S854" s="252">
        <f t="shared" si="343"/>
        <v>1140</v>
      </c>
      <c r="T854" s="538">
        <v>6</v>
      </c>
      <c r="U854" s="266">
        <v>190</v>
      </c>
      <c r="V854" s="252">
        <v>1140</v>
      </c>
      <c r="W854" s="538">
        <v>6</v>
      </c>
      <c r="X854" s="266">
        <v>190</v>
      </c>
      <c r="Y854" s="252">
        <v>1140</v>
      </c>
      <c r="Z854" s="538">
        <v>18</v>
      </c>
      <c r="AA854" s="252">
        <v>6</v>
      </c>
      <c r="AB854" s="252">
        <v>108</v>
      </c>
      <c r="AC854" s="982">
        <f>Q854+T854+W854+Z854</f>
        <v>36</v>
      </c>
      <c r="AD854" s="670">
        <f>S854+V854+Y854+108</f>
        <v>3528</v>
      </c>
      <c r="AE854" s="1107"/>
      <c r="AF854" s="790"/>
      <c r="AG854" s="1350"/>
      <c r="AH854" s="1350"/>
      <c r="AI854" s="1350"/>
      <c r="AJ854" s="1350"/>
      <c r="AK854" s="1350"/>
      <c r="AL854" s="1355"/>
    </row>
    <row r="855" spans="1:56" s="790" customFormat="1" ht="96.75" customHeight="1" x14ac:dyDescent="0.25">
      <c r="A855" s="1255">
        <v>548</v>
      </c>
      <c r="B855" s="261" t="s">
        <v>1320</v>
      </c>
      <c r="C855" s="261" t="s">
        <v>101</v>
      </c>
      <c r="D855" s="1690" t="s">
        <v>340</v>
      </c>
      <c r="E855" s="953">
        <v>46148</v>
      </c>
      <c r="F855" s="953">
        <v>46148</v>
      </c>
      <c r="G855" s="569" t="s">
        <v>748</v>
      </c>
      <c r="H855" s="983"/>
      <c r="I855" s="984"/>
      <c r="J855" s="983"/>
      <c r="K855" s="983"/>
      <c r="L855" s="984"/>
      <c r="M855" s="985"/>
      <c r="N855" s="983"/>
      <c r="O855" s="984"/>
      <c r="P855" s="986"/>
      <c r="Q855" s="252">
        <v>6</v>
      </c>
      <c r="R855" s="1255">
        <v>190</v>
      </c>
      <c r="S855" s="1261">
        <f t="shared" si="343"/>
        <v>1140</v>
      </c>
      <c r="T855" s="252">
        <v>6</v>
      </c>
      <c r="U855" s="1255">
        <v>190</v>
      </c>
      <c r="V855" s="1261">
        <f>T855*U855</f>
        <v>1140</v>
      </c>
      <c r="W855" s="252">
        <v>6</v>
      </c>
      <c r="X855" s="1255">
        <v>190</v>
      </c>
      <c r="Y855" s="1261">
        <f>W855*X855</f>
        <v>1140</v>
      </c>
      <c r="Z855" s="252">
        <v>18</v>
      </c>
      <c r="AA855" s="1255">
        <v>6</v>
      </c>
      <c r="AB855" s="1261">
        <v>108</v>
      </c>
      <c r="AC855" s="982">
        <f>H855+K855+N855+Q855+T855+W855+Z855</f>
        <v>36</v>
      </c>
      <c r="AD855" s="670">
        <f>J855+M855+P855+S855+V855+Y855+AB855</f>
        <v>3528</v>
      </c>
      <c r="AE855" s="1133"/>
      <c r="AF855" s="1134">
        <v>18</v>
      </c>
      <c r="AI855" s="1021"/>
      <c r="AJ855" s="934"/>
      <c r="AK855" s="934"/>
      <c r="AL855" s="934"/>
      <c r="AM855" s="934"/>
      <c r="AN855" s="934"/>
      <c r="AO855" s="934"/>
      <c r="AP855" s="934"/>
      <c r="AQ855" s="934"/>
      <c r="AR855" s="934"/>
      <c r="AS855" s="934"/>
      <c r="AT855" s="934"/>
      <c r="AU855" s="934"/>
      <c r="AV855" s="934"/>
      <c r="AW855" s="934"/>
      <c r="AX855" s="934"/>
      <c r="AY855" s="934"/>
      <c r="AZ855" s="934"/>
      <c r="BA855" s="934"/>
      <c r="BB855" s="934"/>
      <c r="BC855" s="934"/>
      <c r="BD855" s="1031"/>
    </row>
    <row r="856" spans="1:56" s="790" customFormat="1" ht="99" customHeight="1" x14ac:dyDescent="0.25">
      <c r="A856" s="560">
        <v>549</v>
      </c>
      <c r="B856" s="261" t="s">
        <v>1636</v>
      </c>
      <c r="C856" s="261" t="s">
        <v>99</v>
      </c>
      <c r="D856" s="1690" t="s">
        <v>983</v>
      </c>
      <c r="E856" s="953">
        <v>46140</v>
      </c>
      <c r="F856" s="953">
        <v>46140</v>
      </c>
      <c r="G856" s="569" t="s">
        <v>1260</v>
      </c>
      <c r="H856" s="538"/>
      <c r="I856" s="266"/>
      <c r="J856" s="252"/>
      <c r="K856" s="538"/>
      <c r="L856" s="266"/>
      <c r="M856" s="265"/>
      <c r="N856" s="538"/>
      <c r="O856" s="266"/>
      <c r="P856" s="265"/>
      <c r="Q856" s="538">
        <v>6</v>
      </c>
      <c r="R856" s="266">
        <v>190</v>
      </c>
      <c r="S856" s="252">
        <f t="shared" si="343"/>
        <v>1140</v>
      </c>
      <c r="T856" s="538">
        <v>6</v>
      </c>
      <c r="U856" s="266">
        <v>190</v>
      </c>
      <c r="V856" s="252">
        <v>1140</v>
      </c>
      <c r="W856" s="538">
        <v>6</v>
      </c>
      <c r="X856" s="266">
        <v>190</v>
      </c>
      <c r="Y856" s="252">
        <v>1140</v>
      </c>
      <c r="Z856" s="538">
        <v>18</v>
      </c>
      <c r="AA856" s="252">
        <v>6</v>
      </c>
      <c r="AB856" s="252">
        <v>108</v>
      </c>
      <c r="AC856" s="982">
        <f>Q856+T856+W856+Z856</f>
        <v>36</v>
      </c>
      <c r="AD856" s="670">
        <f>S856+V856+Y856+108</f>
        <v>3528</v>
      </c>
      <c r="AE856" s="1107"/>
      <c r="AI856" s="1021"/>
      <c r="AJ856" s="934"/>
      <c r="AK856" s="934"/>
      <c r="AL856" s="934"/>
      <c r="AM856" s="934"/>
      <c r="AN856" s="934"/>
      <c r="AO856" s="934"/>
      <c r="AP856" s="934"/>
      <c r="AQ856" s="934"/>
      <c r="AR856" s="934"/>
      <c r="AS856" s="934"/>
      <c r="AT856" s="934"/>
      <c r="AU856" s="934"/>
      <c r="AV856" s="934"/>
      <c r="AW856" s="934"/>
      <c r="AX856" s="934"/>
      <c r="AY856" s="934"/>
      <c r="AZ856" s="934"/>
      <c r="BA856" s="934"/>
      <c r="BB856" s="934"/>
      <c r="BC856" s="934"/>
      <c r="BD856" s="1031"/>
    </row>
    <row r="857" spans="1:56" s="790" customFormat="1" ht="81.75" customHeight="1" x14ac:dyDescent="0.25">
      <c r="A857" s="1255">
        <v>550</v>
      </c>
      <c r="B857" s="1236" t="s">
        <v>1321</v>
      </c>
      <c r="C857" s="1236" t="s">
        <v>99</v>
      </c>
      <c r="D857" s="1697" t="s">
        <v>983</v>
      </c>
      <c r="E857" s="1013">
        <v>46148</v>
      </c>
      <c r="F857" s="1013">
        <v>46148</v>
      </c>
      <c r="G857" s="1086" t="s">
        <v>748</v>
      </c>
      <c r="H857" s="556"/>
      <c r="I857" s="572"/>
      <c r="J857" s="278"/>
      <c r="K857" s="556"/>
      <c r="L857" s="572"/>
      <c r="M857" s="299"/>
      <c r="N857" s="556"/>
      <c r="O857" s="572"/>
      <c r="P857" s="288"/>
      <c r="Q857" s="556">
        <v>6</v>
      </c>
      <c r="R857" s="1237">
        <v>190</v>
      </c>
      <c r="S857" s="290">
        <f t="shared" si="343"/>
        <v>1140</v>
      </c>
      <c r="T857" s="556">
        <v>6</v>
      </c>
      <c r="U857" s="1237">
        <v>190</v>
      </c>
      <c r="V857" s="290">
        <f>T857*U857</f>
        <v>1140</v>
      </c>
      <c r="W857" s="556">
        <v>6</v>
      </c>
      <c r="X857" s="1237">
        <v>190</v>
      </c>
      <c r="Y857" s="290">
        <f>W857*X857</f>
        <v>1140</v>
      </c>
      <c r="Z857" s="556">
        <v>18</v>
      </c>
      <c r="AA857" s="290">
        <v>6</v>
      </c>
      <c r="AB857" s="290">
        <f>Z857*AA857</f>
        <v>108</v>
      </c>
      <c r="AC857" s="558">
        <v>126</v>
      </c>
      <c r="AD857" s="531">
        <f>J857+M857+P857+S857+V857+Y857+AB857</f>
        <v>3528</v>
      </c>
      <c r="AE857" s="1226"/>
      <c r="AF857" s="1108">
        <v>18</v>
      </c>
      <c r="AI857" s="1021"/>
      <c r="AJ857" s="934"/>
      <c r="AK857" s="934"/>
      <c r="AL857" s="934"/>
      <c r="AM857" s="934"/>
      <c r="AN857" s="934"/>
      <c r="AO857" s="934"/>
      <c r="AP857" s="934"/>
      <c r="AQ857" s="934"/>
      <c r="AR857" s="934"/>
      <c r="AS857" s="934"/>
      <c r="AT857" s="934"/>
      <c r="AU857" s="934"/>
      <c r="AV857" s="934"/>
      <c r="AW857" s="934"/>
      <c r="AX857" s="934"/>
      <c r="AY857" s="934"/>
      <c r="AZ857" s="934"/>
      <c r="BA857" s="934"/>
      <c r="BB857" s="934"/>
      <c r="BC857" s="934"/>
      <c r="BD857" s="1031"/>
    </row>
    <row r="858" spans="1:56" s="790" customFormat="1" ht="33" customHeight="1" x14ac:dyDescent="0.25">
      <c r="A858" s="1753" t="s">
        <v>2614</v>
      </c>
      <c r="B858" s="1757"/>
      <c r="C858" s="1350"/>
      <c r="D858" s="1742"/>
      <c r="E858" s="1350"/>
      <c r="F858" s="1350"/>
      <c r="G858" s="1350"/>
      <c r="H858" s="1350"/>
      <c r="I858" s="1350"/>
      <c r="J858" s="1350"/>
      <c r="K858" s="1350"/>
      <c r="L858" s="1350"/>
      <c r="M858" s="1350"/>
      <c r="N858" s="1350"/>
      <c r="O858" s="1350"/>
      <c r="P858" s="1350"/>
      <c r="Q858" s="1350"/>
      <c r="R858" s="1350"/>
      <c r="S858" s="1350"/>
      <c r="T858" s="1350"/>
      <c r="U858" s="1350"/>
      <c r="V858" s="1350"/>
      <c r="W858" s="1350"/>
      <c r="X858" s="1350"/>
      <c r="Y858" s="1350"/>
      <c r="Z858" s="1350"/>
      <c r="AA858" s="1350"/>
      <c r="AB858" s="1350"/>
      <c r="AC858" s="1350"/>
      <c r="AD858" s="1350"/>
      <c r="AE858" s="1350"/>
      <c r="AF858" s="1350"/>
      <c r="AI858" s="1021"/>
      <c r="AJ858" s="934"/>
      <c r="AK858" s="934"/>
      <c r="AL858" s="934"/>
      <c r="AM858" s="934"/>
      <c r="AN858" s="934"/>
      <c r="AO858" s="934"/>
      <c r="AP858" s="934"/>
      <c r="AQ858" s="934"/>
      <c r="AR858" s="934"/>
      <c r="AS858" s="934"/>
      <c r="AT858" s="934"/>
      <c r="AU858" s="934"/>
      <c r="AV858" s="934"/>
      <c r="AW858" s="934"/>
      <c r="AX858" s="934"/>
      <c r="AY858" s="934"/>
      <c r="AZ858" s="934"/>
      <c r="BA858" s="934"/>
      <c r="BB858" s="934"/>
      <c r="BC858" s="934"/>
      <c r="BD858" s="1031"/>
    </row>
    <row r="859" spans="1:56" s="367" customFormat="1" ht="83.25" customHeight="1" x14ac:dyDescent="0.3">
      <c r="A859" s="870">
        <v>77</v>
      </c>
      <c r="B859" s="254" t="s">
        <v>2023</v>
      </c>
      <c r="C859" s="254" t="s">
        <v>102</v>
      </c>
      <c r="D859" s="922" t="s">
        <v>1795</v>
      </c>
      <c r="E859" s="927">
        <v>46039</v>
      </c>
      <c r="F859" s="927">
        <v>46040</v>
      </c>
      <c r="G859" s="569" t="s">
        <v>301</v>
      </c>
      <c r="H859" s="492"/>
      <c r="I859" s="492"/>
      <c r="J859" s="492"/>
      <c r="K859" s="492"/>
      <c r="L859" s="266"/>
      <c r="M859" s="265"/>
      <c r="N859" s="538"/>
      <c r="O859" s="266"/>
      <c r="P859" s="265"/>
      <c r="Q859" s="538">
        <v>12</v>
      </c>
      <c r="R859" s="1255">
        <v>190</v>
      </c>
      <c r="S859" s="1261">
        <f>Q859*R859</f>
        <v>2280</v>
      </c>
      <c r="T859" s="538">
        <v>12</v>
      </c>
      <c r="U859" s="1255">
        <v>190</v>
      </c>
      <c r="V859" s="1261">
        <f>T859*U859</f>
        <v>2280</v>
      </c>
      <c r="W859" s="538">
        <v>12</v>
      </c>
      <c r="X859" s="1255">
        <v>190</v>
      </c>
      <c r="Y859" s="1261">
        <f>W859*X859</f>
        <v>2280</v>
      </c>
      <c r="Z859" s="563">
        <v>36</v>
      </c>
      <c r="AA859" s="1261">
        <v>6</v>
      </c>
      <c r="AB859" s="1261">
        <f>Z859*AA859</f>
        <v>216</v>
      </c>
      <c r="AE859" s="554">
        <f>H859+K859+N859+Q859+T859+W859+Z859</f>
        <v>72</v>
      </c>
      <c r="AF859" s="540">
        <f>J859+M859+P859+S859+V859+Y859+AB859</f>
        <v>7056</v>
      </c>
      <c r="AG859" s="701"/>
      <c r="AH859" s="367" t="s">
        <v>2214</v>
      </c>
      <c r="AI859" s="315"/>
      <c r="AJ859" s="315"/>
      <c r="AK859" s="315"/>
      <c r="AL859" s="315"/>
      <c r="AM859" s="315"/>
      <c r="AN859" s="315"/>
      <c r="AO859" s="315"/>
      <c r="AP859" s="315"/>
      <c r="AQ859" s="315"/>
      <c r="AR859" s="315"/>
      <c r="AS859" s="315"/>
      <c r="AT859" s="315"/>
      <c r="AU859" s="315"/>
      <c r="AV859" s="315"/>
      <c r="AW859" s="315"/>
      <c r="AX859" s="315"/>
      <c r="AY859" s="315"/>
      <c r="AZ859" s="315"/>
      <c r="BA859" s="315"/>
      <c r="BB859" s="413"/>
    </row>
    <row r="860" spans="1:56" s="790" customFormat="1" ht="107.25" customHeight="1" x14ac:dyDescent="0.25">
      <c r="A860" s="1255">
        <v>551</v>
      </c>
      <c r="B860" s="996" t="s">
        <v>2024</v>
      </c>
      <c r="C860" s="996" t="s">
        <v>99</v>
      </c>
      <c r="D860" s="1557" t="s">
        <v>1795</v>
      </c>
      <c r="E860" s="1127">
        <v>46142</v>
      </c>
      <c r="F860" s="1127">
        <v>46145</v>
      </c>
      <c r="G860" s="1591" t="s">
        <v>1145</v>
      </c>
      <c r="H860" s="492"/>
      <c r="I860" s="492"/>
      <c r="J860" s="492"/>
      <c r="K860" s="492"/>
      <c r="L860" s="266"/>
      <c r="M860" s="265"/>
      <c r="N860" s="538"/>
      <c r="O860" s="266"/>
      <c r="P860" s="265"/>
      <c r="Q860" s="538">
        <v>12</v>
      </c>
      <c r="R860" s="1255">
        <v>190</v>
      </c>
      <c r="S860" s="1261">
        <f t="shared" ref="S860:S866" si="344">Q860*R860</f>
        <v>2280</v>
      </c>
      <c r="T860" s="538">
        <v>12</v>
      </c>
      <c r="U860" s="1255">
        <v>190</v>
      </c>
      <c r="V860" s="1261">
        <f t="shared" ref="V860:V866" si="345">T860*U860</f>
        <v>2280</v>
      </c>
      <c r="W860" s="538">
        <v>12</v>
      </c>
      <c r="X860" s="1255">
        <v>190</v>
      </c>
      <c r="Y860" s="1261">
        <f t="shared" ref="Y860:Y866" si="346">W860*X860</f>
        <v>2280</v>
      </c>
      <c r="Z860" s="563">
        <v>36</v>
      </c>
      <c r="AA860" s="1261">
        <v>6</v>
      </c>
      <c r="AB860" s="1261">
        <f t="shared" ref="AB860:AB866" si="347">Z860*AA860</f>
        <v>216</v>
      </c>
      <c r="AC860" s="554">
        <f t="shared" ref="AC860:AC866" si="348">H860+K860+N860+Q860+T860+W860+Z860</f>
        <v>72</v>
      </c>
      <c r="AD860" s="540">
        <f t="shared" ref="AD860:AD866" si="349">J860+M860+P860+S860+V860+Y860+AB860</f>
        <v>7056</v>
      </c>
      <c r="AE860" s="1096"/>
      <c r="AI860" s="1021"/>
      <c r="AJ860" s="934"/>
      <c r="AK860" s="934"/>
      <c r="AL860" s="934"/>
      <c r="AM860" s="934"/>
      <c r="AN860" s="934"/>
      <c r="AO860" s="934"/>
      <c r="AP860" s="934"/>
      <c r="AQ860" s="934"/>
      <c r="AR860" s="934"/>
      <c r="AS860" s="934"/>
      <c r="AT860" s="934"/>
      <c r="AU860" s="934"/>
      <c r="AV860" s="934"/>
      <c r="AW860" s="934"/>
      <c r="AX860" s="934"/>
      <c r="AY860" s="934"/>
      <c r="AZ860" s="934"/>
      <c r="BA860" s="934"/>
      <c r="BB860" s="934"/>
      <c r="BC860" s="934"/>
      <c r="BD860" s="1031"/>
    </row>
    <row r="861" spans="1:56" s="790" customFormat="1" ht="96.75" customHeight="1" x14ac:dyDescent="0.25">
      <c r="A861" s="1255">
        <v>552</v>
      </c>
      <c r="B861" s="996" t="s">
        <v>2025</v>
      </c>
      <c r="C861" s="996" t="s">
        <v>101</v>
      </c>
      <c r="D861" s="1557" t="s">
        <v>340</v>
      </c>
      <c r="E861" s="1127">
        <v>46142</v>
      </c>
      <c r="F861" s="1127">
        <v>46145</v>
      </c>
      <c r="G861" s="1591" t="s">
        <v>1145</v>
      </c>
      <c r="H861" s="492"/>
      <c r="I861" s="492"/>
      <c r="J861" s="492"/>
      <c r="K861" s="492"/>
      <c r="L861" s="266"/>
      <c r="M861" s="265"/>
      <c r="N861" s="538"/>
      <c r="O861" s="266"/>
      <c r="P861" s="265"/>
      <c r="Q861" s="538">
        <v>8</v>
      </c>
      <c r="R861" s="1255">
        <v>190</v>
      </c>
      <c r="S861" s="1261">
        <f t="shared" si="344"/>
        <v>1520</v>
      </c>
      <c r="T861" s="538">
        <v>8</v>
      </c>
      <c r="U861" s="1255">
        <v>190</v>
      </c>
      <c r="V861" s="1261">
        <f t="shared" si="345"/>
        <v>1520</v>
      </c>
      <c r="W861" s="538">
        <v>8</v>
      </c>
      <c r="X861" s="1255">
        <v>190</v>
      </c>
      <c r="Y861" s="1261">
        <f t="shared" si="346"/>
        <v>1520</v>
      </c>
      <c r="Z861" s="563">
        <v>24</v>
      </c>
      <c r="AA861" s="1261">
        <v>6</v>
      </c>
      <c r="AB861" s="1261">
        <f t="shared" si="347"/>
        <v>144</v>
      </c>
      <c r="AC861" s="554">
        <f t="shared" si="348"/>
        <v>48</v>
      </c>
      <c r="AD861" s="540">
        <f t="shared" si="349"/>
        <v>4704</v>
      </c>
      <c r="AE861" s="1096"/>
      <c r="AI861" s="1021"/>
      <c r="AJ861" s="934"/>
      <c r="AK861" s="934"/>
      <c r="AL861" s="934"/>
      <c r="AM861" s="934"/>
      <c r="AN861" s="934"/>
      <c r="AO861" s="934"/>
      <c r="AP861" s="934"/>
      <c r="AQ861" s="934"/>
      <c r="AR861" s="934"/>
      <c r="AS861" s="934"/>
      <c r="AT861" s="934"/>
      <c r="AU861" s="934"/>
      <c r="AV861" s="934"/>
      <c r="AW861" s="934"/>
      <c r="AX861" s="934"/>
      <c r="AY861" s="934"/>
      <c r="AZ861" s="934"/>
      <c r="BA861" s="934"/>
      <c r="BB861" s="934"/>
      <c r="BC861" s="934"/>
      <c r="BD861" s="1031"/>
    </row>
    <row r="862" spans="1:56" s="790" customFormat="1" ht="102" customHeight="1" x14ac:dyDescent="0.25">
      <c r="A862" s="1255">
        <v>553</v>
      </c>
      <c r="B862" s="996" t="s">
        <v>2023</v>
      </c>
      <c r="C862" s="996" t="s">
        <v>102</v>
      </c>
      <c r="D862" s="1557" t="s">
        <v>1795</v>
      </c>
      <c r="E862" s="1127">
        <v>46193</v>
      </c>
      <c r="F862" s="1127">
        <v>46194</v>
      </c>
      <c r="G862" s="1591" t="s">
        <v>1145</v>
      </c>
      <c r="H862" s="492"/>
      <c r="I862" s="492"/>
      <c r="J862" s="492"/>
      <c r="K862" s="492"/>
      <c r="L862" s="266"/>
      <c r="M862" s="265"/>
      <c r="N862" s="538"/>
      <c r="O862" s="266"/>
      <c r="P862" s="265"/>
      <c r="Q862" s="538">
        <v>12</v>
      </c>
      <c r="R862" s="1255">
        <v>190</v>
      </c>
      <c r="S862" s="1261">
        <f t="shared" si="344"/>
        <v>2280</v>
      </c>
      <c r="T862" s="538">
        <v>12</v>
      </c>
      <c r="U862" s="1255">
        <v>190</v>
      </c>
      <c r="V862" s="1261">
        <f t="shared" si="345"/>
        <v>2280</v>
      </c>
      <c r="W862" s="538">
        <v>12</v>
      </c>
      <c r="X862" s="1255">
        <v>190</v>
      </c>
      <c r="Y862" s="1261">
        <f t="shared" si="346"/>
        <v>2280</v>
      </c>
      <c r="Z862" s="563">
        <v>36</v>
      </c>
      <c r="AA862" s="1261">
        <v>6</v>
      </c>
      <c r="AB862" s="1261">
        <f t="shared" si="347"/>
        <v>216</v>
      </c>
      <c r="AC862" s="554">
        <f t="shared" si="348"/>
        <v>72</v>
      </c>
      <c r="AD862" s="540">
        <f t="shared" si="349"/>
        <v>7056</v>
      </c>
      <c r="AE862" s="1096"/>
      <c r="AI862" s="1021"/>
      <c r="AJ862" s="934"/>
      <c r="AK862" s="934"/>
      <c r="AL862" s="934"/>
      <c r="AM862" s="934"/>
      <c r="AN862" s="934"/>
      <c r="AO862" s="934"/>
      <c r="AP862" s="934"/>
      <c r="AQ862" s="934"/>
      <c r="AR862" s="934"/>
      <c r="AS862" s="934"/>
      <c r="AT862" s="934"/>
      <c r="AU862" s="934"/>
      <c r="AV862" s="934"/>
      <c r="AW862" s="934"/>
      <c r="AX862" s="934"/>
      <c r="AY862" s="934"/>
      <c r="AZ862" s="934"/>
      <c r="BA862" s="934"/>
      <c r="BB862" s="934"/>
      <c r="BC862" s="934"/>
      <c r="BD862" s="1031"/>
    </row>
    <row r="863" spans="1:56" s="934" customFormat="1" ht="30.75" customHeight="1" x14ac:dyDescent="0.25">
      <c r="A863" s="1255">
        <v>554</v>
      </c>
      <c r="B863" s="996" t="s">
        <v>2023</v>
      </c>
      <c r="C863" s="996" t="s">
        <v>102</v>
      </c>
      <c r="D863" s="1557" t="s">
        <v>1796</v>
      </c>
      <c r="E863" s="1127">
        <v>46277</v>
      </c>
      <c r="F863" s="1127">
        <v>46278</v>
      </c>
      <c r="G863" s="1591" t="s">
        <v>1145</v>
      </c>
      <c r="H863" s="492"/>
      <c r="I863" s="492"/>
      <c r="J863" s="492"/>
      <c r="K863" s="492"/>
      <c r="L863" s="266"/>
      <c r="M863" s="265"/>
      <c r="N863" s="538"/>
      <c r="O863" s="266"/>
      <c r="P863" s="265"/>
      <c r="Q863" s="538">
        <v>12</v>
      </c>
      <c r="R863" s="1255">
        <v>190</v>
      </c>
      <c r="S863" s="1261">
        <f t="shared" si="344"/>
        <v>2280</v>
      </c>
      <c r="T863" s="538">
        <v>12</v>
      </c>
      <c r="U863" s="1255">
        <v>190</v>
      </c>
      <c r="V863" s="1261">
        <f t="shared" si="345"/>
        <v>2280</v>
      </c>
      <c r="W863" s="538">
        <v>12</v>
      </c>
      <c r="X863" s="1255">
        <v>190</v>
      </c>
      <c r="Y863" s="1261">
        <f t="shared" si="346"/>
        <v>2280</v>
      </c>
      <c r="Z863" s="563">
        <v>36</v>
      </c>
      <c r="AA863" s="1261">
        <v>6</v>
      </c>
      <c r="AB863" s="1261">
        <f t="shared" si="347"/>
        <v>216</v>
      </c>
      <c r="AC863" s="554">
        <f t="shared" si="348"/>
        <v>72</v>
      </c>
      <c r="AD863" s="540">
        <f t="shared" si="349"/>
        <v>7056</v>
      </c>
      <c r="AE863" s="1096"/>
      <c r="AF863" s="790"/>
    </row>
    <row r="864" spans="1:56" ht="57.75" customHeight="1" x14ac:dyDescent="0.25">
      <c r="A864" s="1255">
        <v>555</v>
      </c>
      <c r="B864" s="996" t="s">
        <v>2023</v>
      </c>
      <c r="C864" s="996" t="s">
        <v>102</v>
      </c>
      <c r="D864" s="1557" t="s">
        <v>1796</v>
      </c>
      <c r="E864" s="1127">
        <v>46305</v>
      </c>
      <c r="F864" s="1127">
        <v>46306</v>
      </c>
      <c r="G864" s="1591" t="s">
        <v>1145</v>
      </c>
      <c r="H864" s="492"/>
      <c r="I864" s="492"/>
      <c r="J864" s="492"/>
      <c r="K864" s="492"/>
      <c r="L864" s="266"/>
      <c r="M864" s="265"/>
      <c r="N864" s="538"/>
      <c r="O864" s="266"/>
      <c r="P864" s="265"/>
      <c r="Q864" s="538">
        <v>24</v>
      </c>
      <c r="R864" s="1255">
        <v>190</v>
      </c>
      <c r="S864" s="1261">
        <f t="shared" si="344"/>
        <v>4560</v>
      </c>
      <c r="T864" s="538">
        <v>24</v>
      </c>
      <c r="U864" s="1255">
        <v>190</v>
      </c>
      <c r="V864" s="1261">
        <f t="shared" si="345"/>
        <v>4560</v>
      </c>
      <c r="W864" s="538">
        <v>24</v>
      </c>
      <c r="X864" s="1255">
        <v>190</v>
      </c>
      <c r="Y864" s="1261">
        <f t="shared" si="346"/>
        <v>4560</v>
      </c>
      <c r="Z864" s="563">
        <v>72</v>
      </c>
      <c r="AA864" s="1261">
        <v>6</v>
      </c>
      <c r="AB864" s="1261">
        <f t="shared" si="347"/>
        <v>432</v>
      </c>
      <c r="AC864" s="554">
        <f t="shared" si="348"/>
        <v>144</v>
      </c>
      <c r="AD864" s="540">
        <f t="shared" si="349"/>
        <v>14112</v>
      </c>
      <c r="AE864" s="1096"/>
      <c r="AF864" s="790"/>
    </row>
    <row r="865" spans="1:53" ht="46.5" customHeight="1" x14ac:dyDescent="0.25">
      <c r="A865" s="1255">
        <v>556</v>
      </c>
      <c r="B865" s="996" t="s">
        <v>2026</v>
      </c>
      <c r="C865" s="996" t="s">
        <v>100</v>
      </c>
      <c r="D865" s="1557" t="s">
        <v>340</v>
      </c>
      <c r="E865" s="1127">
        <v>46142</v>
      </c>
      <c r="F865" s="1127">
        <v>46145</v>
      </c>
      <c r="G865" s="1591" t="s">
        <v>2009</v>
      </c>
      <c r="H865" s="492"/>
      <c r="I865" s="492"/>
      <c r="J865" s="492"/>
      <c r="K865" s="492"/>
      <c r="L865" s="266"/>
      <c r="M865" s="265"/>
      <c r="N865" s="538"/>
      <c r="O865" s="266"/>
      <c r="P865" s="265"/>
      <c r="Q865" s="538">
        <v>12</v>
      </c>
      <c r="R865" s="1255">
        <v>190</v>
      </c>
      <c r="S865" s="1261">
        <f t="shared" si="344"/>
        <v>2280</v>
      </c>
      <c r="T865" s="538">
        <v>12</v>
      </c>
      <c r="U865" s="1255">
        <v>190</v>
      </c>
      <c r="V865" s="1261">
        <f t="shared" si="345"/>
        <v>2280</v>
      </c>
      <c r="W865" s="538">
        <v>12</v>
      </c>
      <c r="X865" s="1255">
        <v>190</v>
      </c>
      <c r="Y865" s="1261">
        <f t="shared" si="346"/>
        <v>2280</v>
      </c>
      <c r="Z865" s="563">
        <v>24</v>
      </c>
      <c r="AA865" s="1261">
        <v>6</v>
      </c>
      <c r="AB865" s="1261">
        <f t="shared" si="347"/>
        <v>144</v>
      </c>
      <c r="AC865" s="554">
        <f t="shared" si="348"/>
        <v>60</v>
      </c>
      <c r="AD865" s="540">
        <f t="shared" si="349"/>
        <v>6984</v>
      </c>
      <c r="AE865" s="1096"/>
      <c r="AF865" s="790"/>
    </row>
    <row r="866" spans="1:53" ht="46.5" customHeight="1" x14ac:dyDescent="0.25">
      <c r="A866" s="1255">
        <v>557</v>
      </c>
      <c r="B866" s="996" t="s">
        <v>2026</v>
      </c>
      <c r="C866" s="996" t="s">
        <v>100</v>
      </c>
      <c r="D866" s="1557" t="s">
        <v>340</v>
      </c>
      <c r="E866" s="1127">
        <v>46375</v>
      </c>
      <c r="F866" s="1127">
        <v>46376</v>
      </c>
      <c r="G866" s="1591" t="s">
        <v>2009</v>
      </c>
      <c r="H866" s="492"/>
      <c r="I866" s="492"/>
      <c r="J866" s="492"/>
      <c r="K866" s="492"/>
      <c r="L866" s="266"/>
      <c r="M866" s="265"/>
      <c r="N866" s="538"/>
      <c r="O866" s="266"/>
      <c r="P866" s="265"/>
      <c r="Q866" s="538">
        <v>12</v>
      </c>
      <c r="R866" s="1255">
        <v>190</v>
      </c>
      <c r="S866" s="1261">
        <f t="shared" si="344"/>
        <v>2280</v>
      </c>
      <c r="T866" s="538">
        <v>12</v>
      </c>
      <c r="U866" s="1255">
        <v>190</v>
      </c>
      <c r="V866" s="1261">
        <f t="shared" si="345"/>
        <v>2280</v>
      </c>
      <c r="W866" s="538">
        <v>12</v>
      </c>
      <c r="X866" s="1255">
        <v>190</v>
      </c>
      <c r="Y866" s="1261">
        <f t="shared" si="346"/>
        <v>2280</v>
      </c>
      <c r="Z866" s="563">
        <v>36</v>
      </c>
      <c r="AA866" s="1261">
        <v>6</v>
      </c>
      <c r="AB866" s="1261">
        <f t="shared" si="347"/>
        <v>216</v>
      </c>
      <c r="AC866" s="554">
        <f t="shared" si="348"/>
        <v>72</v>
      </c>
      <c r="AD866" s="540">
        <f t="shared" si="349"/>
        <v>7056</v>
      </c>
      <c r="AE866" s="1096"/>
      <c r="AF866" s="790"/>
    </row>
    <row r="867" spans="1:53" ht="46.5" customHeight="1" x14ac:dyDescent="0.25">
      <c r="A867" s="1039"/>
      <c r="B867" s="543" t="s">
        <v>888</v>
      </c>
      <c r="C867" s="611"/>
      <c r="D867" s="1710"/>
      <c r="E867" s="1040"/>
      <c r="F867" s="1040"/>
      <c r="G867" s="1593"/>
      <c r="H867" s="645"/>
      <c r="I867" s="273"/>
      <c r="J867" s="272"/>
      <c r="K867" s="645"/>
      <c r="L867" s="273"/>
      <c r="M867" s="272"/>
      <c r="N867" s="645"/>
      <c r="O867" s="273"/>
      <c r="P867" s="274"/>
      <c r="Q867" s="645"/>
      <c r="R867" s="616"/>
      <c r="S867" s="617"/>
      <c r="T867" s="645"/>
      <c r="U867" s="616"/>
      <c r="V867" s="617"/>
      <c r="W867" s="645"/>
      <c r="X867" s="616"/>
      <c r="Y867" s="617"/>
      <c r="Z867" s="645"/>
      <c r="AA867" s="617"/>
      <c r="AB867" s="1759"/>
      <c r="AC867" s="1760"/>
      <c r="AD867" s="1761"/>
      <c r="AE867" s="1036"/>
      <c r="AF867" s="934"/>
    </row>
    <row r="868" spans="1:53" s="312" customFormat="1" ht="61.5" customHeight="1" x14ac:dyDescent="0.3">
      <c r="A868" s="280">
        <v>80</v>
      </c>
      <c r="B868" s="258" t="s">
        <v>1429</v>
      </c>
      <c r="C868" s="757" t="s">
        <v>102</v>
      </c>
      <c r="D868" s="559" t="s">
        <v>1218</v>
      </c>
      <c r="E868" s="566">
        <v>46033</v>
      </c>
      <c r="F868" s="566">
        <v>46033</v>
      </c>
      <c r="G868" s="935" t="s">
        <v>310</v>
      </c>
      <c r="H868" s="567"/>
      <c r="I868" s="576"/>
      <c r="J868" s="259"/>
      <c r="K868" s="567"/>
      <c r="L868" s="576"/>
      <c r="M868" s="781"/>
      <c r="N868" s="567"/>
      <c r="O868" s="573"/>
      <c r="P868" s="781"/>
      <c r="Q868" s="568">
        <v>40</v>
      </c>
      <c r="R868" s="576">
        <v>190</v>
      </c>
      <c r="S868" s="259">
        <f>Q868*R868</f>
        <v>7600</v>
      </c>
      <c r="T868" s="568">
        <v>40</v>
      </c>
      <c r="U868" s="576">
        <v>190</v>
      </c>
      <c r="V868" s="259">
        <f>T868*U868</f>
        <v>7600</v>
      </c>
      <c r="W868" s="568">
        <v>40</v>
      </c>
      <c r="X868" s="576">
        <v>190</v>
      </c>
      <c r="Y868" s="259">
        <f>W868*X868</f>
        <v>7600</v>
      </c>
      <c r="Z868" s="568">
        <v>120</v>
      </c>
      <c r="AA868" s="573">
        <v>6</v>
      </c>
      <c r="AB868" s="781">
        <f>Z868*AA868</f>
        <v>720</v>
      </c>
      <c r="AC868" s="367"/>
      <c r="AD868" s="367"/>
      <c r="AE868" s="561">
        <f>Q868+T868+W868+Z868</f>
        <v>240</v>
      </c>
      <c r="AF868" s="540">
        <f>S868+V868+Y868+AB868</f>
        <v>23520</v>
      </c>
      <c r="AG868" s="658"/>
      <c r="AH868" s="1752"/>
      <c r="AI868" s="1752"/>
      <c r="AJ868" s="1752"/>
      <c r="AK868" s="1752"/>
      <c r="AL868" s="1752"/>
      <c r="AM868" s="1752"/>
      <c r="AN868" s="1752"/>
      <c r="AO868" s="315"/>
      <c r="AP868" s="315"/>
      <c r="AQ868" s="315"/>
      <c r="AR868" s="315"/>
      <c r="AS868" s="315"/>
      <c r="AT868" s="315"/>
      <c r="AU868" s="315"/>
      <c r="AV868" s="315"/>
      <c r="AW868" s="315"/>
      <c r="AX868" s="315"/>
      <c r="AY868" s="315"/>
      <c r="AZ868" s="315"/>
      <c r="BA868" s="315"/>
    </row>
    <row r="869" spans="1:53" ht="46.5" customHeight="1" x14ac:dyDescent="0.25">
      <c r="A869" s="560">
        <v>558</v>
      </c>
      <c r="B869" s="1239" t="s">
        <v>1430</v>
      </c>
      <c r="C869" s="1239" t="s">
        <v>102</v>
      </c>
      <c r="D869" s="1698" t="s">
        <v>1218</v>
      </c>
      <c r="E869" s="941">
        <v>46110</v>
      </c>
      <c r="F869" s="941">
        <v>46110</v>
      </c>
      <c r="G869" s="598" t="s">
        <v>310</v>
      </c>
      <c r="H869" s="567"/>
      <c r="I869" s="576"/>
      <c r="J869" s="259"/>
      <c r="K869" s="567"/>
      <c r="L869" s="576"/>
      <c r="M869" s="781"/>
      <c r="N869" s="567"/>
      <c r="O869" s="573"/>
      <c r="P869" s="781"/>
      <c r="Q869" s="568">
        <v>8</v>
      </c>
      <c r="R869" s="560">
        <v>190</v>
      </c>
      <c r="S869" s="289">
        <f t="shared" ref="S869:S886" si="350">Q869*R869</f>
        <v>1520</v>
      </c>
      <c r="T869" s="568">
        <v>8</v>
      </c>
      <c r="U869" s="560">
        <v>190</v>
      </c>
      <c r="V869" s="289">
        <f t="shared" ref="V869:V886" si="351">T869*U869</f>
        <v>1520</v>
      </c>
      <c r="W869" s="568">
        <v>8</v>
      </c>
      <c r="X869" s="560">
        <v>190</v>
      </c>
      <c r="Y869" s="289">
        <f t="shared" ref="Y869:Y886" si="352">W869*X869</f>
        <v>1520</v>
      </c>
      <c r="Z869" s="568">
        <v>24</v>
      </c>
      <c r="AA869" s="289">
        <v>6</v>
      </c>
      <c r="AB869" s="289">
        <f t="shared" ref="AB869:AB886" si="353">Z869*AA869</f>
        <v>144</v>
      </c>
      <c r="AC869" s="561">
        <f t="shared" ref="AC869:AC886" si="354">H869+K869+N869+Q869+T869+W869+Z869</f>
        <v>48</v>
      </c>
      <c r="AD869" s="782">
        <f t="shared" ref="AD869:AD886" si="355">J869+M869+P869+S869+V869+Y869+AB869</f>
        <v>4704</v>
      </c>
      <c r="AE869" s="1229"/>
      <c r="AF869" s="1004">
        <v>24</v>
      </c>
    </row>
    <row r="870" spans="1:53" ht="46.5" customHeight="1" x14ac:dyDescent="0.25">
      <c r="A870" s="1255">
        <v>559</v>
      </c>
      <c r="B870" s="261" t="s">
        <v>1430</v>
      </c>
      <c r="C870" s="261" t="s">
        <v>102</v>
      </c>
      <c r="D870" s="1690" t="s">
        <v>1168</v>
      </c>
      <c r="E870" s="941">
        <v>46110</v>
      </c>
      <c r="F870" s="941">
        <v>46110</v>
      </c>
      <c r="G870" s="569" t="s">
        <v>310</v>
      </c>
      <c r="H870" s="538"/>
      <c r="I870" s="266"/>
      <c r="J870" s="252"/>
      <c r="K870" s="538"/>
      <c r="L870" s="266"/>
      <c r="M870" s="781"/>
      <c r="N870" s="538"/>
      <c r="O870" s="570"/>
      <c r="P870" s="265"/>
      <c r="Q870" s="563">
        <v>4</v>
      </c>
      <c r="R870" s="1255">
        <v>190</v>
      </c>
      <c r="S870" s="1261">
        <f t="shared" si="350"/>
        <v>760</v>
      </c>
      <c r="T870" s="563">
        <v>4</v>
      </c>
      <c r="U870" s="1255">
        <v>190</v>
      </c>
      <c r="V870" s="1261">
        <f t="shared" si="351"/>
        <v>760</v>
      </c>
      <c r="W870" s="563">
        <v>4</v>
      </c>
      <c r="X870" s="1255">
        <v>190</v>
      </c>
      <c r="Y870" s="1261">
        <f t="shared" si="352"/>
        <v>760</v>
      </c>
      <c r="Z870" s="563">
        <v>12</v>
      </c>
      <c r="AA870" s="1261">
        <v>6</v>
      </c>
      <c r="AB870" s="1261">
        <f t="shared" si="353"/>
        <v>72</v>
      </c>
      <c r="AC870" s="554">
        <f t="shared" si="354"/>
        <v>24</v>
      </c>
      <c r="AD870" s="540">
        <f t="shared" si="355"/>
        <v>2352</v>
      </c>
      <c r="AE870" s="1229"/>
      <c r="AF870" s="1004">
        <v>12</v>
      </c>
    </row>
    <row r="871" spans="1:53" ht="46.5" customHeight="1" x14ac:dyDescent="0.25">
      <c r="A871" s="560">
        <v>560</v>
      </c>
      <c r="B871" s="261" t="s">
        <v>1215</v>
      </c>
      <c r="C871" s="261" t="s">
        <v>99</v>
      </c>
      <c r="D871" s="1690" t="s">
        <v>1169</v>
      </c>
      <c r="E871" s="953">
        <v>46115</v>
      </c>
      <c r="F871" s="953">
        <v>46117</v>
      </c>
      <c r="G871" s="569" t="s">
        <v>1170</v>
      </c>
      <c r="H871" s="538"/>
      <c r="I871" s="266"/>
      <c r="J871" s="252"/>
      <c r="K871" s="538"/>
      <c r="L871" s="266"/>
      <c r="M871" s="781"/>
      <c r="N871" s="538"/>
      <c r="O871" s="570"/>
      <c r="P871" s="265"/>
      <c r="Q871" s="563">
        <v>60</v>
      </c>
      <c r="R871" s="1255">
        <v>190</v>
      </c>
      <c r="S871" s="1261">
        <f t="shared" si="350"/>
        <v>11400</v>
      </c>
      <c r="T871" s="563">
        <v>60</v>
      </c>
      <c r="U871" s="1255">
        <v>190</v>
      </c>
      <c r="V871" s="1261">
        <f t="shared" si="351"/>
        <v>11400</v>
      </c>
      <c r="W871" s="563">
        <v>60</v>
      </c>
      <c r="X871" s="1255">
        <v>190</v>
      </c>
      <c r="Y871" s="1261">
        <f t="shared" si="352"/>
        <v>11400</v>
      </c>
      <c r="Z871" s="563">
        <v>180</v>
      </c>
      <c r="AA871" s="1261">
        <v>6</v>
      </c>
      <c r="AB871" s="1261">
        <f t="shared" si="353"/>
        <v>1080</v>
      </c>
      <c r="AC871" s="554">
        <f t="shared" si="354"/>
        <v>360</v>
      </c>
      <c r="AD871" s="540">
        <f t="shared" si="355"/>
        <v>35280</v>
      </c>
      <c r="AE871" s="1229"/>
      <c r="AF871" s="1004">
        <v>72</v>
      </c>
    </row>
    <row r="872" spans="1:53" ht="46.5" customHeight="1" x14ac:dyDescent="0.25">
      <c r="A872" s="1255">
        <v>561</v>
      </c>
      <c r="B872" s="261" t="s">
        <v>1367</v>
      </c>
      <c r="C872" s="261" t="s">
        <v>101</v>
      </c>
      <c r="D872" s="1690" t="s">
        <v>1168</v>
      </c>
      <c r="E872" s="953">
        <v>46115</v>
      </c>
      <c r="F872" s="953">
        <v>46117</v>
      </c>
      <c r="G872" s="569" t="s">
        <v>1170</v>
      </c>
      <c r="H872" s="538"/>
      <c r="I872" s="266"/>
      <c r="J872" s="252"/>
      <c r="K872" s="538"/>
      <c r="L872" s="266"/>
      <c r="M872" s="781"/>
      <c r="N872" s="538"/>
      <c r="O872" s="266"/>
      <c r="P872" s="265"/>
      <c r="Q872" s="563">
        <v>8</v>
      </c>
      <c r="R872" s="1255">
        <v>190</v>
      </c>
      <c r="S872" s="1261">
        <f t="shared" si="350"/>
        <v>1520</v>
      </c>
      <c r="T872" s="563">
        <v>8</v>
      </c>
      <c r="U872" s="1255">
        <v>190</v>
      </c>
      <c r="V872" s="1261">
        <f t="shared" si="351"/>
        <v>1520</v>
      </c>
      <c r="W872" s="563">
        <v>8</v>
      </c>
      <c r="X872" s="1255">
        <v>190</v>
      </c>
      <c r="Y872" s="1261">
        <f t="shared" si="352"/>
        <v>1520</v>
      </c>
      <c r="Z872" s="563">
        <v>24</v>
      </c>
      <c r="AA872" s="1261">
        <v>6</v>
      </c>
      <c r="AB872" s="1261">
        <f t="shared" si="353"/>
        <v>144</v>
      </c>
      <c r="AC872" s="554">
        <f t="shared" si="354"/>
        <v>48</v>
      </c>
      <c r="AD872" s="540">
        <f t="shared" si="355"/>
        <v>4704</v>
      </c>
      <c r="AE872" s="1229"/>
      <c r="AF872" s="1004">
        <v>24</v>
      </c>
    </row>
    <row r="873" spans="1:53" ht="46.5" customHeight="1" x14ac:dyDescent="0.25">
      <c r="A873" s="560">
        <v>562</v>
      </c>
      <c r="B873" s="261" t="s">
        <v>2347</v>
      </c>
      <c r="C873" s="261" t="s">
        <v>102</v>
      </c>
      <c r="D873" s="1690" t="s">
        <v>1471</v>
      </c>
      <c r="E873" s="953">
        <v>46129</v>
      </c>
      <c r="F873" s="953">
        <v>46130</v>
      </c>
      <c r="G873" s="569" t="s">
        <v>1431</v>
      </c>
      <c r="H873" s="563"/>
      <c r="I873" s="266"/>
      <c r="J873" s="252"/>
      <c r="K873" s="563"/>
      <c r="L873" s="266"/>
      <c r="M873" s="781"/>
      <c r="N873" s="563"/>
      <c r="O873" s="266"/>
      <c r="P873" s="265"/>
      <c r="Q873" s="563">
        <v>16</v>
      </c>
      <c r="R873" s="1255">
        <v>190</v>
      </c>
      <c r="S873" s="1261">
        <f t="shared" si="350"/>
        <v>3040</v>
      </c>
      <c r="T873" s="563">
        <v>16</v>
      </c>
      <c r="U873" s="1255">
        <v>190</v>
      </c>
      <c r="V873" s="1261">
        <f t="shared" si="351"/>
        <v>3040</v>
      </c>
      <c r="W873" s="563">
        <v>16</v>
      </c>
      <c r="X873" s="1255">
        <v>190</v>
      </c>
      <c r="Y873" s="1261">
        <f t="shared" si="352"/>
        <v>3040</v>
      </c>
      <c r="Z873" s="568">
        <v>48</v>
      </c>
      <c r="AA873" s="1261">
        <v>6</v>
      </c>
      <c r="AB873" s="1261">
        <f t="shared" si="353"/>
        <v>288</v>
      </c>
      <c r="AC873" s="554">
        <f t="shared" si="354"/>
        <v>96</v>
      </c>
      <c r="AD873" s="540">
        <f t="shared" si="355"/>
        <v>9408</v>
      </c>
      <c r="AE873" s="1229"/>
      <c r="AF873" s="1004">
        <v>126</v>
      </c>
    </row>
    <row r="874" spans="1:53" ht="46.5" customHeight="1" x14ac:dyDescent="0.25">
      <c r="A874" s="1255">
        <v>563</v>
      </c>
      <c r="B874" s="261" t="s">
        <v>2348</v>
      </c>
      <c r="C874" s="261" t="s">
        <v>102</v>
      </c>
      <c r="D874" s="1690" t="s">
        <v>1471</v>
      </c>
      <c r="E874" s="953">
        <v>46134</v>
      </c>
      <c r="F874" s="953">
        <v>46135</v>
      </c>
      <c r="G874" s="569" t="s">
        <v>1748</v>
      </c>
      <c r="H874" s="538"/>
      <c r="I874" s="266"/>
      <c r="J874" s="252"/>
      <c r="K874" s="538"/>
      <c r="L874" s="266"/>
      <c r="M874" s="781"/>
      <c r="N874" s="538"/>
      <c r="O874" s="570"/>
      <c r="P874" s="265"/>
      <c r="Q874" s="563">
        <v>12</v>
      </c>
      <c r="R874" s="1255">
        <v>190</v>
      </c>
      <c r="S874" s="1261">
        <f t="shared" si="350"/>
        <v>2280</v>
      </c>
      <c r="T874" s="563">
        <v>12</v>
      </c>
      <c r="U874" s="1255">
        <v>190</v>
      </c>
      <c r="V874" s="1261">
        <f t="shared" si="351"/>
        <v>2280</v>
      </c>
      <c r="W874" s="563">
        <v>12</v>
      </c>
      <c r="X874" s="1255">
        <v>190</v>
      </c>
      <c r="Y874" s="1261">
        <f t="shared" si="352"/>
        <v>2280</v>
      </c>
      <c r="Z874" s="563">
        <v>36</v>
      </c>
      <c r="AA874" s="1261">
        <v>6</v>
      </c>
      <c r="AB874" s="1261">
        <f t="shared" si="353"/>
        <v>216</v>
      </c>
      <c r="AC874" s="554">
        <f t="shared" si="354"/>
        <v>72</v>
      </c>
      <c r="AD874" s="540">
        <f t="shared" si="355"/>
        <v>7056</v>
      </c>
      <c r="AE874" s="1229"/>
      <c r="AF874" s="1004">
        <v>90</v>
      </c>
    </row>
    <row r="875" spans="1:53" ht="46.5" customHeight="1" x14ac:dyDescent="0.25">
      <c r="A875" s="560">
        <v>564</v>
      </c>
      <c r="B875" s="261" t="s">
        <v>2349</v>
      </c>
      <c r="C875" s="261" t="s">
        <v>99</v>
      </c>
      <c r="D875" s="1690" t="s">
        <v>1168</v>
      </c>
      <c r="E875" s="953">
        <v>46135</v>
      </c>
      <c r="F875" s="953">
        <v>46137</v>
      </c>
      <c r="G875" s="569" t="s">
        <v>1748</v>
      </c>
      <c r="H875" s="538"/>
      <c r="I875" s="266"/>
      <c r="J875" s="252"/>
      <c r="K875" s="538"/>
      <c r="L875" s="266"/>
      <c r="M875" s="781"/>
      <c r="N875" s="538"/>
      <c r="O875" s="266"/>
      <c r="P875" s="265"/>
      <c r="Q875" s="563">
        <v>18</v>
      </c>
      <c r="R875" s="1255">
        <v>190</v>
      </c>
      <c r="S875" s="1261">
        <f t="shared" si="350"/>
        <v>3420</v>
      </c>
      <c r="T875" s="563">
        <v>18</v>
      </c>
      <c r="U875" s="1255">
        <v>190</v>
      </c>
      <c r="V875" s="1261">
        <f t="shared" si="351"/>
        <v>3420</v>
      </c>
      <c r="W875" s="563">
        <v>18</v>
      </c>
      <c r="X875" s="1255">
        <v>190</v>
      </c>
      <c r="Y875" s="1261">
        <f t="shared" si="352"/>
        <v>3420</v>
      </c>
      <c r="Z875" s="563">
        <v>54</v>
      </c>
      <c r="AA875" s="1261">
        <v>6</v>
      </c>
      <c r="AB875" s="1261">
        <f t="shared" si="353"/>
        <v>324</v>
      </c>
      <c r="AC875" s="554">
        <f t="shared" si="354"/>
        <v>108</v>
      </c>
      <c r="AD875" s="540">
        <f t="shared" si="355"/>
        <v>10584</v>
      </c>
      <c r="AE875" s="1229"/>
      <c r="AF875" s="1004">
        <v>24</v>
      </c>
    </row>
    <row r="876" spans="1:53" ht="59.25" customHeight="1" x14ac:dyDescent="0.25">
      <c r="A876" s="1255">
        <v>565</v>
      </c>
      <c r="B876" s="261" t="s">
        <v>1749</v>
      </c>
      <c r="C876" s="261" t="s">
        <v>101</v>
      </c>
      <c r="D876" s="1690" t="s">
        <v>1168</v>
      </c>
      <c r="E876" s="953">
        <v>46135</v>
      </c>
      <c r="F876" s="953">
        <v>46137</v>
      </c>
      <c r="G876" s="569" t="s">
        <v>1748</v>
      </c>
      <c r="H876" s="538"/>
      <c r="I876" s="266"/>
      <c r="J876" s="252"/>
      <c r="K876" s="538"/>
      <c r="L876" s="266"/>
      <c r="M876" s="781"/>
      <c r="N876" s="538"/>
      <c r="O876" s="266"/>
      <c r="P876" s="265"/>
      <c r="Q876" s="563">
        <v>6</v>
      </c>
      <c r="R876" s="1255">
        <v>190</v>
      </c>
      <c r="S876" s="1261">
        <f t="shared" si="350"/>
        <v>1140</v>
      </c>
      <c r="T876" s="563">
        <v>18</v>
      </c>
      <c r="U876" s="1255">
        <v>190</v>
      </c>
      <c r="V876" s="1261">
        <f t="shared" si="351"/>
        <v>3420</v>
      </c>
      <c r="W876" s="563">
        <v>6</v>
      </c>
      <c r="X876" s="1255">
        <v>190</v>
      </c>
      <c r="Y876" s="1261">
        <f t="shared" si="352"/>
        <v>1140</v>
      </c>
      <c r="Z876" s="563">
        <v>18</v>
      </c>
      <c r="AA876" s="1261">
        <v>6</v>
      </c>
      <c r="AB876" s="1261">
        <f t="shared" si="353"/>
        <v>108</v>
      </c>
      <c r="AC876" s="554">
        <f t="shared" si="354"/>
        <v>48</v>
      </c>
      <c r="AD876" s="540">
        <f t="shared" si="355"/>
        <v>5808</v>
      </c>
      <c r="AE876" s="1229"/>
      <c r="AF876" s="1004">
        <v>24</v>
      </c>
    </row>
    <row r="877" spans="1:53" ht="57.75" customHeight="1" x14ac:dyDescent="0.25">
      <c r="A877" s="560">
        <v>566</v>
      </c>
      <c r="B877" s="261" t="s">
        <v>2350</v>
      </c>
      <c r="C877" s="261" t="s">
        <v>99</v>
      </c>
      <c r="D877" s="1690" t="s">
        <v>1471</v>
      </c>
      <c r="E877" s="953">
        <v>46156</v>
      </c>
      <c r="F877" s="953">
        <v>46159</v>
      </c>
      <c r="G877" s="569" t="s">
        <v>1431</v>
      </c>
      <c r="H877" s="538"/>
      <c r="I877" s="266"/>
      <c r="J877" s="252"/>
      <c r="K877" s="538"/>
      <c r="L877" s="266"/>
      <c r="M877" s="781"/>
      <c r="N877" s="538"/>
      <c r="O877" s="570"/>
      <c r="P877" s="265"/>
      <c r="Q877" s="563">
        <v>36</v>
      </c>
      <c r="R877" s="1255">
        <v>190</v>
      </c>
      <c r="S877" s="1261">
        <f t="shared" si="350"/>
        <v>6840</v>
      </c>
      <c r="T877" s="563">
        <v>36</v>
      </c>
      <c r="U877" s="1255">
        <v>190</v>
      </c>
      <c r="V877" s="1261">
        <f t="shared" si="351"/>
        <v>6840</v>
      </c>
      <c r="W877" s="563">
        <v>36</v>
      </c>
      <c r="X877" s="1255">
        <v>190</v>
      </c>
      <c r="Y877" s="1261">
        <f t="shared" si="352"/>
        <v>6840</v>
      </c>
      <c r="Z877" s="563">
        <v>108</v>
      </c>
      <c r="AA877" s="1261">
        <v>6</v>
      </c>
      <c r="AB877" s="1261">
        <f t="shared" si="353"/>
        <v>648</v>
      </c>
      <c r="AC877" s="554">
        <f t="shared" si="354"/>
        <v>216</v>
      </c>
      <c r="AD877" s="540">
        <f t="shared" si="355"/>
        <v>21168</v>
      </c>
      <c r="AE877" s="1229"/>
      <c r="AF877" s="1004">
        <v>90</v>
      </c>
    </row>
    <row r="878" spans="1:53" ht="46.5" customHeight="1" x14ac:dyDescent="0.25">
      <c r="A878" s="1255">
        <v>567</v>
      </c>
      <c r="B878" s="261" t="s">
        <v>42</v>
      </c>
      <c r="C878" s="261" t="s">
        <v>99</v>
      </c>
      <c r="D878" s="1690" t="s">
        <v>1218</v>
      </c>
      <c r="E878" s="953">
        <v>46190</v>
      </c>
      <c r="F878" s="953">
        <v>46193</v>
      </c>
      <c r="G878" s="569" t="s">
        <v>1170</v>
      </c>
      <c r="H878" s="538"/>
      <c r="I878" s="266"/>
      <c r="J878" s="252"/>
      <c r="K878" s="538"/>
      <c r="L878" s="266"/>
      <c r="M878" s="781"/>
      <c r="N878" s="538"/>
      <c r="O878" s="570"/>
      <c r="P878" s="265"/>
      <c r="Q878" s="563">
        <v>70</v>
      </c>
      <c r="R878" s="1255">
        <v>190</v>
      </c>
      <c r="S878" s="1261">
        <f t="shared" si="350"/>
        <v>13300</v>
      </c>
      <c r="T878" s="563">
        <v>70</v>
      </c>
      <c r="U878" s="1255">
        <v>190</v>
      </c>
      <c r="V878" s="1261">
        <f t="shared" si="351"/>
        <v>13300</v>
      </c>
      <c r="W878" s="563">
        <v>70</v>
      </c>
      <c r="X878" s="1255">
        <v>190</v>
      </c>
      <c r="Y878" s="1261">
        <f t="shared" si="352"/>
        <v>13300</v>
      </c>
      <c r="Z878" s="563">
        <v>84</v>
      </c>
      <c r="AA878" s="1261">
        <v>6</v>
      </c>
      <c r="AB878" s="1261">
        <f t="shared" si="353"/>
        <v>504</v>
      </c>
      <c r="AC878" s="554">
        <f t="shared" si="354"/>
        <v>294</v>
      </c>
      <c r="AD878" s="540">
        <f t="shared" si="355"/>
        <v>40404</v>
      </c>
      <c r="AE878" s="1229"/>
    </row>
    <row r="879" spans="1:53" ht="84" customHeight="1" x14ac:dyDescent="0.25">
      <c r="A879" s="560">
        <v>568</v>
      </c>
      <c r="B879" s="261" t="s">
        <v>1278</v>
      </c>
      <c r="C879" s="261" t="s">
        <v>101</v>
      </c>
      <c r="D879" s="1690" t="s">
        <v>1168</v>
      </c>
      <c r="E879" s="953">
        <v>46190</v>
      </c>
      <c r="F879" s="953">
        <v>46193</v>
      </c>
      <c r="G879" s="569" t="s">
        <v>1170</v>
      </c>
      <c r="H879" s="538"/>
      <c r="I879" s="266"/>
      <c r="J879" s="252"/>
      <c r="K879" s="538"/>
      <c r="L879" s="266"/>
      <c r="M879" s="781"/>
      <c r="N879" s="538"/>
      <c r="O879" s="266"/>
      <c r="P879" s="265"/>
      <c r="Q879" s="563">
        <v>14</v>
      </c>
      <c r="R879" s="1255">
        <v>190</v>
      </c>
      <c r="S879" s="1261">
        <f t="shared" si="350"/>
        <v>2660</v>
      </c>
      <c r="T879" s="563">
        <v>14</v>
      </c>
      <c r="U879" s="1255">
        <v>190</v>
      </c>
      <c r="V879" s="1261">
        <f t="shared" si="351"/>
        <v>2660</v>
      </c>
      <c r="W879" s="563">
        <v>14</v>
      </c>
      <c r="X879" s="1255">
        <v>190</v>
      </c>
      <c r="Y879" s="1261">
        <f t="shared" si="352"/>
        <v>2660</v>
      </c>
      <c r="Z879" s="563">
        <v>42</v>
      </c>
      <c r="AA879" s="1261">
        <v>6</v>
      </c>
      <c r="AB879" s="1261">
        <f t="shared" si="353"/>
        <v>252</v>
      </c>
      <c r="AC879" s="554">
        <f t="shared" si="354"/>
        <v>84</v>
      </c>
      <c r="AD879" s="540">
        <f t="shared" si="355"/>
        <v>8232</v>
      </c>
      <c r="AE879" s="1229"/>
    </row>
    <row r="880" spans="1:53" ht="46.5" customHeight="1" x14ac:dyDescent="0.25">
      <c r="A880" s="1255">
        <v>569</v>
      </c>
      <c r="B880" s="261" t="s">
        <v>1216</v>
      </c>
      <c r="C880" s="261" t="s">
        <v>102</v>
      </c>
      <c r="D880" s="1690" t="s">
        <v>1218</v>
      </c>
      <c r="E880" s="953">
        <v>46193</v>
      </c>
      <c r="F880" s="953">
        <v>46194</v>
      </c>
      <c r="G880" s="569" t="s">
        <v>1170</v>
      </c>
      <c r="H880" s="538"/>
      <c r="I880" s="266"/>
      <c r="J880" s="252"/>
      <c r="K880" s="538"/>
      <c r="L880" s="266"/>
      <c r="M880" s="781"/>
      <c r="N880" s="538"/>
      <c r="O880" s="570"/>
      <c r="P880" s="265"/>
      <c r="Q880" s="563">
        <v>32</v>
      </c>
      <c r="R880" s="1255">
        <v>190</v>
      </c>
      <c r="S880" s="1261">
        <f t="shared" si="350"/>
        <v>6080</v>
      </c>
      <c r="T880" s="563">
        <v>32</v>
      </c>
      <c r="U880" s="1255">
        <v>190</v>
      </c>
      <c r="V880" s="1261">
        <f t="shared" si="351"/>
        <v>6080</v>
      </c>
      <c r="W880" s="563">
        <v>32</v>
      </c>
      <c r="X880" s="1255">
        <v>190</v>
      </c>
      <c r="Y880" s="1261">
        <f t="shared" si="352"/>
        <v>6080</v>
      </c>
      <c r="Z880" s="563">
        <v>96</v>
      </c>
      <c r="AA880" s="1261">
        <v>6</v>
      </c>
      <c r="AB880" s="1261">
        <f t="shared" si="353"/>
        <v>576</v>
      </c>
      <c r="AC880" s="554">
        <f t="shared" si="354"/>
        <v>192</v>
      </c>
      <c r="AD880" s="540">
        <f t="shared" si="355"/>
        <v>18816</v>
      </c>
      <c r="AE880" s="1229"/>
    </row>
    <row r="881" spans="1:53" ht="46.5" customHeight="1" x14ac:dyDescent="0.25">
      <c r="A881" s="560">
        <v>570</v>
      </c>
      <c r="B881" s="261" t="s">
        <v>1750</v>
      </c>
      <c r="C881" s="261" t="s">
        <v>102</v>
      </c>
      <c r="D881" s="1690" t="s">
        <v>1166</v>
      </c>
      <c r="E881" s="953">
        <v>46313</v>
      </c>
      <c r="F881" s="953">
        <v>46313</v>
      </c>
      <c r="G881" s="569" t="s">
        <v>1167</v>
      </c>
      <c r="H881" s="563"/>
      <c r="I881" s="266"/>
      <c r="J881" s="252"/>
      <c r="K881" s="563"/>
      <c r="L881" s="266"/>
      <c r="M881" s="781"/>
      <c r="N881" s="563"/>
      <c r="O881" s="570"/>
      <c r="P881" s="265"/>
      <c r="Q881" s="563">
        <v>16</v>
      </c>
      <c r="R881" s="1255">
        <v>190</v>
      </c>
      <c r="S881" s="1261">
        <f t="shared" si="350"/>
        <v>3040</v>
      </c>
      <c r="T881" s="563">
        <v>16</v>
      </c>
      <c r="U881" s="1255">
        <v>190</v>
      </c>
      <c r="V881" s="1261">
        <f t="shared" si="351"/>
        <v>3040</v>
      </c>
      <c r="W881" s="563">
        <v>16</v>
      </c>
      <c r="X881" s="1255">
        <v>190</v>
      </c>
      <c r="Y881" s="1261">
        <f t="shared" si="352"/>
        <v>3040</v>
      </c>
      <c r="Z881" s="568">
        <v>48</v>
      </c>
      <c r="AA881" s="1261">
        <v>6</v>
      </c>
      <c r="AB881" s="1261">
        <f t="shared" si="353"/>
        <v>288</v>
      </c>
      <c r="AC881" s="554">
        <f t="shared" si="354"/>
        <v>96</v>
      </c>
      <c r="AD881" s="540">
        <f t="shared" si="355"/>
        <v>9408</v>
      </c>
      <c r="AE881" s="1229"/>
    </row>
    <row r="882" spans="1:53" ht="93" customHeight="1" x14ac:dyDescent="0.25">
      <c r="A882" s="1255">
        <v>571</v>
      </c>
      <c r="B882" s="261" t="s">
        <v>545</v>
      </c>
      <c r="C882" s="261" t="s">
        <v>102</v>
      </c>
      <c r="D882" s="1690" t="s">
        <v>1166</v>
      </c>
      <c r="E882" s="953">
        <v>46338</v>
      </c>
      <c r="F882" s="953">
        <v>46341</v>
      </c>
      <c r="G882" s="569" t="s">
        <v>1623</v>
      </c>
      <c r="H882" s="563"/>
      <c r="I882" s="266"/>
      <c r="J882" s="252"/>
      <c r="K882" s="563"/>
      <c r="L882" s="266"/>
      <c r="M882" s="781"/>
      <c r="N882" s="563"/>
      <c r="O882" s="570"/>
      <c r="P882" s="265"/>
      <c r="Q882" s="563">
        <v>56</v>
      </c>
      <c r="R882" s="1255">
        <v>190</v>
      </c>
      <c r="S882" s="1261">
        <f t="shared" si="350"/>
        <v>10640</v>
      </c>
      <c r="T882" s="563">
        <v>56</v>
      </c>
      <c r="U882" s="1255">
        <v>190</v>
      </c>
      <c r="V882" s="1261">
        <f t="shared" si="351"/>
        <v>10640</v>
      </c>
      <c r="W882" s="563">
        <v>56</v>
      </c>
      <c r="X882" s="1255">
        <v>190</v>
      </c>
      <c r="Y882" s="1261">
        <f t="shared" si="352"/>
        <v>10640</v>
      </c>
      <c r="Z882" s="568">
        <v>168</v>
      </c>
      <c r="AA882" s="1261">
        <v>6</v>
      </c>
      <c r="AB882" s="1261">
        <f t="shared" si="353"/>
        <v>1008</v>
      </c>
      <c r="AC882" s="554">
        <f t="shared" si="354"/>
        <v>336</v>
      </c>
      <c r="AD882" s="540">
        <f t="shared" si="355"/>
        <v>32928</v>
      </c>
      <c r="AE882" s="1229"/>
    </row>
    <row r="883" spans="1:53" s="1358" customFormat="1" ht="27" customHeight="1" x14ac:dyDescent="0.25">
      <c r="A883" s="560">
        <v>572</v>
      </c>
      <c r="B883" s="261" t="s">
        <v>2353</v>
      </c>
      <c r="C883" s="261" t="s">
        <v>99</v>
      </c>
      <c r="D883" s="1690" t="s">
        <v>1171</v>
      </c>
      <c r="E883" s="953">
        <v>46355</v>
      </c>
      <c r="F883" s="953">
        <v>46357</v>
      </c>
      <c r="G883" s="569" t="s">
        <v>301</v>
      </c>
      <c r="H883" s="563">
        <v>5</v>
      </c>
      <c r="I883" s="266">
        <v>3400</v>
      </c>
      <c r="J883" s="252">
        <f>H883*I883</f>
        <v>17000</v>
      </c>
      <c r="K883" s="563">
        <v>5</v>
      </c>
      <c r="L883" s="266">
        <v>3000</v>
      </c>
      <c r="M883" s="781">
        <f>K883*L883</f>
        <v>15000</v>
      </c>
      <c r="N883" s="563">
        <v>5</v>
      </c>
      <c r="O883" s="1255">
        <v>2900</v>
      </c>
      <c r="P883" s="265">
        <f>N883*O883</f>
        <v>14500</v>
      </c>
      <c r="Q883" s="563">
        <v>50</v>
      </c>
      <c r="R883" s="1255">
        <v>190</v>
      </c>
      <c r="S883" s="1261">
        <f t="shared" si="350"/>
        <v>9500</v>
      </c>
      <c r="T883" s="563">
        <v>50</v>
      </c>
      <c r="U883" s="1255">
        <v>190</v>
      </c>
      <c r="V883" s="1261">
        <f t="shared" si="351"/>
        <v>9500</v>
      </c>
      <c r="W883" s="563">
        <v>50</v>
      </c>
      <c r="X883" s="1255">
        <v>190</v>
      </c>
      <c r="Y883" s="1261">
        <f t="shared" si="352"/>
        <v>9500</v>
      </c>
      <c r="Z883" s="568">
        <v>165</v>
      </c>
      <c r="AA883" s="1261">
        <v>6</v>
      </c>
      <c r="AB883" s="1261">
        <f t="shared" si="353"/>
        <v>990</v>
      </c>
      <c r="AC883" s="554">
        <f t="shared" si="354"/>
        <v>330</v>
      </c>
      <c r="AD883" s="540">
        <f t="shared" si="355"/>
        <v>75990</v>
      </c>
      <c r="AE883" s="1229"/>
      <c r="AF883" s="1004"/>
    </row>
    <row r="884" spans="1:53" s="312" customFormat="1" ht="46.5" customHeight="1" x14ac:dyDescent="0.25">
      <c r="A884" s="1255">
        <v>573</v>
      </c>
      <c r="B884" s="261" t="s">
        <v>1217</v>
      </c>
      <c r="C884" s="261" t="s">
        <v>100</v>
      </c>
      <c r="D884" s="1690" t="s">
        <v>1168</v>
      </c>
      <c r="E884" s="1013">
        <v>46338</v>
      </c>
      <c r="F884" s="1013">
        <v>46341</v>
      </c>
      <c r="G884" s="1086" t="s">
        <v>1623</v>
      </c>
      <c r="H884" s="563"/>
      <c r="I884" s="266"/>
      <c r="J884" s="252"/>
      <c r="K884" s="563"/>
      <c r="L884" s="266"/>
      <c r="M884" s="781"/>
      <c r="N884" s="563"/>
      <c r="O884" s="1255"/>
      <c r="P884" s="265"/>
      <c r="Q884" s="563">
        <v>14</v>
      </c>
      <c r="R884" s="1255">
        <v>190</v>
      </c>
      <c r="S884" s="1261">
        <f t="shared" si="350"/>
        <v>2660</v>
      </c>
      <c r="T884" s="563">
        <v>14</v>
      </c>
      <c r="U884" s="1255">
        <v>190</v>
      </c>
      <c r="V884" s="1261">
        <f t="shared" si="351"/>
        <v>2660</v>
      </c>
      <c r="W884" s="563">
        <v>14</v>
      </c>
      <c r="X884" s="1255">
        <v>190</v>
      </c>
      <c r="Y884" s="1261">
        <f t="shared" si="352"/>
        <v>2660</v>
      </c>
      <c r="Z884" s="568">
        <v>42</v>
      </c>
      <c r="AA884" s="1261">
        <v>6</v>
      </c>
      <c r="AB884" s="1261">
        <f t="shared" si="353"/>
        <v>252</v>
      </c>
      <c r="AC884" s="554">
        <f t="shared" si="354"/>
        <v>84</v>
      </c>
      <c r="AD884" s="540">
        <f t="shared" si="355"/>
        <v>8232</v>
      </c>
      <c r="AE884" s="1229"/>
      <c r="AF884" s="1004"/>
      <c r="AG884" s="939"/>
      <c r="AJ884" s="315"/>
      <c r="AK884" s="315"/>
      <c r="AL884" s="315"/>
      <c r="AM884" s="315"/>
      <c r="AN884" s="315"/>
    </row>
    <row r="885" spans="1:53" s="315" customFormat="1" ht="25.5" customHeight="1" x14ac:dyDescent="0.3">
      <c r="A885" s="560">
        <v>574</v>
      </c>
      <c r="B885" s="261" t="s">
        <v>2352</v>
      </c>
      <c r="C885" s="261" t="s">
        <v>100</v>
      </c>
      <c r="D885" s="1690" t="s">
        <v>1168</v>
      </c>
      <c r="E885" s="1013">
        <v>46355</v>
      </c>
      <c r="F885" s="1013">
        <v>46357</v>
      </c>
      <c r="G885" s="1086" t="s">
        <v>301</v>
      </c>
      <c r="H885" s="563">
        <v>1</v>
      </c>
      <c r="I885" s="266">
        <v>4100</v>
      </c>
      <c r="J885" s="252">
        <f>H885*I885</f>
        <v>4100</v>
      </c>
      <c r="K885" s="563">
        <v>1</v>
      </c>
      <c r="L885" s="266">
        <v>3350</v>
      </c>
      <c r="M885" s="781">
        <f>K885*L885</f>
        <v>3350</v>
      </c>
      <c r="N885" s="563">
        <v>1</v>
      </c>
      <c r="O885" s="1255">
        <v>3000</v>
      </c>
      <c r="P885" s="265">
        <f>N885*O885</f>
        <v>3000</v>
      </c>
      <c r="Q885" s="563">
        <v>10</v>
      </c>
      <c r="R885" s="1255">
        <v>190</v>
      </c>
      <c r="S885" s="1261">
        <f t="shared" si="350"/>
        <v>1900</v>
      </c>
      <c r="T885" s="563">
        <v>10</v>
      </c>
      <c r="U885" s="1255">
        <v>190</v>
      </c>
      <c r="V885" s="1261">
        <f t="shared" si="351"/>
        <v>1900</v>
      </c>
      <c r="W885" s="563">
        <v>10</v>
      </c>
      <c r="X885" s="1255">
        <v>190</v>
      </c>
      <c r="Y885" s="1261">
        <f t="shared" si="352"/>
        <v>1900</v>
      </c>
      <c r="Z885" s="568">
        <v>30</v>
      </c>
      <c r="AA885" s="1261">
        <v>6</v>
      </c>
      <c r="AB885" s="1261">
        <f t="shared" si="353"/>
        <v>180</v>
      </c>
      <c r="AC885" s="554">
        <f t="shared" si="354"/>
        <v>63</v>
      </c>
      <c r="AD885" s="540">
        <f t="shared" si="355"/>
        <v>16330</v>
      </c>
      <c r="AE885" s="1229"/>
      <c r="AF885" s="1004"/>
      <c r="AG885" s="532"/>
    </row>
    <row r="886" spans="1:53" s="312" customFormat="1" ht="46.5" customHeight="1" x14ac:dyDescent="0.3">
      <c r="A886" s="1255">
        <v>575</v>
      </c>
      <c r="B886" s="1236" t="s">
        <v>2351</v>
      </c>
      <c r="C886" s="1236" t="s">
        <v>101</v>
      </c>
      <c r="D886" s="1697" t="s">
        <v>1168</v>
      </c>
      <c r="E886" s="1013">
        <v>46355</v>
      </c>
      <c r="F886" s="1013">
        <v>46357</v>
      </c>
      <c r="G886" s="1086" t="s">
        <v>301</v>
      </c>
      <c r="H886" s="564">
        <v>5</v>
      </c>
      <c r="I886" s="572">
        <v>4100</v>
      </c>
      <c r="J886" s="278">
        <f>H886*I886</f>
        <v>20500</v>
      </c>
      <c r="K886" s="564">
        <v>5</v>
      </c>
      <c r="L886" s="572">
        <v>3350</v>
      </c>
      <c r="M886" s="299">
        <f>K886*L886</f>
        <v>16750</v>
      </c>
      <c r="N886" s="564">
        <v>5</v>
      </c>
      <c r="O886" s="572">
        <v>3000</v>
      </c>
      <c r="P886" s="288">
        <f>N886*O886</f>
        <v>15000</v>
      </c>
      <c r="Q886" s="564">
        <v>50</v>
      </c>
      <c r="R886" s="1237">
        <v>190</v>
      </c>
      <c r="S886" s="290">
        <f t="shared" si="350"/>
        <v>9500</v>
      </c>
      <c r="T886" s="564">
        <v>50</v>
      </c>
      <c r="U886" s="1237">
        <v>190</v>
      </c>
      <c r="V886" s="290">
        <f t="shared" si="351"/>
        <v>9500</v>
      </c>
      <c r="W886" s="564">
        <v>50</v>
      </c>
      <c r="X886" s="1237">
        <v>190</v>
      </c>
      <c r="Y886" s="290">
        <f t="shared" si="352"/>
        <v>9500</v>
      </c>
      <c r="Z886" s="621">
        <v>165</v>
      </c>
      <c r="AA886" s="290">
        <v>6</v>
      </c>
      <c r="AB886" s="290">
        <f t="shared" si="353"/>
        <v>990</v>
      </c>
      <c r="AC886" s="558">
        <f t="shared" si="354"/>
        <v>330</v>
      </c>
      <c r="AD886" s="531">
        <f t="shared" si="355"/>
        <v>81740</v>
      </c>
      <c r="AE886" s="1226"/>
      <c r="AF886" s="1004"/>
      <c r="AG886" s="532"/>
      <c r="AH886" s="315"/>
      <c r="AI886" s="315"/>
      <c r="AJ886" s="315"/>
      <c r="AK886" s="315"/>
      <c r="AL886" s="315"/>
      <c r="AM886" s="315"/>
      <c r="AN886" s="315"/>
      <c r="AO886" s="315"/>
      <c r="AP886" s="315"/>
    </row>
    <row r="887" spans="1:53" s="309" customFormat="1" ht="23.25" customHeight="1" x14ac:dyDescent="0.3">
      <c r="A887" s="279"/>
      <c r="B887" s="543" t="s">
        <v>889</v>
      </c>
      <c r="C887" s="298"/>
      <c r="D887" s="704"/>
      <c r="E887" s="291"/>
      <c r="F887" s="331"/>
      <c r="G887" s="331"/>
      <c r="H887" s="331"/>
      <c r="I887" s="331"/>
      <c r="J887" s="324"/>
      <c r="K887" s="301"/>
      <c r="L887" s="276"/>
      <c r="M887" s="324"/>
      <c r="N887" s="301"/>
      <c r="O887" s="276"/>
      <c r="P887" s="324"/>
      <c r="Q887" s="301"/>
      <c r="R887" s="302"/>
      <c r="S887" s="720"/>
      <c r="T887" s="302"/>
      <c r="U887" s="302"/>
      <c r="V887" s="720"/>
      <c r="W887" s="302"/>
      <c r="X887" s="302"/>
      <c r="Y887" s="720"/>
      <c r="Z887" s="302"/>
      <c r="AA887" s="302"/>
      <c r="AB887" s="720"/>
      <c r="AC887" s="302"/>
      <c r="AD887" s="302"/>
      <c r="AE887" s="720"/>
      <c r="AF887" s="635"/>
      <c r="AG887" s="728"/>
      <c r="AH887" s="367"/>
      <c r="AI887" s="315"/>
      <c r="AJ887" s="315"/>
      <c r="AK887" s="315"/>
      <c r="AL887" s="315"/>
      <c r="AM887" s="315"/>
      <c r="AN887" s="315"/>
      <c r="AO887" s="315"/>
      <c r="AP887" s="315"/>
      <c r="AQ887" s="315"/>
      <c r="AR887" s="315"/>
      <c r="AS887" s="315"/>
      <c r="AT887" s="315"/>
      <c r="AU887" s="315"/>
      <c r="AV887" s="315"/>
      <c r="AW887" s="315"/>
      <c r="AX887" s="315"/>
      <c r="AY887" s="315"/>
      <c r="AZ887" s="315"/>
      <c r="BA887" s="315"/>
    </row>
    <row r="888" spans="1:53" s="315" customFormat="1" ht="24.75" customHeight="1" x14ac:dyDescent="0.3">
      <c r="A888" s="280">
        <v>81</v>
      </c>
      <c r="B888" s="1409" t="s">
        <v>2556</v>
      </c>
      <c r="C888" s="1463" t="s">
        <v>99</v>
      </c>
      <c r="D888" s="1481" t="s">
        <v>2282</v>
      </c>
      <c r="E888" s="1428">
        <v>46052</v>
      </c>
      <c r="F888" s="1428">
        <v>46053</v>
      </c>
      <c r="G888" s="1481" t="s">
        <v>301</v>
      </c>
      <c r="H888" s="1424">
        <v>1</v>
      </c>
      <c r="I888" s="1394">
        <v>3400</v>
      </c>
      <c r="J888" s="1393">
        <f t="shared" ref="J888:J893" si="356">H888*I888</f>
        <v>3400</v>
      </c>
      <c r="K888" s="1424">
        <v>1</v>
      </c>
      <c r="L888" s="1394">
        <v>3000</v>
      </c>
      <c r="M888" s="1412">
        <f t="shared" ref="M888:M893" si="357">K888*L888</f>
        <v>3000</v>
      </c>
      <c r="N888" s="1424">
        <v>1</v>
      </c>
      <c r="O888" s="1385">
        <v>2900</v>
      </c>
      <c r="P888" s="1395">
        <f t="shared" ref="P888:P893" si="358">N888*O888</f>
        <v>2900</v>
      </c>
      <c r="Q888" s="1448">
        <v>16</v>
      </c>
      <c r="R888" s="1411">
        <v>190</v>
      </c>
      <c r="S888" s="1482">
        <f t="shared" ref="S888:S893" si="359">Q888*R888</f>
        <v>3040</v>
      </c>
      <c r="T888" s="1448">
        <v>16</v>
      </c>
      <c r="U888" s="1411">
        <v>190</v>
      </c>
      <c r="V888" s="1482">
        <f t="shared" ref="V888:V893" si="360">T888*U888</f>
        <v>3040</v>
      </c>
      <c r="W888" s="1448">
        <v>32</v>
      </c>
      <c r="X888" s="1411">
        <v>190</v>
      </c>
      <c r="Y888" s="1482">
        <f t="shared" ref="Y888:Y893" si="361">W888*X888</f>
        <v>6080</v>
      </c>
      <c r="Z888" s="1413">
        <v>64</v>
      </c>
      <c r="AA888" s="1414">
        <v>6</v>
      </c>
      <c r="AB888" s="1412">
        <f t="shared" ref="AB888:AB893" si="362">Z888*AA888</f>
        <v>384</v>
      </c>
      <c r="AC888" s="367"/>
      <c r="AD888" s="367"/>
      <c r="AE888" s="876">
        <f t="shared" ref="AE888:AE893" si="363">H888+K888+N888+Q888+T888+W888+Z888</f>
        <v>131</v>
      </c>
      <c r="AF888" s="885">
        <f t="shared" ref="AF888:AF893" si="364">J888+M888+P888+S888+V888+Y888+AB888</f>
        <v>21844</v>
      </c>
      <c r="AG888" s="928"/>
      <c r="AH888" s="1752"/>
      <c r="AI888" s="1752"/>
      <c r="AJ888" s="1752"/>
      <c r="AK888" s="1752"/>
      <c r="AL888" s="1752"/>
      <c r="AM888" s="1752"/>
      <c r="AN888" s="1752"/>
    </row>
    <row r="889" spans="1:53" s="315" customFormat="1" ht="23.25" customHeight="1" x14ac:dyDescent="0.3">
      <c r="A889" s="870">
        <v>82</v>
      </c>
      <c r="B889" s="1379" t="s">
        <v>1517</v>
      </c>
      <c r="C889" s="1442" t="s">
        <v>99</v>
      </c>
      <c r="D889" s="1383" t="s">
        <v>342</v>
      </c>
      <c r="E889" s="1428">
        <v>46052</v>
      </c>
      <c r="F889" s="1428">
        <v>46053</v>
      </c>
      <c r="G889" s="1383" t="s">
        <v>301</v>
      </c>
      <c r="H889" s="1424">
        <v>1</v>
      </c>
      <c r="I889" s="1394">
        <v>3400</v>
      </c>
      <c r="J889" s="1393">
        <f t="shared" si="356"/>
        <v>3400</v>
      </c>
      <c r="K889" s="1424">
        <v>1</v>
      </c>
      <c r="L889" s="1394">
        <v>3000</v>
      </c>
      <c r="M889" s="1412">
        <f t="shared" si="357"/>
        <v>3000</v>
      </c>
      <c r="N889" s="1424">
        <v>1</v>
      </c>
      <c r="O889" s="1385">
        <v>2900</v>
      </c>
      <c r="P889" s="1395">
        <f t="shared" si="358"/>
        <v>2900</v>
      </c>
      <c r="Q889" s="1448">
        <v>16</v>
      </c>
      <c r="R889" s="1411">
        <v>190</v>
      </c>
      <c r="S889" s="1482">
        <f t="shared" si="359"/>
        <v>3040</v>
      </c>
      <c r="T889" s="1448">
        <v>16</v>
      </c>
      <c r="U889" s="1411">
        <v>190</v>
      </c>
      <c r="V889" s="1482">
        <f t="shared" si="360"/>
        <v>3040</v>
      </c>
      <c r="W889" s="1448">
        <v>32</v>
      </c>
      <c r="X889" s="1411">
        <v>190</v>
      </c>
      <c r="Y889" s="1482">
        <f t="shared" si="361"/>
        <v>6080</v>
      </c>
      <c r="Z889" s="1413">
        <v>64</v>
      </c>
      <c r="AA889" s="1414">
        <v>6</v>
      </c>
      <c r="AB889" s="1412">
        <f t="shared" si="362"/>
        <v>384</v>
      </c>
      <c r="AC889" s="367"/>
      <c r="AD889" s="367"/>
      <c r="AE889" s="876">
        <f t="shared" si="363"/>
        <v>131</v>
      </c>
      <c r="AF889" s="885">
        <f t="shared" si="364"/>
        <v>21844</v>
      </c>
      <c r="AG889" s="928"/>
      <c r="AH889" s="1752"/>
      <c r="AI889" s="1752"/>
      <c r="AJ889" s="1752"/>
      <c r="AK889" s="1752"/>
      <c r="AL889" s="1752"/>
      <c r="AM889" s="1752"/>
      <c r="AN889" s="1752"/>
    </row>
    <row r="890" spans="1:53" s="315" customFormat="1" ht="24.75" customHeight="1" x14ac:dyDescent="0.3">
      <c r="A890" s="280">
        <v>83</v>
      </c>
      <c r="B890" s="1379" t="s">
        <v>1518</v>
      </c>
      <c r="C890" s="1442" t="s">
        <v>99</v>
      </c>
      <c r="D890" s="1383" t="s">
        <v>1161</v>
      </c>
      <c r="E890" s="1428">
        <v>46052</v>
      </c>
      <c r="F890" s="1428">
        <v>46053</v>
      </c>
      <c r="G890" s="1383" t="s">
        <v>301</v>
      </c>
      <c r="H890" s="1424">
        <v>1</v>
      </c>
      <c r="I890" s="1394">
        <v>3400</v>
      </c>
      <c r="J890" s="1393">
        <f t="shared" si="356"/>
        <v>3400</v>
      </c>
      <c r="K890" s="1424">
        <v>1</v>
      </c>
      <c r="L890" s="1394">
        <v>3000</v>
      </c>
      <c r="M890" s="1412">
        <f t="shared" si="357"/>
        <v>3000</v>
      </c>
      <c r="N890" s="1424">
        <v>1</v>
      </c>
      <c r="O890" s="1385">
        <v>2900</v>
      </c>
      <c r="P890" s="1395">
        <f t="shared" si="358"/>
        <v>2900</v>
      </c>
      <c r="Q890" s="1448">
        <v>16</v>
      </c>
      <c r="R890" s="1411">
        <v>190</v>
      </c>
      <c r="S890" s="1482">
        <f t="shared" si="359"/>
        <v>3040</v>
      </c>
      <c r="T890" s="1448">
        <v>16</v>
      </c>
      <c r="U890" s="1411">
        <v>190</v>
      </c>
      <c r="V890" s="1482">
        <f t="shared" si="360"/>
        <v>3040</v>
      </c>
      <c r="W890" s="1448">
        <v>32</v>
      </c>
      <c r="X890" s="1411">
        <v>190</v>
      </c>
      <c r="Y890" s="1482">
        <f t="shared" si="361"/>
        <v>6080</v>
      </c>
      <c r="Z890" s="1413">
        <v>64</v>
      </c>
      <c r="AA890" s="1414">
        <v>6</v>
      </c>
      <c r="AB890" s="1412">
        <f t="shared" si="362"/>
        <v>384</v>
      </c>
      <c r="AC890" s="367"/>
      <c r="AD890" s="367"/>
      <c r="AE890" s="876">
        <f t="shared" si="363"/>
        <v>131</v>
      </c>
      <c r="AF890" s="885">
        <f t="shared" si="364"/>
        <v>21844</v>
      </c>
      <c r="AG890" s="928"/>
      <c r="AH890" s="1752"/>
      <c r="AI890" s="1752"/>
      <c r="AJ890" s="1752"/>
      <c r="AK890" s="1752"/>
      <c r="AL890" s="1752"/>
      <c r="AM890" s="1752"/>
      <c r="AN890" s="1752"/>
    </row>
    <row r="891" spans="1:53" s="315" customFormat="1" ht="31.5" customHeight="1" x14ac:dyDescent="0.3">
      <c r="A891" s="870">
        <v>84</v>
      </c>
      <c r="B891" s="1379" t="s">
        <v>1519</v>
      </c>
      <c r="C891" s="1442" t="s">
        <v>99</v>
      </c>
      <c r="D891" s="1383" t="s">
        <v>1493</v>
      </c>
      <c r="E891" s="1428">
        <v>46052</v>
      </c>
      <c r="F891" s="1428">
        <v>46053</v>
      </c>
      <c r="G891" s="1383" t="s">
        <v>301</v>
      </c>
      <c r="H891" s="1424">
        <v>1</v>
      </c>
      <c r="I891" s="1394">
        <v>3400</v>
      </c>
      <c r="J891" s="1393">
        <f t="shared" si="356"/>
        <v>3400</v>
      </c>
      <c r="K891" s="1424">
        <v>1</v>
      </c>
      <c r="L891" s="1394">
        <v>3000</v>
      </c>
      <c r="M891" s="1412">
        <f t="shared" si="357"/>
        <v>3000</v>
      </c>
      <c r="N891" s="1424">
        <v>1</v>
      </c>
      <c r="O891" s="1385">
        <v>2900</v>
      </c>
      <c r="P891" s="1395">
        <f t="shared" si="358"/>
        <v>2900</v>
      </c>
      <c r="Q891" s="1448">
        <v>16</v>
      </c>
      <c r="R891" s="1411">
        <v>190</v>
      </c>
      <c r="S891" s="1482">
        <f t="shared" si="359"/>
        <v>3040</v>
      </c>
      <c r="T891" s="1448">
        <v>16</v>
      </c>
      <c r="U891" s="1411">
        <v>190</v>
      </c>
      <c r="V891" s="1482">
        <f t="shared" si="360"/>
        <v>3040</v>
      </c>
      <c r="W891" s="1448">
        <v>32</v>
      </c>
      <c r="X891" s="1411">
        <v>190</v>
      </c>
      <c r="Y891" s="1482">
        <f t="shared" si="361"/>
        <v>6080</v>
      </c>
      <c r="Z891" s="1413">
        <v>64</v>
      </c>
      <c r="AA891" s="1414">
        <v>6</v>
      </c>
      <c r="AB891" s="1412">
        <f t="shared" si="362"/>
        <v>384</v>
      </c>
      <c r="AC891" s="367"/>
      <c r="AD891" s="367"/>
      <c r="AE891" s="876">
        <f t="shared" si="363"/>
        <v>131</v>
      </c>
      <c r="AF891" s="885">
        <f t="shared" si="364"/>
        <v>21844</v>
      </c>
      <c r="AG891" s="928"/>
      <c r="AH891" s="1752"/>
      <c r="AI891" s="1752"/>
      <c r="AJ891" s="1752"/>
      <c r="AK891" s="1752"/>
      <c r="AL891" s="1752"/>
      <c r="AM891" s="1752"/>
      <c r="AN891" s="1752"/>
    </row>
    <row r="892" spans="1:53" s="315" customFormat="1" ht="33" customHeight="1" x14ac:dyDescent="0.3">
      <c r="A892" s="280">
        <v>85</v>
      </c>
      <c r="B892" s="1379" t="s">
        <v>1520</v>
      </c>
      <c r="C892" s="1442" t="s">
        <v>99</v>
      </c>
      <c r="D892" s="1383" t="s">
        <v>2283</v>
      </c>
      <c r="E892" s="1428">
        <v>46052</v>
      </c>
      <c r="F892" s="1428">
        <v>46053</v>
      </c>
      <c r="G892" s="1383" t="s">
        <v>301</v>
      </c>
      <c r="H892" s="1424">
        <v>1</v>
      </c>
      <c r="I892" s="1394">
        <v>3400</v>
      </c>
      <c r="J892" s="1393">
        <f t="shared" si="356"/>
        <v>3400</v>
      </c>
      <c r="K892" s="1424">
        <v>1</v>
      </c>
      <c r="L892" s="1394">
        <v>3000</v>
      </c>
      <c r="M892" s="1412">
        <f t="shared" si="357"/>
        <v>3000</v>
      </c>
      <c r="N892" s="1424">
        <v>1</v>
      </c>
      <c r="O892" s="1385">
        <v>2900</v>
      </c>
      <c r="P892" s="1395">
        <f t="shared" si="358"/>
        <v>2900</v>
      </c>
      <c r="Q892" s="1448">
        <v>16</v>
      </c>
      <c r="R892" s="1411">
        <v>190</v>
      </c>
      <c r="S892" s="1482">
        <f t="shared" si="359"/>
        <v>3040</v>
      </c>
      <c r="T892" s="1448">
        <v>16</v>
      </c>
      <c r="U892" s="1411">
        <v>190</v>
      </c>
      <c r="V892" s="1482">
        <f t="shared" si="360"/>
        <v>3040</v>
      </c>
      <c r="W892" s="1448">
        <v>32</v>
      </c>
      <c r="X892" s="1411">
        <v>190</v>
      </c>
      <c r="Y892" s="1482">
        <f t="shared" si="361"/>
        <v>6080</v>
      </c>
      <c r="Z892" s="1413">
        <v>64</v>
      </c>
      <c r="AA892" s="1414">
        <v>6</v>
      </c>
      <c r="AB892" s="1412">
        <f t="shared" si="362"/>
        <v>384</v>
      </c>
      <c r="AC892" s="367"/>
      <c r="AD892" s="367"/>
      <c r="AE892" s="876">
        <f t="shared" si="363"/>
        <v>131</v>
      </c>
      <c r="AF892" s="885">
        <f t="shared" si="364"/>
        <v>21844</v>
      </c>
      <c r="AG892" s="928"/>
      <c r="AH892" s="1752"/>
      <c r="AI892" s="1752"/>
      <c r="AJ892" s="1752"/>
      <c r="AK892" s="1752"/>
      <c r="AL892" s="1752"/>
      <c r="AM892" s="1752"/>
      <c r="AN892" s="1752"/>
    </row>
    <row r="893" spans="1:53" s="315" customFormat="1" ht="39.75" customHeight="1" x14ac:dyDescent="0.3">
      <c r="A893" s="870">
        <v>86</v>
      </c>
      <c r="B893" s="1466" t="s">
        <v>173</v>
      </c>
      <c r="C893" s="1476" t="s">
        <v>101</v>
      </c>
      <c r="D893" s="1469" t="s">
        <v>1668</v>
      </c>
      <c r="E893" s="1428">
        <v>46052</v>
      </c>
      <c r="F893" s="1428">
        <v>46053</v>
      </c>
      <c r="G893" s="1469" t="s">
        <v>301</v>
      </c>
      <c r="H893" s="1424">
        <v>1</v>
      </c>
      <c r="I893" s="1394">
        <v>3400</v>
      </c>
      <c r="J893" s="1393">
        <f t="shared" si="356"/>
        <v>3400</v>
      </c>
      <c r="K893" s="1424">
        <v>1</v>
      </c>
      <c r="L893" s="1394">
        <v>3000</v>
      </c>
      <c r="M893" s="1412">
        <f t="shared" si="357"/>
        <v>3000</v>
      </c>
      <c r="N893" s="1424">
        <v>1</v>
      </c>
      <c r="O893" s="1385">
        <v>2900</v>
      </c>
      <c r="P893" s="1395">
        <f t="shared" si="358"/>
        <v>2900</v>
      </c>
      <c r="Q893" s="1448">
        <v>16</v>
      </c>
      <c r="R893" s="1411">
        <v>190</v>
      </c>
      <c r="S893" s="1482">
        <f t="shared" si="359"/>
        <v>3040</v>
      </c>
      <c r="T893" s="1448">
        <v>16</v>
      </c>
      <c r="U893" s="1411">
        <v>190</v>
      </c>
      <c r="V893" s="1482">
        <f t="shared" si="360"/>
        <v>3040</v>
      </c>
      <c r="W893" s="1448">
        <v>16</v>
      </c>
      <c r="X893" s="1411">
        <v>190</v>
      </c>
      <c r="Y893" s="1482">
        <f t="shared" si="361"/>
        <v>3040</v>
      </c>
      <c r="Z893" s="1413">
        <v>64</v>
      </c>
      <c r="AA893" s="1414">
        <v>6</v>
      </c>
      <c r="AB893" s="1412">
        <f t="shared" si="362"/>
        <v>384</v>
      </c>
      <c r="AC893" s="367"/>
      <c r="AD893" s="367"/>
      <c r="AE893" s="876">
        <f t="shared" si="363"/>
        <v>115</v>
      </c>
      <c r="AF893" s="885">
        <f t="shared" si="364"/>
        <v>18804</v>
      </c>
      <c r="AG893" s="691"/>
      <c r="AH893" s="1752"/>
      <c r="AI893" s="1752"/>
      <c r="AJ893" s="1752"/>
      <c r="AK893" s="1752"/>
      <c r="AL893" s="1752"/>
      <c r="AM893" s="1752"/>
      <c r="AN893" s="1752"/>
    </row>
    <row r="894" spans="1:53" s="312" customFormat="1" ht="33.75" customHeight="1" x14ac:dyDescent="0.3">
      <c r="A894" s="1753" t="s">
        <v>2615</v>
      </c>
      <c r="B894" s="1754"/>
      <c r="C894" s="1358"/>
      <c r="D894" s="1135"/>
      <c r="E894" s="1358"/>
      <c r="F894" s="1358"/>
      <c r="G894" s="1358"/>
      <c r="H894" s="1358"/>
      <c r="I894" s="1358"/>
      <c r="J894" s="1358"/>
      <c r="K894" s="1358"/>
      <c r="L894" s="1358"/>
      <c r="M894" s="1358"/>
      <c r="N894" s="1358"/>
      <c r="O894" s="1358"/>
      <c r="P894" s="1358"/>
      <c r="Q894" s="1358"/>
      <c r="R894" s="1358"/>
      <c r="S894" s="1358"/>
      <c r="T894" s="1358"/>
      <c r="U894" s="1358"/>
      <c r="V894" s="1358"/>
      <c r="W894" s="1358"/>
      <c r="X894" s="1358"/>
      <c r="Y894" s="1358"/>
      <c r="Z894" s="1358"/>
      <c r="AA894" s="1358"/>
      <c r="AB894" s="1358"/>
      <c r="AC894" s="1358"/>
      <c r="AD894" s="1358"/>
      <c r="AE894" s="1358"/>
      <c r="AF894" s="1358"/>
      <c r="AG894" s="532"/>
      <c r="AH894" s="315"/>
      <c r="AI894" s="315"/>
      <c r="AJ894" s="315"/>
      <c r="AK894" s="315"/>
      <c r="AL894" s="315"/>
      <c r="AM894" s="315"/>
      <c r="AN894" s="315"/>
      <c r="AO894" s="315"/>
      <c r="AP894" s="315"/>
    </row>
    <row r="895" spans="1:53" s="312" customFormat="1" ht="34.5" customHeight="1" x14ac:dyDescent="0.25">
      <c r="A895" s="280">
        <v>105</v>
      </c>
      <c r="B895" s="1409" t="s">
        <v>71</v>
      </c>
      <c r="C895" s="1425" t="s">
        <v>101</v>
      </c>
      <c r="D895" s="1481" t="s">
        <v>1605</v>
      </c>
      <c r="E895" s="1541">
        <v>46051</v>
      </c>
      <c r="F895" s="1541">
        <v>46051</v>
      </c>
      <c r="G895" s="1481" t="s">
        <v>301</v>
      </c>
      <c r="H895" s="1406"/>
      <c r="I895" s="1394"/>
      <c r="J895" s="1393"/>
      <c r="K895" s="1406"/>
      <c r="L895" s="1394"/>
      <c r="M895" s="1412"/>
      <c r="N895" s="1406"/>
      <c r="O895" s="1385"/>
      <c r="P895" s="1395"/>
      <c r="Q895" s="1448">
        <v>6</v>
      </c>
      <c r="R895" s="1411">
        <v>190</v>
      </c>
      <c r="S895" s="1482">
        <f>Q895*R895</f>
        <v>1140</v>
      </c>
      <c r="T895" s="1448">
        <v>6</v>
      </c>
      <c r="U895" s="1411">
        <v>190</v>
      </c>
      <c r="V895" s="1482">
        <f>T895*U895</f>
        <v>1140</v>
      </c>
      <c r="W895" s="1448">
        <v>6</v>
      </c>
      <c r="X895" s="1411">
        <v>190</v>
      </c>
      <c r="Y895" s="1482">
        <f>W895*X895</f>
        <v>1140</v>
      </c>
      <c r="Z895" s="1413">
        <v>18</v>
      </c>
      <c r="AA895" s="1414">
        <v>6</v>
      </c>
      <c r="AB895" s="1412">
        <f>Z895*AA895</f>
        <v>108</v>
      </c>
      <c r="AC895" s="573"/>
      <c r="AD895" s="781"/>
      <c r="AE895" s="876"/>
      <c r="AF895" s="885"/>
      <c r="AG895" s="937"/>
      <c r="AH895" s="1752"/>
      <c r="AI895" s="1752"/>
      <c r="AJ895" s="1752"/>
      <c r="AK895" s="1752"/>
      <c r="AL895" s="1752"/>
      <c r="AM895" s="1752"/>
      <c r="AN895" s="315"/>
      <c r="AO895" s="315"/>
      <c r="AP895" s="315"/>
      <c r="AQ895" s="315"/>
      <c r="AR895" s="315"/>
      <c r="AS895" s="315"/>
      <c r="AT895" s="315"/>
      <c r="AU895" s="315"/>
      <c r="AV895" s="315"/>
      <c r="AW895" s="315"/>
      <c r="AX895" s="315"/>
      <c r="AY895" s="315"/>
      <c r="AZ895" s="315"/>
      <c r="BA895" s="315"/>
    </row>
    <row r="896" spans="1:53" s="312" customFormat="1" ht="118.5" customHeight="1" x14ac:dyDescent="0.25">
      <c r="A896" s="280">
        <v>106</v>
      </c>
      <c r="B896" s="1379" t="s">
        <v>70</v>
      </c>
      <c r="C896" s="1380" t="s">
        <v>99</v>
      </c>
      <c r="D896" s="1383" t="s">
        <v>1892</v>
      </c>
      <c r="E896" s="1404">
        <v>46051</v>
      </c>
      <c r="F896" s="1382">
        <v>46052</v>
      </c>
      <c r="G896" s="1383" t="s">
        <v>301</v>
      </c>
      <c r="H896" s="1424"/>
      <c r="I896" s="1394"/>
      <c r="J896" s="1393"/>
      <c r="K896" s="1424"/>
      <c r="L896" s="1394"/>
      <c r="M896" s="1412"/>
      <c r="N896" s="1424"/>
      <c r="O896" s="1385"/>
      <c r="P896" s="1395"/>
      <c r="Q896" s="1448">
        <v>36</v>
      </c>
      <c r="R896" s="1411">
        <v>190</v>
      </c>
      <c r="S896" s="1482">
        <f>Q896*R896</f>
        <v>6840</v>
      </c>
      <c r="T896" s="1448">
        <v>36</v>
      </c>
      <c r="U896" s="1411">
        <v>190</v>
      </c>
      <c r="V896" s="1482">
        <f>T896*U896</f>
        <v>6840</v>
      </c>
      <c r="W896" s="1448">
        <v>36</v>
      </c>
      <c r="X896" s="1411">
        <v>190</v>
      </c>
      <c r="Y896" s="1482">
        <f>W896*X896</f>
        <v>6840</v>
      </c>
      <c r="Z896" s="1413">
        <v>108</v>
      </c>
      <c r="AA896" s="1414">
        <v>6</v>
      </c>
      <c r="AB896" s="1412">
        <f>Z896*AA896</f>
        <v>648</v>
      </c>
      <c r="AC896" s="573"/>
      <c r="AD896" s="781"/>
      <c r="AE896" s="876"/>
      <c r="AF896" s="885"/>
      <c r="AG896" s="937"/>
      <c r="AH896" s="1752"/>
      <c r="AI896" s="1752"/>
      <c r="AJ896" s="1752"/>
      <c r="AK896" s="1752"/>
      <c r="AL896" s="1752"/>
      <c r="AM896" s="1752"/>
      <c r="AN896" s="315"/>
      <c r="AO896" s="315"/>
      <c r="AP896" s="315"/>
      <c r="AQ896" s="315"/>
      <c r="AR896" s="315"/>
      <c r="AS896" s="315"/>
      <c r="AT896" s="315"/>
      <c r="AU896" s="315"/>
      <c r="AV896" s="315"/>
      <c r="AW896" s="315"/>
      <c r="AX896" s="315"/>
      <c r="AY896" s="315"/>
      <c r="AZ896" s="315"/>
      <c r="BA896" s="315"/>
    </row>
    <row r="897" spans="1:55" s="312" customFormat="1" ht="107.25" customHeight="1" x14ac:dyDescent="0.25">
      <c r="A897" s="280">
        <v>107</v>
      </c>
      <c r="B897" s="1379" t="s">
        <v>81</v>
      </c>
      <c r="C897" s="1380" t="s">
        <v>102</v>
      </c>
      <c r="D897" s="1383" t="s">
        <v>1892</v>
      </c>
      <c r="E897" s="1404">
        <v>46052</v>
      </c>
      <c r="F897" s="1404">
        <v>46052</v>
      </c>
      <c r="G897" s="1469" t="s">
        <v>301</v>
      </c>
      <c r="H897" s="1424"/>
      <c r="I897" s="1394"/>
      <c r="J897" s="1393"/>
      <c r="K897" s="1424"/>
      <c r="L897" s="1394"/>
      <c r="M897" s="1412"/>
      <c r="N897" s="1424"/>
      <c r="O897" s="1385"/>
      <c r="P897" s="1395"/>
      <c r="Q897" s="1448">
        <v>42</v>
      </c>
      <c r="R897" s="1411">
        <v>190</v>
      </c>
      <c r="S897" s="1482">
        <f>Q897*R897</f>
        <v>7980</v>
      </c>
      <c r="T897" s="1448">
        <v>42</v>
      </c>
      <c r="U897" s="1411">
        <v>190</v>
      </c>
      <c r="V897" s="1482">
        <f>T897*U897</f>
        <v>7980</v>
      </c>
      <c r="W897" s="1448">
        <v>42</v>
      </c>
      <c r="X897" s="1411">
        <v>190</v>
      </c>
      <c r="Y897" s="1482">
        <f>W897*X897</f>
        <v>7980</v>
      </c>
      <c r="Z897" s="1413">
        <v>126</v>
      </c>
      <c r="AA897" s="1414">
        <v>6</v>
      </c>
      <c r="AB897" s="1412">
        <f>Z897*AA897</f>
        <v>756</v>
      </c>
      <c r="AC897" s="573"/>
      <c r="AD897" s="781"/>
      <c r="AE897" s="876"/>
      <c r="AF897" s="885"/>
      <c r="AG897" s="938"/>
      <c r="AH897" s="1752"/>
      <c r="AI897" s="1752"/>
      <c r="AJ897" s="1752"/>
      <c r="AK897" s="1752"/>
      <c r="AL897" s="315"/>
      <c r="AM897" s="315"/>
      <c r="AN897" s="315"/>
      <c r="AO897" s="315"/>
      <c r="AP897" s="315"/>
      <c r="AQ897" s="315"/>
      <c r="AR897" s="315"/>
      <c r="AS897" s="315"/>
      <c r="AT897" s="315"/>
      <c r="AU897" s="315"/>
      <c r="AV897" s="315"/>
      <c r="AW897" s="315"/>
      <c r="AX897" s="315"/>
      <c r="AY897" s="315"/>
      <c r="AZ897" s="315"/>
      <c r="BA897" s="315"/>
    </row>
    <row r="898" spans="1:55" s="312" customFormat="1" ht="107.25" customHeight="1" x14ac:dyDescent="0.25">
      <c r="A898" s="280">
        <v>108</v>
      </c>
      <c r="B898" s="1379" t="s">
        <v>2397</v>
      </c>
      <c r="C898" s="1380" t="s">
        <v>102</v>
      </c>
      <c r="D898" s="1383" t="s">
        <v>1892</v>
      </c>
      <c r="E898" s="1404">
        <v>46067</v>
      </c>
      <c r="F898" s="1404">
        <v>46068</v>
      </c>
      <c r="G898" s="1469" t="s">
        <v>301</v>
      </c>
      <c r="H898" s="1424"/>
      <c r="I898" s="1394"/>
      <c r="J898" s="1393"/>
      <c r="K898" s="1424"/>
      <c r="L898" s="1394"/>
      <c r="M898" s="1412"/>
      <c r="N898" s="1424"/>
      <c r="O898" s="1385"/>
      <c r="P898" s="1395"/>
      <c r="Q898" s="1448">
        <v>28</v>
      </c>
      <c r="R898" s="1411">
        <v>190</v>
      </c>
      <c r="S898" s="1482">
        <v>7980</v>
      </c>
      <c r="T898" s="1448">
        <v>28</v>
      </c>
      <c r="U898" s="1411">
        <v>190</v>
      </c>
      <c r="V898" s="1482">
        <v>7980</v>
      </c>
      <c r="W898" s="1448">
        <v>28</v>
      </c>
      <c r="X898" s="1411">
        <v>190</v>
      </c>
      <c r="Y898" s="1482">
        <v>7980</v>
      </c>
      <c r="Z898" s="1413">
        <v>84</v>
      </c>
      <c r="AA898" s="1414">
        <v>6</v>
      </c>
      <c r="AB898" s="1412">
        <v>756</v>
      </c>
      <c r="AC898" s="573"/>
      <c r="AD898" s="781"/>
      <c r="AE898" s="876"/>
      <c r="AF898" s="885"/>
      <c r="AG898" s="938"/>
      <c r="AH898" s="1257"/>
      <c r="AI898" s="1257"/>
      <c r="AJ898" s="1257"/>
      <c r="AK898" s="1257"/>
      <c r="AL898" s="315"/>
      <c r="AM898" s="315"/>
      <c r="AN898" s="315"/>
      <c r="AO898" s="315"/>
      <c r="AP898" s="315"/>
      <c r="AQ898" s="315"/>
      <c r="AR898" s="315"/>
      <c r="AS898" s="315"/>
      <c r="AT898" s="315"/>
      <c r="AU898" s="315"/>
      <c r="AV898" s="315"/>
      <c r="AW898" s="315"/>
      <c r="AX898" s="315"/>
      <c r="AY898" s="315"/>
      <c r="AZ898" s="315"/>
      <c r="BA898" s="315"/>
    </row>
    <row r="899" spans="1:55" s="312" customFormat="1" ht="46.5" customHeight="1" x14ac:dyDescent="0.25">
      <c r="A899" s="870">
        <v>109</v>
      </c>
      <c r="B899" s="1379" t="s">
        <v>2398</v>
      </c>
      <c r="C899" s="1380" t="s">
        <v>100</v>
      </c>
      <c r="D899" s="1383" t="s">
        <v>1894</v>
      </c>
      <c r="E899" s="1404">
        <v>46152</v>
      </c>
      <c r="F899" s="1382">
        <v>46152</v>
      </c>
      <c r="G899" s="1383" t="s">
        <v>301</v>
      </c>
      <c r="H899" s="1512"/>
      <c r="I899" s="1411"/>
      <c r="J899" s="1482"/>
      <c r="K899" s="1512"/>
      <c r="L899" s="1411"/>
      <c r="M899" s="1412"/>
      <c r="N899" s="1512"/>
      <c r="O899" s="1415"/>
      <c r="P899" s="1412"/>
      <c r="Q899" s="1406">
        <v>6</v>
      </c>
      <c r="R899" s="1385">
        <v>190</v>
      </c>
      <c r="S899" s="1386">
        <f>Q899*R899</f>
        <v>1140</v>
      </c>
      <c r="T899" s="1406">
        <v>6</v>
      </c>
      <c r="U899" s="1385">
        <v>190</v>
      </c>
      <c r="V899" s="1386">
        <f>T899*U899</f>
        <v>1140</v>
      </c>
      <c r="W899" s="1406">
        <v>6</v>
      </c>
      <c r="X899" s="1385">
        <v>190</v>
      </c>
      <c r="Y899" s="1386">
        <f>W899*X899</f>
        <v>1140</v>
      </c>
      <c r="Z899" s="1424">
        <v>18</v>
      </c>
      <c r="AA899" s="1386">
        <v>6</v>
      </c>
      <c r="AB899" s="1386">
        <f>Z899*AA899</f>
        <v>108</v>
      </c>
      <c r="AC899" s="1261"/>
      <c r="AD899" s="1261"/>
      <c r="AE899" s="554"/>
      <c r="AF899" s="540"/>
      <c r="AG899" s="939"/>
      <c r="AH899" s="1257"/>
      <c r="AL899" s="790"/>
      <c r="AM899" s="315"/>
      <c r="AN899" s="685">
        <f>AF899</f>
        <v>0</v>
      </c>
      <c r="AO899" s="315"/>
      <c r="AP899" s="315"/>
      <c r="AQ899" s="315"/>
      <c r="AR899" s="315"/>
      <c r="AS899" s="315"/>
      <c r="AT899" s="315"/>
      <c r="AU899" s="315"/>
      <c r="AV899" s="315"/>
      <c r="AW899" s="315"/>
      <c r="AX899" s="315"/>
      <c r="AY899" s="315"/>
      <c r="AZ899" s="315"/>
      <c r="BA899" s="315"/>
    </row>
    <row r="900" spans="1:55" s="312" customFormat="1" ht="107.25" customHeight="1" x14ac:dyDescent="0.25">
      <c r="A900" s="280">
        <v>110</v>
      </c>
      <c r="B900" s="1379" t="s">
        <v>2399</v>
      </c>
      <c r="C900" s="1380" t="s">
        <v>99</v>
      </c>
      <c r="D900" s="1383" t="s">
        <v>1892</v>
      </c>
      <c r="E900" s="1404">
        <v>46291</v>
      </c>
      <c r="F900" s="1382">
        <v>46292</v>
      </c>
      <c r="G900" s="1469" t="s">
        <v>301</v>
      </c>
      <c r="H900" s="1424"/>
      <c r="I900" s="1394"/>
      <c r="J900" s="1393"/>
      <c r="K900" s="1424"/>
      <c r="L900" s="1394"/>
      <c r="M900" s="1412"/>
      <c r="N900" s="1424"/>
      <c r="O900" s="1385"/>
      <c r="P900" s="1395"/>
      <c r="Q900" s="1448">
        <v>36</v>
      </c>
      <c r="R900" s="1411">
        <v>190</v>
      </c>
      <c r="S900" s="1482">
        <f>Q900*R900</f>
        <v>6840</v>
      </c>
      <c r="T900" s="1448">
        <v>36</v>
      </c>
      <c r="U900" s="1411">
        <v>190</v>
      </c>
      <c r="V900" s="1482">
        <f>T900*U900</f>
        <v>6840</v>
      </c>
      <c r="W900" s="1448">
        <v>36</v>
      </c>
      <c r="X900" s="1411">
        <v>190</v>
      </c>
      <c r="Y900" s="1482">
        <f>W900*X900</f>
        <v>6840</v>
      </c>
      <c r="Z900" s="1413">
        <v>108</v>
      </c>
      <c r="AA900" s="1414">
        <v>6</v>
      </c>
      <c r="AB900" s="1412">
        <f>Z900*AA900</f>
        <v>648</v>
      </c>
      <c r="AC900" s="573"/>
      <c r="AD900" s="781"/>
      <c r="AE900" s="876"/>
      <c r="AF900" s="885"/>
      <c r="AG900" s="938"/>
      <c r="AH900" s="1752"/>
      <c r="AI900" s="1752"/>
      <c r="AJ900" s="1752"/>
      <c r="AK900" s="1752"/>
      <c r="AL900" s="315"/>
      <c r="AM900" s="315"/>
      <c r="AN900" s="315"/>
      <c r="AO900" s="315"/>
      <c r="AP900" s="315"/>
      <c r="AQ900" s="315"/>
      <c r="AR900" s="315"/>
      <c r="AS900" s="315"/>
      <c r="AT900" s="315"/>
      <c r="AU900" s="315"/>
      <c r="AV900" s="315"/>
      <c r="AW900" s="315"/>
      <c r="AX900" s="315"/>
      <c r="AY900" s="315"/>
      <c r="AZ900" s="315"/>
      <c r="BA900" s="315"/>
    </row>
    <row r="901" spans="1:55" s="1016" customFormat="1" ht="29.25" customHeight="1" x14ac:dyDescent="0.25">
      <c r="A901" s="1255">
        <v>576</v>
      </c>
      <c r="B901" s="1379" t="s">
        <v>1894</v>
      </c>
      <c r="C901" s="1404">
        <v>46291</v>
      </c>
      <c r="D901" s="1382">
        <v>46292</v>
      </c>
      <c r="E901" s="1381" t="s">
        <v>301</v>
      </c>
      <c r="F901" s="763"/>
      <c r="G901" s="1388"/>
      <c r="H901" s="1512"/>
      <c r="I901" s="1411"/>
      <c r="J901" s="1482"/>
      <c r="K901" s="1512"/>
      <c r="L901" s="1411"/>
      <c r="M901" s="1412"/>
      <c r="N901" s="1512"/>
      <c r="O901" s="1406">
        <v>6</v>
      </c>
      <c r="P901" s="1385">
        <v>190</v>
      </c>
      <c r="Q901" s="1386">
        <f>O901*P901</f>
        <v>1140</v>
      </c>
      <c r="R901" s="1406">
        <v>6</v>
      </c>
      <c r="S901" s="1385">
        <v>190</v>
      </c>
      <c r="T901" s="1386">
        <f>R901*S901</f>
        <v>1140</v>
      </c>
      <c r="U901" s="1406">
        <v>6</v>
      </c>
      <c r="V901" s="1385">
        <v>190</v>
      </c>
      <c r="W901" s="1386">
        <f>U901*V901</f>
        <v>1140</v>
      </c>
      <c r="X901" s="1424">
        <v>18</v>
      </c>
      <c r="Y901" s="1386">
        <v>6</v>
      </c>
      <c r="Z901" s="1386">
        <f>X901*Y901</f>
        <v>108</v>
      </c>
      <c r="AA901" s="1401">
        <f>O901+R901+U901+X901</f>
        <v>36</v>
      </c>
      <c r="AB901" s="1653">
        <f>Q901+T901+W901+Z901</f>
        <v>3528</v>
      </c>
      <c r="AC901" s="290"/>
      <c r="AD901" s="531"/>
      <c r="AE901" s="554"/>
      <c r="AF901" s="540"/>
      <c r="AJ901" s="934"/>
      <c r="AK901" s="934"/>
      <c r="AL901" s="934"/>
      <c r="AM901" s="934"/>
      <c r="AN901" s="934"/>
      <c r="AO901" s="934"/>
      <c r="AP901" s="934"/>
      <c r="AQ901" s="934"/>
      <c r="AR901" s="934"/>
      <c r="AS901" s="934"/>
      <c r="AT901" s="934"/>
      <c r="AU901" s="934"/>
      <c r="AV901" s="934"/>
      <c r="AW901" s="934"/>
      <c r="AX901" s="934"/>
      <c r="AY901" s="934"/>
      <c r="AZ901" s="934"/>
      <c r="BA901" s="934"/>
      <c r="BB901" s="934"/>
      <c r="BC901" s="934"/>
    </row>
    <row r="902" spans="1:55" s="312" customFormat="1" ht="46.5" customHeight="1" x14ac:dyDescent="0.25">
      <c r="A902" s="280"/>
      <c r="B902" s="1471" t="s">
        <v>915</v>
      </c>
      <c r="C902" s="295"/>
      <c r="D902" s="1743"/>
      <c r="E902" s="307"/>
      <c r="F902" s="336"/>
      <c r="G902" s="1594"/>
      <c r="H902" s="334"/>
      <c r="I902" s="634"/>
      <c r="J902" s="564"/>
      <c r="K902" s="572"/>
      <c r="L902" s="278"/>
      <c r="M902" s="564"/>
      <c r="N902" s="572"/>
      <c r="O902" s="265"/>
      <c r="P902" s="564"/>
      <c r="Q902" s="572"/>
      <c r="R902" s="288"/>
      <c r="S902" s="564"/>
      <c r="T902" s="1237"/>
      <c r="U902" s="290"/>
      <c r="V902" s="564"/>
      <c r="W902" s="1237"/>
      <c r="X902" s="290"/>
      <c r="Y902" s="564"/>
      <c r="Z902" s="1237"/>
      <c r="AA902" s="290"/>
      <c r="AB902" s="563"/>
      <c r="AC902" s="290"/>
      <c r="AD902" s="290"/>
      <c r="AE902" s="558"/>
      <c r="AF902" s="540"/>
      <c r="AG902" s="1837"/>
      <c r="AH902" s="312">
        <v>248</v>
      </c>
      <c r="AJ902" s="315"/>
      <c r="AK902" s="315"/>
      <c r="AL902" s="315"/>
      <c r="AM902" s="315"/>
      <c r="AN902" s="315"/>
    </row>
    <row r="903" spans="1:55" s="367" customFormat="1" ht="46.5" customHeight="1" x14ac:dyDescent="0.25">
      <c r="A903" s="280">
        <v>45</v>
      </c>
      <c r="B903" s="1460" t="s">
        <v>178</v>
      </c>
      <c r="C903" s="1379" t="s">
        <v>100</v>
      </c>
      <c r="D903" s="1383" t="s">
        <v>443</v>
      </c>
      <c r="E903" s="1404">
        <v>46304</v>
      </c>
      <c r="F903" s="1404">
        <v>46306</v>
      </c>
      <c r="G903" s="1381" t="s">
        <v>1740</v>
      </c>
      <c r="H903" s="1424">
        <v>11</v>
      </c>
      <c r="I903" s="1394">
        <v>4100</v>
      </c>
      <c r="J903" s="1393">
        <f>H903*I903</f>
        <v>45100</v>
      </c>
      <c r="K903" s="1424">
        <v>7</v>
      </c>
      <c r="L903" s="1394">
        <v>3350</v>
      </c>
      <c r="M903" s="1395">
        <f>K903*L903</f>
        <v>23450</v>
      </c>
      <c r="N903" s="1424">
        <v>7</v>
      </c>
      <c r="O903" s="1394">
        <v>3000</v>
      </c>
      <c r="P903" s="1395">
        <f>N903*O903</f>
        <v>21000</v>
      </c>
      <c r="Q903" s="1424">
        <v>44</v>
      </c>
      <c r="R903" s="1385">
        <v>190</v>
      </c>
      <c r="S903" s="1386">
        <f>Q903*R903</f>
        <v>8360</v>
      </c>
      <c r="T903" s="1424">
        <v>28</v>
      </c>
      <c r="U903" s="1385">
        <v>190</v>
      </c>
      <c r="V903" s="1386">
        <f>T903*U903</f>
        <v>5320</v>
      </c>
      <c r="W903" s="1424">
        <v>28</v>
      </c>
      <c r="X903" s="1385">
        <v>190</v>
      </c>
      <c r="Y903" s="1386">
        <f>W903*X903</f>
        <v>5320</v>
      </c>
      <c r="Z903" s="1406">
        <v>100</v>
      </c>
      <c r="AA903" s="1386">
        <v>6</v>
      </c>
      <c r="AB903" s="1386">
        <f>Z903*AA903</f>
        <v>600</v>
      </c>
      <c r="AE903" s="554">
        <f>H903+K903+N903+Q903+T903+W903+Z903</f>
        <v>225</v>
      </c>
      <c r="AF903" s="540">
        <f>J903+M903+P903+S903+V903+Y903+AB903</f>
        <v>109150</v>
      </c>
      <c r="AG903" s="1838"/>
      <c r="AH903" s="367">
        <v>108</v>
      </c>
      <c r="AJ903" s="413"/>
      <c r="AK903" s="533"/>
      <c r="AL903" s="413"/>
    </row>
    <row r="904" spans="1:55" s="578" customFormat="1" ht="46.5" customHeight="1" x14ac:dyDescent="0.25">
      <c r="A904" s="1258">
        <v>46</v>
      </c>
      <c r="B904" s="1465" t="s">
        <v>174</v>
      </c>
      <c r="C904" s="1466" t="s">
        <v>99</v>
      </c>
      <c r="D904" s="1469" t="s">
        <v>1317</v>
      </c>
      <c r="E904" s="1468">
        <v>45939</v>
      </c>
      <c r="F904" s="1468">
        <v>45941</v>
      </c>
      <c r="G904" s="1467" t="s">
        <v>1740</v>
      </c>
      <c r="H904" s="1397">
        <v>20</v>
      </c>
      <c r="I904" s="1398">
        <v>3400</v>
      </c>
      <c r="J904" s="1399">
        <f>H904*I904</f>
        <v>68000</v>
      </c>
      <c r="K904" s="1397">
        <v>20</v>
      </c>
      <c r="L904" s="1398">
        <v>3000</v>
      </c>
      <c r="M904" s="1449">
        <f>K904*L904</f>
        <v>60000</v>
      </c>
      <c r="N904" s="1397">
        <v>20</v>
      </c>
      <c r="O904" s="1470">
        <v>2900</v>
      </c>
      <c r="P904" s="1449">
        <f>N904*O904</f>
        <v>58000</v>
      </c>
      <c r="Q904" s="1397">
        <v>82</v>
      </c>
      <c r="R904" s="1400">
        <v>190</v>
      </c>
      <c r="S904" s="1401">
        <f>Q904*R904</f>
        <v>15580</v>
      </c>
      <c r="T904" s="1397">
        <v>82</v>
      </c>
      <c r="U904" s="1400">
        <v>190</v>
      </c>
      <c r="V904" s="1401">
        <f>T904*U904</f>
        <v>15580</v>
      </c>
      <c r="W904" s="1397">
        <v>82</v>
      </c>
      <c r="X904" s="1400">
        <v>190</v>
      </c>
      <c r="Y904" s="1401">
        <f>W904*X904</f>
        <v>15580</v>
      </c>
      <c r="Z904" s="1397">
        <v>246</v>
      </c>
      <c r="AA904" s="1401">
        <v>6</v>
      </c>
      <c r="AB904" s="1401">
        <f>Z904*AA904</f>
        <v>1476</v>
      </c>
      <c r="AC904" s="367"/>
      <c r="AD904" s="367"/>
      <c r="AE904" s="558">
        <f>H904+K904+N904+Q904+T904+W904+Z904</f>
        <v>552</v>
      </c>
      <c r="AF904" s="531">
        <f>J904+M904+P904+S904+V904+Y904+AB904</f>
        <v>234216</v>
      </c>
      <c r="AG904" s="1838"/>
    </row>
    <row r="905" spans="1:55" s="367" customFormat="1" ht="46.5" customHeight="1" x14ac:dyDescent="0.3">
      <c r="A905" s="1255"/>
      <c r="B905" s="1233" t="s">
        <v>891</v>
      </c>
      <c r="C905" s="261"/>
      <c r="D905" s="1706"/>
      <c r="E905" s="1043"/>
      <c r="F905" s="1043"/>
      <c r="G905" s="1596"/>
      <c r="H905" s="324"/>
      <c r="I905" s="301"/>
      <c r="J905" s="276"/>
      <c r="K905" s="324"/>
      <c r="L905" s="301"/>
      <c r="M905" s="276"/>
      <c r="N905" s="324"/>
      <c r="O905" s="301"/>
      <c r="P905" s="302"/>
      <c r="Q905" s="324"/>
      <c r="R905" s="487"/>
      <c r="S905" s="1251"/>
      <c r="T905" s="324"/>
      <c r="U905" s="487"/>
      <c r="V905" s="1251"/>
      <c r="W905" s="324"/>
      <c r="X905" s="487"/>
      <c r="Y905" s="1251"/>
      <c r="Z905" s="324"/>
      <c r="AA905" s="1251"/>
      <c r="AB905" s="1251"/>
      <c r="AC905" s="486"/>
      <c r="AD905" s="531"/>
      <c r="AE905" s="276"/>
      <c r="AF905" s="1016"/>
      <c r="AG905" s="532"/>
      <c r="AH905" s="367" t="s">
        <v>2182</v>
      </c>
      <c r="AI905" s="315"/>
      <c r="AJ905" s="315"/>
      <c r="AK905" s="315"/>
      <c r="AL905" s="315"/>
      <c r="AM905" s="315"/>
      <c r="AN905" s="315"/>
    </row>
    <row r="906" spans="1:55" s="315" customFormat="1" ht="55.5" customHeight="1" x14ac:dyDescent="0.3">
      <c r="A906" s="1255">
        <v>577</v>
      </c>
      <c r="B906" s="261" t="s">
        <v>264</v>
      </c>
      <c r="C906" s="261" t="s">
        <v>104</v>
      </c>
      <c r="D906" s="1503" t="s">
        <v>1318</v>
      </c>
      <c r="E906" s="918">
        <v>46157</v>
      </c>
      <c r="F906" s="918">
        <v>46159</v>
      </c>
      <c r="G906" s="1633" t="s">
        <v>318</v>
      </c>
      <c r="H906" s="628">
        <v>8</v>
      </c>
      <c r="I906" s="629">
        <v>3400</v>
      </c>
      <c r="J906" s="286">
        <f>H906*I906</f>
        <v>27200</v>
      </c>
      <c r="K906" s="628">
        <v>8</v>
      </c>
      <c r="L906" s="629">
        <v>3000</v>
      </c>
      <c r="M906" s="299">
        <f>K906*L906</f>
        <v>24000</v>
      </c>
      <c r="N906" s="628">
        <v>8</v>
      </c>
      <c r="O906" s="605">
        <v>2900</v>
      </c>
      <c r="P906" s="299">
        <f>N906*O906</f>
        <v>23200</v>
      </c>
      <c r="Q906" s="628">
        <v>56</v>
      </c>
      <c r="R906" s="605">
        <v>190</v>
      </c>
      <c r="S906" s="306">
        <f>Q906*R906</f>
        <v>10640</v>
      </c>
      <c r="T906" s="628">
        <v>56</v>
      </c>
      <c r="U906" s="605">
        <v>190</v>
      </c>
      <c r="V906" s="306">
        <f>T906*U906</f>
        <v>10640</v>
      </c>
      <c r="W906" s="628">
        <v>136</v>
      </c>
      <c r="X906" s="605">
        <v>190</v>
      </c>
      <c r="Y906" s="306">
        <f>W906*X906</f>
        <v>25840</v>
      </c>
      <c r="Z906" s="621">
        <v>248</v>
      </c>
      <c r="AA906" s="290">
        <v>6</v>
      </c>
      <c r="AB906" s="290">
        <f>Z906*AA906</f>
        <v>1488</v>
      </c>
      <c r="AC906" s="290">
        <f>H906+K906+N906+Q906+T906+W906+Z906</f>
        <v>520</v>
      </c>
      <c r="AD906" s="531">
        <f>J906+M906+P906+S906+V906+Y906+AB906</f>
        <v>123008</v>
      </c>
      <c r="AE906" s="606">
        <f>J906+M906+P906+S906+V906+Y906+AB906</f>
        <v>123008</v>
      </c>
      <c r="AF906" s="540">
        <f>L906+O906+R906+U906+X906+AA906+AD906</f>
        <v>129484</v>
      </c>
      <c r="AG906" s="532"/>
      <c r="AH906" s="367" t="s">
        <v>2182</v>
      </c>
    </row>
    <row r="907" spans="1:55" s="1016" customFormat="1" ht="24.75" customHeight="1" x14ac:dyDescent="0.25">
      <c r="A907" s="1255">
        <v>578</v>
      </c>
      <c r="B907" s="261" t="s">
        <v>178</v>
      </c>
      <c r="C907" s="261" t="s">
        <v>100</v>
      </c>
      <c r="D907" s="1383" t="s">
        <v>340</v>
      </c>
      <c r="E907" s="552">
        <v>46157</v>
      </c>
      <c r="F907" s="552">
        <v>46159</v>
      </c>
      <c r="G907" s="267" t="s">
        <v>318</v>
      </c>
      <c r="H907" s="538">
        <v>4</v>
      </c>
      <c r="I907" s="266">
        <v>4100</v>
      </c>
      <c r="J907" s="252">
        <f>H907*I907</f>
        <v>16400</v>
      </c>
      <c r="K907" s="538">
        <v>4</v>
      </c>
      <c r="L907" s="266">
        <v>3350</v>
      </c>
      <c r="M907" s="265">
        <f>K907*L907</f>
        <v>13400</v>
      </c>
      <c r="N907" s="538">
        <v>4</v>
      </c>
      <c r="O907" s="1255">
        <v>3000</v>
      </c>
      <c r="P907" s="265">
        <f>N907*O907</f>
        <v>12000</v>
      </c>
      <c r="Q907" s="538">
        <v>24</v>
      </c>
      <c r="R907" s="1255">
        <v>190</v>
      </c>
      <c r="S907" s="1261">
        <f>Q907*R907</f>
        <v>4560</v>
      </c>
      <c r="T907" s="538">
        <v>24</v>
      </c>
      <c r="U907" s="1255">
        <v>190</v>
      </c>
      <c r="V907" s="1261">
        <f>T907*U907</f>
        <v>4560</v>
      </c>
      <c r="W907" s="538">
        <v>48</v>
      </c>
      <c r="X907" s="1255">
        <v>190</v>
      </c>
      <c r="Y907" s="1261">
        <f>W907*X907</f>
        <v>9120</v>
      </c>
      <c r="Z907" s="563">
        <v>120</v>
      </c>
      <c r="AA907" s="290">
        <v>6</v>
      </c>
      <c r="AB907" s="290">
        <v>720</v>
      </c>
      <c r="AC907" s="290">
        <f>H907+K907+N907+Q907+T907+W907+Z907</f>
        <v>228</v>
      </c>
      <c r="AD907" s="531">
        <f>J907+M907+P907+S907+V907+Y907+AB907</f>
        <v>60760</v>
      </c>
      <c r="AE907" s="554">
        <f>H907+K907+N907+Q907+T907+W907+Z907</f>
        <v>228</v>
      </c>
      <c r="AF907" s="540">
        <f>J907+M907+P907+S907+V907+Y907+AD907</f>
        <v>120800</v>
      </c>
      <c r="AJ907" s="934"/>
      <c r="AK907" s="934"/>
      <c r="AL907" s="934"/>
      <c r="AM907" s="934"/>
      <c r="AN907" s="934"/>
      <c r="AO907" s="934"/>
      <c r="AP907" s="934"/>
      <c r="AQ907" s="934"/>
      <c r="AR907" s="934"/>
      <c r="AS907" s="934"/>
      <c r="AT907" s="934"/>
      <c r="AU907" s="934"/>
      <c r="AV907" s="934"/>
      <c r="AW907" s="934"/>
      <c r="AX907" s="934"/>
      <c r="AY907" s="934"/>
      <c r="AZ907" s="934"/>
      <c r="BA907" s="934"/>
      <c r="BB907" s="934"/>
      <c r="BC907" s="934"/>
    </row>
    <row r="908" spans="1:55" s="312" customFormat="1" ht="46.5" customHeight="1" x14ac:dyDescent="0.25">
      <c r="A908" s="1255">
        <v>579</v>
      </c>
      <c r="B908" s="261" t="s">
        <v>255</v>
      </c>
      <c r="C908" s="261" t="s">
        <v>104</v>
      </c>
      <c r="D908" s="1481" t="s">
        <v>1318</v>
      </c>
      <c r="E908" s="566">
        <v>46290</v>
      </c>
      <c r="F908" s="566">
        <v>46290</v>
      </c>
      <c r="G908" s="935" t="s">
        <v>367</v>
      </c>
      <c r="H908" s="567">
        <v>12</v>
      </c>
      <c r="I908" s="576">
        <v>3400</v>
      </c>
      <c r="J908" s="259">
        <f>H908*I908</f>
        <v>40800</v>
      </c>
      <c r="K908" s="567">
        <v>12</v>
      </c>
      <c r="L908" s="576">
        <v>3000</v>
      </c>
      <c r="M908" s="781">
        <f>K908*L908</f>
        <v>36000</v>
      </c>
      <c r="N908" s="567">
        <v>12</v>
      </c>
      <c r="O908" s="560">
        <v>2900</v>
      </c>
      <c r="P908" s="781">
        <f>N908*O908</f>
        <v>34800</v>
      </c>
      <c r="Q908" s="567">
        <v>80</v>
      </c>
      <c r="R908" s="560">
        <v>190</v>
      </c>
      <c r="S908" s="289">
        <f>Q908*R908</f>
        <v>15200</v>
      </c>
      <c r="T908" s="567">
        <v>80</v>
      </c>
      <c r="U908" s="560">
        <v>190</v>
      </c>
      <c r="V908" s="289">
        <f>T908*U908</f>
        <v>15200</v>
      </c>
      <c r="W908" s="567">
        <v>196</v>
      </c>
      <c r="X908" s="560">
        <v>190</v>
      </c>
      <c r="Y908" s="289">
        <f>W908*X908</f>
        <v>37240</v>
      </c>
      <c r="Z908" s="568">
        <v>276</v>
      </c>
      <c r="AA908" s="290">
        <v>6</v>
      </c>
      <c r="AB908" s="290">
        <f>Z908*AA908</f>
        <v>1656</v>
      </c>
      <c r="AC908" s="290">
        <f>H908+K908+N908+Q908+T908+W908+Z908</f>
        <v>668</v>
      </c>
      <c r="AD908" s="531">
        <f>J908+M908+P908+S908+V908+Y908+AB908</f>
        <v>180896</v>
      </c>
      <c r="AE908" s="1810"/>
      <c r="AF908" s="540">
        <f>J908+M908+P908+S908+V908+Y908+AD908</f>
        <v>360136</v>
      </c>
      <c r="AG908" s="1837" t="e">
        <f>AF912+AF914+#REF!+#REF!</f>
        <v>#REF!</v>
      </c>
      <c r="AH908" s="312">
        <v>112</v>
      </c>
      <c r="AL908" s="790" t="s">
        <v>2396</v>
      </c>
      <c r="AM908" s="315"/>
      <c r="AN908" s="367"/>
      <c r="AO908" s="315"/>
      <c r="AP908" s="315"/>
      <c r="AQ908" s="315"/>
      <c r="AR908" s="315"/>
      <c r="AS908" s="315"/>
    </row>
    <row r="909" spans="1:55" s="312" customFormat="1" ht="46.5" customHeight="1" x14ac:dyDescent="0.25">
      <c r="A909" s="1255">
        <v>580</v>
      </c>
      <c r="B909" s="261" t="s">
        <v>173</v>
      </c>
      <c r="C909" s="261" t="s">
        <v>101</v>
      </c>
      <c r="D909" s="1383" t="s">
        <v>700</v>
      </c>
      <c r="E909" s="552">
        <v>46374</v>
      </c>
      <c r="F909" s="552">
        <v>46376</v>
      </c>
      <c r="G909" s="1206" t="s">
        <v>298</v>
      </c>
      <c r="H909" s="563">
        <v>4</v>
      </c>
      <c r="I909" s="266">
        <v>4100</v>
      </c>
      <c r="J909" s="252">
        <f>H909*I909</f>
        <v>16400</v>
      </c>
      <c r="K909" s="563">
        <v>4</v>
      </c>
      <c r="L909" s="266">
        <v>3350</v>
      </c>
      <c r="M909" s="781">
        <f>K909*L909</f>
        <v>13400</v>
      </c>
      <c r="N909" s="563">
        <v>4</v>
      </c>
      <c r="O909" s="266">
        <v>3000</v>
      </c>
      <c r="P909" s="265">
        <f>N909*O909</f>
        <v>12000</v>
      </c>
      <c r="Q909" s="563">
        <v>24</v>
      </c>
      <c r="R909" s="1255">
        <v>190</v>
      </c>
      <c r="S909" s="1261">
        <f>Q909*R909</f>
        <v>4560</v>
      </c>
      <c r="T909" s="563">
        <v>24</v>
      </c>
      <c r="U909" s="1255">
        <v>190</v>
      </c>
      <c r="V909" s="1261">
        <f>T909*U909</f>
        <v>4560</v>
      </c>
      <c r="W909" s="563">
        <v>48</v>
      </c>
      <c r="X909" s="1255">
        <v>190</v>
      </c>
      <c r="Y909" s="1261">
        <f>W909*X909</f>
        <v>9120</v>
      </c>
      <c r="Z909" s="563">
        <v>60</v>
      </c>
      <c r="AA909" s="290">
        <v>6</v>
      </c>
      <c r="AB909" s="290">
        <f>Z909*AA909</f>
        <v>360</v>
      </c>
      <c r="AC909" s="290">
        <f>H909+K909+N909+Q909+T909+W909+Z909</f>
        <v>168</v>
      </c>
      <c r="AD909" s="531">
        <f>J909+M909+P909+S909+V909+Y909+AB909</f>
        <v>60400</v>
      </c>
      <c r="AE909" s="1836"/>
      <c r="AF909" s="540">
        <f>J909+M909+P909+S909+V909+Y909+AD909</f>
        <v>120440</v>
      </c>
      <c r="AG909" s="1838"/>
      <c r="AH909" s="312">
        <v>336</v>
      </c>
      <c r="AL909" s="790" t="s">
        <v>2396</v>
      </c>
      <c r="AM909" s="315"/>
      <c r="AN909" s="367"/>
      <c r="AO909" s="315"/>
      <c r="AP909" s="315"/>
      <c r="AQ909" s="315"/>
      <c r="AR909" s="315"/>
      <c r="AS909" s="315"/>
    </row>
    <row r="910" spans="1:55" s="312" customFormat="1" ht="46.5" customHeight="1" x14ac:dyDescent="0.25">
      <c r="A910" s="1255">
        <v>581</v>
      </c>
      <c r="B910" s="261" t="s">
        <v>70</v>
      </c>
      <c r="C910" s="261" t="s">
        <v>99</v>
      </c>
      <c r="D910" s="1469" t="s">
        <v>1607</v>
      </c>
      <c r="E910" s="552">
        <v>46374</v>
      </c>
      <c r="F910" s="552">
        <v>46376</v>
      </c>
      <c r="G910" s="1634" t="s">
        <v>298</v>
      </c>
      <c r="H910" s="564">
        <v>8</v>
      </c>
      <c r="I910" s="572">
        <v>3400</v>
      </c>
      <c r="J910" s="278">
        <f>H910*I910</f>
        <v>27200</v>
      </c>
      <c r="K910" s="564">
        <v>8</v>
      </c>
      <c r="L910" s="572">
        <v>3000</v>
      </c>
      <c r="M910" s="288">
        <f>K910*L910</f>
        <v>24000</v>
      </c>
      <c r="N910" s="564">
        <v>8</v>
      </c>
      <c r="O910" s="572">
        <v>2900</v>
      </c>
      <c r="P910" s="288">
        <f>N910*O910</f>
        <v>23200</v>
      </c>
      <c r="Q910" s="564">
        <v>56</v>
      </c>
      <c r="R910" s="1237">
        <v>190</v>
      </c>
      <c r="S910" s="290">
        <f>Q910*R910</f>
        <v>10640</v>
      </c>
      <c r="T910" s="564">
        <v>56</v>
      </c>
      <c r="U910" s="1237">
        <v>190</v>
      </c>
      <c r="V910" s="290">
        <f>T910*U910</f>
        <v>10640</v>
      </c>
      <c r="W910" s="564">
        <v>112</v>
      </c>
      <c r="X910" s="1237">
        <v>190</v>
      </c>
      <c r="Y910" s="290">
        <f>W910*X910</f>
        <v>21280</v>
      </c>
      <c r="Z910" s="564">
        <v>248</v>
      </c>
      <c r="AA910" s="290">
        <v>6</v>
      </c>
      <c r="AB910" s="290">
        <f>Z910*AA910</f>
        <v>1488</v>
      </c>
      <c r="AC910" s="290">
        <f>H910+K910+N910+Q910+T910+W910+Z910</f>
        <v>496</v>
      </c>
      <c r="AD910" s="531">
        <f>J910+M910+P910+S910+V910+Y910+AB910</f>
        <v>118448</v>
      </c>
      <c r="AE910" s="1836"/>
      <c r="AF910" s="540">
        <f>J910+M910+P910+S910+V910+Y910+AD910</f>
        <v>235408</v>
      </c>
      <c r="AG910" s="1840"/>
      <c r="AH910" s="312">
        <v>336</v>
      </c>
      <c r="AL910" s="790" t="s">
        <v>2396</v>
      </c>
      <c r="AM910" s="315"/>
      <c r="AN910" s="367"/>
      <c r="AO910" s="315"/>
      <c r="AP910" s="315"/>
      <c r="AQ910" s="315"/>
      <c r="AR910" s="315"/>
      <c r="AS910" s="315"/>
    </row>
    <row r="911" spans="1:55" s="1016" customFormat="1" ht="35.25" customHeight="1" x14ac:dyDescent="0.25">
      <c r="A911" s="1255"/>
      <c r="B911" s="1233" t="s">
        <v>915</v>
      </c>
      <c r="C911" s="261"/>
      <c r="D911" s="1706"/>
      <c r="E911" s="1043"/>
      <c r="F911" s="1043"/>
      <c r="G911" s="1596"/>
      <c r="H911" s="324"/>
      <c r="I911" s="301"/>
      <c r="J911" s="276"/>
      <c r="K911" s="324"/>
      <c r="L911" s="301"/>
      <c r="M911" s="276"/>
      <c r="N911" s="324"/>
      <c r="O911" s="301"/>
      <c r="P911" s="276"/>
      <c r="Q911" s="324"/>
      <c r="R911" s="487"/>
      <c r="S911" s="1251"/>
      <c r="T911" s="324"/>
      <c r="U911" s="487"/>
      <c r="V911" s="1251"/>
      <c r="W911" s="324"/>
      <c r="X911" s="487"/>
      <c r="Y911" s="1251"/>
      <c r="Z911" s="324"/>
      <c r="AA911" s="1251"/>
      <c r="AB911" s="1251"/>
      <c r="AC911" s="530"/>
      <c r="AD911" s="531"/>
      <c r="AE911" s="276"/>
      <c r="AJ911" s="934"/>
      <c r="AK911" s="934"/>
      <c r="AL911" s="934"/>
      <c r="AM911" s="934"/>
      <c r="AN911" s="934"/>
      <c r="AO911" s="934"/>
      <c r="AP911" s="934"/>
      <c r="AQ911" s="934"/>
      <c r="AR911" s="934"/>
      <c r="AS911" s="934"/>
      <c r="AT911" s="934"/>
      <c r="AU911" s="934"/>
      <c r="AV911" s="934"/>
      <c r="AW911" s="934"/>
      <c r="AX911" s="934"/>
      <c r="AY911" s="934"/>
      <c r="AZ911" s="934"/>
      <c r="BA911" s="934"/>
      <c r="BB911" s="934"/>
      <c r="BC911" s="934"/>
    </row>
    <row r="912" spans="1:55" s="398" customFormat="1" ht="46.5" customHeight="1" x14ac:dyDescent="0.25">
      <c r="A912" s="1255">
        <v>582</v>
      </c>
      <c r="B912" s="261" t="s">
        <v>71</v>
      </c>
      <c r="C912" s="261" t="s">
        <v>101</v>
      </c>
      <c r="D912" s="1481" t="s">
        <v>443</v>
      </c>
      <c r="E912" s="936">
        <v>46079</v>
      </c>
      <c r="F912" s="936">
        <v>46082</v>
      </c>
      <c r="G912" s="935" t="s">
        <v>2414</v>
      </c>
      <c r="H912" s="564"/>
      <c r="I912" s="572"/>
      <c r="J912" s="278"/>
      <c r="K912" s="564"/>
      <c r="L912" s="572"/>
      <c r="M912" s="265"/>
      <c r="N912" s="564"/>
      <c r="O912" s="572"/>
      <c r="P912" s="288"/>
      <c r="Q912" s="567">
        <v>48</v>
      </c>
      <c r="R912" s="560">
        <v>190</v>
      </c>
      <c r="S912" s="289">
        <f>Q912*R912</f>
        <v>9120</v>
      </c>
      <c r="T912" s="567">
        <v>32</v>
      </c>
      <c r="U912" s="560">
        <v>190</v>
      </c>
      <c r="V912" s="289">
        <f>T912*U912</f>
        <v>6080</v>
      </c>
      <c r="W912" s="567">
        <v>32</v>
      </c>
      <c r="X912" s="560">
        <v>190</v>
      </c>
      <c r="Y912" s="289">
        <f>W912*X912</f>
        <v>6080</v>
      </c>
      <c r="Z912" s="568">
        <v>112</v>
      </c>
      <c r="AA912" s="289">
        <v>6</v>
      </c>
      <c r="AB912" s="289">
        <f>Z912*AA912</f>
        <v>672</v>
      </c>
      <c r="AC912" s="367"/>
      <c r="AD912" s="367"/>
      <c r="AE912" s="561">
        <f>H912+K912+N912+Q912+T912+W912+Z912</f>
        <v>224</v>
      </c>
      <c r="AF912" s="540">
        <f>J912+M912+P912+S912+V912+Y912+AB912</f>
        <v>21952</v>
      </c>
      <c r="AG912" s="1839">
        <f>SUM(AF916:AF917)</f>
        <v>345536</v>
      </c>
      <c r="AH912" s="412"/>
      <c r="AJ912" s="578"/>
      <c r="AK912" s="578"/>
      <c r="AL912" s="578"/>
      <c r="AM912" s="578"/>
      <c r="AN912" s="578"/>
    </row>
    <row r="913" spans="1:56" s="666" customFormat="1" ht="46.5" customHeight="1" x14ac:dyDescent="0.25">
      <c r="A913" s="1255">
        <v>583</v>
      </c>
      <c r="B913" s="261" t="s">
        <v>2415</v>
      </c>
      <c r="C913" s="261" t="s">
        <v>99</v>
      </c>
      <c r="D913" s="1383" t="s">
        <v>1228</v>
      </c>
      <c r="E913" s="936">
        <v>46360</v>
      </c>
      <c r="F913" s="936">
        <v>46362</v>
      </c>
      <c r="G913" s="935" t="s">
        <v>1735</v>
      </c>
      <c r="H913" s="564"/>
      <c r="I913" s="572"/>
      <c r="J913" s="278"/>
      <c r="K913" s="564"/>
      <c r="L913" s="572"/>
      <c r="M913" s="265"/>
      <c r="N913" s="564"/>
      <c r="O913" s="572"/>
      <c r="P913" s="288"/>
      <c r="Q913" s="538">
        <v>66</v>
      </c>
      <c r="R913" s="1255">
        <v>190</v>
      </c>
      <c r="S913" s="1261">
        <f>Q913*R913</f>
        <v>12540</v>
      </c>
      <c r="T913" s="538">
        <v>66</v>
      </c>
      <c r="U913" s="1255">
        <v>190</v>
      </c>
      <c r="V913" s="1261">
        <f>T913*U913</f>
        <v>12540</v>
      </c>
      <c r="W913" s="538">
        <v>66</v>
      </c>
      <c r="X913" s="1255">
        <v>190</v>
      </c>
      <c r="Y913" s="1261">
        <f>W913*X913</f>
        <v>12540</v>
      </c>
      <c r="Z913" s="568">
        <v>198</v>
      </c>
      <c r="AA913" s="1261">
        <v>6</v>
      </c>
      <c r="AB913" s="1261">
        <f>Z913*AA913</f>
        <v>1188</v>
      </c>
      <c r="AC913" s="367"/>
      <c r="AD913" s="367"/>
      <c r="AE913" s="554">
        <f>H913+K913+N913+Q913+T913+W913+Z913</f>
        <v>396</v>
      </c>
      <c r="AF913" s="540">
        <f>J913+M913+P913+S913+V913+Y913+AB913</f>
        <v>38808</v>
      </c>
      <c r="AG913" s="1840"/>
      <c r="AJ913" s="315"/>
      <c r="AK913" s="315"/>
      <c r="AL913" s="315"/>
      <c r="AM913" s="315"/>
      <c r="AN913" s="315"/>
    </row>
    <row r="914" spans="1:56" s="790" customFormat="1" ht="33" customHeight="1" x14ac:dyDescent="0.25">
      <c r="A914" s="1255">
        <v>584</v>
      </c>
      <c r="B914" s="261" t="s">
        <v>174</v>
      </c>
      <c r="C914" s="261" t="s">
        <v>99</v>
      </c>
      <c r="D914" s="1383" t="s">
        <v>1228</v>
      </c>
      <c r="E914" s="936">
        <v>46079</v>
      </c>
      <c r="F914" s="936">
        <v>46082</v>
      </c>
      <c r="G914" s="935" t="s">
        <v>2414</v>
      </c>
      <c r="H914" s="564"/>
      <c r="I914" s="572"/>
      <c r="J914" s="278"/>
      <c r="K914" s="564"/>
      <c r="L914" s="572"/>
      <c r="M914" s="265"/>
      <c r="N914" s="564"/>
      <c r="O914" s="572"/>
      <c r="P914" s="288"/>
      <c r="Q914" s="538">
        <v>112</v>
      </c>
      <c r="R914" s="1255">
        <v>190</v>
      </c>
      <c r="S914" s="1261">
        <f>Q914*R914</f>
        <v>21280</v>
      </c>
      <c r="T914" s="538">
        <v>112</v>
      </c>
      <c r="U914" s="1255">
        <v>190</v>
      </c>
      <c r="V914" s="1261">
        <f>T914*U914</f>
        <v>21280</v>
      </c>
      <c r="W914" s="538">
        <v>112</v>
      </c>
      <c r="X914" s="1255">
        <v>190</v>
      </c>
      <c r="Y914" s="1261">
        <f>W914*X914</f>
        <v>21280</v>
      </c>
      <c r="Z914" s="568">
        <v>336</v>
      </c>
      <c r="AA914" s="1261">
        <v>6</v>
      </c>
      <c r="AB914" s="1261">
        <f>Z914*AA914</f>
        <v>2016</v>
      </c>
      <c r="AC914" s="367"/>
      <c r="AD914" s="367"/>
      <c r="AE914" s="554">
        <f>H914+K914+N914+Q914+T914+W914+Z914</f>
        <v>672</v>
      </c>
      <c r="AF914" s="540">
        <f>J914+M914+P914+S914+V914+Y914+AB914</f>
        <v>65856</v>
      </c>
      <c r="AI914" s="1021"/>
      <c r="AJ914" s="934"/>
      <c r="AK914" s="934"/>
      <c r="AL914" s="934"/>
      <c r="AM914" s="934"/>
      <c r="AN914" s="934"/>
      <c r="AO914" s="934"/>
      <c r="AP914" s="934"/>
      <c r="AQ914" s="934"/>
      <c r="AR914" s="934"/>
      <c r="AS914" s="934"/>
      <c r="AT914" s="934"/>
      <c r="AU914" s="934"/>
      <c r="AV914" s="934"/>
      <c r="AW914" s="934"/>
      <c r="AX914" s="934"/>
      <c r="AY914" s="934"/>
      <c r="AZ914" s="934"/>
      <c r="BA914" s="934"/>
      <c r="BB914" s="934"/>
      <c r="BC914" s="934"/>
      <c r="BD914" s="1031"/>
    </row>
    <row r="915" spans="1:56" s="312" customFormat="1" ht="79.5" customHeight="1" x14ac:dyDescent="0.3">
      <c r="A915" s="1255"/>
      <c r="B915" s="1233" t="s">
        <v>1141</v>
      </c>
      <c r="C915" s="261"/>
      <c r="D915" s="1700"/>
      <c r="E915" s="1043"/>
      <c r="F915" s="1043"/>
      <c r="G915" s="1596"/>
      <c r="H915" s="622"/>
      <c r="I915" s="640"/>
      <c r="J915" s="639"/>
      <c r="K915" s="622"/>
      <c r="L915" s="640"/>
      <c r="M915" s="639"/>
      <c r="N915" s="622"/>
      <c r="O915" s="640"/>
      <c r="P915" s="663"/>
      <c r="Q915" s="622"/>
      <c r="R915" s="487"/>
      <c r="S915" s="1251"/>
      <c r="T915" s="622"/>
      <c r="U915" s="487"/>
      <c r="V915" s="1251"/>
      <c r="W915" s="622"/>
      <c r="X915" s="487"/>
      <c r="Y915" s="1251"/>
      <c r="Z915" s="622"/>
      <c r="AA915" s="1251"/>
      <c r="AB915" s="1251"/>
      <c r="AC915" s="486"/>
      <c r="AD915" s="531"/>
      <c r="AE915" s="639"/>
      <c r="AF915" s="1016"/>
      <c r="AG915" s="532"/>
      <c r="AH915" s="315" t="s">
        <v>2331</v>
      </c>
      <c r="AI915" s="315"/>
      <c r="AJ915" s="315"/>
      <c r="AK915" s="315"/>
      <c r="AL915" s="315"/>
      <c r="AM915" s="315"/>
      <c r="AN915" s="315"/>
    </row>
    <row r="916" spans="1:56" s="312" customFormat="1" ht="58.5" customHeight="1" x14ac:dyDescent="0.3">
      <c r="A916" s="1255">
        <v>585</v>
      </c>
      <c r="B916" s="261" t="s">
        <v>1581</v>
      </c>
      <c r="C916" s="258" t="s">
        <v>101</v>
      </c>
      <c r="D916" s="1545" t="s">
        <v>340</v>
      </c>
      <c r="E916" s="1325">
        <v>46339</v>
      </c>
      <c r="F916" s="1325">
        <v>46341</v>
      </c>
      <c r="G916" s="1635" t="s">
        <v>2166</v>
      </c>
      <c r="H916" s="665">
        <v>8</v>
      </c>
      <c r="I916" s="576">
        <v>4100</v>
      </c>
      <c r="J916" s="259">
        <f>H916*I916</f>
        <v>32800</v>
      </c>
      <c r="K916" s="665">
        <v>8</v>
      </c>
      <c r="L916" s="576">
        <v>3350</v>
      </c>
      <c r="M916" s="781">
        <f>K916*L916</f>
        <v>26800</v>
      </c>
      <c r="N916" s="665">
        <v>16</v>
      </c>
      <c r="O916" s="576">
        <v>3000</v>
      </c>
      <c r="P916" s="781">
        <f>N916*O916</f>
        <v>48000</v>
      </c>
      <c r="Q916" s="665">
        <v>72</v>
      </c>
      <c r="R916" s="560">
        <v>190</v>
      </c>
      <c r="S916" s="289">
        <f>Q916*R916</f>
        <v>13680</v>
      </c>
      <c r="T916" s="665">
        <v>72</v>
      </c>
      <c r="U916" s="560">
        <v>190</v>
      </c>
      <c r="V916" s="289">
        <f>T916*U916</f>
        <v>13680</v>
      </c>
      <c r="W916" s="665">
        <v>144</v>
      </c>
      <c r="X916" s="560">
        <v>190</v>
      </c>
      <c r="Y916" s="289">
        <f>W916*X916</f>
        <v>27360</v>
      </c>
      <c r="Z916" s="665">
        <v>288</v>
      </c>
      <c r="AA916" s="289">
        <v>6</v>
      </c>
      <c r="AB916" s="665">
        <f>Z916*AA916</f>
        <v>1728</v>
      </c>
      <c r="AC916" s="1237">
        <f>H916+K916+N916+Q916+T916+W916+Z916</f>
        <v>608</v>
      </c>
      <c r="AD916" s="531">
        <f>J916+M916+P916+S916+V916+Y916</f>
        <v>162320</v>
      </c>
      <c r="AE916" s="561">
        <f>H916+K916+N916+Q916+T916+W916+Z916</f>
        <v>608</v>
      </c>
      <c r="AF916" s="540">
        <f>J916+M916+P916+S916+V916+Y916+AB916</f>
        <v>164048</v>
      </c>
      <c r="AG916" s="532"/>
      <c r="AH916" s="315" t="s">
        <v>2331</v>
      </c>
      <c r="AI916" s="315"/>
      <c r="AJ916" s="315"/>
      <c r="AK916" s="315"/>
      <c r="AL916" s="315"/>
      <c r="AM916" s="315"/>
      <c r="AN916" s="315"/>
    </row>
    <row r="917" spans="1:56" s="577" customFormat="1" ht="87" customHeight="1" x14ac:dyDescent="0.3">
      <c r="A917" s="1255">
        <v>586</v>
      </c>
      <c r="B917" s="261" t="s">
        <v>1156</v>
      </c>
      <c r="C917" s="880" t="s">
        <v>99</v>
      </c>
      <c r="D917" s="1546" t="s">
        <v>1610</v>
      </c>
      <c r="E917" s="1328">
        <v>46339</v>
      </c>
      <c r="F917" s="1328">
        <v>46341</v>
      </c>
      <c r="G917" s="1636" t="s">
        <v>43</v>
      </c>
      <c r="H917" s="987">
        <v>8</v>
      </c>
      <c r="I917" s="629">
        <v>3400</v>
      </c>
      <c r="J917" s="286">
        <f>H917*I917</f>
        <v>27200</v>
      </c>
      <c r="K917" s="987">
        <v>8</v>
      </c>
      <c r="L917" s="629">
        <v>3000</v>
      </c>
      <c r="M917" s="299">
        <f>K917*L917</f>
        <v>24000</v>
      </c>
      <c r="N917" s="987">
        <v>16</v>
      </c>
      <c r="O917" s="605">
        <v>2900</v>
      </c>
      <c r="P917" s="299">
        <f>N917*O917</f>
        <v>46400</v>
      </c>
      <c r="Q917" s="987">
        <v>107</v>
      </c>
      <c r="R917" s="605">
        <v>190</v>
      </c>
      <c r="S917" s="306">
        <f>Q917*R917</f>
        <v>20330</v>
      </c>
      <c r="T917" s="987">
        <v>107</v>
      </c>
      <c r="U917" s="605">
        <v>190</v>
      </c>
      <c r="V917" s="306">
        <f>T917*U917</f>
        <v>20330</v>
      </c>
      <c r="W917" s="987">
        <v>214</v>
      </c>
      <c r="X917" s="605">
        <v>190</v>
      </c>
      <c r="Y917" s="306">
        <f>W917*X917</f>
        <v>40660</v>
      </c>
      <c r="Z917" s="987">
        <v>428</v>
      </c>
      <c r="AA917" s="306">
        <v>6</v>
      </c>
      <c r="AB917" s="665">
        <f>Z917*AA917</f>
        <v>2568</v>
      </c>
      <c r="AC917" s="1237">
        <f>H917+K917+N917+Q917+T917+W917+Z917</f>
        <v>888</v>
      </c>
      <c r="AD917" s="531">
        <f>J917+M917+P917+S917+V917+Y917+AB917</f>
        <v>181488</v>
      </c>
      <c r="AE917" s="606">
        <f>H917+K917+N917+Q917+T917+W917+Z917</f>
        <v>888</v>
      </c>
      <c r="AF917" s="540">
        <f>J917+M917+P917+S917+V917+Y917+AB917</f>
        <v>181488</v>
      </c>
      <c r="AG917" s="702"/>
      <c r="AH917" s="315" t="s">
        <v>2331</v>
      </c>
      <c r="AI917" s="315"/>
      <c r="AJ917" s="315"/>
      <c r="AK917" s="315"/>
      <c r="AL917" s="315"/>
      <c r="AM917" s="315"/>
      <c r="AN917" s="315"/>
    </row>
    <row r="918" spans="1:56" s="312" customFormat="1" ht="37.5" customHeight="1" x14ac:dyDescent="0.3">
      <c r="A918" s="1255"/>
      <c r="B918" s="1233" t="s">
        <v>861</v>
      </c>
      <c r="C918" s="261"/>
      <c r="D918" s="1744"/>
      <c r="E918" s="1139"/>
      <c r="F918" s="1139"/>
      <c r="G918" s="1637"/>
      <c r="H918" s="581"/>
      <c r="I918" s="266"/>
      <c r="J918" s="252"/>
      <c r="K918" s="581"/>
      <c r="L918" s="266"/>
      <c r="M918" s="265"/>
      <c r="N918" s="581"/>
      <c r="O918" s="1255"/>
      <c r="P918" s="265"/>
      <c r="Q918" s="581"/>
      <c r="R918" s="1255"/>
      <c r="S918" s="1261"/>
      <c r="T918" s="581"/>
      <c r="U918" s="1255"/>
      <c r="V918" s="1261"/>
      <c r="W918" s="581"/>
      <c r="X918" s="1255"/>
      <c r="Y918" s="1261"/>
      <c r="Z918" s="581"/>
      <c r="AA918" s="1261"/>
      <c r="AB918" s="1261"/>
      <c r="AC918" s="554"/>
      <c r="AD918" s="531"/>
      <c r="AE918" s="1020"/>
      <c r="AF918" s="790"/>
      <c r="AG918" s="1335"/>
      <c r="AJ918" s="315"/>
      <c r="AK918" s="315"/>
      <c r="AL918" s="315"/>
      <c r="AM918" s="315"/>
      <c r="AN918" s="315"/>
    </row>
    <row r="919" spans="1:56" s="312" customFormat="1" ht="46.5" customHeight="1" x14ac:dyDescent="0.3">
      <c r="A919" s="287">
        <v>112</v>
      </c>
      <c r="B919" s="1654" t="s">
        <v>1719</v>
      </c>
      <c r="C919" s="1466" t="s">
        <v>101</v>
      </c>
      <c r="D919" s="1404" t="s">
        <v>358</v>
      </c>
      <c r="E919" s="1382">
        <v>46073</v>
      </c>
      <c r="F919" s="1404">
        <v>46075</v>
      </c>
      <c r="G919" s="1382" t="s">
        <v>1718</v>
      </c>
      <c r="H919" s="1424"/>
      <c r="I919" s="1394"/>
      <c r="J919" s="1393"/>
      <c r="K919" s="1424"/>
      <c r="L919" s="1394"/>
      <c r="M919" s="1395"/>
      <c r="N919" s="1424"/>
      <c r="O919" s="1394"/>
      <c r="P919" s="1395"/>
      <c r="Q919" s="1424">
        <v>29</v>
      </c>
      <c r="R919" s="1385">
        <v>190</v>
      </c>
      <c r="S919" s="1386">
        <f>Q919*R919</f>
        <v>5510</v>
      </c>
      <c r="T919" s="1424">
        <v>29</v>
      </c>
      <c r="U919" s="1385">
        <v>190</v>
      </c>
      <c r="V919" s="1386">
        <f>T919*U919</f>
        <v>5510</v>
      </c>
      <c r="W919" s="1424">
        <v>58</v>
      </c>
      <c r="X919" s="1385">
        <v>190</v>
      </c>
      <c r="Y919" s="1386">
        <f>W919*X919</f>
        <v>11020</v>
      </c>
      <c r="Z919" s="1406">
        <v>116</v>
      </c>
      <c r="AA919" s="1386">
        <v>6</v>
      </c>
      <c r="AB919" s="1386">
        <f>Z919*AA919</f>
        <v>696</v>
      </c>
      <c r="AE919" s="539">
        <f>H919+K919+N919+Q919+T919+W919+Z919</f>
        <v>232</v>
      </c>
      <c r="AF919" s="531">
        <f>J919+M919+P919+S919+V919+Y919+AB919</f>
        <v>22736</v>
      </c>
      <c r="AG919" s="1335"/>
      <c r="AJ919" s="315"/>
      <c r="AK919" s="315"/>
      <c r="AL919" s="315"/>
      <c r="AM919" s="315"/>
      <c r="AN919" s="315"/>
    </row>
    <row r="920" spans="1:56" s="312" customFormat="1" ht="46.5" customHeight="1" x14ac:dyDescent="0.3">
      <c r="A920" s="870">
        <v>113</v>
      </c>
      <c r="B920" s="1460" t="s">
        <v>2541</v>
      </c>
      <c r="C920" s="1466" t="s">
        <v>99</v>
      </c>
      <c r="D920" s="1382" t="s">
        <v>1237</v>
      </c>
      <c r="E920" s="1382">
        <v>46073</v>
      </c>
      <c r="F920" s="1404">
        <v>46075</v>
      </c>
      <c r="G920" s="1382" t="s">
        <v>1718</v>
      </c>
      <c r="H920" s="1424"/>
      <c r="I920" s="1394"/>
      <c r="J920" s="1393"/>
      <c r="K920" s="1424"/>
      <c r="L920" s="1394"/>
      <c r="M920" s="1395"/>
      <c r="N920" s="1424"/>
      <c r="O920" s="1394"/>
      <c r="P920" s="1395"/>
      <c r="Q920" s="1424">
        <v>29</v>
      </c>
      <c r="R920" s="1385">
        <v>190</v>
      </c>
      <c r="S920" s="1386">
        <f>Q920*R920</f>
        <v>5510</v>
      </c>
      <c r="T920" s="1424">
        <v>29</v>
      </c>
      <c r="U920" s="1385">
        <v>190</v>
      </c>
      <c r="V920" s="1386">
        <f>T920*U920</f>
        <v>5510</v>
      </c>
      <c r="W920" s="1424">
        <v>58</v>
      </c>
      <c r="X920" s="1385">
        <v>190</v>
      </c>
      <c r="Y920" s="1386">
        <f>W920*X920</f>
        <v>11020</v>
      </c>
      <c r="Z920" s="1406">
        <v>116</v>
      </c>
      <c r="AA920" s="1386">
        <v>6</v>
      </c>
      <c r="AB920" s="1386">
        <f>Z920*AA920</f>
        <v>696</v>
      </c>
      <c r="AE920" s="539">
        <f>H920+K920+N920+Q920+T920+W920+Z920</f>
        <v>232</v>
      </c>
      <c r="AF920" s="531">
        <f>J920+M920+P920+S920+V920+Y920+AB920</f>
        <v>22736</v>
      </c>
      <c r="AG920" s="1335"/>
      <c r="AJ920" s="315"/>
      <c r="AK920" s="315"/>
      <c r="AL920" s="315"/>
      <c r="AM920" s="315"/>
      <c r="AN920" s="315"/>
    </row>
    <row r="921" spans="1:56" s="312" customFormat="1" ht="67.5" customHeight="1" x14ac:dyDescent="0.3">
      <c r="A921" s="287">
        <v>114</v>
      </c>
      <c r="B921" s="1460" t="s">
        <v>256</v>
      </c>
      <c r="C921" s="1466" t="s">
        <v>99</v>
      </c>
      <c r="D921" s="1404" t="s">
        <v>1720</v>
      </c>
      <c r="E921" s="1382">
        <v>46073</v>
      </c>
      <c r="F921" s="1404">
        <v>46075</v>
      </c>
      <c r="G921" s="1382" t="s">
        <v>1718</v>
      </c>
      <c r="H921" s="1655"/>
      <c r="I921" s="1394"/>
      <c r="J921" s="1393"/>
      <c r="K921" s="1424"/>
      <c r="L921" s="1394"/>
      <c r="M921" s="1395"/>
      <c r="N921" s="1424"/>
      <c r="O921" s="1394"/>
      <c r="P921" s="1395"/>
      <c r="Q921" s="1424">
        <v>16</v>
      </c>
      <c r="R921" s="1385">
        <v>190</v>
      </c>
      <c r="S921" s="1385">
        <f>Q921*R921</f>
        <v>3040</v>
      </c>
      <c r="T921" s="1424">
        <v>16</v>
      </c>
      <c r="U921" s="1385">
        <v>190</v>
      </c>
      <c r="V921" s="1385">
        <f>T921*U921</f>
        <v>3040</v>
      </c>
      <c r="W921" s="1424">
        <v>32</v>
      </c>
      <c r="X921" s="1385">
        <v>190</v>
      </c>
      <c r="Y921" s="1385">
        <f>W921*X921</f>
        <v>6080</v>
      </c>
      <c r="Z921" s="1656">
        <v>64</v>
      </c>
      <c r="AA921" s="1386">
        <v>6</v>
      </c>
      <c r="AB921" s="1385">
        <f>Z921*AA921</f>
        <v>384</v>
      </c>
      <c r="AE921" s="539">
        <f>H921+K921+N921+Q921+T921+W921+Z921</f>
        <v>128</v>
      </c>
      <c r="AF921" s="531">
        <f>J921+M921+P921+S921+V921+Y921+AB921</f>
        <v>12544</v>
      </c>
      <c r="AG921" s="1234"/>
      <c r="AJ921" s="315"/>
      <c r="AK921" s="315"/>
      <c r="AL921" s="315"/>
      <c r="AM921" s="315"/>
      <c r="AN921" s="315"/>
    </row>
    <row r="922" spans="1:56" s="1351" customFormat="1" ht="29.25" customHeight="1" x14ac:dyDescent="0.25">
      <c r="A922" s="870">
        <v>115</v>
      </c>
      <c r="B922" s="1379" t="s">
        <v>1513</v>
      </c>
      <c r="C922" s="1380" t="s">
        <v>99</v>
      </c>
      <c r="D922" s="1404" t="s">
        <v>1717</v>
      </c>
      <c r="E922" s="1382">
        <v>46031</v>
      </c>
      <c r="F922" s="1404">
        <v>46033</v>
      </c>
      <c r="G922" s="1382" t="s">
        <v>1718</v>
      </c>
      <c r="H922" s="1406"/>
      <c r="I922" s="1394"/>
      <c r="J922" s="1393"/>
      <c r="K922" s="1406"/>
      <c r="L922" s="1394"/>
      <c r="M922" s="1395"/>
      <c r="N922" s="1406"/>
      <c r="O922" s="1396"/>
      <c r="P922" s="1395"/>
      <c r="Q922" s="1424">
        <v>20</v>
      </c>
      <c r="R922" s="1385">
        <v>190</v>
      </c>
      <c r="S922" s="1386">
        <f>Q922*R922</f>
        <v>3800</v>
      </c>
      <c r="T922" s="1424">
        <v>20</v>
      </c>
      <c r="U922" s="1385">
        <v>190</v>
      </c>
      <c r="V922" s="1386">
        <f>T922*U922</f>
        <v>3800</v>
      </c>
      <c r="W922" s="1424">
        <v>40</v>
      </c>
      <c r="X922" s="1385">
        <v>190</v>
      </c>
      <c r="Y922" s="1386">
        <f>W922*X922</f>
        <v>7600</v>
      </c>
      <c r="Z922" s="1413">
        <v>80</v>
      </c>
      <c r="AA922" s="1385">
        <v>6</v>
      </c>
      <c r="AB922" s="1386">
        <f>Z922*AA922</f>
        <v>480</v>
      </c>
      <c r="AE922" s="554">
        <f>H922+K922+N922+Q922+T922+W922+Z922</f>
        <v>160</v>
      </c>
      <c r="AF922" s="540">
        <f>J922+M922+P922+S922+V922+Y922+AB922</f>
        <v>15680</v>
      </c>
      <c r="AG922" s="1360"/>
      <c r="AH922" s="1360"/>
      <c r="AI922" s="1360"/>
      <c r="AJ922" s="1360"/>
      <c r="AK922" s="1360"/>
    </row>
    <row r="923" spans="1:56" s="312" customFormat="1" ht="60.75" customHeight="1" x14ac:dyDescent="0.25">
      <c r="A923" s="1255">
        <v>587</v>
      </c>
      <c r="B923" s="261" t="s">
        <v>1113</v>
      </c>
      <c r="C923" s="277" t="s">
        <v>104</v>
      </c>
      <c r="D923" s="1458" t="s">
        <v>1237</v>
      </c>
      <c r="E923" s="1205">
        <v>46318</v>
      </c>
      <c r="F923" s="1205">
        <v>46320</v>
      </c>
      <c r="G923" s="1638" t="s">
        <v>1512</v>
      </c>
      <c r="H923" s="538"/>
      <c r="I923" s="266"/>
      <c r="J923" s="252"/>
      <c r="K923" s="538"/>
      <c r="L923" s="266"/>
      <c r="M923" s="265"/>
      <c r="N923" s="538"/>
      <c r="O923" s="570"/>
      <c r="P923" s="265"/>
      <c r="Q923" s="538">
        <v>40</v>
      </c>
      <c r="R923" s="1255">
        <v>190</v>
      </c>
      <c r="S923" s="1261">
        <f t="shared" ref="S923:S929" si="365">Q923*R923</f>
        <v>7600</v>
      </c>
      <c r="T923" s="538">
        <v>40</v>
      </c>
      <c r="U923" s="1255">
        <v>190</v>
      </c>
      <c r="V923" s="1261">
        <f t="shared" ref="V923:V929" si="366">T923*U923</f>
        <v>7600</v>
      </c>
      <c r="W923" s="538">
        <v>80</v>
      </c>
      <c r="X923" s="1255">
        <v>190</v>
      </c>
      <c r="Y923" s="1261">
        <f t="shared" ref="Y923:Y929" si="367">W923*X923</f>
        <v>15200</v>
      </c>
      <c r="Z923" s="563">
        <v>160</v>
      </c>
      <c r="AA923" s="1255">
        <v>6</v>
      </c>
      <c r="AB923" s="665">
        <f t="shared" ref="AB923:AB929" si="368">Z923*AA923</f>
        <v>960</v>
      </c>
      <c r="AC923" s="1255">
        <f t="shared" ref="AC923:AC929" si="369">Q923+T923+W923+Z923</f>
        <v>320</v>
      </c>
      <c r="AD923" s="531">
        <f>S923+V923+Y923+AB923</f>
        <v>31360</v>
      </c>
      <c r="AE923" s="539">
        <f t="shared" ref="AE923:AE929" si="370">J923+M923+P923+S923+V923+Y923+AB923</f>
        <v>31360</v>
      </c>
      <c r="AF923" s="540">
        <f t="shared" ref="AF923:AF929" si="371">L923+O923+R923+U923+X923+AA923+AD923</f>
        <v>31936</v>
      </c>
      <c r="AG923" s="939"/>
      <c r="AJ923" s="315"/>
      <c r="AK923" s="315"/>
      <c r="AL923" s="315"/>
      <c r="AM923" s="315"/>
      <c r="AN923" s="315"/>
    </row>
    <row r="924" spans="1:56" ht="82.5" customHeight="1" x14ac:dyDescent="0.25">
      <c r="A924" s="1255">
        <v>588</v>
      </c>
      <c r="B924" s="261" t="s">
        <v>1515</v>
      </c>
      <c r="C924" s="277" t="s">
        <v>104</v>
      </c>
      <c r="D924" s="1745" t="s">
        <v>1724</v>
      </c>
      <c r="E924" s="1205">
        <v>46332</v>
      </c>
      <c r="F924" s="1205">
        <v>46334</v>
      </c>
      <c r="G924" s="1638" t="s">
        <v>748</v>
      </c>
      <c r="H924" s="556"/>
      <c r="I924" s="572"/>
      <c r="J924" s="278"/>
      <c r="K924" s="556"/>
      <c r="L924" s="572"/>
      <c r="M924" s="299"/>
      <c r="N924" s="556"/>
      <c r="O924" s="565"/>
      <c r="P924" s="288"/>
      <c r="Q924" s="556">
        <v>40</v>
      </c>
      <c r="R924" s="1237">
        <v>190</v>
      </c>
      <c r="S924" s="290">
        <f t="shared" si="365"/>
        <v>7600</v>
      </c>
      <c r="T924" s="556">
        <v>40</v>
      </c>
      <c r="U924" s="1237">
        <v>190</v>
      </c>
      <c r="V924" s="290">
        <f t="shared" si="366"/>
        <v>7600</v>
      </c>
      <c r="W924" s="556">
        <v>80</v>
      </c>
      <c r="X924" s="1237">
        <v>190</v>
      </c>
      <c r="Y924" s="290">
        <f t="shared" si="367"/>
        <v>15200</v>
      </c>
      <c r="Z924" s="564">
        <v>160</v>
      </c>
      <c r="AA924" s="1237">
        <v>6</v>
      </c>
      <c r="AB924" s="665">
        <f t="shared" si="368"/>
        <v>960</v>
      </c>
      <c r="AC924" s="1237">
        <f t="shared" si="369"/>
        <v>320</v>
      </c>
      <c r="AD924" s="531">
        <f>S924+V924+Y924+AB924</f>
        <v>31360</v>
      </c>
      <c r="AE924" s="483">
        <f t="shared" si="370"/>
        <v>31360</v>
      </c>
      <c r="AF924" s="531">
        <f t="shared" si="371"/>
        <v>31936</v>
      </c>
    </row>
    <row r="925" spans="1:56" ht="63.75" customHeight="1" x14ac:dyDescent="0.25">
      <c r="A925" s="1255">
        <v>589</v>
      </c>
      <c r="B925" s="261" t="s">
        <v>1516</v>
      </c>
      <c r="C925" s="277" t="s">
        <v>104</v>
      </c>
      <c r="D925" s="1745" t="s">
        <v>1725</v>
      </c>
      <c r="E925" s="1205">
        <v>46367</v>
      </c>
      <c r="F925" s="1205">
        <v>46369</v>
      </c>
      <c r="G925" s="1638" t="s">
        <v>1718</v>
      </c>
      <c r="H925" s="538"/>
      <c r="I925" s="572"/>
      <c r="J925" s="278"/>
      <c r="K925" s="556"/>
      <c r="L925" s="572"/>
      <c r="M925" s="288"/>
      <c r="N925" s="556"/>
      <c r="O925" s="565"/>
      <c r="P925" s="288"/>
      <c r="Q925" s="556">
        <v>36</v>
      </c>
      <c r="R925" s="1237">
        <v>190</v>
      </c>
      <c r="S925" s="290">
        <f t="shared" si="365"/>
        <v>6840</v>
      </c>
      <c r="T925" s="556">
        <v>36</v>
      </c>
      <c r="U925" s="1237">
        <v>190</v>
      </c>
      <c r="V925" s="290">
        <f t="shared" si="366"/>
        <v>6840</v>
      </c>
      <c r="W925" s="556">
        <v>72</v>
      </c>
      <c r="X925" s="1237">
        <v>190</v>
      </c>
      <c r="Y925" s="290">
        <f t="shared" si="367"/>
        <v>13680</v>
      </c>
      <c r="Z925" s="564">
        <v>144</v>
      </c>
      <c r="AA925" s="1237">
        <v>6</v>
      </c>
      <c r="AB925" s="665">
        <f t="shared" si="368"/>
        <v>864</v>
      </c>
      <c r="AC925" s="1237">
        <f t="shared" si="369"/>
        <v>288</v>
      </c>
      <c r="AD925" s="531">
        <f>S925+V925+Y925+AC925</f>
        <v>27648</v>
      </c>
      <c r="AE925" s="483">
        <f t="shared" si="370"/>
        <v>28224</v>
      </c>
      <c r="AF925" s="531">
        <f t="shared" si="371"/>
        <v>28224</v>
      </c>
    </row>
    <row r="926" spans="1:56" ht="63.75" customHeight="1" x14ac:dyDescent="0.25">
      <c r="A926" s="1255">
        <v>590</v>
      </c>
      <c r="B926" s="261" t="s">
        <v>1721</v>
      </c>
      <c r="C926" s="42" t="s">
        <v>99</v>
      </c>
      <c r="D926" s="1547" t="s">
        <v>1722</v>
      </c>
      <c r="E926" s="571">
        <v>46107</v>
      </c>
      <c r="F926" s="571">
        <v>46109</v>
      </c>
      <c r="G926" s="1638" t="s">
        <v>1718</v>
      </c>
      <c r="H926" s="505"/>
      <c r="I926" s="266"/>
      <c r="J926" s="252"/>
      <c r="K926" s="538"/>
      <c r="L926" s="266"/>
      <c r="M926" s="265"/>
      <c r="N926" s="538"/>
      <c r="O926" s="266"/>
      <c r="P926" s="265"/>
      <c r="Q926" s="538">
        <v>20</v>
      </c>
      <c r="R926" s="1255">
        <v>190</v>
      </c>
      <c r="S926" s="1261">
        <f t="shared" si="365"/>
        <v>3800</v>
      </c>
      <c r="T926" s="538">
        <v>20</v>
      </c>
      <c r="U926" s="1255">
        <v>190</v>
      </c>
      <c r="V926" s="1261">
        <f t="shared" si="366"/>
        <v>3800</v>
      </c>
      <c r="W926" s="538">
        <v>40</v>
      </c>
      <c r="X926" s="1255">
        <v>190</v>
      </c>
      <c r="Y926" s="1261">
        <f t="shared" si="367"/>
        <v>7600</v>
      </c>
      <c r="Z926" s="563">
        <v>80</v>
      </c>
      <c r="AA926" s="1261">
        <v>6</v>
      </c>
      <c r="AB926" s="665">
        <f t="shared" si="368"/>
        <v>480</v>
      </c>
      <c r="AC926" s="1261">
        <f t="shared" si="369"/>
        <v>160</v>
      </c>
      <c r="AD926" s="531">
        <f>S926+V926+Y926+AB926</f>
        <v>15680</v>
      </c>
      <c r="AE926" s="554">
        <f t="shared" si="370"/>
        <v>15680</v>
      </c>
      <c r="AF926" s="540">
        <f t="shared" si="371"/>
        <v>16256</v>
      </c>
    </row>
    <row r="927" spans="1:56" s="312" customFormat="1" ht="73.5" customHeight="1" x14ac:dyDescent="0.25">
      <c r="A927" s="1255">
        <v>591</v>
      </c>
      <c r="B927" s="261" t="s">
        <v>1723</v>
      </c>
      <c r="C927" s="277" t="s">
        <v>101</v>
      </c>
      <c r="D927" s="1547" t="s">
        <v>358</v>
      </c>
      <c r="E927" s="936">
        <v>46128</v>
      </c>
      <c r="F927" s="936">
        <v>46130</v>
      </c>
      <c r="G927" s="1638" t="s">
        <v>1718</v>
      </c>
      <c r="H927" s="538"/>
      <c r="I927" s="266"/>
      <c r="J927" s="252"/>
      <c r="K927" s="538"/>
      <c r="L927" s="266"/>
      <c r="M927" s="265"/>
      <c r="N927" s="538"/>
      <c r="O927" s="266"/>
      <c r="P927" s="265"/>
      <c r="Q927" s="538">
        <v>16</v>
      </c>
      <c r="R927" s="1255">
        <v>190</v>
      </c>
      <c r="S927" s="1261">
        <f t="shared" si="365"/>
        <v>3040</v>
      </c>
      <c r="T927" s="538">
        <v>16</v>
      </c>
      <c r="U927" s="1255">
        <v>190</v>
      </c>
      <c r="V927" s="1261">
        <f t="shared" si="366"/>
        <v>3040</v>
      </c>
      <c r="W927" s="538">
        <v>32</v>
      </c>
      <c r="X927" s="1255">
        <v>190</v>
      </c>
      <c r="Y927" s="1261">
        <f t="shared" si="367"/>
        <v>6080</v>
      </c>
      <c r="Z927" s="563">
        <v>64</v>
      </c>
      <c r="AA927" s="1261">
        <v>6</v>
      </c>
      <c r="AB927" s="665">
        <f t="shared" si="368"/>
        <v>384</v>
      </c>
      <c r="AC927" s="1261">
        <f t="shared" si="369"/>
        <v>128</v>
      </c>
      <c r="AD927" s="531">
        <f>S927+V927+Y927+AB927</f>
        <v>12544</v>
      </c>
      <c r="AE927" s="554">
        <f t="shared" si="370"/>
        <v>12544</v>
      </c>
      <c r="AF927" s="540">
        <f t="shared" si="371"/>
        <v>13120</v>
      </c>
      <c r="AG927" s="937"/>
      <c r="AH927" s="790" t="s">
        <v>2235</v>
      </c>
      <c r="AI927" s="315"/>
      <c r="AJ927" s="315"/>
      <c r="AK927" s="315"/>
      <c r="AL927" s="315"/>
      <c r="AM927" s="315"/>
      <c r="AN927" s="315"/>
      <c r="AO927" s="315"/>
      <c r="AP927" s="315"/>
      <c r="AQ927" s="315"/>
      <c r="AR927" s="315"/>
      <c r="AS927" s="315"/>
      <c r="AT927" s="315"/>
      <c r="AU927" s="315"/>
      <c r="AV927" s="315"/>
      <c r="AW927" s="315"/>
      <c r="AX927" s="315"/>
      <c r="AY927" s="315"/>
      <c r="AZ927" s="315"/>
      <c r="BA927" s="315"/>
    </row>
    <row r="928" spans="1:56" ht="63.75" customHeight="1" x14ac:dyDescent="0.25">
      <c r="A928" s="1255">
        <v>592</v>
      </c>
      <c r="B928" s="261" t="s">
        <v>1511</v>
      </c>
      <c r="C928" s="277" t="s">
        <v>101</v>
      </c>
      <c r="D928" s="1547" t="s">
        <v>358</v>
      </c>
      <c r="E928" s="936">
        <v>46186</v>
      </c>
      <c r="F928" s="936">
        <v>46187</v>
      </c>
      <c r="G928" s="1638" t="s">
        <v>1718</v>
      </c>
      <c r="H928" s="505"/>
      <c r="I928" s="266"/>
      <c r="J928" s="252"/>
      <c r="K928" s="538"/>
      <c r="L928" s="266"/>
      <c r="M928" s="265"/>
      <c r="N928" s="538"/>
      <c r="O928" s="266"/>
      <c r="P928" s="265"/>
      <c r="Q928" s="538">
        <v>16</v>
      </c>
      <c r="R928" s="1255">
        <v>190</v>
      </c>
      <c r="S928" s="1261">
        <f t="shared" si="365"/>
        <v>3040</v>
      </c>
      <c r="T928" s="538">
        <v>16</v>
      </c>
      <c r="U928" s="1255">
        <v>190</v>
      </c>
      <c r="V928" s="1261">
        <f t="shared" si="366"/>
        <v>3040</v>
      </c>
      <c r="W928" s="538">
        <v>32</v>
      </c>
      <c r="X928" s="1255">
        <v>190</v>
      </c>
      <c r="Y928" s="1261">
        <f t="shared" si="367"/>
        <v>6080</v>
      </c>
      <c r="Z928" s="563">
        <v>64</v>
      </c>
      <c r="AA928" s="1261">
        <v>6</v>
      </c>
      <c r="AB928" s="665">
        <f t="shared" si="368"/>
        <v>384</v>
      </c>
      <c r="AC928" s="1261">
        <f t="shared" si="369"/>
        <v>128</v>
      </c>
      <c r="AD928" s="531">
        <f>S928+V928+Y928+AB928</f>
        <v>12544</v>
      </c>
      <c r="AE928" s="554">
        <f t="shared" si="370"/>
        <v>12544</v>
      </c>
      <c r="AF928" s="540">
        <f t="shared" si="371"/>
        <v>13120</v>
      </c>
    </row>
    <row r="929" spans="1:56" s="934" customFormat="1" ht="30.75" customHeight="1" x14ac:dyDescent="0.25">
      <c r="A929" s="1255">
        <v>593</v>
      </c>
      <c r="B929" s="261" t="s">
        <v>1514</v>
      </c>
      <c r="C929" s="277" t="s">
        <v>104</v>
      </c>
      <c r="D929" s="1458" t="s">
        <v>1237</v>
      </c>
      <c r="E929" s="936">
        <v>46283</v>
      </c>
      <c r="F929" s="936">
        <v>46285</v>
      </c>
      <c r="G929" s="1638" t="s">
        <v>323</v>
      </c>
      <c r="H929" s="538"/>
      <c r="I929" s="266"/>
      <c r="J929" s="252"/>
      <c r="K929" s="538"/>
      <c r="L929" s="266"/>
      <c r="M929" s="781"/>
      <c r="N929" s="538"/>
      <c r="O929" s="570"/>
      <c r="P929" s="265"/>
      <c r="Q929" s="538">
        <v>40</v>
      </c>
      <c r="R929" s="1255">
        <v>190</v>
      </c>
      <c r="S929" s="1261">
        <f t="shared" si="365"/>
        <v>7600</v>
      </c>
      <c r="T929" s="538">
        <v>40</v>
      </c>
      <c r="U929" s="1255">
        <v>190</v>
      </c>
      <c r="V929" s="1261">
        <f t="shared" si="366"/>
        <v>7600</v>
      </c>
      <c r="W929" s="538">
        <v>80</v>
      </c>
      <c r="X929" s="1255">
        <v>190</v>
      </c>
      <c r="Y929" s="1261">
        <f t="shared" si="367"/>
        <v>15200</v>
      </c>
      <c r="Z929" s="538">
        <v>160</v>
      </c>
      <c r="AA929" s="1261">
        <v>6</v>
      </c>
      <c r="AB929" s="665">
        <f t="shared" si="368"/>
        <v>960</v>
      </c>
      <c r="AC929" s="1261">
        <f t="shared" si="369"/>
        <v>320</v>
      </c>
      <c r="AD929" s="531">
        <f>S929+V929+Y929+AB929</f>
        <v>31360</v>
      </c>
      <c r="AE929" s="554">
        <f t="shared" si="370"/>
        <v>31360</v>
      </c>
      <c r="AF929" s="540">
        <f t="shared" si="371"/>
        <v>31936</v>
      </c>
    </row>
    <row r="930" spans="1:56" s="790" customFormat="1" ht="72" customHeight="1" x14ac:dyDescent="0.25">
      <c r="A930" s="1343" t="s">
        <v>2616</v>
      </c>
      <c r="B930" s="1360"/>
      <c r="C930" s="1360"/>
      <c r="D930" s="1746"/>
      <c r="E930" s="1360"/>
      <c r="F930" s="1360"/>
      <c r="G930" s="1360"/>
      <c r="H930" s="1360"/>
      <c r="I930" s="1360"/>
      <c r="J930" s="1360"/>
      <c r="K930" s="1360"/>
      <c r="L930" s="1360"/>
      <c r="M930" s="1360"/>
      <c r="N930" s="1360"/>
      <c r="O930" s="1360"/>
      <c r="P930" s="1360"/>
      <c r="Q930" s="1360"/>
      <c r="R930" s="1360"/>
      <c r="S930" s="1360"/>
      <c r="T930" s="1360"/>
      <c r="U930" s="1360"/>
      <c r="V930" s="1360"/>
      <c r="W930" s="1360"/>
      <c r="X930" s="1360"/>
      <c r="Y930" s="1360"/>
      <c r="Z930" s="1360"/>
      <c r="AA930" s="1360"/>
      <c r="AB930" s="1360"/>
      <c r="AC930" s="1360"/>
      <c r="AD930" s="1360"/>
      <c r="AE930" s="1360"/>
      <c r="AF930" s="1360"/>
      <c r="AI930" s="1021"/>
      <c r="AJ930" s="934"/>
      <c r="AK930" s="934"/>
      <c r="AL930" s="934"/>
      <c r="AM930" s="934"/>
      <c r="AN930" s="934"/>
      <c r="AO930" s="934"/>
      <c r="AP930" s="934"/>
      <c r="AQ930" s="934"/>
      <c r="AR930" s="934"/>
      <c r="AS930" s="934"/>
      <c r="AT930" s="934"/>
      <c r="AU930" s="934"/>
      <c r="AV930" s="934"/>
      <c r="AW930" s="934"/>
      <c r="AX930" s="934"/>
      <c r="AY930" s="934"/>
      <c r="AZ930" s="934"/>
      <c r="BA930" s="934"/>
      <c r="BB930" s="934"/>
      <c r="BC930" s="934"/>
      <c r="BD930" s="1031"/>
    </row>
    <row r="931" spans="1:56" s="790" customFormat="1" ht="46.5" customHeight="1" x14ac:dyDescent="0.25">
      <c r="A931" s="280">
        <v>111</v>
      </c>
      <c r="B931" s="1409" t="s">
        <v>1741</v>
      </c>
      <c r="C931" s="1425" t="s">
        <v>102</v>
      </c>
      <c r="D931" s="1481" t="s">
        <v>1571</v>
      </c>
      <c r="E931" s="1541">
        <v>46054</v>
      </c>
      <c r="F931" s="1428">
        <v>46054</v>
      </c>
      <c r="G931" s="1481" t="s">
        <v>1544</v>
      </c>
      <c r="H931" s="1413"/>
      <c r="I931" s="1411"/>
      <c r="J931" s="1482"/>
      <c r="K931" s="1413"/>
      <c r="L931" s="1411"/>
      <c r="M931" s="1412"/>
      <c r="N931" s="1413"/>
      <c r="O931" s="1414"/>
      <c r="P931" s="1412"/>
      <c r="Q931" s="1413">
        <v>6</v>
      </c>
      <c r="R931" s="1411">
        <v>190</v>
      </c>
      <c r="S931" s="1482">
        <f t="shared" ref="S931:S936" si="372">Q931*R931</f>
        <v>1140</v>
      </c>
      <c r="T931" s="1413">
        <v>6</v>
      </c>
      <c r="U931" s="1411">
        <v>190</v>
      </c>
      <c r="V931" s="1482">
        <v>1140</v>
      </c>
      <c r="W931" s="1413">
        <v>6</v>
      </c>
      <c r="X931" s="1411">
        <v>190</v>
      </c>
      <c r="Y931" s="1482">
        <v>1140</v>
      </c>
      <c r="Z931" s="1448">
        <v>24</v>
      </c>
      <c r="AA931" s="1414">
        <v>6</v>
      </c>
      <c r="AB931" s="1412">
        <f t="shared" ref="AB931:AB936" si="373">Z931*AA931</f>
        <v>144</v>
      </c>
      <c r="AC931" s="312"/>
      <c r="AD931" s="312"/>
      <c r="AE931" s="561">
        <f>Q931+T931+W931+Z931</f>
        <v>42</v>
      </c>
      <c r="AF931" s="540">
        <f>S931+V931+Y931+AB931</f>
        <v>3564</v>
      </c>
      <c r="AG931" s="934"/>
      <c r="AH931" s="934"/>
      <c r="AI931" s="934"/>
      <c r="AJ931" s="934"/>
      <c r="AK931" s="934"/>
      <c r="AL931" s="934"/>
      <c r="AM931" s="934"/>
      <c r="AN931" s="934"/>
      <c r="AO931" s="934"/>
      <c r="AP931" s="934"/>
      <c r="AQ931" s="934"/>
      <c r="AR931" s="934"/>
      <c r="AS931" s="934"/>
      <c r="AT931" s="934"/>
      <c r="AU931" s="934"/>
      <c r="AV931" s="934"/>
      <c r="AW931" s="934"/>
      <c r="AX931" s="934"/>
      <c r="AY931" s="934"/>
      <c r="AZ931" s="934"/>
      <c r="BA931" s="934"/>
      <c r="BB931" s="934"/>
      <c r="BC931" s="934"/>
      <c r="BD931" s="1031"/>
    </row>
    <row r="932" spans="1:56" s="790" customFormat="1" ht="72" customHeight="1" x14ac:dyDescent="0.25">
      <c r="A932" s="1255">
        <v>594</v>
      </c>
      <c r="B932" s="230" t="s">
        <v>1572</v>
      </c>
      <c r="C932" s="261" t="s">
        <v>102</v>
      </c>
      <c r="D932" s="1383" t="s">
        <v>1571</v>
      </c>
      <c r="E932" s="571">
        <v>46094</v>
      </c>
      <c r="F932" s="571">
        <v>46094</v>
      </c>
      <c r="G932" s="267" t="s">
        <v>301</v>
      </c>
      <c r="H932" s="563"/>
      <c r="I932" s="266"/>
      <c r="J932" s="252"/>
      <c r="K932" s="563"/>
      <c r="L932" s="266"/>
      <c r="M932" s="265"/>
      <c r="N932" s="563"/>
      <c r="O932" s="570"/>
      <c r="P932" s="265"/>
      <c r="Q932" s="563">
        <v>6</v>
      </c>
      <c r="R932" s="266">
        <v>190</v>
      </c>
      <c r="S932" s="252">
        <f t="shared" si="372"/>
        <v>1140</v>
      </c>
      <c r="T932" s="563">
        <v>6</v>
      </c>
      <c r="U932" s="266">
        <v>190</v>
      </c>
      <c r="V932" s="252">
        <f>T932*U932</f>
        <v>1140</v>
      </c>
      <c r="W932" s="563">
        <v>6</v>
      </c>
      <c r="X932" s="266">
        <v>190</v>
      </c>
      <c r="Y932" s="252">
        <f>W932*X932</f>
        <v>1140</v>
      </c>
      <c r="Z932" s="538">
        <v>24</v>
      </c>
      <c r="AA932" s="570">
        <v>6</v>
      </c>
      <c r="AB932" s="265">
        <f t="shared" si="373"/>
        <v>144</v>
      </c>
      <c r="AC932" s="561">
        <v>42</v>
      </c>
      <c r="AD932" s="782">
        <f>S932+V932+Y932+AB932</f>
        <v>3564</v>
      </c>
      <c r="AE932" s="554">
        <f>Q932+T932+W932+Z932</f>
        <v>42</v>
      </c>
      <c r="AF932" s="540">
        <f>S932+V932+Y932+AB932</f>
        <v>3564</v>
      </c>
      <c r="AI932" s="1021"/>
      <c r="AJ932" s="934"/>
      <c r="AK932" s="934"/>
      <c r="AL932" s="934"/>
      <c r="AM932" s="934"/>
      <c r="AN932" s="934"/>
      <c r="AO932" s="934"/>
      <c r="AP932" s="934"/>
      <c r="AQ932" s="934"/>
      <c r="AR932" s="934"/>
      <c r="AS932" s="934"/>
      <c r="AT932" s="934"/>
      <c r="AU932" s="934"/>
      <c r="AV932" s="934"/>
      <c r="AW932" s="934"/>
      <c r="AX932" s="934"/>
      <c r="AY932" s="934"/>
      <c r="AZ932" s="934"/>
      <c r="BA932" s="934"/>
      <c r="BB932" s="934"/>
      <c r="BC932" s="934"/>
      <c r="BD932" s="1031"/>
    </row>
    <row r="933" spans="1:56" s="790" customFormat="1" ht="46.5" customHeight="1" x14ac:dyDescent="0.25">
      <c r="A933" s="1255">
        <v>595</v>
      </c>
      <c r="B933" s="1239" t="s">
        <v>1742</v>
      </c>
      <c r="C933" s="1239" t="s">
        <v>102</v>
      </c>
      <c r="D933" s="1698" t="s">
        <v>1571</v>
      </c>
      <c r="E933" s="1054">
        <v>46102</v>
      </c>
      <c r="F933" s="941">
        <v>46102</v>
      </c>
      <c r="G933" s="598" t="s">
        <v>1743</v>
      </c>
      <c r="H933" s="568"/>
      <c r="I933" s="576"/>
      <c r="J933" s="259"/>
      <c r="K933" s="568"/>
      <c r="L933" s="576"/>
      <c r="M933" s="781"/>
      <c r="N933" s="568"/>
      <c r="O933" s="573"/>
      <c r="P933" s="781"/>
      <c r="Q933" s="568">
        <v>6</v>
      </c>
      <c r="R933" s="576">
        <v>190</v>
      </c>
      <c r="S933" s="259">
        <f t="shared" si="372"/>
        <v>1140</v>
      </c>
      <c r="T933" s="568">
        <v>6</v>
      </c>
      <c r="U933" s="576">
        <v>190</v>
      </c>
      <c r="V933" s="259">
        <v>1140</v>
      </c>
      <c r="W933" s="568">
        <v>6</v>
      </c>
      <c r="X933" s="576">
        <v>190</v>
      </c>
      <c r="Y933" s="259">
        <v>1140</v>
      </c>
      <c r="Z933" s="538">
        <v>24</v>
      </c>
      <c r="AA933" s="573">
        <v>6</v>
      </c>
      <c r="AB933" s="781">
        <f t="shared" si="373"/>
        <v>144</v>
      </c>
      <c r="AC933" s="561">
        <f>Q933+T933+W933+Z933</f>
        <v>42</v>
      </c>
      <c r="AD933" s="782">
        <f>S933+V933+Y933+AB933</f>
        <v>3564</v>
      </c>
      <c r="AE933" s="1137"/>
      <c r="AF933" s="1004" t="s">
        <v>1709</v>
      </c>
      <c r="AG933" s="934"/>
      <c r="AH933" s="934"/>
      <c r="AI933" s="934"/>
      <c r="AJ933" s="934"/>
      <c r="AK933" s="934"/>
      <c r="AL933" s="934"/>
      <c r="AM933" s="934"/>
      <c r="AN933" s="934"/>
      <c r="AO933" s="934"/>
      <c r="AP933" s="934"/>
      <c r="AQ933" s="934"/>
      <c r="AR933" s="934"/>
      <c r="AS933" s="934"/>
      <c r="AT933" s="934"/>
      <c r="AU933" s="934"/>
      <c r="AV933" s="934"/>
      <c r="AW933" s="934"/>
      <c r="AX933" s="934"/>
      <c r="AY933" s="934"/>
      <c r="AZ933" s="934"/>
      <c r="BA933" s="934"/>
      <c r="BB933" s="934"/>
      <c r="BC933" s="934"/>
      <c r="BD933" s="1031"/>
    </row>
    <row r="934" spans="1:56" s="790" customFormat="1" ht="65.25" customHeight="1" x14ac:dyDescent="0.25">
      <c r="A934" s="1255">
        <v>596</v>
      </c>
      <c r="B934" s="261" t="s">
        <v>2236</v>
      </c>
      <c r="C934" s="261" t="s">
        <v>102</v>
      </c>
      <c r="D934" s="1690" t="s">
        <v>1571</v>
      </c>
      <c r="E934" s="1056">
        <v>46108</v>
      </c>
      <c r="F934" s="1056">
        <v>46109</v>
      </c>
      <c r="G934" s="569" t="s">
        <v>1573</v>
      </c>
      <c r="H934" s="563"/>
      <c r="I934" s="266"/>
      <c r="J934" s="252"/>
      <c r="K934" s="563"/>
      <c r="L934" s="266"/>
      <c r="M934" s="265"/>
      <c r="N934" s="563"/>
      <c r="O934" s="570"/>
      <c r="P934" s="265"/>
      <c r="Q934" s="563">
        <v>6</v>
      </c>
      <c r="R934" s="266">
        <v>190</v>
      </c>
      <c r="S934" s="252">
        <f t="shared" si="372"/>
        <v>1140</v>
      </c>
      <c r="T934" s="563">
        <v>6</v>
      </c>
      <c r="U934" s="266">
        <v>190</v>
      </c>
      <c r="V934" s="252">
        <f>T934*U934</f>
        <v>1140</v>
      </c>
      <c r="W934" s="563">
        <v>6</v>
      </c>
      <c r="X934" s="266">
        <v>190</v>
      </c>
      <c r="Y934" s="252">
        <f>W934*X934</f>
        <v>1140</v>
      </c>
      <c r="Z934" s="538">
        <v>24</v>
      </c>
      <c r="AA934" s="570">
        <v>6</v>
      </c>
      <c r="AB934" s="265">
        <f t="shared" si="373"/>
        <v>144</v>
      </c>
      <c r="AC934" s="554">
        <f>Q934+T934+W934+Z934</f>
        <v>42</v>
      </c>
      <c r="AD934" s="540">
        <f>S934+V934+Y934+AB934</f>
        <v>3564</v>
      </c>
      <c r="AE934" s="1137"/>
      <c r="AF934" s="1004"/>
      <c r="AI934" s="1021"/>
      <c r="AJ934" s="934"/>
      <c r="AK934" s="934"/>
      <c r="AL934" s="934"/>
      <c r="AM934" s="934"/>
      <c r="AN934" s="934"/>
      <c r="AO934" s="934"/>
      <c r="AP934" s="934"/>
      <c r="AQ934" s="934"/>
      <c r="AR934" s="934"/>
      <c r="AS934" s="934"/>
      <c r="AT934" s="934"/>
      <c r="AU934" s="934"/>
      <c r="AV934" s="934"/>
      <c r="AW934" s="934"/>
      <c r="AX934" s="934"/>
      <c r="AY934" s="934"/>
      <c r="AZ934" s="934"/>
      <c r="BA934" s="934"/>
      <c r="BB934" s="934"/>
      <c r="BC934" s="934"/>
      <c r="BD934" s="1031"/>
    </row>
    <row r="935" spans="1:56" s="790" customFormat="1" ht="69.75" customHeight="1" x14ac:dyDescent="0.25">
      <c r="A935" s="1255">
        <v>597</v>
      </c>
      <c r="B935" s="261" t="s">
        <v>2237</v>
      </c>
      <c r="C935" s="261" t="s">
        <v>102</v>
      </c>
      <c r="D935" s="1690" t="s">
        <v>1571</v>
      </c>
      <c r="E935" s="1056">
        <v>46313</v>
      </c>
      <c r="F935" s="1056">
        <v>46313</v>
      </c>
      <c r="G935" s="569" t="s">
        <v>2201</v>
      </c>
      <c r="H935" s="563"/>
      <c r="I935" s="266"/>
      <c r="J935" s="252"/>
      <c r="K935" s="563"/>
      <c r="L935" s="266"/>
      <c r="M935" s="265"/>
      <c r="N935" s="563"/>
      <c r="O935" s="570"/>
      <c r="P935" s="265"/>
      <c r="Q935" s="563">
        <v>6</v>
      </c>
      <c r="R935" s="266">
        <v>190</v>
      </c>
      <c r="S935" s="252">
        <f t="shared" si="372"/>
        <v>1140</v>
      </c>
      <c r="T935" s="563">
        <v>6</v>
      </c>
      <c r="U935" s="266">
        <v>190</v>
      </c>
      <c r="V935" s="252">
        <f>T935*U935</f>
        <v>1140</v>
      </c>
      <c r="W935" s="563">
        <v>6</v>
      </c>
      <c r="X935" s="266">
        <v>190</v>
      </c>
      <c r="Y935" s="252">
        <f>W935*X935</f>
        <v>1140</v>
      </c>
      <c r="Z935" s="538">
        <v>24</v>
      </c>
      <c r="AA935" s="570">
        <v>6</v>
      </c>
      <c r="AB935" s="265">
        <f t="shared" si="373"/>
        <v>144</v>
      </c>
      <c r="AC935" s="554">
        <f>Q935+T935+W935+Z935</f>
        <v>42</v>
      </c>
      <c r="AD935" s="540">
        <f>S935+V935+Y935+AB935</f>
        <v>3564</v>
      </c>
      <c r="AE935" s="1137"/>
      <c r="AF935" s="1004"/>
      <c r="AI935" s="1021"/>
      <c r="AJ935" s="934"/>
      <c r="AK935" s="934"/>
      <c r="AL935" s="934"/>
      <c r="AM935" s="934"/>
      <c r="AN935" s="934"/>
      <c r="AO935" s="934"/>
      <c r="AP935" s="934"/>
      <c r="AQ935" s="934"/>
      <c r="AR935" s="934"/>
      <c r="AS935" s="934"/>
      <c r="AT935" s="934"/>
      <c r="AU935" s="934"/>
      <c r="AV935" s="934"/>
      <c r="AW935" s="934"/>
      <c r="AX935" s="934"/>
      <c r="AY935" s="934"/>
      <c r="AZ935" s="934"/>
      <c r="BA935" s="934"/>
      <c r="BB935" s="934"/>
      <c r="BC935" s="934"/>
      <c r="BD935" s="1031"/>
    </row>
    <row r="936" spans="1:56" s="790" customFormat="1" ht="46.5" customHeight="1" x14ac:dyDescent="0.25">
      <c r="A936" s="1255">
        <v>598</v>
      </c>
      <c r="B936" s="261" t="s">
        <v>1744</v>
      </c>
      <c r="C936" s="261" t="s">
        <v>102</v>
      </c>
      <c r="D936" s="1690" t="s">
        <v>1571</v>
      </c>
      <c r="E936" s="1056">
        <v>46109</v>
      </c>
      <c r="F936" s="1056">
        <v>46110</v>
      </c>
      <c r="G936" s="569" t="s">
        <v>1573</v>
      </c>
      <c r="H936" s="563"/>
      <c r="I936" s="266"/>
      <c r="J936" s="252"/>
      <c r="K936" s="563"/>
      <c r="L936" s="266"/>
      <c r="M936" s="265"/>
      <c r="N936" s="563"/>
      <c r="O936" s="570"/>
      <c r="P936" s="265"/>
      <c r="Q936" s="563">
        <v>6</v>
      </c>
      <c r="R936" s="266">
        <v>190</v>
      </c>
      <c r="S936" s="252">
        <f t="shared" si="372"/>
        <v>1140</v>
      </c>
      <c r="T936" s="563">
        <v>6</v>
      </c>
      <c r="U936" s="266">
        <v>190</v>
      </c>
      <c r="V936" s="252">
        <f>T936*U936</f>
        <v>1140</v>
      </c>
      <c r="W936" s="563">
        <v>6</v>
      </c>
      <c r="X936" s="266">
        <v>190</v>
      </c>
      <c r="Y936" s="252">
        <f>W936*X936</f>
        <v>1140</v>
      </c>
      <c r="Z936" s="538">
        <v>24</v>
      </c>
      <c r="AA936" s="570">
        <v>6</v>
      </c>
      <c r="AB936" s="265">
        <f t="shared" si="373"/>
        <v>144</v>
      </c>
      <c r="AC936" s="554">
        <f>Q936+T936+W936+Z936</f>
        <v>42</v>
      </c>
      <c r="AD936" s="540">
        <f>S936+V936+Y936+AB936</f>
        <v>3564</v>
      </c>
      <c r="AE936" s="1137"/>
      <c r="AF936" s="1004"/>
      <c r="AG936" s="934"/>
      <c r="AH936" s="934"/>
      <c r="AI936" s="934"/>
      <c r="AJ936" s="934"/>
      <c r="AK936" s="934"/>
      <c r="AL936" s="934"/>
      <c r="AM936" s="934"/>
      <c r="AN936" s="934"/>
      <c r="AO936" s="934"/>
      <c r="AP936" s="934"/>
      <c r="AQ936" s="934"/>
      <c r="AR936" s="934"/>
      <c r="AS936" s="934"/>
      <c r="AT936" s="934"/>
      <c r="AU936" s="934"/>
      <c r="AV936" s="934"/>
      <c r="AW936" s="934"/>
      <c r="AX936" s="934"/>
      <c r="AY936" s="934"/>
      <c r="AZ936" s="934"/>
      <c r="BA936" s="934"/>
      <c r="BB936" s="934"/>
      <c r="BC936" s="934"/>
      <c r="BD936" s="1031"/>
    </row>
    <row r="937" spans="1:56" s="1010" customFormat="1" ht="26.25" customHeight="1" x14ac:dyDescent="0.25">
      <c r="A937" s="705"/>
      <c r="B937" s="995" t="s">
        <v>892</v>
      </c>
      <c r="C937" s="481"/>
      <c r="D937" s="1747"/>
      <c r="E937" s="1142"/>
      <c r="F937" s="1142"/>
      <c r="G937" s="1639"/>
      <c r="H937" s="667"/>
      <c r="I937" s="524"/>
      <c r="J937" s="652"/>
      <c r="K937" s="667"/>
      <c r="L937" s="524"/>
      <c r="M937" s="525"/>
      <c r="N937" s="667"/>
      <c r="O937" s="591"/>
      <c r="P937" s="525"/>
      <c r="Q937" s="667"/>
      <c r="R937" s="591"/>
      <c r="S937" s="587"/>
      <c r="T937" s="667"/>
      <c r="U937" s="591"/>
      <c r="V937" s="587"/>
      <c r="W937" s="667"/>
      <c r="X937" s="591"/>
      <c r="Y937" s="587"/>
      <c r="Z937" s="667"/>
      <c r="AA937" s="587"/>
      <c r="AB937" s="587"/>
      <c r="AC937" s="606"/>
      <c r="AD937" s="540"/>
      <c r="AE937" s="1015"/>
      <c r="AF937" s="934"/>
      <c r="AJ937" s="934"/>
      <c r="AK937" s="934"/>
      <c r="AL937" s="934"/>
      <c r="AM937" s="934"/>
      <c r="AN937" s="934"/>
      <c r="AO937" s="934"/>
      <c r="AP937" s="934"/>
      <c r="AQ937" s="934"/>
      <c r="AR937" s="934"/>
      <c r="AS937" s="934"/>
      <c r="AT937" s="934"/>
      <c r="AU937" s="934"/>
      <c r="AV937" s="934"/>
      <c r="AW937" s="934"/>
      <c r="AX937" s="934"/>
      <c r="AY937" s="934"/>
      <c r="AZ937" s="934"/>
      <c r="BA937" s="934"/>
      <c r="BB937" s="934"/>
      <c r="BC937" s="934"/>
    </row>
    <row r="938" spans="1:56" s="398" customFormat="1" ht="79.5" customHeight="1" x14ac:dyDescent="0.3">
      <c r="A938" s="1255">
        <v>599</v>
      </c>
      <c r="B938" s="261" t="s">
        <v>2590</v>
      </c>
      <c r="C938" s="261" t="s">
        <v>99</v>
      </c>
      <c r="D938" s="1690" t="s">
        <v>1634</v>
      </c>
      <c r="E938" s="1056">
        <v>46298</v>
      </c>
      <c r="F938" s="953">
        <v>46298</v>
      </c>
      <c r="G938" s="569" t="s">
        <v>1145</v>
      </c>
      <c r="H938" s="581">
        <v>1</v>
      </c>
      <c r="I938" s="266">
        <v>3400</v>
      </c>
      <c r="J938" s="252">
        <f t="shared" ref="J938:J944" si="374">H938*I938</f>
        <v>3400</v>
      </c>
      <c r="K938" s="581">
        <v>1</v>
      </c>
      <c r="L938" s="266">
        <v>3000</v>
      </c>
      <c r="M938" s="265">
        <f t="shared" ref="M938:M944" si="375">K938*L938</f>
        <v>3000</v>
      </c>
      <c r="N938" s="581">
        <v>1</v>
      </c>
      <c r="O938" s="1255">
        <v>2900</v>
      </c>
      <c r="P938" s="265">
        <f t="shared" ref="P938:P944" si="376">N938*O938</f>
        <v>2900</v>
      </c>
      <c r="Q938" s="563">
        <v>71</v>
      </c>
      <c r="R938" s="266">
        <v>190</v>
      </c>
      <c r="S938" s="252">
        <f t="shared" ref="S938:S944" si="377">Q938*R938</f>
        <v>13490</v>
      </c>
      <c r="T938" s="563">
        <v>71</v>
      </c>
      <c r="U938" s="266">
        <v>190</v>
      </c>
      <c r="V938" s="252">
        <f t="shared" ref="V938:V944" si="378">T938*U938</f>
        <v>13490</v>
      </c>
      <c r="W938" s="563">
        <v>142</v>
      </c>
      <c r="X938" s="266">
        <v>190</v>
      </c>
      <c r="Y938" s="252">
        <f t="shared" ref="Y938:Y944" si="379">W938*X938</f>
        <v>26980</v>
      </c>
      <c r="Z938" s="538">
        <v>302</v>
      </c>
      <c r="AA938" s="570">
        <v>6</v>
      </c>
      <c r="AB938" s="265">
        <f t="shared" ref="AB938:AB944" si="380">Z938*AA938</f>
        <v>1812</v>
      </c>
      <c r="AC938" s="1250">
        <f t="shared" ref="AC938:AC944" si="381">H938+K938+N938+Q938+T938+W938+Z938</f>
        <v>589</v>
      </c>
      <c r="AD938" s="885">
        <f t="shared" ref="AD938:AD944" si="382">J938+M938+P938+S938+V938+Y938+AB938</f>
        <v>65072</v>
      </c>
      <c r="AE938" s="1085"/>
      <c r="AF938" s="790"/>
      <c r="AG938" s="911"/>
      <c r="AH938" s="315"/>
      <c r="AI938" s="315"/>
      <c r="AJ938" s="315"/>
      <c r="AK938" s="315"/>
      <c r="AL938" s="315"/>
      <c r="AM938" s="315"/>
      <c r="AN938" s="315"/>
      <c r="AO938" s="315"/>
      <c r="AP938" s="315"/>
    </row>
    <row r="939" spans="1:56" s="790" customFormat="1" ht="84" customHeight="1" x14ac:dyDescent="0.25">
      <c r="A939" s="1255">
        <v>600</v>
      </c>
      <c r="B939" s="1138" t="s">
        <v>2591</v>
      </c>
      <c r="C939" s="261" t="s">
        <v>101</v>
      </c>
      <c r="D939" s="1744" t="s">
        <v>340</v>
      </c>
      <c r="E939" s="1139">
        <v>46299</v>
      </c>
      <c r="F939" s="1139">
        <v>46299</v>
      </c>
      <c r="G939" s="1637" t="s">
        <v>2592</v>
      </c>
      <c r="H939" s="581">
        <v>1</v>
      </c>
      <c r="I939" s="266">
        <v>4100</v>
      </c>
      <c r="J939" s="252">
        <f t="shared" si="374"/>
        <v>4100</v>
      </c>
      <c r="K939" s="581">
        <v>1</v>
      </c>
      <c r="L939" s="266">
        <v>3350</v>
      </c>
      <c r="M939" s="265">
        <f t="shared" si="375"/>
        <v>3350</v>
      </c>
      <c r="N939" s="581">
        <v>1</v>
      </c>
      <c r="O939" s="1255">
        <v>3000</v>
      </c>
      <c r="P939" s="265">
        <f t="shared" si="376"/>
        <v>3000</v>
      </c>
      <c r="Q939" s="581">
        <v>13</v>
      </c>
      <c r="R939" s="1255">
        <v>190</v>
      </c>
      <c r="S939" s="1261">
        <f t="shared" si="377"/>
        <v>2470</v>
      </c>
      <c r="T939" s="581">
        <v>13</v>
      </c>
      <c r="U939" s="1255">
        <v>190</v>
      </c>
      <c r="V939" s="1261">
        <f t="shared" si="378"/>
        <v>2470</v>
      </c>
      <c r="W939" s="581">
        <v>26</v>
      </c>
      <c r="X939" s="1255">
        <v>190</v>
      </c>
      <c r="Y939" s="1261">
        <f t="shared" si="379"/>
        <v>4940</v>
      </c>
      <c r="Z939" s="581">
        <v>58</v>
      </c>
      <c r="AA939" s="1261">
        <v>6</v>
      </c>
      <c r="AB939" s="1261">
        <f t="shared" si="380"/>
        <v>348</v>
      </c>
      <c r="AC939" s="1250">
        <f t="shared" si="381"/>
        <v>113</v>
      </c>
      <c r="AD939" s="885">
        <f t="shared" si="382"/>
        <v>20678</v>
      </c>
      <c r="AE939" s="1044"/>
      <c r="AF939" s="934"/>
      <c r="AI939" s="1021"/>
      <c r="AJ939" s="934"/>
      <c r="AK939" s="934"/>
      <c r="AL939" s="934"/>
      <c r="AM939" s="934"/>
      <c r="AN939" s="934"/>
      <c r="AO939" s="934"/>
      <c r="AP939" s="934"/>
      <c r="AQ939" s="934"/>
      <c r="AR939" s="934"/>
      <c r="AS939" s="934"/>
      <c r="AT939" s="934"/>
      <c r="AU939" s="934"/>
      <c r="AV939" s="934"/>
      <c r="AW939" s="934"/>
      <c r="AX939" s="934"/>
      <c r="AY939" s="934"/>
      <c r="AZ939" s="934"/>
      <c r="BA939" s="934"/>
      <c r="BB939" s="934"/>
      <c r="BC939" s="934"/>
      <c r="BD939" s="1031"/>
    </row>
    <row r="940" spans="1:56" s="1016" customFormat="1" ht="28.5" customHeight="1" x14ac:dyDescent="0.25">
      <c r="A940" s="1255">
        <v>601</v>
      </c>
      <c r="B940" s="261" t="s">
        <v>1631</v>
      </c>
      <c r="C940" s="261" t="s">
        <v>102</v>
      </c>
      <c r="D940" s="1690" t="s">
        <v>1632</v>
      </c>
      <c r="E940" s="1056">
        <v>46123</v>
      </c>
      <c r="F940" s="953">
        <v>46124</v>
      </c>
      <c r="G940" s="569" t="s">
        <v>2583</v>
      </c>
      <c r="H940" s="581">
        <v>3</v>
      </c>
      <c r="I940" s="266">
        <v>3400</v>
      </c>
      <c r="J940" s="252">
        <f t="shared" si="374"/>
        <v>10200</v>
      </c>
      <c r="K940" s="581">
        <v>3</v>
      </c>
      <c r="L940" s="266">
        <v>3000</v>
      </c>
      <c r="M940" s="265">
        <f t="shared" si="375"/>
        <v>9000</v>
      </c>
      <c r="N940" s="581">
        <v>3</v>
      </c>
      <c r="O940" s="1255">
        <v>2900</v>
      </c>
      <c r="P940" s="265">
        <f t="shared" si="376"/>
        <v>8700</v>
      </c>
      <c r="Q940" s="563">
        <v>130</v>
      </c>
      <c r="R940" s="266">
        <v>190</v>
      </c>
      <c r="S940" s="252">
        <f t="shared" si="377"/>
        <v>24700</v>
      </c>
      <c r="T940" s="563">
        <v>130</v>
      </c>
      <c r="U940" s="266">
        <v>190</v>
      </c>
      <c r="V940" s="252">
        <f t="shared" si="378"/>
        <v>24700</v>
      </c>
      <c r="W940" s="563">
        <v>260</v>
      </c>
      <c r="X940" s="266">
        <v>190</v>
      </c>
      <c r="Y940" s="252">
        <f t="shared" si="379"/>
        <v>49400</v>
      </c>
      <c r="Z940" s="538">
        <v>547</v>
      </c>
      <c r="AA940" s="570">
        <v>6</v>
      </c>
      <c r="AB940" s="265">
        <f t="shared" si="380"/>
        <v>3282</v>
      </c>
      <c r="AC940" s="1250">
        <f t="shared" si="381"/>
        <v>1076</v>
      </c>
      <c r="AD940" s="885">
        <f t="shared" si="382"/>
        <v>129982</v>
      </c>
      <c r="AE940" s="1085"/>
      <c r="AF940" s="790"/>
      <c r="AJ940" s="934"/>
      <c r="AK940" s="934"/>
      <c r="AL940" s="934"/>
      <c r="AM940" s="934"/>
      <c r="AN940" s="934"/>
      <c r="AO940" s="934"/>
      <c r="AP940" s="934"/>
      <c r="AQ940" s="934"/>
      <c r="AR940" s="934"/>
      <c r="AS940" s="934"/>
      <c r="AT940" s="934"/>
      <c r="AU940" s="934"/>
      <c r="AV940" s="934"/>
      <c r="AW940" s="934"/>
      <c r="AX940" s="934"/>
      <c r="AY940" s="934"/>
      <c r="AZ940" s="934"/>
      <c r="BA940" s="934"/>
      <c r="BB940" s="934"/>
      <c r="BC940" s="934"/>
    </row>
    <row r="941" spans="1:56" s="1023" customFormat="1" ht="46.5" customHeight="1" x14ac:dyDescent="0.25">
      <c r="A941" s="1255">
        <v>602</v>
      </c>
      <c r="B941" s="1138" t="s">
        <v>2588</v>
      </c>
      <c r="C941" s="261" t="s">
        <v>99</v>
      </c>
      <c r="D941" s="1744" t="s">
        <v>1634</v>
      </c>
      <c r="E941" s="1139">
        <v>46276</v>
      </c>
      <c r="F941" s="1139">
        <v>46277</v>
      </c>
      <c r="G941" s="1637" t="s">
        <v>2589</v>
      </c>
      <c r="H941" s="581">
        <v>3</v>
      </c>
      <c r="I941" s="266">
        <v>3400</v>
      </c>
      <c r="J941" s="252">
        <f t="shared" si="374"/>
        <v>10200</v>
      </c>
      <c r="K941" s="581">
        <v>2</v>
      </c>
      <c r="L941" s="266">
        <v>3000</v>
      </c>
      <c r="M941" s="265">
        <f t="shared" si="375"/>
        <v>6000</v>
      </c>
      <c r="N941" s="581">
        <v>2</v>
      </c>
      <c r="O941" s="1255">
        <v>2900</v>
      </c>
      <c r="P941" s="265">
        <f t="shared" si="376"/>
        <v>5800</v>
      </c>
      <c r="Q941" s="581">
        <v>98</v>
      </c>
      <c r="R941" s="1255">
        <v>190</v>
      </c>
      <c r="S941" s="1261">
        <f t="shared" si="377"/>
        <v>18620</v>
      </c>
      <c r="T941" s="581">
        <v>98</v>
      </c>
      <c r="U941" s="1255">
        <v>190</v>
      </c>
      <c r="V941" s="1261">
        <f t="shared" si="378"/>
        <v>18620</v>
      </c>
      <c r="W941" s="581">
        <v>196</v>
      </c>
      <c r="X941" s="1255">
        <v>190</v>
      </c>
      <c r="Y941" s="1261">
        <f t="shared" si="379"/>
        <v>37240</v>
      </c>
      <c r="Z941" s="581">
        <v>413</v>
      </c>
      <c r="AA941" s="1261">
        <v>6</v>
      </c>
      <c r="AB941" s="1261">
        <f t="shared" si="380"/>
        <v>2478</v>
      </c>
      <c r="AC941" s="558">
        <f t="shared" si="381"/>
        <v>812</v>
      </c>
      <c r="AD941" s="540">
        <f t="shared" si="382"/>
        <v>98958</v>
      </c>
      <c r="AE941" s="1044"/>
      <c r="AF941" s="934"/>
      <c r="AJ941" s="934"/>
      <c r="AK941" s="934"/>
      <c r="AL941" s="934"/>
      <c r="AM941" s="934"/>
      <c r="AN941" s="934"/>
      <c r="AO941" s="934"/>
      <c r="AP941" s="934"/>
      <c r="AQ941" s="934"/>
      <c r="AR941" s="934"/>
      <c r="AS941" s="934"/>
      <c r="AT941" s="934"/>
      <c r="AU941" s="934"/>
      <c r="AV941" s="934"/>
      <c r="AW941" s="934"/>
      <c r="AX941" s="934"/>
      <c r="AY941" s="934"/>
      <c r="AZ941" s="934"/>
      <c r="BA941" s="934"/>
      <c r="BB941" s="934"/>
      <c r="BC941" s="934"/>
    </row>
    <row r="942" spans="1:56" s="934" customFormat="1" ht="38.25" customHeight="1" x14ac:dyDescent="0.25">
      <c r="A942" s="1255">
        <v>603</v>
      </c>
      <c r="B942" s="261" t="s">
        <v>2585</v>
      </c>
      <c r="C942" s="261" t="s">
        <v>102</v>
      </c>
      <c r="D942" s="1690" t="s">
        <v>1633</v>
      </c>
      <c r="E942" s="1056">
        <v>46129</v>
      </c>
      <c r="F942" s="953">
        <v>46130</v>
      </c>
      <c r="G942" s="569" t="s">
        <v>301</v>
      </c>
      <c r="H942" s="581">
        <v>2</v>
      </c>
      <c r="I942" s="266">
        <v>3400</v>
      </c>
      <c r="J942" s="252">
        <f t="shared" si="374"/>
        <v>6800</v>
      </c>
      <c r="K942" s="581">
        <v>2</v>
      </c>
      <c r="L942" s="266">
        <v>3000</v>
      </c>
      <c r="M942" s="265">
        <f t="shared" si="375"/>
        <v>6000</v>
      </c>
      <c r="N942" s="581">
        <v>2</v>
      </c>
      <c r="O942" s="1255">
        <v>2900</v>
      </c>
      <c r="P942" s="265">
        <f t="shared" si="376"/>
        <v>5800</v>
      </c>
      <c r="Q942" s="563">
        <v>71</v>
      </c>
      <c r="R942" s="266">
        <v>190</v>
      </c>
      <c r="S942" s="252">
        <f t="shared" si="377"/>
        <v>13490</v>
      </c>
      <c r="T942" s="563">
        <v>71</v>
      </c>
      <c r="U942" s="266">
        <v>190</v>
      </c>
      <c r="V942" s="252">
        <f t="shared" si="378"/>
        <v>13490</v>
      </c>
      <c r="W942" s="563">
        <v>142</v>
      </c>
      <c r="X942" s="266">
        <v>190</v>
      </c>
      <c r="Y942" s="252">
        <f t="shared" si="379"/>
        <v>26980</v>
      </c>
      <c r="Z942" s="538">
        <v>302</v>
      </c>
      <c r="AA942" s="570">
        <v>6</v>
      </c>
      <c r="AB942" s="265">
        <f t="shared" si="380"/>
        <v>1812</v>
      </c>
      <c r="AC942" s="1250">
        <f t="shared" si="381"/>
        <v>592</v>
      </c>
      <c r="AD942" s="885">
        <f t="shared" si="382"/>
        <v>74372</v>
      </c>
      <c r="AE942" s="1085"/>
      <c r="AF942" s="790"/>
    </row>
    <row r="943" spans="1:56" ht="33.75" customHeight="1" x14ac:dyDescent="0.25">
      <c r="A943" s="1255">
        <v>604</v>
      </c>
      <c r="B943" s="261" t="s">
        <v>2586</v>
      </c>
      <c r="C943" s="261" t="s">
        <v>102</v>
      </c>
      <c r="D943" s="1690" t="s">
        <v>2587</v>
      </c>
      <c r="E943" s="1056">
        <v>46158</v>
      </c>
      <c r="F943" s="953">
        <v>46159</v>
      </c>
      <c r="G943" s="569" t="s">
        <v>1031</v>
      </c>
      <c r="H943" s="581">
        <v>3</v>
      </c>
      <c r="I943" s="266">
        <v>3400</v>
      </c>
      <c r="J943" s="252">
        <f t="shared" si="374"/>
        <v>10200</v>
      </c>
      <c r="K943" s="581">
        <v>2</v>
      </c>
      <c r="L943" s="266">
        <v>3000</v>
      </c>
      <c r="M943" s="265">
        <f t="shared" si="375"/>
        <v>6000</v>
      </c>
      <c r="N943" s="581">
        <v>2</v>
      </c>
      <c r="O943" s="1255">
        <v>2900</v>
      </c>
      <c r="P943" s="265">
        <f t="shared" si="376"/>
        <v>5800</v>
      </c>
      <c r="Q943" s="563">
        <v>98</v>
      </c>
      <c r="R943" s="266">
        <v>190</v>
      </c>
      <c r="S943" s="252">
        <f t="shared" si="377"/>
        <v>18620</v>
      </c>
      <c r="T943" s="563">
        <v>98</v>
      </c>
      <c r="U943" s="266">
        <v>190</v>
      </c>
      <c r="V943" s="252">
        <f t="shared" si="378"/>
        <v>18620</v>
      </c>
      <c r="W943" s="563">
        <v>196</v>
      </c>
      <c r="X943" s="266">
        <v>190</v>
      </c>
      <c r="Y943" s="252">
        <f t="shared" si="379"/>
        <v>37240</v>
      </c>
      <c r="Z943" s="538">
        <v>416</v>
      </c>
      <c r="AA943" s="570">
        <v>6</v>
      </c>
      <c r="AB943" s="265">
        <f t="shared" si="380"/>
        <v>2496</v>
      </c>
      <c r="AC943" s="1250">
        <f t="shared" si="381"/>
        <v>815</v>
      </c>
      <c r="AD943" s="885">
        <f t="shared" si="382"/>
        <v>98976</v>
      </c>
      <c r="AE943" s="1085"/>
      <c r="AF943" s="790"/>
    </row>
    <row r="944" spans="1:56" s="1016" customFormat="1" ht="27" customHeight="1" x14ac:dyDescent="0.25">
      <c r="A944" s="1255">
        <v>605</v>
      </c>
      <c r="B944" s="1138" t="s">
        <v>71</v>
      </c>
      <c r="C944" s="261" t="s">
        <v>101</v>
      </c>
      <c r="D944" s="1744" t="s">
        <v>340</v>
      </c>
      <c r="E944" s="1139">
        <v>46278</v>
      </c>
      <c r="F944" s="1139">
        <v>46278</v>
      </c>
      <c r="G944" s="1637" t="s">
        <v>2589</v>
      </c>
      <c r="H944" s="581">
        <v>2</v>
      </c>
      <c r="I944" s="266">
        <v>4100</v>
      </c>
      <c r="J944" s="252">
        <f t="shared" si="374"/>
        <v>8200</v>
      </c>
      <c r="K944" s="581">
        <v>2</v>
      </c>
      <c r="L944" s="266">
        <v>3350</v>
      </c>
      <c r="M944" s="265">
        <f t="shared" si="375"/>
        <v>6700</v>
      </c>
      <c r="N944" s="581">
        <v>2</v>
      </c>
      <c r="O944" s="1255">
        <v>3000</v>
      </c>
      <c r="P944" s="265">
        <f t="shared" si="376"/>
        <v>6000</v>
      </c>
      <c r="Q944" s="581">
        <v>32</v>
      </c>
      <c r="R944" s="1255">
        <v>190</v>
      </c>
      <c r="S944" s="1261">
        <f t="shared" si="377"/>
        <v>6080</v>
      </c>
      <c r="T944" s="581">
        <v>32</v>
      </c>
      <c r="U944" s="1255">
        <v>190</v>
      </c>
      <c r="V944" s="1261">
        <f t="shared" si="378"/>
        <v>6080</v>
      </c>
      <c r="W944" s="581">
        <v>64</v>
      </c>
      <c r="X944" s="1255">
        <v>190</v>
      </c>
      <c r="Y944" s="1261">
        <f t="shared" si="379"/>
        <v>12160</v>
      </c>
      <c r="Z944" s="581">
        <v>134</v>
      </c>
      <c r="AA944" s="1261">
        <v>6</v>
      </c>
      <c r="AB944" s="1261">
        <f t="shared" si="380"/>
        <v>804</v>
      </c>
      <c r="AC944" s="558">
        <f t="shared" si="381"/>
        <v>268</v>
      </c>
      <c r="AD944" s="540">
        <f t="shared" si="382"/>
        <v>46024</v>
      </c>
      <c r="AE944" s="1044"/>
      <c r="AF944" s="934"/>
      <c r="AJ944" s="934"/>
      <c r="AK944" s="934"/>
      <c r="AL944" s="934"/>
      <c r="AM944" s="934"/>
      <c r="AN944" s="934"/>
      <c r="AO944" s="934"/>
      <c r="AP944" s="934"/>
      <c r="AQ944" s="934"/>
      <c r="AR944" s="934"/>
      <c r="AS944" s="934"/>
      <c r="AT944" s="934"/>
      <c r="AU944" s="934"/>
      <c r="AV944" s="934"/>
      <c r="AW944" s="934"/>
      <c r="AX944" s="934"/>
      <c r="AY944" s="934"/>
      <c r="AZ944" s="934"/>
      <c r="BA944" s="934"/>
      <c r="BB944" s="934"/>
      <c r="BC944" s="934"/>
    </row>
    <row r="945" spans="1:55" ht="20.25" customHeight="1" x14ac:dyDescent="0.25">
      <c r="A945" s="1032"/>
      <c r="B945" s="1240" t="s">
        <v>1417</v>
      </c>
      <c r="C945" s="945"/>
      <c r="D945" s="1702"/>
      <c r="E945" s="1034"/>
      <c r="F945" s="1034"/>
      <c r="G945" s="1567"/>
      <c r="H945" s="624"/>
      <c r="I945" s="522"/>
      <c r="J945" s="523"/>
      <c r="K945" s="624"/>
      <c r="L945" s="522"/>
      <c r="M945" s="527"/>
      <c r="N945" s="624"/>
      <c r="O945" s="528"/>
      <c r="P945" s="527"/>
      <c r="Q945" s="624"/>
      <c r="R945" s="528"/>
      <c r="S945" s="529"/>
      <c r="T945" s="624"/>
      <c r="U945" s="528"/>
      <c r="V945" s="529"/>
      <c r="W945" s="624"/>
      <c r="X945" s="528"/>
      <c r="Y945" s="529"/>
      <c r="Z945" s="521"/>
      <c r="AA945" s="529"/>
      <c r="AB945" s="529"/>
      <c r="AC945" s="530"/>
      <c r="AD945" s="531"/>
      <c r="AE945" s="1048"/>
      <c r="AF945" s="1010"/>
    </row>
    <row r="946" spans="1:55" ht="84.75" customHeight="1" x14ac:dyDescent="0.25">
      <c r="A946" s="870">
        <v>47</v>
      </c>
      <c r="B946" s="1379" t="s">
        <v>2606</v>
      </c>
      <c r="C946" s="1442" t="s">
        <v>99</v>
      </c>
      <c r="D946" s="1383" t="s">
        <v>1546</v>
      </c>
      <c r="E946" s="1382">
        <v>46332</v>
      </c>
      <c r="F946" s="1382">
        <v>46334</v>
      </c>
      <c r="G946" s="1381" t="s">
        <v>1145</v>
      </c>
      <c r="H946" s="1472"/>
      <c r="I946" s="1394"/>
      <c r="J946" s="1393"/>
      <c r="K946" s="1472"/>
      <c r="L946" s="1394"/>
      <c r="M946" s="1395"/>
      <c r="N946" s="1472"/>
      <c r="O946" s="1385"/>
      <c r="P946" s="1395"/>
      <c r="Q946" s="1424">
        <v>130</v>
      </c>
      <c r="R946" s="1394">
        <v>190</v>
      </c>
      <c r="S946" s="1393">
        <f>Q946*R946</f>
        <v>24700</v>
      </c>
      <c r="T946" s="1424">
        <v>130</v>
      </c>
      <c r="U946" s="1394">
        <v>190</v>
      </c>
      <c r="V946" s="1393">
        <f>T946*U946</f>
        <v>24700</v>
      </c>
      <c r="W946" s="1424">
        <v>130</v>
      </c>
      <c r="X946" s="1394">
        <v>190</v>
      </c>
      <c r="Y946" s="1393">
        <f>W946*X946</f>
        <v>24700</v>
      </c>
      <c r="Z946" s="1406">
        <v>390</v>
      </c>
      <c r="AA946" s="1396">
        <v>6</v>
      </c>
      <c r="AB946" s="1395">
        <f>Z946*AA946</f>
        <v>2340</v>
      </c>
      <c r="AC946" s="763"/>
      <c r="AD946" s="763"/>
      <c r="AE946" s="942">
        <f>H946+K946+N946+Q946+T946+W946+Z946</f>
        <v>780</v>
      </c>
      <c r="AF946" s="782">
        <f>J946+M946+P946+S946+V946+Y946+AB946</f>
        <v>76440</v>
      </c>
    </row>
    <row r="947" spans="1:55" s="1016" customFormat="1" ht="30.75" customHeight="1" x14ac:dyDescent="0.25">
      <c r="A947" s="1255">
        <v>606</v>
      </c>
      <c r="B947" s="261" t="s">
        <v>1761</v>
      </c>
      <c r="C947" s="261" t="s">
        <v>102</v>
      </c>
      <c r="D947" s="1690" t="s">
        <v>1546</v>
      </c>
      <c r="E947" s="953">
        <v>46136</v>
      </c>
      <c r="F947" s="953">
        <v>46138</v>
      </c>
      <c r="G947" s="569" t="s">
        <v>334</v>
      </c>
      <c r="H947" s="581">
        <v>1</v>
      </c>
      <c r="I947" s="266">
        <v>3400</v>
      </c>
      <c r="J947" s="252">
        <f>H947*I947</f>
        <v>3400</v>
      </c>
      <c r="K947" s="581">
        <v>1</v>
      </c>
      <c r="L947" s="266">
        <v>3000</v>
      </c>
      <c r="M947" s="265">
        <f>K947*L947</f>
        <v>3000</v>
      </c>
      <c r="N947" s="581">
        <v>1</v>
      </c>
      <c r="O947" s="1255">
        <v>2900</v>
      </c>
      <c r="P947" s="265">
        <f>N947*O947</f>
        <v>2900</v>
      </c>
      <c r="Q947" s="538">
        <v>100</v>
      </c>
      <c r="R947" s="266">
        <v>190</v>
      </c>
      <c r="S947" s="252">
        <f>Q947*R947</f>
        <v>19000</v>
      </c>
      <c r="T947" s="538">
        <v>100</v>
      </c>
      <c r="U947" s="266">
        <v>190</v>
      </c>
      <c r="V947" s="252">
        <f>T947*U947</f>
        <v>19000</v>
      </c>
      <c r="W947" s="538">
        <v>100</v>
      </c>
      <c r="X947" s="266">
        <v>190</v>
      </c>
      <c r="Y947" s="252">
        <f>W947*X947</f>
        <v>19000</v>
      </c>
      <c r="Z947" s="563">
        <v>300</v>
      </c>
      <c r="AA947" s="570">
        <v>6</v>
      </c>
      <c r="AB947" s="265">
        <f>Z947*AA947</f>
        <v>1800</v>
      </c>
      <c r="AC947" s="554">
        <f>H947+K947+N947+Q947+T947+W947+Z947</f>
        <v>603</v>
      </c>
      <c r="AD947" s="540">
        <f>J947+M947+P947+S947+V947+Y947+AB947</f>
        <v>68100</v>
      </c>
      <c r="AE947" s="1020"/>
      <c r="AF947" s="790"/>
      <c r="AJ947" s="934"/>
      <c r="AK947" s="934"/>
      <c r="AL947" s="934"/>
      <c r="AM947" s="934"/>
      <c r="AN947" s="934"/>
      <c r="AO947" s="934"/>
      <c r="AP947" s="934"/>
      <c r="AQ947" s="934"/>
      <c r="AR947" s="934"/>
      <c r="AS947" s="934"/>
      <c r="AT947" s="934"/>
      <c r="AU947" s="934"/>
      <c r="AV947" s="934"/>
      <c r="AW947" s="934"/>
      <c r="AX947" s="934"/>
      <c r="AY947" s="934"/>
      <c r="AZ947" s="934"/>
      <c r="BA947" s="934"/>
      <c r="BB947" s="934"/>
      <c r="BC947" s="934"/>
    </row>
    <row r="948" spans="1:55" ht="26.25" customHeight="1" x14ac:dyDescent="0.25">
      <c r="A948" s="321"/>
      <c r="B948" s="543" t="s">
        <v>1368</v>
      </c>
      <c r="C948" s="300"/>
      <c r="D948" s="1700"/>
      <c r="E948" s="1043"/>
      <c r="F948" s="1043"/>
      <c r="G948" s="601"/>
      <c r="H948" s="324"/>
      <c r="I948" s="301"/>
      <c r="J948" s="276"/>
      <c r="K948" s="324"/>
      <c r="L948" s="301"/>
      <c r="M948" s="639"/>
      <c r="N948" s="324"/>
      <c r="O948" s="487"/>
      <c r="P948" s="639"/>
      <c r="Q948" s="324"/>
      <c r="R948" s="487"/>
      <c r="S948" s="1251"/>
      <c r="T948" s="324"/>
      <c r="U948" s="487"/>
      <c r="V948" s="1251"/>
      <c r="W948" s="324"/>
      <c r="X948" s="487"/>
      <c r="Y948" s="1251"/>
      <c r="Z948" s="622"/>
      <c r="AA948" s="1251"/>
      <c r="AB948" s="1251"/>
      <c r="AC948" s="486"/>
      <c r="AD948" s="540"/>
      <c r="AE948" s="1044"/>
      <c r="AF948" s="1016"/>
    </row>
    <row r="949" spans="1:55" s="367" customFormat="1" ht="46.5" customHeight="1" x14ac:dyDescent="0.3">
      <c r="A949" s="870">
        <v>122</v>
      </c>
      <c r="B949" s="1379" t="s">
        <v>1565</v>
      </c>
      <c r="C949" s="1442" t="s">
        <v>100</v>
      </c>
      <c r="D949" s="1383" t="s">
        <v>340</v>
      </c>
      <c r="E949" s="1382">
        <v>46074</v>
      </c>
      <c r="F949" s="1382">
        <v>46074</v>
      </c>
      <c r="G949" s="1382" t="s">
        <v>301</v>
      </c>
      <c r="H949" s="1424"/>
      <c r="I949" s="1394"/>
      <c r="J949" s="1393"/>
      <c r="K949" s="1424"/>
      <c r="L949" s="1394"/>
      <c r="M949" s="1395"/>
      <c r="N949" s="1424"/>
      <c r="O949" s="1385"/>
      <c r="P949" s="1395"/>
      <c r="Q949" s="1424">
        <v>2</v>
      </c>
      <c r="R949" s="1385">
        <v>190</v>
      </c>
      <c r="S949" s="1386">
        <f>Q949*R949</f>
        <v>380</v>
      </c>
      <c r="T949" s="1424">
        <v>2</v>
      </c>
      <c r="U949" s="1385">
        <v>190</v>
      </c>
      <c r="V949" s="1386">
        <f>T949*U949</f>
        <v>380</v>
      </c>
      <c r="W949" s="1424">
        <v>2</v>
      </c>
      <c r="X949" s="1385">
        <v>190</v>
      </c>
      <c r="Y949" s="1386">
        <f>W949*X949</f>
        <v>380</v>
      </c>
      <c r="Z949" s="1406">
        <v>6</v>
      </c>
      <c r="AA949" s="1386">
        <v>6</v>
      </c>
      <c r="AB949" s="1386">
        <f>Z949*AA949</f>
        <v>36</v>
      </c>
      <c r="AE949" s="539">
        <f>H949+K949+N949+Q949+T949+W949+Z949</f>
        <v>12</v>
      </c>
      <c r="AF949" s="540">
        <f>J949+M949+P949+S949+V949+Y949+AB949</f>
        <v>1176</v>
      </c>
      <c r="AG949" s="699"/>
      <c r="AH949" s="367" t="s">
        <v>2194</v>
      </c>
      <c r="AI949" s="315"/>
      <c r="AJ949" s="315"/>
      <c r="AK949" s="315"/>
      <c r="AL949" s="315"/>
      <c r="AM949" s="315"/>
      <c r="AN949" s="315"/>
      <c r="AO949" s="315"/>
      <c r="AP949" s="315"/>
      <c r="AQ949" s="315"/>
      <c r="AR949" s="315"/>
      <c r="AS949" s="315"/>
      <c r="AT949" s="315"/>
      <c r="AU949" s="315"/>
      <c r="AV949" s="315"/>
      <c r="AW949" s="315"/>
      <c r="AX949" s="315"/>
      <c r="AY949" s="315"/>
      <c r="AZ949" s="315"/>
      <c r="BA949" s="315"/>
      <c r="BB949" s="413"/>
    </row>
    <row r="950" spans="1:55" ht="36.75" customHeight="1" x14ac:dyDescent="0.25">
      <c r="A950" s="560">
        <v>607</v>
      </c>
      <c r="B950" s="1239" t="s">
        <v>2206</v>
      </c>
      <c r="C950" s="611" t="s">
        <v>100</v>
      </c>
      <c r="D950" s="1698" t="s">
        <v>340</v>
      </c>
      <c r="E950" s="953">
        <v>46158</v>
      </c>
      <c r="F950" s="953">
        <v>46158</v>
      </c>
      <c r="G950" s="1588" t="s">
        <v>301</v>
      </c>
      <c r="H950" s="538"/>
      <c r="I950" s="266"/>
      <c r="J950" s="252"/>
      <c r="K950" s="538"/>
      <c r="L950" s="266"/>
      <c r="M950" s="265"/>
      <c r="N950" s="538"/>
      <c r="O950" s="1255"/>
      <c r="P950" s="265"/>
      <c r="Q950" s="538">
        <v>7</v>
      </c>
      <c r="R950" s="1255">
        <v>190</v>
      </c>
      <c r="S950" s="1261">
        <f>Q950*R950</f>
        <v>1330</v>
      </c>
      <c r="T950" s="538">
        <v>7</v>
      </c>
      <c r="U950" s="1255">
        <v>190</v>
      </c>
      <c r="V950" s="1261">
        <f>T950*U950</f>
        <v>1330</v>
      </c>
      <c r="W950" s="538">
        <v>7</v>
      </c>
      <c r="X950" s="560">
        <v>190</v>
      </c>
      <c r="Y950" s="289">
        <f>W950*X950</f>
        <v>1330</v>
      </c>
      <c r="Z950" s="568">
        <v>21</v>
      </c>
      <c r="AA950" s="289">
        <v>6</v>
      </c>
      <c r="AB950" s="289">
        <f>Z950*AA950</f>
        <v>126</v>
      </c>
      <c r="AC950" s="561">
        <f>H950+K950+N950+Q950+T950+W950+Z950</f>
        <v>42</v>
      </c>
      <c r="AD950" s="540">
        <f>J950+M950+P950+S950+V950+Y950+AB950</f>
        <v>4116</v>
      </c>
      <c r="AE950" s="1229"/>
      <c r="AF950" s="1023"/>
    </row>
    <row r="951" spans="1:55" ht="36.75" customHeight="1" x14ac:dyDescent="0.25">
      <c r="A951" s="1255">
        <v>608</v>
      </c>
      <c r="B951" s="261" t="s">
        <v>1565</v>
      </c>
      <c r="C951" s="261" t="s">
        <v>101</v>
      </c>
      <c r="D951" s="1690" t="s">
        <v>340</v>
      </c>
      <c r="E951" s="953">
        <v>46095</v>
      </c>
      <c r="F951" s="953">
        <v>46096</v>
      </c>
      <c r="G951" s="1588" t="s">
        <v>301</v>
      </c>
      <c r="H951" s="538">
        <v>1</v>
      </c>
      <c r="I951" s="266">
        <v>4100</v>
      </c>
      <c r="J951" s="252">
        <f>H951*I951</f>
        <v>4100</v>
      </c>
      <c r="K951" s="538">
        <v>1</v>
      </c>
      <c r="L951" s="266">
        <v>3350</v>
      </c>
      <c r="M951" s="265">
        <f>K951*L951</f>
        <v>3350</v>
      </c>
      <c r="N951" s="538">
        <v>1</v>
      </c>
      <c r="O951" s="1255">
        <v>3000</v>
      </c>
      <c r="P951" s="265">
        <f>N951*O951</f>
        <v>3000</v>
      </c>
      <c r="Q951" s="538">
        <v>7</v>
      </c>
      <c r="R951" s="1255">
        <v>190</v>
      </c>
      <c r="S951" s="1261">
        <f>Q951*R951</f>
        <v>1330</v>
      </c>
      <c r="T951" s="538">
        <v>7</v>
      </c>
      <c r="U951" s="1255">
        <v>190</v>
      </c>
      <c r="V951" s="1261">
        <f>T951*U951</f>
        <v>1330</v>
      </c>
      <c r="W951" s="538">
        <v>7</v>
      </c>
      <c r="X951" s="1255">
        <v>190</v>
      </c>
      <c r="Y951" s="1261">
        <f>W951*X951</f>
        <v>1330</v>
      </c>
      <c r="Z951" s="563">
        <v>21</v>
      </c>
      <c r="AA951" s="1261">
        <v>6</v>
      </c>
      <c r="AB951" s="1261">
        <f>Z951*AA951</f>
        <v>126</v>
      </c>
      <c r="AC951" s="554">
        <f>H951+K951+N951+Q951+T951+W951+Z951</f>
        <v>45</v>
      </c>
      <c r="AD951" s="540">
        <f>J951+M951+P951+S951+V951+Y951+AB951</f>
        <v>14566</v>
      </c>
      <c r="AE951" s="1226"/>
      <c r="AF951" s="934"/>
    </row>
    <row r="952" spans="1:55" ht="36.75" customHeight="1" x14ac:dyDescent="0.25">
      <c r="A952" s="605">
        <v>609</v>
      </c>
      <c r="B952" s="1239" t="s">
        <v>2206</v>
      </c>
      <c r="C952" s="1238" t="s">
        <v>101</v>
      </c>
      <c r="D952" s="1701" t="s">
        <v>340</v>
      </c>
      <c r="E952" s="941">
        <v>46298</v>
      </c>
      <c r="F952" s="941">
        <v>46299</v>
      </c>
      <c r="G952" s="1627" t="s">
        <v>301</v>
      </c>
      <c r="H952" s="628">
        <v>1</v>
      </c>
      <c r="I952" s="629">
        <v>4100</v>
      </c>
      <c r="J952" s="286">
        <f>H952*I952</f>
        <v>4100</v>
      </c>
      <c r="K952" s="628">
        <v>1</v>
      </c>
      <c r="L952" s="629">
        <v>3350</v>
      </c>
      <c r="M952" s="299">
        <f>K952*L952</f>
        <v>3350</v>
      </c>
      <c r="N952" s="628">
        <v>1</v>
      </c>
      <c r="O952" s="605">
        <v>3000</v>
      </c>
      <c r="P952" s="299">
        <f>N952*O952</f>
        <v>3000</v>
      </c>
      <c r="Q952" s="628">
        <v>7</v>
      </c>
      <c r="R952" s="605">
        <v>190</v>
      </c>
      <c r="S952" s="306">
        <f>Q952*R952</f>
        <v>1330</v>
      </c>
      <c r="T952" s="628">
        <v>7</v>
      </c>
      <c r="U952" s="605">
        <v>190</v>
      </c>
      <c r="V952" s="306">
        <f>T952*U952</f>
        <v>1330</v>
      </c>
      <c r="W952" s="628">
        <v>7</v>
      </c>
      <c r="X952" s="605">
        <v>190</v>
      </c>
      <c r="Y952" s="306">
        <f>W952*X952</f>
        <v>1330</v>
      </c>
      <c r="Z952" s="621">
        <v>21</v>
      </c>
      <c r="AA952" s="306">
        <v>6</v>
      </c>
      <c r="AB952" s="306">
        <f>Z952*AA952</f>
        <v>126</v>
      </c>
      <c r="AC952" s="606">
        <f>H952+K952+N952+Q952+T952+W952+Z952</f>
        <v>45</v>
      </c>
      <c r="AD952" s="540">
        <f>J952+M952+P952+S952+V952+Y952+AB952</f>
        <v>14566</v>
      </c>
      <c r="AE952" s="1226"/>
    </row>
    <row r="953" spans="1:55" ht="29.25" customHeight="1" x14ac:dyDescent="0.25">
      <c r="A953" s="321"/>
      <c r="B953" s="543" t="s">
        <v>893</v>
      </c>
      <c r="C953" s="300"/>
      <c r="D953" s="1706"/>
      <c r="E953" s="1043"/>
      <c r="F953" s="1043"/>
      <c r="G953" s="1596"/>
      <c r="H953" s="324"/>
      <c r="I953" s="301"/>
      <c r="J953" s="276"/>
      <c r="K953" s="324"/>
      <c r="L953" s="301"/>
      <c r="M953" s="276"/>
      <c r="N953" s="324"/>
      <c r="O953" s="301"/>
      <c r="P953" s="302"/>
      <c r="Q953" s="324"/>
      <c r="R953" s="487"/>
      <c r="S953" s="1251"/>
      <c r="T953" s="324"/>
      <c r="U953" s="487"/>
      <c r="V953" s="1251"/>
      <c r="W953" s="324"/>
      <c r="X953" s="487"/>
      <c r="Y953" s="1251"/>
      <c r="Z953" s="324"/>
      <c r="AA953" s="1251"/>
      <c r="AB953" s="1251"/>
      <c r="AC953" s="486"/>
      <c r="AD953" s="540"/>
      <c r="AE953" s="276"/>
      <c r="AF953" s="1016"/>
    </row>
    <row r="954" spans="1:55" ht="36" customHeight="1" x14ac:dyDescent="0.25">
      <c r="A954" s="1255">
        <v>610</v>
      </c>
      <c r="B954" s="261" t="s">
        <v>2279</v>
      </c>
      <c r="C954" s="261" t="s">
        <v>102</v>
      </c>
      <c r="D954" s="1690" t="s">
        <v>1552</v>
      </c>
      <c r="E954" s="953">
        <v>46144</v>
      </c>
      <c r="F954" s="953">
        <v>46145</v>
      </c>
      <c r="G954" s="569" t="s">
        <v>310</v>
      </c>
      <c r="H954" s="538"/>
      <c r="I954" s="266"/>
      <c r="J954" s="252"/>
      <c r="K954" s="538"/>
      <c r="L954" s="266"/>
      <c r="M954" s="781"/>
      <c r="N954" s="538"/>
      <c r="O954" s="266"/>
      <c r="P954" s="265"/>
      <c r="Q954" s="556">
        <v>135</v>
      </c>
      <c r="R954" s="1237">
        <v>190</v>
      </c>
      <c r="S954" s="290">
        <f>Q954*R954</f>
        <v>25650</v>
      </c>
      <c r="T954" s="556">
        <v>135</v>
      </c>
      <c r="U954" s="1237">
        <v>190</v>
      </c>
      <c r="V954" s="290">
        <f>T954*U954</f>
        <v>25650</v>
      </c>
      <c r="W954" s="556">
        <v>135</v>
      </c>
      <c r="X954" s="1237">
        <v>190</v>
      </c>
      <c r="Y954" s="290">
        <f>W954*X954</f>
        <v>25650</v>
      </c>
      <c r="Z954" s="564">
        <v>405</v>
      </c>
      <c r="AA954" s="290">
        <v>6</v>
      </c>
      <c r="AB954" s="290">
        <f>Z954*AA954</f>
        <v>2430</v>
      </c>
      <c r="AC954" s="558">
        <f>H954+K954+N954+Q954+T954+W954+Z954</f>
        <v>810</v>
      </c>
      <c r="AD954" s="540">
        <f>J954+M954+P954+S954+V954+Y954+AB954</f>
        <v>79380</v>
      </c>
      <c r="AE954" s="1836"/>
      <c r="AF954" s="1004">
        <v>225</v>
      </c>
    </row>
    <row r="955" spans="1:55" ht="67.5" customHeight="1" x14ac:dyDescent="0.25">
      <c r="A955" s="560">
        <v>611</v>
      </c>
      <c r="B955" s="1236" t="s">
        <v>1879</v>
      </c>
      <c r="C955" s="1236" t="s">
        <v>102</v>
      </c>
      <c r="D955" s="1697" t="s">
        <v>1552</v>
      </c>
      <c r="E955" s="1013">
        <v>46144</v>
      </c>
      <c r="F955" s="1013" t="s">
        <v>2280</v>
      </c>
      <c r="G955" s="569" t="s">
        <v>310</v>
      </c>
      <c r="H955" s="556"/>
      <c r="I955" s="572"/>
      <c r="J955" s="278"/>
      <c r="K955" s="556"/>
      <c r="L955" s="572"/>
      <c r="M955" s="299"/>
      <c r="N955" s="556"/>
      <c r="O955" s="565"/>
      <c r="P955" s="288"/>
      <c r="Q955" s="556">
        <v>135</v>
      </c>
      <c r="R955" s="1237">
        <v>190</v>
      </c>
      <c r="S955" s="290">
        <f>Q955*R955</f>
        <v>25650</v>
      </c>
      <c r="T955" s="556">
        <v>135</v>
      </c>
      <c r="U955" s="1237">
        <v>190</v>
      </c>
      <c r="V955" s="290">
        <f>T955*U955</f>
        <v>25650</v>
      </c>
      <c r="W955" s="556">
        <v>135</v>
      </c>
      <c r="X955" s="1237">
        <v>190</v>
      </c>
      <c r="Y955" s="290">
        <f>W955*X955</f>
        <v>25650</v>
      </c>
      <c r="Z955" s="564">
        <v>405</v>
      </c>
      <c r="AA955" s="290">
        <v>6</v>
      </c>
      <c r="AB955" s="290">
        <f>Z955*AA955</f>
        <v>2430</v>
      </c>
      <c r="AC955" s="558">
        <f>H955+K955+N955+Q955+T955+W955+Z955</f>
        <v>810</v>
      </c>
      <c r="AD955" s="540">
        <f>J955+M955+P955+S955+V955+Y955+AB955</f>
        <v>79380</v>
      </c>
      <c r="AE955" s="1777"/>
    </row>
    <row r="956" spans="1:55" ht="35.25" customHeight="1" x14ac:dyDescent="0.25">
      <c r="A956" s="321"/>
      <c r="B956" s="543" t="s">
        <v>894</v>
      </c>
      <c r="C956" s="300"/>
      <c r="D956" s="1706"/>
      <c r="E956" s="1043"/>
      <c r="F956" s="1043"/>
      <c r="G956" s="1596"/>
      <c r="H956" s="324"/>
      <c r="I956" s="301"/>
      <c r="J956" s="276"/>
      <c r="K956" s="324"/>
      <c r="L956" s="301"/>
      <c r="M956" s="276"/>
      <c r="N956" s="324"/>
      <c r="O956" s="301"/>
      <c r="P956" s="302"/>
      <c r="Q956" s="324"/>
      <c r="R956" s="487"/>
      <c r="S956" s="1251"/>
      <c r="T956" s="324"/>
      <c r="U956" s="487"/>
      <c r="V956" s="1251"/>
      <c r="W956" s="324"/>
      <c r="X956" s="487"/>
      <c r="Y956" s="1251"/>
      <c r="Z956" s="324"/>
      <c r="AA956" s="1251"/>
      <c r="AB956" s="1251"/>
      <c r="AC956" s="486"/>
      <c r="AD956" s="540"/>
      <c r="AE956" s="1044"/>
      <c r="AF956" s="1016"/>
    </row>
    <row r="957" spans="1:55" s="312" customFormat="1" ht="60.75" customHeight="1" x14ac:dyDescent="0.3">
      <c r="A957" s="280">
        <v>141</v>
      </c>
      <c r="B957" s="1409" t="s">
        <v>1988</v>
      </c>
      <c r="C957" s="1463" t="s">
        <v>102</v>
      </c>
      <c r="D957" s="1481" t="s">
        <v>340</v>
      </c>
      <c r="E957" s="1541">
        <v>46039</v>
      </c>
      <c r="F957" s="1541">
        <v>46040</v>
      </c>
      <c r="G957" s="1383" t="s">
        <v>318</v>
      </c>
      <c r="H957" s="1448"/>
      <c r="I957" s="1411"/>
      <c r="J957" s="1482"/>
      <c r="K957" s="1448"/>
      <c r="L957" s="1411"/>
      <c r="M957" s="1412"/>
      <c r="N957" s="1448"/>
      <c r="O957" s="1415"/>
      <c r="P957" s="1412"/>
      <c r="Q957" s="1424">
        <v>2</v>
      </c>
      <c r="R957" s="1394">
        <v>190</v>
      </c>
      <c r="S957" s="1393">
        <f>Q957*R957</f>
        <v>380</v>
      </c>
      <c r="T957" s="1424">
        <v>2</v>
      </c>
      <c r="U957" s="1394">
        <v>190</v>
      </c>
      <c r="V957" s="1393">
        <v>1900</v>
      </c>
      <c r="W957" s="1424">
        <v>2</v>
      </c>
      <c r="X957" s="1394">
        <v>190</v>
      </c>
      <c r="Y957" s="1393">
        <v>1900</v>
      </c>
      <c r="Z957" s="1424">
        <v>6</v>
      </c>
      <c r="AA957" s="1396">
        <v>6</v>
      </c>
      <c r="AB957" s="1395">
        <f>Z957*AA957</f>
        <v>36</v>
      </c>
      <c r="AC957" s="367"/>
      <c r="AD957" s="367"/>
      <c r="AE957" s="539">
        <f>Q957+T957+W957+Z957</f>
        <v>12</v>
      </c>
      <c r="AF957" s="540">
        <f>S957+V957+Y957+AB957</f>
        <v>4216</v>
      </c>
      <c r="AG957" s="1259"/>
      <c r="AH957" s="1752"/>
      <c r="AI957" s="1752"/>
      <c r="AJ957" s="1752"/>
      <c r="AK957" s="1752"/>
      <c r="AL957" s="1752"/>
      <c r="AM957" s="1752"/>
      <c r="AN957" s="315"/>
      <c r="AO957" s="315"/>
      <c r="AP957" s="315"/>
      <c r="AQ957" s="315"/>
      <c r="AR957" s="315"/>
      <c r="AS957" s="315"/>
      <c r="AT957" s="315"/>
      <c r="AU957" s="315"/>
      <c r="AV957" s="315"/>
      <c r="AW957" s="315"/>
      <c r="AX957" s="315"/>
      <c r="AY957" s="315"/>
      <c r="AZ957" s="315"/>
      <c r="BA957" s="315"/>
    </row>
    <row r="958" spans="1:55" s="312" customFormat="1" ht="55.5" customHeight="1" x14ac:dyDescent="0.3">
      <c r="A958" s="870">
        <v>142</v>
      </c>
      <c r="B958" s="1379" t="s">
        <v>2324</v>
      </c>
      <c r="C958" s="1442" t="s">
        <v>102</v>
      </c>
      <c r="D958" s="1481" t="s">
        <v>340</v>
      </c>
      <c r="E958" s="1541">
        <v>46046</v>
      </c>
      <c r="F958" s="1541">
        <v>46046</v>
      </c>
      <c r="G958" s="1481" t="s">
        <v>2503</v>
      </c>
      <c r="H958" s="1424"/>
      <c r="I958" s="1394"/>
      <c r="J958" s="1393"/>
      <c r="K958" s="1424"/>
      <c r="L958" s="1394"/>
      <c r="M958" s="1395"/>
      <c r="N958" s="1424"/>
      <c r="O958" s="1385"/>
      <c r="P958" s="1395"/>
      <c r="Q958" s="1424">
        <v>18</v>
      </c>
      <c r="R958" s="1385">
        <v>190</v>
      </c>
      <c r="S958" s="1386">
        <f>Q958*R958</f>
        <v>3420</v>
      </c>
      <c r="T958" s="1424">
        <v>18</v>
      </c>
      <c r="U958" s="1385">
        <v>190</v>
      </c>
      <c r="V958" s="1386">
        <f>T958*U958</f>
        <v>3420</v>
      </c>
      <c r="W958" s="1424">
        <v>18</v>
      </c>
      <c r="X958" s="1385">
        <v>190</v>
      </c>
      <c r="Y958" s="1386">
        <f>W958*X958</f>
        <v>3420</v>
      </c>
      <c r="Z958" s="1424">
        <v>54</v>
      </c>
      <c r="AA958" s="1386">
        <v>6</v>
      </c>
      <c r="AB958" s="1386">
        <f>Z958*AA958</f>
        <v>324</v>
      </c>
      <c r="AC958" s="367"/>
      <c r="AD958" s="367"/>
      <c r="AE958" s="554">
        <v>30</v>
      </c>
      <c r="AF958" s="540">
        <f>J958+M958+P958+S958+V958+Y958+AB958</f>
        <v>10584</v>
      </c>
      <c r="AG958" s="731"/>
      <c r="AH958" s="1752"/>
      <c r="AI958" s="1752"/>
      <c r="AJ958" s="1752"/>
      <c r="AK958" s="1752"/>
      <c r="AL958" s="1752"/>
      <c r="AM958" s="1752"/>
      <c r="AN958" s="315"/>
      <c r="AO958" s="315"/>
      <c r="AP958" s="315"/>
      <c r="AQ958" s="315"/>
      <c r="AR958" s="315"/>
      <c r="AS958" s="315"/>
      <c r="AT958" s="315"/>
      <c r="AU958" s="315"/>
      <c r="AV958" s="315"/>
      <c r="AW958" s="315"/>
      <c r="AX958" s="315"/>
      <c r="AY958" s="315"/>
      <c r="AZ958" s="315"/>
      <c r="BA958" s="315"/>
    </row>
    <row r="959" spans="1:55" s="312" customFormat="1" ht="69" customHeight="1" x14ac:dyDescent="0.3">
      <c r="A959" s="280">
        <v>143</v>
      </c>
      <c r="B959" s="1409" t="s">
        <v>1421</v>
      </c>
      <c r="C959" s="1463" t="s">
        <v>102</v>
      </c>
      <c r="D959" s="1481" t="s">
        <v>1535</v>
      </c>
      <c r="E959" s="1541">
        <v>46025</v>
      </c>
      <c r="F959" s="1541">
        <v>46033</v>
      </c>
      <c r="G959" s="1481" t="s">
        <v>1422</v>
      </c>
      <c r="H959" s="1448"/>
      <c r="I959" s="1411"/>
      <c r="J959" s="1482"/>
      <c r="K959" s="1448"/>
      <c r="L959" s="1411"/>
      <c r="M959" s="1412"/>
      <c r="N959" s="1448"/>
      <c r="O959" s="1415"/>
      <c r="P959" s="1412"/>
      <c r="Q959" s="1512">
        <v>10</v>
      </c>
      <c r="R959" s="1513">
        <v>190</v>
      </c>
      <c r="S959" s="1514">
        <f>Q959*R959</f>
        <v>1900</v>
      </c>
      <c r="T959" s="1512">
        <v>10</v>
      </c>
      <c r="U959" s="1513">
        <v>190</v>
      </c>
      <c r="V959" s="1514">
        <v>1900</v>
      </c>
      <c r="W959" s="1512">
        <v>10</v>
      </c>
      <c r="X959" s="1513">
        <v>190</v>
      </c>
      <c r="Y959" s="1514">
        <v>1900</v>
      </c>
      <c r="Z959" s="1512">
        <v>30</v>
      </c>
      <c r="AA959" s="1542">
        <v>6</v>
      </c>
      <c r="AB959" s="1515">
        <f>Z959*AA959</f>
        <v>180</v>
      </c>
      <c r="AC959" s="367"/>
      <c r="AD959" s="367"/>
      <c r="AE959" s="606">
        <f>Q959+T959+W959+Z959</f>
        <v>60</v>
      </c>
      <c r="AF959" s="782">
        <f>S959+V959+Y959+AB959</f>
        <v>5880</v>
      </c>
      <c r="AG959" s="1259"/>
      <c r="AH959" s="1752"/>
      <c r="AI959" s="1752"/>
      <c r="AJ959" s="1752"/>
      <c r="AK959" s="1752"/>
      <c r="AL959" s="1752"/>
      <c r="AM959" s="1752"/>
      <c r="AN959" s="315"/>
      <c r="AO959" s="315"/>
      <c r="AP959" s="315"/>
      <c r="AQ959" s="315"/>
      <c r="AR959" s="315"/>
      <c r="AS959" s="315"/>
      <c r="AT959" s="315"/>
      <c r="AU959" s="315"/>
      <c r="AV959" s="315"/>
      <c r="AW959" s="315"/>
      <c r="AX959" s="315"/>
      <c r="AY959" s="315"/>
      <c r="AZ959" s="315"/>
      <c r="BA959" s="315"/>
    </row>
    <row r="960" spans="1:55" s="312" customFormat="1" ht="41.25" customHeight="1" x14ac:dyDescent="0.3">
      <c r="A960" s="870">
        <v>144</v>
      </c>
      <c r="B960" s="1379" t="s">
        <v>1987</v>
      </c>
      <c r="C960" s="1442" t="s">
        <v>102</v>
      </c>
      <c r="D960" s="1383" t="s">
        <v>1308</v>
      </c>
      <c r="E960" s="1541">
        <v>46032</v>
      </c>
      <c r="F960" s="1541">
        <v>46038</v>
      </c>
      <c r="G960" s="1383" t="s">
        <v>318</v>
      </c>
      <c r="H960" s="1424"/>
      <c r="I960" s="1394"/>
      <c r="J960" s="1393"/>
      <c r="K960" s="1424"/>
      <c r="L960" s="1394"/>
      <c r="M960" s="1395"/>
      <c r="N960" s="1424"/>
      <c r="O960" s="1385"/>
      <c r="P960" s="1395"/>
      <c r="Q960" s="1397">
        <v>10</v>
      </c>
      <c r="R960" s="1398">
        <v>190</v>
      </c>
      <c r="S960" s="1399">
        <f>Q960*R960</f>
        <v>1900</v>
      </c>
      <c r="T960" s="1397">
        <v>10</v>
      </c>
      <c r="U960" s="1398">
        <v>190</v>
      </c>
      <c r="V960" s="1399">
        <v>1900</v>
      </c>
      <c r="W960" s="1397">
        <v>10</v>
      </c>
      <c r="X960" s="1394">
        <v>190</v>
      </c>
      <c r="Y960" s="1393">
        <v>1900</v>
      </c>
      <c r="Z960" s="1424">
        <v>30</v>
      </c>
      <c r="AA960" s="1396">
        <v>6</v>
      </c>
      <c r="AB960" s="1395">
        <f>Z960*AA960</f>
        <v>180</v>
      </c>
      <c r="AC960" s="367"/>
      <c r="AD960" s="367"/>
      <c r="AE960" s="539">
        <f>Q960+T960+W960+Z960</f>
        <v>60</v>
      </c>
      <c r="AF960" s="540">
        <f>S960+V960+Y960+AB960</f>
        <v>5880</v>
      </c>
      <c r="AG960" s="731"/>
      <c r="AH960" s="1752"/>
      <c r="AI960" s="1752"/>
      <c r="AJ960" s="1752"/>
      <c r="AK960" s="1752"/>
      <c r="AL960" s="1752"/>
      <c r="AM960" s="1752"/>
      <c r="AN960" s="315"/>
      <c r="AO960" s="315"/>
      <c r="AP960" s="315"/>
      <c r="AQ960" s="315"/>
      <c r="AR960" s="315"/>
      <c r="AS960" s="315"/>
      <c r="AT960" s="315"/>
      <c r="AU960" s="315"/>
      <c r="AV960" s="315"/>
      <c r="AW960" s="315"/>
      <c r="AX960" s="315"/>
      <c r="AY960" s="315"/>
      <c r="AZ960" s="315"/>
      <c r="BA960" s="315"/>
    </row>
    <row r="961" spans="1:32" ht="87.75" customHeight="1" x14ac:dyDescent="0.25">
      <c r="A961" s="1237"/>
      <c r="B961" s="261" t="s">
        <v>2325</v>
      </c>
      <c r="C961" s="1843" t="s">
        <v>102</v>
      </c>
      <c r="D961" s="1819" t="s">
        <v>1425</v>
      </c>
      <c r="E961" s="1135"/>
      <c r="F961" s="1135"/>
      <c r="G961" s="1358"/>
      <c r="H961" s="538"/>
      <c r="I961" s="266"/>
      <c r="J961" s="252"/>
      <c r="K961" s="538"/>
      <c r="L961" s="266"/>
      <c r="M961" s="781"/>
      <c r="N961" s="538"/>
      <c r="O961" s="1255"/>
      <c r="P961" s="265"/>
      <c r="Q961" s="790"/>
      <c r="R961" s="790"/>
      <c r="S961" s="790"/>
      <c r="T961" s="790"/>
      <c r="U961" s="790"/>
      <c r="V961" s="790"/>
      <c r="W961" s="790"/>
      <c r="X961" s="790"/>
      <c r="Y961" s="790"/>
      <c r="Z961" s="790"/>
      <c r="AA961" s="790"/>
      <c r="AB961" s="790"/>
      <c r="AC961" s="790"/>
      <c r="AD961" s="790"/>
      <c r="AE961" s="1229"/>
      <c r="AF961" s="1004">
        <v>30</v>
      </c>
    </row>
    <row r="962" spans="1:32" ht="87.75" customHeight="1" x14ac:dyDescent="0.25">
      <c r="A962" s="605"/>
      <c r="B962" s="261" t="s">
        <v>2504</v>
      </c>
      <c r="C962" s="1846"/>
      <c r="D962" s="1820"/>
      <c r="E962" s="1056">
        <v>46117</v>
      </c>
      <c r="F962" s="1056">
        <v>46117</v>
      </c>
      <c r="G962" s="569" t="s">
        <v>334</v>
      </c>
      <c r="H962" s="538"/>
      <c r="I962" s="266"/>
      <c r="J962" s="252"/>
      <c r="K962" s="538"/>
      <c r="L962" s="266"/>
      <c r="M962" s="781"/>
      <c r="N962" s="538"/>
      <c r="O962" s="1255"/>
      <c r="P962" s="265"/>
      <c r="Q962" s="538">
        <v>6</v>
      </c>
      <c r="R962" s="1255">
        <v>190</v>
      </c>
      <c r="S962" s="1261">
        <f t="shared" ref="S962:S967" si="383">Q962*R962</f>
        <v>1140</v>
      </c>
      <c r="T962" s="538">
        <v>6</v>
      </c>
      <c r="U962" s="1255">
        <v>190</v>
      </c>
      <c r="V962" s="1261">
        <f t="shared" ref="V962:V967" si="384">T962*U962</f>
        <v>1140</v>
      </c>
      <c r="W962" s="538">
        <v>6</v>
      </c>
      <c r="X962" s="1255">
        <v>190</v>
      </c>
      <c r="Y962" s="1261">
        <f t="shared" ref="Y962:Y967" si="385">W962*X962</f>
        <v>1140</v>
      </c>
      <c r="Z962" s="538">
        <v>18</v>
      </c>
      <c r="AA962" s="1261">
        <v>6</v>
      </c>
      <c r="AB962" s="1261">
        <f t="shared" ref="AB962:AB967" si="386">Z962*AA962</f>
        <v>108</v>
      </c>
      <c r="AC962" s="554">
        <v>30</v>
      </c>
      <c r="AD962" s="540">
        <f t="shared" ref="AD962:AD967" si="387">J962+M962+P962+S962+V962+Y962+AB962</f>
        <v>3528</v>
      </c>
      <c r="AE962" s="1229"/>
    </row>
    <row r="963" spans="1:32" ht="46.5" customHeight="1" x14ac:dyDescent="0.25">
      <c r="A963" s="605">
        <v>612</v>
      </c>
      <c r="B963" s="261" t="s">
        <v>2326</v>
      </c>
      <c r="C963" s="1846"/>
      <c r="D963" s="1820"/>
      <c r="E963" s="1056">
        <v>46131</v>
      </c>
      <c r="F963" s="1056">
        <v>46131</v>
      </c>
      <c r="G963" s="569" t="s">
        <v>1930</v>
      </c>
      <c r="H963" s="538"/>
      <c r="I963" s="266"/>
      <c r="J963" s="252"/>
      <c r="K963" s="538"/>
      <c r="L963" s="266"/>
      <c r="M963" s="781"/>
      <c r="N963" s="538"/>
      <c r="O963" s="1255"/>
      <c r="P963" s="265"/>
      <c r="Q963" s="538">
        <v>6</v>
      </c>
      <c r="R963" s="1255">
        <v>190</v>
      </c>
      <c r="S963" s="1261">
        <f t="shared" si="383"/>
        <v>1140</v>
      </c>
      <c r="T963" s="538">
        <v>6</v>
      </c>
      <c r="U963" s="1255">
        <v>190</v>
      </c>
      <c r="V963" s="1261">
        <f t="shared" si="384"/>
        <v>1140</v>
      </c>
      <c r="W963" s="538">
        <v>6</v>
      </c>
      <c r="X963" s="1255">
        <v>190</v>
      </c>
      <c r="Y963" s="1261">
        <f t="shared" si="385"/>
        <v>1140</v>
      </c>
      <c r="Z963" s="538">
        <v>18</v>
      </c>
      <c r="AA963" s="1261">
        <v>6</v>
      </c>
      <c r="AB963" s="1261">
        <f t="shared" si="386"/>
        <v>108</v>
      </c>
      <c r="AC963" s="554">
        <v>30</v>
      </c>
      <c r="AD963" s="540">
        <f t="shared" si="387"/>
        <v>3528</v>
      </c>
      <c r="AE963" s="1229"/>
    </row>
    <row r="964" spans="1:32" ht="46.5" customHeight="1" x14ac:dyDescent="0.25">
      <c r="A964" s="605"/>
      <c r="B964" s="261" t="s">
        <v>2327</v>
      </c>
      <c r="C964" s="1846"/>
      <c r="D964" s="1820"/>
      <c r="E964" s="1056">
        <v>46278</v>
      </c>
      <c r="F964" s="1056">
        <v>46278</v>
      </c>
      <c r="G964" s="569" t="s">
        <v>1145</v>
      </c>
      <c r="H964" s="538"/>
      <c r="I964" s="266"/>
      <c r="J964" s="252"/>
      <c r="K964" s="538"/>
      <c r="L964" s="266"/>
      <c r="M964" s="781"/>
      <c r="N964" s="538"/>
      <c r="O964" s="1255"/>
      <c r="P964" s="265"/>
      <c r="Q964" s="538">
        <v>6</v>
      </c>
      <c r="R964" s="1255">
        <v>190</v>
      </c>
      <c r="S964" s="1261">
        <f t="shared" si="383"/>
        <v>1140</v>
      </c>
      <c r="T964" s="538">
        <v>6</v>
      </c>
      <c r="U964" s="1255">
        <v>190</v>
      </c>
      <c r="V964" s="1261">
        <f t="shared" si="384"/>
        <v>1140</v>
      </c>
      <c r="W964" s="538">
        <v>6</v>
      </c>
      <c r="X964" s="1255">
        <v>190</v>
      </c>
      <c r="Y964" s="1261">
        <f t="shared" si="385"/>
        <v>1140</v>
      </c>
      <c r="Z964" s="538">
        <v>18</v>
      </c>
      <c r="AA964" s="1261">
        <v>6</v>
      </c>
      <c r="AB964" s="1261">
        <f t="shared" si="386"/>
        <v>108</v>
      </c>
      <c r="AC964" s="554">
        <v>30</v>
      </c>
      <c r="AD964" s="540">
        <f t="shared" si="387"/>
        <v>3528</v>
      </c>
      <c r="AE964" s="1229"/>
    </row>
    <row r="965" spans="1:32" ht="46.5" customHeight="1" x14ac:dyDescent="0.25">
      <c r="A965" s="605"/>
      <c r="B965" s="261" t="s">
        <v>2328</v>
      </c>
      <c r="C965" s="1846"/>
      <c r="D965" s="1820"/>
      <c r="E965" s="1056">
        <v>46292</v>
      </c>
      <c r="F965" s="1056">
        <v>46292</v>
      </c>
      <c r="G965" s="569" t="s">
        <v>2329</v>
      </c>
      <c r="H965" s="538"/>
      <c r="I965" s="266"/>
      <c r="J965" s="252"/>
      <c r="K965" s="538"/>
      <c r="L965" s="266"/>
      <c r="M965" s="781"/>
      <c r="N965" s="538"/>
      <c r="O965" s="1255"/>
      <c r="P965" s="265"/>
      <c r="Q965" s="538">
        <v>6</v>
      </c>
      <c r="R965" s="1255">
        <v>190</v>
      </c>
      <c r="S965" s="1261">
        <f t="shared" si="383"/>
        <v>1140</v>
      </c>
      <c r="T965" s="538">
        <v>6</v>
      </c>
      <c r="U965" s="1255">
        <v>190</v>
      </c>
      <c r="V965" s="1261">
        <f t="shared" si="384"/>
        <v>1140</v>
      </c>
      <c r="W965" s="538">
        <v>6</v>
      </c>
      <c r="X965" s="1255">
        <v>190</v>
      </c>
      <c r="Y965" s="1261">
        <f t="shared" si="385"/>
        <v>1140</v>
      </c>
      <c r="Z965" s="538">
        <v>18</v>
      </c>
      <c r="AA965" s="1261">
        <v>6</v>
      </c>
      <c r="AB965" s="1261">
        <f t="shared" si="386"/>
        <v>108</v>
      </c>
      <c r="AC965" s="554">
        <v>30</v>
      </c>
      <c r="AD965" s="540">
        <f t="shared" si="387"/>
        <v>3528</v>
      </c>
      <c r="AE965" s="1229"/>
    </row>
    <row r="966" spans="1:32" ht="70.5" customHeight="1" x14ac:dyDescent="0.25">
      <c r="A966" s="560"/>
      <c r="B966" s="261" t="s">
        <v>2330</v>
      </c>
      <c r="C966" s="1847"/>
      <c r="D966" s="1821"/>
      <c r="E966" s="1056">
        <v>46357</v>
      </c>
      <c r="F966" s="1056">
        <v>46357</v>
      </c>
      <c r="G966" s="569" t="s">
        <v>2000</v>
      </c>
      <c r="H966" s="538"/>
      <c r="I966" s="266"/>
      <c r="J966" s="252"/>
      <c r="K966" s="538"/>
      <c r="L966" s="266"/>
      <c r="M966" s="781"/>
      <c r="N966" s="538"/>
      <c r="O966" s="1255"/>
      <c r="P966" s="265"/>
      <c r="Q966" s="538">
        <v>6</v>
      </c>
      <c r="R966" s="1255">
        <v>190</v>
      </c>
      <c r="S966" s="1261">
        <f t="shared" si="383"/>
        <v>1140</v>
      </c>
      <c r="T966" s="538">
        <v>6</v>
      </c>
      <c r="U966" s="1255">
        <v>190</v>
      </c>
      <c r="V966" s="1261">
        <f t="shared" si="384"/>
        <v>1140</v>
      </c>
      <c r="W966" s="538">
        <v>6</v>
      </c>
      <c r="X966" s="1255">
        <v>190</v>
      </c>
      <c r="Y966" s="1261">
        <f t="shared" si="385"/>
        <v>1140</v>
      </c>
      <c r="Z966" s="538">
        <v>18</v>
      </c>
      <c r="AA966" s="1261">
        <v>6</v>
      </c>
      <c r="AB966" s="1261">
        <f t="shared" si="386"/>
        <v>108</v>
      </c>
      <c r="AC966" s="554">
        <v>30</v>
      </c>
      <c r="AD966" s="540">
        <f t="shared" si="387"/>
        <v>3528</v>
      </c>
      <c r="AE966" s="1229"/>
    </row>
    <row r="967" spans="1:32" ht="70.5" customHeight="1" x14ac:dyDescent="0.25">
      <c r="A967" s="560">
        <v>613</v>
      </c>
      <c r="B967" s="1239" t="s">
        <v>1940</v>
      </c>
      <c r="C967" s="1239" t="s">
        <v>99</v>
      </c>
      <c r="D967" s="1698" t="s">
        <v>1785</v>
      </c>
      <c r="E967" s="953">
        <v>46100</v>
      </c>
      <c r="F967" s="953">
        <v>46109</v>
      </c>
      <c r="G967" s="598" t="s">
        <v>1422</v>
      </c>
      <c r="H967" s="567"/>
      <c r="I967" s="576"/>
      <c r="J967" s="259"/>
      <c r="K967" s="567"/>
      <c r="L967" s="576"/>
      <c r="M967" s="781"/>
      <c r="N967" s="567"/>
      <c r="O967" s="573"/>
      <c r="P967" s="781"/>
      <c r="Q967" s="567">
        <v>12</v>
      </c>
      <c r="R967" s="560">
        <v>190</v>
      </c>
      <c r="S967" s="289">
        <f t="shared" si="383"/>
        <v>2280</v>
      </c>
      <c r="T967" s="567">
        <v>12</v>
      </c>
      <c r="U967" s="560">
        <v>190</v>
      </c>
      <c r="V967" s="289">
        <f t="shared" si="384"/>
        <v>2280</v>
      </c>
      <c r="W967" s="567">
        <v>12</v>
      </c>
      <c r="X967" s="560">
        <v>190</v>
      </c>
      <c r="Y967" s="289">
        <f t="shared" si="385"/>
        <v>2280</v>
      </c>
      <c r="Z967" s="567">
        <v>72</v>
      </c>
      <c r="AA967" s="289">
        <v>6</v>
      </c>
      <c r="AB967" s="289">
        <f t="shared" si="386"/>
        <v>432</v>
      </c>
      <c r="AC967" s="561">
        <f>H967+K967+N967+Q967+T967+W967+Z967</f>
        <v>108</v>
      </c>
      <c r="AD967" s="540">
        <f t="shared" si="387"/>
        <v>7272</v>
      </c>
      <c r="AE967" s="1229"/>
      <c r="AF967" s="1004">
        <v>12</v>
      </c>
    </row>
    <row r="968" spans="1:32" ht="87.75" customHeight="1" x14ac:dyDescent="0.25">
      <c r="A968" s="560">
        <v>614</v>
      </c>
      <c r="B968" s="1239" t="s">
        <v>1309</v>
      </c>
      <c r="C968" s="1239" t="s">
        <v>99</v>
      </c>
      <c r="D968" s="1698" t="s">
        <v>1785</v>
      </c>
      <c r="E968" s="953">
        <v>46101</v>
      </c>
      <c r="F968" s="953">
        <v>46104</v>
      </c>
      <c r="G968" s="598" t="s">
        <v>1422</v>
      </c>
      <c r="H968" s="567"/>
      <c r="I968" s="576"/>
      <c r="J968" s="259"/>
      <c r="K968" s="567"/>
      <c r="L968" s="576"/>
      <c r="M968" s="781"/>
      <c r="N968" s="567"/>
      <c r="O968" s="573"/>
      <c r="P968" s="781"/>
      <c r="Q968" s="567">
        <v>12</v>
      </c>
      <c r="R968" s="560">
        <v>190</v>
      </c>
      <c r="S968" s="289">
        <v>2280</v>
      </c>
      <c r="T968" s="567">
        <v>12</v>
      </c>
      <c r="U968" s="560">
        <v>190</v>
      </c>
      <c r="V968" s="289">
        <v>2280</v>
      </c>
      <c r="W968" s="567">
        <v>12</v>
      </c>
      <c r="X968" s="560">
        <v>190</v>
      </c>
      <c r="Y968" s="289">
        <v>2280</v>
      </c>
      <c r="Z968" s="567">
        <v>72</v>
      </c>
      <c r="AA968" s="289">
        <v>6</v>
      </c>
      <c r="AB968" s="289">
        <v>432</v>
      </c>
      <c r="AC968" s="561">
        <v>108</v>
      </c>
      <c r="AD968" s="540">
        <v>7272</v>
      </c>
      <c r="AE968" s="1229"/>
      <c r="AF968" s="1004">
        <v>12</v>
      </c>
    </row>
    <row r="969" spans="1:32" ht="70.5" customHeight="1" x14ac:dyDescent="0.25">
      <c r="A969" s="560">
        <v>615</v>
      </c>
      <c r="B969" s="1239" t="s">
        <v>266</v>
      </c>
      <c r="C969" s="1239" t="s">
        <v>99</v>
      </c>
      <c r="D969" s="1698" t="s">
        <v>1785</v>
      </c>
      <c r="E969" s="953">
        <v>46108</v>
      </c>
      <c r="F969" s="953">
        <v>46110</v>
      </c>
      <c r="G969" s="598" t="s">
        <v>1422</v>
      </c>
      <c r="H969" s="567"/>
      <c r="I969" s="576"/>
      <c r="J969" s="259"/>
      <c r="K969" s="567"/>
      <c r="L969" s="576"/>
      <c r="M969" s="781"/>
      <c r="N969" s="567"/>
      <c r="O969" s="573"/>
      <c r="P969" s="781"/>
      <c r="Q969" s="567">
        <v>12</v>
      </c>
      <c r="R969" s="560">
        <v>190</v>
      </c>
      <c r="S969" s="289">
        <v>2280</v>
      </c>
      <c r="T969" s="567">
        <v>12</v>
      </c>
      <c r="U969" s="560">
        <v>190</v>
      </c>
      <c r="V969" s="289">
        <v>2280</v>
      </c>
      <c r="W969" s="567">
        <v>12</v>
      </c>
      <c r="X969" s="560">
        <v>190</v>
      </c>
      <c r="Y969" s="289">
        <v>2280</v>
      </c>
      <c r="Z969" s="567">
        <v>72</v>
      </c>
      <c r="AA969" s="289">
        <v>6</v>
      </c>
      <c r="AB969" s="289">
        <v>432</v>
      </c>
      <c r="AC969" s="561">
        <v>108</v>
      </c>
      <c r="AD969" s="540">
        <v>7272</v>
      </c>
      <c r="AE969" s="1229"/>
      <c r="AF969" s="1004">
        <v>12</v>
      </c>
    </row>
    <row r="970" spans="1:32" ht="70.5" customHeight="1" x14ac:dyDescent="0.25">
      <c r="A970" s="560">
        <v>616</v>
      </c>
      <c r="B970" s="1239" t="s">
        <v>1310</v>
      </c>
      <c r="C970" s="1239" t="s">
        <v>99</v>
      </c>
      <c r="D970" s="1698" t="s">
        <v>1785</v>
      </c>
      <c r="E970" s="953">
        <v>46109</v>
      </c>
      <c r="F970" s="953">
        <v>46111</v>
      </c>
      <c r="G970" s="598" t="s">
        <v>1422</v>
      </c>
      <c r="H970" s="567"/>
      <c r="I970" s="576"/>
      <c r="J970" s="259"/>
      <c r="K970" s="567"/>
      <c r="L970" s="576"/>
      <c r="M970" s="781"/>
      <c r="N970" s="567"/>
      <c r="O970" s="573"/>
      <c r="P970" s="781"/>
      <c r="Q970" s="567">
        <v>12</v>
      </c>
      <c r="R970" s="560">
        <v>190</v>
      </c>
      <c r="S970" s="289">
        <f t="shared" ref="S970:S987" si="388">Q970*R970</f>
        <v>2280</v>
      </c>
      <c r="T970" s="567">
        <v>12</v>
      </c>
      <c r="U970" s="560">
        <v>190</v>
      </c>
      <c r="V970" s="289">
        <f t="shared" ref="V970:V987" si="389">T970*U970</f>
        <v>2280</v>
      </c>
      <c r="W970" s="567">
        <v>12</v>
      </c>
      <c r="X970" s="560">
        <v>190</v>
      </c>
      <c r="Y970" s="289">
        <f t="shared" ref="Y970:Y987" si="390">W970*X970</f>
        <v>2280</v>
      </c>
      <c r="Z970" s="567">
        <v>72</v>
      </c>
      <c r="AA970" s="289">
        <v>6</v>
      </c>
      <c r="AB970" s="289">
        <f t="shared" ref="AB970:AB986" si="391">Z970*AA970</f>
        <v>432</v>
      </c>
      <c r="AC970" s="561">
        <f>H970+K970+N970+Q970+T970+W970+Z970</f>
        <v>108</v>
      </c>
      <c r="AD970" s="540">
        <f t="shared" ref="AD970:AD987" si="392">J970+M970+P970+S970+V970+Y970+AB970</f>
        <v>7272</v>
      </c>
      <c r="AE970" s="1229"/>
      <c r="AF970" s="1004">
        <v>12</v>
      </c>
    </row>
    <row r="971" spans="1:32" ht="103.5" customHeight="1" x14ac:dyDescent="0.25">
      <c r="A971" s="560">
        <v>617</v>
      </c>
      <c r="B971" s="261" t="s">
        <v>2332</v>
      </c>
      <c r="C971" s="261" t="s">
        <v>102</v>
      </c>
      <c r="D971" s="1690" t="s">
        <v>340</v>
      </c>
      <c r="E971" s="953">
        <v>46199</v>
      </c>
      <c r="F971" s="953">
        <v>46201</v>
      </c>
      <c r="G971" s="569" t="s">
        <v>1989</v>
      </c>
      <c r="H971" s="538">
        <v>2</v>
      </c>
      <c r="I971" s="266">
        <v>3400</v>
      </c>
      <c r="J971" s="252">
        <f>H971*I971</f>
        <v>6800</v>
      </c>
      <c r="K971" s="538">
        <v>2</v>
      </c>
      <c r="L971" s="266">
        <v>3000</v>
      </c>
      <c r="M971" s="781">
        <f>K971*L971</f>
        <v>6000</v>
      </c>
      <c r="N971" s="538">
        <v>2</v>
      </c>
      <c r="O971" s="1255">
        <v>2900</v>
      </c>
      <c r="P971" s="265">
        <f>N971*O971</f>
        <v>5800</v>
      </c>
      <c r="Q971" s="538">
        <v>10</v>
      </c>
      <c r="R971" s="1255">
        <v>190</v>
      </c>
      <c r="S971" s="1261">
        <f t="shared" si="388"/>
        <v>1900</v>
      </c>
      <c r="T971" s="538">
        <v>10</v>
      </c>
      <c r="U971" s="1255">
        <v>190</v>
      </c>
      <c r="V971" s="1261">
        <f t="shared" si="389"/>
        <v>1900</v>
      </c>
      <c r="W971" s="538">
        <v>10</v>
      </c>
      <c r="X971" s="1255">
        <v>190</v>
      </c>
      <c r="Y971" s="1261">
        <f t="shared" si="390"/>
        <v>1900</v>
      </c>
      <c r="Z971" s="538">
        <v>30</v>
      </c>
      <c r="AA971" s="1261">
        <v>6</v>
      </c>
      <c r="AB971" s="1261">
        <f t="shared" si="391"/>
        <v>180</v>
      </c>
      <c r="AC971" s="554">
        <f>Q971+T971+W971+Z971</f>
        <v>60</v>
      </c>
      <c r="AD971" s="540">
        <f t="shared" si="392"/>
        <v>24480</v>
      </c>
      <c r="AE971" s="1229"/>
    </row>
    <row r="972" spans="1:32" ht="70.5" customHeight="1" x14ac:dyDescent="0.25">
      <c r="A972" s="560">
        <v>618</v>
      </c>
      <c r="B972" s="261" t="s">
        <v>2332</v>
      </c>
      <c r="C972" s="261" t="s">
        <v>102</v>
      </c>
      <c r="D972" s="1690" t="s">
        <v>342</v>
      </c>
      <c r="E972" s="953">
        <v>46159</v>
      </c>
      <c r="F972" s="953">
        <v>46159</v>
      </c>
      <c r="G972" s="569" t="s">
        <v>1260</v>
      </c>
      <c r="H972" s="538">
        <v>1</v>
      </c>
      <c r="I972" s="266">
        <v>3400</v>
      </c>
      <c r="J972" s="252">
        <f>H972*I972</f>
        <v>3400</v>
      </c>
      <c r="K972" s="538">
        <v>1</v>
      </c>
      <c r="L972" s="266">
        <v>3000</v>
      </c>
      <c r="M972" s="781">
        <f>K972*L972</f>
        <v>3000</v>
      </c>
      <c r="N972" s="538">
        <v>1</v>
      </c>
      <c r="O972" s="1255">
        <v>2900</v>
      </c>
      <c r="P972" s="265">
        <f>N972*O972</f>
        <v>2900</v>
      </c>
      <c r="Q972" s="538">
        <v>4</v>
      </c>
      <c r="R972" s="1255">
        <v>190</v>
      </c>
      <c r="S972" s="1261">
        <f t="shared" si="388"/>
        <v>760</v>
      </c>
      <c r="T972" s="538">
        <v>4</v>
      </c>
      <c r="U972" s="1255">
        <v>190</v>
      </c>
      <c r="V972" s="1261">
        <f t="shared" si="389"/>
        <v>760</v>
      </c>
      <c r="W972" s="538">
        <v>4</v>
      </c>
      <c r="X972" s="1255">
        <v>190</v>
      </c>
      <c r="Y972" s="1261">
        <f t="shared" si="390"/>
        <v>760</v>
      </c>
      <c r="Z972" s="538">
        <v>15</v>
      </c>
      <c r="AA972" s="1261">
        <v>6</v>
      </c>
      <c r="AB972" s="1261">
        <f t="shared" si="391"/>
        <v>90</v>
      </c>
      <c r="AC972" s="554">
        <f>Q972+T972+W972+Z972</f>
        <v>27</v>
      </c>
      <c r="AD972" s="540">
        <f t="shared" si="392"/>
        <v>11670</v>
      </c>
      <c r="AE972" s="1229"/>
    </row>
    <row r="973" spans="1:32" ht="65.25" customHeight="1" x14ac:dyDescent="0.25">
      <c r="A973" s="560">
        <v>619</v>
      </c>
      <c r="B973" s="261" t="s">
        <v>1990</v>
      </c>
      <c r="C973" s="261" t="s">
        <v>102</v>
      </c>
      <c r="D973" s="1690" t="s">
        <v>340</v>
      </c>
      <c r="E973" s="953">
        <v>46200</v>
      </c>
      <c r="F973" s="953">
        <v>46202</v>
      </c>
      <c r="G973" s="569" t="s">
        <v>1989</v>
      </c>
      <c r="H973" s="538">
        <v>2</v>
      </c>
      <c r="I973" s="266">
        <v>3400</v>
      </c>
      <c r="J973" s="252">
        <f>H973*I973</f>
        <v>6800</v>
      </c>
      <c r="K973" s="538">
        <v>2</v>
      </c>
      <c r="L973" s="266">
        <v>3000</v>
      </c>
      <c r="M973" s="781">
        <f>K973*L973</f>
        <v>6000</v>
      </c>
      <c r="N973" s="538">
        <v>2</v>
      </c>
      <c r="O973" s="1255">
        <v>2900</v>
      </c>
      <c r="P973" s="265">
        <f>N973*O973</f>
        <v>5800</v>
      </c>
      <c r="Q973" s="538">
        <v>10</v>
      </c>
      <c r="R973" s="1255">
        <v>190</v>
      </c>
      <c r="S973" s="1261">
        <f t="shared" si="388"/>
        <v>1900</v>
      </c>
      <c r="T973" s="538">
        <v>10</v>
      </c>
      <c r="U973" s="1255">
        <v>190</v>
      </c>
      <c r="V973" s="1261">
        <f t="shared" si="389"/>
        <v>1900</v>
      </c>
      <c r="W973" s="538">
        <v>10</v>
      </c>
      <c r="X973" s="1255">
        <v>190</v>
      </c>
      <c r="Y973" s="1261">
        <f t="shared" si="390"/>
        <v>1900</v>
      </c>
      <c r="Z973" s="538">
        <v>30</v>
      </c>
      <c r="AA973" s="1261">
        <v>6</v>
      </c>
      <c r="AB973" s="1261">
        <f t="shared" si="391"/>
        <v>180</v>
      </c>
      <c r="AC973" s="554">
        <f>Q973+T973+W973+Z973</f>
        <v>60</v>
      </c>
      <c r="AD973" s="540">
        <f t="shared" si="392"/>
        <v>24480</v>
      </c>
      <c r="AE973" s="1229"/>
    </row>
    <row r="974" spans="1:32" ht="65.25" customHeight="1" x14ac:dyDescent="0.25">
      <c r="A974" s="560">
        <v>620</v>
      </c>
      <c r="B974" s="261" t="s">
        <v>1992</v>
      </c>
      <c r="C974" s="261" t="s">
        <v>102</v>
      </c>
      <c r="D974" s="1690" t="s">
        <v>1785</v>
      </c>
      <c r="E974" s="953">
        <v>46229</v>
      </c>
      <c r="F974" s="953">
        <v>46236</v>
      </c>
      <c r="G974" s="569" t="s">
        <v>1643</v>
      </c>
      <c r="H974" s="538"/>
      <c r="I974" s="266"/>
      <c r="J974" s="252"/>
      <c r="K974" s="538"/>
      <c r="L974" s="266"/>
      <c r="M974" s="781"/>
      <c r="N974" s="538"/>
      <c r="O974" s="1255"/>
      <c r="P974" s="265"/>
      <c r="Q974" s="538">
        <v>14</v>
      </c>
      <c r="R974" s="1255">
        <v>190</v>
      </c>
      <c r="S974" s="1261">
        <f t="shared" si="388"/>
        <v>2660</v>
      </c>
      <c r="T974" s="538">
        <v>14</v>
      </c>
      <c r="U974" s="1255">
        <v>190</v>
      </c>
      <c r="V974" s="1261">
        <f t="shared" si="389"/>
        <v>2660</v>
      </c>
      <c r="W974" s="538">
        <v>14</v>
      </c>
      <c r="X974" s="1255">
        <v>190</v>
      </c>
      <c r="Y974" s="1261">
        <f t="shared" si="390"/>
        <v>2660</v>
      </c>
      <c r="Z974" s="538">
        <v>42</v>
      </c>
      <c r="AA974" s="1261">
        <v>6</v>
      </c>
      <c r="AB974" s="1261">
        <f t="shared" si="391"/>
        <v>252</v>
      </c>
      <c r="AC974" s="554">
        <f>Q974+T974+W974+Z974</f>
        <v>84</v>
      </c>
      <c r="AD974" s="540">
        <f t="shared" si="392"/>
        <v>8232</v>
      </c>
      <c r="AE974" s="1229"/>
    </row>
    <row r="975" spans="1:32" ht="46.5" customHeight="1" x14ac:dyDescent="0.25">
      <c r="A975" s="560">
        <v>621</v>
      </c>
      <c r="B975" s="261" t="s">
        <v>1991</v>
      </c>
      <c r="C975" s="261" t="s">
        <v>102</v>
      </c>
      <c r="D975" s="1690" t="s">
        <v>1785</v>
      </c>
      <c r="E975" s="953">
        <v>46217</v>
      </c>
      <c r="F975" s="953">
        <v>46229</v>
      </c>
      <c r="G975" s="569" t="s">
        <v>1844</v>
      </c>
      <c r="H975" s="538"/>
      <c r="I975" s="266"/>
      <c r="J975" s="252"/>
      <c r="K975" s="538"/>
      <c r="L975" s="266"/>
      <c r="M975" s="781"/>
      <c r="N975" s="538"/>
      <c r="O975" s="1255"/>
      <c r="P975" s="265"/>
      <c r="Q975" s="538">
        <v>10</v>
      </c>
      <c r="R975" s="1255">
        <v>190</v>
      </c>
      <c r="S975" s="1261">
        <f t="shared" si="388"/>
        <v>1900</v>
      </c>
      <c r="T975" s="538">
        <v>10</v>
      </c>
      <c r="U975" s="1255">
        <v>190</v>
      </c>
      <c r="V975" s="1261">
        <f t="shared" si="389"/>
        <v>1900</v>
      </c>
      <c r="W975" s="538">
        <v>10</v>
      </c>
      <c r="X975" s="1255">
        <v>190</v>
      </c>
      <c r="Y975" s="1261">
        <f t="shared" si="390"/>
        <v>1900</v>
      </c>
      <c r="Z975" s="538">
        <v>30</v>
      </c>
      <c r="AA975" s="1261">
        <v>6</v>
      </c>
      <c r="AB975" s="1261">
        <f t="shared" si="391"/>
        <v>180</v>
      </c>
      <c r="AC975" s="554">
        <f>Q975+T975+W975+Z975</f>
        <v>60</v>
      </c>
      <c r="AD975" s="540">
        <f t="shared" si="392"/>
        <v>5880</v>
      </c>
      <c r="AE975" s="1229"/>
    </row>
    <row r="976" spans="1:32" ht="46.5" customHeight="1" x14ac:dyDescent="0.25">
      <c r="A976" s="560">
        <v>622</v>
      </c>
      <c r="B976" s="1239" t="s">
        <v>1792</v>
      </c>
      <c r="C976" s="1239" t="s">
        <v>99</v>
      </c>
      <c r="D976" s="1698" t="s">
        <v>345</v>
      </c>
      <c r="E976" s="953">
        <v>46195</v>
      </c>
      <c r="F976" s="953">
        <v>46200</v>
      </c>
      <c r="G976" s="598" t="s">
        <v>1422</v>
      </c>
      <c r="H976" s="538">
        <v>2</v>
      </c>
      <c r="I976" s="266">
        <v>3400</v>
      </c>
      <c r="J976" s="252">
        <f>H976*I976</f>
        <v>6800</v>
      </c>
      <c r="K976" s="538">
        <v>2</v>
      </c>
      <c r="L976" s="266">
        <v>3000</v>
      </c>
      <c r="M976" s="781">
        <f>K976*L976</f>
        <v>6000</v>
      </c>
      <c r="N976" s="538">
        <v>2</v>
      </c>
      <c r="O976" s="1255">
        <v>2900</v>
      </c>
      <c r="P976" s="265">
        <f>N976*O976</f>
        <v>5800</v>
      </c>
      <c r="Q976" s="567">
        <v>8</v>
      </c>
      <c r="R976" s="560">
        <v>190</v>
      </c>
      <c r="S976" s="289">
        <f t="shared" si="388"/>
        <v>1520</v>
      </c>
      <c r="T976" s="567">
        <v>8</v>
      </c>
      <c r="U976" s="560">
        <v>190</v>
      </c>
      <c r="V976" s="289">
        <f t="shared" si="389"/>
        <v>1520</v>
      </c>
      <c r="W976" s="567">
        <v>8</v>
      </c>
      <c r="X976" s="560">
        <v>190</v>
      </c>
      <c r="Y976" s="289">
        <f t="shared" si="390"/>
        <v>1520</v>
      </c>
      <c r="Z976" s="567">
        <v>30</v>
      </c>
      <c r="AA976" s="289">
        <v>6</v>
      </c>
      <c r="AB976" s="289">
        <f t="shared" si="391"/>
        <v>180</v>
      </c>
      <c r="AC976" s="561">
        <f>H976+K976+N976+Q976+T976+W976+Z976</f>
        <v>60</v>
      </c>
      <c r="AD976" s="540">
        <f t="shared" si="392"/>
        <v>23340</v>
      </c>
      <c r="AE976" s="1229"/>
      <c r="AF976" s="1004">
        <v>12</v>
      </c>
    </row>
    <row r="977" spans="1:56" ht="46.5" customHeight="1" x14ac:dyDescent="0.25">
      <c r="A977" s="560">
        <v>623</v>
      </c>
      <c r="B977" s="261" t="s">
        <v>1993</v>
      </c>
      <c r="C977" s="261" t="s">
        <v>102</v>
      </c>
      <c r="D977" s="1690" t="s">
        <v>340</v>
      </c>
      <c r="E977" s="953">
        <v>46297</v>
      </c>
      <c r="F977" s="953">
        <v>46299</v>
      </c>
      <c r="G977" s="569" t="s">
        <v>1989</v>
      </c>
      <c r="H977" s="538"/>
      <c r="I977" s="266"/>
      <c r="J977" s="252"/>
      <c r="K977" s="538"/>
      <c r="L977" s="266"/>
      <c r="M977" s="781"/>
      <c r="N977" s="538"/>
      <c r="O977" s="1255"/>
      <c r="P977" s="265"/>
      <c r="Q977" s="538">
        <v>2</v>
      </c>
      <c r="R977" s="1255">
        <v>190</v>
      </c>
      <c r="S977" s="1261">
        <f t="shared" si="388"/>
        <v>380</v>
      </c>
      <c r="T977" s="538">
        <v>2</v>
      </c>
      <c r="U977" s="1255">
        <v>190</v>
      </c>
      <c r="V977" s="1261">
        <f t="shared" si="389"/>
        <v>380</v>
      </c>
      <c r="W977" s="538">
        <v>2</v>
      </c>
      <c r="X977" s="1255">
        <v>190</v>
      </c>
      <c r="Y977" s="1261">
        <f t="shared" si="390"/>
        <v>380</v>
      </c>
      <c r="Z977" s="538">
        <v>12</v>
      </c>
      <c r="AA977" s="1261">
        <v>6</v>
      </c>
      <c r="AB977" s="1261">
        <f t="shared" si="391"/>
        <v>72</v>
      </c>
      <c r="AC977" s="554">
        <f>Q977+T977+W977+Z977</f>
        <v>18</v>
      </c>
      <c r="AD977" s="540">
        <f t="shared" si="392"/>
        <v>1212</v>
      </c>
      <c r="AE977" s="1229"/>
    </row>
    <row r="978" spans="1:56" ht="46.5" customHeight="1" x14ac:dyDescent="0.25">
      <c r="A978" s="560">
        <v>624</v>
      </c>
      <c r="B978" s="261" t="s">
        <v>1993</v>
      </c>
      <c r="C978" s="261" t="s">
        <v>102</v>
      </c>
      <c r="D978" s="1690" t="s">
        <v>340</v>
      </c>
      <c r="E978" s="953">
        <v>46298</v>
      </c>
      <c r="F978" s="953">
        <v>46300</v>
      </c>
      <c r="G978" s="569" t="s">
        <v>1989</v>
      </c>
      <c r="H978" s="538"/>
      <c r="I978" s="266"/>
      <c r="J978" s="252"/>
      <c r="K978" s="538"/>
      <c r="L978" s="266"/>
      <c r="M978" s="781"/>
      <c r="N978" s="538"/>
      <c r="O978" s="1255"/>
      <c r="P978" s="265"/>
      <c r="Q978" s="538">
        <v>2</v>
      </c>
      <c r="R978" s="1255">
        <v>190</v>
      </c>
      <c r="S978" s="1261">
        <f t="shared" si="388"/>
        <v>380</v>
      </c>
      <c r="T978" s="538">
        <v>2</v>
      </c>
      <c r="U978" s="1255">
        <v>190</v>
      </c>
      <c r="V978" s="1261">
        <f t="shared" si="389"/>
        <v>380</v>
      </c>
      <c r="W978" s="538">
        <v>2</v>
      </c>
      <c r="X978" s="1255">
        <v>190</v>
      </c>
      <c r="Y978" s="1261">
        <f t="shared" si="390"/>
        <v>380</v>
      </c>
      <c r="Z978" s="538">
        <v>12</v>
      </c>
      <c r="AA978" s="1261">
        <v>6</v>
      </c>
      <c r="AB978" s="1261">
        <f t="shared" si="391"/>
        <v>72</v>
      </c>
      <c r="AC978" s="554">
        <f>Q978+T978+W978+Z978</f>
        <v>18</v>
      </c>
      <c r="AD978" s="540">
        <f t="shared" si="392"/>
        <v>1212</v>
      </c>
      <c r="AE978" s="1229"/>
    </row>
    <row r="979" spans="1:56" s="790" customFormat="1" ht="45.75" customHeight="1" x14ac:dyDescent="0.25">
      <c r="A979" s="560">
        <v>625</v>
      </c>
      <c r="B979" s="261" t="s">
        <v>2333</v>
      </c>
      <c r="C979" s="261" t="s">
        <v>102</v>
      </c>
      <c r="D979" s="1443" t="s">
        <v>1994</v>
      </c>
      <c r="E979" s="953" t="s">
        <v>1996</v>
      </c>
      <c r="F979" s="953" t="s">
        <v>1996</v>
      </c>
      <c r="G979" s="569" t="s">
        <v>1997</v>
      </c>
      <c r="H979" s="538"/>
      <c r="I979" s="266"/>
      <c r="J979" s="252"/>
      <c r="K979" s="538"/>
      <c r="L979" s="266"/>
      <c r="M979" s="781"/>
      <c r="N979" s="538"/>
      <c r="O979" s="1255"/>
      <c r="P979" s="265"/>
      <c r="Q979" s="538">
        <v>8</v>
      </c>
      <c r="R979" s="1255">
        <v>190</v>
      </c>
      <c r="S979" s="1261">
        <f t="shared" si="388"/>
        <v>1520</v>
      </c>
      <c r="T979" s="538">
        <v>8</v>
      </c>
      <c r="U979" s="1255">
        <v>190</v>
      </c>
      <c r="V979" s="1261">
        <f t="shared" si="389"/>
        <v>1520</v>
      </c>
      <c r="W979" s="538">
        <v>8</v>
      </c>
      <c r="X979" s="1255">
        <v>190</v>
      </c>
      <c r="Y979" s="1261">
        <f t="shared" si="390"/>
        <v>1520</v>
      </c>
      <c r="Z979" s="538">
        <v>24</v>
      </c>
      <c r="AA979" s="1261">
        <v>6</v>
      </c>
      <c r="AB979" s="1261">
        <f t="shared" si="391"/>
        <v>144</v>
      </c>
      <c r="AC979" s="554">
        <f>H979+K979+N979+Q979+T979+W979+Z979</f>
        <v>48</v>
      </c>
      <c r="AD979" s="540">
        <f t="shared" si="392"/>
        <v>4704</v>
      </c>
      <c r="AE979" s="1229"/>
      <c r="AF979" s="1004"/>
      <c r="AI979" s="1021"/>
      <c r="AJ979" s="934"/>
      <c r="AK979" s="934"/>
      <c r="AL979" s="934"/>
      <c r="AM979" s="934"/>
      <c r="AN979" s="934"/>
      <c r="AO979" s="934"/>
      <c r="AP979" s="934"/>
      <c r="AQ979" s="934"/>
      <c r="AR979" s="934"/>
      <c r="AS979" s="934"/>
      <c r="AT979" s="934"/>
      <c r="AU979" s="934"/>
      <c r="AV979" s="934"/>
      <c r="AW979" s="934"/>
      <c r="AX979" s="934"/>
      <c r="AY979" s="934"/>
      <c r="AZ979" s="934"/>
      <c r="BA979" s="934"/>
      <c r="BB979" s="934"/>
      <c r="BC979" s="934"/>
      <c r="BD979" s="1031"/>
    </row>
    <row r="980" spans="1:56" s="1347" customFormat="1" ht="29.25" customHeight="1" x14ac:dyDescent="0.25">
      <c r="A980" s="560">
        <v>626</v>
      </c>
      <c r="B980" s="261" t="s">
        <v>1998</v>
      </c>
      <c r="C980" s="261" t="s">
        <v>102</v>
      </c>
      <c r="D980" s="1690" t="s">
        <v>340</v>
      </c>
      <c r="E980" s="953">
        <v>46306</v>
      </c>
      <c r="F980" s="953">
        <v>46306</v>
      </c>
      <c r="G980" s="569" t="s">
        <v>1643</v>
      </c>
      <c r="H980" s="538"/>
      <c r="I980" s="266"/>
      <c r="J980" s="252"/>
      <c r="K980" s="538"/>
      <c r="L980" s="266"/>
      <c r="M980" s="781"/>
      <c r="N980" s="538"/>
      <c r="O980" s="1255"/>
      <c r="P980" s="265"/>
      <c r="Q980" s="538">
        <v>4</v>
      </c>
      <c r="R980" s="1255">
        <v>190</v>
      </c>
      <c r="S980" s="1261">
        <f t="shared" si="388"/>
        <v>760</v>
      </c>
      <c r="T980" s="538">
        <v>4</v>
      </c>
      <c r="U980" s="1255">
        <v>190</v>
      </c>
      <c r="V980" s="1261">
        <f t="shared" si="389"/>
        <v>760</v>
      </c>
      <c r="W980" s="538">
        <v>4</v>
      </c>
      <c r="X980" s="1255">
        <v>190</v>
      </c>
      <c r="Y980" s="1261">
        <f t="shared" si="390"/>
        <v>760</v>
      </c>
      <c r="Z980" s="538">
        <v>12</v>
      </c>
      <c r="AA980" s="1261">
        <v>6</v>
      </c>
      <c r="AB980" s="1261">
        <f t="shared" si="391"/>
        <v>72</v>
      </c>
      <c r="AC980" s="554">
        <f>Q980+T980+W980+Z980</f>
        <v>24</v>
      </c>
      <c r="AD980" s="540">
        <f t="shared" si="392"/>
        <v>2352</v>
      </c>
      <c r="AE980" s="1229"/>
      <c r="AF980" s="1004"/>
      <c r="AG980" s="1359"/>
      <c r="AH980" s="1359"/>
      <c r="AI980" s="1359"/>
      <c r="AJ980" s="1359"/>
      <c r="AK980" s="1359"/>
      <c r="AL980" s="1359"/>
    </row>
    <row r="981" spans="1:56" ht="51" customHeight="1" x14ac:dyDescent="0.25">
      <c r="A981" s="560">
        <v>627</v>
      </c>
      <c r="B981" s="261" t="s">
        <v>2001</v>
      </c>
      <c r="C981" s="261" t="s">
        <v>100</v>
      </c>
      <c r="D981" s="1690" t="s">
        <v>1785</v>
      </c>
      <c r="E981" s="953">
        <v>46368</v>
      </c>
      <c r="F981" s="953">
        <v>46368</v>
      </c>
      <c r="G981" s="569" t="s">
        <v>1145</v>
      </c>
      <c r="H981" s="538"/>
      <c r="I981" s="266"/>
      <c r="J981" s="252"/>
      <c r="K981" s="538"/>
      <c r="L981" s="266"/>
      <c r="M981" s="781"/>
      <c r="N981" s="538"/>
      <c r="O981" s="1255"/>
      <c r="P981" s="265"/>
      <c r="Q981" s="538">
        <v>10</v>
      </c>
      <c r="R981" s="1255">
        <v>190</v>
      </c>
      <c r="S981" s="1261">
        <f t="shared" si="388"/>
        <v>1900</v>
      </c>
      <c r="T981" s="538">
        <v>10</v>
      </c>
      <c r="U981" s="1255">
        <v>190</v>
      </c>
      <c r="V981" s="1261">
        <f t="shared" si="389"/>
        <v>1900</v>
      </c>
      <c r="W981" s="538">
        <v>10</v>
      </c>
      <c r="X981" s="1255">
        <v>190</v>
      </c>
      <c r="Y981" s="1261">
        <f t="shared" si="390"/>
        <v>1900</v>
      </c>
      <c r="Z981" s="538">
        <v>30</v>
      </c>
      <c r="AA981" s="1261">
        <v>6</v>
      </c>
      <c r="AB981" s="1261">
        <f t="shared" si="391"/>
        <v>180</v>
      </c>
      <c r="AC981" s="554">
        <f>H981+K981+N981+Q981+T981+W981+Z981</f>
        <v>60</v>
      </c>
      <c r="AD981" s="540">
        <f t="shared" si="392"/>
        <v>5880</v>
      </c>
      <c r="AE981" s="1229"/>
    </row>
    <row r="982" spans="1:56" ht="69.75" customHeight="1" x14ac:dyDescent="0.25">
      <c r="A982" s="560">
        <v>628</v>
      </c>
      <c r="B982" s="261" t="s">
        <v>1995</v>
      </c>
      <c r="C982" s="261" t="s">
        <v>102</v>
      </c>
      <c r="D982" s="1690" t="s">
        <v>340</v>
      </c>
      <c r="E982" s="953">
        <v>46314</v>
      </c>
      <c r="F982" s="953">
        <v>46319</v>
      </c>
      <c r="G982" s="569" t="s">
        <v>301</v>
      </c>
      <c r="H982" s="1004"/>
      <c r="I982" s="266"/>
      <c r="J982" s="252"/>
      <c r="K982" s="538"/>
      <c r="L982" s="266"/>
      <c r="M982" s="781"/>
      <c r="N982" s="538"/>
      <c r="O982" s="1255"/>
      <c r="P982" s="265"/>
      <c r="Q982" s="538">
        <v>2</v>
      </c>
      <c r="R982" s="1255">
        <v>190</v>
      </c>
      <c r="S982" s="1261">
        <f t="shared" si="388"/>
        <v>380</v>
      </c>
      <c r="T982" s="538">
        <v>2</v>
      </c>
      <c r="U982" s="1255">
        <v>190</v>
      </c>
      <c r="V982" s="1261">
        <f t="shared" si="389"/>
        <v>380</v>
      </c>
      <c r="W982" s="538">
        <v>2</v>
      </c>
      <c r="X982" s="1255">
        <v>190</v>
      </c>
      <c r="Y982" s="1261">
        <f t="shared" si="390"/>
        <v>380</v>
      </c>
      <c r="Z982" s="538">
        <v>12</v>
      </c>
      <c r="AA982" s="1261">
        <v>6</v>
      </c>
      <c r="AB982" s="1261">
        <f t="shared" si="391"/>
        <v>72</v>
      </c>
      <c r="AC982" s="554">
        <f>Q982+T982+W982+Z982</f>
        <v>18</v>
      </c>
      <c r="AD982" s="540">
        <f t="shared" si="392"/>
        <v>1212</v>
      </c>
      <c r="AE982" s="1229"/>
    </row>
    <row r="983" spans="1:56" ht="39" customHeight="1" x14ac:dyDescent="0.25">
      <c r="A983" s="560">
        <v>629</v>
      </c>
      <c r="B983" s="261" t="s">
        <v>1999</v>
      </c>
      <c r="C983" s="261" t="s">
        <v>101</v>
      </c>
      <c r="D983" s="1690" t="s">
        <v>358</v>
      </c>
      <c r="E983" s="953">
        <v>46311</v>
      </c>
      <c r="F983" s="953">
        <v>46314</v>
      </c>
      <c r="G983" s="569" t="s">
        <v>301</v>
      </c>
      <c r="H983" s="538"/>
      <c r="I983" s="266"/>
      <c r="J983" s="252"/>
      <c r="K983" s="538"/>
      <c r="L983" s="266"/>
      <c r="M983" s="781"/>
      <c r="N983" s="538"/>
      <c r="O983" s="1255"/>
      <c r="P983" s="265"/>
      <c r="Q983" s="538">
        <v>2</v>
      </c>
      <c r="R983" s="1255">
        <v>190</v>
      </c>
      <c r="S983" s="1261">
        <f t="shared" si="388"/>
        <v>380</v>
      </c>
      <c r="T983" s="538">
        <v>2</v>
      </c>
      <c r="U983" s="1255">
        <v>190</v>
      </c>
      <c r="V983" s="1261">
        <f t="shared" si="389"/>
        <v>380</v>
      </c>
      <c r="W983" s="538">
        <v>2</v>
      </c>
      <c r="X983" s="1255">
        <v>190</v>
      </c>
      <c r="Y983" s="1261">
        <f t="shared" si="390"/>
        <v>380</v>
      </c>
      <c r="Z983" s="538">
        <v>12</v>
      </c>
      <c r="AA983" s="1261">
        <v>6</v>
      </c>
      <c r="AB983" s="1261">
        <f t="shared" si="391"/>
        <v>72</v>
      </c>
      <c r="AC983" s="554">
        <f>H983+K983+N983+Q983+T983+W983+Z983</f>
        <v>18</v>
      </c>
      <c r="AD983" s="540">
        <f t="shared" si="392"/>
        <v>1212</v>
      </c>
      <c r="AE983" s="1229"/>
    </row>
    <row r="984" spans="1:56" ht="36.75" customHeight="1" x14ac:dyDescent="0.25">
      <c r="A984" s="560">
        <v>630</v>
      </c>
      <c r="B984" s="261" t="s">
        <v>1418</v>
      </c>
      <c r="C984" s="261" t="s">
        <v>101</v>
      </c>
      <c r="D984" s="1690" t="s">
        <v>358</v>
      </c>
      <c r="E984" s="953">
        <v>46319</v>
      </c>
      <c r="F984" s="953">
        <v>46321</v>
      </c>
      <c r="G984" s="569" t="s">
        <v>301</v>
      </c>
      <c r="H984" s="538"/>
      <c r="I984" s="266"/>
      <c r="J984" s="252"/>
      <c r="K984" s="538"/>
      <c r="L984" s="266"/>
      <c r="M984" s="781"/>
      <c r="N984" s="538"/>
      <c r="O984" s="1255"/>
      <c r="P984" s="265"/>
      <c r="Q984" s="538">
        <v>2</v>
      </c>
      <c r="R984" s="1255">
        <v>190</v>
      </c>
      <c r="S984" s="1261">
        <f t="shared" si="388"/>
        <v>380</v>
      </c>
      <c r="T984" s="538">
        <v>2</v>
      </c>
      <c r="U984" s="1255">
        <v>190</v>
      </c>
      <c r="V984" s="1261">
        <f t="shared" si="389"/>
        <v>380</v>
      </c>
      <c r="W984" s="538">
        <v>2</v>
      </c>
      <c r="X984" s="1255">
        <v>190</v>
      </c>
      <c r="Y984" s="1261">
        <f t="shared" si="390"/>
        <v>380</v>
      </c>
      <c r="Z984" s="538">
        <v>12</v>
      </c>
      <c r="AA984" s="1261">
        <v>6</v>
      </c>
      <c r="AB984" s="1261">
        <f t="shared" si="391"/>
        <v>72</v>
      </c>
      <c r="AC984" s="554">
        <f>H984+K984+N984+Q984+T984+W984+Z984</f>
        <v>18</v>
      </c>
      <c r="AD984" s="540">
        <f t="shared" si="392"/>
        <v>1212</v>
      </c>
      <c r="AE984" s="1229"/>
    </row>
    <row r="985" spans="1:56" ht="36.75" customHeight="1" x14ac:dyDescent="0.25">
      <c r="A985" s="560">
        <v>631</v>
      </c>
      <c r="B985" s="261" t="s">
        <v>1311</v>
      </c>
      <c r="C985" s="261" t="s">
        <v>101</v>
      </c>
      <c r="D985" s="1690" t="s">
        <v>358</v>
      </c>
      <c r="E985" s="953">
        <v>46318</v>
      </c>
      <c r="F985" s="953">
        <v>46320</v>
      </c>
      <c r="G985" s="1612" t="s">
        <v>301</v>
      </c>
      <c r="H985" s="538"/>
      <c r="I985" s="266"/>
      <c r="J985" s="252"/>
      <c r="K985" s="538"/>
      <c r="L985" s="266"/>
      <c r="M985" s="781"/>
      <c r="N985" s="538"/>
      <c r="O985" s="1255"/>
      <c r="P985" s="265"/>
      <c r="Q985" s="538">
        <v>2</v>
      </c>
      <c r="R985" s="1255">
        <v>190</v>
      </c>
      <c r="S985" s="1261">
        <f t="shared" si="388"/>
        <v>380</v>
      </c>
      <c r="T985" s="538">
        <v>2</v>
      </c>
      <c r="U985" s="1255">
        <v>190</v>
      </c>
      <c r="V985" s="1261">
        <f t="shared" si="389"/>
        <v>380</v>
      </c>
      <c r="W985" s="538">
        <v>2</v>
      </c>
      <c r="X985" s="1255">
        <v>190</v>
      </c>
      <c r="Y985" s="1261">
        <f t="shared" si="390"/>
        <v>380</v>
      </c>
      <c r="Z985" s="538">
        <v>12</v>
      </c>
      <c r="AA985" s="1261">
        <v>6</v>
      </c>
      <c r="AB985" s="1261">
        <f t="shared" si="391"/>
        <v>72</v>
      </c>
      <c r="AC985" s="554">
        <f>H985+K985+N985+Q985+T985+W985+Z985</f>
        <v>18</v>
      </c>
      <c r="AD985" s="540">
        <f t="shared" si="392"/>
        <v>1212</v>
      </c>
      <c r="AE985" s="1229"/>
    </row>
    <row r="986" spans="1:56" ht="36.75" customHeight="1" x14ac:dyDescent="0.25">
      <c r="A986" s="560">
        <v>632</v>
      </c>
      <c r="B986" s="1236" t="s">
        <v>1786</v>
      </c>
      <c r="C986" s="1236" t="s">
        <v>101</v>
      </c>
      <c r="D986" s="1697" t="s">
        <v>1419</v>
      </c>
      <c r="E986" s="1013">
        <v>46199</v>
      </c>
      <c r="F986" s="1013">
        <v>46201</v>
      </c>
      <c r="G986" s="1613" t="s">
        <v>1989</v>
      </c>
      <c r="H986" s="556">
        <v>2</v>
      </c>
      <c r="I986" s="572">
        <v>4100</v>
      </c>
      <c r="J986" s="278">
        <f>H986*I986</f>
        <v>8200</v>
      </c>
      <c r="K986" s="556">
        <v>2</v>
      </c>
      <c r="L986" s="572">
        <v>3350</v>
      </c>
      <c r="M986" s="299">
        <f>K986*L986</f>
        <v>6700</v>
      </c>
      <c r="N986" s="556">
        <v>2</v>
      </c>
      <c r="O986" s="1237">
        <v>3000</v>
      </c>
      <c r="P986" s="288">
        <f>N986*O986</f>
        <v>6000</v>
      </c>
      <c r="Q986" s="556">
        <v>8</v>
      </c>
      <c r="R986" s="1237">
        <v>190</v>
      </c>
      <c r="S986" s="290">
        <f t="shared" si="388"/>
        <v>1520</v>
      </c>
      <c r="T986" s="556">
        <v>8</v>
      </c>
      <c r="U986" s="1237">
        <v>190</v>
      </c>
      <c r="V986" s="290">
        <f t="shared" si="389"/>
        <v>1520</v>
      </c>
      <c r="W986" s="556">
        <v>8</v>
      </c>
      <c r="X986" s="1237">
        <v>190</v>
      </c>
      <c r="Y986" s="290">
        <f t="shared" si="390"/>
        <v>1520</v>
      </c>
      <c r="Z986" s="556">
        <v>30</v>
      </c>
      <c r="AA986" s="290">
        <v>6</v>
      </c>
      <c r="AB986" s="290">
        <f t="shared" si="391"/>
        <v>180</v>
      </c>
      <c r="AC986" s="558">
        <f>H986+K986+N986+Q986+T986+W986+Z986</f>
        <v>60</v>
      </c>
      <c r="AD986" s="540">
        <f t="shared" si="392"/>
        <v>25640</v>
      </c>
      <c r="AE986" s="1226"/>
    </row>
    <row r="987" spans="1:56" ht="29.25" customHeight="1" x14ac:dyDescent="0.25">
      <c r="A987" s="560">
        <v>633</v>
      </c>
      <c r="B987" s="261" t="s">
        <v>1423</v>
      </c>
      <c r="C987" s="790" t="s">
        <v>101</v>
      </c>
      <c r="D987" s="1690" t="s">
        <v>1791</v>
      </c>
      <c r="E987" s="1056">
        <v>46360</v>
      </c>
      <c r="F987" s="1056">
        <v>46366</v>
      </c>
      <c r="G987" s="536" t="s">
        <v>367</v>
      </c>
      <c r="H987" s="492"/>
      <c r="I987" s="492"/>
      <c r="J987" s="492"/>
      <c r="K987" s="492"/>
      <c r="L987" s="492"/>
      <c r="M987" s="492"/>
      <c r="N987" s="538"/>
      <c r="O987" s="1255"/>
      <c r="P987" s="265"/>
      <c r="Q987" s="538">
        <v>2</v>
      </c>
      <c r="R987" s="1255">
        <v>190</v>
      </c>
      <c r="S987" s="1261">
        <f t="shared" si="388"/>
        <v>380</v>
      </c>
      <c r="T987" s="538">
        <v>2</v>
      </c>
      <c r="U987" s="1255">
        <v>190</v>
      </c>
      <c r="V987" s="1261">
        <f t="shared" si="389"/>
        <v>380</v>
      </c>
      <c r="W987" s="538">
        <v>2</v>
      </c>
      <c r="X987" s="1255">
        <v>190</v>
      </c>
      <c r="Y987" s="1261">
        <f t="shared" si="390"/>
        <v>380</v>
      </c>
      <c r="Z987" s="538">
        <v>12</v>
      </c>
      <c r="AA987" s="1261">
        <v>6</v>
      </c>
      <c r="AB987" s="1261">
        <v>84</v>
      </c>
      <c r="AC987" s="554">
        <f>H987+K987+N987+Q987+T987+W987+Z987</f>
        <v>18</v>
      </c>
      <c r="AD987" s="540">
        <f t="shared" si="392"/>
        <v>1224</v>
      </c>
      <c r="AE987" s="1060"/>
      <c r="AF987" s="790"/>
    </row>
    <row r="988" spans="1:56" ht="36" customHeight="1" x14ac:dyDescent="0.25">
      <c r="A988" s="1344" t="s">
        <v>2617</v>
      </c>
      <c r="B988" s="1359"/>
      <c r="C988" s="1359"/>
      <c r="D988" s="1748"/>
      <c r="E988" s="1359"/>
      <c r="F988" s="1359"/>
      <c r="G988" s="1359"/>
      <c r="H988" s="1359"/>
      <c r="I988" s="1359"/>
      <c r="J988" s="1359"/>
      <c r="K988" s="1359"/>
      <c r="L988" s="1359"/>
      <c r="M988" s="1359"/>
      <c r="N988" s="1359"/>
      <c r="O988" s="1359"/>
      <c r="P988" s="1359"/>
      <c r="Q988" s="1359"/>
      <c r="R988" s="1359"/>
      <c r="S988" s="1359"/>
      <c r="T988" s="1359"/>
      <c r="U988" s="1359"/>
      <c r="V988" s="1359"/>
      <c r="W988" s="1359"/>
      <c r="X988" s="1359"/>
      <c r="Y988" s="1359"/>
      <c r="Z988" s="1359"/>
      <c r="AA988" s="1359"/>
      <c r="AB988" s="1359"/>
      <c r="AC988" s="1359"/>
      <c r="AD988" s="1359"/>
      <c r="AE988" s="1359"/>
      <c r="AF988" s="1359"/>
    </row>
    <row r="989" spans="1:56" s="367" customFormat="1" ht="51.75" customHeight="1" x14ac:dyDescent="0.3">
      <c r="A989" s="870">
        <v>145</v>
      </c>
      <c r="B989" s="1379" t="s">
        <v>47</v>
      </c>
      <c r="C989" s="1442" t="s">
        <v>99</v>
      </c>
      <c r="D989" s="1383" t="s">
        <v>1424</v>
      </c>
      <c r="E989" s="1404">
        <v>46038</v>
      </c>
      <c r="F989" s="1404">
        <v>46043</v>
      </c>
      <c r="G989" s="1383" t="s">
        <v>318</v>
      </c>
      <c r="H989" s="1424"/>
      <c r="I989" s="1394"/>
      <c r="J989" s="1393"/>
      <c r="K989" s="1424"/>
      <c r="L989" s="1394"/>
      <c r="M989" s="1395"/>
      <c r="N989" s="1424"/>
      <c r="O989" s="1385"/>
      <c r="P989" s="1395"/>
      <c r="Q989" s="1424">
        <v>24</v>
      </c>
      <c r="R989" s="1385">
        <v>190</v>
      </c>
      <c r="S989" s="1386">
        <f>Q989*R989</f>
        <v>4560</v>
      </c>
      <c r="T989" s="1424">
        <v>24</v>
      </c>
      <c r="U989" s="1385">
        <v>190</v>
      </c>
      <c r="V989" s="1386">
        <f>T989*U989</f>
        <v>4560</v>
      </c>
      <c r="W989" s="1424">
        <v>24</v>
      </c>
      <c r="X989" s="1385">
        <v>190</v>
      </c>
      <c r="Y989" s="1386">
        <f>W989*X989</f>
        <v>4560</v>
      </c>
      <c r="Z989" s="1424">
        <v>144</v>
      </c>
      <c r="AA989" s="1386">
        <v>6</v>
      </c>
      <c r="AB989" s="1386">
        <f>Z989*AA989</f>
        <v>864</v>
      </c>
      <c r="AE989" s="539">
        <f>H989+K989+N989+Q989+T989+W989+Z989</f>
        <v>216</v>
      </c>
      <c r="AF989" s="540">
        <f>J989+M989+P989+S989+V989+Y989+AB989</f>
        <v>14544</v>
      </c>
      <c r="AG989" s="699"/>
      <c r="AH989" s="367" t="s">
        <v>2278</v>
      </c>
      <c r="AI989" s="315"/>
      <c r="AJ989" s="315"/>
      <c r="AK989" s="315"/>
      <c r="AL989" s="315"/>
      <c r="AM989" s="315"/>
      <c r="AN989" s="315"/>
      <c r="AO989" s="315"/>
      <c r="AP989" s="315"/>
      <c r="AQ989" s="315"/>
      <c r="AR989" s="315"/>
      <c r="AS989" s="315"/>
      <c r="AT989" s="315"/>
      <c r="AU989" s="315"/>
      <c r="AV989" s="315"/>
      <c r="AW989" s="315"/>
      <c r="AX989" s="315"/>
      <c r="AY989" s="315"/>
      <c r="AZ989" s="315"/>
      <c r="BA989" s="315"/>
      <c r="BB989" s="413"/>
    </row>
    <row r="990" spans="1:56" ht="72" customHeight="1" x14ac:dyDescent="0.25">
      <c r="A990" s="1255">
        <v>634</v>
      </c>
      <c r="B990" s="261" t="s">
        <v>48</v>
      </c>
      <c r="C990" s="261" t="s">
        <v>99</v>
      </c>
      <c r="D990" s="1690" t="s">
        <v>1424</v>
      </c>
      <c r="E990" s="1056">
        <v>46344</v>
      </c>
      <c r="F990" s="1056">
        <v>46348</v>
      </c>
      <c r="G990" s="569" t="s">
        <v>318</v>
      </c>
      <c r="H990" s="538"/>
      <c r="I990" s="266"/>
      <c r="J990" s="252"/>
      <c r="K990" s="538"/>
      <c r="L990" s="266"/>
      <c r="M990" s="265"/>
      <c r="N990" s="538"/>
      <c r="O990" s="1255"/>
      <c r="P990" s="265"/>
      <c r="Q990" s="538">
        <v>24</v>
      </c>
      <c r="R990" s="1255">
        <v>190</v>
      </c>
      <c r="S990" s="1261">
        <f>Q990*R990</f>
        <v>4560</v>
      </c>
      <c r="T990" s="538">
        <v>24</v>
      </c>
      <c r="U990" s="1255">
        <v>190</v>
      </c>
      <c r="V990" s="1261">
        <f>T990*U990</f>
        <v>4560</v>
      </c>
      <c r="W990" s="538">
        <v>24</v>
      </c>
      <c r="X990" s="1255">
        <v>190</v>
      </c>
      <c r="Y990" s="1261">
        <f>W990*X990</f>
        <v>4560</v>
      </c>
      <c r="Z990" s="538">
        <v>144</v>
      </c>
      <c r="AA990" s="1261">
        <v>6</v>
      </c>
      <c r="AB990" s="1261">
        <f>Z990*AA990</f>
        <v>864</v>
      </c>
      <c r="AC990" s="554">
        <f>H990+K990+N990+Q990+T990+W990+Z990</f>
        <v>216</v>
      </c>
      <c r="AD990" s="540">
        <f>J990+M990+P990+S990+V990+Y990+AB990</f>
        <v>14544</v>
      </c>
      <c r="AE990" s="1229"/>
      <c r="AF990" s="1004">
        <v>144</v>
      </c>
    </row>
    <row r="991" spans="1:56" ht="46.5" customHeight="1" x14ac:dyDescent="0.25">
      <c r="A991" s="1783">
        <v>635</v>
      </c>
      <c r="B991" s="261" t="s">
        <v>2196</v>
      </c>
      <c r="C991" s="1843" t="s">
        <v>102</v>
      </c>
      <c r="D991" s="1819" t="s">
        <v>1425</v>
      </c>
      <c r="E991" s="1135"/>
      <c r="F991" s="1135"/>
      <c r="G991" s="1358"/>
      <c r="H991" s="538"/>
      <c r="I991" s="266"/>
      <c r="J991" s="252"/>
      <c r="K991" s="538"/>
      <c r="L991" s="266"/>
      <c r="M991" s="781"/>
      <c r="N991" s="538"/>
      <c r="O991" s="1255"/>
      <c r="P991" s="265"/>
      <c r="Q991" s="790"/>
      <c r="R991" s="790"/>
      <c r="S991" s="790"/>
      <c r="T991" s="790"/>
      <c r="U991" s="790"/>
      <c r="V991" s="790"/>
      <c r="W991" s="790"/>
      <c r="X991" s="790"/>
      <c r="Y991" s="790"/>
      <c r="Z991" s="790"/>
      <c r="AA991" s="790"/>
      <c r="AB991" s="790"/>
      <c r="AC991" s="790"/>
      <c r="AD991" s="790"/>
      <c r="AE991" s="1229"/>
      <c r="AF991" s="1004">
        <v>30</v>
      </c>
    </row>
    <row r="992" spans="1:56" ht="46.5" customHeight="1" x14ac:dyDescent="0.25">
      <c r="A992" s="1784"/>
      <c r="B992" s="261" t="s">
        <v>2197</v>
      </c>
      <c r="C992" s="1844"/>
      <c r="D992" s="1841"/>
      <c r="E992" s="1056">
        <v>46179</v>
      </c>
      <c r="F992" s="1056">
        <v>46179</v>
      </c>
      <c r="G992" s="569" t="s">
        <v>318</v>
      </c>
      <c r="H992" s="538"/>
      <c r="I992" s="266"/>
      <c r="J992" s="252"/>
      <c r="K992" s="538"/>
      <c r="L992" s="266"/>
      <c r="M992" s="781"/>
      <c r="N992" s="538"/>
      <c r="O992" s="1255"/>
      <c r="P992" s="265"/>
      <c r="Q992" s="538">
        <v>10</v>
      </c>
      <c r="R992" s="1255">
        <v>190</v>
      </c>
      <c r="S992" s="1261">
        <f t="shared" ref="S992:S1003" si="393">Q992*R992</f>
        <v>1900</v>
      </c>
      <c r="T992" s="538">
        <v>10</v>
      </c>
      <c r="U992" s="1255">
        <v>190</v>
      </c>
      <c r="V992" s="1261">
        <f t="shared" ref="V992:V1003" si="394">T992*U992</f>
        <v>1900</v>
      </c>
      <c r="W992" s="538">
        <v>10</v>
      </c>
      <c r="X992" s="1255">
        <v>190</v>
      </c>
      <c r="Y992" s="1261">
        <f t="shared" ref="Y992:Y1003" si="395">W992*X992</f>
        <v>1900</v>
      </c>
      <c r="Z992" s="538">
        <v>30</v>
      </c>
      <c r="AA992" s="1261">
        <v>6</v>
      </c>
      <c r="AB992" s="1261">
        <f t="shared" ref="AB992:AB1003" si="396">Z992*AA992</f>
        <v>180</v>
      </c>
      <c r="AC992" s="554">
        <v>30</v>
      </c>
      <c r="AD992" s="540">
        <f>J991+M991+P991+S992+V992+Y992+AB992</f>
        <v>5880</v>
      </c>
      <c r="AE992" s="1229"/>
    </row>
    <row r="993" spans="1:56" ht="46.5" customHeight="1" x14ac:dyDescent="0.25">
      <c r="A993" s="1784"/>
      <c r="B993" s="261" t="s">
        <v>2198</v>
      </c>
      <c r="C993" s="1844"/>
      <c r="D993" s="1841"/>
      <c r="E993" s="1056">
        <v>46249</v>
      </c>
      <c r="F993" s="1056">
        <v>46249</v>
      </c>
      <c r="G993" s="569" t="s">
        <v>2201</v>
      </c>
      <c r="H993" s="538"/>
      <c r="I993" s="266"/>
      <c r="J993" s="252"/>
      <c r="K993" s="538"/>
      <c r="L993" s="266"/>
      <c r="M993" s="781"/>
      <c r="N993" s="538"/>
      <c r="O993" s="1255"/>
      <c r="P993" s="265"/>
      <c r="Q993" s="538">
        <v>10</v>
      </c>
      <c r="R993" s="1255">
        <v>190</v>
      </c>
      <c r="S993" s="1261">
        <f t="shared" si="393"/>
        <v>1900</v>
      </c>
      <c r="T993" s="538">
        <v>10</v>
      </c>
      <c r="U993" s="1255">
        <v>190</v>
      </c>
      <c r="V993" s="1261">
        <f t="shared" si="394"/>
        <v>1900</v>
      </c>
      <c r="W993" s="538">
        <v>10</v>
      </c>
      <c r="X993" s="1255">
        <v>190</v>
      </c>
      <c r="Y993" s="1261">
        <f t="shared" si="395"/>
        <v>1900</v>
      </c>
      <c r="Z993" s="538">
        <v>30</v>
      </c>
      <c r="AA993" s="1261">
        <v>6</v>
      </c>
      <c r="AB993" s="1261">
        <f t="shared" si="396"/>
        <v>180</v>
      </c>
      <c r="AC993" s="554">
        <v>30</v>
      </c>
      <c r="AD993" s="540">
        <f t="shared" ref="AD993:AD1003" si="397">J993+M993+P993+S993+V993+Y993+AB993</f>
        <v>5880</v>
      </c>
      <c r="AE993" s="1229"/>
    </row>
    <row r="994" spans="1:56" ht="46.5" customHeight="1" x14ac:dyDescent="0.25">
      <c r="A994" s="1784"/>
      <c r="B994" s="261" t="s">
        <v>2199</v>
      </c>
      <c r="C994" s="1844"/>
      <c r="D994" s="1841"/>
      <c r="E994" s="1056">
        <v>46263</v>
      </c>
      <c r="F994" s="1056">
        <v>46263</v>
      </c>
      <c r="G994" s="569" t="s">
        <v>1997</v>
      </c>
      <c r="H994" s="538"/>
      <c r="I994" s="266"/>
      <c r="J994" s="252"/>
      <c r="K994" s="538"/>
      <c r="L994" s="266"/>
      <c r="M994" s="781"/>
      <c r="N994" s="538"/>
      <c r="O994" s="1255"/>
      <c r="P994" s="265"/>
      <c r="Q994" s="538">
        <v>10</v>
      </c>
      <c r="R994" s="1255">
        <v>190</v>
      </c>
      <c r="S994" s="1261">
        <f t="shared" si="393"/>
        <v>1900</v>
      </c>
      <c r="T994" s="538">
        <v>10</v>
      </c>
      <c r="U994" s="1255">
        <v>190</v>
      </c>
      <c r="V994" s="1261">
        <f t="shared" si="394"/>
        <v>1900</v>
      </c>
      <c r="W994" s="538">
        <v>10</v>
      </c>
      <c r="X994" s="1255">
        <v>190</v>
      </c>
      <c r="Y994" s="1261">
        <f t="shared" si="395"/>
        <v>1900</v>
      </c>
      <c r="Z994" s="538">
        <v>30</v>
      </c>
      <c r="AA994" s="1261">
        <v>6</v>
      </c>
      <c r="AB994" s="1261">
        <f t="shared" si="396"/>
        <v>180</v>
      </c>
      <c r="AC994" s="554">
        <v>30</v>
      </c>
      <c r="AD994" s="540">
        <f t="shared" si="397"/>
        <v>5880</v>
      </c>
      <c r="AE994" s="1229"/>
    </row>
    <row r="995" spans="1:56" ht="75" customHeight="1" x14ac:dyDescent="0.25">
      <c r="A995" s="1784"/>
      <c r="B995" s="261" t="s">
        <v>2200</v>
      </c>
      <c r="C995" s="1844"/>
      <c r="D995" s="1841"/>
      <c r="E995" s="1056">
        <v>46284</v>
      </c>
      <c r="F995" s="1056">
        <v>46284</v>
      </c>
      <c r="G995" s="569" t="s">
        <v>2202</v>
      </c>
      <c r="H995" s="538"/>
      <c r="I995" s="266"/>
      <c r="J995" s="252"/>
      <c r="K995" s="538"/>
      <c r="L995" s="266"/>
      <c r="M995" s="781"/>
      <c r="N995" s="538"/>
      <c r="O995" s="1255"/>
      <c r="P995" s="265"/>
      <c r="Q995" s="538">
        <v>10</v>
      </c>
      <c r="R995" s="1255">
        <v>190</v>
      </c>
      <c r="S995" s="1261">
        <f t="shared" si="393"/>
        <v>1900</v>
      </c>
      <c r="T995" s="538">
        <v>10</v>
      </c>
      <c r="U995" s="1255">
        <v>190</v>
      </c>
      <c r="V995" s="1261">
        <f t="shared" si="394"/>
        <v>1900</v>
      </c>
      <c r="W995" s="538">
        <v>10</v>
      </c>
      <c r="X995" s="1255">
        <v>190</v>
      </c>
      <c r="Y995" s="1261">
        <f t="shared" si="395"/>
        <v>1900</v>
      </c>
      <c r="Z995" s="538">
        <v>30</v>
      </c>
      <c r="AA995" s="1261">
        <v>6</v>
      </c>
      <c r="AB995" s="1261">
        <f t="shared" si="396"/>
        <v>180</v>
      </c>
      <c r="AC995" s="554">
        <v>30</v>
      </c>
      <c r="AD995" s="540">
        <f t="shared" si="397"/>
        <v>5880</v>
      </c>
      <c r="AE995" s="1229"/>
    </row>
    <row r="996" spans="1:56" s="1016" customFormat="1" ht="33.75" customHeight="1" x14ac:dyDescent="0.25">
      <c r="A996" s="1784"/>
      <c r="B996" s="261" t="s">
        <v>2204</v>
      </c>
      <c r="C996" s="1844"/>
      <c r="D996" s="1841"/>
      <c r="E996" s="1056">
        <v>46305</v>
      </c>
      <c r="F996" s="1056">
        <v>46305</v>
      </c>
      <c r="G996" s="569" t="s">
        <v>2203</v>
      </c>
      <c r="H996" s="538"/>
      <c r="I996" s="266"/>
      <c r="J996" s="252"/>
      <c r="K996" s="538"/>
      <c r="L996" s="266"/>
      <c r="M996" s="781"/>
      <c r="N996" s="538"/>
      <c r="O996" s="1255"/>
      <c r="P996" s="265"/>
      <c r="Q996" s="538">
        <v>10</v>
      </c>
      <c r="R996" s="1255">
        <v>190</v>
      </c>
      <c r="S996" s="1261">
        <f t="shared" si="393"/>
        <v>1900</v>
      </c>
      <c r="T996" s="538">
        <v>10</v>
      </c>
      <c r="U996" s="1255">
        <v>190</v>
      </c>
      <c r="V996" s="1261">
        <f t="shared" si="394"/>
        <v>1900</v>
      </c>
      <c r="W996" s="538">
        <v>10</v>
      </c>
      <c r="X996" s="1255">
        <v>190</v>
      </c>
      <c r="Y996" s="1261">
        <f t="shared" si="395"/>
        <v>1900</v>
      </c>
      <c r="Z996" s="538">
        <v>30</v>
      </c>
      <c r="AA996" s="1261">
        <v>6</v>
      </c>
      <c r="AB996" s="1261">
        <f t="shared" si="396"/>
        <v>180</v>
      </c>
      <c r="AC996" s="554">
        <v>30</v>
      </c>
      <c r="AD996" s="540">
        <f t="shared" si="397"/>
        <v>5880</v>
      </c>
      <c r="AE996" s="1229"/>
      <c r="AF996" s="1004"/>
      <c r="AJ996" s="934"/>
      <c r="AK996" s="934"/>
      <c r="AL996" s="934"/>
      <c r="AM996" s="934"/>
      <c r="AN996" s="934"/>
      <c r="AO996" s="934"/>
      <c r="AP996" s="934"/>
      <c r="AQ996" s="934"/>
      <c r="AR996" s="934"/>
      <c r="AS996" s="934"/>
      <c r="AT996" s="934"/>
      <c r="AU996" s="934"/>
      <c r="AV996" s="934"/>
      <c r="AW996" s="934"/>
      <c r="AX996" s="934"/>
      <c r="AY996" s="934"/>
      <c r="AZ996" s="934"/>
      <c r="BA996" s="934"/>
      <c r="BB996" s="934"/>
      <c r="BC996" s="934"/>
    </row>
    <row r="997" spans="1:56" s="884" customFormat="1" ht="46.5" customHeight="1" x14ac:dyDescent="0.25">
      <c r="A997" s="1785"/>
      <c r="B997" s="261" t="s">
        <v>2205</v>
      </c>
      <c r="C997" s="1845"/>
      <c r="D997" s="1842"/>
      <c r="E997" s="1056">
        <v>46375</v>
      </c>
      <c r="F997" s="1056">
        <v>46375</v>
      </c>
      <c r="G997" s="569" t="s">
        <v>1145</v>
      </c>
      <c r="H997" s="538"/>
      <c r="I997" s="266"/>
      <c r="J997" s="252"/>
      <c r="K997" s="538"/>
      <c r="L997" s="266"/>
      <c r="M997" s="781"/>
      <c r="N997" s="538"/>
      <c r="O997" s="1255"/>
      <c r="P997" s="265"/>
      <c r="Q997" s="538">
        <v>10</v>
      </c>
      <c r="R997" s="1255">
        <v>190</v>
      </c>
      <c r="S997" s="1261">
        <f t="shared" si="393"/>
        <v>1900</v>
      </c>
      <c r="T997" s="538">
        <v>10</v>
      </c>
      <c r="U997" s="1255">
        <v>190</v>
      </c>
      <c r="V997" s="1261">
        <f t="shared" si="394"/>
        <v>1900</v>
      </c>
      <c r="W997" s="538">
        <v>10</v>
      </c>
      <c r="X997" s="1255">
        <v>190</v>
      </c>
      <c r="Y997" s="1261">
        <f t="shared" si="395"/>
        <v>1900</v>
      </c>
      <c r="Z997" s="538">
        <v>30</v>
      </c>
      <c r="AA997" s="1261">
        <v>6</v>
      </c>
      <c r="AB997" s="1261">
        <f t="shared" si="396"/>
        <v>180</v>
      </c>
      <c r="AC997" s="554">
        <v>30</v>
      </c>
      <c r="AD997" s="540">
        <f t="shared" si="397"/>
        <v>5880</v>
      </c>
      <c r="AE997" s="1229"/>
      <c r="AF997" s="1004"/>
      <c r="AI997" s="1050"/>
      <c r="AJ997" s="934"/>
      <c r="AK997" s="934"/>
      <c r="AL997" s="934"/>
      <c r="AM997" s="934"/>
      <c r="AN997" s="934"/>
      <c r="AO997" s="934"/>
      <c r="AP997" s="934"/>
      <c r="AQ997" s="934"/>
      <c r="AR997" s="934"/>
      <c r="AS997" s="934"/>
      <c r="AT997" s="934"/>
      <c r="AU997" s="934"/>
      <c r="AV997" s="934"/>
      <c r="AW997" s="934"/>
      <c r="AX997" s="934"/>
      <c r="AY997" s="934"/>
      <c r="AZ997" s="934"/>
      <c r="BA997" s="934"/>
      <c r="BB997" s="934"/>
      <c r="BC997" s="934"/>
      <c r="BD997" s="1051"/>
    </row>
    <row r="998" spans="1:56" s="949" customFormat="1" ht="46.5" customHeight="1" x14ac:dyDescent="0.25">
      <c r="A998" s="560">
        <v>636</v>
      </c>
      <c r="B998" s="261" t="s">
        <v>2195</v>
      </c>
      <c r="C998" s="261" t="s">
        <v>102</v>
      </c>
      <c r="D998" s="1690" t="s">
        <v>1425</v>
      </c>
      <c r="E998" s="1056">
        <v>46156</v>
      </c>
      <c r="F998" s="1056">
        <v>46158</v>
      </c>
      <c r="G998" s="569" t="s">
        <v>318</v>
      </c>
      <c r="H998" s="538"/>
      <c r="I998" s="266"/>
      <c r="J998" s="252"/>
      <c r="K998" s="538"/>
      <c r="L998" s="266"/>
      <c r="M998" s="781"/>
      <c r="N998" s="538"/>
      <c r="O998" s="1255"/>
      <c r="P998" s="265"/>
      <c r="Q998" s="538">
        <v>10</v>
      </c>
      <c r="R998" s="1255">
        <v>190</v>
      </c>
      <c r="S998" s="1261">
        <f t="shared" si="393"/>
        <v>1900</v>
      </c>
      <c r="T998" s="538">
        <v>10</v>
      </c>
      <c r="U998" s="1255">
        <v>190</v>
      </c>
      <c r="V998" s="1261">
        <f t="shared" si="394"/>
        <v>1900</v>
      </c>
      <c r="W998" s="538">
        <v>10</v>
      </c>
      <c r="X998" s="1255">
        <v>190</v>
      </c>
      <c r="Y998" s="1261">
        <f t="shared" si="395"/>
        <v>1900</v>
      </c>
      <c r="Z998" s="538">
        <v>30</v>
      </c>
      <c r="AA998" s="1261">
        <v>6</v>
      </c>
      <c r="AB998" s="1261">
        <f t="shared" si="396"/>
        <v>180</v>
      </c>
      <c r="AC998" s="554">
        <f t="shared" ref="AC998:AC1003" si="398">H998+K998+N998+Q998+T998+W998+Z998</f>
        <v>60</v>
      </c>
      <c r="AD998" s="540">
        <f t="shared" si="397"/>
        <v>5880</v>
      </c>
      <c r="AE998" s="1229"/>
      <c r="AF998" s="1004">
        <v>30</v>
      </c>
      <c r="AI998" s="1109"/>
      <c r="AJ998" s="934"/>
      <c r="AK998" s="934"/>
      <c r="AL998" s="934"/>
      <c r="AM998" s="934"/>
      <c r="AN998" s="934"/>
      <c r="AO998" s="934"/>
      <c r="AP998" s="934"/>
      <c r="AQ998" s="934"/>
      <c r="AR998" s="934"/>
      <c r="AS998" s="934"/>
      <c r="AT998" s="934"/>
      <c r="AU998" s="934"/>
      <c r="AV998" s="934"/>
      <c r="AW998" s="934"/>
      <c r="AX998" s="934"/>
      <c r="AY998" s="934"/>
      <c r="AZ998" s="934"/>
      <c r="BA998" s="934"/>
      <c r="BB998" s="934"/>
      <c r="BC998" s="934"/>
      <c r="BD998" s="1108"/>
    </row>
    <row r="999" spans="1:56" s="1016" customFormat="1" ht="26.25" customHeight="1" x14ac:dyDescent="0.25">
      <c r="A999" s="1255">
        <v>637</v>
      </c>
      <c r="B999" s="261" t="s">
        <v>49</v>
      </c>
      <c r="C999" s="261" t="s">
        <v>100</v>
      </c>
      <c r="D999" s="1690" t="s">
        <v>358</v>
      </c>
      <c r="E999" s="1056">
        <v>46157</v>
      </c>
      <c r="F999" s="1056">
        <v>46163</v>
      </c>
      <c r="G999" s="569" t="s">
        <v>318</v>
      </c>
      <c r="H999" s="538"/>
      <c r="I999" s="266"/>
      <c r="J999" s="252"/>
      <c r="K999" s="538"/>
      <c r="L999" s="266"/>
      <c r="M999" s="781"/>
      <c r="N999" s="538"/>
      <c r="O999" s="1255"/>
      <c r="P999" s="265"/>
      <c r="Q999" s="538">
        <v>6</v>
      </c>
      <c r="R999" s="1255">
        <v>190</v>
      </c>
      <c r="S999" s="1261">
        <f t="shared" si="393"/>
        <v>1140</v>
      </c>
      <c r="T999" s="538">
        <v>6</v>
      </c>
      <c r="U999" s="1255">
        <v>190</v>
      </c>
      <c r="V999" s="1261">
        <f t="shared" si="394"/>
        <v>1140</v>
      </c>
      <c r="W999" s="538">
        <v>6</v>
      </c>
      <c r="X999" s="1255">
        <v>190</v>
      </c>
      <c r="Y999" s="1261">
        <f t="shared" si="395"/>
        <v>1140</v>
      </c>
      <c r="Z999" s="538">
        <v>18</v>
      </c>
      <c r="AA999" s="1261">
        <v>6</v>
      </c>
      <c r="AB999" s="1261">
        <f t="shared" si="396"/>
        <v>108</v>
      </c>
      <c r="AC999" s="554">
        <f t="shared" si="398"/>
        <v>36</v>
      </c>
      <c r="AD999" s="540">
        <f t="shared" si="397"/>
        <v>3528</v>
      </c>
      <c r="AE999" s="1229"/>
      <c r="AF999" s="1004">
        <v>18</v>
      </c>
      <c r="AJ999" s="934"/>
      <c r="AK999" s="934"/>
      <c r="AL999" s="934"/>
      <c r="AM999" s="934"/>
      <c r="AN999" s="934"/>
      <c r="AO999" s="934"/>
      <c r="AP999" s="934"/>
      <c r="AQ999" s="934"/>
      <c r="AR999" s="934"/>
      <c r="AS999" s="934"/>
      <c r="AT999" s="934"/>
      <c r="AU999" s="934"/>
      <c r="AV999" s="934"/>
      <c r="AW999" s="934"/>
      <c r="AX999" s="934"/>
      <c r="AY999" s="934"/>
      <c r="AZ999" s="934"/>
      <c r="BA999" s="934"/>
      <c r="BB999" s="934"/>
      <c r="BC999" s="934"/>
    </row>
    <row r="1000" spans="1:56" ht="88.5" customHeight="1" x14ac:dyDescent="0.25">
      <c r="A1000" s="560">
        <v>638</v>
      </c>
      <c r="B1000" s="261" t="s">
        <v>50</v>
      </c>
      <c r="C1000" s="261" t="s">
        <v>101</v>
      </c>
      <c r="D1000" s="1690" t="s">
        <v>358</v>
      </c>
      <c r="E1000" s="1056">
        <v>46181</v>
      </c>
      <c r="F1000" s="1056">
        <v>46190</v>
      </c>
      <c r="G1000" s="569" t="s">
        <v>1643</v>
      </c>
      <c r="H1000" s="538">
        <v>6</v>
      </c>
      <c r="I1000" s="266">
        <v>4100</v>
      </c>
      <c r="J1000" s="252">
        <f>H1000*I1000</f>
        <v>24600</v>
      </c>
      <c r="K1000" s="538">
        <v>6</v>
      </c>
      <c r="L1000" s="266">
        <v>3350</v>
      </c>
      <c r="M1000" s="781">
        <f>K1000*L1000</f>
        <v>20100</v>
      </c>
      <c r="N1000" s="538">
        <v>6</v>
      </c>
      <c r="O1000" s="1255">
        <v>3000</v>
      </c>
      <c r="P1000" s="265">
        <f>N1000*O1000</f>
        <v>18000</v>
      </c>
      <c r="Q1000" s="538">
        <v>21</v>
      </c>
      <c r="R1000" s="1255">
        <v>190</v>
      </c>
      <c r="S1000" s="1261">
        <f t="shared" si="393"/>
        <v>3990</v>
      </c>
      <c r="T1000" s="538">
        <v>21</v>
      </c>
      <c r="U1000" s="1255">
        <v>190</v>
      </c>
      <c r="V1000" s="1261">
        <f t="shared" si="394"/>
        <v>3990</v>
      </c>
      <c r="W1000" s="538">
        <v>21</v>
      </c>
      <c r="X1000" s="1255">
        <v>190</v>
      </c>
      <c r="Y1000" s="1261">
        <f t="shared" si="395"/>
        <v>3990</v>
      </c>
      <c r="Z1000" s="538">
        <v>63</v>
      </c>
      <c r="AA1000" s="1261">
        <v>6</v>
      </c>
      <c r="AB1000" s="1261">
        <f t="shared" si="396"/>
        <v>378</v>
      </c>
      <c r="AC1000" s="554">
        <f t="shared" si="398"/>
        <v>144</v>
      </c>
      <c r="AD1000" s="540">
        <f t="shared" si="397"/>
        <v>75048</v>
      </c>
      <c r="AE1000" s="1229"/>
    </row>
    <row r="1001" spans="1:56" ht="78" customHeight="1" x14ac:dyDescent="0.25">
      <c r="A1001" s="1255">
        <v>639</v>
      </c>
      <c r="B1001" s="261" t="s">
        <v>1302</v>
      </c>
      <c r="C1001" s="261" t="s">
        <v>100</v>
      </c>
      <c r="D1001" s="1690" t="s">
        <v>358</v>
      </c>
      <c r="E1001" s="1056">
        <v>46204</v>
      </c>
      <c r="F1001" s="1056">
        <v>46210</v>
      </c>
      <c r="G1001" s="569" t="s">
        <v>1544</v>
      </c>
      <c r="H1001" s="538"/>
      <c r="I1001" s="266"/>
      <c r="J1001" s="252"/>
      <c r="K1001" s="538"/>
      <c r="L1001" s="266"/>
      <c r="M1001" s="781"/>
      <c r="N1001" s="538"/>
      <c r="O1001" s="1255"/>
      <c r="P1001" s="265"/>
      <c r="Q1001" s="538">
        <v>6</v>
      </c>
      <c r="R1001" s="1255">
        <v>190</v>
      </c>
      <c r="S1001" s="1261">
        <f t="shared" si="393"/>
        <v>1140</v>
      </c>
      <c r="T1001" s="538">
        <v>6</v>
      </c>
      <c r="U1001" s="1255">
        <v>190</v>
      </c>
      <c r="V1001" s="1261">
        <f t="shared" si="394"/>
        <v>1140</v>
      </c>
      <c r="W1001" s="538">
        <v>6</v>
      </c>
      <c r="X1001" s="1255">
        <v>190</v>
      </c>
      <c r="Y1001" s="1261">
        <f t="shared" si="395"/>
        <v>1140</v>
      </c>
      <c r="Z1001" s="538">
        <v>18</v>
      </c>
      <c r="AA1001" s="1261">
        <v>6</v>
      </c>
      <c r="AB1001" s="1261">
        <f t="shared" si="396"/>
        <v>108</v>
      </c>
      <c r="AC1001" s="554">
        <f t="shared" si="398"/>
        <v>36</v>
      </c>
      <c r="AD1001" s="540">
        <f t="shared" si="397"/>
        <v>3528</v>
      </c>
      <c r="AE1001" s="1229"/>
      <c r="AF1001" s="1004">
        <v>18</v>
      </c>
    </row>
    <row r="1002" spans="1:56" ht="81" customHeight="1" x14ac:dyDescent="0.25">
      <c r="A1002" s="560">
        <v>640</v>
      </c>
      <c r="B1002" s="261" t="s">
        <v>546</v>
      </c>
      <c r="C1002" s="261" t="s">
        <v>101</v>
      </c>
      <c r="D1002" s="1690" t="s">
        <v>358</v>
      </c>
      <c r="E1002" s="1056">
        <v>46276</v>
      </c>
      <c r="F1002" s="1056">
        <v>46284</v>
      </c>
      <c r="G1002" s="569" t="s">
        <v>2002</v>
      </c>
      <c r="H1002" s="538">
        <v>6</v>
      </c>
      <c r="I1002" s="266">
        <v>4100</v>
      </c>
      <c r="J1002" s="252">
        <f>H1002*I1002</f>
        <v>24600</v>
      </c>
      <c r="K1002" s="538"/>
      <c r="L1002" s="266"/>
      <c r="M1002" s="781"/>
      <c r="N1002" s="538"/>
      <c r="O1002" s="1255"/>
      <c r="P1002" s="265"/>
      <c r="Q1002" s="538">
        <v>6</v>
      </c>
      <c r="R1002" s="1255">
        <v>190</v>
      </c>
      <c r="S1002" s="1261">
        <f t="shared" si="393"/>
        <v>1140</v>
      </c>
      <c r="T1002" s="538">
        <v>6</v>
      </c>
      <c r="U1002" s="1255">
        <v>190</v>
      </c>
      <c r="V1002" s="1261">
        <f t="shared" si="394"/>
        <v>1140</v>
      </c>
      <c r="W1002" s="538">
        <v>6</v>
      </c>
      <c r="X1002" s="1255">
        <v>190</v>
      </c>
      <c r="Y1002" s="1261">
        <f t="shared" si="395"/>
        <v>1140</v>
      </c>
      <c r="Z1002" s="538">
        <v>18</v>
      </c>
      <c r="AA1002" s="1261">
        <v>6</v>
      </c>
      <c r="AB1002" s="1261">
        <f t="shared" si="396"/>
        <v>108</v>
      </c>
      <c r="AC1002" s="554">
        <f t="shared" si="398"/>
        <v>42</v>
      </c>
      <c r="AD1002" s="540">
        <f t="shared" si="397"/>
        <v>28128</v>
      </c>
      <c r="AE1002" s="1229"/>
    </row>
    <row r="1003" spans="1:56" ht="92.25" customHeight="1" x14ac:dyDescent="0.25">
      <c r="A1003" s="1255">
        <v>641</v>
      </c>
      <c r="B1003" s="1236" t="s">
        <v>2003</v>
      </c>
      <c r="C1003" s="1236" t="s">
        <v>102</v>
      </c>
      <c r="D1003" s="1697" t="s">
        <v>1568</v>
      </c>
      <c r="E1003" s="1056">
        <v>46312</v>
      </c>
      <c r="F1003" s="1056">
        <v>46314</v>
      </c>
      <c r="G1003" s="1613" t="s">
        <v>301</v>
      </c>
      <c r="H1003" s="556"/>
      <c r="I1003" s="572"/>
      <c r="J1003" s="278"/>
      <c r="K1003" s="556"/>
      <c r="L1003" s="572"/>
      <c r="M1003" s="265"/>
      <c r="N1003" s="556"/>
      <c r="O1003" s="1237"/>
      <c r="P1003" s="288"/>
      <c r="Q1003" s="556">
        <v>10</v>
      </c>
      <c r="R1003" s="1237">
        <v>190</v>
      </c>
      <c r="S1003" s="290">
        <f t="shared" si="393"/>
        <v>1900</v>
      </c>
      <c r="T1003" s="556">
        <v>10</v>
      </c>
      <c r="U1003" s="1237">
        <v>190</v>
      </c>
      <c r="V1003" s="290">
        <f t="shared" si="394"/>
        <v>1900</v>
      </c>
      <c r="W1003" s="556">
        <v>10</v>
      </c>
      <c r="X1003" s="1237">
        <v>190</v>
      </c>
      <c r="Y1003" s="290">
        <f t="shared" si="395"/>
        <v>1900</v>
      </c>
      <c r="Z1003" s="556">
        <v>30</v>
      </c>
      <c r="AA1003" s="290">
        <v>6</v>
      </c>
      <c r="AB1003" s="290">
        <f t="shared" si="396"/>
        <v>180</v>
      </c>
      <c r="AC1003" s="558">
        <f t="shared" si="398"/>
        <v>60</v>
      </c>
      <c r="AD1003" s="540">
        <f t="shared" si="397"/>
        <v>5880</v>
      </c>
      <c r="AE1003" s="1226"/>
    </row>
    <row r="1004" spans="1:56" ht="28.5" customHeight="1" x14ac:dyDescent="0.25">
      <c r="A1004" s="321"/>
      <c r="B1004" s="543" t="s">
        <v>928</v>
      </c>
      <c r="C1004" s="300"/>
      <c r="D1004" s="1706"/>
      <c r="E1004" s="1043"/>
      <c r="F1004" s="1043"/>
      <c r="G1004" s="1596"/>
      <c r="H1004" s="324"/>
      <c r="I1004" s="301"/>
      <c r="J1004" s="276"/>
      <c r="K1004" s="324"/>
      <c r="L1004" s="301"/>
      <c r="M1004" s="276"/>
      <c r="N1004" s="324"/>
      <c r="O1004" s="669"/>
      <c r="P1004" s="669"/>
      <c r="Q1004" s="324"/>
      <c r="R1004" s="487"/>
      <c r="S1004" s="1251"/>
      <c r="T1004" s="324"/>
      <c r="U1004" s="487"/>
      <c r="V1004" s="1251"/>
      <c r="W1004" s="324"/>
      <c r="X1004" s="487"/>
      <c r="Y1004" s="1251"/>
      <c r="Z1004" s="647"/>
      <c r="AA1004" s="1251"/>
      <c r="AB1004" s="1251"/>
      <c r="AC1004" s="486"/>
      <c r="AD1004" s="540"/>
      <c r="AE1004" s="276"/>
      <c r="AF1004" s="1016"/>
    </row>
    <row r="1005" spans="1:56" ht="33.75" customHeight="1" x14ac:dyDescent="0.25">
      <c r="A1005" s="560">
        <v>642</v>
      </c>
      <c r="B1005" s="1239" t="s">
        <v>174</v>
      </c>
      <c r="C1005" s="1239" t="s">
        <v>99</v>
      </c>
      <c r="D1005" s="1698" t="s">
        <v>1804</v>
      </c>
      <c r="E1005" s="1056">
        <v>46277</v>
      </c>
      <c r="F1005" s="1056">
        <v>46278</v>
      </c>
      <c r="G1005" s="1590" t="s">
        <v>301</v>
      </c>
      <c r="H1005" s="567"/>
      <c r="I1005" s="576"/>
      <c r="J1005" s="259"/>
      <c r="K1005" s="567"/>
      <c r="L1005" s="576"/>
      <c r="M1005" s="781"/>
      <c r="N1005" s="567"/>
      <c r="O1005" s="573"/>
      <c r="P1005" s="781"/>
      <c r="Q1005" s="567">
        <v>14</v>
      </c>
      <c r="R1005" s="560">
        <v>190</v>
      </c>
      <c r="S1005" s="289">
        <f>Q1005*R1005</f>
        <v>2660</v>
      </c>
      <c r="T1005" s="567">
        <v>14</v>
      </c>
      <c r="U1005" s="560">
        <v>190</v>
      </c>
      <c r="V1005" s="289">
        <f>T1005*U1005</f>
        <v>2660</v>
      </c>
      <c r="W1005" s="567">
        <v>10</v>
      </c>
      <c r="X1005" s="560">
        <v>190</v>
      </c>
      <c r="Y1005" s="289">
        <f>W1005*X1005</f>
        <v>1900</v>
      </c>
      <c r="Z1005" s="568">
        <v>120</v>
      </c>
      <c r="AA1005" s="289">
        <v>6</v>
      </c>
      <c r="AB1005" s="289">
        <f>Z1005*AA1005</f>
        <v>720</v>
      </c>
      <c r="AC1005" s="561">
        <f>H1005+K1005+N1005+Q1005+T1005+W1005+Z1005</f>
        <v>158</v>
      </c>
      <c r="AD1005" s="540">
        <f>J1005+M1005+P1005+S1005+V1005+Y1005+AB1005</f>
        <v>7940</v>
      </c>
      <c r="AE1005" s="1811">
        <f>AD1005+AD1006</f>
        <v>13850</v>
      </c>
      <c r="AF1005" s="1051"/>
    </row>
    <row r="1006" spans="1:56" s="763" customFormat="1" ht="46.5" customHeight="1" x14ac:dyDescent="0.3">
      <c r="A1006" s="1237">
        <v>643</v>
      </c>
      <c r="B1006" s="1236" t="s">
        <v>173</v>
      </c>
      <c r="C1006" s="1236" t="s">
        <v>101</v>
      </c>
      <c r="D1006" s="1697" t="s">
        <v>1798</v>
      </c>
      <c r="E1006" s="1056">
        <v>46277</v>
      </c>
      <c r="F1006" s="1056">
        <v>46278</v>
      </c>
      <c r="G1006" s="1602" t="s">
        <v>301</v>
      </c>
      <c r="H1006" s="556"/>
      <c r="I1006" s="572"/>
      <c r="J1006" s="278"/>
      <c r="K1006" s="556"/>
      <c r="L1006" s="572"/>
      <c r="M1006" s="299"/>
      <c r="N1006" s="556"/>
      <c r="O1006" s="572"/>
      <c r="P1006" s="288"/>
      <c r="Q1006" s="556">
        <v>10</v>
      </c>
      <c r="R1006" s="1237">
        <v>190</v>
      </c>
      <c r="S1006" s="290">
        <f>Q1006*R1006</f>
        <v>1900</v>
      </c>
      <c r="T1006" s="556">
        <v>10</v>
      </c>
      <c r="U1006" s="1237">
        <v>190</v>
      </c>
      <c r="V1006" s="290">
        <f>T1006*U1006</f>
        <v>1900</v>
      </c>
      <c r="W1006" s="556">
        <v>10</v>
      </c>
      <c r="X1006" s="1237">
        <v>190</v>
      </c>
      <c r="Y1006" s="290">
        <f>W1006*X1006</f>
        <v>1900</v>
      </c>
      <c r="Z1006" s="564">
        <v>35</v>
      </c>
      <c r="AA1006" s="290">
        <v>6</v>
      </c>
      <c r="AB1006" s="290">
        <f>Z1006*AA1006</f>
        <v>210</v>
      </c>
      <c r="AC1006" s="558">
        <f>H1006+K1006+N1006+Q1006+T1006+W1006+Z1006</f>
        <v>65</v>
      </c>
      <c r="AD1006" s="540">
        <f>J1006+M1006+P1006+S1006+V1006+Y1006+AB1006</f>
        <v>5910</v>
      </c>
      <c r="AE1006" s="1813"/>
      <c r="AF1006" s="1108"/>
      <c r="AG1006" s="1407"/>
      <c r="AH1006" s="777"/>
      <c r="AI1006" s="777"/>
      <c r="AJ1006" s="777"/>
      <c r="AK1006" s="777"/>
      <c r="AL1006" s="777"/>
      <c r="AM1006" s="777"/>
      <c r="AN1006" s="777"/>
      <c r="AO1006" s="777"/>
      <c r="AP1006" s="777"/>
    </row>
    <row r="1007" spans="1:56" s="780" customFormat="1" ht="46.5" customHeight="1" x14ac:dyDescent="0.25">
      <c r="A1007" s="321"/>
      <c r="B1007" s="543" t="s">
        <v>931</v>
      </c>
      <c r="C1007" s="300"/>
      <c r="D1007" s="1706"/>
      <c r="E1007" s="1043"/>
      <c r="F1007" s="1043"/>
      <c r="G1007" s="1596"/>
      <c r="H1007" s="324"/>
      <c r="I1007" s="301"/>
      <c r="J1007" s="276"/>
      <c r="K1007" s="324"/>
      <c r="L1007" s="301"/>
      <c r="M1007" s="276"/>
      <c r="N1007" s="324"/>
      <c r="O1007" s="301"/>
      <c r="P1007" s="276"/>
      <c r="Q1007" s="324"/>
      <c r="R1007" s="487"/>
      <c r="S1007" s="1251"/>
      <c r="T1007" s="324"/>
      <c r="U1007" s="487"/>
      <c r="V1007" s="1251"/>
      <c r="W1007" s="324"/>
      <c r="X1007" s="487"/>
      <c r="Y1007" s="1251"/>
      <c r="Z1007" s="324"/>
      <c r="AA1007" s="1251"/>
      <c r="AB1007" s="1251"/>
      <c r="AC1007" s="486"/>
      <c r="AD1007" s="540"/>
      <c r="AE1007" s="276"/>
      <c r="AF1007" s="1016"/>
      <c r="AG1007" s="1474"/>
      <c r="AH1007" s="1475"/>
      <c r="AI1007" s="1475"/>
      <c r="AJ1007" s="1475"/>
      <c r="AK1007" s="1475"/>
    </row>
    <row r="1008" spans="1:56" s="312" customFormat="1" ht="74.25" customHeight="1" x14ac:dyDescent="0.3">
      <c r="A1008" s="870">
        <v>123</v>
      </c>
      <c r="B1008" s="1379" t="s">
        <v>2411</v>
      </c>
      <c r="C1008" s="1379" t="s">
        <v>102</v>
      </c>
      <c r="D1008" s="1383" t="s">
        <v>1550</v>
      </c>
      <c r="E1008" s="1382">
        <v>46056</v>
      </c>
      <c r="F1008" s="1382">
        <v>46058</v>
      </c>
      <c r="G1008" s="1383" t="s">
        <v>1387</v>
      </c>
      <c r="H1008" s="1406"/>
      <c r="I1008" s="1394"/>
      <c r="J1008" s="1393"/>
      <c r="K1008" s="1406"/>
      <c r="L1008" s="1394"/>
      <c r="M1008" s="1395"/>
      <c r="N1008" s="1406"/>
      <c r="O1008" s="1396"/>
      <c r="P1008" s="1395"/>
      <c r="Q1008" s="1406">
        <v>16</v>
      </c>
      <c r="R1008" s="1385">
        <v>190</v>
      </c>
      <c r="S1008" s="1386">
        <f t="shared" ref="S1008:S1014" si="399">Q1008*R1008</f>
        <v>3040</v>
      </c>
      <c r="T1008" s="1406">
        <v>16</v>
      </c>
      <c r="U1008" s="1385">
        <v>190</v>
      </c>
      <c r="V1008" s="1386">
        <f t="shared" ref="V1008:V1014" si="400">T1008*U1008</f>
        <v>3040</v>
      </c>
      <c r="W1008" s="1406">
        <v>16</v>
      </c>
      <c r="X1008" s="1385">
        <v>190</v>
      </c>
      <c r="Y1008" s="1386">
        <f t="shared" ref="Y1008:Y1014" si="401">W1008*X1008</f>
        <v>3040</v>
      </c>
      <c r="Z1008" s="1406">
        <v>63</v>
      </c>
      <c r="AA1008" s="1386">
        <v>6</v>
      </c>
      <c r="AB1008" s="1386">
        <f t="shared" ref="AB1008:AB1014" si="402">Z1008*AA1008</f>
        <v>378</v>
      </c>
      <c r="AE1008" s="554">
        <f>H1008+K1008+N1008+Q1008+T1008+W1008+Z1008</f>
        <v>111</v>
      </c>
      <c r="AF1008" s="540">
        <f>J1008+M1008+P1008+S1008+V1008+Y1008+AB1008</f>
        <v>9498</v>
      </c>
      <c r="AG1008" s="532"/>
      <c r="AH1008" s="367" t="s">
        <v>2396</v>
      </c>
      <c r="AI1008" s="315"/>
      <c r="AJ1008" s="315"/>
      <c r="AK1008" s="315"/>
      <c r="AL1008" s="315"/>
      <c r="AM1008" s="315"/>
      <c r="AN1008" s="315"/>
      <c r="AO1008" s="315"/>
      <c r="AP1008" s="315"/>
      <c r="AQ1008" s="315"/>
      <c r="AR1008" s="315"/>
      <c r="AS1008" s="315"/>
      <c r="AT1008" s="315"/>
      <c r="AU1008" s="315"/>
      <c r="AV1008" s="315"/>
      <c r="AW1008" s="315"/>
      <c r="AX1008" s="315"/>
      <c r="AY1008" s="315"/>
      <c r="AZ1008" s="315"/>
      <c r="BA1008" s="315"/>
    </row>
    <row r="1009" spans="1:56" s="312" customFormat="1" ht="61.5" customHeight="1" x14ac:dyDescent="0.3">
      <c r="A1009" s="870">
        <v>124</v>
      </c>
      <c r="B1009" s="1379" t="s">
        <v>1692</v>
      </c>
      <c r="C1009" s="1442" t="s">
        <v>102</v>
      </c>
      <c r="D1009" s="1383" t="s">
        <v>1550</v>
      </c>
      <c r="E1009" s="1382">
        <v>46078</v>
      </c>
      <c r="F1009" s="1382">
        <v>46080</v>
      </c>
      <c r="G1009" s="1383" t="s">
        <v>541</v>
      </c>
      <c r="H1009" s="1424"/>
      <c r="I1009" s="1394"/>
      <c r="J1009" s="1393"/>
      <c r="K1009" s="1424"/>
      <c r="L1009" s="1394"/>
      <c r="M1009" s="1412"/>
      <c r="N1009" s="1424"/>
      <c r="O1009" s="1396"/>
      <c r="P1009" s="1395"/>
      <c r="Q1009" s="1424">
        <v>14</v>
      </c>
      <c r="R1009" s="1385">
        <v>190</v>
      </c>
      <c r="S1009" s="1386">
        <f t="shared" si="399"/>
        <v>2660</v>
      </c>
      <c r="T1009" s="1424">
        <v>14</v>
      </c>
      <c r="U1009" s="1385">
        <v>190</v>
      </c>
      <c r="V1009" s="1386">
        <f t="shared" si="400"/>
        <v>2660</v>
      </c>
      <c r="W1009" s="1424">
        <v>14</v>
      </c>
      <c r="X1009" s="1385">
        <v>190</v>
      </c>
      <c r="Y1009" s="1386">
        <f t="shared" si="401"/>
        <v>2660</v>
      </c>
      <c r="Z1009" s="1406">
        <v>56</v>
      </c>
      <c r="AA1009" s="1386">
        <v>6</v>
      </c>
      <c r="AB1009" s="1386">
        <f t="shared" si="402"/>
        <v>336</v>
      </c>
      <c r="AE1009" s="554">
        <f>Q1009+T1009+W1009+Z1009</f>
        <v>98</v>
      </c>
      <c r="AF1009" s="540">
        <f>S1009+V1009+Y1009+AB1009</f>
        <v>8316</v>
      </c>
      <c r="AG1009" s="699"/>
      <c r="AH1009" s="367" t="s">
        <v>2396</v>
      </c>
      <c r="AI1009" s="315"/>
      <c r="AJ1009" s="315"/>
      <c r="AK1009" s="315"/>
      <c r="AL1009" s="315"/>
      <c r="AM1009" s="315"/>
      <c r="AN1009" s="315"/>
      <c r="AO1009" s="315"/>
      <c r="AP1009" s="315"/>
      <c r="AQ1009" s="315"/>
      <c r="AR1009" s="315"/>
      <c r="AS1009" s="315"/>
      <c r="AT1009" s="315"/>
      <c r="AU1009" s="315"/>
      <c r="AV1009" s="315"/>
      <c r="AW1009" s="315"/>
      <c r="AX1009" s="315"/>
      <c r="AY1009" s="315"/>
      <c r="AZ1009" s="315"/>
      <c r="BA1009" s="315"/>
    </row>
    <row r="1010" spans="1:56" s="1016" customFormat="1" ht="34.5" customHeight="1" x14ac:dyDescent="0.25">
      <c r="A1010" s="560">
        <v>644</v>
      </c>
      <c r="B1010" s="1239" t="s">
        <v>1142</v>
      </c>
      <c r="C1010" s="1239" t="s">
        <v>102</v>
      </c>
      <c r="D1010" s="1690" t="s">
        <v>1550</v>
      </c>
      <c r="E1010" s="941">
        <v>46288</v>
      </c>
      <c r="F1010" s="941">
        <v>46290</v>
      </c>
      <c r="G1010" s="569" t="s">
        <v>1387</v>
      </c>
      <c r="H1010" s="567"/>
      <c r="I1010" s="576"/>
      <c r="J1010" s="259"/>
      <c r="K1010" s="567"/>
      <c r="L1010" s="576"/>
      <c r="M1010" s="781"/>
      <c r="N1010" s="567"/>
      <c r="O1010" s="573"/>
      <c r="P1010" s="781"/>
      <c r="Q1010" s="567">
        <v>14</v>
      </c>
      <c r="R1010" s="560">
        <v>190</v>
      </c>
      <c r="S1010" s="289">
        <f t="shared" si="399"/>
        <v>2660</v>
      </c>
      <c r="T1010" s="567">
        <v>14</v>
      </c>
      <c r="U1010" s="560">
        <v>190</v>
      </c>
      <c r="V1010" s="289">
        <f t="shared" si="400"/>
        <v>2660</v>
      </c>
      <c r="W1010" s="567">
        <v>14</v>
      </c>
      <c r="X1010" s="560">
        <v>190</v>
      </c>
      <c r="Y1010" s="289">
        <f t="shared" si="401"/>
        <v>2660</v>
      </c>
      <c r="Z1010" s="568">
        <v>56</v>
      </c>
      <c r="AA1010" s="1261">
        <v>6</v>
      </c>
      <c r="AB1010" s="1261">
        <f t="shared" si="402"/>
        <v>336</v>
      </c>
      <c r="AC1010" s="561">
        <f>H1010+K1010+N1010+Q1010+T1010+W1010+Z1010</f>
        <v>98</v>
      </c>
      <c r="AD1010" s="540">
        <f>J1010+M1010+P1010+S1010+V1010+Y1010+AB1010</f>
        <v>8316</v>
      </c>
      <c r="AE1010" s="1778">
        <f>SUM(AD1010:AD1014)</f>
        <v>65976</v>
      </c>
      <c r="AF1010" s="1004">
        <v>16</v>
      </c>
      <c r="AJ1010" s="934"/>
      <c r="AK1010" s="934"/>
      <c r="AL1010" s="934"/>
      <c r="AM1010" s="934"/>
      <c r="AN1010" s="934"/>
      <c r="AO1010" s="934"/>
      <c r="AP1010" s="934"/>
      <c r="AQ1010" s="934"/>
      <c r="AR1010" s="934"/>
      <c r="AS1010" s="934"/>
      <c r="AT1010" s="934"/>
      <c r="AU1010" s="934"/>
      <c r="AV1010" s="934"/>
      <c r="AW1010" s="934"/>
      <c r="AX1010" s="934"/>
      <c r="AY1010" s="934"/>
      <c r="AZ1010" s="934"/>
      <c r="BA1010" s="934"/>
      <c r="BB1010" s="934"/>
      <c r="BC1010" s="934"/>
    </row>
    <row r="1011" spans="1:56" ht="46.5" customHeight="1" x14ac:dyDescent="0.25">
      <c r="A1011" s="560">
        <v>645</v>
      </c>
      <c r="B1011" s="261" t="s">
        <v>670</v>
      </c>
      <c r="C1011" s="261" t="s">
        <v>99</v>
      </c>
      <c r="D1011" s="1690" t="s">
        <v>1548</v>
      </c>
      <c r="E1011" s="953">
        <v>46118</v>
      </c>
      <c r="F1011" s="953">
        <v>46120</v>
      </c>
      <c r="G1011" s="569" t="s">
        <v>1387</v>
      </c>
      <c r="H1011" s="538"/>
      <c r="I1011" s="266"/>
      <c r="J1011" s="252"/>
      <c r="K1011" s="538"/>
      <c r="L1011" s="266"/>
      <c r="M1011" s="781"/>
      <c r="N1011" s="538"/>
      <c r="O1011" s="570"/>
      <c r="P1011" s="265"/>
      <c r="Q1011" s="538">
        <v>14</v>
      </c>
      <c r="R1011" s="1255">
        <v>190</v>
      </c>
      <c r="S1011" s="1261">
        <f t="shared" si="399"/>
        <v>2660</v>
      </c>
      <c r="T1011" s="538">
        <v>14</v>
      </c>
      <c r="U1011" s="1255">
        <v>190</v>
      </c>
      <c r="V1011" s="1261">
        <f t="shared" si="400"/>
        <v>2660</v>
      </c>
      <c r="W1011" s="538">
        <v>14</v>
      </c>
      <c r="X1011" s="1255">
        <v>190</v>
      </c>
      <c r="Y1011" s="1261">
        <f t="shared" si="401"/>
        <v>2660</v>
      </c>
      <c r="Z1011" s="563">
        <v>56</v>
      </c>
      <c r="AA1011" s="1261">
        <v>6</v>
      </c>
      <c r="AB1011" s="1261">
        <f t="shared" si="402"/>
        <v>336</v>
      </c>
      <c r="AC1011" s="554">
        <f>H1011+K1011+N1011+Q1011+T1011+W1011+Z1011</f>
        <v>98</v>
      </c>
      <c r="AD1011" s="540">
        <f>J1011+M1011+P1011+S1011+V1011+Y1011+AB1011</f>
        <v>8316</v>
      </c>
      <c r="AE1011" s="1776"/>
      <c r="AF1011" s="1004">
        <v>56</v>
      </c>
    </row>
    <row r="1012" spans="1:56" ht="46.5" customHeight="1" x14ac:dyDescent="0.25">
      <c r="A1012" s="560">
        <v>646</v>
      </c>
      <c r="B1012" s="261" t="s">
        <v>1692</v>
      </c>
      <c r="C1012" s="261" t="s">
        <v>102</v>
      </c>
      <c r="D1012" s="1690" t="s">
        <v>1548</v>
      </c>
      <c r="E1012" s="953">
        <v>46372</v>
      </c>
      <c r="F1012" s="953">
        <v>46374</v>
      </c>
      <c r="G1012" s="569" t="s">
        <v>318</v>
      </c>
      <c r="H1012" s="538"/>
      <c r="I1012" s="266"/>
      <c r="J1012" s="252"/>
      <c r="K1012" s="538"/>
      <c r="L1012" s="266"/>
      <c r="M1012" s="781"/>
      <c r="N1012" s="538"/>
      <c r="O1012" s="570"/>
      <c r="P1012" s="265"/>
      <c r="Q1012" s="538">
        <v>14</v>
      </c>
      <c r="R1012" s="1255">
        <v>190</v>
      </c>
      <c r="S1012" s="1261">
        <f t="shared" si="399"/>
        <v>2660</v>
      </c>
      <c r="T1012" s="538">
        <v>14</v>
      </c>
      <c r="U1012" s="1255">
        <v>190</v>
      </c>
      <c r="V1012" s="1261">
        <f t="shared" si="400"/>
        <v>2660</v>
      </c>
      <c r="W1012" s="538">
        <v>14</v>
      </c>
      <c r="X1012" s="1255">
        <v>190</v>
      </c>
      <c r="Y1012" s="1261">
        <f t="shared" si="401"/>
        <v>2660</v>
      </c>
      <c r="Z1012" s="563">
        <v>56</v>
      </c>
      <c r="AA1012" s="1261">
        <v>6</v>
      </c>
      <c r="AB1012" s="1261">
        <f t="shared" si="402"/>
        <v>336</v>
      </c>
      <c r="AC1012" s="554">
        <f>H1012+K1012+N1012+Q1012+T1012+W1012+Z1012</f>
        <v>98</v>
      </c>
      <c r="AD1012" s="540">
        <f>J1012+M1012+P1012+S1012+V1012+Y1012+AB1012</f>
        <v>8316</v>
      </c>
      <c r="AE1012" s="1776"/>
      <c r="AF1012" s="1004">
        <v>24</v>
      </c>
    </row>
    <row r="1013" spans="1:56" ht="46.5" customHeight="1" x14ac:dyDescent="0.25">
      <c r="A1013" s="560">
        <v>647</v>
      </c>
      <c r="B1013" s="261" t="s">
        <v>1549</v>
      </c>
      <c r="C1013" s="261" t="s">
        <v>102</v>
      </c>
      <c r="D1013" s="1690" t="s">
        <v>1550</v>
      </c>
      <c r="E1013" s="953">
        <v>46342</v>
      </c>
      <c r="F1013" s="953">
        <v>46344</v>
      </c>
      <c r="G1013" s="569" t="s">
        <v>1387</v>
      </c>
      <c r="H1013" s="563"/>
      <c r="I1013" s="266"/>
      <c r="J1013" s="252"/>
      <c r="K1013" s="563"/>
      <c r="L1013" s="266"/>
      <c r="M1013" s="781"/>
      <c r="N1013" s="563"/>
      <c r="O1013" s="570"/>
      <c r="P1013" s="265"/>
      <c r="Q1013" s="563">
        <v>14</v>
      </c>
      <c r="R1013" s="1255">
        <v>190</v>
      </c>
      <c r="S1013" s="1261">
        <f t="shared" si="399"/>
        <v>2660</v>
      </c>
      <c r="T1013" s="563">
        <v>14</v>
      </c>
      <c r="U1013" s="1255">
        <v>190</v>
      </c>
      <c r="V1013" s="1261">
        <f t="shared" si="400"/>
        <v>2660</v>
      </c>
      <c r="W1013" s="563">
        <v>14</v>
      </c>
      <c r="X1013" s="1255">
        <v>190</v>
      </c>
      <c r="Y1013" s="1261">
        <f t="shared" si="401"/>
        <v>2660</v>
      </c>
      <c r="Z1013" s="563">
        <v>56</v>
      </c>
      <c r="AA1013" s="1261">
        <v>6</v>
      </c>
      <c r="AB1013" s="1261">
        <f t="shared" si="402"/>
        <v>336</v>
      </c>
      <c r="AC1013" s="554">
        <f>H1013+K1013+N1013+Q1013+T1013+W1013+Z1013</f>
        <v>98</v>
      </c>
      <c r="AD1013" s="540">
        <f>J1013+M1013+P1013+S1013+V1013+Y1013+AB1013</f>
        <v>8316</v>
      </c>
      <c r="AE1013" s="1776"/>
    </row>
    <row r="1014" spans="1:56" ht="46.5" customHeight="1" x14ac:dyDescent="0.25">
      <c r="A1014" s="560">
        <v>648</v>
      </c>
      <c r="B1014" s="1236" t="s">
        <v>1551</v>
      </c>
      <c r="C1014" s="1236" t="s">
        <v>99</v>
      </c>
      <c r="D1014" s="1697" t="s">
        <v>1550</v>
      </c>
      <c r="E1014" s="1013">
        <v>46359</v>
      </c>
      <c r="F1014" s="1013">
        <v>46360</v>
      </c>
      <c r="G1014" s="1086" t="s">
        <v>301</v>
      </c>
      <c r="H1014" s="564">
        <v>2</v>
      </c>
      <c r="I1014" s="572">
        <v>3400</v>
      </c>
      <c r="J1014" s="278">
        <f>H1014*I1014</f>
        <v>6800</v>
      </c>
      <c r="K1014" s="564">
        <v>2</v>
      </c>
      <c r="L1014" s="572">
        <v>3000</v>
      </c>
      <c r="M1014" s="265">
        <f>K1014*L1014</f>
        <v>6000</v>
      </c>
      <c r="N1014" s="564">
        <v>2</v>
      </c>
      <c r="O1014" s="1237">
        <v>2900</v>
      </c>
      <c r="P1014" s="288">
        <f>N1014*O1014</f>
        <v>5800</v>
      </c>
      <c r="Q1014" s="564">
        <v>24</v>
      </c>
      <c r="R1014" s="1237">
        <v>190</v>
      </c>
      <c r="S1014" s="290">
        <f t="shared" si="399"/>
        <v>4560</v>
      </c>
      <c r="T1014" s="564">
        <v>24</v>
      </c>
      <c r="U1014" s="1237">
        <v>190</v>
      </c>
      <c r="V1014" s="290">
        <f t="shared" si="400"/>
        <v>4560</v>
      </c>
      <c r="W1014" s="564">
        <v>24</v>
      </c>
      <c r="X1014" s="1237">
        <v>190</v>
      </c>
      <c r="Y1014" s="290">
        <f t="shared" si="401"/>
        <v>4560</v>
      </c>
      <c r="Z1014" s="564">
        <v>72</v>
      </c>
      <c r="AA1014" s="290">
        <v>6</v>
      </c>
      <c r="AB1014" s="290">
        <f t="shared" si="402"/>
        <v>432</v>
      </c>
      <c r="AC1014" s="558">
        <f>H1014+K1014+N1014+Q1014+T1014+W1014+Z1014</f>
        <v>150</v>
      </c>
      <c r="AD1014" s="540">
        <f>J1014+M1014+P1014+S1014+V1014+Y1014+AB1014</f>
        <v>32712</v>
      </c>
      <c r="AE1014" s="1776"/>
    </row>
    <row r="1015" spans="1:56" s="1016" customFormat="1" ht="33.75" customHeight="1" x14ac:dyDescent="0.25">
      <c r="A1015" s="560"/>
      <c r="B1015" s="993" t="s">
        <v>912</v>
      </c>
      <c r="C1015" s="1352"/>
      <c r="D1015" s="1697"/>
      <c r="E1015" s="1013"/>
      <c r="F1015" s="1013"/>
      <c r="G1015" s="1086"/>
      <c r="H1015" s="564"/>
      <c r="I1015" s="572"/>
      <c r="J1015" s="278"/>
      <c r="K1015" s="564"/>
      <c r="L1015" s="572"/>
      <c r="M1015" s="299"/>
      <c r="N1015" s="564"/>
      <c r="O1015" s="1342"/>
      <c r="P1015" s="288"/>
      <c r="Q1015" s="564"/>
      <c r="R1015" s="1342"/>
      <c r="S1015" s="290"/>
      <c r="T1015" s="564"/>
      <c r="U1015" s="1342"/>
      <c r="V1015" s="290"/>
      <c r="W1015" s="564"/>
      <c r="X1015" s="1342"/>
      <c r="Y1015" s="290"/>
      <c r="Z1015" s="564"/>
      <c r="AA1015" s="290"/>
      <c r="AB1015" s="290"/>
      <c r="AC1015" s="558"/>
      <c r="AD1015" s="540"/>
      <c r="AE1015" s="1340"/>
      <c r="AF1015" s="1004"/>
      <c r="AJ1015" s="934"/>
      <c r="AK1015" s="934"/>
      <c r="AL1015" s="934"/>
      <c r="AM1015" s="934"/>
      <c r="AN1015" s="934"/>
      <c r="AO1015" s="934"/>
      <c r="AP1015" s="934"/>
      <c r="AQ1015" s="934"/>
      <c r="AR1015" s="934"/>
      <c r="AS1015" s="934"/>
      <c r="AT1015" s="934"/>
      <c r="AU1015" s="934"/>
      <c r="AV1015" s="934"/>
      <c r="AW1015" s="934"/>
      <c r="AX1015" s="934"/>
      <c r="AY1015" s="934"/>
      <c r="AZ1015" s="934"/>
      <c r="BA1015" s="934"/>
      <c r="BB1015" s="934"/>
      <c r="BC1015" s="934"/>
    </row>
    <row r="1016" spans="1:56" ht="46.5" customHeight="1" x14ac:dyDescent="0.25">
      <c r="A1016" s="313">
        <v>48</v>
      </c>
      <c r="B1016" s="1379" t="s">
        <v>174</v>
      </c>
      <c r="C1016" s="1379" t="s">
        <v>99</v>
      </c>
      <c r="D1016" s="1383" t="s">
        <v>1505</v>
      </c>
      <c r="E1016" s="1382">
        <v>46363</v>
      </c>
      <c r="F1016" s="1382">
        <v>46368</v>
      </c>
      <c r="G1016" s="1455" t="s">
        <v>301</v>
      </c>
      <c r="H1016" s="1424">
        <v>4</v>
      </c>
      <c r="I1016" s="1394">
        <v>3400</v>
      </c>
      <c r="J1016" s="1393">
        <f>H1016*I1016</f>
        <v>13600</v>
      </c>
      <c r="K1016" s="1424">
        <v>4</v>
      </c>
      <c r="L1016" s="1394">
        <v>3000</v>
      </c>
      <c r="M1016" s="1395">
        <f>K1016*L1016</f>
        <v>12000</v>
      </c>
      <c r="N1016" s="1424">
        <v>4</v>
      </c>
      <c r="O1016" s="1385">
        <v>2900</v>
      </c>
      <c r="P1016" s="1395">
        <f>N1016*O1016</f>
        <v>11600</v>
      </c>
      <c r="Q1016" s="1424">
        <v>22</v>
      </c>
      <c r="R1016" s="1385">
        <v>190</v>
      </c>
      <c r="S1016" s="1386">
        <f>Q1016*R1016</f>
        <v>4180</v>
      </c>
      <c r="T1016" s="1424">
        <v>22</v>
      </c>
      <c r="U1016" s="1385">
        <v>190</v>
      </c>
      <c r="V1016" s="1386">
        <f>T1016*U1016</f>
        <v>4180</v>
      </c>
      <c r="W1016" s="1424">
        <v>28</v>
      </c>
      <c r="X1016" s="1385">
        <v>190</v>
      </c>
      <c r="Y1016" s="1386">
        <f>W1016*X1016</f>
        <v>5320</v>
      </c>
      <c r="Z1016" s="1406">
        <v>72</v>
      </c>
      <c r="AA1016" s="1386">
        <v>6</v>
      </c>
      <c r="AB1016" s="1386">
        <f>Z1016*AA1016</f>
        <v>432</v>
      </c>
      <c r="AC1016" s="763"/>
      <c r="AD1016" s="763"/>
      <c r="AE1016" s="1387">
        <f>H1016+K1016+N1016+Q1016+T1016+W1016+Z1016</f>
        <v>156</v>
      </c>
      <c r="AF1016" s="1390">
        <f>J1016+M1016+P1016+S1016+V1016+Y1016+AB1016</f>
        <v>51312</v>
      </c>
    </row>
    <row r="1017" spans="1:56" ht="46.5" customHeight="1" x14ac:dyDescent="0.25">
      <c r="A1017" s="313">
        <v>49</v>
      </c>
      <c r="B1017" s="1380" t="s">
        <v>174</v>
      </c>
      <c r="C1017" s="1380" t="s">
        <v>99</v>
      </c>
      <c r="D1017" s="1690" t="s">
        <v>341</v>
      </c>
      <c r="E1017" s="1382">
        <v>46348</v>
      </c>
      <c r="F1017" s="1382">
        <v>46353</v>
      </c>
      <c r="G1017" s="1550" t="s">
        <v>301</v>
      </c>
      <c r="H1017" s="1424">
        <v>4</v>
      </c>
      <c r="I1017" s="1394">
        <v>3400</v>
      </c>
      <c r="J1017" s="1393">
        <f>H1017*I1017</f>
        <v>13600</v>
      </c>
      <c r="K1017" s="1424">
        <v>4</v>
      </c>
      <c r="L1017" s="1394">
        <v>3000</v>
      </c>
      <c r="M1017" s="1395">
        <f>K1017*L1017</f>
        <v>12000</v>
      </c>
      <c r="N1017" s="1424">
        <v>4</v>
      </c>
      <c r="O1017" s="1385">
        <v>2900</v>
      </c>
      <c r="P1017" s="1395">
        <f>N1017*O1017</f>
        <v>11600</v>
      </c>
      <c r="Q1017" s="1424">
        <v>22</v>
      </c>
      <c r="R1017" s="1385">
        <v>190</v>
      </c>
      <c r="S1017" s="1386">
        <f>Q1017*R1017</f>
        <v>4180</v>
      </c>
      <c r="T1017" s="1424">
        <v>22</v>
      </c>
      <c r="U1017" s="1385">
        <v>190</v>
      </c>
      <c r="V1017" s="1386">
        <f>T1017*U1017</f>
        <v>4180</v>
      </c>
      <c r="W1017" s="1424">
        <v>28</v>
      </c>
      <c r="X1017" s="1385">
        <v>190</v>
      </c>
      <c r="Y1017" s="1386">
        <f>W1017*X1017</f>
        <v>5320</v>
      </c>
      <c r="Z1017" s="1406">
        <v>72</v>
      </c>
      <c r="AA1017" s="1386">
        <v>6</v>
      </c>
      <c r="AB1017" s="1386">
        <f>Z1017*AA1017</f>
        <v>432</v>
      </c>
      <c r="AC1017" s="780"/>
      <c r="AD1017" s="780"/>
      <c r="AE1017" s="1387">
        <f>H1017+K1017+N1017+Q1017+T1017+W1017+Z1017</f>
        <v>156</v>
      </c>
      <c r="AF1017" s="1390">
        <f>J1017+M1017+P1017+S1017+V1017+Y1017+AB1017</f>
        <v>51312</v>
      </c>
    </row>
    <row r="1018" spans="1:56" s="367" customFormat="1" ht="46.5" customHeight="1" x14ac:dyDescent="0.25">
      <c r="A1018" s="870">
        <v>127</v>
      </c>
      <c r="B1018" s="1379" t="s">
        <v>173</v>
      </c>
      <c r="C1018" s="1442" t="s">
        <v>101</v>
      </c>
      <c r="D1018" s="1383" t="s">
        <v>700</v>
      </c>
      <c r="E1018" s="1382">
        <v>46068</v>
      </c>
      <c r="F1018" s="1382">
        <v>46073</v>
      </c>
      <c r="G1018" s="1383" t="s">
        <v>301</v>
      </c>
      <c r="H1018" s="1424">
        <v>4</v>
      </c>
      <c r="I1018" s="1394">
        <v>4100</v>
      </c>
      <c r="J1018" s="1393">
        <f>H1018*I1018</f>
        <v>16400</v>
      </c>
      <c r="K1018" s="1424">
        <v>4</v>
      </c>
      <c r="L1018" s="1394">
        <v>3350</v>
      </c>
      <c r="M1018" s="1395">
        <f>K1018*L1018</f>
        <v>13400</v>
      </c>
      <c r="N1018" s="1424">
        <v>4</v>
      </c>
      <c r="O1018" s="1394">
        <v>3000</v>
      </c>
      <c r="P1018" s="1395">
        <f>N1018*O1018</f>
        <v>12000</v>
      </c>
      <c r="Q1018" s="1424">
        <v>22</v>
      </c>
      <c r="R1018" s="1385">
        <v>190</v>
      </c>
      <c r="S1018" s="1386">
        <f>Q1018*R1018</f>
        <v>4180</v>
      </c>
      <c r="T1018" s="1424">
        <v>22</v>
      </c>
      <c r="U1018" s="1385">
        <v>190</v>
      </c>
      <c r="V1018" s="1386">
        <f>T1018*U1018</f>
        <v>4180</v>
      </c>
      <c r="W1018" s="1424">
        <v>28</v>
      </c>
      <c r="X1018" s="1385">
        <v>190</v>
      </c>
      <c r="Y1018" s="1386">
        <f>W1018*X1018</f>
        <v>5320</v>
      </c>
      <c r="Z1018" s="1406">
        <v>72</v>
      </c>
      <c r="AA1018" s="1386">
        <v>6</v>
      </c>
      <c r="AB1018" s="1386">
        <f>Z1018*AA1018</f>
        <v>432</v>
      </c>
      <c r="AE1018" s="539">
        <f>H1018+K1018+N1018+Q1018+T1018+W1018+Z1018</f>
        <v>156</v>
      </c>
      <c r="AF1018" s="540">
        <f>J1018+M1018+P1018+S1018+V1018+Y1018+AB1018</f>
        <v>55912</v>
      </c>
      <c r="AG1018" s="904"/>
      <c r="AH1018" s="367" t="s">
        <v>2271</v>
      </c>
      <c r="AI1018" s="315"/>
      <c r="AJ1018" s="315"/>
      <c r="AK1018" s="315"/>
      <c r="AL1018" s="315"/>
      <c r="AM1018" s="315"/>
      <c r="AN1018" s="315"/>
      <c r="AO1018" s="315"/>
      <c r="AP1018" s="315"/>
      <c r="AQ1018" s="315"/>
      <c r="AR1018" s="315"/>
      <c r="AS1018" s="315"/>
      <c r="AT1018" s="315"/>
      <c r="AU1018" s="315"/>
      <c r="AV1018" s="315"/>
      <c r="AW1018" s="315"/>
      <c r="AX1018" s="315"/>
      <c r="AY1018" s="315"/>
      <c r="AZ1018" s="315"/>
      <c r="BA1018" s="315"/>
      <c r="BB1018" s="413"/>
    </row>
    <row r="1019" spans="1:56" s="1388" customFormat="1" ht="30" customHeight="1" x14ac:dyDescent="0.3">
      <c r="A1019" s="1430"/>
      <c r="B1019" s="1544" t="s">
        <v>893</v>
      </c>
      <c r="C1019" s="1431"/>
      <c r="D1019" s="1433"/>
      <c r="E1019" s="1432"/>
      <c r="F1019" s="1432"/>
      <c r="G1019" s="1433"/>
      <c r="H1019" s="1434"/>
      <c r="I1019" s="1435"/>
      <c r="J1019" s="1436"/>
      <c r="K1019" s="1434"/>
      <c r="L1019" s="1435"/>
      <c r="M1019" s="1438"/>
      <c r="N1019" s="1434"/>
      <c r="O1019" s="1435"/>
      <c r="P1019" s="1438"/>
      <c r="Q1019" s="1434"/>
      <c r="R1019" s="1435"/>
      <c r="S1019" s="1436"/>
      <c r="T1019" s="1434"/>
      <c r="U1019" s="1435"/>
      <c r="V1019" s="1436"/>
      <c r="W1019" s="1434"/>
      <c r="X1019" s="1435"/>
      <c r="Y1019" s="1436"/>
      <c r="Z1019" s="1437"/>
      <c r="AA1019" s="1505"/>
      <c r="AB1019" s="1438"/>
      <c r="AE1019" s="1661"/>
      <c r="AF1019" s="1662"/>
      <c r="AG1019" s="1391"/>
      <c r="AH1019" s="763"/>
      <c r="AI1019" s="777"/>
      <c r="AJ1019" s="777"/>
      <c r="AK1019" s="777"/>
      <c r="AL1019" s="777"/>
      <c r="AM1019" s="777"/>
      <c r="AN1019" s="777"/>
      <c r="AO1019" s="777"/>
      <c r="AP1019" s="777"/>
      <c r="AQ1019" s="777"/>
      <c r="AR1019" s="777"/>
      <c r="AS1019" s="777"/>
      <c r="AT1019" s="777"/>
      <c r="AU1019" s="777"/>
      <c r="AV1019" s="777"/>
      <c r="AW1019" s="777"/>
      <c r="AX1019" s="777"/>
      <c r="AY1019" s="777"/>
      <c r="AZ1019" s="777"/>
      <c r="BA1019" s="777"/>
    </row>
    <row r="1020" spans="1:56" s="1388" customFormat="1" ht="46.5" customHeight="1" x14ac:dyDescent="0.3">
      <c r="A1020" s="313">
        <v>125</v>
      </c>
      <c r="B1020" s="1379" t="s">
        <v>173</v>
      </c>
      <c r="C1020" s="1442" t="s">
        <v>101</v>
      </c>
      <c r="D1020" s="1383" t="s">
        <v>358</v>
      </c>
      <c r="E1020" s="1382">
        <v>46073</v>
      </c>
      <c r="F1020" s="1382">
        <v>46074</v>
      </c>
      <c r="G1020" s="1404" t="s">
        <v>310</v>
      </c>
      <c r="H1020" s="1424"/>
      <c r="I1020" s="1394"/>
      <c r="J1020" s="1393"/>
      <c r="K1020" s="1424"/>
      <c r="L1020" s="1394"/>
      <c r="M1020" s="1395"/>
      <c r="N1020" s="1424"/>
      <c r="O1020" s="1385"/>
      <c r="P1020" s="1395"/>
      <c r="Q1020" s="1424">
        <v>38</v>
      </c>
      <c r="R1020" s="1385">
        <v>190</v>
      </c>
      <c r="S1020" s="1386">
        <f>Q1020*R1020</f>
        <v>7220</v>
      </c>
      <c r="T1020" s="1424">
        <v>38</v>
      </c>
      <c r="U1020" s="1385">
        <v>190</v>
      </c>
      <c r="V1020" s="1386">
        <f>T1020*U1020</f>
        <v>7220</v>
      </c>
      <c r="W1020" s="1424">
        <v>38</v>
      </c>
      <c r="X1020" s="1385">
        <v>190</v>
      </c>
      <c r="Y1020" s="1386">
        <f>W1020*X1020</f>
        <v>7220</v>
      </c>
      <c r="Z1020" s="1406">
        <v>114</v>
      </c>
      <c r="AA1020" s="1386">
        <v>6</v>
      </c>
      <c r="AB1020" s="1386">
        <f>Z1020*AA1020</f>
        <v>684</v>
      </c>
      <c r="AE1020" s="1387">
        <f>H1020+K1020+N1020+Q1020+T1020+W1020+Z1020</f>
        <v>228</v>
      </c>
      <c r="AF1020" s="1390">
        <f>J1020+M1020+P1020+S1020+V1020+Y1020+AB1020</f>
        <v>22344</v>
      </c>
      <c r="AG1020" s="1407"/>
      <c r="AH1020" s="763" t="s">
        <v>2278</v>
      </c>
      <c r="AI1020" s="777"/>
      <c r="AJ1020" s="777"/>
      <c r="AK1020" s="777"/>
      <c r="AL1020" s="777"/>
      <c r="AM1020" s="777"/>
      <c r="AN1020" s="777"/>
      <c r="AO1020" s="777"/>
      <c r="AP1020" s="777"/>
      <c r="AQ1020" s="777"/>
      <c r="AR1020" s="777"/>
      <c r="AS1020" s="777"/>
      <c r="AT1020" s="777"/>
      <c r="AU1020" s="777"/>
      <c r="AV1020" s="777"/>
      <c r="AW1020" s="777"/>
      <c r="AX1020" s="777"/>
      <c r="AY1020" s="777"/>
      <c r="AZ1020" s="777"/>
      <c r="BA1020" s="777"/>
    </row>
    <row r="1021" spans="1:56" s="1388" customFormat="1" ht="46.5" customHeight="1" x14ac:dyDescent="0.3">
      <c r="A1021" s="313">
        <v>126</v>
      </c>
      <c r="B1021" s="1379" t="s">
        <v>174</v>
      </c>
      <c r="C1021" s="1442" t="s">
        <v>99</v>
      </c>
      <c r="D1021" s="1383" t="s">
        <v>358</v>
      </c>
      <c r="E1021" s="1382">
        <v>46073</v>
      </c>
      <c r="F1021" s="1382">
        <v>46074</v>
      </c>
      <c r="G1021" s="1404" t="s">
        <v>310</v>
      </c>
      <c r="H1021" s="1424"/>
      <c r="I1021" s="1394"/>
      <c r="J1021" s="1393"/>
      <c r="K1021" s="1424"/>
      <c r="L1021" s="1394"/>
      <c r="M1021" s="1395"/>
      <c r="N1021" s="1424"/>
      <c r="O1021" s="1385"/>
      <c r="P1021" s="1395"/>
      <c r="Q1021" s="1424">
        <v>97</v>
      </c>
      <c r="R1021" s="1385">
        <v>190</v>
      </c>
      <c r="S1021" s="1386">
        <f>Q1021*R1021</f>
        <v>18430</v>
      </c>
      <c r="T1021" s="1424">
        <v>97</v>
      </c>
      <c r="U1021" s="1385">
        <v>190</v>
      </c>
      <c r="V1021" s="1386">
        <f>T1021*U1021</f>
        <v>18430</v>
      </c>
      <c r="W1021" s="1424">
        <v>97</v>
      </c>
      <c r="X1021" s="1385">
        <v>190</v>
      </c>
      <c r="Y1021" s="1386">
        <f>W1021*X1021</f>
        <v>18430</v>
      </c>
      <c r="Z1021" s="1406">
        <v>291</v>
      </c>
      <c r="AA1021" s="1386">
        <v>6</v>
      </c>
      <c r="AB1021" s="1386">
        <f>Z1021*AA1021</f>
        <v>1746</v>
      </c>
      <c r="AE1021" s="1387">
        <f>H1021+K1021+N1021+Q1021+T1021+W1021+Z1021</f>
        <v>582</v>
      </c>
      <c r="AF1021" s="1390">
        <f>J1021+M1021+P1021+S1021+V1021+Y1021+AB1021</f>
        <v>57036</v>
      </c>
      <c r="AG1021" s="1407"/>
      <c r="AH1021" s="763" t="s">
        <v>2278</v>
      </c>
      <c r="AI1021" s="777"/>
      <c r="AJ1021" s="777"/>
      <c r="AK1021" s="777"/>
      <c r="AL1021" s="777"/>
      <c r="AM1021" s="777"/>
      <c r="AN1021" s="777"/>
      <c r="AO1021" s="777"/>
      <c r="AP1021" s="777"/>
      <c r="AQ1021" s="777"/>
      <c r="AR1021" s="777"/>
      <c r="AS1021" s="777"/>
      <c r="AT1021" s="777"/>
      <c r="AU1021" s="777"/>
      <c r="AV1021" s="777"/>
      <c r="AW1021" s="777"/>
      <c r="AX1021" s="777"/>
      <c r="AY1021" s="777"/>
      <c r="AZ1021" s="777"/>
      <c r="BA1021" s="777"/>
    </row>
    <row r="1022" spans="1:56" s="790" customFormat="1" ht="46.5" customHeight="1" x14ac:dyDescent="0.25">
      <c r="A1022" s="321"/>
      <c r="B1022" s="543" t="s">
        <v>932</v>
      </c>
      <c r="C1022" s="300"/>
      <c r="D1022" s="1706"/>
      <c r="E1022" s="1043"/>
      <c r="F1022" s="1043"/>
      <c r="G1022" s="1596"/>
      <c r="H1022" s="324"/>
      <c r="I1022" s="301"/>
      <c r="J1022" s="276"/>
      <c r="K1022" s="324"/>
      <c r="L1022" s="301"/>
      <c r="M1022" s="276"/>
      <c r="N1022" s="324"/>
      <c r="O1022" s="301"/>
      <c r="P1022" s="302"/>
      <c r="Q1022" s="324"/>
      <c r="R1022" s="487"/>
      <c r="S1022" s="1251"/>
      <c r="T1022" s="324"/>
      <c r="U1022" s="487"/>
      <c r="V1022" s="1251"/>
      <c r="W1022" s="324"/>
      <c r="X1022" s="487"/>
      <c r="Y1022" s="1251"/>
      <c r="Z1022" s="324"/>
      <c r="AA1022" s="1251"/>
      <c r="AB1022" s="1251"/>
      <c r="AC1022" s="486"/>
      <c r="AD1022" s="540"/>
      <c r="AE1022" s="1044"/>
      <c r="AF1022" s="1016"/>
      <c r="AI1022" s="1021"/>
      <c r="AJ1022" s="934"/>
      <c r="AK1022" s="934"/>
      <c r="AL1022" s="934"/>
      <c r="AM1022" s="934"/>
      <c r="AN1022" s="934"/>
      <c r="AO1022" s="934"/>
      <c r="AP1022" s="934"/>
      <c r="AQ1022" s="934"/>
      <c r="AR1022" s="934"/>
      <c r="AS1022" s="934"/>
      <c r="AT1022" s="934"/>
      <c r="AU1022" s="934"/>
      <c r="AV1022" s="934"/>
      <c r="AW1022" s="934"/>
      <c r="AX1022" s="934"/>
      <c r="AY1022" s="934"/>
      <c r="AZ1022" s="934"/>
      <c r="BA1022" s="934"/>
      <c r="BB1022" s="934"/>
      <c r="BC1022" s="934"/>
      <c r="BD1022" s="1031"/>
    </row>
    <row r="1023" spans="1:56" s="312" customFormat="1" ht="46.5" customHeight="1" x14ac:dyDescent="0.3">
      <c r="A1023" s="280">
        <v>133</v>
      </c>
      <c r="B1023" s="1379" t="s">
        <v>2341</v>
      </c>
      <c r="C1023" s="1442" t="s">
        <v>102</v>
      </c>
      <c r="D1023" s="1383" t="s">
        <v>2340</v>
      </c>
      <c r="E1023" s="1382">
        <v>46079</v>
      </c>
      <c r="F1023" s="1382">
        <v>46083</v>
      </c>
      <c r="G1023" s="1383" t="s">
        <v>301</v>
      </c>
      <c r="H1023" s="1424">
        <v>1</v>
      </c>
      <c r="I1023" s="1394">
        <v>3400</v>
      </c>
      <c r="J1023" s="1393">
        <f>H1023*I1023</f>
        <v>3400</v>
      </c>
      <c r="K1023" s="1424">
        <v>1</v>
      </c>
      <c r="L1023" s="1394">
        <v>3000</v>
      </c>
      <c r="M1023" s="1412">
        <f>K1023*L1023</f>
        <v>3000</v>
      </c>
      <c r="N1023" s="1424">
        <v>1</v>
      </c>
      <c r="O1023" s="1396">
        <v>2900</v>
      </c>
      <c r="P1023" s="1395">
        <f>N1023*O1023</f>
        <v>2900</v>
      </c>
      <c r="Q1023" s="1424">
        <v>35</v>
      </c>
      <c r="R1023" s="1385">
        <v>190</v>
      </c>
      <c r="S1023" s="1386">
        <f>Q1023*R1023</f>
        <v>6650</v>
      </c>
      <c r="T1023" s="1424">
        <v>35</v>
      </c>
      <c r="U1023" s="1385">
        <v>190</v>
      </c>
      <c r="V1023" s="1386">
        <f>T1023*U1023</f>
        <v>6650</v>
      </c>
      <c r="W1023" s="1424">
        <v>35</v>
      </c>
      <c r="X1023" s="1385">
        <v>190</v>
      </c>
      <c r="Y1023" s="1386">
        <f>W1023*X1023</f>
        <v>6650</v>
      </c>
      <c r="Z1023" s="1450">
        <v>115</v>
      </c>
      <c r="AA1023" s="1401">
        <v>6</v>
      </c>
      <c r="AB1023" s="1539">
        <f>Z1023*AA1023</f>
        <v>690</v>
      </c>
      <c r="AC1023" s="367"/>
      <c r="AD1023" s="367"/>
      <c r="AE1023" s="486">
        <f>H1023+K1023+N1023+Q1023+T1023+W1023+Z1023</f>
        <v>223</v>
      </c>
      <c r="AF1023" s="540">
        <f>J1023+M1023+P1023+S1023+V1023+Y1023+AB1023</f>
        <v>29940</v>
      </c>
      <c r="AG1023" s="1234"/>
      <c r="AH1023" s="367" t="s">
        <v>2331</v>
      </c>
      <c r="AL1023" s="790"/>
      <c r="AM1023" s="315"/>
      <c r="AN1023" s="367"/>
      <c r="AO1023" s="315"/>
      <c r="AP1023" s="315"/>
      <c r="AQ1023" s="315"/>
      <c r="AR1023" s="315"/>
      <c r="AS1023" s="315"/>
      <c r="AT1023" s="315"/>
      <c r="AU1023" s="315"/>
      <c r="AV1023" s="315"/>
      <c r="AW1023" s="315"/>
      <c r="AX1023" s="315"/>
      <c r="AY1023" s="315"/>
      <c r="AZ1023" s="315"/>
      <c r="BA1023" s="315"/>
    </row>
    <row r="1024" spans="1:56" s="312" customFormat="1" ht="39.75" customHeight="1" x14ac:dyDescent="0.3">
      <c r="A1024" s="280">
        <v>134</v>
      </c>
      <c r="B1024" s="1409" t="s">
        <v>2338</v>
      </c>
      <c r="C1024" s="1463" t="s">
        <v>102</v>
      </c>
      <c r="D1024" s="1481" t="s">
        <v>500</v>
      </c>
      <c r="E1024" s="1382">
        <v>46057</v>
      </c>
      <c r="F1024" s="1382">
        <v>46061</v>
      </c>
      <c r="G1024" s="1481" t="s">
        <v>1235</v>
      </c>
      <c r="H1024" s="1448">
        <v>1</v>
      </c>
      <c r="I1024" s="1411">
        <v>3300</v>
      </c>
      <c r="J1024" s="1482">
        <f>H1024*I1024</f>
        <v>3300</v>
      </c>
      <c r="K1024" s="1448">
        <v>1</v>
      </c>
      <c r="L1024" s="1411">
        <v>2850</v>
      </c>
      <c r="M1024" s="1412">
        <f>K1024*L1024</f>
        <v>2850</v>
      </c>
      <c r="N1024" s="1448">
        <v>1</v>
      </c>
      <c r="O1024" s="1414">
        <v>2750</v>
      </c>
      <c r="P1024" s="1412">
        <f>N1024*O1024</f>
        <v>2750</v>
      </c>
      <c r="Q1024" s="1448">
        <v>35</v>
      </c>
      <c r="R1024" s="1411">
        <v>190</v>
      </c>
      <c r="S1024" s="1482">
        <f>Q1024*R1024</f>
        <v>6650</v>
      </c>
      <c r="T1024" s="1448">
        <v>35</v>
      </c>
      <c r="U1024" s="1411">
        <v>190</v>
      </c>
      <c r="V1024" s="1482">
        <f>T1024*U1024</f>
        <v>6650</v>
      </c>
      <c r="W1024" s="1448">
        <v>35</v>
      </c>
      <c r="X1024" s="1411">
        <v>190</v>
      </c>
      <c r="Y1024" s="1482">
        <f>W1024*X1024</f>
        <v>6650</v>
      </c>
      <c r="Z1024" s="1406">
        <v>115</v>
      </c>
      <c r="AA1024" s="1396">
        <v>6</v>
      </c>
      <c r="AB1024" s="1679">
        <f>Z1024*AA1024</f>
        <v>690</v>
      </c>
      <c r="AC1024" s="367"/>
      <c r="AD1024" s="367"/>
      <c r="AE1024" s="486">
        <f>H1024+K1024+N1024+Q1024+T1024+W1024+Z1024</f>
        <v>223</v>
      </c>
      <c r="AF1024" s="540">
        <f>J1024+M1024+P1024+S1024+V1024+Y1024+AB1024</f>
        <v>29540</v>
      </c>
      <c r="AG1024" s="1234"/>
      <c r="AH1024" s="367" t="s">
        <v>2331</v>
      </c>
      <c r="AL1024" s="790"/>
      <c r="AN1024" s="367"/>
      <c r="AP1024" s="315"/>
      <c r="AQ1024" s="315"/>
      <c r="AR1024" s="315"/>
      <c r="AS1024" s="315"/>
      <c r="AT1024" s="315"/>
      <c r="AU1024" s="315"/>
      <c r="AV1024" s="315"/>
      <c r="AW1024" s="315"/>
      <c r="AX1024" s="315"/>
      <c r="AY1024" s="315"/>
      <c r="AZ1024" s="315"/>
      <c r="BA1024" s="315"/>
    </row>
    <row r="1025" spans="1:56" s="312" customFormat="1" ht="34.5" customHeight="1" x14ac:dyDescent="0.3">
      <c r="A1025" s="280">
        <v>135</v>
      </c>
      <c r="B1025" s="1409" t="s">
        <v>1915</v>
      </c>
      <c r="C1025" s="1463" t="s">
        <v>99</v>
      </c>
      <c r="D1025" s="1481" t="s">
        <v>500</v>
      </c>
      <c r="E1025" s="1665">
        <v>45685</v>
      </c>
      <c r="F1025" s="1665">
        <v>45691</v>
      </c>
      <c r="G1025" s="1481" t="s">
        <v>1235</v>
      </c>
      <c r="H1025" s="1448">
        <v>1</v>
      </c>
      <c r="I1025" s="1411">
        <v>3300</v>
      </c>
      <c r="J1025" s="1482">
        <f>H1025*I1025</f>
        <v>3300</v>
      </c>
      <c r="K1025" s="1448">
        <v>1</v>
      </c>
      <c r="L1025" s="1411">
        <v>2850</v>
      </c>
      <c r="M1025" s="1412">
        <f>K1025*L1025</f>
        <v>2850</v>
      </c>
      <c r="N1025" s="1448">
        <v>1</v>
      </c>
      <c r="O1025" s="1414">
        <v>2750</v>
      </c>
      <c r="P1025" s="1412">
        <f>N1025*O1025</f>
        <v>2750</v>
      </c>
      <c r="Q1025" s="1448">
        <v>35</v>
      </c>
      <c r="R1025" s="1411">
        <v>190</v>
      </c>
      <c r="S1025" s="1482">
        <f>Q1025*R1025</f>
        <v>6650</v>
      </c>
      <c r="T1025" s="1448">
        <v>35</v>
      </c>
      <c r="U1025" s="1411">
        <v>190</v>
      </c>
      <c r="V1025" s="1482">
        <f>T1025*U1025</f>
        <v>6650</v>
      </c>
      <c r="W1025" s="1448">
        <v>35</v>
      </c>
      <c r="X1025" s="1411">
        <v>190</v>
      </c>
      <c r="Y1025" s="1482">
        <f>W1025*X1025</f>
        <v>6650</v>
      </c>
      <c r="Z1025" s="1406">
        <v>105</v>
      </c>
      <c r="AA1025" s="1396">
        <v>6</v>
      </c>
      <c r="AB1025" s="1679">
        <f>Z1025*AA1025</f>
        <v>630</v>
      </c>
      <c r="AC1025" s="367"/>
      <c r="AD1025" s="367"/>
      <c r="AE1025" s="486">
        <f>H1025+K1025+N1025+Q1025+T1025+W1025+Z1025</f>
        <v>213</v>
      </c>
      <c r="AF1025" s="540">
        <f>J1025+M1025+P1025+S1025+V1025+Y1025+AB1025</f>
        <v>29480</v>
      </c>
      <c r="AG1025" s="532"/>
      <c r="AH1025" s="367" t="s">
        <v>2331</v>
      </c>
      <c r="AI1025" s="315"/>
      <c r="AJ1025" s="315"/>
      <c r="AK1025" s="315"/>
      <c r="AL1025" s="315"/>
      <c r="AM1025" s="315"/>
      <c r="AN1025" s="315"/>
      <c r="AO1025" s="315"/>
      <c r="AP1025" s="315"/>
      <c r="AQ1025" s="315"/>
      <c r="AR1025" s="315"/>
      <c r="AS1025" s="315"/>
      <c r="AT1025" s="315"/>
      <c r="AU1025" s="315"/>
      <c r="AV1025" s="315"/>
      <c r="AW1025" s="315"/>
      <c r="AX1025" s="315"/>
      <c r="AY1025" s="315"/>
      <c r="AZ1025" s="315"/>
      <c r="BA1025" s="315"/>
    </row>
    <row r="1026" spans="1:56" s="312" customFormat="1" ht="26.25" hidden="1" customHeight="1" x14ac:dyDescent="0.3">
      <c r="A1026" s="1374" t="s">
        <v>1269</v>
      </c>
      <c r="B1026" s="1666"/>
      <c r="C1026" s="1666"/>
      <c r="D1026" s="1666"/>
      <c r="E1026" s="1666"/>
      <c r="F1026" s="1666"/>
      <c r="G1026" s="1667"/>
      <c r="H1026" s="1384">
        <f>SUM(H1023:H1025)</f>
        <v>3</v>
      </c>
      <c r="I1026" s="1668"/>
      <c r="J1026" s="1669">
        <f>SUM(J1023:J1025)</f>
        <v>10000</v>
      </c>
      <c r="K1026" s="1384">
        <f>SUM(K1023:K1025)</f>
        <v>3</v>
      </c>
      <c r="L1026" s="1668"/>
      <c r="M1026" s="1669">
        <f>SUM(M1023:M1025)</f>
        <v>8700</v>
      </c>
      <c r="N1026" s="1384">
        <f>SUM(N1023:N1025)</f>
        <v>3</v>
      </c>
      <c r="O1026" s="1668"/>
      <c r="P1026" s="1669">
        <f>SUM(P1023:P1025)</f>
        <v>8400</v>
      </c>
      <c r="Q1026" s="1384">
        <f>SUM(Q1023:Q1025)</f>
        <v>105</v>
      </c>
      <c r="R1026" s="1668"/>
      <c r="S1026" s="1669">
        <f>SUM(S1023:S1025)</f>
        <v>19950</v>
      </c>
      <c r="T1026" s="1384">
        <f>SUM(T1023:T1025)</f>
        <v>105</v>
      </c>
      <c r="U1026" s="1668"/>
      <c r="V1026" s="1669">
        <f>SUM(V1023:V1025)</f>
        <v>19950</v>
      </c>
      <c r="W1026" s="1384">
        <f>SUM(W1023:W1025)</f>
        <v>105</v>
      </c>
      <c r="X1026" s="1668"/>
      <c r="Y1026" s="1669">
        <f>SUM(Y1023:Y1025)</f>
        <v>19950</v>
      </c>
      <c r="Z1026" s="1384">
        <f>SUM(Z1023:Z1025)</f>
        <v>335</v>
      </c>
      <c r="AA1026" s="1668"/>
      <c r="AB1026" s="1680">
        <f>SUM(AB1023:AB1025)</f>
        <v>2010</v>
      </c>
      <c r="AC1026" s="367"/>
      <c r="AD1026" s="367"/>
      <c r="AE1026" s="711">
        <f>SUM(AE1023:AE1025)</f>
        <v>659</v>
      </c>
      <c r="AF1026" s="674">
        <f>SUM(AF1023:AF1025)</f>
        <v>88960</v>
      </c>
      <c r="AG1026" s="609"/>
      <c r="AH1026" s="367"/>
      <c r="AI1026" s="315"/>
      <c r="AJ1026" s="315"/>
      <c r="AK1026" s="315"/>
      <c r="AL1026" s="315"/>
      <c r="AM1026" s="315"/>
      <c r="AN1026" s="315"/>
      <c r="AO1026" s="315"/>
      <c r="AP1026" s="315"/>
      <c r="AQ1026" s="315"/>
      <c r="AR1026" s="315"/>
      <c r="AS1026" s="315"/>
      <c r="AT1026" s="315"/>
      <c r="AU1026" s="315"/>
      <c r="AV1026" s="315"/>
      <c r="AW1026" s="315"/>
      <c r="AX1026" s="315"/>
      <c r="AY1026" s="315"/>
      <c r="AZ1026" s="315"/>
      <c r="BA1026" s="315"/>
    </row>
    <row r="1027" spans="1:56" s="312" customFormat="1" ht="24" hidden="1" customHeight="1" x14ac:dyDescent="0.3">
      <c r="A1027" s="1366" t="s">
        <v>1268</v>
      </c>
      <c r="B1027" s="1670"/>
      <c r="C1027" s="1670"/>
      <c r="D1027" s="1670"/>
      <c r="E1027" s="1670"/>
      <c r="F1027" s="1670"/>
      <c r="G1027" s="1670"/>
      <c r="H1027" s="1670"/>
      <c r="I1027" s="1670"/>
      <c r="J1027" s="1670"/>
      <c r="K1027" s="1670"/>
      <c r="L1027" s="1670"/>
      <c r="M1027" s="1670"/>
      <c r="N1027" s="1670"/>
      <c r="O1027" s="1670"/>
      <c r="P1027" s="1670"/>
      <c r="Q1027" s="1670"/>
      <c r="R1027" s="1670"/>
      <c r="S1027" s="1670"/>
      <c r="T1027" s="1670"/>
      <c r="U1027" s="1670"/>
      <c r="V1027" s="1670"/>
      <c r="W1027" s="1670"/>
      <c r="X1027" s="1670"/>
      <c r="Y1027" s="1670"/>
      <c r="Z1027" s="1670"/>
      <c r="AA1027" s="1670"/>
      <c r="AB1027" s="1670"/>
      <c r="AC1027" s="367"/>
      <c r="AD1027" s="367"/>
      <c r="AE1027" s="1684">
        <f>AE1026</f>
        <v>659</v>
      </c>
      <c r="AF1027" s="670"/>
      <c r="AG1027" s="609"/>
      <c r="AH1027" s="367"/>
      <c r="AI1027" s="315"/>
      <c r="AJ1027" s="315"/>
      <c r="AK1027" s="315"/>
      <c r="AL1027" s="315"/>
      <c r="AM1027" s="315"/>
      <c r="AN1027" s="315"/>
      <c r="AO1027" s="315"/>
      <c r="AP1027" s="315"/>
      <c r="AQ1027" s="315"/>
      <c r="AR1027" s="315"/>
      <c r="AS1027" s="315"/>
      <c r="AT1027" s="315"/>
      <c r="AU1027" s="315"/>
      <c r="AV1027" s="315"/>
      <c r="AW1027" s="315"/>
      <c r="AX1027" s="315"/>
      <c r="AY1027" s="315"/>
      <c r="AZ1027" s="315"/>
      <c r="BA1027" s="315"/>
    </row>
    <row r="1028" spans="1:56" s="312" customFormat="1" ht="27" hidden="1" customHeight="1" x14ac:dyDescent="0.3">
      <c r="A1028" s="1366" t="s">
        <v>1267</v>
      </c>
      <c r="B1028" s="1670"/>
      <c r="C1028" s="1670"/>
      <c r="D1028" s="1670"/>
      <c r="E1028" s="1670"/>
      <c r="F1028" s="1670"/>
      <c r="G1028" s="1670"/>
      <c r="H1028" s="1670"/>
      <c r="I1028" s="1670"/>
      <c r="J1028" s="1670"/>
      <c r="K1028" s="1670"/>
      <c r="L1028" s="1670"/>
      <c r="M1028" s="1670"/>
      <c r="N1028" s="1670"/>
      <c r="O1028" s="1670"/>
      <c r="P1028" s="1670"/>
      <c r="Q1028" s="1670"/>
      <c r="R1028" s="1670"/>
      <c r="S1028" s="1670"/>
      <c r="T1028" s="1670"/>
      <c r="U1028" s="1670"/>
      <c r="V1028" s="1670"/>
      <c r="W1028" s="1670"/>
      <c r="X1028" s="1670"/>
      <c r="Y1028" s="1670"/>
      <c r="Z1028" s="1670"/>
      <c r="AA1028" s="1670"/>
      <c r="AB1028" s="1670"/>
      <c r="AC1028" s="367"/>
      <c r="AD1028" s="367"/>
      <c r="AE1028" s="1367"/>
      <c r="AF1028" s="732">
        <f>SUM(AF1023:AF1025)</f>
        <v>88960</v>
      </c>
      <c r="AG1028" s="609"/>
      <c r="AH1028" s="367"/>
      <c r="AI1028" s="315"/>
      <c r="AJ1028" s="315"/>
      <c r="AK1028" s="315"/>
      <c r="AL1028" s="315"/>
      <c r="AM1028" s="315"/>
      <c r="AN1028" s="315"/>
      <c r="AO1028" s="315"/>
      <c r="AP1028" s="315"/>
      <c r="AQ1028" s="315"/>
      <c r="AR1028" s="315"/>
      <c r="AS1028" s="315"/>
      <c r="AT1028" s="315"/>
      <c r="AU1028" s="315"/>
      <c r="AV1028" s="315"/>
      <c r="AW1028" s="315"/>
      <c r="AX1028" s="315"/>
      <c r="AY1028" s="315"/>
      <c r="AZ1028" s="315"/>
      <c r="BA1028" s="315"/>
    </row>
    <row r="1029" spans="1:56" s="312" customFormat="1" ht="18.75" hidden="1" customHeight="1" x14ac:dyDescent="0.3">
      <c r="A1029" s="870"/>
      <c r="B1029" s="1671"/>
      <c r="C1029" s="1672"/>
      <c r="D1029" s="1673"/>
      <c r="E1029" s="1674"/>
      <c r="F1029" s="1674"/>
      <c r="G1029" s="1673"/>
      <c r="H1029" s="1384"/>
      <c r="I1029" s="1405"/>
      <c r="J1029" s="1487"/>
      <c r="K1029" s="1384"/>
      <c r="L1029" s="1405"/>
      <c r="M1029" s="1487"/>
      <c r="N1029" s="1384"/>
      <c r="O1029" s="1405"/>
      <c r="P1029" s="1487"/>
      <c r="Q1029" s="1384"/>
      <c r="R1029" s="1405"/>
      <c r="S1029" s="1487"/>
      <c r="T1029" s="1384"/>
      <c r="U1029" s="1405"/>
      <c r="V1029" s="1487"/>
      <c r="W1029" s="1384"/>
      <c r="X1029" s="1405"/>
      <c r="Y1029" s="1487"/>
      <c r="Z1029" s="1384"/>
      <c r="AA1029" s="1405"/>
      <c r="AB1029" s="1681"/>
      <c r="AC1029" s="367"/>
      <c r="AD1029" s="367"/>
      <c r="AE1029" s="1685"/>
      <c r="AF1029" s="512"/>
      <c r="AG1029" s="469"/>
      <c r="AH1029" s="367"/>
      <c r="AI1029" s="315"/>
      <c r="AJ1029" s="315"/>
      <c r="AK1029" s="315"/>
      <c r="AL1029" s="315"/>
      <c r="AM1029" s="315"/>
      <c r="AN1029" s="315"/>
      <c r="AO1029" s="315"/>
      <c r="AP1029" s="315"/>
      <c r="AQ1029" s="315"/>
      <c r="AR1029" s="315"/>
      <c r="AS1029" s="315"/>
      <c r="AT1029" s="315"/>
      <c r="AU1029" s="315"/>
      <c r="AV1029" s="315"/>
      <c r="AW1029" s="315"/>
      <c r="AX1029" s="315"/>
      <c r="AY1029" s="315"/>
      <c r="AZ1029" s="315"/>
      <c r="BA1029" s="315"/>
    </row>
    <row r="1030" spans="1:56" s="312" customFormat="1" ht="20.25" hidden="1" customHeight="1" x14ac:dyDescent="0.3">
      <c r="A1030" s="870"/>
      <c r="B1030" s="1675" t="s">
        <v>2139</v>
      </c>
      <c r="C1030" s="1676"/>
      <c r="D1030" s="1749"/>
      <c r="E1030" s="1676"/>
      <c r="F1030" s="1676"/>
      <c r="G1030" s="1676"/>
      <c r="H1030" s="1677"/>
      <c r="I1030" s="1405"/>
      <c r="J1030" s="1487"/>
      <c r="K1030" s="1384"/>
      <c r="L1030" s="1405"/>
      <c r="M1030" s="1487"/>
      <c r="N1030" s="1384"/>
      <c r="O1030" s="1405"/>
      <c r="P1030" s="1487"/>
      <c r="Q1030" s="1384"/>
      <c r="R1030" s="1405"/>
      <c r="S1030" s="1487"/>
      <c r="T1030" s="1384"/>
      <c r="U1030" s="1405"/>
      <c r="V1030" s="1487"/>
      <c r="W1030" s="1384"/>
      <c r="X1030" s="1405"/>
      <c r="Y1030" s="1487"/>
      <c r="Z1030" s="1678"/>
      <c r="AA1030" s="1678"/>
      <c r="AB1030" s="1682"/>
      <c r="AC1030" s="367"/>
      <c r="AD1030" s="367"/>
      <c r="AE1030" s="1686"/>
      <c r="AF1030" s="733"/>
      <c r="AG1030" s="469"/>
      <c r="AH1030" s="367"/>
      <c r="AI1030" s="315"/>
      <c r="AJ1030" s="315"/>
      <c r="AK1030" s="315"/>
      <c r="AL1030" s="315"/>
      <c r="AM1030" s="315"/>
      <c r="AN1030" s="315"/>
      <c r="AO1030" s="315"/>
      <c r="AP1030" s="315"/>
      <c r="AQ1030" s="315"/>
      <c r="AR1030" s="315"/>
      <c r="AS1030" s="315"/>
      <c r="AT1030" s="315"/>
      <c r="AU1030" s="315"/>
      <c r="AV1030" s="315"/>
      <c r="AW1030" s="315"/>
      <c r="AX1030" s="315"/>
      <c r="AY1030" s="315"/>
      <c r="AZ1030" s="315"/>
      <c r="BA1030" s="315"/>
    </row>
    <row r="1031" spans="1:56" s="312" customFormat="1" ht="46.5" customHeight="1" x14ac:dyDescent="0.3">
      <c r="A1031" s="870">
        <v>136</v>
      </c>
      <c r="B1031" s="1379" t="s">
        <v>2339</v>
      </c>
      <c r="C1031" s="1442" t="s">
        <v>99</v>
      </c>
      <c r="D1031" s="1383" t="s">
        <v>462</v>
      </c>
      <c r="E1031" s="1382">
        <v>46068</v>
      </c>
      <c r="F1031" s="1382">
        <v>46074</v>
      </c>
      <c r="G1031" s="1383" t="s">
        <v>1919</v>
      </c>
      <c r="H1031" s="1424">
        <v>1</v>
      </c>
      <c r="I1031" s="1394">
        <v>3400</v>
      </c>
      <c r="J1031" s="1393">
        <f>H1031*I1031</f>
        <v>3400</v>
      </c>
      <c r="K1031" s="1424">
        <v>1</v>
      </c>
      <c r="L1031" s="1394">
        <v>3000</v>
      </c>
      <c r="M1031" s="1395">
        <f>K1031*L1031</f>
        <v>3000</v>
      </c>
      <c r="N1031" s="1424">
        <v>1</v>
      </c>
      <c r="O1031" s="1396">
        <v>2900</v>
      </c>
      <c r="P1031" s="1395">
        <f>N1031*O1031</f>
        <v>2900</v>
      </c>
      <c r="Q1031" s="1424">
        <v>35</v>
      </c>
      <c r="R1031" s="1385">
        <v>190</v>
      </c>
      <c r="S1031" s="1386">
        <f>Q1031*R1031</f>
        <v>6650</v>
      </c>
      <c r="T1031" s="1424">
        <v>35</v>
      </c>
      <c r="U1031" s="1385">
        <v>190</v>
      </c>
      <c r="V1031" s="1386">
        <f>T1031*U1031</f>
        <v>6650</v>
      </c>
      <c r="W1031" s="1424">
        <v>35</v>
      </c>
      <c r="X1031" s="1385">
        <v>190</v>
      </c>
      <c r="Y1031" s="1386">
        <f>W1031*X1031</f>
        <v>6650</v>
      </c>
      <c r="Z1031" s="1406">
        <v>115</v>
      </c>
      <c r="AA1031" s="1386">
        <v>6</v>
      </c>
      <c r="AB1031" s="1683">
        <f>Z1031*AA1031</f>
        <v>690</v>
      </c>
      <c r="AC1031" s="367"/>
      <c r="AD1031" s="367"/>
      <c r="AE1031" s="588">
        <f>H1031+K1031+N1031+Q1031+T1031+W1031+Z1031</f>
        <v>223</v>
      </c>
      <c r="AF1031" s="540">
        <f>J1031+M1031+P1031+S1031+V1031+Y1031+AB1031</f>
        <v>29940</v>
      </c>
      <c r="AG1031" s="1234"/>
      <c r="AH1031" s="367" t="s">
        <v>2331</v>
      </c>
      <c r="AL1031" s="790" t="s">
        <v>2331</v>
      </c>
      <c r="AM1031" s="315"/>
      <c r="AN1031" s="367"/>
      <c r="AO1031" s="315"/>
      <c r="AP1031" s="315"/>
      <c r="AQ1031" s="315"/>
      <c r="AR1031" s="315"/>
      <c r="AS1031" s="315"/>
      <c r="AT1031" s="315"/>
      <c r="AU1031" s="315"/>
      <c r="AV1031" s="315"/>
      <c r="AW1031" s="315"/>
      <c r="AX1031" s="315"/>
      <c r="AY1031" s="315"/>
      <c r="AZ1031" s="315"/>
      <c r="BA1031" s="315"/>
    </row>
    <row r="1032" spans="1:56" s="790" customFormat="1" ht="46.5" customHeight="1" x14ac:dyDescent="0.25">
      <c r="A1032" s="1255">
        <v>649</v>
      </c>
      <c r="B1032" s="261" t="s">
        <v>2343</v>
      </c>
      <c r="C1032" s="261" t="s">
        <v>99</v>
      </c>
      <c r="D1032" s="1690" t="s">
        <v>2344</v>
      </c>
      <c r="E1032" s="953">
        <v>46107</v>
      </c>
      <c r="F1032" s="953">
        <v>46114</v>
      </c>
      <c r="G1032" s="569" t="s">
        <v>301</v>
      </c>
      <c r="H1032" s="538">
        <v>1</v>
      </c>
      <c r="I1032" s="266">
        <v>3400</v>
      </c>
      <c r="J1032" s="252">
        <f>H1032*I1032</f>
        <v>3400</v>
      </c>
      <c r="K1032" s="538">
        <v>1</v>
      </c>
      <c r="L1032" s="266">
        <v>3000</v>
      </c>
      <c r="M1032" s="781">
        <f>K1032*L1032</f>
        <v>3000</v>
      </c>
      <c r="N1032" s="538">
        <v>1</v>
      </c>
      <c r="O1032" s="570">
        <v>2900</v>
      </c>
      <c r="P1032" s="265">
        <f>N1032*O1032</f>
        <v>2900</v>
      </c>
      <c r="Q1032" s="538">
        <v>35</v>
      </c>
      <c r="R1032" s="1255">
        <v>190</v>
      </c>
      <c r="S1032" s="1261">
        <f>Q1032*R1032</f>
        <v>6650</v>
      </c>
      <c r="T1032" s="538">
        <v>35</v>
      </c>
      <c r="U1032" s="1255">
        <v>190</v>
      </c>
      <c r="V1032" s="1261">
        <f>T1032*U1032</f>
        <v>6650</v>
      </c>
      <c r="W1032" s="538">
        <v>35</v>
      </c>
      <c r="X1032" s="1255">
        <v>190</v>
      </c>
      <c r="Y1032" s="1261">
        <f>W1032*X1032</f>
        <v>6650</v>
      </c>
      <c r="Z1032" s="564">
        <v>115</v>
      </c>
      <c r="AA1032" s="290">
        <v>6</v>
      </c>
      <c r="AB1032" s="290">
        <f>Z1032*AA1032</f>
        <v>690</v>
      </c>
      <c r="AC1032" s="554">
        <f>H1032+K1032+N1032+Q1032+T1032+W1032+Z1032</f>
        <v>223</v>
      </c>
      <c r="AD1032" s="540">
        <f>J1032+M1032+P1032+S1032+V1032+Y1032+AB1032</f>
        <v>29940</v>
      </c>
      <c r="AE1032" s="1226"/>
      <c r="AF1032" s="1004">
        <v>116</v>
      </c>
      <c r="AI1032" s="1021"/>
      <c r="AJ1032" s="934"/>
      <c r="AK1032" s="934"/>
      <c r="AL1032" s="934"/>
      <c r="AM1032" s="934"/>
      <c r="AN1032" s="934"/>
      <c r="AO1032" s="934"/>
      <c r="AP1032" s="934"/>
      <c r="AQ1032" s="934"/>
      <c r="AR1032" s="934"/>
      <c r="AS1032" s="934"/>
      <c r="AT1032" s="934"/>
      <c r="AU1032" s="934"/>
      <c r="AV1032" s="934"/>
      <c r="AW1032" s="934"/>
      <c r="AX1032" s="934"/>
      <c r="AY1032" s="934"/>
      <c r="AZ1032" s="934"/>
      <c r="BA1032" s="934"/>
      <c r="BB1032" s="934"/>
      <c r="BC1032" s="934"/>
      <c r="BD1032" s="1031"/>
    </row>
    <row r="1033" spans="1:56" ht="31.5" x14ac:dyDescent="0.25">
      <c r="A1033" s="1255">
        <v>650</v>
      </c>
      <c r="B1033" s="261" t="s">
        <v>1920</v>
      </c>
      <c r="C1033" s="261" t="s">
        <v>99</v>
      </c>
      <c r="D1033" s="1690" t="s">
        <v>695</v>
      </c>
      <c r="E1033" s="953">
        <v>46091</v>
      </c>
      <c r="F1033" s="953">
        <v>46097</v>
      </c>
      <c r="G1033" s="569" t="s">
        <v>301</v>
      </c>
      <c r="H1033" s="538">
        <v>1</v>
      </c>
      <c r="I1033" s="266">
        <v>3400</v>
      </c>
      <c r="J1033" s="252">
        <f>H1033*I1033</f>
        <v>3400</v>
      </c>
      <c r="K1033" s="538">
        <v>1</v>
      </c>
      <c r="L1033" s="266">
        <v>3000</v>
      </c>
      <c r="M1033" s="781">
        <f>K1033*L1033</f>
        <v>3000</v>
      </c>
      <c r="N1033" s="538">
        <v>1</v>
      </c>
      <c r="O1033" s="570">
        <v>2900</v>
      </c>
      <c r="P1033" s="265">
        <f>N1033*O1033</f>
        <v>2900</v>
      </c>
      <c r="Q1033" s="538">
        <v>35</v>
      </c>
      <c r="R1033" s="1255">
        <v>190</v>
      </c>
      <c r="S1033" s="1261">
        <f>Q1033*R1033</f>
        <v>6650</v>
      </c>
      <c r="T1033" s="538">
        <v>35</v>
      </c>
      <c r="U1033" s="1255">
        <v>190</v>
      </c>
      <c r="V1033" s="1261">
        <f>T1033*U1033</f>
        <v>6650</v>
      </c>
      <c r="W1033" s="538">
        <v>35</v>
      </c>
      <c r="X1033" s="1255">
        <v>190</v>
      </c>
      <c r="Y1033" s="1261">
        <f>W1033*X1033</f>
        <v>6650</v>
      </c>
      <c r="Z1033" s="564">
        <v>115</v>
      </c>
      <c r="AA1033" s="290">
        <v>6</v>
      </c>
      <c r="AB1033" s="290">
        <f>Z1033*AA1033</f>
        <v>690</v>
      </c>
      <c r="AC1033" s="554">
        <f>H1033+K1033+N1033+Q1033+T1033+W1033+Z1033</f>
        <v>223</v>
      </c>
      <c r="AD1033" s="540">
        <f>J1033+M1033+P1033+S1033+V1033+Y1033+AB1033</f>
        <v>29940</v>
      </c>
      <c r="AE1033" s="1226"/>
      <c r="AF1033" s="1004">
        <v>116</v>
      </c>
    </row>
    <row r="1034" spans="1:56" ht="46.5" customHeight="1" x14ac:dyDescent="0.25">
      <c r="A1034" s="1255">
        <v>651</v>
      </c>
      <c r="B1034" s="261" t="s">
        <v>2342</v>
      </c>
      <c r="C1034" s="261" t="s">
        <v>99</v>
      </c>
      <c r="D1034" s="1690" t="s">
        <v>828</v>
      </c>
      <c r="E1034" s="1144">
        <v>46099</v>
      </c>
      <c r="F1034" s="1144">
        <v>46105</v>
      </c>
      <c r="G1034" s="569" t="s">
        <v>301</v>
      </c>
      <c r="H1034" s="538">
        <v>1</v>
      </c>
      <c r="I1034" s="266">
        <v>3400</v>
      </c>
      <c r="J1034" s="252">
        <f>H1034*I1034</f>
        <v>3400</v>
      </c>
      <c r="K1034" s="538">
        <v>1</v>
      </c>
      <c r="L1034" s="266">
        <v>3000</v>
      </c>
      <c r="M1034" s="781">
        <f>K1034*L1034</f>
        <v>3000</v>
      </c>
      <c r="N1034" s="538">
        <v>1</v>
      </c>
      <c r="O1034" s="570">
        <v>2900</v>
      </c>
      <c r="P1034" s="265">
        <f>N1034*O1034</f>
        <v>2900</v>
      </c>
      <c r="Q1034" s="538">
        <v>35</v>
      </c>
      <c r="R1034" s="1255">
        <v>190</v>
      </c>
      <c r="S1034" s="1261">
        <f>Q1034*R1034</f>
        <v>6650</v>
      </c>
      <c r="T1034" s="538">
        <v>35</v>
      </c>
      <c r="U1034" s="1255">
        <v>190</v>
      </c>
      <c r="V1034" s="1261">
        <f>T1034*U1034</f>
        <v>6650</v>
      </c>
      <c r="W1034" s="538">
        <v>35</v>
      </c>
      <c r="X1034" s="1255">
        <v>190</v>
      </c>
      <c r="Y1034" s="1261">
        <f>W1034*X1034</f>
        <v>6650</v>
      </c>
      <c r="Z1034" s="564">
        <v>115</v>
      </c>
      <c r="AA1034" s="290">
        <v>6</v>
      </c>
      <c r="AB1034" s="290">
        <f>Z1034*AA1034</f>
        <v>690</v>
      </c>
      <c r="AC1034" s="554">
        <f>H1034+K1034+N1034+Q1034+T1034+W1034+Z1034</f>
        <v>223</v>
      </c>
      <c r="AD1034" s="540">
        <f>J1034+M1034+P1034+S1034+V1034+Y1034+AB1034</f>
        <v>29940</v>
      </c>
      <c r="AE1034" s="1226"/>
      <c r="AF1034" s="1004">
        <v>116</v>
      </c>
    </row>
    <row r="1035" spans="1:56" ht="41.25" customHeight="1" x14ac:dyDescent="0.25">
      <c r="A1035" s="1255">
        <v>652</v>
      </c>
      <c r="B1035" s="261" t="s">
        <v>2345</v>
      </c>
      <c r="C1035" s="261" t="s">
        <v>101</v>
      </c>
      <c r="D1035" s="1690" t="s">
        <v>329</v>
      </c>
      <c r="E1035" s="1144">
        <v>46168</v>
      </c>
      <c r="F1035" s="1144">
        <v>46173</v>
      </c>
      <c r="G1035" s="569" t="s">
        <v>301</v>
      </c>
      <c r="H1035" s="538">
        <v>1</v>
      </c>
      <c r="I1035" s="266">
        <v>4100</v>
      </c>
      <c r="J1035" s="252">
        <f>H1035*I1035</f>
        <v>4100</v>
      </c>
      <c r="K1035" s="538">
        <v>1</v>
      </c>
      <c r="L1035" s="266">
        <v>3350</v>
      </c>
      <c r="M1035" s="781">
        <f>K1035*L1035</f>
        <v>3350</v>
      </c>
      <c r="N1035" s="538">
        <v>1</v>
      </c>
      <c r="O1035" s="266">
        <v>3000</v>
      </c>
      <c r="P1035" s="265">
        <f>N1035*O1035</f>
        <v>3000</v>
      </c>
      <c r="Q1035" s="538">
        <v>24</v>
      </c>
      <c r="R1035" s="1255">
        <v>190</v>
      </c>
      <c r="S1035" s="1261">
        <f>Q1035*R1035</f>
        <v>4560</v>
      </c>
      <c r="T1035" s="538">
        <v>24</v>
      </c>
      <c r="U1035" s="1255">
        <v>190</v>
      </c>
      <c r="V1035" s="1261">
        <f>T1035*U1035</f>
        <v>4560</v>
      </c>
      <c r="W1035" s="538">
        <v>24</v>
      </c>
      <c r="X1035" s="1255">
        <v>190</v>
      </c>
      <c r="Y1035" s="1261">
        <f>W1035*X1035</f>
        <v>4560</v>
      </c>
      <c r="Z1035" s="563">
        <v>72</v>
      </c>
      <c r="AA1035" s="1261">
        <v>6</v>
      </c>
      <c r="AB1035" s="1261">
        <f>Z1035*AA1035</f>
        <v>432</v>
      </c>
      <c r="AC1035" s="539">
        <f>H1035+K1035+N1035+Q1035+T1035+W1035+Z1035</f>
        <v>147</v>
      </c>
      <c r="AD1035" s="540">
        <f>J1035+M1035+P1035+S1035+V1035+Y1035+AB1035</f>
        <v>24562</v>
      </c>
      <c r="AE1035" s="1226"/>
      <c r="AF1035" s="1004">
        <v>83</v>
      </c>
    </row>
    <row r="1036" spans="1:56" ht="46.5" hidden="1" customHeight="1" x14ac:dyDescent="0.25">
      <c r="A1036" s="321"/>
      <c r="B1036" s="543" t="s">
        <v>933</v>
      </c>
      <c r="C1036" s="300"/>
      <c r="D1036" s="1706"/>
      <c r="E1036" s="1043"/>
      <c r="F1036" s="1043"/>
      <c r="G1036" s="1596"/>
      <c r="H1036" s="324"/>
      <c r="I1036" s="301"/>
      <c r="J1036" s="276"/>
      <c r="K1036" s="324"/>
      <c r="L1036" s="301"/>
      <c r="M1036" s="276"/>
      <c r="N1036" s="324"/>
      <c r="O1036" s="301"/>
      <c r="P1036" s="302"/>
      <c r="Q1036" s="324"/>
      <c r="R1036" s="487"/>
      <c r="S1036" s="1251"/>
      <c r="T1036" s="324"/>
      <c r="U1036" s="487"/>
      <c r="V1036" s="1251"/>
      <c r="W1036" s="324"/>
      <c r="X1036" s="487"/>
      <c r="Y1036" s="1251"/>
      <c r="Z1036" s="324"/>
      <c r="AA1036" s="1251"/>
      <c r="AB1036" s="1251"/>
      <c r="AC1036" s="486"/>
      <c r="AD1036" s="540"/>
      <c r="AE1036" s="276"/>
      <c r="AF1036" s="1016"/>
    </row>
    <row r="1037" spans="1:56" ht="46.5" customHeight="1" x14ac:dyDescent="0.25">
      <c r="A1037" s="560">
        <v>653</v>
      </c>
      <c r="B1037" s="1239" t="s">
        <v>2540</v>
      </c>
      <c r="C1037" s="1239" t="s">
        <v>102</v>
      </c>
      <c r="D1037" s="1698" t="s">
        <v>1197</v>
      </c>
      <c r="E1037" s="966" t="s">
        <v>43</v>
      </c>
      <c r="F1037" s="966" t="s">
        <v>43</v>
      </c>
      <c r="G1037" s="598" t="s">
        <v>43</v>
      </c>
      <c r="H1037" s="538">
        <v>57</v>
      </c>
      <c r="I1037" s="266">
        <v>3400</v>
      </c>
      <c r="J1037" s="252">
        <f>H1037*I1037</f>
        <v>193800</v>
      </c>
      <c r="K1037" s="538">
        <v>57</v>
      </c>
      <c r="L1037" s="266">
        <v>3000</v>
      </c>
      <c r="M1037" s="265">
        <f>K1037*L1037</f>
        <v>171000</v>
      </c>
      <c r="N1037" s="538">
        <v>57</v>
      </c>
      <c r="O1037" s="573">
        <v>2900</v>
      </c>
      <c r="P1037" s="781">
        <f>N1037*O1037</f>
        <v>165300</v>
      </c>
      <c r="Q1037" s="628">
        <v>784</v>
      </c>
      <c r="R1037" s="560">
        <v>190</v>
      </c>
      <c r="S1037" s="289">
        <f>Q1037*R1037</f>
        <v>148960</v>
      </c>
      <c r="T1037" s="628">
        <v>784</v>
      </c>
      <c r="U1037" s="560">
        <v>190</v>
      </c>
      <c r="V1037" s="289">
        <f>T1037*U1037</f>
        <v>148960</v>
      </c>
      <c r="W1037" s="628">
        <v>926</v>
      </c>
      <c r="X1037" s="560">
        <v>190</v>
      </c>
      <c r="Y1037" s="289">
        <f>W1037*X1037</f>
        <v>175940</v>
      </c>
      <c r="Z1037" s="621">
        <v>2652</v>
      </c>
      <c r="AA1037" s="289">
        <v>6</v>
      </c>
      <c r="AB1037" s="289">
        <f>Z1037*AA1037</f>
        <v>15912</v>
      </c>
      <c r="AC1037" s="561">
        <f>H1037+K1037+N1037+Q1037+T1037+W1037+Z1037</f>
        <v>5317</v>
      </c>
      <c r="AD1037" s="540">
        <f>J1037+M1037+P1037+S1037+V1037+Y1037+AB1037</f>
        <v>1019872</v>
      </c>
      <c r="AE1037" s="1253">
        <f>AD1037</f>
        <v>1019872</v>
      </c>
    </row>
    <row r="1038" spans="1:56" s="513" customFormat="1" ht="21.75" customHeight="1" x14ac:dyDescent="0.25">
      <c r="A1038" s="1832" t="s">
        <v>1269</v>
      </c>
      <c r="B1038" s="1833"/>
      <c r="C1038" s="1833"/>
      <c r="D1038" s="1833"/>
      <c r="E1038" s="1833"/>
      <c r="F1038" s="1833"/>
      <c r="G1038" s="1834"/>
      <c r="H1038" s="595">
        <f>SUM(H14:H1037)</f>
        <v>47078</v>
      </c>
      <c r="I1038" s="672"/>
      <c r="J1038" s="673">
        <f>SUM(J14:J1037)</f>
        <v>3640200</v>
      </c>
      <c r="K1038" s="595"/>
      <c r="L1038" s="672"/>
      <c r="M1038" s="673">
        <f>SUM(M14:M1037)</f>
        <v>2936600</v>
      </c>
      <c r="N1038" s="595"/>
      <c r="O1038" s="672"/>
      <c r="P1038" s="673">
        <f>SUM(P14:P1037)</f>
        <v>2918990</v>
      </c>
      <c r="Q1038" s="595">
        <v>16862</v>
      </c>
      <c r="R1038" s="672"/>
      <c r="S1038" s="673">
        <v>3203780</v>
      </c>
      <c r="T1038" s="595">
        <v>16091</v>
      </c>
      <c r="U1038" s="672"/>
      <c r="V1038" s="673">
        <v>3057290</v>
      </c>
      <c r="W1038" s="595">
        <v>18858</v>
      </c>
      <c r="X1038" s="672"/>
      <c r="Y1038" s="673">
        <v>3583020</v>
      </c>
      <c r="Z1038" s="595">
        <v>53625</v>
      </c>
      <c r="AA1038" s="672"/>
      <c r="AB1038" s="673">
        <v>321750</v>
      </c>
      <c r="AC1038" s="558">
        <f>H1038+K1038+N1038+Q1038+T1038+W1038+Z1038</f>
        <v>152514</v>
      </c>
      <c r="AD1038" s="531"/>
      <c r="AE1038" s="1141"/>
      <c r="AF1038" s="1004"/>
      <c r="AG1038" s="1004"/>
      <c r="AH1038" s="1004"/>
      <c r="AI1038" s="1004"/>
      <c r="AJ1038" s="1230"/>
      <c r="AK1038" s="1230"/>
      <c r="AL1038" s="1230"/>
      <c r="AM1038" s="1230"/>
      <c r="AN1038" s="1230"/>
      <c r="AO1038" s="1230"/>
      <c r="AP1038" s="1230"/>
      <c r="AQ1038" s="1230"/>
      <c r="AR1038" s="1230"/>
      <c r="AS1038" s="1230"/>
      <c r="AT1038" s="1230"/>
      <c r="AU1038" s="1230"/>
      <c r="AV1038" s="1230"/>
      <c r="AW1038" s="1230"/>
      <c r="AX1038" s="1230"/>
      <c r="AY1038" s="1230"/>
      <c r="AZ1038" s="1230"/>
      <c r="BA1038" s="1230"/>
      <c r="BB1038" s="1230"/>
      <c r="BC1038" s="1230"/>
    </row>
    <row r="1039" spans="1:56" s="513" customFormat="1" ht="46.5" customHeight="1" x14ac:dyDescent="0.25">
      <c r="A1039" s="1832" t="s">
        <v>1268</v>
      </c>
      <c r="B1039" s="1833"/>
      <c r="C1039" s="1833"/>
      <c r="D1039" s="1833"/>
      <c r="E1039" s="1833"/>
      <c r="F1039" s="1833"/>
      <c r="G1039" s="1833"/>
      <c r="H1039" s="1833"/>
      <c r="I1039" s="1833"/>
      <c r="J1039" s="1833"/>
      <c r="K1039" s="1833"/>
      <c r="L1039" s="1833"/>
      <c r="M1039" s="1833"/>
      <c r="N1039" s="1833"/>
      <c r="O1039" s="1833"/>
      <c r="P1039" s="1833"/>
      <c r="Q1039" s="1833"/>
      <c r="R1039" s="1833"/>
      <c r="S1039" s="1833"/>
      <c r="T1039" s="1833"/>
      <c r="U1039" s="1833"/>
      <c r="V1039" s="1833"/>
      <c r="W1039" s="1833"/>
      <c r="X1039" s="1833"/>
      <c r="Y1039" s="1833"/>
      <c r="Z1039" s="1833"/>
      <c r="AA1039" s="1833"/>
      <c r="AB1039" s="1834"/>
      <c r="AC1039" s="539">
        <f>AC1038</f>
        <v>152514</v>
      </c>
      <c r="AD1039" s="670"/>
      <c r="AE1039" s="1038"/>
      <c r="AF1039" s="790"/>
      <c r="AG1039" s="1004"/>
      <c r="AH1039" s="1004"/>
      <c r="AI1039" s="1004"/>
      <c r="AJ1039" s="1230"/>
      <c r="AK1039" s="1230"/>
      <c r="AL1039" s="1230"/>
      <c r="AM1039" s="1230"/>
      <c r="AN1039" s="1230"/>
      <c r="AO1039" s="1230"/>
      <c r="AP1039" s="1230"/>
      <c r="AQ1039" s="1230"/>
      <c r="AR1039" s="1230"/>
      <c r="AS1039" s="1230"/>
      <c r="AT1039" s="1230"/>
      <c r="AU1039" s="1230"/>
      <c r="AV1039" s="1230"/>
      <c r="AW1039" s="1230"/>
      <c r="AX1039" s="1230"/>
      <c r="AY1039" s="1230"/>
      <c r="AZ1039" s="1230"/>
      <c r="BA1039" s="1230"/>
      <c r="BB1039" s="1230"/>
      <c r="BC1039" s="1230"/>
    </row>
    <row r="1040" spans="1:56" ht="15.75" customHeight="1" x14ac:dyDescent="0.25">
      <c r="A1040" s="1832" t="s">
        <v>1267</v>
      </c>
      <c r="B1040" s="1833"/>
      <c r="C1040" s="1833"/>
      <c r="D1040" s="1833"/>
      <c r="E1040" s="1833"/>
      <c r="F1040" s="1833"/>
      <c r="G1040" s="1833"/>
      <c r="H1040" s="1833"/>
      <c r="I1040" s="1833"/>
      <c r="J1040" s="1833"/>
      <c r="K1040" s="1833"/>
      <c r="L1040" s="1833"/>
      <c r="M1040" s="1833"/>
      <c r="N1040" s="1833"/>
      <c r="O1040" s="1833"/>
      <c r="P1040" s="1833"/>
      <c r="Q1040" s="1833"/>
      <c r="R1040" s="1833"/>
      <c r="S1040" s="1833"/>
      <c r="T1040" s="1833"/>
      <c r="U1040" s="1833"/>
      <c r="V1040" s="1833"/>
      <c r="W1040" s="1833"/>
      <c r="X1040" s="1833"/>
      <c r="Y1040" s="1833"/>
      <c r="Z1040" s="1833"/>
      <c r="AA1040" s="1833"/>
      <c r="AB1040" s="1833"/>
      <c r="AC1040" s="1834"/>
      <c r="AD1040" s="674"/>
      <c r="AE1040" s="1038"/>
      <c r="AF1040" s="790"/>
    </row>
    <row r="1041" spans="1:55" x14ac:dyDescent="0.25">
      <c r="AD1041" s="1110"/>
    </row>
    <row r="1042" spans="1:55" s="513" customFormat="1" ht="46.5" customHeight="1" x14ac:dyDescent="0.25">
      <c r="A1042" s="1247"/>
      <c r="B1042" s="1835" t="s">
        <v>2621</v>
      </c>
      <c r="C1042" s="1835"/>
      <c r="D1042" s="1835"/>
      <c r="E1042" s="1835"/>
      <c r="F1042" s="1835"/>
      <c r="G1042" s="1835"/>
      <c r="H1042" s="1835"/>
      <c r="I1042" s="498"/>
      <c r="J1042" s="499"/>
      <c r="K1042" s="503"/>
      <c r="L1042" s="498"/>
      <c r="M1042" s="675"/>
      <c r="N1042" s="503"/>
      <c r="O1042" s="498"/>
      <c r="P1042" s="675"/>
      <c r="Q1042" s="503"/>
      <c r="R1042" s="498"/>
      <c r="S1042" s="499"/>
      <c r="T1042" s="503"/>
      <c r="U1042" s="498"/>
      <c r="V1042" s="675"/>
      <c r="W1042" s="503"/>
      <c r="X1042" s="498"/>
      <c r="Y1042" s="676"/>
      <c r="Z1042" s="1826"/>
      <c r="AA1042" s="1826"/>
      <c r="AB1042" s="1826"/>
      <c r="AC1042" s="1826"/>
      <c r="AD1042" s="497"/>
      <c r="AE1042" s="583"/>
      <c r="AF1042" s="1004"/>
      <c r="AG1042" s="1004"/>
      <c r="AH1042" s="1004"/>
      <c r="AI1042" s="1004"/>
      <c r="AJ1042" s="1230"/>
      <c r="AK1042" s="1230"/>
      <c r="AL1042" s="1230"/>
      <c r="AM1042" s="1230"/>
      <c r="AN1042" s="1230"/>
      <c r="AO1042" s="1230"/>
      <c r="AP1042" s="1230"/>
      <c r="AQ1042" s="1230"/>
      <c r="AR1042" s="1230"/>
      <c r="AS1042" s="1230"/>
      <c r="AT1042" s="1230"/>
      <c r="AU1042" s="1230"/>
      <c r="AV1042" s="1230"/>
      <c r="AW1042" s="1230"/>
      <c r="AX1042" s="1230"/>
      <c r="AY1042" s="1230"/>
      <c r="AZ1042" s="1230"/>
      <c r="BA1042" s="1230"/>
      <c r="BB1042" s="1230"/>
      <c r="BC1042" s="1230"/>
    </row>
    <row r="1043" spans="1:55" x14ac:dyDescent="0.25">
      <c r="I1043" s="1243"/>
      <c r="J1043" s="508"/>
      <c r="K1043" s="497"/>
      <c r="L1043" s="1243"/>
      <c r="M1043" s="676"/>
      <c r="N1043" s="497"/>
      <c r="O1043" s="1243"/>
      <c r="P1043" s="676"/>
      <c r="Q1043" s="497"/>
      <c r="R1043" s="1243"/>
      <c r="S1043" s="676"/>
      <c r="Y1043" s="508"/>
      <c r="Z1043" s="497"/>
      <c r="AA1043" s="1826"/>
      <c r="AB1043" s="1826"/>
      <c r="AC1043" s="1826"/>
      <c r="AD1043" s="1152"/>
    </row>
    <row r="1044" spans="1:55" x14ac:dyDescent="0.25">
      <c r="B1044" s="1827"/>
      <c r="C1044" s="1827"/>
      <c r="D1044" s="1827"/>
      <c r="E1044" s="1827"/>
      <c r="F1044" s="1827"/>
      <c r="G1044" s="1827"/>
      <c r="I1044" s="1243"/>
      <c r="J1044" s="508"/>
      <c r="K1044" s="497"/>
      <c r="L1044" s="1243"/>
      <c r="M1044" s="676"/>
      <c r="N1044" s="497"/>
      <c r="O1044" s="1243"/>
      <c r="P1044" s="676"/>
      <c r="Q1044" s="497"/>
      <c r="R1044" s="804"/>
      <c r="S1044" s="508"/>
      <c r="Y1044" s="1828"/>
      <c r="Z1044" s="1828"/>
      <c r="AA1044" s="1828"/>
      <c r="AB1044" s="1828"/>
      <c r="AC1044" s="1828"/>
      <c r="AD1044" s="1828"/>
    </row>
    <row r="1045" spans="1:55" ht="20.25" customHeight="1" x14ac:dyDescent="0.3">
      <c r="A1045" s="1829" t="s">
        <v>1200</v>
      </c>
      <c r="B1045" s="1829"/>
      <c r="C1045" s="944"/>
      <c r="D1045" s="1830"/>
      <c r="E1045" s="1830"/>
      <c r="F1045" s="677"/>
      <c r="G1045" s="1640" t="s">
        <v>1642</v>
      </c>
      <c r="H1045" s="495"/>
      <c r="I1045" s="682"/>
      <c r="J1045" s="682"/>
      <c r="K1045" s="497"/>
      <c r="L1045" s="1243"/>
      <c r="M1045" s="1828"/>
      <c r="N1045" s="1828"/>
      <c r="O1045" s="1828"/>
      <c r="P1045" s="508"/>
      <c r="Q1045" s="1831"/>
      <c r="R1045" s="1831"/>
      <c r="S1045" s="1831"/>
      <c r="T1045" s="678"/>
      <c r="W1045" s="678"/>
      <c r="Y1045" s="676"/>
      <c r="Z1045" s="497"/>
      <c r="AA1045" s="508"/>
      <c r="AB1045" s="1015"/>
      <c r="AD1045" s="1153"/>
    </row>
    <row r="1046" spans="1:55" ht="20.25" customHeight="1" x14ac:dyDescent="0.3">
      <c r="A1046" s="1829" t="s">
        <v>1271</v>
      </c>
      <c r="B1046" s="1829"/>
      <c r="C1046" s="944"/>
      <c r="D1046" s="1750"/>
      <c r="E1046" s="679"/>
      <c r="F1046" s="677"/>
      <c r="G1046" s="1640"/>
      <c r="H1046" s="1149"/>
      <c r="I1046" s="481"/>
      <c r="J1046" s="871"/>
      <c r="K1046" s="497"/>
      <c r="L1046" s="1243"/>
      <c r="M1046" s="508"/>
      <c r="N1046" s="509"/>
      <c r="O1046" s="1243"/>
      <c r="P1046" s="508"/>
      <c r="Q1046" s="680"/>
      <c r="R1046" s="1244"/>
      <c r="S1046" s="681"/>
      <c r="Y1046" s="508"/>
      <c r="Z1046" s="497"/>
      <c r="AA1046" s="508"/>
      <c r="AB1046" s="1015"/>
      <c r="AD1046" s="1153"/>
    </row>
    <row r="1047" spans="1:55" ht="20.25" x14ac:dyDescent="0.3">
      <c r="A1047" s="1829"/>
      <c r="B1047" s="1829"/>
      <c r="C1047" s="944"/>
      <c r="D1047" s="1830"/>
      <c r="E1047" s="1830"/>
      <c r="F1047" s="677"/>
      <c r="G1047" s="1640" t="s">
        <v>1640</v>
      </c>
      <c r="H1047" s="1150"/>
      <c r="I1047" s="682"/>
      <c r="J1047" s="604"/>
      <c r="K1047" s="497"/>
      <c r="L1047" s="1243"/>
      <c r="M1047" s="1828"/>
      <c r="N1047" s="1828"/>
      <c r="O1047" s="1828"/>
      <c r="P1047" s="508"/>
      <c r="Q1047" s="1831"/>
      <c r="R1047" s="1831"/>
      <c r="S1047" s="1831"/>
      <c r="Y1047" s="508"/>
      <c r="Z1047" s="497"/>
      <c r="AA1047" s="508"/>
      <c r="AB1047" s="1015"/>
      <c r="AD1047" s="1153"/>
    </row>
    <row r="1048" spans="1:55" ht="21" x14ac:dyDescent="0.25">
      <c r="A1048" s="1145"/>
      <c r="B1048" s="1147"/>
      <c r="C1048" s="1147"/>
      <c r="D1048" s="1751"/>
      <c r="E1048" s="679"/>
      <c r="F1048" s="679"/>
      <c r="G1048" s="1641"/>
      <c r="H1048" s="1146"/>
      <c r="Y1048" s="508"/>
      <c r="Z1048" s="497"/>
      <c r="AA1048" s="508"/>
      <c r="AB1048" s="1015"/>
      <c r="AD1048" s="1153"/>
    </row>
    <row r="1049" spans="1:55" x14ac:dyDescent="0.25">
      <c r="Y1049" s="508"/>
      <c r="Z1049" s="497"/>
      <c r="AA1049" s="508"/>
      <c r="AB1049" s="1015"/>
      <c r="AD1049" s="1153"/>
    </row>
    <row r="1050" spans="1:55" x14ac:dyDescent="0.25">
      <c r="K1050" s="1824"/>
      <c r="L1050" s="1825"/>
      <c r="M1050" s="1825"/>
      <c r="N1050" s="1824"/>
      <c r="O1050" s="1825"/>
      <c r="P1050" s="1825"/>
      <c r="Y1050" s="508"/>
      <c r="Z1050" s="497"/>
      <c r="AA1050" s="508"/>
      <c r="AB1050" s="1015"/>
      <c r="AD1050" s="1153"/>
    </row>
    <row r="1051" spans="1:55" x14ac:dyDescent="0.25">
      <c r="Y1051" s="508"/>
      <c r="Z1051" s="497"/>
      <c r="AA1051" s="508"/>
      <c r="AB1051" s="1015"/>
      <c r="AD1051" s="1153"/>
    </row>
    <row r="1052" spans="1:55" x14ac:dyDescent="0.25">
      <c r="Y1052" s="508"/>
      <c r="Z1052" s="497"/>
      <c r="AA1052" s="508"/>
      <c r="AB1052" s="1015"/>
      <c r="AD1052" s="1153"/>
    </row>
    <row r="1053" spans="1:55" x14ac:dyDescent="0.25">
      <c r="Y1053" s="508"/>
      <c r="Z1053" s="497"/>
      <c r="AA1053" s="508"/>
      <c r="AB1053" s="1015"/>
      <c r="AD1053" s="1153"/>
    </row>
    <row r="1054" spans="1:55" x14ac:dyDescent="0.25">
      <c r="Y1054" s="508"/>
      <c r="Z1054" s="497"/>
      <c r="AA1054" s="508"/>
      <c r="AB1054" s="1015"/>
      <c r="AD1054" s="1153"/>
    </row>
    <row r="1055" spans="1:55" x14ac:dyDescent="0.25">
      <c r="Y1055" s="508"/>
      <c r="Z1055" s="497"/>
      <c r="AA1055" s="508"/>
      <c r="AB1055" s="1015"/>
      <c r="AD1055" s="1153"/>
    </row>
    <row r="1056" spans="1:55" x14ac:dyDescent="0.25">
      <c r="Y1056" s="508"/>
      <c r="Z1056" s="497"/>
      <c r="AA1056" s="508"/>
      <c r="AB1056" s="1015"/>
      <c r="AD1056" s="1153"/>
    </row>
    <row r="1057" spans="25:30" x14ac:dyDescent="0.25">
      <c r="Y1057" s="508"/>
      <c r="Z1057" s="497"/>
      <c r="AA1057" s="508"/>
      <c r="AB1057" s="1015"/>
      <c r="AD1057" s="1153"/>
    </row>
    <row r="1058" spans="25:30" x14ac:dyDescent="0.25">
      <c r="Y1058" s="508"/>
      <c r="Z1058" s="497"/>
      <c r="AA1058" s="508"/>
      <c r="AB1058" s="1015"/>
      <c r="AD1058" s="1153"/>
    </row>
    <row r="1059" spans="25:30" x14ac:dyDescent="0.25">
      <c r="Y1059" s="508"/>
      <c r="Z1059" s="497"/>
      <c r="AA1059" s="508"/>
      <c r="AB1059" s="1015"/>
      <c r="AD1059" s="1153"/>
    </row>
    <row r="1060" spans="25:30" x14ac:dyDescent="0.25">
      <c r="Y1060" s="508"/>
      <c r="Z1060" s="497"/>
      <c r="AA1060" s="508"/>
      <c r="AB1060" s="1015"/>
      <c r="AD1060" s="1153"/>
    </row>
    <row r="1061" spans="25:30" x14ac:dyDescent="0.25">
      <c r="Y1061" s="508"/>
      <c r="Z1061" s="497"/>
      <c r="AA1061" s="508"/>
      <c r="AB1061" s="1015"/>
      <c r="AD1061" s="1153"/>
    </row>
    <row r="1062" spans="25:30" x14ac:dyDescent="0.25">
      <c r="Y1062" s="508"/>
      <c r="Z1062" s="497"/>
      <c r="AA1062" s="508"/>
      <c r="AB1062" s="1015"/>
      <c r="AD1062" s="1153"/>
    </row>
    <row r="1063" spans="25:30" x14ac:dyDescent="0.25">
      <c r="Y1063" s="508"/>
      <c r="Z1063" s="497"/>
      <c r="AA1063" s="508"/>
      <c r="AB1063" s="1015"/>
      <c r="AD1063" s="1153"/>
    </row>
    <row r="1064" spans="25:30" x14ac:dyDescent="0.25">
      <c r="Y1064" s="508"/>
      <c r="Z1064" s="497"/>
      <c r="AA1064" s="508"/>
      <c r="AB1064" s="1015"/>
      <c r="AD1064" s="1153"/>
    </row>
    <row r="1065" spans="25:30" x14ac:dyDescent="0.25">
      <c r="Y1065" s="508"/>
      <c r="Z1065" s="497"/>
      <c r="AA1065" s="508"/>
      <c r="AB1065" s="1015"/>
      <c r="AD1065" s="1153"/>
    </row>
    <row r="1066" spans="25:30" x14ac:dyDescent="0.25">
      <c r="Y1066" s="508"/>
      <c r="Z1066" s="497"/>
      <c r="AA1066" s="508"/>
      <c r="AB1066" s="1015"/>
      <c r="AD1066" s="1153"/>
    </row>
    <row r="1067" spans="25:30" x14ac:dyDescent="0.25">
      <c r="Y1067" s="508"/>
      <c r="Z1067" s="497"/>
      <c r="AA1067" s="508"/>
      <c r="AB1067" s="1015"/>
      <c r="AD1067" s="1153"/>
    </row>
    <row r="1068" spans="25:30" x14ac:dyDescent="0.25">
      <c r="Y1068" s="508"/>
      <c r="Z1068" s="497"/>
      <c r="AA1068" s="508"/>
      <c r="AB1068" s="1015"/>
      <c r="AD1068" s="1153"/>
    </row>
    <row r="1069" spans="25:30" x14ac:dyDescent="0.25">
      <c r="Y1069" s="508"/>
      <c r="Z1069" s="497"/>
      <c r="AA1069" s="508"/>
      <c r="AB1069" s="1015"/>
      <c r="AD1069" s="1153"/>
    </row>
    <row r="1070" spans="25:30" x14ac:dyDescent="0.25">
      <c r="Y1070" s="508"/>
      <c r="Z1070" s="497"/>
      <c r="AA1070" s="508"/>
      <c r="AB1070" s="1015"/>
      <c r="AD1070" s="1153"/>
    </row>
    <row r="1071" spans="25:30" x14ac:dyDescent="0.25">
      <c r="Y1071" s="508"/>
      <c r="Z1071" s="497"/>
      <c r="AA1071" s="508"/>
      <c r="AB1071" s="1015"/>
      <c r="AD1071" s="1153"/>
    </row>
    <row r="1072" spans="25:30" x14ac:dyDescent="0.25">
      <c r="Y1072" s="508"/>
      <c r="Z1072" s="497"/>
      <c r="AA1072" s="508"/>
      <c r="AB1072" s="1015"/>
      <c r="AD1072" s="1153"/>
    </row>
    <row r="1073" spans="25:30" x14ac:dyDescent="0.25">
      <c r="Y1073" s="508"/>
      <c r="Z1073" s="497"/>
      <c r="AA1073" s="508"/>
      <c r="AB1073" s="1015"/>
      <c r="AD1073" s="1153"/>
    </row>
    <row r="1074" spans="25:30" x14ac:dyDescent="0.25">
      <c r="Y1074" s="508"/>
      <c r="Z1074" s="497"/>
      <c r="AA1074" s="508"/>
      <c r="AB1074" s="1015"/>
      <c r="AD1074" s="1153"/>
    </row>
    <row r="1075" spans="25:30" x14ac:dyDescent="0.25">
      <c r="Y1075" s="508"/>
      <c r="Z1075" s="497"/>
      <c r="AA1075" s="508"/>
      <c r="AB1075" s="1015"/>
      <c r="AD1075" s="1153"/>
    </row>
    <row r="1076" spans="25:30" x14ac:dyDescent="0.25">
      <c r="Y1076" s="508"/>
      <c r="Z1076" s="497"/>
      <c r="AA1076" s="508"/>
      <c r="AB1076" s="1015"/>
      <c r="AD1076" s="1153"/>
    </row>
    <row r="1077" spans="25:30" x14ac:dyDescent="0.25">
      <c r="Y1077" s="508"/>
      <c r="Z1077" s="497"/>
      <c r="AA1077" s="508"/>
      <c r="AB1077" s="1015"/>
      <c r="AD1077" s="1153"/>
    </row>
    <row r="1078" spans="25:30" x14ac:dyDescent="0.25">
      <c r="Y1078" s="508"/>
      <c r="Z1078" s="497"/>
      <c r="AA1078" s="508"/>
      <c r="AB1078" s="1015"/>
      <c r="AD1078" s="1153"/>
    </row>
    <row r="1079" spans="25:30" x14ac:dyDescent="0.25">
      <c r="Y1079" s="508"/>
      <c r="Z1079" s="497"/>
      <c r="AA1079" s="508"/>
      <c r="AB1079" s="1015"/>
      <c r="AD1079" s="1153"/>
    </row>
    <row r="1080" spans="25:30" x14ac:dyDescent="0.25">
      <c r="Y1080" s="508"/>
      <c r="Z1080" s="497"/>
      <c r="AA1080" s="508"/>
      <c r="AB1080" s="1015"/>
      <c r="AD1080" s="1153"/>
    </row>
    <row r="1081" spans="25:30" x14ac:dyDescent="0.25">
      <c r="Y1081" s="508"/>
      <c r="Z1081" s="497"/>
      <c r="AA1081" s="508"/>
      <c r="AB1081" s="1015"/>
      <c r="AD1081" s="1153"/>
    </row>
    <row r="1082" spans="25:30" x14ac:dyDescent="0.25">
      <c r="Y1082" s="508"/>
      <c r="Z1082" s="497"/>
      <c r="AA1082" s="508"/>
      <c r="AB1082" s="1015"/>
      <c r="AD1082" s="1153"/>
    </row>
    <row r="1083" spans="25:30" x14ac:dyDescent="0.25">
      <c r="Y1083" s="508"/>
      <c r="Z1083" s="497"/>
      <c r="AA1083" s="508"/>
      <c r="AB1083" s="1015"/>
      <c r="AD1083" s="1153"/>
    </row>
    <row r="1084" spans="25:30" x14ac:dyDescent="0.25">
      <c r="Y1084" s="508"/>
      <c r="Z1084" s="497"/>
      <c r="AA1084" s="508"/>
      <c r="AB1084" s="1015"/>
      <c r="AD1084" s="1153"/>
    </row>
    <row r="1085" spans="25:30" x14ac:dyDescent="0.25">
      <c r="Y1085" s="508"/>
      <c r="Z1085" s="497"/>
      <c r="AA1085" s="508"/>
      <c r="AB1085" s="1015"/>
      <c r="AD1085" s="1153"/>
    </row>
    <row r="1086" spans="25:30" x14ac:dyDescent="0.25">
      <c r="Y1086" s="508"/>
      <c r="Z1086" s="497"/>
      <c r="AA1086" s="508"/>
      <c r="AB1086" s="1015"/>
      <c r="AD1086" s="1153"/>
    </row>
    <row r="1087" spans="25:30" x14ac:dyDescent="0.25">
      <c r="Y1087" s="508"/>
      <c r="Z1087" s="497"/>
      <c r="AA1087" s="508"/>
      <c r="AB1087" s="1015"/>
      <c r="AD1087" s="1153"/>
    </row>
    <row r="1088" spans="25:30" x14ac:dyDescent="0.25">
      <c r="Y1088" s="508"/>
      <c r="Z1088" s="497"/>
      <c r="AA1088" s="508"/>
      <c r="AB1088" s="1015"/>
      <c r="AD1088" s="1153"/>
    </row>
    <row r="1089" spans="25:30" x14ac:dyDescent="0.25">
      <c r="Y1089" s="508"/>
      <c r="Z1089" s="497"/>
      <c r="AA1089" s="508"/>
      <c r="AB1089" s="1015"/>
      <c r="AD1089" s="1153"/>
    </row>
    <row r="1090" spans="25:30" x14ac:dyDescent="0.25">
      <c r="Y1090" s="508"/>
      <c r="Z1090" s="497"/>
      <c r="AA1090" s="508"/>
      <c r="AB1090" s="1015"/>
      <c r="AD1090" s="1153"/>
    </row>
    <row r="1091" spans="25:30" x14ac:dyDescent="0.25">
      <c r="Y1091" s="508"/>
      <c r="Z1091" s="497"/>
      <c r="AA1091" s="508"/>
      <c r="AB1091" s="1015"/>
      <c r="AD1091" s="1153"/>
    </row>
    <row r="1092" spans="25:30" x14ac:dyDescent="0.25">
      <c r="Y1092" s="508"/>
      <c r="Z1092" s="497"/>
      <c r="AA1092" s="508"/>
      <c r="AB1092" s="1015"/>
      <c r="AD1092" s="1153"/>
    </row>
    <row r="1093" spans="25:30" x14ac:dyDescent="0.25">
      <c r="Y1093" s="508"/>
      <c r="Z1093" s="497"/>
      <c r="AA1093" s="508"/>
      <c r="AB1093" s="1015"/>
      <c r="AD1093" s="1153"/>
    </row>
    <row r="1094" spans="25:30" x14ac:dyDescent="0.25">
      <c r="Y1094" s="508"/>
      <c r="Z1094" s="497"/>
      <c r="AA1094" s="508"/>
      <c r="AB1094" s="1015"/>
      <c r="AD1094" s="1153"/>
    </row>
    <row r="1095" spans="25:30" x14ac:dyDescent="0.25">
      <c r="Y1095" s="508"/>
      <c r="Z1095" s="497"/>
      <c r="AA1095" s="508"/>
      <c r="AB1095" s="1015"/>
      <c r="AD1095" s="1153"/>
    </row>
    <row r="1096" spans="25:30" x14ac:dyDescent="0.25">
      <c r="Y1096" s="508"/>
      <c r="Z1096" s="497"/>
      <c r="AA1096" s="508"/>
      <c r="AB1096" s="1015"/>
      <c r="AD1096" s="1153"/>
    </row>
    <row r="1097" spans="25:30" x14ac:dyDescent="0.25">
      <c r="Y1097" s="508"/>
      <c r="Z1097" s="497"/>
      <c r="AA1097" s="508"/>
      <c r="AB1097" s="1015"/>
      <c r="AD1097" s="1153"/>
    </row>
    <row r="1098" spans="25:30" x14ac:dyDescent="0.25">
      <c r="Y1098" s="508"/>
      <c r="Z1098" s="497"/>
      <c r="AA1098" s="508"/>
      <c r="AB1098" s="1015"/>
      <c r="AD1098" s="1153"/>
    </row>
    <row r="1099" spans="25:30" x14ac:dyDescent="0.25">
      <c r="Y1099" s="508"/>
      <c r="Z1099" s="497"/>
      <c r="AA1099" s="508"/>
      <c r="AB1099" s="1015"/>
      <c r="AD1099" s="1153"/>
    </row>
    <row r="1100" spans="25:30" x14ac:dyDescent="0.25">
      <c r="Y1100" s="508"/>
      <c r="Z1100" s="497"/>
      <c r="AA1100" s="508"/>
      <c r="AB1100" s="1015"/>
      <c r="AD1100" s="1153"/>
    </row>
    <row r="1101" spans="25:30" x14ac:dyDescent="0.25">
      <c r="Y1101" s="508"/>
      <c r="Z1101" s="497"/>
      <c r="AA1101" s="508"/>
      <c r="AB1101" s="1015"/>
      <c r="AD1101" s="1153"/>
    </row>
    <row r="1102" spans="25:30" x14ac:dyDescent="0.25">
      <c r="Y1102" s="508"/>
      <c r="Z1102" s="497"/>
      <c r="AA1102" s="508"/>
      <c r="AB1102" s="1015"/>
      <c r="AD1102" s="1153"/>
    </row>
    <row r="1103" spans="25:30" x14ac:dyDescent="0.25">
      <c r="Y1103" s="508"/>
      <c r="Z1103" s="497"/>
      <c r="AA1103" s="508"/>
      <c r="AB1103" s="1015"/>
      <c r="AD1103" s="1153"/>
    </row>
    <row r="1104" spans="25:30" x14ac:dyDescent="0.25">
      <c r="Y1104" s="508"/>
      <c r="Z1104" s="497"/>
      <c r="AA1104" s="508"/>
      <c r="AB1104" s="1015"/>
      <c r="AD1104" s="1153"/>
    </row>
    <row r="1105" spans="25:30" x14ac:dyDescent="0.25">
      <c r="Y1105" s="508"/>
      <c r="Z1105" s="497"/>
      <c r="AA1105" s="508"/>
      <c r="AB1105" s="1015"/>
      <c r="AD1105" s="1153"/>
    </row>
    <row r="1106" spans="25:30" x14ac:dyDescent="0.25">
      <c r="Y1106" s="508"/>
      <c r="Z1106" s="497"/>
      <c r="AA1106" s="508"/>
      <c r="AB1106" s="1015"/>
      <c r="AD1106" s="1153"/>
    </row>
    <row r="1107" spans="25:30" x14ac:dyDescent="0.25">
      <c r="Y1107" s="508"/>
      <c r="Z1107" s="497"/>
      <c r="AA1107" s="508"/>
      <c r="AB1107" s="1015"/>
      <c r="AD1107" s="1153"/>
    </row>
    <row r="1108" spans="25:30" x14ac:dyDescent="0.25">
      <c r="Y1108" s="508"/>
      <c r="Z1108" s="497"/>
      <c r="AA1108" s="508"/>
      <c r="AB1108" s="1015"/>
      <c r="AD1108" s="1153"/>
    </row>
    <row r="1109" spans="25:30" x14ac:dyDescent="0.25">
      <c r="Y1109" s="508"/>
      <c r="Z1109" s="497"/>
      <c r="AA1109" s="508"/>
      <c r="AB1109" s="1015"/>
      <c r="AD1109" s="1153"/>
    </row>
    <row r="1110" spans="25:30" x14ac:dyDescent="0.25">
      <c r="Y1110" s="508"/>
      <c r="Z1110" s="497"/>
      <c r="AA1110" s="508"/>
      <c r="AB1110" s="1015"/>
      <c r="AD1110" s="1153"/>
    </row>
    <row r="1111" spans="25:30" x14ac:dyDescent="0.25">
      <c r="Y1111" s="508"/>
      <c r="Z1111" s="497"/>
      <c r="AA1111" s="508"/>
      <c r="AB1111" s="1015"/>
      <c r="AD1111" s="1153"/>
    </row>
    <row r="1112" spans="25:30" x14ac:dyDescent="0.25">
      <c r="Y1112" s="508"/>
      <c r="Z1112" s="497"/>
      <c r="AA1112" s="508"/>
      <c r="AB1112" s="1015"/>
      <c r="AD1112" s="1153"/>
    </row>
    <row r="1113" spans="25:30" x14ac:dyDescent="0.25">
      <c r="Y1113" s="508"/>
      <c r="Z1113" s="497"/>
      <c r="AA1113" s="508"/>
      <c r="AB1113" s="1015"/>
      <c r="AD1113" s="1153"/>
    </row>
    <row r="1114" spans="25:30" x14ac:dyDescent="0.25">
      <c r="Y1114" s="508"/>
      <c r="Z1114" s="497"/>
      <c r="AA1114" s="508"/>
      <c r="AB1114" s="1015"/>
      <c r="AD1114" s="1153"/>
    </row>
    <row r="1115" spans="25:30" x14ac:dyDescent="0.25">
      <c r="Y1115" s="508"/>
      <c r="Z1115" s="497"/>
      <c r="AA1115" s="508"/>
      <c r="AB1115" s="1015"/>
      <c r="AD1115" s="1153"/>
    </row>
    <row r="1116" spans="25:30" x14ac:dyDescent="0.25">
      <c r="Y1116" s="508"/>
      <c r="Z1116" s="497"/>
      <c r="AA1116" s="508"/>
      <c r="AB1116" s="1015"/>
      <c r="AD1116" s="1153"/>
    </row>
    <row r="1117" spans="25:30" x14ac:dyDescent="0.25">
      <c r="Y1117" s="508"/>
      <c r="Z1117" s="497"/>
      <c r="AA1117" s="508"/>
      <c r="AB1117" s="1015"/>
      <c r="AD1117" s="1153"/>
    </row>
    <row r="1118" spans="25:30" x14ac:dyDescent="0.25">
      <c r="Y1118" s="508"/>
      <c r="Z1118" s="497"/>
      <c r="AA1118" s="508"/>
      <c r="AB1118" s="1015"/>
      <c r="AD1118" s="1153"/>
    </row>
    <row r="1119" spans="25:30" x14ac:dyDescent="0.25">
      <c r="Y1119" s="508"/>
      <c r="Z1119" s="497"/>
      <c r="AA1119" s="508"/>
      <c r="AB1119" s="1015"/>
      <c r="AD1119" s="1153"/>
    </row>
    <row r="1120" spans="25:30" x14ac:dyDescent="0.25">
      <c r="Y1120" s="508"/>
      <c r="Z1120" s="497"/>
      <c r="AA1120" s="508"/>
      <c r="AB1120" s="1015"/>
      <c r="AD1120" s="1153"/>
    </row>
    <row r="1121" spans="25:30" x14ac:dyDescent="0.25">
      <c r="Y1121" s="508"/>
      <c r="Z1121" s="497"/>
      <c r="AA1121" s="508"/>
      <c r="AB1121" s="1015"/>
      <c r="AD1121" s="1153"/>
    </row>
    <row r="1122" spans="25:30" x14ac:dyDescent="0.25">
      <c r="Y1122" s="508"/>
      <c r="Z1122" s="497"/>
      <c r="AA1122" s="508"/>
      <c r="AB1122" s="1015"/>
      <c r="AD1122" s="1153"/>
    </row>
    <row r="1123" spans="25:30" x14ac:dyDescent="0.25">
      <c r="Y1123" s="508"/>
      <c r="Z1123" s="497"/>
      <c r="AA1123" s="508"/>
      <c r="AB1123" s="1015"/>
      <c r="AD1123" s="1153"/>
    </row>
    <row r="1124" spans="25:30" x14ac:dyDescent="0.25">
      <c r="Y1124" s="508"/>
      <c r="Z1124" s="497"/>
      <c r="AA1124" s="508"/>
      <c r="AB1124" s="1015"/>
      <c r="AD1124" s="1153"/>
    </row>
    <row r="1125" spans="25:30" x14ac:dyDescent="0.25">
      <c r="Y1125" s="508"/>
      <c r="Z1125" s="497"/>
      <c r="AA1125" s="508"/>
      <c r="AB1125" s="1015"/>
      <c r="AD1125" s="1153"/>
    </row>
    <row r="1126" spans="25:30" x14ac:dyDescent="0.25">
      <c r="Y1126" s="508"/>
      <c r="Z1126" s="497"/>
      <c r="AA1126" s="508"/>
      <c r="AB1126" s="1015"/>
      <c r="AD1126" s="1153"/>
    </row>
    <row r="1127" spans="25:30" x14ac:dyDescent="0.25">
      <c r="Y1127" s="508"/>
      <c r="Z1127" s="497"/>
      <c r="AA1127" s="508"/>
      <c r="AB1127" s="1015"/>
      <c r="AD1127" s="1153"/>
    </row>
    <row r="1128" spans="25:30" x14ac:dyDescent="0.25">
      <c r="Y1128" s="508"/>
      <c r="Z1128" s="497"/>
      <c r="AA1128" s="508"/>
      <c r="AB1128" s="1015"/>
      <c r="AD1128" s="1153"/>
    </row>
    <row r="1129" spans="25:30" x14ac:dyDescent="0.25">
      <c r="Y1129" s="508"/>
      <c r="Z1129" s="497"/>
      <c r="AA1129" s="508"/>
      <c r="AB1129" s="1015"/>
      <c r="AD1129" s="1153"/>
    </row>
    <row r="1130" spans="25:30" x14ac:dyDescent="0.25">
      <c r="Y1130" s="508"/>
      <c r="Z1130" s="497"/>
      <c r="AA1130" s="508"/>
      <c r="AB1130" s="1015"/>
      <c r="AD1130" s="1153"/>
    </row>
    <row r="1131" spans="25:30" x14ac:dyDescent="0.25">
      <c r="Y1131" s="508"/>
      <c r="Z1131" s="497"/>
      <c r="AA1131" s="508"/>
      <c r="AB1131" s="1015"/>
      <c r="AD1131" s="1153"/>
    </row>
    <row r="1132" spans="25:30" x14ac:dyDescent="0.25">
      <c r="Y1132" s="508"/>
      <c r="Z1132" s="497"/>
      <c r="AA1132" s="508"/>
      <c r="AB1132" s="1015"/>
      <c r="AD1132" s="1153"/>
    </row>
    <row r="1133" spans="25:30" x14ac:dyDescent="0.25">
      <c r="Y1133" s="508"/>
      <c r="Z1133" s="497"/>
      <c r="AA1133" s="508"/>
      <c r="AB1133" s="1015"/>
      <c r="AD1133" s="1153"/>
    </row>
    <row r="1134" spans="25:30" x14ac:dyDescent="0.25">
      <c r="Y1134" s="508"/>
      <c r="Z1134" s="497"/>
      <c r="AA1134" s="508"/>
      <c r="AB1134" s="1015"/>
      <c r="AD1134" s="1153"/>
    </row>
    <row r="1135" spans="25:30" x14ac:dyDescent="0.25">
      <c r="Y1135" s="508"/>
      <c r="Z1135" s="497"/>
      <c r="AA1135" s="508"/>
      <c r="AB1135" s="1015"/>
      <c r="AD1135" s="1153"/>
    </row>
    <row r="1136" spans="25:30" x14ac:dyDescent="0.25">
      <c r="Y1136" s="508"/>
      <c r="Z1136" s="497"/>
      <c r="AA1136" s="508"/>
      <c r="AB1136" s="1015"/>
      <c r="AD1136" s="1153"/>
    </row>
    <row r="1137" spans="25:30" x14ac:dyDescent="0.25">
      <c r="Y1137" s="508"/>
      <c r="Z1137" s="497"/>
      <c r="AA1137" s="508"/>
      <c r="AB1137" s="1015"/>
      <c r="AD1137" s="1153"/>
    </row>
    <row r="1138" spans="25:30" x14ac:dyDescent="0.25">
      <c r="Y1138" s="508"/>
      <c r="Z1138" s="497"/>
      <c r="AA1138" s="508"/>
      <c r="AB1138" s="1015"/>
      <c r="AD1138" s="1153"/>
    </row>
    <row r="1139" spans="25:30" x14ac:dyDescent="0.25">
      <c r="Y1139" s="508"/>
      <c r="Z1139" s="497"/>
      <c r="AA1139" s="508"/>
      <c r="AB1139" s="1015"/>
      <c r="AD1139" s="1153"/>
    </row>
    <row r="1140" spans="25:30" x14ac:dyDescent="0.25">
      <c r="Y1140" s="508"/>
      <c r="Z1140" s="497"/>
      <c r="AA1140" s="508"/>
      <c r="AB1140" s="1015"/>
      <c r="AD1140" s="1153"/>
    </row>
    <row r="1141" spans="25:30" x14ac:dyDescent="0.25">
      <c r="Y1141" s="508"/>
      <c r="Z1141" s="497"/>
      <c r="AA1141" s="508"/>
      <c r="AB1141" s="1015"/>
      <c r="AD1141" s="1153"/>
    </row>
    <row r="1142" spans="25:30" x14ac:dyDescent="0.25">
      <c r="Y1142" s="508"/>
      <c r="Z1142" s="497"/>
      <c r="AA1142" s="508"/>
      <c r="AB1142" s="1015"/>
      <c r="AD1142" s="1153"/>
    </row>
    <row r="1143" spans="25:30" x14ac:dyDescent="0.25">
      <c r="Y1143" s="508"/>
      <c r="Z1143" s="497"/>
      <c r="AA1143" s="508"/>
      <c r="AB1143" s="1015"/>
      <c r="AD1143" s="1153"/>
    </row>
    <row r="1144" spans="25:30" x14ac:dyDescent="0.25">
      <c r="Y1144" s="508"/>
      <c r="Z1144" s="497"/>
      <c r="AA1144" s="508"/>
      <c r="AB1144" s="1015"/>
      <c r="AD1144" s="1153"/>
    </row>
    <row r="1145" spans="25:30" x14ac:dyDescent="0.25">
      <c r="Y1145" s="508"/>
      <c r="Z1145" s="497"/>
      <c r="AA1145" s="508"/>
      <c r="AB1145" s="1015"/>
      <c r="AD1145" s="1153"/>
    </row>
  </sheetData>
  <protectedRanges>
    <protectedRange sqref="A277" name="Диапазон1_1_2_7_1_1"/>
    <protectedRange sqref="B987" name="Диапазон1_1_2_3_1_1"/>
    <protectedRange sqref="D987" name="Диапазон1_1_2_6_3"/>
    <protectedRange sqref="D979" name="Диапазон1_1_2_3"/>
    <protectedRange sqref="B656:B666" name="Диапазон1_1_2_5_3"/>
    <protectedRange sqref="B267:B276" name="Диапазон1_1_2_7_1_2"/>
    <protectedRange sqref="D699" name="Диапазон1_1_2_5_1"/>
    <protectedRange sqref="F699" name="Диапазон1_1_2_6_2_2"/>
    <protectedRange sqref="B710" name="Диапазон1_1_2_8_1_1"/>
    <protectedRange sqref="B711" name="Диапазон1_1_2_1_4_2"/>
    <protectedRange sqref="B712" name="Диапазон1_1_2_2_3_1"/>
    <protectedRange sqref="B713" name="Диапазон1_1_2_3_7_1"/>
    <protectedRange sqref="B714:B715" name="Диапазон1_1_2_1_4_1_1"/>
    <protectedRange sqref="B256" name="Диапазон1_1_2_7_1_2_2"/>
    <protectedRange sqref="B255" name="Диапазон1_1_2_7_1_2_1_1"/>
    <protectedRange sqref="D248" name="Диапазон1_1_2_5_3_1"/>
    <protectedRange sqref="B247" name="Диапазон1_1_2_8_1"/>
    <protectedRange sqref="B654:B655" name="Диапазон1_1_2_5_3_1_1"/>
  </protectedRanges>
  <mergeCells count="131">
    <mergeCell ref="AE1005:AE1006"/>
    <mergeCell ref="AE779:AE782"/>
    <mergeCell ref="AE908:AE910"/>
    <mergeCell ref="AE954:AE955"/>
    <mergeCell ref="A1039:AB1039"/>
    <mergeCell ref="AG902:AG904"/>
    <mergeCell ref="AG912:AG913"/>
    <mergeCell ref="AG908:AG910"/>
    <mergeCell ref="A1038:G1038"/>
    <mergeCell ref="AE1010:AE1014"/>
    <mergeCell ref="D991:D997"/>
    <mergeCell ref="C991:C997"/>
    <mergeCell ref="A991:A997"/>
    <mergeCell ref="C961:C966"/>
    <mergeCell ref="D961:D966"/>
    <mergeCell ref="B829:B830"/>
    <mergeCell ref="K1050:P1050"/>
    <mergeCell ref="AA1043:AC1043"/>
    <mergeCell ref="B1044:G1044"/>
    <mergeCell ref="Y1044:AD1044"/>
    <mergeCell ref="A1045:B1045"/>
    <mergeCell ref="D1045:E1045"/>
    <mergeCell ref="M1045:O1045"/>
    <mergeCell ref="Q1045:S1045"/>
    <mergeCell ref="A1046:B1047"/>
    <mergeCell ref="D1047:E1047"/>
    <mergeCell ref="M1047:O1047"/>
    <mergeCell ref="Q1047:S1047"/>
    <mergeCell ref="A1040:AC1040"/>
    <mergeCell ref="B1042:H1042"/>
    <mergeCell ref="Z1042:AC1042"/>
    <mergeCell ref="A381:XFD381"/>
    <mergeCell ref="A391:XFD391"/>
    <mergeCell ref="A524:A530"/>
    <mergeCell ref="AE151:AE152"/>
    <mergeCell ref="AE210:AE214"/>
    <mergeCell ref="AE485:AE488"/>
    <mergeCell ref="AE514:AE516"/>
    <mergeCell ref="AE638:AE640"/>
    <mergeCell ref="A282:XFD282"/>
    <mergeCell ref="A260:B260"/>
    <mergeCell ref="A173:A176"/>
    <mergeCell ref="AE518:AE520"/>
    <mergeCell ref="A344:XFD344"/>
    <mergeCell ref="AE323:AE330"/>
    <mergeCell ref="AE340:AE343"/>
    <mergeCell ref="AE565:AE568"/>
    <mergeCell ref="A277:XFD277"/>
    <mergeCell ref="F2:G2"/>
    <mergeCell ref="F3:G3"/>
    <mergeCell ref="F4:G4"/>
    <mergeCell ref="F5:G5"/>
    <mergeCell ref="F6:G6"/>
    <mergeCell ref="A8:G8"/>
    <mergeCell ref="Z8:AD8"/>
    <mergeCell ref="A10:A11"/>
    <mergeCell ref="B10:B11"/>
    <mergeCell ref="C10:C11"/>
    <mergeCell ref="D10:D11"/>
    <mergeCell ref="E10:E11"/>
    <mergeCell ref="F10:F11"/>
    <mergeCell ref="G10:G11"/>
    <mergeCell ref="Q10:Y10"/>
    <mergeCell ref="Z10:AB10"/>
    <mergeCell ref="AC10:AD10"/>
    <mergeCell ref="H10:P10"/>
    <mergeCell ref="AE10:AE11"/>
    <mergeCell ref="B12:G12"/>
    <mergeCell ref="AE85:AE88"/>
    <mergeCell ref="AE101:AE104"/>
    <mergeCell ref="A244:XFD244"/>
    <mergeCell ref="AH394:AL394"/>
    <mergeCell ref="AH395:AL395"/>
    <mergeCell ref="A741:B741"/>
    <mergeCell ref="A744:B744"/>
    <mergeCell ref="AE538:AE548"/>
    <mergeCell ref="AE14:AE18"/>
    <mergeCell ref="A159:A167"/>
    <mergeCell ref="AE306:AE310"/>
    <mergeCell ref="AE314:AE320"/>
    <mergeCell ref="A170:A172"/>
    <mergeCell ref="AE216:AE218"/>
    <mergeCell ref="AE296:AE301"/>
    <mergeCell ref="A150:D150"/>
    <mergeCell ref="A70:XFD70"/>
    <mergeCell ref="AE347:AE354"/>
    <mergeCell ref="A90:XFD90"/>
    <mergeCell ref="G84:H84"/>
    <mergeCell ref="A168:A169"/>
    <mergeCell ref="AE108:AE115"/>
    <mergeCell ref="A89:XFD89"/>
    <mergeCell ref="A157:A158"/>
    <mergeCell ref="A177:A179"/>
    <mergeCell ref="A197:D197"/>
    <mergeCell ref="AH27:AI27"/>
    <mergeCell ref="AH26:AI26"/>
    <mergeCell ref="AH24:AI24"/>
    <mergeCell ref="AH25:AI25"/>
    <mergeCell ref="AH120:AN120"/>
    <mergeCell ref="AH121:AN121"/>
    <mergeCell ref="AH122:AN122"/>
    <mergeCell ref="A183:XFD183"/>
    <mergeCell ref="A201:XFD201"/>
    <mergeCell ref="A894:B894"/>
    <mergeCell ref="A551:A552"/>
    <mergeCell ref="A858:B858"/>
    <mergeCell ref="AG808:AG809"/>
    <mergeCell ref="AG810:AG811"/>
    <mergeCell ref="AH868:AN868"/>
    <mergeCell ref="AB867:AD867"/>
    <mergeCell ref="AH888:AN888"/>
    <mergeCell ref="AH889:AN889"/>
    <mergeCell ref="AH890:AN890"/>
    <mergeCell ref="AH891:AN891"/>
    <mergeCell ref="AE681:AE682"/>
    <mergeCell ref="AE658:AE664"/>
    <mergeCell ref="AE668:AE669"/>
    <mergeCell ref="AE650:AE652"/>
    <mergeCell ref="AE753:AE757"/>
    <mergeCell ref="AE718:AE723"/>
    <mergeCell ref="AE739:AE740"/>
    <mergeCell ref="AH957:AM957"/>
    <mergeCell ref="AH958:AM958"/>
    <mergeCell ref="AH959:AM959"/>
    <mergeCell ref="AH960:AM960"/>
    <mergeCell ref="AH892:AN892"/>
    <mergeCell ref="AH893:AN893"/>
    <mergeCell ref="AH897:AK897"/>
    <mergeCell ref="AH896:AM896"/>
    <mergeCell ref="AH895:AM895"/>
    <mergeCell ref="AH900:AK900"/>
  </mergeCells>
  <pageMargins left="0.7" right="0.7" top="0.75" bottom="0.75" header="0.3" footer="0.3"/>
  <pageSetup paperSize="9" scale="1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B382"/>
  <sheetViews>
    <sheetView topLeftCell="I220" zoomScale="91" zoomScaleNormal="91" workbookViewId="0">
      <selection activeCell="R242" sqref="R242"/>
    </sheetView>
  </sheetViews>
  <sheetFormatPr defaultColWidth="8.85546875" defaultRowHeight="18.75" x14ac:dyDescent="0.3"/>
  <cols>
    <col min="1" max="1" width="6.140625" style="322" customWidth="1"/>
    <col min="2" max="2" width="24" style="868" hidden="1" customWidth="1"/>
    <col min="3" max="3" width="19.28515625" style="517" hidden="1" customWidth="1"/>
    <col min="4" max="4" width="62.42578125" style="518" customWidth="1"/>
    <col min="5" max="5" width="6.28515625" style="519" customWidth="1"/>
    <col min="6" max="6" width="26" style="600" customWidth="1"/>
    <col min="7" max="7" width="16.7109375" style="582" customWidth="1"/>
    <col min="8" max="8" width="16.28515625" style="582" customWidth="1"/>
    <col min="9" max="9" width="24.7109375" style="600" customWidth="1"/>
    <col min="10" max="10" width="9.28515625" style="503" customWidth="1"/>
    <col min="11" max="11" width="10.140625" style="498" customWidth="1"/>
    <col min="12" max="12" width="12.140625" style="499" customWidth="1"/>
    <col min="13" max="13" width="9.42578125" style="497" customWidth="1"/>
    <col min="14" max="14" width="12" style="498" customWidth="1"/>
    <col min="15" max="15" width="13.42578125" style="499" customWidth="1"/>
    <col min="16" max="16" width="9.5703125" style="503" customWidth="1"/>
    <col min="17" max="17" width="9.140625" style="498" customWidth="1"/>
    <col min="18" max="18" width="14.85546875" style="499" customWidth="1"/>
    <col min="19" max="19" width="11.140625" style="503" customWidth="1"/>
    <col min="20" max="20" width="9" style="498" customWidth="1"/>
    <col min="21" max="21" width="11.28515625" style="499" customWidth="1"/>
    <col min="22" max="22" width="9" style="503" customWidth="1"/>
    <col min="23" max="23" width="9" style="498" customWidth="1"/>
    <col min="24" max="24" width="13.140625" style="499" customWidth="1"/>
    <col min="25" max="25" width="9.140625" style="503" customWidth="1"/>
    <col min="26" max="26" width="8.42578125" style="498" customWidth="1"/>
    <col min="27" max="27" width="12.140625" style="499" customWidth="1"/>
    <col min="28" max="28" width="11.5703125" style="503" customWidth="1"/>
    <col min="29" max="29" width="8" style="498" customWidth="1"/>
    <col min="30" max="30" width="10.42578125" style="504" customWidth="1"/>
    <col min="31" max="31" width="10.7109375" style="505" customWidth="1"/>
    <col min="32" max="32" width="18.7109375" style="512" customWidth="1"/>
    <col min="33" max="33" width="0.7109375" style="469" hidden="1" customWidth="1"/>
    <col min="34" max="34" width="21.5703125" style="367" hidden="1" customWidth="1"/>
    <col min="35" max="35" width="13" style="315" hidden="1" customWidth="1"/>
    <col min="36" max="39" width="8.85546875" style="315" hidden="1" customWidth="1"/>
    <col min="40" max="40" width="14.5703125" style="315" hidden="1" customWidth="1"/>
    <col min="41" max="41" width="14.7109375" style="315" hidden="1" customWidth="1"/>
    <col min="42" max="53" width="8.85546875" style="315"/>
    <col min="54" max="16384" width="8.85546875" style="312"/>
  </cols>
  <sheetData>
    <row r="1" spans="1:53" ht="21" hidden="1" customHeight="1" x14ac:dyDescent="0.3">
      <c r="A1" s="1263"/>
      <c r="B1" s="316"/>
      <c r="C1" s="316"/>
      <c r="D1" s="316"/>
      <c r="E1" s="317"/>
      <c r="F1" s="1266"/>
      <c r="G1" s="1266"/>
      <c r="H1" s="1266"/>
      <c r="I1" s="1266"/>
      <c r="J1" s="465"/>
      <c r="K1" s="466"/>
      <c r="L1" s="467"/>
      <c r="M1" s="468"/>
      <c r="N1" s="466"/>
      <c r="O1" s="467"/>
      <c r="P1" s="465"/>
      <c r="Q1" s="466"/>
      <c r="R1" s="467"/>
      <c r="S1" s="465"/>
      <c r="T1" s="466"/>
      <c r="U1" s="467"/>
      <c r="V1" s="465"/>
      <c r="W1" s="466"/>
      <c r="X1" s="467"/>
      <c r="Y1" s="465"/>
      <c r="Z1" s="466"/>
      <c r="AA1" s="467"/>
      <c r="AB1" s="465"/>
      <c r="AC1" s="1856" t="s">
        <v>1198</v>
      </c>
      <c r="AD1" s="1856"/>
      <c r="AE1" s="1856"/>
      <c r="AF1" s="1856"/>
    </row>
    <row r="2" spans="1:53" ht="99.6" hidden="1" customHeight="1" x14ac:dyDescent="0.3">
      <c r="A2" s="1263"/>
      <c r="B2" s="317"/>
      <c r="C2" s="317"/>
      <c r="D2" s="317"/>
      <c r="E2" s="317"/>
      <c r="F2" s="1266"/>
      <c r="G2" s="1266"/>
      <c r="H2" s="1266"/>
      <c r="I2" s="1266"/>
      <c r="J2" s="470"/>
      <c r="K2" s="471"/>
      <c r="L2" s="472"/>
      <c r="M2" s="473"/>
      <c r="N2" s="471"/>
      <c r="O2" s="472"/>
      <c r="P2" s="470"/>
      <c r="Q2" s="471"/>
      <c r="R2" s="472"/>
      <c r="S2" s="470"/>
      <c r="T2" s="471"/>
      <c r="U2" s="472"/>
      <c r="V2" s="470"/>
      <c r="W2" s="471"/>
      <c r="X2" s="472"/>
      <c r="Y2" s="470"/>
      <c r="Z2" s="471"/>
      <c r="AA2" s="472"/>
      <c r="AB2" s="470"/>
      <c r="AC2" s="1856" t="s">
        <v>1202</v>
      </c>
      <c r="AD2" s="1856"/>
      <c r="AE2" s="1856"/>
      <c r="AF2" s="1856"/>
    </row>
    <row r="3" spans="1:53" ht="33" hidden="1" customHeight="1" x14ac:dyDescent="0.3">
      <c r="A3" s="1263"/>
      <c r="B3" s="317"/>
      <c r="C3" s="317"/>
      <c r="D3" s="317"/>
      <c r="E3" s="317"/>
      <c r="F3" s="1266"/>
      <c r="G3" s="1266"/>
      <c r="H3" s="1266"/>
      <c r="I3" s="1266"/>
      <c r="J3" s="470"/>
      <c r="K3" s="471"/>
      <c r="L3" s="472"/>
      <c r="M3" s="473"/>
      <c r="N3" s="471"/>
      <c r="O3" s="472"/>
      <c r="P3" s="470"/>
      <c r="Q3" s="471"/>
      <c r="R3" s="472"/>
      <c r="S3" s="470"/>
      <c r="T3" s="471"/>
      <c r="U3" s="472"/>
      <c r="V3" s="470"/>
      <c r="W3" s="471"/>
      <c r="X3" s="472"/>
      <c r="Y3" s="470"/>
      <c r="Z3" s="471"/>
      <c r="AA3" s="472"/>
      <c r="AB3" s="470"/>
      <c r="AC3" s="1856" t="s">
        <v>1199</v>
      </c>
      <c r="AD3" s="1856"/>
      <c r="AE3" s="1856"/>
      <c r="AF3" s="1856"/>
    </row>
    <row r="4" spans="1:53" ht="33" hidden="1" customHeight="1" x14ac:dyDescent="0.3">
      <c r="A4" s="1263"/>
      <c r="B4" s="317"/>
      <c r="C4" s="317"/>
      <c r="D4" s="317"/>
      <c r="E4" s="317"/>
      <c r="F4" s="1266"/>
      <c r="G4" s="1266"/>
      <c r="H4" s="1266"/>
      <c r="I4" s="1266"/>
      <c r="J4" s="470"/>
      <c r="K4" s="471"/>
      <c r="L4" s="472"/>
      <c r="M4" s="473"/>
      <c r="N4" s="471"/>
      <c r="O4" s="472"/>
      <c r="P4" s="470"/>
      <c r="Q4" s="471"/>
      <c r="R4" s="472"/>
      <c r="S4" s="470"/>
      <c r="T4" s="471"/>
      <c r="U4" s="472"/>
      <c r="V4" s="470"/>
      <c r="W4" s="471"/>
      <c r="X4" s="472"/>
      <c r="Y4" s="470"/>
      <c r="Z4" s="471"/>
      <c r="AA4" s="472"/>
      <c r="AB4" s="470"/>
      <c r="AC4" s="1856" t="s">
        <v>1201</v>
      </c>
      <c r="AD4" s="1856"/>
      <c r="AE4" s="1856"/>
      <c r="AF4" s="1856"/>
    </row>
    <row r="5" spans="1:53" ht="33" customHeight="1" x14ac:dyDescent="0.3">
      <c r="A5" s="1263"/>
      <c r="B5" s="317"/>
      <c r="C5" s="317"/>
      <c r="D5" s="317"/>
      <c r="E5" s="317"/>
      <c r="F5" s="1266"/>
      <c r="G5" s="1266"/>
      <c r="H5" s="1848" t="s">
        <v>1348</v>
      </c>
      <c r="I5" s="1848"/>
      <c r="J5" s="470"/>
      <c r="K5" s="471"/>
      <c r="L5" s="472"/>
      <c r="M5" s="473"/>
      <c r="N5" s="471"/>
      <c r="O5" s="472"/>
      <c r="P5" s="470"/>
      <c r="Q5" s="471"/>
      <c r="R5" s="472"/>
      <c r="S5" s="470"/>
      <c r="T5" s="471"/>
      <c r="U5" s="472"/>
      <c r="V5" s="470"/>
      <c r="W5" s="471"/>
      <c r="X5" s="472"/>
      <c r="Y5" s="470"/>
      <c r="Z5" s="471"/>
      <c r="AA5" s="472"/>
      <c r="AB5" s="470"/>
      <c r="AC5" s="1849"/>
      <c r="AD5" s="1849"/>
      <c r="AE5" s="1849"/>
      <c r="AF5" s="1849"/>
    </row>
    <row r="6" spans="1:53" ht="48.75" customHeight="1" x14ac:dyDescent="0.3">
      <c r="A6" s="1263"/>
      <c r="B6" s="317"/>
      <c r="C6" s="317"/>
      <c r="D6" s="317"/>
      <c r="E6" s="317"/>
      <c r="F6" s="1266"/>
      <c r="G6" s="1850" t="s">
        <v>2623</v>
      </c>
      <c r="H6" s="1850"/>
      <c r="I6" s="1850"/>
      <c r="J6" s="470"/>
      <c r="K6" s="471"/>
      <c r="L6" s="472"/>
      <c r="M6" s="473"/>
      <c r="N6" s="471"/>
      <c r="O6" s="472"/>
      <c r="P6" s="470"/>
      <c r="Q6" s="471"/>
      <c r="R6" s="472"/>
      <c r="S6" s="470"/>
      <c r="T6" s="471"/>
      <c r="U6" s="472"/>
      <c r="V6" s="470"/>
      <c r="W6" s="471"/>
      <c r="X6" s="472"/>
      <c r="Y6" s="470"/>
      <c r="Z6" s="471"/>
      <c r="AA6" s="472"/>
      <c r="AB6" s="470"/>
      <c r="AC6" s="1849"/>
      <c r="AD6" s="1849"/>
      <c r="AE6" s="1849"/>
      <c r="AF6" s="1849"/>
    </row>
    <row r="7" spans="1:53" ht="33" customHeight="1" x14ac:dyDescent="0.3">
      <c r="A7" s="1263"/>
      <c r="B7" s="317"/>
      <c r="C7" s="317"/>
      <c r="D7" s="317"/>
      <c r="E7" s="317"/>
      <c r="F7" s="1266"/>
      <c r="G7" s="1850"/>
      <c r="H7" s="1850"/>
      <c r="I7" s="1850"/>
      <c r="J7" s="470"/>
      <c r="K7" s="471"/>
      <c r="L7" s="472"/>
      <c r="M7" s="473"/>
      <c r="N7" s="471"/>
      <c r="O7" s="472"/>
      <c r="P7" s="470"/>
      <c r="Q7" s="471"/>
      <c r="R7" s="472"/>
      <c r="S7" s="470"/>
      <c r="T7" s="471"/>
      <c r="U7" s="472"/>
      <c r="V7" s="470"/>
      <c r="W7" s="471"/>
      <c r="X7" s="472"/>
      <c r="Y7" s="470"/>
      <c r="Z7" s="471"/>
      <c r="AA7" s="472"/>
      <c r="AB7" s="470"/>
      <c r="AC7" s="1849"/>
      <c r="AD7" s="1849"/>
      <c r="AE7" s="1849"/>
      <c r="AF7" s="1849"/>
      <c r="AH7" s="577"/>
    </row>
    <row r="8" spans="1:53" ht="35.450000000000003" customHeight="1" x14ac:dyDescent="0.3">
      <c r="A8" s="1263"/>
      <c r="B8" s="317"/>
      <c r="C8" s="317"/>
      <c r="D8" s="317"/>
      <c r="E8" s="317"/>
      <c r="F8" s="1266"/>
      <c r="G8" s="1850"/>
      <c r="H8" s="1850"/>
      <c r="I8" s="1850"/>
      <c r="J8" s="1862"/>
      <c r="K8" s="1862"/>
      <c r="L8" s="1862"/>
      <c r="M8" s="1862"/>
      <c r="N8" s="1862"/>
      <c r="O8" s="1862"/>
      <c r="P8" s="1862"/>
      <c r="Q8" s="1862"/>
      <c r="R8" s="1862"/>
      <c r="S8" s="1862"/>
      <c r="T8" s="1862"/>
      <c r="U8" s="1862"/>
      <c r="V8" s="1862"/>
      <c r="W8" s="1862"/>
      <c r="X8" s="1862"/>
      <c r="Y8" s="1862"/>
      <c r="Z8" s="1862"/>
      <c r="AA8" s="1862"/>
      <c r="AB8" s="470"/>
      <c r="AC8" s="1247"/>
      <c r="AD8" s="587"/>
      <c r="AE8" s="1156"/>
      <c r="AF8" s="1156"/>
      <c r="AG8" s="532"/>
      <c r="AH8" s="315"/>
    </row>
    <row r="9" spans="1:53" ht="21.75" customHeight="1" x14ac:dyDescent="0.3">
      <c r="A9" s="1263"/>
      <c r="B9" s="317"/>
      <c r="C9" s="317"/>
      <c r="D9" s="317"/>
      <c r="E9" s="317"/>
      <c r="F9" s="1266"/>
      <c r="G9" s="1850"/>
      <c r="H9" s="1850"/>
      <c r="I9" s="1850"/>
      <c r="J9" s="477"/>
      <c r="K9" s="1247"/>
      <c r="L9" s="474"/>
      <c r="M9" s="478"/>
      <c r="N9" s="1247"/>
      <c r="O9" s="474"/>
      <c r="P9" s="1863"/>
      <c r="Q9" s="1863"/>
      <c r="R9" s="1863"/>
      <c r="S9" s="1863"/>
      <c r="T9" s="1863"/>
      <c r="U9" s="1863"/>
      <c r="V9" s="1863"/>
      <c r="W9" s="1863"/>
      <c r="X9" s="1863"/>
      <c r="Y9" s="477"/>
      <c r="Z9" s="474"/>
      <c r="AA9" s="474"/>
      <c r="AB9" s="470"/>
      <c r="AC9" s="1247"/>
      <c r="AD9" s="587"/>
      <c r="AE9" s="1156"/>
      <c r="AF9" s="1156"/>
      <c r="AG9" s="532"/>
      <c r="AH9" s="315"/>
    </row>
    <row r="10" spans="1:53" ht="8.25" hidden="1" customHeight="1" x14ac:dyDescent="0.3">
      <c r="A10" s="1263"/>
      <c r="B10" s="317"/>
      <c r="C10" s="317"/>
      <c r="D10" s="317"/>
      <c r="E10" s="317"/>
      <c r="F10" s="1266"/>
      <c r="G10" s="1266"/>
      <c r="H10" s="1266"/>
      <c r="I10" s="1266"/>
      <c r="J10" s="1857"/>
      <c r="K10" s="1857"/>
      <c r="L10" s="1857"/>
      <c r="M10" s="1857"/>
      <c r="N10" s="1857"/>
      <c r="O10" s="1857"/>
      <c r="P10" s="1857"/>
      <c r="Q10" s="1857"/>
      <c r="R10" s="1857"/>
      <c r="S10" s="1857"/>
      <c r="T10" s="1857"/>
      <c r="U10" s="1857"/>
      <c r="V10" s="1857"/>
      <c r="W10" s="1857"/>
      <c r="X10" s="1857"/>
      <c r="Y10" s="1857"/>
      <c r="Z10" s="1857"/>
      <c r="AA10" s="1857"/>
      <c r="AB10" s="470"/>
      <c r="AC10" s="1247"/>
      <c r="AD10" s="587"/>
      <c r="AE10" s="1156"/>
      <c r="AF10" s="1156"/>
      <c r="AG10" s="532"/>
      <c r="AH10" s="315"/>
    </row>
    <row r="11" spans="1:53" ht="19.899999999999999" customHeight="1" x14ac:dyDescent="0.3">
      <c r="A11" s="1864" t="s">
        <v>2641</v>
      </c>
      <c r="B11" s="1864"/>
      <c r="C11" s="1864"/>
      <c r="D11" s="1864"/>
      <c r="E11" s="1864"/>
      <c r="F11" s="1864"/>
      <c r="G11" s="1864"/>
      <c r="H11" s="1864"/>
      <c r="I11" s="1864"/>
      <c r="J11" s="1864"/>
      <c r="K11" s="1864"/>
      <c r="L11" s="1864"/>
      <c r="M11" s="1864"/>
      <c r="N11" s="1864"/>
      <c r="O11" s="1864"/>
      <c r="P11" s="1864"/>
      <c r="Q11" s="1864"/>
      <c r="R11" s="1864"/>
      <c r="S11" s="1864"/>
      <c r="T11" s="1864"/>
      <c r="U11" s="1864"/>
      <c r="V11" s="1864"/>
      <c r="W11" s="1864"/>
      <c r="X11" s="1864"/>
      <c r="Y11" s="465"/>
      <c r="Z11" s="467"/>
      <c r="AA11" s="467"/>
      <c r="AB11" s="470"/>
      <c r="AC11" s="1247"/>
      <c r="AD11" s="587"/>
      <c r="AE11" s="1156"/>
      <c r="AF11" s="1156"/>
      <c r="AG11" s="532"/>
      <c r="AH11" s="315"/>
    </row>
    <row r="12" spans="1:53" ht="56.25" customHeight="1" x14ac:dyDescent="0.3">
      <c r="A12" s="1864"/>
      <c r="B12" s="1864"/>
      <c r="C12" s="1864"/>
      <c r="D12" s="1864"/>
      <c r="E12" s="1864"/>
      <c r="F12" s="1864"/>
      <c r="G12" s="1864"/>
      <c r="H12" s="1864"/>
      <c r="I12" s="1864"/>
      <c r="J12" s="1864"/>
      <c r="K12" s="1864"/>
      <c r="L12" s="1864"/>
      <c r="M12" s="1864"/>
      <c r="N12" s="1864"/>
      <c r="O12" s="1864"/>
      <c r="P12" s="1864"/>
      <c r="Q12" s="1864"/>
      <c r="R12" s="1864"/>
      <c r="S12" s="1864"/>
      <c r="T12" s="1864"/>
      <c r="U12" s="1864"/>
      <c r="V12" s="1864"/>
      <c r="W12" s="1864"/>
      <c r="X12" s="1864"/>
      <c r="Y12" s="465"/>
      <c r="Z12" s="467"/>
      <c r="AA12" s="467"/>
      <c r="AB12" s="470"/>
      <c r="AC12" s="1247"/>
      <c r="AD12" s="587"/>
      <c r="AE12" s="1156"/>
      <c r="AF12" s="1156"/>
      <c r="AG12" s="532"/>
      <c r="AH12" s="315"/>
    </row>
    <row r="13" spans="1:53" ht="14.45" customHeight="1" x14ac:dyDescent="0.3">
      <c r="A13" s="1246"/>
      <c r="B13" s="318"/>
      <c r="C13" s="318"/>
      <c r="D13" s="479"/>
      <c r="E13" s="318"/>
      <c r="F13" s="749"/>
      <c r="G13" s="585"/>
      <c r="H13" s="585"/>
      <c r="I13" s="585"/>
      <c r="J13" s="480"/>
      <c r="K13" s="481"/>
      <c r="L13" s="871"/>
      <c r="M13" s="480"/>
      <c r="N13" s="481"/>
      <c r="O13" s="871"/>
      <c r="P13" s="480"/>
      <c r="Q13" s="871"/>
      <c r="R13" s="871"/>
      <c r="S13" s="480"/>
      <c r="T13" s="871"/>
      <c r="U13" s="871"/>
      <c r="V13" s="480"/>
      <c r="W13" s="482"/>
      <c r="X13" s="482"/>
      <c r="Y13" s="465"/>
      <c r="Z13" s="467"/>
      <c r="AA13" s="467"/>
      <c r="AB13" s="470"/>
      <c r="AC13" s="1247"/>
      <c r="AD13" s="587"/>
      <c r="AE13" s="1156"/>
      <c r="AF13" s="1156"/>
      <c r="AG13" s="532"/>
      <c r="AH13" s="315"/>
    </row>
    <row r="14" spans="1:53" ht="56.45" customHeight="1" x14ac:dyDescent="0.25">
      <c r="A14" s="1799" t="s">
        <v>0</v>
      </c>
      <c r="B14" s="1799" t="s">
        <v>106</v>
      </c>
      <c r="C14" s="1799" t="s">
        <v>107</v>
      </c>
      <c r="D14" s="1800" t="s">
        <v>94</v>
      </c>
      <c r="E14" s="1799" t="s">
        <v>1144</v>
      </c>
      <c r="F14" s="1802" t="s">
        <v>1376</v>
      </c>
      <c r="G14" s="1802" t="s">
        <v>917</v>
      </c>
      <c r="H14" s="1802" t="s">
        <v>938</v>
      </c>
      <c r="I14" s="1802" t="s">
        <v>296</v>
      </c>
      <c r="J14" s="1860" t="s">
        <v>1</v>
      </c>
      <c r="K14" s="1860"/>
      <c r="L14" s="1860"/>
      <c r="M14" s="1861"/>
      <c r="N14" s="1860"/>
      <c r="O14" s="1860"/>
      <c r="P14" s="1861"/>
      <c r="Q14" s="1860"/>
      <c r="R14" s="1860"/>
      <c r="S14" s="1804" t="s">
        <v>5</v>
      </c>
      <c r="T14" s="1804"/>
      <c r="U14" s="1804"/>
      <c r="V14" s="1804"/>
      <c r="W14" s="1804"/>
      <c r="X14" s="1804"/>
      <c r="Y14" s="1804"/>
      <c r="Z14" s="1804"/>
      <c r="AA14" s="1804"/>
      <c r="AB14" s="1805" t="s">
        <v>7</v>
      </c>
      <c r="AC14" s="1805"/>
      <c r="AD14" s="1805"/>
      <c r="AE14" s="1858" t="s">
        <v>934</v>
      </c>
      <c r="AF14" s="1859"/>
      <c r="AG14" s="1853" t="s">
        <v>1263</v>
      </c>
      <c r="AH14" s="878"/>
      <c r="AI14" s="1257"/>
      <c r="AJ14" s="1257"/>
      <c r="AK14" s="1257"/>
      <c r="AL14" s="1257"/>
    </row>
    <row r="15" spans="1:53" ht="52.5" customHeight="1" x14ac:dyDescent="0.25">
      <c r="A15" s="1799"/>
      <c r="B15" s="1799"/>
      <c r="C15" s="1799"/>
      <c r="D15" s="1800"/>
      <c r="E15" s="1799"/>
      <c r="F15" s="1802"/>
      <c r="G15" s="1802"/>
      <c r="H15" s="1802"/>
      <c r="I15" s="1802"/>
      <c r="J15" s="483" t="s">
        <v>1203</v>
      </c>
      <c r="K15" s="290" t="s">
        <v>1185</v>
      </c>
      <c r="L15" s="290" t="s">
        <v>410</v>
      </c>
      <c r="M15" s="483" t="s">
        <v>1204</v>
      </c>
      <c r="N15" s="290" t="s">
        <v>1185</v>
      </c>
      <c r="O15" s="290" t="s">
        <v>410</v>
      </c>
      <c r="P15" s="483" t="s">
        <v>1205</v>
      </c>
      <c r="Q15" s="290" t="s">
        <v>1185</v>
      </c>
      <c r="R15" s="290" t="s">
        <v>410</v>
      </c>
      <c r="S15" s="483" t="s">
        <v>1203</v>
      </c>
      <c r="T15" s="290" t="s">
        <v>1185</v>
      </c>
      <c r="U15" s="290" t="s">
        <v>410</v>
      </c>
      <c r="V15" s="483" t="s">
        <v>1204</v>
      </c>
      <c r="W15" s="290" t="s">
        <v>1185</v>
      </c>
      <c r="X15" s="290" t="s">
        <v>410</v>
      </c>
      <c r="Y15" s="483" t="s">
        <v>1206</v>
      </c>
      <c r="Z15" s="290" t="s">
        <v>409</v>
      </c>
      <c r="AA15" s="290" t="s">
        <v>410</v>
      </c>
      <c r="AB15" s="483" t="s">
        <v>1184</v>
      </c>
      <c r="AC15" s="290" t="s">
        <v>1185</v>
      </c>
      <c r="AD15" s="1270" t="s">
        <v>410</v>
      </c>
      <c r="AE15" s="484" t="s">
        <v>1261</v>
      </c>
      <c r="AF15" s="485" t="s">
        <v>1262</v>
      </c>
      <c r="AG15" s="1854"/>
    </row>
    <row r="16" spans="1:53" s="309" customFormat="1" ht="24" customHeight="1" x14ac:dyDescent="0.25">
      <c r="A16" s="319"/>
      <c r="B16" s="1265"/>
      <c r="C16" s="1265"/>
      <c r="D16" s="1855" t="s">
        <v>1186</v>
      </c>
      <c r="E16" s="1855"/>
      <c r="F16" s="1855"/>
      <c r="G16" s="1855"/>
      <c r="H16" s="1855"/>
      <c r="I16" s="1855"/>
      <c r="J16" s="486"/>
      <c r="K16" s="487"/>
      <c r="L16" s="1251"/>
      <c r="M16" s="486"/>
      <c r="N16" s="487"/>
      <c r="O16" s="1251"/>
      <c r="P16" s="486"/>
      <c r="Q16" s="1251"/>
      <c r="R16" s="1251"/>
      <c r="S16" s="486"/>
      <c r="T16" s="1251"/>
      <c r="U16" s="1251"/>
      <c r="V16" s="486"/>
      <c r="W16" s="1251"/>
      <c r="X16" s="1251"/>
      <c r="Y16" s="486"/>
      <c r="Z16" s="1251"/>
      <c r="AA16" s="1251"/>
      <c r="AB16" s="486"/>
      <c r="AC16" s="1251"/>
      <c r="AD16" s="1265"/>
      <c r="AE16" s="488"/>
      <c r="AF16" s="489"/>
      <c r="AG16" s="1264"/>
      <c r="AH16" s="367"/>
      <c r="AI16" s="315"/>
      <c r="AJ16" s="315"/>
      <c r="AK16" s="315"/>
      <c r="AL16" s="315"/>
      <c r="AM16" s="315"/>
      <c r="AN16" s="315"/>
      <c r="AO16" s="315"/>
      <c r="AP16" s="315"/>
      <c r="AQ16" s="315"/>
      <c r="AR16" s="315"/>
      <c r="AS16" s="315"/>
      <c r="AT16" s="315"/>
      <c r="AU16" s="315"/>
      <c r="AV16" s="315"/>
      <c r="AW16" s="315"/>
      <c r="AX16" s="315"/>
      <c r="AY16" s="315"/>
      <c r="AZ16" s="315"/>
      <c r="BA16" s="315"/>
    </row>
    <row r="17" spans="1:34" s="315" customFormat="1" ht="24" customHeight="1" x14ac:dyDescent="0.25">
      <c r="A17" s="1252"/>
      <c r="B17" s="1252"/>
      <c r="C17" s="1252"/>
      <c r="D17" s="871" t="s">
        <v>1191</v>
      </c>
      <c r="E17" s="1252"/>
      <c r="F17" s="1252"/>
      <c r="G17" s="1252"/>
      <c r="H17" s="1252"/>
      <c r="I17" s="1252"/>
      <c r="J17" s="590"/>
      <c r="K17" s="591"/>
      <c r="L17" s="587"/>
      <c r="M17" s="590"/>
      <c r="N17" s="591"/>
      <c r="O17" s="587"/>
      <c r="P17" s="590"/>
      <c r="Q17" s="587"/>
      <c r="R17" s="587"/>
      <c r="S17" s="590"/>
      <c r="T17" s="587"/>
      <c r="U17" s="587"/>
      <c r="V17" s="590"/>
      <c r="W17" s="587"/>
      <c r="X17" s="587"/>
      <c r="Y17" s="590"/>
      <c r="Z17" s="587"/>
      <c r="AA17" s="587"/>
      <c r="AB17" s="590"/>
      <c r="AC17" s="587"/>
      <c r="AD17" s="1252"/>
      <c r="AE17" s="586"/>
      <c r="AF17" s="826"/>
      <c r="AG17" s="698"/>
      <c r="AH17" s="577"/>
    </row>
    <row r="20" spans="1:34" ht="24" customHeight="1" x14ac:dyDescent="0.25">
      <c r="A20" s="1252"/>
      <c r="B20" s="871"/>
      <c r="C20" s="871"/>
      <c r="D20" s="871" t="s">
        <v>1190</v>
      </c>
      <c r="E20" s="871"/>
      <c r="F20" s="871"/>
      <c r="G20" s="871"/>
      <c r="H20" s="871"/>
      <c r="I20" s="871"/>
      <c r="J20" s="871"/>
      <c r="K20" s="871"/>
      <c r="L20" s="871"/>
      <c r="M20" s="871"/>
      <c r="N20" s="871"/>
      <c r="O20" s="871"/>
      <c r="P20" s="871"/>
      <c r="Q20" s="871"/>
      <c r="R20" s="871"/>
      <c r="S20" s="871"/>
      <c r="T20" s="871"/>
      <c r="U20" s="871"/>
      <c r="V20" s="871"/>
      <c r="W20" s="871"/>
      <c r="X20" s="871"/>
      <c r="Y20" s="871"/>
      <c r="Z20" s="871"/>
      <c r="AA20" s="871"/>
      <c r="AB20" s="871"/>
      <c r="AC20" s="587"/>
      <c r="AD20" s="1252"/>
      <c r="AE20" s="586"/>
      <c r="AF20" s="827"/>
      <c r="AG20" s="698"/>
      <c r="AH20" s="398"/>
    </row>
    <row r="70" spans="1:54" s="626" customFormat="1" ht="21.75" customHeight="1" x14ac:dyDescent="0.3">
      <c r="A70" s="320"/>
      <c r="B70" s="365"/>
      <c r="C70" s="365"/>
      <c r="D70" s="1240" t="s">
        <v>930</v>
      </c>
      <c r="E70" s="335"/>
      <c r="F70" s="656"/>
      <c r="G70" s="520"/>
      <c r="H70" s="520"/>
      <c r="I70" s="656"/>
      <c r="J70" s="624"/>
      <c r="K70" s="522"/>
      <c r="L70" s="523"/>
      <c r="M70" s="624"/>
      <c r="N70" s="522"/>
      <c r="O70" s="527"/>
      <c r="P70" s="624"/>
      <c r="Q70" s="642"/>
      <c r="R70" s="527"/>
      <c r="S70" s="624"/>
      <c r="T70" s="522"/>
      <c r="U70" s="523"/>
      <c r="V70" s="624"/>
      <c r="W70" s="522"/>
      <c r="X70" s="523"/>
      <c r="Y70" s="624"/>
      <c r="Z70" s="522"/>
      <c r="AA70" s="523"/>
      <c r="AB70" s="521"/>
      <c r="AC70" s="642"/>
      <c r="AD70" s="527"/>
      <c r="AE70" s="712"/>
      <c r="AF70" s="627"/>
      <c r="AG70" s="643"/>
      <c r="AH70" s="908"/>
      <c r="AI70" s="315"/>
      <c r="AJ70" s="315"/>
      <c r="AK70" s="315"/>
      <c r="AL70" s="315"/>
      <c r="AM70" s="315"/>
      <c r="AN70" s="315"/>
      <c r="AO70" s="315"/>
      <c r="AP70" s="315"/>
      <c r="AQ70" s="315"/>
      <c r="AR70" s="315"/>
      <c r="AS70" s="315"/>
      <c r="AT70" s="315"/>
      <c r="AU70" s="315"/>
      <c r="AV70" s="315"/>
      <c r="AW70" s="315"/>
      <c r="AX70" s="315"/>
      <c r="AY70" s="315"/>
      <c r="AZ70" s="315"/>
      <c r="BA70" s="315"/>
    </row>
    <row r="72" spans="1:54" ht="31.5" customHeight="1" x14ac:dyDescent="0.35">
      <c r="A72" s="320"/>
      <c r="B72" s="364"/>
      <c r="C72" s="365"/>
      <c r="D72" s="1240" t="s">
        <v>2105</v>
      </c>
      <c r="E72" s="307"/>
      <c r="F72" s="336"/>
      <c r="G72" s="623"/>
      <c r="H72" s="623"/>
      <c r="I72" s="623"/>
      <c r="J72" s="624"/>
      <c r="K72" s="522"/>
      <c r="L72" s="523"/>
      <c r="M72" s="624"/>
      <c r="N72" s="522"/>
      <c r="O72" s="523"/>
      <c r="P72" s="624"/>
      <c r="Q72" s="522"/>
      <c r="R72" s="523"/>
      <c r="S72" s="624"/>
      <c r="T72" s="528"/>
      <c r="U72" s="529"/>
      <c r="V72" s="624"/>
      <c r="W72" s="528"/>
      <c r="X72" s="529"/>
      <c r="Y72" s="624"/>
      <c r="Z72" s="528"/>
      <c r="AA72" s="529"/>
      <c r="AB72" s="624"/>
      <c r="AC72" s="529"/>
      <c r="AD72" s="529"/>
      <c r="AE72" s="530"/>
      <c r="AF72" s="531"/>
      <c r="AG72" s="691"/>
      <c r="AH72" s="315"/>
      <c r="AO72" s="541"/>
    </row>
    <row r="75" spans="1:54" s="632" customFormat="1" ht="27.75" customHeight="1" x14ac:dyDescent="0.3">
      <c r="A75" s="705"/>
      <c r="B75" s="716"/>
      <c r="C75" s="717"/>
      <c r="D75" s="1240" t="s">
        <v>874</v>
      </c>
      <c r="E75" s="945"/>
      <c r="F75" s="656"/>
      <c r="G75" s="520"/>
      <c r="H75" s="520"/>
      <c r="I75" s="656"/>
      <c r="J75" s="624"/>
      <c r="K75" s="522"/>
      <c r="L75" s="523"/>
      <c r="M75" s="624"/>
      <c r="N75" s="522"/>
      <c r="O75" s="527"/>
      <c r="P75" s="624"/>
      <c r="Q75" s="642"/>
      <c r="R75" s="527"/>
      <c r="S75" s="521"/>
      <c r="T75" s="522"/>
      <c r="U75" s="523"/>
      <c r="V75" s="521"/>
      <c r="W75" s="522"/>
      <c r="X75" s="523"/>
      <c r="Y75" s="521"/>
      <c r="Z75" s="522"/>
      <c r="AA75" s="523"/>
      <c r="AB75" s="328"/>
      <c r="AC75" s="713"/>
      <c r="AD75" s="525"/>
      <c r="AE75" s="718"/>
      <c r="AF75" s="726"/>
      <c r="AG75" s="661"/>
      <c r="AH75" s="802"/>
      <c r="AI75" s="633"/>
      <c r="AJ75" s="633"/>
      <c r="AK75" s="633"/>
      <c r="AL75" s="633"/>
      <c r="AM75" s="633"/>
      <c r="AN75" s="633"/>
      <c r="AO75" s="633"/>
      <c r="AP75" s="633"/>
      <c r="AQ75" s="633"/>
      <c r="AR75" s="633"/>
      <c r="AS75" s="633"/>
      <c r="AT75" s="633"/>
      <c r="AU75" s="633"/>
      <c r="AV75" s="633"/>
      <c r="AW75" s="633"/>
      <c r="AX75" s="633"/>
      <c r="AY75" s="633"/>
      <c r="AZ75" s="633"/>
      <c r="BA75" s="633"/>
    </row>
    <row r="78" spans="1:54" s="1851" customFormat="1" ht="31.5" customHeight="1" x14ac:dyDescent="0.25">
      <c r="A78" s="1753" t="s">
        <v>2627</v>
      </c>
      <c r="BB78" s="1852"/>
    </row>
    <row r="81" spans="1:53" s="309" customFormat="1" ht="33" customHeight="1" x14ac:dyDescent="0.3">
      <c r="A81" s="279"/>
      <c r="B81" s="297"/>
      <c r="C81" s="298"/>
      <c r="D81" s="543" t="s">
        <v>1143</v>
      </c>
      <c r="E81" s="298"/>
      <c r="F81" s="662"/>
      <c r="G81" s="331"/>
      <c r="H81" s="331"/>
      <c r="I81" s="662"/>
      <c r="J81" s="324"/>
      <c r="K81" s="301"/>
      <c r="L81" s="276"/>
      <c r="M81" s="324"/>
      <c r="N81" s="301"/>
      <c r="O81" s="276"/>
      <c r="P81" s="324"/>
      <c r="Q81" s="301"/>
      <c r="R81" s="302"/>
      <c r="S81" s="720"/>
      <c r="T81" s="302"/>
      <c r="U81" s="302"/>
      <c r="V81" s="720"/>
      <c r="W81" s="302"/>
      <c r="X81" s="302"/>
      <c r="Y81" s="720"/>
      <c r="Z81" s="302"/>
      <c r="AA81" s="302"/>
      <c r="AB81" s="720"/>
      <c r="AC81" s="640"/>
      <c r="AD81" s="639"/>
      <c r="AE81" s="711"/>
      <c r="AF81" s="574"/>
      <c r="AG81" s="609"/>
      <c r="AH81" s="367"/>
      <c r="AI81" s="315"/>
      <c r="AJ81" s="315"/>
      <c r="AK81" s="315"/>
      <c r="AL81" s="315"/>
      <c r="AM81" s="315"/>
      <c r="AN81" s="315"/>
      <c r="AO81" s="315"/>
      <c r="AP81" s="315"/>
      <c r="AQ81" s="315"/>
      <c r="AR81" s="315"/>
      <c r="AS81" s="315"/>
      <c r="AT81" s="315"/>
      <c r="AU81" s="315"/>
      <c r="AV81" s="315"/>
      <c r="AW81" s="315"/>
      <c r="AX81" s="315"/>
      <c r="AY81" s="315"/>
      <c r="AZ81" s="315"/>
      <c r="BA81" s="315"/>
    </row>
    <row r="83" spans="1:53" s="309" customFormat="1" ht="18.75" customHeight="1" x14ac:dyDescent="0.3">
      <c r="A83" s="279"/>
      <c r="B83" s="297"/>
      <c r="C83" s="298"/>
      <c r="D83" s="543" t="s">
        <v>875</v>
      </c>
      <c r="E83" s="292"/>
      <c r="F83" s="331"/>
      <c r="G83" s="331"/>
      <c r="H83" s="331"/>
      <c r="I83" s="331"/>
      <c r="J83" s="324"/>
      <c r="K83" s="301"/>
      <c r="L83" s="276"/>
      <c r="M83" s="324"/>
      <c r="N83" s="301"/>
      <c r="O83" s="276"/>
      <c r="P83" s="324"/>
      <c r="Q83" s="301"/>
      <c r="R83" s="302"/>
      <c r="S83" s="720"/>
      <c r="T83" s="302"/>
      <c r="U83" s="302"/>
      <c r="V83" s="720"/>
      <c r="W83" s="302"/>
      <c r="X83" s="302"/>
      <c r="Y83" s="720"/>
      <c r="Z83" s="302"/>
      <c r="AA83" s="302"/>
      <c r="AB83" s="720"/>
      <c r="AC83" s="640"/>
      <c r="AD83" s="639"/>
      <c r="AE83" s="711"/>
      <c r="AF83" s="574"/>
      <c r="AG83" s="609"/>
      <c r="AH83" s="367"/>
      <c r="AI83" s="315"/>
      <c r="AJ83" s="315"/>
      <c r="AK83" s="315"/>
      <c r="AL83" s="315"/>
      <c r="AM83" s="315"/>
      <c r="AN83" s="315"/>
      <c r="AO83" s="315"/>
      <c r="AP83" s="315"/>
      <c r="AQ83" s="315"/>
      <c r="AR83" s="315"/>
      <c r="AS83" s="315"/>
      <c r="AT83" s="315"/>
      <c r="AU83" s="315"/>
      <c r="AV83" s="315"/>
      <c r="AW83" s="315"/>
      <c r="AX83" s="315"/>
      <c r="AY83" s="315"/>
      <c r="AZ83" s="315"/>
      <c r="BA83" s="315"/>
    </row>
    <row r="86" spans="1:53" s="309" customFormat="1" ht="24.75" customHeight="1" x14ac:dyDescent="0.3">
      <c r="A86" s="279"/>
      <c r="B86" s="297"/>
      <c r="C86" s="298"/>
      <c r="D86" s="543" t="s">
        <v>846</v>
      </c>
      <c r="E86" s="292"/>
      <c r="F86" s="331"/>
      <c r="G86" s="331"/>
      <c r="H86" s="331"/>
      <c r="I86" s="331"/>
      <c r="J86" s="324"/>
      <c r="K86" s="301"/>
      <c r="L86" s="276"/>
      <c r="M86" s="324"/>
      <c r="N86" s="301"/>
      <c r="O86" s="276"/>
      <c r="P86" s="324"/>
      <c r="Q86" s="301"/>
      <c r="R86" s="276"/>
      <c r="S86" s="324"/>
      <c r="T86" s="301"/>
      <c r="U86" s="276"/>
      <c r="V86" s="324"/>
      <c r="W86" s="301"/>
      <c r="X86" s="276"/>
      <c r="Y86" s="324"/>
      <c r="Z86" s="301"/>
      <c r="AA86" s="276"/>
      <c r="AB86" s="622"/>
      <c r="AC86" s="640"/>
      <c r="AD86" s="639"/>
      <c r="AE86" s="711"/>
      <c r="AF86" s="574"/>
      <c r="AG86" s="609"/>
      <c r="AH86" s="367"/>
      <c r="AI86" s="315"/>
      <c r="AJ86" s="315"/>
      <c r="AK86" s="315"/>
      <c r="AL86" s="315"/>
      <c r="AM86" s="315"/>
      <c r="AN86" s="315"/>
      <c r="AO86" s="315"/>
      <c r="AP86" s="315"/>
      <c r="AQ86" s="315"/>
      <c r="AR86" s="315"/>
      <c r="AS86" s="315"/>
      <c r="AT86" s="315"/>
      <c r="AU86" s="315"/>
      <c r="AV86" s="315"/>
      <c r="AW86" s="315"/>
      <c r="AX86" s="315"/>
      <c r="AY86" s="315"/>
      <c r="AZ86" s="315"/>
      <c r="BA86" s="315"/>
    </row>
    <row r="93" spans="1:53" s="309" customFormat="1" ht="28.5" customHeight="1" x14ac:dyDescent="0.3">
      <c r="A93" s="279"/>
      <c r="B93" s="297"/>
      <c r="C93" s="298"/>
      <c r="D93" s="543" t="s">
        <v>914</v>
      </c>
      <c r="E93" s="292"/>
      <c r="F93" s="331"/>
      <c r="G93" s="331"/>
      <c r="H93" s="331"/>
      <c r="I93" s="331"/>
      <c r="J93" s="324"/>
      <c r="K93" s="301"/>
      <c r="L93" s="276"/>
      <c r="M93" s="324"/>
      <c r="N93" s="301"/>
      <c r="O93" s="276"/>
      <c r="P93" s="324"/>
      <c r="Q93" s="301"/>
      <c r="R93" s="276"/>
      <c r="S93" s="324"/>
      <c r="T93" s="301"/>
      <c r="U93" s="276"/>
      <c r="V93" s="324"/>
      <c r="W93" s="301"/>
      <c r="X93" s="276"/>
      <c r="Y93" s="324"/>
      <c r="Z93" s="301"/>
      <c r="AA93" s="276"/>
      <c r="AB93" s="622"/>
      <c r="AC93" s="640"/>
      <c r="AD93" s="639"/>
      <c r="AE93" s="711"/>
      <c r="AF93" s="574"/>
      <c r="AG93" s="609"/>
      <c r="AH93" s="367"/>
      <c r="AI93" s="315"/>
      <c r="AJ93" s="315"/>
      <c r="AK93" s="315"/>
      <c r="AL93" s="315"/>
      <c r="AM93" s="315"/>
      <c r="AN93" s="315"/>
      <c r="AO93" s="315"/>
      <c r="AP93" s="315"/>
      <c r="AQ93" s="315"/>
      <c r="AR93" s="315"/>
      <c r="AS93" s="315"/>
      <c r="AT93" s="315"/>
      <c r="AU93" s="315"/>
      <c r="AV93" s="315"/>
      <c r="AW93" s="315"/>
      <c r="AX93" s="315"/>
      <c r="AY93" s="315"/>
      <c r="AZ93" s="315"/>
      <c r="BA93" s="315"/>
    </row>
    <row r="96" spans="1:53" s="309" customFormat="1" ht="22.5" customHeight="1" x14ac:dyDescent="0.3">
      <c r="A96" s="279"/>
      <c r="B96" s="297"/>
      <c r="C96" s="298"/>
      <c r="D96" s="543" t="s">
        <v>1139</v>
      </c>
      <c r="E96" s="292"/>
      <c r="F96" s="662"/>
      <c r="G96" s="331"/>
      <c r="H96" s="331"/>
      <c r="I96" s="331"/>
      <c r="J96" s="622"/>
      <c r="K96" s="640"/>
      <c r="L96" s="639"/>
      <c r="M96" s="622"/>
      <c r="N96" s="640"/>
      <c r="O96" s="639"/>
      <c r="P96" s="622"/>
      <c r="Q96" s="640"/>
      <c r="R96" s="639"/>
      <c r="S96" s="622"/>
      <c r="T96" s="641"/>
      <c r="U96" s="641"/>
      <c r="V96" s="719"/>
      <c r="W96" s="641"/>
      <c r="X96" s="641"/>
      <c r="Y96" s="719"/>
      <c r="Z96" s="641"/>
      <c r="AA96" s="641"/>
      <c r="AB96" s="719"/>
      <c r="AC96" s="640"/>
      <c r="AD96" s="639"/>
      <c r="AE96" s="711"/>
      <c r="AF96" s="574"/>
      <c r="AG96" s="609"/>
      <c r="AH96" s="367"/>
      <c r="AI96" s="315"/>
      <c r="AJ96" s="315"/>
      <c r="AK96" s="315"/>
      <c r="AL96" s="315"/>
      <c r="AM96" s="315"/>
      <c r="AN96" s="315"/>
      <c r="AO96" s="315"/>
      <c r="AP96" s="315"/>
      <c r="AQ96" s="315"/>
      <c r="AR96" s="315"/>
      <c r="AS96" s="315"/>
      <c r="AT96" s="315"/>
      <c r="AU96" s="315"/>
      <c r="AV96" s="315"/>
      <c r="AW96" s="315"/>
      <c r="AX96" s="315"/>
      <c r="AY96" s="315"/>
      <c r="AZ96" s="315"/>
      <c r="BA96" s="315"/>
    </row>
    <row r="97" spans="1:53" ht="78" customHeight="1" x14ac:dyDescent="0.3">
      <c r="AG97" s="658"/>
    </row>
    <row r="98" spans="1:53" ht="78" customHeight="1" x14ac:dyDescent="0.3">
      <c r="AG98" s="658"/>
      <c r="AH98" s="1771" t="s">
        <v>2242</v>
      </c>
      <c r="AI98" s="1771"/>
      <c r="AJ98" s="1771"/>
      <c r="AK98" s="1771"/>
      <c r="AL98" s="1771"/>
    </row>
    <row r="99" spans="1:53" ht="78" customHeight="1" x14ac:dyDescent="0.3">
      <c r="AG99" s="658"/>
      <c r="AH99" s="1771" t="s">
        <v>2242</v>
      </c>
      <c r="AI99" s="1771"/>
      <c r="AJ99" s="1771"/>
      <c r="AK99" s="1771"/>
      <c r="AL99" s="1771"/>
    </row>
    <row r="100" spans="1:53" ht="78" customHeight="1" x14ac:dyDescent="0.3">
      <c r="AG100" s="532"/>
      <c r="AH100" s="577"/>
    </row>
    <row r="101" spans="1:53" ht="27" customHeight="1" x14ac:dyDescent="0.3">
      <c r="A101" s="320"/>
      <c r="B101" s="364"/>
      <c r="C101" s="365"/>
      <c r="D101" s="871" t="s">
        <v>1266</v>
      </c>
      <c r="E101" s="327"/>
      <c r="F101" s="332"/>
      <c r="G101" s="660"/>
      <c r="H101" s="660"/>
      <c r="I101" s="332"/>
      <c r="J101" s="328"/>
      <c r="K101" s="524"/>
      <c r="L101" s="652"/>
      <c r="M101" s="624"/>
      <c r="N101" s="522"/>
      <c r="O101" s="527"/>
      <c r="P101" s="624"/>
      <c r="Q101" s="522"/>
      <c r="R101" s="527"/>
      <c r="S101" s="624"/>
      <c r="T101" s="522"/>
      <c r="U101" s="523"/>
      <c r="V101" s="624"/>
      <c r="W101" s="522"/>
      <c r="X101" s="523"/>
      <c r="Y101" s="624"/>
      <c r="Z101" s="522"/>
      <c r="AA101" s="523"/>
      <c r="AB101" s="521"/>
      <c r="AC101" s="642"/>
      <c r="AD101" s="527"/>
      <c r="AE101" s="530"/>
      <c r="AF101" s="531"/>
      <c r="AG101" s="532"/>
    </row>
    <row r="103" spans="1:53" s="578" customFormat="1" ht="33.75" customHeight="1" x14ac:dyDescent="0.25">
      <c r="A103" s="783"/>
      <c r="B103" s="268"/>
      <c r="C103" s="269"/>
      <c r="D103" s="991" t="s">
        <v>877</v>
      </c>
      <c r="E103" s="271"/>
      <c r="F103" s="612"/>
      <c r="G103" s="612"/>
      <c r="H103" s="612"/>
      <c r="I103" s="612"/>
      <c r="J103" s="645"/>
      <c r="K103" s="273"/>
      <c r="L103" s="272"/>
      <c r="M103" s="645"/>
      <c r="N103" s="273"/>
      <c r="O103" s="272"/>
      <c r="P103" s="645"/>
      <c r="Q103" s="273"/>
      <c r="R103" s="274"/>
      <c r="S103" s="645"/>
      <c r="T103" s="616"/>
      <c r="U103" s="617"/>
      <c r="V103" s="645"/>
      <c r="W103" s="616"/>
      <c r="X103" s="617"/>
      <c r="Y103" s="645"/>
      <c r="Z103" s="616"/>
      <c r="AA103" s="617"/>
      <c r="AB103" s="645"/>
      <c r="AC103" s="617"/>
      <c r="AD103" s="617"/>
      <c r="AE103" s="618"/>
      <c r="AF103" s="540"/>
      <c r="AG103" s="646"/>
      <c r="AL103" s="790"/>
      <c r="AM103" s="315"/>
      <c r="AN103" s="398"/>
      <c r="AO103" s="315"/>
      <c r="AP103" s="315"/>
      <c r="AQ103" s="315"/>
      <c r="AR103" s="315"/>
      <c r="AS103" s="315"/>
      <c r="AT103" s="315"/>
      <c r="AU103" s="315"/>
      <c r="AV103" s="315"/>
      <c r="AW103" s="315"/>
      <c r="AX103" s="315"/>
      <c r="AY103" s="315"/>
      <c r="AZ103" s="315"/>
      <c r="BA103" s="315"/>
    </row>
    <row r="106" spans="1:53" ht="33.75" customHeight="1" x14ac:dyDescent="0.3">
      <c r="A106" s="253"/>
      <c r="B106" s="295"/>
      <c r="C106" s="296"/>
      <c r="D106" s="871" t="s">
        <v>849</v>
      </c>
      <c r="E106" s="327"/>
      <c r="F106" s="332"/>
      <c r="G106" s="660"/>
      <c r="H106" s="660"/>
      <c r="I106" s="332"/>
      <c r="J106" s="328"/>
      <c r="K106" s="524"/>
      <c r="L106" s="652"/>
      <c r="M106" s="328"/>
      <c r="N106" s="524"/>
      <c r="O106" s="525"/>
      <c r="P106" s="328"/>
      <c r="Q106" s="524"/>
      <c r="R106" s="525"/>
      <c r="S106" s="328"/>
      <c r="T106" s="524"/>
      <c r="U106" s="652"/>
      <c r="V106" s="328"/>
      <c r="W106" s="524"/>
      <c r="X106" s="652"/>
      <c r="Y106" s="328"/>
      <c r="Z106" s="524"/>
      <c r="AA106" s="652"/>
      <c r="AB106" s="526"/>
      <c r="AC106" s="713"/>
      <c r="AD106" s="525"/>
      <c r="AE106" s="590"/>
      <c r="AF106" s="630"/>
      <c r="AG106" s="532"/>
    </row>
    <row r="109" spans="1:53" s="309" customFormat="1" ht="25.5" customHeight="1" x14ac:dyDescent="0.3">
      <c r="A109" s="279"/>
      <c r="B109" s="297"/>
      <c r="C109" s="298"/>
      <c r="D109" s="543" t="s">
        <v>878</v>
      </c>
      <c r="E109" s="292"/>
      <c r="F109" s="331"/>
      <c r="G109" s="331"/>
      <c r="H109" s="331"/>
      <c r="I109" s="331"/>
      <c r="J109" s="324"/>
      <c r="K109" s="301"/>
      <c r="L109" s="276"/>
      <c r="M109" s="324"/>
      <c r="N109" s="301"/>
      <c r="O109" s="276"/>
      <c r="P109" s="324"/>
      <c r="Q109" s="301"/>
      <c r="R109" s="302"/>
      <c r="S109" s="720"/>
      <c r="T109" s="302"/>
      <c r="U109" s="302"/>
      <c r="V109" s="720"/>
      <c r="W109" s="302"/>
      <c r="X109" s="302"/>
      <c r="Y109" s="720"/>
      <c r="Z109" s="302"/>
      <c r="AA109" s="302"/>
      <c r="AB109" s="720"/>
      <c r="AC109" s="640"/>
      <c r="AD109" s="639"/>
      <c r="AE109" s="711"/>
      <c r="AF109" s="574"/>
      <c r="AG109" s="609"/>
      <c r="AH109" s="367"/>
      <c r="AI109" s="315"/>
      <c r="AJ109" s="315"/>
      <c r="AK109" s="315"/>
      <c r="AL109" s="315"/>
      <c r="AM109" s="315"/>
      <c r="AN109" s="315"/>
      <c r="AO109" s="315"/>
      <c r="AP109" s="315"/>
      <c r="AQ109" s="315"/>
      <c r="AR109" s="315"/>
      <c r="AS109" s="315"/>
      <c r="AT109" s="315"/>
      <c r="AU109" s="315"/>
      <c r="AV109" s="315"/>
      <c r="AW109" s="315"/>
      <c r="AX109" s="315"/>
      <c r="AY109" s="315"/>
      <c r="AZ109" s="315"/>
      <c r="BA109" s="315"/>
    </row>
    <row r="110" spans="1:53" s="309" customFormat="1" ht="33" customHeight="1" x14ac:dyDescent="0.3">
      <c r="A110" s="279"/>
      <c r="B110" s="297"/>
      <c r="C110" s="298"/>
      <c r="D110" s="592" t="s">
        <v>848</v>
      </c>
      <c r="E110" s="291"/>
      <c r="F110" s="333"/>
      <c r="G110" s="654"/>
      <c r="H110" s="654"/>
      <c r="I110" s="706"/>
      <c r="J110" s="324"/>
      <c r="K110" s="301"/>
      <c r="L110" s="276"/>
      <c r="M110" s="622"/>
      <c r="N110" s="301"/>
      <c r="O110" s="639"/>
      <c r="P110" s="622"/>
      <c r="Q110" s="301"/>
      <c r="R110" s="639"/>
      <c r="S110" s="324"/>
      <c r="T110" s="487"/>
      <c r="U110" s="1251"/>
      <c r="V110" s="324"/>
      <c r="W110" s="487"/>
      <c r="X110" s="1251"/>
      <c r="Y110" s="324"/>
      <c r="Z110" s="487"/>
      <c r="AA110" s="1251"/>
      <c r="AB110" s="324"/>
      <c r="AC110" s="1251"/>
      <c r="AD110" s="1251"/>
      <c r="AE110" s="486"/>
      <c r="AF110" s="540"/>
      <c r="AG110" s="609"/>
      <c r="AH110" s="367"/>
      <c r="AI110" s="315"/>
      <c r="AJ110" s="315"/>
      <c r="AK110" s="315"/>
      <c r="AL110" s="315"/>
      <c r="AM110" s="315"/>
      <c r="AN110" s="315"/>
      <c r="AO110" s="315"/>
      <c r="AP110" s="315"/>
      <c r="AQ110" s="315"/>
      <c r="AR110" s="315"/>
      <c r="AS110" s="315"/>
      <c r="AT110" s="315"/>
      <c r="AU110" s="315"/>
      <c r="AV110" s="315"/>
      <c r="AW110" s="315"/>
      <c r="AX110" s="315"/>
      <c r="AY110" s="315"/>
      <c r="AZ110" s="315"/>
      <c r="BA110" s="315"/>
    </row>
    <row r="115" spans="1:54" s="1361" customFormat="1" ht="30" customHeight="1" x14ac:dyDescent="0.25">
      <c r="A115" s="1346" t="s">
        <v>2631</v>
      </c>
      <c r="BB115" s="1362"/>
    </row>
    <row r="117" spans="1:54" s="626" customFormat="1" ht="26.25" customHeight="1" x14ac:dyDescent="0.25">
      <c r="A117" s="320"/>
      <c r="B117" s="364"/>
      <c r="C117" s="365"/>
      <c r="D117" s="1240" t="s">
        <v>881</v>
      </c>
      <c r="E117" s="307"/>
      <c r="F117" s="623"/>
      <c r="G117" s="623"/>
      <c r="H117" s="623"/>
      <c r="I117" s="623"/>
      <c r="J117" s="624"/>
      <c r="K117" s="522"/>
      <c r="L117" s="523"/>
      <c r="M117" s="624"/>
      <c r="N117" s="522"/>
      <c r="O117" s="523"/>
      <c r="P117" s="624"/>
      <c r="Q117" s="522"/>
      <c r="R117" s="648"/>
      <c r="S117" s="801"/>
      <c r="T117" s="648"/>
      <c r="U117" s="648"/>
      <c r="V117" s="801"/>
      <c r="W117" s="648"/>
      <c r="X117" s="648"/>
      <c r="Y117" s="801"/>
      <c r="Z117" s="648"/>
      <c r="AA117" s="648"/>
      <c r="AB117" s="801"/>
      <c r="AC117" s="648"/>
      <c r="AD117" s="648"/>
      <c r="AE117" s="712"/>
      <c r="AF117" s="627"/>
      <c r="AG117" s="644"/>
      <c r="AH117" s="577"/>
      <c r="AI117" s="315"/>
      <c r="AJ117" s="315"/>
      <c r="AK117" s="315"/>
      <c r="AL117" s="315"/>
      <c r="AM117" s="315"/>
      <c r="AN117" s="315"/>
      <c r="AO117" s="315"/>
      <c r="AP117" s="315"/>
      <c r="AQ117" s="315"/>
      <c r="AR117" s="315"/>
      <c r="AS117" s="315"/>
      <c r="AT117" s="315"/>
      <c r="AU117" s="315"/>
      <c r="AV117" s="315"/>
      <c r="AW117" s="315"/>
      <c r="AX117" s="315"/>
      <c r="AY117" s="315"/>
      <c r="AZ117" s="315"/>
      <c r="BA117" s="315"/>
    </row>
    <row r="119" spans="1:54" s="1361" customFormat="1" ht="35.25" customHeight="1" x14ac:dyDescent="0.25">
      <c r="A119" s="1346" t="s">
        <v>2628</v>
      </c>
      <c r="BB119" s="1362"/>
    </row>
    <row r="126" spans="1:54" ht="33" customHeight="1" x14ac:dyDescent="0.3">
      <c r="A126" s="279"/>
      <c r="B126" s="664"/>
      <c r="C126" s="298"/>
      <c r="D126" s="543" t="s">
        <v>904</v>
      </c>
      <c r="E126" s="304"/>
      <c r="F126" s="333"/>
      <c r="G126" s="742"/>
      <c r="H126" s="742"/>
      <c r="I126" s="657"/>
      <c r="J126" s="324"/>
      <c r="K126" s="301"/>
      <c r="L126" s="276"/>
      <c r="M126" s="324"/>
      <c r="N126" s="301"/>
      <c r="O126" s="639"/>
      <c r="P126" s="324"/>
      <c r="Q126" s="640"/>
      <c r="R126" s="639"/>
      <c r="S126" s="324"/>
      <c r="T126" s="301"/>
      <c r="U126" s="276"/>
      <c r="V126" s="324"/>
      <c r="W126" s="301"/>
      <c r="X126" s="276"/>
      <c r="Y126" s="324"/>
      <c r="Z126" s="301"/>
      <c r="AA126" s="276"/>
      <c r="AB126" s="622"/>
      <c r="AC126" s="640"/>
      <c r="AD126" s="639"/>
      <c r="AE126" s="722"/>
      <c r="AF126" s="723"/>
      <c r="AG126" s="1259"/>
    </row>
    <row r="127" spans="1:54" ht="33" customHeight="1" x14ac:dyDescent="0.3">
      <c r="A127" s="279"/>
      <c r="B127" s="664"/>
      <c r="C127" s="298"/>
      <c r="D127" s="543" t="s">
        <v>1435</v>
      </c>
      <c r="E127" s="304"/>
      <c r="F127" s="333"/>
      <c r="G127" s="742"/>
      <c r="H127" s="742"/>
      <c r="I127" s="657"/>
      <c r="J127" s="324"/>
      <c r="K127" s="301"/>
      <c r="L127" s="276"/>
      <c r="M127" s="324"/>
      <c r="N127" s="301"/>
      <c r="O127" s="639"/>
      <c r="P127" s="324"/>
      <c r="Q127" s="640"/>
      <c r="R127" s="639"/>
      <c r="S127" s="324"/>
      <c r="T127" s="301"/>
      <c r="U127" s="276"/>
      <c r="V127" s="324"/>
      <c r="W127" s="301"/>
      <c r="X127" s="276"/>
      <c r="Y127" s="324"/>
      <c r="Z127" s="301"/>
      <c r="AA127" s="276"/>
      <c r="AB127" s="622"/>
      <c r="AC127" s="640"/>
      <c r="AD127" s="639"/>
      <c r="AE127" s="722"/>
      <c r="AF127" s="723"/>
      <c r="AG127" s="1259"/>
    </row>
    <row r="130" spans="1:53" s="309" customFormat="1" ht="30.75" customHeight="1" x14ac:dyDescent="0.3">
      <c r="A130" s="279"/>
      <c r="B130" s="297"/>
      <c r="C130" s="298"/>
      <c r="D130" s="1167" t="s">
        <v>1569</v>
      </c>
      <c r="E130" s="335"/>
      <c r="F130" s="637"/>
      <c r="G130" s="743"/>
      <c r="H130" s="743"/>
      <c r="I130" s="727"/>
      <c r="J130" s="708"/>
      <c r="K130" s="301"/>
      <c r="L130" s="276"/>
      <c r="M130" s="708"/>
      <c r="N130" s="301"/>
      <c r="O130" s="639"/>
      <c r="P130" s="708"/>
      <c r="Q130" s="640"/>
      <c r="R130" s="639"/>
      <c r="S130" s="624"/>
      <c r="T130" s="528"/>
      <c r="U130" s="529"/>
      <c r="V130" s="624"/>
      <c r="W130" s="528"/>
      <c r="X130" s="529"/>
      <c r="Y130" s="624"/>
      <c r="Z130" s="528"/>
      <c r="AA130" s="529"/>
      <c r="AB130" s="622"/>
      <c r="AC130" s="529"/>
      <c r="AD130" s="529"/>
      <c r="AE130" s="530"/>
      <c r="AF130" s="540"/>
      <c r="AG130" s="659"/>
      <c r="AH130" s="367"/>
      <c r="AI130" s="315"/>
      <c r="AJ130" s="315"/>
      <c r="AK130" s="315"/>
      <c r="AL130" s="315"/>
      <c r="AM130" s="315"/>
      <c r="AN130" s="315"/>
      <c r="AO130" s="315"/>
      <c r="AP130" s="315"/>
      <c r="AQ130" s="315"/>
      <c r="AR130" s="315"/>
      <c r="AS130" s="315"/>
      <c r="AT130" s="315"/>
      <c r="AU130" s="315"/>
      <c r="AV130" s="315"/>
      <c r="AW130" s="315"/>
      <c r="AX130" s="315"/>
      <c r="AY130" s="315"/>
      <c r="AZ130" s="315"/>
      <c r="BA130" s="315"/>
    </row>
    <row r="132" spans="1:53" s="309" customFormat="1" ht="26.25" customHeight="1" x14ac:dyDescent="0.3">
      <c r="A132" s="279"/>
      <c r="B132" s="297"/>
      <c r="C132" s="298"/>
      <c r="D132" s="543" t="s">
        <v>926</v>
      </c>
      <c r="E132" s="292"/>
      <c r="F132" s="331"/>
      <c r="G132" s="331"/>
      <c r="H132" s="331"/>
      <c r="I132" s="331"/>
      <c r="J132" s="324"/>
      <c r="K132" s="301"/>
      <c r="L132" s="276"/>
      <c r="M132" s="324"/>
      <c r="N132" s="301"/>
      <c r="O132" s="276"/>
      <c r="P132" s="324"/>
      <c r="Q132" s="301"/>
      <c r="R132" s="302"/>
      <c r="S132" s="720"/>
      <c r="T132" s="302"/>
      <c r="U132" s="302"/>
      <c r="V132" s="720"/>
      <c r="W132" s="302"/>
      <c r="X132" s="302"/>
      <c r="Y132" s="720"/>
      <c r="Z132" s="302"/>
      <c r="AA132" s="302"/>
      <c r="AB132" s="720"/>
      <c r="AC132" s="640"/>
      <c r="AD132" s="639"/>
      <c r="AE132" s="711"/>
      <c r="AF132" s="574"/>
      <c r="AG132" s="659"/>
      <c r="AH132" s="367"/>
      <c r="AI132" s="315"/>
      <c r="AJ132" s="315"/>
      <c r="AK132" s="315"/>
      <c r="AL132" s="315"/>
      <c r="AM132" s="315"/>
      <c r="AN132" s="315"/>
      <c r="AO132" s="315"/>
      <c r="AP132" s="315"/>
      <c r="AQ132" s="315"/>
      <c r="AR132" s="315"/>
      <c r="AS132" s="315"/>
      <c r="AT132" s="315"/>
      <c r="AU132" s="315"/>
      <c r="AV132" s="315"/>
      <c r="AW132" s="315"/>
      <c r="AX132" s="315"/>
      <c r="AY132" s="315"/>
      <c r="AZ132" s="315"/>
      <c r="BA132" s="315"/>
    </row>
    <row r="135" spans="1:53" s="309" customFormat="1" ht="19.5" customHeight="1" x14ac:dyDescent="0.3">
      <c r="A135" s="279"/>
      <c r="B135" s="297"/>
      <c r="C135" s="298"/>
      <c r="D135" s="543" t="s">
        <v>888</v>
      </c>
      <c r="E135" s="292"/>
      <c r="F135" s="331"/>
      <c r="G135" s="331"/>
      <c r="H135" s="331"/>
      <c r="I135" s="331"/>
      <c r="J135" s="324"/>
      <c r="K135" s="301"/>
      <c r="L135" s="276"/>
      <c r="M135" s="324"/>
      <c r="N135" s="301"/>
      <c r="O135" s="276"/>
      <c r="P135" s="324"/>
      <c r="Q135" s="301"/>
      <c r="R135" s="302"/>
      <c r="S135" s="720"/>
      <c r="T135" s="302"/>
      <c r="U135" s="302"/>
      <c r="V135" s="720"/>
      <c r="W135" s="302"/>
      <c r="X135" s="302"/>
      <c r="Y135" s="720"/>
      <c r="Z135" s="302"/>
      <c r="AA135" s="302"/>
      <c r="AB135" s="720"/>
      <c r="AC135" s="640"/>
      <c r="AD135" s="639"/>
      <c r="AE135" s="711"/>
      <c r="AF135" s="574"/>
      <c r="AG135" s="609"/>
      <c r="AH135" s="367"/>
      <c r="AI135" s="315"/>
      <c r="AJ135" s="315"/>
      <c r="AK135" s="315"/>
      <c r="AL135" s="315"/>
      <c r="AM135" s="315"/>
      <c r="AN135" s="315"/>
      <c r="AO135" s="315"/>
      <c r="AP135" s="315"/>
      <c r="AQ135" s="315"/>
      <c r="AR135" s="315"/>
      <c r="AS135" s="315"/>
      <c r="AT135" s="315"/>
      <c r="AU135" s="315"/>
      <c r="AV135" s="315"/>
      <c r="AW135" s="315"/>
      <c r="AX135" s="315"/>
      <c r="AY135" s="315"/>
      <c r="AZ135" s="315"/>
      <c r="BA135" s="315"/>
    </row>
    <row r="144" spans="1:53" s="309" customFormat="1" ht="24.75" customHeight="1" x14ac:dyDescent="0.25">
      <c r="A144" s="279"/>
      <c r="B144" s="297"/>
      <c r="C144" s="298"/>
      <c r="D144" s="543" t="s">
        <v>851</v>
      </c>
      <c r="E144" s="291"/>
      <c r="F144" s="331"/>
      <c r="G144" s="331"/>
      <c r="H144" s="331"/>
      <c r="I144" s="331"/>
      <c r="J144" s="324"/>
      <c r="K144" s="301"/>
      <c r="L144" s="276"/>
      <c r="M144" s="324"/>
      <c r="N144" s="301"/>
      <c r="O144" s="276"/>
      <c r="P144" s="324"/>
      <c r="Q144" s="301"/>
      <c r="R144" s="276"/>
      <c r="S144" s="720"/>
      <c r="T144" s="302"/>
      <c r="U144" s="302"/>
      <c r="V144" s="720"/>
      <c r="W144" s="302"/>
      <c r="X144" s="302"/>
      <c r="Y144" s="720"/>
      <c r="Z144" s="302"/>
      <c r="AA144" s="302"/>
      <c r="AB144" s="720"/>
      <c r="AC144" s="302"/>
      <c r="AD144" s="302"/>
      <c r="AE144" s="720"/>
      <c r="AF144" s="635"/>
      <c r="AG144" s="308"/>
      <c r="AH144" s="367"/>
      <c r="AI144" s="315"/>
      <c r="AJ144" s="315"/>
      <c r="AK144" s="315"/>
      <c r="AL144" s="315"/>
      <c r="AM144" s="315"/>
      <c r="AN144" s="315"/>
      <c r="AO144" s="315"/>
      <c r="AP144" s="315"/>
      <c r="AQ144" s="315"/>
      <c r="AR144" s="315"/>
      <c r="AS144" s="315"/>
      <c r="AT144" s="315"/>
      <c r="AU144" s="315"/>
      <c r="AV144" s="315"/>
      <c r="AW144" s="315"/>
      <c r="AX144" s="315"/>
      <c r="AY144" s="315"/>
      <c r="AZ144" s="315"/>
      <c r="BA144" s="315"/>
    </row>
    <row r="147" spans="1:54" s="309" customFormat="1" ht="27.75" customHeight="1" x14ac:dyDescent="0.25">
      <c r="A147" s="279"/>
      <c r="B147" s="297"/>
      <c r="C147" s="298"/>
      <c r="D147" s="543" t="s">
        <v>856</v>
      </c>
      <c r="E147" s="291"/>
      <c r="F147" s="331"/>
      <c r="G147" s="331"/>
      <c r="H147" s="331"/>
      <c r="I147" s="331"/>
      <c r="J147" s="324"/>
      <c r="K147" s="301"/>
      <c r="L147" s="276"/>
      <c r="M147" s="324"/>
      <c r="N147" s="301"/>
      <c r="O147" s="276"/>
      <c r="P147" s="324"/>
      <c r="Q147" s="301"/>
      <c r="R147" s="276"/>
      <c r="S147" s="720"/>
      <c r="T147" s="302"/>
      <c r="U147" s="302"/>
      <c r="V147" s="720"/>
      <c r="W147" s="302"/>
      <c r="X147" s="302"/>
      <c r="Y147" s="720"/>
      <c r="Z147" s="302"/>
      <c r="AA147" s="302"/>
      <c r="AB147" s="720"/>
      <c r="AC147" s="302"/>
      <c r="AD147" s="302"/>
      <c r="AE147" s="720"/>
      <c r="AF147" s="635"/>
      <c r="AG147" s="308"/>
      <c r="AH147" s="367"/>
      <c r="AI147" s="315"/>
      <c r="AJ147" s="315"/>
      <c r="AK147" s="315"/>
      <c r="AL147" s="315"/>
      <c r="AM147" s="315"/>
      <c r="AN147" s="315"/>
      <c r="AO147" s="315"/>
      <c r="AP147" s="315"/>
      <c r="AQ147" s="315"/>
      <c r="AR147" s="315"/>
      <c r="AS147" s="315"/>
      <c r="AT147" s="315"/>
      <c r="AU147" s="315"/>
      <c r="AV147" s="315"/>
      <c r="AW147" s="315"/>
      <c r="AX147" s="315"/>
      <c r="AY147" s="315"/>
      <c r="AZ147" s="315"/>
      <c r="BA147" s="315"/>
    </row>
    <row r="150" spans="1:54" hidden="1" x14ac:dyDescent="0.3"/>
    <row r="151" spans="1:54" hidden="1" x14ac:dyDescent="0.3"/>
    <row r="152" spans="1:54" hidden="1" x14ac:dyDescent="0.3"/>
    <row r="153" spans="1:54" hidden="1" x14ac:dyDescent="0.3"/>
    <row r="154" spans="1:54" hidden="1" x14ac:dyDescent="0.3">
      <c r="AF154" s="721"/>
      <c r="AH154" s="577"/>
    </row>
    <row r="155" spans="1:54" s="1371" customFormat="1" ht="24" customHeight="1" x14ac:dyDescent="0.3">
      <c r="A155" s="1370" t="s">
        <v>2613</v>
      </c>
      <c r="BB155" s="1372"/>
    </row>
    <row r="157" spans="1:54" ht="25.5" customHeight="1" x14ac:dyDescent="0.25">
      <c r="A157" s="783"/>
      <c r="B157" s="787"/>
      <c r="C157" s="787"/>
      <c r="D157" s="1170" t="s">
        <v>911</v>
      </c>
      <c r="E157" s="271"/>
      <c r="F157" s="788"/>
      <c r="G157" s="742"/>
      <c r="H157" s="742"/>
      <c r="I157" s="788"/>
      <c r="J157" s="645"/>
      <c r="K157" s="273"/>
      <c r="L157" s="272"/>
      <c r="M157" s="645"/>
      <c r="N157" s="273"/>
      <c r="O157" s="710"/>
      <c r="P157" s="645"/>
      <c r="Q157" s="616"/>
      <c r="R157" s="710"/>
      <c r="S157" s="645"/>
      <c r="T157" s="616"/>
      <c r="U157" s="617"/>
      <c r="V157" s="645"/>
      <c r="W157" s="616"/>
      <c r="X157" s="617"/>
      <c r="Y157" s="645"/>
      <c r="Z157" s="616"/>
      <c r="AA157" s="617"/>
      <c r="AB157" s="645"/>
      <c r="AC157" s="273"/>
      <c r="AD157" s="272"/>
      <c r="AE157" s="618"/>
      <c r="AF157" s="782"/>
      <c r="AG157" s="725"/>
      <c r="AH157" s="398"/>
    </row>
    <row r="160" spans="1:54" s="1361" customFormat="1" ht="26.25" customHeight="1" x14ac:dyDescent="0.25">
      <c r="A160" s="1373" t="s">
        <v>2629</v>
      </c>
    </row>
    <row r="165" spans="1:53" s="578" customFormat="1" ht="33" customHeight="1" x14ac:dyDescent="0.3">
      <c r="A165" s="783"/>
      <c r="B165" s="268"/>
      <c r="C165" s="269"/>
      <c r="D165" s="991" t="s">
        <v>923</v>
      </c>
      <c r="E165" s="257"/>
      <c r="F165" s="788"/>
      <c r="G165" s="742"/>
      <c r="H165" s="742"/>
      <c r="I165" s="788"/>
      <c r="J165" s="270"/>
      <c r="K165" s="273"/>
      <c r="L165" s="272"/>
      <c r="M165" s="270"/>
      <c r="N165" s="273"/>
      <c r="O165" s="710"/>
      <c r="P165" s="270"/>
      <c r="Q165" s="616"/>
      <c r="R165" s="710"/>
      <c r="S165" s="645"/>
      <c r="T165" s="616"/>
      <c r="U165" s="617"/>
      <c r="V165" s="645"/>
      <c r="W165" s="616"/>
      <c r="X165" s="617"/>
      <c r="Y165" s="645"/>
      <c r="Z165" s="616"/>
      <c r="AA165" s="617"/>
      <c r="AB165" s="792"/>
      <c r="AC165" s="617"/>
      <c r="AD165" s="617"/>
      <c r="AE165" s="618"/>
      <c r="AF165" s="782"/>
      <c r="AG165" s="877"/>
      <c r="AH165" s="398"/>
      <c r="AI165" s="315"/>
      <c r="AJ165" s="315"/>
      <c r="AK165" s="315"/>
      <c r="AL165" s="934"/>
      <c r="AM165" s="315"/>
      <c r="AN165" s="315"/>
      <c r="AO165" s="315"/>
      <c r="AP165" s="315"/>
      <c r="AQ165" s="315"/>
      <c r="AR165" s="315"/>
      <c r="AS165" s="315"/>
      <c r="AT165" s="315"/>
      <c r="AU165" s="315"/>
      <c r="AV165" s="315"/>
      <c r="AW165" s="315"/>
      <c r="AX165" s="315"/>
      <c r="AY165" s="315"/>
      <c r="AZ165" s="315"/>
      <c r="BA165" s="315"/>
    </row>
    <row r="167" spans="1:53" s="578" customFormat="1" ht="25.5" customHeight="1" x14ac:dyDescent="0.3">
      <c r="A167" s="783"/>
      <c r="B167" s="275"/>
      <c r="C167" s="269"/>
      <c r="D167" s="991" t="s">
        <v>854</v>
      </c>
      <c r="E167" s="240"/>
      <c r="F167" s="612"/>
      <c r="G167" s="612"/>
      <c r="H167" s="612"/>
      <c r="I167" s="612"/>
      <c r="J167" s="645"/>
      <c r="K167" s="273"/>
      <c r="L167" s="272"/>
      <c r="M167" s="645"/>
      <c r="N167" s="273"/>
      <c r="O167" s="272"/>
      <c r="P167" s="645"/>
      <c r="Q167" s="273"/>
      <c r="R167" s="272"/>
      <c r="S167" s="645"/>
      <c r="T167" s="668"/>
      <c r="U167" s="668"/>
      <c r="V167" s="784"/>
      <c r="W167" s="668"/>
      <c r="X167" s="668"/>
      <c r="Y167" s="784"/>
      <c r="Z167" s="668"/>
      <c r="AA167" s="668"/>
      <c r="AB167" s="784"/>
      <c r="AC167" s="793"/>
      <c r="AD167" s="710"/>
      <c r="AE167" s="794"/>
      <c r="AF167" s="707"/>
      <c r="AG167" s="658"/>
      <c r="AH167" s="398"/>
      <c r="AI167" s="315"/>
      <c r="AJ167" s="315"/>
      <c r="AK167" s="315"/>
      <c r="AL167" s="315"/>
      <c r="AM167" s="315"/>
      <c r="AN167" s="315"/>
      <c r="AO167" s="315"/>
      <c r="AP167" s="315"/>
      <c r="AQ167" s="315"/>
      <c r="AR167" s="315"/>
      <c r="AS167" s="315"/>
      <c r="AT167" s="315"/>
      <c r="AU167" s="315"/>
      <c r="AV167" s="315"/>
      <c r="AW167" s="315"/>
      <c r="AX167" s="315"/>
      <c r="AY167" s="315"/>
      <c r="AZ167" s="315"/>
      <c r="BA167" s="315"/>
    </row>
    <row r="175" spans="1:53" hidden="1" x14ac:dyDescent="0.3"/>
    <row r="176" spans="1:53" hidden="1" x14ac:dyDescent="0.3"/>
    <row r="177" spans="1:54" hidden="1" x14ac:dyDescent="0.3"/>
    <row r="178" spans="1:54" hidden="1" x14ac:dyDescent="0.3"/>
    <row r="179" spans="1:54" hidden="1" x14ac:dyDescent="0.3"/>
    <row r="180" spans="1:54" hidden="1" x14ac:dyDescent="0.3"/>
    <row r="181" spans="1:54" s="309" customFormat="1" ht="23.25" customHeight="1" x14ac:dyDescent="0.25">
      <c r="A181" s="279"/>
      <c r="B181" s="297"/>
      <c r="C181" s="298"/>
      <c r="D181" s="543" t="s">
        <v>1183</v>
      </c>
      <c r="E181" s="291"/>
      <c r="F181" s="662"/>
      <c r="G181" s="331"/>
      <c r="H181" s="331"/>
      <c r="I181" s="662"/>
      <c r="J181" s="622"/>
      <c r="K181" s="640"/>
      <c r="L181" s="639"/>
      <c r="M181" s="622"/>
      <c r="N181" s="640"/>
      <c r="O181" s="639"/>
      <c r="P181" s="622"/>
      <c r="Q181" s="640"/>
      <c r="R181" s="663"/>
      <c r="S181" s="729"/>
      <c r="T181" s="663"/>
      <c r="U181" s="663"/>
      <c r="V181" s="729"/>
      <c r="W181" s="663"/>
      <c r="X181" s="663"/>
      <c r="Y181" s="729"/>
      <c r="Z181" s="663"/>
      <c r="AA181" s="663"/>
      <c r="AB181" s="729"/>
      <c r="AC181" s="663"/>
      <c r="AD181" s="663"/>
      <c r="AE181" s="711"/>
      <c r="AF181" s="574"/>
      <c r="AG181" s="631"/>
      <c r="AH181" s="367"/>
      <c r="AI181" s="315"/>
      <c r="AJ181" s="315"/>
      <c r="AK181" s="315"/>
      <c r="AL181" s="315"/>
      <c r="AM181" s="315"/>
      <c r="AN181" s="315"/>
      <c r="AO181" s="315"/>
      <c r="AP181" s="315"/>
      <c r="AQ181" s="315"/>
      <c r="AR181" s="315"/>
      <c r="AS181" s="315"/>
      <c r="AT181" s="315"/>
      <c r="AU181" s="315"/>
      <c r="AV181" s="315"/>
      <c r="AW181" s="315"/>
      <c r="AX181" s="315"/>
      <c r="AY181" s="315"/>
      <c r="AZ181" s="315"/>
      <c r="BA181" s="315"/>
    </row>
    <row r="188" spans="1:54" s="309" customFormat="1" ht="20.25" customHeight="1" x14ac:dyDescent="0.25">
      <c r="A188" s="279"/>
      <c r="B188" s="297"/>
      <c r="C188" s="298"/>
      <c r="D188" s="543" t="s">
        <v>1570</v>
      </c>
      <c r="E188" s="300"/>
      <c r="F188" s="333"/>
      <c r="G188" s="654"/>
      <c r="H188" s="334"/>
      <c r="I188" s="333"/>
      <c r="J188" s="622"/>
      <c r="K188" s="301"/>
      <c r="L188" s="276"/>
      <c r="M188" s="622"/>
      <c r="N188" s="301"/>
      <c r="O188" s="639"/>
      <c r="P188" s="622"/>
      <c r="Q188" s="640"/>
      <c r="R188" s="639"/>
      <c r="S188" s="622"/>
      <c r="T188" s="301"/>
      <c r="U188" s="276"/>
      <c r="V188" s="622"/>
      <c r="W188" s="301"/>
      <c r="X188" s="276"/>
      <c r="Y188" s="622"/>
      <c r="Z188" s="301"/>
      <c r="AA188" s="276"/>
      <c r="AB188" s="324"/>
      <c r="AC188" s="640"/>
      <c r="AD188" s="639"/>
      <c r="AE188" s="711"/>
      <c r="AF188" s="574"/>
      <c r="AG188" s="631"/>
      <c r="AH188" s="367"/>
      <c r="AI188" s="315"/>
      <c r="AJ188" s="315"/>
      <c r="AK188" s="315"/>
      <c r="AL188" s="315"/>
      <c r="AM188" s="315"/>
      <c r="AN188" s="315"/>
      <c r="AO188" s="315"/>
      <c r="AP188" s="315"/>
      <c r="AQ188" s="315"/>
      <c r="AR188" s="315"/>
      <c r="AS188" s="315"/>
      <c r="AT188" s="315"/>
      <c r="AU188" s="315"/>
      <c r="AV188" s="315"/>
      <c r="AW188" s="315"/>
      <c r="AX188" s="315"/>
      <c r="AY188" s="315"/>
      <c r="AZ188" s="315"/>
      <c r="BA188" s="315"/>
    </row>
    <row r="190" spans="1:54" s="367" customFormat="1" ht="26.25" customHeight="1" x14ac:dyDescent="0.25">
      <c r="A190" s="870"/>
      <c r="B190" s="18"/>
      <c r="C190" s="44"/>
      <c r="D190" s="1233" t="s">
        <v>861</v>
      </c>
      <c r="E190" s="261"/>
      <c r="F190" s="553"/>
      <c r="G190" s="571"/>
      <c r="H190" s="552"/>
      <c r="I190" s="553"/>
      <c r="J190" s="563"/>
      <c r="K190" s="266"/>
      <c r="L190" s="252"/>
      <c r="M190" s="563"/>
      <c r="N190" s="266"/>
      <c r="O190" s="265"/>
      <c r="P190" s="563"/>
      <c r="Q190" s="570"/>
      <c r="R190" s="265"/>
      <c r="S190" s="563"/>
      <c r="T190" s="266"/>
      <c r="U190" s="252"/>
      <c r="V190" s="563"/>
      <c r="W190" s="266"/>
      <c r="X190" s="252"/>
      <c r="Y190" s="563"/>
      <c r="Z190" s="266"/>
      <c r="AA190" s="252"/>
      <c r="AB190" s="538"/>
      <c r="AC190" s="570"/>
      <c r="AD190" s="265"/>
      <c r="AE190" s="575"/>
      <c r="AF190" s="574"/>
      <c r="AG190" s="778"/>
      <c r="AI190" s="315"/>
      <c r="AJ190" s="315"/>
      <c r="AK190" s="315"/>
      <c r="AL190" s="315"/>
      <c r="AM190" s="315"/>
      <c r="AN190" s="315"/>
      <c r="AO190" s="315"/>
      <c r="AP190" s="315"/>
      <c r="AQ190" s="315"/>
      <c r="AR190" s="315"/>
      <c r="AS190" s="315"/>
      <c r="AT190" s="315"/>
      <c r="AU190" s="315"/>
      <c r="AV190" s="315"/>
      <c r="AW190" s="315"/>
      <c r="AX190" s="315"/>
      <c r="AY190" s="315"/>
      <c r="AZ190" s="315"/>
      <c r="BA190" s="315"/>
      <c r="BB190" s="413"/>
    </row>
    <row r="191" spans="1:54" ht="46.5" customHeight="1" x14ac:dyDescent="0.3">
      <c r="AG191" s="702"/>
      <c r="AH191" s="790" t="s">
        <v>2235</v>
      </c>
    </row>
    <row r="192" spans="1:54" ht="70.5" customHeight="1" x14ac:dyDescent="0.3">
      <c r="AG192" s="702"/>
    </row>
    <row r="193" spans="1:54" ht="78.75" customHeight="1" x14ac:dyDescent="0.3">
      <c r="AG193" s="702"/>
      <c r="AH193" s="1752" t="s">
        <v>2331</v>
      </c>
      <c r="AI193" s="1752"/>
      <c r="AJ193" s="1752"/>
      <c r="AK193" s="1752"/>
      <c r="AL193" s="1752"/>
    </row>
    <row r="194" spans="1:54" s="367" customFormat="1" ht="44.25" customHeight="1" x14ac:dyDescent="0.25">
      <c r="AG194" s="778"/>
      <c r="AH194" s="1752" t="s">
        <v>2331</v>
      </c>
      <c r="AI194" s="1752"/>
      <c r="AJ194" s="1752"/>
      <c r="AK194" s="1752"/>
      <c r="AL194" s="1752"/>
      <c r="AM194" s="315"/>
      <c r="AN194" s="315"/>
      <c r="AO194" s="315"/>
      <c r="AP194" s="315"/>
      <c r="AQ194" s="315"/>
      <c r="AR194" s="315"/>
      <c r="AS194" s="315"/>
      <c r="AT194" s="315"/>
      <c r="AU194" s="315"/>
      <c r="AV194" s="315"/>
      <c r="AW194" s="315"/>
      <c r="AX194" s="315"/>
      <c r="AY194" s="315"/>
      <c r="AZ194" s="315"/>
      <c r="BA194" s="315"/>
      <c r="BB194" s="413"/>
    </row>
    <row r="195" spans="1:54" ht="31.5" customHeight="1" x14ac:dyDescent="0.3">
      <c r="A195" s="1258"/>
      <c r="B195" s="295"/>
      <c r="C195" s="296"/>
      <c r="D195" s="1753" t="s">
        <v>2099</v>
      </c>
      <c r="E195" s="1870"/>
      <c r="F195" s="1870"/>
      <c r="G195" s="1870"/>
      <c r="H195" s="1870"/>
      <c r="I195" s="1870"/>
      <c r="J195" s="1870"/>
      <c r="K195" s="1870"/>
      <c r="L195" s="1870"/>
      <c r="M195" s="1870"/>
      <c r="N195" s="1870"/>
      <c r="O195" s="1870"/>
      <c r="P195" s="1870"/>
      <c r="Q195" s="1870"/>
      <c r="R195" s="1870"/>
      <c r="S195" s="1870"/>
      <c r="T195" s="1870"/>
      <c r="U195" s="1870"/>
      <c r="V195" s="1870"/>
      <c r="W195" s="1871"/>
      <c r="X195" s="290"/>
      <c r="Y195" s="556"/>
      <c r="Z195" s="1237"/>
      <c r="AA195" s="290"/>
      <c r="AB195" s="564"/>
      <c r="AC195" s="290"/>
      <c r="AD195" s="290"/>
      <c r="AE195" s="558"/>
      <c r="AF195" s="540"/>
      <c r="AG195" s="532"/>
    </row>
    <row r="199" spans="1:54" s="626" customFormat="1" ht="21.75" customHeight="1" x14ac:dyDescent="0.3">
      <c r="A199" s="320"/>
      <c r="B199" s="364"/>
      <c r="C199" s="365"/>
      <c r="D199" s="1240" t="s">
        <v>862</v>
      </c>
      <c r="E199" s="800"/>
      <c r="F199" s="623"/>
      <c r="G199" s="623"/>
      <c r="H199" s="623"/>
      <c r="I199" s="623"/>
      <c r="J199" s="624"/>
      <c r="K199" s="522"/>
      <c r="L199" s="523"/>
      <c r="M199" s="624"/>
      <c r="N199" s="522"/>
      <c r="O199" s="523"/>
      <c r="P199" s="624"/>
      <c r="Q199" s="522"/>
      <c r="R199" s="523"/>
      <c r="S199" s="801"/>
      <c r="T199" s="648"/>
      <c r="U199" s="648"/>
      <c r="V199" s="801"/>
      <c r="W199" s="648"/>
      <c r="X199" s="648"/>
      <c r="Y199" s="801"/>
      <c r="Z199" s="648"/>
      <c r="AA199" s="648"/>
      <c r="AB199" s="801"/>
      <c r="AC199" s="642"/>
      <c r="AD199" s="527"/>
      <c r="AE199" s="712"/>
      <c r="AF199" s="627"/>
      <c r="AG199" s="625"/>
      <c r="AH199" s="577"/>
      <c r="AI199" s="315"/>
      <c r="AJ199" s="315"/>
      <c r="AK199" s="315"/>
      <c r="AL199" s="315"/>
      <c r="AM199" s="315"/>
      <c r="AN199" s="315"/>
      <c r="AO199" s="315"/>
      <c r="AP199" s="315"/>
      <c r="AQ199" s="315"/>
      <c r="AR199" s="315"/>
      <c r="AS199" s="315"/>
      <c r="AT199" s="315"/>
      <c r="AU199" s="315"/>
      <c r="AV199" s="315"/>
      <c r="AW199" s="315"/>
      <c r="AX199" s="315"/>
      <c r="AY199" s="315"/>
      <c r="AZ199" s="315"/>
      <c r="BA199" s="315"/>
    </row>
    <row r="205" spans="1:54" ht="27.75" customHeight="1" x14ac:dyDescent="0.3">
      <c r="A205" s="253"/>
      <c r="B205" s="295"/>
      <c r="C205" s="296"/>
      <c r="D205" s="871" t="s">
        <v>1368</v>
      </c>
      <c r="E205" s="327"/>
      <c r="F205" s="332"/>
      <c r="G205" s="660"/>
      <c r="H205" s="660"/>
      <c r="I205" s="332"/>
      <c r="J205" s="328"/>
      <c r="K205" s="524"/>
      <c r="L205" s="652"/>
      <c r="M205" s="328"/>
      <c r="N205" s="524"/>
      <c r="O205" s="525"/>
      <c r="P205" s="328"/>
      <c r="Q205" s="524"/>
      <c r="R205" s="525"/>
      <c r="S205" s="328"/>
      <c r="T205" s="524"/>
      <c r="U205" s="652"/>
      <c r="V205" s="328"/>
      <c r="W205" s="524"/>
      <c r="X205" s="652"/>
      <c r="Y205" s="328"/>
      <c r="Z205" s="524"/>
      <c r="AA205" s="652"/>
      <c r="AB205" s="526"/>
      <c r="AC205" s="713"/>
      <c r="AD205" s="525"/>
      <c r="AE205" s="718"/>
      <c r="AF205" s="726"/>
      <c r="AG205" s="532"/>
    </row>
    <row r="207" spans="1:54" s="315" customFormat="1" ht="31.5" customHeight="1" x14ac:dyDescent="0.3">
      <c r="A207" s="253"/>
      <c r="B207" s="295"/>
      <c r="C207" s="296"/>
      <c r="D207" s="871" t="s">
        <v>931</v>
      </c>
      <c r="E207" s="651"/>
      <c r="F207" s="332"/>
      <c r="G207" s="660"/>
      <c r="H207" s="660"/>
      <c r="I207" s="660"/>
      <c r="J207" s="328"/>
      <c r="K207" s="524"/>
      <c r="L207" s="652"/>
      <c r="M207" s="328"/>
      <c r="N207" s="524"/>
      <c r="O207" s="525"/>
      <c r="P207" s="328"/>
      <c r="Q207" s="591"/>
      <c r="R207" s="525"/>
      <c r="S207" s="328"/>
      <c r="T207" s="591"/>
      <c r="U207" s="587"/>
      <c r="V207" s="328"/>
      <c r="W207" s="591"/>
      <c r="X207" s="587"/>
      <c r="Y207" s="328"/>
      <c r="Z207" s="591"/>
      <c r="AA207" s="587"/>
      <c r="AB207" s="526"/>
      <c r="AC207" s="587"/>
      <c r="AD207" s="587"/>
      <c r="AE207" s="590"/>
      <c r="AF207" s="630"/>
      <c r="AG207" s="532"/>
      <c r="AH207" s="367"/>
    </row>
    <row r="213" spans="1:53" ht="23.25" customHeight="1" x14ac:dyDescent="0.3">
      <c r="A213" s="253"/>
      <c r="B213" s="295"/>
      <c r="C213" s="296"/>
      <c r="D213" s="871" t="s">
        <v>912</v>
      </c>
      <c r="E213" s="327"/>
      <c r="F213" s="332"/>
      <c r="G213" s="660"/>
      <c r="H213" s="660"/>
      <c r="I213" s="332"/>
      <c r="J213" s="328"/>
      <c r="K213" s="524"/>
      <c r="L213" s="652"/>
      <c r="M213" s="328"/>
      <c r="N213" s="524"/>
      <c r="O213" s="525"/>
      <c r="P213" s="328"/>
      <c r="Q213" s="524"/>
      <c r="R213" s="525"/>
      <c r="S213" s="328"/>
      <c r="T213" s="524"/>
      <c r="U213" s="652"/>
      <c r="V213" s="328"/>
      <c r="W213" s="524"/>
      <c r="X213" s="652"/>
      <c r="Y213" s="328"/>
      <c r="Z213" s="524"/>
      <c r="AA213" s="652"/>
      <c r="AB213" s="526"/>
      <c r="AC213" s="713"/>
      <c r="AD213" s="525"/>
      <c r="AE213" s="718"/>
      <c r="AF213" s="726"/>
      <c r="AG213" s="532"/>
    </row>
    <row r="215" spans="1:53" s="309" customFormat="1" ht="19.5" customHeight="1" x14ac:dyDescent="0.3">
      <c r="A215" s="279"/>
      <c r="B215" s="297"/>
      <c r="C215" s="298"/>
      <c r="D215" s="543" t="s">
        <v>863</v>
      </c>
      <c r="E215" s="292"/>
      <c r="F215" s="331"/>
      <c r="G215" s="331"/>
      <c r="H215" s="331"/>
      <c r="I215" s="331"/>
      <c r="J215" s="324"/>
      <c r="K215" s="301"/>
      <c r="L215" s="276"/>
      <c r="M215" s="324"/>
      <c r="N215" s="301"/>
      <c r="O215" s="276"/>
      <c r="P215" s="324"/>
      <c r="Q215" s="301"/>
      <c r="R215" s="302"/>
      <c r="S215" s="720"/>
      <c r="T215" s="302"/>
      <c r="U215" s="302"/>
      <c r="V215" s="720"/>
      <c r="W215" s="302"/>
      <c r="X215" s="302"/>
      <c r="Y215" s="720"/>
      <c r="Z215" s="302"/>
      <c r="AA215" s="302"/>
      <c r="AB215" s="720"/>
      <c r="AC215" s="640"/>
      <c r="AD215" s="639"/>
      <c r="AE215" s="711"/>
      <c r="AF215" s="574"/>
      <c r="AG215" s="609"/>
      <c r="AH215" s="367"/>
      <c r="AI215" s="315"/>
      <c r="AJ215" s="315"/>
      <c r="AK215" s="315"/>
      <c r="AL215" s="315"/>
      <c r="AM215" s="315"/>
      <c r="AN215" s="315"/>
      <c r="AO215" s="315"/>
      <c r="AP215" s="315"/>
      <c r="AQ215" s="315"/>
      <c r="AR215" s="315"/>
      <c r="AS215" s="315"/>
      <c r="AT215" s="315"/>
      <c r="AU215" s="315"/>
      <c r="AV215" s="315"/>
      <c r="AW215" s="315"/>
      <c r="AX215" s="315"/>
      <c r="AY215" s="315"/>
      <c r="AZ215" s="315"/>
      <c r="BA215" s="315"/>
    </row>
    <row r="217" spans="1:53" s="309" customFormat="1" ht="25.5" customHeight="1" x14ac:dyDescent="0.3">
      <c r="A217" s="279"/>
      <c r="B217" s="297"/>
      <c r="C217" s="298"/>
      <c r="D217" s="543" t="s">
        <v>864</v>
      </c>
      <c r="E217" s="292"/>
      <c r="F217" s="331"/>
      <c r="G217" s="331"/>
      <c r="H217" s="331"/>
      <c r="I217" s="331"/>
      <c r="J217" s="324"/>
      <c r="K217" s="301"/>
      <c r="L217" s="276"/>
      <c r="M217" s="324"/>
      <c r="N217" s="301"/>
      <c r="O217" s="276"/>
      <c r="P217" s="324"/>
      <c r="Q217" s="301"/>
      <c r="R217" s="302"/>
      <c r="S217" s="720"/>
      <c r="T217" s="302"/>
      <c r="U217" s="302"/>
      <c r="V217" s="720"/>
      <c r="W217" s="302"/>
      <c r="X217" s="302"/>
      <c r="Y217" s="720"/>
      <c r="Z217" s="302"/>
      <c r="AA217" s="302"/>
      <c r="AB217" s="720"/>
      <c r="AC217" s="640"/>
      <c r="AD217" s="639"/>
      <c r="AE217" s="711"/>
      <c r="AF217" s="574"/>
      <c r="AG217" s="609"/>
      <c r="AH217" s="367"/>
      <c r="AI217" s="315"/>
      <c r="AJ217" s="315"/>
      <c r="AK217" s="315"/>
      <c r="AL217" s="315"/>
      <c r="AM217" s="315"/>
      <c r="AN217" s="315"/>
      <c r="AO217" s="315"/>
      <c r="AP217" s="315"/>
      <c r="AQ217" s="315"/>
      <c r="AR217" s="315"/>
      <c r="AS217" s="315"/>
      <c r="AT217" s="315"/>
      <c r="AU217" s="315"/>
      <c r="AV217" s="315"/>
      <c r="AW217" s="315"/>
      <c r="AX217" s="315"/>
      <c r="AY217" s="315"/>
      <c r="AZ217" s="315"/>
      <c r="BA217" s="315"/>
    </row>
    <row r="222" spans="1:53" s="309" customFormat="1" ht="24.75" customHeight="1" x14ac:dyDescent="0.3">
      <c r="A222" s="279"/>
      <c r="B222" s="297"/>
      <c r="C222" s="298"/>
      <c r="D222" s="543" t="s">
        <v>932</v>
      </c>
      <c r="E222" s="292"/>
      <c r="F222" s="331"/>
      <c r="G222" s="331"/>
      <c r="H222" s="331"/>
      <c r="I222" s="331"/>
      <c r="J222" s="324"/>
      <c r="K222" s="301"/>
      <c r="L222" s="276"/>
      <c r="M222" s="324"/>
      <c r="N222" s="301"/>
      <c r="O222" s="276"/>
      <c r="P222" s="324"/>
      <c r="Q222" s="301"/>
      <c r="R222" s="302"/>
      <c r="S222" s="720"/>
      <c r="T222" s="302"/>
      <c r="U222" s="302"/>
      <c r="V222" s="720"/>
      <c r="W222" s="302"/>
      <c r="X222" s="302"/>
      <c r="Y222" s="720"/>
      <c r="Z222" s="302"/>
      <c r="AA222" s="302"/>
      <c r="AB222" s="720"/>
      <c r="AC222" s="640"/>
      <c r="AD222" s="639"/>
      <c r="AE222" s="711"/>
      <c r="AF222" s="574"/>
      <c r="AG222" s="609"/>
      <c r="AH222" s="367"/>
      <c r="AI222" s="315"/>
      <c r="AJ222" s="315"/>
      <c r="AK222" s="315"/>
      <c r="AL222" s="315"/>
      <c r="AM222" s="315"/>
      <c r="AN222" s="315"/>
      <c r="AO222" s="315"/>
      <c r="AP222" s="315"/>
      <c r="AQ222" s="315"/>
      <c r="AR222" s="315"/>
      <c r="AS222" s="315"/>
      <c r="AT222" s="315"/>
      <c r="AU222" s="315"/>
      <c r="AV222" s="315"/>
      <c r="AW222" s="315"/>
      <c r="AX222" s="315"/>
      <c r="AY222" s="315"/>
      <c r="AZ222" s="315"/>
      <c r="BA222" s="315"/>
    </row>
    <row r="232" spans="1:53" s="1368" customFormat="1" ht="33.75" customHeight="1" x14ac:dyDescent="0.25">
      <c r="A232" s="1346" t="s">
        <v>2630</v>
      </c>
    </row>
    <row r="237" spans="1:53" s="309" customFormat="1" ht="25.5" customHeight="1" x14ac:dyDescent="0.3">
      <c r="A237" s="279"/>
      <c r="B237" s="297"/>
      <c r="C237" s="298"/>
      <c r="D237" s="543" t="s">
        <v>894</v>
      </c>
      <c r="E237" s="304"/>
      <c r="F237" s="333"/>
      <c r="G237" s="334"/>
      <c r="H237" s="334"/>
      <c r="I237" s="333"/>
      <c r="J237" s="324"/>
      <c r="K237" s="301"/>
      <c r="L237" s="276"/>
      <c r="M237" s="324"/>
      <c r="N237" s="301"/>
      <c r="O237" s="639"/>
      <c r="P237" s="324"/>
      <c r="Q237" s="301"/>
      <c r="R237" s="639"/>
      <c r="S237" s="324"/>
      <c r="T237" s="301"/>
      <c r="U237" s="276"/>
      <c r="V237" s="324"/>
      <c r="W237" s="301"/>
      <c r="X237" s="276"/>
      <c r="Y237" s="324"/>
      <c r="Z237" s="301"/>
      <c r="AA237" s="276"/>
      <c r="AB237" s="622"/>
      <c r="AC237" s="640"/>
      <c r="AD237" s="639"/>
      <c r="AE237" s="711"/>
      <c r="AF237" s="574"/>
      <c r="AG237" s="730"/>
      <c r="AH237" s="367"/>
      <c r="AI237" s="315"/>
      <c r="AJ237" s="315"/>
      <c r="AK237" s="315"/>
      <c r="AL237" s="315"/>
      <c r="AM237" s="315"/>
      <c r="AN237" s="315"/>
      <c r="AO237" s="315"/>
      <c r="AP237" s="315"/>
      <c r="AQ237" s="315"/>
      <c r="AR237" s="315"/>
      <c r="AS237" s="315"/>
      <c r="AT237" s="315"/>
      <c r="AU237" s="315"/>
      <c r="AV237" s="315"/>
      <c r="AW237" s="315"/>
      <c r="AX237" s="315"/>
      <c r="AY237" s="315"/>
      <c r="AZ237" s="315"/>
      <c r="BA237" s="315"/>
    </row>
    <row r="242" spans="1:54" ht="31.5" customHeight="1" x14ac:dyDescent="0.25">
      <c r="A242" s="320"/>
      <c r="B242" s="364"/>
      <c r="C242" s="365"/>
      <c r="D242" s="1171" t="s">
        <v>895</v>
      </c>
      <c r="E242" s="307"/>
      <c r="F242" s="689"/>
      <c r="G242" s="745"/>
      <c r="H242" s="745"/>
      <c r="I242" s="746"/>
      <c r="J242" s="624"/>
      <c r="K242" s="522"/>
      <c r="L242" s="523"/>
      <c r="M242" s="624"/>
      <c r="N242" s="522"/>
      <c r="O242" s="523"/>
      <c r="P242" s="624"/>
      <c r="Q242" s="522"/>
      <c r="R242" s="523"/>
      <c r="S242" s="624"/>
      <c r="T242" s="528"/>
      <c r="U242" s="529"/>
      <c r="V242" s="624"/>
      <c r="W242" s="528"/>
      <c r="X242" s="529"/>
      <c r="Y242" s="624"/>
      <c r="Z242" s="591"/>
      <c r="AA242" s="587"/>
      <c r="AB242" s="328"/>
      <c r="AC242" s="587"/>
      <c r="AD242" s="587"/>
      <c r="AE242" s="590"/>
      <c r="AF242" s="531"/>
      <c r="AG242" s="644"/>
    </row>
    <row r="244" spans="1:54" s="309" customFormat="1" ht="27.75" customHeight="1" x14ac:dyDescent="0.3">
      <c r="A244" s="279"/>
      <c r="B244" s="734"/>
      <c r="C244" s="735"/>
      <c r="D244" s="543" t="s">
        <v>933</v>
      </c>
      <c r="E244" s="304"/>
      <c r="F244" s="333"/>
      <c r="G244" s="747"/>
      <c r="H244" s="747"/>
      <c r="I244" s="334"/>
      <c r="J244" s="324"/>
      <c r="K244" s="301"/>
      <c r="L244" s="276"/>
      <c r="M244" s="324"/>
      <c r="N244" s="301"/>
      <c r="O244" s="639"/>
      <c r="P244" s="324"/>
      <c r="Q244" s="640"/>
      <c r="R244" s="639"/>
      <c r="S244" s="324"/>
      <c r="T244" s="301"/>
      <c r="U244" s="276"/>
      <c r="V244" s="324"/>
      <c r="W244" s="301"/>
      <c r="X244" s="276"/>
      <c r="Y244" s="324"/>
      <c r="Z244" s="301"/>
      <c r="AA244" s="276"/>
      <c r="AB244" s="622"/>
      <c r="AC244" s="736"/>
      <c r="AD244" s="736"/>
      <c r="AE244" s="737"/>
      <c r="AF244" s="733"/>
      <c r="AG244" s="609"/>
      <c r="AH244" s="367"/>
      <c r="AI244" s="315"/>
      <c r="AJ244" s="315"/>
      <c r="AK244" s="315"/>
      <c r="AL244" s="315"/>
      <c r="AM244" s="315"/>
      <c r="AN244" s="315"/>
      <c r="AO244" s="315"/>
      <c r="AP244" s="315"/>
      <c r="AQ244" s="315"/>
      <c r="AR244" s="315"/>
      <c r="AS244" s="315"/>
      <c r="AT244" s="315"/>
      <c r="AU244" s="315"/>
      <c r="AV244" s="315"/>
      <c r="AW244" s="315"/>
      <c r="AX244" s="315"/>
      <c r="AY244" s="315"/>
      <c r="AZ244" s="315"/>
      <c r="BA244" s="315"/>
    </row>
    <row r="245" spans="1:54" ht="50.25" customHeight="1" x14ac:dyDescent="0.3">
      <c r="A245" s="287">
        <v>146</v>
      </c>
      <c r="B245" s="738"/>
      <c r="C245" s="739"/>
      <c r="D245" s="1238" t="s">
        <v>2540</v>
      </c>
      <c r="E245" s="293" t="s">
        <v>102</v>
      </c>
      <c r="F245" s="748" t="s">
        <v>1197</v>
      </c>
      <c r="G245" s="748" t="s">
        <v>43</v>
      </c>
      <c r="H245" s="748" t="s">
        <v>43</v>
      </c>
      <c r="I245" s="748" t="s">
        <v>43</v>
      </c>
      <c r="J245" s="740">
        <v>3</v>
      </c>
      <c r="K245" s="741">
        <v>3400</v>
      </c>
      <c r="L245" s="305">
        <f>J245*K245</f>
        <v>10200</v>
      </c>
      <c r="M245" s="740">
        <v>3</v>
      </c>
      <c r="N245" s="741">
        <v>3000</v>
      </c>
      <c r="O245" s="305">
        <f>M245*N245</f>
        <v>9000</v>
      </c>
      <c r="P245" s="740">
        <v>3</v>
      </c>
      <c r="Q245" s="741">
        <v>2900</v>
      </c>
      <c r="R245" s="305">
        <f>P245*Q245</f>
        <v>8700</v>
      </c>
      <c r="S245" s="740">
        <v>57</v>
      </c>
      <c r="T245" s="741">
        <v>190</v>
      </c>
      <c r="U245" s="305">
        <f>S245*T245</f>
        <v>10830</v>
      </c>
      <c r="V245" s="740">
        <v>57</v>
      </c>
      <c r="W245" s="741">
        <v>190</v>
      </c>
      <c r="X245" s="305">
        <v>3230</v>
      </c>
      <c r="Y245" s="740">
        <v>101</v>
      </c>
      <c r="Z245" s="741">
        <v>190</v>
      </c>
      <c r="AA245" s="305">
        <v>6460</v>
      </c>
      <c r="AB245" s="740">
        <v>237</v>
      </c>
      <c r="AC245" s="740">
        <v>6</v>
      </c>
      <c r="AD245" s="740">
        <v>444</v>
      </c>
      <c r="AE245" s="740">
        <f>R245+U245+X245</f>
        <v>22760</v>
      </c>
      <c r="AF245" s="531">
        <f>L245+O245+R245+U245+X245+AA245+AD245</f>
        <v>48864</v>
      </c>
    </row>
    <row r="246" spans="1:54" s="577" customFormat="1" ht="21" customHeight="1" x14ac:dyDescent="0.3">
      <c r="A246" s="870"/>
      <c r="B246" s="551"/>
      <c r="C246" s="490"/>
      <c r="D246" s="1869" t="s">
        <v>1935</v>
      </c>
      <c r="E246" s="1869"/>
      <c r="F246" s="1869"/>
      <c r="G246" s="1869"/>
      <c r="H246" s="1869"/>
      <c r="I246" s="1869"/>
      <c r="J246" s="491"/>
      <c r="K246" s="492"/>
      <c r="L246" s="610"/>
      <c r="M246" s="491"/>
      <c r="N246" s="492"/>
      <c r="O246" s="610"/>
      <c r="P246" s="491"/>
      <c r="Q246" s="492"/>
      <c r="R246" s="610"/>
      <c r="S246" s="491"/>
      <c r="T246" s="492"/>
      <c r="U246" s="610"/>
      <c r="V246" s="491"/>
      <c r="W246" s="492"/>
      <c r="X246" s="610"/>
      <c r="Y246" s="491"/>
      <c r="Z246" s="492"/>
      <c r="AA246" s="610"/>
      <c r="AB246" s="494"/>
      <c r="AC246" s="493"/>
      <c r="AD246" s="610"/>
      <c r="AE246" s="493"/>
      <c r="AF246" s="1337">
        <v>3124430</v>
      </c>
      <c r="AG246" s="702"/>
      <c r="AI246" s="315"/>
      <c r="AJ246" s="315"/>
      <c r="AK246" s="315"/>
      <c r="AL246" s="315"/>
      <c r="AM246" s="315"/>
      <c r="AN246" s="315"/>
      <c r="AO246" s="315"/>
      <c r="AP246" s="315"/>
      <c r="AQ246" s="315"/>
      <c r="AR246" s="315"/>
      <c r="AS246" s="315"/>
      <c r="AT246" s="315"/>
      <c r="AU246" s="315"/>
      <c r="AV246" s="315"/>
      <c r="AW246" s="315"/>
      <c r="AX246" s="315"/>
      <c r="AY246" s="315"/>
      <c r="AZ246" s="315"/>
      <c r="BA246" s="315"/>
      <c r="BB246" s="1155"/>
    </row>
    <row r="247" spans="1:54" s="315" customFormat="1" ht="47.25" customHeight="1" x14ac:dyDescent="0.3">
      <c r="A247" s="1865" t="s">
        <v>1200</v>
      </c>
      <c r="B247" s="1865"/>
      <c r="C247" s="1865"/>
      <c r="D247" s="1865"/>
      <c r="E247" s="1172"/>
      <c r="F247" s="1830"/>
      <c r="G247" s="1830"/>
      <c r="H247" s="1173"/>
      <c r="I247" s="1173" t="s">
        <v>1642</v>
      </c>
      <c r="J247" s="1174"/>
      <c r="K247" s="1175"/>
      <c r="L247" s="1175"/>
      <c r="M247" s="497"/>
      <c r="N247" s="1243"/>
      <c r="O247" s="1828"/>
      <c r="P247" s="1828"/>
      <c r="Q247" s="1828"/>
      <c r="R247" s="508"/>
      <c r="S247" s="1866"/>
      <c r="T247" s="1866"/>
      <c r="U247" s="1866"/>
      <c r="V247" s="1176"/>
      <c r="W247" s="1177"/>
      <c r="X247" s="1178"/>
      <c r="Y247" s="1176"/>
      <c r="Z247" s="1243"/>
      <c r="AA247" s="508"/>
      <c r="AB247" s="497"/>
      <c r="AC247" s="1243"/>
      <c r="AD247" s="1179"/>
      <c r="AE247" s="695"/>
      <c r="AF247" s="696"/>
      <c r="AG247" s="532"/>
    </row>
    <row r="248" spans="1:54" s="1230" customFormat="1" ht="24" customHeight="1" x14ac:dyDescent="0.3">
      <c r="A248" s="1865" t="s">
        <v>1641</v>
      </c>
      <c r="B248" s="1865"/>
      <c r="C248" s="1865"/>
      <c r="D248" s="1865"/>
      <c r="E248" s="1172"/>
      <c r="F248" s="1180"/>
      <c r="G248" s="1180"/>
      <c r="H248" s="1173"/>
      <c r="I248" s="1173"/>
      <c r="J248" s="480"/>
      <c r="K248" s="481"/>
      <c r="L248" s="871"/>
      <c r="M248" s="497"/>
      <c r="N248" s="1243"/>
      <c r="O248" s="508"/>
      <c r="P248" s="509"/>
      <c r="Q248" s="1243"/>
      <c r="R248" s="508"/>
      <c r="S248" s="1181"/>
      <c r="T248" s="1260"/>
      <c r="U248" s="1182"/>
      <c r="V248" s="497"/>
      <c r="W248" s="1243"/>
      <c r="X248" s="508"/>
      <c r="Y248" s="497"/>
      <c r="Z248" s="1243"/>
      <c r="AA248" s="508"/>
      <c r="AB248" s="497"/>
      <c r="AC248" s="1243"/>
      <c r="AD248" s="1179"/>
      <c r="AE248" s="695"/>
      <c r="AF248" s="695"/>
      <c r="AG248" s="532"/>
      <c r="AH248" s="315"/>
      <c r="AI248" s="315"/>
      <c r="AJ248" s="315"/>
      <c r="AK248" s="315"/>
      <c r="AL248" s="315"/>
    </row>
    <row r="249" spans="1:54" s="1230" customFormat="1" ht="38.25" customHeight="1" x14ac:dyDescent="0.3">
      <c r="A249" s="1865"/>
      <c r="B249" s="1865"/>
      <c r="C249" s="1865"/>
      <c r="D249" s="1865"/>
      <c r="E249" s="1172"/>
      <c r="F249" s="1830"/>
      <c r="G249" s="1830"/>
      <c r="H249" s="1173"/>
      <c r="I249" s="1173" t="s">
        <v>1640</v>
      </c>
      <c r="J249" s="1183"/>
      <c r="K249" s="682"/>
      <c r="L249" s="604"/>
      <c r="M249" s="497"/>
      <c r="N249" s="1243"/>
      <c r="O249" s="1828"/>
      <c r="P249" s="1828"/>
      <c r="Q249" s="1828"/>
      <c r="R249" s="681"/>
      <c r="S249" s="1866"/>
      <c r="T249" s="1866"/>
      <c r="U249" s="1866"/>
      <c r="V249" s="497"/>
      <c r="W249" s="1243"/>
      <c r="X249" s="508"/>
      <c r="Y249" s="497"/>
      <c r="Z249" s="1243"/>
      <c r="AA249" s="508"/>
      <c r="AB249" s="497"/>
      <c r="AC249" s="1243"/>
      <c r="AD249" s="1179"/>
      <c r="AE249" s="695"/>
      <c r="AF249" s="695"/>
      <c r="AG249" s="532"/>
      <c r="AH249" s="315"/>
      <c r="AI249" s="315"/>
      <c r="AJ249" s="315"/>
      <c r="AK249" s="315"/>
      <c r="AL249" s="315"/>
    </row>
    <row r="250" spans="1:54" s="315" customFormat="1" x14ac:dyDescent="0.3">
      <c r="A250" s="1184"/>
      <c r="B250" s="1162"/>
      <c r="C250" s="1185"/>
      <c r="D250" s="1186"/>
      <c r="E250" s="1187"/>
      <c r="F250" s="1188"/>
      <c r="G250" s="1189"/>
      <c r="H250" s="1189"/>
      <c r="I250" s="1188"/>
      <c r="J250" s="497"/>
      <c r="K250" s="1243"/>
      <c r="L250" s="508"/>
      <c r="M250" s="497"/>
      <c r="N250" s="1243"/>
      <c r="O250" s="508"/>
      <c r="P250" s="497"/>
      <c r="Q250" s="1243"/>
      <c r="R250" s="508"/>
      <c r="S250" s="497"/>
      <c r="T250" s="1243"/>
      <c r="U250" s="508"/>
      <c r="V250" s="497"/>
      <c r="W250" s="1243"/>
      <c r="X250" s="508"/>
      <c r="Y250" s="497"/>
      <c r="Z250" s="1243"/>
      <c r="AA250" s="508"/>
      <c r="AB250" s="497"/>
      <c r="AC250" s="1243"/>
      <c r="AD250" s="1179"/>
      <c r="AE250" s="695"/>
      <c r="AF250" s="695"/>
      <c r="AG250" s="532"/>
    </row>
    <row r="251" spans="1:54" s="315" customFormat="1" x14ac:dyDescent="0.3">
      <c r="A251" s="1184"/>
      <c r="B251" s="1162"/>
      <c r="C251" s="1185"/>
      <c r="D251" s="1186"/>
      <c r="E251" s="1187"/>
      <c r="F251" s="1188"/>
      <c r="G251" s="1189"/>
      <c r="H251" s="1189"/>
      <c r="I251" s="1188"/>
      <c r="J251" s="497"/>
      <c r="K251" s="1243"/>
      <c r="L251" s="508"/>
      <c r="M251" s="497"/>
      <c r="N251" s="1243"/>
      <c r="O251" s="508"/>
      <c r="P251" s="497"/>
      <c r="Q251" s="1243"/>
      <c r="R251" s="508"/>
      <c r="S251" s="497"/>
      <c r="T251" s="1243"/>
      <c r="U251" s="508"/>
      <c r="V251" s="497"/>
      <c r="W251" s="1243"/>
      <c r="X251" s="508"/>
      <c r="Y251" s="497"/>
      <c r="Z251" s="1243"/>
      <c r="AA251" s="508"/>
      <c r="AB251" s="497"/>
      <c r="AC251" s="1243"/>
      <c r="AD251" s="1179"/>
      <c r="AE251" s="695"/>
      <c r="AF251" s="695"/>
      <c r="AG251" s="532"/>
    </row>
    <row r="252" spans="1:54" s="1230" customFormat="1" ht="28.15" customHeight="1" x14ac:dyDescent="0.3">
      <c r="A252" s="1184"/>
      <c r="B252" s="1162"/>
      <c r="C252" s="1185"/>
      <c r="D252" s="1186"/>
      <c r="E252" s="1187"/>
      <c r="F252" s="1188"/>
      <c r="G252" s="1189"/>
      <c r="H252" s="1189"/>
      <c r="I252" s="1188"/>
      <c r="J252" s="497"/>
      <c r="K252" s="1243"/>
      <c r="L252" s="508"/>
      <c r="M252" s="1867"/>
      <c r="N252" s="1868"/>
      <c r="O252" s="1868"/>
      <c r="P252" s="1867"/>
      <c r="Q252" s="1868"/>
      <c r="R252" s="1868"/>
      <c r="S252" s="497"/>
      <c r="T252" s="1243"/>
      <c r="U252" s="508"/>
      <c r="V252" s="497"/>
      <c r="W252" s="1243"/>
      <c r="X252" s="508"/>
      <c r="Y252" s="497"/>
      <c r="Z252" s="1243"/>
      <c r="AA252" s="508"/>
      <c r="AB252" s="497"/>
      <c r="AC252" s="1243"/>
      <c r="AD252" s="1179"/>
      <c r="AE252" s="695"/>
      <c r="AF252" s="695"/>
      <c r="AG252" s="532"/>
      <c r="AH252" s="315"/>
      <c r="AI252" s="315"/>
      <c r="AJ252" s="315"/>
      <c r="AK252" s="315"/>
      <c r="AL252" s="315"/>
    </row>
    <row r="253" spans="1:54" s="315" customFormat="1" x14ac:dyDescent="0.3">
      <c r="A253" s="1184"/>
      <c r="B253" s="1162"/>
      <c r="C253" s="1185"/>
      <c r="D253" s="1186"/>
      <c r="E253" s="1187"/>
      <c r="F253" s="1188"/>
      <c r="G253" s="1189"/>
      <c r="H253" s="1189"/>
      <c r="I253" s="1188"/>
      <c r="J253" s="497"/>
      <c r="K253" s="1243"/>
      <c r="L253" s="508"/>
      <c r="M253" s="497"/>
      <c r="N253" s="1243"/>
      <c r="O253" s="508"/>
      <c r="P253" s="497"/>
      <c r="Q253" s="1243"/>
      <c r="R253" s="508"/>
      <c r="S253" s="497"/>
      <c r="T253" s="1243"/>
      <c r="U253" s="508"/>
      <c r="V253" s="497"/>
      <c r="W253" s="1243"/>
      <c r="X253" s="508"/>
      <c r="Y253" s="497"/>
      <c r="Z253" s="1243"/>
      <c r="AA253" s="508"/>
      <c r="AB253" s="497"/>
      <c r="AC253" s="1243"/>
      <c r="AD253" s="1179"/>
      <c r="AE253" s="695"/>
      <c r="AF253" s="695"/>
      <c r="AG253" s="532"/>
    </row>
    <row r="254" spans="1:54" s="315" customFormat="1" x14ac:dyDescent="0.3">
      <c r="A254" s="1184"/>
      <c r="B254" s="1162"/>
      <c r="C254" s="1185"/>
      <c r="D254" s="1186"/>
      <c r="E254" s="1187"/>
      <c r="F254" s="1188"/>
      <c r="G254" s="1189"/>
      <c r="H254" s="1189"/>
      <c r="I254" s="1188"/>
      <c r="J254" s="497"/>
      <c r="K254" s="1243"/>
      <c r="L254" s="508"/>
      <c r="M254" s="497"/>
      <c r="N254" s="1243"/>
      <c r="O254" s="508"/>
      <c r="P254" s="497"/>
      <c r="Q254" s="1243"/>
      <c r="R254" s="508"/>
      <c r="S254" s="497"/>
      <c r="T254" s="1243"/>
      <c r="U254" s="508"/>
      <c r="V254" s="497"/>
      <c r="W254" s="1243"/>
      <c r="X254" s="508"/>
      <c r="Y254" s="497"/>
      <c r="Z254" s="1243"/>
      <c r="AA254" s="508"/>
      <c r="AB254" s="497"/>
      <c r="AC254" s="1243"/>
      <c r="AD254" s="1179"/>
      <c r="AE254" s="695"/>
      <c r="AF254" s="695"/>
      <c r="AG254" s="532"/>
    </row>
    <row r="255" spans="1:54" s="315" customFormat="1" x14ac:dyDescent="0.3">
      <c r="A255" s="1184"/>
      <c r="B255" s="1162"/>
      <c r="C255" s="1185"/>
      <c r="D255" s="1186"/>
      <c r="E255" s="1187"/>
      <c r="F255" s="1188"/>
      <c r="G255" s="1189"/>
      <c r="H255" s="1189"/>
      <c r="I255" s="1188"/>
      <c r="J255" s="497"/>
      <c r="K255" s="1243"/>
      <c r="L255" s="508"/>
      <c r="M255" s="497"/>
      <c r="N255" s="1243"/>
      <c r="O255" s="508"/>
      <c r="P255" s="497"/>
      <c r="Q255" s="1243"/>
      <c r="R255" s="508"/>
      <c r="S255" s="497"/>
      <c r="T255" s="1243"/>
      <c r="U255" s="508"/>
      <c r="V255" s="497"/>
      <c r="W255" s="1243"/>
      <c r="X255" s="508"/>
      <c r="Y255" s="497"/>
      <c r="Z255" s="1243"/>
      <c r="AA255" s="508"/>
      <c r="AB255" s="497"/>
      <c r="AC255" s="1243"/>
      <c r="AD255" s="1179"/>
      <c r="AE255" s="695"/>
      <c r="AF255" s="695"/>
      <c r="AG255" s="532"/>
    </row>
    <row r="256" spans="1:54" s="315" customFormat="1" x14ac:dyDescent="0.3">
      <c r="A256" s="1184"/>
      <c r="B256" s="1162"/>
      <c r="C256" s="1185"/>
      <c r="D256" s="1186"/>
      <c r="E256" s="1187"/>
      <c r="F256" s="1188"/>
      <c r="G256" s="1189"/>
      <c r="H256" s="1189"/>
      <c r="I256" s="1188"/>
      <c r="J256" s="497"/>
      <c r="K256" s="1243"/>
      <c r="L256" s="508"/>
      <c r="M256" s="497"/>
      <c r="N256" s="1243"/>
      <c r="O256" s="508"/>
      <c r="P256" s="497"/>
      <c r="Q256" s="1243"/>
      <c r="R256" s="508"/>
      <c r="S256" s="497"/>
      <c r="T256" s="1243"/>
      <c r="U256" s="508"/>
      <c r="V256" s="497"/>
      <c r="W256" s="1243"/>
      <c r="X256" s="508"/>
      <c r="Y256" s="497"/>
      <c r="Z256" s="1243"/>
      <c r="AA256" s="508"/>
      <c r="AB256" s="497"/>
      <c r="AC256" s="1243"/>
      <c r="AD256" s="1179"/>
      <c r="AE256" s="695"/>
      <c r="AF256" s="695"/>
      <c r="AG256" s="532"/>
    </row>
    <row r="257" spans="1:33" s="315" customFormat="1" x14ac:dyDescent="0.3">
      <c r="A257" s="1184"/>
      <c r="B257" s="1162"/>
      <c r="C257" s="1185"/>
      <c r="D257" s="1186"/>
      <c r="E257" s="1187"/>
      <c r="F257" s="1188"/>
      <c r="G257" s="1189"/>
      <c r="H257" s="1189"/>
      <c r="I257" s="1188"/>
      <c r="J257" s="497"/>
      <c r="K257" s="1243"/>
      <c r="L257" s="508"/>
      <c r="M257" s="497"/>
      <c r="N257" s="1243"/>
      <c r="O257" s="508"/>
      <c r="P257" s="497"/>
      <c r="Q257" s="1243"/>
      <c r="R257" s="508"/>
      <c r="S257" s="497"/>
      <c r="T257" s="1243"/>
      <c r="U257" s="508"/>
      <c r="V257" s="497"/>
      <c r="W257" s="1243"/>
      <c r="X257" s="508"/>
      <c r="Y257" s="497"/>
      <c r="Z257" s="1243"/>
      <c r="AA257" s="508"/>
      <c r="AB257" s="497"/>
      <c r="AC257" s="1243"/>
      <c r="AD257" s="1179"/>
      <c r="AE257" s="695"/>
      <c r="AF257" s="695"/>
      <c r="AG257" s="532"/>
    </row>
    <row r="258" spans="1:33" s="315" customFormat="1" x14ac:dyDescent="0.3">
      <c r="A258" s="1184"/>
      <c r="B258" s="1162"/>
      <c r="C258" s="1185"/>
      <c r="D258" s="1186"/>
      <c r="E258" s="1187"/>
      <c r="F258" s="1188"/>
      <c r="G258" s="1189"/>
      <c r="H258" s="1189"/>
      <c r="I258" s="1188"/>
      <c r="J258" s="497"/>
      <c r="K258" s="1243"/>
      <c r="L258" s="508"/>
      <c r="M258" s="497"/>
      <c r="N258" s="1243"/>
      <c r="O258" s="508"/>
      <c r="P258" s="497"/>
      <c r="Q258" s="1243"/>
      <c r="R258" s="508"/>
      <c r="S258" s="497"/>
      <c r="T258" s="1243"/>
      <c r="U258" s="508"/>
      <c r="V258" s="497"/>
      <c r="W258" s="1243"/>
      <c r="X258" s="508"/>
      <c r="Y258" s="497"/>
      <c r="Z258" s="1243"/>
      <c r="AA258" s="508"/>
      <c r="AB258" s="497"/>
      <c r="AC258" s="1243"/>
      <c r="AD258" s="1179"/>
      <c r="AE258" s="695"/>
      <c r="AF258" s="695"/>
      <c r="AG258" s="532"/>
    </row>
    <row r="259" spans="1:33" s="315" customFormat="1" x14ac:dyDescent="0.3">
      <c r="A259" s="1184"/>
      <c r="B259" s="1162"/>
      <c r="C259" s="1185"/>
      <c r="D259" s="1186"/>
      <c r="E259" s="1187"/>
      <c r="F259" s="1188"/>
      <c r="G259" s="1189"/>
      <c r="H259" s="1189"/>
      <c r="I259" s="1188"/>
      <c r="J259" s="497"/>
      <c r="K259" s="1243"/>
      <c r="L259" s="508"/>
      <c r="M259" s="497"/>
      <c r="N259" s="1243"/>
      <c r="O259" s="508"/>
      <c r="P259" s="497"/>
      <c r="Q259" s="1243"/>
      <c r="R259" s="508"/>
      <c r="S259" s="497"/>
      <c r="T259" s="1243"/>
      <c r="U259" s="508"/>
      <c r="V259" s="497"/>
      <c r="W259" s="1243"/>
      <c r="X259" s="508"/>
      <c r="Y259" s="497"/>
      <c r="Z259" s="1243"/>
      <c r="AA259" s="508"/>
      <c r="AB259" s="497"/>
      <c r="AC259" s="1243"/>
      <c r="AD259" s="1179"/>
      <c r="AE259" s="695"/>
      <c r="AF259" s="695"/>
      <c r="AG259" s="532"/>
    </row>
    <row r="260" spans="1:33" s="315" customFormat="1" x14ac:dyDescent="0.3">
      <c r="A260" s="1184"/>
      <c r="B260" s="1162"/>
      <c r="C260" s="1185"/>
      <c r="D260" s="1186"/>
      <c r="E260" s="1187"/>
      <c r="F260" s="1188"/>
      <c r="G260" s="1189"/>
      <c r="H260" s="1189"/>
      <c r="I260" s="1188"/>
      <c r="J260" s="497"/>
      <c r="K260" s="1243"/>
      <c r="L260" s="508"/>
      <c r="M260" s="497"/>
      <c r="N260" s="1243"/>
      <c r="O260" s="508"/>
      <c r="P260" s="497"/>
      <c r="Q260" s="1243"/>
      <c r="R260" s="508"/>
      <c r="S260" s="497"/>
      <c r="T260" s="1243"/>
      <c r="U260" s="508"/>
      <c r="V260" s="497"/>
      <c r="W260" s="1243"/>
      <c r="X260" s="508"/>
      <c r="Y260" s="497"/>
      <c r="Z260" s="1243"/>
      <c r="AA260" s="508"/>
      <c r="AB260" s="497"/>
      <c r="AC260" s="1243"/>
      <c r="AD260" s="1179"/>
      <c r="AE260" s="695"/>
      <c r="AF260" s="695"/>
      <c r="AG260" s="532"/>
    </row>
    <row r="261" spans="1:33" s="315" customFormat="1" x14ac:dyDescent="0.3">
      <c r="A261" s="1184"/>
      <c r="B261" s="1162"/>
      <c r="C261" s="1185"/>
      <c r="D261" s="1186"/>
      <c r="E261" s="1187"/>
      <c r="F261" s="1188"/>
      <c r="G261" s="1189"/>
      <c r="H261" s="1189"/>
      <c r="I261" s="1188"/>
      <c r="J261" s="497"/>
      <c r="K261" s="1243"/>
      <c r="L261" s="508"/>
      <c r="M261" s="497"/>
      <c r="N261" s="1243"/>
      <c r="O261" s="508"/>
      <c r="P261" s="497"/>
      <c r="Q261" s="1243"/>
      <c r="R261" s="508"/>
      <c r="S261" s="497"/>
      <c r="T261" s="1243"/>
      <c r="U261" s="508"/>
      <c r="V261" s="497"/>
      <c r="W261" s="1243"/>
      <c r="X261" s="508"/>
      <c r="Y261" s="497"/>
      <c r="Z261" s="1243"/>
      <c r="AA261" s="508"/>
      <c r="AB261" s="497"/>
      <c r="AC261" s="1243"/>
      <c r="AD261" s="1179"/>
      <c r="AE261" s="695"/>
      <c r="AF261" s="695"/>
      <c r="AG261" s="532"/>
    </row>
    <row r="262" spans="1:33" s="315" customFormat="1" x14ac:dyDescent="0.3">
      <c r="A262" s="1184"/>
      <c r="B262" s="1162"/>
      <c r="C262" s="1185"/>
      <c r="D262" s="1186"/>
      <c r="E262" s="1187"/>
      <c r="F262" s="1188"/>
      <c r="G262" s="1189"/>
      <c r="H262" s="1189"/>
      <c r="I262" s="1188"/>
      <c r="J262" s="497"/>
      <c r="K262" s="1243"/>
      <c r="L262" s="508"/>
      <c r="M262" s="497"/>
      <c r="N262" s="1243"/>
      <c r="O262" s="508"/>
      <c r="P262" s="497"/>
      <c r="Q262" s="1243"/>
      <c r="R262" s="508"/>
      <c r="S262" s="497"/>
      <c r="T262" s="1243"/>
      <c r="U262" s="508"/>
      <c r="V262" s="497"/>
      <c r="W262" s="1243"/>
      <c r="X262" s="508"/>
      <c r="Y262" s="497"/>
      <c r="Z262" s="1243"/>
      <c r="AA262" s="508"/>
      <c r="AB262" s="497"/>
      <c r="AC262" s="1243"/>
      <c r="AD262" s="1179"/>
      <c r="AE262" s="695"/>
      <c r="AF262" s="695"/>
      <c r="AG262" s="532"/>
    </row>
    <row r="263" spans="1:33" s="315" customFormat="1" x14ac:dyDescent="0.3">
      <c r="A263" s="1184"/>
      <c r="B263" s="1162"/>
      <c r="C263" s="1185"/>
      <c r="D263" s="1186"/>
      <c r="E263" s="1187"/>
      <c r="F263" s="1188"/>
      <c r="G263" s="1189"/>
      <c r="H263" s="1189"/>
      <c r="I263" s="1188"/>
      <c r="J263" s="497"/>
      <c r="K263" s="1243"/>
      <c r="L263" s="508"/>
      <c r="M263" s="497"/>
      <c r="N263" s="1243"/>
      <c r="O263" s="508"/>
      <c r="P263" s="497"/>
      <c r="Q263" s="1243"/>
      <c r="R263" s="508"/>
      <c r="S263" s="497"/>
      <c r="T263" s="1243"/>
      <c r="U263" s="508"/>
      <c r="V263" s="497"/>
      <c r="W263" s="1243"/>
      <c r="X263" s="508"/>
      <c r="Y263" s="497"/>
      <c r="Z263" s="1243"/>
      <c r="AA263" s="508"/>
      <c r="AB263" s="497"/>
      <c r="AC263" s="1243"/>
      <c r="AD263" s="1179"/>
      <c r="AE263" s="695"/>
      <c r="AF263" s="695"/>
      <c r="AG263" s="532"/>
    </row>
    <row r="264" spans="1:33" s="315" customFormat="1" x14ac:dyDescent="0.3">
      <c r="A264" s="1184"/>
      <c r="B264" s="1162"/>
      <c r="C264" s="1185"/>
      <c r="D264" s="1186"/>
      <c r="E264" s="1187"/>
      <c r="F264" s="1188"/>
      <c r="G264" s="1189"/>
      <c r="H264" s="1189"/>
      <c r="I264" s="1188"/>
      <c r="J264" s="497"/>
      <c r="K264" s="1243"/>
      <c r="L264" s="508"/>
      <c r="M264" s="497"/>
      <c r="N264" s="1243"/>
      <c r="O264" s="508"/>
      <c r="P264" s="497"/>
      <c r="Q264" s="1243"/>
      <c r="R264" s="508"/>
      <c r="S264" s="497"/>
      <c r="T264" s="1243"/>
      <c r="U264" s="508"/>
      <c r="V264" s="497"/>
      <c r="W264" s="1243"/>
      <c r="X264" s="508"/>
      <c r="Y264" s="497"/>
      <c r="Z264" s="1243"/>
      <c r="AA264" s="508"/>
      <c r="AB264" s="497"/>
      <c r="AC264" s="1243"/>
      <c r="AD264" s="1179"/>
      <c r="AE264" s="695"/>
      <c r="AF264" s="695"/>
      <c r="AG264" s="532"/>
    </row>
    <row r="265" spans="1:33" s="315" customFormat="1" x14ac:dyDescent="0.3">
      <c r="A265" s="1184"/>
      <c r="B265" s="1162"/>
      <c r="C265" s="1185"/>
      <c r="D265" s="1186"/>
      <c r="E265" s="1187"/>
      <c r="F265" s="1188"/>
      <c r="G265" s="1189"/>
      <c r="H265" s="1189"/>
      <c r="I265" s="1188"/>
      <c r="J265" s="497"/>
      <c r="K265" s="1243"/>
      <c r="L265" s="508"/>
      <c r="M265" s="497"/>
      <c r="N265" s="1243"/>
      <c r="O265" s="508"/>
      <c r="P265" s="497"/>
      <c r="Q265" s="1243"/>
      <c r="R265" s="508"/>
      <c r="S265" s="497"/>
      <c r="T265" s="1243"/>
      <c r="U265" s="508"/>
      <c r="V265" s="497"/>
      <c r="W265" s="1243"/>
      <c r="X265" s="508"/>
      <c r="Y265" s="497"/>
      <c r="Z265" s="1243"/>
      <c r="AA265" s="508"/>
      <c r="AB265" s="497"/>
      <c r="AC265" s="1243"/>
      <c r="AD265" s="1179"/>
      <c r="AE265" s="695"/>
      <c r="AF265" s="695"/>
      <c r="AG265" s="532"/>
    </row>
    <row r="266" spans="1:33" s="315" customFormat="1" x14ac:dyDescent="0.3">
      <c r="A266" s="1184"/>
      <c r="B266" s="1162"/>
      <c r="C266" s="1185"/>
      <c r="D266" s="1186"/>
      <c r="E266" s="1187"/>
      <c r="F266" s="1188"/>
      <c r="G266" s="1189"/>
      <c r="H266" s="1189"/>
      <c r="I266" s="1188"/>
      <c r="J266" s="497"/>
      <c r="K266" s="1243"/>
      <c r="L266" s="508"/>
      <c r="M266" s="497"/>
      <c r="N266" s="1243"/>
      <c r="O266" s="508"/>
      <c r="P266" s="497"/>
      <c r="Q266" s="1243"/>
      <c r="R266" s="508"/>
      <c r="S266" s="497"/>
      <c r="T266" s="1243"/>
      <c r="U266" s="508"/>
      <c r="V266" s="497"/>
      <c r="W266" s="1243"/>
      <c r="X266" s="508"/>
      <c r="Y266" s="497"/>
      <c r="Z266" s="1243"/>
      <c r="AA266" s="508"/>
      <c r="AB266" s="497"/>
      <c r="AC266" s="1243"/>
      <c r="AD266" s="1179"/>
      <c r="AE266" s="695"/>
      <c r="AF266" s="695"/>
      <c r="AG266" s="532"/>
    </row>
    <row r="267" spans="1:33" s="315" customFormat="1" x14ac:dyDescent="0.3">
      <c r="A267" s="1184"/>
      <c r="B267" s="1162"/>
      <c r="C267" s="1185"/>
      <c r="D267" s="1186"/>
      <c r="E267" s="1187"/>
      <c r="F267" s="1188"/>
      <c r="G267" s="1189"/>
      <c r="H267" s="1189"/>
      <c r="I267" s="1188"/>
      <c r="J267" s="497"/>
      <c r="K267" s="1243"/>
      <c r="L267" s="508"/>
      <c r="M267" s="497"/>
      <c r="N267" s="1243"/>
      <c r="O267" s="508"/>
      <c r="P267" s="497"/>
      <c r="Q267" s="1243"/>
      <c r="R267" s="508"/>
      <c r="S267" s="497"/>
      <c r="T267" s="1243"/>
      <c r="U267" s="508"/>
      <c r="V267" s="497"/>
      <c r="W267" s="1243"/>
      <c r="X267" s="508"/>
      <c r="Y267" s="497"/>
      <c r="Z267" s="1243"/>
      <c r="AA267" s="508"/>
      <c r="AB267" s="497"/>
      <c r="AC267" s="1243"/>
      <c r="AD267" s="1179"/>
      <c r="AE267" s="695"/>
      <c r="AF267" s="695"/>
      <c r="AG267" s="532"/>
    </row>
    <row r="268" spans="1:33" s="315" customFormat="1" x14ac:dyDescent="0.3">
      <c r="A268" s="1184"/>
      <c r="B268" s="1162"/>
      <c r="C268" s="1185"/>
      <c r="D268" s="1186"/>
      <c r="E268" s="1187"/>
      <c r="F268" s="1188"/>
      <c r="G268" s="1189"/>
      <c r="H268" s="1189"/>
      <c r="I268" s="1188"/>
      <c r="J268" s="497"/>
      <c r="K268" s="1243"/>
      <c r="L268" s="508"/>
      <c r="M268" s="497"/>
      <c r="N268" s="1243"/>
      <c r="O268" s="508"/>
      <c r="P268" s="497"/>
      <c r="Q268" s="1243"/>
      <c r="R268" s="508"/>
      <c r="S268" s="497"/>
      <c r="T268" s="1243"/>
      <c r="U268" s="508"/>
      <c r="V268" s="497"/>
      <c r="W268" s="1243"/>
      <c r="X268" s="508"/>
      <c r="Y268" s="497"/>
      <c r="Z268" s="1243"/>
      <c r="AA268" s="508"/>
      <c r="AB268" s="497"/>
      <c r="AC268" s="1243"/>
      <c r="AD268" s="1179"/>
      <c r="AE268" s="695"/>
      <c r="AF268" s="695"/>
      <c r="AG268" s="532"/>
    </row>
    <row r="269" spans="1:33" s="315" customFormat="1" x14ac:dyDescent="0.3">
      <c r="A269" s="1184"/>
      <c r="B269" s="1162"/>
      <c r="C269" s="1185"/>
      <c r="D269" s="1186"/>
      <c r="E269" s="1187"/>
      <c r="F269" s="1188"/>
      <c r="G269" s="1189"/>
      <c r="H269" s="1189"/>
      <c r="I269" s="1188"/>
      <c r="J269" s="497"/>
      <c r="K269" s="1243"/>
      <c r="L269" s="508"/>
      <c r="M269" s="497"/>
      <c r="N269" s="1243"/>
      <c r="O269" s="508"/>
      <c r="P269" s="497"/>
      <c r="Q269" s="1243"/>
      <c r="R269" s="508"/>
      <c r="S269" s="497"/>
      <c r="T269" s="1243"/>
      <c r="U269" s="508"/>
      <c r="V269" s="497"/>
      <c r="W269" s="1243"/>
      <c r="X269" s="508"/>
      <c r="Y269" s="497"/>
      <c r="Z269" s="1243"/>
      <c r="AA269" s="508"/>
      <c r="AB269" s="497"/>
      <c r="AC269" s="1243"/>
      <c r="AD269" s="1179"/>
      <c r="AE269" s="695"/>
      <c r="AF269" s="695"/>
      <c r="AG269" s="532"/>
    </row>
    <row r="270" spans="1:33" s="315" customFormat="1" x14ac:dyDescent="0.3">
      <c r="A270" s="1184"/>
      <c r="B270" s="1162"/>
      <c r="C270" s="1185"/>
      <c r="D270" s="1186"/>
      <c r="E270" s="1187"/>
      <c r="F270" s="1188"/>
      <c r="G270" s="1189"/>
      <c r="H270" s="1189"/>
      <c r="I270" s="1188"/>
      <c r="J270" s="497"/>
      <c r="K270" s="1243"/>
      <c r="L270" s="508"/>
      <c r="M270" s="497"/>
      <c r="N270" s="1243"/>
      <c r="O270" s="508"/>
      <c r="P270" s="497"/>
      <c r="Q270" s="1243"/>
      <c r="R270" s="508"/>
      <c r="S270" s="497"/>
      <c r="T270" s="1243"/>
      <c r="U270" s="508"/>
      <c r="V270" s="497"/>
      <c r="W270" s="1243"/>
      <c r="X270" s="508"/>
      <c r="Y270" s="497"/>
      <c r="Z270" s="1243"/>
      <c r="AA270" s="508"/>
      <c r="AB270" s="497"/>
      <c r="AC270" s="1243"/>
      <c r="AD270" s="1179"/>
      <c r="AE270" s="695"/>
      <c r="AF270" s="695"/>
      <c r="AG270" s="532"/>
    </row>
    <row r="271" spans="1:33" s="315" customFormat="1" x14ac:dyDescent="0.3">
      <c r="A271" s="1184"/>
      <c r="B271" s="1162"/>
      <c r="C271" s="1185"/>
      <c r="D271" s="1186"/>
      <c r="E271" s="1187"/>
      <c r="F271" s="1188"/>
      <c r="G271" s="1189"/>
      <c r="H271" s="1189"/>
      <c r="I271" s="1188"/>
      <c r="J271" s="497"/>
      <c r="K271" s="1243"/>
      <c r="L271" s="508"/>
      <c r="M271" s="497"/>
      <c r="N271" s="1243"/>
      <c r="O271" s="508"/>
      <c r="P271" s="497"/>
      <c r="Q271" s="1243"/>
      <c r="R271" s="508"/>
      <c r="S271" s="497"/>
      <c r="T271" s="1243"/>
      <c r="U271" s="508"/>
      <c r="V271" s="497"/>
      <c r="W271" s="1243"/>
      <c r="X271" s="508"/>
      <c r="Y271" s="497"/>
      <c r="Z271" s="1243"/>
      <c r="AA271" s="508"/>
      <c r="AB271" s="497"/>
      <c r="AC271" s="1243"/>
      <c r="AD271" s="1179"/>
      <c r="AE271" s="695"/>
      <c r="AF271" s="695"/>
      <c r="AG271" s="532"/>
    </row>
    <row r="272" spans="1:33" s="315" customFormat="1" x14ac:dyDescent="0.3">
      <c r="A272" s="1184"/>
      <c r="B272" s="1162"/>
      <c r="C272" s="1185"/>
      <c r="D272" s="1186"/>
      <c r="E272" s="1187"/>
      <c r="F272" s="1188"/>
      <c r="G272" s="1189"/>
      <c r="H272" s="1189"/>
      <c r="I272" s="1188"/>
      <c r="J272" s="497"/>
      <c r="K272" s="1243"/>
      <c r="L272" s="508"/>
      <c r="M272" s="497"/>
      <c r="N272" s="1243"/>
      <c r="O272" s="508"/>
      <c r="P272" s="497"/>
      <c r="Q272" s="1243"/>
      <c r="R272" s="508"/>
      <c r="S272" s="497"/>
      <c r="T272" s="1243"/>
      <c r="U272" s="508"/>
      <c r="V272" s="497"/>
      <c r="W272" s="1243"/>
      <c r="X272" s="508"/>
      <c r="Y272" s="497"/>
      <c r="Z272" s="1243"/>
      <c r="AA272" s="508"/>
      <c r="AB272" s="497"/>
      <c r="AC272" s="1243"/>
      <c r="AD272" s="1179"/>
      <c r="AE272" s="695"/>
      <c r="AF272" s="695"/>
      <c r="AG272" s="532"/>
    </row>
    <row r="273" spans="1:33" s="315" customFormat="1" x14ac:dyDescent="0.3">
      <c r="A273" s="1184"/>
      <c r="B273" s="1162"/>
      <c r="C273" s="1185"/>
      <c r="D273" s="1186"/>
      <c r="E273" s="1187"/>
      <c r="F273" s="1188"/>
      <c r="G273" s="1189"/>
      <c r="H273" s="1189"/>
      <c r="I273" s="1188"/>
      <c r="J273" s="497"/>
      <c r="K273" s="1243"/>
      <c r="L273" s="508"/>
      <c r="M273" s="497"/>
      <c r="N273" s="1243"/>
      <c r="O273" s="508"/>
      <c r="P273" s="497"/>
      <c r="Q273" s="1243"/>
      <c r="R273" s="508"/>
      <c r="S273" s="497"/>
      <c r="T273" s="1243"/>
      <c r="U273" s="508"/>
      <c r="V273" s="497"/>
      <c r="W273" s="1243"/>
      <c r="X273" s="508"/>
      <c r="Y273" s="497"/>
      <c r="Z273" s="1243"/>
      <c r="AA273" s="508"/>
      <c r="AB273" s="497"/>
      <c r="AC273" s="1243"/>
      <c r="AD273" s="1179"/>
      <c r="AE273" s="695"/>
      <c r="AF273" s="695"/>
      <c r="AG273" s="532"/>
    </row>
    <row r="274" spans="1:33" s="315" customFormat="1" x14ac:dyDescent="0.3">
      <c r="A274" s="1184"/>
      <c r="B274" s="1162"/>
      <c r="C274" s="1185"/>
      <c r="D274" s="1186"/>
      <c r="E274" s="1187"/>
      <c r="F274" s="1188"/>
      <c r="G274" s="1189"/>
      <c r="H274" s="1189"/>
      <c r="I274" s="1188"/>
      <c r="J274" s="497"/>
      <c r="K274" s="1243"/>
      <c r="L274" s="508"/>
      <c r="M274" s="497"/>
      <c r="N274" s="1243"/>
      <c r="O274" s="508"/>
      <c r="P274" s="497"/>
      <c r="Q274" s="1243"/>
      <c r="R274" s="508"/>
      <c r="S274" s="497"/>
      <c r="T274" s="1243"/>
      <c r="U274" s="508"/>
      <c r="V274" s="497"/>
      <c r="W274" s="1243"/>
      <c r="X274" s="508"/>
      <c r="Y274" s="497"/>
      <c r="Z274" s="1243"/>
      <c r="AA274" s="508"/>
      <c r="AB274" s="497"/>
      <c r="AC274" s="1243"/>
      <c r="AD274" s="1179"/>
      <c r="AE274" s="695"/>
      <c r="AF274" s="695"/>
      <c r="AG274" s="532"/>
    </row>
    <row r="275" spans="1:33" s="315" customFormat="1" x14ac:dyDescent="0.3">
      <c r="A275" s="1184"/>
      <c r="B275" s="1162"/>
      <c r="C275" s="1185"/>
      <c r="D275" s="1186"/>
      <c r="E275" s="1187"/>
      <c r="F275" s="1188"/>
      <c r="G275" s="1189"/>
      <c r="H275" s="1189"/>
      <c r="I275" s="1188"/>
      <c r="J275" s="497"/>
      <c r="K275" s="1243"/>
      <c r="L275" s="508"/>
      <c r="M275" s="497"/>
      <c r="N275" s="1243"/>
      <c r="O275" s="508"/>
      <c r="P275" s="497"/>
      <c r="Q275" s="1243"/>
      <c r="R275" s="508"/>
      <c r="S275" s="497"/>
      <c r="T275" s="1243"/>
      <c r="U275" s="508"/>
      <c r="V275" s="497"/>
      <c r="W275" s="1243"/>
      <c r="X275" s="508"/>
      <c r="Y275" s="497"/>
      <c r="Z275" s="1243"/>
      <c r="AA275" s="508"/>
      <c r="AB275" s="497"/>
      <c r="AC275" s="1243"/>
      <c r="AD275" s="1179"/>
      <c r="AE275" s="695"/>
      <c r="AF275" s="695"/>
      <c r="AG275" s="532"/>
    </row>
    <row r="276" spans="1:33" s="315" customFormat="1" x14ac:dyDescent="0.3">
      <c r="A276" s="1184"/>
      <c r="B276" s="1162"/>
      <c r="C276" s="1185"/>
      <c r="D276" s="1186"/>
      <c r="E276" s="1187"/>
      <c r="F276" s="1188"/>
      <c r="G276" s="1189"/>
      <c r="H276" s="1189"/>
      <c r="I276" s="1188"/>
      <c r="J276" s="497"/>
      <c r="K276" s="1243"/>
      <c r="L276" s="508"/>
      <c r="M276" s="497"/>
      <c r="N276" s="1243"/>
      <c r="O276" s="508"/>
      <c r="P276" s="497"/>
      <c r="Q276" s="1243"/>
      <c r="R276" s="508"/>
      <c r="S276" s="497"/>
      <c r="T276" s="1243"/>
      <c r="U276" s="508"/>
      <c r="V276" s="497"/>
      <c r="W276" s="1243"/>
      <c r="X276" s="508"/>
      <c r="Y276" s="497"/>
      <c r="Z276" s="1243"/>
      <c r="AA276" s="508"/>
      <c r="AB276" s="497"/>
      <c r="AC276" s="1243"/>
      <c r="AD276" s="1179"/>
      <c r="AE276" s="695"/>
      <c r="AF276" s="695"/>
      <c r="AG276" s="532"/>
    </row>
    <row r="277" spans="1:33" s="315" customFormat="1" x14ac:dyDescent="0.3">
      <c r="A277" s="1184"/>
      <c r="B277" s="1162"/>
      <c r="C277" s="1185"/>
      <c r="D277" s="1186"/>
      <c r="E277" s="1187"/>
      <c r="F277" s="1188"/>
      <c r="G277" s="1189"/>
      <c r="H277" s="1189"/>
      <c r="I277" s="1188"/>
      <c r="J277" s="497"/>
      <c r="K277" s="1243"/>
      <c r="L277" s="508"/>
      <c r="M277" s="497"/>
      <c r="N277" s="1243"/>
      <c r="O277" s="508"/>
      <c r="P277" s="497"/>
      <c r="Q277" s="1243"/>
      <c r="R277" s="508"/>
      <c r="S277" s="497"/>
      <c r="T277" s="1243"/>
      <c r="U277" s="508"/>
      <c r="V277" s="497"/>
      <c r="W277" s="1243"/>
      <c r="X277" s="508"/>
      <c r="Y277" s="497"/>
      <c r="Z277" s="1243"/>
      <c r="AA277" s="508"/>
      <c r="AB277" s="497"/>
      <c r="AC277" s="1243"/>
      <c r="AD277" s="1179"/>
      <c r="AE277" s="695"/>
      <c r="AF277" s="695"/>
      <c r="AG277" s="532"/>
    </row>
    <row r="278" spans="1:33" s="315" customFormat="1" x14ac:dyDescent="0.3">
      <c r="A278" s="1184"/>
      <c r="B278" s="1162"/>
      <c r="C278" s="1185"/>
      <c r="D278" s="1186"/>
      <c r="E278" s="1187"/>
      <c r="F278" s="1188"/>
      <c r="G278" s="1189"/>
      <c r="H278" s="1189"/>
      <c r="I278" s="1188"/>
      <c r="J278" s="497"/>
      <c r="K278" s="1243"/>
      <c r="L278" s="508"/>
      <c r="M278" s="497"/>
      <c r="N278" s="1243"/>
      <c r="O278" s="508"/>
      <c r="P278" s="497"/>
      <c r="Q278" s="1243"/>
      <c r="R278" s="508"/>
      <c r="S278" s="497"/>
      <c r="T278" s="1243"/>
      <c r="U278" s="508"/>
      <c r="V278" s="497"/>
      <c r="W278" s="1243"/>
      <c r="X278" s="508"/>
      <c r="Y278" s="497"/>
      <c r="Z278" s="1243"/>
      <c r="AA278" s="508"/>
      <c r="AB278" s="497"/>
      <c r="AC278" s="1243"/>
      <c r="AD278" s="1179"/>
      <c r="AE278" s="695"/>
      <c r="AF278" s="695"/>
      <c r="AG278" s="532"/>
    </row>
    <row r="279" spans="1:33" s="315" customFormat="1" x14ac:dyDescent="0.3">
      <c r="A279" s="1184"/>
      <c r="B279" s="1162"/>
      <c r="C279" s="1185"/>
      <c r="D279" s="1186"/>
      <c r="E279" s="1187"/>
      <c r="F279" s="1188"/>
      <c r="G279" s="1189"/>
      <c r="H279" s="1189"/>
      <c r="I279" s="1188"/>
      <c r="J279" s="497"/>
      <c r="K279" s="1243"/>
      <c r="L279" s="508"/>
      <c r="M279" s="497"/>
      <c r="N279" s="1243"/>
      <c r="O279" s="508"/>
      <c r="P279" s="497"/>
      <c r="Q279" s="1243"/>
      <c r="R279" s="508"/>
      <c r="S279" s="497"/>
      <c r="T279" s="1243"/>
      <c r="U279" s="508"/>
      <c r="V279" s="497"/>
      <c r="W279" s="1243"/>
      <c r="X279" s="508"/>
      <c r="Y279" s="497"/>
      <c r="Z279" s="1243"/>
      <c r="AA279" s="508"/>
      <c r="AB279" s="497"/>
      <c r="AC279" s="1243"/>
      <c r="AD279" s="1179"/>
      <c r="AE279" s="695"/>
      <c r="AF279" s="695"/>
      <c r="AG279" s="532"/>
    </row>
    <row r="280" spans="1:33" s="315" customFormat="1" x14ac:dyDescent="0.3">
      <c r="A280" s="1184"/>
      <c r="B280" s="1162"/>
      <c r="C280" s="1185"/>
      <c r="D280" s="1186"/>
      <c r="E280" s="1187"/>
      <c r="F280" s="1188"/>
      <c r="G280" s="1189"/>
      <c r="H280" s="1189"/>
      <c r="I280" s="1188"/>
      <c r="J280" s="497"/>
      <c r="K280" s="1243"/>
      <c r="L280" s="508"/>
      <c r="M280" s="497"/>
      <c r="N280" s="1243"/>
      <c r="O280" s="508"/>
      <c r="P280" s="497"/>
      <c r="Q280" s="1243"/>
      <c r="R280" s="508"/>
      <c r="S280" s="497"/>
      <c r="T280" s="1243"/>
      <c r="U280" s="508"/>
      <c r="V280" s="497"/>
      <c r="W280" s="1243"/>
      <c r="X280" s="508"/>
      <c r="Y280" s="497"/>
      <c r="Z280" s="1243"/>
      <c r="AA280" s="508"/>
      <c r="AB280" s="497"/>
      <c r="AC280" s="1243"/>
      <c r="AD280" s="1179"/>
      <c r="AE280" s="695"/>
      <c r="AF280" s="695"/>
      <c r="AG280" s="532"/>
    </row>
    <row r="281" spans="1:33" s="315" customFormat="1" x14ac:dyDescent="0.3">
      <c r="A281" s="1184"/>
      <c r="B281" s="1162"/>
      <c r="C281" s="1185"/>
      <c r="D281" s="1186"/>
      <c r="E281" s="1187"/>
      <c r="F281" s="1188"/>
      <c r="G281" s="1189"/>
      <c r="H281" s="1189"/>
      <c r="I281" s="1188"/>
      <c r="J281" s="497"/>
      <c r="K281" s="1243"/>
      <c r="L281" s="508"/>
      <c r="M281" s="497"/>
      <c r="N281" s="1243"/>
      <c r="O281" s="508"/>
      <c r="P281" s="497"/>
      <c r="Q281" s="1243"/>
      <c r="R281" s="508"/>
      <c r="S281" s="497"/>
      <c r="T281" s="1243"/>
      <c r="U281" s="508"/>
      <c r="V281" s="497"/>
      <c r="W281" s="1243"/>
      <c r="X281" s="508"/>
      <c r="Y281" s="497"/>
      <c r="Z281" s="1243"/>
      <c r="AA281" s="508"/>
      <c r="AB281" s="497"/>
      <c r="AC281" s="1243"/>
      <c r="AD281" s="1179"/>
      <c r="AE281" s="695"/>
      <c r="AF281" s="695"/>
      <c r="AG281" s="532"/>
    </row>
    <row r="282" spans="1:33" s="315" customFormat="1" x14ac:dyDescent="0.3">
      <c r="A282" s="1184"/>
      <c r="B282" s="1162"/>
      <c r="C282" s="1185"/>
      <c r="D282" s="1186"/>
      <c r="E282" s="1187"/>
      <c r="F282" s="1188"/>
      <c r="G282" s="1189"/>
      <c r="H282" s="1189"/>
      <c r="I282" s="1188"/>
      <c r="J282" s="497"/>
      <c r="K282" s="1243"/>
      <c r="L282" s="508"/>
      <c r="M282" s="497"/>
      <c r="N282" s="1243"/>
      <c r="O282" s="508"/>
      <c r="P282" s="497"/>
      <c r="Q282" s="1243"/>
      <c r="R282" s="508"/>
      <c r="S282" s="497"/>
      <c r="T282" s="1243"/>
      <c r="U282" s="508"/>
      <c r="V282" s="497"/>
      <c r="W282" s="1243"/>
      <c r="X282" s="508"/>
      <c r="Y282" s="497"/>
      <c r="Z282" s="1243"/>
      <c r="AA282" s="508"/>
      <c r="AB282" s="497"/>
      <c r="AC282" s="1243"/>
      <c r="AD282" s="1179"/>
      <c r="AE282" s="695"/>
      <c r="AF282" s="695"/>
      <c r="AG282" s="532"/>
    </row>
    <row r="283" spans="1:33" s="315" customFormat="1" x14ac:dyDescent="0.3">
      <c r="A283" s="1184"/>
      <c r="B283" s="1162"/>
      <c r="C283" s="1185"/>
      <c r="D283" s="1186"/>
      <c r="E283" s="1187"/>
      <c r="F283" s="1188"/>
      <c r="G283" s="1189"/>
      <c r="H283" s="1189"/>
      <c r="I283" s="1188"/>
      <c r="J283" s="497"/>
      <c r="K283" s="1243"/>
      <c r="L283" s="508"/>
      <c r="M283" s="497"/>
      <c r="N283" s="1243"/>
      <c r="O283" s="508"/>
      <c r="P283" s="497"/>
      <c r="Q283" s="1243"/>
      <c r="R283" s="508"/>
      <c r="S283" s="497"/>
      <c r="T283" s="1243"/>
      <c r="U283" s="508"/>
      <c r="V283" s="497"/>
      <c r="W283" s="1243"/>
      <c r="X283" s="508"/>
      <c r="Y283" s="497"/>
      <c r="Z283" s="1243"/>
      <c r="AA283" s="508"/>
      <c r="AB283" s="497"/>
      <c r="AC283" s="1243"/>
      <c r="AD283" s="1179"/>
      <c r="AE283" s="695"/>
      <c r="AF283" s="695"/>
      <c r="AG283" s="532"/>
    </row>
    <row r="284" spans="1:33" s="315" customFormat="1" x14ac:dyDescent="0.3">
      <c r="A284" s="1184"/>
      <c r="B284" s="1162"/>
      <c r="C284" s="1185"/>
      <c r="D284" s="1186"/>
      <c r="E284" s="1187"/>
      <c r="F284" s="1188"/>
      <c r="G284" s="1189"/>
      <c r="H284" s="1189"/>
      <c r="I284" s="1188"/>
      <c r="J284" s="497"/>
      <c r="K284" s="1243"/>
      <c r="L284" s="508"/>
      <c r="M284" s="497"/>
      <c r="N284" s="1243"/>
      <c r="O284" s="508"/>
      <c r="P284" s="497"/>
      <c r="Q284" s="1243"/>
      <c r="R284" s="508"/>
      <c r="S284" s="497"/>
      <c r="T284" s="1243"/>
      <c r="U284" s="508"/>
      <c r="V284" s="497"/>
      <c r="W284" s="1243"/>
      <c r="X284" s="508"/>
      <c r="Y284" s="497"/>
      <c r="Z284" s="1243"/>
      <c r="AA284" s="508"/>
      <c r="AB284" s="497"/>
      <c r="AC284" s="1243"/>
      <c r="AD284" s="1179"/>
      <c r="AE284" s="695"/>
      <c r="AF284" s="695"/>
      <c r="AG284" s="532"/>
    </row>
    <row r="285" spans="1:33" s="315" customFormat="1" x14ac:dyDescent="0.3">
      <c r="A285" s="1184"/>
      <c r="B285" s="1162"/>
      <c r="C285" s="1185"/>
      <c r="D285" s="1186"/>
      <c r="E285" s="1187"/>
      <c r="F285" s="1188"/>
      <c r="G285" s="1189"/>
      <c r="H285" s="1189"/>
      <c r="I285" s="1188"/>
      <c r="J285" s="497"/>
      <c r="K285" s="1243"/>
      <c r="L285" s="508"/>
      <c r="M285" s="497"/>
      <c r="N285" s="1243"/>
      <c r="O285" s="508"/>
      <c r="P285" s="497"/>
      <c r="Q285" s="1243"/>
      <c r="R285" s="508"/>
      <c r="S285" s="497"/>
      <c r="T285" s="1243"/>
      <c r="U285" s="508"/>
      <c r="V285" s="497"/>
      <c r="W285" s="1243"/>
      <c r="X285" s="508"/>
      <c r="Y285" s="497"/>
      <c r="Z285" s="1243"/>
      <c r="AA285" s="508"/>
      <c r="AB285" s="497"/>
      <c r="AC285" s="1243"/>
      <c r="AD285" s="1179"/>
      <c r="AE285" s="695"/>
      <c r="AF285" s="695"/>
      <c r="AG285" s="532"/>
    </row>
    <row r="286" spans="1:33" s="315" customFormat="1" x14ac:dyDescent="0.3">
      <c r="A286" s="1184"/>
      <c r="B286" s="1162"/>
      <c r="C286" s="1185"/>
      <c r="D286" s="1186"/>
      <c r="E286" s="1187"/>
      <c r="F286" s="1188"/>
      <c r="G286" s="1189"/>
      <c r="H286" s="1189"/>
      <c r="I286" s="1188"/>
      <c r="J286" s="497"/>
      <c r="K286" s="1243"/>
      <c r="L286" s="508"/>
      <c r="M286" s="497"/>
      <c r="N286" s="1243"/>
      <c r="O286" s="508"/>
      <c r="P286" s="497"/>
      <c r="Q286" s="1243"/>
      <c r="R286" s="508"/>
      <c r="S286" s="497"/>
      <c r="T286" s="1243"/>
      <c r="U286" s="508"/>
      <c r="V286" s="497"/>
      <c r="W286" s="1243"/>
      <c r="X286" s="508"/>
      <c r="Y286" s="497"/>
      <c r="Z286" s="1243"/>
      <c r="AA286" s="508"/>
      <c r="AB286" s="497"/>
      <c r="AC286" s="1243"/>
      <c r="AD286" s="1179"/>
      <c r="AE286" s="695"/>
      <c r="AF286" s="695"/>
      <c r="AG286" s="532"/>
    </row>
    <row r="287" spans="1:33" s="315" customFormat="1" x14ac:dyDescent="0.3">
      <c r="A287" s="1184"/>
      <c r="B287" s="1162"/>
      <c r="C287" s="1185"/>
      <c r="D287" s="1186"/>
      <c r="E287" s="1187"/>
      <c r="F287" s="1188"/>
      <c r="G287" s="1189"/>
      <c r="H287" s="1189"/>
      <c r="I287" s="1188"/>
      <c r="J287" s="497"/>
      <c r="K287" s="1243"/>
      <c r="L287" s="508"/>
      <c r="M287" s="497"/>
      <c r="N287" s="1243"/>
      <c r="O287" s="508"/>
      <c r="P287" s="497"/>
      <c r="Q287" s="1243"/>
      <c r="R287" s="508"/>
      <c r="S287" s="497"/>
      <c r="T287" s="1243"/>
      <c r="U287" s="508"/>
      <c r="V287" s="497"/>
      <c r="W287" s="1243"/>
      <c r="X287" s="508"/>
      <c r="Y287" s="497"/>
      <c r="Z287" s="1243"/>
      <c r="AA287" s="508"/>
      <c r="AB287" s="497"/>
      <c r="AC287" s="1243"/>
      <c r="AD287" s="1179"/>
      <c r="AE287" s="695"/>
      <c r="AF287" s="695"/>
      <c r="AG287" s="532"/>
    </row>
    <row r="288" spans="1:33" s="315" customFormat="1" x14ac:dyDescent="0.3">
      <c r="A288" s="1184"/>
      <c r="B288" s="1162"/>
      <c r="C288" s="1185"/>
      <c r="D288" s="1186"/>
      <c r="E288" s="1187"/>
      <c r="F288" s="1188"/>
      <c r="G288" s="1189"/>
      <c r="H288" s="1189"/>
      <c r="I288" s="1188"/>
      <c r="J288" s="497"/>
      <c r="K288" s="1243"/>
      <c r="L288" s="508"/>
      <c r="M288" s="497"/>
      <c r="N288" s="1243"/>
      <c r="O288" s="508"/>
      <c r="P288" s="497"/>
      <c r="Q288" s="1243"/>
      <c r="R288" s="508"/>
      <c r="S288" s="497"/>
      <c r="T288" s="1243"/>
      <c r="U288" s="508"/>
      <c r="V288" s="497"/>
      <c r="W288" s="1243"/>
      <c r="X288" s="508"/>
      <c r="Y288" s="497"/>
      <c r="Z288" s="1243"/>
      <c r="AA288" s="508"/>
      <c r="AB288" s="497"/>
      <c r="AC288" s="1243"/>
      <c r="AD288" s="1179"/>
      <c r="AE288" s="695"/>
      <c r="AF288" s="695"/>
      <c r="AG288" s="532"/>
    </row>
    <row r="289" spans="1:33" s="315" customFormat="1" x14ac:dyDescent="0.3">
      <c r="A289" s="1184"/>
      <c r="B289" s="1162"/>
      <c r="C289" s="1185"/>
      <c r="D289" s="1186"/>
      <c r="E289" s="1187"/>
      <c r="F289" s="1188"/>
      <c r="G289" s="1189"/>
      <c r="H289" s="1189"/>
      <c r="I289" s="1188"/>
      <c r="J289" s="497"/>
      <c r="K289" s="1243"/>
      <c r="L289" s="508"/>
      <c r="M289" s="497"/>
      <c r="N289" s="1243"/>
      <c r="O289" s="508"/>
      <c r="P289" s="497"/>
      <c r="Q289" s="1243"/>
      <c r="R289" s="508"/>
      <c r="S289" s="497"/>
      <c r="T289" s="1243"/>
      <c r="U289" s="508"/>
      <c r="V289" s="497"/>
      <c r="W289" s="1243"/>
      <c r="X289" s="508"/>
      <c r="Y289" s="497"/>
      <c r="Z289" s="1243"/>
      <c r="AA289" s="508"/>
      <c r="AB289" s="497"/>
      <c r="AC289" s="1243"/>
      <c r="AD289" s="1179"/>
      <c r="AE289" s="695"/>
      <c r="AF289" s="695"/>
      <c r="AG289" s="532"/>
    </row>
    <row r="290" spans="1:33" s="315" customFormat="1" x14ac:dyDescent="0.3">
      <c r="A290" s="1184"/>
      <c r="B290" s="1162"/>
      <c r="C290" s="1185"/>
      <c r="D290" s="1186"/>
      <c r="E290" s="1187"/>
      <c r="F290" s="1188"/>
      <c r="G290" s="1189"/>
      <c r="H290" s="1189"/>
      <c r="I290" s="1188"/>
      <c r="J290" s="497"/>
      <c r="K290" s="1243"/>
      <c r="L290" s="508"/>
      <c r="M290" s="497"/>
      <c r="N290" s="1243"/>
      <c r="O290" s="508"/>
      <c r="P290" s="497"/>
      <c r="Q290" s="1243"/>
      <c r="R290" s="508"/>
      <c r="S290" s="497"/>
      <c r="T290" s="1243"/>
      <c r="U290" s="508"/>
      <c r="V290" s="497"/>
      <c r="W290" s="1243"/>
      <c r="X290" s="508"/>
      <c r="Y290" s="497"/>
      <c r="Z290" s="1243"/>
      <c r="AA290" s="508"/>
      <c r="AB290" s="497"/>
      <c r="AC290" s="1243"/>
      <c r="AD290" s="1179"/>
      <c r="AE290" s="695"/>
      <c r="AF290" s="695"/>
      <c r="AG290" s="532"/>
    </row>
    <row r="291" spans="1:33" s="315" customFormat="1" x14ac:dyDescent="0.3">
      <c r="A291" s="1184"/>
      <c r="B291" s="1162"/>
      <c r="C291" s="1185"/>
      <c r="D291" s="1186"/>
      <c r="E291" s="1187"/>
      <c r="F291" s="1188"/>
      <c r="G291" s="1189"/>
      <c r="H291" s="1189"/>
      <c r="I291" s="1188"/>
      <c r="J291" s="497"/>
      <c r="K291" s="1243"/>
      <c r="L291" s="508"/>
      <c r="M291" s="497"/>
      <c r="N291" s="1243"/>
      <c r="O291" s="508"/>
      <c r="P291" s="497"/>
      <c r="Q291" s="1243"/>
      <c r="R291" s="508"/>
      <c r="S291" s="497"/>
      <c r="T291" s="1243"/>
      <c r="U291" s="508"/>
      <c r="V291" s="497"/>
      <c r="W291" s="1243"/>
      <c r="X291" s="508"/>
      <c r="Y291" s="497"/>
      <c r="Z291" s="1243"/>
      <c r="AA291" s="508"/>
      <c r="AB291" s="497"/>
      <c r="AC291" s="1243"/>
      <c r="AD291" s="1179"/>
      <c r="AE291" s="695"/>
      <c r="AF291" s="695"/>
      <c r="AG291" s="532"/>
    </row>
    <row r="292" spans="1:33" s="315" customFormat="1" x14ac:dyDescent="0.3">
      <c r="A292" s="1184"/>
      <c r="B292" s="1162"/>
      <c r="C292" s="1185"/>
      <c r="D292" s="1186"/>
      <c r="E292" s="1187"/>
      <c r="F292" s="1188"/>
      <c r="G292" s="1189"/>
      <c r="H292" s="1189"/>
      <c r="I292" s="1188"/>
      <c r="J292" s="497"/>
      <c r="K292" s="1243"/>
      <c r="L292" s="508"/>
      <c r="M292" s="497"/>
      <c r="N292" s="1243"/>
      <c r="O292" s="508"/>
      <c r="P292" s="497"/>
      <c r="Q292" s="1243"/>
      <c r="R292" s="508"/>
      <c r="S292" s="497"/>
      <c r="T292" s="1243"/>
      <c r="U292" s="508"/>
      <c r="V292" s="497"/>
      <c r="W292" s="1243"/>
      <c r="X292" s="508"/>
      <c r="Y292" s="497"/>
      <c r="Z292" s="1243"/>
      <c r="AA292" s="508"/>
      <c r="AB292" s="497"/>
      <c r="AC292" s="1243"/>
      <c r="AD292" s="1179"/>
      <c r="AE292" s="695"/>
      <c r="AF292" s="695"/>
      <c r="AG292" s="532"/>
    </row>
    <row r="293" spans="1:33" s="315" customFormat="1" x14ac:dyDescent="0.3">
      <c r="A293" s="1184"/>
      <c r="B293" s="1162"/>
      <c r="C293" s="1185"/>
      <c r="D293" s="1186"/>
      <c r="E293" s="1187"/>
      <c r="F293" s="1188"/>
      <c r="G293" s="1189"/>
      <c r="H293" s="1189"/>
      <c r="I293" s="1188"/>
      <c r="J293" s="497"/>
      <c r="K293" s="1243"/>
      <c r="L293" s="508"/>
      <c r="M293" s="497"/>
      <c r="N293" s="1243"/>
      <c r="O293" s="508"/>
      <c r="P293" s="497"/>
      <c r="Q293" s="1243"/>
      <c r="R293" s="508"/>
      <c r="S293" s="497"/>
      <c r="T293" s="1243"/>
      <c r="U293" s="508"/>
      <c r="V293" s="497"/>
      <c r="W293" s="1243"/>
      <c r="X293" s="508"/>
      <c r="Y293" s="497"/>
      <c r="Z293" s="1243"/>
      <c r="AA293" s="508"/>
      <c r="AB293" s="497"/>
      <c r="AC293" s="1243"/>
      <c r="AD293" s="1179"/>
      <c r="AE293" s="695"/>
      <c r="AF293" s="695"/>
      <c r="AG293" s="532"/>
    </row>
    <row r="294" spans="1:33" s="315" customFormat="1" x14ac:dyDescent="0.3">
      <c r="A294" s="1184"/>
      <c r="B294" s="1162"/>
      <c r="C294" s="1185"/>
      <c r="D294" s="1186"/>
      <c r="E294" s="1187"/>
      <c r="F294" s="1188"/>
      <c r="G294" s="1189"/>
      <c r="H294" s="1189"/>
      <c r="I294" s="1188"/>
      <c r="J294" s="497"/>
      <c r="K294" s="1243"/>
      <c r="L294" s="508"/>
      <c r="M294" s="497"/>
      <c r="N294" s="1243"/>
      <c r="O294" s="508"/>
      <c r="P294" s="497"/>
      <c r="Q294" s="1243"/>
      <c r="R294" s="508"/>
      <c r="S294" s="497"/>
      <c r="T294" s="1243"/>
      <c r="U294" s="508"/>
      <c r="V294" s="497"/>
      <c r="W294" s="1243"/>
      <c r="X294" s="508"/>
      <c r="Y294" s="497"/>
      <c r="Z294" s="1243"/>
      <c r="AA294" s="508"/>
      <c r="AB294" s="497"/>
      <c r="AC294" s="1243"/>
      <c r="AD294" s="1179"/>
      <c r="AE294" s="695"/>
      <c r="AF294" s="695"/>
      <c r="AG294" s="532"/>
    </row>
    <row r="295" spans="1:33" s="315" customFormat="1" x14ac:dyDescent="0.3">
      <c r="A295" s="1184"/>
      <c r="B295" s="1162"/>
      <c r="C295" s="1185"/>
      <c r="D295" s="1186"/>
      <c r="E295" s="1187"/>
      <c r="F295" s="1188"/>
      <c r="G295" s="1189"/>
      <c r="H295" s="1189"/>
      <c r="I295" s="1188"/>
      <c r="J295" s="497"/>
      <c r="K295" s="1243"/>
      <c r="L295" s="508"/>
      <c r="M295" s="497"/>
      <c r="N295" s="1243"/>
      <c r="O295" s="508"/>
      <c r="P295" s="497"/>
      <c r="Q295" s="1243"/>
      <c r="R295" s="508"/>
      <c r="S295" s="497"/>
      <c r="T295" s="1243"/>
      <c r="U295" s="508"/>
      <c r="V295" s="497"/>
      <c r="W295" s="1243"/>
      <c r="X295" s="508"/>
      <c r="Y295" s="497"/>
      <c r="Z295" s="1243"/>
      <c r="AA295" s="508"/>
      <c r="AB295" s="497"/>
      <c r="AC295" s="1243"/>
      <c r="AD295" s="1179"/>
      <c r="AE295" s="695"/>
      <c r="AF295" s="695"/>
      <c r="AG295" s="532"/>
    </row>
    <row r="296" spans="1:33" s="315" customFormat="1" x14ac:dyDescent="0.3">
      <c r="A296" s="1184"/>
      <c r="B296" s="1162"/>
      <c r="C296" s="1185"/>
      <c r="D296" s="1186"/>
      <c r="E296" s="1187"/>
      <c r="F296" s="1188"/>
      <c r="G296" s="1189"/>
      <c r="H296" s="1189"/>
      <c r="I296" s="1188"/>
      <c r="J296" s="497"/>
      <c r="K296" s="1243"/>
      <c r="L296" s="508"/>
      <c r="M296" s="497"/>
      <c r="N296" s="1243"/>
      <c r="O296" s="508"/>
      <c r="P296" s="497"/>
      <c r="Q296" s="1243"/>
      <c r="R296" s="508"/>
      <c r="S296" s="497"/>
      <c r="T296" s="1243"/>
      <c r="U296" s="508"/>
      <c r="V296" s="497"/>
      <c r="W296" s="1243"/>
      <c r="X296" s="508"/>
      <c r="Y296" s="497"/>
      <c r="Z296" s="1243"/>
      <c r="AA296" s="508"/>
      <c r="AB296" s="497"/>
      <c r="AC296" s="1243"/>
      <c r="AD296" s="1179"/>
      <c r="AE296" s="695"/>
      <c r="AF296" s="695"/>
      <c r="AG296" s="532"/>
    </row>
    <row r="297" spans="1:33" s="315" customFormat="1" x14ac:dyDescent="0.3">
      <c r="A297" s="1184"/>
      <c r="B297" s="1162"/>
      <c r="C297" s="1185"/>
      <c r="D297" s="1186"/>
      <c r="E297" s="1187"/>
      <c r="F297" s="1188"/>
      <c r="G297" s="1189"/>
      <c r="H297" s="1189"/>
      <c r="I297" s="1188"/>
      <c r="J297" s="497"/>
      <c r="K297" s="1243"/>
      <c r="L297" s="508"/>
      <c r="M297" s="497"/>
      <c r="N297" s="1243"/>
      <c r="O297" s="508"/>
      <c r="P297" s="497"/>
      <c r="Q297" s="1243"/>
      <c r="R297" s="508"/>
      <c r="S297" s="497"/>
      <c r="T297" s="1243"/>
      <c r="U297" s="508"/>
      <c r="V297" s="497"/>
      <c r="W297" s="1243"/>
      <c r="X297" s="508"/>
      <c r="Y297" s="497"/>
      <c r="Z297" s="1243"/>
      <c r="AA297" s="508"/>
      <c r="AB297" s="497"/>
      <c r="AC297" s="1243"/>
      <c r="AD297" s="1179"/>
      <c r="AE297" s="695"/>
      <c r="AF297" s="695"/>
      <c r="AG297" s="532"/>
    </row>
    <row r="298" spans="1:33" s="315" customFormat="1" x14ac:dyDescent="0.3">
      <c r="A298" s="1184"/>
      <c r="B298" s="1162"/>
      <c r="C298" s="1185"/>
      <c r="D298" s="1186"/>
      <c r="E298" s="1187"/>
      <c r="F298" s="1188"/>
      <c r="G298" s="1189"/>
      <c r="H298" s="1189"/>
      <c r="I298" s="1188"/>
      <c r="J298" s="497"/>
      <c r="K298" s="1243"/>
      <c r="L298" s="508"/>
      <c r="M298" s="497"/>
      <c r="N298" s="1243"/>
      <c r="O298" s="508"/>
      <c r="P298" s="497"/>
      <c r="Q298" s="1243"/>
      <c r="R298" s="508"/>
      <c r="S298" s="497"/>
      <c r="T298" s="1243"/>
      <c r="U298" s="508"/>
      <c r="V298" s="497"/>
      <c r="W298" s="1243"/>
      <c r="X298" s="508"/>
      <c r="Y298" s="497"/>
      <c r="Z298" s="1243"/>
      <c r="AA298" s="508"/>
      <c r="AB298" s="497"/>
      <c r="AC298" s="1243"/>
      <c r="AD298" s="1179"/>
      <c r="AE298" s="695"/>
      <c r="AF298" s="695"/>
      <c r="AG298" s="532"/>
    </row>
    <row r="299" spans="1:33" s="315" customFormat="1" x14ac:dyDescent="0.3">
      <c r="A299" s="1184"/>
      <c r="B299" s="1162"/>
      <c r="C299" s="1185"/>
      <c r="D299" s="1186"/>
      <c r="E299" s="1187"/>
      <c r="F299" s="1188"/>
      <c r="G299" s="1189"/>
      <c r="H299" s="1189"/>
      <c r="I299" s="1188"/>
      <c r="J299" s="497"/>
      <c r="K299" s="1243"/>
      <c r="L299" s="508"/>
      <c r="M299" s="497"/>
      <c r="N299" s="1243"/>
      <c r="O299" s="508"/>
      <c r="P299" s="497"/>
      <c r="Q299" s="1243"/>
      <c r="R299" s="508"/>
      <c r="S299" s="497"/>
      <c r="T299" s="1243"/>
      <c r="U299" s="508"/>
      <c r="V299" s="497"/>
      <c r="W299" s="1243"/>
      <c r="X299" s="508"/>
      <c r="Y299" s="497"/>
      <c r="Z299" s="1243"/>
      <c r="AA299" s="508"/>
      <c r="AB299" s="497"/>
      <c r="AC299" s="1243"/>
      <c r="AD299" s="1179"/>
      <c r="AE299" s="695"/>
      <c r="AF299" s="695"/>
      <c r="AG299" s="532"/>
    </row>
    <row r="300" spans="1:33" s="315" customFormat="1" x14ac:dyDescent="0.3">
      <c r="A300" s="1184"/>
      <c r="B300" s="1162"/>
      <c r="C300" s="1185"/>
      <c r="D300" s="1186"/>
      <c r="E300" s="1187"/>
      <c r="F300" s="1188"/>
      <c r="G300" s="1189"/>
      <c r="H300" s="1189"/>
      <c r="I300" s="1188"/>
      <c r="J300" s="497"/>
      <c r="K300" s="1243"/>
      <c r="L300" s="508"/>
      <c r="M300" s="497"/>
      <c r="N300" s="1243"/>
      <c r="O300" s="508"/>
      <c r="P300" s="497"/>
      <c r="Q300" s="1243"/>
      <c r="R300" s="508"/>
      <c r="S300" s="497"/>
      <c r="T300" s="1243"/>
      <c r="U300" s="508"/>
      <c r="V300" s="497"/>
      <c r="W300" s="1243"/>
      <c r="X300" s="508"/>
      <c r="Y300" s="497"/>
      <c r="Z300" s="1243"/>
      <c r="AA300" s="508"/>
      <c r="AB300" s="497"/>
      <c r="AC300" s="1243"/>
      <c r="AD300" s="1179"/>
      <c r="AE300" s="695"/>
      <c r="AF300" s="695"/>
      <c r="AG300" s="532"/>
    </row>
    <row r="301" spans="1:33" s="315" customFormat="1" x14ac:dyDescent="0.3">
      <c r="A301" s="1184"/>
      <c r="B301" s="1162"/>
      <c r="C301" s="1185"/>
      <c r="D301" s="1186"/>
      <c r="E301" s="1187"/>
      <c r="F301" s="1188"/>
      <c r="G301" s="1189"/>
      <c r="H301" s="1189"/>
      <c r="I301" s="1188"/>
      <c r="J301" s="497"/>
      <c r="K301" s="1243"/>
      <c r="L301" s="508"/>
      <c r="M301" s="497"/>
      <c r="N301" s="1243"/>
      <c r="O301" s="508"/>
      <c r="P301" s="497"/>
      <c r="Q301" s="1243"/>
      <c r="R301" s="508"/>
      <c r="S301" s="497"/>
      <c r="T301" s="1243"/>
      <c r="U301" s="508"/>
      <c r="V301" s="497"/>
      <c r="W301" s="1243"/>
      <c r="X301" s="508"/>
      <c r="Y301" s="497"/>
      <c r="Z301" s="1243"/>
      <c r="AA301" s="508"/>
      <c r="AB301" s="497"/>
      <c r="AC301" s="1243"/>
      <c r="AD301" s="1179"/>
      <c r="AE301" s="695"/>
      <c r="AF301" s="695"/>
      <c r="AG301" s="532"/>
    </row>
    <row r="302" spans="1:33" s="315" customFormat="1" x14ac:dyDescent="0.3">
      <c r="A302" s="1184"/>
      <c r="B302" s="1162"/>
      <c r="C302" s="1185"/>
      <c r="D302" s="1186"/>
      <c r="E302" s="1187"/>
      <c r="F302" s="1188"/>
      <c r="G302" s="1189"/>
      <c r="H302" s="1189"/>
      <c r="I302" s="1188"/>
      <c r="J302" s="497"/>
      <c r="K302" s="1243"/>
      <c r="L302" s="508"/>
      <c r="M302" s="497"/>
      <c r="N302" s="1243"/>
      <c r="O302" s="508"/>
      <c r="P302" s="497"/>
      <c r="Q302" s="1243"/>
      <c r="R302" s="508"/>
      <c r="S302" s="497"/>
      <c r="T302" s="1243"/>
      <c r="U302" s="508"/>
      <c r="V302" s="497"/>
      <c r="W302" s="1243"/>
      <c r="X302" s="508"/>
      <c r="Y302" s="497"/>
      <c r="Z302" s="1243"/>
      <c r="AA302" s="508"/>
      <c r="AB302" s="497"/>
      <c r="AC302" s="1243"/>
      <c r="AD302" s="1179"/>
      <c r="AE302" s="695"/>
      <c r="AF302" s="695"/>
      <c r="AG302" s="532"/>
    </row>
    <row r="303" spans="1:33" s="315" customFormat="1" x14ac:dyDescent="0.3">
      <c r="A303" s="1184"/>
      <c r="B303" s="1162"/>
      <c r="C303" s="1185"/>
      <c r="D303" s="1186"/>
      <c r="E303" s="1187"/>
      <c r="F303" s="1188"/>
      <c r="G303" s="1189"/>
      <c r="H303" s="1189"/>
      <c r="I303" s="1188"/>
      <c r="J303" s="497"/>
      <c r="K303" s="1243"/>
      <c r="L303" s="508"/>
      <c r="M303" s="497"/>
      <c r="N303" s="1243"/>
      <c r="O303" s="508"/>
      <c r="P303" s="497"/>
      <c r="Q303" s="1243"/>
      <c r="R303" s="508"/>
      <c r="S303" s="497"/>
      <c r="T303" s="1243"/>
      <c r="U303" s="508"/>
      <c r="V303" s="497"/>
      <c r="W303" s="1243"/>
      <c r="X303" s="508"/>
      <c r="Y303" s="497"/>
      <c r="Z303" s="1243"/>
      <c r="AA303" s="508"/>
      <c r="AB303" s="497"/>
      <c r="AC303" s="1243"/>
      <c r="AD303" s="1179"/>
      <c r="AE303" s="695"/>
      <c r="AF303" s="695"/>
      <c r="AG303" s="532"/>
    </row>
    <row r="304" spans="1:33" s="315" customFormat="1" x14ac:dyDescent="0.3">
      <c r="A304" s="1184"/>
      <c r="B304" s="1162"/>
      <c r="C304" s="1185"/>
      <c r="D304" s="1186"/>
      <c r="E304" s="1187"/>
      <c r="F304" s="1188"/>
      <c r="G304" s="1189"/>
      <c r="H304" s="1189"/>
      <c r="I304" s="1188"/>
      <c r="J304" s="497"/>
      <c r="K304" s="1243"/>
      <c r="L304" s="508"/>
      <c r="M304" s="497"/>
      <c r="N304" s="1243"/>
      <c r="O304" s="508"/>
      <c r="P304" s="497"/>
      <c r="Q304" s="1243"/>
      <c r="R304" s="508"/>
      <c r="S304" s="497"/>
      <c r="T304" s="1243"/>
      <c r="U304" s="508"/>
      <c r="V304" s="497"/>
      <c r="W304" s="1243"/>
      <c r="X304" s="508"/>
      <c r="Y304" s="497"/>
      <c r="Z304" s="1243"/>
      <c r="AA304" s="508"/>
      <c r="AB304" s="497"/>
      <c r="AC304" s="1243"/>
      <c r="AD304" s="1179"/>
      <c r="AE304" s="695"/>
      <c r="AF304" s="695"/>
      <c r="AG304" s="532"/>
    </row>
    <row r="305" spans="1:33" s="315" customFormat="1" x14ac:dyDescent="0.3">
      <c r="A305" s="1184"/>
      <c r="B305" s="1162"/>
      <c r="C305" s="1185"/>
      <c r="D305" s="1186"/>
      <c r="E305" s="1187"/>
      <c r="F305" s="1188"/>
      <c r="G305" s="1189"/>
      <c r="H305" s="1189"/>
      <c r="I305" s="1188"/>
      <c r="J305" s="497"/>
      <c r="K305" s="1243"/>
      <c r="L305" s="508"/>
      <c r="M305" s="497"/>
      <c r="N305" s="1243"/>
      <c r="O305" s="508"/>
      <c r="P305" s="497"/>
      <c r="Q305" s="1243"/>
      <c r="R305" s="508"/>
      <c r="S305" s="497"/>
      <c r="T305" s="1243"/>
      <c r="U305" s="508"/>
      <c r="V305" s="497"/>
      <c r="W305" s="1243"/>
      <c r="X305" s="508"/>
      <c r="Y305" s="497"/>
      <c r="Z305" s="1243"/>
      <c r="AA305" s="508"/>
      <c r="AB305" s="497"/>
      <c r="AC305" s="1243"/>
      <c r="AD305" s="1179"/>
      <c r="AE305" s="695"/>
      <c r="AF305" s="695"/>
      <c r="AG305" s="532"/>
    </row>
    <row r="306" spans="1:33" s="315" customFormat="1" x14ac:dyDescent="0.3">
      <c r="A306" s="1184"/>
      <c r="B306" s="1162"/>
      <c r="C306" s="1185"/>
      <c r="D306" s="1186"/>
      <c r="E306" s="1187"/>
      <c r="F306" s="1188"/>
      <c r="G306" s="1189"/>
      <c r="H306" s="1189"/>
      <c r="I306" s="1188"/>
      <c r="J306" s="497"/>
      <c r="K306" s="1243"/>
      <c r="L306" s="508"/>
      <c r="M306" s="497"/>
      <c r="N306" s="1243"/>
      <c r="O306" s="508"/>
      <c r="P306" s="497"/>
      <c r="Q306" s="1243"/>
      <c r="R306" s="508"/>
      <c r="S306" s="497"/>
      <c r="T306" s="1243"/>
      <c r="U306" s="508"/>
      <c r="V306" s="497"/>
      <c r="W306" s="1243"/>
      <c r="X306" s="508"/>
      <c r="Y306" s="497"/>
      <c r="Z306" s="1243"/>
      <c r="AA306" s="508"/>
      <c r="AB306" s="497"/>
      <c r="AC306" s="1243"/>
      <c r="AD306" s="1179"/>
      <c r="AE306" s="695"/>
      <c r="AF306" s="695"/>
      <c r="AG306" s="532"/>
    </row>
    <row r="307" spans="1:33" s="315" customFormat="1" x14ac:dyDescent="0.3">
      <c r="A307" s="1184"/>
      <c r="B307" s="1162"/>
      <c r="C307" s="1185"/>
      <c r="D307" s="1186"/>
      <c r="E307" s="1187"/>
      <c r="F307" s="1188"/>
      <c r="G307" s="1189"/>
      <c r="H307" s="1189"/>
      <c r="I307" s="1188"/>
      <c r="J307" s="497"/>
      <c r="K307" s="1243"/>
      <c r="L307" s="508"/>
      <c r="M307" s="497"/>
      <c r="N307" s="1243"/>
      <c r="O307" s="508"/>
      <c r="P307" s="497"/>
      <c r="Q307" s="1243"/>
      <c r="R307" s="508"/>
      <c r="S307" s="497"/>
      <c r="T307" s="1243"/>
      <c r="U307" s="508"/>
      <c r="V307" s="497"/>
      <c r="W307" s="1243"/>
      <c r="X307" s="508"/>
      <c r="Y307" s="497"/>
      <c r="Z307" s="1243"/>
      <c r="AA307" s="508"/>
      <c r="AB307" s="497"/>
      <c r="AC307" s="1243"/>
      <c r="AD307" s="1179"/>
      <c r="AE307" s="695"/>
      <c r="AF307" s="695"/>
      <c r="AG307" s="532"/>
    </row>
    <row r="308" spans="1:33" s="315" customFormat="1" x14ac:dyDescent="0.3">
      <c r="A308" s="1184"/>
      <c r="B308" s="1162"/>
      <c r="C308" s="1185"/>
      <c r="D308" s="1186"/>
      <c r="E308" s="1187"/>
      <c r="F308" s="1188"/>
      <c r="G308" s="1189"/>
      <c r="H308" s="1189"/>
      <c r="I308" s="1188"/>
      <c r="J308" s="497"/>
      <c r="K308" s="1243"/>
      <c r="L308" s="508"/>
      <c r="M308" s="497"/>
      <c r="N308" s="1243"/>
      <c r="O308" s="508"/>
      <c r="P308" s="497"/>
      <c r="Q308" s="1243"/>
      <c r="R308" s="508"/>
      <c r="S308" s="497"/>
      <c r="T308" s="1243"/>
      <c r="U308" s="508"/>
      <c r="V308" s="497"/>
      <c r="W308" s="1243"/>
      <c r="X308" s="508"/>
      <c r="Y308" s="497"/>
      <c r="Z308" s="1243"/>
      <c r="AA308" s="508"/>
      <c r="AB308" s="497"/>
      <c r="AC308" s="1243"/>
      <c r="AD308" s="1179"/>
      <c r="AE308" s="695"/>
      <c r="AF308" s="695"/>
      <c r="AG308" s="532"/>
    </row>
    <row r="309" spans="1:33" s="315" customFormat="1" x14ac:dyDescent="0.3">
      <c r="A309" s="1184"/>
      <c r="B309" s="1162"/>
      <c r="C309" s="1185"/>
      <c r="D309" s="1186"/>
      <c r="E309" s="1187"/>
      <c r="F309" s="1188"/>
      <c r="G309" s="1189"/>
      <c r="H309" s="1189"/>
      <c r="I309" s="1188"/>
      <c r="J309" s="497"/>
      <c r="K309" s="1243"/>
      <c r="L309" s="508"/>
      <c r="M309" s="497"/>
      <c r="N309" s="1243"/>
      <c r="O309" s="508"/>
      <c r="P309" s="497"/>
      <c r="Q309" s="1243"/>
      <c r="R309" s="508"/>
      <c r="S309" s="497"/>
      <c r="T309" s="1243"/>
      <c r="U309" s="508"/>
      <c r="V309" s="497"/>
      <c r="W309" s="1243"/>
      <c r="X309" s="508"/>
      <c r="Y309" s="497"/>
      <c r="Z309" s="1243"/>
      <c r="AA309" s="508"/>
      <c r="AB309" s="497"/>
      <c r="AC309" s="1243"/>
      <c r="AD309" s="1179"/>
      <c r="AE309" s="695"/>
      <c r="AF309" s="695"/>
      <c r="AG309" s="532"/>
    </row>
    <row r="310" spans="1:33" s="315" customFormat="1" x14ac:dyDescent="0.3">
      <c r="A310" s="1184"/>
      <c r="B310" s="1162"/>
      <c r="C310" s="1185"/>
      <c r="D310" s="1186"/>
      <c r="E310" s="1187"/>
      <c r="F310" s="1188"/>
      <c r="G310" s="1189"/>
      <c r="H310" s="1189"/>
      <c r="I310" s="1188"/>
      <c r="J310" s="497"/>
      <c r="K310" s="1243"/>
      <c r="L310" s="508"/>
      <c r="M310" s="497"/>
      <c r="N310" s="1243"/>
      <c r="O310" s="508"/>
      <c r="P310" s="497"/>
      <c r="Q310" s="1243"/>
      <c r="R310" s="508"/>
      <c r="S310" s="497"/>
      <c r="T310" s="1243"/>
      <c r="U310" s="508"/>
      <c r="V310" s="497"/>
      <c r="W310" s="1243"/>
      <c r="X310" s="508"/>
      <c r="Y310" s="497"/>
      <c r="Z310" s="1243"/>
      <c r="AA310" s="508"/>
      <c r="AB310" s="497"/>
      <c r="AC310" s="1243"/>
      <c r="AD310" s="1179"/>
      <c r="AE310" s="695"/>
      <c r="AF310" s="695"/>
      <c r="AG310" s="532"/>
    </row>
    <row r="311" spans="1:33" s="315" customFormat="1" x14ac:dyDescent="0.3">
      <c r="A311" s="1184"/>
      <c r="B311" s="1162"/>
      <c r="C311" s="1185"/>
      <c r="D311" s="1186"/>
      <c r="E311" s="1187"/>
      <c r="F311" s="1188"/>
      <c r="G311" s="1189"/>
      <c r="H311" s="1189"/>
      <c r="I311" s="1188"/>
      <c r="J311" s="497"/>
      <c r="K311" s="1243"/>
      <c r="L311" s="508"/>
      <c r="M311" s="497"/>
      <c r="N311" s="1243"/>
      <c r="O311" s="508"/>
      <c r="P311" s="497"/>
      <c r="Q311" s="1243"/>
      <c r="R311" s="508"/>
      <c r="S311" s="497"/>
      <c r="T311" s="1243"/>
      <c r="U311" s="508"/>
      <c r="V311" s="497"/>
      <c r="W311" s="1243"/>
      <c r="X311" s="508"/>
      <c r="Y311" s="497"/>
      <c r="Z311" s="1243"/>
      <c r="AA311" s="508"/>
      <c r="AB311" s="497"/>
      <c r="AC311" s="1243"/>
      <c r="AD311" s="1179"/>
      <c r="AE311" s="695"/>
      <c r="AF311" s="695"/>
      <c r="AG311" s="532"/>
    </row>
    <row r="312" spans="1:33" s="315" customFormat="1" x14ac:dyDescent="0.3">
      <c r="A312" s="1184"/>
      <c r="B312" s="1162"/>
      <c r="C312" s="1185"/>
      <c r="D312" s="1186"/>
      <c r="E312" s="1187"/>
      <c r="F312" s="1188"/>
      <c r="G312" s="1189"/>
      <c r="H312" s="1189"/>
      <c r="I312" s="1188"/>
      <c r="J312" s="497"/>
      <c r="K312" s="1243"/>
      <c r="L312" s="508"/>
      <c r="M312" s="497"/>
      <c r="N312" s="1243"/>
      <c r="O312" s="508"/>
      <c r="P312" s="497"/>
      <c r="Q312" s="1243"/>
      <c r="R312" s="508"/>
      <c r="S312" s="497"/>
      <c r="T312" s="1243"/>
      <c r="U312" s="508"/>
      <c r="V312" s="497"/>
      <c r="W312" s="1243"/>
      <c r="X312" s="508"/>
      <c r="Y312" s="497"/>
      <c r="Z312" s="1243"/>
      <c r="AA312" s="508"/>
      <c r="AB312" s="497"/>
      <c r="AC312" s="1243"/>
      <c r="AD312" s="1179"/>
      <c r="AE312" s="695"/>
      <c r="AF312" s="695"/>
      <c r="AG312" s="532"/>
    </row>
    <row r="313" spans="1:33" s="315" customFormat="1" x14ac:dyDescent="0.3">
      <c r="A313" s="1184"/>
      <c r="B313" s="1162"/>
      <c r="C313" s="1185"/>
      <c r="D313" s="1186"/>
      <c r="E313" s="1187"/>
      <c r="F313" s="1188"/>
      <c r="G313" s="1189"/>
      <c r="H313" s="1189"/>
      <c r="I313" s="1188"/>
      <c r="J313" s="497"/>
      <c r="K313" s="1243"/>
      <c r="L313" s="508"/>
      <c r="M313" s="497"/>
      <c r="N313" s="1243"/>
      <c r="O313" s="508"/>
      <c r="P313" s="497"/>
      <c r="Q313" s="1243"/>
      <c r="R313" s="508"/>
      <c r="S313" s="497"/>
      <c r="T313" s="1243"/>
      <c r="U313" s="508"/>
      <c r="V313" s="497"/>
      <c r="W313" s="1243"/>
      <c r="X313" s="508"/>
      <c r="Y313" s="497"/>
      <c r="Z313" s="1243"/>
      <c r="AA313" s="508"/>
      <c r="AB313" s="497"/>
      <c r="AC313" s="1243"/>
      <c r="AD313" s="1179"/>
      <c r="AE313" s="695"/>
      <c r="AF313" s="695"/>
      <c r="AG313" s="532"/>
    </row>
    <row r="314" spans="1:33" s="315" customFormat="1" x14ac:dyDescent="0.3">
      <c r="A314" s="1184"/>
      <c r="B314" s="1162"/>
      <c r="C314" s="1185"/>
      <c r="D314" s="1186"/>
      <c r="E314" s="1187"/>
      <c r="F314" s="1188"/>
      <c r="G314" s="1189"/>
      <c r="H314" s="1189"/>
      <c r="I314" s="1188"/>
      <c r="J314" s="497"/>
      <c r="K314" s="1243"/>
      <c r="L314" s="508"/>
      <c r="M314" s="497"/>
      <c r="N314" s="1243"/>
      <c r="O314" s="508"/>
      <c r="P314" s="497"/>
      <c r="Q314" s="1243"/>
      <c r="R314" s="508"/>
      <c r="S314" s="497"/>
      <c r="T314" s="1243"/>
      <c r="U314" s="508"/>
      <c r="V314" s="497"/>
      <c r="W314" s="1243"/>
      <c r="X314" s="508"/>
      <c r="Y314" s="497"/>
      <c r="Z314" s="1243"/>
      <c r="AA314" s="508"/>
      <c r="AB314" s="497"/>
      <c r="AC314" s="1243"/>
      <c r="AD314" s="1179"/>
      <c r="AE314" s="695"/>
      <c r="AF314" s="695"/>
      <c r="AG314" s="532"/>
    </row>
    <row r="315" spans="1:33" s="315" customFormat="1" x14ac:dyDescent="0.3">
      <c r="A315" s="1184"/>
      <c r="B315" s="1162"/>
      <c r="C315" s="1185"/>
      <c r="D315" s="1186"/>
      <c r="E315" s="1187"/>
      <c r="F315" s="1188"/>
      <c r="G315" s="1189"/>
      <c r="H315" s="1189"/>
      <c r="I315" s="1188"/>
      <c r="J315" s="497"/>
      <c r="K315" s="1243"/>
      <c r="L315" s="508"/>
      <c r="M315" s="497"/>
      <c r="N315" s="1243"/>
      <c r="O315" s="508"/>
      <c r="P315" s="497"/>
      <c r="Q315" s="1243"/>
      <c r="R315" s="508"/>
      <c r="S315" s="497"/>
      <c r="T315" s="1243"/>
      <c r="U315" s="508"/>
      <c r="V315" s="497"/>
      <c r="W315" s="1243"/>
      <c r="X315" s="508"/>
      <c r="Y315" s="497"/>
      <c r="Z315" s="1243"/>
      <c r="AA315" s="508"/>
      <c r="AB315" s="497"/>
      <c r="AC315" s="1243"/>
      <c r="AD315" s="1179"/>
      <c r="AE315" s="695"/>
      <c r="AF315" s="695"/>
      <c r="AG315" s="532"/>
    </row>
    <row r="316" spans="1:33" s="315" customFormat="1" x14ac:dyDescent="0.3">
      <c r="A316" s="1184"/>
      <c r="B316" s="1162"/>
      <c r="C316" s="1185"/>
      <c r="D316" s="1186"/>
      <c r="E316" s="1187"/>
      <c r="F316" s="1188"/>
      <c r="G316" s="1189"/>
      <c r="H316" s="1189"/>
      <c r="I316" s="1188"/>
      <c r="J316" s="497"/>
      <c r="K316" s="1243"/>
      <c r="L316" s="508"/>
      <c r="M316" s="497"/>
      <c r="N316" s="1243"/>
      <c r="O316" s="508"/>
      <c r="P316" s="497"/>
      <c r="Q316" s="1243"/>
      <c r="R316" s="508"/>
      <c r="S316" s="497"/>
      <c r="T316" s="1243"/>
      <c r="U316" s="508"/>
      <c r="V316" s="497"/>
      <c r="W316" s="1243"/>
      <c r="X316" s="508"/>
      <c r="Y316" s="497"/>
      <c r="Z316" s="1243"/>
      <c r="AA316" s="508"/>
      <c r="AB316" s="497"/>
      <c r="AC316" s="1243"/>
      <c r="AD316" s="1179"/>
      <c r="AE316" s="695"/>
      <c r="AF316" s="695"/>
      <c r="AG316" s="532"/>
    </row>
    <row r="317" spans="1:33" s="315" customFormat="1" x14ac:dyDescent="0.3">
      <c r="A317" s="1184"/>
      <c r="B317" s="1162"/>
      <c r="C317" s="1185"/>
      <c r="D317" s="1186"/>
      <c r="E317" s="1187"/>
      <c r="F317" s="1188"/>
      <c r="G317" s="1189"/>
      <c r="H317" s="1189"/>
      <c r="I317" s="1188"/>
      <c r="J317" s="497"/>
      <c r="K317" s="1243"/>
      <c r="L317" s="508"/>
      <c r="M317" s="497"/>
      <c r="N317" s="1243"/>
      <c r="O317" s="508"/>
      <c r="P317" s="497"/>
      <c r="Q317" s="1243"/>
      <c r="R317" s="508"/>
      <c r="S317" s="497"/>
      <c r="T317" s="1243"/>
      <c r="U317" s="508"/>
      <c r="V317" s="497"/>
      <c r="W317" s="1243"/>
      <c r="X317" s="508"/>
      <c r="Y317" s="497"/>
      <c r="Z317" s="1243"/>
      <c r="AA317" s="508"/>
      <c r="AB317" s="497"/>
      <c r="AC317" s="1243"/>
      <c r="AD317" s="1179"/>
      <c r="AE317" s="695"/>
      <c r="AF317" s="695"/>
      <c r="AG317" s="532"/>
    </row>
    <row r="318" spans="1:33" s="315" customFormat="1" x14ac:dyDescent="0.3">
      <c r="A318" s="1184"/>
      <c r="B318" s="1162"/>
      <c r="C318" s="1185"/>
      <c r="D318" s="1186"/>
      <c r="E318" s="1187"/>
      <c r="F318" s="1188"/>
      <c r="G318" s="1189"/>
      <c r="H318" s="1189"/>
      <c r="I318" s="1188"/>
      <c r="J318" s="497"/>
      <c r="K318" s="1243"/>
      <c r="L318" s="508"/>
      <c r="M318" s="497"/>
      <c r="N318" s="1243"/>
      <c r="O318" s="508"/>
      <c r="P318" s="497"/>
      <c r="Q318" s="1243"/>
      <c r="R318" s="508"/>
      <c r="S318" s="497"/>
      <c r="T318" s="1243"/>
      <c r="U318" s="508"/>
      <c r="V318" s="497"/>
      <c r="W318" s="1243"/>
      <c r="X318" s="508"/>
      <c r="Y318" s="497"/>
      <c r="Z318" s="1243"/>
      <c r="AA318" s="508"/>
      <c r="AB318" s="497"/>
      <c r="AC318" s="1243"/>
      <c r="AD318" s="1179"/>
      <c r="AE318" s="695"/>
      <c r="AF318" s="695"/>
      <c r="AG318" s="532"/>
    </row>
    <row r="319" spans="1:33" s="315" customFormat="1" x14ac:dyDescent="0.3">
      <c r="A319" s="1184"/>
      <c r="B319" s="1162"/>
      <c r="C319" s="1185"/>
      <c r="D319" s="1186"/>
      <c r="E319" s="1187"/>
      <c r="F319" s="1188"/>
      <c r="G319" s="1189"/>
      <c r="H319" s="1189"/>
      <c r="I319" s="1188"/>
      <c r="J319" s="497"/>
      <c r="K319" s="1243"/>
      <c r="L319" s="508"/>
      <c r="M319" s="497"/>
      <c r="N319" s="1243"/>
      <c r="O319" s="508"/>
      <c r="P319" s="497"/>
      <c r="Q319" s="1243"/>
      <c r="R319" s="508"/>
      <c r="S319" s="497"/>
      <c r="T319" s="1243"/>
      <c r="U319" s="508"/>
      <c r="V319" s="497"/>
      <c r="W319" s="1243"/>
      <c r="X319" s="508"/>
      <c r="Y319" s="497"/>
      <c r="Z319" s="1243"/>
      <c r="AA319" s="508"/>
      <c r="AB319" s="497"/>
      <c r="AC319" s="1243"/>
      <c r="AD319" s="1179"/>
      <c r="AE319" s="695"/>
      <c r="AF319" s="695"/>
      <c r="AG319" s="532"/>
    </row>
    <row r="320" spans="1:33" s="315" customFormat="1" x14ac:dyDescent="0.3">
      <c r="A320" s="1184"/>
      <c r="B320" s="1162"/>
      <c r="C320" s="1185"/>
      <c r="D320" s="1186"/>
      <c r="E320" s="1187"/>
      <c r="F320" s="1188"/>
      <c r="G320" s="1189"/>
      <c r="H320" s="1189"/>
      <c r="I320" s="1188"/>
      <c r="J320" s="497"/>
      <c r="K320" s="1243"/>
      <c r="L320" s="508"/>
      <c r="M320" s="497"/>
      <c r="N320" s="1243"/>
      <c r="O320" s="508"/>
      <c r="P320" s="497"/>
      <c r="Q320" s="1243"/>
      <c r="R320" s="508"/>
      <c r="S320" s="497"/>
      <c r="T320" s="1243"/>
      <c r="U320" s="508"/>
      <c r="V320" s="497"/>
      <c r="W320" s="1243"/>
      <c r="X320" s="508"/>
      <c r="Y320" s="497"/>
      <c r="Z320" s="1243"/>
      <c r="AA320" s="508"/>
      <c r="AB320" s="497"/>
      <c r="AC320" s="1243"/>
      <c r="AD320" s="1179"/>
      <c r="AE320" s="695"/>
      <c r="AF320" s="695"/>
      <c r="AG320" s="532"/>
    </row>
    <row r="321" spans="1:33" s="315" customFormat="1" x14ac:dyDescent="0.3">
      <c r="A321" s="1184"/>
      <c r="B321" s="1162"/>
      <c r="C321" s="1185"/>
      <c r="D321" s="1186"/>
      <c r="E321" s="1187"/>
      <c r="F321" s="1188"/>
      <c r="G321" s="1189"/>
      <c r="H321" s="1189"/>
      <c r="I321" s="1188"/>
      <c r="J321" s="497"/>
      <c r="K321" s="1243"/>
      <c r="L321" s="508"/>
      <c r="M321" s="497"/>
      <c r="N321" s="1243"/>
      <c r="O321" s="508"/>
      <c r="P321" s="497"/>
      <c r="Q321" s="1243"/>
      <c r="R321" s="508"/>
      <c r="S321" s="497"/>
      <c r="T321" s="1243"/>
      <c r="U321" s="508"/>
      <c r="V321" s="497"/>
      <c r="W321" s="1243"/>
      <c r="X321" s="508"/>
      <c r="Y321" s="497"/>
      <c r="Z321" s="1243"/>
      <c r="AA321" s="508"/>
      <c r="AB321" s="497"/>
      <c r="AC321" s="1243"/>
      <c r="AD321" s="1179"/>
      <c r="AE321" s="695"/>
      <c r="AF321" s="695"/>
      <c r="AG321" s="532"/>
    </row>
    <row r="322" spans="1:33" s="315" customFormat="1" x14ac:dyDescent="0.3">
      <c r="A322" s="1184"/>
      <c r="B322" s="1162"/>
      <c r="C322" s="1185"/>
      <c r="D322" s="1186"/>
      <c r="E322" s="1187"/>
      <c r="F322" s="1188"/>
      <c r="G322" s="1189"/>
      <c r="H322" s="1189"/>
      <c r="I322" s="1188"/>
      <c r="J322" s="497"/>
      <c r="K322" s="1243"/>
      <c r="L322" s="508"/>
      <c r="M322" s="497"/>
      <c r="N322" s="1243"/>
      <c r="O322" s="508"/>
      <c r="P322" s="497"/>
      <c r="Q322" s="1243"/>
      <c r="R322" s="508"/>
      <c r="S322" s="497"/>
      <c r="T322" s="1243"/>
      <c r="U322" s="508"/>
      <c r="V322" s="497"/>
      <c r="W322" s="1243"/>
      <c r="X322" s="508"/>
      <c r="Y322" s="497"/>
      <c r="Z322" s="1243"/>
      <c r="AA322" s="508"/>
      <c r="AB322" s="497"/>
      <c r="AC322" s="1243"/>
      <c r="AD322" s="1179"/>
      <c r="AE322" s="695"/>
      <c r="AF322" s="695"/>
      <c r="AG322" s="532"/>
    </row>
    <row r="323" spans="1:33" s="315" customFormat="1" x14ac:dyDescent="0.3">
      <c r="A323" s="1184"/>
      <c r="B323" s="1162"/>
      <c r="C323" s="1185"/>
      <c r="D323" s="1186"/>
      <c r="E323" s="1187"/>
      <c r="F323" s="1188"/>
      <c r="G323" s="1189"/>
      <c r="H323" s="1189"/>
      <c r="I323" s="1188"/>
      <c r="J323" s="497"/>
      <c r="K323" s="1243"/>
      <c r="L323" s="508"/>
      <c r="M323" s="497"/>
      <c r="N323" s="1243"/>
      <c r="O323" s="508"/>
      <c r="P323" s="497"/>
      <c r="Q323" s="1243"/>
      <c r="R323" s="508"/>
      <c r="S323" s="497"/>
      <c r="T323" s="1243"/>
      <c r="U323" s="508"/>
      <c r="V323" s="497"/>
      <c r="W323" s="1243"/>
      <c r="X323" s="508"/>
      <c r="Y323" s="497"/>
      <c r="Z323" s="1243"/>
      <c r="AA323" s="508"/>
      <c r="AB323" s="497"/>
      <c r="AC323" s="1243"/>
      <c r="AD323" s="1179"/>
      <c r="AE323" s="695"/>
      <c r="AF323" s="695"/>
      <c r="AG323" s="532"/>
    </row>
    <row r="324" spans="1:33" s="315" customFormat="1" x14ac:dyDescent="0.3">
      <c r="A324" s="1184"/>
      <c r="B324" s="1162"/>
      <c r="C324" s="1185"/>
      <c r="D324" s="1186"/>
      <c r="E324" s="1187"/>
      <c r="F324" s="1188"/>
      <c r="G324" s="1189"/>
      <c r="H324" s="1189"/>
      <c r="I324" s="1188"/>
      <c r="J324" s="497"/>
      <c r="K324" s="1243"/>
      <c r="L324" s="508"/>
      <c r="M324" s="497"/>
      <c r="N324" s="1243"/>
      <c r="O324" s="508"/>
      <c r="P324" s="497"/>
      <c r="Q324" s="1243"/>
      <c r="R324" s="508"/>
      <c r="S324" s="497"/>
      <c r="T324" s="1243"/>
      <c r="U324" s="508"/>
      <c r="V324" s="497"/>
      <c r="W324" s="1243"/>
      <c r="X324" s="508"/>
      <c r="Y324" s="497"/>
      <c r="Z324" s="1243"/>
      <c r="AA324" s="508"/>
      <c r="AB324" s="497"/>
      <c r="AC324" s="1243"/>
      <c r="AD324" s="1179"/>
      <c r="AE324" s="695"/>
      <c r="AF324" s="695"/>
      <c r="AG324" s="532"/>
    </row>
    <row r="325" spans="1:33" s="315" customFormat="1" x14ac:dyDescent="0.3">
      <c r="A325" s="1184"/>
      <c r="B325" s="1162"/>
      <c r="C325" s="1185"/>
      <c r="D325" s="1186"/>
      <c r="E325" s="1187"/>
      <c r="F325" s="1188"/>
      <c r="G325" s="1189"/>
      <c r="H325" s="1189"/>
      <c r="I325" s="1188"/>
      <c r="J325" s="497"/>
      <c r="K325" s="1243"/>
      <c r="L325" s="508"/>
      <c r="M325" s="497"/>
      <c r="N325" s="1243"/>
      <c r="O325" s="508"/>
      <c r="P325" s="497"/>
      <c r="Q325" s="1243"/>
      <c r="R325" s="508"/>
      <c r="S325" s="497"/>
      <c r="T325" s="1243"/>
      <c r="U325" s="508"/>
      <c r="V325" s="497"/>
      <c r="W325" s="1243"/>
      <c r="X325" s="508"/>
      <c r="Y325" s="497"/>
      <c r="Z325" s="1243"/>
      <c r="AA325" s="508"/>
      <c r="AB325" s="497"/>
      <c r="AC325" s="1243"/>
      <c r="AD325" s="1179"/>
      <c r="AE325" s="695"/>
      <c r="AF325" s="695"/>
      <c r="AG325" s="532"/>
    </row>
    <row r="326" spans="1:33" s="315" customFormat="1" x14ac:dyDescent="0.3">
      <c r="A326" s="1184"/>
      <c r="B326" s="1162"/>
      <c r="C326" s="1185"/>
      <c r="D326" s="1186"/>
      <c r="E326" s="1187"/>
      <c r="F326" s="1188"/>
      <c r="G326" s="1189"/>
      <c r="H326" s="1189"/>
      <c r="I326" s="1188"/>
      <c r="J326" s="497"/>
      <c r="K326" s="1243"/>
      <c r="L326" s="508"/>
      <c r="M326" s="497"/>
      <c r="N326" s="1243"/>
      <c r="O326" s="508"/>
      <c r="P326" s="497"/>
      <c r="Q326" s="1243"/>
      <c r="R326" s="508"/>
      <c r="S326" s="497"/>
      <c r="T326" s="1243"/>
      <c r="U326" s="508"/>
      <c r="V326" s="497"/>
      <c r="W326" s="1243"/>
      <c r="X326" s="508"/>
      <c r="Y326" s="497"/>
      <c r="Z326" s="1243"/>
      <c r="AA326" s="508"/>
      <c r="AB326" s="497"/>
      <c r="AC326" s="1243"/>
      <c r="AD326" s="1179"/>
      <c r="AE326" s="695"/>
      <c r="AF326" s="695"/>
      <c r="AG326" s="532"/>
    </row>
    <row r="327" spans="1:33" s="315" customFormat="1" x14ac:dyDescent="0.3">
      <c r="A327" s="1184"/>
      <c r="B327" s="1162"/>
      <c r="C327" s="1185"/>
      <c r="D327" s="1186"/>
      <c r="E327" s="1187"/>
      <c r="F327" s="1188"/>
      <c r="G327" s="1189"/>
      <c r="H327" s="1189"/>
      <c r="I327" s="1188"/>
      <c r="J327" s="497"/>
      <c r="K327" s="1243"/>
      <c r="L327" s="508"/>
      <c r="M327" s="497"/>
      <c r="N327" s="1243"/>
      <c r="O327" s="508"/>
      <c r="P327" s="497"/>
      <c r="Q327" s="1243"/>
      <c r="R327" s="508"/>
      <c r="S327" s="497"/>
      <c r="T327" s="1243"/>
      <c r="U327" s="508"/>
      <c r="V327" s="497"/>
      <c r="W327" s="1243"/>
      <c r="X327" s="508"/>
      <c r="Y327" s="497"/>
      <c r="Z327" s="1243"/>
      <c r="AA327" s="508"/>
      <c r="AB327" s="497"/>
      <c r="AC327" s="1243"/>
      <c r="AD327" s="1179"/>
      <c r="AE327" s="695"/>
      <c r="AF327" s="695"/>
      <c r="AG327" s="532"/>
    </row>
    <row r="328" spans="1:33" s="315" customFormat="1" x14ac:dyDescent="0.3">
      <c r="A328" s="1184"/>
      <c r="B328" s="1162"/>
      <c r="C328" s="1185"/>
      <c r="D328" s="1186"/>
      <c r="E328" s="1187"/>
      <c r="F328" s="1188"/>
      <c r="G328" s="1189"/>
      <c r="H328" s="1189"/>
      <c r="I328" s="1188"/>
      <c r="J328" s="497"/>
      <c r="K328" s="1243"/>
      <c r="L328" s="508"/>
      <c r="M328" s="497"/>
      <c r="N328" s="1243"/>
      <c r="O328" s="508"/>
      <c r="P328" s="497"/>
      <c r="Q328" s="1243"/>
      <c r="R328" s="508"/>
      <c r="S328" s="497"/>
      <c r="T328" s="1243"/>
      <c r="U328" s="508"/>
      <c r="V328" s="497"/>
      <c r="W328" s="1243"/>
      <c r="X328" s="508"/>
      <c r="Y328" s="497"/>
      <c r="Z328" s="1243"/>
      <c r="AA328" s="508"/>
      <c r="AB328" s="497"/>
      <c r="AC328" s="1243"/>
      <c r="AD328" s="1179"/>
      <c r="AE328" s="695"/>
      <c r="AF328" s="695"/>
      <c r="AG328" s="532"/>
    </row>
    <row r="329" spans="1:33" s="315" customFormat="1" x14ac:dyDescent="0.3">
      <c r="A329" s="1184"/>
      <c r="B329" s="1162"/>
      <c r="C329" s="1185"/>
      <c r="D329" s="1186"/>
      <c r="E329" s="1187"/>
      <c r="F329" s="1188"/>
      <c r="G329" s="1189"/>
      <c r="H329" s="1189"/>
      <c r="I329" s="1188"/>
      <c r="J329" s="497"/>
      <c r="K329" s="1243"/>
      <c r="L329" s="508"/>
      <c r="M329" s="497"/>
      <c r="N329" s="1243"/>
      <c r="O329" s="508"/>
      <c r="P329" s="497"/>
      <c r="Q329" s="1243"/>
      <c r="R329" s="508"/>
      <c r="S329" s="497"/>
      <c r="T329" s="1243"/>
      <c r="U329" s="508"/>
      <c r="V329" s="497"/>
      <c r="W329" s="1243"/>
      <c r="X329" s="508"/>
      <c r="Y329" s="497"/>
      <c r="Z329" s="1243"/>
      <c r="AA329" s="508"/>
      <c r="AB329" s="497"/>
      <c r="AC329" s="1243"/>
      <c r="AD329" s="1179"/>
      <c r="AE329" s="695"/>
      <c r="AF329" s="695"/>
      <c r="AG329" s="532"/>
    </row>
    <row r="330" spans="1:33" s="315" customFormat="1" x14ac:dyDescent="0.3">
      <c r="A330" s="1184"/>
      <c r="B330" s="1162"/>
      <c r="C330" s="1185"/>
      <c r="D330" s="1186"/>
      <c r="E330" s="1187"/>
      <c r="F330" s="1188"/>
      <c r="G330" s="1189"/>
      <c r="H330" s="1189"/>
      <c r="I330" s="1188"/>
      <c r="J330" s="497"/>
      <c r="K330" s="1243"/>
      <c r="L330" s="508"/>
      <c r="M330" s="497"/>
      <c r="N330" s="1243"/>
      <c r="O330" s="508"/>
      <c r="P330" s="497"/>
      <c r="Q330" s="1243"/>
      <c r="R330" s="508"/>
      <c r="S330" s="497"/>
      <c r="T330" s="1243"/>
      <c r="U330" s="508"/>
      <c r="V330" s="497"/>
      <c r="W330" s="1243"/>
      <c r="X330" s="508"/>
      <c r="Y330" s="497"/>
      <c r="Z330" s="1243"/>
      <c r="AA330" s="508"/>
      <c r="AB330" s="497"/>
      <c r="AC330" s="1243"/>
      <c r="AD330" s="1179"/>
      <c r="AE330" s="695"/>
      <c r="AF330" s="695"/>
      <c r="AG330" s="532"/>
    </row>
    <row r="331" spans="1:33" s="315" customFormat="1" x14ac:dyDescent="0.3">
      <c r="A331" s="1184"/>
      <c r="B331" s="1162"/>
      <c r="C331" s="1185"/>
      <c r="D331" s="1186"/>
      <c r="E331" s="1187"/>
      <c r="F331" s="1188"/>
      <c r="G331" s="1189"/>
      <c r="H331" s="1189"/>
      <c r="I331" s="1188"/>
      <c r="J331" s="497"/>
      <c r="K331" s="1243"/>
      <c r="L331" s="508"/>
      <c r="M331" s="497"/>
      <c r="N331" s="1243"/>
      <c r="O331" s="508"/>
      <c r="P331" s="497"/>
      <c r="Q331" s="1243"/>
      <c r="R331" s="508"/>
      <c r="S331" s="497"/>
      <c r="T331" s="1243"/>
      <c r="U331" s="508"/>
      <c r="V331" s="497"/>
      <c r="W331" s="1243"/>
      <c r="X331" s="508"/>
      <c r="Y331" s="497"/>
      <c r="Z331" s="1243"/>
      <c r="AA331" s="508"/>
      <c r="AB331" s="497"/>
      <c r="AC331" s="1243"/>
      <c r="AD331" s="1179"/>
      <c r="AE331" s="695"/>
      <c r="AF331" s="695"/>
      <c r="AG331" s="532"/>
    </row>
    <row r="332" spans="1:33" s="315" customFormat="1" x14ac:dyDescent="0.3">
      <c r="A332" s="1184"/>
      <c r="B332" s="1162"/>
      <c r="C332" s="1185"/>
      <c r="D332" s="1186"/>
      <c r="E332" s="1187"/>
      <c r="F332" s="1188"/>
      <c r="G332" s="1189"/>
      <c r="H332" s="1189"/>
      <c r="I332" s="1188"/>
      <c r="J332" s="497"/>
      <c r="K332" s="1243"/>
      <c r="L332" s="508"/>
      <c r="M332" s="497"/>
      <c r="N332" s="1243"/>
      <c r="O332" s="508"/>
      <c r="P332" s="497"/>
      <c r="Q332" s="1243"/>
      <c r="R332" s="508"/>
      <c r="S332" s="497"/>
      <c r="T332" s="1243"/>
      <c r="U332" s="508"/>
      <c r="V332" s="497"/>
      <c r="W332" s="1243"/>
      <c r="X332" s="508"/>
      <c r="Y332" s="497"/>
      <c r="Z332" s="1243"/>
      <c r="AA332" s="508"/>
      <c r="AB332" s="497"/>
      <c r="AC332" s="1243"/>
      <c r="AD332" s="1179"/>
      <c r="AE332" s="695"/>
      <c r="AF332" s="695"/>
      <c r="AG332" s="532"/>
    </row>
    <row r="333" spans="1:33" s="315" customFormat="1" x14ac:dyDescent="0.3">
      <c r="A333" s="1184"/>
      <c r="B333" s="1162"/>
      <c r="C333" s="1185"/>
      <c r="D333" s="1186"/>
      <c r="E333" s="1187"/>
      <c r="F333" s="1188"/>
      <c r="G333" s="1189"/>
      <c r="H333" s="1189"/>
      <c r="I333" s="1188"/>
      <c r="J333" s="497"/>
      <c r="K333" s="1243"/>
      <c r="L333" s="508"/>
      <c r="M333" s="497"/>
      <c r="N333" s="1243"/>
      <c r="O333" s="508"/>
      <c r="P333" s="497"/>
      <c r="Q333" s="1243"/>
      <c r="R333" s="508"/>
      <c r="S333" s="497"/>
      <c r="T333" s="1243"/>
      <c r="U333" s="508"/>
      <c r="V333" s="497"/>
      <c r="W333" s="1243"/>
      <c r="X333" s="508"/>
      <c r="Y333" s="497"/>
      <c r="Z333" s="1243"/>
      <c r="AA333" s="508"/>
      <c r="AB333" s="497"/>
      <c r="AC333" s="1243"/>
      <c r="AD333" s="1179"/>
      <c r="AE333" s="695"/>
      <c r="AF333" s="695"/>
      <c r="AG333" s="532"/>
    </row>
    <row r="334" spans="1:33" s="315" customFormat="1" x14ac:dyDescent="0.3">
      <c r="A334" s="1184"/>
      <c r="B334" s="1162"/>
      <c r="C334" s="1185"/>
      <c r="D334" s="1186"/>
      <c r="E334" s="1187"/>
      <c r="F334" s="1188"/>
      <c r="G334" s="1189"/>
      <c r="H334" s="1189"/>
      <c r="I334" s="1188"/>
      <c r="J334" s="497"/>
      <c r="K334" s="1243"/>
      <c r="L334" s="508"/>
      <c r="M334" s="497"/>
      <c r="N334" s="1243"/>
      <c r="O334" s="508"/>
      <c r="P334" s="497"/>
      <c r="Q334" s="1243"/>
      <c r="R334" s="508"/>
      <c r="S334" s="497"/>
      <c r="T334" s="1243"/>
      <c r="U334" s="508"/>
      <c r="V334" s="497"/>
      <c r="W334" s="1243"/>
      <c r="X334" s="508"/>
      <c r="Y334" s="497"/>
      <c r="Z334" s="1243"/>
      <c r="AA334" s="508"/>
      <c r="AB334" s="497"/>
      <c r="AC334" s="1243"/>
      <c r="AD334" s="1179"/>
      <c r="AE334" s="695"/>
      <c r="AF334" s="695"/>
      <c r="AG334" s="532"/>
    </row>
    <row r="335" spans="1:33" s="315" customFormat="1" x14ac:dyDescent="0.3">
      <c r="A335" s="1184"/>
      <c r="B335" s="1162"/>
      <c r="C335" s="1185"/>
      <c r="D335" s="1186"/>
      <c r="E335" s="1187"/>
      <c r="F335" s="1188"/>
      <c r="G335" s="1189"/>
      <c r="H335" s="1189"/>
      <c r="I335" s="1188"/>
      <c r="J335" s="497"/>
      <c r="K335" s="1243"/>
      <c r="L335" s="508"/>
      <c r="M335" s="497"/>
      <c r="N335" s="1243"/>
      <c r="O335" s="508"/>
      <c r="P335" s="497"/>
      <c r="Q335" s="1243"/>
      <c r="R335" s="508"/>
      <c r="S335" s="497"/>
      <c r="T335" s="1243"/>
      <c r="U335" s="508"/>
      <c r="V335" s="497"/>
      <c r="W335" s="1243"/>
      <c r="X335" s="508"/>
      <c r="Y335" s="497"/>
      <c r="Z335" s="1243"/>
      <c r="AA335" s="508"/>
      <c r="AB335" s="497"/>
      <c r="AC335" s="1243"/>
      <c r="AD335" s="1179"/>
      <c r="AE335" s="695"/>
      <c r="AF335" s="695"/>
      <c r="AG335" s="532"/>
    </row>
    <row r="336" spans="1:33" s="315" customFormat="1" x14ac:dyDescent="0.3">
      <c r="A336" s="1184"/>
      <c r="B336" s="1162"/>
      <c r="C336" s="1185"/>
      <c r="D336" s="1186"/>
      <c r="E336" s="1187"/>
      <c r="F336" s="1188"/>
      <c r="G336" s="1189"/>
      <c r="H336" s="1189"/>
      <c r="I336" s="1188"/>
      <c r="J336" s="497"/>
      <c r="K336" s="1243"/>
      <c r="L336" s="508"/>
      <c r="M336" s="497"/>
      <c r="N336" s="1243"/>
      <c r="O336" s="508"/>
      <c r="P336" s="497"/>
      <c r="Q336" s="1243"/>
      <c r="R336" s="508"/>
      <c r="S336" s="497"/>
      <c r="T336" s="1243"/>
      <c r="U336" s="508"/>
      <c r="V336" s="497"/>
      <c r="W336" s="1243"/>
      <c r="X336" s="508"/>
      <c r="Y336" s="497"/>
      <c r="Z336" s="1243"/>
      <c r="AA336" s="508"/>
      <c r="AB336" s="497"/>
      <c r="AC336" s="1243"/>
      <c r="AD336" s="1179"/>
      <c r="AE336" s="695"/>
      <c r="AF336" s="695"/>
      <c r="AG336" s="532"/>
    </row>
    <row r="337" spans="1:33" s="315" customFormat="1" x14ac:dyDescent="0.3">
      <c r="A337" s="1184"/>
      <c r="B337" s="1162"/>
      <c r="C337" s="1185"/>
      <c r="D337" s="1186"/>
      <c r="E337" s="1187"/>
      <c r="F337" s="1188"/>
      <c r="G337" s="1189"/>
      <c r="H337" s="1189"/>
      <c r="I337" s="1188"/>
      <c r="J337" s="497"/>
      <c r="K337" s="1243"/>
      <c r="L337" s="508"/>
      <c r="M337" s="497"/>
      <c r="N337" s="1243"/>
      <c r="O337" s="508"/>
      <c r="P337" s="497"/>
      <c r="Q337" s="1243"/>
      <c r="R337" s="508"/>
      <c r="S337" s="497"/>
      <c r="T337" s="1243"/>
      <c r="U337" s="508"/>
      <c r="V337" s="497"/>
      <c r="W337" s="1243"/>
      <c r="X337" s="508"/>
      <c r="Y337" s="497"/>
      <c r="Z337" s="1243"/>
      <c r="AA337" s="508"/>
      <c r="AB337" s="497"/>
      <c r="AC337" s="1243"/>
      <c r="AD337" s="1179"/>
      <c r="AE337" s="695"/>
      <c r="AF337" s="695"/>
      <c r="AG337" s="532"/>
    </row>
    <row r="338" spans="1:33" s="315" customFormat="1" x14ac:dyDescent="0.3">
      <c r="A338" s="1184"/>
      <c r="B338" s="1162"/>
      <c r="C338" s="1185"/>
      <c r="D338" s="1186"/>
      <c r="E338" s="1187"/>
      <c r="F338" s="1188"/>
      <c r="G338" s="1189"/>
      <c r="H338" s="1189"/>
      <c r="I338" s="1188"/>
      <c r="J338" s="497"/>
      <c r="K338" s="1243"/>
      <c r="L338" s="508"/>
      <c r="M338" s="497"/>
      <c r="N338" s="1243"/>
      <c r="O338" s="508"/>
      <c r="P338" s="497"/>
      <c r="Q338" s="1243"/>
      <c r="R338" s="508"/>
      <c r="S338" s="497"/>
      <c r="T338" s="1243"/>
      <c r="U338" s="508"/>
      <c r="V338" s="497"/>
      <c r="W338" s="1243"/>
      <c r="X338" s="508"/>
      <c r="Y338" s="497"/>
      <c r="Z338" s="1243"/>
      <c r="AA338" s="508"/>
      <c r="AB338" s="497"/>
      <c r="AC338" s="1243"/>
      <c r="AD338" s="1179"/>
      <c r="AE338" s="695"/>
      <c r="AF338" s="695"/>
      <c r="AG338" s="532"/>
    </row>
    <row r="339" spans="1:33" s="315" customFormat="1" x14ac:dyDescent="0.3">
      <c r="A339" s="1184"/>
      <c r="B339" s="1162"/>
      <c r="C339" s="1185"/>
      <c r="D339" s="1186"/>
      <c r="E339" s="1187"/>
      <c r="F339" s="1188"/>
      <c r="G339" s="1189"/>
      <c r="H339" s="1189"/>
      <c r="I339" s="1188"/>
      <c r="J339" s="497"/>
      <c r="K339" s="1243"/>
      <c r="L339" s="508"/>
      <c r="M339" s="497"/>
      <c r="N339" s="1243"/>
      <c r="O339" s="508"/>
      <c r="P339" s="497"/>
      <c r="Q339" s="1243"/>
      <c r="R339" s="508"/>
      <c r="S339" s="497"/>
      <c r="T339" s="1243"/>
      <c r="U339" s="508"/>
      <c r="V339" s="497"/>
      <c r="W339" s="1243"/>
      <c r="X339" s="508"/>
      <c r="Y339" s="497"/>
      <c r="Z339" s="1243"/>
      <c r="AA339" s="508"/>
      <c r="AB339" s="497"/>
      <c r="AC339" s="1243"/>
      <c r="AD339" s="1179"/>
      <c r="AE339" s="695"/>
      <c r="AF339" s="695"/>
      <c r="AG339" s="532"/>
    </row>
    <row r="340" spans="1:33" s="315" customFormat="1" x14ac:dyDescent="0.3">
      <c r="A340" s="1184"/>
      <c r="B340" s="1162"/>
      <c r="C340" s="1185"/>
      <c r="D340" s="1186"/>
      <c r="E340" s="1187"/>
      <c r="F340" s="1188"/>
      <c r="G340" s="1189"/>
      <c r="H340" s="1189"/>
      <c r="I340" s="1188"/>
      <c r="J340" s="497"/>
      <c r="K340" s="1243"/>
      <c r="L340" s="508"/>
      <c r="M340" s="497"/>
      <c r="N340" s="1243"/>
      <c r="O340" s="508"/>
      <c r="P340" s="497"/>
      <c r="Q340" s="1243"/>
      <c r="R340" s="508"/>
      <c r="S340" s="497"/>
      <c r="T340" s="1243"/>
      <c r="U340" s="508"/>
      <c r="V340" s="497"/>
      <c r="W340" s="1243"/>
      <c r="X340" s="508"/>
      <c r="Y340" s="497"/>
      <c r="Z340" s="1243"/>
      <c r="AA340" s="508"/>
      <c r="AB340" s="497"/>
      <c r="AC340" s="1243"/>
      <c r="AD340" s="1179"/>
      <c r="AE340" s="695"/>
      <c r="AF340" s="695"/>
      <c r="AG340" s="532"/>
    </row>
    <row r="341" spans="1:33" s="315" customFormat="1" x14ac:dyDescent="0.3">
      <c r="A341" s="1184"/>
      <c r="B341" s="1162"/>
      <c r="C341" s="1185"/>
      <c r="D341" s="1186"/>
      <c r="E341" s="1187"/>
      <c r="F341" s="1188"/>
      <c r="G341" s="1189"/>
      <c r="H341" s="1189"/>
      <c r="I341" s="1188"/>
      <c r="J341" s="497"/>
      <c r="K341" s="1243"/>
      <c r="L341" s="508"/>
      <c r="M341" s="497"/>
      <c r="N341" s="1243"/>
      <c r="O341" s="508"/>
      <c r="P341" s="497"/>
      <c r="Q341" s="1243"/>
      <c r="R341" s="508"/>
      <c r="S341" s="497"/>
      <c r="T341" s="1243"/>
      <c r="U341" s="508"/>
      <c r="V341" s="497"/>
      <c r="W341" s="1243"/>
      <c r="X341" s="508"/>
      <c r="Y341" s="497"/>
      <c r="Z341" s="1243"/>
      <c r="AA341" s="508"/>
      <c r="AB341" s="497"/>
      <c r="AC341" s="1243"/>
      <c r="AD341" s="1179"/>
      <c r="AE341" s="695"/>
      <c r="AF341" s="695"/>
      <c r="AG341" s="532"/>
    </row>
    <row r="342" spans="1:33" s="315" customFormat="1" x14ac:dyDescent="0.3">
      <c r="A342" s="1184"/>
      <c r="B342" s="1162"/>
      <c r="C342" s="1185"/>
      <c r="D342" s="1186"/>
      <c r="E342" s="1187"/>
      <c r="F342" s="1188"/>
      <c r="G342" s="1189"/>
      <c r="H342" s="1189"/>
      <c r="I342" s="1188"/>
      <c r="J342" s="497"/>
      <c r="K342" s="1243"/>
      <c r="L342" s="508"/>
      <c r="M342" s="497"/>
      <c r="N342" s="1243"/>
      <c r="O342" s="508"/>
      <c r="P342" s="497"/>
      <c r="Q342" s="1243"/>
      <c r="R342" s="508"/>
      <c r="S342" s="497"/>
      <c r="T342" s="1243"/>
      <c r="U342" s="508"/>
      <c r="V342" s="497"/>
      <c r="W342" s="1243"/>
      <c r="X342" s="508"/>
      <c r="Y342" s="497"/>
      <c r="Z342" s="1243"/>
      <c r="AA342" s="508"/>
      <c r="AB342" s="497"/>
      <c r="AC342" s="1243"/>
      <c r="AD342" s="1179"/>
      <c r="AE342" s="695"/>
      <c r="AF342" s="695"/>
      <c r="AG342" s="532"/>
    </row>
    <row r="343" spans="1:33" s="315" customFormat="1" x14ac:dyDescent="0.3">
      <c r="A343" s="1184"/>
      <c r="B343" s="1162"/>
      <c r="C343" s="1185"/>
      <c r="D343" s="1186"/>
      <c r="E343" s="1187"/>
      <c r="F343" s="1188"/>
      <c r="G343" s="1189"/>
      <c r="H343" s="1189"/>
      <c r="I343" s="1188"/>
      <c r="J343" s="497"/>
      <c r="K343" s="1243"/>
      <c r="L343" s="508"/>
      <c r="M343" s="497"/>
      <c r="N343" s="1243"/>
      <c r="O343" s="508"/>
      <c r="P343" s="497"/>
      <c r="Q343" s="1243"/>
      <c r="R343" s="508"/>
      <c r="S343" s="497"/>
      <c r="T343" s="1243"/>
      <c r="U343" s="508"/>
      <c r="V343" s="497"/>
      <c r="W343" s="1243"/>
      <c r="X343" s="508"/>
      <c r="Y343" s="497"/>
      <c r="Z343" s="1243"/>
      <c r="AA343" s="508"/>
      <c r="AB343" s="497"/>
      <c r="AC343" s="1243"/>
      <c r="AD343" s="1179"/>
      <c r="AE343" s="695"/>
      <c r="AF343" s="695"/>
      <c r="AG343" s="532"/>
    </row>
    <row r="344" spans="1:33" s="315" customFormat="1" x14ac:dyDescent="0.3">
      <c r="A344" s="1184"/>
      <c r="B344" s="1162"/>
      <c r="C344" s="1185"/>
      <c r="D344" s="1186"/>
      <c r="E344" s="1187"/>
      <c r="F344" s="1188"/>
      <c r="G344" s="1189"/>
      <c r="H344" s="1189"/>
      <c r="I344" s="1188"/>
      <c r="J344" s="497"/>
      <c r="K344" s="1243"/>
      <c r="L344" s="508"/>
      <c r="M344" s="497"/>
      <c r="N344" s="1243"/>
      <c r="O344" s="508"/>
      <c r="P344" s="497"/>
      <c r="Q344" s="1243"/>
      <c r="R344" s="508"/>
      <c r="S344" s="497"/>
      <c r="T344" s="1243"/>
      <c r="U344" s="508"/>
      <c r="V344" s="497"/>
      <c r="W344" s="1243"/>
      <c r="X344" s="508"/>
      <c r="Y344" s="497"/>
      <c r="Z344" s="1243"/>
      <c r="AA344" s="508"/>
      <c r="AB344" s="497"/>
      <c r="AC344" s="1243"/>
      <c r="AD344" s="1179"/>
      <c r="AE344" s="695"/>
      <c r="AF344" s="695"/>
      <c r="AG344" s="532"/>
    </row>
    <row r="345" spans="1:33" s="315" customFormat="1" x14ac:dyDescent="0.3">
      <c r="A345" s="1184"/>
      <c r="B345" s="1162"/>
      <c r="C345" s="1185"/>
      <c r="D345" s="1186"/>
      <c r="E345" s="1187"/>
      <c r="F345" s="1188"/>
      <c r="G345" s="1189"/>
      <c r="H345" s="1189"/>
      <c r="I345" s="1188"/>
      <c r="J345" s="497"/>
      <c r="K345" s="1243"/>
      <c r="L345" s="508"/>
      <c r="M345" s="497"/>
      <c r="N345" s="1243"/>
      <c r="O345" s="508"/>
      <c r="P345" s="497"/>
      <c r="Q345" s="1243"/>
      <c r="R345" s="508"/>
      <c r="S345" s="497"/>
      <c r="T345" s="1243"/>
      <c r="U345" s="508"/>
      <c r="V345" s="497"/>
      <c r="W345" s="1243"/>
      <c r="X345" s="508"/>
      <c r="Y345" s="497"/>
      <c r="Z345" s="1243"/>
      <c r="AA345" s="508"/>
      <c r="AB345" s="497"/>
      <c r="AC345" s="1243"/>
      <c r="AD345" s="1179"/>
      <c r="AE345" s="695"/>
      <c r="AF345" s="695"/>
      <c r="AG345" s="532"/>
    </row>
    <row r="346" spans="1:33" s="315" customFormat="1" x14ac:dyDescent="0.3">
      <c r="A346" s="1184"/>
      <c r="B346" s="1162"/>
      <c r="C346" s="1185"/>
      <c r="D346" s="1186"/>
      <c r="E346" s="1187"/>
      <c r="F346" s="1188"/>
      <c r="G346" s="1189"/>
      <c r="H346" s="1189"/>
      <c r="I346" s="1188"/>
      <c r="J346" s="497"/>
      <c r="K346" s="1243"/>
      <c r="L346" s="508"/>
      <c r="M346" s="497"/>
      <c r="N346" s="1243"/>
      <c r="O346" s="508"/>
      <c r="P346" s="497"/>
      <c r="Q346" s="1243"/>
      <c r="R346" s="508"/>
      <c r="S346" s="497"/>
      <c r="T346" s="1243"/>
      <c r="U346" s="508"/>
      <c r="V346" s="497"/>
      <c r="W346" s="1243"/>
      <c r="X346" s="508"/>
      <c r="Y346" s="497"/>
      <c r="Z346" s="1243"/>
      <c r="AA346" s="508"/>
      <c r="AB346" s="497"/>
      <c r="AC346" s="1243"/>
      <c r="AD346" s="1179"/>
      <c r="AE346" s="695"/>
      <c r="AF346" s="695"/>
      <c r="AG346" s="532"/>
    </row>
    <row r="347" spans="1:33" s="315" customFormat="1" x14ac:dyDescent="0.3">
      <c r="A347" s="1184"/>
      <c r="B347" s="1162"/>
      <c r="C347" s="1185"/>
      <c r="D347" s="1186"/>
      <c r="E347" s="1187"/>
      <c r="F347" s="1188"/>
      <c r="G347" s="1189"/>
      <c r="H347" s="1189"/>
      <c r="I347" s="1188"/>
      <c r="J347" s="497"/>
      <c r="K347" s="1243"/>
      <c r="L347" s="508"/>
      <c r="M347" s="497"/>
      <c r="N347" s="1243"/>
      <c r="O347" s="508"/>
      <c r="P347" s="497"/>
      <c r="Q347" s="1243"/>
      <c r="R347" s="508"/>
      <c r="S347" s="497"/>
      <c r="T347" s="1243"/>
      <c r="U347" s="508"/>
      <c r="V347" s="497"/>
      <c r="W347" s="1243"/>
      <c r="X347" s="508"/>
      <c r="Y347" s="497"/>
      <c r="Z347" s="1243"/>
      <c r="AA347" s="508"/>
      <c r="AB347" s="497"/>
      <c r="AC347" s="1243"/>
      <c r="AD347" s="1179"/>
      <c r="AE347" s="695"/>
      <c r="AF347" s="695"/>
      <c r="AG347" s="532"/>
    </row>
    <row r="348" spans="1:33" s="315" customFormat="1" x14ac:dyDescent="0.3">
      <c r="A348" s="1184"/>
      <c r="B348" s="1162"/>
      <c r="C348" s="1185"/>
      <c r="D348" s="1186"/>
      <c r="E348" s="1187"/>
      <c r="F348" s="1188"/>
      <c r="G348" s="1189"/>
      <c r="H348" s="1189"/>
      <c r="I348" s="1188"/>
      <c r="J348" s="497"/>
      <c r="K348" s="1243"/>
      <c r="L348" s="508"/>
      <c r="M348" s="497"/>
      <c r="N348" s="1243"/>
      <c r="O348" s="508"/>
      <c r="P348" s="497"/>
      <c r="Q348" s="1243"/>
      <c r="R348" s="508"/>
      <c r="S348" s="497"/>
      <c r="T348" s="1243"/>
      <c r="U348" s="508"/>
      <c r="V348" s="497"/>
      <c r="W348" s="1243"/>
      <c r="X348" s="508"/>
      <c r="Y348" s="497"/>
      <c r="Z348" s="1243"/>
      <c r="AA348" s="508"/>
      <c r="AB348" s="497"/>
      <c r="AC348" s="1243"/>
      <c r="AD348" s="1179"/>
      <c r="AE348" s="695"/>
      <c r="AF348" s="695"/>
      <c r="AG348" s="532"/>
    </row>
    <row r="349" spans="1:33" s="315" customFormat="1" x14ac:dyDescent="0.3">
      <c r="A349" s="1184"/>
      <c r="B349" s="1162"/>
      <c r="C349" s="1185"/>
      <c r="D349" s="1186"/>
      <c r="E349" s="1187"/>
      <c r="F349" s="1188"/>
      <c r="G349" s="1189"/>
      <c r="H349" s="1189"/>
      <c r="I349" s="1188"/>
      <c r="J349" s="497"/>
      <c r="K349" s="1243"/>
      <c r="L349" s="508"/>
      <c r="M349" s="497"/>
      <c r="N349" s="1243"/>
      <c r="O349" s="508"/>
      <c r="P349" s="497"/>
      <c r="Q349" s="1243"/>
      <c r="R349" s="508"/>
      <c r="S349" s="497"/>
      <c r="T349" s="1243"/>
      <c r="U349" s="508"/>
      <c r="V349" s="497"/>
      <c r="W349" s="1243"/>
      <c r="X349" s="508"/>
      <c r="Y349" s="497"/>
      <c r="Z349" s="1243"/>
      <c r="AA349" s="508"/>
      <c r="AB349" s="497"/>
      <c r="AC349" s="1243"/>
      <c r="AD349" s="1179"/>
      <c r="AE349" s="695"/>
      <c r="AF349" s="695"/>
      <c r="AG349" s="532"/>
    </row>
    <row r="350" spans="1:33" s="315" customFormat="1" x14ac:dyDescent="0.3">
      <c r="A350" s="1184"/>
      <c r="B350" s="1162"/>
      <c r="C350" s="1185"/>
      <c r="D350" s="1186"/>
      <c r="E350" s="1187"/>
      <c r="F350" s="1188"/>
      <c r="G350" s="1189"/>
      <c r="H350" s="1189"/>
      <c r="I350" s="1188"/>
      <c r="J350" s="497"/>
      <c r="K350" s="1243"/>
      <c r="L350" s="508"/>
      <c r="M350" s="497"/>
      <c r="N350" s="1243"/>
      <c r="O350" s="508"/>
      <c r="P350" s="497"/>
      <c r="Q350" s="1243"/>
      <c r="R350" s="508"/>
      <c r="S350" s="497"/>
      <c r="T350" s="1243"/>
      <c r="U350" s="508"/>
      <c r="V350" s="497"/>
      <c r="W350" s="1243"/>
      <c r="X350" s="508"/>
      <c r="Y350" s="497"/>
      <c r="Z350" s="1243"/>
      <c r="AA350" s="508"/>
      <c r="AB350" s="497"/>
      <c r="AC350" s="1243"/>
      <c r="AD350" s="1179"/>
      <c r="AE350" s="695"/>
      <c r="AF350" s="695"/>
      <c r="AG350" s="532"/>
    </row>
    <row r="351" spans="1:33" s="315" customFormat="1" x14ac:dyDescent="0.3">
      <c r="A351" s="1184"/>
      <c r="B351" s="1162"/>
      <c r="C351" s="1185"/>
      <c r="D351" s="1186"/>
      <c r="E351" s="1187"/>
      <c r="F351" s="1188"/>
      <c r="G351" s="1189"/>
      <c r="H351" s="1189"/>
      <c r="I351" s="1188"/>
      <c r="J351" s="497"/>
      <c r="K351" s="1243"/>
      <c r="L351" s="508"/>
      <c r="M351" s="497"/>
      <c r="N351" s="1243"/>
      <c r="O351" s="508"/>
      <c r="P351" s="497"/>
      <c r="Q351" s="1243"/>
      <c r="R351" s="508"/>
      <c r="S351" s="497"/>
      <c r="T351" s="1243"/>
      <c r="U351" s="508"/>
      <c r="V351" s="497"/>
      <c r="W351" s="1243"/>
      <c r="X351" s="508"/>
      <c r="Y351" s="497"/>
      <c r="Z351" s="1243"/>
      <c r="AA351" s="508"/>
      <c r="AB351" s="497"/>
      <c r="AC351" s="1243"/>
      <c r="AD351" s="1179"/>
      <c r="AE351" s="695"/>
      <c r="AF351" s="695"/>
      <c r="AG351" s="532"/>
    </row>
    <row r="352" spans="1:33" s="315" customFormat="1" x14ac:dyDescent="0.3">
      <c r="A352" s="1184"/>
      <c r="B352" s="1162"/>
      <c r="C352" s="1185"/>
      <c r="D352" s="1186"/>
      <c r="E352" s="1187"/>
      <c r="F352" s="1188"/>
      <c r="G352" s="1189"/>
      <c r="H352" s="1189"/>
      <c r="I352" s="1188"/>
      <c r="J352" s="497"/>
      <c r="K352" s="1243"/>
      <c r="L352" s="508"/>
      <c r="M352" s="497"/>
      <c r="N352" s="1243"/>
      <c r="O352" s="508"/>
      <c r="P352" s="497"/>
      <c r="Q352" s="1243"/>
      <c r="R352" s="508"/>
      <c r="S352" s="497"/>
      <c r="T352" s="1243"/>
      <c r="U352" s="508"/>
      <c r="V352" s="497"/>
      <c r="W352" s="1243"/>
      <c r="X352" s="508"/>
      <c r="Y352" s="497"/>
      <c r="Z352" s="1243"/>
      <c r="AA352" s="508"/>
      <c r="AB352" s="497"/>
      <c r="AC352" s="1243"/>
      <c r="AD352" s="1179"/>
      <c r="AE352" s="695"/>
      <c r="AF352" s="695"/>
      <c r="AG352" s="532"/>
    </row>
    <row r="353" spans="1:33" s="315" customFormat="1" x14ac:dyDescent="0.3">
      <c r="A353" s="1184"/>
      <c r="B353" s="1162"/>
      <c r="C353" s="1185"/>
      <c r="D353" s="1186"/>
      <c r="E353" s="1187"/>
      <c r="F353" s="1188"/>
      <c r="G353" s="1189"/>
      <c r="H353" s="1189"/>
      <c r="I353" s="1188"/>
      <c r="J353" s="497"/>
      <c r="K353" s="1243"/>
      <c r="L353" s="508"/>
      <c r="M353" s="497"/>
      <c r="N353" s="1243"/>
      <c r="O353" s="508"/>
      <c r="P353" s="497"/>
      <c r="Q353" s="1243"/>
      <c r="R353" s="508"/>
      <c r="S353" s="497"/>
      <c r="T353" s="1243"/>
      <c r="U353" s="508"/>
      <c r="V353" s="497"/>
      <c r="W353" s="1243"/>
      <c r="X353" s="508"/>
      <c r="Y353" s="497"/>
      <c r="Z353" s="1243"/>
      <c r="AA353" s="508"/>
      <c r="AB353" s="497"/>
      <c r="AC353" s="1243"/>
      <c r="AD353" s="1179"/>
      <c r="AE353" s="695"/>
      <c r="AF353" s="695"/>
      <c r="AG353" s="532"/>
    </row>
    <row r="354" spans="1:33" s="315" customFormat="1" x14ac:dyDescent="0.3">
      <c r="A354" s="1184"/>
      <c r="B354" s="1162"/>
      <c r="C354" s="1185"/>
      <c r="D354" s="1186"/>
      <c r="E354" s="1187"/>
      <c r="F354" s="1188"/>
      <c r="G354" s="1189"/>
      <c r="H354" s="1189"/>
      <c r="I354" s="1188"/>
      <c r="J354" s="497"/>
      <c r="K354" s="1243"/>
      <c r="L354" s="508"/>
      <c r="M354" s="497"/>
      <c r="N354" s="1243"/>
      <c r="O354" s="508"/>
      <c r="P354" s="497"/>
      <c r="Q354" s="1243"/>
      <c r="R354" s="508"/>
      <c r="S354" s="497"/>
      <c r="T354" s="1243"/>
      <c r="U354" s="508"/>
      <c r="V354" s="497"/>
      <c r="W354" s="1243"/>
      <c r="X354" s="508"/>
      <c r="Y354" s="497"/>
      <c r="Z354" s="1243"/>
      <c r="AA354" s="508"/>
      <c r="AB354" s="497"/>
      <c r="AC354" s="1243"/>
      <c r="AD354" s="1179"/>
      <c r="AE354" s="695"/>
      <c r="AF354" s="695"/>
      <c r="AG354" s="532"/>
    </row>
    <row r="355" spans="1:33" s="315" customFormat="1" x14ac:dyDescent="0.3">
      <c r="A355" s="1184"/>
      <c r="B355" s="1162"/>
      <c r="C355" s="1185"/>
      <c r="D355" s="1186"/>
      <c r="E355" s="1187"/>
      <c r="F355" s="1188"/>
      <c r="G355" s="1189"/>
      <c r="H355" s="1189"/>
      <c r="I355" s="1188"/>
      <c r="J355" s="497"/>
      <c r="K355" s="1243"/>
      <c r="L355" s="508"/>
      <c r="M355" s="497"/>
      <c r="N355" s="1243"/>
      <c r="O355" s="508"/>
      <c r="P355" s="497"/>
      <c r="Q355" s="1243"/>
      <c r="R355" s="508"/>
      <c r="S355" s="497"/>
      <c r="T355" s="1243"/>
      <c r="U355" s="508"/>
      <c r="V355" s="497"/>
      <c r="W355" s="1243"/>
      <c r="X355" s="508"/>
      <c r="Y355" s="497"/>
      <c r="Z355" s="1243"/>
      <c r="AA355" s="508"/>
      <c r="AB355" s="497"/>
      <c r="AC355" s="1243"/>
      <c r="AD355" s="1179"/>
      <c r="AE355" s="695"/>
      <c r="AF355" s="695"/>
      <c r="AG355" s="532"/>
    </row>
    <row r="356" spans="1:33" s="315" customFormat="1" x14ac:dyDescent="0.3">
      <c r="A356" s="1184"/>
      <c r="B356" s="1162"/>
      <c r="C356" s="1185"/>
      <c r="D356" s="1186"/>
      <c r="E356" s="1187"/>
      <c r="F356" s="1188"/>
      <c r="G356" s="1189"/>
      <c r="H356" s="1189"/>
      <c r="I356" s="1188"/>
      <c r="J356" s="497"/>
      <c r="K356" s="1243"/>
      <c r="L356" s="508"/>
      <c r="M356" s="497"/>
      <c r="N356" s="1243"/>
      <c r="O356" s="508"/>
      <c r="P356" s="497"/>
      <c r="Q356" s="1243"/>
      <c r="R356" s="508"/>
      <c r="S356" s="497"/>
      <c r="T356" s="1243"/>
      <c r="U356" s="508"/>
      <c r="V356" s="497"/>
      <c r="W356" s="1243"/>
      <c r="X356" s="508"/>
      <c r="Y356" s="497"/>
      <c r="Z356" s="1243"/>
      <c r="AA356" s="508"/>
      <c r="AB356" s="497"/>
      <c r="AC356" s="1243"/>
      <c r="AD356" s="1179"/>
      <c r="AE356" s="695"/>
      <c r="AF356" s="695"/>
      <c r="AG356" s="532"/>
    </row>
    <row r="357" spans="1:33" s="315" customFormat="1" x14ac:dyDescent="0.3">
      <c r="A357" s="1184"/>
      <c r="B357" s="1162"/>
      <c r="C357" s="1185"/>
      <c r="D357" s="1186"/>
      <c r="E357" s="1187"/>
      <c r="F357" s="1188"/>
      <c r="G357" s="1189"/>
      <c r="H357" s="1189"/>
      <c r="I357" s="1188"/>
      <c r="J357" s="497"/>
      <c r="K357" s="1243"/>
      <c r="L357" s="508"/>
      <c r="M357" s="497"/>
      <c r="N357" s="1243"/>
      <c r="O357" s="508"/>
      <c r="P357" s="497"/>
      <c r="Q357" s="1243"/>
      <c r="R357" s="508"/>
      <c r="S357" s="497"/>
      <c r="T357" s="1243"/>
      <c r="U357" s="508"/>
      <c r="V357" s="497"/>
      <c r="W357" s="1243"/>
      <c r="X357" s="508"/>
      <c r="Y357" s="497"/>
      <c r="Z357" s="1243"/>
      <c r="AA357" s="508"/>
      <c r="AB357" s="497"/>
      <c r="AC357" s="1243"/>
      <c r="AD357" s="1179"/>
      <c r="AE357" s="695"/>
      <c r="AF357" s="695"/>
      <c r="AG357" s="532"/>
    </row>
    <row r="358" spans="1:33" s="315" customFormat="1" x14ac:dyDescent="0.3">
      <c r="A358" s="1184"/>
      <c r="B358" s="1162"/>
      <c r="C358" s="1185"/>
      <c r="D358" s="1186"/>
      <c r="E358" s="1187"/>
      <c r="F358" s="1188"/>
      <c r="G358" s="1189"/>
      <c r="H358" s="1189"/>
      <c r="I358" s="1188"/>
      <c r="J358" s="497"/>
      <c r="K358" s="1243"/>
      <c r="L358" s="508"/>
      <c r="M358" s="497"/>
      <c r="N358" s="1243"/>
      <c r="O358" s="508"/>
      <c r="P358" s="497"/>
      <c r="Q358" s="1243"/>
      <c r="R358" s="508"/>
      <c r="S358" s="497"/>
      <c r="T358" s="1243"/>
      <c r="U358" s="508"/>
      <c r="V358" s="497"/>
      <c r="W358" s="1243"/>
      <c r="X358" s="508"/>
      <c r="Y358" s="497"/>
      <c r="Z358" s="1243"/>
      <c r="AA358" s="508"/>
      <c r="AB358" s="497"/>
      <c r="AC358" s="1243"/>
      <c r="AD358" s="1179"/>
      <c r="AE358" s="695"/>
      <c r="AF358" s="695"/>
      <c r="AG358" s="532"/>
    </row>
    <row r="359" spans="1:33" s="315" customFormat="1" x14ac:dyDescent="0.3">
      <c r="A359" s="1184"/>
      <c r="B359" s="1162"/>
      <c r="C359" s="1185"/>
      <c r="D359" s="1186"/>
      <c r="E359" s="1187"/>
      <c r="F359" s="1188"/>
      <c r="G359" s="1189"/>
      <c r="H359" s="1189"/>
      <c r="I359" s="1188"/>
      <c r="J359" s="497"/>
      <c r="K359" s="1243"/>
      <c r="L359" s="508"/>
      <c r="M359" s="497"/>
      <c r="N359" s="1243"/>
      <c r="O359" s="508"/>
      <c r="P359" s="497"/>
      <c r="Q359" s="1243"/>
      <c r="R359" s="508"/>
      <c r="S359" s="497"/>
      <c r="T359" s="1243"/>
      <c r="U359" s="508"/>
      <c r="V359" s="497"/>
      <c r="W359" s="1243"/>
      <c r="X359" s="508"/>
      <c r="Y359" s="497"/>
      <c r="Z359" s="1243"/>
      <c r="AA359" s="508"/>
      <c r="AB359" s="497"/>
      <c r="AC359" s="1243"/>
      <c r="AD359" s="1179"/>
      <c r="AE359" s="695"/>
      <c r="AF359" s="695"/>
      <c r="AG359" s="532"/>
    </row>
    <row r="360" spans="1:33" s="315" customFormat="1" x14ac:dyDescent="0.3">
      <c r="A360" s="1184"/>
      <c r="B360" s="1162"/>
      <c r="C360" s="1185"/>
      <c r="D360" s="1186"/>
      <c r="E360" s="1187"/>
      <c r="F360" s="1188"/>
      <c r="G360" s="1189"/>
      <c r="H360" s="1189"/>
      <c r="I360" s="1188"/>
      <c r="J360" s="497"/>
      <c r="K360" s="1243"/>
      <c r="L360" s="508"/>
      <c r="M360" s="497"/>
      <c r="N360" s="1243"/>
      <c r="O360" s="508"/>
      <c r="P360" s="497"/>
      <c r="Q360" s="1243"/>
      <c r="R360" s="508"/>
      <c r="S360" s="497"/>
      <c r="T360" s="1243"/>
      <c r="U360" s="508"/>
      <c r="V360" s="497"/>
      <c r="W360" s="1243"/>
      <c r="X360" s="508"/>
      <c r="Y360" s="497"/>
      <c r="Z360" s="1243"/>
      <c r="AA360" s="508"/>
      <c r="AB360" s="497"/>
      <c r="AC360" s="1243"/>
      <c r="AD360" s="1179"/>
      <c r="AE360" s="695"/>
      <c r="AF360" s="695"/>
      <c r="AG360" s="532"/>
    </row>
    <row r="361" spans="1:33" s="315" customFormat="1" x14ac:dyDescent="0.3">
      <c r="A361" s="1184"/>
      <c r="B361" s="1162"/>
      <c r="C361" s="1185"/>
      <c r="D361" s="1186"/>
      <c r="E361" s="1187"/>
      <c r="F361" s="1188"/>
      <c r="G361" s="1189"/>
      <c r="H361" s="1189"/>
      <c r="I361" s="1188"/>
      <c r="J361" s="497"/>
      <c r="K361" s="1243"/>
      <c r="L361" s="508"/>
      <c r="M361" s="497"/>
      <c r="N361" s="1243"/>
      <c r="O361" s="508"/>
      <c r="P361" s="497"/>
      <c r="Q361" s="1243"/>
      <c r="R361" s="508"/>
      <c r="S361" s="497"/>
      <c r="T361" s="1243"/>
      <c r="U361" s="508"/>
      <c r="V361" s="497"/>
      <c r="W361" s="1243"/>
      <c r="X361" s="508"/>
      <c r="Y361" s="497"/>
      <c r="Z361" s="1243"/>
      <c r="AA361" s="508"/>
      <c r="AB361" s="497"/>
      <c r="AC361" s="1243"/>
      <c r="AD361" s="1179"/>
      <c r="AE361" s="695"/>
      <c r="AF361" s="695"/>
      <c r="AG361" s="532"/>
    </row>
    <row r="362" spans="1:33" s="315" customFormat="1" x14ac:dyDescent="0.3">
      <c r="A362" s="1184"/>
      <c r="B362" s="1162"/>
      <c r="C362" s="1185"/>
      <c r="D362" s="1186"/>
      <c r="E362" s="1187"/>
      <c r="F362" s="1188"/>
      <c r="G362" s="1189"/>
      <c r="H362" s="1189"/>
      <c r="I362" s="1188"/>
      <c r="J362" s="497"/>
      <c r="K362" s="1243"/>
      <c r="L362" s="508"/>
      <c r="M362" s="497"/>
      <c r="N362" s="1243"/>
      <c r="O362" s="508"/>
      <c r="P362" s="497"/>
      <c r="Q362" s="1243"/>
      <c r="R362" s="508"/>
      <c r="S362" s="497"/>
      <c r="T362" s="1243"/>
      <c r="U362" s="508"/>
      <c r="V362" s="497"/>
      <c r="W362" s="1243"/>
      <c r="X362" s="508"/>
      <c r="Y362" s="497"/>
      <c r="Z362" s="1243"/>
      <c r="AA362" s="508"/>
      <c r="AB362" s="497"/>
      <c r="AC362" s="1243"/>
      <c r="AD362" s="1179"/>
      <c r="AE362" s="695"/>
      <c r="AF362" s="695"/>
      <c r="AG362" s="532"/>
    </row>
    <row r="363" spans="1:33" s="315" customFormat="1" x14ac:dyDescent="0.3">
      <c r="A363" s="1184"/>
      <c r="B363" s="1162"/>
      <c r="C363" s="1185"/>
      <c r="D363" s="1186"/>
      <c r="E363" s="1187"/>
      <c r="F363" s="1188"/>
      <c r="G363" s="1189"/>
      <c r="H363" s="1189"/>
      <c r="I363" s="1188"/>
      <c r="J363" s="497"/>
      <c r="K363" s="1243"/>
      <c r="L363" s="508"/>
      <c r="M363" s="497"/>
      <c r="N363" s="1243"/>
      <c r="O363" s="508"/>
      <c r="P363" s="497"/>
      <c r="Q363" s="1243"/>
      <c r="R363" s="508"/>
      <c r="S363" s="497"/>
      <c r="T363" s="1243"/>
      <c r="U363" s="508"/>
      <c r="V363" s="497"/>
      <c r="W363" s="1243"/>
      <c r="X363" s="508"/>
      <c r="Y363" s="497"/>
      <c r="Z363" s="1243"/>
      <c r="AA363" s="508"/>
      <c r="AB363" s="497"/>
      <c r="AC363" s="1243"/>
      <c r="AD363" s="1179"/>
      <c r="AE363" s="695"/>
      <c r="AF363" s="695"/>
      <c r="AG363" s="532"/>
    </row>
    <row r="364" spans="1:33" s="315" customFormat="1" x14ac:dyDescent="0.3">
      <c r="A364" s="1184"/>
      <c r="B364" s="1162"/>
      <c r="C364" s="1185"/>
      <c r="D364" s="1186"/>
      <c r="E364" s="1187"/>
      <c r="F364" s="1188"/>
      <c r="G364" s="1189"/>
      <c r="H364" s="1189"/>
      <c r="I364" s="1188"/>
      <c r="J364" s="497"/>
      <c r="K364" s="1243"/>
      <c r="L364" s="508"/>
      <c r="M364" s="497"/>
      <c r="N364" s="1243"/>
      <c r="O364" s="508"/>
      <c r="P364" s="497"/>
      <c r="Q364" s="1243"/>
      <c r="R364" s="508"/>
      <c r="S364" s="497"/>
      <c r="T364" s="1243"/>
      <c r="U364" s="508"/>
      <c r="V364" s="497"/>
      <c r="W364" s="1243"/>
      <c r="X364" s="508"/>
      <c r="Y364" s="497"/>
      <c r="Z364" s="1243"/>
      <c r="AA364" s="508"/>
      <c r="AB364" s="497"/>
      <c r="AC364" s="1243"/>
      <c r="AD364" s="1179"/>
      <c r="AE364" s="695"/>
      <c r="AF364" s="695"/>
      <c r="AG364" s="532"/>
    </row>
    <row r="365" spans="1:33" s="315" customFormat="1" x14ac:dyDescent="0.3">
      <c r="A365" s="1184"/>
      <c r="B365" s="1162"/>
      <c r="C365" s="1185"/>
      <c r="D365" s="1186"/>
      <c r="E365" s="1187"/>
      <c r="F365" s="1188"/>
      <c r="G365" s="1189"/>
      <c r="H365" s="1189"/>
      <c r="I365" s="1188"/>
      <c r="J365" s="497"/>
      <c r="K365" s="1243"/>
      <c r="L365" s="508"/>
      <c r="M365" s="497"/>
      <c r="N365" s="1243"/>
      <c r="O365" s="508"/>
      <c r="P365" s="497"/>
      <c r="Q365" s="1243"/>
      <c r="R365" s="508"/>
      <c r="S365" s="497"/>
      <c r="T365" s="1243"/>
      <c r="U365" s="508"/>
      <c r="V365" s="497"/>
      <c r="W365" s="1243"/>
      <c r="X365" s="508"/>
      <c r="Y365" s="497"/>
      <c r="Z365" s="1243"/>
      <c r="AA365" s="508"/>
      <c r="AB365" s="497"/>
      <c r="AC365" s="1243"/>
      <c r="AD365" s="1179"/>
      <c r="AE365" s="695"/>
      <c r="AF365" s="695"/>
      <c r="AG365" s="532"/>
    </row>
    <row r="366" spans="1:33" s="315" customFormat="1" x14ac:dyDescent="0.3">
      <c r="A366" s="1184"/>
      <c r="B366" s="1162"/>
      <c r="C366" s="1185"/>
      <c r="D366" s="1186"/>
      <c r="E366" s="1187"/>
      <c r="F366" s="1188"/>
      <c r="G366" s="1189"/>
      <c r="H366" s="1189"/>
      <c r="I366" s="1188"/>
      <c r="J366" s="497"/>
      <c r="K366" s="1243"/>
      <c r="L366" s="508"/>
      <c r="M366" s="497"/>
      <c r="N366" s="1243"/>
      <c r="O366" s="508"/>
      <c r="P366" s="497"/>
      <c r="Q366" s="1243"/>
      <c r="R366" s="508"/>
      <c r="S366" s="497"/>
      <c r="T366" s="1243"/>
      <c r="U366" s="508"/>
      <c r="V366" s="497"/>
      <c r="W366" s="1243"/>
      <c r="X366" s="508"/>
      <c r="Y366" s="497"/>
      <c r="Z366" s="1243"/>
      <c r="AA366" s="508"/>
      <c r="AB366" s="497"/>
      <c r="AC366" s="1243"/>
      <c r="AD366" s="1179"/>
      <c r="AE366" s="695"/>
      <c r="AF366" s="695"/>
      <c r="AG366" s="532"/>
    </row>
    <row r="367" spans="1:33" s="315" customFormat="1" x14ac:dyDescent="0.3">
      <c r="A367" s="1184"/>
      <c r="B367" s="1162"/>
      <c r="C367" s="1185"/>
      <c r="D367" s="1186"/>
      <c r="E367" s="1187"/>
      <c r="F367" s="1188"/>
      <c r="G367" s="1189"/>
      <c r="H367" s="1189"/>
      <c r="I367" s="1188"/>
      <c r="J367" s="497"/>
      <c r="K367" s="1243"/>
      <c r="L367" s="508"/>
      <c r="M367" s="497"/>
      <c r="N367" s="1243"/>
      <c r="O367" s="508"/>
      <c r="P367" s="497"/>
      <c r="Q367" s="1243"/>
      <c r="R367" s="508"/>
      <c r="S367" s="497"/>
      <c r="T367" s="1243"/>
      <c r="U367" s="508"/>
      <c r="V367" s="497"/>
      <c r="W367" s="1243"/>
      <c r="X367" s="508"/>
      <c r="Y367" s="497"/>
      <c r="Z367" s="1243"/>
      <c r="AA367" s="508"/>
      <c r="AB367" s="497"/>
      <c r="AC367" s="1243"/>
      <c r="AD367" s="1179"/>
      <c r="AE367" s="695"/>
      <c r="AF367" s="695"/>
      <c r="AG367" s="532"/>
    </row>
    <row r="368" spans="1:33" s="315" customFormat="1" x14ac:dyDescent="0.3">
      <c r="A368" s="1184"/>
      <c r="B368" s="1162"/>
      <c r="C368" s="1185"/>
      <c r="D368" s="1186"/>
      <c r="E368" s="1187"/>
      <c r="F368" s="1188"/>
      <c r="G368" s="1189"/>
      <c r="H368" s="1189"/>
      <c r="I368" s="1188"/>
      <c r="J368" s="497"/>
      <c r="K368" s="1243"/>
      <c r="L368" s="508"/>
      <c r="M368" s="497"/>
      <c r="N368" s="1243"/>
      <c r="O368" s="508"/>
      <c r="P368" s="497"/>
      <c r="Q368" s="1243"/>
      <c r="R368" s="508"/>
      <c r="S368" s="497"/>
      <c r="T368" s="1243"/>
      <c r="U368" s="508"/>
      <c r="V368" s="497"/>
      <c r="W368" s="1243"/>
      <c r="X368" s="508"/>
      <c r="Y368" s="497"/>
      <c r="Z368" s="1243"/>
      <c r="AA368" s="508"/>
      <c r="AB368" s="497"/>
      <c r="AC368" s="1243"/>
      <c r="AD368" s="1179"/>
      <c r="AE368" s="695"/>
      <c r="AF368" s="695"/>
      <c r="AG368" s="532"/>
    </row>
    <row r="369" spans="1:33" s="315" customFormat="1" x14ac:dyDescent="0.3">
      <c r="A369" s="1184"/>
      <c r="B369" s="1162"/>
      <c r="C369" s="1185"/>
      <c r="D369" s="1186"/>
      <c r="E369" s="1187"/>
      <c r="F369" s="1188"/>
      <c r="G369" s="1189"/>
      <c r="H369" s="1189"/>
      <c r="I369" s="1188"/>
      <c r="J369" s="497"/>
      <c r="K369" s="1243"/>
      <c r="L369" s="508"/>
      <c r="M369" s="497"/>
      <c r="N369" s="1243"/>
      <c r="O369" s="508"/>
      <c r="P369" s="497"/>
      <c r="Q369" s="1243"/>
      <c r="R369" s="508"/>
      <c r="S369" s="497"/>
      <c r="T369" s="1243"/>
      <c r="U369" s="508"/>
      <c r="V369" s="497"/>
      <c r="W369" s="1243"/>
      <c r="X369" s="508"/>
      <c r="Y369" s="497"/>
      <c r="Z369" s="1243"/>
      <c r="AA369" s="508"/>
      <c r="AB369" s="497"/>
      <c r="AC369" s="1243"/>
      <c r="AD369" s="1179"/>
      <c r="AE369" s="695"/>
      <c r="AF369" s="695"/>
      <c r="AG369" s="532"/>
    </row>
    <row r="370" spans="1:33" s="315" customFormat="1" x14ac:dyDescent="0.3">
      <c r="A370" s="1184"/>
      <c r="B370" s="1162"/>
      <c r="C370" s="1185"/>
      <c r="D370" s="1186"/>
      <c r="E370" s="1187"/>
      <c r="F370" s="1188"/>
      <c r="G370" s="1189"/>
      <c r="H370" s="1189"/>
      <c r="I370" s="1188"/>
      <c r="J370" s="497"/>
      <c r="K370" s="1243"/>
      <c r="L370" s="508"/>
      <c r="M370" s="497"/>
      <c r="N370" s="1243"/>
      <c r="O370" s="508"/>
      <c r="P370" s="497"/>
      <c r="Q370" s="1243"/>
      <c r="R370" s="508"/>
      <c r="S370" s="497"/>
      <c r="T370" s="1243"/>
      <c r="U370" s="508"/>
      <c r="V370" s="497"/>
      <c r="W370" s="1243"/>
      <c r="X370" s="508"/>
      <c r="Y370" s="497"/>
      <c r="Z370" s="1243"/>
      <c r="AA370" s="508"/>
      <c r="AB370" s="497"/>
      <c r="AC370" s="1243"/>
      <c r="AD370" s="1179"/>
      <c r="AE370" s="695"/>
      <c r="AF370" s="695"/>
      <c r="AG370" s="532"/>
    </row>
    <row r="371" spans="1:33" s="315" customFormat="1" x14ac:dyDescent="0.3">
      <c r="A371" s="1184"/>
      <c r="B371" s="1162"/>
      <c r="C371" s="1185"/>
      <c r="D371" s="1186"/>
      <c r="E371" s="1187"/>
      <c r="F371" s="1188"/>
      <c r="G371" s="1189"/>
      <c r="H371" s="1189"/>
      <c r="I371" s="1188"/>
      <c r="J371" s="497"/>
      <c r="K371" s="1243"/>
      <c r="L371" s="508"/>
      <c r="M371" s="497"/>
      <c r="N371" s="1243"/>
      <c r="O371" s="508"/>
      <c r="P371" s="497"/>
      <c r="Q371" s="1243"/>
      <c r="R371" s="508"/>
      <c r="S371" s="497"/>
      <c r="T371" s="1243"/>
      <c r="U371" s="508"/>
      <c r="V371" s="497"/>
      <c r="W371" s="1243"/>
      <c r="X371" s="508"/>
      <c r="Y371" s="497"/>
      <c r="Z371" s="1243"/>
      <c r="AA371" s="508"/>
      <c r="AB371" s="497"/>
      <c r="AC371" s="1243"/>
      <c r="AD371" s="1179"/>
      <c r="AE371" s="695"/>
      <c r="AF371" s="695"/>
      <c r="AG371" s="532"/>
    </row>
    <row r="372" spans="1:33" s="315" customFormat="1" x14ac:dyDescent="0.3">
      <c r="A372" s="1184"/>
      <c r="B372" s="1162"/>
      <c r="C372" s="1185"/>
      <c r="D372" s="1186"/>
      <c r="E372" s="1187"/>
      <c r="F372" s="1188"/>
      <c r="G372" s="1189"/>
      <c r="H372" s="1189"/>
      <c r="I372" s="1188"/>
      <c r="J372" s="497"/>
      <c r="K372" s="1243"/>
      <c r="L372" s="508"/>
      <c r="M372" s="497"/>
      <c r="N372" s="1243"/>
      <c r="O372" s="508"/>
      <c r="P372" s="497"/>
      <c r="Q372" s="1243"/>
      <c r="R372" s="508"/>
      <c r="S372" s="497"/>
      <c r="T372" s="1243"/>
      <c r="U372" s="508"/>
      <c r="V372" s="497"/>
      <c r="W372" s="1243"/>
      <c r="X372" s="508"/>
      <c r="Y372" s="497"/>
      <c r="Z372" s="1243"/>
      <c r="AA372" s="508"/>
      <c r="AB372" s="497"/>
      <c r="AC372" s="1243"/>
      <c r="AD372" s="1179"/>
      <c r="AE372" s="695"/>
      <c r="AF372" s="695"/>
      <c r="AG372" s="532"/>
    </row>
    <row r="373" spans="1:33" s="315" customFormat="1" x14ac:dyDescent="0.3">
      <c r="A373" s="1184"/>
      <c r="B373" s="1162"/>
      <c r="C373" s="1185"/>
      <c r="D373" s="1186"/>
      <c r="E373" s="1187"/>
      <c r="F373" s="1188"/>
      <c r="G373" s="1189"/>
      <c r="H373" s="1189"/>
      <c r="I373" s="1188"/>
      <c r="J373" s="497"/>
      <c r="K373" s="1243"/>
      <c r="L373" s="508"/>
      <c r="M373" s="497"/>
      <c r="N373" s="1243"/>
      <c r="O373" s="508"/>
      <c r="P373" s="497"/>
      <c r="Q373" s="1243"/>
      <c r="R373" s="508"/>
      <c r="S373" s="497"/>
      <c r="T373" s="1243"/>
      <c r="U373" s="508"/>
      <c r="V373" s="497"/>
      <c r="W373" s="1243"/>
      <c r="X373" s="508"/>
      <c r="Y373" s="497"/>
      <c r="Z373" s="1243"/>
      <c r="AA373" s="508"/>
      <c r="AB373" s="497"/>
      <c r="AC373" s="1243"/>
      <c r="AD373" s="1179"/>
      <c r="AE373" s="695"/>
      <c r="AF373" s="695"/>
      <c r="AG373" s="532"/>
    </row>
    <row r="374" spans="1:33" s="315" customFormat="1" x14ac:dyDescent="0.3">
      <c r="A374" s="1184"/>
      <c r="B374" s="1162"/>
      <c r="C374" s="1185"/>
      <c r="D374" s="1186"/>
      <c r="E374" s="1187"/>
      <c r="F374" s="1188"/>
      <c r="G374" s="1189"/>
      <c r="H374" s="1189"/>
      <c r="I374" s="1188"/>
      <c r="J374" s="497"/>
      <c r="K374" s="1243"/>
      <c r="L374" s="508"/>
      <c r="M374" s="497"/>
      <c r="N374" s="1243"/>
      <c r="O374" s="508"/>
      <c r="P374" s="497"/>
      <c r="Q374" s="1243"/>
      <c r="R374" s="508"/>
      <c r="S374" s="497"/>
      <c r="T374" s="1243"/>
      <c r="U374" s="508"/>
      <c r="V374" s="497"/>
      <c r="W374" s="1243"/>
      <c r="X374" s="508"/>
      <c r="Y374" s="497"/>
      <c r="Z374" s="1243"/>
      <c r="AA374" s="508"/>
      <c r="AB374" s="497"/>
      <c r="AC374" s="1243"/>
      <c r="AD374" s="1179"/>
      <c r="AE374" s="695"/>
      <c r="AF374" s="695"/>
      <c r="AG374" s="532"/>
    </row>
    <row r="375" spans="1:33" s="315" customFormat="1" x14ac:dyDescent="0.3">
      <c r="A375" s="1184"/>
      <c r="B375" s="1162"/>
      <c r="C375" s="1185"/>
      <c r="D375" s="1186"/>
      <c r="E375" s="1187"/>
      <c r="F375" s="1188"/>
      <c r="G375" s="1189"/>
      <c r="H375" s="1189"/>
      <c r="I375" s="1188"/>
      <c r="J375" s="497"/>
      <c r="K375" s="1243"/>
      <c r="L375" s="508"/>
      <c r="M375" s="497"/>
      <c r="N375" s="1243"/>
      <c r="O375" s="508"/>
      <c r="P375" s="497"/>
      <c r="Q375" s="1243"/>
      <c r="R375" s="508"/>
      <c r="S375" s="497"/>
      <c r="T375" s="1243"/>
      <c r="U375" s="508"/>
      <c r="V375" s="497"/>
      <c r="W375" s="1243"/>
      <c r="X375" s="508"/>
      <c r="Y375" s="497"/>
      <c r="Z375" s="1243"/>
      <c r="AA375" s="508"/>
      <c r="AB375" s="497"/>
      <c r="AC375" s="1243"/>
      <c r="AD375" s="1179"/>
      <c r="AE375" s="695"/>
      <c r="AF375" s="695"/>
      <c r="AG375" s="532"/>
    </row>
    <row r="376" spans="1:33" s="315" customFormat="1" x14ac:dyDescent="0.3">
      <c r="A376" s="1184"/>
      <c r="B376" s="1162"/>
      <c r="C376" s="1185"/>
      <c r="D376" s="1186"/>
      <c r="E376" s="1187"/>
      <c r="F376" s="1188"/>
      <c r="G376" s="1189"/>
      <c r="H376" s="1189"/>
      <c r="I376" s="1188"/>
      <c r="J376" s="497"/>
      <c r="K376" s="1243"/>
      <c r="L376" s="508"/>
      <c r="M376" s="497"/>
      <c r="N376" s="1243"/>
      <c r="O376" s="508"/>
      <c r="P376" s="497"/>
      <c r="Q376" s="1243"/>
      <c r="R376" s="508"/>
      <c r="S376" s="497"/>
      <c r="T376" s="1243"/>
      <c r="U376" s="508"/>
      <c r="V376" s="497"/>
      <c r="W376" s="1243"/>
      <c r="X376" s="508"/>
      <c r="Y376" s="497"/>
      <c r="Z376" s="1243"/>
      <c r="AA376" s="508"/>
      <c r="AB376" s="497"/>
      <c r="AC376" s="1243"/>
      <c r="AD376" s="1179"/>
      <c r="AE376" s="695"/>
      <c r="AF376" s="695"/>
      <c r="AG376" s="532"/>
    </row>
    <row r="377" spans="1:33" s="315" customFormat="1" x14ac:dyDescent="0.3">
      <c r="A377" s="1184"/>
      <c r="B377" s="1162"/>
      <c r="C377" s="1185"/>
      <c r="D377" s="1186"/>
      <c r="E377" s="1187"/>
      <c r="F377" s="1188"/>
      <c r="G377" s="1189"/>
      <c r="H377" s="1189"/>
      <c r="I377" s="1188"/>
      <c r="J377" s="497"/>
      <c r="K377" s="1243"/>
      <c r="L377" s="508"/>
      <c r="M377" s="497"/>
      <c r="N377" s="1243"/>
      <c r="O377" s="508"/>
      <c r="P377" s="497"/>
      <c r="Q377" s="1243"/>
      <c r="R377" s="508"/>
      <c r="S377" s="497"/>
      <c r="T377" s="1243"/>
      <c r="U377" s="508"/>
      <c r="V377" s="497"/>
      <c r="W377" s="1243"/>
      <c r="X377" s="508"/>
      <c r="Y377" s="497"/>
      <c r="Z377" s="1243"/>
      <c r="AA377" s="508"/>
      <c r="AB377" s="497"/>
      <c r="AC377" s="1243"/>
      <c r="AD377" s="1179"/>
      <c r="AE377" s="695"/>
      <c r="AF377" s="695"/>
      <c r="AG377" s="532"/>
    </row>
    <row r="378" spans="1:33" s="315" customFormat="1" x14ac:dyDescent="0.3">
      <c r="A378" s="1184"/>
      <c r="B378" s="1162"/>
      <c r="C378" s="1185"/>
      <c r="D378" s="1186"/>
      <c r="E378" s="1187"/>
      <c r="F378" s="1188"/>
      <c r="G378" s="1189"/>
      <c r="H378" s="1189"/>
      <c r="I378" s="1188"/>
      <c r="J378" s="497"/>
      <c r="K378" s="1243"/>
      <c r="L378" s="508"/>
      <c r="M378" s="497"/>
      <c r="N378" s="1243"/>
      <c r="O378" s="508"/>
      <c r="P378" s="497"/>
      <c r="Q378" s="1243"/>
      <c r="R378" s="508"/>
      <c r="S378" s="497"/>
      <c r="T378" s="1243"/>
      <c r="U378" s="508"/>
      <c r="V378" s="497"/>
      <c r="W378" s="1243"/>
      <c r="X378" s="508"/>
      <c r="Y378" s="497"/>
      <c r="Z378" s="1243"/>
      <c r="AA378" s="508"/>
      <c r="AB378" s="497"/>
      <c r="AC378" s="1243"/>
      <c r="AD378" s="1179"/>
      <c r="AE378" s="695"/>
      <c r="AF378" s="695"/>
      <c r="AG378" s="532"/>
    </row>
    <row r="379" spans="1:33" s="315" customFormat="1" x14ac:dyDescent="0.3">
      <c r="A379" s="1184"/>
      <c r="B379" s="1162"/>
      <c r="C379" s="1185"/>
      <c r="D379" s="1186"/>
      <c r="E379" s="1187"/>
      <c r="F379" s="1188"/>
      <c r="G379" s="1189"/>
      <c r="H379" s="1189"/>
      <c r="I379" s="1188"/>
      <c r="J379" s="497"/>
      <c r="K379" s="1243"/>
      <c r="L379" s="508"/>
      <c r="M379" s="497"/>
      <c r="N379" s="1243"/>
      <c r="O379" s="508"/>
      <c r="P379" s="497"/>
      <c r="Q379" s="1243"/>
      <c r="R379" s="508"/>
      <c r="S379" s="497"/>
      <c r="T379" s="1243"/>
      <c r="U379" s="508"/>
      <c r="V379" s="497"/>
      <c r="W379" s="1243"/>
      <c r="X379" s="508"/>
      <c r="Y379" s="497"/>
      <c r="Z379" s="1243"/>
      <c r="AA379" s="508"/>
      <c r="AB379" s="497"/>
      <c r="AC379" s="1243"/>
      <c r="AD379" s="1179"/>
      <c r="AE379" s="695"/>
      <c r="AF379" s="695"/>
      <c r="AG379" s="532"/>
    </row>
    <row r="380" spans="1:33" s="315" customFormat="1" x14ac:dyDescent="0.3">
      <c r="A380" s="1184"/>
      <c r="B380" s="1162"/>
      <c r="C380" s="1185"/>
      <c r="D380" s="1186"/>
      <c r="E380" s="1187"/>
      <c r="F380" s="1188"/>
      <c r="G380" s="1189"/>
      <c r="H380" s="1189"/>
      <c r="I380" s="1188"/>
      <c r="J380" s="497"/>
      <c r="K380" s="1243"/>
      <c r="L380" s="508"/>
      <c r="M380" s="497"/>
      <c r="N380" s="1243"/>
      <c r="O380" s="508"/>
      <c r="P380" s="497"/>
      <c r="Q380" s="1243"/>
      <c r="R380" s="508"/>
      <c r="S380" s="497"/>
      <c r="T380" s="1243"/>
      <c r="U380" s="508"/>
      <c r="V380" s="497"/>
      <c r="W380" s="1243"/>
      <c r="X380" s="508"/>
      <c r="Y380" s="497"/>
      <c r="Z380" s="1243"/>
      <c r="AA380" s="508"/>
      <c r="AB380" s="497"/>
      <c r="AC380" s="1243"/>
      <c r="AD380" s="1179"/>
      <c r="AE380" s="695"/>
      <c r="AF380" s="695"/>
      <c r="AG380" s="532"/>
    </row>
    <row r="381" spans="1:33" s="315" customFormat="1" x14ac:dyDescent="0.3">
      <c r="A381" s="1184"/>
      <c r="B381" s="1162"/>
      <c r="C381" s="1185"/>
      <c r="D381" s="1186"/>
      <c r="E381" s="1187"/>
      <c r="F381" s="1188"/>
      <c r="G381" s="1189"/>
      <c r="H381" s="1189"/>
      <c r="I381" s="1188"/>
      <c r="J381" s="497"/>
      <c r="K381" s="1243"/>
      <c r="L381" s="508"/>
      <c r="M381" s="497"/>
      <c r="N381" s="1243"/>
      <c r="O381" s="508"/>
      <c r="P381" s="497"/>
      <c r="Q381" s="1243"/>
      <c r="R381" s="508"/>
      <c r="S381" s="497"/>
      <c r="T381" s="1243"/>
      <c r="U381" s="508"/>
      <c r="V381" s="497"/>
      <c r="W381" s="1243"/>
      <c r="X381" s="508"/>
      <c r="Y381" s="497"/>
      <c r="Z381" s="1243"/>
      <c r="AA381" s="508"/>
      <c r="AB381" s="497"/>
      <c r="AC381" s="1243"/>
      <c r="AD381" s="1179"/>
      <c r="AE381" s="695"/>
      <c r="AF381" s="695"/>
      <c r="AG381" s="532"/>
    </row>
    <row r="382" spans="1:33" s="315" customFormat="1" x14ac:dyDescent="0.3">
      <c r="A382" s="1184"/>
      <c r="B382" s="1162"/>
      <c r="C382" s="1185"/>
      <c r="D382" s="1186"/>
      <c r="E382" s="1187"/>
      <c r="F382" s="1188"/>
      <c r="G382" s="1189"/>
      <c r="H382" s="1189"/>
      <c r="I382" s="1188"/>
      <c r="J382" s="497"/>
      <c r="K382" s="1243"/>
      <c r="L382" s="508"/>
      <c r="M382" s="497"/>
      <c r="N382" s="1243"/>
      <c r="O382" s="508"/>
      <c r="P382" s="497"/>
      <c r="Q382" s="1243"/>
      <c r="R382" s="508"/>
      <c r="S382" s="497"/>
      <c r="T382" s="1243"/>
      <c r="U382" s="508"/>
      <c r="V382" s="497"/>
      <c r="W382" s="1243"/>
      <c r="X382" s="508"/>
      <c r="Y382" s="497"/>
      <c r="Z382" s="1243"/>
      <c r="AA382" s="508"/>
      <c r="AB382" s="497"/>
      <c r="AC382" s="1243"/>
      <c r="AD382" s="1179"/>
      <c r="AE382" s="695"/>
      <c r="AF382" s="695"/>
      <c r="AG382" s="532"/>
    </row>
  </sheetData>
  <protectedRanges>
    <protectedRange sqref="A160" name="Диапазон1_1_2_7_1_2_2"/>
    <protectedRange sqref="D242" name="Диапазон1_1_2_5_3_1"/>
  </protectedRanges>
  <mergeCells count="44">
    <mergeCell ref="M252:R252"/>
    <mergeCell ref="D246:I246"/>
    <mergeCell ref="AH193:AL193"/>
    <mergeCell ref="AH194:AL194"/>
    <mergeCell ref="D195:W195"/>
    <mergeCell ref="A247:D247"/>
    <mergeCell ref="F247:G247"/>
    <mergeCell ref="O247:Q247"/>
    <mergeCell ref="S247:U247"/>
    <mergeCell ref="A248:D249"/>
    <mergeCell ref="F249:G249"/>
    <mergeCell ref="O249:Q249"/>
    <mergeCell ref="S249:U249"/>
    <mergeCell ref="AC1:AF1"/>
    <mergeCell ref="AC2:AF2"/>
    <mergeCell ref="AC3:AF3"/>
    <mergeCell ref="AC4:AF4"/>
    <mergeCell ref="S14:AA14"/>
    <mergeCell ref="AC6:AF6"/>
    <mergeCell ref="AC7:AF7"/>
    <mergeCell ref="J10:AA10"/>
    <mergeCell ref="AB14:AD14"/>
    <mergeCell ref="AE14:AF14"/>
    <mergeCell ref="J14:R14"/>
    <mergeCell ref="J8:AA8"/>
    <mergeCell ref="P9:X9"/>
    <mergeCell ref="A11:X12"/>
    <mergeCell ref="A14:A15"/>
    <mergeCell ref="B14:B15"/>
    <mergeCell ref="AH98:AL98"/>
    <mergeCell ref="AH99:AL99"/>
    <mergeCell ref="H5:I5"/>
    <mergeCell ref="AC5:AF5"/>
    <mergeCell ref="I14:I15"/>
    <mergeCell ref="G6:I9"/>
    <mergeCell ref="A78:XFD78"/>
    <mergeCell ref="C14:C15"/>
    <mergeCell ref="D14:D15"/>
    <mergeCell ref="E14:E15"/>
    <mergeCell ref="F14:F15"/>
    <mergeCell ref="AG14:AG15"/>
    <mergeCell ref="G14:G15"/>
    <mergeCell ref="H14:H15"/>
    <mergeCell ref="D16:I16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P139"/>
  <sheetViews>
    <sheetView topLeftCell="A65" workbookViewId="0">
      <selection activeCell="D79" sqref="D79"/>
    </sheetView>
  </sheetViews>
  <sheetFormatPr defaultColWidth="8.85546875" defaultRowHeight="18.75" x14ac:dyDescent="0.3"/>
  <cols>
    <col min="1" max="1" width="6.7109375" style="322" customWidth="1"/>
    <col min="2" max="2" width="24" style="868" hidden="1" customWidth="1"/>
    <col min="3" max="3" width="19.28515625" style="517" hidden="1" customWidth="1"/>
    <col min="4" max="4" width="58.42578125" style="518" customWidth="1"/>
    <col min="5" max="5" width="8.7109375" style="519" customWidth="1"/>
    <col min="6" max="6" width="20.28515625" style="1210" customWidth="1"/>
    <col min="7" max="7" width="16" style="582" customWidth="1"/>
    <col min="8" max="8" width="16.85546875" style="582" customWidth="1"/>
    <col min="9" max="9" width="24.7109375" style="600" customWidth="1"/>
    <col min="10" max="10" width="9.28515625" style="503" customWidth="1"/>
    <col min="11" max="11" width="10.140625" style="498" customWidth="1"/>
    <col min="12" max="12" width="10.140625" style="499" customWidth="1"/>
    <col min="13" max="13" width="9.42578125" style="497" customWidth="1"/>
    <col min="14" max="14" width="12" style="498" customWidth="1"/>
    <col min="15" max="15" width="9.28515625" style="499" customWidth="1"/>
    <col min="16" max="16" width="9.5703125" style="503" customWidth="1"/>
    <col min="17" max="17" width="9.140625" style="498" customWidth="1"/>
    <col min="18" max="18" width="9.28515625" style="499" customWidth="1"/>
    <col min="19" max="19" width="11.140625" style="503" customWidth="1"/>
    <col min="20" max="20" width="8" style="498" customWidth="1"/>
    <col min="21" max="21" width="9.42578125" style="499" customWidth="1"/>
    <col min="22" max="22" width="9" style="503" customWidth="1"/>
    <col min="23" max="23" width="9" style="498" customWidth="1"/>
    <col min="24" max="24" width="8.140625" style="499" customWidth="1"/>
    <col min="25" max="25" width="9.140625" style="503" customWidth="1"/>
    <col min="26" max="26" width="8.42578125" style="498" customWidth="1"/>
    <col min="27" max="27" width="10.28515625" style="499" customWidth="1"/>
    <col min="28" max="28" width="11.5703125" style="503" customWidth="1"/>
    <col min="29" max="29" width="8" style="498" customWidth="1"/>
    <col min="30" max="30" width="7.28515625" style="504" customWidth="1"/>
    <col min="31" max="31" width="9" style="505" customWidth="1"/>
    <col min="32" max="32" width="19.140625" style="512" customWidth="1"/>
    <col min="33" max="33" width="0.7109375" style="469" hidden="1" customWidth="1"/>
    <col min="34" max="42" width="8.85546875" style="315"/>
    <col min="43" max="16384" width="8.85546875" style="312"/>
  </cols>
  <sheetData>
    <row r="1" spans="1:42" ht="21" hidden="1" customHeight="1" x14ac:dyDescent="0.3">
      <c r="A1" s="1263"/>
      <c r="B1" s="316"/>
      <c r="C1" s="316"/>
      <c r="D1" s="316"/>
      <c r="E1" s="317"/>
      <c r="F1" s="316"/>
      <c r="G1" s="1266"/>
      <c r="H1" s="1266"/>
      <c r="I1" s="1266"/>
      <c r="J1" s="465"/>
      <c r="K1" s="466"/>
      <c r="L1" s="467"/>
      <c r="M1" s="468"/>
      <c r="N1" s="466"/>
      <c r="O1" s="467"/>
      <c r="P1" s="465"/>
      <c r="Q1" s="466"/>
      <c r="R1" s="467"/>
      <c r="S1" s="465"/>
      <c r="T1" s="466"/>
      <c r="U1" s="467"/>
      <c r="V1" s="465"/>
      <c r="W1" s="466"/>
      <c r="X1" s="467"/>
      <c r="Y1" s="465"/>
      <c r="Z1" s="466"/>
      <c r="AA1" s="467"/>
      <c r="AB1" s="465"/>
      <c r="AC1" s="1856" t="s">
        <v>1198</v>
      </c>
      <c r="AD1" s="1856"/>
      <c r="AE1" s="1856"/>
      <c r="AF1" s="1856"/>
    </row>
    <row r="2" spans="1:42" ht="99.6" hidden="1" customHeight="1" x14ac:dyDescent="0.3">
      <c r="A2" s="1263"/>
      <c r="B2" s="317"/>
      <c r="C2" s="317"/>
      <c r="D2" s="317"/>
      <c r="E2" s="317"/>
      <c r="F2" s="316"/>
      <c r="G2" s="1266"/>
      <c r="H2" s="1266"/>
      <c r="I2" s="1266"/>
      <c r="J2" s="470"/>
      <c r="K2" s="471"/>
      <c r="L2" s="472"/>
      <c r="M2" s="473"/>
      <c r="N2" s="471"/>
      <c r="O2" s="472"/>
      <c r="P2" s="470"/>
      <c r="Q2" s="471"/>
      <c r="R2" s="472"/>
      <c r="S2" s="470"/>
      <c r="T2" s="471"/>
      <c r="U2" s="472"/>
      <c r="V2" s="470"/>
      <c r="W2" s="471"/>
      <c r="X2" s="472"/>
      <c r="Y2" s="470"/>
      <c r="Z2" s="471"/>
      <c r="AA2" s="472"/>
      <c r="AB2" s="470"/>
      <c r="AC2" s="1856" t="s">
        <v>1202</v>
      </c>
      <c r="AD2" s="1856"/>
      <c r="AE2" s="1856"/>
      <c r="AF2" s="1856"/>
    </row>
    <row r="3" spans="1:42" ht="33" hidden="1" customHeight="1" x14ac:dyDescent="0.3">
      <c r="A3" s="1263"/>
      <c r="B3" s="317"/>
      <c r="C3" s="317"/>
      <c r="D3" s="317"/>
      <c r="E3" s="317"/>
      <c r="F3" s="316"/>
      <c r="G3" s="1266"/>
      <c r="H3" s="1266"/>
      <c r="I3" s="1266"/>
      <c r="J3" s="470"/>
      <c r="K3" s="471"/>
      <c r="L3" s="472"/>
      <c r="M3" s="473"/>
      <c r="N3" s="471"/>
      <c r="O3" s="472"/>
      <c r="P3" s="470"/>
      <c r="Q3" s="471"/>
      <c r="R3" s="472"/>
      <c r="S3" s="470"/>
      <c r="T3" s="471"/>
      <c r="U3" s="472"/>
      <c r="V3" s="470"/>
      <c r="W3" s="471"/>
      <c r="X3" s="472"/>
      <c r="Y3" s="470"/>
      <c r="Z3" s="471"/>
      <c r="AA3" s="472"/>
      <c r="AB3" s="470"/>
      <c r="AC3" s="1856" t="s">
        <v>1199</v>
      </c>
      <c r="AD3" s="1856"/>
      <c r="AE3" s="1856"/>
      <c r="AF3" s="1856"/>
    </row>
    <row r="4" spans="1:42" ht="33" hidden="1" customHeight="1" x14ac:dyDescent="0.3">
      <c r="A4" s="1263"/>
      <c r="B4" s="317"/>
      <c r="C4" s="317"/>
      <c r="D4" s="317"/>
      <c r="E4" s="317"/>
      <c r="F4" s="316"/>
      <c r="G4" s="1266"/>
      <c r="H4" s="1266"/>
      <c r="I4" s="1266"/>
      <c r="J4" s="470"/>
      <c r="K4" s="471"/>
      <c r="L4" s="472"/>
      <c r="M4" s="473"/>
      <c r="N4" s="471"/>
      <c r="O4" s="472"/>
      <c r="P4" s="470"/>
      <c r="Q4" s="471"/>
      <c r="R4" s="472"/>
      <c r="S4" s="470"/>
      <c r="T4" s="471"/>
      <c r="U4" s="472"/>
      <c r="V4" s="470"/>
      <c r="W4" s="471"/>
      <c r="X4" s="472"/>
      <c r="Y4" s="470"/>
      <c r="Z4" s="471"/>
      <c r="AA4" s="472"/>
      <c r="AB4" s="470"/>
      <c r="AC4" s="1856" t="s">
        <v>1201</v>
      </c>
      <c r="AD4" s="1856"/>
      <c r="AE4" s="1856"/>
      <c r="AF4" s="1856"/>
    </row>
    <row r="5" spans="1:42" ht="33" customHeight="1" x14ac:dyDescent="0.3">
      <c r="A5" s="1263"/>
      <c r="B5" s="317"/>
      <c r="C5" s="317"/>
      <c r="D5" s="317"/>
      <c r="E5" s="317"/>
      <c r="F5" s="316"/>
      <c r="G5" s="1266"/>
      <c r="H5" s="1848" t="s">
        <v>2639</v>
      </c>
      <c r="I5" s="1848"/>
      <c r="J5" s="470"/>
      <c r="K5" s="471"/>
      <c r="L5" s="472"/>
      <c r="M5" s="473"/>
      <c r="N5" s="471"/>
      <c r="O5" s="472"/>
      <c r="P5" s="470"/>
      <c r="Q5" s="471"/>
      <c r="R5" s="472"/>
      <c r="S5" s="470"/>
      <c r="T5" s="471"/>
      <c r="U5" s="472"/>
      <c r="V5" s="470"/>
      <c r="W5" s="471"/>
      <c r="X5" s="472"/>
      <c r="Y5" s="470"/>
      <c r="Z5" s="471"/>
      <c r="AA5" s="472"/>
      <c r="AB5" s="470"/>
      <c r="AC5" s="1849" t="s">
        <v>1344</v>
      </c>
      <c r="AD5" s="1849"/>
      <c r="AE5" s="1849"/>
      <c r="AF5" s="1849"/>
    </row>
    <row r="6" spans="1:42" ht="48.75" customHeight="1" x14ac:dyDescent="0.3">
      <c r="A6" s="1263"/>
      <c r="B6" s="317"/>
      <c r="C6" s="317"/>
      <c r="D6" s="317"/>
      <c r="E6" s="317"/>
      <c r="F6" s="316"/>
      <c r="G6" s="1848" t="s">
        <v>1370</v>
      </c>
      <c r="H6" s="1848"/>
      <c r="I6" s="1848"/>
      <c r="J6" s="470"/>
      <c r="K6" s="471"/>
      <c r="L6" s="472"/>
      <c r="M6" s="473"/>
      <c r="N6" s="471"/>
      <c r="O6" s="472"/>
      <c r="P6" s="470"/>
      <c r="Q6" s="471"/>
      <c r="R6" s="472"/>
      <c r="S6" s="470"/>
      <c r="T6" s="471"/>
      <c r="U6" s="472"/>
      <c r="V6" s="470"/>
      <c r="W6" s="471"/>
      <c r="X6" s="472"/>
      <c r="Y6" s="470"/>
      <c r="Z6" s="471"/>
      <c r="AA6" s="472"/>
      <c r="AB6" s="470"/>
      <c r="AC6" s="1849" t="s">
        <v>1345</v>
      </c>
      <c r="AD6" s="1849"/>
      <c r="AE6" s="1849"/>
      <c r="AF6" s="1849"/>
    </row>
    <row r="7" spans="1:42" ht="33" customHeight="1" x14ac:dyDescent="0.3">
      <c r="A7" s="1263"/>
      <c r="B7" s="317"/>
      <c r="C7" s="317"/>
      <c r="D7" s="317"/>
      <c r="E7" s="317"/>
      <c r="F7" s="316"/>
      <c r="G7" s="1848"/>
      <c r="H7" s="1848"/>
      <c r="I7" s="1848"/>
      <c r="J7" s="470"/>
      <c r="K7" s="471"/>
      <c r="L7" s="472"/>
      <c r="M7" s="473"/>
      <c r="N7" s="471"/>
      <c r="O7" s="472"/>
      <c r="P7" s="470"/>
      <c r="Q7" s="471"/>
      <c r="R7" s="472"/>
      <c r="S7" s="470"/>
      <c r="T7" s="471"/>
      <c r="U7" s="472"/>
      <c r="V7" s="470"/>
      <c r="W7" s="471"/>
      <c r="X7" s="472"/>
      <c r="Y7" s="470"/>
      <c r="Z7" s="471"/>
      <c r="AA7" s="472"/>
      <c r="AB7" s="470"/>
      <c r="AC7" s="1849" t="s">
        <v>1346</v>
      </c>
      <c r="AD7" s="1849"/>
      <c r="AE7" s="1849"/>
      <c r="AF7" s="1849"/>
    </row>
    <row r="8" spans="1:42" ht="35.450000000000003" customHeight="1" x14ac:dyDescent="0.3">
      <c r="A8" s="1263"/>
      <c r="B8" s="317"/>
      <c r="C8" s="317"/>
      <c r="D8" s="317"/>
      <c r="E8" s="317"/>
      <c r="F8" s="316"/>
      <c r="G8" s="1848"/>
      <c r="H8" s="1848"/>
      <c r="I8" s="1848"/>
      <c r="J8" s="1862"/>
      <c r="K8" s="1862"/>
      <c r="L8" s="1862"/>
      <c r="M8" s="1862"/>
      <c r="N8" s="1862"/>
      <c r="O8" s="1862"/>
      <c r="P8" s="1862"/>
      <c r="Q8" s="1862"/>
      <c r="R8" s="1862"/>
      <c r="S8" s="1862"/>
      <c r="T8" s="1862"/>
      <c r="U8" s="1862"/>
      <c r="V8" s="1862"/>
      <c r="W8" s="1862"/>
      <c r="X8" s="1862"/>
      <c r="Y8" s="1862"/>
      <c r="Z8" s="1862"/>
      <c r="AA8" s="1862"/>
      <c r="AB8" s="470"/>
      <c r="AC8" s="1247"/>
      <c r="AD8" s="474"/>
      <c r="AE8" s="475"/>
      <c r="AF8" s="476"/>
    </row>
    <row r="9" spans="1:42" ht="21.75" customHeight="1" x14ac:dyDescent="0.3">
      <c r="A9" s="1263"/>
      <c r="B9" s="317"/>
      <c r="C9" s="317"/>
      <c r="D9" s="317"/>
      <c r="E9" s="317"/>
      <c r="F9" s="316"/>
      <c r="G9" s="1848"/>
      <c r="H9" s="1848"/>
      <c r="I9" s="1848"/>
      <c r="J9" s="477"/>
      <c r="K9" s="1247"/>
      <c r="L9" s="474"/>
      <c r="M9" s="478"/>
      <c r="N9" s="1247"/>
      <c r="O9" s="474"/>
      <c r="P9" s="1863"/>
      <c r="Q9" s="1863"/>
      <c r="R9" s="1863"/>
      <c r="S9" s="1863"/>
      <c r="T9" s="1863"/>
      <c r="U9" s="1863"/>
      <c r="V9" s="1863"/>
      <c r="W9" s="1863"/>
      <c r="X9" s="1863"/>
      <c r="Y9" s="477"/>
      <c r="Z9" s="474"/>
      <c r="AA9" s="474"/>
      <c r="AB9" s="470"/>
      <c r="AC9" s="1247"/>
      <c r="AD9" s="474"/>
      <c r="AE9" s="475"/>
      <c r="AF9" s="476"/>
    </row>
    <row r="10" spans="1:42" ht="8.25" hidden="1" customHeight="1" x14ac:dyDescent="0.3">
      <c r="A10" s="1263"/>
      <c r="B10" s="317"/>
      <c r="C10" s="317"/>
      <c r="D10" s="317"/>
      <c r="E10" s="317"/>
      <c r="F10" s="316"/>
      <c r="G10" s="1266"/>
      <c r="H10" s="1266"/>
      <c r="I10" s="1266"/>
      <c r="J10" s="1857"/>
      <c r="K10" s="1857"/>
      <c r="L10" s="1857"/>
      <c r="M10" s="1857"/>
      <c r="N10" s="1857"/>
      <c r="O10" s="1857"/>
      <c r="P10" s="1857"/>
      <c r="Q10" s="1857"/>
      <c r="R10" s="1857"/>
      <c r="S10" s="1857"/>
      <c r="T10" s="1857"/>
      <c r="U10" s="1857"/>
      <c r="V10" s="1857"/>
      <c r="W10" s="1857"/>
      <c r="X10" s="1857"/>
      <c r="Y10" s="1857"/>
      <c r="Z10" s="1857"/>
      <c r="AA10" s="1857"/>
      <c r="AB10" s="470"/>
      <c r="AC10" s="1247"/>
      <c r="AD10" s="474"/>
      <c r="AE10" s="475"/>
      <c r="AF10" s="476"/>
    </row>
    <row r="11" spans="1:42" ht="19.899999999999999" customHeight="1" x14ac:dyDescent="0.3">
      <c r="A11" s="1864" t="s">
        <v>2638</v>
      </c>
      <c r="B11" s="1864"/>
      <c r="C11" s="1864"/>
      <c r="D11" s="1864"/>
      <c r="E11" s="1864"/>
      <c r="F11" s="1864"/>
      <c r="G11" s="1864"/>
      <c r="H11" s="1864"/>
      <c r="I11" s="1864"/>
      <c r="J11" s="1864"/>
      <c r="K11" s="1864"/>
      <c r="L11" s="1864"/>
      <c r="M11" s="1864"/>
      <c r="N11" s="1864"/>
      <c r="O11" s="1864"/>
      <c r="P11" s="1864"/>
      <c r="Q11" s="1864"/>
      <c r="R11" s="1864"/>
      <c r="S11" s="1864"/>
      <c r="T11" s="1864"/>
      <c r="U11" s="1864"/>
      <c r="V11" s="1864"/>
      <c r="W11" s="1864"/>
      <c r="X11" s="1864"/>
      <c r="Y11" s="465"/>
      <c r="Z11" s="467"/>
      <c r="AA11" s="467"/>
      <c r="AB11" s="470"/>
      <c r="AC11" s="1247"/>
      <c r="AD11" s="474"/>
      <c r="AE11" s="475"/>
      <c r="AF11" s="476"/>
    </row>
    <row r="12" spans="1:42" ht="56.25" customHeight="1" x14ac:dyDescent="0.3">
      <c r="A12" s="1864"/>
      <c r="B12" s="1864"/>
      <c r="C12" s="1864"/>
      <c r="D12" s="1864"/>
      <c r="E12" s="1864"/>
      <c r="F12" s="1864"/>
      <c r="G12" s="1864"/>
      <c r="H12" s="1864"/>
      <c r="I12" s="1864"/>
      <c r="J12" s="1864"/>
      <c r="K12" s="1864"/>
      <c r="L12" s="1864"/>
      <c r="M12" s="1864"/>
      <c r="N12" s="1864"/>
      <c r="O12" s="1864"/>
      <c r="P12" s="1864"/>
      <c r="Q12" s="1864"/>
      <c r="R12" s="1864"/>
      <c r="S12" s="1864"/>
      <c r="T12" s="1864"/>
      <c r="U12" s="1864"/>
      <c r="V12" s="1864"/>
      <c r="W12" s="1864"/>
      <c r="X12" s="1864"/>
      <c r="Y12" s="465"/>
      <c r="Z12" s="467"/>
      <c r="AA12" s="467"/>
      <c r="AB12" s="470"/>
      <c r="AC12" s="1247"/>
      <c r="AD12" s="474"/>
      <c r="AE12" s="475"/>
      <c r="AF12" s="476"/>
    </row>
    <row r="13" spans="1:42" ht="14.45" customHeight="1" x14ac:dyDescent="0.3">
      <c r="A13" s="1246"/>
      <c r="B13" s="318"/>
      <c r="C13" s="318"/>
      <c r="D13" s="479"/>
      <c r="E13" s="318"/>
      <c r="F13" s="1208"/>
      <c r="G13" s="585"/>
      <c r="H13" s="585"/>
      <c r="I13" s="585"/>
      <c r="J13" s="480"/>
      <c r="K13" s="481"/>
      <c r="L13" s="871"/>
      <c r="M13" s="480"/>
      <c r="N13" s="481"/>
      <c r="O13" s="871"/>
      <c r="P13" s="480"/>
      <c r="Q13" s="871"/>
      <c r="R13" s="871"/>
      <c r="S13" s="480"/>
      <c r="T13" s="871"/>
      <c r="U13" s="871"/>
      <c r="V13" s="480"/>
      <c r="W13" s="482"/>
      <c r="X13" s="482"/>
      <c r="Y13" s="465"/>
      <c r="Z13" s="467"/>
      <c r="AA13" s="467"/>
      <c r="AB13" s="470"/>
      <c r="AC13" s="1247"/>
      <c r="AD13" s="474"/>
      <c r="AE13" s="475"/>
      <c r="AF13" s="476"/>
    </row>
    <row r="14" spans="1:42" ht="56.45" customHeight="1" x14ac:dyDescent="0.25">
      <c r="A14" s="1799" t="s">
        <v>0</v>
      </c>
      <c r="B14" s="1799" t="s">
        <v>106</v>
      </c>
      <c r="C14" s="1799" t="s">
        <v>107</v>
      </c>
      <c r="D14" s="1800" t="s">
        <v>94</v>
      </c>
      <c r="E14" s="1799" t="s">
        <v>1144</v>
      </c>
      <c r="F14" s="1803" t="s">
        <v>1376</v>
      </c>
      <c r="G14" s="1802" t="s">
        <v>917</v>
      </c>
      <c r="H14" s="1802" t="s">
        <v>938</v>
      </c>
      <c r="I14" s="1802" t="s">
        <v>296</v>
      </c>
      <c r="J14" s="1860" t="s">
        <v>1</v>
      </c>
      <c r="K14" s="1860"/>
      <c r="L14" s="1860"/>
      <c r="M14" s="1861"/>
      <c r="N14" s="1860"/>
      <c r="O14" s="1860"/>
      <c r="P14" s="1861"/>
      <c r="Q14" s="1860"/>
      <c r="R14" s="1860"/>
      <c r="S14" s="1804" t="s">
        <v>5</v>
      </c>
      <c r="T14" s="1804"/>
      <c r="U14" s="1804"/>
      <c r="V14" s="1804"/>
      <c r="W14" s="1804"/>
      <c r="X14" s="1804"/>
      <c r="Y14" s="1804"/>
      <c r="Z14" s="1804"/>
      <c r="AA14" s="1804"/>
      <c r="AB14" s="1805" t="s">
        <v>7</v>
      </c>
      <c r="AC14" s="1805"/>
      <c r="AD14" s="1805"/>
      <c r="AE14" s="1858" t="s">
        <v>934</v>
      </c>
      <c r="AF14" s="1886"/>
      <c r="AG14" s="1854" t="s">
        <v>1263</v>
      </c>
    </row>
    <row r="15" spans="1:42" ht="52.5" customHeight="1" x14ac:dyDescent="0.25">
      <c r="A15" s="1799"/>
      <c r="B15" s="1799"/>
      <c r="C15" s="1799"/>
      <c r="D15" s="1800"/>
      <c r="E15" s="1799"/>
      <c r="F15" s="1803"/>
      <c r="G15" s="1802"/>
      <c r="H15" s="1802"/>
      <c r="I15" s="1802"/>
      <c r="J15" s="483" t="s">
        <v>1203</v>
      </c>
      <c r="K15" s="290" t="s">
        <v>1185</v>
      </c>
      <c r="L15" s="290" t="s">
        <v>410</v>
      </c>
      <c r="M15" s="483" t="s">
        <v>1204</v>
      </c>
      <c r="N15" s="290" t="s">
        <v>1185</v>
      </c>
      <c r="O15" s="290" t="s">
        <v>410</v>
      </c>
      <c r="P15" s="483" t="s">
        <v>1205</v>
      </c>
      <c r="Q15" s="290" t="s">
        <v>1185</v>
      </c>
      <c r="R15" s="290" t="s">
        <v>410</v>
      </c>
      <c r="S15" s="483" t="s">
        <v>1203</v>
      </c>
      <c r="T15" s="290" t="s">
        <v>1185</v>
      </c>
      <c r="U15" s="290" t="s">
        <v>410</v>
      </c>
      <c r="V15" s="483" t="s">
        <v>1204</v>
      </c>
      <c r="W15" s="290" t="s">
        <v>1185</v>
      </c>
      <c r="X15" s="290" t="s">
        <v>410</v>
      </c>
      <c r="Y15" s="483" t="s">
        <v>1206</v>
      </c>
      <c r="Z15" s="290" t="s">
        <v>409</v>
      </c>
      <c r="AA15" s="290" t="s">
        <v>410</v>
      </c>
      <c r="AB15" s="483" t="s">
        <v>1184</v>
      </c>
      <c r="AC15" s="290" t="s">
        <v>1185</v>
      </c>
      <c r="AD15" s="1270" t="s">
        <v>410</v>
      </c>
      <c r="AE15" s="484" t="s">
        <v>1261</v>
      </c>
      <c r="AF15" s="485" t="s">
        <v>1262</v>
      </c>
      <c r="AG15" s="1854"/>
    </row>
    <row r="16" spans="1:42" s="309" customFormat="1" ht="24" customHeight="1" x14ac:dyDescent="0.25">
      <c r="A16" s="319"/>
      <c r="B16" s="1265"/>
      <c r="C16" s="1265"/>
      <c r="D16" s="1855" t="s">
        <v>1186</v>
      </c>
      <c r="E16" s="1855"/>
      <c r="F16" s="1855"/>
      <c r="G16" s="1855"/>
      <c r="H16" s="1855"/>
      <c r="I16" s="1855"/>
      <c r="J16" s="486"/>
      <c r="K16" s="487"/>
      <c r="L16" s="1251"/>
      <c r="M16" s="486"/>
      <c r="N16" s="487"/>
      <c r="O16" s="1251"/>
      <c r="P16" s="486"/>
      <c r="Q16" s="1251"/>
      <c r="R16" s="1251"/>
      <c r="S16" s="486"/>
      <c r="T16" s="1251"/>
      <c r="U16" s="1251"/>
      <c r="V16" s="486"/>
      <c r="W16" s="1251"/>
      <c r="X16" s="1251"/>
      <c r="Y16" s="486"/>
      <c r="Z16" s="1251"/>
      <c r="AA16" s="1251"/>
      <c r="AB16" s="486"/>
      <c r="AC16" s="1251"/>
      <c r="AD16" s="1265"/>
      <c r="AE16" s="488"/>
      <c r="AF16" s="489"/>
      <c r="AG16" s="1264"/>
      <c r="AH16" s="315"/>
      <c r="AI16" s="315"/>
      <c r="AJ16" s="315"/>
      <c r="AK16" s="315"/>
      <c r="AL16" s="315"/>
      <c r="AM16" s="315"/>
      <c r="AN16" s="315"/>
      <c r="AO16" s="315"/>
      <c r="AP16" s="315"/>
    </row>
    <row r="17" spans="1:42" s="315" customFormat="1" ht="24" customHeight="1" x14ac:dyDescent="0.25">
      <c r="A17" s="542"/>
      <c r="B17" s="1265"/>
      <c r="C17" s="1265"/>
      <c r="D17" s="543" t="s">
        <v>1191</v>
      </c>
      <c r="E17" s="1265"/>
      <c r="F17" s="592"/>
      <c r="G17" s="593"/>
      <c r="H17" s="593"/>
      <c r="I17" s="593"/>
      <c r="J17" s="486"/>
      <c r="K17" s="487"/>
      <c r="L17" s="1251"/>
      <c r="M17" s="486"/>
      <c r="N17" s="487"/>
      <c r="O17" s="1251"/>
      <c r="P17" s="486"/>
      <c r="Q17" s="1251"/>
      <c r="R17" s="1251"/>
      <c r="S17" s="486"/>
      <c r="T17" s="1251"/>
      <c r="U17" s="1251"/>
      <c r="V17" s="486"/>
      <c r="W17" s="1251"/>
      <c r="X17" s="1251"/>
      <c r="Y17" s="486"/>
      <c r="Z17" s="1251"/>
      <c r="AA17" s="1251"/>
      <c r="AB17" s="486"/>
      <c r="AC17" s="1251"/>
      <c r="AD17" s="1265"/>
      <c r="AE17" s="488"/>
      <c r="AF17" s="489"/>
      <c r="AG17" s="698"/>
    </row>
    <row r="20" spans="1:42" s="1883" customFormat="1" ht="25.5" customHeight="1" x14ac:dyDescent="0.25">
      <c r="A20" s="1881" t="s">
        <v>2632</v>
      </c>
      <c r="B20" s="1882"/>
      <c r="C20" s="1882"/>
      <c r="D20" s="1882"/>
      <c r="E20" s="1882"/>
      <c r="F20" s="1882"/>
      <c r="G20" s="1882"/>
      <c r="H20" s="1882"/>
      <c r="I20" s="1882"/>
      <c r="J20" s="1882"/>
      <c r="K20" s="1882"/>
      <c r="L20" s="1882"/>
      <c r="M20" s="1882"/>
      <c r="N20" s="1882"/>
      <c r="O20" s="1882"/>
      <c r="P20" s="1882"/>
      <c r="Q20" s="1882"/>
      <c r="R20" s="1882"/>
      <c r="S20" s="1882"/>
      <c r="T20" s="1882"/>
      <c r="U20" s="1882"/>
      <c r="V20" s="1882"/>
      <c r="W20" s="1882"/>
      <c r="X20" s="1882"/>
      <c r="Y20" s="1882"/>
      <c r="Z20" s="1882"/>
      <c r="AA20" s="1882"/>
      <c r="AB20" s="1882"/>
      <c r="AC20" s="1882"/>
      <c r="AD20" s="1882"/>
      <c r="AE20" s="1882"/>
      <c r="AF20" s="1882"/>
      <c r="AG20" s="1882"/>
    </row>
    <row r="23" spans="1:42" s="946" customFormat="1" ht="24" customHeight="1" x14ac:dyDescent="0.25">
      <c r="A23" s="279" t="s">
        <v>1943</v>
      </c>
      <c r="B23" s="947"/>
      <c r="C23" s="947"/>
      <c r="D23" s="592" t="s">
        <v>1942</v>
      </c>
      <c r="E23" s="947"/>
      <c r="F23" s="947"/>
      <c r="G23" s="704"/>
      <c r="H23" s="704"/>
      <c r="I23" s="704"/>
      <c r="J23" s="947"/>
      <c r="K23" s="947"/>
      <c r="L23" s="947"/>
      <c r="M23" s="947"/>
      <c r="N23" s="947"/>
      <c r="O23" s="947"/>
      <c r="P23" s="947"/>
      <c r="Q23" s="947"/>
      <c r="R23" s="947"/>
      <c r="S23" s="947"/>
      <c r="T23" s="947"/>
      <c r="U23" s="947"/>
      <c r="V23" s="947"/>
      <c r="W23" s="947"/>
      <c r="X23" s="947"/>
      <c r="Y23" s="947"/>
      <c r="Z23" s="947"/>
      <c r="AA23" s="947"/>
      <c r="AB23" s="947"/>
      <c r="AC23" s="947"/>
      <c r="AD23" s="947"/>
      <c r="AE23" s="947"/>
      <c r="AF23" s="947"/>
      <c r="AG23" s="947"/>
      <c r="AH23" s="1257"/>
      <c r="AI23" s="1257"/>
      <c r="AJ23" s="1257"/>
      <c r="AK23" s="1257"/>
      <c r="AL23" s="1257"/>
      <c r="AM23" s="1257"/>
      <c r="AN23" s="1257"/>
      <c r="AO23" s="1257"/>
      <c r="AP23" s="1257"/>
    </row>
    <row r="26" spans="1:42" s="1883" customFormat="1" ht="24" customHeight="1" x14ac:dyDescent="0.25">
      <c r="A26" s="1884" t="s">
        <v>2633</v>
      </c>
    </row>
    <row r="29" spans="1:42" ht="25.5" customHeight="1" x14ac:dyDescent="0.3">
      <c r="A29" s="320"/>
      <c r="B29" s="364"/>
      <c r="C29" s="365"/>
      <c r="D29" s="1240" t="s">
        <v>2105</v>
      </c>
      <c r="E29" s="307"/>
      <c r="F29" s="336"/>
      <c r="G29" s="623"/>
      <c r="H29" s="623"/>
      <c r="I29" s="623"/>
      <c r="J29" s="624"/>
      <c r="K29" s="522"/>
      <c r="L29" s="523"/>
      <c r="M29" s="624"/>
      <c r="N29" s="522"/>
      <c r="O29" s="523"/>
      <c r="P29" s="624"/>
      <c r="Q29" s="522"/>
      <c r="R29" s="523"/>
      <c r="S29" s="624"/>
      <c r="T29" s="528"/>
      <c r="U29" s="529"/>
      <c r="V29" s="624"/>
      <c r="W29" s="528"/>
      <c r="X29" s="529"/>
      <c r="Y29" s="624"/>
      <c r="Z29" s="528"/>
      <c r="AA29" s="529"/>
      <c r="AB29" s="624"/>
      <c r="AC29" s="529"/>
      <c r="AD29" s="529"/>
      <c r="AE29" s="530"/>
      <c r="AF29" s="531"/>
      <c r="AG29" s="691"/>
    </row>
    <row r="30" spans="1:42" s="1883" customFormat="1" ht="30" customHeight="1" x14ac:dyDescent="0.25">
      <c r="A30" s="1772" t="s">
        <v>2634</v>
      </c>
      <c r="B30" s="1882"/>
      <c r="C30" s="1882"/>
      <c r="D30" s="1882"/>
      <c r="E30" s="1882"/>
      <c r="F30" s="1882"/>
      <c r="G30" s="1882"/>
      <c r="H30" s="1882"/>
      <c r="I30" s="1882"/>
      <c r="J30" s="1882"/>
      <c r="K30" s="1882"/>
      <c r="L30" s="1882"/>
      <c r="M30" s="1882"/>
      <c r="N30" s="1882"/>
      <c r="O30" s="1882"/>
      <c r="P30" s="1882"/>
      <c r="Q30" s="1882"/>
      <c r="R30" s="1882"/>
      <c r="S30" s="1882"/>
      <c r="T30" s="1882"/>
      <c r="U30" s="1882"/>
      <c r="V30" s="1882"/>
      <c r="W30" s="1882"/>
      <c r="X30" s="1882"/>
      <c r="Y30" s="1882"/>
      <c r="Z30" s="1882"/>
      <c r="AA30" s="1882"/>
      <c r="AB30" s="1882"/>
      <c r="AC30" s="1882"/>
      <c r="AD30" s="1882"/>
      <c r="AE30" s="1882"/>
      <c r="AF30" s="1882"/>
      <c r="AG30" s="1882"/>
      <c r="AH30" s="1882"/>
      <c r="AI30" s="1882"/>
      <c r="AJ30" s="1882"/>
      <c r="AK30" s="1882"/>
      <c r="AL30" s="1882"/>
      <c r="AM30" s="1882"/>
      <c r="AN30" s="1882"/>
      <c r="AO30" s="1885"/>
    </row>
    <row r="77" spans="1:42" s="367" customFormat="1" ht="29.25" customHeight="1" x14ac:dyDescent="0.3">
      <c r="A77" s="870"/>
      <c r="B77" s="18"/>
      <c r="C77" s="44"/>
      <c r="D77" s="1163" t="s">
        <v>2132</v>
      </c>
      <c r="E77" s="42"/>
      <c r="F77" s="267"/>
      <c r="G77" s="671"/>
      <c r="H77" s="671"/>
      <c r="I77" s="553"/>
      <c r="J77" s="538"/>
      <c r="K77" s="266"/>
      <c r="L77" s="252"/>
      <c r="M77" s="538"/>
      <c r="N77" s="266"/>
      <c r="O77" s="265"/>
      <c r="P77" s="538"/>
      <c r="Q77" s="266"/>
      <c r="R77" s="265"/>
      <c r="S77" s="538"/>
      <c r="T77" s="1255"/>
      <c r="U77" s="1261"/>
      <c r="V77" s="538"/>
      <c r="W77" s="1255"/>
      <c r="X77" s="1261"/>
      <c r="Y77" s="538"/>
      <c r="Z77" s="1255"/>
      <c r="AA77" s="1261"/>
      <c r="AB77" s="563"/>
      <c r="AC77" s="1261"/>
      <c r="AD77" s="1261"/>
      <c r="AE77" s="539"/>
      <c r="AF77" s="540"/>
      <c r="AG77" s="699"/>
      <c r="AH77" s="315"/>
      <c r="AI77" s="315"/>
      <c r="AJ77" s="315"/>
      <c r="AK77" s="315"/>
      <c r="AL77" s="315"/>
      <c r="AM77" s="315"/>
      <c r="AN77" s="315"/>
      <c r="AO77" s="315"/>
      <c r="AP77" s="315"/>
    </row>
    <row r="79" spans="1:42" s="577" customFormat="1" ht="23.25" customHeight="1" x14ac:dyDescent="0.3">
      <c r="A79" s="1258"/>
      <c r="B79" s="620"/>
      <c r="C79" s="562"/>
      <c r="D79" s="1207" t="s">
        <v>912</v>
      </c>
      <c r="E79" s="307"/>
      <c r="F79" s="692"/>
      <c r="G79" s="693"/>
      <c r="H79" s="693"/>
      <c r="I79" s="694"/>
      <c r="J79" s="687"/>
      <c r="K79" s="572"/>
      <c r="L79" s="278"/>
      <c r="M79" s="687"/>
      <c r="N79" s="572"/>
      <c r="O79" s="288"/>
      <c r="P79" s="687"/>
      <c r="Q79" s="1237"/>
      <c r="R79" s="288"/>
      <c r="S79" s="687"/>
      <c r="T79" s="1237"/>
      <c r="U79" s="290"/>
      <c r="V79" s="687"/>
      <c r="W79" s="1237"/>
      <c r="X79" s="290"/>
      <c r="Y79" s="687"/>
      <c r="Z79" s="1237"/>
      <c r="AA79" s="290"/>
      <c r="AB79" s="687"/>
      <c r="AC79" s="290"/>
      <c r="AD79" s="290"/>
      <c r="AE79" s="558"/>
      <c r="AF79" s="531"/>
      <c r="AG79" s="625"/>
      <c r="AH79" s="315"/>
      <c r="AI79" s="315"/>
      <c r="AJ79" s="315"/>
      <c r="AK79" s="315"/>
      <c r="AL79" s="315"/>
      <c r="AM79" s="315"/>
      <c r="AN79" s="315"/>
      <c r="AO79" s="315"/>
      <c r="AP79" s="315"/>
    </row>
    <row r="82" spans="1:42" s="367" customFormat="1" ht="24" customHeight="1" x14ac:dyDescent="0.3">
      <c r="A82" s="870"/>
      <c r="B82" s="551"/>
      <c r="C82" s="490"/>
      <c r="D82" s="1873" t="s">
        <v>1935</v>
      </c>
      <c r="E82" s="1874"/>
      <c r="F82" s="1874"/>
      <c r="G82" s="1874"/>
      <c r="H82" s="1874"/>
      <c r="I82" s="1875"/>
      <c r="J82" s="491"/>
      <c r="K82" s="492"/>
      <c r="L82" s="1249"/>
      <c r="M82" s="491"/>
      <c r="N82" s="492"/>
      <c r="O82" s="1249"/>
      <c r="P82" s="491"/>
      <c r="Q82" s="492"/>
      <c r="R82" s="1249"/>
      <c r="S82" s="491"/>
      <c r="T82" s="492"/>
      <c r="U82" s="1249"/>
      <c r="V82" s="491"/>
      <c r="W82" s="492"/>
      <c r="X82" s="1249"/>
      <c r="Y82" s="491"/>
      <c r="Z82" s="492"/>
      <c r="AA82" s="493"/>
      <c r="AB82" s="494"/>
      <c r="AC82" s="493"/>
      <c r="AD82" s="697"/>
      <c r="AE82" s="697"/>
      <c r="AF82" s="1336">
        <v>1766622</v>
      </c>
      <c r="AG82" s="702"/>
      <c r="AH82" s="315"/>
      <c r="AI82" s="315"/>
      <c r="AJ82" s="315"/>
      <c r="AK82" s="315"/>
      <c r="AL82" s="315"/>
      <c r="AM82" s="315"/>
      <c r="AN82" s="315"/>
      <c r="AO82" s="315"/>
      <c r="AP82" s="315"/>
    </row>
    <row r="83" spans="1:42" ht="46.5" customHeight="1" x14ac:dyDescent="0.3">
      <c r="A83" s="1876" t="s">
        <v>1200</v>
      </c>
      <c r="B83" s="1876"/>
      <c r="C83" s="1876"/>
      <c r="D83" s="1876"/>
      <c r="E83" s="944"/>
      <c r="F83" s="1877"/>
      <c r="G83" s="1877"/>
      <c r="H83" s="677"/>
      <c r="I83" s="677" t="s">
        <v>1642</v>
      </c>
      <c r="J83" s="495"/>
      <c r="K83" s="496"/>
      <c r="L83" s="496"/>
      <c r="O83" s="1878"/>
      <c r="P83" s="1878"/>
      <c r="Q83" s="1878"/>
      <c r="S83" s="1879"/>
      <c r="T83" s="1879"/>
      <c r="U83" s="1879"/>
      <c r="V83" s="500"/>
      <c r="W83" s="501"/>
      <c r="X83" s="502"/>
      <c r="Y83" s="500"/>
      <c r="AE83" s="695"/>
      <c r="AF83" s="696"/>
      <c r="AG83" s="532"/>
    </row>
    <row r="84" spans="1:42" s="513" customFormat="1" ht="46.5" customHeight="1" x14ac:dyDescent="0.3">
      <c r="A84" s="1829" t="s">
        <v>1641</v>
      </c>
      <c r="B84" s="1829"/>
      <c r="C84" s="1829"/>
      <c r="D84" s="1829"/>
      <c r="E84" s="944"/>
      <c r="F84" s="496"/>
      <c r="G84" s="679"/>
      <c r="H84" s="677"/>
      <c r="I84" s="677"/>
      <c r="J84" s="506"/>
      <c r="K84" s="1242"/>
      <c r="L84" s="507"/>
      <c r="M84" s="497"/>
      <c r="N84" s="498"/>
      <c r="O84" s="508"/>
      <c r="P84" s="509"/>
      <c r="Q84" s="1243"/>
      <c r="R84" s="499"/>
      <c r="S84" s="510"/>
      <c r="T84" s="1267"/>
      <c r="U84" s="511"/>
      <c r="V84" s="503"/>
      <c r="W84" s="498"/>
      <c r="X84" s="499"/>
      <c r="Y84" s="503"/>
      <c r="Z84" s="498"/>
      <c r="AA84" s="499"/>
      <c r="AB84" s="503"/>
      <c r="AC84" s="498"/>
      <c r="AD84" s="504"/>
      <c r="AE84" s="695"/>
      <c r="AF84" s="695"/>
      <c r="AG84" s="532"/>
      <c r="AH84" s="1230"/>
      <c r="AI84" s="1230"/>
      <c r="AJ84" s="1230"/>
      <c r="AK84" s="1230"/>
      <c r="AL84" s="1230"/>
      <c r="AM84" s="1230"/>
      <c r="AN84" s="1230"/>
      <c r="AO84" s="1230"/>
      <c r="AP84" s="1230"/>
    </row>
    <row r="85" spans="1:42" s="513" customFormat="1" ht="46.5" customHeight="1" x14ac:dyDescent="0.3">
      <c r="A85" s="1829"/>
      <c r="B85" s="1829"/>
      <c r="C85" s="1829"/>
      <c r="D85" s="1829"/>
      <c r="E85" s="944"/>
      <c r="F85" s="1830"/>
      <c r="G85" s="1830"/>
      <c r="H85" s="677"/>
      <c r="I85" s="677" t="s">
        <v>1640</v>
      </c>
      <c r="J85" s="514"/>
      <c r="K85" s="515"/>
      <c r="L85" s="516"/>
      <c r="M85" s="497"/>
      <c r="N85" s="498"/>
      <c r="O85" s="1828"/>
      <c r="P85" s="1828"/>
      <c r="Q85" s="1828"/>
      <c r="R85" s="499"/>
      <c r="S85" s="1880"/>
      <c r="T85" s="1880"/>
      <c r="U85" s="1880"/>
      <c r="V85" s="503"/>
      <c r="W85" s="498"/>
      <c r="X85" s="499"/>
      <c r="Y85" s="503"/>
      <c r="Z85" s="498"/>
      <c r="AA85" s="499"/>
      <c r="AB85" s="503"/>
      <c r="AC85" s="498"/>
      <c r="AD85" s="504"/>
      <c r="AE85" s="695"/>
      <c r="AF85" s="695"/>
      <c r="AG85" s="532"/>
      <c r="AH85" s="1230"/>
      <c r="AI85" s="1230"/>
      <c r="AJ85" s="1230"/>
      <c r="AK85" s="1230"/>
      <c r="AL85" s="1230"/>
      <c r="AM85" s="1230"/>
      <c r="AN85" s="1230"/>
      <c r="AO85" s="1230"/>
      <c r="AP85" s="1230"/>
    </row>
    <row r="86" spans="1:42" x14ac:dyDescent="0.3">
      <c r="AE86" s="695"/>
      <c r="AF86" s="695"/>
      <c r="AG86" s="532"/>
    </row>
    <row r="87" spans="1:42" x14ac:dyDescent="0.3">
      <c r="AE87" s="695"/>
      <c r="AF87" s="695"/>
      <c r="AG87" s="532"/>
    </row>
    <row r="88" spans="1:42" s="513" customFormat="1" ht="62.25" customHeight="1" x14ac:dyDescent="0.3">
      <c r="A88" s="322"/>
      <c r="B88" s="868"/>
      <c r="C88" s="517"/>
      <c r="D88" s="518"/>
      <c r="E88" s="519"/>
      <c r="F88" s="1210"/>
      <c r="G88" s="582"/>
      <c r="H88" s="582"/>
      <c r="I88" s="600"/>
      <c r="J88" s="503"/>
      <c r="K88" s="498"/>
      <c r="L88" s="499"/>
      <c r="M88" s="1872"/>
      <c r="N88" s="1872"/>
      <c r="O88" s="1872"/>
      <c r="P88" s="1872"/>
      <c r="Q88" s="1872"/>
      <c r="R88" s="1872"/>
      <c r="S88" s="503"/>
      <c r="T88" s="498"/>
      <c r="U88" s="499"/>
      <c r="V88" s="503"/>
      <c r="W88" s="498"/>
      <c r="X88" s="499"/>
      <c r="Y88" s="503"/>
      <c r="Z88" s="498"/>
      <c r="AA88" s="499"/>
      <c r="AB88" s="503"/>
      <c r="AC88" s="498"/>
      <c r="AD88" s="504"/>
      <c r="AE88" s="695"/>
      <c r="AF88" s="695"/>
      <c r="AG88" s="532"/>
      <c r="AH88" s="1230"/>
      <c r="AI88" s="1230"/>
      <c r="AJ88" s="1230"/>
      <c r="AK88" s="1230"/>
      <c r="AL88" s="1230"/>
      <c r="AM88" s="1230"/>
      <c r="AN88" s="1230"/>
      <c r="AO88" s="1230"/>
      <c r="AP88" s="1230"/>
    </row>
    <row r="89" spans="1:42" x14ac:dyDescent="0.3">
      <c r="AE89" s="695"/>
      <c r="AF89" s="695"/>
      <c r="AG89" s="532"/>
    </row>
    <row r="90" spans="1:42" x14ac:dyDescent="0.3">
      <c r="AE90" s="695"/>
      <c r="AF90" s="695"/>
      <c r="AG90" s="532"/>
    </row>
    <row r="91" spans="1:42" x14ac:dyDescent="0.3">
      <c r="AE91" s="695"/>
      <c r="AF91" s="695"/>
      <c r="AG91" s="532"/>
    </row>
    <row r="92" spans="1:42" x14ac:dyDescent="0.3">
      <c r="AE92" s="695"/>
      <c r="AF92" s="695"/>
      <c r="AG92" s="532"/>
    </row>
    <row r="93" spans="1:42" x14ac:dyDescent="0.3">
      <c r="AE93" s="695"/>
      <c r="AF93" s="695"/>
      <c r="AG93" s="532"/>
    </row>
    <row r="94" spans="1:42" x14ac:dyDescent="0.3">
      <c r="AE94" s="695"/>
      <c r="AF94" s="695"/>
      <c r="AG94" s="532"/>
    </row>
    <row r="95" spans="1:42" x14ac:dyDescent="0.3">
      <c r="AE95" s="695"/>
      <c r="AF95" s="695"/>
      <c r="AG95" s="532"/>
    </row>
    <row r="96" spans="1:42" x14ac:dyDescent="0.3">
      <c r="AE96" s="695"/>
      <c r="AF96" s="695"/>
      <c r="AG96" s="532"/>
    </row>
    <row r="97" spans="31:33" x14ac:dyDescent="0.3">
      <c r="AE97" s="695"/>
      <c r="AF97" s="695"/>
      <c r="AG97" s="532"/>
    </row>
    <row r="98" spans="31:33" x14ac:dyDescent="0.3">
      <c r="AE98" s="695"/>
      <c r="AF98" s="695"/>
      <c r="AG98" s="532"/>
    </row>
    <row r="99" spans="31:33" x14ac:dyDescent="0.3">
      <c r="AE99" s="695"/>
      <c r="AF99" s="695"/>
      <c r="AG99" s="532"/>
    </row>
    <row r="100" spans="31:33" x14ac:dyDescent="0.3">
      <c r="AE100" s="695"/>
      <c r="AF100" s="695"/>
      <c r="AG100" s="532"/>
    </row>
    <row r="101" spans="31:33" x14ac:dyDescent="0.3">
      <c r="AE101" s="695"/>
      <c r="AF101" s="695"/>
      <c r="AG101" s="532"/>
    </row>
    <row r="102" spans="31:33" x14ac:dyDescent="0.3">
      <c r="AE102" s="695"/>
      <c r="AF102" s="695"/>
      <c r="AG102" s="532"/>
    </row>
    <row r="103" spans="31:33" x14ac:dyDescent="0.3">
      <c r="AE103" s="695"/>
      <c r="AF103" s="695"/>
      <c r="AG103" s="532"/>
    </row>
    <row r="104" spans="31:33" x14ac:dyDescent="0.3">
      <c r="AE104" s="695"/>
      <c r="AF104" s="695"/>
      <c r="AG104" s="532"/>
    </row>
    <row r="105" spans="31:33" x14ac:dyDescent="0.3">
      <c r="AE105" s="695"/>
      <c r="AF105" s="695"/>
      <c r="AG105" s="532"/>
    </row>
    <row r="106" spans="31:33" x14ac:dyDescent="0.3">
      <c r="AE106" s="695"/>
      <c r="AF106" s="695"/>
      <c r="AG106" s="532"/>
    </row>
    <row r="107" spans="31:33" x14ac:dyDescent="0.3">
      <c r="AE107" s="695"/>
      <c r="AF107" s="695"/>
      <c r="AG107" s="532"/>
    </row>
    <row r="108" spans="31:33" x14ac:dyDescent="0.3">
      <c r="AE108" s="695"/>
      <c r="AF108" s="695"/>
      <c r="AG108" s="532"/>
    </row>
    <row r="109" spans="31:33" x14ac:dyDescent="0.3">
      <c r="AE109" s="695"/>
      <c r="AF109" s="695"/>
      <c r="AG109" s="532"/>
    </row>
    <row r="110" spans="31:33" x14ac:dyDescent="0.3">
      <c r="AE110" s="695"/>
      <c r="AF110" s="695"/>
      <c r="AG110" s="532"/>
    </row>
    <row r="111" spans="31:33" x14ac:dyDescent="0.3">
      <c r="AE111" s="695"/>
      <c r="AF111" s="695"/>
      <c r="AG111" s="532"/>
    </row>
    <row r="112" spans="31:33" x14ac:dyDescent="0.3">
      <c r="AE112" s="695"/>
      <c r="AF112" s="695"/>
      <c r="AG112" s="532"/>
    </row>
    <row r="113" spans="31:33" x14ac:dyDescent="0.3">
      <c r="AE113" s="695"/>
      <c r="AF113" s="695"/>
      <c r="AG113" s="532"/>
    </row>
    <row r="114" spans="31:33" x14ac:dyDescent="0.3">
      <c r="AE114" s="695"/>
      <c r="AF114" s="695"/>
      <c r="AG114" s="532"/>
    </row>
    <row r="115" spans="31:33" x14ac:dyDescent="0.3">
      <c r="AE115" s="695"/>
      <c r="AF115" s="695"/>
      <c r="AG115" s="532"/>
    </row>
    <row r="116" spans="31:33" x14ac:dyDescent="0.3">
      <c r="AE116" s="695"/>
      <c r="AF116" s="695"/>
      <c r="AG116" s="532"/>
    </row>
    <row r="117" spans="31:33" x14ac:dyDescent="0.3">
      <c r="AE117" s="695"/>
      <c r="AF117" s="695"/>
      <c r="AG117" s="532"/>
    </row>
    <row r="118" spans="31:33" x14ac:dyDescent="0.3">
      <c r="AE118" s="695"/>
      <c r="AF118" s="695"/>
      <c r="AG118" s="532"/>
    </row>
    <row r="119" spans="31:33" x14ac:dyDescent="0.3">
      <c r="AE119" s="695"/>
      <c r="AF119" s="695"/>
      <c r="AG119" s="532"/>
    </row>
    <row r="120" spans="31:33" x14ac:dyDescent="0.3">
      <c r="AE120" s="695"/>
      <c r="AF120" s="695"/>
      <c r="AG120" s="532"/>
    </row>
    <row r="121" spans="31:33" x14ac:dyDescent="0.3">
      <c r="AE121" s="695"/>
      <c r="AF121" s="695"/>
      <c r="AG121" s="532"/>
    </row>
    <row r="122" spans="31:33" x14ac:dyDescent="0.3">
      <c r="AE122" s="695"/>
      <c r="AF122" s="695"/>
      <c r="AG122" s="532"/>
    </row>
    <row r="123" spans="31:33" x14ac:dyDescent="0.3">
      <c r="AE123" s="695"/>
      <c r="AF123" s="695"/>
      <c r="AG123" s="532"/>
    </row>
    <row r="124" spans="31:33" x14ac:dyDescent="0.3">
      <c r="AE124" s="695"/>
      <c r="AF124" s="695"/>
      <c r="AG124" s="532"/>
    </row>
    <row r="125" spans="31:33" x14ac:dyDescent="0.3">
      <c r="AE125" s="695"/>
      <c r="AF125" s="695"/>
      <c r="AG125" s="532"/>
    </row>
    <row r="126" spans="31:33" x14ac:dyDescent="0.3">
      <c r="AE126" s="695"/>
      <c r="AF126" s="695"/>
      <c r="AG126" s="532"/>
    </row>
    <row r="127" spans="31:33" x14ac:dyDescent="0.3">
      <c r="AE127" s="695"/>
      <c r="AF127" s="695"/>
      <c r="AG127" s="532"/>
    </row>
    <row r="128" spans="31:33" x14ac:dyDescent="0.3">
      <c r="AE128" s="695"/>
      <c r="AF128" s="695"/>
      <c r="AG128" s="532"/>
    </row>
    <row r="129" spans="31:33" x14ac:dyDescent="0.3">
      <c r="AE129" s="695"/>
      <c r="AF129" s="695"/>
      <c r="AG129" s="532"/>
    </row>
    <row r="130" spans="31:33" x14ac:dyDescent="0.3">
      <c r="AE130" s="695"/>
      <c r="AF130" s="695"/>
      <c r="AG130" s="532"/>
    </row>
    <row r="131" spans="31:33" x14ac:dyDescent="0.3">
      <c r="AE131" s="695"/>
      <c r="AF131" s="695"/>
      <c r="AG131" s="532"/>
    </row>
    <row r="132" spans="31:33" x14ac:dyDescent="0.3">
      <c r="AE132" s="695"/>
      <c r="AF132" s="695"/>
      <c r="AG132" s="532"/>
    </row>
    <row r="133" spans="31:33" x14ac:dyDescent="0.3">
      <c r="AE133" s="695"/>
      <c r="AF133" s="695"/>
      <c r="AG133" s="532"/>
    </row>
    <row r="134" spans="31:33" x14ac:dyDescent="0.3">
      <c r="AE134" s="695"/>
      <c r="AF134" s="695"/>
      <c r="AG134" s="532"/>
    </row>
    <row r="135" spans="31:33" x14ac:dyDescent="0.3">
      <c r="AE135" s="695"/>
      <c r="AF135" s="695"/>
      <c r="AG135" s="532"/>
    </row>
    <row r="136" spans="31:33" x14ac:dyDescent="0.3">
      <c r="AE136" s="695"/>
      <c r="AF136" s="695"/>
      <c r="AG136" s="532"/>
    </row>
    <row r="137" spans="31:33" x14ac:dyDescent="0.3">
      <c r="AE137" s="695"/>
      <c r="AF137" s="695"/>
      <c r="AG137" s="532"/>
    </row>
    <row r="138" spans="31:33" x14ac:dyDescent="0.3">
      <c r="AE138" s="695"/>
      <c r="AF138" s="695"/>
      <c r="AG138" s="532"/>
    </row>
    <row r="139" spans="31:33" x14ac:dyDescent="0.3">
      <c r="AE139" s="695"/>
      <c r="AF139" s="695"/>
      <c r="AG139" s="532"/>
    </row>
  </sheetData>
  <mergeCells count="41">
    <mergeCell ref="AC5:AF5"/>
    <mergeCell ref="D16:I16"/>
    <mergeCell ref="A11:X12"/>
    <mergeCell ref="A14:A15"/>
    <mergeCell ref="J10:AA10"/>
    <mergeCell ref="B14:B15"/>
    <mergeCell ref="C14:C15"/>
    <mergeCell ref="D14:D15"/>
    <mergeCell ref="E14:E15"/>
    <mergeCell ref="F14:F15"/>
    <mergeCell ref="G14:G15"/>
    <mergeCell ref="H14:H15"/>
    <mergeCell ref="I14:I15"/>
    <mergeCell ref="G6:I9"/>
    <mergeCell ref="AC6:AF6"/>
    <mergeCell ref="AC7:AF7"/>
    <mergeCell ref="J8:AA8"/>
    <mergeCell ref="P9:X9"/>
    <mergeCell ref="O85:Q85"/>
    <mergeCell ref="AC1:AF1"/>
    <mergeCell ref="AC2:AF2"/>
    <mergeCell ref="AC3:AF3"/>
    <mergeCell ref="AC4:AF4"/>
    <mergeCell ref="A20:XFD20"/>
    <mergeCell ref="A26:XFD26"/>
    <mergeCell ref="A30:XFD30"/>
    <mergeCell ref="J14:R14"/>
    <mergeCell ref="S14:AA14"/>
    <mergeCell ref="AB14:AD14"/>
    <mergeCell ref="AE14:AF14"/>
    <mergeCell ref="H5:I5"/>
    <mergeCell ref="AG14:AG15"/>
    <mergeCell ref="M88:R88"/>
    <mergeCell ref="D82:I82"/>
    <mergeCell ref="A83:D83"/>
    <mergeCell ref="F83:G83"/>
    <mergeCell ref="O83:Q83"/>
    <mergeCell ref="S83:U83"/>
    <mergeCell ref="A84:D85"/>
    <mergeCell ref="F85:G85"/>
    <mergeCell ref="S85:U85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3:BH61"/>
  <sheetViews>
    <sheetView topLeftCell="S52" workbookViewId="0">
      <selection activeCell="Y56" sqref="Y56"/>
    </sheetView>
  </sheetViews>
  <sheetFormatPr defaultRowHeight="15" x14ac:dyDescent="0.25"/>
  <cols>
    <col min="1" max="1" width="7.42578125" style="67" customWidth="1"/>
    <col min="2" max="2" width="12.85546875" style="67" hidden="1" customWidth="1"/>
    <col min="3" max="3" width="9.140625" style="67" hidden="1" customWidth="1"/>
    <col min="4" max="4" width="5.140625" style="67" hidden="1" customWidth="1"/>
    <col min="5" max="5" width="9.140625" style="67" hidden="1" customWidth="1"/>
    <col min="6" max="6" width="17.42578125" style="67" customWidth="1"/>
    <col min="7" max="7" width="35.85546875" style="67" customWidth="1"/>
    <col min="8" max="8" width="11.42578125" style="67" customWidth="1"/>
    <col min="9" max="9" width="17.28515625" style="67" customWidth="1"/>
    <col min="10" max="10" width="16.5703125" style="67" customWidth="1"/>
    <col min="11" max="11" width="14.28515625" style="67" customWidth="1"/>
    <col min="12" max="18" width="9.140625" style="67" hidden="1" customWidth="1"/>
    <col min="19" max="40" width="9.140625" style="67"/>
    <col min="41" max="41" width="15.7109375" style="67" customWidth="1"/>
    <col min="42" max="16384" width="9.140625" style="67"/>
  </cols>
  <sheetData>
    <row r="3" spans="1:60" s="1900" customFormat="1" ht="28.5" customHeight="1" x14ac:dyDescent="0.3">
      <c r="A3" s="1899" t="s">
        <v>1863</v>
      </c>
    </row>
    <row r="5" spans="1:60" ht="15.75" x14ac:dyDescent="0.25">
      <c r="A5" s="1891"/>
      <c r="D5" s="1893" t="s">
        <v>0</v>
      </c>
      <c r="E5" s="1893" t="s">
        <v>1830</v>
      </c>
      <c r="F5" s="1893" t="s">
        <v>107</v>
      </c>
      <c r="G5" s="1893" t="s">
        <v>1831</v>
      </c>
      <c r="H5" s="1893" t="s">
        <v>295</v>
      </c>
      <c r="I5" s="1901" t="s">
        <v>917</v>
      </c>
      <c r="J5" s="1901" t="s">
        <v>938</v>
      </c>
      <c r="K5" s="1893" t="s">
        <v>296</v>
      </c>
      <c r="L5" s="1893" t="s">
        <v>1832</v>
      </c>
      <c r="M5" s="1893"/>
      <c r="N5" s="1893"/>
      <c r="O5" s="1893" t="s">
        <v>1833</v>
      </c>
      <c r="P5" s="1893"/>
      <c r="Q5" s="1893"/>
      <c r="R5" s="1894" t="s">
        <v>1834</v>
      </c>
      <c r="S5" s="1908" t="s">
        <v>1</v>
      </c>
      <c r="T5" s="1908"/>
      <c r="U5" s="1908"/>
      <c r="V5" s="1908"/>
      <c r="W5" s="1908"/>
      <c r="X5" s="1908"/>
      <c r="Y5" s="1908"/>
      <c r="Z5" s="1908"/>
      <c r="AA5" s="1909"/>
      <c r="AB5" s="1903" t="s">
        <v>5</v>
      </c>
      <c r="AC5" s="1903"/>
      <c r="AD5" s="1903"/>
      <c r="AE5" s="1903"/>
      <c r="AF5" s="1903"/>
      <c r="AG5" s="1903"/>
      <c r="AH5" s="1903"/>
      <c r="AI5" s="1903"/>
      <c r="AJ5" s="1903"/>
      <c r="AK5" s="1904" t="s">
        <v>7</v>
      </c>
      <c r="AL5" s="1904"/>
      <c r="AM5" s="1904"/>
      <c r="AN5" s="1905" t="s">
        <v>934</v>
      </c>
      <c r="AO5" s="1906"/>
    </row>
    <row r="6" spans="1:60" ht="94.5" x14ac:dyDescent="0.25">
      <c r="A6" s="1892"/>
      <c r="D6" s="1893"/>
      <c r="E6" s="1894"/>
      <c r="F6" s="1894"/>
      <c r="G6" s="1894"/>
      <c r="H6" s="1894"/>
      <c r="I6" s="1902"/>
      <c r="J6" s="1902"/>
      <c r="K6" s="1894"/>
      <c r="L6" s="339">
        <v>1</v>
      </c>
      <c r="M6" s="339">
        <v>2</v>
      </c>
      <c r="N6" s="339">
        <v>3</v>
      </c>
      <c r="O6" s="339">
        <v>1</v>
      </c>
      <c r="P6" s="339">
        <v>2</v>
      </c>
      <c r="Q6" s="339">
        <v>3</v>
      </c>
      <c r="R6" s="1907"/>
      <c r="S6" s="325" t="s">
        <v>1203</v>
      </c>
      <c r="T6" s="338" t="s">
        <v>1185</v>
      </c>
      <c r="U6" s="338" t="s">
        <v>410</v>
      </c>
      <c r="V6" s="323" t="s">
        <v>1204</v>
      </c>
      <c r="W6" s="338" t="s">
        <v>1185</v>
      </c>
      <c r="X6" s="338" t="s">
        <v>410</v>
      </c>
      <c r="Y6" s="323" t="s">
        <v>1205</v>
      </c>
      <c r="Z6" s="338" t="s">
        <v>1185</v>
      </c>
      <c r="AA6" s="338" t="s">
        <v>410</v>
      </c>
      <c r="AB6" s="323" t="s">
        <v>1203</v>
      </c>
      <c r="AC6" s="338" t="s">
        <v>1185</v>
      </c>
      <c r="AD6" s="338" t="s">
        <v>410</v>
      </c>
      <c r="AE6" s="323" t="s">
        <v>1204</v>
      </c>
      <c r="AF6" s="338" t="s">
        <v>1185</v>
      </c>
      <c r="AG6" s="338" t="s">
        <v>410</v>
      </c>
      <c r="AH6" s="323" t="s">
        <v>1206</v>
      </c>
      <c r="AI6" s="338" t="s">
        <v>409</v>
      </c>
      <c r="AJ6" s="338" t="s">
        <v>410</v>
      </c>
      <c r="AK6" s="323" t="s">
        <v>1184</v>
      </c>
      <c r="AL6" s="338" t="s">
        <v>1185</v>
      </c>
      <c r="AM6" s="337" t="s">
        <v>410</v>
      </c>
      <c r="AN6" s="329" t="s">
        <v>1261</v>
      </c>
      <c r="AO6" s="330" t="s">
        <v>1262</v>
      </c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</row>
    <row r="7" spans="1:60" s="845" customFormat="1" ht="58.5" customHeight="1" x14ac:dyDescent="0.25">
      <c r="A7" s="843"/>
      <c r="B7" s="844"/>
      <c r="D7" s="1898">
        <v>1</v>
      </c>
      <c r="E7" s="846" t="s">
        <v>1209</v>
      </c>
      <c r="F7" s="847" t="s">
        <v>1835</v>
      </c>
      <c r="G7" s="847" t="s">
        <v>1836</v>
      </c>
      <c r="H7" s="847" t="s">
        <v>1210</v>
      </c>
      <c r="I7" s="847" t="s">
        <v>43</v>
      </c>
      <c r="J7" s="847" t="s">
        <v>43</v>
      </c>
      <c r="K7" s="847" t="s">
        <v>1145</v>
      </c>
      <c r="L7" s="847">
        <v>3</v>
      </c>
      <c r="M7" s="847">
        <v>3</v>
      </c>
      <c r="N7" s="847">
        <v>3</v>
      </c>
      <c r="O7" s="847">
        <v>13</v>
      </c>
      <c r="P7" s="847">
        <v>13</v>
      </c>
      <c r="Q7" s="847">
        <v>13</v>
      </c>
      <c r="R7" s="847" t="s">
        <v>1837</v>
      </c>
      <c r="S7" s="848">
        <v>3</v>
      </c>
      <c r="T7" s="849">
        <v>3400</v>
      </c>
      <c r="U7" s="850">
        <f>S7*T7</f>
        <v>10200</v>
      </c>
      <c r="V7" s="848">
        <v>3</v>
      </c>
      <c r="W7" s="849">
        <v>3000</v>
      </c>
      <c r="X7" s="850">
        <f>V7*W7</f>
        <v>9000</v>
      </c>
      <c r="Y7" s="848">
        <v>3</v>
      </c>
      <c r="Z7" s="849">
        <v>2900</v>
      </c>
      <c r="AA7" s="850">
        <f>Y7*Z7</f>
        <v>8700</v>
      </c>
      <c r="AB7" s="848">
        <v>13</v>
      </c>
      <c r="AC7" s="849">
        <v>190</v>
      </c>
      <c r="AD7" s="850">
        <f>AB7*AC7</f>
        <v>2470</v>
      </c>
      <c r="AE7" s="848">
        <v>13</v>
      </c>
      <c r="AF7" s="849">
        <v>190</v>
      </c>
      <c r="AG7" s="850">
        <f>AE7*AF7</f>
        <v>2470</v>
      </c>
      <c r="AH7" s="848">
        <v>13</v>
      </c>
      <c r="AI7" s="849">
        <v>190</v>
      </c>
      <c r="AJ7" s="850">
        <f>AH7*AI7</f>
        <v>2470</v>
      </c>
      <c r="AK7" s="848"/>
      <c r="AL7" s="850"/>
      <c r="AM7" s="850"/>
      <c r="AN7" s="848">
        <f>S7+V7+Y7+AB7+AE7+AH7+AK7</f>
        <v>48</v>
      </c>
      <c r="AO7" s="851">
        <f>U7+X7+AA7+AD7+AG7+AJ7+AM7</f>
        <v>35310</v>
      </c>
      <c r="AP7" s="852"/>
      <c r="AQ7" s="852"/>
      <c r="AR7" s="852"/>
      <c r="AS7" s="852"/>
      <c r="AT7" s="852"/>
      <c r="AU7" s="852"/>
      <c r="AV7" s="852"/>
      <c r="AW7" s="852"/>
      <c r="AX7" s="852"/>
      <c r="AY7" s="852"/>
      <c r="AZ7" s="852"/>
      <c r="BA7" s="852"/>
      <c r="BB7" s="852"/>
      <c r="BC7" s="852"/>
      <c r="BD7" s="852"/>
      <c r="BE7" s="852"/>
      <c r="BF7" s="852"/>
      <c r="BG7" s="852"/>
      <c r="BH7" s="852"/>
    </row>
    <row r="8" spans="1:60" s="845" customFormat="1" ht="45" customHeight="1" x14ac:dyDescent="0.25">
      <c r="B8" s="844"/>
      <c r="D8" s="1898"/>
      <c r="E8" s="853"/>
      <c r="F8" s="847" t="s">
        <v>1208</v>
      </c>
      <c r="G8" s="847" t="s">
        <v>1836</v>
      </c>
      <c r="H8" s="847" t="s">
        <v>1838</v>
      </c>
      <c r="I8" s="847" t="s">
        <v>43</v>
      </c>
      <c r="J8" s="847" t="s">
        <v>43</v>
      </c>
      <c r="K8" s="847" t="s">
        <v>1145</v>
      </c>
      <c r="L8" s="847">
        <v>3</v>
      </c>
      <c r="M8" s="847">
        <v>3</v>
      </c>
      <c r="N8" s="847">
        <v>3</v>
      </c>
      <c r="O8" s="847">
        <v>12</v>
      </c>
      <c r="P8" s="847">
        <v>12</v>
      </c>
      <c r="Q8" s="847">
        <v>12</v>
      </c>
      <c r="R8" s="847" t="s">
        <v>1837</v>
      </c>
      <c r="S8" s="848">
        <v>3</v>
      </c>
      <c r="T8" s="849">
        <v>3400</v>
      </c>
      <c r="U8" s="850">
        <f>S8*T8</f>
        <v>10200</v>
      </c>
      <c r="V8" s="848">
        <v>3</v>
      </c>
      <c r="W8" s="849">
        <v>3000</v>
      </c>
      <c r="X8" s="850">
        <f>V8*W8</f>
        <v>9000</v>
      </c>
      <c r="Y8" s="848">
        <v>3</v>
      </c>
      <c r="Z8" s="849">
        <v>2900</v>
      </c>
      <c r="AA8" s="850">
        <f>Y8*Z8</f>
        <v>8700</v>
      </c>
      <c r="AB8" s="848">
        <v>12</v>
      </c>
      <c r="AC8" s="849">
        <v>190</v>
      </c>
      <c r="AD8" s="850">
        <f>AB8*AC8</f>
        <v>2280</v>
      </c>
      <c r="AE8" s="848">
        <v>12</v>
      </c>
      <c r="AF8" s="849">
        <v>190</v>
      </c>
      <c r="AG8" s="850">
        <f>AE8*AF8</f>
        <v>2280</v>
      </c>
      <c r="AH8" s="848">
        <v>12</v>
      </c>
      <c r="AI8" s="849">
        <v>190</v>
      </c>
      <c r="AJ8" s="850">
        <f>AH8*AI8</f>
        <v>2280</v>
      </c>
      <c r="AK8" s="848"/>
      <c r="AL8" s="850"/>
      <c r="AM8" s="850"/>
      <c r="AN8" s="848">
        <f>S8+V8+Y8+AB8+AE8+AH8+AK8</f>
        <v>45</v>
      </c>
      <c r="AO8" s="851">
        <f>U8+X8+AA8+AD8+AG8+AJ8+AM8</f>
        <v>34740</v>
      </c>
      <c r="AP8" s="852"/>
      <c r="AQ8" s="852"/>
      <c r="AR8" s="852"/>
      <c r="AS8" s="852"/>
      <c r="AT8" s="852"/>
      <c r="AU8" s="852"/>
      <c r="AV8" s="852"/>
      <c r="AW8" s="852"/>
      <c r="AX8" s="852"/>
      <c r="AY8" s="852"/>
      <c r="AZ8" s="852"/>
      <c r="BA8" s="852"/>
      <c r="BB8" s="852"/>
      <c r="BC8" s="852"/>
      <c r="BD8" s="852"/>
      <c r="BE8" s="852"/>
      <c r="BF8" s="852"/>
      <c r="BG8" s="852"/>
      <c r="BH8" s="852"/>
    </row>
    <row r="9" spans="1:60" s="845" customFormat="1" ht="52.5" customHeight="1" x14ac:dyDescent="0.25">
      <c r="B9" s="844"/>
      <c r="D9" s="1898"/>
      <c r="E9" s="854"/>
      <c r="F9" s="847" t="s">
        <v>1839</v>
      </c>
      <c r="G9" s="847" t="s">
        <v>1836</v>
      </c>
      <c r="H9" s="847" t="s">
        <v>1210</v>
      </c>
      <c r="I9" s="847" t="s">
        <v>43</v>
      </c>
      <c r="J9" s="847" t="s">
        <v>43</v>
      </c>
      <c r="K9" s="847" t="s">
        <v>1145</v>
      </c>
      <c r="L9" s="847">
        <v>3</v>
      </c>
      <c r="M9" s="847">
        <v>3</v>
      </c>
      <c r="N9" s="847">
        <v>3</v>
      </c>
      <c r="O9" s="847">
        <v>36</v>
      </c>
      <c r="P9" s="847">
        <v>36</v>
      </c>
      <c r="Q9" s="847">
        <v>36</v>
      </c>
      <c r="R9" s="847" t="s">
        <v>1837</v>
      </c>
      <c r="S9" s="848">
        <v>3</v>
      </c>
      <c r="T9" s="849">
        <v>3400</v>
      </c>
      <c r="U9" s="850">
        <f>S9*T9</f>
        <v>10200</v>
      </c>
      <c r="V9" s="848">
        <v>3</v>
      </c>
      <c r="W9" s="849">
        <v>3000</v>
      </c>
      <c r="X9" s="850">
        <f>V9*W9</f>
        <v>9000</v>
      </c>
      <c r="Y9" s="848">
        <v>3</v>
      </c>
      <c r="Z9" s="849">
        <v>2900</v>
      </c>
      <c r="AA9" s="850">
        <f>Y9*Z9</f>
        <v>8700</v>
      </c>
      <c r="AB9" s="848">
        <v>36</v>
      </c>
      <c r="AC9" s="849">
        <v>190</v>
      </c>
      <c r="AD9" s="850">
        <f>AB9*AC9</f>
        <v>6840</v>
      </c>
      <c r="AE9" s="848">
        <v>36</v>
      </c>
      <c r="AF9" s="849">
        <v>190</v>
      </c>
      <c r="AG9" s="850">
        <f>AE9*AF9</f>
        <v>6840</v>
      </c>
      <c r="AH9" s="848">
        <v>36</v>
      </c>
      <c r="AI9" s="849">
        <v>190</v>
      </c>
      <c r="AJ9" s="850">
        <f>AH9*AI9</f>
        <v>6840</v>
      </c>
      <c r="AK9" s="848"/>
      <c r="AL9" s="850"/>
      <c r="AM9" s="850"/>
      <c r="AN9" s="848">
        <f>S9+V9+Y9+AB9+AE9+AH9+AK9</f>
        <v>117</v>
      </c>
      <c r="AO9" s="851">
        <f>U9+X9+AA9+AD9+AG9+AJ9+AM9</f>
        <v>48420</v>
      </c>
      <c r="AP9" s="852"/>
      <c r="AQ9" s="852"/>
      <c r="AR9" s="852"/>
      <c r="AS9" s="852"/>
      <c r="AT9" s="852"/>
      <c r="AU9" s="852"/>
      <c r="AV9" s="852"/>
      <c r="AW9" s="852"/>
      <c r="AX9" s="852"/>
      <c r="AY9" s="852"/>
      <c r="AZ9" s="852"/>
      <c r="BA9" s="852"/>
      <c r="BB9" s="852"/>
      <c r="BC9" s="852"/>
      <c r="BD9" s="852"/>
      <c r="BE9" s="852"/>
      <c r="BF9" s="852"/>
      <c r="BG9" s="852"/>
      <c r="BH9" s="852"/>
    </row>
    <row r="10" spans="1:60" s="855" customFormat="1" ht="48.75" customHeight="1" x14ac:dyDescent="0.25">
      <c r="A10" s="845"/>
      <c r="D10" s="1898"/>
      <c r="E10" s="856"/>
      <c r="F10" s="857" t="s">
        <v>1864</v>
      </c>
      <c r="G10" s="857" t="s">
        <v>1836</v>
      </c>
      <c r="H10" s="857" t="s">
        <v>1210</v>
      </c>
      <c r="I10" s="857" t="s">
        <v>43</v>
      </c>
      <c r="J10" s="857" t="s">
        <v>43</v>
      </c>
      <c r="K10" s="857" t="s">
        <v>1145</v>
      </c>
      <c r="L10" s="857">
        <v>3</v>
      </c>
      <c r="M10" s="857">
        <v>3</v>
      </c>
      <c r="N10" s="857">
        <v>3</v>
      </c>
      <c r="O10" s="857">
        <v>12</v>
      </c>
      <c r="P10" s="857">
        <v>12</v>
      </c>
      <c r="Q10" s="857">
        <v>12</v>
      </c>
      <c r="R10" s="857" t="s">
        <v>1837</v>
      </c>
      <c r="S10" s="848">
        <v>3</v>
      </c>
      <c r="T10" s="849">
        <v>3400</v>
      </c>
      <c r="U10" s="850">
        <f>S10*T10</f>
        <v>10200</v>
      </c>
      <c r="V10" s="848">
        <v>3</v>
      </c>
      <c r="W10" s="849">
        <v>3000</v>
      </c>
      <c r="X10" s="850">
        <f>V10*W10</f>
        <v>9000</v>
      </c>
      <c r="Y10" s="848">
        <v>3</v>
      </c>
      <c r="Z10" s="849">
        <v>2900</v>
      </c>
      <c r="AA10" s="850">
        <f>Y10*Z10</f>
        <v>8700</v>
      </c>
      <c r="AB10" s="848">
        <v>12</v>
      </c>
      <c r="AC10" s="849">
        <v>190</v>
      </c>
      <c r="AD10" s="850">
        <f>AB10*AC10</f>
        <v>2280</v>
      </c>
      <c r="AE10" s="848">
        <v>12</v>
      </c>
      <c r="AF10" s="849">
        <v>190</v>
      </c>
      <c r="AG10" s="850">
        <f>AE10*AF10</f>
        <v>2280</v>
      </c>
      <c r="AH10" s="848">
        <v>12</v>
      </c>
      <c r="AI10" s="849">
        <v>190</v>
      </c>
      <c r="AJ10" s="850">
        <f>AH10*AI10</f>
        <v>2280</v>
      </c>
      <c r="AK10" s="848"/>
      <c r="AL10" s="850"/>
      <c r="AM10" s="850"/>
      <c r="AN10" s="848">
        <f t="shared" ref="AN10" si="0">S10+V10+Y10+AB10+AE10+AH10+AK10</f>
        <v>45</v>
      </c>
      <c r="AO10" s="851">
        <f t="shared" ref="AO10" si="1">U10+X10+AA10+AD10+AG10+AJ10+AM10</f>
        <v>34740</v>
      </c>
      <c r="AP10" s="852"/>
      <c r="AQ10" s="852"/>
      <c r="AR10" s="852"/>
      <c r="AS10" s="852"/>
      <c r="AT10" s="852"/>
      <c r="AU10" s="852"/>
      <c r="AV10" s="852"/>
      <c r="AW10" s="852"/>
      <c r="AX10" s="852"/>
      <c r="AY10" s="852"/>
      <c r="AZ10" s="852"/>
      <c r="BA10" s="852"/>
      <c r="BB10" s="852"/>
      <c r="BC10" s="852"/>
      <c r="BD10" s="852"/>
      <c r="BE10" s="852"/>
      <c r="BF10" s="852"/>
      <c r="BG10" s="852"/>
      <c r="BH10" s="852"/>
    </row>
    <row r="11" spans="1:60" s="855" customFormat="1" ht="39.75" customHeight="1" x14ac:dyDescent="0.25">
      <c r="A11" s="845"/>
      <c r="D11" s="1898"/>
      <c r="E11" s="856"/>
      <c r="F11" s="847" t="s">
        <v>1840</v>
      </c>
      <c r="G11" s="847" t="s">
        <v>1836</v>
      </c>
      <c r="H11" s="847" t="s">
        <v>1210</v>
      </c>
      <c r="I11" s="847" t="s">
        <v>43</v>
      </c>
      <c r="J11" s="847" t="s">
        <v>43</v>
      </c>
      <c r="K11" s="847" t="s">
        <v>1145</v>
      </c>
      <c r="L11" s="847">
        <v>3</v>
      </c>
      <c r="M11" s="847">
        <v>3</v>
      </c>
      <c r="N11" s="847">
        <v>3</v>
      </c>
      <c r="O11" s="847">
        <v>13</v>
      </c>
      <c r="P11" s="847">
        <v>13</v>
      </c>
      <c r="Q11" s="847">
        <v>13</v>
      </c>
      <c r="R11" s="847" t="s">
        <v>1837</v>
      </c>
      <c r="S11" s="848">
        <v>3</v>
      </c>
      <c r="T11" s="849">
        <v>3400</v>
      </c>
      <c r="U11" s="850">
        <f t="shared" ref="U11:U12" si="2">S11*T11</f>
        <v>10200</v>
      </c>
      <c r="V11" s="848">
        <v>3</v>
      </c>
      <c r="W11" s="849">
        <v>3000</v>
      </c>
      <c r="X11" s="850">
        <f t="shared" ref="X11:X12" si="3">V11*W11</f>
        <v>9000</v>
      </c>
      <c r="Y11" s="848">
        <v>3</v>
      </c>
      <c r="Z11" s="849">
        <v>2900</v>
      </c>
      <c r="AA11" s="850">
        <f t="shared" ref="AA11:AA12" si="4">Y11*Z11</f>
        <v>8700</v>
      </c>
      <c r="AB11" s="848">
        <v>13</v>
      </c>
      <c r="AC11" s="849">
        <v>190</v>
      </c>
      <c r="AD11" s="850">
        <f t="shared" ref="AD11:AD12" si="5">AB11*AC11</f>
        <v>2470</v>
      </c>
      <c r="AE11" s="848">
        <v>13</v>
      </c>
      <c r="AF11" s="849">
        <v>190</v>
      </c>
      <c r="AG11" s="850">
        <f t="shared" ref="AG11:AG12" si="6">AE11*AF11</f>
        <v>2470</v>
      </c>
      <c r="AH11" s="848">
        <v>13</v>
      </c>
      <c r="AI11" s="849">
        <v>190</v>
      </c>
      <c r="AJ11" s="850">
        <f t="shared" ref="AJ11:AJ12" si="7">AH11*AI11</f>
        <v>2470</v>
      </c>
      <c r="AK11" s="848"/>
      <c r="AL11" s="850"/>
      <c r="AM11" s="850"/>
      <c r="AN11" s="848">
        <f t="shared" ref="AN11:AN12" si="8">S11+V11+Y11+AB11+AE11+AH11+AK11</f>
        <v>48</v>
      </c>
      <c r="AO11" s="851">
        <f t="shared" ref="AO11:AO12" si="9">U11+X11+AA11+AD11+AG11+AJ11+AM11</f>
        <v>35310</v>
      </c>
      <c r="AP11" s="852"/>
      <c r="AQ11" s="852"/>
      <c r="AR11" s="852"/>
      <c r="AS11" s="852"/>
      <c r="AT11" s="852"/>
      <c r="AU11" s="852"/>
      <c r="AV11" s="852"/>
      <c r="AW11" s="852"/>
      <c r="AX11" s="852"/>
      <c r="AY11" s="852"/>
      <c r="AZ11" s="852"/>
      <c r="BA11" s="852"/>
      <c r="BB11" s="852"/>
      <c r="BC11" s="852"/>
      <c r="BD11" s="852"/>
      <c r="BE11" s="852"/>
      <c r="BF11" s="852"/>
      <c r="BG11" s="852"/>
      <c r="BH11" s="852"/>
    </row>
    <row r="12" spans="1:60" s="855" customFormat="1" ht="48" customHeight="1" x14ac:dyDescent="0.25">
      <c r="A12" s="845"/>
      <c r="D12" s="1898"/>
      <c r="E12" s="856"/>
      <c r="F12" s="847" t="s">
        <v>1841</v>
      </c>
      <c r="G12" s="847" t="s">
        <v>1836</v>
      </c>
      <c r="H12" s="847" t="s">
        <v>1210</v>
      </c>
      <c r="I12" s="847" t="s">
        <v>43</v>
      </c>
      <c r="J12" s="847" t="s">
        <v>43</v>
      </c>
      <c r="K12" s="847" t="s">
        <v>1145</v>
      </c>
      <c r="L12" s="847">
        <v>3</v>
      </c>
      <c r="M12" s="847">
        <v>3</v>
      </c>
      <c r="N12" s="847">
        <v>3</v>
      </c>
      <c r="O12" s="847">
        <v>36</v>
      </c>
      <c r="P12" s="847">
        <v>36</v>
      </c>
      <c r="Q12" s="847">
        <v>36</v>
      </c>
      <c r="R12" s="847" t="s">
        <v>1837</v>
      </c>
      <c r="S12" s="848">
        <v>3</v>
      </c>
      <c r="T12" s="849">
        <v>3400</v>
      </c>
      <c r="U12" s="850">
        <f t="shared" si="2"/>
        <v>10200</v>
      </c>
      <c r="V12" s="848">
        <v>3</v>
      </c>
      <c r="W12" s="849">
        <v>3000</v>
      </c>
      <c r="X12" s="850">
        <f t="shared" si="3"/>
        <v>9000</v>
      </c>
      <c r="Y12" s="848">
        <v>3</v>
      </c>
      <c r="Z12" s="849">
        <v>2900</v>
      </c>
      <c r="AA12" s="850">
        <f t="shared" si="4"/>
        <v>8700</v>
      </c>
      <c r="AB12" s="848">
        <v>36</v>
      </c>
      <c r="AC12" s="849">
        <v>190</v>
      </c>
      <c r="AD12" s="850">
        <f t="shared" si="5"/>
        <v>6840</v>
      </c>
      <c r="AE12" s="848">
        <v>36</v>
      </c>
      <c r="AF12" s="849">
        <v>190</v>
      </c>
      <c r="AG12" s="850">
        <f t="shared" si="6"/>
        <v>6840</v>
      </c>
      <c r="AH12" s="848">
        <v>36</v>
      </c>
      <c r="AI12" s="849">
        <v>190</v>
      </c>
      <c r="AJ12" s="850">
        <f t="shared" si="7"/>
        <v>6840</v>
      </c>
      <c r="AK12" s="848"/>
      <c r="AL12" s="850"/>
      <c r="AM12" s="850"/>
      <c r="AN12" s="848">
        <f t="shared" si="8"/>
        <v>117</v>
      </c>
      <c r="AO12" s="851">
        <f t="shared" si="9"/>
        <v>48420</v>
      </c>
      <c r="AP12" s="852"/>
      <c r="AQ12" s="852"/>
      <c r="AR12" s="852"/>
      <c r="AS12" s="852"/>
      <c r="AT12" s="852"/>
      <c r="AU12" s="852"/>
      <c r="AV12" s="852"/>
      <c r="AW12" s="852"/>
      <c r="AX12" s="852"/>
      <c r="AY12" s="852"/>
      <c r="AZ12" s="852"/>
      <c r="BA12" s="852"/>
      <c r="BB12" s="852"/>
      <c r="BC12" s="852"/>
      <c r="BD12" s="852"/>
      <c r="BE12" s="852"/>
      <c r="BF12" s="852"/>
      <c r="BG12" s="852"/>
      <c r="BH12" s="852"/>
    </row>
    <row r="13" spans="1:60" s="855" customFormat="1" ht="46.5" customHeight="1" x14ac:dyDescent="0.25">
      <c r="A13" s="845"/>
      <c r="D13" s="1898"/>
      <c r="E13" s="856"/>
      <c r="F13" s="847" t="s">
        <v>1842</v>
      </c>
      <c r="G13" s="847" t="s">
        <v>1836</v>
      </c>
      <c r="H13" s="847" t="s">
        <v>1210</v>
      </c>
      <c r="I13" s="847" t="s">
        <v>43</v>
      </c>
      <c r="J13" s="847" t="s">
        <v>43</v>
      </c>
      <c r="K13" s="847" t="s">
        <v>1145</v>
      </c>
      <c r="L13" s="847">
        <v>3</v>
      </c>
      <c r="M13" s="847">
        <v>3</v>
      </c>
      <c r="N13" s="847">
        <v>3</v>
      </c>
      <c r="O13" s="847">
        <v>16</v>
      </c>
      <c r="P13" s="847">
        <v>16</v>
      </c>
      <c r="Q13" s="847">
        <v>16</v>
      </c>
      <c r="R13" s="847" t="s">
        <v>1837</v>
      </c>
      <c r="S13" s="848">
        <v>3</v>
      </c>
      <c r="T13" s="849">
        <v>3400</v>
      </c>
      <c r="U13" s="850">
        <f t="shared" ref="U13" si="10">S13*T13</f>
        <v>10200</v>
      </c>
      <c r="V13" s="848">
        <v>3</v>
      </c>
      <c r="W13" s="849">
        <v>3000</v>
      </c>
      <c r="X13" s="850">
        <f t="shared" ref="X13" si="11">V13*W13</f>
        <v>9000</v>
      </c>
      <c r="Y13" s="848">
        <v>3</v>
      </c>
      <c r="Z13" s="849">
        <v>2900</v>
      </c>
      <c r="AA13" s="850">
        <f t="shared" ref="AA13" si="12">Y13*Z13</f>
        <v>8700</v>
      </c>
      <c r="AB13" s="848">
        <v>16</v>
      </c>
      <c r="AC13" s="849">
        <v>190</v>
      </c>
      <c r="AD13" s="850">
        <f t="shared" ref="AD13" si="13">AB13*AC13</f>
        <v>3040</v>
      </c>
      <c r="AE13" s="848">
        <v>16</v>
      </c>
      <c r="AF13" s="849">
        <v>190</v>
      </c>
      <c r="AG13" s="850">
        <f t="shared" ref="AG13" si="14">AE13*AF13</f>
        <v>3040</v>
      </c>
      <c r="AH13" s="848">
        <v>16</v>
      </c>
      <c r="AI13" s="849">
        <v>190</v>
      </c>
      <c r="AJ13" s="850">
        <f t="shared" ref="AJ13" si="15">AH13*AI13</f>
        <v>3040</v>
      </c>
      <c r="AK13" s="848"/>
      <c r="AL13" s="850"/>
      <c r="AM13" s="850"/>
      <c r="AN13" s="848">
        <f t="shared" ref="AN13" si="16">S13+V13+Y13+AB13+AE13+AH13+AK13</f>
        <v>57</v>
      </c>
      <c r="AO13" s="851">
        <f t="shared" ref="AO13" si="17">U13+X13+AA13+AD13+AG13+AJ13+AM13</f>
        <v>37020</v>
      </c>
      <c r="AP13" s="852"/>
      <c r="AQ13" s="852"/>
      <c r="AR13" s="852"/>
      <c r="AS13" s="852"/>
      <c r="AT13" s="852"/>
      <c r="AU13" s="852"/>
      <c r="AV13" s="852"/>
      <c r="AW13" s="852"/>
      <c r="AX13" s="852"/>
      <c r="AY13" s="852"/>
      <c r="AZ13" s="852"/>
      <c r="BA13" s="852"/>
      <c r="BB13" s="852"/>
      <c r="BC13" s="852"/>
      <c r="BD13" s="852"/>
      <c r="BE13" s="852"/>
      <c r="BF13" s="852"/>
      <c r="BG13" s="852"/>
      <c r="BH13" s="852"/>
    </row>
    <row r="14" spans="1:60" s="855" customFormat="1" ht="45" customHeight="1" x14ac:dyDescent="0.25">
      <c r="A14" s="845"/>
      <c r="D14" s="1898"/>
      <c r="E14" s="856"/>
      <c r="F14" s="847" t="s">
        <v>1843</v>
      </c>
      <c r="G14" s="847" t="s">
        <v>1836</v>
      </c>
      <c r="H14" s="847" t="s">
        <v>1210</v>
      </c>
      <c r="I14" s="847" t="s">
        <v>43</v>
      </c>
      <c r="J14" s="847" t="s">
        <v>43</v>
      </c>
      <c r="K14" s="847" t="s">
        <v>1145</v>
      </c>
      <c r="L14" s="847">
        <v>3</v>
      </c>
      <c r="M14" s="847">
        <v>3</v>
      </c>
      <c r="N14" s="847">
        <v>3</v>
      </c>
      <c r="O14" s="847">
        <v>13</v>
      </c>
      <c r="P14" s="847">
        <v>13</v>
      </c>
      <c r="Q14" s="847">
        <v>13</v>
      </c>
      <c r="R14" s="847" t="s">
        <v>1837</v>
      </c>
      <c r="S14" s="848">
        <v>3</v>
      </c>
      <c r="T14" s="849">
        <v>3400</v>
      </c>
      <c r="U14" s="850">
        <f t="shared" ref="U14" si="18">S14*T14</f>
        <v>10200</v>
      </c>
      <c r="V14" s="848">
        <v>3</v>
      </c>
      <c r="W14" s="849">
        <v>3000</v>
      </c>
      <c r="X14" s="850">
        <f t="shared" ref="X14" si="19">V14*W14</f>
        <v>9000</v>
      </c>
      <c r="Y14" s="848">
        <v>3</v>
      </c>
      <c r="Z14" s="849">
        <v>2900</v>
      </c>
      <c r="AA14" s="850">
        <f t="shared" ref="AA14" si="20">Y14*Z14</f>
        <v>8700</v>
      </c>
      <c r="AB14" s="848">
        <v>13</v>
      </c>
      <c r="AC14" s="849">
        <v>190</v>
      </c>
      <c r="AD14" s="850">
        <f t="shared" ref="AD14" si="21">AB14*AC14</f>
        <v>2470</v>
      </c>
      <c r="AE14" s="848">
        <v>13</v>
      </c>
      <c r="AF14" s="849">
        <v>190</v>
      </c>
      <c r="AG14" s="850">
        <f t="shared" ref="AG14" si="22">AE14*AF14</f>
        <v>2470</v>
      </c>
      <c r="AH14" s="848">
        <v>13</v>
      </c>
      <c r="AI14" s="849">
        <v>190</v>
      </c>
      <c r="AJ14" s="850">
        <f t="shared" ref="AJ14" si="23">AH14*AI14</f>
        <v>2470</v>
      </c>
      <c r="AK14" s="848"/>
      <c r="AL14" s="850"/>
      <c r="AM14" s="850"/>
      <c r="AN14" s="848">
        <f t="shared" ref="AN14" si="24">S14+V14+Y14+AB14+AE14+AH14+AK14</f>
        <v>48</v>
      </c>
      <c r="AO14" s="851">
        <f t="shared" ref="AO14" si="25">U14+X14+AA14+AD14+AG14+AJ14+AM14</f>
        <v>35310</v>
      </c>
      <c r="AP14" s="852"/>
      <c r="AQ14" s="852"/>
      <c r="AR14" s="852"/>
      <c r="AS14" s="852"/>
      <c r="AT14" s="852"/>
      <c r="AU14" s="852"/>
      <c r="AV14" s="852"/>
      <c r="AW14" s="852"/>
      <c r="AX14" s="852"/>
      <c r="AY14" s="852"/>
      <c r="AZ14" s="852"/>
      <c r="BA14" s="852"/>
      <c r="BB14" s="852"/>
      <c r="BC14" s="852"/>
      <c r="BD14" s="852"/>
      <c r="BE14" s="852"/>
      <c r="BF14" s="852"/>
      <c r="BG14" s="852"/>
      <c r="BH14" s="852"/>
    </row>
    <row r="15" spans="1:60" s="855" customFormat="1" ht="45" customHeight="1" x14ac:dyDescent="0.25">
      <c r="A15" s="845"/>
      <c r="D15" s="1898"/>
      <c r="E15" s="856"/>
      <c r="F15" s="847" t="s">
        <v>2520</v>
      </c>
      <c r="G15" s="847" t="s">
        <v>1836</v>
      </c>
      <c r="H15" s="847" t="s">
        <v>1210</v>
      </c>
      <c r="I15" s="847" t="s">
        <v>43</v>
      </c>
      <c r="J15" s="847" t="s">
        <v>43</v>
      </c>
      <c r="K15" s="847" t="s">
        <v>1145</v>
      </c>
      <c r="L15" s="847">
        <v>3</v>
      </c>
      <c r="M15" s="847">
        <v>3</v>
      </c>
      <c r="N15" s="847">
        <v>3</v>
      </c>
      <c r="O15" s="847">
        <v>13</v>
      </c>
      <c r="P15" s="847">
        <v>13</v>
      </c>
      <c r="Q15" s="847">
        <v>13</v>
      </c>
      <c r="R15" s="847" t="s">
        <v>1837</v>
      </c>
      <c r="S15" s="848">
        <v>3</v>
      </c>
      <c r="T15" s="849">
        <v>3400</v>
      </c>
      <c r="U15" s="850">
        <f t="shared" ref="U15" si="26">S15*T15</f>
        <v>10200</v>
      </c>
      <c r="V15" s="848">
        <v>3</v>
      </c>
      <c r="W15" s="849">
        <v>3000</v>
      </c>
      <c r="X15" s="850">
        <f t="shared" ref="X15" si="27">V15*W15</f>
        <v>9000</v>
      </c>
      <c r="Y15" s="848">
        <v>3</v>
      </c>
      <c r="Z15" s="849">
        <v>2900</v>
      </c>
      <c r="AA15" s="850">
        <f t="shared" ref="AA15" si="28">Y15*Z15</f>
        <v>8700</v>
      </c>
      <c r="AB15" s="848"/>
      <c r="AC15" s="849"/>
      <c r="AD15" s="850"/>
      <c r="AE15" s="848"/>
      <c r="AF15" s="849"/>
      <c r="AG15" s="850"/>
      <c r="AH15" s="848"/>
      <c r="AI15" s="849"/>
      <c r="AJ15" s="850"/>
      <c r="AK15" s="848"/>
      <c r="AL15" s="850"/>
      <c r="AM15" s="850"/>
      <c r="AN15" s="848"/>
      <c r="AO15" s="851"/>
      <c r="AP15" s="852"/>
      <c r="AQ15" s="852"/>
      <c r="AR15" s="852"/>
      <c r="AS15" s="852"/>
      <c r="AT15" s="852"/>
      <c r="AU15" s="852"/>
      <c r="AV15" s="852"/>
      <c r="AW15" s="852"/>
      <c r="AX15" s="852"/>
      <c r="AY15" s="852"/>
      <c r="AZ15" s="852"/>
      <c r="BA15" s="852"/>
      <c r="BB15" s="852"/>
      <c r="BC15" s="852"/>
      <c r="BD15" s="852"/>
      <c r="BE15" s="852"/>
      <c r="BF15" s="852"/>
      <c r="BG15" s="852"/>
      <c r="BH15" s="852"/>
    </row>
    <row r="16" spans="1:60" s="855" customFormat="1" ht="45" customHeight="1" x14ac:dyDescent="0.25">
      <c r="A16" s="845"/>
      <c r="D16" s="1898"/>
      <c r="E16" s="856"/>
      <c r="F16" s="847"/>
      <c r="G16" s="847"/>
      <c r="H16" s="847"/>
      <c r="I16" s="847"/>
      <c r="J16" s="847"/>
      <c r="K16" s="859" t="s">
        <v>1935</v>
      </c>
      <c r="L16" s="847"/>
      <c r="M16" s="847"/>
      <c r="N16" s="847"/>
      <c r="O16" s="847"/>
      <c r="P16" s="847"/>
      <c r="Q16" s="847"/>
      <c r="R16" s="847"/>
      <c r="S16" s="848">
        <v>27</v>
      </c>
      <c r="T16" s="849"/>
      <c r="U16" s="850"/>
      <c r="V16" s="848">
        <v>27</v>
      </c>
      <c r="W16" s="849"/>
      <c r="X16" s="850"/>
      <c r="Y16" s="848">
        <v>27</v>
      </c>
      <c r="Z16" s="849"/>
      <c r="AA16" s="850"/>
      <c r="AB16" s="848">
        <f>SUM(AB7:AB14)</f>
        <v>151</v>
      </c>
      <c r="AC16" s="849"/>
      <c r="AD16" s="850"/>
      <c r="AE16" s="848">
        <f>SUM(AE7:AE14)</f>
        <v>151</v>
      </c>
      <c r="AF16" s="849"/>
      <c r="AG16" s="850"/>
      <c r="AH16" s="848">
        <f>SUM(AH7:AH14)</f>
        <v>151</v>
      </c>
      <c r="AI16" s="849"/>
      <c r="AJ16" s="850"/>
      <c r="AK16" s="848"/>
      <c r="AL16" s="850"/>
      <c r="AM16" s="850"/>
      <c r="AN16" s="848"/>
      <c r="AO16" s="851"/>
      <c r="AP16" s="852"/>
      <c r="AQ16" s="852"/>
      <c r="AR16" s="852"/>
      <c r="AS16" s="852"/>
      <c r="AT16" s="852"/>
      <c r="AU16" s="852"/>
      <c r="AV16" s="852"/>
      <c r="AW16" s="852"/>
      <c r="AX16" s="852"/>
      <c r="AY16" s="852"/>
      <c r="AZ16" s="852"/>
      <c r="BA16" s="852"/>
      <c r="BB16" s="852"/>
      <c r="BC16" s="852"/>
      <c r="BD16" s="852"/>
      <c r="BE16" s="852"/>
      <c r="BF16" s="852"/>
      <c r="BG16" s="852"/>
      <c r="BH16" s="852"/>
    </row>
    <row r="17" spans="1:60" s="834" customFormat="1" ht="68.25" customHeight="1" x14ac:dyDescent="0.25">
      <c r="A17" s="833"/>
      <c r="D17" s="1898"/>
      <c r="E17" s="835"/>
      <c r="F17" s="832" t="s">
        <v>1835</v>
      </c>
      <c r="G17" s="832" t="s">
        <v>2519</v>
      </c>
      <c r="H17" s="832" t="s">
        <v>1210</v>
      </c>
      <c r="I17" s="832" t="s">
        <v>43</v>
      </c>
      <c r="J17" s="832" t="s">
        <v>43</v>
      </c>
      <c r="K17" s="832" t="s">
        <v>1844</v>
      </c>
      <c r="L17" s="832">
        <v>2</v>
      </c>
      <c r="M17" s="832">
        <v>2</v>
      </c>
      <c r="N17" s="832">
        <v>2</v>
      </c>
      <c r="O17" s="832">
        <v>7</v>
      </c>
      <c r="P17" s="832">
        <v>7</v>
      </c>
      <c r="Q17" s="832">
        <v>7</v>
      </c>
      <c r="R17" s="832" t="s">
        <v>1837</v>
      </c>
      <c r="S17" s="836">
        <v>2</v>
      </c>
      <c r="T17" s="837">
        <v>3400</v>
      </c>
      <c r="U17" s="838">
        <f t="shared" ref="U17:U18" si="29">S17*T17</f>
        <v>6800</v>
      </c>
      <c r="V17" s="836">
        <v>2</v>
      </c>
      <c r="W17" s="837">
        <v>3000</v>
      </c>
      <c r="X17" s="838">
        <f t="shared" ref="X17:X18" si="30">V17*W17</f>
        <v>6000</v>
      </c>
      <c r="Y17" s="836">
        <v>2</v>
      </c>
      <c r="Z17" s="837">
        <v>2900</v>
      </c>
      <c r="AA17" s="838">
        <f t="shared" ref="AA17:AA18" si="31">Y17*Z17</f>
        <v>5800</v>
      </c>
      <c r="AB17" s="836">
        <v>7</v>
      </c>
      <c r="AC17" s="837">
        <v>190</v>
      </c>
      <c r="AD17" s="838">
        <f t="shared" ref="AD17:AD18" si="32">AB17*AC17</f>
        <v>1330</v>
      </c>
      <c r="AE17" s="836">
        <v>7</v>
      </c>
      <c r="AF17" s="837">
        <v>190</v>
      </c>
      <c r="AG17" s="838">
        <f t="shared" ref="AG17:AG18" si="33">AE17*AF17</f>
        <v>1330</v>
      </c>
      <c r="AH17" s="836">
        <v>7</v>
      </c>
      <c r="AI17" s="837">
        <v>190</v>
      </c>
      <c r="AJ17" s="838">
        <f t="shared" ref="AJ17:AJ18" si="34">AH17*AI17</f>
        <v>1330</v>
      </c>
      <c r="AK17" s="836"/>
      <c r="AL17" s="838"/>
      <c r="AM17" s="838"/>
      <c r="AN17" s="836">
        <f t="shared" ref="AN17:AN18" si="35">S17+V17+Y17+AB17+AE17+AH17+AK17</f>
        <v>27</v>
      </c>
      <c r="AO17" s="839">
        <f t="shared" ref="AO17:AO18" si="36">U17+X17+AA17+AD17+AG17+AJ17+AM17</f>
        <v>22590</v>
      </c>
      <c r="AP17" s="840"/>
      <c r="AQ17" s="840"/>
      <c r="AR17" s="840"/>
      <c r="AS17" s="840"/>
      <c r="AT17" s="840"/>
      <c r="AU17" s="840"/>
      <c r="AV17" s="840"/>
      <c r="AW17" s="840"/>
      <c r="AX17" s="840"/>
      <c r="AY17" s="840"/>
      <c r="AZ17" s="840"/>
      <c r="BA17" s="840"/>
      <c r="BB17" s="840"/>
      <c r="BC17" s="840"/>
      <c r="BD17" s="840"/>
      <c r="BE17" s="840"/>
      <c r="BF17" s="840"/>
      <c r="BG17" s="840"/>
      <c r="BH17" s="840"/>
    </row>
    <row r="18" spans="1:60" s="834" customFormat="1" ht="74.25" customHeight="1" x14ac:dyDescent="0.25">
      <c r="A18" s="833"/>
      <c r="D18" s="1898"/>
      <c r="E18" s="835"/>
      <c r="F18" s="841" t="s">
        <v>1208</v>
      </c>
      <c r="G18" s="832" t="s">
        <v>2519</v>
      </c>
      <c r="H18" s="832" t="s">
        <v>1210</v>
      </c>
      <c r="I18" s="832" t="s">
        <v>43</v>
      </c>
      <c r="J18" s="832" t="s">
        <v>43</v>
      </c>
      <c r="K18" s="832" t="s">
        <v>1844</v>
      </c>
      <c r="L18" s="832">
        <v>2</v>
      </c>
      <c r="M18" s="832">
        <v>2</v>
      </c>
      <c r="N18" s="832">
        <v>2</v>
      </c>
      <c r="O18" s="832">
        <v>9</v>
      </c>
      <c r="P18" s="832">
        <v>9</v>
      </c>
      <c r="Q18" s="832">
        <v>9</v>
      </c>
      <c r="R18" s="832" t="s">
        <v>1837</v>
      </c>
      <c r="S18" s="836">
        <v>2</v>
      </c>
      <c r="T18" s="837">
        <v>3400</v>
      </c>
      <c r="U18" s="838">
        <f t="shared" si="29"/>
        <v>6800</v>
      </c>
      <c r="V18" s="836">
        <v>2</v>
      </c>
      <c r="W18" s="837">
        <v>3000</v>
      </c>
      <c r="X18" s="838">
        <f t="shared" si="30"/>
        <v>6000</v>
      </c>
      <c r="Y18" s="836">
        <v>2</v>
      </c>
      <c r="Z18" s="837">
        <v>2900</v>
      </c>
      <c r="AA18" s="838">
        <f t="shared" si="31"/>
        <v>5800</v>
      </c>
      <c r="AB18" s="836">
        <v>9</v>
      </c>
      <c r="AC18" s="837">
        <v>190</v>
      </c>
      <c r="AD18" s="838">
        <f t="shared" si="32"/>
        <v>1710</v>
      </c>
      <c r="AE18" s="836">
        <v>9</v>
      </c>
      <c r="AF18" s="837">
        <v>190</v>
      </c>
      <c r="AG18" s="838">
        <f t="shared" si="33"/>
        <v>1710</v>
      </c>
      <c r="AH18" s="836">
        <v>9</v>
      </c>
      <c r="AI18" s="837">
        <v>190</v>
      </c>
      <c r="AJ18" s="838">
        <f t="shared" si="34"/>
        <v>1710</v>
      </c>
      <c r="AK18" s="836"/>
      <c r="AL18" s="838"/>
      <c r="AM18" s="838"/>
      <c r="AN18" s="836">
        <f t="shared" si="35"/>
        <v>33</v>
      </c>
      <c r="AO18" s="839">
        <f t="shared" si="36"/>
        <v>23730</v>
      </c>
      <c r="AP18" s="840"/>
      <c r="AQ18" s="840"/>
      <c r="AR18" s="840"/>
      <c r="AS18" s="840"/>
      <c r="AT18" s="840"/>
      <c r="AU18" s="840"/>
      <c r="AV18" s="840"/>
      <c r="AW18" s="840"/>
      <c r="AX18" s="840"/>
      <c r="AY18" s="840"/>
      <c r="AZ18" s="840"/>
      <c r="BA18" s="840"/>
      <c r="BB18" s="840"/>
      <c r="BC18" s="840"/>
      <c r="BD18" s="840"/>
      <c r="BE18" s="840"/>
      <c r="BF18" s="840"/>
      <c r="BG18" s="840"/>
      <c r="BH18" s="840"/>
    </row>
    <row r="19" spans="1:60" s="834" customFormat="1" ht="50.25" customHeight="1" x14ac:dyDescent="0.25">
      <c r="A19" s="833"/>
      <c r="D19" s="1898"/>
      <c r="E19" s="835"/>
      <c r="F19" s="841" t="s">
        <v>1845</v>
      </c>
      <c r="G19" s="832" t="s">
        <v>2519</v>
      </c>
      <c r="H19" s="832" t="s">
        <v>1210</v>
      </c>
      <c r="I19" s="832" t="s">
        <v>43</v>
      </c>
      <c r="J19" s="832" t="s">
        <v>43</v>
      </c>
      <c r="K19" s="832" t="s">
        <v>1844</v>
      </c>
      <c r="L19" s="832">
        <v>2</v>
      </c>
      <c r="M19" s="832">
        <v>2</v>
      </c>
      <c r="N19" s="832">
        <v>2</v>
      </c>
      <c r="O19" s="832">
        <v>9</v>
      </c>
      <c r="P19" s="832">
        <v>9</v>
      </c>
      <c r="Q19" s="832">
        <v>9</v>
      </c>
      <c r="R19" s="832" t="s">
        <v>1837</v>
      </c>
      <c r="S19" s="836">
        <v>2</v>
      </c>
      <c r="T19" s="837">
        <v>3400</v>
      </c>
      <c r="U19" s="838">
        <f t="shared" ref="U19:U20" si="37">S19*T19</f>
        <v>6800</v>
      </c>
      <c r="V19" s="836">
        <v>2</v>
      </c>
      <c r="W19" s="837">
        <v>3000</v>
      </c>
      <c r="X19" s="838">
        <f t="shared" ref="X19:X20" si="38">V19*W19</f>
        <v>6000</v>
      </c>
      <c r="Y19" s="836">
        <v>2</v>
      </c>
      <c r="Z19" s="837">
        <v>2900</v>
      </c>
      <c r="AA19" s="838">
        <f t="shared" ref="AA19:AA20" si="39">Y19*Z19</f>
        <v>5800</v>
      </c>
      <c r="AB19" s="836">
        <v>9</v>
      </c>
      <c r="AC19" s="837">
        <v>190</v>
      </c>
      <c r="AD19" s="838">
        <f t="shared" ref="AD19:AD20" si="40">AB19*AC19</f>
        <v>1710</v>
      </c>
      <c r="AE19" s="836">
        <v>9</v>
      </c>
      <c r="AF19" s="837">
        <v>190</v>
      </c>
      <c r="AG19" s="838">
        <f t="shared" ref="AG19:AG20" si="41">AE19*AF19</f>
        <v>1710</v>
      </c>
      <c r="AH19" s="836">
        <v>9</v>
      </c>
      <c r="AI19" s="837">
        <v>190</v>
      </c>
      <c r="AJ19" s="838">
        <f t="shared" ref="AJ19:AJ20" si="42">AH19*AI19</f>
        <v>1710</v>
      </c>
      <c r="AK19" s="836"/>
      <c r="AL19" s="838"/>
      <c r="AM19" s="838"/>
      <c r="AN19" s="836">
        <f t="shared" ref="AN19:AN20" si="43">S19+V19+Y19+AB19+AE19+AH19+AK19</f>
        <v>33</v>
      </c>
      <c r="AO19" s="839">
        <f t="shared" ref="AO19:AO20" si="44">U19+X19+AA19+AD19+AG19+AJ19+AM19</f>
        <v>23730</v>
      </c>
    </row>
    <row r="20" spans="1:60" s="834" customFormat="1" ht="49.5" customHeight="1" x14ac:dyDescent="0.25">
      <c r="A20" s="833"/>
      <c r="D20" s="1898"/>
      <c r="E20" s="835"/>
      <c r="F20" s="841" t="s">
        <v>1846</v>
      </c>
      <c r="G20" s="832" t="s">
        <v>2519</v>
      </c>
      <c r="H20" s="832" t="s">
        <v>1210</v>
      </c>
      <c r="I20" s="832" t="s">
        <v>43</v>
      </c>
      <c r="J20" s="832" t="s">
        <v>43</v>
      </c>
      <c r="K20" s="832" t="s">
        <v>1844</v>
      </c>
      <c r="L20" s="832">
        <v>2</v>
      </c>
      <c r="M20" s="832">
        <v>2</v>
      </c>
      <c r="N20" s="832">
        <v>2</v>
      </c>
      <c r="O20" s="832">
        <v>9</v>
      </c>
      <c r="P20" s="832">
        <v>9</v>
      </c>
      <c r="Q20" s="832">
        <v>9</v>
      </c>
      <c r="R20" s="832" t="s">
        <v>1837</v>
      </c>
      <c r="S20" s="836">
        <v>2</v>
      </c>
      <c r="T20" s="837">
        <v>3400</v>
      </c>
      <c r="U20" s="838">
        <f t="shared" si="37"/>
        <v>6800</v>
      </c>
      <c r="V20" s="836">
        <v>2</v>
      </c>
      <c r="W20" s="837">
        <v>3000</v>
      </c>
      <c r="X20" s="838">
        <f t="shared" si="38"/>
        <v>6000</v>
      </c>
      <c r="Y20" s="836">
        <v>2</v>
      </c>
      <c r="Z20" s="837">
        <v>2900</v>
      </c>
      <c r="AA20" s="838">
        <f t="shared" si="39"/>
        <v>5800</v>
      </c>
      <c r="AB20" s="836">
        <v>9</v>
      </c>
      <c r="AC20" s="837">
        <v>190</v>
      </c>
      <c r="AD20" s="838">
        <f t="shared" si="40"/>
        <v>1710</v>
      </c>
      <c r="AE20" s="836">
        <v>9</v>
      </c>
      <c r="AF20" s="837">
        <v>190</v>
      </c>
      <c r="AG20" s="838">
        <f t="shared" si="41"/>
        <v>1710</v>
      </c>
      <c r="AH20" s="836">
        <v>9</v>
      </c>
      <c r="AI20" s="837">
        <v>190</v>
      </c>
      <c r="AJ20" s="838">
        <f t="shared" si="42"/>
        <v>1710</v>
      </c>
      <c r="AK20" s="836"/>
      <c r="AL20" s="838"/>
      <c r="AM20" s="838"/>
      <c r="AN20" s="836">
        <f t="shared" si="43"/>
        <v>33</v>
      </c>
      <c r="AO20" s="839">
        <f t="shared" si="44"/>
        <v>23730</v>
      </c>
    </row>
    <row r="21" spans="1:60" s="834" customFormat="1" ht="59.25" customHeight="1" x14ac:dyDescent="0.25">
      <c r="A21" s="833"/>
      <c r="D21" s="1898"/>
      <c r="E21" s="835"/>
      <c r="F21" s="841" t="s">
        <v>1847</v>
      </c>
      <c r="G21" s="832" t="s">
        <v>2519</v>
      </c>
      <c r="H21" s="832" t="s">
        <v>1210</v>
      </c>
      <c r="I21" s="832" t="s">
        <v>43</v>
      </c>
      <c r="J21" s="832" t="s">
        <v>43</v>
      </c>
      <c r="K21" s="832" t="s">
        <v>1844</v>
      </c>
      <c r="L21" s="832">
        <v>2</v>
      </c>
      <c r="M21" s="832">
        <v>2</v>
      </c>
      <c r="N21" s="832">
        <v>2</v>
      </c>
      <c r="O21" s="832">
        <v>10</v>
      </c>
      <c r="P21" s="832">
        <v>10</v>
      </c>
      <c r="Q21" s="832">
        <v>10</v>
      </c>
      <c r="R21" s="832" t="s">
        <v>1837</v>
      </c>
      <c r="S21" s="836">
        <v>2</v>
      </c>
      <c r="T21" s="837">
        <v>3400</v>
      </c>
      <c r="U21" s="838">
        <f t="shared" ref="U21" si="45">S21*T21</f>
        <v>6800</v>
      </c>
      <c r="V21" s="836">
        <v>2</v>
      </c>
      <c r="W21" s="837">
        <v>3000</v>
      </c>
      <c r="X21" s="838">
        <f t="shared" ref="X21" si="46">V21*W21</f>
        <v>6000</v>
      </c>
      <c r="Y21" s="836">
        <v>2</v>
      </c>
      <c r="Z21" s="837">
        <v>2900</v>
      </c>
      <c r="AA21" s="838">
        <f t="shared" ref="AA21" si="47">Y21*Z21</f>
        <v>5800</v>
      </c>
      <c r="AB21" s="836">
        <v>10</v>
      </c>
      <c r="AC21" s="837">
        <v>190</v>
      </c>
      <c r="AD21" s="838">
        <f t="shared" ref="AD21" si="48">AB21*AC21</f>
        <v>1900</v>
      </c>
      <c r="AE21" s="836">
        <v>10</v>
      </c>
      <c r="AF21" s="837">
        <v>190</v>
      </c>
      <c r="AG21" s="838">
        <f t="shared" ref="AG21" si="49">AE21*AF21</f>
        <v>1900</v>
      </c>
      <c r="AH21" s="836">
        <v>10</v>
      </c>
      <c r="AI21" s="837">
        <v>190</v>
      </c>
      <c r="AJ21" s="838">
        <f t="shared" ref="AJ21" si="50">AH21*AI21</f>
        <v>1900</v>
      </c>
      <c r="AK21" s="836"/>
      <c r="AL21" s="838"/>
      <c r="AM21" s="838"/>
      <c r="AN21" s="836">
        <f t="shared" ref="AN21" si="51">S21+V21+Y21+AB21+AE21+AH21+AK21</f>
        <v>36</v>
      </c>
      <c r="AO21" s="839">
        <f t="shared" ref="AO21" si="52">U21+X21+AA21+AD21+AG21+AJ21+AM21</f>
        <v>24300</v>
      </c>
    </row>
    <row r="22" spans="1:60" s="834" customFormat="1" ht="59.25" customHeight="1" x14ac:dyDescent="0.25">
      <c r="A22" s="833"/>
      <c r="D22" s="1898"/>
      <c r="E22" s="835"/>
      <c r="F22" s="841" t="s">
        <v>1839</v>
      </c>
      <c r="G22" s="832" t="s">
        <v>2519</v>
      </c>
      <c r="H22" s="832" t="s">
        <v>1210</v>
      </c>
      <c r="I22" s="832" t="s">
        <v>43</v>
      </c>
      <c r="J22" s="832" t="s">
        <v>43</v>
      </c>
      <c r="K22" s="832" t="s">
        <v>1844</v>
      </c>
      <c r="L22" s="832">
        <v>2</v>
      </c>
      <c r="M22" s="832">
        <v>2</v>
      </c>
      <c r="N22" s="832">
        <v>2</v>
      </c>
      <c r="O22" s="832">
        <v>20</v>
      </c>
      <c r="P22" s="832">
        <v>20</v>
      </c>
      <c r="Q22" s="832">
        <v>20</v>
      </c>
      <c r="R22" s="832" t="s">
        <v>1837</v>
      </c>
      <c r="S22" s="836">
        <v>2</v>
      </c>
      <c r="T22" s="837">
        <v>3400</v>
      </c>
      <c r="U22" s="838">
        <f t="shared" ref="U22" si="53">S22*T22</f>
        <v>6800</v>
      </c>
      <c r="V22" s="836">
        <v>2</v>
      </c>
      <c r="W22" s="837">
        <v>3000</v>
      </c>
      <c r="X22" s="838">
        <f t="shared" ref="X22" si="54">V22*W22</f>
        <v>6000</v>
      </c>
      <c r="Y22" s="836">
        <v>2</v>
      </c>
      <c r="Z22" s="837">
        <v>2900</v>
      </c>
      <c r="AA22" s="838">
        <f t="shared" ref="AA22" si="55">Y22*Z22</f>
        <v>5800</v>
      </c>
      <c r="AB22" s="836">
        <v>20</v>
      </c>
      <c r="AC22" s="837">
        <v>190</v>
      </c>
      <c r="AD22" s="838">
        <f t="shared" ref="AD22" si="56">AB22*AC22</f>
        <v>3800</v>
      </c>
      <c r="AE22" s="836">
        <v>20</v>
      </c>
      <c r="AF22" s="837">
        <v>190</v>
      </c>
      <c r="AG22" s="838">
        <f t="shared" ref="AG22" si="57">AE22*AF22</f>
        <v>3800</v>
      </c>
      <c r="AH22" s="836">
        <v>20</v>
      </c>
      <c r="AI22" s="837">
        <v>190</v>
      </c>
      <c r="AJ22" s="838">
        <f t="shared" ref="AJ22" si="58">AH22*AI22</f>
        <v>3800</v>
      </c>
      <c r="AK22" s="836"/>
      <c r="AL22" s="838"/>
      <c r="AM22" s="838"/>
      <c r="AN22" s="836">
        <f t="shared" ref="AN22" si="59">S22+V22+Y22+AB22+AE22+AH22+AK22</f>
        <v>66</v>
      </c>
      <c r="AO22" s="839">
        <f t="shared" ref="AO22" si="60">U22+X22+AA22+AD22+AG22+AJ22+AM22</f>
        <v>30000</v>
      </c>
    </row>
    <row r="23" spans="1:60" s="834" customFormat="1" ht="66" customHeight="1" x14ac:dyDescent="0.25">
      <c r="A23" s="833"/>
      <c r="D23" s="1898"/>
      <c r="E23" s="835"/>
      <c r="F23" s="841" t="s">
        <v>1848</v>
      </c>
      <c r="G23" s="832" t="s">
        <v>2519</v>
      </c>
      <c r="H23" s="832" t="s">
        <v>1210</v>
      </c>
      <c r="I23" s="832" t="s">
        <v>43</v>
      </c>
      <c r="J23" s="832" t="s">
        <v>43</v>
      </c>
      <c r="K23" s="832" t="s">
        <v>1844</v>
      </c>
      <c r="L23" s="832">
        <v>2</v>
      </c>
      <c r="M23" s="832">
        <v>2</v>
      </c>
      <c r="N23" s="832">
        <v>2</v>
      </c>
      <c r="O23" s="832">
        <v>4</v>
      </c>
      <c r="P23" s="832">
        <v>4</v>
      </c>
      <c r="Q23" s="832">
        <v>4</v>
      </c>
      <c r="R23" s="832" t="s">
        <v>1837</v>
      </c>
      <c r="S23" s="836">
        <v>2</v>
      </c>
      <c r="T23" s="837">
        <v>3400</v>
      </c>
      <c r="U23" s="838">
        <f t="shared" ref="U23" si="61">S23*T23</f>
        <v>6800</v>
      </c>
      <c r="V23" s="836">
        <v>2</v>
      </c>
      <c r="W23" s="837">
        <v>3000</v>
      </c>
      <c r="X23" s="838">
        <f t="shared" ref="X23" si="62">V23*W23</f>
        <v>6000</v>
      </c>
      <c r="Y23" s="836">
        <v>2</v>
      </c>
      <c r="Z23" s="837">
        <v>2900</v>
      </c>
      <c r="AA23" s="838">
        <f t="shared" ref="AA23" si="63">Y23*Z23</f>
        <v>5800</v>
      </c>
      <c r="AB23" s="836">
        <v>4</v>
      </c>
      <c r="AC23" s="837">
        <v>190</v>
      </c>
      <c r="AD23" s="838">
        <f t="shared" ref="AD23" si="64">AB23*AC23</f>
        <v>760</v>
      </c>
      <c r="AE23" s="836">
        <v>4</v>
      </c>
      <c r="AF23" s="837">
        <v>190</v>
      </c>
      <c r="AG23" s="838">
        <f t="shared" ref="AG23" si="65">AE23*AF23</f>
        <v>760</v>
      </c>
      <c r="AH23" s="836">
        <v>4</v>
      </c>
      <c r="AI23" s="837">
        <v>190</v>
      </c>
      <c r="AJ23" s="838">
        <f t="shared" ref="AJ23" si="66">AH23*AI23</f>
        <v>760</v>
      </c>
      <c r="AK23" s="836"/>
      <c r="AL23" s="838"/>
      <c r="AM23" s="838"/>
      <c r="AN23" s="836">
        <f t="shared" ref="AN23" si="67">S23+V23+Y23+AB23+AE23+AH23+AK23</f>
        <v>18</v>
      </c>
      <c r="AO23" s="839">
        <f t="shared" ref="AO23" si="68">U23+X23+AA23+AD23+AG23+AJ23+AM23</f>
        <v>20880</v>
      </c>
    </row>
    <row r="24" spans="1:60" s="834" customFormat="1" ht="72" customHeight="1" x14ac:dyDescent="0.25">
      <c r="A24" s="833"/>
      <c r="D24" s="1898"/>
      <c r="E24" s="835"/>
      <c r="F24" s="841" t="s">
        <v>1691</v>
      </c>
      <c r="G24" s="832" t="s">
        <v>2519</v>
      </c>
      <c r="H24" s="832" t="s">
        <v>1210</v>
      </c>
      <c r="I24" s="832" t="s">
        <v>43</v>
      </c>
      <c r="J24" s="832" t="s">
        <v>43</v>
      </c>
      <c r="K24" s="832" t="s">
        <v>1844</v>
      </c>
      <c r="L24" s="832">
        <v>2</v>
      </c>
      <c r="M24" s="832">
        <v>2</v>
      </c>
      <c r="N24" s="832">
        <v>2</v>
      </c>
      <c r="O24" s="832">
        <v>4</v>
      </c>
      <c r="P24" s="832">
        <v>4</v>
      </c>
      <c r="Q24" s="832">
        <v>4</v>
      </c>
      <c r="R24" s="832" t="s">
        <v>1837</v>
      </c>
      <c r="S24" s="836">
        <v>2</v>
      </c>
      <c r="T24" s="837">
        <v>3400</v>
      </c>
      <c r="U24" s="838">
        <f t="shared" ref="U24" si="69">S24*T24</f>
        <v>6800</v>
      </c>
      <c r="V24" s="836">
        <v>2</v>
      </c>
      <c r="W24" s="837">
        <v>3000</v>
      </c>
      <c r="X24" s="838">
        <f t="shared" ref="X24" si="70">V24*W24</f>
        <v>6000</v>
      </c>
      <c r="Y24" s="836">
        <v>2</v>
      </c>
      <c r="Z24" s="837">
        <v>2900</v>
      </c>
      <c r="AA24" s="838">
        <f t="shared" ref="AA24" si="71">Y24*Z24</f>
        <v>5800</v>
      </c>
      <c r="AB24" s="836">
        <v>4</v>
      </c>
      <c r="AC24" s="837">
        <v>190</v>
      </c>
      <c r="AD24" s="838">
        <f t="shared" ref="AD24" si="72">AB24*AC24</f>
        <v>760</v>
      </c>
      <c r="AE24" s="836">
        <v>4</v>
      </c>
      <c r="AF24" s="837">
        <v>190</v>
      </c>
      <c r="AG24" s="838">
        <f t="shared" ref="AG24" si="73">AE24*AF24</f>
        <v>760</v>
      </c>
      <c r="AH24" s="836">
        <v>4</v>
      </c>
      <c r="AI24" s="837">
        <v>190</v>
      </c>
      <c r="AJ24" s="838">
        <f t="shared" ref="AJ24" si="74">AH24*AI24</f>
        <v>760</v>
      </c>
      <c r="AK24" s="836"/>
      <c r="AL24" s="838"/>
      <c r="AM24" s="838"/>
      <c r="AN24" s="836">
        <f t="shared" ref="AN24" si="75">S24+V24+Y24+AB24+AE24+AH24+AK24</f>
        <v>18</v>
      </c>
      <c r="AO24" s="839">
        <f t="shared" ref="AO24" si="76">U24+X24+AA24+AD24+AG24+AJ24+AM24</f>
        <v>20880</v>
      </c>
    </row>
    <row r="25" spans="1:60" s="834" customFormat="1" ht="70.5" customHeight="1" x14ac:dyDescent="0.25">
      <c r="A25" s="833"/>
      <c r="D25" s="1898"/>
      <c r="E25" s="835"/>
      <c r="F25" s="841" t="s">
        <v>1849</v>
      </c>
      <c r="G25" s="832" t="s">
        <v>2519</v>
      </c>
      <c r="H25" s="832" t="s">
        <v>1210</v>
      </c>
      <c r="I25" s="832" t="s">
        <v>43</v>
      </c>
      <c r="J25" s="832" t="s">
        <v>43</v>
      </c>
      <c r="K25" s="832" t="s">
        <v>1844</v>
      </c>
      <c r="L25" s="832">
        <v>2</v>
      </c>
      <c r="M25" s="832">
        <v>2</v>
      </c>
      <c r="N25" s="832">
        <v>2</v>
      </c>
      <c r="O25" s="832">
        <v>5</v>
      </c>
      <c r="P25" s="832">
        <v>5</v>
      </c>
      <c r="Q25" s="832">
        <v>5</v>
      </c>
      <c r="R25" s="832" t="s">
        <v>1837</v>
      </c>
      <c r="S25" s="836">
        <v>2</v>
      </c>
      <c r="T25" s="837">
        <v>3400</v>
      </c>
      <c r="U25" s="838">
        <f t="shared" ref="U25" si="77">S25*T25</f>
        <v>6800</v>
      </c>
      <c r="V25" s="836">
        <v>2</v>
      </c>
      <c r="W25" s="837">
        <v>3000</v>
      </c>
      <c r="X25" s="838">
        <f t="shared" ref="X25" si="78">V25*W25</f>
        <v>6000</v>
      </c>
      <c r="Y25" s="836">
        <v>2</v>
      </c>
      <c r="Z25" s="837">
        <v>2900</v>
      </c>
      <c r="AA25" s="838">
        <f t="shared" ref="AA25" si="79">Y25*Z25</f>
        <v>5800</v>
      </c>
      <c r="AB25" s="836">
        <v>5</v>
      </c>
      <c r="AC25" s="837">
        <v>190</v>
      </c>
      <c r="AD25" s="838">
        <f t="shared" ref="AD25" si="80">AB25*AC25</f>
        <v>950</v>
      </c>
      <c r="AE25" s="836">
        <v>5</v>
      </c>
      <c r="AF25" s="837">
        <v>190</v>
      </c>
      <c r="AG25" s="838">
        <f t="shared" ref="AG25" si="81">AE25*AF25</f>
        <v>950</v>
      </c>
      <c r="AH25" s="836">
        <v>5</v>
      </c>
      <c r="AI25" s="837">
        <v>190</v>
      </c>
      <c r="AJ25" s="838">
        <f t="shared" ref="AJ25" si="82">AH25*AI25</f>
        <v>950</v>
      </c>
      <c r="AK25" s="836"/>
      <c r="AL25" s="838"/>
      <c r="AM25" s="838"/>
      <c r="AN25" s="836">
        <f t="shared" ref="AN25" si="83">S25+V25+Y25+AB25+AE25+AH25+AK25</f>
        <v>21</v>
      </c>
      <c r="AO25" s="839">
        <f t="shared" ref="AO25" si="84">U25+X25+AA25+AD25+AG25+AJ25+AM25</f>
        <v>21450</v>
      </c>
    </row>
    <row r="26" spans="1:60" s="834" customFormat="1" ht="60" customHeight="1" x14ac:dyDescent="0.25">
      <c r="A26" s="833"/>
      <c r="D26" s="1898"/>
      <c r="E26" s="835"/>
      <c r="F26" s="841" t="s">
        <v>1850</v>
      </c>
      <c r="G26" s="832" t="s">
        <v>2519</v>
      </c>
      <c r="H26" s="832" t="s">
        <v>1210</v>
      </c>
      <c r="I26" s="832" t="s">
        <v>43</v>
      </c>
      <c r="J26" s="832" t="s">
        <v>43</v>
      </c>
      <c r="K26" s="832" t="s">
        <v>1844</v>
      </c>
      <c r="L26" s="832">
        <v>2</v>
      </c>
      <c r="M26" s="832">
        <v>2</v>
      </c>
      <c r="N26" s="832">
        <v>2</v>
      </c>
      <c r="O26" s="832">
        <v>10</v>
      </c>
      <c r="P26" s="832">
        <v>10</v>
      </c>
      <c r="Q26" s="832">
        <v>10</v>
      </c>
      <c r="R26" s="832" t="s">
        <v>1837</v>
      </c>
      <c r="S26" s="836">
        <v>2</v>
      </c>
      <c r="T26" s="837">
        <v>3400</v>
      </c>
      <c r="U26" s="838">
        <f t="shared" ref="U26" si="85">S26*T26</f>
        <v>6800</v>
      </c>
      <c r="V26" s="836">
        <v>2</v>
      </c>
      <c r="W26" s="837">
        <v>3000</v>
      </c>
      <c r="X26" s="838">
        <f t="shared" ref="X26" si="86">V26*W26</f>
        <v>6000</v>
      </c>
      <c r="Y26" s="836">
        <v>2</v>
      </c>
      <c r="Z26" s="837">
        <v>2900</v>
      </c>
      <c r="AA26" s="838">
        <f t="shared" ref="AA26" si="87">Y26*Z26</f>
        <v>5800</v>
      </c>
      <c r="AB26" s="836">
        <v>10</v>
      </c>
      <c r="AC26" s="837">
        <v>190</v>
      </c>
      <c r="AD26" s="838">
        <f t="shared" ref="AD26" si="88">AB26*AC26</f>
        <v>1900</v>
      </c>
      <c r="AE26" s="836">
        <v>10</v>
      </c>
      <c r="AF26" s="837">
        <v>190</v>
      </c>
      <c r="AG26" s="838">
        <f t="shared" ref="AG26" si="89">AE26*AF26</f>
        <v>1900</v>
      </c>
      <c r="AH26" s="836">
        <v>10</v>
      </c>
      <c r="AI26" s="837">
        <v>190</v>
      </c>
      <c r="AJ26" s="838">
        <f t="shared" ref="AJ26" si="90">AH26*AI26</f>
        <v>1900</v>
      </c>
      <c r="AK26" s="836"/>
      <c r="AL26" s="838"/>
      <c r="AM26" s="838"/>
      <c r="AN26" s="836">
        <f t="shared" ref="AN26" si="91">S26+V26+Y26+AB26+AE26+AH26+AK26</f>
        <v>36</v>
      </c>
      <c r="AO26" s="839">
        <f t="shared" ref="AO26" si="92">U26+X26+AA26+AD26+AG26+AJ26+AM26</f>
        <v>24300</v>
      </c>
    </row>
    <row r="27" spans="1:60" s="834" customFormat="1" ht="61.5" customHeight="1" x14ac:dyDescent="0.25">
      <c r="A27" s="833"/>
      <c r="D27" s="1898"/>
      <c r="E27" s="835"/>
      <c r="F27" s="842" t="s">
        <v>1211</v>
      </c>
      <c r="G27" s="832" t="s">
        <v>2519</v>
      </c>
      <c r="H27" s="832" t="s">
        <v>1210</v>
      </c>
      <c r="I27" s="832" t="s">
        <v>43</v>
      </c>
      <c r="J27" s="832" t="s">
        <v>43</v>
      </c>
      <c r="K27" s="832" t="s">
        <v>1844</v>
      </c>
      <c r="L27" s="832">
        <v>2</v>
      </c>
      <c r="M27" s="832">
        <v>2</v>
      </c>
      <c r="N27" s="832">
        <v>2</v>
      </c>
      <c r="O27" s="832">
        <v>5</v>
      </c>
      <c r="P27" s="832">
        <v>5</v>
      </c>
      <c r="Q27" s="832">
        <v>5</v>
      </c>
      <c r="R27" s="832" t="s">
        <v>1837</v>
      </c>
      <c r="S27" s="836">
        <v>2</v>
      </c>
      <c r="T27" s="837">
        <v>3400</v>
      </c>
      <c r="U27" s="838">
        <f t="shared" ref="U27" si="93">S27*T27</f>
        <v>6800</v>
      </c>
      <c r="V27" s="836">
        <v>2</v>
      </c>
      <c r="W27" s="837">
        <v>3000</v>
      </c>
      <c r="X27" s="838">
        <f t="shared" ref="X27" si="94">V27*W27</f>
        <v>6000</v>
      </c>
      <c r="Y27" s="836">
        <v>2</v>
      </c>
      <c r="Z27" s="837">
        <v>2900</v>
      </c>
      <c r="AA27" s="838">
        <f t="shared" ref="AA27" si="95">Y27*Z27</f>
        <v>5800</v>
      </c>
      <c r="AB27" s="836">
        <v>5</v>
      </c>
      <c r="AC27" s="837">
        <v>190</v>
      </c>
      <c r="AD27" s="838">
        <f t="shared" ref="AD27" si="96">AB27*AC27</f>
        <v>950</v>
      </c>
      <c r="AE27" s="836">
        <v>5</v>
      </c>
      <c r="AF27" s="837">
        <v>190</v>
      </c>
      <c r="AG27" s="838">
        <f t="shared" ref="AG27" si="97">AE27*AF27</f>
        <v>950</v>
      </c>
      <c r="AH27" s="836">
        <v>5</v>
      </c>
      <c r="AI27" s="837">
        <v>190</v>
      </c>
      <c r="AJ27" s="838">
        <f t="shared" ref="AJ27" si="98">AH27*AI27</f>
        <v>950</v>
      </c>
      <c r="AK27" s="836"/>
      <c r="AL27" s="838"/>
      <c r="AM27" s="838"/>
      <c r="AN27" s="836">
        <f t="shared" ref="AN27" si="99">S27+V27+Y27+AB27+AE27+AH27+AK27</f>
        <v>21</v>
      </c>
      <c r="AO27" s="839">
        <f t="shared" ref="AO27" si="100">U27+X27+AA27+AD27+AG27+AJ27+AM27</f>
        <v>21450</v>
      </c>
    </row>
    <row r="28" spans="1:60" s="834" customFormat="1" ht="59.25" customHeight="1" x14ac:dyDescent="0.25">
      <c r="A28" s="833"/>
      <c r="D28" s="1898"/>
      <c r="E28" s="835"/>
      <c r="F28" s="842" t="s">
        <v>2520</v>
      </c>
      <c r="G28" s="832" t="s">
        <v>2519</v>
      </c>
      <c r="H28" s="832" t="s">
        <v>1210</v>
      </c>
      <c r="I28" s="832" t="s">
        <v>43</v>
      </c>
      <c r="J28" s="832" t="s">
        <v>43</v>
      </c>
      <c r="K28" s="832" t="s">
        <v>1844</v>
      </c>
      <c r="L28" s="832">
        <v>2</v>
      </c>
      <c r="M28" s="832">
        <v>2</v>
      </c>
      <c r="N28" s="832">
        <v>2</v>
      </c>
      <c r="O28" s="832">
        <v>5</v>
      </c>
      <c r="P28" s="832">
        <v>5</v>
      </c>
      <c r="Q28" s="832">
        <v>5</v>
      </c>
      <c r="R28" s="832" t="s">
        <v>1837</v>
      </c>
      <c r="S28" s="836">
        <v>2</v>
      </c>
      <c r="T28" s="837">
        <v>3400</v>
      </c>
      <c r="U28" s="838">
        <f t="shared" ref="U28" si="101">S28*T28</f>
        <v>6800</v>
      </c>
      <c r="V28" s="836">
        <v>2</v>
      </c>
      <c r="W28" s="837">
        <v>3000</v>
      </c>
      <c r="X28" s="838">
        <f t="shared" ref="X28" si="102">V28*W28</f>
        <v>6000</v>
      </c>
      <c r="Y28" s="836">
        <v>2</v>
      </c>
      <c r="Z28" s="837">
        <v>2900</v>
      </c>
      <c r="AA28" s="838">
        <f t="shared" ref="AA28" si="103">Y28*Z28</f>
        <v>5800</v>
      </c>
      <c r="AB28" s="836"/>
      <c r="AC28" s="837"/>
      <c r="AD28" s="838"/>
      <c r="AE28" s="836"/>
      <c r="AF28" s="837"/>
      <c r="AG28" s="838"/>
      <c r="AH28" s="836"/>
      <c r="AI28" s="837"/>
      <c r="AJ28" s="838"/>
      <c r="AK28" s="836"/>
      <c r="AL28" s="838"/>
      <c r="AM28" s="838"/>
      <c r="AN28" s="836"/>
      <c r="AO28" s="839"/>
    </row>
    <row r="29" spans="1:60" s="834" customFormat="1" ht="61.5" customHeight="1" x14ac:dyDescent="0.25">
      <c r="A29" s="833"/>
      <c r="D29" s="1898"/>
      <c r="E29" s="835"/>
      <c r="F29" s="842"/>
      <c r="G29" s="832"/>
      <c r="H29" s="832"/>
      <c r="I29" s="832"/>
      <c r="J29" s="832"/>
      <c r="K29" s="858" t="s">
        <v>1935</v>
      </c>
      <c r="L29" s="832"/>
      <c r="M29" s="832"/>
      <c r="N29" s="832"/>
      <c r="O29" s="832"/>
      <c r="P29" s="832"/>
      <c r="Q29" s="832"/>
      <c r="R29" s="832"/>
      <c r="S29" s="836">
        <v>24</v>
      </c>
      <c r="T29" s="837"/>
      <c r="U29" s="838"/>
      <c r="V29" s="836">
        <v>24</v>
      </c>
      <c r="W29" s="837"/>
      <c r="X29" s="838"/>
      <c r="Y29" s="836">
        <v>24</v>
      </c>
      <c r="Z29" s="837"/>
      <c r="AA29" s="838"/>
      <c r="AB29" s="836">
        <f>SUM(AB17:AB27)</f>
        <v>92</v>
      </c>
      <c r="AC29" s="837"/>
      <c r="AD29" s="838"/>
      <c r="AE29" s="836">
        <v>92</v>
      </c>
      <c r="AF29" s="837"/>
      <c r="AG29" s="838"/>
      <c r="AH29" s="836">
        <v>92</v>
      </c>
      <c r="AI29" s="837"/>
      <c r="AJ29" s="838"/>
      <c r="AK29" s="836"/>
      <c r="AL29" s="838"/>
      <c r="AM29" s="838"/>
      <c r="AN29" s="836"/>
      <c r="AO29" s="839"/>
    </row>
    <row r="30" spans="1:60" s="341" customFormat="1" ht="76.5" customHeight="1" x14ac:dyDescent="0.25">
      <c r="A30" s="340"/>
      <c r="D30" s="1898"/>
      <c r="E30" s="342"/>
      <c r="F30" s="343" t="s">
        <v>1851</v>
      </c>
      <c r="G30" s="344" t="s">
        <v>1852</v>
      </c>
      <c r="H30" s="344" t="s">
        <v>1212</v>
      </c>
      <c r="I30" s="344" t="s">
        <v>1159</v>
      </c>
      <c r="J30" s="344" t="s">
        <v>1159</v>
      </c>
      <c r="K30" s="344" t="s">
        <v>301</v>
      </c>
      <c r="L30" s="344">
        <v>1</v>
      </c>
      <c r="M30" s="344">
        <v>1</v>
      </c>
      <c r="N30" s="344">
        <v>1</v>
      </c>
      <c r="O30" s="344">
        <v>5</v>
      </c>
      <c r="P30" s="344">
        <v>5</v>
      </c>
      <c r="Q30" s="344">
        <v>5</v>
      </c>
      <c r="R30" s="344" t="s">
        <v>1837</v>
      </c>
      <c r="S30" s="345">
        <v>1</v>
      </c>
      <c r="T30" s="346">
        <v>3400</v>
      </c>
      <c r="U30" s="347">
        <f t="shared" ref="U30" si="104">S30*T30</f>
        <v>3400</v>
      </c>
      <c r="V30" s="345">
        <v>1</v>
      </c>
      <c r="W30" s="346">
        <v>3000</v>
      </c>
      <c r="X30" s="347">
        <f t="shared" ref="X30" si="105">V30*W30</f>
        <v>3000</v>
      </c>
      <c r="Y30" s="345">
        <v>1</v>
      </c>
      <c r="Z30" s="346">
        <v>2900</v>
      </c>
      <c r="AA30" s="347">
        <f t="shared" ref="AA30" si="106">Y30*Z30</f>
        <v>2900</v>
      </c>
      <c r="AB30" s="345">
        <v>5</v>
      </c>
      <c r="AC30" s="346">
        <v>190</v>
      </c>
      <c r="AD30" s="347">
        <f t="shared" ref="AD30" si="107">AB30*AC30</f>
        <v>950</v>
      </c>
      <c r="AE30" s="345">
        <v>5</v>
      </c>
      <c r="AF30" s="346">
        <v>190</v>
      </c>
      <c r="AG30" s="347">
        <f t="shared" ref="AG30" si="108">AE30*AF30</f>
        <v>950</v>
      </c>
      <c r="AH30" s="345">
        <v>5</v>
      </c>
      <c r="AI30" s="346">
        <v>190</v>
      </c>
      <c r="AJ30" s="347">
        <f t="shared" ref="AJ30" si="109">AH30*AI30</f>
        <v>950</v>
      </c>
      <c r="AK30" s="345"/>
      <c r="AL30" s="347"/>
      <c r="AM30" s="347"/>
      <c r="AN30" s="345">
        <f t="shared" ref="AN30" si="110">S30+V30+Y30+AB30+AE30+AH30+AK30</f>
        <v>18</v>
      </c>
      <c r="AO30" s="348">
        <f t="shared" ref="AO30" si="111">U30+X30+AA30+AD30+AG30+AJ30+AM30</f>
        <v>12150</v>
      </c>
    </row>
    <row r="31" spans="1:60" s="341" customFormat="1" ht="56.25" customHeight="1" x14ac:dyDescent="0.25">
      <c r="A31" s="340"/>
      <c r="D31" s="1898"/>
      <c r="E31" s="342"/>
      <c r="F31" s="343" t="s">
        <v>1211</v>
      </c>
      <c r="G31" s="344" t="s">
        <v>1852</v>
      </c>
      <c r="H31" s="344" t="s">
        <v>1212</v>
      </c>
      <c r="I31" s="344" t="s">
        <v>1159</v>
      </c>
      <c r="J31" s="344" t="s">
        <v>1159</v>
      </c>
      <c r="K31" s="344" t="s">
        <v>301</v>
      </c>
      <c r="L31" s="344">
        <v>1</v>
      </c>
      <c r="M31" s="344">
        <v>1</v>
      </c>
      <c r="N31" s="344">
        <v>1</v>
      </c>
      <c r="O31" s="344">
        <v>5</v>
      </c>
      <c r="P31" s="344">
        <v>5</v>
      </c>
      <c r="Q31" s="344">
        <v>5</v>
      </c>
      <c r="R31" s="344" t="s">
        <v>1837</v>
      </c>
      <c r="S31" s="345">
        <v>1</v>
      </c>
      <c r="T31" s="346">
        <v>3400</v>
      </c>
      <c r="U31" s="347">
        <f t="shared" ref="U31" si="112">S31*T31</f>
        <v>3400</v>
      </c>
      <c r="V31" s="345">
        <v>1</v>
      </c>
      <c r="W31" s="346">
        <v>3000</v>
      </c>
      <c r="X31" s="347">
        <f t="shared" ref="X31" si="113">V31*W31</f>
        <v>3000</v>
      </c>
      <c r="Y31" s="345">
        <v>1</v>
      </c>
      <c r="Z31" s="346">
        <v>2900</v>
      </c>
      <c r="AA31" s="347">
        <f t="shared" ref="AA31" si="114">Y31*Z31</f>
        <v>2900</v>
      </c>
      <c r="AB31" s="345">
        <v>5</v>
      </c>
      <c r="AC31" s="346">
        <v>190</v>
      </c>
      <c r="AD31" s="347">
        <f t="shared" ref="AD31" si="115">AB31*AC31</f>
        <v>950</v>
      </c>
      <c r="AE31" s="345">
        <v>5</v>
      </c>
      <c r="AF31" s="346">
        <v>190</v>
      </c>
      <c r="AG31" s="347">
        <f t="shared" ref="AG31" si="116">AE31*AF31</f>
        <v>950</v>
      </c>
      <c r="AH31" s="345">
        <v>5</v>
      </c>
      <c r="AI31" s="346">
        <v>190</v>
      </c>
      <c r="AJ31" s="347">
        <f t="shared" ref="AJ31" si="117">AH31*AI31</f>
        <v>950</v>
      </c>
      <c r="AK31" s="345"/>
      <c r="AL31" s="347"/>
      <c r="AM31" s="347"/>
      <c r="AN31" s="345">
        <f t="shared" ref="AN31" si="118">S31+V31+Y31+AB31+AE31+AH31+AK31</f>
        <v>18</v>
      </c>
      <c r="AO31" s="348">
        <f t="shared" ref="AO31" si="119">U31+X31+AA31+AD31+AG31+AJ31+AM31</f>
        <v>12150</v>
      </c>
    </row>
    <row r="32" spans="1:60" s="341" customFormat="1" ht="62.25" customHeight="1" x14ac:dyDescent="0.25">
      <c r="A32" s="340"/>
      <c r="D32" s="1898"/>
      <c r="E32" s="342"/>
      <c r="F32" s="344" t="s">
        <v>1208</v>
      </c>
      <c r="G32" s="344" t="s">
        <v>1852</v>
      </c>
      <c r="H32" s="344" t="s">
        <v>1212</v>
      </c>
      <c r="I32" s="344" t="s">
        <v>1151</v>
      </c>
      <c r="J32" s="344" t="s">
        <v>1151</v>
      </c>
      <c r="K32" s="344" t="s">
        <v>301</v>
      </c>
      <c r="L32" s="344">
        <v>1</v>
      </c>
      <c r="M32" s="344">
        <v>1</v>
      </c>
      <c r="N32" s="344">
        <v>1</v>
      </c>
      <c r="O32" s="344">
        <v>5</v>
      </c>
      <c r="P32" s="344">
        <v>5</v>
      </c>
      <c r="Q32" s="344">
        <v>5</v>
      </c>
      <c r="R32" s="344" t="s">
        <v>1837</v>
      </c>
      <c r="S32" s="345">
        <v>1</v>
      </c>
      <c r="T32" s="346">
        <v>3400</v>
      </c>
      <c r="U32" s="347">
        <f t="shared" ref="U32" si="120">S32*T32</f>
        <v>3400</v>
      </c>
      <c r="V32" s="345">
        <v>1</v>
      </c>
      <c r="W32" s="346">
        <v>3000</v>
      </c>
      <c r="X32" s="347">
        <f t="shared" ref="X32" si="121">V32*W32</f>
        <v>3000</v>
      </c>
      <c r="Y32" s="345">
        <v>1</v>
      </c>
      <c r="Z32" s="346">
        <v>2900</v>
      </c>
      <c r="AA32" s="347">
        <f t="shared" ref="AA32" si="122">Y32*Z32</f>
        <v>2900</v>
      </c>
      <c r="AB32" s="345">
        <v>5</v>
      </c>
      <c r="AC32" s="346">
        <v>190</v>
      </c>
      <c r="AD32" s="347">
        <f t="shared" ref="AD32" si="123">AB32*AC32</f>
        <v>950</v>
      </c>
      <c r="AE32" s="345">
        <v>5</v>
      </c>
      <c r="AF32" s="346">
        <v>190</v>
      </c>
      <c r="AG32" s="347">
        <f t="shared" ref="AG32" si="124">AE32*AF32</f>
        <v>950</v>
      </c>
      <c r="AH32" s="345">
        <v>5</v>
      </c>
      <c r="AI32" s="346">
        <v>190</v>
      </c>
      <c r="AJ32" s="347">
        <f t="shared" ref="AJ32" si="125">AH32*AI32</f>
        <v>950</v>
      </c>
      <c r="AK32" s="345"/>
      <c r="AL32" s="347"/>
      <c r="AM32" s="347"/>
      <c r="AN32" s="345">
        <f t="shared" ref="AN32" si="126">S32+V32+Y32+AB32+AE32+AH32+AK32</f>
        <v>18</v>
      </c>
      <c r="AO32" s="348">
        <f t="shared" ref="AO32" si="127">U32+X32+AA32+AD32+AG32+AJ32+AM32</f>
        <v>12150</v>
      </c>
    </row>
    <row r="33" spans="1:41" s="341" customFormat="1" ht="57" customHeight="1" x14ac:dyDescent="0.25">
      <c r="A33" s="340"/>
      <c r="D33" s="1898"/>
      <c r="E33" s="342"/>
      <c r="F33" s="344" t="s">
        <v>1853</v>
      </c>
      <c r="G33" s="344" t="s">
        <v>1852</v>
      </c>
      <c r="H33" s="344" t="s">
        <v>1212</v>
      </c>
      <c r="I33" s="344" t="s">
        <v>1152</v>
      </c>
      <c r="J33" s="344" t="s">
        <v>1152</v>
      </c>
      <c r="K33" s="344" t="s">
        <v>301</v>
      </c>
      <c r="L33" s="344">
        <v>1</v>
      </c>
      <c r="M33" s="344">
        <v>1</v>
      </c>
      <c r="N33" s="344">
        <v>1</v>
      </c>
      <c r="O33" s="344">
        <v>4</v>
      </c>
      <c r="P33" s="344">
        <v>4</v>
      </c>
      <c r="Q33" s="344">
        <v>4</v>
      </c>
      <c r="R33" s="344" t="s">
        <v>1837</v>
      </c>
      <c r="S33" s="345">
        <v>1</v>
      </c>
      <c r="T33" s="346">
        <v>3400</v>
      </c>
      <c r="U33" s="347">
        <f t="shared" ref="U33" si="128">S33*T33</f>
        <v>3400</v>
      </c>
      <c r="V33" s="345">
        <v>1</v>
      </c>
      <c r="W33" s="346">
        <v>3000</v>
      </c>
      <c r="X33" s="347">
        <f t="shared" ref="X33" si="129">V33*W33</f>
        <v>3000</v>
      </c>
      <c r="Y33" s="345">
        <v>1</v>
      </c>
      <c r="Z33" s="346">
        <v>2900</v>
      </c>
      <c r="AA33" s="347">
        <f t="shared" ref="AA33" si="130">Y33*Z33</f>
        <v>2900</v>
      </c>
      <c r="AB33" s="345">
        <v>4</v>
      </c>
      <c r="AC33" s="346">
        <v>190</v>
      </c>
      <c r="AD33" s="347">
        <f t="shared" ref="AD33" si="131">AB33*AC33</f>
        <v>760</v>
      </c>
      <c r="AE33" s="345">
        <v>4</v>
      </c>
      <c r="AF33" s="346">
        <v>190</v>
      </c>
      <c r="AG33" s="347">
        <f t="shared" ref="AG33" si="132">AE33*AF33</f>
        <v>760</v>
      </c>
      <c r="AH33" s="345">
        <v>4</v>
      </c>
      <c r="AI33" s="346">
        <v>190</v>
      </c>
      <c r="AJ33" s="347">
        <f t="shared" ref="AJ33" si="133">AH33*AI33</f>
        <v>760</v>
      </c>
      <c r="AK33" s="345"/>
      <c r="AL33" s="347"/>
      <c r="AM33" s="347"/>
      <c r="AN33" s="345">
        <f t="shared" ref="AN33" si="134">S33+V33+Y33+AB33+AE33+AH33+AK33</f>
        <v>15</v>
      </c>
      <c r="AO33" s="348">
        <f t="shared" ref="AO33" si="135">U33+X33+AA33+AD33+AG33+AJ33+AM33</f>
        <v>11580</v>
      </c>
    </row>
    <row r="34" spans="1:41" s="341" customFormat="1" ht="61.5" customHeight="1" x14ac:dyDescent="0.25">
      <c r="A34" s="340"/>
      <c r="D34" s="1898"/>
      <c r="E34" s="342"/>
      <c r="F34" s="344" t="s">
        <v>1849</v>
      </c>
      <c r="G34" s="344" t="s">
        <v>1852</v>
      </c>
      <c r="H34" s="344" t="s">
        <v>1212</v>
      </c>
      <c r="I34" s="344" t="s">
        <v>1153</v>
      </c>
      <c r="J34" s="344" t="s">
        <v>1153</v>
      </c>
      <c r="K34" s="344" t="s">
        <v>301</v>
      </c>
      <c r="L34" s="344">
        <v>1</v>
      </c>
      <c r="M34" s="344">
        <v>1</v>
      </c>
      <c r="N34" s="344">
        <v>1</v>
      </c>
      <c r="O34" s="344">
        <v>3</v>
      </c>
      <c r="P34" s="344">
        <v>3</v>
      </c>
      <c r="Q34" s="344">
        <v>3</v>
      </c>
      <c r="R34" s="344" t="s">
        <v>1837</v>
      </c>
      <c r="S34" s="345">
        <v>1</v>
      </c>
      <c r="T34" s="346">
        <v>3400</v>
      </c>
      <c r="U34" s="347">
        <f t="shared" ref="U34" si="136">S34*T34</f>
        <v>3400</v>
      </c>
      <c r="V34" s="345">
        <v>1</v>
      </c>
      <c r="W34" s="346">
        <v>3000</v>
      </c>
      <c r="X34" s="347">
        <f t="shared" ref="X34" si="137">V34*W34</f>
        <v>3000</v>
      </c>
      <c r="Y34" s="345">
        <v>1</v>
      </c>
      <c r="Z34" s="346">
        <v>2900</v>
      </c>
      <c r="AA34" s="347">
        <f t="shared" ref="AA34" si="138">Y34*Z34</f>
        <v>2900</v>
      </c>
      <c r="AB34" s="345">
        <v>3</v>
      </c>
      <c r="AC34" s="346">
        <v>190</v>
      </c>
      <c r="AD34" s="347">
        <f t="shared" ref="AD34" si="139">AB34*AC34</f>
        <v>570</v>
      </c>
      <c r="AE34" s="345">
        <v>3</v>
      </c>
      <c r="AF34" s="346">
        <v>190</v>
      </c>
      <c r="AG34" s="347">
        <f t="shared" ref="AG34" si="140">AE34*AF34</f>
        <v>570</v>
      </c>
      <c r="AH34" s="345">
        <v>3</v>
      </c>
      <c r="AI34" s="346">
        <v>190</v>
      </c>
      <c r="AJ34" s="347">
        <f t="shared" ref="AJ34" si="141">AH34*AI34</f>
        <v>570</v>
      </c>
      <c r="AK34" s="345"/>
      <c r="AL34" s="347"/>
      <c r="AM34" s="347"/>
      <c r="AN34" s="345">
        <f t="shared" ref="AN34" si="142">S34+V34+Y34+AB34+AE34+AH34+AK34</f>
        <v>12</v>
      </c>
      <c r="AO34" s="348">
        <f t="shared" ref="AO34" si="143">U34+X34+AA34+AD34+AG34+AJ34+AM34</f>
        <v>11010</v>
      </c>
    </row>
    <row r="35" spans="1:41" s="341" customFormat="1" ht="63.75" customHeight="1" x14ac:dyDescent="0.25">
      <c r="A35" s="340"/>
      <c r="D35" s="1898"/>
      <c r="E35" s="349"/>
      <c r="F35" s="344" t="s">
        <v>1854</v>
      </c>
      <c r="G35" s="344" t="s">
        <v>1852</v>
      </c>
      <c r="H35" s="344" t="s">
        <v>1212</v>
      </c>
      <c r="I35" s="344" t="s">
        <v>1149</v>
      </c>
      <c r="J35" s="344" t="s">
        <v>1149</v>
      </c>
      <c r="K35" s="344" t="s">
        <v>301</v>
      </c>
      <c r="L35" s="344">
        <v>1</v>
      </c>
      <c r="M35" s="344">
        <v>1</v>
      </c>
      <c r="N35" s="344">
        <v>1</v>
      </c>
      <c r="O35" s="344">
        <v>4</v>
      </c>
      <c r="P35" s="344">
        <v>4</v>
      </c>
      <c r="Q35" s="344">
        <v>4</v>
      </c>
      <c r="R35" s="344" t="s">
        <v>1837</v>
      </c>
      <c r="S35" s="345">
        <v>1</v>
      </c>
      <c r="T35" s="346">
        <v>3400</v>
      </c>
      <c r="U35" s="347">
        <f t="shared" ref="U35:U36" si="144">S35*T35</f>
        <v>3400</v>
      </c>
      <c r="V35" s="345">
        <v>1</v>
      </c>
      <c r="W35" s="346">
        <v>3000</v>
      </c>
      <c r="X35" s="347">
        <f t="shared" ref="X35:X36" si="145">V35*W35</f>
        <v>3000</v>
      </c>
      <c r="Y35" s="345">
        <v>1</v>
      </c>
      <c r="Z35" s="346">
        <v>2900</v>
      </c>
      <c r="AA35" s="347">
        <f t="shared" ref="AA35:AA36" si="146">Y35*Z35</f>
        <v>2900</v>
      </c>
      <c r="AB35" s="345">
        <v>4</v>
      </c>
      <c r="AC35" s="346">
        <v>190</v>
      </c>
      <c r="AD35" s="347">
        <f t="shared" ref="AD35:AD36" si="147">AB35*AC35</f>
        <v>760</v>
      </c>
      <c r="AE35" s="345">
        <v>4</v>
      </c>
      <c r="AF35" s="346">
        <v>190</v>
      </c>
      <c r="AG35" s="347">
        <f t="shared" ref="AG35:AG36" si="148">AE35*AF35</f>
        <v>760</v>
      </c>
      <c r="AH35" s="345">
        <v>4</v>
      </c>
      <c r="AI35" s="346">
        <v>190</v>
      </c>
      <c r="AJ35" s="347">
        <f t="shared" ref="AJ35:AJ36" si="149">AH35*AI35</f>
        <v>760</v>
      </c>
      <c r="AK35" s="345"/>
      <c r="AL35" s="347"/>
      <c r="AM35" s="347"/>
      <c r="AN35" s="345">
        <f t="shared" ref="AN35:AN36" si="150">S35+V35+Y35+AB35+AE35+AH35+AK35</f>
        <v>15</v>
      </c>
      <c r="AO35" s="348">
        <f t="shared" ref="AO35:AO36" si="151">U35+X35+AA35+AD35+AG35+AJ35+AM35</f>
        <v>11580</v>
      </c>
    </row>
    <row r="36" spans="1:41" s="341" customFormat="1" ht="44.25" customHeight="1" x14ac:dyDescent="0.25">
      <c r="A36" s="1895"/>
      <c r="D36" s="1898"/>
      <c r="E36" s="342"/>
      <c r="F36" s="344" t="s">
        <v>1855</v>
      </c>
      <c r="G36" s="344" t="s">
        <v>1852</v>
      </c>
      <c r="H36" s="344" t="s">
        <v>1212</v>
      </c>
      <c r="I36" s="344" t="s">
        <v>1155</v>
      </c>
      <c r="J36" s="344" t="s">
        <v>1155</v>
      </c>
      <c r="K36" s="344" t="s">
        <v>301</v>
      </c>
      <c r="L36" s="344">
        <v>1</v>
      </c>
      <c r="M36" s="344">
        <v>1</v>
      </c>
      <c r="N36" s="344">
        <v>1</v>
      </c>
      <c r="O36" s="344">
        <v>5</v>
      </c>
      <c r="P36" s="344">
        <v>5</v>
      </c>
      <c r="Q36" s="344">
        <v>5</v>
      </c>
      <c r="R36" s="344" t="s">
        <v>1837</v>
      </c>
      <c r="S36" s="345">
        <v>1</v>
      </c>
      <c r="T36" s="346">
        <v>3400</v>
      </c>
      <c r="U36" s="347">
        <f t="shared" si="144"/>
        <v>3400</v>
      </c>
      <c r="V36" s="345">
        <v>1</v>
      </c>
      <c r="W36" s="346">
        <v>3000</v>
      </c>
      <c r="X36" s="347">
        <f t="shared" si="145"/>
        <v>3000</v>
      </c>
      <c r="Y36" s="345">
        <v>1</v>
      </c>
      <c r="Z36" s="346">
        <v>2900</v>
      </c>
      <c r="AA36" s="347">
        <f t="shared" si="146"/>
        <v>2900</v>
      </c>
      <c r="AB36" s="345">
        <v>5</v>
      </c>
      <c r="AC36" s="346">
        <v>190</v>
      </c>
      <c r="AD36" s="347">
        <f t="shared" si="147"/>
        <v>950</v>
      </c>
      <c r="AE36" s="345">
        <v>5</v>
      </c>
      <c r="AF36" s="346">
        <v>190</v>
      </c>
      <c r="AG36" s="347">
        <f t="shared" si="148"/>
        <v>950</v>
      </c>
      <c r="AH36" s="345">
        <v>5</v>
      </c>
      <c r="AI36" s="346">
        <v>190</v>
      </c>
      <c r="AJ36" s="347">
        <f t="shared" si="149"/>
        <v>950</v>
      </c>
      <c r="AK36" s="345"/>
      <c r="AL36" s="347"/>
      <c r="AM36" s="347"/>
      <c r="AN36" s="345">
        <f t="shared" si="150"/>
        <v>18</v>
      </c>
      <c r="AO36" s="348">
        <f t="shared" si="151"/>
        <v>12150</v>
      </c>
    </row>
    <row r="37" spans="1:41" s="341" customFormat="1" ht="38.25" customHeight="1" x14ac:dyDescent="0.25">
      <c r="A37" s="1896"/>
      <c r="D37" s="1898"/>
      <c r="E37" s="342"/>
      <c r="F37" s="344" t="s">
        <v>1856</v>
      </c>
      <c r="G37" s="344" t="s">
        <v>1852</v>
      </c>
      <c r="H37" s="344" t="s">
        <v>1857</v>
      </c>
      <c r="I37" s="344" t="s">
        <v>1858</v>
      </c>
      <c r="J37" s="344" t="s">
        <v>1858</v>
      </c>
      <c r="K37" s="344" t="s">
        <v>301</v>
      </c>
      <c r="L37" s="344">
        <v>1</v>
      </c>
      <c r="M37" s="344">
        <v>1</v>
      </c>
      <c r="N37" s="344">
        <v>1</v>
      </c>
      <c r="O37" s="344">
        <v>9</v>
      </c>
      <c r="P37" s="344">
        <v>9</v>
      </c>
      <c r="Q37" s="344">
        <v>9</v>
      </c>
      <c r="R37" s="344" t="s">
        <v>1837</v>
      </c>
      <c r="S37" s="345">
        <v>1</v>
      </c>
      <c r="T37" s="346">
        <v>3400</v>
      </c>
      <c r="U37" s="347">
        <f t="shared" ref="U37:U38" si="152">S37*T37</f>
        <v>3400</v>
      </c>
      <c r="V37" s="345">
        <v>1</v>
      </c>
      <c r="W37" s="346">
        <v>3000</v>
      </c>
      <c r="X37" s="347">
        <f t="shared" ref="X37:X38" si="153">V37*W37</f>
        <v>3000</v>
      </c>
      <c r="Y37" s="345">
        <v>1</v>
      </c>
      <c r="Z37" s="346">
        <v>2900</v>
      </c>
      <c r="AA37" s="347">
        <f t="shared" ref="AA37:AA38" si="154">Y37*Z37</f>
        <v>2900</v>
      </c>
      <c r="AB37" s="345">
        <v>9</v>
      </c>
      <c r="AC37" s="346">
        <v>190</v>
      </c>
      <c r="AD37" s="347">
        <f t="shared" ref="AD37" si="155">AB37*AC37</f>
        <v>1710</v>
      </c>
      <c r="AE37" s="345">
        <v>9</v>
      </c>
      <c r="AF37" s="346">
        <v>190</v>
      </c>
      <c r="AG37" s="347">
        <f t="shared" ref="AG37" si="156">AE37*AF37</f>
        <v>1710</v>
      </c>
      <c r="AH37" s="345">
        <v>9</v>
      </c>
      <c r="AI37" s="346">
        <v>190</v>
      </c>
      <c r="AJ37" s="347">
        <f t="shared" ref="AJ37" si="157">AH37*AI37</f>
        <v>1710</v>
      </c>
      <c r="AK37" s="345"/>
      <c r="AL37" s="347"/>
      <c r="AM37" s="347"/>
      <c r="AN37" s="345">
        <f t="shared" ref="AN37" si="158">S37+V37+Y37+AB37+AE37+AH37+AK37</f>
        <v>30</v>
      </c>
      <c r="AO37" s="348">
        <f t="shared" ref="AO37" si="159">U37+X37+AA37+AD37+AG37+AJ37+AM37</f>
        <v>14430</v>
      </c>
    </row>
    <row r="38" spans="1:41" s="341" customFormat="1" ht="38.25" customHeight="1" x14ac:dyDescent="0.25">
      <c r="A38" s="831"/>
      <c r="D38" s="1898"/>
      <c r="E38" s="342"/>
      <c r="F38" s="863" t="s">
        <v>2520</v>
      </c>
      <c r="G38" s="344" t="s">
        <v>2519</v>
      </c>
      <c r="H38" s="344" t="s">
        <v>1210</v>
      </c>
      <c r="I38" s="344" t="s">
        <v>43</v>
      </c>
      <c r="J38" s="344" t="s">
        <v>43</v>
      </c>
      <c r="K38" s="344" t="s">
        <v>1844</v>
      </c>
      <c r="L38" s="344">
        <v>2</v>
      </c>
      <c r="M38" s="344">
        <v>2</v>
      </c>
      <c r="N38" s="344">
        <v>2</v>
      </c>
      <c r="O38" s="344">
        <v>5</v>
      </c>
      <c r="P38" s="344">
        <v>5</v>
      </c>
      <c r="Q38" s="344">
        <v>5</v>
      </c>
      <c r="R38" s="344" t="s">
        <v>1837</v>
      </c>
      <c r="S38" s="345">
        <v>1</v>
      </c>
      <c r="T38" s="346">
        <v>3400</v>
      </c>
      <c r="U38" s="347">
        <f t="shared" si="152"/>
        <v>3400</v>
      </c>
      <c r="V38" s="345">
        <v>1</v>
      </c>
      <c r="W38" s="346">
        <v>3000</v>
      </c>
      <c r="X38" s="347">
        <f t="shared" si="153"/>
        <v>3000</v>
      </c>
      <c r="Y38" s="345">
        <v>1</v>
      </c>
      <c r="Z38" s="346">
        <v>2900</v>
      </c>
      <c r="AA38" s="347">
        <f t="shared" si="154"/>
        <v>2900</v>
      </c>
      <c r="AB38" s="345"/>
      <c r="AC38" s="346"/>
      <c r="AD38" s="347"/>
      <c r="AE38" s="345"/>
      <c r="AF38" s="346"/>
      <c r="AG38" s="347"/>
      <c r="AH38" s="345"/>
      <c r="AI38" s="346"/>
      <c r="AJ38" s="347"/>
      <c r="AK38" s="345"/>
      <c r="AL38" s="347"/>
      <c r="AM38" s="347"/>
      <c r="AN38" s="345"/>
      <c r="AO38" s="348"/>
    </row>
    <row r="39" spans="1:41" s="341" customFormat="1" ht="38.25" customHeight="1" x14ac:dyDescent="0.25">
      <c r="A39" s="831"/>
      <c r="D39" s="1898"/>
      <c r="E39" s="342"/>
      <c r="F39" s="344"/>
      <c r="G39" s="344"/>
      <c r="H39" s="344"/>
      <c r="I39" s="860"/>
      <c r="J39" s="860"/>
      <c r="K39" s="862" t="s">
        <v>1935</v>
      </c>
      <c r="L39" s="344"/>
      <c r="M39" s="344"/>
      <c r="N39" s="344"/>
      <c r="O39" s="344"/>
      <c r="P39" s="344"/>
      <c r="Q39" s="344"/>
      <c r="R39" s="344"/>
      <c r="S39" s="345">
        <v>9</v>
      </c>
      <c r="T39" s="346"/>
      <c r="U39" s="347"/>
      <c r="V39" s="345">
        <v>9</v>
      </c>
      <c r="W39" s="346"/>
      <c r="X39" s="347"/>
      <c r="Y39" s="345">
        <v>9</v>
      </c>
      <c r="Z39" s="346"/>
      <c r="AA39" s="347"/>
      <c r="AB39" s="345">
        <f>SUM(AB30:AB37)</f>
        <v>40</v>
      </c>
      <c r="AC39" s="346"/>
      <c r="AD39" s="347"/>
      <c r="AE39" s="345">
        <f>SUM(AE30:AE37)</f>
        <v>40</v>
      </c>
      <c r="AF39" s="346"/>
      <c r="AG39" s="347"/>
      <c r="AH39" s="345">
        <f>SUM(AH30:AH37)</f>
        <v>40</v>
      </c>
      <c r="AI39" s="346"/>
      <c r="AJ39" s="347"/>
      <c r="AK39" s="345"/>
      <c r="AL39" s="347"/>
      <c r="AM39" s="347"/>
      <c r="AN39" s="345"/>
      <c r="AO39" s="348"/>
    </row>
    <row r="40" spans="1:41" s="351" customFormat="1" ht="36.75" customHeight="1" x14ac:dyDescent="0.25">
      <c r="A40" s="350"/>
      <c r="D40" s="1898"/>
      <c r="E40" s="352"/>
      <c r="F40" s="1887" t="s">
        <v>1213</v>
      </c>
      <c r="G40" s="1887" t="s">
        <v>1859</v>
      </c>
      <c r="H40" s="353" t="s">
        <v>1210</v>
      </c>
      <c r="I40" s="1888">
        <v>46048</v>
      </c>
      <c r="J40" s="1888">
        <v>46049</v>
      </c>
      <c r="K40" s="1887" t="s">
        <v>301</v>
      </c>
      <c r="L40" s="1887">
        <v>1</v>
      </c>
      <c r="M40" s="1887">
        <v>1</v>
      </c>
      <c r="N40" s="1887">
        <v>1</v>
      </c>
      <c r="O40" s="1887">
        <v>9</v>
      </c>
      <c r="P40" s="1887">
        <v>9</v>
      </c>
      <c r="Q40" s="1887">
        <v>9</v>
      </c>
      <c r="R40" s="1887">
        <v>30</v>
      </c>
      <c r="S40" s="354">
        <v>1</v>
      </c>
      <c r="T40" s="355">
        <v>3400</v>
      </c>
      <c r="U40" s="356">
        <f t="shared" ref="U40" si="160">S40*T40</f>
        <v>3400</v>
      </c>
      <c r="V40" s="354">
        <v>1</v>
      </c>
      <c r="W40" s="355">
        <v>3000</v>
      </c>
      <c r="X40" s="356">
        <f t="shared" ref="X40" si="161">V40*W40</f>
        <v>3000</v>
      </c>
      <c r="Y40" s="354">
        <v>1</v>
      </c>
      <c r="Z40" s="355">
        <v>2900</v>
      </c>
      <c r="AA40" s="356">
        <f t="shared" ref="AA40" si="162">Y40*Z40</f>
        <v>2900</v>
      </c>
      <c r="AB40" s="354">
        <v>9</v>
      </c>
      <c r="AC40" s="355">
        <v>190</v>
      </c>
      <c r="AD40" s="356">
        <f t="shared" ref="AD40" si="163">AB40*AC40</f>
        <v>1710</v>
      </c>
      <c r="AE40" s="354">
        <v>9</v>
      </c>
      <c r="AF40" s="355">
        <v>190</v>
      </c>
      <c r="AG40" s="356">
        <f t="shared" ref="AG40" si="164">AE40*AF40</f>
        <v>1710</v>
      </c>
      <c r="AH40" s="354">
        <v>9</v>
      </c>
      <c r="AI40" s="355">
        <v>190</v>
      </c>
      <c r="AJ40" s="356">
        <f t="shared" ref="AJ40" si="165">AH40*AI40</f>
        <v>1710</v>
      </c>
      <c r="AK40" s="354">
        <v>30</v>
      </c>
      <c r="AL40" s="356">
        <v>6</v>
      </c>
      <c r="AM40" s="356">
        <f>AK40*AL40</f>
        <v>180</v>
      </c>
      <c r="AN40" s="354">
        <f t="shared" ref="AN40" si="166">S40+V40+Y40+AB40+AE40+AH40+AK40</f>
        <v>60</v>
      </c>
      <c r="AO40" s="357">
        <f t="shared" ref="AO40" si="167">U40+X40+AA40+AD40+AG40+AJ40+AM40</f>
        <v>14610</v>
      </c>
    </row>
    <row r="41" spans="1:41" s="351" customFormat="1" ht="15.75" hidden="1" customHeight="1" x14ac:dyDescent="0.25">
      <c r="A41" s="817"/>
      <c r="D41" s="1898"/>
      <c r="E41" s="352"/>
      <c r="F41" s="1887"/>
      <c r="G41" s="1887"/>
      <c r="H41" s="353" t="s">
        <v>1210</v>
      </c>
      <c r="I41" s="1897"/>
      <c r="J41" s="1897"/>
      <c r="K41" s="1887"/>
      <c r="L41" s="1887"/>
      <c r="M41" s="1887"/>
      <c r="N41" s="1887"/>
      <c r="O41" s="1887"/>
      <c r="P41" s="1887"/>
      <c r="Q41" s="1887"/>
      <c r="R41" s="1887"/>
    </row>
    <row r="42" spans="1:41" s="351" customFormat="1" ht="30" customHeight="1" x14ac:dyDescent="0.25">
      <c r="A42" s="818"/>
      <c r="D42" s="1898"/>
      <c r="E42" s="352"/>
      <c r="F42" s="353" t="s">
        <v>1860</v>
      </c>
      <c r="G42" s="353" t="s">
        <v>1859</v>
      </c>
      <c r="H42" s="353" t="s">
        <v>1210</v>
      </c>
      <c r="I42" s="819">
        <v>46091</v>
      </c>
      <c r="J42" s="819">
        <v>46094</v>
      </c>
      <c r="K42" s="353" t="s">
        <v>301</v>
      </c>
      <c r="L42" s="353">
        <v>1</v>
      </c>
      <c r="M42" s="353">
        <v>1</v>
      </c>
      <c r="N42" s="353">
        <v>1</v>
      </c>
      <c r="O42" s="353">
        <v>7</v>
      </c>
      <c r="P42" s="353">
        <v>7</v>
      </c>
      <c r="Q42" s="353">
        <v>7</v>
      </c>
      <c r="R42" s="353">
        <v>26</v>
      </c>
      <c r="S42" s="354">
        <v>1</v>
      </c>
      <c r="T42" s="355">
        <v>3400</v>
      </c>
      <c r="U42" s="356">
        <f t="shared" ref="U42:U44" si="168">S42*T42</f>
        <v>3400</v>
      </c>
      <c r="V42" s="354">
        <v>1</v>
      </c>
      <c r="W42" s="355">
        <v>3000</v>
      </c>
      <c r="X42" s="356">
        <f t="shared" ref="X42:X44" si="169">V42*W42</f>
        <v>3000</v>
      </c>
      <c r="Y42" s="354">
        <v>1</v>
      </c>
      <c r="Z42" s="355">
        <v>2900</v>
      </c>
      <c r="AA42" s="356">
        <f t="shared" ref="AA42:AA44" si="170">Y42*Z42</f>
        <v>2900</v>
      </c>
      <c r="AB42" s="354">
        <v>7</v>
      </c>
      <c r="AC42" s="355">
        <v>190</v>
      </c>
      <c r="AD42" s="356">
        <f t="shared" ref="AD42:AD44" si="171">AB42*AC42</f>
        <v>1330</v>
      </c>
      <c r="AE42" s="354">
        <v>7</v>
      </c>
      <c r="AF42" s="355">
        <v>190</v>
      </c>
      <c r="AG42" s="356">
        <f t="shared" ref="AG42:AG44" si="172">AE42*AF42</f>
        <v>1330</v>
      </c>
      <c r="AH42" s="354">
        <v>7</v>
      </c>
      <c r="AI42" s="355">
        <v>190</v>
      </c>
      <c r="AJ42" s="356">
        <f t="shared" ref="AJ42:AJ44" si="173">AH42*AI42</f>
        <v>1330</v>
      </c>
      <c r="AK42" s="354">
        <v>26</v>
      </c>
      <c r="AL42" s="356">
        <v>6</v>
      </c>
      <c r="AM42" s="356">
        <f>AK42*AL42</f>
        <v>156</v>
      </c>
      <c r="AN42" s="354">
        <f t="shared" ref="AN42:AN44" si="174">S42+V42+Y42+AB42+AE42+AH42+AK42</f>
        <v>50</v>
      </c>
      <c r="AO42" s="357">
        <f t="shared" ref="AO42:AO44" si="175">U42+X42+AA42+AD42+AG42+AJ42+AM42</f>
        <v>13446</v>
      </c>
    </row>
    <row r="43" spans="1:41" s="351" customFormat="1" ht="30" customHeight="1" x14ac:dyDescent="0.25">
      <c r="A43" s="822"/>
      <c r="D43" s="1898"/>
      <c r="E43" s="352"/>
      <c r="F43" s="816" t="s">
        <v>2506</v>
      </c>
      <c r="G43" s="815" t="s">
        <v>1859</v>
      </c>
      <c r="H43" s="815" t="s">
        <v>1210</v>
      </c>
      <c r="I43" s="819">
        <v>46091</v>
      </c>
      <c r="J43" s="819">
        <v>46094</v>
      </c>
      <c r="K43" s="815" t="s">
        <v>301</v>
      </c>
      <c r="L43" s="816"/>
      <c r="M43" s="816"/>
      <c r="N43" s="816"/>
      <c r="O43" s="816"/>
      <c r="P43" s="816"/>
      <c r="Q43" s="816"/>
      <c r="R43" s="816"/>
      <c r="S43" s="354"/>
      <c r="T43" s="355"/>
      <c r="U43" s="356"/>
      <c r="V43" s="354"/>
      <c r="W43" s="355"/>
      <c r="X43" s="356"/>
      <c r="Y43" s="354"/>
      <c r="Z43" s="355"/>
      <c r="AA43" s="356"/>
      <c r="AB43" s="354"/>
      <c r="AC43" s="355"/>
      <c r="AD43" s="356"/>
      <c r="AE43" s="354"/>
      <c r="AF43" s="355"/>
      <c r="AG43" s="356"/>
      <c r="AH43" s="354"/>
      <c r="AI43" s="355"/>
      <c r="AJ43" s="356"/>
      <c r="AK43" s="354"/>
      <c r="AL43" s="356"/>
      <c r="AM43" s="356"/>
      <c r="AN43" s="354"/>
      <c r="AO43" s="357"/>
    </row>
    <row r="44" spans="1:41" s="351" customFormat="1" ht="33.75" customHeight="1" x14ac:dyDescent="0.25">
      <c r="A44" s="817"/>
      <c r="D44" s="1898"/>
      <c r="E44" s="352"/>
      <c r="F44" s="358" t="s">
        <v>1842</v>
      </c>
      <c r="G44" s="358" t="s">
        <v>1859</v>
      </c>
      <c r="H44" s="353" t="s">
        <v>1210</v>
      </c>
      <c r="I44" s="819">
        <v>46139</v>
      </c>
      <c r="J44" s="819">
        <v>46141</v>
      </c>
      <c r="K44" s="358" t="s">
        <v>301</v>
      </c>
      <c r="L44" s="358">
        <v>1</v>
      </c>
      <c r="M44" s="358">
        <v>1</v>
      </c>
      <c r="N44" s="358">
        <v>1</v>
      </c>
      <c r="O44" s="358">
        <v>6</v>
      </c>
      <c r="P44" s="358">
        <v>6</v>
      </c>
      <c r="Q44" s="358">
        <v>6</v>
      </c>
      <c r="R44" s="358">
        <v>24</v>
      </c>
      <c r="S44" s="354">
        <v>1</v>
      </c>
      <c r="T44" s="355">
        <v>3400</v>
      </c>
      <c r="U44" s="356">
        <f t="shared" si="168"/>
        <v>3400</v>
      </c>
      <c r="V44" s="354">
        <v>1</v>
      </c>
      <c r="W44" s="355">
        <v>3000</v>
      </c>
      <c r="X44" s="356">
        <f t="shared" si="169"/>
        <v>3000</v>
      </c>
      <c r="Y44" s="354">
        <v>1</v>
      </c>
      <c r="Z44" s="355">
        <v>2900</v>
      </c>
      <c r="AA44" s="356">
        <f t="shared" si="170"/>
        <v>2900</v>
      </c>
      <c r="AB44" s="354">
        <v>6</v>
      </c>
      <c r="AC44" s="355">
        <v>190</v>
      </c>
      <c r="AD44" s="356">
        <f t="shared" si="171"/>
        <v>1140</v>
      </c>
      <c r="AE44" s="354">
        <v>6</v>
      </c>
      <c r="AF44" s="355">
        <v>190</v>
      </c>
      <c r="AG44" s="356">
        <f t="shared" si="172"/>
        <v>1140</v>
      </c>
      <c r="AH44" s="354">
        <v>6</v>
      </c>
      <c r="AI44" s="355">
        <v>190</v>
      </c>
      <c r="AJ44" s="356">
        <f t="shared" si="173"/>
        <v>1140</v>
      </c>
      <c r="AK44" s="354">
        <v>24</v>
      </c>
      <c r="AL44" s="356">
        <v>6</v>
      </c>
      <c r="AM44" s="356">
        <f>AK44*AL44</f>
        <v>144</v>
      </c>
      <c r="AN44" s="354">
        <f t="shared" si="174"/>
        <v>45</v>
      </c>
      <c r="AO44" s="357">
        <f t="shared" si="175"/>
        <v>12864</v>
      </c>
    </row>
    <row r="45" spans="1:41" s="351" customFormat="1" ht="33.75" customHeight="1" x14ac:dyDescent="0.25">
      <c r="A45" s="350"/>
      <c r="D45" s="1898"/>
      <c r="E45" s="352"/>
      <c r="F45" s="1887" t="s">
        <v>2507</v>
      </c>
      <c r="G45" s="1887" t="s">
        <v>1859</v>
      </c>
      <c r="H45" s="815" t="s">
        <v>1210</v>
      </c>
      <c r="I45" s="819">
        <v>46139</v>
      </c>
      <c r="J45" s="819">
        <v>46141</v>
      </c>
      <c r="K45" s="1887" t="s">
        <v>301</v>
      </c>
      <c r="L45" s="1887">
        <v>1</v>
      </c>
      <c r="M45" s="1887">
        <v>1</v>
      </c>
      <c r="N45" s="1887">
        <v>1</v>
      </c>
      <c r="O45" s="1887">
        <v>10</v>
      </c>
      <c r="P45" s="1887">
        <v>10</v>
      </c>
      <c r="Q45" s="1887">
        <v>10</v>
      </c>
      <c r="R45" s="1887">
        <v>33</v>
      </c>
      <c r="S45" s="354">
        <v>1</v>
      </c>
      <c r="T45" s="355">
        <v>3400</v>
      </c>
      <c r="U45" s="356">
        <f t="shared" ref="U45" si="176">S45*T45</f>
        <v>3400</v>
      </c>
      <c r="V45" s="354">
        <v>1</v>
      </c>
      <c r="W45" s="355">
        <v>3000</v>
      </c>
      <c r="X45" s="356">
        <f t="shared" ref="X45" si="177">V45*W45</f>
        <v>3000</v>
      </c>
      <c r="Y45" s="354">
        <v>1</v>
      </c>
      <c r="Z45" s="355">
        <v>2900</v>
      </c>
      <c r="AA45" s="356">
        <f t="shared" ref="AA45" si="178">Y45*Z45</f>
        <v>2900</v>
      </c>
      <c r="AB45" s="354">
        <v>10</v>
      </c>
      <c r="AC45" s="355">
        <v>190</v>
      </c>
      <c r="AD45" s="356">
        <f t="shared" ref="AD45" si="179">AB45*AC45</f>
        <v>1900</v>
      </c>
      <c r="AE45" s="354">
        <v>10</v>
      </c>
      <c r="AF45" s="355">
        <v>190</v>
      </c>
      <c r="AG45" s="356">
        <f t="shared" ref="AG45" si="180">AE45*AF45</f>
        <v>1900</v>
      </c>
      <c r="AH45" s="354">
        <v>10</v>
      </c>
      <c r="AI45" s="355">
        <v>190</v>
      </c>
      <c r="AJ45" s="356">
        <f t="shared" ref="AJ45" si="181">AH45*AI45</f>
        <v>1900</v>
      </c>
      <c r="AK45" s="354">
        <v>33</v>
      </c>
      <c r="AL45" s="356">
        <v>6</v>
      </c>
      <c r="AM45" s="356">
        <f>AK45*AL45</f>
        <v>198</v>
      </c>
      <c r="AN45" s="354">
        <f t="shared" ref="AN45" si="182">S45+V45+Y45+AB45+AE45+AH45+AK45</f>
        <v>66</v>
      </c>
      <c r="AO45" s="357">
        <f t="shared" ref="AO45" si="183">U45+X45+AA45+AD45+AG45+AJ45+AM45</f>
        <v>15198</v>
      </c>
    </row>
    <row r="46" spans="1:41" s="351" customFormat="1" ht="0.75" customHeight="1" x14ac:dyDescent="0.25">
      <c r="A46" s="824"/>
      <c r="D46" s="1898"/>
      <c r="E46" s="352"/>
      <c r="F46" s="1887"/>
      <c r="G46" s="1887"/>
      <c r="H46" s="815" t="s">
        <v>1210</v>
      </c>
      <c r="I46" s="815" t="s">
        <v>43</v>
      </c>
      <c r="J46" s="815" t="s">
        <v>43</v>
      </c>
      <c r="K46" s="1887"/>
      <c r="L46" s="1887"/>
      <c r="M46" s="1887"/>
      <c r="N46" s="1887"/>
      <c r="O46" s="1887"/>
      <c r="P46" s="1887"/>
      <c r="Q46" s="1887"/>
      <c r="R46" s="1887"/>
    </row>
    <row r="47" spans="1:41" s="351" customFormat="1" ht="30.75" customHeight="1" x14ac:dyDescent="0.25">
      <c r="A47" s="823"/>
      <c r="D47" s="1898"/>
      <c r="E47" s="352"/>
      <c r="F47" s="353" t="s">
        <v>1839</v>
      </c>
      <c r="G47" s="353" t="s">
        <v>1859</v>
      </c>
      <c r="H47" s="815" t="s">
        <v>1210</v>
      </c>
      <c r="I47" s="819">
        <v>46217</v>
      </c>
      <c r="J47" s="819">
        <v>46220</v>
      </c>
      <c r="K47" s="815" t="s">
        <v>301</v>
      </c>
      <c r="L47" s="353">
        <v>1</v>
      </c>
      <c r="M47" s="353">
        <v>1</v>
      </c>
      <c r="N47" s="353">
        <v>1</v>
      </c>
      <c r="O47" s="353">
        <v>7</v>
      </c>
      <c r="P47" s="353">
        <v>7</v>
      </c>
      <c r="Q47" s="353">
        <v>7</v>
      </c>
      <c r="R47" s="353">
        <v>24</v>
      </c>
      <c r="S47" s="354">
        <v>1</v>
      </c>
      <c r="T47" s="355">
        <v>3400</v>
      </c>
      <c r="U47" s="356">
        <f t="shared" ref="U47" si="184">S47*T47</f>
        <v>3400</v>
      </c>
      <c r="V47" s="354">
        <v>1</v>
      </c>
      <c r="W47" s="355">
        <v>3000</v>
      </c>
      <c r="X47" s="356">
        <f t="shared" ref="X47" si="185">V47*W47</f>
        <v>3000</v>
      </c>
      <c r="Y47" s="354">
        <v>1</v>
      </c>
      <c r="Z47" s="355">
        <v>2900</v>
      </c>
      <c r="AA47" s="356">
        <f t="shared" ref="AA47" si="186">Y47*Z47</f>
        <v>2900</v>
      </c>
      <c r="AB47" s="354">
        <v>7</v>
      </c>
      <c r="AC47" s="355">
        <v>190</v>
      </c>
      <c r="AD47" s="356">
        <f t="shared" ref="AD47" si="187">AB47*AC47</f>
        <v>1330</v>
      </c>
      <c r="AE47" s="354">
        <v>7</v>
      </c>
      <c r="AF47" s="355">
        <v>190</v>
      </c>
      <c r="AG47" s="356">
        <f t="shared" ref="AG47" si="188">AE47*AF47</f>
        <v>1330</v>
      </c>
      <c r="AH47" s="354">
        <v>7</v>
      </c>
      <c r="AI47" s="355">
        <v>190</v>
      </c>
      <c r="AJ47" s="356">
        <f t="shared" ref="AJ47" si="189">AH47*AI47</f>
        <v>1330</v>
      </c>
      <c r="AK47" s="354">
        <v>24</v>
      </c>
      <c r="AL47" s="356">
        <v>6</v>
      </c>
      <c r="AM47" s="356">
        <f>AK47*AL47</f>
        <v>144</v>
      </c>
      <c r="AN47" s="354">
        <f t="shared" ref="AN47" si="190">S47+V47+Y47+AB47+AE47+AH47+AK47</f>
        <v>48</v>
      </c>
      <c r="AO47" s="357">
        <f t="shared" ref="AO47" si="191">U47+X47+AA47+AD47+AG47+AJ47+AM47</f>
        <v>13434</v>
      </c>
    </row>
    <row r="48" spans="1:41" s="820" customFormat="1" ht="37.5" customHeight="1" x14ac:dyDescent="0.25">
      <c r="A48" s="818"/>
      <c r="D48" s="1898"/>
      <c r="E48" s="359"/>
      <c r="F48" s="815" t="s">
        <v>2508</v>
      </c>
      <c r="G48" s="815" t="s">
        <v>1859</v>
      </c>
      <c r="H48" s="815" t="s">
        <v>1210</v>
      </c>
      <c r="I48" s="819">
        <v>46231</v>
      </c>
      <c r="J48" s="819">
        <v>46233</v>
      </c>
      <c r="K48" s="815" t="s">
        <v>301</v>
      </c>
      <c r="L48" s="815"/>
      <c r="M48" s="815"/>
      <c r="N48" s="815"/>
      <c r="O48" s="815"/>
      <c r="P48" s="815"/>
      <c r="Q48" s="815"/>
      <c r="R48" s="815"/>
      <c r="S48" s="354"/>
      <c r="T48" s="355"/>
      <c r="U48" s="356"/>
      <c r="V48" s="354"/>
      <c r="W48" s="355"/>
      <c r="X48" s="356"/>
      <c r="Y48" s="354"/>
      <c r="Z48" s="355"/>
      <c r="AA48" s="356"/>
      <c r="AB48" s="354"/>
      <c r="AC48" s="355"/>
      <c r="AD48" s="356"/>
      <c r="AE48" s="354"/>
      <c r="AF48" s="355"/>
      <c r="AG48" s="356"/>
      <c r="AH48" s="354"/>
      <c r="AI48" s="355"/>
      <c r="AJ48" s="356"/>
      <c r="AK48" s="354"/>
      <c r="AL48" s="356"/>
      <c r="AM48" s="356"/>
      <c r="AN48" s="354"/>
      <c r="AO48" s="357"/>
    </row>
    <row r="49" spans="1:41" s="228" customFormat="1" ht="27" customHeight="1" x14ac:dyDescent="0.25">
      <c r="A49" s="821" t="s">
        <v>2509</v>
      </c>
      <c r="D49" s="1898"/>
      <c r="E49" s="825"/>
      <c r="F49" s="1887" t="s">
        <v>1861</v>
      </c>
      <c r="G49" s="1887" t="s">
        <v>1859</v>
      </c>
      <c r="H49" s="1890" t="s">
        <v>1210</v>
      </c>
      <c r="I49" s="1888">
        <v>46224</v>
      </c>
      <c r="J49" s="1888">
        <v>46226</v>
      </c>
      <c r="K49" s="1887" t="s">
        <v>301</v>
      </c>
      <c r="L49" s="1887">
        <v>1</v>
      </c>
      <c r="M49" s="1887">
        <v>1</v>
      </c>
      <c r="N49" s="1887">
        <v>1</v>
      </c>
      <c r="O49" s="1887">
        <v>10</v>
      </c>
      <c r="P49" s="1887">
        <v>10</v>
      </c>
      <c r="Q49" s="1887">
        <v>10</v>
      </c>
      <c r="R49" s="1887">
        <v>36</v>
      </c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</row>
    <row r="50" spans="1:41" s="351" customFormat="1" ht="29.25" customHeight="1" x14ac:dyDescent="0.25">
      <c r="A50" s="818"/>
      <c r="D50" s="1898"/>
      <c r="E50" s="352"/>
      <c r="F50" s="1887"/>
      <c r="G50" s="1887"/>
      <c r="H50" s="1889"/>
      <c r="I50" s="1889"/>
      <c r="J50" s="1889"/>
      <c r="K50" s="1887"/>
      <c r="L50" s="1887"/>
      <c r="M50" s="1887"/>
      <c r="N50" s="1887"/>
      <c r="O50" s="1887"/>
      <c r="P50" s="1887"/>
      <c r="Q50" s="1887"/>
      <c r="R50" s="1887"/>
      <c r="S50" s="354">
        <v>1</v>
      </c>
      <c r="T50" s="355">
        <v>3400</v>
      </c>
      <c r="U50" s="356">
        <f t="shared" ref="U50" si="192">S50*T50</f>
        <v>3400</v>
      </c>
      <c r="V50" s="354">
        <v>1</v>
      </c>
      <c r="W50" s="355">
        <v>3000</v>
      </c>
      <c r="X50" s="356">
        <f t="shared" ref="X50" si="193">V50*W50</f>
        <v>3000</v>
      </c>
      <c r="Y50" s="354">
        <v>1</v>
      </c>
      <c r="Z50" s="355">
        <v>2900</v>
      </c>
      <c r="AA50" s="356">
        <f t="shared" ref="AA50" si="194">Y50*Z50</f>
        <v>2900</v>
      </c>
      <c r="AB50" s="354">
        <v>10</v>
      </c>
      <c r="AC50" s="355">
        <v>190</v>
      </c>
      <c r="AD50" s="356">
        <f t="shared" ref="AD50" si="195">AB50*AC50</f>
        <v>1900</v>
      </c>
      <c r="AE50" s="354">
        <v>10</v>
      </c>
      <c r="AF50" s="355">
        <v>190</v>
      </c>
      <c r="AG50" s="356">
        <f t="shared" ref="AG50" si="196">AE50*AF50</f>
        <v>1900</v>
      </c>
      <c r="AH50" s="354">
        <v>10</v>
      </c>
      <c r="AI50" s="355">
        <v>190</v>
      </c>
      <c r="AJ50" s="356">
        <f t="shared" ref="AJ50" si="197">AH50*AI50</f>
        <v>1900</v>
      </c>
      <c r="AK50" s="354">
        <v>36</v>
      </c>
      <c r="AL50" s="356">
        <v>6</v>
      </c>
      <c r="AM50" s="356">
        <f>AK50*AL50</f>
        <v>216</v>
      </c>
      <c r="AN50" s="354">
        <f t="shared" ref="AN50" si="198">S50+V50+Y50+AB50+AE50+AH50+AK50</f>
        <v>69</v>
      </c>
      <c r="AO50" s="357">
        <f t="shared" ref="AO50" si="199">U50+X50+AA50+AD50+AG50+AJ50+AM50</f>
        <v>15216</v>
      </c>
    </row>
    <row r="51" spans="1:41" s="228" customFormat="1" ht="27.75" customHeight="1" x14ac:dyDescent="0.25">
      <c r="A51" s="61" t="s">
        <v>2509</v>
      </c>
      <c r="D51" s="1898"/>
      <c r="E51" s="825"/>
      <c r="F51" s="1887" t="s">
        <v>1208</v>
      </c>
      <c r="G51" s="1887" t="s">
        <v>1859</v>
      </c>
      <c r="H51" s="1890" t="s">
        <v>1210</v>
      </c>
      <c r="I51" s="1888">
        <v>46231</v>
      </c>
      <c r="J51" s="1888">
        <v>46233</v>
      </c>
      <c r="K51" s="1887" t="s">
        <v>301</v>
      </c>
      <c r="L51" s="1887">
        <v>1</v>
      </c>
      <c r="M51" s="1887">
        <v>1</v>
      </c>
      <c r="N51" s="1887">
        <v>1</v>
      </c>
      <c r="O51" s="1887">
        <v>12</v>
      </c>
      <c r="P51" s="1887">
        <v>12</v>
      </c>
      <c r="Q51" s="1887">
        <v>12</v>
      </c>
      <c r="R51" s="1887">
        <v>38</v>
      </c>
    </row>
    <row r="52" spans="1:41" s="351" customFormat="1" ht="38.25" customHeight="1" x14ac:dyDescent="0.25">
      <c r="A52" s="350"/>
      <c r="D52" s="1898"/>
      <c r="E52" s="352"/>
      <c r="F52" s="1887"/>
      <c r="G52" s="1887"/>
      <c r="H52" s="1889"/>
      <c r="I52" s="1889"/>
      <c r="J52" s="1889"/>
      <c r="K52" s="1887"/>
      <c r="L52" s="1887"/>
      <c r="M52" s="1887"/>
      <c r="N52" s="1887"/>
      <c r="O52" s="1887"/>
      <c r="P52" s="1887"/>
      <c r="Q52" s="1887"/>
      <c r="R52" s="1887"/>
      <c r="S52" s="354">
        <v>1</v>
      </c>
      <c r="T52" s="355">
        <v>3400</v>
      </c>
      <c r="U52" s="356">
        <f t="shared" ref="U52" si="200">S52*T52</f>
        <v>3400</v>
      </c>
      <c r="V52" s="354">
        <v>1</v>
      </c>
      <c r="W52" s="355">
        <v>3000</v>
      </c>
      <c r="X52" s="356">
        <f t="shared" ref="X52" si="201">V52*W52</f>
        <v>3000</v>
      </c>
      <c r="Y52" s="354">
        <v>1</v>
      </c>
      <c r="Z52" s="355">
        <v>2900</v>
      </c>
      <c r="AA52" s="356">
        <f t="shared" ref="AA52" si="202">Y52*Z52</f>
        <v>2900</v>
      </c>
      <c r="AB52" s="354">
        <v>12</v>
      </c>
      <c r="AC52" s="355">
        <v>190</v>
      </c>
      <c r="AD52" s="356">
        <f t="shared" ref="AD52" si="203">AB52*AC52</f>
        <v>2280</v>
      </c>
      <c r="AE52" s="354">
        <v>12</v>
      </c>
      <c r="AF52" s="355">
        <v>190</v>
      </c>
      <c r="AG52" s="356">
        <f t="shared" ref="AG52" si="204">AE52*AF52</f>
        <v>2280</v>
      </c>
      <c r="AH52" s="354">
        <v>12</v>
      </c>
      <c r="AI52" s="355">
        <v>190</v>
      </c>
      <c r="AJ52" s="356">
        <f t="shared" ref="AJ52" si="205">AH52*AI52</f>
        <v>2280</v>
      </c>
      <c r="AK52" s="354">
        <v>38</v>
      </c>
      <c r="AL52" s="356">
        <v>6</v>
      </c>
      <c r="AM52" s="356">
        <f>AK52*AL52</f>
        <v>228</v>
      </c>
      <c r="AN52" s="354">
        <f t="shared" ref="AN52" si="206">S52+V52+Y52+AB52+AE52+AH52+AK52</f>
        <v>77</v>
      </c>
      <c r="AO52" s="357">
        <f t="shared" ref="AO52" si="207">U52+X52+AA52+AD52+AG52+AJ52+AM52</f>
        <v>16368</v>
      </c>
    </row>
    <row r="53" spans="1:41" s="228" customFormat="1" ht="30" customHeight="1" x14ac:dyDescent="0.25">
      <c r="A53" s="61" t="s">
        <v>2509</v>
      </c>
      <c r="D53" s="1898"/>
      <c r="E53" s="825"/>
      <c r="F53" s="1887" t="s">
        <v>1856</v>
      </c>
      <c r="G53" s="1887" t="s">
        <v>1859</v>
      </c>
      <c r="H53" s="1890" t="s">
        <v>1210</v>
      </c>
      <c r="I53" s="1888">
        <v>46343</v>
      </c>
      <c r="J53" s="1888">
        <v>46344</v>
      </c>
      <c r="K53" s="1887" t="s">
        <v>301</v>
      </c>
      <c r="L53" s="1887">
        <v>1</v>
      </c>
      <c r="M53" s="1887">
        <v>1</v>
      </c>
      <c r="N53" s="1887">
        <v>1</v>
      </c>
      <c r="O53" s="1887">
        <v>8</v>
      </c>
      <c r="P53" s="1887">
        <v>8</v>
      </c>
      <c r="Q53" s="1887">
        <v>8</v>
      </c>
      <c r="R53" s="1887">
        <v>27</v>
      </c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</row>
    <row r="54" spans="1:41" s="351" customFormat="1" ht="32.25" customHeight="1" x14ac:dyDescent="0.25">
      <c r="A54" s="350"/>
      <c r="D54" s="1898"/>
      <c r="E54" s="352"/>
      <c r="F54" s="1887"/>
      <c r="G54" s="1887"/>
      <c r="H54" s="1889"/>
      <c r="I54" s="1889"/>
      <c r="J54" s="1889"/>
      <c r="K54" s="1887"/>
      <c r="L54" s="1887"/>
      <c r="M54" s="1887"/>
      <c r="N54" s="1887"/>
      <c r="O54" s="1887"/>
      <c r="P54" s="1887"/>
      <c r="Q54" s="1887"/>
      <c r="R54" s="1887"/>
      <c r="S54" s="354">
        <v>1</v>
      </c>
      <c r="T54" s="355">
        <v>3400</v>
      </c>
      <c r="U54" s="356">
        <f t="shared" ref="U54" si="208">S54*T54</f>
        <v>3400</v>
      </c>
      <c r="V54" s="354">
        <v>1</v>
      </c>
      <c r="W54" s="355">
        <v>3000</v>
      </c>
      <c r="X54" s="356">
        <f t="shared" ref="X54" si="209">V54*W54</f>
        <v>3000</v>
      </c>
      <c r="Y54" s="354">
        <v>1</v>
      </c>
      <c r="Z54" s="355">
        <v>2900</v>
      </c>
      <c r="AA54" s="356">
        <f t="shared" ref="AA54" si="210">Y54*Z54</f>
        <v>2900</v>
      </c>
      <c r="AB54" s="354">
        <v>8</v>
      </c>
      <c r="AC54" s="355">
        <v>190</v>
      </c>
      <c r="AD54" s="356">
        <f t="shared" ref="AD54" si="211">AB54*AC54</f>
        <v>1520</v>
      </c>
      <c r="AE54" s="354">
        <v>8</v>
      </c>
      <c r="AF54" s="355">
        <v>190</v>
      </c>
      <c r="AG54" s="356">
        <f t="shared" ref="AG54" si="212">AE54*AF54</f>
        <v>1520</v>
      </c>
      <c r="AH54" s="354">
        <v>8</v>
      </c>
      <c r="AI54" s="355">
        <v>190</v>
      </c>
      <c r="AJ54" s="356">
        <f t="shared" ref="AJ54" si="213">AH54*AI54</f>
        <v>1520</v>
      </c>
      <c r="AK54" s="354">
        <v>27</v>
      </c>
      <c r="AL54" s="356">
        <v>6</v>
      </c>
      <c r="AM54" s="356">
        <f>AK54*AL54</f>
        <v>162</v>
      </c>
      <c r="AN54" s="354">
        <f t="shared" ref="AN54" si="214">S54+V54+Y54+AB54+AE54+AH54+AK54</f>
        <v>54</v>
      </c>
      <c r="AO54" s="357">
        <f t="shared" ref="AO54" si="215">U54+X54+AA54+AD54+AG54+AJ54+AM54</f>
        <v>14022</v>
      </c>
    </row>
    <row r="55" spans="1:41" s="228" customFormat="1" ht="26.25" customHeight="1" x14ac:dyDescent="0.25">
      <c r="A55" s="61" t="s">
        <v>2509</v>
      </c>
      <c r="D55" s="1898"/>
      <c r="E55" s="825"/>
      <c r="F55" s="1887" t="s">
        <v>1691</v>
      </c>
      <c r="G55" s="1887" t="s">
        <v>1859</v>
      </c>
      <c r="H55" s="1890" t="s">
        <v>1210</v>
      </c>
      <c r="I55" s="1888">
        <v>46048</v>
      </c>
      <c r="J55" s="1888">
        <v>46049</v>
      </c>
      <c r="K55" s="1887" t="s">
        <v>301</v>
      </c>
      <c r="L55" s="1887">
        <v>1</v>
      </c>
      <c r="M55" s="1887">
        <v>1</v>
      </c>
      <c r="N55" s="1887">
        <v>1</v>
      </c>
      <c r="O55" s="1887">
        <v>1</v>
      </c>
      <c r="P55" s="1887">
        <v>1</v>
      </c>
      <c r="Q55" s="1887">
        <v>1</v>
      </c>
      <c r="R55" s="1887">
        <v>6</v>
      </c>
      <c r="S55" s="866">
        <v>1</v>
      </c>
      <c r="T55" s="866"/>
      <c r="U55" s="866"/>
      <c r="V55" s="866">
        <v>1</v>
      </c>
      <c r="W55" s="866"/>
      <c r="X55" s="866"/>
      <c r="Y55" s="866">
        <v>1</v>
      </c>
      <c r="Z55" s="867"/>
      <c r="AA55" s="867"/>
      <c r="AB55" s="866">
        <v>0</v>
      </c>
      <c r="AC55" s="866"/>
      <c r="AD55" s="866"/>
      <c r="AE55" s="866">
        <v>0</v>
      </c>
      <c r="AF55" s="866"/>
      <c r="AG55" s="866"/>
      <c r="AH55" s="866">
        <v>0</v>
      </c>
      <c r="AI55" s="866"/>
      <c r="AJ55" s="866"/>
      <c r="AK55" s="866">
        <v>6</v>
      </c>
      <c r="AL55" s="865"/>
      <c r="AM55" s="61"/>
      <c r="AN55" s="61"/>
      <c r="AO55" s="61"/>
    </row>
    <row r="56" spans="1:41" s="351" customFormat="1" ht="36.75" customHeight="1" x14ac:dyDescent="0.25">
      <c r="A56" s="350"/>
      <c r="D56" s="1898"/>
      <c r="E56" s="352"/>
      <c r="F56" s="1887"/>
      <c r="G56" s="1887"/>
      <c r="H56" s="1889"/>
      <c r="I56" s="1897"/>
      <c r="J56" s="1897"/>
      <c r="K56" s="1887"/>
      <c r="L56" s="1887"/>
      <c r="M56" s="1887"/>
      <c r="N56" s="1887"/>
      <c r="O56" s="1887"/>
      <c r="P56" s="1887"/>
      <c r="Q56" s="1887"/>
      <c r="R56" s="1887"/>
      <c r="S56" s="354">
        <v>1</v>
      </c>
      <c r="T56" s="355">
        <v>3400</v>
      </c>
      <c r="U56" s="356">
        <f t="shared" ref="U56" si="216">S56*T56</f>
        <v>3400</v>
      </c>
      <c r="V56" s="354">
        <v>1</v>
      </c>
      <c r="W56" s="355">
        <v>3000</v>
      </c>
      <c r="X56" s="356">
        <f t="shared" ref="X56" si="217">V56*W56</f>
        <v>3000</v>
      </c>
      <c r="Y56" s="354">
        <v>1</v>
      </c>
      <c r="Z56" s="355">
        <v>2900</v>
      </c>
      <c r="AA56" s="356">
        <f t="shared" ref="AA56" si="218">Y56*Z56</f>
        <v>2900</v>
      </c>
      <c r="AB56" s="354">
        <v>1</v>
      </c>
      <c r="AC56" s="355">
        <v>190</v>
      </c>
      <c r="AD56" s="356">
        <f t="shared" ref="AD56" si="219">AB56*AC56</f>
        <v>190</v>
      </c>
      <c r="AE56" s="354">
        <v>1</v>
      </c>
      <c r="AF56" s="355">
        <v>190</v>
      </c>
      <c r="AG56" s="356">
        <f t="shared" ref="AG56" si="220">AE56*AF56</f>
        <v>190</v>
      </c>
      <c r="AH56" s="354">
        <v>1</v>
      </c>
      <c r="AI56" s="355">
        <v>190</v>
      </c>
      <c r="AJ56" s="356">
        <f t="shared" ref="AJ56" si="221">AH56*AI56</f>
        <v>190</v>
      </c>
      <c r="AK56" s="354">
        <v>6</v>
      </c>
      <c r="AL56" s="356">
        <v>6</v>
      </c>
      <c r="AM56" s="356">
        <f>AK56*AL56</f>
        <v>36</v>
      </c>
      <c r="AN56" s="354">
        <f t="shared" ref="AN56" si="222">S56+V56+Y56+AB56+AE56+AH56+AK56</f>
        <v>12</v>
      </c>
      <c r="AO56" s="357">
        <f t="shared" ref="AO56" si="223">U56+X56+AA56+AD56+AG56+AJ56+AM56</f>
        <v>9906</v>
      </c>
    </row>
    <row r="57" spans="1:41" s="228" customFormat="1" ht="25.5" customHeight="1" x14ac:dyDescent="0.25">
      <c r="A57" s="61" t="s">
        <v>2509</v>
      </c>
      <c r="D57" s="1898"/>
      <c r="E57" s="825"/>
      <c r="F57" s="1890" t="s">
        <v>1675</v>
      </c>
      <c r="G57" s="1887" t="s">
        <v>1859</v>
      </c>
      <c r="H57" s="1890" t="s">
        <v>1210</v>
      </c>
      <c r="I57" s="1888">
        <v>46104</v>
      </c>
      <c r="J57" s="1888">
        <v>46106</v>
      </c>
      <c r="K57" s="1887" t="s">
        <v>301</v>
      </c>
      <c r="L57" s="1890">
        <v>1</v>
      </c>
      <c r="M57" s="1890">
        <v>1</v>
      </c>
      <c r="N57" s="1890">
        <v>1</v>
      </c>
      <c r="O57" s="1890">
        <v>12</v>
      </c>
      <c r="P57" s="1890">
        <v>12</v>
      </c>
      <c r="Q57" s="1890">
        <v>12</v>
      </c>
      <c r="R57" s="1890">
        <v>39</v>
      </c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</row>
    <row r="58" spans="1:41" s="351" customFormat="1" ht="42.75" customHeight="1" x14ac:dyDescent="0.25">
      <c r="A58" s="350"/>
      <c r="D58" s="1898"/>
      <c r="E58" s="359"/>
      <c r="F58" s="1889"/>
      <c r="G58" s="1887"/>
      <c r="H58" s="1889"/>
      <c r="I58" s="1897"/>
      <c r="J58" s="1897"/>
      <c r="K58" s="1887"/>
      <c r="L58" s="1889"/>
      <c r="M58" s="1889"/>
      <c r="N58" s="1889"/>
      <c r="O58" s="1889"/>
      <c r="P58" s="1889"/>
      <c r="Q58" s="1889"/>
      <c r="R58" s="1889"/>
      <c r="S58" s="354">
        <v>1</v>
      </c>
      <c r="T58" s="355">
        <v>3400</v>
      </c>
      <c r="U58" s="356">
        <f t="shared" ref="U58" si="224">S58*T58</f>
        <v>3400</v>
      </c>
      <c r="V58" s="354">
        <v>1</v>
      </c>
      <c r="W58" s="355">
        <v>3000</v>
      </c>
      <c r="X58" s="356">
        <f t="shared" ref="X58" si="225">V58*W58</f>
        <v>3000</v>
      </c>
      <c r="Y58" s="354">
        <v>1</v>
      </c>
      <c r="Z58" s="355">
        <v>2900</v>
      </c>
      <c r="AA58" s="356">
        <f t="shared" ref="AA58" si="226">Y58*Z58</f>
        <v>2900</v>
      </c>
      <c r="AB58" s="354">
        <v>12</v>
      </c>
      <c r="AC58" s="355">
        <v>190</v>
      </c>
      <c r="AD58" s="356">
        <f t="shared" ref="AD58" si="227">AB58*AC58</f>
        <v>2280</v>
      </c>
      <c r="AE58" s="354">
        <v>12</v>
      </c>
      <c r="AF58" s="355">
        <v>190</v>
      </c>
      <c r="AG58" s="356">
        <f t="shared" ref="AG58" si="228">AE58*AF58</f>
        <v>2280</v>
      </c>
      <c r="AH58" s="354">
        <v>12</v>
      </c>
      <c r="AI58" s="355">
        <v>190</v>
      </c>
      <c r="AJ58" s="356">
        <f t="shared" ref="AJ58" si="229">AH58*AI58</f>
        <v>2280</v>
      </c>
      <c r="AK58" s="354">
        <v>39</v>
      </c>
      <c r="AL58" s="356">
        <v>6</v>
      </c>
      <c r="AM58" s="356">
        <f>AK58*AL58</f>
        <v>234</v>
      </c>
      <c r="AN58" s="354">
        <f t="shared" ref="AN58" si="230">S58+V58+Y58+AB58+AE58+AH58+AK58</f>
        <v>78</v>
      </c>
      <c r="AO58" s="357">
        <f t="shared" ref="AO58" si="231">U58+X58+AA58+AD58+AG58+AJ58+AM58</f>
        <v>16374</v>
      </c>
    </row>
    <row r="59" spans="1:41" s="228" customFormat="1" ht="31.5" customHeight="1" x14ac:dyDescent="0.25">
      <c r="A59" s="61" t="s">
        <v>2509</v>
      </c>
      <c r="F59" s="1890" t="s">
        <v>1862</v>
      </c>
      <c r="G59" s="1887" t="s">
        <v>1859</v>
      </c>
      <c r="H59" s="1890" t="s">
        <v>1210</v>
      </c>
      <c r="I59" s="1888">
        <v>46225</v>
      </c>
      <c r="J59" s="1888" t="s">
        <v>43</v>
      </c>
      <c r="K59" s="1887" t="s">
        <v>301</v>
      </c>
      <c r="L59" s="1890">
        <v>1</v>
      </c>
      <c r="M59" s="1890">
        <v>1</v>
      </c>
      <c r="N59" s="1890">
        <v>1</v>
      </c>
      <c r="O59" s="1890">
        <v>8</v>
      </c>
      <c r="P59" s="1890">
        <v>8</v>
      </c>
      <c r="Q59" s="1890">
        <v>8</v>
      </c>
      <c r="R59" s="1890">
        <v>27</v>
      </c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</row>
    <row r="60" spans="1:41" s="351" customFormat="1" ht="29.25" customHeight="1" x14ac:dyDescent="0.25">
      <c r="F60" s="1889"/>
      <c r="G60" s="1887"/>
      <c r="H60" s="1889"/>
      <c r="I60" s="1897"/>
      <c r="J60" s="1897"/>
      <c r="K60" s="1887"/>
      <c r="L60" s="1889"/>
      <c r="M60" s="1889"/>
      <c r="N60" s="1889"/>
      <c r="O60" s="1889"/>
      <c r="P60" s="1889"/>
      <c r="Q60" s="1889"/>
      <c r="R60" s="1889"/>
      <c r="S60" s="360">
        <v>1</v>
      </c>
      <c r="T60" s="361">
        <v>3400</v>
      </c>
      <c r="U60" s="362">
        <f t="shared" ref="U60" si="232">S60*T60</f>
        <v>3400</v>
      </c>
      <c r="V60" s="360">
        <v>1</v>
      </c>
      <c r="W60" s="361">
        <v>3000</v>
      </c>
      <c r="X60" s="362">
        <f t="shared" ref="X60" si="233">V60*W60</f>
        <v>3000</v>
      </c>
      <c r="Y60" s="360">
        <v>1</v>
      </c>
      <c r="Z60" s="361">
        <v>2900</v>
      </c>
      <c r="AA60" s="362">
        <f t="shared" ref="AA60" si="234">Y60*Z60</f>
        <v>2900</v>
      </c>
      <c r="AB60" s="360">
        <v>8</v>
      </c>
      <c r="AC60" s="361">
        <v>190</v>
      </c>
      <c r="AD60" s="362">
        <f t="shared" ref="AD60" si="235">AB60*AC60</f>
        <v>1520</v>
      </c>
      <c r="AE60" s="360">
        <v>8</v>
      </c>
      <c r="AF60" s="361">
        <v>190</v>
      </c>
      <c r="AG60" s="362">
        <f t="shared" ref="AG60" si="236">AE60*AF60</f>
        <v>1520</v>
      </c>
      <c r="AH60" s="360">
        <v>8</v>
      </c>
      <c r="AI60" s="361">
        <v>190</v>
      </c>
      <c r="AJ60" s="362">
        <f t="shared" ref="AJ60" si="237">AH60*AI60</f>
        <v>1520</v>
      </c>
      <c r="AK60" s="360">
        <v>27</v>
      </c>
      <c r="AL60" s="362">
        <v>6</v>
      </c>
      <c r="AM60" s="362">
        <f>AK60*AL60</f>
        <v>162</v>
      </c>
      <c r="AN60" s="360">
        <f t="shared" ref="AN60" si="238">S60+V60+Y60+AB60+AE60+AH60+AK60</f>
        <v>54</v>
      </c>
      <c r="AO60" s="363">
        <f t="shared" ref="AO60" si="239">U60+X60+AA60+AD60+AG60+AJ60+AM60</f>
        <v>14022</v>
      </c>
    </row>
    <row r="61" spans="1:41" s="820" customFormat="1" ht="29.25" customHeight="1" x14ac:dyDescent="0.25">
      <c r="F61" s="828"/>
      <c r="G61" s="829"/>
      <c r="H61" s="828"/>
      <c r="I61" s="830"/>
      <c r="J61" s="830"/>
      <c r="K61" s="861" t="s">
        <v>1935</v>
      </c>
      <c r="L61" s="828"/>
      <c r="M61" s="828"/>
      <c r="N61" s="828"/>
      <c r="O61" s="828"/>
      <c r="P61" s="828"/>
      <c r="Q61" s="828"/>
      <c r="R61" s="828"/>
      <c r="S61" s="354">
        <f>SUM(S40:S60)</f>
        <v>12</v>
      </c>
      <c r="T61" s="355"/>
      <c r="U61" s="356"/>
      <c r="V61" s="354">
        <f>SUM(V40:V60)</f>
        <v>12</v>
      </c>
      <c r="W61" s="355"/>
      <c r="X61" s="356"/>
      <c r="Y61" s="354">
        <f>SUM(Y40:Y60)</f>
        <v>12</v>
      </c>
      <c r="Z61" s="355"/>
      <c r="AA61" s="356"/>
      <c r="AB61" s="354">
        <f>SUM(AB40:AB60)</f>
        <v>90</v>
      </c>
      <c r="AC61" s="355"/>
      <c r="AD61" s="356"/>
      <c r="AE61" s="354">
        <f>SUM(AE40:AE60)</f>
        <v>90</v>
      </c>
      <c r="AF61" s="355"/>
      <c r="AG61" s="356"/>
      <c r="AH61" s="354">
        <f>SUM(AH40:AH60)</f>
        <v>90</v>
      </c>
      <c r="AI61" s="355"/>
      <c r="AJ61" s="356"/>
      <c r="AK61" s="354">
        <f>SUM(AK40:AK60)</f>
        <v>316</v>
      </c>
      <c r="AL61" s="356"/>
      <c r="AM61" s="356"/>
      <c r="AN61" s="354"/>
      <c r="AO61" s="357"/>
    </row>
  </sheetData>
  <mergeCells count="119">
    <mergeCell ref="P45:P46"/>
    <mergeCell ref="Q45:Q46"/>
    <mergeCell ref="R45:R46"/>
    <mergeCell ref="F49:F50"/>
    <mergeCell ref="M45:M46"/>
    <mergeCell ref="N45:N46"/>
    <mergeCell ref="O45:O46"/>
    <mergeCell ref="J49:J50"/>
    <mergeCell ref="F51:F52"/>
    <mergeCell ref="F45:F46"/>
    <mergeCell ref="G45:G46"/>
    <mergeCell ref="K45:K46"/>
    <mergeCell ref="K49:K50"/>
    <mergeCell ref="P51:P52"/>
    <mergeCell ref="G49:G50"/>
    <mergeCell ref="H49:H50"/>
    <mergeCell ref="I49:I50"/>
    <mergeCell ref="H51:H52"/>
    <mergeCell ref="F59:F60"/>
    <mergeCell ref="G59:G60"/>
    <mergeCell ref="H59:H60"/>
    <mergeCell ref="I59:I60"/>
    <mergeCell ref="J59:J60"/>
    <mergeCell ref="K59:K60"/>
    <mergeCell ref="F57:F58"/>
    <mergeCell ref="L59:L60"/>
    <mergeCell ref="M59:M60"/>
    <mergeCell ref="G57:G58"/>
    <mergeCell ref="H57:H58"/>
    <mergeCell ref="I57:I58"/>
    <mergeCell ref="J57:J58"/>
    <mergeCell ref="N59:N60"/>
    <mergeCell ref="O59:O60"/>
    <mergeCell ref="R51:R52"/>
    <mergeCell ref="Q49:Q50"/>
    <mergeCell ref="R49:R50"/>
    <mergeCell ref="N49:N50"/>
    <mergeCell ref="O49:O50"/>
    <mergeCell ref="P49:P50"/>
    <mergeCell ref="L51:L52"/>
    <mergeCell ref="M51:M52"/>
    <mergeCell ref="P59:P60"/>
    <mergeCell ref="Q51:Q52"/>
    <mergeCell ref="Q55:Q56"/>
    <mergeCell ref="R55:R56"/>
    <mergeCell ref="Q57:Q58"/>
    <mergeCell ref="R57:R58"/>
    <mergeCell ref="Q53:Q54"/>
    <mergeCell ref="R53:R54"/>
    <mergeCell ref="Q59:Q60"/>
    <mergeCell ref="R59:R60"/>
    <mergeCell ref="L49:L50"/>
    <mergeCell ref="M49:M50"/>
    <mergeCell ref="N51:N52"/>
    <mergeCell ref="O51:O52"/>
    <mergeCell ref="A3:XFD3"/>
    <mergeCell ref="D5:D6"/>
    <mergeCell ref="E5:E6"/>
    <mergeCell ref="F5:F6"/>
    <mergeCell ref="G5:G6"/>
    <mergeCell ref="H5:H6"/>
    <mergeCell ref="I5:I6"/>
    <mergeCell ref="J5:J6"/>
    <mergeCell ref="L40:L41"/>
    <mergeCell ref="M40:M41"/>
    <mergeCell ref="N40:N41"/>
    <mergeCell ref="O40:O41"/>
    <mergeCell ref="P40:P41"/>
    <mergeCell ref="Q40:Q41"/>
    <mergeCell ref="R40:R41"/>
    <mergeCell ref="AB5:AJ5"/>
    <mergeCell ref="O5:Q5"/>
    <mergeCell ref="AK5:AM5"/>
    <mergeCell ref="AN5:AO5"/>
    <mergeCell ref="R5:R6"/>
    <mergeCell ref="S5:AA5"/>
    <mergeCell ref="F40:F41"/>
    <mergeCell ref="G40:G41"/>
    <mergeCell ref="K40:K41"/>
    <mergeCell ref="G53:G54"/>
    <mergeCell ref="O53:O54"/>
    <mergeCell ref="P53:P54"/>
    <mergeCell ref="K57:K58"/>
    <mergeCell ref="L57:L58"/>
    <mergeCell ref="M57:M58"/>
    <mergeCell ref="N57:N58"/>
    <mergeCell ref="O57:O58"/>
    <mergeCell ref="P57:P58"/>
    <mergeCell ref="N55:N56"/>
    <mergeCell ref="O55:O56"/>
    <mergeCell ref="P55:P56"/>
    <mergeCell ref="L55:L56"/>
    <mergeCell ref="M55:M56"/>
    <mergeCell ref="K53:K54"/>
    <mergeCell ref="L53:L54"/>
    <mergeCell ref="F53:F54"/>
    <mergeCell ref="J53:J54"/>
    <mergeCell ref="I53:I54"/>
    <mergeCell ref="H53:H54"/>
    <mergeCell ref="A5:A6"/>
    <mergeCell ref="I51:I52"/>
    <mergeCell ref="J51:J52"/>
    <mergeCell ref="K5:K6"/>
    <mergeCell ref="L5:N5"/>
    <mergeCell ref="A36:A37"/>
    <mergeCell ref="M53:M54"/>
    <mergeCell ref="N53:N54"/>
    <mergeCell ref="I40:I41"/>
    <mergeCell ref="J40:J41"/>
    <mergeCell ref="D7:D58"/>
    <mergeCell ref="L45:L46"/>
    <mergeCell ref="K51:K52"/>
    <mergeCell ref="G51:G52"/>
    <mergeCell ref="F55:F56"/>
    <mergeCell ref="G55:G56"/>
    <mergeCell ref="H55:H56"/>
    <mergeCell ref="I55:I56"/>
    <mergeCell ref="J55:J56"/>
    <mergeCell ref="K55:K56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1:AR81"/>
  <sheetViews>
    <sheetView topLeftCell="A43" workbookViewId="0">
      <selection activeCell="E61" sqref="E61"/>
    </sheetView>
  </sheetViews>
  <sheetFormatPr defaultRowHeight="15" x14ac:dyDescent="0.25"/>
  <cols>
    <col min="1" max="1" width="5.7109375" style="312" customWidth="1"/>
    <col min="2" max="2" width="18" style="373" customWidth="1"/>
    <col min="3" max="3" width="1.85546875" style="312" hidden="1" customWidth="1"/>
    <col min="4" max="4" width="13.85546875" style="312" customWidth="1"/>
    <col min="5" max="5" width="15.7109375" style="312" customWidth="1"/>
    <col min="6" max="6" width="20" style="312" customWidth="1"/>
    <col min="7" max="7" width="9.140625" style="372"/>
    <col min="8" max="8" width="9.140625" style="312"/>
    <col min="9" max="9" width="9.140625" style="373"/>
    <col min="10" max="10" width="7.5703125" style="372" customWidth="1"/>
    <col min="11" max="11" width="9.140625" style="312"/>
    <col min="12" max="12" width="9.140625" style="373"/>
    <col min="13" max="13" width="9.140625" style="372"/>
    <col min="14" max="14" width="9.140625" style="312"/>
    <col min="15" max="15" width="9.140625" style="373"/>
    <col min="16" max="16" width="9.140625" style="372"/>
    <col min="17" max="17" width="5.85546875" style="312" customWidth="1"/>
    <col min="18" max="18" width="9.140625" style="373"/>
    <col min="19" max="19" width="9.140625" style="372"/>
    <col min="20" max="20" width="9.140625" style="312"/>
    <col min="21" max="21" width="9.140625" style="373"/>
    <col min="22" max="22" width="8.5703125" style="372" customWidth="1"/>
    <col min="23" max="23" width="6.7109375" style="312" customWidth="1"/>
    <col min="24" max="24" width="9.140625" style="373"/>
    <col min="25" max="25" width="9.140625" style="372"/>
    <col min="26" max="26" width="7.140625" style="374" customWidth="1"/>
    <col min="27" max="27" width="10.28515625" style="375" customWidth="1"/>
    <col min="28" max="28" width="9.140625" style="376"/>
    <col min="29" max="29" width="15" style="409" customWidth="1"/>
    <col min="30" max="30" width="14.140625" style="763" customWidth="1"/>
    <col min="31" max="31" width="0.28515625" style="315" customWidth="1"/>
    <col min="32" max="32" width="9.140625" style="315" hidden="1" customWidth="1"/>
    <col min="33" max="33" width="9.140625" style="315" customWidth="1"/>
    <col min="34" max="43" width="9.140625" style="315"/>
    <col min="44" max="16384" width="9.140625" style="312"/>
  </cols>
  <sheetData>
    <row r="1" spans="1:43" ht="30.75" customHeight="1" x14ac:dyDescent="0.35">
      <c r="D1" s="1912" t="s">
        <v>2540</v>
      </c>
      <c r="E1" s="1912"/>
      <c r="F1" s="1912"/>
      <c r="G1" s="1912"/>
      <c r="H1" s="1912"/>
      <c r="I1" s="1912"/>
      <c r="J1" s="1912"/>
      <c r="K1" s="1912"/>
      <c r="L1" s="1912"/>
      <c r="M1" s="1912"/>
      <c r="N1" s="1912"/>
      <c r="O1" s="1912"/>
      <c r="P1" s="1912"/>
      <c r="Q1" s="1912"/>
      <c r="R1" s="1912"/>
      <c r="S1" s="1912"/>
      <c r="T1" s="1912"/>
      <c r="U1" s="1912"/>
    </row>
    <row r="2" spans="1:43" ht="45" x14ac:dyDescent="0.25">
      <c r="A2" s="1799"/>
      <c r="B2" s="1799" t="s">
        <v>107</v>
      </c>
      <c r="C2" s="1913" t="s">
        <v>1673</v>
      </c>
      <c r="D2" s="1799" t="s">
        <v>917</v>
      </c>
      <c r="E2" s="1799" t="s">
        <v>938</v>
      </c>
      <c r="F2" s="1799" t="s">
        <v>296</v>
      </c>
      <c r="G2" s="1793" t="s">
        <v>1</v>
      </c>
      <c r="H2" s="1860"/>
      <c r="I2" s="1860"/>
      <c r="J2" s="1861"/>
      <c r="K2" s="1860"/>
      <c r="L2" s="1860"/>
      <c r="M2" s="1861"/>
      <c r="N2" s="1860"/>
      <c r="O2" s="1860"/>
      <c r="P2" s="1804" t="s">
        <v>5</v>
      </c>
      <c r="Q2" s="1804"/>
      <c r="R2" s="1804"/>
      <c r="S2" s="1804"/>
      <c r="T2" s="1804"/>
      <c r="U2" s="1804"/>
      <c r="V2" s="1804"/>
      <c r="W2" s="1804"/>
      <c r="X2" s="1804"/>
      <c r="Y2" s="1805" t="s">
        <v>7</v>
      </c>
      <c r="Z2" s="1805"/>
      <c r="AA2" s="1805"/>
      <c r="AD2" s="764" t="s">
        <v>2141</v>
      </c>
    </row>
    <row r="3" spans="1:43" ht="78.75" x14ac:dyDescent="0.25">
      <c r="A3" s="1799"/>
      <c r="B3" s="1799"/>
      <c r="C3" s="1914"/>
      <c r="D3" s="1799"/>
      <c r="E3" s="1799"/>
      <c r="F3" s="1799"/>
      <c r="G3" s="377" t="s">
        <v>1184</v>
      </c>
      <c r="H3" s="752" t="s">
        <v>1185</v>
      </c>
      <c r="I3" s="752" t="s">
        <v>410</v>
      </c>
      <c r="J3" s="377" t="s">
        <v>1184</v>
      </c>
      <c r="K3" s="752" t="s">
        <v>1185</v>
      </c>
      <c r="L3" s="752" t="s">
        <v>410</v>
      </c>
      <c r="M3" s="377" t="s">
        <v>1184</v>
      </c>
      <c r="N3" s="752" t="s">
        <v>1185</v>
      </c>
      <c r="O3" s="752" t="s">
        <v>410</v>
      </c>
      <c r="P3" s="377" t="s">
        <v>1184</v>
      </c>
      <c r="Q3" s="752" t="s">
        <v>1185</v>
      </c>
      <c r="R3" s="752" t="s">
        <v>410</v>
      </c>
      <c r="S3" s="377" t="s">
        <v>1184</v>
      </c>
      <c r="T3" s="752" t="s">
        <v>1185</v>
      </c>
      <c r="U3" s="752" t="s">
        <v>410</v>
      </c>
      <c r="V3" s="377" t="s">
        <v>4</v>
      </c>
      <c r="W3" s="752" t="s">
        <v>409</v>
      </c>
      <c r="X3" s="752" t="s">
        <v>410</v>
      </c>
      <c r="Y3" s="377" t="s">
        <v>1184</v>
      </c>
      <c r="Z3" s="752" t="s">
        <v>1185</v>
      </c>
      <c r="AA3" s="378" t="s">
        <v>410</v>
      </c>
    </row>
    <row r="4" spans="1:43" s="751" customFormat="1" ht="27" customHeight="1" x14ac:dyDescent="0.25">
      <c r="A4" s="264">
        <v>1</v>
      </c>
      <c r="B4" s="753" t="s">
        <v>1674</v>
      </c>
      <c r="C4" s="264"/>
      <c r="D4" s="368">
        <v>46093</v>
      </c>
      <c r="E4" s="368">
        <v>46096</v>
      </c>
      <c r="F4" s="368" t="s">
        <v>1932</v>
      </c>
      <c r="G4" s="369">
        <v>1</v>
      </c>
      <c r="H4" s="264">
        <v>3400</v>
      </c>
      <c r="I4" s="753">
        <f t="shared" ref="I4" si="0">G4*H4</f>
        <v>3400</v>
      </c>
      <c r="J4" s="369">
        <v>1</v>
      </c>
      <c r="K4" s="264">
        <v>3000</v>
      </c>
      <c r="L4" s="753">
        <f t="shared" ref="L4" si="1">J4*K4</f>
        <v>3000</v>
      </c>
      <c r="M4" s="369">
        <v>1</v>
      </c>
      <c r="N4" s="264">
        <v>2900</v>
      </c>
      <c r="O4" s="753">
        <f t="shared" ref="O4" si="2">M4*N4</f>
        <v>2900</v>
      </c>
      <c r="P4" s="369">
        <v>8</v>
      </c>
      <c r="Q4" s="264">
        <v>190</v>
      </c>
      <c r="R4" s="753">
        <f>P4*Q4</f>
        <v>1520</v>
      </c>
      <c r="S4" s="369">
        <v>8</v>
      </c>
      <c r="T4" s="264">
        <v>190</v>
      </c>
      <c r="U4" s="753">
        <f>S4*T4</f>
        <v>1520</v>
      </c>
      <c r="V4" s="369">
        <v>16</v>
      </c>
      <c r="W4" s="264">
        <v>190</v>
      </c>
      <c r="X4" s="753">
        <f>V4*W4</f>
        <v>3040</v>
      </c>
      <c r="Y4" s="369">
        <v>35</v>
      </c>
      <c r="Z4" s="264">
        <v>6</v>
      </c>
      <c r="AA4" s="379">
        <f t="shared" ref="AA4:AA16" si="3">Y4*Z4</f>
        <v>210</v>
      </c>
      <c r="AB4" s="376">
        <f t="shared" ref="AB4:AB16" si="4">G4+J4+M4+P4+S4+V4+Y4</f>
        <v>70</v>
      </c>
      <c r="AC4" s="758">
        <f t="shared" ref="AC4:AC16" si="5">I4+L4+O4+R4+U4+X4+234</f>
        <v>15614</v>
      </c>
      <c r="AD4" s="775">
        <v>46002</v>
      </c>
      <c r="AE4" s="754"/>
      <c r="AF4" s="754"/>
      <c r="AG4" s="754"/>
      <c r="AH4" s="754"/>
      <c r="AI4" s="754"/>
      <c r="AJ4" s="754"/>
      <c r="AK4" s="754"/>
      <c r="AL4" s="754"/>
      <c r="AM4" s="754"/>
      <c r="AN4" s="754"/>
      <c r="AO4" s="754"/>
      <c r="AP4" s="754"/>
      <c r="AQ4" s="754"/>
    </row>
    <row r="5" spans="1:43" s="751" customFormat="1" ht="45" customHeight="1" x14ac:dyDescent="0.25">
      <c r="A5" s="264">
        <v>2</v>
      </c>
      <c r="B5" s="753" t="s">
        <v>2142</v>
      </c>
      <c r="C5" s="264"/>
      <c r="D5" s="368">
        <v>46103</v>
      </c>
      <c r="E5" s="368">
        <v>46109</v>
      </c>
      <c r="F5" s="264" t="s">
        <v>301</v>
      </c>
      <c r="G5" s="369">
        <v>1</v>
      </c>
      <c r="H5" s="264">
        <v>3400</v>
      </c>
      <c r="I5" s="753">
        <f t="shared" ref="I5:I6" si="6">G5*H5</f>
        <v>3400</v>
      </c>
      <c r="J5" s="369">
        <v>1</v>
      </c>
      <c r="K5" s="264">
        <v>3000</v>
      </c>
      <c r="L5" s="753">
        <f t="shared" ref="L5:L6" si="7">J5*K5</f>
        <v>3000</v>
      </c>
      <c r="M5" s="369">
        <v>1</v>
      </c>
      <c r="N5" s="264">
        <v>2900</v>
      </c>
      <c r="O5" s="753">
        <f t="shared" ref="O5:O6" si="8">M5*N5</f>
        <v>2900</v>
      </c>
      <c r="P5" s="369">
        <v>14</v>
      </c>
      <c r="Q5" s="264">
        <v>190</v>
      </c>
      <c r="R5" s="753">
        <f t="shared" ref="R5:R40" si="9">P5*Q5</f>
        <v>2660</v>
      </c>
      <c r="S5" s="369">
        <v>14</v>
      </c>
      <c r="T5" s="264">
        <v>190</v>
      </c>
      <c r="U5" s="753">
        <f t="shared" ref="U5:U40" si="10">S5*T5</f>
        <v>2660</v>
      </c>
      <c r="V5" s="369">
        <v>14</v>
      </c>
      <c r="W5" s="264">
        <v>190</v>
      </c>
      <c r="X5" s="753">
        <f t="shared" ref="X5:X40" si="11">V5*W5</f>
        <v>2660</v>
      </c>
      <c r="Y5" s="369">
        <v>45</v>
      </c>
      <c r="Z5" s="264">
        <v>6</v>
      </c>
      <c r="AA5" s="379">
        <f t="shared" si="3"/>
        <v>270</v>
      </c>
      <c r="AB5" s="376">
        <f t="shared" si="4"/>
        <v>90</v>
      </c>
      <c r="AC5" s="758">
        <f t="shared" si="5"/>
        <v>17514</v>
      </c>
      <c r="AD5" s="775">
        <v>46002</v>
      </c>
      <c r="AE5" s="754"/>
      <c r="AF5" s="754"/>
      <c r="AG5" s="754"/>
      <c r="AH5" s="754"/>
      <c r="AI5" s="754"/>
      <c r="AJ5" s="754"/>
      <c r="AK5" s="754"/>
      <c r="AL5" s="754"/>
      <c r="AM5" s="754"/>
      <c r="AN5" s="754"/>
      <c r="AO5" s="754"/>
      <c r="AP5" s="754"/>
      <c r="AQ5" s="754"/>
    </row>
    <row r="6" spans="1:43" s="751" customFormat="1" ht="28.5" x14ac:dyDescent="0.25">
      <c r="A6" s="264">
        <v>3</v>
      </c>
      <c r="B6" s="753" t="s">
        <v>2140</v>
      </c>
      <c r="C6" s="264"/>
      <c r="D6" s="368">
        <v>46096</v>
      </c>
      <c r="E6" s="368">
        <v>46102</v>
      </c>
      <c r="F6" s="264" t="s">
        <v>301</v>
      </c>
      <c r="G6" s="369">
        <v>1</v>
      </c>
      <c r="H6" s="264">
        <v>3400</v>
      </c>
      <c r="I6" s="753">
        <f t="shared" si="6"/>
        <v>3400</v>
      </c>
      <c r="J6" s="369">
        <v>1</v>
      </c>
      <c r="K6" s="264">
        <v>3000</v>
      </c>
      <c r="L6" s="753">
        <f t="shared" si="7"/>
        <v>3000</v>
      </c>
      <c r="M6" s="369">
        <v>1</v>
      </c>
      <c r="N6" s="264">
        <v>2900</v>
      </c>
      <c r="O6" s="753">
        <f t="shared" si="8"/>
        <v>2900</v>
      </c>
      <c r="P6" s="369">
        <v>14</v>
      </c>
      <c r="Q6" s="264">
        <v>190</v>
      </c>
      <c r="R6" s="753">
        <f t="shared" si="9"/>
        <v>2660</v>
      </c>
      <c r="S6" s="369">
        <v>14</v>
      </c>
      <c r="T6" s="264">
        <v>190</v>
      </c>
      <c r="U6" s="753">
        <f t="shared" si="10"/>
        <v>2660</v>
      </c>
      <c r="V6" s="369">
        <v>14</v>
      </c>
      <c r="W6" s="264">
        <v>190</v>
      </c>
      <c r="X6" s="753">
        <f t="shared" si="11"/>
        <v>2660</v>
      </c>
      <c r="Y6" s="369">
        <v>45</v>
      </c>
      <c r="Z6" s="264">
        <v>6</v>
      </c>
      <c r="AA6" s="379">
        <f t="shared" si="3"/>
        <v>270</v>
      </c>
      <c r="AB6" s="376">
        <f t="shared" si="4"/>
        <v>90</v>
      </c>
      <c r="AC6" s="758">
        <f t="shared" si="5"/>
        <v>17514</v>
      </c>
      <c r="AD6" s="775">
        <v>46002</v>
      </c>
      <c r="AE6" s="754"/>
      <c r="AF6" s="754"/>
      <c r="AG6" s="754"/>
      <c r="AH6" s="754"/>
      <c r="AI6" s="754"/>
      <c r="AJ6" s="754"/>
      <c r="AK6" s="754"/>
      <c r="AL6" s="754"/>
      <c r="AM6" s="754"/>
      <c r="AN6" s="754"/>
      <c r="AO6" s="754"/>
      <c r="AP6" s="754"/>
      <c r="AQ6" s="754"/>
    </row>
    <row r="7" spans="1:43" s="751" customFormat="1" ht="42.75" x14ac:dyDescent="0.25">
      <c r="A7" s="264">
        <v>4</v>
      </c>
      <c r="B7" s="753" t="s">
        <v>2144</v>
      </c>
      <c r="C7" s="264"/>
      <c r="D7" s="368">
        <v>46092</v>
      </c>
      <c r="E7" s="368">
        <v>46096</v>
      </c>
      <c r="F7" s="264" t="s">
        <v>2145</v>
      </c>
      <c r="G7" s="369">
        <v>1</v>
      </c>
      <c r="H7" s="264">
        <v>3400</v>
      </c>
      <c r="I7" s="753">
        <f t="shared" ref="I7" si="12">G7*H7</f>
        <v>3400</v>
      </c>
      <c r="J7" s="369">
        <v>1</v>
      </c>
      <c r="K7" s="264">
        <v>3000</v>
      </c>
      <c r="L7" s="753">
        <f t="shared" ref="L7" si="13">J7*K7</f>
        <v>3000</v>
      </c>
      <c r="M7" s="369">
        <v>1</v>
      </c>
      <c r="N7" s="264">
        <v>2900</v>
      </c>
      <c r="O7" s="753">
        <f t="shared" ref="O7" si="14">M7*N7</f>
        <v>2900</v>
      </c>
      <c r="P7" s="369">
        <v>6</v>
      </c>
      <c r="Q7" s="264">
        <v>190</v>
      </c>
      <c r="R7" s="753">
        <f t="shared" ref="R7" si="15">P7*Q7</f>
        <v>1140</v>
      </c>
      <c r="S7" s="369">
        <v>6</v>
      </c>
      <c r="T7" s="264">
        <v>190</v>
      </c>
      <c r="U7" s="753">
        <f t="shared" ref="U7" si="16">S7*T7</f>
        <v>1140</v>
      </c>
      <c r="V7" s="369">
        <v>6</v>
      </c>
      <c r="W7" s="264">
        <v>190</v>
      </c>
      <c r="X7" s="753">
        <f t="shared" ref="X7" si="17">V7*W7</f>
        <v>1140</v>
      </c>
      <c r="Y7" s="369">
        <v>21</v>
      </c>
      <c r="Z7" s="264">
        <v>6</v>
      </c>
      <c r="AA7" s="379">
        <f t="shared" ref="AA7" si="18">Y7*Z7</f>
        <v>126</v>
      </c>
      <c r="AB7" s="376">
        <f t="shared" ref="AB7" si="19">G7+J7+M7+P7+S7+V7+Y7</f>
        <v>42</v>
      </c>
      <c r="AC7" s="758">
        <f t="shared" ref="AC7" si="20">I7+L7+O7+R7+U7+X7+234</f>
        <v>12954</v>
      </c>
      <c r="AD7" s="775">
        <v>46002</v>
      </c>
      <c r="AE7" s="754"/>
      <c r="AF7" s="754"/>
      <c r="AG7" s="754"/>
      <c r="AH7" s="754"/>
      <c r="AI7" s="754"/>
      <c r="AJ7" s="754"/>
      <c r="AK7" s="754"/>
      <c r="AL7" s="754"/>
      <c r="AM7" s="754"/>
      <c r="AN7" s="754"/>
      <c r="AO7" s="754"/>
      <c r="AP7" s="754"/>
      <c r="AQ7" s="754"/>
    </row>
    <row r="8" spans="1:43" s="751" customFormat="1" ht="59.25" customHeight="1" x14ac:dyDescent="0.25">
      <c r="A8" s="264">
        <v>5</v>
      </c>
      <c r="B8" s="753" t="s">
        <v>2146</v>
      </c>
      <c r="C8" s="264"/>
      <c r="D8" s="368">
        <v>46156</v>
      </c>
      <c r="E8" s="368">
        <v>46160</v>
      </c>
      <c r="F8" s="264" t="s">
        <v>979</v>
      </c>
      <c r="G8" s="369">
        <v>1</v>
      </c>
      <c r="H8" s="264">
        <v>3400</v>
      </c>
      <c r="I8" s="753">
        <v>3400</v>
      </c>
      <c r="J8" s="369">
        <v>1</v>
      </c>
      <c r="K8" s="264">
        <v>3000</v>
      </c>
      <c r="L8" s="753">
        <v>3000</v>
      </c>
      <c r="M8" s="369">
        <v>1</v>
      </c>
      <c r="N8" s="264">
        <v>2900</v>
      </c>
      <c r="O8" s="753">
        <v>2900</v>
      </c>
      <c r="P8" s="369">
        <v>4</v>
      </c>
      <c r="Q8" s="264">
        <v>190</v>
      </c>
      <c r="R8" s="753">
        <v>1140</v>
      </c>
      <c r="S8" s="369">
        <v>4</v>
      </c>
      <c r="T8" s="264">
        <v>190</v>
      </c>
      <c r="U8" s="753">
        <v>1140</v>
      </c>
      <c r="V8" s="369">
        <v>4</v>
      </c>
      <c r="W8" s="264">
        <v>190</v>
      </c>
      <c r="X8" s="753">
        <v>1140</v>
      </c>
      <c r="Y8" s="369">
        <v>15</v>
      </c>
      <c r="Z8" s="264">
        <v>6</v>
      </c>
      <c r="AA8" s="379">
        <v>126</v>
      </c>
      <c r="AB8" s="376">
        <v>42</v>
      </c>
      <c r="AC8" s="758">
        <v>12954</v>
      </c>
      <c r="AD8" s="775">
        <v>46002</v>
      </c>
      <c r="AE8" s="754"/>
      <c r="AF8" s="754"/>
      <c r="AG8" s="754"/>
      <c r="AH8" s="754"/>
      <c r="AI8" s="754"/>
      <c r="AJ8" s="754"/>
      <c r="AK8" s="754"/>
      <c r="AL8" s="754"/>
      <c r="AM8" s="754"/>
      <c r="AN8" s="754"/>
      <c r="AO8" s="754"/>
      <c r="AP8" s="754"/>
      <c r="AQ8" s="754"/>
    </row>
    <row r="9" spans="1:43" s="751" customFormat="1" ht="59.25" customHeight="1" x14ac:dyDescent="0.25">
      <c r="A9" s="264">
        <v>6</v>
      </c>
      <c r="B9" s="753" t="s">
        <v>2147</v>
      </c>
      <c r="C9" s="264"/>
      <c r="D9" s="368">
        <v>46156</v>
      </c>
      <c r="E9" s="368">
        <v>46160</v>
      </c>
      <c r="F9" s="264" t="s">
        <v>979</v>
      </c>
      <c r="G9" s="369">
        <v>1</v>
      </c>
      <c r="H9" s="264">
        <v>3400</v>
      </c>
      <c r="I9" s="753">
        <v>3400</v>
      </c>
      <c r="J9" s="369">
        <v>1</v>
      </c>
      <c r="K9" s="264">
        <v>3000</v>
      </c>
      <c r="L9" s="753">
        <v>3000</v>
      </c>
      <c r="M9" s="369">
        <v>1</v>
      </c>
      <c r="N9" s="264">
        <v>2900</v>
      </c>
      <c r="O9" s="753">
        <v>2900</v>
      </c>
      <c r="P9" s="369">
        <v>4</v>
      </c>
      <c r="Q9" s="264">
        <v>190</v>
      </c>
      <c r="R9" s="753">
        <v>1140</v>
      </c>
      <c r="S9" s="369">
        <v>4</v>
      </c>
      <c r="T9" s="264">
        <v>190</v>
      </c>
      <c r="U9" s="753">
        <v>1140</v>
      </c>
      <c r="V9" s="369">
        <v>4</v>
      </c>
      <c r="W9" s="264">
        <v>190</v>
      </c>
      <c r="X9" s="753">
        <v>1140</v>
      </c>
      <c r="Y9" s="369">
        <v>15</v>
      </c>
      <c r="Z9" s="264">
        <v>6</v>
      </c>
      <c r="AA9" s="379">
        <v>126</v>
      </c>
      <c r="AB9" s="376">
        <v>42</v>
      </c>
      <c r="AC9" s="758">
        <v>12954</v>
      </c>
      <c r="AD9" s="775">
        <v>46002</v>
      </c>
      <c r="AE9" s="754"/>
      <c r="AF9" s="754"/>
      <c r="AG9" s="754"/>
      <c r="AH9" s="754"/>
      <c r="AI9" s="754"/>
      <c r="AJ9" s="754"/>
      <c r="AK9" s="754"/>
      <c r="AL9" s="754"/>
      <c r="AM9" s="754"/>
      <c r="AN9" s="754"/>
      <c r="AO9" s="754"/>
      <c r="AP9" s="754"/>
      <c r="AQ9" s="754"/>
    </row>
    <row r="10" spans="1:43" s="751" customFormat="1" ht="39.75" customHeight="1" x14ac:dyDescent="0.25">
      <c r="A10" s="264">
        <v>7</v>
      </c>
      <c r="B10" s="753" t="s">
        <v>1676</v>
      </c>
      <c r="C10" s="264"/>
      <c r="D10" s="368">
        <v>46112</v>
      </c>
      <c r="E10" s="368">
        <v>46117</v>
      </c>
      <c r="F10" s="264" t="s">
        <v>2150</v>
      </c>
      <c r="G10" s="369">
        <v>1</v>
      </c>
      <c r="H10" s="264">
        <v>3400</v>
      </c>
      <c r="I10" s="753">
        <f>G10*H10</f>
        <v>3400</v>
      </c>
      <c r="J10" s="369">
        <v>1</v>
      </c>
      <c r="K10" s="264">
        <v>3000</v>
      </c>
      <c r="L10" s="753">
        <f>J10*K10</f>
        <v>3000</v>
      </c>
      <c r="M10" s="369">
        <v>1</v>
      </c>
      <c r="N10" s="264">
        <v>2900</v>
      </c>
      <c r="O10" s="753">
        <f>M10*N10</f>
        <v>2900</v>
      </c>
      <c r="P10" s="369">
        <v>14</v>
      </c>
      <c r="Q10" s="264">
        <v>190</v>
      </c>
      <c r="R10" s="753">
        <f t="shared" si="9"/>
        <v>2660</v>
      </c>
      <c r="S10" s="369">
        <v>14</v>
      </c>
      <c r="T10" s="264">
        <v>190</v>
      </c>
      <c r="U10" s="753">
        <f t="shared" si="10"/>
        <v>2660</v>
      </c>
      <c r="V10" s="369">
        <v>14</v>
      </c>
      <c r="W10" s="264">
        <v>190</v>
      </c>
      <c r="X10" s="753">
        <f t="shared" si="11"/>
        <v>2660</v>
      </c>
      <c r="Y10" s="369">
        <v>45</v>
      </c>
      <c r="Z10" s="264">
        <v>6</v>
      </c>
      <c r="AA10" s="379">
        <f t="shared" si="3"/>
        <v>270</v>
      </c>
      <c r="AB10" s="376">
        <f t="shared" si="4"/>
        <v>90</v>
      </c>
      <c r="AC10" s="758">
        <f t="shared" si="5"/>
        <v>17514</v>
      </c>
      <c r="AD10" s="775">
        <v>46002</v>
      </c>
      <c r="AE10" s="754"/>
      <c r="AF10" s="754"/>
      <c r="AG10" s="754"/>
      <c r="AH10" s="754"/>
      <c r="AI10" s="754"/>
      <c r="AJ10" s="754"/>
      <c r="AK10" s="754"/>
      <c r="AL10" s="754"/>
      <c r="AM10" s="754"/>
      <c r="AN10" s="754"/>
      <c r="AO10" s="754"/>
      <c r="AP10" s="754"/>
      <c r="AQ10" s="754"/>
    </row>
    <row r="11" spans="1:43" s="751" customFormat="1" ht="30" x14ac:dyDescent="0.25">
      <c r="A11" s="264">
        <v>8</v>
      </c>
      <c r="B11" s="753" t="s">
        <v>2151</v>
      </c>
      <c r="C11" s="264"/>
      <c r="D11" s="368">
        <v>46112</v>
      </c>
      <c r="E11" s="368">
        <v>46117</v>
      </c>
      <c r="F11" s="264" t="s">
        <v>2149</v>
      </c>
      <c r="G11" s="369">
        <v>1</v>
      </c>
      <c r="H11" s="264">
        <v>3400</v>
      </c>
      <c r="I11" s="753">
        <f t="shared" ref="I11:I43" si="21">G11*H11</f>
        <v>3400</v>
      </c>
      <c r="J11" s="369">
        <v>1</v>
      </c>
      <c r="K11" s="264">
        <v>3000</v>
      </c>
      <c r="L11" s="753">
        <f t="shared" ref="L11:L43" si="22">J11*K11</f>
        <v>3000</v>
      </c>
      <c r="M11" s="369">
        <v>1</v>
      </c>
      <c r="N11" s="264">
        <v>2900</v>
      </c>
      <c r="O11" s="753">
        <f t="shared" ref="O11:O43" si="23">M11*N11</f>
        <v>2900</v>
      </c>
      <c r="P11" s="369">
        <v>14</v>
      </c>
      <c r="Q11" s="264">
        <v>190</v>
      </c>
      <c r="R11" s="753">
        <f t="shared" si="9"/>
        <v>2660</v>
      </c>
      <c r="S11" s="369">
        <v>14</v>
      </c>
      <c r="T11" s="264">
        <v>190</v>
      </c>
      <c r="U11" s="753">
        <f t="shared" si="10"/>
        <v>2660</v>
      </c>
      <c r="V11" s="369">
        <v>14</v>
      </c>
      <c r="W11" s="264">
        <v>190</v>
      </c>
      <c r="X11" s="753">
        <f t="shared" si="11"/>
        <v>2660</v>
      </c>
      <c r="Y11" s="369">
        <v>45</v>
      </c>
      <c r="Z11" s="264">
        <v>6</v>
      </c>
      <c r="AA11" s="379">
        <f t="shared" si="3"/>
        <v>270</v>
      </c>
      <c r="AB11" s="376">
        <f t="shared" si="4"/>
        <v>90</v>
      </c>
      <c r="AC11" s="758">
        <f t="shared" si="5"/>
        <v>17514</v>
      </c>
      <c r="AD11" s="775">
        <v>46002</v>
      </c>
      <c r="AE11" s="754"/>
      <c r="AF11" s="754"/>
      <c r="AG11" s="754"/>
      <c r="AH11" s="754"/>
      <c r="AI11" s="754"/>
      <c r="AJ11" s="754"/>
      <c r="AK11" s="754"/>
      <c r="AL11" s="754"/>
      <c r="AM11" s="754"/>
      <c r="AN11" s="754"/>
      <c r="AO11" s="754"/>
      <c r="AP11" s="754"/>
      <c r="AQ11" s="754"/>
    </row>
    <row r="12" spans="1:43" s="751" customFormat="1" ht="28.5" x14ac:dyDescent="0.25">
      <c r="A12" s="264">
        <v>9</v>
      </c>
      <c r="B12" s="753" t="s">
        <v>1726</v>
      </c>
      <c r="C12" s="264"/>
      <c r="D12" s="368">
        <v>46146</v>
      </c>
      <c r="E12" s="368">
        <v>46149</v>
      </c>
      <c r="F12" s="264" t="s">
        <v>1145</v>
      </c>
      <c r="G12" s="369">
        <v>1</v>
      </c>
      <c r="H12" s="264">
        <v>3400</v>
      </c>
      <c r="I12" s="753">
        <f t="shared" ref="I12" si="24">G12*H12</f>
        <v>3400</v>
      </c>
      <c r="J12" s="369">
        <v>1</v>
      </c>
      <c r="K12" s="264">
        <v>3000</v>
      </c>
      <c r="L12" s="753">
        <f t="shared" ref="L12" si="25">J12*K12</f>
        <v>3000</v>
      </c>
      <c r="M12" s="369">
        <v>1</v>
      </c>
      <c r="N12" s="264">
        <v>2900</v>
      </c>
      <c r="O12" s="753">
        <f t="shared" ref="O12" si="26">M12*N12</f>
        <v>2900</v>
      </c>
      <c r="P12" s="369">
        <v>3</v>
      </c>
      <c r="Q12" s="264">
        <v>190</v>
      </c>
      <c r="R12" s="753">
        <f t="shared" ref="R12" si="27">P12*Q12</f>
        <v>570</v>
      </c>
      <c r="S12" s="369">
        <v>3</v>
      </c>
      <c r="T12" s="264">
        <v>190</v>
      </c>
      <c r="U12" s="753">
        <f t="shared" ref="U12" si="28">S12*T12</f>
        <v>570</v>
      </c>
      <c r="V12" s="369">
        <v>3</v>
      </c>
      <c r="W12" s="264">
        <v>190</v>
      </c>
      <c r="X12" s="753">
        <f t="shared" ref="X12" si="29">V12*W12</f>
        <v>570</v>
      </c>
      <c r="Y12" s="369">
        <v>9</v>
      </c>
      <c r="Z12" s="264">
        <v>6</v>
      </c>
      <c r="AA12" s="379">
        <f t="shared" ref="AA12" si="30">Y12*Z12</f>
        <v>54</v>
      </c>
      <c r="AB12" s="376">
        <f t="shared" ref="AB12" si="31">G12+J12+M12+P12+S12+V12+Y12</f>
        <v>21</v>
      </c>
      <c r="AC12" s="758">
        <f t="shared" ref="AC12" si="32">I12+L12+O12+R12+U12+X12+234</f>
        <v>11244</v>
      </c>
      <c r="AD12" s="775">
        <v>46002</v>
      </c>
      <c r="AE12" s="754"/>
      <c r="AF12" s="754"/>
      <c r="AG12" s="754"/>
      <c r="AH12" s="754"/>
      <c r="AI12" s="754"/>
      <c r="AJ12" s="754"/>
      <c r="AK12" s="754"/>
      <c r="AL12" s="754"/>
      <c r="AM12" s="754"/>
      <c r="AN12" s="754"/>
      <c r="AO12" s="754"/>
      <c r="AP12" s="754"/>
      <c r="AQ12" s="754"/>
    </row>
    <row r="13" spans="1:43" s="751" customFormat="1" ht="28.5" x14ac:dyDescent="0.25">
      <c r="A13" s="264">
        <v>10</v>
      </c>
      <c r="B13" s="753" t="s">
        <v>1726</v>
      </c>
      <c r="C13" s="264"/>
      <c r="D13" s="368">
        <v>46146</v>
      </c>
      <c r="E13" s="368">
        <v>46149</v>
      </c>
      <c r="F13" s="264" t="s">
        <v>1145</v>
      </c>
      <c r="G13" s="369">
        <v>1</v>
      </c>
      <c r="H13" s="264">
        <v>3400</v>
      </c>
      <c r="I13" s="753">
        <f t="shared" si="21"/>
        <v>3400</v>
      </c>
      <c r="J13" s="369">
        <v>1</v>
      </c>
      <c r="K13" s="264">
        <v>3000</v>
      </c>
      <c r="L13" s="753">
        <f t="shared" si="22"/>
        <v>3000</v>
      </c>
      <c r="M13" s="369">
        <v>1</v>
      </c>
      <c r="N13" s="264">
        <v>2900</v>
      </c>
      <c r="O13" s="753">
        <f t="shared" si="23"/>
        <v>2900</v>
      </c>
      <c r="P13" s="369">
        <v>3</v>
      </c>
      <c r="Q13" s="264">
        <v>190</v>
      </c>
      <c r="R13" s="753">
        <f t="shared" si="9"/>
        <v>570</v>
      </c>
      <c r="S13" s="369">
        <v>3</v>
      </c>
      <c r="T13" s="264">
        <v>190</v>
      </c>
      <c r="U13" s="753">
        <f t="shared" si="10"/>
        <v>570</v>
      </c>
      <c r="V13" s="369">
        <v>3</v>
      </c>
      <c r="W13" s="264">
        <v>190</v>
      </c>
      <c r="X13" s="753">
        <f t="shared" si="11"/>
        <v>570</v>
      </c>
      <c r="Y13" s="369">
        <v>9</v>
      </c>
      <c r="Z13" s="264">
        <v>6</v>
      </c>
      <c r="AA13" s="379">
        <f t="shared" si="3"/>
        <v>54</v>
      </c>
      <c r="AB13" s="376">
        <f t="shared" si="4"/>
        <v>21</v>
      </c>
      <c r="AC13" s="758">
        <f t="shared" si="5"/>
        <v>11244</v>
      </c>
      <c r="AD13" s="775">
        <v>46002</v>
      </c>
      <c r="AE13" s="754"/>
      <c r="AF13" s="754"/>
      <c r="AG13" s="754"/>
      <c r="AH13" s="754"/>
      <c r="AI13" s="754"/>
      <c r="AJ13" s="754"/>
      <c r="AK13" s="754"/>
      <c r="AL13" s="754"/>
      <c r="AM13" s="754"/>
      <c r="AN13" s="754"/>
      <c r="AO13" s="754"/>
      <c r="AP13" s="754"/>
      <c r="AQ13" s="754"/>
    </row>
    <row r="14" spans="1:43" s="751" customFormat="1" ht="30" x14ac:dyDescent="0.25">
      <c r="A14" s="264">
        <v>11</v>
      </c>
      <c r="B14" s="753" t="s">
        <v>2152</v>
      </c>
      <c r="C14" s="264"/>
      <c r="D14" s="368">
        <v>46048</v>
      </c>
      <c r="E14" s="368">
        <v>46053</v>
      </c>
      <c r="F14" s="264" t="s">
        <v>2153</v>
      </c>
      <c r="G14" s="369">
        <v>1</v>
      </c>
      <c r="H14" s="264">
        <v>3400</v>
      </c>
      <c r="I14" s="753">
        <f t="shared" si="21"/>
        <v>3400</v>
      </c>
      <c r="J14" s="369">
        <v>1</v>
      </c>
      <c r="K14" s="264">
        <v>3000</v>
      </c>
      <c r="L14" s="753">
        <f t="shared" si="22"/>
        <v>3000</v>
      </c>
      <c r="M14" s="369">
        <v>1</v>
      </c>
      <c r="N14" s="264">
        <v>2900</v>
      </c>
      <c r="O14" s="753">
        <f t="shared" si="23"/>
        <v>2900</v>
      </c>
      <c r="P14" s="369">
        <v>18</v>
      </c>
      <c r="Q14" s="264">
        <v>190</v>
      </c>
      <c r="R14" s="753">
        <f t="shared" si="9"/>
        <v>3420</v>
      </c>
      <c r="S14" s="369">
        <v>18</v>
      </c>
      <c r="T14" s="264">
        <v>190</v>
      </c>
      <c r="U14" s="753">
        <f t="shared" si="10"/>
        <v>3420</v>
      </c>
      <c r="V14" s="369">
        <v>18</v>
      </c>
      <c r="W14" s="264">
        <v>190</v>
      </c>
      <c r="X14" s="753">
        <f t="shared" si="11"/>
        <v>3420</v>
      </c>
      <c r="Y14" s="369">
        <v>57</v>
      </c>
      <c r="Z14" s="264">
        <v>6</v>
      </c>
      <c r="AA14" s="379">
        <f t="shared" si="3"/>
        <v>342</v>
      </c>
      <c r="AB14" s="376">
        <f t="shared" si="4"/>
        <v>114</v>
      </c>
      <c r="AC14" s="758">
        <f t="shared" si="5"/>
        <v>19794</v>
      </c>
      <c r="AD14" s="775">
        <v>46002</v>
      </c>
      <c r="AE14" s="754"/>
      <c r="AF14" s="754"/>
      <c r="AG14" s="754"/>
      <c r="AH14" s="754"/>
      <c r="AI14" s="754"/>
      <c r="AJ14" s="754"/>
      <c r="AK14" s="754"/>
      <c r="AL14" s="754"/>
      <c r="AM14" s="754"/>
      <c r="AN14" s="754"/>
      <c r="AO14" s="754"/>
      <c r="AP14" s="754"/>
      <c r="AQ14" s="754"/>
    </row>
    <row r="15" spans="1:43" s="751" customFormat="1" ht="30" x14ac:dyDescent="0.25">
      <c r="A15" s="264">
        <v>12</v>
      </c>
      <c r="B15" s="753" t="s">
        <v>2154</v>
      </c>
      <c r="C15" s="264"/>
      <c r="D15" s="368">
        <v>46055</v>
      </c>
      <c r="E15" s="368">
        <v>46060</v>
      </c>
      <c r="F15" s="264" t="s">
        <v>2153</v>
      </c>
      <c r="G15" s="369">
        <v>1</v>
      </c>
      <c r="H15" s="264">
        <v>3400</v>
      </c>
      <c r="I15" s="753">
        <f t="shared" si="21"/>
        <v>3400</v>
      </c>
      <c r="J15" s="369">
        <v>1</v>
      </c>
      <c r="K15" s="264">
        <v>3000</v>
      </c>
      <c r="L15" s="753">
        <f t="shared" si="22"/>
        <v>3000</v>
      </c>
      <c r="M15" s="369">
        <v>1</v>
      </c>
      <c r="N15" s="264">
        <v>2900</v>
      </c>
      <c r="O15" s="753">
        <f t="shared" si="23"/>
        <v>2900</v>
      </c>
      <c r="P15" s="369">
        <v>18</v>
      </c>
      <c r="Q15" s="264">
        <v>190</v>
      </c>
      <c r="R15" s="753">
        <f t="shared" si="9"/>
        <v>3420</v>
      </c>
      <c r="S15" s="369">
        <v>18</v>
      </c>
      <c r="T15" s="264">
        <v>190</v>
      </c>
      <c r="U15" s="753">
        <f t="shared" si="10"/>
        <v>3420</v>
      </c>
      <c r="V15" s="369">
        <v>18</v>
      </c>
      <c r="W15" s="264">
        <v>190</v>
      </c>
      <c r="X15" s="753">
        <f t="shared" si="11"/>
        <v>3420</v>
      </c>
      <c r="Y15" s="369">
        <v>57</v>
      </c>
      <c r="Z15" s="264">
        <v>6</v>
      </c>
      <c r="AA15" s="379">
        <f t="shared" si="3"/>
        <v>342</v>
      </c>
      <c r="AB15" s="376">
        <f t="shared" si="4"/>
        <v>114</v>
      </c>
      <c r="AC15" s="758">
        <f t="shared" si="5"/>
        <v>19794</v>
      </c>
      <c r="AD15" s="775">
        <v>46002</v>
      </c>
      <c r="AE15" s="754"/>
      <c r="AF15" s="754"/>
      <c r="AG15" s="754"/>
      <c r="AH15" s="754"/>
      <c r="AI15" s="754"/>
      <c r="AJ15" s="754"/>
      <c r="AK15" s="754"/>
      <c r="AL15" s="754"/>
      <c r="AM15" s="754"/>
      <c r="AN15" s="754"/>
      <c r="AO15" s="754"/>
      <c r="AP15" s="754"/>
      <c r="AQ15" s="754"/>
    </row>
    <row r="16" spans="1:43" s="751" customFormat="1" ht="30" x14ac:dyDescent="0.25">
      <c r="A16" s="264">
        <v>13</v>
      </c>
      <c r="B16" s="753" t="s">
        <v>1677</v>
      </c>
      <c r="C16" s="264" t="s">
        <v>1694</v>
      </c>
      <c r="D16" s="368">
        <v>46154</v>
      </c>
      <c r="E16" s="368">
        <v>46156</v>
      </c>
      <c r="F16" s="264" t="s">
        <v>301</v>
      </c>
      <c r="G16" s="369">
        <v>1</v>
      </c>
      <c r="H16" s="264">
        <v>3400</v>
      </c>
      <c r="I16" s="753">
        <f t="shared" si="21"/>
        <v>3400</v>
      </c>
      <c r="J16" s="369">
        <v>1</v>
      </c>
      <c r="K16" s="264">
        <v>3000</v>
      </c>
      <c r="L16" s="753">
        <f t="shared" si="22"/>
        <v>3000</v>
      </c>
      <c r="M16" s="369">
        <v>1</v>
      </c>
      <c r="N16" s="264">
        <v>2900</v>
      </c>
      <c r="O16" s="753">
        <f t="shared" si="23"/>
        <v>2900</v>
      </c>
      <c r="P16" s="369">
        <v>44</v>
      </c>
      <c r="Q16" s="264">
        <v>190</v>
      </c>
      <c r="R16" s="753">
        <f t="shared" si="9"/>
        <v>8360</v>
      </c>
      <c r="S16" s="369">
        <v>44</v>
      </c>
      <c r="T16" s="264">
        <v>190</v>
      </c>
      <c r="U16" s="753">
        <f t="shared" si="10"/>
        <v>8360</v>
      </c>
      <c r="V16" s="369">
        <v>44</v>
      </c>
      <c r="W16" s="264">
        <v>190</v>
      </c>
      <c r="X16" s="753">
        <f t="shared" si="11"/>
        <v>8360</v>
      </c>
      <c r="Y16" s="369">
        <v>135</v>
      </c>
      <c r="Z16" s="264">
        <v>6</v>
      </c>
      <c r="AA16" s="379">
        <f t="shared" si="3"/>
        <v>810</v>
      </c>
      <c r="AB16" s="376">
        <f t="shared" si="4"/>
        <v>270</v>
      </c>
      <c r="AC16" s="758">
        <f t="shared" si="5"/>
        <v>34614</v>
      </c>
      <c r="AD16" s="775">
        <v>46002</v>
      </c>
      <c r="AE16" s="754"/>
      <c r="AF16" s="754"/>
      <c r="AG16" s="754"/>
      <c r="AH16" s="754"/>
      <c r="AI16" s="754"/>
      <c r="AJ16" s="754"/>
      <c r="AK16" s="754"/>
      <c r="AL16" s="754"/>
      <c r="AM16" s="754"/>
      <c r="AN16" s="754"/>
      <c r="AO16" s="754"/>
      <c r="AP16" s="754"/>
      <c r="AQ16" s="754"/>
    </row>
    <row r="17" spans="1:43" s="751" customFormat="1" ht="33" customHeight="1" x14ac:dyDescent="0.25">
      <c r="A17" s="264">
        <v>14</v>
      </c>
      <c r="B17" s="753" t="s">
        <v>2155</v>
      </c>
      <c r="C17" s="264"/>
      <c r="D17" s="368">
        <v>46200</v>
      </c>
      <c r="E17" s="368">
        <v>46201</v>
      </c>
      <c r="F17" s="264" t="s">
        <v>2157</v>
      </c>
      <c r="G17" s="369">
        <v>1</v>
      </c>
      <c r="H17" s="264">
        <v>3400</v>
      </c>
      <c r="I17" s="753">
        <f t="shared" ref="I17:I18" si="33">G17*H17</f>
        <v>3400</v>
      </c>
      <c r="J17" s="369">
        <v>1</v>
      </c>
      <c r="K17" s="264">
        <v>3000</v>
      </c>
      <c r="L17" s="753">
        <f t="shared" ref="L17:L18" si="34">J17*K17</f>
        <v>3000</v>
      </c>
      <c r="M17" s="369">
        <v>1</v>
      </c>
      <c r="N17" s="264">
        <v>2900</v>
      </c>
      <c r="O17" s="753">
        <f t="shared" ref="O17:O18" si="35">M17*N17</f>
        <v>2900</v>
      </c>
      <c r="P17" s="369">
        <v>8</v>
      </c>
      <c r="Q17" s="264">
        <v>190</v>
      </c>
      <c r="R17" s="753">
        <f t="shared" ref="R17:R18" si="36">P17*Q17</f>
        <v>1520</v>
      </c>
      <c r="S17" s="369">
        <v>8</v>
      </c>
      <c r="T17" s="264">
        <v>190</v>
      </c>
      <c r="U17" s="753">
        <f t="shared" ref="U17:U18" si="37">S17*T17</f>
        <v>1520</v>
      </c>
      <c r="V17" s="369">
        <v>8</v>
      </c>
      <c r="W17" s="264">
        <v>190</v>
      </c>
      <c r="X17" s="753">
        <f t="shared" ref="X17:X18" si="38">V17*W17</f>
        <v>1520</v>
      </c>
      <c r="Y17" s="369">
        <v>24</v>
      </c>
      <c r="Z17" s="264">
        <v>6</v>
      </c>
      <c r="AA17" s="379">
        <f t="shared" ref="AA17:AA18" si="39">Y17*Z17</f>
        <v>144</v>
      </c>
      <c r="AB17" s="376">
        <f t="shared" ref="AB17:AB18" si="40">G17+J17+M17+P17+S17+V17+Y17</f>
        <v>51</v>
      </c>
      <c r="AC17" s="758">
        <f t="shared" ref="AC17:AC18" si="41">I17+L17+O17+R17+U17+X17+234</f>
        <v>14094</v>
      </c>
      <c r="AD17" s="775">
        <v>46002</v>
      </c>
      <c r="AF17" s="31"/>
      <c r="AG17" s="754" t="s">
        <v>2158</v>
      </c>
      <c r="AH17" s="754"/>
      <c r="AI17" s="754"/>
      <c r="AJ17" s="754"/>
      <c r="AK17" s="754"/>
      <c r="AL17" s="754"/>
      <c r="AM17" s="754"/>
      <c r="AN17" s="754"/>
      <c r="AO17" s="754"/>
      <c r="AP17" s="754"/>
      <c r="AQ17" s="754"/>
    </row>
    <row r="18" spans="1:43" s="751" customFormat="1" ht="35.25" customHeight="1" x14ac:dyDescent="0.25">
      <c r="A18" s="264">
        <v>15</v>
      </c>
      <c r="B18" s="753" t="s">
        <v>2156</v>
      </c>
      <c r="C18" s="264"/>
      <c r="D18" s="368">
        <v>46200</v>
      </c>
      <c r="E18" s="368">
        <v>46201</v>
      </c>
      <c r="F18" s="264" t="s">
        <v>2157</v>
      </c>
      <c r="G18" s="369">
        <v>1</v>
      </c>
      <c r="H18" s="264">
        <v>3400</v>
      </c>
      <c r="I18" s="753">
        <f t="shared" si="33"/>
        <v>3400</v>
      </c>
      <c r="J18" s="369">
        <v>1</v>
      </c>
      <c r="K18" s="264">
        <v>3000</v>
      </c>
      <c r="L18" s="753">
        <f t="shared" si="34"/>
        <v>3000</v>
      </c>
      <c r="M18" s="369">
        <v>1</v>
      </c>
      <c r="N18" s="264">
        <v>2900</v>
      </c>
      <c r="O18" s="753">
        <f t="shared" si="35"/>
        <v>2900</v>
      </c>
      <c r="P18" s="369">
        <v>8</v>
      </c>
      <c r="Q18" s="264">
        <v>190</v>
      </c>
      <c r="R18" s="753">
        <f t="shared" si="36"/>
        <v>1520</v>
      </c>
      <c r="S18" s="369">
        <v>8</v>
      </c>
      <c r="T18" s="264">
        <v>190</v>
      </c>
      <c r="U18" s="753">
        <f t="shared" si="37"/>
        <v>1520</v>
      </c>
      <c r="V18" s="369">
        <v>8</v>
      </c>
      <c r="W18" s="264">
        <v>190</v>
      </c>
      <c r="X18" s="753">
        <f t="shared" si="38"/>
        <v>1520</v>
      </c>
      <c r="Y18" s="369">
        <v>24</v>
      </c>
      <c r="Z18" s="264">
        <v>6</v>
      </c>
      <c r="AA18" s="379">
        <f t="shared" si="39"/>
        <v>144</v>
      </c>
      <c r="AB18" s="376">
        <f t="shared" si="40"/>
        <v>51</v>
      </c>
      <c r="AC18" s="758">
        <f t="shared" si="41"/>
        <v>14094</v>
      </c>
      <c r="AD18" s="775">
        <v>46002</v>
      </c>
      <c r="AE18" s="31"/>
      <c r="AF18" s="754" t="s">
        <v>2158</v>
      </c>
      <c r="AG18" s="754"/>
      <c r="AH18" s="754"/>
      <c r="AI18" s="754"/>
      <c r="AJ18" s="754"/>
      <c r="AK18" s="754"/>
      <c r="AL18" s="754"/>
      <c r="AM18" s="754"/>
      <c r="AN18" s="754"/>
      <c r="AO18" s="754"/>
      <c r="AP18" s="754"/>
      <c r="AQ18" s="754"/>
    </row>
    <row r="19" spans="1:43" s="751" customFormat="1" ht="18" customHeight="1" x14ac:dyDescent="0.25">
      <c r="A19" s="264">
        <v>16</v>
      </c>
      <c r="B19" s="753" t="s">
        <v>1678</v>
      </c>
      <c r="C19" s="264"/>
      <c r="D19" s="368">
        <v>46126</v>
      </c>
      <c r="E19" s="368">
        <v>46128</v>
      </c>
      <c r="F19" s="264" t="s">
        <v>318</v>
      </c>
      <c r="G19" s="369">
        <v>1</v>
      </c>
      <c r="H19" s="264">
        <v>3400</v>
      </c>
      <c r="I19" s="753">
        <f t="shared" si="21"/>
        <v>3400</v>
      </c>
      <c r="J19" s="369">
        <v>1</v>
      </c>
      <c r="K19" s="264">
        <v>3000</v>
      </c>
      <c r="L19" s="753">
        <f t="shared" si="22"/>
        <v>3000</v>
      </c>
      <c r="M19" s="369">
        <v>1</v>
      </c>
      <c r="N19" s="264">
        <v>2900</v>
      </c>
      <c r="O19" s="753">
        <f t="shared" si="23"/>
        <v>2900</v>
      </c>
      <c r="P19" s="369">
        <v>9</v>
      </c>
      <c r="Q19" s="264">
        <v>190</v>
      </c>
      <c r="R19" s="753">
        <f t="shared" si="9"/>
        <v>1710</v>
      </c>
      <c r="S19" s="369">
        <v>9</v>
      </c>
      <c r="T19" s="264">
        <v>190</v>
      </c>
      <c r="U19" s="753">
        <f t="shared" si="10"/>
        <v>1710</v>
      </c>
      <c r="V19" s="369">
        <v>18</v>
      </c>
      <c r="W19" s="264">
        <v>190</v>
      </c>
      <c r="X19" s="753">
        <f t="shared" si="11"/>
        <v>3420</v>
      </c>
      <c r="Y19" s="369">
        <v>39</v>
      </c>
      <c r="Z19" s="264">
        <v>6</v>
      </c>
      <c r="AA19" s="379">
        <f>Y19*Z19</f>
        <v>234</v>
      </c>
      <c r="AB19" s="376">
        <f>G19+J19+M19+P19+S19+V19+Y19</f>
        <v>78</v>
      </c>
      <c r="AC19" s="758">
        <f>I19+L19+O19+R19+U19+X19+234</f>
        <v>16374</v>
      </c>
      <c r="AD19" s="762"/>
      <c r="AE19" s="754"/>
      <c r="AF19" s="754"/>
      <c r="AG19" s="754"/>
      <c r="AH19" s="754"/>
      <c r="AI19" s="754"/>
      <c r="AJ19" s="754"/>
      <c r="AK19" s="754"/>
      <c r="AL19" s="754"/>
      <c r="AM19" s="754"/>
      <c r="AN19" s="754"/>
      <c r="AO19" s="754"/>
      <c r="AP19" s="754"/>
      <c r="AQ19" s="754"/>
    </row>
    <row r="20" spans="1:43" s="751" customFormat="1" ht="28.5" x14ac:dyDescent="0.25">
      <c r="A20" s="264">
        <v>17</v>
      </c>
      <c r="B20" s="753" t="s">
        <v>1679</v>
      </c>
      <c r="C20" s="264"/>
      <c r="D20" s="368">
        <v>46126</v>
      </c>
      <c r="E20" s="368">
        <v>46128</v>
      </c>
      <c r="F20" s="264" t="s">
        <v>318</v>
      </c>
      <c r="G20" s="369">
        <v>1</v>
      </c>
      <c r="H20" s="264">
        <v>3400</v>
      </c>
      <c r="I20" s="753">
        <f t="shared" si="21"/>
        <v>3400</v>
      </c>
      <c r="J20" s="369">
        <v>1</v>
      </c>
      <c r="K20" s="264">
        <v>3000</v>
      </c>
      <c r="L20" s="753">
        <f t="shared" si="22"/>
        <v>3000</v>
      </c>
      <c r="M20" s="369">
        <v>1</v>
      </c>
      <c r="N20" s="264">
        <v>2900</v>
      </c>
      <c r="O20" s="753">
        <f t="shared" si="23"/>
        <v>2900</v>
      </c>
      <c r="P20" s="369">
        <v>8</v>
      </c>
      <c r="Q20" s="264">
        <v>190</v>
      </c>
      <c r="R20" s="753">
        <f t="shared" si="9"/>
        <v>1520</v>
      </c>
      <c r="S20" s="369">
        <v>8</v>
      </c>
      <c r="T20" s="264">
        <v>190</v>
      </c>
      <c r="U20" s="753">
        <f t="shared" si="10"/>
        <v>1520</v>
      </c>
      <c r="V20" s="369">
        <v>16</v>
      </c>
      <c r="W20" s="264">
        <v>190</v>
      </c>
      <c r="X20" s="753">
        <f t="shared" si="11"/>
        <v>3040</v>
      </c>
      <c r="Y20" s="369">
        <v>35</v>
      </c>
      <c r="Z20" s="264">
        <v>6</v>
      </c>
      <c r="AA20" s="379">
        <f>Y20*Z20</f>
        <v>210</v>
      </c>
      <c r="AB20" s="376">
        <f>G20+J20+M20+P20+S20+V20+Y20+35</f>
        <v>105</v>
      </c>
      <c r="AC20" s="758">
        <f>I20+L20+O20+R20+U20+X20+210</f>
        <v>15590</v>
      </c>
      <c r="AD20" s="762"/>
      <c r="AE20" s="754"/>
      <c r="AF20" s="754"/>
      <c r="AG20" s="754"/>
      <c r="AH20" s="754"/>
      <c r="AI20" s="754"/>
      <c r="AJ20" s="754"/>
      <c r="AK20" s="754"/>
      <c r="AL20" s="754"/>
      <c r="AM20" s="754"/>
      <c r="AN20" s="754"/>
      <c r="AO20" s="754"/>
      <c r="AP20" s="754"/>
      <c r="AQ20" s="754"/>
    </row>
    <row r="21" spans="1:43" s="751" customFormat="1" ht="28.5" x14ac:dyDescent="0.25">
      <c r="A21" s="264">
        <v>18</v>
      </c>
      <c r="B21" s="753" t="s">
        <v>1680</v>
      </c>
      <c r="C21" s="264"/>
      <c r="D21" s="368">
        <v>46171</v>
      </c>
      <c r="E21" s="368">
        <v>46173</v>
      </c>
      <c r="F21" s="264" t="s">
        <v>301</v>
      </c>
      <c r="G21" s="369">
        <v>1</v>
      </c>
      <c r="H21" s="264">
        <v>3400</v>
      </c>
      <c r="I21" s="753">
        <f t="shared" ref="I21" si="42">G21*H21</f>
        <v>3400</v>
      </c>
      <c r="J21" s="369">
        <v>1</v>
      </c>
      <c r="K21" s="264">
        <v>3000</v>
      </c>
      <c r="L21" s="753">
        <f t="shared" ref="L21" si="43">J21*K21</f>
        <v>3000</v>
      </c>
      <c r="M21" s="369">
        <v>1</v>
      </c>
      <c r="N21" s="264">
        <v>2900</v>
      </c>
      <c r="O21" s="753">
        <f t="shared" ref="O21" si="44">M21*N21</f>
        <v>2900</v>
      </c>
      <c r="P21" s="369">
        <v>40</v>
      </c>
      <c r="Q21" s="264">
        <v>190</v>
      </c>
      <c r="R21" s="753">
        <f>P21*Q21</f>
        <v>7600</v>
      </c>
      <c r="S21" s="369">
        <v>40</v>
      </c>
      <c r="T21" s="264">
        <v>190</v>
      </c>
      <c r="U21" s="753">
        <f>S21*T21</f>
        <v>7600</v>
      </c>
      <c r="V21" s="369">
        <v>40</v>
      </c>
      <c r="W21" s="264">
        <v>190</v>
      </c>
      <c r="X21" s="753">
        <f>V21*W21</f>
        <v>7600</v>
      </c>
      <c r="Y21" s="369">
        <v>123</v>
      </c>
      <c r="Z21" s="264">
        <v>6</v>
      </c>
      <c r="AA21" s="379">
        <f t="shared" ref="AA21:AA24" si="45">Y21*Z21</f>
        <v>738</v>
      </c>
      <c r="AB21" s="376">
        <f t="shared" ref="AB21:AB24" si="46">G21+J21+M21+P21+S21+V21+Y21</f>
        <v>246</v>
      </c>
      <c r="AC21" s="758">
        <f t="shared" ref="AC21:AC24" si="47">I21+L21+O21+R21+U21+X21+234</f>
        <v>32334</v>
      </c>
      <c r="AD21" s="775">
        <v>46002</v>
      </c>
      <c r="AE21" s="754"/>
      <c r="AF21" s="754"/>
      <c r="AG21" s="754"/>
      <c r="AH21" s="754"/>
      <c r="AI21" s="754"/>
      <c r="AJ21" s="754"/>
      <c r="AK21" s="754"/>
      <c r="AL21" s="754"/>
      <c r="AM21" s="754"/>
      <c r="AN21" s="754"/>
      <c r="AO21" s="754"/>
      <c r="AP21" s="754"/>
      <c r="AQ21" s="754"/>
    </row>
    <row r="22" spans="1:43" s="751" customFormat="1" ht="20.25" customHeight="1" x14ac:dyDescent="0.25">
      <c r="A22" s="264">
        <v>19</v>
      </c>
      <c r="B22" s="753" t="s">
        <v>2168</v>
      </c>
      <c r="C22" s="264"/>
      <c r="D22" s="368">
        <v>46110</v>
      </c>
      <c r="E22" s="368">
        <v>46117</v>
      </c>
      <c r="F22" s="264" t="s">
        <v>1760</v>
      </c>
      <c r="G22" s="369">
        <v>1</v>
      </c>
      <c r="H22" s="264">
        <v>3400</v>
      </c>
      <c r="I22" s="753">
        <f t="shared" si="21"/>
        <v>3400</v>
      </c>
      <c r="J22" s="369">
        <v>1</v>
      </c>
      <c r="K22" s="264">
        <v>3000</v>
      </c>
      <c r="L22" s="753">
        <f t="shared" si="22"/>
        <v>3000</v>
      </c>
      <c r="M22" s="369">
        <v>1</v>
      </c>
      <c r="N22" s="264">
        <v>2900</v>
      </c>
      <c r="O22" s="753">
        <f t="shared" si="23"/>
        <v>2900</v>
      </c>
      <c r="P22" s="369">
        <v>3</v>
      </c>
      <c r="Q22" s="264">
        <v>190</v>
      </c>
      <c r="R22" s="753">
        <f t="shared" si="9"/>
        <v>570</v>
      </c>
      <c r="S22" s="369">
        <v>3</v>
      </c>
      <c r="T22" s="264">
        <v>190</v>
      </c>
      <c r="U22" s="753">
        <f t="shared" si="10"/>
        <v>570</v>
      </c>
      <c r="V22" s="369">
        <v>3</v>
      </c>
      <c r="W22" s="264">
        <v>190</v>
      </c>
      <c r="X22" s="753">
        <f t="shared" si="11"/>
        <v>570</v>
      </c>
      <c r="Y22" s="369">
        <v>12</v>
      </c>
      <c r="Z22" s="264">
        <v>6</v>
      </c>
      <c r="AA22" s="379">
        <f t="shared" si="45"/>
        <v>72</v>
      </c>
      <c r="AB22" s="376">
        <f t="shared" si="46"/>
        <v>24</v>
      </c>
      <c r="AC22" s="758">
        <f t="shared" si="47"/>
        <v>11244</v>
      </c>
      <c r="AD22" s="775">
        <v>46002</v>
      </c>
      <c r="AE22" s="773">
        <v>46002</v>
      </c>
      <c r="AF22" s="773">
        <v>46002</v>
      </c>
      <c r="AG22" s="754"/>
      <c r="AH22" s="754"/>
      <c r="AI22" s="754"/>
      <c r="AJ22" s="754"/>
      <c r="AK22" s="754"/>
      <c r="AL22" s="754"/>
      <c r="AM22" s="754"/>
      <c r="AN22" s="754"/>
      <c r="AO22" s="754"/>
      <c r="AP22" s="754"/>
      <c r="AQ22" s="754"/>
    </row>
    <row r="23" spans="1:43" s="751" customFormat="1" ht="28.5" x14ac:dyDescent="0.25">
      <c r="A23" s="264">
        <v>20</v>
      </c>
      <c r="B23" s="753" t="s">
        <v>2169</v>
      </c>
      <c r="C23" s="264"/>
      <c r="D23" s="368">
        <v>46110</v>
      </c>
      <c r="E23" s="368">
        <v>46117</v>
      </c>
      <c r="F23" s="264" t="s">
        <v>1760</v>
      </c>
      <c r="G23" s="369">
        <v>1</v>
      </c>
      <c r="H23" s="264">
        <v>3400</v>
      </c>
      <c r="I23" s="753">
        <f t="shared" ref="I23" si="48">G23*H23</f>
        <v>3400</v>
      </c>
      <c r="J23" s="369">
        <v>1</v>
      </c>
      <c r="K23" s="264">
        <v>3000</v>
      </c>
      <c r="L23" s="753">
        <f t="shared" ref="L23" si="49">J23*K23</f>
        <v>3000</v>
      </c>
      <c r="M23" s="369">
        <v>1</v>
      </c>
      <c r="N23" s="264">
        <v>2900</v>
      </c>
      <c r="O23" s="753">
        <f t="shared" ref="O23" si="50">M23*N23</f>
        <v>2900</v>
      </c>
      <c r="P23" s="369">
        <v>3</v>
      </c>
      <c r="Q23" s="264">
        <v>190</v>
      </c>
      <c r="R23" s="753">
        <f t="shared" ref="R23" si="51">P23*Q23</f>
        <v>570</v>
      </c>
      <c r="S23" s="369">
        <v>3</v>
      </c>
      <c r="T23" s="264">
        <v>190</v>
      </c>
      <c r="U23" s="753">
        <f t="shared" ref="U23" si="52">S23*T23</f>
        <v>570</v>
      </c>
      <c r="V23" s="369">
        <v>3</v>
      </c>
      <c r="W23" s="264">
        <v>190</v>
      </c>
      <c r="X23" s="753">
        <f t="shared" ref="X23" si="53">V23*W23</f>
        <v>570</v>
      </c>
      <c r="Y23" s="369">
        <v>12</v>
      </c>
      <c r="Z23" s="264">
        <v>6</v>
      </c>
      <c r="AA23" s="379">
        <f t="shared" ref="AA23" si="54">Y23*Z23</f>
        <v>72</v>
      </c>
      <c r="AB23" s="376">
        <f t="shared" ref="AB23" si="55">G23+J23+M23+P23+S23+V23+Y23</f>
        <v>24</v>
      </c>
      <c r="AC23" s="758">
        <f t="shared" ref="AC23" si="56">I23+L23+O23+R23+U23+X23+234</f>
        <v>11244</v>
      </c>
      <c r="AD23" s="775">
        <v>46002</v>
      </c>
      <c r="AE23" s="773">
        <v>46002</v>
      </c>
      <c r="AF23" s="773">
        <v>46002</v>
      </c>
      <c r="AG23" s="754"/>
      <c r="AH23" s="754"/>
      <c r="AI23" s="754"/>
      <c r="AJ23" s="754"/>
      <c r="AK23" s="754"/>
      <c r="AL23" s="754"/>
      <c r="AM23" s="754"/>
      <c r="AN23" s="754"/>
      <c r="AO23" s="754"/>
      <c r="AP23" s="754"/>
      <c r="AQ23" s="754"/>
    </row>
    <row r="24" spans="1:43" s="751" customFormat="1" ht="51.75" customHeight="1" x14ac:dyDescent="0.25">
      <c r="A24" s="264">
        <v>21</v>
      </c>
      <c r="B24" s="753" t="s">
        <v>1681</v>
      </c>
      <c r="C24" s="264"/>
      <c r="D24" s="368">
        <v>46132</v>
      </c>
      <c r="E24" s="368">
        <v>46135</v>
      </c>
      <c r="F24" s="264" t="s">
        <v>301</v>
      </c>
      <c r="G24" s="369">
        <v>1</v>
      </c>
      <c r="H24" s="264">
        <v>3400</v>
      </c>
      <c r="I24" s="753">
        <f t="shared" si="21"/>
        <v>3400</v>
      </c>
      <c r="J24" s="369">
        <v>1</v>
      </c>
      <c r="K24" s="264">
        <v>3000</v>
      </c>
      <c r="L24" s="753">
        <f t="shared" si="22"/>
        <v>3000</v>
      </c>
      <c r="M24" s="369">
        <v>1</v>
      </c>
      <c r="N24" s="264">
        <v>2900</v>
      </c>
      <c r="O24" s="753">
        <f t="shared" si="23"/>
        <v>2900</v>
      </c>
      <c r="P24" s="369">
        <v>10</v>
      </c>
      <c r="Q24" s="264">
        <v>190</v>
      </c>
      <c r="R24" s="753">
        <f t="shared" si="9"/>
        <v>1900</v>
      </c>
      <c r="S24" s="369">
        <v>10</v>
      </c>
      <c r="T24" s="264">
        <v>190</v>
      </c>
      <c r="U24" s="753">
        <f t="shared" si="10"/>
        <v>1900</v>
      </c>
      <c r="V24" s="369">
        <v>10</v>
      </c>
      <c r="W24" s="264">
        <v>190</v>
      </c>
      <c r="X24" s="753">
        <f t="shared" si="11"/>
        <v>1900</v>
      </c>
      <c r="Y24" s="369">
        <v>30</v>
      </c>
      <c r="Z24" s="264">
        <v>6</v>
      </c>
      <c r="AA24" s="379">
        <f t="shared" si="45"/>
        <v>180</v>
      </c>
      <c r="AB24" s="376">
        <f t="shared" si="46"/>
        <v>63</v>
      </c>
      <c r="AC24" s="758">
        <f t="shared" si="47"/>
        <v>15234</v>
      </c>
      <c r="AD24" s="775">
        <v>46002</v>
      </c>
      <c r="AE24" s="773">
        <v>46002</v>
      </c>
      <c r="AF24" s="773">
        <v>46002</v>
      </c>
      <c r="AG24" s="754"/>
      <c r="AH24" s="754"/>
      <c r="AI24" s="754"/>
      <c r="AJ24" s="754"/>
      <c r="AK24" s="754"/>
      <c r="AL24" s="754"/>
      <c r="AM24" s="754"/>
      <c r="AN24" s="754"/>
      <c r="AO24" s="754"/>
      <c r="AP24" s="754"/>
      <c r="AQ24" s="754"/>
    </row>
    <row r="25" spans="1:43" s="751" customFormat="1" ht="28.5" x14ac:dyDescent="0.25">
      <c r="A25" s="264">
        <v>22</v>
      </c>
      <c r="B25" s="753" t="s">
        <v>1682</v>
      </c>
      <c r="C25" s="264"/>
      <c r="D25" s="368">
        <v>46182</v>
      </c>
      <c r="E25" s="368">
        <v>46185</v>
      </c>
      <c r="F25" s="264" t="s">
        <v>301</v>
      </c>
      <c r="G25" s="369">
        <v>1</v>
      </c>
      <c r="H25" s="264">
        <v>3400</v>
      </c>
      <c r="I25" s="753">
        <f t="shared" si="21"/>
        <v>3400</v>
      </c>
      <c r="J25" s="369">
        <v>1</v>
      </c>
      <c r="K25" s="264">
        <v>3000</v>
      </c>
      <c r="L25" s="753">
        <f t="shared" si="22"/>
        <v>3000</v>
      </c>
      <c r="M25" s="369">
        <v>1</v>
      </c>
      <c r="N25" s="264">
        <v>2900</v>
      </c>
      <c r="O25" s="753">
        <f t="shared" si="23"/>
        <v>2900</v>
      </c>
      <c r="P25" s="369">
        <v>8</v>
      </c>
      <c r="Q25" s="264">
        <v>190</v>
      </c>
      <c r="R25" s="753">
        <f t="shared" si="9"/>
        <v>1520</v>
      </c>
      <c r="S25" s="369">
        <v>8</v>
      </c>
      <c r="T25" s="264">
        <v>190</v>
      </c>
      <c r="U25" s="753">
        <f t="shared" si="10"/>
        <v>1520</v>
      </c>
      <c r="V25" s="369">
        <v>12</v>
      </c>
      <c r="W25" s="264">
        <v>190</v>
      </c>
      <c r="X25" s="753">
        <f t="shared" si="11"/>
        <v>2280</v>
      </c>
      <c r="Y25" s="369">
        <v>31</v>
      </c>
      <c r="Z25" s="264">
        <v>6</v>
      </c>
      <c r="AA25" s="379">
        <f t="shared" ref="AA25:AA28" si="57">Y25*Z25</f>
        <v>186</v>
      </c>
      <c r="AB25" s="376">
        <f>G25+J25+M25+P25+S25+V25+Y25</f>
        <v>62</v>
      </c>
      <c r="AC25" s="759">
        <f>I25+L25+O25+R25+U25+X25+AA25</f>
        <v>14806</v>
      </c>
      <c r="AD25" s="775">
        <v>46002</v>
      </c>
      <c r="AE25" s="773">
        <v>46002</v>
      </c>
      <c r="AF25" s="773">
        <v>46002</v>
      </c>
      <c r="AG25" s="754"/>
      <c r="AH25" s="754"/>
      <c r="AI25" s="754"/>
      <c r="AJ25" s="754"/>
      <c r="AK25" s="754"/>
      <c r="AL25" s="754"/>
      <c r="AM25" s="754"/>
      <c r="AN25" s="754"/>
      <c r="AO25" s="754"/>
      <c r="AP25" s="754"/>
      <c r="AQ25" s="754"/>
    </row>
    <row r="26" spans="1:43" s="751" customFormat="1" ht="66.75" customHeight="1" x14ac:dyDescent="0.25">
      <c r="A26" s="264">
        <v>23</v>
      </c>
      <c r="B26" s="753" t="s">
        <v>2161</v>
      </c>
      <c r="C26" s="264"/>
      <c r="D26" s="368">
        <v>46116</v>
      </c>
      <c r="E26" s="368">
        <v>46117</v>
      </c>
      <c r="F26" s="264" t="s">
        <v>2160</v>
      </c>
      <c r="G26" s="369">
        <v>2</v>
      </c>
      <c r="H26" s="264">
        <v>3400</v>
      </c>
      <c r="I26" s="753">
        <f t="shared" si="21"/>
        <v>6800</v>
      </c>
      <c r="J26" s="369">
        <v>2</v>
      </c>
      <c r="K26" s="264">
        <v>3000</v>
      </c>
      <c r="L26" s="753">
        <f t="shared" si="22"/>
        <v>6000</v>
      </c>
      <c r="M26" s="369">
        <v>2</v>
      </c>
      <c r="N26" s="264">
        <v>2900</v>
      </c>
      <c r="O26" s="753">
        <f t="shared" si="23"/>
        <v>5800</v>
      </c>
      <c r="P26" s="369">
        <v>30</v>
      </c>
      <c r="Q26" s="264">
        <v>190</v>
      </c>
      <c r="R26" s="753">
        <f t="shared" si="9"/>
        <v>5700</v>
      </c>
      <c r="S26" s="369">
        <v>30</v>
      </c>
      <c r="T26" s="264">
        <v>190</v>
      </c>
      <c r="U26" s="753">
        <f t="shared" si="10"/>
        <v>5700</v>
      </c>
      <c r="V26" s="369">
        <v>30</v>
      </c>
      <c r="W26" s="264">
        <v>190</v>
      </c>
      <c r="X26" s="753">
        <f t="shared" si="11"/>
        <v>5700</v>
      </c>
      <c r="Y26" s="369">
        <v>96</v>
      </c>
      <c r="Z26" s="264">
        <v>6</v>
      </c>
      <c r="AA26" s="379">
        <f t="shared" si="57"/>
        <v>576</v>
      </c>
      <c r="AB26" s="376">
        <f>G26+J26+M26+P26+S26+V26+Y26</f>
        <v>192</v>
      </c>
      <c r="AC26" s="759">
        <f>I26+L26+O26+R26+U26+X26+288</f>
        <v>35988</v>
      </c>
      <c r="AD26" s="775">
        <v>46002</v>
      </c>
      <c r="AE26" s="754"/>
      <c r="AF26" s="754"/>
      <c r="AG26" s="754"/>
      <c r="AH26" s="754"/>
      <c r="AI26" s="754"/>
      <c r="AJ26" s="754"/>
      <c r="AK26" s="754"/>
      <c r="AL26" s="754"/>
      <c r="AM26" s="754"/>
      <c r="AN26" s="754"/>
      <c r="AO26" s="754"/>
      <c r="AP26" s="754"/>
      <c r="AQ26" s="754"/>
    </row>
    <row r="27" spans="1:43" s="751" customFormat="1" ht="31.5" customHeight="1" x14ac:dyDescent="0.25">
      <c r="A27" s="264">
        <v>24</v>
      </c>
      <c r="B27" s="753" t="s">
        <v>2148</v>
      </c>
      <c r="C27" s="264"/>
      <c r="D27" s="368">
        <v>46174</v>
      </c>
      <c r="E27" s="368">
        <v>46179</v>
      </c>
      <c r="F27" s="264" t="s">
        <v>301</v>
      </c>
      <c r="G27" s="369">
        <v>1</v>
      </c>
      <c r="H27" s="264">
        <v>3400</v>
      </c>
      <c r="I27" s="753">
        <f t="shared" ref="I27" si="58">G27*H27</f>
        <v>3400</v>
      </c>
      <c r="J27" s="369">
        <v>1</v>
      </c>
      <c r="K27" s="264">
        <v>3000</v>
      </c>
      <c r="L27" s="753">
        <f t="shared" ref="L27" si="59">J27*K27</f>
        <v>3000</v>
      </c>
      <c r="M27" s="369">
        <v>1</v>
      </c>
      <c r="N27" s="264">
        <v>2900</v>
      </c>
      <c r="O27" s="753">
        <f t="shared" ref="O27" si="60">M27*N27</f>
        <v>2900</v>
      </c>
      <c r="P27" s="369">
        <v>18</v>
      </c>
      <c r="Q27" s="264">
        <v>190</v>
      </c>
      <c r="R27" s="753">
        <f t="shared" ref="R27" si="61">P27*Q27</f>
        <v>3420</v>
      </c>
      <c r="S27" s="369">
        <v>18</v>
      </c>
      <c r="T27" s="264">
        <v>190</v>
      </c>
      <c r="U27" s="753">
        <f t="shared" ref="U27" si="62">S27*T27</f>
        <v>3420</v>
      </c>
      <c r="V27" s="369">
        <v>18</v>
      </c>
      <c r="W27" s="264">
        <v>190</v>
      </c>
      <c r="X27" s="753">
        <f t="shared" ref="X27" si="63">V27*W27</f>
        <v>3420</v>
      </c>
      <c r="Y27" s="369">
        <v>57</v>
      </c>
      <c r="Z27" s="264">
        <v>6</v>
      </c>
      <c r="AA27" s="379">
        <f t="shared" si="57"/>
        <v>342</v>
      </c>
      <c r="AB27" s="376">
        <f>G27+J27+M27+P27+S27+V27+Y27+35</f>
        <v>149</v>
      </c>
      <c r="AC27" s="758">
        <f>I27+L27+O27+R27+U27+X27+210</f>
        <v>19770</v>
      </c>
      <c r="AD27" s="775">
        <v>46002</v>
      </c>
      <c r="AE27" s="754"/>
      <c r="AF27" s="754"/>
      <c r="AG27" s="754"/>
      <c r="AH27" s="754"/>
      <c r="AI27" s="754"/>
      <c r="AJ27" s="754"/>
      <c r="AK27" s="754"/>
      <c r="AL27" s="754"/>
      <c r="AM27" s="754"/>
      <c r="AN27" s="754"/>
      <c r="AO27" s="754"/>
      <c r="AP27" s="754"/>
      <c r="AQ27" s="754"/>
    </row>
    <row r="28" spans="1:43" s="751" customFormat="1" ht="57" x14ac:dyDescent="0.25">
      <c r="A28" s="264">
        <v>25</v>
      </c>
      <c r="B28" s="753" t="s">
        <v>1683</v>
      </c>
      <c r="C28" s="264"/>
      <c r="D28" s="368">
        <v>46087</v>
      </c>
      <c r="E28" s="368">
        <v>46089</v>
      </c>
      <c r="F28" s="264" t="s">
        <v>301</v>
      </c>
      <c r="G28" s="369">
        <v>1</v>
      </c>
      <c r="H28" s="264">
        <v>3400</v>
      </c>
      <c r="I28" s="753">
        <f t="shared" si="21"/>
        <v>3400</v>
      </c>
      <c r="J28" s="369">
        <v>1</v>
      </c>
      <c r="K28" s="264">
        <v>3000</v>
      </c>
      <c r="L28" s="753">
        <f t="shared" si="22"/>
        <v>3000</v>
      </c>
      <c r="M28" s="369">
        <v>1</v>
      </c>
      <c r="N28" s="264">
        <v>2900</v>
      </c>
      <c r="O28" s="753">
        <f t="shared" si="23"/>
        <v>2900</v>
      </c>
      <c r="P28" s="369">
        <v>15</v>
      </c>
      <c r="Q28" s="264">
        <v>190</v>
      </c>
      <c r="R28" s="753">
        <f t="shared" si="9"/>
        <v>2850</v>
      </c>
      <c r="S28" s="369">
        <v>15</v>
      </c>
      <c r="T28" s="264">
        <v>190</v>
      </c>
      <c r="U28" s="753">
        <f t="shared" si="10"/>
        <v>2850</v>
      </c>
      <c r="V28" s="369">
        <v>30</v>
      </c>
      <c r="W28" s="264">
        <v>190</v>
      </c>
      <c r="X28" s="753">
        <f t="shared" si="11"/>
        <v>5700</v>
      </c>
      <c r="Y28" s="369">
        <v>60</v>
      </c>
      <c r="Z28" s="264">
        <v>6</v>
      </c>
      <c r="AA28" s="379">
        <f t="shared" si="57"/>
        <v>360</v>
      </c>
      <c r="AB28" s="376">
        <f>G28+J28+M28+P28+S28+V28+Y28+35</f>
        <v>158</v>
      </c>
      <c r="AC28" s="758">
        <f>I28+L28+O28+R28+U28+X28+210</f>
        <v>20910</v>
      </c>
      <c r="AD28" s="775">
        <v>46002</v>
      </c>
      <c r="AE28" s="754"/>
      <c r="AF28" s="754"/>
      <c r="AG28" s="754"/>
      <c r="AH28" s="754"/>
      <c r="AI28" s="754"/>
      <c r="AJ28" s="754"/>
      <c r="AK28" s="754"/>
      <c r="AL28" s="754"/>
      <c r="AM28" s="754"/>
      <c r="AN28" s="754"/>
      <c r="AO28" s="754"/>
      <c r="AP28" s="754"/>
      <c r="AQ28" s="754"/>
    </row>
    <row r="29" spans="1:43" s="751" customFormat="1" ht="42.75" x14ac:dyDescent="0.25">
      <c r="A29" s="264">
        <v>26</v>
      </c>
      <c r="B29" s="753" t="s">
        <v>1806</v>
      </c>
      <c r="C29" s="264"/>
      <c r="D29" s="368">
        <v>46101</v>
      </c>
      <c r="E29" s="368">
        <v>46103</v>
      </c>
      <c r="F29" s="264" t="s">
        <v>2166</v>
      </c>
      <c r="G29" s="369">
        <v>1</v>
      </c>
      <c r="H29" s="264">
        <v>3400</v>
      </c>
      <c r="I29" s="753">
        <f t="shared" si="21"/>
        <v>3400</v>
      </c>
      <c r="J29" s="369">
        <v>1</v>
      </c>
      <c r="K29" s="264">
        <v>3000</v>
      </c>
      <c r="L29" s="753">
        <f t="shared" si="22"/>
        <v>3000</v>
      </c>
      <c r="M29" s="369">
        <v>1</v>
      </c>
      <c r="N29" s="264">
        <v>2900</v>
      </c>
      <c r="O29" s="753">
        <f t="shared" si="23"/>
        <v>2900</v>
      </c>
      <c r="P29" s="369">
        <v>11</v>
      </c>
      <c r="Q29" s="264">
        <v>190</v>
      </c>
      <c r="R29" s="753">
        <f t="shared" si="9"/>
        <v>2090</v>
      </c>
      <c r="S29" s="369">
        <v>11</v>
      </c>
      <c r="T29" s="264">
        <v>190</v>
      </c>
      <c r="U29" s="753">
        <f t="shared" si="10"/>
        <v>2090</v>
      </c>
      <c r="V29" s="369">
        <v>22</v>
      </c>
      <c r="W29" s="264">
        <v>190</v>
      </c>
      <c r="X29" s="753">
        <f t="shared" si="11"/>
        <v>4180</v>
      </c>
      <c r="Y29" s="369">
        <v>58</v>
      </c>
      <c r="Z29" s="264">
        <v>6</v>
      </c>
      <c r="AA29" s="379">
        <f t="shared" ref="AA29:AA33" si="64">Y29*Z29</f>
        <v>348</v>
      </c>
      <c r="AB29" s="376">
        <f t="shared" ref="AB29:AB30" si="65">G29+J29+M29+P29+S29+V29+Y29+35</f>
        <v>140</v>
      </c>
      <c r="AC29" s="758">
        <f t="shared" ref="AC29:AC30" si="66">I29+L29+O29+R29+U29+X29+210</f>
        <v>17870</v>
      </c>
      <c r="AD29" s="775">
        <v>46002</v>
      </c>
      <c r="AE29" s="754"/>
      <c r="AF29" s="754"/>
      <c r="AG29" s="754"/>
      <c r="AH29" s="754"/>
      <c r="AI29" s="754"/>
      <c r="AJ29" s="754"/>
      <c r="AK29" s="754"/>
      <c r="AL29" s="754"/>
      <c r="AM29" s="754"/>
      <c r="AN29" s="754"/>
      <c r="AO29" s="754"/>
      <c r="AP29" s="754"/>
      <c r="AQ29" s="754"/>
    </row>
    <row r="30" spans="1:43" s="751" customFormat="1" ht="57" x14ac:dyDescent="0.25">
      <c r="A30" s="264">
        <v>27</v>
      </c>
      <c r="B30" s="753" t="s">
        <v>1807</v>
      </c>
      <c r="C30" s="264"/>
      <c r="D30" s="368">
        <v>46101</v>
      </c>
      <c r="E30" s="368">
        <v>46103</v>
      </c>
      <c r="F30" s="264" t="s">
        <v>2166</v>
      </c>
      <c r="G30" s="369">
        <v>1</v>
      </c>
      <c r="H30" s="264">
        <v>3400</v>
      </c>
      <c r="I30" s="753">
        <f t="shared" si="21"/>
        <v>3400</v>
      </c>
      <c r="J30" s="369">
        <v>1</v>
      </c>
      <c r="K30" s="264">
        <v>3000</v>
      </c>
      <c r="L30" s="753">
        <f t="shared" si="22"/>
        <v>3000</v>
      </c>
      <c r="M30" s="369">
        <v>1</v>
      </c>
      <c r="N30" s="264">
        <v>2900</v>
      </c>
      <c r="O30" s="753">
        <f t="shared" si="23"/>
        <v>2900</v>
      </c>
      <c r="P30" s="369">
        <v>11</v>
      </c>
      <c r="Q30" s="264">
        <v>190</v>
      </c>
      <c r="R30" s="753">
        <f t="shared" si="9"/>
        <v>2090</v>
      </c>
      <c r="S30" s="369">
        <v>11</v>
      </c>
      <c r="T30" s="264">
        <v>190</v>
      </c>
      <c r="U30" s="753">
        <f t="shared" si="10"/>
        <v>2090</v>
      </c>
      <c r="V30" s="369">
        <v>22</v>
      </c>
      <c r="W30" s="264">
        <v>190</v>
      </c>
      <c r="X30" s="753">
        <f t="shared" si="11"/>
        <v>4180</v>
      </c>
      <c r="Y30" s="369">
        <v>58</v>
      </c>
      <c r="Z30" s="264">
        <v>6</v>
      </c>
      <c r="AA30" s="379">
        <f t="shared" si="64"/>
        <v>348</v>
      </c>
      <c r="AB30" s="376">
        <f t="shared" si="65"/>
        <v>140</v>
      </c>
      <c r="AC30" s="758">
        <f t="shared" si="66"/>
        <v>17870</v>
      </c>
      <c r="AD30" s="775">
        <v>46002</v>
      </c>
      <c r="AE30" s="754"/>
      <c r="AF30" s="754"/>
      <c r="AG30" s="754"/>
      <c r="AH30" s="754"/>
      <c r="AI30" s="754"/>
      <c r="AJ30" s="754"/>
      <c r="AK30" s="754"/>
      <c r="AL30" s="754"/>
      <c r="AM30" s="754"/>
      <c r="AN30" s="754"/>
      <c r="AO30" s="754"/>
      <c r="AP30" s="754"/>
      <c r="AQ30" s="754"/>
    </row>
    <row r="31" spans="1:43" s="751" customFormat="1" ht="28.5" x14ac:dyDescent="0.25">
      <c r="A31" s="264">
        <v>28</v>
      </c>
      <c r="B31" s="753" t="s">
        <v>1684</v>
      </c>
      <c r="C31" s="264"/>
      <c r="D31" s="368">
        <v>46119</v>
      </c>
      <c r="E31" s="368">
        <v>46123</v>
      </c>
      <c r="F31" s="264" t="s">
        <v>301</v>
      </c>
      <c r="G31" s="369">
        <v>1</v>
      </c>
      <c r="H31" s="264">
        <v>3400</v>
      </c>
      <c r="I31" s="753">
        <f t="shared" si="21"/>
        <v>3400</v>
      </c>
      <c r="J31" s="369">
        <v>1</v>
      </c>
      <c r="K31" s="264">
        <v>3000</v>
      </c>
      <c r="L31" s="753">
        <f t="shared" si="22"/>
        <v>3000</v>
      </c>
      <c r="M31" s="369">
        <v>1</v>
      </c>
      <c r="N31" s="264">
        <v>2900</v>
      </c>
      <c r="O31" s="753">
        <f t="shared" si="23"/>
        <v>2900</v>
      </c>
      <c r="P31" s="369">
        <v>20</v>
      </c>
      <c r="Q31" s="264">
        <v>190</v>
      </c>
      <c r="R31" s="753">
        <f t="shared" si="9"/>
        <v>3800</v>
      </c>
      <c r="S31" s="369">
        <v>20</v>
      </c>
      <c r="T31" s="264">
        <v>190</v>
      </c>
      <c r="U31" s="753">
        <f t="shared" si="10"/>
        <v>3800</v>
      </c>
      <c r="V31" s="369">
        <v>20</v>
      </c>
      <c r="W31" s="264">
        <v>190</v>
      </c>
      <c r="X31" s="753">
        <f t="shared" si="11"/>
        <v>3800</v>
      </c>
      <c r="Y31" s="369">
        <v>63</v>
      </c>
      <c r="Z31" s="264">
        <v>6</v>
      </c>
      <c r="AA31" s="379">
        <f t="shared" si="64"/>
        <v>378</v>
      </c>
      <c r="AB31" s="376">
        <f t="shared" ref="AB31:AB33" si="67">G31+J31+M31+P31+S31+V31+Y31</f>
        <v>126</v>
      </c>
      <c r="AC31" s="758">
        <f t="shared" ref="AC31:AC33" si="68">I31+L31+O31+R31+U31+X31+234</f>
        <v>20934</v>
      </c>
      <c r="AD31" s="775">
        <v>46002</v>
      </c>
      <c r="AE31" s="754"/>
      <c r="AF31" s="754"/>
      <c r="AG31" s="754"/>
      <c r="AH31" s="754"/>
      <c r="AI31" s="754"/>
      <c r="AJ31" s="754"/>
      <c r="AK31" s="754"/>
      <c r="AL31" s="754"/>
      <c r="AM31" s="754"/>
      <c r="AN31" s="754"/>
      <c r="AO31" s="754"/>
      <c r="AP31" s="754"/>
      <c r="AQ31" s="754"/>
    </row>
    <row r="32" spans="1:43" s="751" customFormat="1" ht="28.5" x14ac:dyDescent="0.25">
      <c r="A32" s="264">
        <v>29</v>
      </c>
      <c r="B32" s="753" t="s">
        <v>1682</v>
      </c>
      <c r="C32" s="264"/>
      <c r="D32" s="368">
        <v>46182</v>
      </c>
      <c r="E32" s="368">
        <v>46185</v>
      </c>
      <c r="F32" s="264" t="s">
        <v>301</v>
      </c>
      <c r="G32" s="369">
        <v>1</v>
      </c>
      <c r="H32" s="264">
        <v>3400</v>
      </c>
      <c r="I32" s="753">
        <f t="shared" ref="I32" si="69">G32*H32</f>
        <v>3400</v>
      </c>
      <c r="J32" s="369">
        <v>1</v>
      </c>
      <c r="K32" s="264">
        <v>3000</v>
      </c>
      <c r="L32" s="753">
        <f t="shared" ref="L32" si="70">J32*K32</f>
        <v>3000</v>
      </c>
      <c r="M32" s="369">
        <v>1</v>
      </c>
      <c r="N32" s="264">
        <v>2900</v>
      </c>
      <c r="O32" s="753">
        <f t="shared" ref="O32" si="71">M32*N32</f>
        <v>2900</v>
      </c>
      <c r="P32" s="369">
        <v>8</v>
      </c>
      <c r="Q32" s="264">
        <v>190</v>
      </c>
      <c r="R32" s="753">
        <f t="shared" ref="R32" si="72">P32*Q32</f>
        <v>1520</v>
      </c>
      <c r="S32" s="369">
        <v>8</v>
      </c>
      <c r="T32" s="264">
        <v>190</v>
      </c>
      <c r="U32" s="753">
        <f t="shared" ref="U32" si="73">S32*T32</f>
        <v>1520</v>
      </c>
      <c r="V32" s="369">
        <v>12</v>
      </c>
      <c r="W32" s="264">
        <v>190</v>
      </c>
      <c r="X32" s="753">
        <f t="shared" ref="X32" si="74">V32*W32</f>
        <v>2280</v>
      </c>
      <c r="Y32" s="369">
        <v>31</v>
      </c>
      <c r="Z32" s="264">
        <v>6</v>
      </c>
      <c r="AA32" s="379">
        <f t="shared" ref="AA32" si="75">Y32*Z32</f>
        <v>186</v>
      </c>
      <c r="AB32" s="376">
        <f t="shared" ref="AB32" si="76">G32+J32+M32+P32+S32+V32+Y32</f>
        <v>62</v>
      </c>
      <c r="AC32" s="758">
        <f t="shared" ref="AC32" si="77">I32+L32+O32+R32+U32+X32+234</f>
        <v>14854</v>
      </c>
      <c r="AD32" s="775">
        <v>46002</v>
      </c>
      <c r="AG32" s="31"/>
      <c r="AH32" s="754" t="s">
        <v>2159</v>
      </c>
      <c r="AI32" s="754"/>
      <c r="AJ32" s="754"/>
      <c r="AK32" s="754"/>
      <c r="AL32" s="754"/>
      <c r="AM32" s="754"/>
      <c r="AN32" s="754"/>
      <c r="AO32" s="754"/>
      <c r="AP32" s="754"/>
      <c r="AQ32" s="754"/>
    </row>
    <row r="33" spans="1:43" s="751" customFormat="1" ht="28.5" x14ac:dyDescent="0.25">
      <c r="A33" s="264">
        <v>30</v>
      </c>
      <c r="B33" s="753" t="s">
        <v>1685</v>
      </c>
      <c r="C33" s="264"/>
      <c r="D33" s="368">
        <v>46217</v>
      </c>
      <c r="E33" s="368">
        <v>46221</v>
      </c>
      <c r="F33" s="264" t="s">
        <v>298</v>
      </c>
      <c r="G33" s="369">
        <v>1</v>
      </c>
      <c r="H33" s="264">
        <v>3400</v>
      </c>
      <c r="I33" s="753">
        <f t="shared" si="21"/>
        <v>3400</v>
      </c>
      <c r="J33" s="369">
        <v>1</v>
      </c>
      <c r="K33" s="264">
        <v>3000</v>
      </c>
      <c r="L33" s="753">
        <f t="shared" si="22"/>
        <v>3000</v>
      </c>
      <c r="M33" s="369">
        <v>1</v>
      </c>
      <c r="N33" s="264">
        <v>2900</v>
      </c>
      <c r="O33" s="753">
        <f t="shared" si="23"/>
        <v>2900</v>
      </c>
      <c r="P33" s="369">
        <v>20</v>
      </c>
      <c r="Q33" s="264">
        <v>190</v>
      </c>
      <c r="R33" s="753">
        <f t="shared" si="9"/>
        <v>3800</v>
      </c>
      <c r="S33" s="369">
        <v>20</v>
      </c>
      <c r="T33" s="264">
        <v>190</v>
      </c>
      <c r="U33" s="753">
        <f t="shared" si="10"/>
        <v>3800</v>
      </c>
      <c r="V33" s="369">
        <v>20</v>
      </c>
      <c r="W33" s="264">
        <v>190</v>
      </c>
      <c r="X33" s="753">
        <f t="shared" si="11"/>
        <v>3800</v>
      </c>
      <c r="Y33" s="369">
        <v>33</v>
      </c>
      <c r="Z33" s="550">
        <v>6</v>
      </c>
      <c r="AA33" s="380">
        <f t="shared" si="64"/>
        <v>198</v>
      </c>
      <c r="AB33" s="381">
        <f t="shared" si="67"/>
        <v>96</v>
      </c>
      <c r="AC33" s="760">
        <f t="shared" si="68"/>
        <v>20934</v>
      </c>
      <c r="AD33" s="775">
        <v>46002</v>
      </c>
      <c r="AE33" s="754"/>
      <c r="AF33" s="754"/>
      <c r="AG33" s="754"/>
      <c r="AH33" s="754"/>
      <c r="AI33" s="754"/>
      <c r="AJ33" s="754"/>
      <c r="AK33" s="754"/>
      <c r="AL33" s="754"/>
      <c r="AM33" s="754"/>
      <c r="AN33" s="754"/>
      <c r="AO33" s="754"/>
      <c r="AP33" s="754"/>
      <c r="AQ33" s="754"/>
    </row>
    <row r="34" spans="1:43" s="751" customFormat="1" ht="36" customHeight="1" x14ac:dyDescent="0.25">
      <c r="A34" s="264">
        <v>31</v>
      </c>
      <c r="B34" s="753" t="s">
        <v>1686</v>
      </c>
      <c r="C34" s="264"/>
      <c r="D34" s="368">
        <v>46196</v>
      </c>
      <c r="E34" s="368">
        <v>46199</v>
      </c>
      <c r="F34" s="264" t="s">
        <v>2150</v>
      </c>
      <c r="G34" s="369">
        <v>1</v>
      </c>
      <c r="H34" s="264">
        <v>3400</v>
      </c>
      <c r="I34" s="753">
        <f t="shared" si="21"/>
        <v>3400</v>
      </c>
      <c r="J34" s="369">
        <v>1</v>
      </c>
      <c r="K34" s="264">
        <v>3000</v>
      </c>
      <c r="L34" s="753">
        <f t="shared" si="22"/>
        <v>3000</v>
      </c>
      <c r="M34" s="369">
        <v>1</v>
      </c>
      <c r="N34" s="264">
        <v>2900</v>
      </c>
      <c r="O34" s="753">
        <f t="shared" si="23"/>
        <v>2900</v>
      </c>
      <c r="P34" s="369">
        <v>6</v>
      </c>
      <c r="Q34" s="264">
        <v>190</v>
      </c>
      <c r="R34" s="753">
        <f t="shared" si="9"/>
        <v>1140</v>
      </c>
      <c r="S34" s="369">
        <v>6</v>
      </c>
      <c r="T34" s="264">
        <v>190</v>
      </c>
      <c r="U34" s="753">
        <f t="shared" si="10"/>
        <v>1140</v>
      </c>
      <c r="V34" s="369">
        <v>6</v>
      </c>
      <c r="W34" s="264">
        <v>190</v>
      </c>
      <c r="X34" s="753">
        <f t="shared" si="11"/>
        <v>1140</v>
      </c>
      <c r="Y34" s="369">
        <v>21</v>
      </c>
      <c r="Z34" s="264">
        <v>6</v>
      </c>
      <c r="AA34" s="382">
        <f t="shared" ref="AA34" si="78">Y34*Z34</f>
        <v>126</v>
      </c>
      <c r="AB34" s="376">
        <f t="shared" ref="AB34" si="79">G34+J34+M34+P34+S34+V34+Y34</f>
        <v>42</v>
      </c>
      <c r="AC34" s="758">
        <f t="shared" ref="AC34" si="80">I34+L34+O34+R34+U34+X34+234</f>
        <v>12954</v>
      </c>
      <c r="AD34" s="775">
        <v>46002</v>
      </c>
      <c r="AE34" s="754"/>
      <c r="AF34" s="754"/>
      <c r="AG34" s="754" t="s">
        <v>2170</v>
      </c>
      <c r="AH34" s="754"/>
      <c r="AI34" s="754"/>
      <c r="AJ34" s="754"/>
      <c r="AK34" s="754"/>
      <c r="AL34" s="754"/>
      <c r="AM34" s="754"/>
      <c r="AN34" s="754"/>
      <c r="AO34" s="754"/>
      <c r="AP34" s="754"/>
      <c r="AQ34" s="754"/>
    </row>
    <row r="35" spans="1:43" s="751" customFormat="1" ht="57" x14ac:dyDescent="0.25">
      <c r="A35" s="264">
        <v>32</v>
      </c>
      <c r="B35" s="753" t="s">
        <v>1687</v>
      </c>
      <c r="C35" s="264"/>
      <c r="D35" s="368">
        <v>46099</v>
      </c>
      <c r="E35" s="368">
        <v>46103</v>
      </c>
      <c r="F35" s="264" t="s">
        <v>301</v>
      </c>
      <c r="G35" s="369">
        <v>1</v>
      </c>
      <c r="H35" s="264">
        <v>3400</v>
      </c>
      <c r="I35" s="753">
        <f t="shared" si="21"/>
        <v>3400</v>
      </c>
      <c r="J35" s="369">
        <v>1</v>
      </c>
      <c r="K35" s="264">
        <v>3000</v>
      </c>
      <c r="L35" s="753">
        <f t="shared" si="22"/>
        <v>3000</v>
      </c>
      <c r="M35" s="369">
        <v>1</v>
      </c>
      <c r="N35" s="264">
        <v>2900</v>
      </c>
      <c r="O35" s="753">
        <f t="shared" si="23"/>
        <v>2900</v>
      </c>
      <c r="P35" s="369">
        <v>20</v>
      </c>
      <c r="Q35" s="264">
        <v>190</v>
      </c>
      <c r="R35" s="753">
        <f t="shared" si="9"/>
        <v>3800</v>
      </c>
      <c r="S35" s="369">
        <v>20</v>
      </c>
      <c r="T35" s="264">
        <v>190</v>
      </c>
      <c r="U35" s="753">
        <f t="shared" si="10"/>
        <v>3800</v>
      </c>
      <c r="V35" s="369">
        <v>20</v>
      </c>
      <c r="W35" s="264">
        <v>190</v>
      </c>
      <c r="X35" s="383">
        <f t="shared" si="11"/>
        <v>3800</v>
      </c>
      <c r="Y35" s="384">
        <v>63</v>
      </c>
      <c r="Z35" s="280">
        <v>6</v>
      </c>
      <c r="AA35" s="385">
        <f t="shared" ref="AA35:AA48" si="81">Y35*Z35</f>
        <v>378</v>
      </c>
      <c r="AB35" s="386">
        <f>G35+J35+M35+P35+S35+V35+Y35</f>
        <v>126</v>
      </c>
      <c r="AC35" s="761">
        <f>I35+L35+O35+R35+U35+X35+AA35</f>
        <v>21078</v>
      </c>
      <c r="AD35" s="775">
        <v>46002</v>
      </c>
      <c r="AE35" s="754"/>
      <c r="AF35" s="754"/>
      <c r="AG35" s="754"/>
      <c r="AH35" s="754"/>
      <c r="AI35" s="754"/>
      <c r="AJ35" s="754"/>
      <c r="AK35" s="754"/>
      <c r="AL35" s="754"/>
      <c r="AM35" s="754"/>
      <c r="AN35" s="754"/>
      <c r="AO35" s="754"/>
      <c r="AP35" s="754"/>
      <c r="AQ35" s="754"/>
    </row>
    <row r="36" spans="1:43" s="751" customFormat="1" ht="34.5" customHeight="1" x14ac:dyDescent="0.25">
      <c r="A36" s="264">
        <v>33</v>
      </c>
      <c r="B36" s="753" t="s">
        <v>1688</v>
      </c>
      <c r="C36" s="264"/>
      <c r="D36" s="368">
        <v>46191</v>
      </c>
      <c r="E36" s="368">
        <v>46194</v>
      </c>
      <c r="F36" s="264" t="s">
        <v>301</v>
      </c>
      <c r="G36" s="369"/>
      <c r="H36" s="264"/>
      <c r="I36" s="753"/>
      <c r="J36" s="369"/>
      <c r="K36" s="264"/>
      <c r="L36" s="753"/>
      <c r="M36" s="369"/>
      <c r="N36" s="264"/>
      <c r="O36" s="753"/>
      <c r="P36" s="369">
        <v>19</v>
      </c>
      <c r="Q36" s="264">
        <v>190</v>
      </c>
      <c r="R36" s="753">
        <f t="shared" si="9"/>
        <v>3610</v>
      </c>
      <c r="S36" s="369">
        <v>19</v>
      </c>
      <c r="T36" s="264">
        <v>190</v>
      </c>
      <c r="U36" s="753">
        <f t="shared" si="10"/>
        <v>3610</v>
      </c>
      <c r="V36" s="369">
        <v>19</v>
      </c>
      <c r="W36" s="264">
        <v>190</v>
      </c>
      <c r="X36" s="753">
        <f t="shared" si="11"/>
        <v>3610</v>
      </c>
      <c r="Y36" s="369">
        <v>57</v>
      </c>
      <c r="Z36" s="264">
        <v>6</v>
      </c>
      <c r="AA36" s="379">
        <f t="shared" si="81"/>
        <v>342</v>
      </c>
      <c r="AB36" s="376">
        <f>G36+J36+M36+P36+S36+V36+6</f>
        <v>63</v>
      </c>
      <c r="AC36" s="370">
        <f>I36+L36+O36+R36+U36+X36+510</f>
        <v>11340</v>
      </c>
      <c r="AD36" s="775">
        <v>46002</v>
      </c>
      <c r="AE36" s="754"/>
      <c r="AF36" s="754"/>
      <c r="AG36" s="754"/>
      <c r="AH36" s="754"/>
      <c r="AI36" s="754"/>
      <c r="AJ36" s="754"/>
      <c r="AK36" s="754"/>
      <c r="AL36" s="754"/>
      <c r="AM36" s="754"/>
      <c r="AN36" s="754"/>
      <c r="AO36" s="754"/>
      <c r="AP36" s="754"/>
      <c r="AQ36" s="754"/>
    </row>
    <row r="37" spans="1:43" s="751" customFormat="1" ht="28.5" x14ac:dyDescent="0.25">
      <c r="A37" s="264">
        <v>34</v>
      </c>
      <c r="B37" s="753" t="s">
        <v>1689</v>
      </c>
      <c r="C37" s="264"/>
      <c r="D37" s="368">
        <v>46082</v>
      </c>
      <c r="E37" s="368">
        <v>46173</v>
      </c>
      <c r="F37" s="264" t="s">
        <v>301</v>
      </c>
      <c r="G37" s="369"/>
      <c r="H37" s="264"/>
      <c r="I37" s="753"/>
      <c r="J37" s="369"/>
      <c r="K37" s="264"/>
      <c r="L37" s="753"/>
      <c r="M37" s="369"/>
      <c r="N37" s="264"/>
      <c r="O37" s="753"/>
      <c r="P37" s="369">
        <v>19</v>
      </c>
      <c r="Q37" s="264">
        <v>190</v>
      </c>
      <c r="R37" s="753">
        <f t="shared" si="9"/>
        <v>3610</v>
      </c>
      <c r="S37" s="369">
        <v>19</v>
      </c>
      <c r="T37" s="264">
        <v>190</v>
      </c>
      <c r="U37" s="753">
        <f t="shared" si="10"/>
        <v>3610</v>
      </c>
      <c r="V37" s="369">
        <v>19</v>
      </c>
      <c r="W37" s="264">
        <v>190</v>
      </c>
      <c r="X37" s="753">
        <f t="shared" si="11"/>
        <v>3610</v>
      </c>
      <c r="Y37" s="369">
        <v>57</v>
      </c>
      <c r="Z37" s="264">
        <v>6</v>
      </c>
      <c r="AA37" s="379">
        <f t="shared" si="81"/>
        <v>342</v>
      </c>
      <c r="AB37" s="376">
        <f>G37+J37+M37+P37+S37+V37+6</f>
        <v>63</v>
      </c>
      <c r="AC37" s="370">
        <f>I37+L37+O37+R37+U37+X37+510</f>
        <v>11340</v>
      </c>
      <c r="AD37" s="775">
        <v>46002</v>
      </c>
      <c r="AE37" s="754"/>
      <c r="AF37" s="754"/>
      <c r="AG37" s="754"/>
      <c r="AH37" s="754"/>
      <c r="AI37" s="754"/>
      <c r="AJ37" s="754"/>
      <c r="AK37" s="754"/>
      <c r="AL37" s="754"/>
      <c r="AM37" s="754"/>
      <c r="AN37" s="754"/>
      <c r="AO37" s="754"/>
      <c r="AP37" s="754"/>
      <c r="AQ37" s="754"/>
    </row>
    <row r="38" spans="1:43" s="751" customFormat="1" ht="31.5" customHeight="1" x14ac:dyDescent="0.25">
      <c r="A38" s="264">
        <v>35</v>
      </c>
      <c r="B38" s="753" t="s">
        <v>1733</v>
      </c>
      <c r="C38" s="264"/>
      <c r="D38" s="368">
        <v>46161</v>
      </c>
      <c r="E38" s="368">
        <v>46164</v>
      </c>
      <c r="F38" s="264" t="s">
        <v>301</v>
      </c>
      <c r="G38" s="369">
        <v>1</v>
      </c>
      <c r="H38" s="264">
        <v>3400</v>
      </c>
      <c r="I38" s="753">
        <f t="shared" ref="I38" si="82">G38*H38</f>
        <v>3400</v>
      </c>
      <c r="J38" s="369">
        <v>1</v>
      </c>
      <c r="K38" s="264">
        <v>3000</v>
      </c>
      <c r="L38" s="753">
        <f t="shared" ref="L38" si="83">J38*K38</f>
        <v>3000</v>
      </c>
      <c r="M38" s="369">
        <v>1</v>
      </c>
      <c r="N38" s="264">
        <v>2900</v>
      </c>
      <c r="O38" s="753">
        <f t="shared" ref="O38" si="84">M38*N38</f>
        <v>2900</v>
      </c>
      <c r="P38" s="369">
        <v>6</v>
      </c>
      <c r="Q38" s="264">
        <v>190</v>
      </c>
      <c r="R38" s="753">
        <f t="shared" ref="R38" si="85">P38*Q38</f>
        <v>1140</v>
      </c>
      <c r="S38" s="369">
        <v>6</v>
      </c>
      <c r="T38" s="264">
        <v>190</v>
      </c>
      <c r="U38" s="753">
        <f t="shared" ref="U38" si="86">S38*T38</f>
        <v>1140</v>
      </c>
      <c r="V38" s="369">
        <v>6</v>
      </c>
      <c r="W38" s="264">
        <v>190</v>
      </c>
      <c r="X38" s="753">
        <f t="shared" ref="X38" si="87">V38*W38</f>
        <v>1140</v>
      </c>
      <c r="Y38" s="369">
        <v>18</v>
      </c>
      <c r="Z38" s="264">
        <v>6</v>
      </c>
      <c r="AA38" s="379">
        <f t="shared" si="81"/>
        <v>108</v>
      </c>
      <c r="AB38" s="376">
        <f>G38+J38+M38+P38+S38+V38+Y38</f>
        <v>39</v>
      </c>
      <c r="AC38" s="759">
        <f>I38+L38+O38+R38+U38+X38+AA38</f>
        <v>12828</v>
      </c>
      <c r="AD38" s="775">
        <v>46002</v>
      </c>
      <c r="AE38" s="773">
        <v>46002</v>
      </c>
      <c r="AF38" s="773">
        <v>46002</v>
      </c>
      <c r="AG38" s="773"/>
      <c r="AH38" s="754"/>
      <c r="AI38" s="754"/>
      <c r="AJ38" s="754"/>
      <c r="AK38" s="754"/>
      <c r="AL38" s="754"/>
      <c r="AM38" s="754"/>
      <c r="AN38" s="754"/>
      <c r="AO38" s="754"/>
      <c r="AP38" s="754"/>
      <c r="AQ38" s="754"/>
    </row>
    <row r="39" spans="1:43" s="751" customFormat="1" ht="51.75" customHeight="1" x14ac:dyDescent="0.25">
      <c r="A39" s="264">
        <v>36</v>
      </c>
      <c r="B39" s="753" t="s">
        <v>1690</v>
      </c>
      <c r="C39" s="264"/>
      <c r="D39" s="368">
        <v>46135</v>
      </c>
      <c r="E39" s="368">
        <v>46139</v>
      </c>
      <c r="F39" s="264" t="s">
        <v>1767</v>
      </c>
      <c r="G39" s="369">
        <v>1</v>
      </c>
      <c r="H39" s="264">
        <v>3400</v>
      </c>
      <c r="I39" s="753">
        <f t="shared" si="21"/>
        <v>3400</v>
      </c>
      <c r="J39" s="369">
        <v>1</v>
      </c>
      <c r="K39" s="264">
        <v>3000</v>
      </c>
      <c r="L39" s="753">
        <f t="shared" si="22"/>
        <v>3000</v>
      </c>
      <c r="M39" s="369">
        <v>1</v>
      </c>
      <c r="N39" s="264">
        <v>2900</v>
      </c>
      <c r="O39" s="753">
        <f t="shared" si="23"/>
        <v>2900</v>
      </c>
      <c r="P39" s="369">
        <v>17</v>
      </c>
      <c r="Q39" s="264">
        <v>190</v>
      </c>
      <c r="R39" s="753">
        <f t="shared" si="9"/>
        <v>3230</v>
      </c>
      <c r="S39" s="369">
        <v>17</v>
      </c>
      <c r="T39" s="264">
        <v>190</v>
      </c>
      <c r="U39" s="753">
        <f t="shared" si="10"/>
        <v>3230</v>
      </c>
      <c r="V39" s="369">
        <v>17</v>
      </c>
      <c r="W39" s="264">
        <v>190</v>
      </c>
      <c r="X39" s="753">
        <f t="shared" si="11"/>
        <v>3230</v>
      </c>
      <c r="Y39" s="369">
        <v>54</v>
      </c>
      <c r="Z39" s="264">
        <v>6</v>
      </c>
      <c r="AA39" s="379">
        <f t="shared" si="81"/>
        <v>324</v>
      </c>
      <c r="AB39" s="376">
        <f>G39+J39+M39+P39+S39+V39+Y39</f>
        <v>108</v>
      </c>
      <c r="AC39" s="759">
        <f>I39+L39+O39+R39+U39+X39+186</f>
        <v>19176</v>
      </c>
      <c r="AD39" s="775">
        <v>46002</v>
      </c>
      <c r="AE39" s="773">
        <v>46002</v>
      </c>
      <c r="AF39" s="773">
        <v>46002</v>
      </c>
      <c r="AG39" s="773"/>
      <c r="AH39" s="754"/>
      <c r="AI39" s="754"/>
      <c r="AJ39" s="754"/>
      <c r="AK39" s="754"/>
      <c r="AL39" s="754"/>
      <c r="AM39" s="754"/>
      <c r="AN39" s="754"/>
      <c r="AO39" s="754"/>
      <c r="AP39" s="754"/>
      <c r="AQ39" s="754"/>
    </row>
    <row r="40" spans="1:43" s="751" customFormat="1" ht="69.75" customHeight="1" x14ac:dyDescent="0.25">
      <c r="A40" s="264">
        <v>37</v>
      </c>
      <c r="B40" s="753" t="s">
        <v>2173</v>
      </c>
      <c r="C40" s="264"/>
      <c r="D40" s="368">
        <v>46103</v>
      </c>
      <c r="E40" s="368">
        <v>46107</v>
      </c>
      <c r="F40" s="264" t="s">
        <v>1911</v>
      </c>
      <c r="G40" s="369">
        <v>1</v>
      </c>
      <c r="H40" s="264">
        <v>3400</v>
      </c>
      <c r="I40" s="753">
        <f t="shared" si="21"/>
        <v>3400</v>
      </c>
      <c r="J40" s="369">
        <v>1</v>
      </c>
      <c r="K40" s="264">
        <v>3000</v>
      </c>
      <c r="L40" s="753">
        <f t="shared" si="22"/>
        <v>3000</v>
      </c>
      <c r="M40" s="369">
        <v>1</v>
      </c>
      <c r="N40" s="264">
        <v>2900</v>
      </c>
      <c r="O40" s="753">
        <f t="shared" si="23"/>
        <v>2900</v>
      </c>
      <c r="P40" s="369">
        <v>19</v>
      </c>
      <c r="Q40" s="264">
        <v>190</v>
      </c>
      <c r="R40" s="753">
        <f t="shared" si="9"/>
        <v>3610</v>
      </c>
      <c r="S40" s="369">
        <v>19</v>
      </c>
      <c r="T40" s="264">
        <v>190</v>
      </c>
      <c r="U40" s="753">
        <f t="shared" si="10"/>
        <v>3610</v>
      </c>
      <c r="V40" s="369">
        <v>19</v>
      </c>
      <c r="W40" s="264">
        <v>190</v>
      </c>
      <c r="X40" s="753">
        <f t="shared" si="11"/>
        <v>3610</v>
      </c>
      <c r="Y40" s="369">
        <v>60</v>
      </c>
      <c r="Z40" s="369">
        <v>6</v>
      </c>
      <c r="AA40" s="379">
        <f t="shared" si="81"/>
        <v>360</v>
      </c>
      <c r="AB40" s="376">
        <v>60</v>
      </c>
      <c r="AC40" s="370">
        <f>I40+L40+O40+R40+U40+X40+186</f>
        <v>20316</v>
      </c>
      <c r="AD40" s="775">
        <v>46002</v>
      </c>
      <c r="AE40" s="773">
        <v>46002</v>
      </c>
      <c r="AF40" s="773">
        <v>46002</v>
      </c>
      <c r="AG40" s="773"/>
      <c r="AH40" s="754"/>
      <c r="AI40" s="754"/>
      <c r="AJ40" s="754"/>
      <c r="AK40" s="754"/>
      <c r="AL40" s="754"/>
      <c r="AM40" s="754"/>
      <c r="AN40" s="754"/>
      <c r="AO40" s="754"/>
      <c r="AP40" s="754"/>
      <c r="AQ40" s="754"/>
    </row>
    <row r="41" spans="1:43" s="751" customFormat="1" ht="69.75" customHeight="1" x14ac:dyDescent="0.25">
      <c r="A41" s="264">
        <v>38</v>
      </c>
      <c r="B41" s="753" t="s">
        <v>2174</v>
      </c>
      <c r="C41" s="264"/>
      <c r="D41" s="368">
        <v>46108</v>
      </c>
      <c r="E41" s="368">
        <v>46112</v>
      </c>
      <c r="F41" s="264" t="s">
        <v>1911</v>
      </c>
      <c r="G41" s="369">
        <v>1</v>
      </c>
      <c r="H41" s="264">
        <v>3400</v>
      </c>
      <c r="I41" s="753">
        <f t="shared" ref="I41" si="88">G41*H41</f>
        <v>3400</v>
      </c>
      <c r="J41" s="369">
        <v>1</v>
      </c>
      <c r="K41" s="264">
        <v>3000</v>
      </c>
      <c r="L41" s="753">
        <f t="shared" ref="L41" si="89">J41*K41</f>
        <v>3000</v>
      </c>
      <c r="M41" s="369">
        <v>1</v>
      </c>
      <c r="N41" s="264">
        <v>2900</v>
      </c>
      <c r="O41" s="753">
        <f t="shared" ref="O41" si="90">M41*N41</f>
        <v>2900</v>
      </c>
      <c r="P41" s="369">
        <v>19</v>
      </c>
      <c r="Q41" s="264">
        <v>190</v>
      </c>
      <c r="R41" s="753">
        <f t="shared" ref="R41" si="91">P41*Q41</f>
        <v>3610</v>
      </c>
      <c r="S41" s="369">
        <v>19</v>
      </c>
      <c r="T41" s="264">
        <v>190</v>
      </c>
      <c r="U41" s="753">
        <f t="shared" ref="U41" si="92">S41*T41</f>
        <v>3610</v>
      </c>
      <c r="V41" s="369">
        <v>19</v>
      </c>
      <c r="W41" s="264">
        <v>190</v>
      </c>
      <c r="X41" s="753">
        <f t="shared" ref="X41" si="93">V41*W41</f>
        <v>3610</v>
      </c>
      <c r="Y41" s="369">
        <v>60</v>
      </c>
      <c r="Z41" s="369">
        <v>6</v>
      </c>
      <c r="AA41" s="379">
        <f t="shared" ref="AA41" si="94">Y41*Z41</f>
        <v>360</v>
      </c>
      <c r="AB41" s="376">
        <v>60</v>
      </c>
      <c r="AC41" s="370">
        <f>I41+L41+O41+R41+U41+X41+186</f>
        <v>20316</v>
      </c>
      <c r="AD41" s="775">
        <v>46002</v>
      </c>
      <c r="AE41" s="773">
        <v>46002</v>
      </c>
      <c r="AF41" s="773">
        <v>46002</v>
      </c>
      <c r="AG41" s="773"/>
      <c r="AH41" s="754"/>
      <c r="AI41" s="754"/>
      <c r="AJ41" s="754"/>
      <c r="AK41" s="754"/>
      <c r="AL41" s="754"/>
      <c r="AM41" s="754"/>
      <c r="AN41" s="754"/>
      <c r="AO41" s="754"/>
      <c r="AP41" s="754"/>
      <c r="AQ41" s="754"/>
    </row>
    <row r="42" spans="1:43" s="751" customFormat="1" ht="30" customHeight="1" x14ac:dyDescent="0.25">
      <c r="A42" s="264">
        <v>39</v>
      </c>
      <c r="B42" s="753" t="s">
        <v>1691</v>
      </c>
      <c r="C42" s="264"/>
      <c r="D42" s="368">
        <v>46120</v>
      </c>
      <c r="E42" s="368">
        <v>46125</v>
      </c>
      <c r="F42" s="264" t="s">
        <v>1145</v>
      </c>
      <c r="G42" s="369">
        <v>1</v>
      </c>
      <c r="H42" s="264">
        <v>3400</v>
      </c>
      <c r="I42" s="753">
        <f t="shared" ref="I42" si="95">G42*H42</f>
        <v>3400</v>
      </c>
      <c r="J42" s="369">
        <v>1</v>
      </c>
      <c r="K42" s="264">
        <v>3000</v>
      </c>
      <c r="L42" s="753">
        <f t="shared" ref="L42" si="96">J42*K42</f>
        <v>3000</v>
      </c>
      <c r="M42" s="369">
        <v>1</v>
      </c>
      <c r="N42" s="264">
        <v>2900</v>
      </c>
      <c r="O42" s="753">
        <f t="shared" ref="O42" si="97">M42*N42</f>
        <v>2900</v>
      </c>
      <c r="P42" s="369">
        <v>4</v>
      </c>
      <c r="Q42" s="264">
        <v>190</v>
      </c>
      <c r="R42" s="753">
        <f t="shared" ref="R42:R48" si="98">P42*Q42</f>
        <v>760</v>
      </c>
      <c r="S42" s="369">
        <v>4</v>
      </c>
      <c r="T42" s="264">
        <v>190</v>
      </c>
      <c r="U42" s="753">
        <f t="shared" ref="U42:U48" si="99">S42*T42</f>
        <v>760</v>
      </c>
      <c r="V42" s="369">
        <v>4</v>
      </c>
      <c r="W42" s="264">
        <v>190</v>
      </c>
      <c r="X42" s="753">
        <f t="shared" ref="X42:X48" si="100">V42*W42</f>
        <v>760</v>
      </c>
      <c r="Y42" s="369">
        <v>15</v>
      </c>
      <c r="Z42" s="264">
        <v>6</v>
      </c>
      <c r="AA42" s="379">
        <f t="shared" si="81"/>
        <v>90</v>
      </c>
      <c r="AB42" s="376">
        <f t="shared" ref="AB42:AB48" si="101">G42+J42+M42+P42+S42+V42+Y42</f>
        <v>30</v>
      </c>
      <c r="AC42" s="759">
        <f t="shared" ref="AC42:AC47" si="102">I42+L42+O42+R42+U42+X42</f>
        <v>11580</v>
      </c>
      <c r="AD42" s="775">
        <v>46002</v>
      </c>
      <c r="AE42" s="773">
        <v>46002</v>
      </c>
      <c r="AF42" s="773">
        <v>46002</v>
      </c>
      <c r="AG42" s="773"/>
      <c r="AH42" s="754"/>
      <c r="AI42" s="754"/>
      <c r="AJ42" s="754"/>
      <c r="AK42" s="754"/>
      <c r="AL42" s="754"/>
      <c r="AM42" s="754"/>
      <c r="AN42" s="754"/>
      <c r="AO42" s="754"/>
      <c r="AP42" s="754"/>
      <c r="AQ42" s="754"/>
    </row>
    <row r="43" spans="1:43" s="751" customFormat="1" ht="30" customHeight="1" x14ac:dyDescent="0.25">
      <c r="A43" s="264">
        <v>40</v>
      </c>
      <c r="B43" s="388" t="s">
        <v>1937</v>
      </c>
      <c r="C43" s="550"/>
      <c r="D43" s="371">
        <v>46161</v>
      </c>
      <c r="E43" s="371">
        <v>46166</v>
      </c>
      <c r="F43" s="264" t="s">
        <v>1938</v>
      </c>
      <c r="G43" s="369">
        <v>4</v>
      </c>
      <c r="H43" s="264">
        <v>3400</v>
      </c>
      <c r="I43" s="753">
        <f t="shared" si="21"/>
        <v>13600</v>
      </c>
      <c r="J43" s="369">
        <v>4</v>
      </c>
      <c r="K43" s="264">
        <v>3000</v>
      </c>
      <c r="L43" s="753">
        <f t="shared" si="22"/>
        <v>12000</v>
      </c>
      <c r="M43" s="369">
        <v>4</v>
      </c>
      <c r="N43" s="264">
        <v>2900</v>
      </c>
      <c r="O43" s="753">
        <f t="shared" si="23"/>
        <v>11600</v>
      </c>
      <c r="P43" s="369">
        <v>8</v>
      </c>
      <c r="Q43" s="264">
        <v>190</v>
      </c>
      <c r="R43" s="753">
        <f t="shared" si="98"/>
        <v>1520</v>
      </c>
      <c r="S43" s="369">
        <v>8</v>
      </c>
      <c r="T43" s="264">
        <v>190</v>
      </c>
      <c r="U43" s="753">
        <f t="shared" si="99"/>
        <v>1520</v>
      </c>
      <c r="V43" s="369">
        <v>8</v>
      </c>
      <c r="W43" s="264">
        <v>190</v>
      </c>
      <c r="X43" s="753">
        <f t="shared" si="100"/>
        <v>1520</v>
      </c>
      <c r="Y43" s="369">
        <v>42</v>
      </c>
      <c r="Z43" s="264">
        <v>6</v>
      </c>
      <c r="AA43" s="379">
        <f t="shared" si="81"/>
        <v>252</v>
      </c>
      <c r="AB43" s="376">
        <f t="shared" si="101"/>
        <v>78</v>
      </c>
      <c r="AC43" s="759">
        <f t="shared" si="102"/>
        <v>41760</v>
      </c>
      <c r="AD43" s="775">
        <v>46002</v>
      </c>
      <c r="AE43" s="773">
        <v>46002</v>
      </c>
      <c r="AF43" s="773">
        <v>46002</v>
      </c>
      <c r="AG43" s="773"/>
      <c r="AH43" s="754"/>
      <c r="AI43" s="754"/>
      <c r="AJ43" s="754"/>
      <c r="AK43" s="754"/>
      <c r="AL43" s="754"/>
      <c r="AM43" s="754"/>
      <c r="AN43" s="754"/>
      <c r="AO43" s="754"/>
      <c r="AP43" s="754"/>
      <c r="AQ43" s="754"/>
    </row>
    <row r="44" spans="1:43" s="751" customFormat="1" ht="57" customHeight="1" x14ac:dyDescent="0.25">
      <c r="A44" s="264">
        <v>41</v>
      </c>
      <c r="B44" s="388" t="s">
        <v>1936</v>
      </c>
      <c r="C44" s="550"/>
      <c r="D44" s="371">
        <v>46190</v>
      </c>
      <c r="E44" s="371">
        <v>46192</v>
      </c>
      <c r="F44" s="264" t="s">
        <v>301</v>
      </c>
      <c r="G44" s="369">
        <v>1</v>
      </c>
      <c r="H44" s="264">
        <v>3400</v>
      </c>
      <c r="I44" s="753">
        <f t="shared" ref="I44" si="103">G44*H44</f>
        <v>3400</v>
      </c>
      <c r="J44" s="369">
        <v>1</v>
      </c>
      <c r="K44" s="264">
        <v>3000</v>
      </c>
      <c r="L44" s="753">
        <f t="shared" ref="L44" si="104">J44*K44</f>
        <v>3000</v>
      </c>
      <c r="M44" s="369">
        <v>1</v>
      </c>
      <c r="N44" s="264">
        <v>2900</v>
      </c>
      <c r="O44" s="753">
        <f t="shared" ref="O44" si="105">M44*N44</f>
        <v>2900</v>
      </c>
      <c r="P44" s="369">
        <v>30</v>
      </c>
      <c r="Q44" s="264">
        <v>190</v>
      </c>
      <c r="R44" s="753">
        <f t="shared" si="98"/>
        <v>5700</v>
      </c>
      <c r="S44" s="369">
        <v>30</v>
      </c>
      <c r="T44" s="264">
        <v>190</v>
      </c>
      <c r="U44" s="753">
        <f t="shared" si="99"/>
        <v>5700</v>
      </c>
      <c r="V44" s="369">
        <v>30</v>
      </c>
      <c r="W44" s="264">
        <v>190</v>
      </c>
      <c r="X44" s="753">
        <f t="shared" si="100"/>
        <v>5700</v>
      </c>
      <c r="Y44" s="369">
        <v>93</v>
      </c>
      <c r="Z44" s="264">
        <v>6</v>
      </c>
      <c r="AA44" s="379">
        <f t="shared" ref="AA44" si="106">Y44*Z44</f>
        <v>558</v>
      </c>
      <c r="AB44" s="376">
        <f t="shared" si="101"/>
        <v>186</v>
      </c>
      <c r="AC44" s="759">
        <f t="shared" si="102"/>
        <v>26400</v>
      </c>
      <c r="AD44" s="775">
        <v>46002</v>
      </c>
      <c r="AE44" s="773">
        <v>46002</v>
      </c>
      <c r="AF44" s="773">
        <v>46002</v>
      </c>
      <c r="AG44" s="773"/>
      <c r="AH44" s="754"/>
      <c r="AI44" s="754"/>
      <c r="AJ44" s="754"/>
      <c r="AK44" s="754"/>
      <c r="AL44" s="754"/>
      <c r="AM44" s="754"/>
      <c r="AN44" s="754"/>
      <c r="AO44" s="754"/>
      <c r="AP44" s="754"/>
      <c r="AQ44" s="754"/>
    </row>
    <row r="45" spans="1:43" s="751" customFormat="1" ht="35.25" customHeight="1" x14ac:dyDescent="0.25">
      <c r="A45" s="264">
        <v>42</v>
      </c>
      <c r="B45" s="388" t="s">
        <v>1941</v>
      </c>
      <c r="C45" s="550"/>
      <c r="D45" s="371">
        <v>46084</v>
      </c>
      <c r="E45" s="371">
        <v>46087</v>
      </c>
      <c r="F45" s="264" t="s">
        <v>301</v>
      </c>
      <c r="G45" s="369">
        <v>1</v>
      </c>
      <c r="H45" s="264">
        <v>3400</v>
      </c>
      <c r="I45" s="753">
        <f t="shared" ref="I45" si="107">G45*H45</f>
        <v>3400</v>
      </c>
      <c r="J45" s="369">
        <v>1</v>
      </c>
      <c r="K45" s="264">
        <v>3000</v>
      </c>
      <c r="L45" s="753">
        <f t="shared" ref="L45" si="108">J45*K45</f>
        <v>3000</v>
      </c>
      <c r="M45" s="369">
        <v>1</v>
      </c>
      <c r="N45" s="264">
        <v>2900</v>
      </c>
      <c r="O45" s="753">
        <f t="shared" ref="O45" si="109">M45*N45</f>
        <v>2900</v>
      </c>
      <c r="P45" s="369">
        <v>32</v>
      </c>
      <c r="Q45" s="264">
        <v>190</v>
      </c>
      <c r="R45" s="753">
        <f t="shared" si="98"/>
        <v>6080</v>
      </c>
      <c r="S45" s="369">
        <v>32</v>
      </c>
      <c r="T45" s="264">
        <v>190</v>
      </c>
      <c r="U45" s="753">
        <f t="shared" si="99"/>
        <v>6080</v>
      </c>
      <c r="V45" s="369">
        <v>32</v>
      </c>
      <c r="W45" s="264">
        <v>190</v>
      </c>
      <c r="X45" s="753">
        <f t="shared" si="100"/>
        <v>6080</v>
      </c>
      <c r="Y45" s="369">
        <v>99</v>
      </c>
      <c r="Z45" s="264">
        <v>6</v>
      </c>
      <c r="AA45" s="379">
        <f t="shared" ref="AA45" si="110">Y45*Z45</f>
        <v>594</v>
      </c>
      <c r="AB45" s="376">
        <f t="shared" si="101"/>
        <v>198</v>
      </c>
      <c r="AC45" s="759">
        <f t="shared" si="102"/>
        <v>27540</v>
      </c>
      <c r="AD45" s="775">
        <v>46002</v>
      </c>
      <c r="AE45" s="773">
        <v>46002</v>
      </c>
      <c r="AF45" s="773">
        <v>46002</v>
      </c>
      <c r="AG45" s="773"/>
      <c r="AH45" s="754"/>
      <c r="AI45" s="754"/>
      <c r="AJ45" s="754"/>
      <c r="AK45" s="754"/>
      <c r="AL45" s="754"/>
      <c r="AM45" s="754"/>
      <c r="AN45" s="754"/>
      <c r="AO45" s="754"/>
      <c r="AP45" s="754"/>
      <c r="AQ45" s="754"/>
    </row>
    <row r="46" spans="1:43" s="751" customFormat="1" ht="35.25" customHeight="1" x14ac:dyDescent="0.25">
      <c r="A46" s="264">
        <v>43</v>
      </c>
      <c r="B46" s="388" t="s">
        <v>2167</v>
      </c>
      <c r="C46" s="550"/>
      <c r="D46" s="371">
        <v>46122</v>
      </c>
      <c r="E46" s="371">
        <v>46125</v>
      </c>
      <c r="F46" s="550" t="s">
        <v>1489</v>
      </c>
      <c r="G46" s="369">
        <v>1</v>
      </c>
      <c r="H46" s="264">
        <v>3400</v>
      </c>
      <c r="I46" s="753">
        <f t="shared" ref="I46" si="111">G46*H46</f>
        <v>3400</v>
      </c>
      <c r="J46" s="369">
        <v>1</v>
      </c>
      <c r="K46" s="264">
        <v>3000</v>
      </c>
      <c r="L46" s="753">
        <f t="shared" ref="L46" si="112">J46*K46</f>
        <v>3000</v>
      </c>
      <c r="M46" s="369">
        <v>1</v>
      </c>
      <c r="N46" s="264">
        <v>2900</v>
      </c>
      <c r="O46" s="753">
        <f t="shared" ref="O46" si="113">M46*N46</f>
        <v>2900</v>
      </c>
      <c r="P46" s="369">
        <v>4</v>
      </c>
      <c r="Q46" s="264">
        <v>190</v>
      </c>
      <c r="R46" s="753">
        <f t="shared" ref="R46" si="114">P46*Q46</f>
        <v>760</v>
      </c>
      <c r="S46" s="369">
        <v>4</v>
      </c>
      <c r="T46" s="264">
        <v>190</v>
      </c>
      <c r="U46" s="753">
        <f t="shared" ref="U46" si="115">S46*T46</f>
        <v>760</v>
      </c>
      <c r="V46" s="369">
        <v>4</v>
      </c>
      <c r="W46" s="264">
        <v>190</v>
      </c>
      <c r="X46" s="753">
        <f t="shared" ref="X46" si="116">V46*W46</f>
        <v>760</v>
      </c>
      <c r="Y46" s="369">
        <v>15</v>
      </c>
      <c r="Z46" s="264">
        <v>6</v>
      </c>
      <c r="AA46" s="379">
        <f t="shared" ref="AA46" si="117">Y46*Z46</f>
        <v>90</v>
      </c>
      <c r="AB46" s="376">
        <f t="shared" ref="AB46" si="118">G46+J46+M46+P46+S46+V46+Y46</f>
        <v>30</v>
      </c>
      <c r="AC46" s="759">
        <f t="shared" si="102"/>
        <v>11580</v>
      </c>
      <c r="AD46" s="775">
        <v>46002</v>
      </c>
      <c r="AE46" s="773">
        <v>46002</v>
      </c>
      <c r="AF46" s="773">
        <v>46002</v>
      </c>
      <c r="AG46" s="773"/>
      <c r="AH46" s="754" t="s">
        <v>2159</v>
      </c>
      <c r="AI46" s="754"/>
      <c r="AJ46" s="754"/>
      <c r="AK46" s="754"/>
      <c r="AL46" s="754"/>
      <c r="AM46" s="754"/>
      <c r="AN46" s="754"/>
      <c r="AO46" s="754"/>
      <c r="AP46" s="754"/>
      <c r="AQ46" s="754"/>
    </row>
    <row r="47" spans="1:43" s="751" customFormat="1" ht="35.25" customHeight="1" x14ac:dyDescent="0.25">
      <c r="A47" s="264">
        <v>44</v>
      </c>
      <c r="B47" s="388" t="s">
        <v>2171</v>
      </c>
      <c r="C47" s="550"/>
      <c r="D47" s="371">
        <v>46121</v>
      </c>
      <c r="E47" s="371">
        <v>46123</v>
      </c>
      <c r="F47" s="550" t="s">
        <v>2172</v>
      </c>
      <c r="G47" s="369">
        <v>1</v>
      </c>
      <c r="H47" s="264">
        <v>3400</v>
      </c>
      <c r="I47" s="753">
        <f t="shared" ref="I47" si="119">G47*H47</f>
        <v>3400</v>
      </c>
      <c r="J47" s="369">
        <v>1</v>
      </c>
      <c r="K47" s="264">
        <v>3000</v>
      </c>
      <c r="L47" s="753">
        <f t="shared" ref="L47" si="120">J47*K47</f>
        <v>3000</v>
      </c>
      <c r="M47" s="369">
        <v>1</v>
      </c>
      <c r="N47" s="264">
        <v>2900</v>
      </c>
      <c r="O47" s="753">
        <f t="shared" ref="O47" si="121">M47*N47</f>
        <v>2900</v>
      </c>
      <c r="P47" s="369">
        <v>28</v>
      </c>
      <c r="Q47" s="264">
        <v>190</v>
      </c>
      <c r="R47" s="753">
        <f t="shared" ref="R47" si="122">P47*Q47</f>
        <v>5320</v>
      </c>
      <c r="S47" s="369">
        <v>28</v>
      </c>
      <c r="T47" s="264">
        <v>190</v>
      </c>
      <c r="U47" s="753">
        <f t="shared" ref="U47" si="123">S47*T47</f>
        <v>5320</v>
      </c>
      <c r="V47" s="369">
        <v>56</v>
      </c>
      <c r="W47" s="264">
        <v>190</v>
      </c>
      <c r="X47" s="753">
        <f t="shared" ref="X47" si="124">V47*W47</f>
        <v>10640</v>
      </c>
      <c r="Y47" s="369">
        <v>112</v>
      </c>
      <c r="Z47" s="264">
        <v>6</v>
      </c>
      <c r="AA47" s="379">
        <f t="shared" ref="AA47" si="125">Y47*Z47</f>
        <v>672</v>
      </c>
      <c r="AB47" s="376">
        <f t="shared" ref="AB47" si="126">G47+J47+M47+P47+S47+V47+Y47</f>
        <v>227</v>
      </c>
      <c r="AC47" s="759">
        <f t="shared" si="102"/>
        <v>30580</v>
      </c>
      <c r="AD47" s="775">
        <v>46002</v>
      </c>
      <c r="AE47" s="773">
        <v>46002</v>
      </c>
      <c r="AF47" s="773">
        <v>46002</v>
      </c>
      <c r="AG47" s="773"/>
      <c r="AH47" s="754" t="s">
        <v>2159</v>
      </c>
      <c r="AI47" s="754"/>
      <c r="AJ47" s="754"/>
      <c r="AK47" s="754"/>
      <c r="AL47" s="754"/>
      <c r="AM47" s="754"/>
      <c r="AN47" s="754"/>
      <c r="AO47" s="754"/>
      <c r="AP47" s="754"/>
      <c r="AQ47" s="754"/>
    </row>
    <row r="48" spans="1:43" s="314" customFormat="1" ht="35.25" customHeight="1" x14ac:dyDescent="0.25">
      <c r="A48" s="313">
        <v>45</v>
      </c>
      <c r="B48" s="766" t="s">
        <v>1822</v>
      </c>
      <c r="C48" s="767"/>
      <c r="D48" s="768" t="s">
        <v>43</v>
      </c>
      <c r="E48" s="768" t="s">
        <v>43</v>
      </c>
      <c r="F48" s="767" t="s">
        <v>1767</v>
      </c>
      <c r="G48" s="771">
        <v>8</v>
      </c>
      <c r="H48" s="313">
        <v>3400</v>
      </c>
      <c r="I48" s="766">
        <f t="shared" ref="I48" si="127">G48*H48</f>
        <v>27200</v>
      </c>
      <c r="J48" s="771">
        <v>8</v>
      </c>
      <c r="K48" s="313">
        <v>3000</v>
      </c>
      <c r="L48" s="766">
        <f t="shared" ref="L48" si="128">J48*K48</f>
        <v>24000</v>
      </c>
      <c r="M48" s="771">
        <v>8</v>
      </c>
      <c r="N48" s="313">
        <v>2900</v>
      </c>
      <c r="O48" s="766">
        <f t="shared" ref="O48" si="129">M48*N48</f>
        <v>23200</v>
      </c>
      <c r="P48" s="771">
        <v>102</v>
      </c>
      <c r="Q48" s="313">
        <v>190</v>
      </c>
      <c r="R48" s="766">
        <f t="shared" si="98"/>
        <v>19380</v>
      </c>
      <c r="S48" s="771">
        <v>102</v>
      </c>
      <c r="T48" s="313">
        <v>190</v>
      </c>
      <c r="U48" s="766">
        <f t="shared" si="99"/>
        <v>19380</v>
      </c>
      <c r="V48" s="771">
        <v>102</v>
      </c>
      <c r="W48" s="313">
        <v>190</v>
      </c>
      <c r="X48" s="766">
        <f t="shared" si="100"/>
        <v>19380</v>
      </c>
      <c r="Y48" s="771">
        <v>330</v>
      </c>
      <c r="Z48" s="767">
        <v>6</v>
      </c>
      <c r="AA48" s="769">
        <f t="shared" si="81"/>
        <v>1980</v>
      </c>
      <c r="AB48" s="770">
        <f t="shared" si="101"/>
        <v>660</v>
      </c>
      <c r="AC48" s="772">
        <f>I48+L48+O48+R48+U48+X48+1980</f>
        <v>134520</v>
      </c>
      <c r="AD48" s="762"/>
      <c r="AE48" s="464"/>
      <c r="AF48" s="464"/>
      <c r="AG48" s="464" t="s">
        <v>2175</v>
      </c>
      <c r="AH48" s="464"/>
      <c r="AI48" s="464"/>
      <c r="AJ48" s="464"/>
      <c r="AK48" s="464"/>
      <c r="AL48" s="464"/>
      <c r="AM48" s="464"/>
      <c r="AN48" s="464"/>
      <c r="AO48" s="464"/>
      <c r="AP48" s="464"/>
      <c r="AQ48" s="464"/>
    </row>
    <row r="49" spans="1:44" s="751" customFormat="1" ht="32.25" customHeight="1" x14ac:dyDescent="0.25">
      <c r="A49" s="264">
        <v>46</v>
      </c>
      <c r="B49" s="753" t="s">
        <v>2162</v>
      </c>
      <c r="C49" s="264"/>
      <c r="D49" s="368">
        <v>46041</v>
      </c>
      <c r="E49" s="368">
        <v>46043</v>
      </c>
      <c r="F49" s="264" t="s">
        <v>318</v>
      </c>
      <c r="G49" s="369">
        <v>1</v>
      </c>
      <c r="H49" s="264">
        <v>3400</v>
      </c>
      <c r="I49" s="753">
        <f>G49*H49</f>
        <v>3400</v>
      </c>
      <c r="J49" s="369">
        <v>1</v>
      </c>
      <c r="K49" s="264">
        <v>3000</v>
      </c>
      <c r="L49" s="753">
        <f>J49*K49</f>
        <v>3000</v>
      </c>
      <c r="M49" s="369">
        <v>1</v>
      </c>
      <c r="N49" s="264">
        <v>2900</v>
      </c>
      <c r="O49" s="753">
        <f>M49*N49</f>
        <v>2900</v>
      </c>
      <c r="P49" s="369">
        <v>9</v>
      </c>
      <c r="Q49" s="264">
        <v>190</v>
      </c>
      <c r="R49" s="753">
        <f>P49*Q49</f>
        <v>1710</v>
      </c>
      <c r="S49" s="369">
        <v>9</v>
      </c>
      <c r="T49" s="264">
        <v>190</v>
      </c>
      <c r="U49" s="753">
        <f>S49*T49</f>
        <v>1710</v>
      </c>
      <c r="V49" s="369">
        <v>18</v>
      </c>
      <c r="W49" s="264">
        <v>190</v>
      </c>
      <c r="X49" s="753">
        <f>V49*W49</f>
        <v>3420</v>
      </c>
      <c r="Y49" s="369">
        <v>39</v>
      </c>
      <c r="Z49" s="264">
        <v>6</v>
      </c>
      <c r="AA49" s="379">
        <f>Y49*Z49</f>
        <v>234</v>
      </c>
      <c r="AB49" s="376">
        <f>G49+J49+M49+P49+S49+V49+Y49</f>
        <v>78</v>
      </c>
      <c r="AC49" s="758">
        <f>I49+L49+O49+R49+U49+X49+234</f>
        <v>16374</v>
      </c>
      <c r="AD49" s="776">
        <v>46002</v>
      </c>
      <c r="AE49" s="754"/>
      <c r="AF49" s="754"/>
      <c r="AG49" s="754"/>
      <c r="AH49" s="754"/>
      <c r="AI49" s="754"/>
      <c r="AJ49" s="754"/>
      <c r="AK49" s="754"/>
      <c r="AL49" s="754"/>
      <c r="AM49" s="754"/>
      <c r="AN49" s="754"/>
      <c r="AO49" s="754"/>
      <c r="AP49" s="754"/>
      <c r="AQ49" s="754"/>
    </row>
    <row r="50" spans="1:44" s="751" customFormat="1" ht="28.5" x14ac:dyDescent="0.25">
      <c r="A50" s="550">
        <v>47</v>
      </c>
      <c r="B50" s="388" t="s">
        <v>2163</v>
      </c>
      <c r="C50" s="550"/>
      <c r="D50" s="368">
        <v>46041</v>
      </c>
      <c r="E50" s="368">
        <v>46043</v>
      </c>
      <c r="F50" s="550" t="s">
        <v>318</v>
      </c>
      <c r="G50" s="387">
        <v>1</v>
      </c>
      <c r="H50" s="264">
        <v>3400</v>
      </c>
      <c r="I50" s="388">
        <f>G50*H50</f>
        <v>3400</v>
      </c>
      <c r="J50" s="387">
        <v>1</v>
      </c>
      <c r="K50" s="264">
        <v>3000</v>
      </c>
      <c r="L50" s="388">
        <f>J50*K50</f>
        <v>3000</v>
      </c>
      <c r="M50" s="387">
        <v>1</v>
      </c>
      <c r="N50" s="264">
        <v>2900</v>
      </c>
      <c r="O50" s="388">
        <f>M50*N50</f>
        <v>2900</v>
      </c>
      <c r="P50" s="387">
        <v>9</v>
      </c>
      <c r="Q50" s="550">
        <v>190</v>
      </c>
      <c r="R50" s="388">
        <f>P50*Q50</f>
        <v>1710</v>
      </c>
      <c r="S50" s="387">
        <v>9</v>
      </c>
      <c r="T50" s="550">
        <v>190</v>
      </c>
      <c r="U50" s="388">
        <f>S50*T50</f>
        <v>1710</v>
      </c>
      <c r="V50" s="387">
        <v>18</v>
      </c>
      <c r="W50" s="550">
        <v>190</v>
      </c>
      <c r="X50" s="388">
        <f>V50*W50</f>
        <v>3420</v>
      </c>
      <c r="Y50" s="387">
        <v>39</v>
      </c>
      <c r="Z50" s="550">
        <v>6</v>
      </c>
      <c r="AA50" s="380">
        <f>Y50*Z50</f>
        <v>234</v>
      </c>
      <c r="AB50" s="381">
        <f>G50+J50+M50+P50+S50+V50+Y50+35</f>
        <v>113</v>
      </c>
      <c r="AC50" s="760">
        <f>I50+L50+O50+R50+U50+X50+210</f>
        <v>16350</v>
      </c>
      <c r="AD50" s="775">
        <v>46002</v>
      </c>
      <c r="AE50" s="754"/>
      <c r="AF50" s="754"/>
      <c r="AG50" s="754"/>
      <c r="AH50" s="754"/>
      <c r="AI50" s="754"/>
      <c r="AJ50" s="754"/>
      <c r="AK50" s="754"/>
      <c r="AL50" s="754"/>
      <c r="AM50" s="754"/>
      <c r="AN50" s="754"/>
      <c r="AO50" s="754"/>
      <c r="AP50" s="754"/>
      <c r="AQ50" s="754"/>
    </row>
    <row r="51" spans="1:44" s="751" customFormat="1" ht="36.75" customHeight="1" x14ac:dyDescent="0.25">
      <c r="A51" s="264">
        <v>48</v>
      </c>
      <c r="B51" s="753" t="s">
        <v>2164</v>
      </c>
      <c r="C51" s="264"/>
      <c r="D51" s="368">
        <v>46036</v>
      </c>
      <c r="E51" s="368">
        <v>46039</v>
      </c>
      <c r="F51" s="264" t="s">
        <v>301</v>
      </c>
      <c r="G51" s="387">
        <v>1</v>
      </c>
      <c r="H51" s="264">
        <v>3400</v>
      </c>
      <c r="I51" s="388">
        <f>G51*H51</f>
        <v>3400</v>
      </c>
      <c r="J51" s="387">
        <v>1</v>
      </c>
      <c r="K51" s="264">
        <v>3000</v>
      </c>
      <c r="L51" s="388">
        <f>J51*K51</f>
        <v>3000</v>
      </c>
      <c r="M51" s="387">
        <v>1</v>
      </c>
      <c r="N51" s="264">
        <v>2900</v>
      </c>
      <c r="O51" s="388">
        <f>M51*N51</f>
        <v>2900</v>
      </c>
      <c r="P51" s="387">
        <v>13</v>
      </c>
      <c r="Q51" s="550">
        <v>190</v>
      </c>
      <c r="R51" s="388">
        <f>P51*Q51</f>
        <v>2470</v>
      </c>
      <c r="S51" s="387">
        <v>13</v>
      </c>
      <c r="T51" s="550">
        <v>190</v>
      </c>
      <c r="U51" s="388">
        <f>S51*T51</f>
        <v>2470</v>
      </c>
      <c r="V51" s="387">
        <v>13</v>
      </c>
      <c r="W51" s="550">
        <v>190</v>
      </c>
      <c r="X51" s="388">
        <f>V51*W51</f>
        <v>2470</v>
      </c>
      <c r="Y51" s="387">
        <v>52</v>
      </c>
      <c r="Z51" s="550">
        <v>6</v>
      </c>
      <c r="AA51" s="380">
        <f>Y51*Z51</f>
        <v>312</v>
      </c>
      <c r="AB51" s="381">
        <f>G51+J51+M51+P51+S51+V51+Y51+35</f>
        <v>129</v>
      </c>
      <c r="AC51" s="760">
        <f>I51+L51+O51+R51+U51+X51+210</f>
        <v>16920</v>
      </c>
      <c r="AD51" s="775">
        <v>46002</v>
      </c>
      <c r="AI51" s="31"/>
      <c r="AJ51" s="754"/>
      <c r="AK51" s="754"/>
      <c r="AL51" s="754" t="s">
        <v>2165</v>
      </c>
      <c r="AM51" s="754"/>
      <c r="AN51" s="754"/>
      <c r="AO51" s="754"/>
      <c r="AP51" s="754"/>
      <c r="AQ51" s="754"/>
    </row>
    <row r="52" spans="1:44" s="751" customFormat="1" ht="26.25" customHeight="1" x14ac:dyDescent="0.25">
      <c r="A52" s="264">
        <v>49</v>
      </c>
      <c r="B52" s="753" t="s">
        <v>1675</v>
      </c>
      <c r="C52" s="264"/>
      <c r="D52" s="368">
        <v>46062</v>
      </c>
      <c r="E52" s="368">
        <v>46070</v>
      </c>
      <c r="F52" s="264" t="s">
        <v>1911</v>
      </c>
      <c r="G52" s="369"/>
      <c r="H52" s="264">
        <v>3400</v>
      </c>
      <c r="I52" s="753">
        <f>G52*H52</f>
        <v>0</v>
      </c>
      <c r="J52" s="369"/>
      <c r="K52" s="264">
        <v>3000</v>
      </c>
      <c r="L52" s="753">
        <f>J52*K52</f>
        <v>0</v>
      </c>
      <c r="M52" s="369"/>
      <c r="N52" s="264">
        <v>2900</v>
      </c>
      <c r="O52" s="753">
        <f>M52*N52</f>
        <v>0</v>
      </c>
      <c r="P52" s="369">
        <v>26</v>
      </c>
      <c r="Q52" s="264">
        <v>190</v>
      </c>
      <c r="R52" s="753">
        <f>P52*Q52</f>
        <v>4940</v>
      </c>
      <c r="S52" s="369">
        <v>26</v>
      </c>
      <c r="T52" s="264">
        <v>190</v>
      </c>
      <c r="U52" s="753">
        <f>S52*T52</f>
        <v>4940</v>
      </c>
      <c r="V52" s="369">
        <v>52</v>
      </c>
      <c r="W52" s="264">
        <v>190</v>
      </c>
      <c r="X52" s="753">
        <f>V52*W52</f>
        <v>9880</v>
      </c>
      <c r="Y52" s="369">
        <v>107</v>
      </c>
      <c r="Z52" s="264">
        <v>6</v>
      </c>
      <c r="AA52" s="379">
        <f>Y52*Z52</f>
        <v>642</v>
      </c>
      <c r="AB52" s="376">
        <f>G52+J52+M52+P52+S52+V52+Y52</f>
        <v>211</v>
      </c>
      <c r="AC52" s="758">
        <f>I52+L52+O52+R52+U52+X52+234</f>
        <v>19994</v>
      </c>
      <c r="AD52" s="1910" t="s">
        <v>2143</v>
      </c>
      <c r="AE52" s="1911"/>
      <c r="AF52" s="1911"/>
      <c r="AG52" s="1911"/>
      <c r="AH52" s="1911"/>
      <c r="AI52" s="754"/>
      <c r="AJ52" s="754"/>
      <c r="AK52" s="754"/>
      <c r="AL52" s="754"/>
      <c r="AM52" s="754"/>
      <c r="AN52" s="754"/>
      <c r="AO52" s="754"/>
      <c r="AP52" s="754"/>
      <c r="AQ52" s="754"/>
    </row>
    <row r="53" spans="1:44" s="408" customFormat="1" ht="15.75" x14ac:dyDescent="0.25">
      <c r="A53" s="389"/>
      <c r="B53" s="389" t="s">
        <v>1935</v>
      </c>
      <c r="C53" s="389"/>
      <c r="D53" s="406"/>
      <c r="E53" s="406"/>
      <c r="F53" s="406"/>
      <c r="G53" s="407">
        <v>57</v>
      </c>
      <c r="H53" s="389"/>
      <c r="I53" s="389">
        <f>G53*H48</f>
        <v>193800</v>
      </c>
      <c r="J53" s="407">
        <v>57</v>
      </c>
      <c r="K53" s="389"/>
      <c r="L53" s="389">
        <f>J53*K48</f>
        <v>171000</v>
      </c>
      <c r="M53" s="407">
        <v>57</v>
      </c>
      <c r="N53" s="389"/>
      <c r="O53" s="389">
        <f>M53*N48</f>
        <v>165300</v>
      </c>
      <c r="P53" s="407">
        <v>784</v>
      </c>
      <c r="Q53" s="389"/>
      <c r="R53" s="389">
        <f>P53*Q48</f>
        <v>148960</v>
      </c>
      <c r="S53" s="407">
        <v>784</v>
      </c>
      <c r="T53" s="389"/>
      <c r="U53" s="389">
        <f>S53*T48</f>
        <v>148960</v>
      </c>
      <c r="V53" s="407">
        <v>926</v>
      </c>
      <c r="W53" s="389"/>
      <c r="X53" s="389">
        <f>V53*W48</f>
        <v>175940</v>
      </c>
      <c r="Y53" s="407">
        <v>2652</v>
      </c>
      <c r="Z53" s="406"/>
      <c r="AA53" s="390">
        <f>Y53*Z48</f>
        <v>15912</v>
      </c>
      <c r="AB53" s="391"/>
      <c r="AC53" s="759">
        <f>I53+L53+O53+R53+U53+X53+AA53</f>
        <v>1019872</v>
      </c>
      <c r="AD53" s="765"/>
      <c r="AE53" s="414"/>
      <c r="AF53" s="414"/>
      <c r="AG53" s="414"/>
      <c r="AH53" s="414"/>
      <c r="AI53" s="414"/>
      <c r="AJ53" s="414"/>
      <c r="AK53" s="414"/>
      <c r="AL53" s="414"/>
      <c r="AM53" s="414"/>
      <c r="AN53" s="414"/>
      <c r="AO53" s="414"/>
      <c r="AP53" s="414"/>
      <c r="AQ53" s="414"/>
      <c r="AR53" s="411"/>
    </row>
    <row r="54" spans="1:44" s="315" customFormat="1" x14ac:dyDescent="0.25">
      <c r="B54" s="393"/>
      <c r="G54" s="392"/>
      <c r="I54" s="393"/>
      <c r="J54" s="392"/>
      <c r="L54" s="393"/>
      <c r="M54" s="392"/>
      <c r="O54" s="393"/>
      <c r="P54" s="392"/>
      <c r="R54" s="393"/>
      <c r="S54" s="392"/>
      <c r="U54" s="393"/>
      <c r="V54" s="392"/>
      <c r="X54" s="393"/>
      <c r="Y54" s="392"/>
      <c r="Z54" s="394"/>
      <c r="AA54" s="395"/>
      <c r="AB54" s="396"/>
      <c r="AC54" s="396"/>
      <c r="AD54" s="777"/>
    </row>
    <row r="55" spans="1:44" s="315" customFormat="1" ht="8.25" customHeight="1" x14ac:dyDescent="0.25">
      <c r="B55" s="393"/>
      <c r="G55" s="392"/>
      <c r="I55" s="393"/>
      <c r="J55" s="392"/>
      <c r="L55" s="393"/>
      <c r="M55" s="392"/>
      <c r="O55" s="393"/>
      <c r="P55" s="392"/>
      <c r="R55" s="393"/>
      <c r="S55" s="392"/>
      <c r="U55" s="393"/>
      <c r="V55" s="392"/>
      <c r="X55" s="393"/>
      <c r="Y55" s="392"/>
      <c r="Z55" s="394"/>
      <c r="AA55" s="395"/>
      <c r="AB55" s="396"/>
      <c r="AC55" s="396"/>
      <c r="AD55" s="777"/>
    </row>
    <row r="56" spans="1:44" s="315" customFormat="1" hidden="1" x14ac:dyDescent="0.25">
      <c r="B56" s="393"/>
      <c r="G56" s="392"/>
      <c r="I56" s="393"/>
      <c r="J56" s="392"/>
      <c r="L56" s="393"/>
      <c r="M56" s="392"/>
      <c r="O56" s="393"/>
      <c r="P56" s="392"/>
      <c r="R56" s="393"/>
      <c r="S56" s="392"/>
      <c r="U56" s="393"/>
      <c r="V56" s="392"/>
      <c r="X56" s="393"/>
      <c r="Y56" s="392"/>
      <c r="Z56" s="394"/>
      <c r="AA56" s="395"/>
      <c r="AB56" s="396"/>
      <c r="AC56" s="396"/>
      <c r="AD56" s="777"/>
    </row>
    <row r="57" spans="1:44" s="315" customFormat="1" x14ac:dyDescent="0.25">
      <c r="B57" s="393"/>
      <c r="G57" s="392"/>
      <c r="I57" s="393"/>
      <c r="J57" s="392"/>
      <c r="L57" s="393"/>
      <c r="M57" s="392"/>
      <c r="O57" s="393"/>
      <c r="P57" s="392"/>
      <c r="R57" s="393"/>
      <c r="S57" s="392"/>
      <c r="U57" s="393"/>
      <c r="V57" s="392"/>
      <c r="X57" s="393"/>
      <c r="Y57" s="392"/>
      <c r="Z57" s="394"/>
      <c r="AA57" s="395"/>
      <c r="AB57" s="396"/>
      <c r="AC57" s="396"/>
      <c r="AD57" s="763"/>
    </row>
    <row r="58" spans="1:44" s="315" customFormat="1" x14ac:dyDescent="0.25">
      <c r="B58" s="393"/>
      <c r="G58" s="392"/>
      <c r="I58" s="393"/>
      <c r="J58" s="392"/>
      <c r="L58" s="393"/>
      <c r="M58" s="392"/>
      <c r="O58" s="393"/>
      <c r="P58" s="392"/>
      <c r="R58" s="393"/>
      <c r="S58" s="392"/>
      <c r="U58" s="393"/>
      <c r="V58" s="392"/>
      <c r="X58" s="393"/>
      <c r="Y58" s="392"/>
      <c r="Z58" s="394"/>
      <c r="AA58" s="395"/>
      <c r="AB58" s="396"/>
      <c r="AC58" s="396"/>
      <c r="AD58" s="763"/>
    </row>
    <row r="59" spans="1:44" s="315" customFormat="1" x14ac:dyDescent="0.25">
      <c r="B59" s="393"/>
      <c r="G59" s="392"/>
      <c r="I59" s="393"/>
      <c r="J59" s="392"/>
      <c r="L59" s="393"/>
      <c r="M59" s="392"/>
      <c r="O59" s="393"/>
      <c r="P59" s="392"/>
      <c r="R59" s="393"/>
      <c r="S59" s="392"/>
      <c r="U59" s="393"/>
      <c r="V59" s="392"/>
      <c r="X59" s="393"/>
      <c r="Y59" s="392"/>
      <c r="Z59" s="394"/>
      <c r="AA59" s="395"/>
      <c r="AB59" s="396"/>
      <c r="AC59" s="396"/>
      <c r="AD59" s="763"/>
    </row>
    <row r="60" spans="1:44" s="315" customFormat="1" x14ac:dyDescent="0.25">
      <c r="B60" s="393"/>
      <c r="G60" s="392"/>
      <c r="I60" s="393"/>
      <c r="J60" s="392"/>
      <c r="L60" s="393"/>
      <c r="M60" s="392"/>
      <c r="O60" s="393"/>
      <c r="P60" s="392"/>
      <c r="R60" s="393"/>
      <c r="S60" s="392"/>
      <c r="U60" s="393"/>
      <c r="V60" s="392"/>
      <c r="X60" s="393"/>
      <c r="Y60" s="392"/>
      <c r="Z60" s="394"/>
      <c r="AA60" s="395"/>
      <c r="AB60" s="396"/>
      <c r="AC60" s="396"/>
      <c r="AD60" s="763"/>
    </row>
    <row r="61" spans="1:44" s="315" customFormat="1" x14ac:dyDescent="0.25">
      <c r="B61" s="393"/>
      <c r="G61" s="392"/>
      <c r="I61" s="393"/>
      <c r="J61" s="392"/>
      <c r="L61" s="393"/>
      <c r="M61" s="392"/>
      <c r="O61" s="393"/>
      <c r="P61" s="392"/>
      <c r="R61" s="393"/>
      <c r="S61" s="392" t="s">
        <v>1730</v>
      </c>
      <c r="U61" s="393"/>
      <c r="V61" s="392"/>
      <c r="X61" s="393"/>
      <c r="Y61" s="392"/>
      <c r="Z61" s="394"/>
      <c r="AA61" s="395"/>
      <c r="AB61" s="396"/>
      <c r="AC61" s="396"/>
      <c r="AD61" s="763"/>
    </row>
    <row r="62" spans="1:44" s="315" customFormat="1" x14ac:dyDescent="0.25">
      <c r="B62" s="393"/>
      <c r="G62" s="392"/>
      <c r="I62" s="393"/>
      <c r="J62" s="392"/>
      <c r="L62" s="393"/>
      <c r="M62" s="392"/>
      <c r="O62" s="393"/>
      <c r="P62" s="392"/>
      <c r="R62" s="393"/>
      <c r="S62" s="392"/>
      <c r="U62" s="393"/>
      <c r="V62" s="392"/>
      <c r="X62" s="393"/>
      <c r="Y62" s="392"/>
      <c r="Z62" s="394"/>
      <c r="AA62" s="395"/>
      <c r="AB62" s="396"/>
      <c r="AC62" s="396"/>
      <c r="AD62" s="763"/>
    </row>
    <row r="63" spans="1:44" s="315" customFormat="1" x14ac:dyDescent="0.25">
      <c r="B63" s="393"/>
      <c r="G63" s="392"/>
      <c r="I63" s="393"/>
      <c r="J63" s="392"/>
      <c r="L63" s="393"/>
      <c r="M63" s="392"/>
      <c r="O63" s="393"/>
      <c r="P63" s="392"/>
      <c r="R63" s="393"/>
      <c r="S63" s="392"/>
      <c r="U63" s="393"/>
      <c r="V63" s="392"/>
      <c r="X63" s="393"/>
      <c r="Y63" s="392"/>
      <c r="Z63" s="394"/>
      <c r="AA63" s="395"/>
      <c r="AB63" s="396"/>
      <c r="AC63" s="396"/>
      <c r="AD63" s="763"/>
    </row>
    <row r="64" spans="1:44" s="315" customFormat="1" ht="216.75" customHeight="1" x14ac:dyDescent="0.25">
      <c r="B64" s="393"/>
      <c r="G64" s="392"/>
      <c r="I64" s="393"/>
      <c r="J64" s="392"/>
      <c r="L64" s="393"/>
      <c r="M64" s="392"/>
      <c r="O64" s="393"/>
      <c r="P64" s="392"/>
      <c r="R64" s="393"/>
      <c r="S64" s="392"/>
      <c r="U64" s="393"/>
      <c r="V64" s="392"/>
      <c r="X64" s="393"/>
      <c r="Y64" s="392"/>
      <c r="Z64" s="394"/>
      <c r="AA64" s="395"/>
      <c r="AB64" s="396"/>
      <c r="AC64" s="396"/>
      <c r="AD64" s="763"/>
    </row>
    <row r="65" spans="2:44" s="315" customFormat="1" x14ac:dyDescent="0.25">
      <c r="B65" s="393"/>
      <c r="G65" s="392"/>
      <c r="I65" s="393"/>
      <c r="J65" s="392"/>
      <c r="L65" s="393"/>
      <c r="M65" s="392"/>
      <c r="O65" s="393"/>
      <c r="P65" s="392"/>
      <c r="R65" s="393"/>
      <c r="S65" s="392"/>
      <c r="U65" s="393"/>
      <c r="V65" s="392"/>
      <c r="X65" s="393"/>
      <c r="Y65" s="392"/>
      <c r="Z65" s="394"/>
      <c r="AA65" s="395"/>
      <c r="AB65" s="396"/>
      <c r="AC65" s="396"/>
      <c r="AD65" s="763"/>
    </row>
    <row r="66" spans="2:44" s="315" customFormat="1" x14ac:dyDescent="0.25">
      <c r="B66" s="393"/>
      <c r="G66" s="392"/>
      <c r="I66" s="393"/>
      <c r="J66" s="392"/>
      <c r="L66" s="393"/>
      <c r="M66" s="392"/>
      <c r="O66" s="393"/>
      <c r="P66" s="392"/>
      <c r="R66" s="393"/>
      <c r="S66" s="392"/>
      <c r="U66" s="393"/>
      <c r="V66" s="392"/>
      <c r="X66" s="393"/>
      <c r="Y66" s="392"/>
      <c r="Z66" s="394"/>
      <c r="AA66" s="395"/>
      <c r="AB66" s="396"/>
      <c r="AC66" s="396"/>
      <c r="AD66" s="763"/>
    </row>
    <row r="67" spans="2:44" s="315" customFormat="1" x14ac:dyDescent="0.25">
      <c r="B67" s="393"/>
      <c r="G67" s="392"/>
      <c r="I67" s="393"/>
      <c r="J67" s="392"/>
      <c r="L67" s="393"/>
      <c r="M67" s="392"/>
      <c r="O67" s="393"/>
      <c r="P67" s="392"/>
      <c r="R67" s="393"/>
      <c r="S67" s="392"/>
      <c r="U67" s="393"/>
      <c r="V67" s="392"/>
      <c r="X67" s="393"/>
      <c r="Y67" s="392"/>
      <c r="Z67" s="394"/>
      <c r="AA67" s="395"/>
      <c r="AB67" s="396"/>
      <c r="AC67" s="396"/>
      <c r="AD67" s="763"/>
    </row>
    <row r="68" spans="2:44" s="315" customFormat="1" x14ac:dyDescent="0.25">
      <c r="B68" s="393"/>
      <c r="G68" s="392"/>
      <c r="I68" s="393"/>
      <c r="J68" s="392"/>
      <c r="L68" s="393"/>
      <c r="M68" s="392"/>
      <c r="O68" s="393"/>
      <c r="P68" s="392"/>
      <c r="R68" s="393"/>
      <c r="S68" s="392"/>
      <c r="U68" s="393"/>
      <c r="V68" s="392"/>
      <c r="X68" s="393"/>
      <c r="Y68" s="392"/>
      <c r="Z68" s="394"/>
      <c r="AA68" s="395"/>
      <c r="AB68" s="396"/>
      <c r="AC68" s="396"/>
      <c r="AD68" s="763"/>
    </row>
    <row r="69" spans="2:44" s="315" customFormat="1" x14ac:dyDescent="0.25">
      <c r="B69" s="393"/>
      <c r="G69" s="392"/>
      <c r="I69" s="393"/>
      <c r="J69" s="392"/>
      <c r="L69" s="393"/>
      <c r="M69" s="392"/>
      <c r="O69" s="393"/>
      <c r="P69" s="392"/>
      <c r="R69" s="393"/>
      <c r="S69" s="392"/>
      <c r="U69" s="393"/>
      <c r="V69" s="392"/>
      <c r="X69" s="393"/>
      <c r="Y69" s="392"/>
      <c r="Z69" s="394"/>
      <c r="AA69" s="395"/>
      <c r="AB69" s="396"/>
      <c r="AC69" s="396"/>
      <c r="AD69" s="763"/>
    </row>
    <row r="70" spans="2:44" s="315" customFormat="1" x14ac:dyDescent="0.25">
      <c r="B70" s="393"/>
      <c r="G70" s="392"/>
      <c r="I70" s="393"/>
      <c r="J70" s="392"/>
      <c r="L70" s="393"/>
      <c r="M70" s="392"/>
      <c r="O70" s="393"/>
      <c r="P70" s="392"/>
      <c r="R70" s="393"/>
      <c r="S70" s="392"/>
      <c r="U70" s="393"/>
      <c r="V70" s="392"/>
      <c r="X70" s="393"/>
      <c r="Y70" s="392"/>
      <c r="Z70" s="394"/>
      <c r="AA70" s="395"/>
      <c r="AB70" s="396"/>
      <c r="AC70" s="396"/>
      <c r="AD70" s="763"/>
    </row>
    <row r="71" spans="2:44" s="315" customFormat="1" x14ac:dyDescent="0.25">
      <c r="B71" s="393"/>
      <c r="G71" s="392"/>
      <c r="I71" s="393"/>
      <c r="J71" s="392"/>
      <c r="L71" s="393"/>
      <c r="M71" s="392"/>
      <c r="O71" s="393"/>
      <c r="P71" s="392"/>
      <c r="R71" s="393"/>
      <c r="S71" s="392"/>
      <c r="U71" s="393"/>
      <c r="V71" s="392"/>
      <c r="X71" s="393"/>
      <c r="Y71" s="392"/>
      <c r="Z71" s="394"/>
      <c r="AA71" s="395"/>
      <c r="AB71" s="396"/>
      <c r="AC71" s="396"/>
      <c r="AD71" s="763"/>
    </row>
    <row r="72" spans="2:44" s="315" customFormat="1" x14ac:dyDescent="0.25">
      <c r="B72" s="393"/>
      <c r="G72" s="392"/>
      <c r="I72" s="393"/>
      <c r="J72" s="392"/>
      <c r="L72" s="393"/>
      <c r="M72" s="392"/>
      <c r="O72" s="393"/>
      <c r="P72" s="392"/>
      <c r="R72" s="393"/>
      <c r="S72" s="392"/>
      <c r="U72" s="393"/>
      <c r="V72" s="392"/>
      <c r="X72" s="393"/>
      <c r="Y72" s="392"/>
      <c r="Z72" s="394"/>
      <c r="AA72" s="395"/>
      <c r="AB72" s="396"/>
      <c r="AC72" s="396"/>
      <c r="AD72" s="763"/>
    </row>
    <row r="73" spans="2:44" s="315" customFormat="1" x14ac:dyDescent="0.25">
      <c r="B73" s="393"/>
      <c r="G73" s="392"/>
      <c r="I73" s="393"/>
      <c r="J73" s="392"/>
      <c r="L73" s="393"/>
      <c r="M73" s="392"/>
      <c r="O73" s="393"/>
      <c r="P73" s="392"/>
      <c r="R73" s="393"/>
      <c r="S73" s="392"/>
      <c r="U73" s="393"/>
      <c r="V73" s="392"/>
      <c r="X73" s="393"/>
      <c r="Y73" s="392"/>
      <c r="Z73" s="394"/>
      <c r="AA73" s="395"/>
      <c r="AB73" s="396"/>
      <c r="AC73" s="396"/>
      <c r="AD73" s="763"/>
    </row>
    <row r="74" spans="2:44" s="315" customFormat="1" x14ac:dyDescent="0.25">
      <c r="B74" s="393"/>
      <c r="G74" s="392"/>
      <c r="I74" s="393"/>
      <c r="J74" s="392"/>
      <c r="L74" s="393"/>
      <c r="M74" s="392"/>
      <c r="O74" s="393"/>
      <c r="P74" s="392"/>
      <c r="R74" s="393"/>
      <c r="S74" s="392"/>
      <c r="U74" s="393"/>
      <c r="V74" s="392"/>
      <c r="X74" s="393"/>
      <c r="Y74" s="392"/>
      <c r="Z74" s="394"/>
      <c r="AA74" s="395"/>
      <c r="AB74" s="396"/>
      <c r="AC74" s="396"/>
      <c r="AD74" s="763"/>
    </row>
    <row r="75" spans="2:44" s="315" customFormat="1" x14ac:dyDescent="0.25">
      <c r="B75" s="393"/>
      <c r="G75" s="392"/>
      <c r="I75" s="393"/>
      <c r="J75" s="392"/>
      <c r="L75" s="393"/>
      <c r="M75" s="392"/>
      <c r="O75" s="393"/>
      <c r="P75" s="392"/>
      <c r="R75" s="393"/>
      <c r="S75" s="392"/>
      <c r="U75" s="393"/>
      <c r="V75" s="392"/>
      <c r="X75" s="393"/>
      <c r="Y75" s="392"/>
      <c r="Z75" s="394"/>
      <c r="AA75" s="395"/>
      <c r="AB75" s="396"/>
      <c r="AC75" s="396"/>
      <c r="AD75" s="763"/>
    </row>
    <row r="76" spans="2:44" s="315" customFormat="1" x14ac:dyDescent="0.25">
      <c r="B76" s="393"/>
      <c r="G76" s="392"/>
      <c r="I76" s="393"/>
      <c r="J76" s="392"/>
      <c r="L76" s="393"/>
      <c r="M76" s="392"/>
      <c r="O76" s="393"/>
      <c r="P76" s="392"/>
      <c r="R76" s="393"/>
      <c r="S76" s="392"/>
      <c r="U76" s="393"/>
      <c r="V76" s="392"/>
      <c r="X76" s="393"/>
      <c r="Y76" s="392"/>
      <c r="Z76" s="394"/>
      <c r="AA76" s="395"/>
      <c r="AB76" s="396"/>
      <c r="AC76" s="396"/>
      <c r="AD76" s="763"/>
    </row>
    <row r="77" spans="2:44" s="315" customFormat="1" x14ac:dyDescent="0.25">
      <c r="B77" s="393"/>
      <c r="G77" s="392"/>
      <c r="I77" s="393"/>
      <c r="J77" s="392"/>
      <c r="L77" s="393"/>
      <c r="M77" s="392"/>
      <c r="O77" s="393"/>
      <c r="P77" s="392"/>
      <c r="R77" s="393"/>
      <c r="S77" s="392"/>
      <c r="U77" s="393"/>
      <c r="V77" s="392"/>
      <c r="X77" s="393"/>
      <c r="Y77" s="392"/>
      <c r="Z77" s="394"/>
      <c r="AA77" s="395"/>
      <c r="AB77" s="396"/>
      <c r="AC77" s="396"/>
      <c r="AD77" s="763"/>
    </row>
    <row r="78" spans="2:44" s="398" customFormat="1" x14ac:dyDescent="0.25">
      <c r="B78" s="399"/>
      <c r="G78" s="397"/>
      <c r="I78" s="399"/>
      <c r="J78" s="397"/>
      <c r="L78" s="399"/>
      <c r="M78" s="397"/>
      <c r="O78" s="399"/>
      <c r="P78" s="397"/>
      <c r="R78" s="399"/>
      <c r="S78" s="397"/>
      <c r="U78" s="399"/>
      <c r="V78" s="397"/>
      <c r="X78" s="399"/>
      <c r="Y78" s="397"/>
      <c r="Z78" s="400"/>
      <c r="AA78" s="401"/>
      <c r="AB78" s="386"/>
      <c r="AC78" s="410"/>
      <c r="AD78" s="763"/>
      <c r="AE78" s="315"/>
      <c r="AF78" s="315"/>
      <c r="AG78" s="315"/>
      <c r="AH78" s="315"/>
      <c r="AI78" s="315"/>
      <c r="AJ78" s="315"/>
      <c r="AK78" s="315"/>
      <c r="AL78" s="315"/>
      <c r="AM78" s="315"/>
      <c r="AN78" s="315"/>
      <c r="AO78" s="315"/>
      <c r="AP78" s="315"/>
      <c r="AQ78" s="315"/>
      <c r="AR78" s="412"/>
    </row>
    <row r="79" spans="2:44" s="367" customFormat="1" x14ac:dyDescent="0.25">
      <c r="B79" s="403"/>
      <c r="G79" s="402"/>
      <c r="I79" s="403"/>
      <c r="J79" s="402"/>
      <c r="L79" s="403"/>
      <c r="M79" s="402"/>
      <c r="O79" s="403"/>
      <c r="P79" s="402"/>
      <c r="R79" s="403"/>
      <c r="S79" s="402"/>
      <c r="U79" s="403"/>
      <c r="V79" s="402"/>
      <c r="X79" s="403"/>
      <c r="Y79" s="402"/>
      <c r="Z79" s="404"/>
      <c r="AA79" s="405"/>
      <c r="AB79" s="376"/>
      <c r="AC79" s="409"/>
      <c r="AD79" s="763"/>
      <c r="AE79" s="315"/>
      <c r="AF79" s="315"/>
      <c r="AG79" s="315"/>
      <c r="AH79" s="315"/>
      <c r="AI79" s="315"/>
      <c r="AJ79" s="315"/>
      <c r="AK79" s="315"/>
      <c r="AL79" s="315"/>
      <c r="AM79" s="315"/>
      <c r="AN79" s="315"/>
      <c r="AO79" s="315"/>
      <c r="AP79" s="315"/>
      <c r="AQ79" s="315"/>
      <c r="AR79" s="413"/>
    </row>
    <row r="80" spans="2:44" s="367" customFormat="1" x14ac:dyDescent="0.25">
      <c r="B80" s="403"/>
      <c r="G80" s="402"/>
      <c r="I80" s="403"/>
      <c r="J80" s="402"/>
      <c r="L80" s="403"/>
      <c r="M80" s="402"/>
      <c r="O80" s="403"/>
      <c r="P80" s="402"/>
      <c r="R80" s="403"/>
      <c r="S80" s="402"/>
      <c r="U80" s="403"/>
      <c r="V80" s="402"/>
      <c r="X80" s="403"/>
      <c r="Y80" s="402"/>
      <c r="Z80" s="404"/>
      <c r="AA80" s="405"/>
      <c r="AB80" s="376"/>
      <c r="AC80" s="409"/>
      <c r="AD80" s="763"/>
      <c r="AE80" s="315"/>
      <c r="AF80" s="315"/>
      <c r="AG80" s="315"/>
      <c r="AH80" s="315"/>
      <c r="AI80" s="315"/>
      <c r="AJ80" s="315"/>
      <c r="AK80" s="315"/>
      <c r="AL80" s="315"/>
      <c r="AM80" s="315"/>
      <c r="AN80" s="315"/>
      <c r="AO80" s="315"/>
      <c r="AP80" s="315"/>
      <c r="AQ80" s="315"/>
      <c r="AR80" s="413"/>
    </row>
    <row r="81" spans="2:44" s="367" customFormat="1" x14ac:dyDescent="0.25">
      <c r="B81" s="403"/>
      <c r="G81" s="402"/>
      <c r="I81" s="403"/>
      <c r="J81" s="402"/>
      <c r="L81" s="403"/>
      <c r="M81" s="402"/>
      <c r="O81" s="403"/>
      <c r="P81" s="402"/>
      <c r="R81" s="403"/>
      <c r="S81" s="402"/>
      <c r="U81" s="403"/>
      <c r="V81" s="402"/>
      <c r="X81" s="403"/>
      <c r="Y81" s="402"/>
      <c r="Z81" s="404"/>
      <c r="AA81" s="405"/>
      <c r="AB81" s="376"/>
      <c r="AC81" s="409"/>
      <c r="AD81" s="763"/>
      <c r="AE81" s="315"/>
      <c r="AF81" s="315"/>
      <c r="AG81" s="315"/>
      <c r="AH81" s="315"/>
      <c r="AI81" s="315"/>
      <c r="AJ81" s="315"/>
      <c r="AK81" s="315"/>
      <c r="AL81" s="315"/>
      <c r="AM81" s="315"/>
      <c r="AN81" s="315"/>
      <c r="AO81" s="315"/>
      <c r="AP81" s="315"/>
      <c r="AQ81" s="315"/>
      <c r="AR81" s="413"/>
    </row>
  </sheetData>
  <mergeCells count="11">
    <mergeCell ref="A2:A3"/>
    <mergeCell ref="B2:B3"/>
    <mergeCell ref="C2:C3"/>
    <mergeCell ref="D2:D3"/>
    <mergeCell ref="E2:E3"/>
    <mergeCell ref="AD52:AH52"/>
    <mergeCell ref="Y2:AA2"/>
    <mergeCell ref="D1:U1"/>
    <mergeCell ref="F2:F3"/>
    <mergeCell ref="G2:O2"/>
    <mergeCell ref="P2:X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6"/>
  <sheetViews>
    <sheetView topLeftCell="A14" workbookViewId="0">
      <selection activeCell="D21" sqref="D21:D22"/>
    </sheetView>
  </sheetViews>
  <sheetFormatPr defaultRowHeight="15.75" x14ac:dyDescent="0.25"/>
  <cols>
    <col min="1" max="1" width="5.28515625" style="247" customWidth="1"/>
    <col min="2" max="2" width="61.140625" style="461" customWidth="1"/>
    <col min="3" max="3" width="11.7109375" style="236" customWidth="1"/>
    <col min="4" max="4" width="15.28515625" style="237" customWidth="1"/>
    <col min="5" max="5" width="13.7109375" style="237" customWidth="1"/>
    <col min="6" max="6" width="18" style="236" customWidth="1"/>
    <col min="7" max="7" width="9.5703125" style="415" customWidth="1"/>
    <col min="8" max="8" width="9.7109375" style="415" customWidth="1"/>
    <col min="9" max="9" width="9.28515625" style="415" customWidth="1"/>
    <col min="10" max="10" width="9.28515625" style="235" customWidth="1"/>
    <col min="11" max="11" width="9.7109375" style="235" customWidth="1"/>
    <col min="12" max="12" width="9.140625" style="235" customWidth="1"/>
    <col min="13" max="13" width="16.42578125" style="235" customWidth="1"/>
    <col min="14" max="16384" width="9.140625" style="235"/>
  </cols>
  <sheetData>
    <row r="1" spans="1:13" ht="49.5" customHeight="1" x14ac:dyDescent="0.25">
      <c r="A1" s="1920" t="s">
        <v>2133</v>
      </c>
      <c r="B1" s="1920"/>
      <c r="C1" s="1920"/>
      <c r="D1" s="1920"/>
      <c r="E1" s="1920"/>
      <c r="F1" s="1920"/>
      <c r="G1" s="1920"/>
      <c r="H1" s="1920"/>
      <c r="I1" s="1920"/>
      <c r="J1" s="1920"/>
      <c r="K1" s="1920"/>
      <c r="L1" s="1920"/>
      <c r="M1" s="1920"/>
    </row>
    <row r="2" spans="1:13" ht="55.5" customHeight="1" x14ac:dyDescent="0.25">
      <c r="B2" s="416"/>
    </row>
    <row r="3" spans="1:13" ht="30" customHeight="1" x14ac:dyDescent="0.25">
      <c r="A3" s="1921" t="s">
        <v>0</v>
      </c>
      <c r="B3" s="1916" t="s">
        <v>94</v>
      </c>
      <c r="C3" s="1922" t="s">
        <v>2027</v>
      </c>
      <c r="D3" s="1918" t="s">
        <v>917</v>
      </c>
      <c r="E3" s="1918" t="s">
        <v>938</v>
      </c>
      <c r="F3" s="1917" t="s">
        <v>296</v>
      </c>
      <c r="G3" s="1916" t="s">
        <v>1</v>
      </c>
      <c r="H3" s="1916"/>
      <c r="I3" s="1916"/>
      <c r="J3" s="1923" t="s">
        <v>5</v>
      </c>
      <c r="K3" s="1923"/>
      <c r="L3" s="1923"/>
      <c r="M3" s="417" t="s">
        <v>7</v>
      </c>
    </row>
    <row r="4" spans="1:13" ht="36.75" customHeight="1" x14ac:dyDescent="0.25">
      <c r="A4" s="1921"/>
      <c r="B4" s="1916"/>
      <c r="C4" s="1922"/>
      <c r="D4" s="1918"/>
      <c r="E4" s="1918"/>
      <c r="F4" s="1917"/>
      <c r="G4" s="418" t="s">
        <v>2028</v>
      </c>
      <c r="H4" s="418" t="s">
        <v>2029</v>
      </c>
      <c r="I4" s="418" t="s">
        <v>2030</v>
      </c>
      <c r="J4" s="418" t="s">
        <v>2028</v>
      </c>
      <c r="K4" s="418" t="s">
        <v>2029</v>
      </c>
      <c r="L4" s="418" t="s">
        <v>2030</v>
      </c>
      <c r="M4" s="418" t="s">
        <v>4</v>
      </c>
    </row>
    <row r="5" spans="1:13" s="424" customFormat="1" ht="49.5" customHeight="1" x14ac:dyDescent="0.25">
      <c r="A5" s="807" t="s">
        <v>2031</v>
      </c>
      <c r="B5" s="808" t="s">
        <v>2032</v>
      </c>
      <c r="C5" s="809" t="s">
        <v>2033</v>
      </c>
      <c r="D5" s="810" t="s">
        <v>1163</v>
      </c>
      <c r="E5" s="810" t="s">
        <v>1151</v>
      </c>
      <c r="F5" s="811" t="s">
        <v>301</v>
      </c>
      <c r="G5" s="812">
        <v>20</v>
      </c>
      <c r="H5" s="812">
        <v>20</v>
      </c>
      <c r="I5" s="812">
        <v>20</v>
      </c>
      <c r="J5" s="812">
        <v>286</v>
      </c>
      <c r="K5" s="812">
        <v>286</v>
      </c>
      <c r="L5" s="812">
        <v>412</v>
      </c>
      <c r="M5" s="812">
        <v>1128</v>
      </c>
    </row>
    <row r="6" spans="1:13" s="424" customFormat="1" ht="49.5" customHeight="1" x14ac:dyDescent="0.25">
      <c r="A6" s="807"/>
      <c r="B6" s="810" t="s">
        <v>2482</v>
      </c>
      <c r="C6" s="810" t="s">
        <v>2483</v>
      </c>
      <c r="D6" s="810" t="s">
        <v>2484</v>
      </c>
      <c r="E6" s="810" t="s">
        <v>2485</v>
      </c>
      <c r="F6" s="811" t="s">
        <v>2486</v>
      </c>
      <c r="G6" s="812" t="s">
        <v>2487</v>
      </c>
      <c r="H6" s="812" t="s">
        <v>2488</v>
      </c>
      <c r="I6" s="812" t="s">
        <v>2489</v>
      </c>
      <c r="J6" s="812"/>
      <c r="K6" s="812"/>
      <c r="L6" s="812"/>
      <c r="M6" s="812"/>
    </row>
    <row r="7" spans="1:13" s="424" customFormat="1" ht="48.75" customHeight="1" x14ac:dyDescent="0.25">
      <c r="A7" s="807" t="s">
        <v>2034</v>
      </c>
      <c r="B7" s="808" t="s">
        <v>2035</v>
      </c>
      <c r="C7" s="809" t="s">
        <v>509</v>
      </c>
      <c r="D7" s="813" t="s">
        <v>1163</v>
      </c>
      <c r="E7" s="813" t="s">
        <v>1150</v>
      </c>
      <c r="F7" s="811"/>
      <c r="G7" s="814">
        <v>19</v>
      </c>
      <c r="H7" s="812">
        <v>19</v>
      </c>
      <c r="I7" s="812">
        <v>19</v>
      </c>
      <c r="J7" s="812">
        <v>140</v>
      </c>
      <c r="K7" s="812">
        <v>140</v>
      </c>
      <c r="L7" s="812">
        <v>140</v>
      </c>
      <c r="M7" s="812">
        <v>492</v>
      </c>
    </row>
    <row r="8" spans="1:13" s="424" customFormat="1" ht="27" customHeight="1" x14ac:dyDescent="0.25">
      <c r="A8" s="544" t="s">
        <v>2036</v>
      </c>
      <c r="B8" s="426" t="s">
        <v>2037</v>
      </c>
      <c r="C8" s="420" t="s">
        <v>509</v>
      </c>
      <c r="D8" s="425" t="s">
        <v>1163</v>
      </c>
      <c r="E8" s="425" t="s">
        <v>1149</v>
      </c>
      <c r="F8" s="422"/>
      <c r="G8" s="423">
        <v>20</v>
      </c>
      <c r="H8" s="423">
        <v>20</v>
      </c>
      <c r="I8" s="423">
        <v>20</v>
      </c>
      <c r="J8" s="423">
        <v>140</v>
      </c>
      <c r="K8" s="423">
        <v>140</v>
      </c>
      <c r="L8" s="423">
        <v>140</v>
      </c>
      <c r="M8" s="423">
        <v>500</v>
      </c>
    </row>
    <row r="9" spans="1:13" s="424" customFormat="1" ht="33" customHeight="1" x14ac:dyDescent="0.25">
      <c r="A9" s="544" t="s">
        <v>2038</v>
      </c>
      <c r="B9" s="426" t="s">
        <v>1813</v>
      </c>
      <c r="C9" s="420" t="s">
        <v>1814</v>
      </c>
      <c r="D9" s="425" t="s">
        <v>1165</v>
      </c>
      <c r="E9" s="425" t="s">
        <v>1150</v>
      </c>
      <c r="F9" s="422"/>
      <c r="G9" s="423">
        <v>44</v>
      </c>
      <c r="H9" s="423">
        <v>44</v>
      </c>
      <c r="I9" s="423">
        <v>44</v>
      </c>
      <c r="J9" s="423">
        <v>280</v>
      </c>
      <c r="K9" s="423">
        <v>280</v>
      </c>
      <c r="L9" s="423">
        <v>280</v>
      </c>
      <c r="M9" s="423">
        <v>972</v>
      </c>
    </row>
    <row r="10" spans="1:13" s="424" customFormat="1" ht="29.65" customHeight="1" x14ac:dyDescent="0.25">
      <c r="A10" s="544" t="s">
        <v>2039</v>
      </c>
      <c r="B10" s="419" t="s">
        <v>2040</v>
      </c>
      <c r="C10" s="420" t="s">
        <v>2041</v>
      </c>
      <c r="D10" s="421" t="s">
        <v>1159</v>
      </c>
      <c r="E10" s="421" t="s">
        <v>1159</v>
      </c>
      <c r="F10" s="422"/>
      <c r="G10" s="423"/>
      <c r="H10" s="423"/>
      <c r="I10" s="423"/>
      <c r="J10" s="423">
        <v>54</v>
      </c>
      <c r="K10" s="423">
        <v>54</v>
      </c>
      <c r="L10" s="423">
        <v>54</v>
      </c>
      <c r="M10" s="423">
        <v>162</v>
      </c>
    </row>
    <row r="11" spans="1:13" s="424" customFormat="1" ht="26.25" customHeight="1" x14ac:dyDescent="0.25">
      <c r="A11" s="544" t="s">
        <v>2042</v>
      </c>
      <c r="B11" s="419" t="s">
        <v>1192</v>
      </c>
      <c r="C11" s="420" t="s">
        <v>2043</v>
      </c>
      <c r="D11" s="421" t="s">
        <v>1151</v>
      </c>
      <c r="E11" s="421" t="s">
        <v>1151</v>
      </c>
      <c r="F11" s="422"/>
      <c r="G11" s="423">
        <v>2</v>
      </c>
      <c r="H11" s="423">
        <v>2</v>
      </c>
      <c r="I11" s="423">
        <v>2</v>
      </c>
      <c r="J11" s="423">
        <v>26</v>
      </c>
      <c r="K11" s="423">
        <v>26</v>
      </c>
      <c r="L11" s="423">
        <v>26</v>
      </c>
      <c r="M11" s="423">
        <v>36</v>
      </c>
    </row>
    <row r="12" spans="1:13" s="424" customFormat="1" ht="58.5" customHeight="1" x14ac:dyDescent="0.25">
      <c r="A12" s="544" t="s">
        <v>2044</v>
      </c>
      <c r="B12" s="426" t="s">
        <v>1196</v>
      </c>
      <c r="C12" s="420" t="s">
        <v>2041</v>
      </c>
      <c r="D12" s="425" t="s">
        <v>1149</v>
      </c>
      <c r="E12" s="425" t="s">
        <v>1149</v>
      </c>
      <c r="F12" s="422"/>
      <c r="G12" s="423"/>
      <c r="H12" s="423"/>
      <c r="I12" s="423"/>
      <c r="J12" s="423">
        <v>118</v>
      </c>
      <c r="K12" s="423">
        <v>118</v>
      </c>
      <c r="L12" s="423">
        <v>118</v>
      </c>
      <c r="M12" s="423">
        <v>354</v>
      </c>
    </row>
    <row r="13" spans="1:13" s="424" customFormat="1" ht="33" customHeight="1" x14ac:dyDescent="0.25">
      <c r="A13" s="544" t="s">
        <v>2045</v>
      </c>
      <c r="B13" s="419" t="s">
        <v>1815</v>
      </c>
      <c r="C13" s="427" t="s">
        <v>2046</v>
      </c>
      <c r="D13" s="425" t="s">
        <v>1151</v>
      </c>
      <c r="E13" s="425" t="s">
        <v>1151</v>
      </c>
      <c r="F13" s="422"/>
      <c r="G13" s="423">
        <v>1</v>
      </c>
      <c r="H13" s="423">
        <v>1</v>
      </c>
      <c r="I13" s="423">
        <v>1</v>
      </c>
      <c r="J13" s="423">
        <v>16</v>
      </c>
      <c r="K13" s="423">
        <v>16</v>
      </c>
      <c r="L13" s="423">
        <v>16</v>
      </c>
      <c r="M13" s="423">
        <v>51</v>
      </c>
    </row>
    <row r="14" spans="1:13" s="424" customFormat="1" ht="59.25" customHeight="1" x14ac:dyDescent="0.25">
      <c r="A14" s="544" t="s">
        <v>2047</v>
      </c>
      <c r="B14" s="419" t="s">
        <v>1193</v>
      </c>
      <c r="C14" s="420" t="s">
        <v>1372</v>
      </c>
      <c r="D14" s="421" t="s">
        <v>1400</v>
      </c>
      <c r="E14" s="421" t="s">
        <v>1165</v>
      </c>
      <c r="F14" s="422"/>
      <c r="G14" s="428"/>
      <c r="H14" s="428"/>
      <c r="I14" s="428"/>
      <c r="J14" s="428">
        <v>24</v>
      </c>
      <c r="K14" s="428">
        <v>24</v>
      </c>
      <c r="L14" s="428">
        <v>24</v>
      </c>
      <c r="M14" s="423">
        <v>72</v>
      </c>
    </row>
    <row r="15" spans="1:13" s="424" customFormat="1" ht="45.75" customHeight="1" x14ac:dyDescent="0.25">
      <c r="A15" s="544" t="s">
        <v>2048</v>
      </c>
      <c r="B15" s="419" t="s">
        <v>2049</v>
      </c>
      <c r="C15" s="420" t="s">
        <v>2041</v>
      </c>
      <c r="D15" s="421" t="s">
        <v>1152</v>
      </c>
      <c r="E15" s="421" t="s">
        <v>1152</v>
      </c>
      <c r="F15" s="422"/>
      <c r="G15" s="423"/>
      <c r="H15" s="423"/>
      <c r="I15" s="423"/>
      <c r="J15" s="423">
        <v>118</v>
      </c>
      <c r="K15" s="423">
        <v>118</v>
      </c>
      <c r="L15" s="423">
        <v>118</v>
      </c>
      <c r="M15" s="423">
        <v>354</v>
      </c>
    </row>
    <row r="16" spans="1:13" s="424" customFormat="1" ht="44.25" customHeight="1" x14ac:dyDescent="0.25">
      <c r="A16" s="544" t="s">
        <v>2050</v>
      </c>
      <c r="B16" s="419" t="s">
        <v>1194</v>
      </c>
      <c r="C16" s="420" t="s">
        <v>1372</v>
      </c>
      <c r="D16" s="421" t="s">
        <v>1153</v>
      </c>
      <c r="E16" s="421" t="s">
        <v>1153</v>
      </c>
      <c r="F16" s="422"/>
      <c r="G16" s="428"/>
      <c r="H16" s="428"/>
      <c r="I16" s="428"/>
      <c r="J16" s="428">
        <v>6</v>
      </c>
      <c r="K16" s="428">
        <v>6</v>
      </c>
      <c r="L16" s="428">
        <v>6</v>
      </c>
      <c r="M16" s="423">
        <v>18</v>
      </c>
    </row>
    <row r="17" spans="1:15" s="424" customFormat="1" ht="45" customHeight="1" x14ac:dyDescent="0.25">
      <c r="A17" s="544" t="s">
        <v>2051</v>
      </c>
      <c r="B17" s="419" t="s">
        <v>1195</v>
      </c>
      <c r="C17" s="420" t="s">
        <v>1814</v>
      </c>
      <c r="D17" s="421" t="s">
        <v>1153</v>
      </c>
      <c r="E17" s="421" t="s">
        <v>1153</v>
      </c>
      <c r="F17" s="422"/>
      <c r="G17" s="428">
        <v>1</v>
      </c>
      <c r="H17" s="428">
        <v>1</v>
      </c>
      <c r="I17" s="428">
        <v>1</v>
      </c>
      <c r="J17" s="428">
        <v>30</v>
      </c>
      <c r="K17" s="428">
        <v>30</v>
      </c>
      <c r="L17" s="428">
        <v>30</v>
      </c>
      <c r="M17" s="423">
        <v>97</v>
      </c>
    </row>
    <row r="18" spans="1:15" s="424" customFormat="1" ht="29.25" customHeight="1" x14ac:dyDescent="0.25">
      <c r="A18" s="544" t="s">
        <v>2052</v>
      </c>
      <c r="B18" s="419" t="s">
        <v>2053</v>
      </c>
      <c r="C18" s="420" t="s">
        <v>2054</v>
      </c>
      <c r="D18" s="421" t="s">
        <v>1150</v>
      </c>
      <c r="E18" s="421" t="s">
        <v>1150</v>
      </c>
      <c r="F18" s="422"/>
      <c r="G18" s="423"/>
      <c r="H18" s="423"/>
      <c r="I18" s="423"/>
      <c r="J18" s="423">
        <v>54</v>
      </c>
      <c r="K18" s="423">
        <v>54</v>
      </c>
      <c r="L18" s="423">
        <v>54</v>
      </c>
      <c r="M18" s="423">
        <v>162</v>
      </c>
    </row>
    <row r="19" spans="1:15" s="424" customFormat="1" ht="48" customHeight="1" x14ac:dyDescent="0.25">
      <c r="A19" s="545"/>
      <c r="B19" s="429" t="s">
        <v>1935</v>
      </c>
      <c r="C19" s="430"/>
      <c r="D19" s="431"/>
      <c r="E19" s="431"/>
      <c r="F19" s="432"/>
      <c r="G19" s="433">
        <f t="shared" ref="G19:M19" si="0">SUM(G5:G18)</f>
        <v>107</v>
      </c>
      <c r="H19" s="433">
        <f t="shared" si="0"/>
        <v>107</v>
      </c>
      <c r="I19" s="433">
        <f t="shared" si="0"/>
        <v>107</v>
      </c>
      <c r="J19" s="433">
        <f t="shared" si="0"/>
        <v>1292</v>
      </c>
      <c r="K19" s="433">
        <f t="shared" si="0"/>
        <v>1292</v>
      </c>
      <c r="L19" s="433">
        <f t="shared" si="0"/>
        <v>1418</v>
      </c>
      <c r="M19" s="433">
        <f t="shared" si="0"/>
        <v>4398</v>
      </c>
    </row>
    <row r="20" spans="1:15" s="424" customFormat="1" ht="53.25" customHeight="1" x14ac:dyDescent="0.25">
      <c r="A20" s="546"/>
      <c r="B20" s="1915" t="s">
        <v>2055</v>
      </c>
      <c r="C20" s="1915"/>
      <c r="D20" s="1915"/>
      <c r="E20" s="1915"/>
      <c r="F20" s="1915"/>
      <c r="G20" s="1915"/>
      <c r="H20" s="1915"/>
      <c r="I20" s="1915"/>
      <c r="J20" s="1915"/>
      <c r="K20" s="1915"/>
      <c r="L20" s="1915"/>
      <c r="M20" s="1915"/>
    </row>
    <row r="21" spans="1:15" s="67" customFormat="1" ht="27.75" customHeight="1" x14ac:dyDescent="0.25">
      <c r="A21" s="1893" t="s">
        <v>0</v>
      </c>
      <c r="B21" s="1916" t="s">
        <v>94</v>
      </c>
      <c r="C21" s="1917" t="s">
        <v>2027</v>
      </c>
      <c r="D21" s="1918" t="s">
        <v>917</v>
      </c>
      <c r="E21" s="1918" t="s">
        <v>938</v>
      </c>
      <c r="F21" s="1919" t="s">
        <v>296</v>
      </c>
      <c r="G21" s="1893" t="s">
        <v>1</v>
      </c>
      <c r="H21" s="1893"/>
      <c r="I21" s="1893"/>
      <c r="J21" s="1904" t="s">
        <v>5</v>
      </c>
      <c r="K21" s="1904"/>
      <c r="L21" s="1904"/>
      <c r="M21" s="463" t="s">
        <v>7</v>
      </c>
      <c r="O21" s="67">
        <v>2026</v>
      </c>
    </row>
    <row r="22" spans="1:15" s="424" customFormat="1" ht="48" customHeight="1" x14ac:dyDescent="0.25">
      <c r="A22" s="1893"/>
      <c r="B22" s="1916"/>
      <c r="C22" s="1917"/>
      <c r="D22" s="1918"/>
      <c r="E22" s="1918"/>
      <c r="F22" s="1919"/>
      <c r="G22" s="418" t="s">
        <v>2028</v>
      </c>
      <c r="H22" s="418" t="s">
        <v>2029</v>
      </c>
      <c r="I22" s="418" t="s">
        <v>2030</v>
      </c>
      <c r="J22" s="418" t="s">
        <v>2028</v>
      </c>
      <c r="K22" s="418" t="s">
        <v>2029</v>
      </c>
      <c r="L22" s="418" t="s">
        <v>2030</v>
      </c>
      <c r="M22" s="418" t="s">
        <v>4</v>
      </c>
    </row>
    <row r="23" spans="1:15" s="424" customFormat="1" ht="47.25" x14ac:dyDescent="0.25">
      <c r="A23" s="547" t="s">
        <v>2031</v>
      </c>
      <c r="B23" s="434" t="s">
        <v>1242</v>
      </c>
      <c r="C23" s="435" t="s">
        <v>1256</v>
      </c>
      <c r="D23" s="436" t="s">
        <v>1148</v>
      </c>
      <c r="E23" s="436" t="s">
        <v>1149</v>
      </c>
      <c r="F23" s="436" t="s">
        <v>1253</v>
      </c>
      <c r="G23" s="437"/>
      <c r="H23" s="437"/>
      <c r="I23" s="437"/>
      <c r="J23" s="437">
        <v>160</v>
      </c>
      <c r="K23" s="437">
        <v>160</v>
      </c>
      <c r="L23" s="437">
        <v>160</v>
      </c>
      <c r="M23" s="437">
        <v>486</v>
      </c>
    </row>
    <row r="24" spans="1:15" s="424" customFormat="1" ht="31.5" x14ac:dyDescent="0.25">
      <c r="A24" s="547" t="s">
        <v>2034</v>
      </c>
      <c r="B24" s="434" t="s">
        <v>2056</v>
      </c>
      <c r="C24" s="438"/>
      <c r="D24" s="439"/>
      <c r="E24" s="439"/>
      <c r="F24" s="440"/>
      <c r="G24" s="441">
        <f t="shared" ref="G24:M24" si="1">SUM(G25:G33)</f>
        <v>12</v>
      </c>
      <c r="H24" s="441">
        <f t="shared" si="1"/>
        <v>12</v>
      </c>
      <c r="I24" s="441">
        <f t="shared" si="1"/>
        <v>12</v>
      </c>
      <c r="J24" s="441">
        <f t="shared" si="1"/>
        <v>218</v>
      </c>
      <c r="K24" s="441">
        <f t="shared" si="1"/>
        <v>218</v>
      </c>
      <c r="L24" s="441">
        <f t="shared" si="1"/>
        <v>218</v>
      </c>
      <c r="M24" s="441">
        <f t="shared" si="1"/>
        <v>840</v>
      </c>
    </row>
    <row r="25" spans="1:15" s="424" customFormat="1" ht="31.5" x14ac:dyDescent="0.25">
      <c r="A25" s="544" t="s">
        <v>2057</v>
      </c>
      <c r="B25" s="442" t="s">
        <v>1243</v>
      </c>
      <c r="C25" s="443" t="s">
        <v>375</v>
      </c>
      <c r="D25" s="436" t="s">
        <v>43</v>
      </c>
      <c r="E25" s="436" t="s">
        <v>43</v>
      </c>
      <c r="F25" s="436" t="s">
        <v>43</v>
      </c>
      <c r="G25" s="444"/>
      <c r="H25" s="444"/>
      <c r="I25" s="444"/>
      <c r="J25" s="444">
        <v>2</v>
      </c>
      <c r="K25" s="444">
        <v>2</v>
      </c>
      <c r="L25" s="444">
        <v>2</v>
      </c>
      <c r="M25" s="444">
        <v>6</v>
      </c>
    </row>
    <row r="26" spans="1:15" s="424" customFormat="1" ht="31.5" x14ac:dyDescent="0.25">
      <c r="A26" s="544" t="s">
        <v>2058</v>
      </c>
      <c r="B26" s="442" t="s">
        <v>1244</v>
      </c>
      <c r="C26" s="443" t="s">
        <v>375</v>
      </c>
      <c r="D26" s="436" t="s">
        <v>43</v>
      </c>
      <c r="E26" s="436" t="s">
        <v>43</v>
      </c>
      <c r="F26" s="436" t="s">
        <v>43</v>
      </c>
      <c r="G26" s="444"/>
      <c r="H26" s="444"/>
      <c r="I26" s="444"/>
      <c r="J26" s="444">
        <v>4</v>
      </c>
      <c r="K26" s="444">
        <v>4</v>
      </c>
      <c r="L26" s="444">
        <v>4</v>
      </c>
      <c r="M26" s="444">
        <v>12</v>
      </c>
    </row>
    <row r="27" spans="1:15" s="424" customFormat="1" ht="31.5" x14ac:dyDescent="0.25">
      <c r="A27" s="544" t="s">
        <v>2059</v>
      </c>
      <c r="B27" s="442" t="s">
        <v>1245</v>
      </c>
      <c r="C27" s="443" t="s">
        <v>1433</v>
      </c>
      <c r="D27" s="436" t="s">
        <v>43</v>
      </c>
      <c r="E27" s="436" t="s">
        <v>43</v>
      </c>
      <c r="F27" s="436" t="s">
        <v>43</v>
      </c>
      <c r="G27" s="444">
        <v>8</v>
      </c>
      <c r="H27" s="444">
        <v>8</v>
      </c>
      <c r="I27" s="444">
        <v>8</v>
      </c>
      <c r="J27" s="444">
        <v>102</v>
      </c>
      <c r="K27" s="444">
        <v>102</v>
      </c>
      <c r="L27" s="444">
        <v>102</v>
      </c>
      <c r="M27" s="444">
        <v>330</v>
      </c>
    </row>
    <row r="28" spans="1:15" s="424" customFormat="1" ht="31.5" x14ac:dyDescent="0.25">
      <c r="A28" s="544" t="s">
        <v>2060</v>
      </c>
      <c r="B28" s="442" t="s">
        <v>1246</v>
      </c>
      <c r="C28" s="443" t="s">
        <v>509</v>
      </c>
      <c r="D28" s="436" t="s">
        <v>43</v>
      </c>
      <c r="E28" s="436" t="s">
        <v>43</v>
      </c>
      <c r="F28" s="436" t="s">
        <v>43</v>
      </c>
      <c r="G28" s="444">
        <v>1</v>
      </c>
      <c r="H28" s="444">
        <v>1</v>
      </c>
      <c r="I28" s="444">
        <v>1</v>
      </c>
      <c r="J28" s="444">
        <v>21</v>
      </c>
      <c r="K28" s="444">
        <v>21</v>
      </c>
      <c r="L28" s="444">
        <v>21</v>
      </c>
      <c r="M28" s="444">
        <v>75</v>
      </c>
    </row>
    <row r="29" spans="1:15" s="424" customFormat="1" ht="33.75" customHeight="1" x14ac:dyDescent="0.25">
      <c r="A29" s="544" t="s">
        <v>2061</v>
      </c>
      <c r="B29" s="442" t="s">
        <v>1247</v>
      </c>
      <c r="C29" s="443" t="s">
        <v>375</v>
      </c>
      <c r="D29" s="436" t="s">
        <v>43</v>
      </c>
      <c r="E29" s="436" t="s">
        <v>43</v>
      </c>
      <c r="F29" s="436" t="s">
        <v>43</v>
      </c>
      <c r="G29" s="444"/>
      <c r="H29" s="444"/>
      <c r="I29" s="444"/>
      <c r="J29" s="444">
        <v>2</v>
      </c>
      <c r="K29" s="444">
        <v>2</v>
      </c>
      <c r="L29" s="444">
        <v>2</v>
      </c>
      <c r="M29" s="444">
        <v>6</v>
      </c>
    </row>
    <row r="30" spans="1:15" s="424" customFormat="1" ht="47.25" x14ac:dyDescent="0.25">
      <c r="A30" s="544" t="s">
        <v>2062</v>
      </c>
      <c r="B30" s="442" t="s">
        <v>1248</v>
      </c>
      <c r="C30" s="443" t="s">
        <v>1254</v>
      </c>
      <c r="D30" s="436" t="s">
        <v>43</v>
      </c>
      <c r="E30" s="436" t="s">
        <v>43</v>
      </c>
      <c r="F30" s="436" t="s">
        <v>43</v>
      </c>
      <c r="G30" s="444">
        <v>1</v>
      </c>
      <c r="H30" s="444">
        <v>1</v>
      </c>
      <c r="I30" s="444">
        <v>1</v>
      </c>
      <c r="J30" s="444">
        <v>20</v>
      </c>
      <c r="K30" s="444">
        <v>20</v>
      </c>
      <c r="L30" s="444">
        <v>20</v>
      </c>
      <c r="M30" s="444">
        <v>51</v>
      </c>
    </row>
    <row r="31" spans="1:15" s="424" customFormat="1" ht="31.5" x14ac:dyDescent="0.25">
      <c r="A31" s="544" t="s">
        <v>2063</v>
      </c>
      <c r="B31" s="442" t="s">
        <v>1249</v>
      </c>
      <c r="C31" s="443" t="s">
        <v>1146</v>
      </c>
      <c r="D31" s="436" t="s">
        <v>43</v>
      </c>
      <c r="E31" s="436" t="s">
        <v>43</v>
      </c>
      <c r="F31" s="436" t="s">
        <v>43</v>
      </c>
      <c r="G31" s="444"/>
      <c r="H31" s="444"/>
      <c r="I31" s="444"/>
      <c r="J31" s="444">
        <v>18</v>
      </c>
      <c r="K31" s="444">
        <v>18</v>
      </c>
      <c r="L31" s="444">
        <v>18</v>
      </c>
      <c r="M31" s="444">
        <v>54</v>
      </c>
    </row>
    <row r="32" spans="1:15" ht="31.5" x14ac:dyDescent="0.25">
      <c r="A32" s="544" t="s">
        <v>2064</v>
      </c>
      <c r="B32" s="445" t="s">
        <v>1371</v>
      </c>
      <c r="C32" s="446" t="s">
        <v>1434</v>
      </c>
      <c r="D32" s="447" t="s">
        <v>43</v>
      </c>
      <c r="E32" s="447" t="s">
        <v>43</v>
      </c>
      <c r="F32" s="448" t="s">
        <v>43</v>
      </c>
      <c r="G32" s="449">
        <v>1</v>
      </c>
      <c r="H32" s="449">
        <v>1</v>
      </c>
      <c r="I32" s="449">
        <v>1</v>
      </c>
      <c r="J32" s="449">
        <v>15</v>
      </c>
      <c r="K32" s="449">
        <v>15</v>
      </c>
      <c r="L32" s="449">
        <v>15</v>
      </c>
      <c r="M32" s="449">
        <v>186</v>
      </c>
    </row>
    <row r="33" spans="1:13" ht="31.5" x14ac:dyDescent="0.25">
      <c r="A33" s="544" t="s">
        <v>2065</v>
      </c>
      <c r="B33" s="445" t="s">
        <v>1250</v>
      </c>
      <c r="C33" s="446" t="s">
        <v>509</v>
      </c>
      <c r="D33" s="447" t="s">
        <v>43</v>
      </c>
      <c r="E33" s="448" t="s">
        <v>43</v>
      </c>
      <c r="F33" s="448" t="s">
        <v>43</v>
      </c>
      <c r="G33" s="449">
        <v>1</v>
      </c>
      <c r="H33" s="449">
        <v>1</v>
      </c>
      <c r="I33" s="449">
        <v>1</v>
      </c>
      <c r="J33" s="449">
        <v>34</v>
      </c>
      <c r="K33" s="449">
        <v>34</v>
      </c>
      <c r="L33" s="449">
        <v>34</v>
      </c>
      <c r="M33" s="449">
        <v>120</v>
      </c>
    </row>
    <row r="34" spans="1:13" ht="33.75" customHeight="1" x14ac:dyDescent="0.25">
      <c r="A34" s="548">
        <v>3</v>
      </c>
      <c r="B34" s="450" t="s">
        <v>1251</v>
      </c>
      <c r="C34" s="451" t="s">
        <v>1255</v>
      </c>
      <c r="D34" s="449" t="s">
        <v>1149</v>
      </c>
      <c r="E34" s="449" t="s">
        <v>1165</v>
      </c>
      <c r="F34" s="449" t="s">
        <v>1253</v>
      </c>
      <c r="G34" s="452">
        <v>3</v>
      </c>
      <c r="H34" s="452">
        <v>3</v>
      </c>
      <c r="I34" s="452">
        <v>3</v>
      </c>
      <c r="J34" s="452">
        <v>30</v>
      </c>
      <c r="K34" s="452">
        <v>30</v>
      </c>
      <c r="L34" s="452">
        <v>30</v>
      </c>
      <c r="M34" s="453">
        <v>693</v>
      </c>
    </row>
    <row r="35" spans="1:13" s="459" customFormat="1" ht="23.25" x14ac:dyDescent="0.35">
      <c r="A35" s="549"/>
      <c r="B35" s="454" t="s">
        <v>2066</v>
      </c>
      <c r="C35" s="455"/>
      <c r="D35" s="456"/>
      <c r="E35" s="456"/>
      <c r="F35" s="457"/>
      <c r="G35" s="458">
        <f>G23+G24+G34</f>
        <v>15</v>
      </c>
      <c r="H35" s="458">
        <f>H23+H24+H34</f>
        <v>15</v>
      </c>
      <c r="I35" s="458">
        <f>I23+I24+I34</f>
        <v>15</v>
      </c>
      <c r="J35" s="458">
        <f>J24+J23+J34</f>
        <v>408</v>
      </c>
      <c r="K35" s="458">
        <f>K23+K24+K34</f>
        <v>408</v>
      </c>
      <c r="L35" s="458">
        <f>L23+L24+L34</f>
        <v>408</v>
      </c>
      <c r="M35" s="458">
        <f>M23+M24+M34</f>
        <v>2019</v>
      </c>
    </row>
    <row r="36" spans="1:13" ht="15.75" customHeight="1" x14ac:dyDescent="0.25">
      <c r="A36" s="460"/>
      <c r="G36" s="462"/>
      <c r="H36" s="462"/>
      <c r="I36" s="462"/>
      <c r="J36" s="138"/>
      <c r="K36" s="138"/>
      <c r="L36" s="138"/>
      <c r="M36" s="138"/>
    </row>
  </sheetData>
  <mergeCells count="18">
    <mergeCell ref="A1:M1"/>
    <mergeCell ref="A3:A4"/>
    <mergeCell ref="B3:B4"/>
    <mergeCell ref="C3:C4"/>
    <mergeCell ref="D3:D4"/>
    <mergeCell ref="E3:E4"/>
    <mergeCell ref="F3:F4"/>
    <mergeCell ref="G3:I3"/>
    <mergeCell ref="J3:L3"/>
    <mergeCell ref="B20:M20"/>
    <mergeCell ref="A21:A22"/>
    <mergeCell ref="B21:B22"/>
    <mergeCell ref="C21:C22"/>
    <mergeCell ref="D21:D22"/>
    <mergeCell ref="E21:E22"/>
    <mergeCell ref="F21:F22"/>
    <mergeCell ref="G21:I21"/>
    <mergeCell ref="J21:L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BD902"/>
  <sheetViews>
    <sheetView topLeftCell="A151" zoomScale="84" zoomScaleNormal="84" workbookViewId="0">
      <selection activeCell="F10" sqref="F10"/>
    </sheetView>
  </sheetViews>
  <sheetFormatPr defaultColWidth="8.85546875" defaultRowHeight="15.75" x14ac:dyDescent="0.25"/>
  <cols>
    <col min="1" max="1" width="7.85546875" style="250" customWidth="1"/>
    <col min="2" max="2" width="60.28515625" style="518" customWidth="1"/>
    <col min="3" max="3" width="7.85546875" style="518" customWidth="1"/>
    <col min="4" max="4" width="24.140625" style="518" customWidth="1"/>
    <col min="5" max="5" width="18" style="1001" customWidth="1"/>
    <col min="6" max="6" width="17.140625" style="1001" customWidth="1"/>
    <col min="7" max="7" width="27.28515625" style="1030" customWidth="1"/>
    <col min="8" max="8" width="11.42578125" style="503" customWidth="1"/>
    <col min="9" max="9" width="7.7109375" style="498" customWidth="1"/>
    <col min="10" max="10" width="15.7109375" style="499" customWidth="1"/>
    <col min="11" max="11" width="9" style="503" customWidth="1"/>
    <col min="12" max="12" width="7.42578125" style="498" customWidth="1"/>
    <col min="13" max="13" width="18.140625" style="499" customWidth="1"/>
    <col min="14" max="14" width="9.5703125" style="503" customWidth="1"/>
    <col min="15" max="15" width="8.28515625" style="498" customWidth="1"/>
    <col min="16" max="16" width="17.5703125" style="499" customWidth="1"/>
    <col min="17" max="17" width="8.85546875" style="503" customWidth="1"/>
    <col min="18" max="18" width="8.7109375" style="498" customWidth="1"/>
    <col min="19" max="19" width="17.140625" style="499" customWidth="1"/>
    <col min="20" max="20" width="9.7109375" style="503" customWidth="1"/>
    <col min="21" max="21" width="9.85546875" style="498" customWidth="1"/>
    <col min="22" max="22" width="15.28515625" style="499" customWidth="1"/>
    <col min="23" max="23" width="11.140625" style="503" customWidth="1"/>
    <col min="24" max="24" width="7.7109375" style="498" customWidth="1"/>
    <col min="25" max="25" width="16.28515625" style="499" customWidth="1"/>
    <col min="26" max="26" width="9.7109375" style="503" customWidth="1"/>
    <col min="27" max="27" width="7.7109375" style="499" customWidth="1"/>
    <col min="28" max="28" width="15" style="583" customWidth="1"/>
    <col min="29" max="29" width="9.85546875" style="1002" customWidth="1"/>
    <col min="30" max="30" width="17.7109375" style="1003" customWidth="1"/>
    <col min="31" max="31" width="9.7109375" style="583" hidden="1" customWidth="1"/>
    <col min="32" max="32" width="9" style="1004" hidden="1" customWidth="1"/>
    <col min="33" max="33" width="6.42578125" style="1004" hidden="1" customWidth="1"/>
    <col min="34" max="34" width="13" style="1004" hidden="1" customWidth="1"/>
    <col min="35" max="35" width="13.42578125" style="1004" hidden="1" customWidth="1"/>
    <col min="36" max="55" width="8.85546875" style="934"/>
    <col min="56" max="16384" width="8.85546875" style="1004"/>
  </cols>
  <sheetData>
    <row r="1" spans="1:55" ht="13.5" customHeight="1" x14ac:dyDescent="0.25">
      <c r="A1" s="1272"/>
      <c r="B1" s="1006"/>
      <c r="C1" s="1005"/>
      <c r="D1" s="1005"/>
      <c r="E1" s="1007"/>
      <c r="F1" s="1007"/>
      <c r="G1" s="1007"/>
      <c r="H1" s="480"/>
      <c r="I1" s="481"/>
      <c r="J1" s="871"/>
      <c r="K1" s="480"/>
      <c r="L1" s="481"/>
      <c r="M1" s="871"/>
      <c r="N1" s="480"/>
      <c r="O1" s="871"/>
      <c r="P1" s="871"/>
      <c r="Q1" s="586"/>
      <c r="R1" s="1252"/>
      <c r="S1" s="1252"/>
      <c r="T1" s="586"/>
      <c r="U1" s="587"/>
      <c r="V1" s="587"/>
      <c r="W1" s="477"/>
      <c r="X1" s="474"/>
      <c r="Y1" s="474"/>
      <c r="Z1" s="477"/>
      <c r="AA1" s="474"/>
      <c r="AB1" s="474"/>
      <c r="AC1" s="478"/>
      <c r="AD1" s="940"/>
    </row>
    <row r="2" spans="1:55" s="312" customFormat="1" ht="25.5" customHeight="1" x14ac:dyDescent="0.3">
      <c r="A2" s="1947" t="s">
        <v>1347</v>
      </c>
      <c r="B2" s="1947"/>
      <c r="C2" s="1947"/>
      <c r="D2" s="1947"/>
      <c r="E2" s="1947"/>
      <c r="F2" s="1947"/>
      <c r="G2" s="1947"/>
      <c r="H2" s="1947"/>
      <c r="I2" s="1947"/>
      <c r="J2" s="1947"/>
      <c r="K2" s="1947"/>
      <c r="L2" s="1947"/>
      <c r="M2" s="1947"/>
      <c r="N2" s="1947"/>
      <c r="O2" s="1947"/>
      <c r="P2" s="1947"/>
      <c r="Q2" s="1947"/>
      <c r="R2" s="1947"/>
      <c r="S2" s="503"/>
      <c r="T2" s="498"/>
      <c r="U2" s="499"/>
      <c r="V2" s="503"/>
      <c r="W2" s="498"/>
      <c r="X2" s="499"/>
      <c r="Y2" s="503"/>
      <c r="Z2" s="498"/>
      <c r="AA2" s="499"/>
      <c r="AB2" s="503"/>
      <c r="AC2" s="499"/>
      <c r="AD2" s="583"/>
      <c r="AE2" s="584"/>
      <c r="AF2" s="402"/>
      <c r="AG2" s="469"/>
      <c r="AL2" s="780"/>
      <c r="AM2" s="315"/>
      <c r="AN2" s="367"/>
      <c r="AO2" s="315"/>
      <c r="AP2" s="315"/>
      <c r="AQ2" s="315"/>
      <c r="AR2" s="315"/>
      <c r="AS2" s="315"/>
    </row>
    <row r="3" spans="1:55" s="312" customFormat="1" ht="25.5" customHeight="1" x14ac:dyDescent="0.3">
      <c r="A3" s="249"/>
      <c r="B3" s="250"/>
      <c r="C3" s="249"/>
      <c r="D3" s="249"/>
      <c r="E3" s="250"/>
      <c r="F3" s="249"/>
      <c r="G3" s="1948" t="s">
        <v>1270</v>
      </c>
      <c r="H3" s="1948"/>
      <c r="I3" s="1948"/>
      <c r="J3" s="1948"/>
      <c r="K3" s="1948"/>
      <c r="L3" s="1948"/>
      <c r="M3" s="1948"/>
      <c r="N3" s="1948"/>
      <c r="O3" s="1948"/>
      <c r="P3" s="249"/>
      <c r="Q3" s="249"/>
      <c r="R3" s="249"/>
      <c r="S3" s="503"/>
      <c r="T3" s="498"/>
      <c r="U3" s="499"/>
      <c r="V3" s="503"/>
      <c r="W3" s="498"/>
      <c r="X3" s="499"/>
      <c r="Y3" s="503"/>
      <c r="Z3" s="498"/>
      <c r="AA3" s="499"/>
      <c r="AB3" s="503"/>
      <c r="AC3" s="499"/>
      <c r="AD3" s="583"/>
      <c r="AE3" s="584"/>
      <c r="AF3" s="402"/>
      <c r="AG3" s="469"/>
      <c r="AL3" s="780"/>
      <c r="AM3" s="315"/>
      <c r="AN3" s="367"/>
      <c r="AO3" s="315"/>
      <c r="AP3" s="315"/>
      <c r="AQ3" s="315"/>
      <c r="AR3" s="315"/>
      <c r="AS3" s="315"/>
    </row>
    <row r="4" spans="1:55" s="235" customFormat="1" ht="19.899999999999999" customHeight="1" x14ac:dyDescent="0.3">
      <c r="A4" s="1212"/>
      <c r="B4" s="284"/>
      <c r="C4" s="283"/>
      <c r="D4" s="1949" t="s">
        <v>1611</v>
      </c>
      <c r="E4" s="283"/>
      <c r="F4" s="1951" t="s">
        <v>2640</v>
      </c>
      <c r="G4" s="1951"/>
      <c r="H4" s="1951"/>
      <c r="I4" s="1951"/>
      <c r="J4" s="1951"/>
      <c r="K4" s="1951"/>
      <c r="L4" s="1951"/>
      <c r="M4" s="1951"/>
      <c r="N4" s="1951"/>
      <c r="O4" s="1951"/>
      <c r="P4" s="1951"/>
      <c r="Q4" s="1951"/>
      <c r="R4" s="1951"/>
      <c r="S4" s="1951"/>
      <c r="T4" s="1951"/>
      <c r="U4" s="1951"/>
      <c r="V4" s="285"/>
      <c r="W4" s="285"/>
      <c r="X4" s="285"/>
      <c r="Y4" s="241"/>
      <c r="Z4" s="241"/>
      <c r="AA4" s="241"/>
      <c r="AB4" s="248"/>
      <c r="AC4" s="250"/>
      <c r="AD4" s="249"/>
      <c r="AE4" s="251"/>
      <c r="AF4" s="251"/>
      <c r="AG4" s="238"/>
    </row>
    <row r="5" spans="1:55" s="235" customFormat="1" ht="18" customHeight="1" x14ac:dyDescent="0.3">
      <c r="A5" s="1213"/>
      <c r="B5" s="284"/>
      <c r="C5" s="283"/>
      <c r="D5" s="1950"/>
      <c r="E5" s="283"/>
      <c r="F5" s="1951" t="s">
        <v>1612</v>
      </c>
      <c r="G5" s="1951"/>
      <c r="H5" s="1951"/>
      <c r="I5" s="1951"/>
      <c r="J5" s="1951"/>
      <c r="K5" s="1951"/>
      <c r="L5" s="1951"/>
      <c r="M5" s="1951"/>
      <c r="N5" s="1951"/>
      <c r="O5" s="1951"/>
      <c r="P5" s="1951"/>
      <c r="Q5" s="1951"/>
      <c r="R5" s="1951"/>
      <c r="S5" s="1951"/>
      <c r="T5" s="1951"/>
      <c r="U5" s="1951"/>
      <c r="V5" s="285"/>
      <c r="W5" s="285"/>
      <c r="X5" s="285"/>
      <c r="Y5" s="241"/>
      <c r="Z5" s="241"/>
      <c r="AA5" s="241"/>
      <c r="AB5" s="248"/>
      <c r="AC5" s="250"/>
      <c r="AD5" s="249"/>
      <c r="AE5" s="251"/>
      <c r="AF5" s="251"/>
      <c r="AG5" s="238"/>
    </row>
    <row r="6" spans="1:55" s="235" customFormat="1" ht="14.45" customHeight="1" x14ac:dyDescent="0.3">
      <c r="A6" s="242"/>
      <c r="B6" s="242"/>
      <c r="C6" s="242"/>
      <c r="D6" s="243"/>
      <c r="E6" s="242"/>
      <c r="F6" s="242"/>
      <c r="G6" s="244"/>
      <c r="H6" s="244"/>
      <c r="I6" s="244"/>
      <c r="J6" s="245"/>
      <c r="K6" s="239"/>
      <c r="L6" s="245"/>
      <c r="M6" s="245"/>
      <c r="N6" s="239"/>
      <c r="O6" s="245"/>
      <c r="P6" s="245"/>
      <c r="Q6" s="245"/>
      <c r="R6" s="245"/>
      <c r="S6" s="245"/>
      <c r="T6" s="245"/>
      <c r="U6" s="245"/>
      <c r="V6" s="245"/>
      <c r="W6" s="246"/>
      <c r="X6" s="246"/>
      <c r="Y6" s="241"/>
      <c r="Z6" s="241"/>
      <c r="AA6" s="241"/>
      <c r="AB6" s="248"/>
      <c r="AC6" s="250"/>
      <c r="AD6" s="249"/>
      <c r="AE6" s="1778"/>
      <c r="AF6" s="251"/>
      <c r="AG6" s="238"/>
    </row>
    <row r="7" spans="1:55" s="235" customFormat="1" ht="56.45" customHeight="1" x14ac:dyDescent="0.25">
      <c r="A7" s="1893" t="s">
        <v>0</v>
      </c>
      <c r="B7" s="1893" t="s">
        <v>106</v>
      </c>
      <c r="C7" s="1893" t="s">
        <v>107</v>
      </c>
      <c r="D7" s="1924" t="s">
        <v>94</v>
      </c>
      <c r="E7" s="1893" t="s">
        <v>1144</v>
      </c>
      <c r="F7" s="1893" t="s">
        <v>1376</v>
      </c>
      <c r="G7" s="1893" t="s">
        <v>917</v>
      </c>
      <c r="H7" s="1893" t="s">
        <v>938</v>
      </c>
      <c r="I7" s="1893" t="s">
        <v>296</v>
      </c>
      <c r="J7" s="1952" t="s">
        <v>1</v>
      </c>
      <c r="K7" s="1908"/>
      <c r="L7" s="1908"/>
      <c r="M7" s="1908"/>
      <c r="N7" s="1908"/>
      <c r="O7" s="1908"/>
      <c r="P7" s="1908"/>
      <c r="Q7" s="1908"/>
      <c r="R7" s="1909"/>
      <c r="S7" s="1903" t="s">
        <v>5</v>
      </c>
      <c r="T7" s="1903"/>
      <c r="U7" s="1903"/>
      <c r="V7" s="1903"/>
      <c r="W7" s="1903"/>
      <c r="X7" s="1903"/>
      <c r="Y7" s="1903"/>
      <c r="Z7" s="1903"/>
      <c r="AA7" s="1903"/>
      <c r="AB7" s="1904" t="s">
        <v>7</v>
      </c>
      <c r="AC7" s="1904"/>
      <c r="AD7" s="1904"/>
      <c r="AE7" s="1778"/>
      <c r="AF7" s="1004">
        <v>27</v>
      </c>
      <c r="AG7" s="1926" t="s">
        <v>1263</v>
      </c>
      <c r="AH7" s="1256"/>
      <c r="AI7" s="1256"/>
      <c r="AJ7" s="1256"/>
      <c r="AK7" s="1256"/>
      <c r="AL7" s="1256"/>
    </row>
    <row r="8" spans="1:55" s="235" customFormat="1" ht="63.75" customHeight="1" x14ac:dyDescent="0.25">
      <c r="A8" s="1893"/>
      <c r="B8" s="1893"/>
      <c r="C8" s="1893"/>
      <c r="D8" s="1924"/>
      <c r="E8" s="1893"/>
      <c r="F8" s="1893"/>
      <c r="G8" s="1893"/>
      <c r="H8" s="1893"/>
      <c r="I8" s="1893"/>
      <c r="J8" s="229" t="s">
        <v>1203</v>
      </c>
      <c r="K8" s="1269" t="s">
        <v>1185</v>
      </c>
      <c r="L8" s="1269" t="s">
        <v>410</v>
      </c>
      <c r="M8" s="229" t="s">
        <v>1204</v>
      </c>
      <c r="N8" s="1269" t="s">
        <v>1185</v>
      </c>
      <c r="O8" s="1269" t="s">
        <v>410</v>
      </c>
      <c r="P8" s="229" t="s">
        <v>1205</v>
      </c>
      <c r="Q8" s="1269" t="s">
        <v>1185</v>
      </c>
      <c r="R8" s="1269" t="s">
        <v>410</v>
      </c>
      <c r="S8" s="229" t="s">
        <v>1203</v>
      </c>
      <c r="T8" s="1269" t="s">
        <v>1185</v>
      </c>
      <c r="U8" s="1269" t="s">
        <v>410</v>
      </c>
      <c r="V8" s="229" t="s">
        <v>1204</v>
      </c>
      <c r="W8" s="1269" t="s">
        <v>1185</v>
      </c>
      <c r="X8" s="1269" t="s">
        <v>410</v>
      </c>
      <c r="Y8" s="229" t="s">
        <v>1206</v>
      </c>
      <c r="Z8" s="1269" t="s">
        <v>409</v>
      </c>
      <c r="AA8" s="1269" t="s">
        <v>410</v>
      </c>
      <c r="AB8" s="229" t="s">
        <v>1184</v>
      </c>
      <c r="AC8" s="1269" t="s">
        <v>1185</v>
      </c>
      <c r="AD8" s="1268" t="s">
        <v>410</v>
      </c>
      <c r="AE8" s="1778"/>
      <c r="AF8" s="1271" t="s">
        <v>1262</v>
      </c>
      <c r="AG8" s="1926"/>
    </row>
    <row r="9" spans="1:55" ht="46.5" customHeight="1" x14ac:dyDescent="0.25">
      <c r="A9" s="1273">
        <v>4</v>
      </c>
      <c r="B9" s="261" t="s">
        <v>1380</v>
      </c>
      <c r="C9" s="261" t="s">
        <v>102</v>
      </c>
      <c r="D9" s="1011" t="s">
        <v>1369</v>
      </c>
      <c r="E9" s="953">
        <v>46305</v>
      </c>
      <c r="F9" s="953">
        <v>46305</v>
      </c>
      <c r="G9" s="954" t="s">
        <v>1377</v>
      </c>
      <c r="H9" s="491">
        <v>1</v>
      </c>
      <c r="I9" s="1255">
        <v>3400</v>
      </c>
      <c r="J9" s="1261">
        <f>H9*I9</f>
        <v>3400</v>
      </c>
      <c r="K9" s="491">
        <v>1</v>
      </c>
      <c r="L9" s="1255">
        <v>3000</v>
      </c>
      <c r="M9" s="1261">
        <f>K9*L9</f>
        <v>3000</v>
      </c>
      <c r="N9" s="491">
        <v>1</v>
      </c>
      <c r="O9" s="1255">
        <v>2900</v>
      </c>
      <c r="P9" s="1261">
        <f>N9*O9</f>
        <v>2900</v>
      </c>
      <c r="Q9" s="491">
        <v>4</v>
      </c>
      <c r="R9" s="1255">
        <v>190</v>
      </c>
      <c r="S9" s="1261">
        <f>Q9*R9</f>
        <v>760</v>
      </c>
      <c r="T9" s="491">
        <v>4</v>
      </c>
      <c r="U9" s="1255">
        <v>190</v>
      </c>
      <c r="V9" s="1261">
        <f>T9*U9</f>
        <v>760</v>
      </c>
      <c r="W9" s="491">
        <v>4</v>
      </c>
      <c r="X9" s="1255">
        <v>190</v>
      </c>
      <c r="Y9" s="1261">
        <f>W9*X9</f>
        <v>760</v>
      </c>
      <c r="Z9" s="539">
        <v>15</v>
      </c>
      <c r="AA9" s="1261">
        <v>6</v>
      </c>
      <c r="AB9" s="1261">
        <f>Z9*AA9</f>
        <v>90</v>
      </c>
      <c r="AC9" s="554">
        <f>H9+K9+N9+Q9+T9+W9+Z9</f>
        <v>30</v>
      </c>
      <c r="AD9" s="540">
        <f>J9+M9+P9+S9+V9+Y9+AB9</f>
        <v>11670</v>
      </c>
      <c r="AE9" s="1778"/>
    </row>
    <row r="10" spans="1:55" ht="62.25" customHeight="1" x14ac:dyDescent="0.25">
      <c r="A10" s="226">
        <v>5</v>
      </c>
      <c r="B10" s="1236" t="s">
        <v>1381</v>
      </c>
      <c r="C10" s="1236" t="s">
        <v>102</v>
      </c>
      <c r="D10" s="1012" t="s">
        <v>1226</v>
      </c>
      <c r="E10" s="1013">
        <v>46291</v>
      </c>
      <c r="F10" s="1013">
        <v>46291</v>
      </c>
      <c r="G10" s="1014" t="s">
        <v>1377</v>
      </c>
      <c r="H10" s="595">
        <v>1</v>
      </c>
      <c r="I10" s="1237">
        <v>3400</v>
      </c>
      <c r="J10" s="290">
        <f>H10*I10</f>
        <v>3400</v>
      </c>
      <c r="K10" s="595">
        <v>1</v>
      </c>
      <c r="L10" s="1237">
        <v>3000</v>
      </c>
      <c r="M10" s="290">
        <f>K10*L10</f>
        <v>3000</v>
      </c>
      <c r="N10" s="595">
        <v>1</v>
      </c>
      <c r="O10" s="1237">
        <v>2900</v>
      </c>
      <c r="P10" s="290">
        <f>N10*O10</f>
        <v>2900</v>
      </c>
      <c r="Q10" s="595">
        <v>5</v>
      </c>
      <c r="R10" s="1237">
        <v>190</v>
      </c>
      <c r="S10" s="290">
        <f>Q10*R10</f>
        <v>950</v>
      </c>
      <c r="T10" s="595">
        <v>5</v>
      </c>
      <c r="U10" s="1237">
        <v>190</v>
      </c>
      <c r="V10" s="290">
        <f>T10*U10</f>
        <v>950</v>
      </c>
      <c r="W10" s="595">
        <v>5</v>
      </c>
      <c r="X10" s="1237">
        <v>190</v>
      </c>
      <c r="Y10" s="290">
        <f>W10*X10</f>
        <v>950</v>
      </c>
      <c r="Z10" s="483">
        <v>15</v>
      </c>
      <c r="AA10" s="290">
        <v>6</v>
      </c>
      <c r="AB10" s="290">
        <f>Z10*AA10</f>
        <v>90</v>
      </c>
      <c r="AC10" s="558">
        <f>H10+K10+N10+Q10+T10+W10+Z10</f>
        <v>33</v>
      </c>
      <c r="AD10" s="540">
        <f>J10+M10+P10+S10+V10+Y10+AB10</f>
        <v>12240</v>
      </c>
      <c r="AE10" s="1779"/>
    </row>
    <row r="11" spans="1:55" ht="60.75" customHeight="1" x14ac:dyDescent="0.25">
      <c r="A11" s="1273">
        <v>6</v>
      </c>
      <c r="B11" s="261" t="s">
        <v>2134</v>
      </c>
      <c r="C11" s="261" t="s">
        <v>102</v>
      </c>
      <c r="D11" s="261" t="s">
        <v>1197</v>
      </c>
      <c r="E11" s="953" t="s">
        <v>1152</v>
      </c>
      <c r="F11" s="953" t="s">
        <v>1152</v>
      </c>
      <c r="G11" s="953" t="s">
        <v>1197</v>
      </c>
      <c r="H11" s="491"/>
      <c r="I11" s="1255"/>
      <c r="J11" s="1261"/>
      <c r="K11" s="491"/>
      <c r="L11" s="1255"/>
      <c r="M11" s="1261"/>
      <c r="N11" s="491"/>
      <c r="O11" s="1255"/>
      <c r="P11" s="1261"/>
      <c r="Q11" s="539">
        <v>118</v>
      </c>
      <c r="R11" s="1255">
        <v>190</v>
      </c>
      <c r="S11" s="1261">
        <f>Q11*R11</f>
        <v>22420</v>
      </c>
      <c r="T11" s="539">
        <v>118</v>
      </c>
      <c r="U11" s="1255">
        <v>190</v>
      </c>
      <c r="V11" s="1261">
        <f>T11*U11</f>
        <v>22420</v>
      </c>
      <c r="W11" s="539">
        <v>118</v>
      </c>
      <c r="X11" s="1255">
        <v>190</v>
      </c>
      <c r="Y11" s="1261">
        <f>W11*X11</f>
        <v>22420</v>
      </c>
      <c r="Z11" s="539">
        <v>354</v>
      </c>
      <c r="AA11" s="1261">
        <v>6</v>
      </c>
      <c r="AB11" s="1261">
        <f>Z11*AA11</f>
        <v>2124</v>
      </c>
      <c r="AC11" s="554">
        <f>H11+K11+N11+Q11+T11+W11+Z11</f>
        <v>708</v>
      </c>
      <c r="AD11" s="540">
        <f>J11+M11+P11+S11+V11+Y11+AB11</f>
        <v>69384</v>
      </c>
      <c r="AE11" s="1015"/>
      <c r="AF11" s="934"/>
      <c r="AG11" s="934"/>
      <c r="AH11" s="934"/>
      <c r="AI11" s="934"/>
    </row>
    <row r="12" spans="1:55" ht="46.5" customHeight="1" x14ac:dyDescent="0.25">
      <c r="A12" s="226">
        <v>7</v>
      </c>
      <c r="B12" s="261" t="s">
        <v>1194</v>
      </c>
      <c r="C12" s="261" t="s">
        <v>102</v>
      </c>
      <c r="D12" s="261" t="s">
        <v>1372</v>
      </c>
      <c r="E12" s="953" t="s">
        <v>1153</v>
      </c>
      <c r="F12" s="953" t="s">
        <v>1153</v>
      </c>
      <c r="G12" s="954" t="s">
        <v>1197</v>
      </c>
      <c r="H12" s="491"/>
      <c r="I12" s="1255"/>
      <c r="J12" s="1261"/>
      <c r="K12" s="491"/>
      <c r="L12" s="1255"/>
      <c r="M12" s="1261"/>
      <c r="N12" s="491"/>
      <c r="O12" s="1255"/>
      <c r="P12" s="1261"/>
      <c r="Q12" s="539">
        <v>6</v>
      </c>
      <c r="R12" s="1255">
        <v>190</v>
      </c>
      <c r="S12" s="1261">
        <f>Q12*R12</f>
        <v>1140</v>
      </c>
      <c r="T12" s="539">
        <v>6</v>
      </c>
      <c r="U12" s="1255">
        <v>190</v>
      </c>
      <c r="V12" s="1261">
        <f>T12*U12</f>
        <v>1140</v>
      </c>
      <c r="W12" s="539">
        <v>6</v>
      </c>
      <c r="X12" s="1255">
        <v>190</v>
      </c>
      <c r="Y12" s="1261">
        <f>W12*X12</f>
        <v>1140</v>
      </c>
      <c r="Z12" s="539">
        <v>18</v>
      </c>
      <c r="AA12" s="1261">
        <v>6</v>
      </c>
      <c r="AB12" s="1261">
        <f>Z12*AA12</f>
        <v>108</v>
      </c>
      <c r="AC12" s="554">
        <f>H12+K12+N12+Q12+T12+W12+Z12</f>
        <v>36</v>
      </c>
      <c r="AD12" s="540">
        <f>J12+M12+P12+S12+V12+Y12+AB12</f>
        <v>3528</v>
      </c>
      <c r="AE12" s="1015"/>
      <c r="AF12" s="934"/>
      <c r="AG12" s="934"/>
      <c r="AH12" s="934"/>
      <c r="AI12" s="934"/>
    </row>
    <row r="13" spans="1:55" ht="60.75" customHeight="1" x14ac:dyDescent="0.25">
      <c r="A13" s="1273">
        <v>8</v>
      </c>
      <c r="B13" s="261" t="s">
        <v>1196</v>
      </c>
      <c r="C13" s="261" t="s">
        <v>102</v>
      </c>
      <c r="D13" s="261" t="s">
        <v>1197</v>
      </c>
      <c r="E13" s="953" t="s">
        <v>1149</v>
      </c>
      <c r="F13" s="953" t="s">
        <v>1149</v>
      </c>
      <c r="G13" s="953" t="s">
        <v>1197</v>
      </c>
      <c r="H13" s="491"/>
      <c r="I13" s="1255"/>
      <c r="J13" s="1261"/>
      <c r="K13" s="491"/>
      <c r="L13" s="1255"/>
      <c r="M13" s="1261"/>
      <c r="N13" s="491"/>
      <c r="O13" s="1255"/>
      <c r="P13" s="1261"/>
      <c r="Q13" s="539">
        <v>118</v>
      </c>
      <c r="R13" s="1255">
        <v>190</v>
      </c>
      <c r="S13" s="1261">
        <f>Q13*R13</f>
        <v>22420</v>
      </c>
      <c r="T13" s="539">
        <v>118</v>
      </c>
      <c r="U13" s="1255">
        <v>190</v>
      </c>
      <c r="V13" s="1261">
        <f>T13*U13</f>
        <v>22420</v>
      </c>
      <c r="W13" s="539">
        <v>118</v>
      </c>
      <c r="X13" s="1255">
        <v>190</v>
      </c>
      <c r="Y13" s="1261">
        <f>W13*X13</f>
        <v>22420</v>
      </c>
      <c r="Z13" s="539">
        <v>354</v>
      </c>
      <c r="AA13" s="1261">
        <v>6</v>
      </c>
      <c r="AB13" s="1261">
        <f>Z13*AA13</f>
        <v>2124</v>
      </c>
      <c r="AC13" s="554">
        <f>H13+K13+N13+Q13+T13+W13+Z13</f>
        <v>708</v>
      </c>
      <c r="AD13" s="540">
        <f>J13+M13+P13+S13+V13+Y13+AB13</f>
        <v>69384</v>
      </c>
      <c r="AE13" s="1015"/>
      <c r="AF13" s="934"/>
      <c r="AG13" s="934"/>
      <c r="AH13" s="934"/>
      <c r="AI13" s="934"/>
    </row>
    <row r="14" spans="1:55" s="1016" customFormat="1" ht="29.25" customHeight="1" x14ac:dyDescent="0.25">
      <c r="A14" s="1271"/>
      <c r="B14" s="543" t="s">
        <v>1191</v>
      </c>
      <c r="C14" s="543"/>
      <c r="D14" s="543"/>
      <c r="E14" s="593"/>
      <c r="F14" s="593"/>
      <c r="G14" s="593"/>
      <c r="H14" s="486"/>
      <c r="I14" s="487"/>
      <c r="J14" s="1265"/>
      <c r="K14" s="486"/>
      <c r="L14" s="1254"/>
      <c r="M14" s="1265"/>
      <c r="N14" s="486"/>
      <c r="O14" s="1254"/>
      <c r="P14" s="1265"/>
      <c r="Q14" s="486"/>
      <c r="R14" s="487"/>
      <c r="S14" s="1251"/>
      <c r="T14" s="486"/>
      <c r="U14" s="487"/>
      <c r="V14" s="1251"/>
      <c r="W14" s="486"/>
      <c r="X14" s="487"/>
      <c r="Y14" s="1251"/>
      <c r="Z14" s="486"/>
      <c r="AA14" s="1251"/>
      <c r="AB14" s="1265"/>
      <c r="AC14" s="326"/>
      <c r="AD14" s="540"/>
      <c r="AE14" s="1265"/>
      <c r="AJ14" s="934"/>
      <c r="AK14" s="934"/>
      <c r="AL14" s="934"/>
      <c r="AM14" s="934"/>
      <c r="AN14" s="934"/>
      <c r="AO14" s="934"/>
      <c r="AP14" s="934"/>
      <c r="AQ14" s="934"/>
      <c r="AR14" s="934"/>
      <c r="AS14" s="934"/>
      <c r="AT14" s="934"/>
      <c r="AU14" s="934"/>
      <c r="AV14" s="934"/>
      <c r="AW14" s="934"/>
      <c r="AX14" s="934"/>
      <c r="AY14" s="934"/>
      <c r="AZ14" s="934"/>
      <c r="BA14" s="934"/>
      <c r="BB14" s="934"/>
      <c r="BC14" s="934"/>
    </row>
    <row r="15" spans="1:55" ht="46.5" customHeight="1" x14ac:dyDescent="0.25">
      <c r="A15" s="226">
        <v>9</v>
      </c>
      <c r="B15" s="261" t="s">
        <v>2584</v>
      </c>
      <c r="C15" s="261" t="s">
        <v>102</v>
      </c>
      <c r="D15" s="261" t="s">
        <v>1338</v>
      </c>
      <c r="E15" s="954" t="s">
        <v>1163</v>
      </c>
      <c r="F15" s="954" t="s">
        <v>1151</v>
      </c>
      <c r="G15" s="953" t="s">
        <v>301</v>
      </c>
      <c r="H15" s="539">
        <v>11</v>
      </c>
      <c r="I15" s="1255">
        <v>3400</v>
      </c>
      <c r="J15" s="1261">
        <f>H15*I15</f>
        <v>37400</v>
      </c>
      <c r="K15" s="539">
        <v>11</v>
      </c>
      <c r="L15" s="1255">
        <v>3000</v>
      </c>
      <c r="M15" s="1261">
        <f>K15*L15</f>
        <v>33000</v>
      </c>
      <c r="N15" s="539">
        <v>11</v>
      </c>
      <c r="O15" s="1255">
        <v>2900</v>
      </c>
      <c r="P15" s="1261">
        <f>N15*O15</f>
        <v>31900</v>
      </c>
      <c r="Q15" s="539">
        <v>159</v>
      </c>
      <c r="R15" s="1255">
        <v>190</v>
      </c>
      <c r="S15" s="1261">
        <f t="shared" ref="S15:S32" si="0">Q15*R15</f>
        <v>30210</v>
      </c>
      <c r="T15" s="539">
        <v>159</v>
      </c>
      <c r="U15" s="1255">
        <v>190</v>
      </c>
      <c r="V15" s="1261">
        <f t="shared" ref="V15:V32" si="1">T15*U15</f>
        <v>30210</v>
      </c>
      <c r="W15" s="539">
        <v>257</v>
      </c>
      <c r="X15" s="1255">
        <v>190</v>
      </c>
      <c r="Y15" s="1261">
        <f t="shared" ref="Y15:Y32" si="2">W15*X15</f>
        <v>48830</v>
      </c>
      <c r="Z15" s="539">
        <v>610</v>
      </c>
      <c r="AA15" s="1261">
        <v>6</v>
      </c>
      <c r="AB15" s="1261">
        <f t="shared" ref="AB15:AB51" si="3">Z15*AA15</f>
        <v>3660</v>
      </c>
      <c r="AC15" s="554">
        <f>H15+K15+N15+Q15+T15+W15+Z15</f>
        <v>1218</v>
      </c>
      <c r="AD15" s="540">
        <f t="shared" ref="AD15:AD32" si="4">J15+M15+P15+S15+V15+Y15+AB15</f>
        <v>215210</v>
      </c>
      <c r="AE15" s="1226"/>
    </row>
    <row r="16" spans="1:55" ht="65.25" customHeight="1" x14ac:dyDescent="0.25">
      <c r="A16" s="1273">
        <v>10</v>
      </c>
      <c r="B16" s="261" t="s">
        <v>1811</v>
      </c>
      <c r="C16" s="261" t="s">
        <v>102</v>
      </c>
      <c r="D16" s="261" t="s">
        <v>509</v>
      </c>
      <c r="E16" s="954" t="s">
        <v>2545</v>
      </c>
      <c r="F16" s="954" t="s">
        <v>1150</v>
      </c>
      <c r="G16" s="954" t="s">
        <v>301</v>
      </c>
      <c r="H16" s="539">
        <v>21</v>
      </c>
      <c r="I16" s="1255">
        <v>3400</v>
      </c>
      <c r="J16" s="1261">
        <f>H16*I16</f>
        <v>71400</v>
      </c>
      <c r="K16" s="539">
        <v>21</v>
      </c>
      <c r="L16" s="1255">
        <v>3000</v>
      </c>
      <c r="M16" s="1261">
        <f>K16*L16</f>
        <v>63000</v>
      </c>
      <c r="N16" s="539">
        <v>21</v>
      </c>
      <c r="O16" s="1255">
        <v>2900</v>
      </c>
      <c r="P16" s="1261">
        <f>N16*O16</f>
        <v>60900</v>
      </c>
      <c r="Q16" s="539">
        <v>149</v>
      </c>
      <c r="R16" s="1255">
        <v>190</v>
      </c>
      <c r="S16" s="1261">
        <f t="shared" si="0"/>
        <v>28310</v>
      </c>
      <c r="T16" s="539">
        <v>149</v>
      </c>
      <c r="U16" s="1255">
        <v>190</v>
      </c>
      <c r="V16" s="1261">
        <f t="shared" si="1"/>
        <v>28310</v>
      </c>
      <c r="W16" s="539">
        <v>149</v>
      </c>
      <c r="X16" s="1255">
        <v>190</v>
      </c>
      <c r="Y16" s="1261">
        <f t="shared" si="2"/>
        <v>28310</v>
      </c>
      <c r="Z16" s="539">
        <v>522</v>
      </c>
      <c r="AA16" s="1261">
        <v>6</v>
      </c>
      <c r="AB16" s="1261">
        <f t="shared" si="3"/>
        <v>3132</v>
      </c>
      <c r="AC16" s="554">
        <f>H16+K16+N16+Q16+T16+W16+Z16</f>
        <v>1032</v>
      </c>
      <c r="AD16" s="540">
        <f t="shared" si="4"/>
        <v>283362</v>
      </c>
      <c r="AE16" s="1226"/>
    </row>
    <row r="17" spans="1:55" ht="61.5" customHeight="1" x14ac:dyDescent="0.25">
      <c r="A17" s="226">
        <v>11</v>
      </c>
      <c r="B17" s="261" t="s">
        <v>1812</v>
      </c>
      <c r="C17" s="261" t="s">
        <v>102</v>
      </c>
      <c r="D17" s="261" t="s">
        <v>443</v>
      </c>
      <c r="E17" s="953">
        <v>46037</v>
      </c>
      <c r="F17" s="953">
        <v>46203</v>
      </c>
      <c r="G17" s="953" t="s">
        <v>2355</v>
      </c>
      <c r="H17" s="491">
        <v>20</v>
      </c>
      <c r="I17" s="1255">
        <v>3400</v>
      </c>
      <c r="J17" s="1261">
        <f>H17*I17</f>
        <v>68000</v>
      </c>
      <c r="K17" s="491">
        <v>20</v>
      </c>
      <c r="L17" s="1255">
        <v>3000</v>
      </c>
      <c r="M17" s="1261">
        <f>K17*L17</f>
        <v>60000</v>
      </c>
      <c r="N17" s="491">
        <v>20</v>
      </c>
      <c r="O17" s="1255">
        <v>2900</v>
      </c>
      <c r="P17" s="1261">
        <f>N17*O17</f>
        <v>58000</v>
      </c>
      <c r="Q17" s="539">
        <v>116</v>
      </c>
      <c r="R17" s="1255">
        <v>190</v>
      </c>
      <c r="S17" s="1261">
        <f t="shared" si="0"/>
        <v>22040</v>
      </c>
      <c r="T17" s="539">
        <v>116</v>
      </c>
      <c r="U17" s="1255">
        <v>190</v>
      </c>
      <c r="V17" s="1261">
        <f t="shared" si="1"/>
        <v>22040</v>
      </c>
      <c r="W17" s="539">
        <v>116</v>
      </c>
      <c r="X17" s="1255">
        <v>190</v>
      </c>
      <c r="Y17" s="1261">
        <f t="shared" si="2"/>
        <v>22040</v>
      </c>
      <c r="Z17" s="539">
        <v>408</v>
      </c>
      <c r="AA17" s="1261">
        <v>6</v>
      </c>
      <c r="AB17" s="1261">
        <f t="shared" si="3"/>
        <v>2448</v>
      </c>
      <c r="AC17" s="554">
        <v>500</v>
      </c>
      <c r="AD17" s="540">
        <f t="shared" si="4"/>
        <v>254568</v>
      </c>
      <c r="AE17" s="1226"/>
    </row>
    <row r="18" spans="1:55" ht="46.5" customHeight="1" x14ac:dyDescent="0.25">
      <c r="A18" s="1273">
        <v>12</v>
      </c>
      <c r="B18" s="261" t="s">
        <v>2566</v>
      </c>
      <c r="C18" s="261" t="s">
        <v>102</v>
      </c>
      <c r="D18" s="261" t="s">
        <v>1324</v>
      </c>
      <c r="E18" s="953">
        <v>46065</v>
      </c>
      <c r="F18" s="953">
        <v>46068</v>
      </c>
      <c r="G18" s="954" t="s">
        <v>1350</v>
      </c>
      <c r="H18" s="491">
        <v>6</v>
      </c>
      <c r="I18" s="1255">
        <v>3400</v>
      </c>
      <c r="J18" s="1261">
        <f>H18*I18</f>
        <v>20400</v>
      </c>
      <c r="K18" s="491">
        <v>6</v>
      </c>
      <c r="L18" s="1255">
        <v>3000</v>
      </c>
      <c r="M18" s="1261">
        <f>K18*L18</f>
        <v>18000</v>
      </c>
      <c r="N18" s="491">
        <v>6</v>
      </c>
      <c r="O18" s="1255">
        <v>2900</v>
      </c>
      <c r="P18" s="596">
        <f>N18*O18</f>
        <v>17400</v>
      </c>
      <c r="Q18" s="539">
        <v>60</v>
      </c>
      <c r="R18" s="1255">
        <v>190</v>
      </c>
      <c r="S18" s="1261">
        <f t="shared" si="0"/>
        <v>11400</v>
      </c>
      <c r="T18" s="539">
        <v>60</v>
      </c>
      <c r="U18" s="1255">
        <v>190</v>
      </c>
      <c r="V18" s="1261">
        <f t="shared" si="1"/>
        <v>11400</v>
      </c>
      <c r="W18" s="539">
        <v>60</v>
      </c>
      <c r="X18" s="1255">
        <v>190</v>
      </c>
      <c r="Y18" s="1261">
        <f t="shared" si="2"/>
        <v>11400</v>
      </c>
      <c r="Z18" s="539">
        <v>18</v>
      </c>
      <c r="AA18" s="1261">
        <v>6</v>
      </c>
      <c r="AB18" s="1261">
        <f t="shared" si="3"/>
        <v>108</v>
      </c>
      <c r="AC18" s="554">
        <f>H18+K18+N18+Q18+T18+W18+Z18</f>
        <v>216</v>
      </c>
      <c r="AD18" s="540">
        <f t="shared" si="4"/>
        <v>90108</v>
      </c>
      <c r="AE18" s="1226"/>
      <c r="AF18" s="1004">
        <v>18</v>
      </c>
    </row>
    <row r="19" spans="1:55" ht="46.5" customHeight="1" x14ac:dyDescent="0.25">
      <c r="A19" s="226">
        <v>13</v>
      </c>
      <c r="B19" s="261" t="s">
        <v>1752</v>
      </c>
      <c r="C19" s="261" t="s">
        <v>102</v>
      </c>
      <c r="D19" s="261" t="s">
        <v>1324</v>
      </c>
      <c r="E19" s="953" t="s">
        <v>1155</v>
      </c>
      <c r="F19" s="953" t="s">
        <v>1155</v>
      </c>
      <c r="G19" s="954" t="s">
        <v>1350</v>
      </c>
      <c r="H19" s="491">
        <v>6</v>
      </c>
      <c r="I19" s="1255">
        <v>3400</v>
      </c>
      <c r="J19" s="1261">
        <f>H19*I19</f>
        <v>20400</v>
      </c>
      <c r="K19" s="491">
        <v>6</v>
      </c>
      <c r="L19" s="1255">
        <v>3000</v>
      </c>
      <c r="M19" s="1261">
        <f>K19*L19</f>
        <v>18000</v>
      </c>
      <c r="N19" s="491">
        <v>6</v>
      </c>
      <c r="O19" s="1255">
        <v>2900</v>
      </c>
      <c r="P19" s="596">
        <f>N19*O19</f>
        <v>17400</v>
      </c>
      <c r="Q19" s="539">
        <v>60</v>
      </c>
      <c r="R19" s="1255">
        <v>190</v>
      </c>
      <c r="S19" s="1261">
        <f t="shared" si="0"/>
        <v>11400</v>
      </c>
      <c r="T19" s="539">
        <v>60</v>
      </c>
      <c r="U19" s="1255">
        <v>190</v>
      </c>
      <c r="V19" s="1261">
        <f t="shared" si="1"/>
        <v>11400</v>
      </c>
      <c r="W19" s="539">
        <v>60</v>
      </c>
      <c r="X19" s="1255">
        <v>190</v>
      </c>
      <c r="Y19" s="1261">
        <f t="shared" si="2"/>
        <v>11400</v>
      </c>
      <c r="Z19" s="539">
        <v>20</v>
      </c>
      <c r="AA19" s="1261">
        <v>6</v>
      </c>
      <c r="AB19" s="1261">
        <f t="shared" si="3"/>
        <v>120</v>
      </c>
      <c r="AC19" s="554">
        <f>H19+K19+N19+Q19+T19+W19+Z19</f>
        <v>218</v>
      </c>
      <c r="AD19" s="540">
        <f t="shared" si="4"/>
        <v>90120</v>
      </c>
      <c r="AE19" s="1226"/>
      <c r="AF19" s="1004">
        <v>18</v>
      </c>
    </row>
    <row r="20" spans="1:55" ht="46.5" customHeight="1" x14ac:dyDescent="0.25">
      <c r="A20" s="1273">
        <v>14</v>
      </c>
      <c r="B20" s="261" t="s">
        <v>1241</v>
      </c>
      <c r="C20" s="261" t="s">
        <v>102</v>
      </c>
      <c r="D20" s="261" t="s">
        <v>1604</v>
      </c>
      <c r="E20" s="953" t="s">
        <v>1159</v>
      </c>
      <c r="F20" s="953" t="s">
        <v>1159</v>
      </c>
      <c r="G20" s="954" t="s">
        <v>1197</v>
      </c>
      <c r="H20" s="491"/>
      <c r="I20" s="1255"/>
      <c r="J20" s="1261"/>
      <c r="K20" s="491"/>
      <c r="L20" s="1255"/>
      <c r="M20" s="1261"/>
      <c r="N20" s="491"/>
      <c r="O20" s="1255"/>
      <c r="P20" s="1261"/>
      <c r="Q20" s="539">
        <v>8</v>
      </c>
      <c r="R20" s="1255">
        <v>190</v>
      </c>
      <c r="S20" s="1261">
        <f t="shared" si="0"/>
        <v>1520</v>
      </c>
      <c r="T20" s="539">
        <v>8</v>
      </c>
      <c r="U20" s="1255">
        <v>190</v>
      </c>
      <c r="V20" s="1261">
        <f t="shared" si="1"/>
        <v>1520</v>
      </c>
      <c r="W20" s="539">
        <v>16</v>
      </c>
      <c r="X20" s="1255">
        <v>190</v>
      </c>
      <c r="Y20" s="1261">
        <f t="shared" si="2"/>
        <v>3040</v>
      </c>
      <c r="Z20" s="539">
        <v>32</v>
      </c>
      <c r="AA20" s="1261">
        <v>6</v>
      </c>
      <c r="AB20" s="1261">
        <f t="shared" si="3"/>
        <v>192</v>
      </c>
      <c r="AC20" s="554">
        <f>H20+K20+N20+Q20+T20+W20+Z20</f>
        <v>64</v>
      </c>
      <c r="AD20" s="540">
        <f t="shared" si="4"/>
        <v>6272</v>
      </c>
      <c r="AE20" s="1226"/>
      <c r="AF20" s="1004">
        <v>32</v>
      </c>
    </row>
    <row r="21" spans="1:55" ht="46.5" customHeight="1" x14ac:dyDescent="0.25">
      <c r="A21" s="226">
        <v>15</v>
      </c>
      <c r="B21" s="261" t="s">
        <v>1876</v>
      </c>
      <c r="C21" s="261" t="s">
        <v>102</v>
      </c>
      <c r="D21" s="1017" t="s">
        <v>1257</v>
      </c>
      <c r="E21" s="953">
        <v>46113</v>
      </c>
      <c r="F21" s="953">
        <v>46142</v>
      </c>
      <c r="G21" s="953" t="s">
        <v>301</v>
      </c>
      <c r="H21" s="491">
        <v>1</v>
      </c>
      <c r="I21" s="1255">
        <v>3400</v>
      </c>
      <c r="J21" s="1261">
        <f t="shared" ref="J21:J28" si="5">H21*I21</f>
        <v>3400</v>
      </c>
      <c r="K21" s="491">
        <v>1</v>
      </c>
      <c r="L21" s="1255">
        <v>3000</v>
      </c>
      <c r="M21" s="1261">
        <f t="shared" ref="M21:M28" si="6">K21*L21</f>
        <v>3000</v>
      </c>
      <c r="N21" s="491">
        <v>1</v>
      </c>
      <c r="O21" s="1255">
        <v>2900</v>
      </c>
      <c r="P21" s="596">
        <f t="shared" ref="P21:P28" si="7">N21*O21</f>
        <v>2900</v>
      </c>
      <c r="Q21" s="539">
        <v>13</v>
      </c>
      <c r="R21" s="1255">
        <v>190</v>
      </c>
      <c r="S21" s="1261">
        <f t="shared" si="0"/>
        <v>2470</v>
      </c>
      <c r="T21" s="539">
        <v>13</v>
      </c>
      <c r="U21" s="1255">
        <v>190</v>
      </c>
      <c r="V21" s="1261">
        <f t="shared" si="1"/>
        <v>2470</v>
      </c>
      <c r="W21" s="539">
        <v>13</v>
      </c>
      <c r="X21" s="1255">
        <v>190</v>
      </c>
      <c r="Y21" s="1261">
        <f t="shared" si="2"/>
        <v>2470</v>
      </c>
      <c r="Z21" s="539">
        <v>48</v>
      </c>
      <c r="AA21" s="1261">
        <v>6</v>
      </c>
      <c r="AB21" s="1261">
        <f t="shared" si="3"/>
        <v>288</v>
      </c>
      <c r="AC21" s="554">
        <f>H21+K21+N21+Q21+T21+W21+Z21</f>
        <v>90</v>
      </c>
      <c r="AD21" s="540">
        <f t="shared" si="4"/>
        <v>16998</v>
      </c>
      <c r="AE21" s="1226"/>
      <c r="AF21" s="1004">
        <v>47</v>
      </c>
    </row>
    <row r="22" spans="1:55" ht="64.5" customHeight="1" x14ac:dyDescent="0.25">
      <c r="A22" s="1273">
        <v>16</v>
      </c>
      <c r="B22" s="261" t="s">
        <v>1874</v>
      </c>
      <c r="C22" s="261" t="s">
        <v>104</v>
      </c>
      <c r="D22" s="261" t="s">
        <v>1624</v>
      </c>
      <c r="E22" s="953">
        <v>46119</v>
      </c>
      <c r="F22" s="953">
        <v>46203</v>
      </c>
      <c r="G22" s="953" t="s">
        <v>1873</v>
      </c>
      <c r="H22" s="595">
        <v>10</v>
      </c>
      <c r="I22" s="1255">
        <v>3400</v>
      </c>
      <c r="J22" s="1261">
        <f t="shared" si="5"/>
        <v>34000</v>
      </c>
      <c r="K22" s="595">
        <v>10</v>
      </c>
      <c r="L22" s="1255">
        <v>3000</v>
      </c>
      <c r="M22" s="1261">
        <f t="shared" si="6"/>
        <v>30000</v>
      </c>
      <c r="N22" s="595">
        <v>10</v>
      </c>
      <c r="O22" s="1255">
        <v>2900</v>
      </c>
      <c r="P22" s="1261">
        <f t="shared" si="7"/>
        <v>29000</v>
      </c>
      <c r="Q22" s="539">
        <v>143</v>
      </c>
      <c r="R22" s="1255">
        <v>190</v>
      </c>
      <c r="S22" s="1261">
        <f t="shared" si="0"/>
        <v>27170</v>
      </c>
      <c r="T22" s="539">
        <v>143</v>
      </c>
      <c r="U22" s="1255">
        <v>190</v>
      </c>
      <c r="V22" s="1261">
        <f t="shared" si="1"/>
        <v>27170</v>
      </c>
      <c r="W22" s="539">
        <v>143</v>
      </c>
      <c r="X22" s="1255">
        <v>190</v>
      </c>
      <c r="Y22" s="1261">
        <f t="shared" si="2"/>
        <v>27170</v>
      </c>
      <c r="Z22" s="539">
        <v>520</v>
      </c>
      <c r="AA22" s="1261">
        <v>6</v>
      </c>
      <c r="AB22" s="1261">
        <f t="shared" si="3"/>
        <v>3120</v>
      </c>
      <c r="AC22" s="554">
        <f>H22+K22+N22+Q22+T22+W22+AA22</f>
        <v>465</v>
      </c>
      <c r="AD22" s="540">
        <f t="shared" si="4"/>
        <v>177630</v>
      </c>
      <c r="AE22" s="1226"/>
      <c r="AF22" s="1004">
        <v>519</v>
      </c>
    </row>
    <row r="23" spans="1:55" ht="48.75" customHeight="1" x14ac:dyDescent="0.25">
      <c r="A23" s="226">
        <v>17</v>
      </c>
      <c r="B23" s="261" t="s">
        <v>1877</v>
      </c>
      <c r="C23" s="261" t="s">
        <v>104</v>
      </c>
      <c r="D23" s="261" t="s">
        <v>1878</v>
      </c>
      <c r="E23" s="953">
        <v>46266</v>
      </c>
      <c r="F23" s="953">
        <v>46295</v>
      </c>
      <c r="G23" s="953" t="s">
        <v>301</v>
      </c>
      <c r="H23" s="595">
        <v>1</v>
      </c>
      <c r="I23" s="1255">
        <v>3400</v>
      </c>
      <c r="J23" s="1261">
        <f t="shared" si="5"/>
        <v>3400</v>
      </c>
      <c r="K23" s="595">
        <v>1</v>
      </c>
      <c r="L23" s="1255">
        <v>3000</v>
      </c>
      <c r="M23" s="1261">
        <f t="shared" si="6"/>
        <v>3000</v>
      </c>
      <c r="N23" s="595">
        <v>1</v>
      </c>
      <c r="O23" s="1255">
        <v>2900</v>
      </c>
      <c r="P23" s="1261">
        <f t="shared" si="7"/>
        <v>2900</v>
      </c>
      <c r="Q23" s="539">
        <v>11</v>
      </c>
      <c r="R23" s="1255">
        <v>190</v>
      </c>
      <c r="S23" s="1261">
        <f t="shared" si="0"/>
        <v>2090</v>
      </c>
      <c r="T23" s="539">
        <v>11</v>
      </c>
      <c r="U23" s="1255">
        <v>190</v>
      </c>
      <c r="V23" s="1261">
        <f t="shared" si="1"/>
        <v>2090</v>
      </c>
      <c r="W23" s="539">
        <v>11</v>
      </c>
      <c r="X23" s="1255">
        <v>190</v>
      </c>
      <c r="Y23" s="1261">
        <f t="shared" si="2"/>
        <v>2090</v>
      </c>
      <c r="Z23" s="539">
        <v>42</v>
      </c>
      <c r="AA23" s="1261">
        <v>6</v>
      </c>
      <c r="AB23" s="1261">
        <f t="shared" si="3"/>
        <v>252</v>
      </c>
      <c r="AC23" s="554">
        <f>H23+K23+N23+Q23+T23+W23+AA23</f>
        <v>42</v>
      </c>
      <c r="AD23" s="540">
        <f t="shared" si="4"/>
        <v>15822</v>
      </c>
      <c r="AE23" s="1226"/>
      <c r="AF23" s="1004">
        <v>519</v>
      </c>
    </row>
    <row r="24" spans="1:55" ht="46.5" customHeight="1" x14ac:dyDescent="0.25">
      <c r="A24" s="1273">
        <v>18</v>
      </c>
      <c r="B24" s="261" t="s">
        <v>2402</v>
      </c>
      <c r="C24" s="261" t="s">
        <v>104</v>
      </c>
      <c r="D24" s="1017" t="s">
        <v>1867</v>
      </c>
      <c r="E24" s="953" t="s">
        <v>2400</v>
      </c>
      <c r="F24" s="953" t="s">
        <v>2401</v>
      </c>
      <c r="G24" s="953" t="s">
        <v>1868</v>
      </c>
      <c r="H24" s="491">
        <v>1</v>
      </c>
      <c r="I24" s="1255">
        <v>3400</v>
      </c>
      <c r="J24" s="1261">
        <f t="shared" si="5"/>
        <v>3400</v>
      </c>
      <c r="K24" s="491">
        <v>1</v>
      </c>
      <c r="L24" s="1255">
        <v>3000</v>
      </c>
      <c r="M24" s="1261">
        <f t="shared" si="6"/>
        <v>3000</v>
      </c>
      <c r="N24" s="491">
        <v>1</v>
      </c>
      <c r="O24" s="1255">
        <v>2900</v>
      </c>
      <c r="P24" s="596">
        <f t="shared" si="7"/>
        <v>2900</v>
      </c>
      <c r="Q24" s="539">
        <v>15</v>
      </c>
      <c r="R24" s="1255">
        <v>190</v>
      </c>
      <c r="S24" s="1261">
        <f t="shared" si="0"/>
        <v>2850</v>
      </c>
      <c r="T24" s="539">
        <v>15</v>
      </c>
      <c r="U24" s="1255">
        <v>190</v>
      </c>
      <c r="V24" s="1261">
        <f t="shared" si="1"/>
        <v>2850</v>
      </c>
      <c r="W24" s="539">
        <v>15</v>
      </c>
      <c r="X24" s="1255">
        <v>190</v>
      </c>
      <c r="Y24" s="1261">
        <f t="shared" si="2"/>
        <v>2850</v>
      </c>
      <c r="Z24" s="539">
        <v>53</v>
      </c>
      <c r="AA24" s="1261">
        <v>6</v>
      </c>
      <c r="AB24" s="1261">
        <f t="shared" si="3"/>
        <v>318</v>
      </c>
      <c r="AC24" s="554">
        <f t="shared" ref="AC24:AC32" si="8">H24+K24+N24+Q24+T24+W24+Z24</f>
        <v>101</v>
      </c>
      <c r="AD24" s="540">
        <f t="shared" si="4"/>
        <v>18168</v>
      </c>
      <c r="AE24" s="1226"/>
    </row>
    <row r="25" spans="1:55" ht="46.5" customHeight="1" x14ac:dyDescent="0.25">
      <c r="A25" s="226">
        <v>19</v>
      </c>
      <c r="B25" s="261" t="s">
        <v>1875</v>
      </c>
      <c r="C25" s="261" t="s">
        <v>102</v>
      </c>
      <c r="D25" s="1017" t="s">
        <v>1258</v>
      </c>
      <c r="E25" s="953">
        <v>46113</v>
      </c>
      <c r="F25" s="953">
        <v>46142</v>
      </c>
      <c r="G25" s="953" t="s">
        <v>301</v>
      </c>
      <c r="H25" s="491">
        <v>1</v>
      </c>
      <c r="I25" s="1255">
        <v>3400</v>
      </c>
      <c r="J25" s="1261">
        <f t="shared" si="5"/>
        <v>3400</v>
      </c>
      <c r="K25" s="491">
        <v>1</v>
      </c>
      <c r="L25" s="1255">
        <v>3000</v>
      </c>
      <c r="M25" s="1261">
        <f t="shared" si="6"/>
        <v>3000</v>
      </c>
      <c r="N25" s="491">
        <v>1</v>
      </c>
      <c r="O25" s="1255">
        <v>2900</v>
      </c>
      <c r="P25" s="1261">
        <f t="shared" si="7"/>
        <v>2900</v>
      </c>
      <c r="Q25" s="539">
        <v>11</v>
      </c>
      <c r="R25" s="1255">
        <v>190</v>
      </c>
      <c r="S25" s="1261">
        <f t="shared" si="0"/>
        <v>2090</v>
      </c>
      <c r="T25" s="539">
        <v>11</v>
      </c>
      <c r="U25" s="1255">
        <v>190</v>
      </c>
      <c r="V25" s="1261">
        <f t="shared" si="1"/>
        <v>2090</v>
      </c>
      <c r="W25" s="539">
        <v>11</v>
      </c>
      <c r="X25" s="1255">
        <v>190</v>
      </c>
      <c r="Y25" s="1261">
        <f t="shared" si="2"/>
        <v>2090</v>
      </c>
      <c r="Z25" s="539">
        <v>42</v>
      </c>
      <c r="AA25" s="1261">
        <v>6</v>
      </c>
      <c r="AB25" s="1261">
        <f t="shared" si="3"/>
        <v>252</v>
      </c>
      <c r="AC25" s="554">
        <f t="shared" si="8"/>
        <v>78</v>
      </c>
      <c r="AD25" s="540">
        <f t="shared" si="4"/>
        <v>15822</v>
      </c>
      <c r="AE25" s="1226"/>
      <c r="AF25" s="1004">
        <v>41</v>
      </c>
    </row>
    <row r="26" spans="1:55" ht="85.5" customHeight="1" x14ac:dyDescent="0.25">
      <c r="A26" s="1273">
        <v>20</v>
      </c>
      <c r="B26" s="261" t="s">
        <v>2554</v>
      </c>
      <c r="C26" s="261" t="s">
        <v>102</v>
      </c>
      <c r="D26" s="261" t="s">
        <v>1197</v>
      </c>
      <c r="E26" s="953" t="s">
        <v>1155</v>
      </c>
      <c r="F26" s="953" t="s">
        <v>1149</v>
      </c>
      <c r="G26" s="954" t="s">
        <v>2555</v>
      </c>
      <c r="H26" s="491">
        <v>2</v>
      </c>
      <c r="I26" s="1255">
        <v>3400</v>
      </c>
      <c r="J26" s="1261">
        <f t="shared" si="5"/>
        <v>6800</v>
      </c>
      <c r="K26" s="491">
        <v>2</v>
      </c>
      <c r="L26" s="1255">
        <v>3000</v>
      </c>
      <c r="M26" s="1261">
        <f t="shared" si="6"/>
        <v>6000</v>
      </c>
      <c r="N26" s="491">
        <v>2</v>
      </c>
      <c r="O26" s="1255">
        <v>2900</v>
      </c>
      <c r="P26" s="1261">
        <f t="shared" si="7"/>
        <v>5800</v>
      </c>
      <c r="Q26" s="539">
        <v>26</v>
      </c>
      <c r="R26" s="1255">
        <v>190</v>
      </c>
      <c r="S26" s="1261">
        <f t="shared" si="0"/>
        <v>4940</v>
      </c>
      <c r="T26" s="539">
        <v>26</v>
      </c>
      <c r="U26" s="1255">
        <v>190</v>
      </c>
      <c r="V26" s="1261">
        <f t="shared" si="1"/>
        <v>4940</v>
      </c>
      <c r="W26" s="539">
        <v>26</v>
      </c>
      <c r="X26" s="1255">
        <v>190</v>
      </c>
      <c r="Y26" s="1261">
        <f t="shared" si="2"/>
        <v>4940</v>
      </c>
      <c r="Z26" s="539">
        <v>36</v>
      </c>
      <c r="AA26" s="1261">
        <v>6</v>
      </c>
      <c r="AB26" s="1261">
        <f t="shared" si="3"/>
        <v>216</v>
      </c>
      <c r="AC26" s="554">
        <f t="shared" si="8"/>
        <v>120</v>
      </c>
      <c r="AD26" s="540">
        <f t="shared" si="4"/>
        <v>33636</v>
      </c>
      <c r="AE26" s="1226"/>
    </row>
    <row r="27" spans="1:55" ht="46.5" customHeight="1" x14ac:dyDescent="0.25">
      <c r="A27" s="226">
        <v>21</v>
      </c>
      <c r="B27" s="261" t="s">
        <v>1815</v>
      </c>
      <c r="C27" s="261" t="s">
        <v>102</v>
      </c>
      <c r="D27" s="261" t="s">
        <v>1366</v>
      </c>
      <c r="E27" s="953" t="s">
        <v>1151</v>
      </c>
      <c r="F27" s="953" t="s">
        <v>1151</v>
      </c>
      <c r="G27" s="953" t="s">
        <v>301</v>
      </c>
      <c r="H27" s="491">
        <v>1</v>
      </c>
      <c r="I27" s="1255">
        <v>3400</v>
      </c>
      <c r="J27" s="1261">
        <f t="shared" si="5"/>
        <v>3400</v>
      </c>
      <c r="K27" s="491">
        <v>1</v>
      </c>
      <c r="L27" s="1255">
        <v>3000</v>
      </c>
      <c r="M27" s="1261">
        <f t="shared" si="6"/>
        <v>3000</v>
      </c>
      <c r="N27" s="491">
        <v>1</v>
      </c>
      <c r="O27" s="1255">
        <v>2900</v>
      </c>
      <c r="P27" s="1261">
        <f t="shared" si="7"/>
        <v>2900</v>
      </c>
      <c r="Q27" s="539">
        <v>16</v>
      </c>
      <c r="R27" s="1255">
        <v>190</v>
      </c>
      <c r="S27" s="1261">
        <f t="shared" si="0"/>
        <v>3040</v>
      </c>
      <c r="T27" s="539">
        <v>16</v>
      </c>
      <c r="U27" s="1255">
        <v>190</v>
      </c>
      <c r="V27" s="1261">
        <f t="shared" si="1"/>
        <v>3040</v>
      </c>
      <c r="W27" s="539">
        <v>16</v>
      </c>
      <c r="X27" s="1255">
        <v>190</v>
      </c>
      <c r="Y27" s="1261">
        <f t="shared" si="2"/>
        <v>3040</v>
      </c>
      <c r="Z27" s="539">
        <v>51</v>
      </c>
      <c r="AA27" s="1261">
        <v>6</v>
      </c>
      <c r="AB27" s="1261">
        <f t="shared" si="3"/>
        <v>306</v>
      </c>
      <c r="AC27" s="554">
        <f t="shared" si="8"/>
        <v>102</v>
      </c>
      <c r="AD27" s="540">
        <f t="shared" si="4"/>
        <v>18726</v>
      </c>
      <c r="AE27" s="1226"/>
    </row>
    <row r="28" spans="1:55" ht="46.5" customHeight="1" x14ac:dyDescent="0.25">
      <c r="A28" s="1273">
        <v>22</v>
      </c>
      <c r="B28" s="261" t="s">
        <v>1751</v>
      </c>
      <c r="C28" s="261" t="s">
        <v>99</v>
      </c>
      <c r="D28" s="261" t="s">
        <v>1324</v>
      </c>
      <c r="E28" s="953" t="s">
        <v>1149</v>
      </c>
      <c r="F28" s="953" t="s">
        <v>1149</v>
      </c>
      <c r="G28" s="954" t="s">
        <v>1630</v>
      </c>
      <c r="H28" s="491">
        <v>6</v>
      </c>
      <c r="I28" s="1255">
        <v>3400</v>
      </c>
      <c r="J28" s="1261">
        <f t="shared" si="5"/>
        <v>20400</v>
      </c>
      <c r="K28" s="491">
        <v>6</v>
      </c>
      <c r="L28" s="1255">
        <v>3000</v>
      </c>
      <c r="M28" s="1261">
        <f t="shared" si="6"/>
        <v>18000</v>
      </c>
      <c r="N28" s="491">
        <v>6</v>
      </c>
      <c r="O28" s="1255">
        <v>2900</v>
      </c>
      <c r="P28" s="1261">
        <f t="shared" si="7"/>
        <v>17400</v>
      </c>
      <c r="Q28" s="539">
        <v>60</v>
      </c>
      <c r="R28" s="1255">
        <v>190</v>
      </c>
      <c r="S28" s="1261">
        <f t="shared" si="0"/>
        <v>11400</v>
      </c>
      <c r="T28" s="539">
        <v>60</v>
      </c>
      <c r="U28" s="1255">
        <v>190</v>
      </c>
      <c r="V28" s="1261">
        <f t="shared" si="1"/>
        <v>11400</v>
      </c>
      <c r="W28" s="539">
        <v>60</v>
      </c>
      <c r="X28" s="1255">
        <v>190</v>
      </c>
      <c r="Y28" s="1261">
        <f t="shared" si="2"/>
        <v>11400</v>
      </c>
      <c r="Z28" s="539">
        <v>20</v>
      </c>
      <c r="AA28" s="1261">
        <v>6</v>
      </c>
      <c r="AB28" s="1261">
        <f t="shared" si="3"/>
        <v>120</v>
      </c>
      <c r="AC28" s="554">
        <f t="shared" si="8"/>
        <v>218</v>
      </c>
      <c r="AD28" s="540">
        <f t="shared" si="4"/>
        <v>90120</v>
      </c>
      <c r="AE28" s="1226"/>
    </row>
    <row r="29" spans="1:55" ht="62.25" customHeight="1" x14ac:dyDescent="0.25">
      <c r="A29" s="226">
        <v>23</v>
      </c>
      <c r="B29" s="261" t="s">
        <v>1193</v>
      </c>
      <c r="C29" s="261" t="s">
        <v>102</v>
      </c>
      <c r="D29" s="261" t="s">
        <v>1197</v>
      </c>
      <c r="E29" s="953" t="s">
        <v>1400</v>
      </c>
      <c r="F29" s="953" t="s">
        <v>1400</v>
      </c>
      <c r="G29" s="953" t="s">
        <v>1197</v>
      </c>
      <c r="H29" s="491"/>
      <c r="I29" s="1255"/>
      <c r="J29" s="1261"/>
      <c r="K29" s="491"/>
      <c r="L29" s="1255"/>
      <c r="M29" s="1261"/>
      <c r="N29" s="491"/>
      <c r="O29" s="1255"/>
      <c r="P29" s="1261"/>
      <c r="Q29" s="539">
        <v>24</v>
      </c>
      <c r="R29" s="1255">
        <v>190</v>
      </c>
      <c r="S29" s="1261">
        <f t="shared" si="0"/>
        <v>4560</v>
      </c>
      <c r="T29" s="539">
        <v>24</v>
      </c>
      <c r="U29" s="1255">
        <v>190</v>
      </c>
      <c r="V29" s="1261">
        <f t="shared" si="1"/>
        <v>4560</v>
      </c>
      <c r="W29" s="539">
        <v>24</v>
      </c>
      <c r="X29" s="1255">
        <v>190</v>
      </c>
      <c r="Y29" s="1261">
        <f t="shared" si="2"/>
        <v>4560</v>
      </c>
      <c r="Z29" s="539">
        <v>72</v>
      </c>
      <c r="AA29" s="1261">
        <v>6</v>
      </c>
      <c r="AB29" s="1261">
        <f t="shared" si="3"/>
        <v>432</v>
      </c>
      <c r="AC29" s="554">
        <f t="shared" si="8"/>
        <v>144</v>
      </c>
      <c r="AD29" s="540">
        <f t="shared" si="4"/>
        <v>14112</v>
      </c>
      <c r="AE29" s="1226"/>
    </row>
    <row r="30" spans="1:55" ht="46.5" customHeight="1" x14ac:dyDescent="0.25">
      <c r="A30" s="1273">
        <v>24</v>
      </c>
      <c r="B30" s="261" t="s">
        <v>1626</v>
      </c>
      <c r="C30" s="261" t="s">
        <v>99</v>
      </c>
      <c r="D30" s="1018" t="s">
        <v>1627</v>
      </c>
      <c r="E30" s="953">
        <v>46095</v>
      </c>
      <c r="F30" s="953">
        <v>46095</v>
      </c>
      <c r="G30" s="954" t="s">
        <v>301</v>
      </c>
      <c r="H30" s="491"/>
      <c r="I30" s="1255"/>
      <c r="J30" s="1261"/>
      <c r="K30" s="491"/>
      <c r="L30" s="1255"/>
      <c r="M30" s="1261"/>
      <c r="N30" s="491"/>
      <c r="O30" s="1255"/>
      <c r="P30" s="1261"/>
      <c r="Q30" s="539">
        <v>42</v>
      </c>
      <c r="R30" s="1255">
        <v>190</v>
      </c>
      <c r="S30" s="1261">
        <f t="shared" si="0"/>
        <v>7980</v>
      </c>
      <c r="T30" s="539">
        <v>42</v>
      </c>
      <c r="U30" s="1255">
        <v>190</v>
      </c>
      <c r="V30" s="1261">
        <f t="shared" si="1"/>
        <v>7980</v>
      </c>
      <c r="W30" s="539">
        <v>42</v>
      </c>
      <c r="X30" s="1255">
        <v>190</v>
      </c>
      <c r="Y30" s="1261">
        <f t="shared" si="2"/>
        <v>7980</v>
      </c>
      <c r="Z30" s="539"/>
      <c r="AA30" s="1261">
        <v>6</v>
      </c>
      <c r="AB30" s="1261">
        <f t="shared" si="3"/>
        <v>0</v>
      </c>
      <c r="AC30" s="554">
        <f t="shared" si="8"/>
        <v>126</v>
      </c>
      <c r="AD30" s="540">
        <f t="shared" si="4"/>
        <v>23940</v>
      </c>
      <c r="AE30" s="1226"/>
    </row>
    <row r="31" spans="1:55" s="312" customFormat="1" ht="46.5" customHeight="1" x14ac:dyDescent="0.3">
      <c r="A31" s="226">
        <v>25</v>
      </c>
      <c r="B31" s="1236" t="s">
        <v>1816</v>
      </c>
      <c r="C31" s="261" t="s">
        <v>102</v>
      </c>
      <c r="D31" s="267" t="s">
        <v>1817</v>
      </c>
      <c r="E31" s="552" t="s">
        <v>1150</v>
      </c>
      <c r="F31" s="552" t="s">
        <v>1150</v>
      </c>
      <c r="G31" s="553" t="s">
        <v>1818</v>
      </c>
      <c r="H31" s="491"/>
      <c r="I31" s="1255"/>
      <c r="J31" s="1261"/>
      <c r="K31" s="491"/>
      <c r="L31" s="1255"/>
      <c r="M31" s="1261"/>
      <c r="N31" s="491"/>
      <c r="O31" s="1255"/>
      <c r="P31" s="1261"/>
      <c r="Q31" s="539">
        <v>54</v>
      </c>
      <c r="R31" s="1255">
        <v>190</v>
      </c>
      <c r="S31" s="1261">
        <f t="shared" si="0"/>
        <v>10260</v>
      </c>
      <c r="T31" s="539">
        <v>54</v>
      </c>
      <c r="U31" s="1255">
        <v>190</v>
      </c>
      <c r="V31" s="1261">
        <f t="shared" si="1"/>
        <v>10260</v>
      </c>
      <c r="W31" s="539">
        <v>54</v>
      </c>
      <c r="X31" s="1255">
        <v>190</v>
      </c>
      <c r="Y31" s="1261">
        <f t="shared" si="2"/>
        <v>10260</v>
      </c>
      <c r="Z31" s="539">
        <v>162</v>
      </c>
      <c r="AA31" s="1261">
        <v>190</v>
      </c>
      <c r="AB31" s="1261">
        <f t="shared" si="3"/>
        <v>30780</v>
      </c>
      <c r="AC31" s="554">
        <f t="shared" si="8"/>
        <v>324</v>
      </c>
      <c r="AD31" s="540">
        <f t="shared" si="4"/>
        <v>61560</v>
      </c>
      <c r="AE31" s="532"/>
      <c r="AF31" s="315"/>
      <c r="AG31" s="315"/>
      <c r="AH31" s="315"/>
      <c r="AI31" s="315"/>
      <c r="AJ31" s="315"/>
      <c r="AK31" s="315"/>
      <c r="AL31" s="315"/>
      <c r="AM31" s="315"/>
      <c r="AN31" s="315"/>
      <c r="AO31" s="315"/>
      <c r="AP31" s="315"/>
      <c r="AQ31" s="315"/>
      <c r="AR31" s="315"/>
      <c r="AS31" s="315"/>
      <c r="AT31" s="315"/>
      <c r="AU31" s="315"/>
      <c r="AV31" s="315"/>
      <c r="AW31" s="315"/>
      <c r="AX31" s="315"/>
      <c r="AY31" s="315"/>
      <c r="AZ31" s="315"/>
      <c r="BA31" s="315"/>
      <c r="BB31" s="315"/>
      <c r="BC31" s="315"/>
    </row>
    <row r="32" spans="1:55" ht="61.5" customHeight="1" x14ac:dyDescent="0.25">
      <c r="A32" s="1273">
        <v>26</v>
      </c>
      <c r="B32" s="1236" t="s">
        <v>1361</v>
      </c>
      <c r="C32" s="261" t="s">
        <v>105</v>
      </c>
      <c r="D32" s="1236" t="s">
        <v>1265</v>
      </c>
      <c r="E32" s="1019" t="s">
        <v>1152</v>
      </c>
      <c r="F32" s="1014" t="s">
        <v>1154</v>
      </c>
      <c r="G32" s="954" t="s">
        <v>1377</v>
      </c>
      <c r="H32" s="580">
        <v>5</v>
      </c>
      <c r="I32" s="1255">
        <v>7300</v>
      </c>
      <c r="J32" s="1261">
        <f>H32*I32</f>
        <v>36500</v>
      </c>
      <c r="K32" s="580">
        <v>5</v>
      </c>
      <c r="L32" s="1255">
        <v>6650</v>
      </c>
      <c r="M32" s="1261">
        <f>K32*L32</f>
        <v>33250</v>
      </c>
      <c r="N32" s="580">
        <v>5</v>
      </c>
      <c r="O32" s="1255">
        <v>6050</v>
      </c>
      <c r="P32" s="1261">
        <f>N32*O32</f>
        <v>30250</v>
      </c>
      <c r="Q32" s="580">
        <v>72</v>
      </c>
      <c r="R32" s="1255">
        <v>190</v>
      </c>
      <c r="S32" s="1261">
        <f t="shared" si="0"/>
        <v>13680</v>
      </c>
      <c r="T32" s="580">
        <v>72</v>
      </c>
      <c r="U32" s="1255">
        <v>190</v>
      </c>
      <c r="V32" s="1261">
        <f t="shared" si="1"/>
        <v>13680</v>
      </c>
      <c r="W32" s="580">
        <v>122</v>
      </c>
      <c r="X32" s="1255">
        <v>190</v>
      </c>
      <c r="Y32" s="1261">
        <f t="shared" si="2"/>
        <v>23180</v>
      </c>
      <c r="Z32" s="580">
        <v>695</v>
      </c>
      <c r="AA32" s="1261">
        <v>6</v>
      </c>
      <c r="AB32" s="1261">
        <f t="shared" si="3"/>
        <v>4170</v>
      </c>
      <c r="AC32" s="554">
        <f t="shared" si="8"/>
        <v>976</v>
      </c>
      <c r="AD32" s="540">
        <f t="shared" si="4"/>
        <v>154710</v>
      </c>
      <c r="AE32" s="1226"/>
    </row>
    <row r="33" spans="1:56" ht="38.25" customHeight="1" x14ac:dyDescent="0.25">
      <c r="A33" s="226">
        <v>27</v>
      </c>
      <c r="B33" s="1236" t="s">
        <v>1950</v>
      </c>
      <c r="C33" s="261"/>
      <c r="D33" s="1236"/>
      <c r="E33" s="1019"/>
      <c r="F33" s="1014"/>
      <c r="G33" s="954"/>
      <c r="H33" s="580"/>
      <c r="I33" s="1255"/>
      <c r="J33" s="1261"/>
      <c r="K33" s="580"/>
      <c r="L33" s="1255"/>
      <c r="M33" s="1261"/>
      <c r="N33" s="580"/>
      <c r="O33" s="1255"/>
      <c r="P33" s="1261"/>
      <c r="Q33" s="580"/>
      <c r="R33" s="1255"/>
      <c r="S33" s="1261"/>
      <c r="T33" s="580"/>
      <c r="U33" s="1255"/>
      <c r="V33" s="1261"/>
      <c r="W33" s="580"/>
      <c r="X33" s="1255"/>
      <c r="Y33" s="1261"/>
      <c r="Z33" s="580">
        <v>30</v>
      </c>
      <c r="AA33" s="1261">
        <v>6</v>
      </c>
      <c r="AB33" s="1261">
        <f t="shared" si="3"/>
        <v>180</v>
      </c>
      <c r="AC33" s="554"/>
      <c r="AD33" s="540">
        <f>AB33</f>
        <v>180</v>
      </c>
      <c r="AE33" s="1226"/>
    </row>
    <row r="34" spans="1:56" s="790" customFormat="1" ht="48.75" customHeight="1" x14ac:dyDescent="0.25">
      <c r="A34" s="1273">
        <v>28</v>
      </c>
      <c r="B34" s="261" t="s">
        <v>2537</v>
      </c>
      <c r="C34" s="261" t="s">
        <v>102</v>
      </c>
      <c r="D34" s="261" t="s">
        <v>1256</v>
      </c>
      <c r="E34" s="953" t="s">
        <v>2538</v>
      </c>
      <c r="F34" s="953" t="s">
        <v>2539</v>
      </c>
      <c r="G34" s="954" t="s">
        <v>1252</v>
      </c>
      <c r="H34" s="407"/>
      <c r="I34" s="1255"/>
      <c r="J34" s="1261"/>
      <c r="K34" s="407"/>
      <c r="L34" s="1255"/>
      <c r="M34" s="1261"/>
      <c r="N34" s="407"/>
      <c r="O34" s="1255"/>
      <c r="P34" s="1261"/>
      <c r="Q34" s="407">
        <v>24</v>
      </c>
      <c r="R34" s="1255">
        <v>190</v>
      </c>
      <c r="S34" s="1261">
        <f t="shared" ref="S34:S51" si="9">Q34*R34</f>
        <v>4560</v>
      </c>
      <c r="T34" s="407">
        <v>24</v>
      </c>
      <c r="U34" s="1255">
        <v>190</v>
      </c>
      <c r="V34" s="1261">
        <f t="shared" ref="V34:V51" si="10">T34*U34</f>
        <v>4560</v>
      </c>
      <c r="W34" s="407">
        <v>24</v>
      </c>
      <c r="X34" s="1255">
        <v>190</v>
      </c>
      <c r="Y34" s="1261">
        <f t="shared" ref="Y34:Y51" si="11">W34*X34</f>
        <v>4560</v>
      </c>
      <c r="Z34" s="579">
        <v>72</v>
      </c>
      <c r="AA34" s="1261">
        <v>6</v>
      </c>
      <c r="AB34" s="1261">
        <f t="shared" si="3"/>
        <v>432</v>
      </c>
      <c r="AC34" s="554">
        <f>Q34+T34+W34+Z34</f>
        <v>144</v>
      </c>
      <c r="AD34" s="540">
        <f>S34+V34+Y34+AB34</f>
        <v>14112</v>
      </c>
      <c r="AE34" s="1020"/>
      <c r="AI34" s="1021"/>
      <c r="AJ34" s="934"/>
      <c r="AK34" s="934"/>
      <c r="AL34" s="934"/>
      <c r="AM34" s="934"/>
      <c r="AN34" s="934"/>
      <c r="AO34" s="934"/>
      <c r="AP34" s="934"/>
      <c r="AQ34" s="934"/>
      <c r="AR34" s="934"/>
      <c r="AS34" s="934"/>
      <c r="AT34" s="934"/>
      <c r="AU34" s="934"/>
      <c r="AV34" s="934"/>
      <c r="AW34" s="934"/>
      <c r="AX34" s="934"/>
      <c r="AY34" s="934"/>
      <c r="AZ34" s="934"/>
      <c r="BA34" s="934"/>
      <c r="BB34" s="934"/>
      <c r="BC34" s="934"/>
      <c r="BD34" s="1031"/>
    </row>
    <row r="35" spans="1:56" ht="57" customHeight="1" x14ac:dyDescent="0.25">
      <c r="A35" s="226">
        <v>29</v>
      </c>
      <c r="B35" s="261" t="s">
        <v>1973</v>
      </c>
      <c r="C35" s="569" t="s">
        <v>102</v>
      </c>
      <c r="D35" s="261" t="s">
        <v>1972</v>
      </c>
      <c r="E35" s="953" t="s">
        <v>1151</v>
      </c>
      <c r="F35" s="953" t="s">
        <v>1151</v>
      </c>
      <c r="G35" s="954" t="s">
        <v>301</v>
      </c>
      <c r="H35" s="262">
        <v>4</v>
      </c>
      <c r="I35" s="1255">
        <v>3400</v>
      </c>
      <c r="J35" s="1261">
        <f t="shared" ref="J35:J46" si="12">H35*I35</f>
        <v>13600</v>
      </c>
      <c r="K35" s="262">
        <v>4</v>
      </c>
      <c r="L35" s="1255">
        <v>3000</v>
      </c>
      <c r="M35" s="1261">
        <f t="shared" ref="M35:M46" si="13">K35*L35</f>
        <v>12000</v>
      </c>
      <c r="N35" s="262">
        <v>4</v>
      </c>
      <c r="O35" s="1255">
        <v>2900</v>
      </c>
      <c r="P35" s="1261">
        <f t="shared" ref="P35:P46" si="14">N35*O35</f>
        <v>11600</v>
      </c>
      <c r="Q35" s="263">
        <v>8</v>
      </c>
      <c r="R35" s="1255">
        <v>190</v>
      </c>
      <c r="S35" s="1261">
        <f t="shared" si="9"/>
        <v>1520</v>
      </c>
      <c r="T35" s="263">
        <v>8</v>
      </c>
      <c r="U35" s="1255">
        <v>190</v>
      </c>
      <c r="V35" s="1261">
        <f t="shared" si="10"/>
        <v>1520</v>
      </c>
      <c r="W35" s="263">
        <v>8</v>
      </c>
      <c r="X35" s="1255">
        <v>190</v>
      </c>
      <c r="Y35" s="1261">
        <f t="shared" si="11"/>
        <v>1520</v>
      </c>
      <c r="Z35" s="263">
        <v>40</v>
      </c>
      <c r="AA35" s="1255">
        <v>6</v>
      </c>
      <c r="AB35" s="1261">
        <f t="shared" si="3"/>
        <v>240</v>
      </c>
      <c r="AC35" s="683">
        <f t="shared" ref="AC35:AC51" si="15">H35+K35+N35+Q35+T35+W35+Z35</f>
        <v>76</v>
      </c>
      <c r="AD35" s="636">
        <f t="shared" ref="AD35:AD51" si="16">J35+M35+P35+S35+V35+Y35+AB35</f>
        <v>42000</v>
      </c>
      <c r="AE35" s="1229"/>
    </row>
    <row r="36" spans="1:56" ht="52.5" customHeight="1" x14ac:dyDescent="0.25">
      <c r="A36" s="1273">
        <v>30</v>
      </c>
      <c r="B36" s="261" t="s">
        <v>1974</v>
      </c>
      <c r="C36" s="569" t="s">
        <v>102</v>
      </c>
      <c r="D36" s="261" t="s">
        <v>1972</v>
      </c>
      <c r="E36" s="953" t="s">
        <v>1151</v>
      </c>
      <c r="F36" s="953" t="s">
        <v>1730</v>
      </c>
      <c r="G36" s="954" t="s">
        <v>301</v>
      </c>
      <c r="H36" s="262">
        <v>3</v>
      </c>
      <c r="I36" s="1255">
        <v>3400</v>
      </c>
      <c r="J36" s="1261">
        <f t="shared" si="12"/>
        <v>10200</v>
      </c>
      <c r="K36" s="262">
        <v>3</v>
      </c>
      <c r="L36" s="1255">
        <v>3000</v>
      </c>
      <c r="M36" s="1261">
        <f t="shared" si="13"/>
        <v>9000</v>
      </c>
      <c r="N36" s="262">
        <v>3</v>
      </c>
      <c r="O36" s="1255">
        <v>2900</v>
      </c>
      <c r="P36" s="1261">
        <f t="shared" si="14"/>
        <v>8700</v>
      </c>
      <c r="Q36" s="263">
        <v>6</v>
      </c>
      <c r="R36" s="1255">
        <v>190</v>
      </c>
      <c r="S36" s="1261">
        <f t="shared" si="9"/>
        <v>1140</v>
      </c>
      <c r="T36" s="263">
        <v>6</v>
      </c>
      <c r="U36" s="1255">
        <v>190</v>
      </c>
      <c r="V36" s="1261">
        <f t="shared" si="10"/>
        <v>1140</v>
      </c>
      <c r="W36" s="263">
        <v>6</v>
      </c>
      <c r="X36" s="1255">
        <v>190</v>
      </c>
      <c r="Y36" s="1261">
        <f t="shared" si="11"/>
        <v>1140</v>
      </c>
      <c r="Z36" s="263">
        <v>30</v>
      </c>
      <c r="AA36" s="1255">
        <v>6</v>
      </c>
      <c r="AB36" s="1261">
        <f t="shared" si="3"/>
        <v>180</v>
      </c>
      <c r="AC36" s="683">
        <f t="shared" si="15"/>
        <v>57</v>
      </c>
      <c r="AD36" s="636">
        <f t="shared" si="16"/>
        <v>31500</v>
      </c>
      <c r="AE36" s="1229"/>
    </row>
    <row r="37" spans="1:56" ht="56.25" customHeight="1" x14ac:dyDescent="0.25">
      <c r="A37" s="226">
        <v>31</v>
      </c>
      <c r="B37" s="261" t="s">
        <v>1975</v>
      </c>
      <c r="C37" s="569" t="s">
        <v>102</v>
      </c>
      <c r="D37" s="261" t="s">
        <v>1977</v>
      </c>
      <c r="E37" s="953" t="s">
        <v>1149</v>
      </c>
      <c r="F37" s="953" t="s">
        <v>1149</v>
      </c>
      <c r="G37" s="954" t="s">
        <v>301</v>
      </c>
      <c r="H37" s="262">
        <v>3</v>
      </c>
      <c r="I37" s="1255">
        <v>3400</v>
      </c>
      <c r="J37" s="1261">
        <f t="shared" si="12"/>
        <v>10200</v>
      </c>
      <c r="K37" s="262">
        <v>3</v>
      </c>
      <c r="L37" s="1255">
        <v>3000</v>
      </c>
      <c r="M37" s="1261">
        <f t="shared" si="13"/>
        <v>9000</v>
      </c>
      <c r="N37" s="262">
        <v>3</v>
      </c>
      <c r="O37" s="1255">
        <v>2900</v>
      </c>
      <c r="P37" s="1261">
        <f t="shared" si="14"/>
        <v>8700</v>
      </c>
      <c r="Q37" s="263">
        <v>6</v>
      </c>
      <c r="R37" s="1255">
        <v>190</v>
      </c>
      <c r="S37" s="1261">
        <f t="shared" si="9"/>
        <v>1140</v>
      </c>
      <c r="T37" s="263">
        <v>6</v>
      </c>
      <c r="U37" s="1255">
        <v>190</v>
      </c>
      <c r="V37" s="1261">
        <f t="shared" si="10"/>
        <v>1140</v>
      </c>
      <c r="W37" s="263">
        <v>6</v>
      </c>
      <c r="X37" s="1255">
        <v>190</v>
      </c>
      <c r="Y37" s="1261">
        <f t="shared" si="11"/>
        <v>1140</v>
      </c>
      <c r="Z37" s="263">
        <v>30</v>
      </c>
      <c r="AA37" s="1255">
        <v>6</v>
      </c>
      <c r="AB37" s="1261">
        <f t="shared" si="3"/>
        <v>180</v>
      </c>
      <c r="AC37" s="683">
        <f t="shared" si="15"/>
        <v>57</v>
      </c>
      <c r="AD37" s="636">
        <f t="shared" si="16"/>
        <v>31500</v>
      </c>
      <c r="AE37" s="1229"/>
    </row>
    <row r="38" spans="1:56" ht="56.25" customHeight="1" x14ac:dyDescent="0.25">
      <c r="A38" s="1273">
        <v>32</v>
      </c>
      <c r="B38" s="261" t="s">
        <v>1980</v>
      </c>
      <c r="C38" s="569" t="s">
        <v>102</v>
      </c>
      <c r="D38" s="261" t="s">
        <v>1976</v>
      </c>
      <c r="E38" s="953" t="s">
        <v>1149</v>
      </c>
      <c r="F38" s="953" t="s">
        <v>1149</v>
      </c>
      <c r="G38" s="954" t="s">
        <v>301</v>
      </c>
      <c r="H38" s="262">
        <v>3</v>
      </c>
      <c r="I38" s="1255">
        <v>3400</v>
      </c>
      <c r="J38" s="1261">
        <f t="shared" si="12"/>
        <v>10200</v>
      </c>
      <c r="K38" s="262">
        <v>3</v>
      </c>
      <c r="L38" s="1255">
        <v>3000</v>
      </c>
      <c r="M38" s="1261">
        <f t="shared" si="13"/>
        <v>9000</v>
      </c>
      <c r="N38" s="262">
        <v>3</v>
      </c>
      <c r="O38" s="1255">
        <v>2900</v>
      </c>
      <c r="P38" s="1261">
        <f t="shared" si="14"/>
        <v>8700</v>
      </c>
      <c r="Q38" s="263">
        <v>6</v>
      </c>
      <c r="R38" s="1255">
        <v>190</v>
      </c>
      <c r="S38" s="1261">
        <f t="shared" si="9"/>
        <v>1140</v>
      </c>
      <c r="T38" s="263">
        <v>6</v>
      </c>
      <c r="U38" s="1255">
        <v>190</v>
      </c>
      <c r="V38" s="1261">
        <f t="shared" si="10"/>
        <v>1140</v>
      </c>
      <c r="W38" s="263">
        <v>6</v>
      </c>
      <c r="X38" s="1255">
        <v>190</v>
      </c>
      <c r="Y38" s="1261">
        <f t="shared" si="11"/>
        <v>1140</v>
      </c>
      <c r="Z38" s="263">
        <v>30</v>
      </c>
      <c r="AA38" s="1255">
        <v>6</v>
      </c>
      <c r="AB38" s="1261">
        <f t="shared" si="3"/>
        <v>180</v>
      </c>
      <c r="AC38" s="683">
        <f t="shared" si="15"/>
        <v>57</v>
      </c>
      <c r="AD38" s="636">
        <f t="shared" si="16"/>
        <v>31500</v>
      </c>
      <c r="AE38" s="1229"/>
    </row>
    <row r="39" spans="1:56" ht="56.25" customHeight="1" x14ac:dyDescent="0.25">
      <c r="A39" s="226">
        <v>33</v>
      </c>
      <c r="B39" s="261" t="s">
        <v>1981</v>
      </c>
      <c r="C39" s="569" t="s">
        <v>102</v>
      </c>
      <c r="D39" s="261" t="s">
        <v>1979</v>
      </c>
      <c r="E39" s="953" t="s">
        <v>1400</v>
      </c>
      <c r="F39" s="953" t="s">
        <v>1400</v>
      </c>
      <c r="G39" s="954" t="s">
        <v>301</v>
      </c>
      <c r="H39" s="262">
        <v>3</v>
      </c>
      <c r="I39" s="1255">
        <v>3400</v>
      </c>
      <c r="J39" s="1261">
        <f t="shared" si="12"/>
        <v>10200</v>
      </c>
      <c r="K39" s="262">
        <v>3</v>
      </c>
      <c r="L39" s="1255">
        <v>3000</v>
      </c>
      <c r="M39" s="1261">
        <f t="shared" si="13"/>
        <v>9000</v>
      </c>
      <c r="N39" s="262">
        <v>3</v>
      </c>
      <c r="O39" s="1255">
        <v>2900</v>
      </c>
      <c r="P39" s="1261">
        <f t="shared" si="14"/>
        <v>8700</v>
      </c>
      <c r="Q39" s="263">
        <v>6</v>
      </c>
      <c r="R39" s="1255">
        <v>190</v>
      </c>
      <c r="S39" s="1261">
        <f t="shared" si="9"/>
        <v>1140</v>
      </c>
      <c r="T39" s="263">
        <v>6</v>
      </c>
      <c r="U39" s="1255">
        <v>190</v>
      </c>
      <c r="V39" s="1261">
        <f t="shared" si="10"/>
        <v>1140</v>
      </c>
      <c r="W39" s="263">
        <v>6</v>
      </c>
      <c r="X39" s="1255">
        <v>190</v>
      </c>
      <c r="Y39" s="1261">
        <f t="shared" si="11"/>
        <v>1140</v>
      </c>
      <c r="Z39" s="263">
        <v>30</v>
      </c>
      <c r="AA39" s="1255">
        <v>6</v>
      </c>
      <c r="AB39" s="1261">
        <f t="shared" si="3"/>
        <v>180</v>
      </c>
      <c r="AC39" s="683">
        <f t="shared" si="15"/>
        <v>57</v>
      </c>
      <c r="AD39" s="636">
        <f t="shared" si="16"/>
        <v>31500</v>
      </c>
      <c r="AE39" s="1229"/>
    </row>
    <row r="40" spans="1:56" ht="65.25" customHeight="1" x14ac:dyDescent="0.25">
      <c r="A40" s="1273">
        <v>34</v>
      </c>
      <c r="B40" s="261" t="s">
        <v>1982</v>
      </c>
      <c r="C40" s="569" t="s">
        <v>102</v>
      </c>
      <c r="D40" s="261" t="s">
        <v>1978</v>
      </c>
      <c r="E40" s="953" t="s">
        <v>1400</v>
      </c>
      <c r="F40" s="953" t="s">
        <v>1400</v>
      </c>
      <c r="G40" s="954" t="s">
        <v>301</v>
      </c>
      <c r="H40" s="262">
        <v>3</v>
      </c>
      <c r="I40" s="1255">
        <v>3400</v>
      </c>
      <c r="J40" s="1261">
        <f t="shared" si="12"/>
        <v>10200</v>
      </c>
      <c r="K40" s="262">
        <v>3</v>
      </c>
      <c r="L40" s="1255">
        <v>3000</v>
      </c>
      <c r="M40" s="1261">
        <f t="shared" si="13"/>
        <v>9000</v>
      </c>
      <c r="N40" s="262">
        <v>3</v>
      </c>
      <c r="O40" s="1255">
        <v>2900</v>
      </c>
      <c r="P40" s="1261">
        <f t="shared" si="14"/>
        <v>8700</v>
      </c>
      <c r="Q40" s="263">
        <v>6</v>
      </c>
      <c r="R40" s="1255">
        <v>190</v>
      </c>
      <c r="S40" s="1261">
        <f t="shared" si="9"/>
        <v>1140</v>
      </c>
      <c r="T40" s="263">
        <v>6</v>
      </c>
      <c r="U40" s="1255">
        <v>190</v>
      </c>
      <c r="V40" s="1261">
        <f t="shared" si="10"/>
        <v>1140</v>
      </c>
      <c r="W40" s="263">
        <v>6</v>
      </c>
      <c r="X40" s="1255">
        <v>190</v>
      </c>
      <c r="Y40" s="1261">
        <f t="shared" si="11"/>
        <v>1140</v>
      </c>
      <c r="Z40" s="263">
        <v>30</v>
      </c>
      <c r="AA40" s="1255">
        <v>6</v>
      </c>
      <c r="AB40" s="1261">
        <f t="shared" si="3"/>
        <v>180</v>
      </c>
      <c r="AC40" s="683">
        <f t="shared" si="15"/>
        <v>57</v>
      </c>
      <c r="AD40" s="636">
        <f t="shared" si="16"/>
        <v>31500</v>
      </c>
      <c r="AE40" s="1229"/>
    </row>
    <row r="41" spans="1:56" ht="68.25" customHeight="1" x14ac:dyDescent="0.25">
      <c r="A41" s="226">
        <v>35</v>
      </c>
      <c r="B41" s="261" t="s">
        <v>1983</v>
      </c>
      <c r="C41" s="569" t="s">
        <v>102</v>
      </c>
      <c r="D41" s="261" t="s">
        <v>330</v>
      </c>
      <c r="E41" s="953" t="s">
        <v>1400</v>
      </c>
      <c r="F41" s="953" t="s">
        <v>1400</v>
      </c>
      <c r="G41" s="954" t="s">
        <v>301</v>
      </c>
      <c r="H41" s="262">
        <v>3</v>
      </c>
      <c r="I41" s="1255">
        <v>3400</v>
      </c>
      <c r="J41" s="1261">
        <f t="shared" si="12"/>
        <v>10200</v>
      </c>
      <c r="K41" s="262">
        <v>3</v>
      </c>
      <c r="L41" s="1255">
        <v>3000</v>
      </c>
      <c r="M41" s="1261">
        <f t="shared" si="13"/>
        <v>9000</v>
      </c>
      <c r="N41" s="262">
        <v>3</v>
      </c>
      <c r="O41" s="1255">
        <v>2900</v>
      </c>
      <c r="P41" s="1261">
        <f t="shared" si="14"/>
        <v>8700</v>
      </c>
      <c r="Q41" s="263">
        <v>6</v>
      </c>
      <c r="R41" s="1255">
        <v>190</v>
      </c>
      <c r="S41" s="1261">
        <f t="shared" si="9"/>
        <v>1140</v>
      </c>
      <c r="T41" s="263">
        <v>6</v>
      </c>
      <c r="U41" s="1255">
        <v>190</v>
      </c>
      <c r="V41" s="1261">
        <f t="shared" si="10"/>
        <v>1140</v>
      </c>
      <c r="W41" s="263">
        <v>6</v>
      </c>
      <c r="X41" s="1255">
        <v>190</v>
      </c>
      <c r="Y41" s="1261">
        <f t="shared" si="11"/>
        <v>1140</v>
      </c>
      <c r="Z41" s="263">
        <v>30</v>
      </c>
      <c r="AA41" s="1255">
        <v>6</v>
      </c>
      <c r="AB41" s="1261">
        <f t="shared" si="3"/>
        <v>180</v>
      </c>
      <c r="AC41" s="683">
        <f t="shared" si="15"/>
        <v>57</v>
      </c>
      <c r="AD41" s="636">
        <f t="shared" si="16"/>
        <v>31500</v>
      </c>
      <c r="AE41" s="1229"/>
    </row>
    <row r="42" spans="1:56" ht="69" customHeight="1" x14ac:dyDescent="0.25">
      <c r="A42" s="1273">
        <v>36</v>
      </c>
      <c r="B42" s="261" t="s">
        <v>1984</v>
      </c>
      <c r="C42" s="569" t="s">
        <v>102</v>
      </c>
      <c r="D42" s="261" t="s">
        <v>330</v>
      </c>
      <c r="E42" s="953" t="s">
        <v>1400</v>
      </c>
      <c r="F42" s="953" t="s">
        <v>1400</v>
      </c>
      <c r="G42" s="954" t="s">
        <v>301</v>
      </c>
      <c r="H42" s="262">
        <v>3</v>
      </c>
      <c r="I42" s="1255">
        <v>3400</v>
      </c>
      <c r="J42" s="1261">
        <f t="shared" si="12"/>
        <v>10200</v>
      </c>
      <c r="K42" s="262">
        <v>3</v>
      </c>
      <c r="L42" s="1255">
        <v>3000</v>
      </c>
      <c r="M42" s="1261">
        <f t="shared" si="13"/>
        <v>9000</v>
      </c>
      <c r="N42" s="262">
        <v>3</v>
      </c>
      <c r="O42" s="1255">
        <v>2900</v>
      </c>
      <c r="P42" s="1261">
        <f t="shared" si="14"/>
        <v>8700</v>
      </c>
      <c r="Q42" s="263">
        <v>6</v>
      </c>
      <c r="R42" s="1255">
        <v>190</v>
      </c>
      <c r="S42" s="1261">
        <f t="shared" si="9"/>
        <v>1140</v>
      </c>
      <c r="T42" s="263">
        <v>6</v>
      </c>
      <c r="U42" s="1255">
        <v>190</v>
      </c>
      <c r="V42" s="1261">
        <f t="shared" si="10"/>
        <v>1140</v>
      </c>
      <c r="W42" s="263">
        <v>6</v>
      </c>
      <c r="X42" s="1255">
        <v>190</v>
      </c>
      <c r="Y42" s="1261">
        <f t="shared" si="11"/>
        <v>1140</v>
      </c>
      <c r="Z42" s="263">
        <v>30</v>
      </c>
      <c r="AA42" s="1255">
        <v>6</v>
      </c>
      <c r="AB42" s="1261">
        <f t="shared" si="3"/>
        <v>180</v>
      </c>
      <c r="AC42" s="683">
        <f t="shared" si="15"/>
        <v>57</v>
      </c>
      <c r="AD42" s="636">
        <f t="shared" si="16"/>
        <v>31500</v>
      </c>
      <c r="AE42" s="1229"/>
    </row>
    <row r="43" spans="1:56" ht="69" customHeight="1" x14ac:dyDescent="0.25">
      <c r="A43" s="226">
        <v>37</v>
      </c>
      <c r="B43" s="261" t="s">
        <v>1985</v>
      </c>
      <c r="C43" s="569" t="s">
        <v>102</v>
      </c>
      <c r="D43" s="261" t="s">
        <v>330</v>
      </c>
      <c r="E43" s="953" t="s">
        <v>1400</v>
      </c>
      <c r="F43" s="953" t="s">
        <v>1400</v>
      </c>
      <c r="G43" s="954" t="s">
        <v>301</v>
      </c>
      <c r="H43" s="262">
        <v>3</v>
      </c>
      <c r="I43" s="1255">
        <v>3400</v>
      </c>
      <c r="J43" s="1261">
        <f t="shared" si="12"/>
        <v>10200</v>
      </c>
      <c r="K43" s="262">
        <v>3</v>
      </c>
      <c r="L43" s="1255">
        <v>3000</v>
      </c>
      <c r="M43" s="1261">
        <f t="shared" si="13"/>
        <v>9000</v>
      </c>
      <c r="N43" s="262">
        <v>3</v>
      </c>
      <c r="O43" s="1255">
        <v>2900</v>
      </c>
      <c r="P43" s="1261">
        <f t="shared" si="14"/>
        <v>8700</v>
      </c>
      <c r="Q43" s="263">
        <v>6</v>
      </c>
      <c r="R43" s="1255">
        <v>190</v>
      </c>
      <c r="S43" s="1261">
        <f t="shared" si="9"/>
        <v>1140</v>
      </c>
      <c r="T43" s="263">
        <v>6</v>
      </c>
      <c r="U43" s="1255">
        <v>190</v>
      </c>
      <c r="V43" s="1261">
        <f t="shared" si="10"/>
        <v>1140</v>
      </c>
      <c r="W43" s="263">
        <v>6</v>
      </c>
      <c r="X43" s="1255">
        <v>190</v>
      </c>
      <c r="Y43" s="1261">
        <f t="shared" si="11"/>
        <v>1140</v>
      </c>
      <c r="Z43" s="263">
        <v>30</v>
      </c>
      <c r="AA43" s="1255">
        <v>6</v>
      </c>
      <c r="AB43" s="1261">
        <f t="shared" si="3"/>
        <v>180</v>
      </c>
      <c r="AC43" s="683">
        <f t="shared" si="15"/>
        <v>57</v>
      </c>
      <c r="AD43" s="636">
        <f t="shared" si="16"/>
        <v>31500</v>
      </c>
      <c r="AE43" s="1229"/>
    </row>
    <row r="44" spans="1:56" ht="65.25" customHeight="1" x14ac:dyDescent="0.25">
      <c r="A44" s="1273">
        <v>38</v>
      </c>
      <c r="B44" s="1239" t="s">
        <v>1609</v>
      </c>
      <c r="C44" s="598" t="s">
        <v>102</v>
      </c>
      <c r="D44" s="1239" t="s">
        <v>1197</v>
      </c>
      <c r="E44" s="1022" t="s">
        <v>1163</v>
      </c>
      <c r="F44" s="1022" t="s">
        <v>1149</v>
      </c>
      <c r="G44" s="941" t="s">
        <v>1252</v>
      </c>
      <c r="H44" s="599">
        <v>44</v>
      </c>
      <c r="I44" s="560">
        <v>3400</v>
      </c>
      <c r="J44" s="289">
        <f t="shared" si="12"/>
        <v>149600</v>
      </c>
      <c r="K44" s="599">
        <v>44</v>
      </c>
      <c r="L44" s="560">
        <v>3000</v>
      </c>
      <c r="M44" s="289">
        <f t="shared" si="13"/>
        <v>132000</v>
      </c>
      <c r="N44" s="599">
        <v>44</v>
      </c>
      <c r="O44" s="560">
        <v>2900</v>
      </c>
      <c r="P44" s="289">
        <f t="shared" si="14"/>
        <v>127600</v>
      </c>
      <c r="Q44" s="599">
        <v>280</v>
      </c>
      <c r="R44" s="560">
        <v>190</v>
      </c>
      <c r="S44" s="289">
        <f t="shared" si="9"/>
        <v>53200</v>
      </c>
      <c r="T44" s="599">
        <v>280</v>
      </c>
      <c r="U44" s="560">
        <v>190</v>
      </c>
      <c r="V44" s="289">
        <f t="shared" si="10"/>
        <v>53200</v>
      </c>
      <c r="W44" s="599">
        <v>280</v>
      </c>
      <c r="X44" s="560">
        <v>190</v>
      </c>
      <c r="Y44" s="289">
        <f t="shared" si="11"/>
        <v>53200</v>
      </c>
      <c r="Z44" s="599">
        <v>972</v>
      </c>
      <c r="AA44" s="560">
        <v>6</v>
      </c>
      <c r="AB44" s="289">
        <f t="shared" si="3"/>
        <v>5832</v>
      </c>
      <c r="AC44" s="684">
        <f t="shared" si="15"/>
        <v>1944</v>
      </c>
      <c r="AD44" s="636">
        <f t="shared" si="16"/>
        <v>574632</v>
      </c>
      <c r="AE44" s="1229"/>
    </row>
    <row r="45" spans="1:56" ht="69" customHeight="1" x14ac:dyDescent="0.25">
      <c r="A45" s="226">
        <v>39</v>
      </c>
      <c r="B45" s="261" t="s">
        <v>1986</v>
      </c>
      <c r="C45" s="569" t="s">
        <v>102</v>
      </c>
      <c r="D45" s="261" t="s">
        <v>330</v>
      </c>
      <c r="E45" s="953" t="s">
        <v>1400</v>
      </c>
      <c r="F45" s="953" t="s">
        <v>1400</v>
      </c>
      <c r="G45" s="954" t="s">
        <v>301</v>
      </c>
      <c r="H45" s="262">
        <v>3</v>
      </c>
      <c r="I45" s="1255">
        <v>3400</v>
      </c>
      <c r="J45" s="1261">
        <f t="shared" si="12"/>
        <v>10200</v>
      </c>
      <c r="K45" s="262">
        <v>3</v>
      </c>
      <c r="L45" s="1255">
        <v>3000</v>
      </c>
      <c r="M45" s="1261">
        <f t="shared" si="13"/>
        <v>9000</v>
      </c>
      <c r="N45" s="262">
        <v>3</v>
      </c>
      <c r="O45" s="1255">
        <v>2900</v>
      </c>
      <c r="P45" s="1261">
        <f t="shared" si="14"/>
        <v>8700</v>
      </c>
      <c r="Q45" s="263">
        <v>6</v>
      </c>
      <c r="R45" s="1255">
        <v>190</v>
      </c>
      <c r="S45" s="1261">
        <f t="shared" si="9"/>
        <v>1140</v>
      </c>
      <c r="T45" s="263">
        <v>6</v>
      </c>
      <c r="U45" s="1255">
        <v>190</v>
      </c>
      <c r="V45" s="1261">
        <f t="shared" si="10"/>
        <v>1140</v>
      </c>
      <c r="W45" s="263">
        <v>6</v>
      </c>
      <c r="X45" s="1255">
        <v>190</v>
      </c>
      <c r="Y45" s="1261">
        <f t="shared" si="11"/>
        <v>1140</v>
      </c>
      <c r="Z45" s="263">
        <v>30</v>
      </c>
      <c r="AA45" s="1255">
        <v>6</v>
      </c>
      <c r="AB45" s="1261">
        <f t="shared" si="3"/>
        <v>180</v>
      </c>
      <c r="AC45" s="683">
        <f t="shared" si="15"/>
        <v>57</v>
      </c>
      <c r="AD45" s="636">
        <f t="shared" si="16"/>
        <v>31500</v>
      </c>
      <c r="AE45" s="1229"/>
    </row>
    <row r="46" spans="1:56" s="1023" customFormat="1" ht="99.75" customHeight="1" x14ac:dyDescent="0.25">
      <c r="A46" s="1273">
        <v>40</v>
      </c>
      <c r="B46" s="261" t="s">
        <v>2644</v>
      </c>
      <c r="C46" s="261" t="s">
        <v>105</v>
      </c>
      <c r="D46" s="261" t="s">
        <v>1255</v>
      </c>
      <c r="E46" s="953" t="s">
        <v>2646</v>
      </c>
      <c r="F46" s="953" t="s">
        <v>2647</v>
      </c>
      <c r="G46" s="954" t="s">
        <v>2645</v>
      </c>
      <c r="H46" s="407">
        <v>3</v>
      </c>
      <c r="I46" s="1255">
        <v>7300</v>
      </c>
      <c r="J46" s="1261">
        <f t="shared" si="12"/>
        <v>21900</v>
      </c>
      <c r="K46" s="407">
        <v>3</v>
      </c>
      <c r="L46" s="1255">
        <v>6650</v>
      </c>
      <c r="M46" s="1261">
        <f t="shared" si="13"/>
        <v>19950</v>
      </c>
      <c r="N46" s="407">
        <v>3</v>
      </c>
      <c r="O46" s="1255">
        <v>6050</v>
      </c>
      <c r="P46" s="1261">
        <f t="shared" si="14"/>
        <v>18150</v>
      </c>
      <c r="Q46" s="407">
        <v>11</v>
      </c>
      <c r="R46" s="1255">
        <v>190</v>
      </c>
      <c r="S46" s="1261">
        <f t="shared" si="9"/>
        <v>2090</v>
      </c>
      <c r="T46" s="407">
        <v>11</v>
      </c>
      <c r="U46" s="1255">
        <v>190</v>
      </c>
      <c r="V46" s="1261">
        <f t="shared" si="10"/>
        <v>2090</v>
      </c>
      <c r="W46" s="407">
        <v>11</v>
      </c>
      <c r="X46" s="1255">
        <v>190</v>
      </c>
      <c r="Y46" s="1261">
        <f t="shared" si="11"/>
        <v>2090</v>
      </c>
      <c r="Z46" s="579">
        <v>693</v>
      </c>
      <c r="AA46" s="1261">
        <v>6</v>
      </c>
      <c r="AB46" s="1261">
        <f t="shared" si="3"/>
        <v>4158</v>
      </c>
      <c r="AC46" s="554">
        <f t="shared" si="15"/>
        <v>735</v>
      </c>
      <c r="AD46" s="540">
        <f t="shared" si="16"/>
        <v>70428</v>
      </c>
      <c r="AE46" s="1229"/>
      <c r="AJ46" s="934"/>
      <c r="AK46" s="934"/>
      <c r="AL46" s="934"/>
      <c r="AM46" s="934"/>
      <c r="AN46" s="934"/>
      <c r="AO46" s="934"/>
      <c r="AP46" s="934"/>
      <c r="AQ46" s="934"/>
      <c r="AR46" s="934"/>
      <c r="AS46" s="934"/>
      <c r="AT46" s="934"/>
      <c r="AU46" s="934"/>
      <c r="AV46" s="934"/>
      <c r="AW46" s="934"/>
      <c r="AX46" s="934"/>
      <c r="AY46" s="934"/>
      <c r="AZ46" s="934"/>
      <c r="BA46" s="934"/>
      <c r="BB46" s="934"/>
      <c r="BC46" s="934"/>
    </row>
    <row r="47" spans="1:56" s="790" customFormat="1" ht="87.75" customHeight="1" x14ac:dyDescent="0.25">
      <c r="A47" s="226">
        <v>41</v>
      </c>
      <c r="B47" s="996" t="s">
        <v>1780</v>
      </c>
      <c r="C47" s="261" t="s">
        <v>102</v>
      </c>
      <c r="D47" s="996" t="s">
        <v>1779</v>
      </c>
      <c r="E47" s="1024" t="s">
        <v>2070</v>
      </c>
      <c r="F47" s="1024" t="s">
        <v>2405</v>
      </c>
      <c r="G47" s="921" t="s">
        <v>301</v>
      </c>
      <c r="H47" s="920"/>
      <c r="I47" s="266"/>
      <c r="J47" s="252"/>
      <c r="K47" s="920"/>
      <c r="L47" s="266"/>
      <c r="M47" s="265"/>
      <c r="N47" s="920"/>
      <c r="O47" s="570"/>
      <c r="P47" s="265"/>
      <c r="Q47" s="920">
        <v>8</v>
      </c>
      <c r="R47" s="1255">
        <v>190</v>
      </c>
      <c r="S47" s="1261">
        <f t="shared" si="9"/>
        <v>1520</v>
      </c>
      <c r="T47" s="920">
        <v>8</v>
      </c>
      <c r="U47" s="1255">
        <v>190</v>
      </c>
      <c r="V47" s="1261">
        <f t="shared" si="10"/>
        <v>1520</v>
      </c>
      <c r="W47" s="920">
        <v>8</v>
      </c>
      <c r="X47" s="1255">
        <v>190</v>
      </c>
      <c r="Y47" s="1261">
        <f t="shared" si="11"/>
        <v>1520</v>
      </c>
      <c r="Z47" s="920">
        <v>24</v>
      </c>
      <c r="AA47" s="1261">
        <v>6</v>
      </c>
      <c r="AB47" s="1261">
        <f t="shared" si="3"/>
        <v>144</v>
      </c>
      <c r="AC47" s="554">
        <f t="shared" si="15"/>
        <v>48</v>
      </c>
      <c r="AD47" s="540">
        <f t="shared" si="16"/>
        <v>4704</v>
      </c>
      <c r="AE47" s="1020"/>
      <c r="AF47" s="790">
        <v>54</v>
      </c>
      <c r="AI47" s="1021"/>
      <c r="AJ47" s="934"/>
      <c r="AK47" s="934"/>
      <c r="AL47" s="934"/>
      <c r="AM47" s="934"/>
      <c r="AN47" s="934"/>
      <c r="AO47" s="934"/>
      <c r="AP47" s="934"/>
      <c r="AQ47" s="934"/>
      <c r="AR47" s="934"/>
      <c r="AS47" s="934"/>
      <c r="AT47" s="934"/>
      <c r="AU47" s="934"/>
      <c r="AV47" s="934"/>
      <c r="AW47" s="934"/>
      <c r="AX47" s="934"/>
      <c r="AY47" s="934"/>
      <c r="AZ47" s="934"/>
      <c r="BA47" s="934"/>
      <c r="BB47" s="934"/>
      <c r="BC47" s="934"/>
      <c r="BD47" s="1031"/>
    </row>
    <row r="48" spans="1:56" s="790" customFormat="1" ht="77.25" customHeight="1" x14ac:dyDescent="0.25">
      <c r="A48" s="1273">
        <v>42</v>
      </c>
      <c r="B48" s="996" t="s">
        <v>1781</v>
      </c>
      <c r="C48" s="261" t="s">
        <v>102</v>
      </c>
      <c r="D48" s="996" t="s">
        <v>1779</v>
      </c>
      <c r="E48" s="1024" t="s">
        <v>2071</v>
      </c>
      <c r="F48" s="1024" t="s">
        <v>2072</v>
      </c>
      <c r="G48" s="921" t="s">
        <v>301</v>
      </c>
      <c r="H48" s="920"/>
      <c r="I48" s="266"/>
      <c r="J48" s="252"/>
      <c r="K48" s="920"/>
      <c r="L48" s="266"/>
      <c r="M48" s="265"/>
      <c r="N48" s="920"/>
      <c r="O48" s="570"/>
      <c r="P48" s="265"/>
      <c r="Q48" s="920">
        <v>8</v>
      </c>
      <c r="R48" s="1255">
        <v>190</v>
      </c>
      <c r="S48" s="1261">
        <f t="shared" si="9"/>
        <v>1520</v>
      </c>
      <c r="T48" s="920">
        <v>8</v>
      </c>
      <c r="U48" s="1255">
        <v>190</v>
      </c>
      <c r="V48" s="1261">
        <f t="shared" si="10"/>
        <v>1520</v>
      </c>
      <c r="W48" s="920">
        <v>8</v>
      </c>
      <c r="X48" s="1255">
        <v>190</v>
      </c>
      <c r="Y48" s="1261">
        <f t="shared" si="11"/>
        <v>1520</v>
      </c>
      <c r="Z48" s="920">
        <v>24</v>
      </c>
      <c r="AA48" s="1261">
        <v>6</v>
      </c>
      <c r="AB48" s="1261">
        <f t="shared" si="3"/>
        <v>144</v>
      </c>
      <c r="AC48" s="554">
        <f t="shared" si="15"/>
        <v>48</v>
      </c>
      <c r="AD48" s="540">
        <f t="shared" si="16"/>
        <v>4704</v>
      </c>
      <c r="AE48" s="1020"/>
      <c r="AF48" s="790">
        <v>54</v>
      </c>
      <c r="AI48" s="1021"/>
      <c r="AJ48" s="934"/>
      <c r="AK48" s="934"/>
      <c r="AL48" s="934"/>
      <c r="AM48" s="934"/>
      <c r="AN48" s="934"/>
      <c r="AO48" s="934"/>
      <c r="AP48" s="934"/>
      <c r="AQ48" s="934"/>
      <c r="AR48" s="934"/>
      <c r="AS48" s="934"/>
      <c r="AT48" s="934"/>
      <c r="AU48" s="934"/>
      <c r="AV48" s="934"/>
      <c r="AW48" s="934"/>
      <c r="AX48" s="934"/>
      <c r="AY48" s="934"/>
      <c r="AZ48" s="934"/>
      <c r="BA48" s="934"/>
      <c r="BB48" s="934"/>
      <c r="BC48" s="934"/>
      <c r="BD48" s="1031"/>
    </row>
    <row r="49" spans="1:56" s="790" customFormat="1" ht="94.5" customHeight="1" x14ac:dyDescent="0.25">
      <c r="A49" s="226">
        <v>43</v>
      </c>
      <c r="B49" s="996" t="s">
        <v>1782</v>
      </c>
      <c r="C49" s="261" t="s">
        <v>102</v>
      </c>
      <c r="D49" s="996" t="s">
        <v>1779</v>
      </c>
      <c r="E49" s="1024" t="s">
        <v>2073</v>
      </c>
      <c r="F49" s="1024" t="s">
        <v>2074</v>
      </c>
      <c r="G49" s="921" t="s">
        <v>301</v>
      </c>
      <c r="H49" s="920"/>
      <c r="I49" s="266"/>
      <c r="J49" s="252"/>
      <c r="K49" s="920"/>
      <c r="L49" s="266"/>
      <c r="M49" s="265"/>
      <c r="N49" s="920"/>
      <c r="O49" s="570"/>
      <c r="P49" s="265"/>
      <c r="Q49" s="920">
        <v>8</v>
      </c>
      <c r="R49" s="1255">
        <v>190</v>
      </c>
      <c r="S49" s="1261">
        <f t="shared" si="9"/>
        <v>1520</v>
      </c>
      <c r="T49" s="920">
        <v>8</v>
      </c>
      <c r="U49" s="1255">
        <v>190</v>
      </c>
      <c r="V49" s="1261">
        <f t="shared" si="10"/>
        <v>1520</v>
      </c>
      <c r="W49" s="920">
        <v>8</v>
      </c>
      <c r="X49" s="1255">
        <v>190</v>
      </c>
      <c r="Y49" s="1261">
        <f t="shared" si="11"/>
        <v>1520</v>
      </c>
      <c r="Z49" s="920">
        <v>24</v>
      </c>
      <c r="AA49" s="1261">
        <v>6</v>
      </c>
      <c r="AB49" s="1261">
        <f t="shared" si="3"/>
        <v>144</v>
      </c>
      <c r="AC49" s="554">
        <f t="shared" si="15"/>
        <v>48</v>
      </c>
      <c r="AD49" s="540">
        <f t="shared" si="16"/>
        <v>4704</v>
      </c>
      <c r="AE49" s="1020"/>
      <c r="AF49" s="790">
        <v>54</v>
      </c>
      <c r="AI49" s="1021"/>
      <c r="AJ49" s="934"/>
      <c r="AK49" s="934"/>
      <c r="AL49" s="934"/>
      <c r="AM49" s="934"/>
      <c r="AN49" s="934"/>
      <c r="AO49" s="934"/>
      <c r="AP49" s="934"/>
      <c r="AQ49" s="934"/>
      <c r="AR49" s="934"/>
      <c r="AS49" s="934"/>
      <c r="AT49" s="934"/>
      <c r="AU49" s="934"/>
      <c r="AV49" s="934"/>
      <c r="AW49" s="934"/>
      <c r="AX49" s="934"/>
      <c r="AY49" s="934"/>
      <c r="AZ49" s="934"/>
      <c r="BA49" s="934"/>
      <c r="BB49" s="934"/>
      <c r="BC49" s="934"/>
      <c r="BD49" s="1031"/>
    </row>
    <row r="50" spans="1:56" s="367" customFormat="1" ht="46.5" customHeight="1" x14ac:dyDescent="0.25">
      <c r="A50" s="1273">
        <v>44</v>
      </c>
      <c r="B50" s="230" t="s">
        <v>2650</v>
      </c>
      <c r="C50" s="261" t="s">
        <v>99</v>
      </c>
      <c r="D50" s="230" t="s">
        <v>340</v>
      </c>
      <c r="E50" s="552">
        <v>46101</v>
      </c>
      <c r="F50" s="552">
        <v>46102</v>
      </c>
      <c r="G50" s="553" t="s">
        <v>2512</v>
      </c>
      <c r="H50" s="538"/>
      <c r="I50" s="266"/>
      <c r="J50" s="252"/>
      <c r="K50" s="538"/>
      <c r="L50" s="266"/>
      <c r="M50" s="265"/>
      <c r="N50" s="538"/>
      <c r="O50" s="1255"/>
      <c r="P50" s="265"/>
      <c r="Q50" s="538">
        <v>18</v>
      </c>
      <c r="R50" s="1255">
        <v>190</v>
      </c>
      <c r="S50" s="1261">
        <f t="shared" si="9"/>
        <v>3420</v>
      </c>
      <c r="T50" s="538">
        <v>18</v>
      </c>
      <c r="U50" s="1255">
        <v>190</v>
      </c>
      <c r="V50" s="1261">
        <f t="shared" si="10"/>
        <v>3420</v>
      </c>
      <c r="W50" s="538">
        <v>18</v>
      </c>
      <c r="X50" s="1255">
        <v>190</v>
      </c>
      <c r="Y50" s="1261">
        <f t="shared" si="11"/>
        <v>3420</v>
      </c>
      <c r="Z50" s="563">
        <v>54</v>
      </c>
      <c r="AA50" s="1261">
        <v>6</v>
      </c>
      <c r="AB50" s="1261">
        <f t="shared" si="3"/>
        <v>324</v>
      </c>
      <c r="AC50" s="539">
        <f t="shared" si="15"/>
        <v>108</v>
      </c>
      <c r="AD50" s="540">
        <f t="shared" si="16"/>
        <v>10584</v>
      </c>
      <c r="AE50" s="872"/>
      <c r="AF50" s="367" t="s">
        <v>2513</v>
      </c>
      <c r="AG50" s="873"/>
      <c r="AI50" s="533"/>
      <c r="AJ50" s="315"/>
      <c r="AK50" s="315"/>
      <c r="AL50" s="315"/>
      <c r="AM50" s="315"/>
      <c r="AN50" s="315"/>
      <c r="AO50" s="315"/>
      <c r="AP50" s="315"/>
      <c r="AQ50" s="315"/>
      <c r="AR50" s="315"/>
      <c r="AS50" s="315"/>
      <c r="AT50" s="315"/>
      <c r="AU50" s="315"/>
      <c r="AV50" s="315"/>
      <c r="AW50" s="315"/>
      <c r="AX50" s="315"/>
      <c r="AY50" s="315"/>
      <c r="AZ50" s="315"/>
      <c r="BA50" s="315"/>
      <c r="BB50" s="315"/>
      <c r="BC50" s="315"/>
      <c r="BD50" s="413"/>
    </row>
    <row r="51" spans="1:56" s="67" customFormat="1" ht="126" customHeight="1" x14ac:dyDescent="0.25">
      <c r="A51" s="226">
        <v>45</v>
      </c>
      <c r="B51" s="1214" t="s">
        <v>2648</v>
      </c>
      <c r="C51" s="261" t="s">
        <v>102</v>
      </c>
      <c r="D51" s="1214" t="s">
        <v>2649</v>
      </c>
      <c r="E51" s="1215">
        <v>46375</v>
      </c>
      <c r="F51" s="1215">
        <v>46376</v>
      </c>
      <c r="G51" s="1216" t="s">
        <v>783</v>
      </c>
      <c r="H51" s="1217"/>
      <c r="I51" s="1218"/>
      <c r="J51" s="1217"/>
      <c r="K51" s="1217"/>
      <c r="L51" s="1218"/>
      <c r="M51" s="1219"/>
      <c r="N51" s="1217"/>
      <c r="O51" s="1282"/>
      <c r="P51" s="1220"/>
      <c r="Q51" s="232">
        <v>12</v>
      </c>
      <c r="R51" s="1281">
        <v>190</v>
      </c>
      <c r="S51" s="1269">
        <f t="shared" si="9"/>
        <v>2280</v>
      </c>
      <c r="T51" s="232">
        <v>12</v>
      </c>
      <c r="U51" s="1281">
        <v>190</v>
      </c>
      <c r="V51" s="1269">
        <f t="shared" si="10"/>
        <v>2280</v>
      </c>
      <c r="W51" s="232">
        <v>12</v>
      </c>
      <c r="X51" s="1281">
        <v>190</v>
      </c>
      <c r="Y51" s="1269">
        <f t="shared" si="11"/>
        <v>2280</v>
      </c>
      <c r="Z51" s="233">
        <v>36</v>
      </c>
      <c r="AA51" s="1281">
        <v>6</v>
      </c>
      <c r="AB51" s="1269">
        <f t="shared" si="3"/>
        <v>216</v>
      </c>
      <c r="AC51" s="1269">
        <f t="shared" si="15"/>
        <v>72</v>
      </c>
      <c r="AD51" s="1269">
        <f t="shared" si="16"/>
        <v>7056</v>
      </c>
      <c r="AE51" s="644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</row>
    <row r="52" spans="1:56" s="1788" customFormat="1" ht="17.25" customHeight="1" x14ac:dyDescent="0.25">
      <c r="A52" s="1787" t="s">
        <v>2607</v>
      </c>
    </row>
    <row r="53" spans="1:56" s="1025" customFormat="1" ht="15.75" customHeight="1" x14ac:dyDescent="0.25">
      <c r="A53" s="1274"/>
      <c r="B53" s="1026" t="s">
        <v>1824</v>
      </c>
      <c r="D53" s="1027"/>
      <c r="E53" s="1028"/>
      <c r="F53" s="1028"/>
      <c r="G53" s="1028"/>
      <c r="AD53" s="950"/>
      <c r="AJ53" s="1029"/>
      <c r="AK53" s="1029"/>
      <c r="AL53" s="1029"/>
      <c r="AM53" s="1029"/>
      <c r="AN53" s="1029"/>
      <c r="AO53" s="1029"/>
      <c r="AP53" s="1029"/>
      <c r="AQ53" s="1029"/>
      <c r="AR53" s="1029"/>
      <c r="AS53" s="1029"/>
      <c r="AT53" s="1029"/>
      <c r="AU53" s="1029"/>
      <c r="AV53" s="1029"/>
      <c r="AW53" s="1029"/>
      <c r="AX53" s="1029"/>
      <c r="AY53" s="1029"/>
      <c r="AZ53" s="1029"/>
      <c r="BA53" s="1029"/>
      <c r="BB53" s="1029"/>
      <c r="BC53" s="1029"/>
    </row>
    <row r="54" spans="1:56" s="790" customFormat="1" ht="46.5" customHeight="1" x14ac:dyDescent="0.25">
      <c r="A54" s="226">
        <v>46</v>
      </c>
      <c r="B54" s="261" t="s">
        <v>1819</v>
      </c>
      <c r="C54" s="261" t="s">
        <v>102</v>
      </c>
      <c r="D54" s="261" t="s">
        <v>1820</v>
      </c>
      <c r="E54" s="954" t="s">
        <v>43</v>
      </c>
      <c r="F54" s="954" t="s">
        <v>1197</v>
      </c>
      <c r="G54" s="954" t="s">
        <v>1197</v>
      </c>
      <c r="H54" s="407"/>
      <c r="I54" s="1255"/>
      <c r="J54" s="1261"/>
      <c r="K54" s="407"/>
      <c r="L54" s="1255"/>
      <c r="M54" s="1261"/>
      <c r="N54" s="407"/>
      <c r="O54" s="1255"/>
      <c r="P54" s="1261"/>
      <c r="Q54" s="538">
        <v>2</v>
      </c>
      <c r="R54" s="1255">
        <v>190</v>
      </c>
      <c r="S54" s="1261">
        <f t="shared" ref="S54:S65" si="17">Q54*R54</f>
        <v>380</v>
      </c>
      <c r="T54" s="538">
        <v>2</v>
      </c>
      <c r="U54" s="1255">
        <v>190</v>
      </c>
      <c r="V54" s="1261">
        <f t="shared" ref="V54:V65" si="18">T54*U54</f>
        <v>380</v>
      </c>
      <c r="W54" s="538">
        <v>2</v>
      </c>
      <c r="X54" s="1255">
        <v>190</v>
      </c>
      <c r="Y54" s="1261">
        <f t="shared" ref="Y54:Y65" si="19">W54*X54</f>
        <v>380</v>
      </c>
      <c r="Z54" s="538">
        <v>6</v>
      </c>
      <c r="AA54" s="1261">
        <v>6</v>
      </c>
      <c r="AB54" s="263">
        <f>Z54*AA54</f>
        <v>36</v>
      </c>
      <c r="AC54" s="554">
        <f t="shared" ref="AC54:AC65" si="20">H54+K54+N54+Q54+T54+W54+Z54</f>
        <v>12</v>
      </c>
      <c r="AD54" s="540">
        <f>J54+M54+P54+S54+V54+Y54+AB54</f>
        <v>1176</v>
      </c>
      <c r="AE54" s="1020"/>
      <c r="AI54" s="1021"/>
      <c r="AJ54" s="934"/>
      <c r="AK54" s="934"/>
      <c r="AL54" s="934"/>
      <c r="AM54" s="934"/>
      <c r="AN54" s="934"/>
      <c r="AO54" s="934"/>
      <c r="AP54" s="934"/>
      <c r="AQ54" s="934"/>
      <c r="AR54" s="934"/>
      <c r="AS54" s="934"/>
      <c r="AT54" s="934"/>
      <c r="AU54" s="934"/>
      <c r="AV54" s="934"/>
      <c r="AW54" s="934"/>
      <c r="AX54" s="934"/>
      <c r="AY54" s="934"/>
      <c r="AZ54" s="934"/>
      <c r="BA54" s="934"/>
      <c r="BB54" s="934"/>
      <c r="BC54" s="934"/>
      <c r="BD54" s="1031"/>
    </row>
    <row r="55" spans="1:56" s="790" customFormat="1" ht="46.5" customHeight="1" x14ac:dyDescent="0.25">
      <c r="A55" s="226">
        <v>47</v>
      </c>
      <c r="B55" s="261" t="s">
        <v>1821</v>
      </c>
      <c r="C55" s="261" t="s">
        <v>102</v>
      </c>
      <c r="D55" s="261" t="s">
        <v>1651</v>
      </c>
      <c r="E55" s="953" t="s">
        <v>43</v>
      </c>
      <c r="F55" s="954" t="s">
        <v>1197</v>
      </c>
      <c r="G55" s="954" t="s">
        <v>1197</v>
      </c>
      <c r="H55" s="407"/>
      <c r="I55" s="1255"/>
      <c r="J55" s="1261"/>
      <c r="K55" s="407"/>
      <c r="L55" s="1255"/>
      <c r="M55" s="1261"/>
      <c r="N55" s="407"/>
      <c r="O55" s="1255"/>
      <c r="P55" s="1261"/>
      <c r="Q55" s="538">
        <v>4</v>
      </c>
      <c r="R55" s="1255">
        <v>190</v>
      </c>
      <c r="S55" s="1261">
        <f t="shared" si="17"/>
        <v>760</v>
      </c>
      <c r="T55" s="538">
        <v>4</v>
      </c>
      <c r="U55" s="1255">
        <v>190</v>
      </c>
      <c r="V55" s="1261">
        <f t="shared" si="18"/>
        <v>760</v>
      </c>
      <c r="W55" s="538">
        <v>4</v>
      </c>
      <c r="X55" s="1255">
        <v>190</v>
      </c>
      <c r="Y55" s="1261">
        <f t="shared" si="19"/>
        <v>760</v>
      </c>
      <c r="Z55" s="538">
        <v>12</v>
      </c>
      <c r="AA55" s="1261">
        <v>6</v>
      </c>
      <c r="AB55" s="1261">
        <f>Z55*AA55</f>
        <v>72</v>
      </c>
      <c r="AC55" s="554">
        <f t="shared" si="20"/>
        <v>24</v>
      </c>
      <c r="AD55" s="540">
        <f>J55+M55+P55+S55+V55+Y55+AB55</f>
        <v>2352</v>
      </c>
      <c r="AE55" s="1020"/>
      <c r="AI55" s="1021"/>
      <c r="AJ55" s="934"/>
      <c r="AK55" s="934"/>
      <c r="AL55" s="934"/>
      <c r="AM55" s="934"/>
      <c r="AN55" s="934"/>
      <c r="AO55" s="934"/>
      <c r="AP55" s="934"/>
      <c r="AQ55" s="934"/>
      <c r="AR55" s="934"/>
      <c r="AS55" s="934"/>
      <c r="AT55" s="934"/>
      <c r="AU55" s="934"/>
      <c r="AV55" s="934"/>
      <c r="AW55" s="934"/>
      <c r="AX55" s="934"/>
      <c r="AY55" s="934"/>
      <c r="AZ55" s="934"/>
      <c r="BA55" s="934"/>
      <c r="BB55" s="934"/>
      <c r="BC55" s="934"/>
      <c r="BD55" s="1031"/>
    </row>
    <row r="56" spans="1:56" s="790" customFormat="1" ht="46.5" customHeight="1" x14ac:dyDescent="0.25">
      <c r="A56" s="226">
        <v>48</v>
      </c>
      <c r="B56" s="261" t="s">
        <v>1825</v>
      </c>
      <c r="C56" s="261" t="s">
        <v>102</v>
      </c>
      <c r="D56" s="261" t="s">
        <v>1820</v>
      </c>
      <c r="E56" s="953" t="s">
        <v>43</v>
      </c>
      <c r="F56" s="954" t="s">
        <v>1197</v>
      </c>
      <c r="G56" s="954" t="s">
        <v>1197</v>
      </c>
      <c r="H56" s="407"/>
      <c r="I56" s="1255"/>
      <c r="J56" s="1261"/>
      <c r="K56" s="407"/>
      <c r="L56" s="1255"/>
      <c r="M56" s="1261"/>
      <c r="N56" s="407"/>
      <c r="O56" s="1255"/>
      <c r="P56" s="1261"/>
      <c r="Q56" s="538">
        <v>2</v>
      </c>
      <c r="R56" s="1255">
        <v>190</v>
      </c>
      <c r="S56" s="1261">
        <f t="shared" si="17"/>
        <v>380</v>
      </c>
      <c r="T56" s="538">
        <v>2</v>
      </c>
      <c r="U56" s="1255">
        <v>190</v>
      </c>
      <c r="V56" s="1261">
        <f t="shared" si="18"/>
        <v>380</v>
      </c>
      <c r="W56" s="538">
        <v>2</v>
      </c>
      <c r="X56" s="1255">
        <v>190</v>
      </c>
      <c r="Y56" s="1261">
        <f t="shared" si="19"/>
        <v>380</v>
      </c>
      <c r="Z56" s="538">
        <v>6</v>
      </c>
      <c r="AA56" s="1261">
        <v>6</v>
      </c>
      <c r="AB56" s="1261">
        <f>Z56*AA56</f>
        <v>36</v>
      </c>
      <c r="AC56" s="554">
        <f t="shared" si="20"/>
        <v>12</v>
      </c>
      <c r="AD56" s="540">
        <f>J56+M56+P56+S56+V56+Y56+AB56</f>
        <v>1176</v>
      </c>
      <c r="AE56" s="1020"/>
      <c r="AI56" s="1021"/>
      <c r="AJ56" s="934"/>
      <c r="AK56" s="934"/>
      <c r="AL56" s="934"/>
      <c r="AM56" s="934"/>
      <c r="AN56" s="934"/>
      <c r="AO56" s="934"/>
      <c r="AP56" s="934"/>
      <c r="AQ56" s="934"/>
      <c r="AR56" s="934"/>
      <c r="AS56" s="934"/>
      <c r="AT56" s="934"/>
      <c r="AU56" s="934"/>
      <c r="AV56" s="934"/>
      <c r="AW56" s="934"/>
      <c r="AX56" s="934"/>
      <c r="AY56" s="934"/>
      <c r="AZ56" s="934"/>
      <c r="BA56" s="934"/>
      <c r="BB56" s="934"/>
      <c r="BC56" s="934"/>
      <c r="BD56" s="1031"/>
    </row>
    <row r="57" spans="1:56" ht="46.5" customHeight="1" x14ac:dyDescent="0.25">
      <c r="A57" s="226">
        <v>49</v>
      </c>
      <c r="B57" s="1236" t="s">
        <v>2135</v>
      </c>
      <c r="C57" s="261" t="s">
        <v>102</v>
      </c>
      <c r="D57" s="1236" t="s">
        <v>1651</v>
      </c>
      <c r="E57" s="1013" t="s">
        <v>43</v>
      </c>
      <c r="F57" s="1013" t="s">
        <v>43</v>
      </c>
      <c r="G57" s="1014" t="s">
        <v>43</v>
      </c>
      <c r="H57" s="491">
        <v>1</v>
      </c>
      <c r="I57" s="1255">
        <v>3400</v>
      </c>
      <c r="J57" s="1261">
        <f>H57*I57</f>
        <v>3400</v>
      </c>
      <c r="K57" s="491">
        <v>1</v>
      </c>
      <c r="L57" s="1255">
        <v>3000</v>
      </c>
      <c r="M57" s="1261">
        <f>K57*L57</f>
        <v>3000</v>
      </c>
      <c r="N57" s="491">
        <v>1</v>
      </c>
      <c r="O57" s="1255">
        <v>2900</v>
      </c>
      <c r="P57" s="1261">
        <f>N57*O57</f>
        <v>2900</v>
      </c>
      <c r="Q57" s="556">
        <v>34</v>
      </c>
      <c r="R57" s="1237">
        <v>190</v>
      </c>
      <c r="S57" s="290">
        <f t="shared" si="17"/>
        <v>6460</v>
      </c>
      <c r="T57" s="556">
        <v>34</v>
      </c>
      <c r="U57" s="1237">
        <v>190</v>
      </c>
      <c r="V57" s="290">
        <f t="shared" si="18"/>
        <v>6460</v>
      </c>
      <c r="W57" s="556">
        <v>34</v>
      </c>
      <c r="X57" s="1237">
        <v>190</v>
      </c>
      <c r="Y57" s="290">
        <f t="shared" si="19"/>
        <v>6460</v>
      </c>
      <c r="Z57" s="556">
        <v>120</v>
      </c>
      <c r="AA57" s="290">
        <v>6</v>
      </c>
      <c r="AB57" s="557">
        <f>H57+K57+N57+Q57+T57+W57+Z57</f>
        <v>225</v>
      </c>
      <c r="AC57" s="558">
        <f t="shared" si="20"/>
        <v>225</v>
      </c>
      <c r="AD57" s="540">
        <f>J57+M57+P57+S57+V57+Y57</f>
        <v>28680</v>
      </c>
      <c r="AE57" s="1229"/>
    </row>
    <row r="58" spans="1:56" ht="46.5" customHeight="1" x14ac:dyDescent="0.25">
      <c r="A58" s="226">
        <v>50</v>
      </c>
      <c r="B58" s="1236" t="s">
        <v>1828</v>
      </c>
      <c r="C58" s="261" t="s">
        <v>102</v>
      </c>
      <c r="D58" s="1236" t="s">
        <v>1434</v>
      </c>
      <c r="E58" s="1013" t="s">
        <v>43</v>
      </c>
      <c r="F58" s="1013" t="s">
        <v>43</v>
      </c>
      <c r="G58" s="1014" t="s">
        <v>43</v>
      </c>
      <c r="H58" s="491">
        <v>1</v>
      </c>
      <c r="I58" s="1255">
        <v>3400</v>
      </c>
      <c r="J58" s="1261">
        <f>H58*I58</f>
        <v>3400</v>
      </c>
      <c r="K58" s="491">
        <v>1</v>
      </c>
      <c r="L58" s="1255">
        <v>3000</v>
      </c>
      <c r="M58" s="1261">
        <f>K58*L58</f>
        <v>3000</v>
      </c>
      <c r="N58" s="491">
        <v>1</v>
      </c>
      <c r="O58" s="1255">
        <v>2900</v>
      </c>
      <c r="P58" s="1261">
        <f>N58*O58</f>
        <v>2900</v>
      </c>
      <c r="Q58" s="556">
        <v>15</v>
      </c>
      <c r="R58" s="1237">
        <v>190</v>
      </c>
      <c r="S58" s="290">
        <f t="shared" si="17"/>
        <v>2850</v>
      </c>
      <c r="T58" s="556">
        <v>15</v>
      </c>
      <c r="U58" s="1237">
        <v>190</v>
      </c>
      <c r="V58" s="290">
        <f t="shared" si="18"/>
        <v>2850</v>
      </c>
      <c r="W58" s="556">
        <v>15</v>
      </c>
      <c r="X58" s="1237">
        <v>190</v>
      </c>
      <c r="Y58" s="290">
        <f t="shared" si="19"/>
        <v>2850</v>
      </c>
      <c r="Z58" s="556">
        <v>186</v>
      </c>
      <c r="AA58" s="290">
        <v>6</v>
      </c>
      <c r="AB58" s="557">
        <v>186</v>
      </c>
      <c r="AC58" s="558">
        <f t="shared" si="20"/>
        <v>234</v>
      </c>
      <c r="AD58" s="540">
        <f>J58+M58+P58+S58+V58+Y58</f>
        <v>17850</v>
      </c>
      <c r="AE58" s="1229"/>
    </row>
    <row r="59" spans="1:56" ht="46.5" customHeight="1" x14ac:dyDescent="0.25">
      <c r="A59" s="226">
        <v>51</v>
      </c>
      <c r="B59" s="1236" t="s">
        <v>1827</v>
      </c>
      <c r="C59" s="261" t="s">
        <v>102</v>
      </c>
      <c r="D59" s="1236" t="s">
        <v>1146</v>
      </c>
      <c r="E59" s="954" t="s">
        <v>43</v>
      </c>
      <c r="F59" s="954" t="s">
        <v>43</v>
      </c>
      <c r="G59" s="1014" t="s">
        <v>43</v>
      </c>
      <c r="H59" s="580"/>
      <c r="I59" s="1237"/>
      <c r="J59" s="290"/>
      <c r="K59" s="580"/>
      <c r="L59" s="1237"/>
      <c r="M59" s="290"/>
      <c r="N59" s="580"/>
      <c r="O59" s="1237"/>
      <c r="P59" s="290"/>
      <c r="Q59" s="556">
        <v>18</v>
      </c>
      <c r="R59" s="1237">
        <v>190</v>
      </c>
      <c r="S59" s="290">
        <f t="shared" si="17"/>
        <v>3420</v>
      </c>
      <c r="T59" s="556">
        <v>18</v>
      </c>
      <c r="U59" s="1237">
        <v>190</v>
      </c>
      <c r="V59" s="290">
        <f t="shared" si="18"/>
        <v>3420</v>
      </c>
      <c r="W59" s="556">
        <v>18</v>
      </c>
      <c r="X59" s="1237">
        <v>190</v>
      </c>
      <c r="Y59" s="290">
        <f t="shared" si="19"/>
        <v>3420</v>
      </c>
      <c r="Z59" s="556">
        <v>54</v>
      </c>
      <c r="AA59" s="290">
        <v>6</v>
      </c>
      <c r="AB59" s="290">
        <f>Z59*AA59</f>
        <v>324</v>
      </c>
      <c r="AC59" s="558">
        <f t="shared" si="20"/>
        <v>108</v>
      </c>
      <c r="AD59" s="540">
        <f>J59+M59+P59+S59+V59+Y59+AB59</f>
        <v>10584</v>
      </c>
      <c r="AE59" s="1229"/>
    </row>
    <row r="60" spans="1:56" ht="46.5" customHeight="1" x14ac:dyDescent="0.25">
      <c r="A60" s="226">
        <v>52</v>
      </c>
      <c r="B60" s="1236" t="s">
        <v>1823</v>
      </c>
      <c r="C60" s="261" t="s">
        <v>102</v>
      </c>
      <c r="D60" s="1236" t="s">
        <v>509</v>
      </c>
      <c r="E60" s="954" t="s">
        <v>43</v>
      </c>
      <c r="F60" s="954" t="s">
        <v>43</v>
      </c>
      <c r="G60" s="1014" t="s">
        <v>43</v>
      </c>
      <c r="H60" s="491">
        <v>1</v>
      </c>
      <c r="I60" s="1255">
        <v>3400</v>
      </c>
      <c r="J60" s="1261">
        <f t="shared" ref="J60:J65" si="21">H60*I60</f>
        <v>3400</v>
      </c>
      <c r="K60" s="491">
        <v>1</v>
      </c>
      <c r="L60" s="1255">
        <v>3000</v>
      </c>
      <c r="M60" s="1261">
        <f t="shared" ref="M60:M65" si="22">K60*L60</f>
        <v>3000</v>
      </c>
      <c r="N60" s="491">
        <v>1</v>
      </c>
      <c r="O60" s="1255">
        <v>2900</v>
      </c>
      <c r="P60" s="1261">
        <f t="shared" ref="P60:P65" si="23">N60*O60</f>
        <v>2900</v>
      </c>
      <c r="Q60" s="556">
        <v>21</v>
      </c>
      <c r="R60" s="1237">
        <v>190</v>
      </c>
      <c r="S60" s="290">
        <f t="shared" si="17"/>
        <v>3990</v>
      </c>
      <c r="T60" s="556">
        <v>21</v>
      </c>
      <c r="U60" s="1237">
        <v>190</v>
      </c>
      <c r="V60" s="290">
        <f t="shared" si="18"/>
        <v>3990</v>
      </c>
      <c r="W60" s="556">
        <v>21</v>
      </c>
      <c r="X60" s="1237">
        <v>190</v>
      </c>
      <c r="Y60" s="290">
        <f t="shared" si="19"/>
        <v>3990</v>
      </c>
      <c r="Z60" s="556">
        <v>75</v>
      </c>
      <c r="AA60" s="290">
        <v>6</v>
      </c>
      <c r="AB60" s="557">
        <v>75</v>
      </c>
      <c r="AC60" s="558">
        <f t="shared" si="20"/>
        <v>141</v>
      </c>
      <c r="AD60" s="540">
        <f>J60+M60+P60+S60+V60+Y60+AB60</f>
        <v>21345</v>
      </c>
      <c r="AE60" s="1229"/>
    </row>
    <row r="61" spans="1:56" ht="46.5" customHeight="1" x14ac:dyDescent="0.25">
      <c r="A61" s="226">
        <v>53</v>
      </c>
      <c r="B61" s="1236" t="s">
        <v>1826</v>
      </c>
      <c r="C61" s="261" t="s">
        <v>102</v>
      </c>
      <c r="D61" s="1236" t="s">
        <v>1656</v>
      </c>
      <c r="E61" s="953" t="s">
        <v>43</v>
      </c>
      <c r="F61" s="953" t="s">
        <v>43</v>
      </c>
      <c r="G61" s="954" t="s">
        <v>43</v>
      </c>
      <c r="H61" s="491">
        <v>1</v>
      </c>
      <c r="I61" s="1255">
        <v>3400</v>
      </c>
      <c r="J61" s="1261">
        <f t="shared" si="21"/>
        <v>3400</v>
      </c>
      <c r="K61" s="491">
        <v>1</v>
      </c>
      <c r="L61" s="1255">
        <v>3000</v>
      </c>
      <c r="M61" s="1261">
        <f t="shared" si="22"/>
        <v>3000</v>
      </c>
      <c r="N61" s="491">
        <v>1</v>
      </c>
      <c r="O61" s="1255">
        <v>2900</v>
      </c>
      <c r="P61" s="1261">
        <f t="shared" si="23"/>
        <v>2900</v>
      </c>
      <c r="Q61" s="556">
        <v>20</v>
      </c>
      <c r="R61" s="1237">
        <v>190</v>
      </c>
      <c r="S61" s="290">
        <f t="shared" si="17"/>
        <v>3800</v>
      </c>
      <c r="T61" s="556">
        <v>20</v>
      </c>
      <c r="U61" s="1237">
        <v>190</v>
      </c>
      <c r="V61" s="290">
        <f t="shared" si="18"/>
        <v>3800</v>
      </c>
      <c r="W61" s="556">
        <v>20</v>
      </c>
      <c r="X61" s="1237">
        <v>190</v>
      </c>
      <c r="Y61" s="290">
        <f t="shared" si="19"/>
        <v>3800</v>
      </c>
      <c r="Z61" s="556">
        <v>51</v>
      </c>
      <c r="AA61" s="290">
        <v>6</v>
      </c>
      <c r="AB61" s="557">
        <f>H61+K61+N61+Q61+T61+W61+Z61</f>
        <v>114</v>
      </c>
      <c r="AC61" s="558">
        <f t="shared" si="20"/>
        <v>114</v>
      </c>
      <c r="AD61" s="540">
        <f>J61+M61+P61+S61+V61+Y61+AB61</f>
        <v>20814</v>
      </c>
      <c r="AE61" s="1229"/>
    </row>
    <row r="62" spans="1:56" ht="46.5" customHeight="1" x14ac:dyDescent="0.25">
      <c r="A62" s="226">
        <v>54</v>
      </c>
      <c r="B62" s="261" t="s">
        <v>1245</v>
      </c>
      <c r="C62" s="261" t="s">
        <v>102</v>
      </c>
      <c r="D62" s="261" t="s">
        <v>2067</v>
      </c>
      <c r="E62" s="953" t="s">
        <v>43</v>
      </c>
      <c r="F62" s="953" t="s">
        <v>43</v>
      </c>
      <c r="G62" s="953" t="s">
        <v>43</v>
      </c>
      <c r="H62" s="491">
        <v>8</v>
      </c>
      <c r="I62" s="1255">
        <v>3400</v>
      </c>
      <c r="J62" s="1261">
        <f t="shared" si="21"/>
        <v>27200</v>
      </c>
      <c r="K62" s="491">
        <v>8</v>
      </c>
      <c r="L62" s="1255">
        <v>3000</v>
      </c>
      <c r="M62" s="1261">
        <f t="shared" si="22"/>
        <v>24000</v>
      </c>
      <c r="N62" s="491">
        <v>8</v>
      </c>
      <c r="O62" s="1255">
        <v>2900</v>
      </c>
      <c r="P62" s="1261">
        <f t="shared" si="23"/>
        <v>23200</v>
      </c>
      <c r="Q62" s="539">
        <v>102</v>
      </c>
      <c r="R62" s="1255">
        <v>190</v>
      </c>
      <c r="S62" s="1261">
        <f t="shared" si="17"/>
        <v>19380</v>
      </c>
      <c r="T62" s="539">
        <v>102</v>
      </c>
      <c r="U62" s="1255">
        <v>190</v>
      </c>
      <c r="V62" s="1261">
        <f t="shared" si="18"/>
        <v>19380</v>
      </c>
      <c r="W62" s="539">
        <v>102</v>
      </c>
      <c r="X62" s="1255">
        <v>190</v>
      </c>
      <c r="Y62" s="1261">
        <f t="shared" si="19"/>
        <v>19380</v>
      </c>
      <c r="Z62" s="539">
        <v>330</v>
      </c>
      <c r="AA62" s="1261">
        <v>6</v>
      </c>
      <c r="AB62" s="1261">
        <f>Z62*AA62</f>
        <v>1980</v>
      </c>
      <c r="AC62" s="554">
        <f t="shared" si="20"/>
        <v>660</v>
      </c>
      <c r="AD62" s="540">
        <f>J62+M62+P62+S62+V62+Y62+AB62</f>
        <v>134520</v>
      </c>
      <c r="AE62" s="1015"/>
      <c r="AF62" s="934"/>
      <c r="AG62" s="934"/>
      <c r="AH62" s="934"/>
      <c r="AI62" s="934"/>
    </row>
    <row r="63" spans="1:56" s="790" customFormat="1" ht="59.25" customHeight="1" x14ac:dyDescent="0.25">
      <c r="A63" s="226">
        <v>55</v>
      </c>
      <c r="B63" s="261" t="s">
        <v>2101</v>
      </c>
      <c r="C63" s="261" t="s">
        <v>99</v>
      </c>
      <c r="D63" s="261" t="s">
        <v>2102</v>
      </c>
      <c r="E63" s="953">
        <v>46082</v>
      </c>
      <c r="F63" s="953">
        <v>46082</v>
      </c>
      <c r="G63" s="954" t="s">
        <v>43</v>
      </c>
      <c r="H63" s="607">
        <v>1</v>
      </c>
      <c r="I63" s="1255">
        <v>3400</v>
      </c>
      <c r="J63" s="1261">
        <f t="shared" si="21"/>
        <v>3400</v>
      </c>
      <c r="K63" s="607">
        <v>1</v>
      </c>
      <c r="L63" s="1255">
        <v>3000</v>
      </c>
      <c r="M63" s="1261">
        <f t="shared" si="22"/>
        <v>3000</v>
      </c>
      <c r="N63" s="607">
        <v>2</v>
      </c>
      <c r="O63" s="1255">
        <v>2900</v>
      </c>
      <c r="P63" s="1261">
        <f t="shared" si="23"/>
        <v>5800</v>
      </c>
      <c r="Q63" s="539">
        <v>24</v>
      </c>
      <c r="R63" s="1255">
        <v>190</v>
      </c>
      <c r="S63" s="1261">
        <f t="shared" si="17"/>
        <v>4560</v>
      </c>
      <c r="T63" s="539">
        <v>24</v>
      </c>
      <c r="U63" s="1255">
        <v>190</v>
      </c>
      <c r="V63" s="1261">
        <f t="shared" si="18"/>
        <v>4560</v>
      </c>
      <c r="W63" s="539">
        <v>48</v>
      </c>
      <c r="X63" s="1255">
        <v>190</v>
      </c>
      <c r="Y63" s="1261">
        <f t="shared" si="19"/>
        <v>9120</v>
      </c>
      <c r="Z63" s="539">
        <v>96</v>
      </c>
      <c r="AA63" s="1261">
        <v>6</v>
      </c>
      <c r="AB63" s="1261">
        <f>Z63*AA63</f>
        <v>576</v>
      </c>
      <c r="AC63" s="554">
        <f t="shared" si="20"/>
        <v>196</v>
      </c>
      <c r="AD63" s="540">
        <f>J63+M63+P63+S63++V63+Y63+AB63</f>
        <v>31016</v>
      </c>
      <c r="AE63" s="1021"/>
      <c r="AF63" s="934"/>
      <c r="AG63" s="934"/>
      <c r="AH63" s="934"/>
      <c r="AI63" s="934"/>
      <c r="AJ63" s="934"/>
      <c r="AK63" s="934"/>
      <c r="AL63" s="934"/>
      <c r="AM63" s="934"/>
      <c r="AN63" s="934"/>
      <c r="AO63" s="934"/>
      <c r="AP63" s="934"/>
      <c r="AQ63" s="934"/>
      <c r="AR63" s="934"/>
      <c r="AS63" s="934"/>
      <c r="AT63" s="934"/>
      <c r="AU63" s="934"/>
      <c r="AV63" s="934"/>
      <c r="AW63" s="934"/>
      <c r="AX63" s="934"/>
      <c r="AY63" s="934"/>
      <c r="AZ63" s="934"/>
      <c r="BA63" s="934"/>
      <c r="BB63" s="934"/>
      <c r="BC63" s="934"/>
      <c r="BD63" s="1031"/>
    </row>
    <row r="64" spans="1:56" s="790" customFormat="1" ht="64.5" customHeight="1" x14ac:dyDescent="0.25">
      <c r="A64" s="226">
        <v>56</v>
      </c>
      <c r="B64" s="261" t="s">
        <v>1313</v>
      </c>
      <c r="C64" s="261" t="s">
        <v>101</v>
      </c>
      <c r="D64" s="261" t="s">
        <v>2103</v>
      </c>
      <c r="E64" s="954" t="s">
        <v>43</v>
      </c>
      <c r="F64" s="954" t="s">
        <v>43</v>
      </c>
      <c r="G64" s="954" t="s">
        <v>43</v>
      </c>
      <c r="H64" s="607">
        <v>1</v>
      </c>
      <c r="I64" s="1255">
        <v>4100</v>
      </c>
      <c r="J64" s="1261">
        <f t="shared" si="21"/>
        <v>4100</v>
      </c>
      <c r="K64" s="607">
        <v>1</v>
      </c>
      <c r="L64" s="1255">
        <v>3350</v>
      </c>
      <c r="M64" s="1261">
        <f t="shared" si="22"/>
        <v>3350</v>
      </c>
      <c r="N64" s="607">
        <v>2</v>
      </c>
      <c r="O64" s="1255">
        <v>3000</v>
      </c>
      <c r="P64" s="1261">
        <f t="shared" si="23"/>
        <v>6000</v>
      </c>
      <c r="Q64" s="539">
        <v>8</v>
      </c>
      <c r="R64" s="1255">
        <v>190</v>
      </c>
      <c r="S64" s="1261">
        <f t="shared" si="17"/>
        <v>1520</v>
      </c>
      <c r="T64" s="539">
        <v>8</v>
      </c>
      <c r="U64" s="1255">
        <v>190</v>
      </c>
      <c r="V64" s="1261">
        <f t="shared" si="18"/>
        <v>1520</v>
      </c>
      <c r="W64" s="539">
        <v>16</v>
      </c>
      <c r="X64" s="1255">
        <v>190</v>
      </c>
      <c r="Y64" s="1261">
        <f t="shared" si="19"/>
        <v>3040</v>
      </c>
      <c r="Z64" s="539">
        <v>32</v>
      </c>
      <c r="AA64" s="1261">
        <v>6</v>
      </c>
      <c r="AB64" s="1261">
        <f>Z64*AA64</f>
        <v>192</v>
      </c>
      <c r="AC64" s="554">
        <f t="shared" si="20"/>
        <v>68</v>
      </c>
      <c r="AD64" s="540">
        <f>J64+M64+P64+S64++V64+Y64+AB64</f>
        <v>19722</v>
      </c>
      <c r="AE64" s="1021"/>
      <c r="AF64" s="934"/>
      <c r="AG64" s="934"/>
      <c r="AH64" s="934"/>
      <c r="AI64" s="934"/>
      <c r="AJ64" s="934"/>
      <c r="AK64" s="934"/>
      <c r="AL64" s="934"/>
      <c r="AM64" s="934"/>
      <c r="AN64" s="934"/>
      <c r="AO64" s="934"/>
      <c r="AP64" s="934"/>
      <c r="AQ64" s="934"/>
      <c r="AR64" s="934"/>
      <c r="AS64" s="934"/>
      <c r="AT64" s="934"/>
      <c r="AU64" s="934"/>
      <c r="AV64" s="934"/>
      <c r="AW64" s="934"/>
      <c r="AX64" s="934"/>
      <c r="AY64" s="934"/>
      <c r="AZ64" s="934"/>
      <c r="BA64" s="934"/>
      <c r="BB64" s="934"/>
      <c r="BC64" s="934"/>
      <c r="BD64" s="1031"/>
    </row>
    <row r="65" spans="1:56" s="790" customFormat="1" ht="63.75" customHeight="1" x14ac:dyDescent="0.25">
      <c r="A65" s="226">
        <v>57</v>
      </c>
      <c r="B65" s="261" t="s">
        <v>2101</v>
      </c>
      <c r="C65" s="261" t="s">
        <v>99</v>
      </c>
      <c r="D65" s="261" t="s">
        <v>2104</v>
      </c>
      <c r="E65" s="954" t="s">
        <v>43</v>
      </c>
      <c r="F65" s="954" t="s">
        <v>43</v>
      </c>
      <c r="G65" s="954" t="s">
        <v>43</v>
      </c>
      <c r="H65" s="607">
        <v>1</v>
      </c>
      <c r="I65" s="1255">
        <v>3400</v>
      </c>
      <c r="J65" s="1261">
        <f t="shared" si="21"/>
        <v>3400</v>
      </c>
      <c r="K65" s="607">
        <v>1</v>
      </c>
      <c r="L65" s="1255">
        <v>3000</v>
      </c>
      <c r="M65" s="1261">
        <f t="shared" si="22"/>
        <v>3000</v>
      </c>
      <c r="N65" s="607">
        <v>2</v>
      </c>
      <c r="O65" s="1255">
        <v>2900</v>
      </c>
      <c r="P65" s="1261">
        <f t="shared" si="23"/>
        <v>5800</v>
      </c>
      <c r="Q65" s="539">
        <v>32</v>
      </c>
      <c r="R65" s="1255">
        <v>190</v>
      </c>
      <c r="S65" s="1261">
        <f t="shared" si="17"/>
        <v>6080</v>
      </c>
      <c r="T65" s="539">
        <v>32</v>
      </c>
      <c r="U65" s="1255">
        <v>190</v>
      </c>
      <c r="V65" s="1261">
        <f t="shared" si="18"/>
        <v>6080</v>
      </c>
      <c r="W65" s="539">
        <v>64</v>
      </c>
      <c r="X65" s="1255">
        <v>190</v>
      </c>
      <c r="Y65" s="1261">
        <f t="shared" si="19"/>
        <v>12160</v>
      </c>
      <c r="Z65" s="539">
        <v>96</v>
      </c>
      <c r="AA65" s="1261">
        <v>6</v>
      </c>
      <c r="AB65" s="1261">
        <f>Z65*AA65</f>
        <v>576</v>
      </c>
      <c r="AC65" s="554">
        <f t="shared" si="20"/>
        <v>228</v>
      </c>
      <c r="AD65" s="540">
        <f>J65+M65+P65+S65++V65+Y65+AB65</f>
        <v>37096</v>
      </c>
      <c r="AE65" s="1021"/>
      <c r="AF65" s="934"/>
      <c r="AG65" s="934"/>
      <c r="AH65" s="934"/>
      <c r="AI65" s="934"/>
      <c r="AJ65" s="934"/>
      <c r="AK65" s="934"/>
      <c r="AL65" s="934"/>
      <c r="AM65" s="934"/>
      <c r="AN65" s="934"/>
      <c r="AO65" s="934"/>
      <c r="AP65" s="934"/>
      <c r="AQ65" s="934"/>
      <c r="AR65" s="934"/>
      <c r="AS65" s="934"/>
      <c r="AT65" s="934"/>
      <c r="AU65" s="934"/>
      <c r="AV65" s="934"/>
      <c r="AW65" s="934"/>
      <c r="AX65" s="934"/>
      <c r="AY65" s="934"/>
      <c r="AZ65" s="934"/>
      <c r="BA65" s="934"/>
      <c r="BB65" s="934"/>
      <c r="BC65" s="934"/>
      <c r="BD65" s="1031"/>
    </row>
    <row r="66" spans="1:56" s="1016" customFormat="1" ht="25.5" customHeight="1" x14ac:dyDescent="0.25">
      <c r="A66" s="1275"/>
      <c r="B66" s="592" t="s">
        <v>1207</v>
      </c>
      <c r="C66" s="300"/>
      <c r="D66" s="300"/>
      <c r="E66" s="602"/>
      <c r="F66" s="602"/>
      <c r="G66" s="1791"/>
      <c r="H66" s="1791"/>
      <c r="I66" s="487"/>
      <c r="J66" s="1251"/>
      <c r="K66" s="486"/>
      <c r="L66" s="487"/>
      <c r="M66" s="1251"/>
      <c r="N66" s="486"/>
      <c r="O66" s="1251"/>
      <c r="P66" s="1251"/>
      <c r="Q66" s="603"/>
      <c r="R66" s="487"/>
      <c r="S66" s="1251"/>
      <c r="T66" s="486"/>
      <c r="U66" s="487"/>
      <c r="V66" s="1251"/>
      <c r="W66" s="486"/>
      <c r="X66" s="487"/>
      <c r="Y66" s="1251"/>
      <c r="Z66" s="486"/>
      <c r="AA66" s="1251"/>
      <c r="AB66" s="1261"/>
      <c r="AC66" s="486"/>
      <c r="AD66" s="540"/>
      <c r="AE66" s="1265"/>
      <c r="AJ66" s="934"/>
      <c r="AK66" s="934"/>
      <c r="AL66" s="934"/>
      <c r="AM66" s="934"/>
      <c r="AN66" s="934"/>
      <c r="AO66" s="934"/>
      <c r="AP66" s="934"/>
      <c r="AQ66" s="934"/>
      <c r="AR66" s="934"/>
      <c r="AS66" s="934"/>
      <c r="AT66" s="934"/>
      <c r="AU66" s="934"/>
      <c r="AV66" s="934"/>
      <c r="AW66" s="934"/>
      <c r="AX66" s="934"/>
      <c r="AY66" s="934"/>
      <c r="AZ66" s="934"/>
      <c r="BA66" s="934"/>
      <c r="BB66" s="934"/>
      <c r="BC66" s="934"/>
    </row>
    <row r="67" spans="1:56" ht="46.5" customHeight="1" x14ac:dyDescent="0.25">
      <c r="A67" s="1276">
        <v>58</v>
      </c>
      <c r="B67" s="1238" t="s">
        <v>1836</v>
      </c>
      <c r="C67" s="951" t="s">
        <v>102</v>
      </c>
      <c r="D67" s="1238" t="s">
        <v>1210</v>
      </c>
      <c r="E67" s="953" t="s">
        <v>43</v>
      </c>
      <c r="F67" s="953" t="s">
        <v>43</v>
      </c>
      <c r="G67" s="965" t="s">
        <v>1252</v>
      </c>
      <c r="H67" s="952">
        <v>27</v>
      </c>
      <c r="I67" s="605">
        <v>3400</v>
      </c>
      <c r="J67" s="306">
        <f>H67*I67</f>
        <v>91800</v>
      </c>
      <c r="K67" s="952">
        <v>27</v>
      </c>
      <c r="L67" s="605">
        <v>3000</v>
      </c>
      <c r="M67" s="306">
        <f>K67*L67</f>
        <v>81000</v>
      </c>
      <c r="N67" s="952">
        <v>27</v>
      </c>
      <c r="O67" s="605">
        <v>2900</v>
      </c>
      <c r="P67" s="306">
        <f>N67*O67</f>
        <v>78300</v>
      </c>
      <c r="Q67" s="952">
        <v>151</v>
      </c>
      <c r="R67" s="605">
        <v>190</v>
      </c>
      <c r="S67" s="306">
        <f>Q67*R67</f>
        <v>28690</v>
      </c>
      <c r="T67" s="952">
        <v>151</v>
      </c>
      <c r="U67" s="605">
        <v>190</v>
      </c>
      <c r="V67" s="306">
        <f>T67*U67</f>
        <v>28690</v>
      </c>
      <c r="W67" s="952">
        <v>151</v>
      </c>
      <c r="X67" s="605">
        <v>190</v>
      </c>
      <c r="Y67" s="306">
        <f>W67*X67</f>
        <v>28690</v>
      </c>
      <c r="Z67" s="952"/>
      <c r="AA67" s="306"/>
      <c r="AB67" s="290"/>
      <c r="AC67" s="606">
        <f>H67+K67+N67+Q67+T67+W67+Z67</f>
        <v>534</v>
      </c>
      <c r="AD67" s="531">
        <f>J67+M67+P67+S67+V67+Y67+AB67</f>
        <v>337170</v>
      </c>
      <c r="AE67" s="1782">
        <f>SUM(AD67:AD70)</f>
        <v>874770</v>
      </c>
    </row>
    <row r="68" spans="1:56" s="790" customFormat="1" ht="60.75" customHeight="1" x14ac:dyDescent="0.25">
      <c r="A68" s="226">
        <v>59</v>
      </c>
      <c r="B68" s="261" t="s">
        <v>2519</v>
      </c>
      <c r="C68" s="535" t="s">
        <v>102</v>
      </c>
      <c r="D68" s="261" t="s">
        <v>1210</v>
      </c>
      <c r="E68" s="953" t="s">
        <v>43</v>
      </c>
      <c r="F68" s="953" t="s">
        <v>43</v>
      </c>
      <c r="G68" s="954" t="s">
        <v>1252</v>
      </c>
      <c r="H68" s="539">
        <v>24</v>
      </c>
      <c r="I68" s="1255">
        <v>3400</v>
      </c>
      <c r="J68" s="1261">
        <f>H68*I68</f>
        <v>81600</v>
      </c>
      <c r="K68" s="539">
        <v>24</v>
      </c>
      <c r="L68" s="1255">
        <v>3000</v>
      </c>
      <c r="M68" s="1261">
        <f>K68*L68</f>
        <v>72000</v>
      </c>
      <c r="N68" s="539">
        <v>24</v>
      </c>
      <c r="O68" s="1255">
        <v>2900</v>
      </c>
      <c r="P68" s="1261">
        <f>N68*O68</f>
        <v>69600</v>
      </c>
      <c r="Q68" s="539">
        <v>92</v>
      </c>
      <c r="R68" s="1255">
        <v>190</v>
      </c>
      <c r="S68" s="1261">
        <f>Q68*R68</f>
        <v>17480</v>
      </c>
      <c r="T68" s="539">
        <v>92</v>
      </c>
      <c r="U68" s="1255">
        <v>190</v>
      </c>
      <c r="V68" s="1261">
        <f>T68*U68</f>
        <v>17480</v>
      </c>
      <c r="W68" s="539">
        <v>92</v>
      </c>
      <c r="X68" s="1255">
        <v>190</v>
      </c>
      <c r="Y68" s="1261">
        <f>W68*X68</f>
        <v>17480</v>
      </c>
      <c r="Z68" s="539"/>
      <c r="AA68" s="1261"/>
      <c r="AB68" s="1261"/>
      <c r="AC68" s="539">
        <f>H68+K68+N68+Q68+T68+W68+Z68</f>
        <v>348</v>
      </c>
      <c r="AD68" s="540">
        <f>J68+M68+P68+S68+V68+Y68+AB68</f>
        <v>275640</v>
      </c>
      <c r="AE68" s="1778"/>
      <c r="AI68" s="1021"/>
      <c r="AJ68" s="934"/>
      <c r="AK68" s="934"/>
      <c r="AL68" s="934"/>
      <c r="AM68" s="934"/>
      <c r="AN68" s="934"/>
      <c r="AO68" s="934"/>
      <c r="AP68" s="934"/>
      <c r="AQ68" s="934"/>
      <c r="AR68" s="934"/>
      <c r="AS68" s="934"/>
      <c r="AT68" s="934"/>
      <c r="AU68" s="934"/>
      <c r="AV68" s="934"/>
      <c r="AW68" s="934"/>
      <c r="AX68" s="934"/>
      <c r="AY68" s="934"/>
      <c r="AZ68" s="934"/>
      <c r="BA68" s="934"/>
      <c r="BB68" s="934"/>
      <c r="BC68" s="934"/>
      <c r="BD68" s="1031"/>
    </row>
    <row r="69" spans="1:56" ht="60" customHeight="1" x14ac:dyDescent="0.25">
      <c r="A69" s="1276">
        <v>60</v>
      </c>
      <c r="B69" s="1238" t="s">
        <v>2517</v>
      </c>
      <c r="C69" s="951" t="s">
        <v>102</v>
      </c>
      <c r="D69" s="1238" t="s">
        <v>1212</v>
      </c>
      <c r="E69" s="953" t="s">
        <v>43</v>
      </c>
      <c r="F69" s="953" t="s">
        <v>43</v>
      </c>
      <c r="G69" s="965" t="s">
        <v>1252</v>
      </c>
      <c r="H69" s="952">
        <v>9</v>
      </c>
      <c r="I69" s="605">
        <v>3400</v>
      </c>
      <c r="J69" s="306">
        <f>H69*I69</f>
        <v>30600</v>
      </c>
      <c r="K69" s="952">
        <v>9</v>
      </c>
      <c r="L69" s="605">
        <v>3000</v>
      </c>
      <c r="M69" s="306">
        <f>K69*L69</f>
        <v>27000</v>
      </c>
      <c r="N69" s="952">
        <v>9</v>
      </c>
      <c r="O69" s="605">
        <v>2900</v>
      </c>
      <c r="P69" s="306">
        <f>N69*O69</f>
        <v>26100</v>
      </c>
      <c r="Q69" s="952">
        <v>40</v>
      </c>
      <c r="R69" s="605">
        <v>190</v>
      </c>
      <c r="S69" s="306">
        <f>Q69*R69</f>
        <v>7600</v>
      </c>
      <c r="T69" s="952">
        <v>40</v>
      </c>
      <c r="U69" s="605">
        <v>190</v>
      </c>
      <c r="V69" s="306">
        <f>T69*U69</f>
        <v>7600</v>
      </c>
      <c r="W69" s="952">
        <v>40</v>
      </c>
      <c r="X69" s="605">
        <v>190</v>
      </c>
      <c r="Y69" s="306">
        <f>W69*X69</f>
        <v>7600</v>
      </c>
      <c r="Z69" s="952"/>
      <c r="AA69" s="306"/>
      <c r="AB69" s="306"/>
      <c r="AC69" s="606">
        <f>H69+K69+N69+Q69+T69+W69+Z69</f>
        <v>147</v>
      </c>
      <c r="AD69" s="782">
        <f>J69+M69+P69+S69+V69+Y69+AB69</f>
        <v>106500</v>
      </c>
      <c r="AE69" s="1776"/>
    </row>
    <row r="70" spans="1:56" s="790" customFormat="1" ht="64.5" customHeight="1" x14ac:dyDescent="0.25">
      <c r="A70" s="226">
        <v>61</v>
      </c>
      <c r="B70" s="261" t="s">
        <v>2505</v>
      </c>
      <c r="C70" s="535" t="s">
        <v>102</v>
      </c>
      <c r="D70" s="261" t="s">
        <v>1210</v>
      </c>
      <c r="E70" s="953" t="s">
        <v>1155</v>
      </c>
      <c r="F70" s="953" t="s">
        <v>1150</v>
      </c>
      <c r="G70" s="954" t="s">
        <v>1252</v>
      </c>
      <c r="H70" s="539">
        <v>11</v>
      </c>
      <c r="I70" s="1255">
        <v>3400</v>
      </c>
      <c r="J70" s="1261">
        <f>H70*I70</f>
        <v>37400</v>
      </c>
      <c r="K70" s="539">
        <v>11</v>
      </c>
      <c r="L70" s="1255">
        <v>3000</v>
      </c>
      <c r="M70" s="1261">
        <f>K70*L70</f>
        <v>33000</v>
      </c>
      <c r="N70" s="539">
        <v>11</v>
      </c>
      <c r="O70" s="1255">
        <v>2900</v>
      </c>
      <c r="P70" s="1261">
        <f>N70*O70</f>
        <v>31900</v>
      </c>
      <c r="Q70" s="539">
        <v>90</v>
      </c>
      <c r="R70" s="1255">
        <v>190</v>
      </c>
      <c r="S70" s="1261">
        <f>Q70*R70</f>
        <v>17100</v>
      </c>
      <c r="T70" s="539">
        <v>90</v>
      </c>
      <c r="U70" s="1255">
        <v>190</v>
      </c>
      <c r="V70" s="1261">
        <f>T70*U70</f>
        <v>17100</v>
      </c>
      <c r="W70" s="539">
        <v>90</v>
      </c>
      <c r="X70" s="1255">
        <v>190</v>
      </c>
      <c r="Y70" s="1261">
        <f>W70*X70</f>
        <v>17100</v>
      </c>
      <c r="Z70" s="539">
        <v>310</v>
      </c>
      <c r="AA70" s="1261">
        <v>6</v>
      </c>
      <c r="AB70" s="1261">
        <f>Z70*AA70</f>
        <v>1860</v>
      </c>
      <c r="AC70" s="554">
        <f>H70+K70+N70+Q70+T70+W70+Z70</f>
        <v>613</v>
      </c>
      <c r="AD70" s="540">
        <f>J70+M70+P70+S70+V70+Y70+AB70</f>
        <v>155460</v>
      </c>
      <c r="AE70" s="1777"/>
      <c r="AI70" s="1021"/>
      <c r="AJ70" s="934"/>
      <c r="AK70" s="934"/>
      <c r="AL70" s="934"/>
      <c r="AM70" s="934"/>
      <c r="AN70" s="934"/>
      <c r="AO70" s="934"/>
      <c r="AP70" s="934"/>
      <c r="AQ70" s="934"/>
      <c r="AR70" s="934"/>
      <c r="AS70" s="934"/>
      <c r="AT70" s="934"/>
      <c r="AU70" s="934"/>
      <c r="AV70" s="934"/>
      <c r="AW70" s="934"/>
      <c r="AX70" s="934"/>
      <c r="AY70" s="934"/>
      <c r="AZ70" s="934"/>
      <c r="BA70" s="934"/>
      <c r="BB70" s="934"/>
      <c r="BC70" s="934"/>
      <c r="BD70" s="1031"/>
    </row>
    <row r="71" spans="1:56" s="1925" customFormat="1" ht="19.5" customHeight="1" x14ac:dyDescent="0.25">
      <c r="A71" s="1767" t="s">
        <v>2608</v>
      </c>
    </row>
    <row r="72" spans="1:56" s="1790" customFormat="1" ht="33" customHeight="1" x14ac:dyDescent="0.25">
      <c r="A72" s="1753" t="s">
        <v>1646</v>
      </c>
      <c r="B72" s="1789"/>
      <c r="C72" s="1789"/>
      <c r="D72" s="1789"/>
      <c r="E72" s="1789"/>
      <c r="F72" s="1789"/>
      <c r="G72" s="1789"/>
      <c r="H72" s="1789"/>
      <c r="I72" s="1789"/>
      <c r="J72" s="1789"/>
      <c r="K72" s="1789"/>
      <c r="L72" s="1789"/>
      <c r="M72" s="1789"/>
      <c r="N72" s="1789"/>
      <c r="O72" s="1789"/>
      <c r="P72" s="1789"/>
      <c r="Q72" s="1789"/>
      <c r="R72" s="1789"/>
      <c r="S72" s="1789"/>
      <c r="T72" s="1789"/>
      <c r="U72" s="1789"/>
      <c r="V72" s="1789"/>
      <c r="W72" s="1789"/>
      <c r="X72" s="1789"/>
      <c r="Y72" s="1789"/>
      <c r="Z72" s="1789"/>
      <c r="AA72" s="1789"/>
      <c r="AB72" s="1789"/>
      <c r="AC72" s="1789"/>
      <c r="AD72" s="1789"/>
      <c r="AE72" s="1789"/>
      <c r="AF72" s="1789"/>
      <c r="AG72" s="1789"/>
      <c r="AH72" s="1789"/>
      <c r="AI72" s="1789"/>
    </row>
    <row r="73" spans="1:56" s="790" customFormat="1" ht="63.75" customHeight="1" x14ac:dyDescent="0.25">
      <c r="A73" s="226">
        <v>62</v>
      </c>
      <c r="B73" s="261" t="s">
        <v>586</v>
      </c>
      <c r="C73" s="261" t="s">
        <v>99</v>
      </c>
      <c r="D73" s="261" t="s">
        <v>1647</v>
      </c>
      <c r="E73" s="953">
        <v>46332</v>
      </c>
      <c r="F73" s="953">
        <v>46334</v>
      </c>
      <c r="G73" s="954" t="s">
        <v>1648</v>
      </c>
      <c r="H73" s="607">
        <v>1</v>
      </c>
      <c r="I73" s="1255">
        <v>3400</v>
      </c>
      <c r="J73" s="1261">
        <f>H73*I73</f>
        <v>3400</v>
      </c>
      <c r="K73" s="607">
        <v>1</v>
      </c>
      <c r="L73" s="1255">
        <v>3000</v>
      </c>
      <c r="M73" s="1261">
        <f>K73*L73</f>
        <v>3000</v>
      </c>
      <c r="N73" s="607">
        <v>1</v>
      </c>
      <c r="O73" s="1255">
        <v>2900</v>
      </c>
      <c r="P73" s="1261">
        <f>N73*O73</f>
        <v>2900</v>
      </c>
      <c r="Q73" s="539">
        <v>44</v>
      </c>
      <c r="R73" s="1255">
        <v>190</v>
      </c>
      <c r="S73" s="1261">
        <f>Q73*R73</f>
        <v>8360</v>
      </c>
      <c r="T73" s="539">
        <v>44</v>
      </c>
      <c r="U73" s="1255">
        <v>190</v>
      </c>
      <c r="V73" s="1261">
        <f>T73*U73</f>
        <v>8360</v>
      </c>
      <c r="W73" s="539">
        <v>44</v>
      </c>
      <c r="X73" s="1255">
        <v>190</v>
      </c>
      <c r="Y73" s="1261">
        <f>W73*X73</f>
        <v>8360</v>
      </c>
      <c r="Z73" s="607">
        <v>145</v>
      </c>
      <c r="AA73" s="1261">
        <v>6</v>
      </c>
      <c r="AB73" s="1261">
        <f>Z73*AA73</f>
        <v>870</v>
      </c>
      <c r="AC73" s="554">
        <f>H73+K73+N73+Q73+T73+W73+Z73</f>
        <v>280</v>
      </c>
      <c r="AD73" s="540">
        <f>J73+M73+P73+S73++V73+Y73+AB73</f>
        <v>35250</v>
      </c>
      <c r="AE73" s="882"/>
      <c r="AI73" s="1021"/>
      <c r="AJ73" s="934"/>
      <c r="AK73" s="934"/>
      <c r="AL73" s="934"/>
      <c r="AM73" s="934"/>
      <c r="AN73" s="934"/>
      <c r="AO73" s="934"/>
      <c r="AP73" s="934"/>
      <c r="AQ73" s="934"/>
      <c r="AR73" s="934"/>
      <c r="AS73" s="934"/>
      <c r="AT73" s="934"/>
      <c r="AU73" s="934"/>
      <c r="AV73" s="934"/>
      <c r="AW73" s="934"/>
      <c r="AX73" s="934"/>
      <c r="AY73" s="934"/>
      <c r="AZ73" s="934"/>
      <c r="BA73" s="934"/>
      <c r="BB73" s="934"/>
      <c r="BC73" s="934"/>
      <c r="BD73" s="1031"/>
    </row>
    <row r="74" spans="1:56" s="790" customFormat="1" ht="68.25" customHeight="1" x14ac:dyDescent="0.25">
      <c r="A74" s="226">
        <v>63</v>
      </c>
      <c r="B74" s="261" t="s">
        <v>585</v>
      </c>
      <c r="C74" s="261" t="s">
        <v>101</v>
      </c>
      <c r="D74" s="261" t="s">
        <v>340</v>
      </c>
      <c r="E74" s="953">
        <v>46346</v>
      </c>
      <c r="F74" s="953">
        <v>46348</v>
      </c>
      <c r="G74" s="1014" t="s">
        <v>1648</v>
      </c>
      <c r="H74" s="607">
        <v>1</v>
      </c>
      <c r="I74" s="1255">
        <v>4100</v>
      </c>
      <c r="J74" s="1261">
        <f>H74*I74</f>
        <v>4100</v>
      </c>
      <c r="K74" s="607">
        <v>1</v>
      </c>
      <c r="L74" s="1255">
        <v>3350</v>
      </c>
      <c r="M74" s="1261">
        <f>K74*L74</f>
        <v>3350</v>
      </c>
      <c r="N74" s="607">
        <v>1</v>
      </c>
      <c r="O74" s="1255">
        <v>3000</v>
      </c>
      <c r="P74" s="1261">
        <f>N74*O74</f>
        <v>3000</v>
      </c>
      <c r="Q74" s="539">
        <v>19</v>
      </c>
      <c r="R74" s="1255">
        <v>190</v>
      </c>
      <c r="S74" s="1261">
        <f>Q74*R74</f>
        <v>3610</v>
      </c>
      <c r="T74" s="539">
        <v>19</v>
      </c>
      <c r="U74" s="1255">
        <v>190</v>
      </c>
      <c r="V74" s="1261">
        <f>T74*U74</f>
        <v>3610</v>
      </c>
      <c r="W74" s="539">
        <v>19</v>
      </c>
      <c r="X74" s="1255">
        <v>190</v>
      </c>
      <c r="Y74" s="1261">
        <f>W74*X74</f>
        <v>3610</v>
      </c>
      <c r="Z74" s="607">
        <v>70</v>
      </c>
      <c r="AA74" s="1261">
        <v>6</v>
      </c>
      <c r="AB74" s="1261">
        <f>Z74*AA74</f>
        <v>420</v>
      </c>
      <c r="AC74" s="554">
        <f>H74+K74+N74+Q74+T74+W74+Z74</f>
        <v>130</v>
      </c>
      <c r="AD74" s="540">
        <f>J74+M74+P74+S74++V74+Y74+AB74</f>
        <v>21700</v>
      </c>
      <c r="AE74" s="882"/>
      <c r="AI74" s="1021"/>
      <c r="AJ74" s="934"/>
      <c r="AK74" s="934"/>
      <c r="AL74" s="934"/>
      <c r="AM74" s="934"/>
      <c r="AN74" s="934"/>
      <c r="AO74" s="934"/>
      <c r="AP74" s="934"/>
      <c r="AQ74" s="934"/>
      <c r="AR74" s="934"/>
      <c r="AS74" s="934"/>
      <c r="AT74" s="934"/>
      <c r="AU74" s="934"/>
      <c r="AV74" s="934"/>
      <c r="AW74" s="934"/>
      <c r="AX74" s="934"/>
      <c r="AY74" s="934"/>
      <c r="AZ74" s="934"/>
      <c r="BA74" s="934"/>
      <c r="BB74" s="934"/>
      <c r="BC74" s="934"/>
      <c r="BD74" s="1031"/>
    </row>
    <row r="75" spans="1:56" ht="33" customHeight="1" x14ac:dyDescent="0.25">
      <c r="A75" s="1277"/>
      <c r="B75" s="1240" t="s">
        <v>2377</v>
      </c>
      <c r="C75" s="945"/>
      <c r="D75" s="945"/>
      <c r="E75" s="1033"/>
      <c r="F75" s="1033"/>
      <c r="G75" s="1034"/>
      <c r="H75" s="624"/>
      <c r="I75" s="522"/>
      <c r="J75" s="523"/>
      <c r="K75" s="624"/>
      <c r="L75" s="522"/>
      <c r="M75" s="527"/>
      <c r="N75" s="624"/>
      <c r="O75" s="642"/>
      <c r="P75" s="527"/>
      <c r="Q75" s="624"/>
      <c r="R75" s="273"/>
      <c r="S75" s="523"/>
      <c r="T75" s="624"/>
      <c r="U75" s="273"/>
      <c r="V75" s="523"/>
      <c r="W75" s="624"/>
      <c r="X75" s="522"/>
      <c r="Y75" s="523"/>
      <c r="Z75" s="521"/>
      <c r="AA75" s="640"/>
      <c r="AB75" s="639"/>
      <c r="AC75" s="486"/>
      <c r="AD75" s="540"/>
      <c r="AF75" s="1035"/>
      <c r="AG75" s="1035"/>
      <c r="AH75" s="934"/>
      <c r="AI75" s="934"/>
    </row>
    <row r="76" spans="1:56" s="1023" customFormat="1" ht="45.75" customHeight="1" x14ac:dyDescent="0.25">
      <c r="A76" s="1281">
        <v>64</v>
      </c>
      <c r="B76" s="261" t="s">
        <v>2383</v>
      </c>
      <c r="C76" s="261" t="s">
        <v>100</v>
      </c>
      <c r="D76" s="261" t="s">
        <v>2381</v>
      </c>
      <c r="E76" s="953">
        <v>46147</v>
      </c>
      <c r="F76" s="953">
        <v>46180</v>
      </c>
      <c r="G76" s="954" t="s">
        <v>2384</v>
      </c>
      <c r="H76" s="538">
        <v>1</v>
      </c>
      <c r="I76" s="266">
        <v>3300</v>
      </c>
      <c r="J76" s="252">
        <f>H76*I76</f>
        <v>3300</v>
      </c>
      <c r="K76" s="538">
        <v>1</v>
      </c>
      <c r="L76" s="266">
        <v>2850</v>
      </c>
      <c r="M76" s="265">
        <f>K76*L76</f>
        <v>2850</v>
      </c>
      <c r="N76" s="538">
        <v>1</v>
      </c>
      <c r="O76" s="570">
        <v>2750</v>
      </c>
      <c r="P76" s="265">
        <f>N76*O76</f>
        <v>2750</v>
      </c>
      <c r="Q76" s="538">
        <v>2</v>
      </c>
      <c r="R76" s="266">
        <v>190</v>
      </c>
      <c r="S76" s="252">
        <f>Q76*R76</f>
        <v>380</v>
      </c>
      <c r="T76" s="538">
        <v>2</v>
      </c>
      <c r="U76" s="266">
        <v>190</v>
      </c>
      <c r="V76" s="252">
        <f>T76*U76</f>
        <v>380</v>
      </c>
      <c r="W76" s="538">
        <v>2</v>
      </c>
      <c r="X76" s="266">
        <v>190</v>
      </c>
      <c r="Y76" s="252">
        <f>W76*X76</f>
        <v>380</v>
      </c>
      <c r="Z76" s="563">
        <v>6</v>
      </c>
      <c r="AA76" s="570">
        <v>6</v>
      </c>
      <c r="AB76" s="265">
        <f>Z76*AA76</f>
        <v>36</v>
      </c>
      <c r="AC76" s="879">
        <f>Q76+T76+W76+Z76</f>
        <v>12</v>
      </c>
      <c r="AD76" s="574">
        <f>S76+V76+Y76+AB76</f>
        <v>1176</v>
      </c>
      <c r="AE76" s="1036"/>
      <c r="AF76" s="934" t="s">
        <v>2371</v>
      </c>
      <c r="AJ76" s="934"/>
      <c r="AK76" s="934"/>
      <c r="AL76" s="934"/>
      <c r="AM76" s="934"/>
      <c r="AN76" s="934"/>
      <c r="AO76" s="934"/>
      <c r="AP76" s="934"/>
      <c r="AQ76" s="934"/>
      <c r="AR76" s="934"/>
      <c r="AS76" s="934"/>
      <c r="AT76" s="934"/>
      <c r="AU76" s="934"/>
      <c r="AV76" s="934"/>
      <c r="AW76" s="934"/>
      <c r="AX76" s="934"/>
      <c r="AY76" s="934"/>
      <c r="AZ76" s="934"/>
      <c r="BA76" s="934"/>
      <c r="BB76" s="934"/>
      <c r="BC76" s="934"/>
    </row>
    <row r="77" spans="1:56" s="934" customFormat="1" ht="45.75" customHeight="1" x14ac:dyDescent="0.25">
      <c r="A77" s="1282">
        <v>65</v>
      </c>
      <c r="B77" s="1236" t="s">
        <v>2382</v>
      </c>
      <c r="C77" s="1236" t="s">
        <v>101</v>
      </c>
      <c r="D77" s="1236" t="s">
        <v>2381</v>
      </c>
      <c r="E77" s="1013">
        <v>46136</v>
      </c>
      <c r="F77" s="1013">
        <v>46139</v>
      </c>
      <c r="G77" s="1014" t="s">
        <v>2380</v>
      </c>
      <c r="H77" s="556">
        <v>1</v>
      </c>
      <c r="I77" s="572">
        <v>3300</v>
      </c>
      <c r="J77" s="278">
        <f>H77*I77</f>
        <v>3300</v>
      </c>
      <c r="K77" s="556">
        <v>1</v>
      </c>
      <c r="L77" s="572">
        <v>2850</v>
      </c>
      <c r="M77" s="288">
        <f>K77*L77</f>
        <v>2850</v>
      </c>
      <c r="N77" s="556">
        <v>1</v>
      </c>
      <c r="O77" s="565">
        <v>2750</v>
      </c>
      <c r="P77" s="288">
        <f>N77*O77</f>
        <v>2750</v>
      </c>
      <c r="Q77" s="556">
        <v>4</v>
      </c>
      <c r="R77" s="572">
        <v>190</v>
      </c>
      <c r="S77" s="278">
        <f>Q77*R77</f>
        <v>760</v>
      </c>
      <c r="T77" s="556">
        <v>4</v>
      </c>
      <c r="U77" s="572">
        <v>190</v>
      </c>
      <c r="V77" s="278">
        <f>T77*U77</f>
        <v>760</v>
      </c>
      <c r="W77" s="556">
        <v>4</v>
      </c>
      <c r="X77" s="572">
        <v>190</v>
      </c>
      <c r="Y77" s="278">
        <f>W77*X77</f>
        <v>760</v>
      </c>
      <c r="Z77" s="564">
        <v>12</v>
      </c>
      <c r="AA77" s="565">
        <v>6</v>
      </c>
      <c r="AB77" s="288">
        <f>Z77*AA77</f>
        <v>72</v>
      </c>
      <c r="AC77" s="916">
        <f>Q77+T77+W77+Z77</f>
        <v>24</v>
      </c>
      <c r="AD77" s="627">
        <f>S77+V77+Y77+AB77</f>
        <v>2352</v>
      </c>
      <c r="AE77" s="1015"/>
      <c r="AF77" s="934" t="s">
        <v>2371</v>
      </c>
    </row>
    <row r="78" spans="1:56" s="790" customFormat="1" ht="45.75" customHeight="1" x14ac:dyDescent="0.25">
      <c r="A78" s="1281">
        <v>66</v>
      </c>
      <c r="B78" s="261" t="s">
        <v>2379</v>
      </c>
      <c r="C78" s="261" t="s">
        <v>99</v>
      </c>
      <c r="D78" s="261" t="s">
        <v>2378</v>
      </c>
      <c r="E78" s="953">
        <v>46135</v>
      </c>
      <c r="F78" s="953">
        <v>46137</v>
      </c>
      <c r="G78" s="954" t="s">
        <v>2380</v>
      </c>
      <c r="H78" s="538">
        <v>1</v>
      </c>
      <c r="I78" s="266">
        <v>3300</v>
      </c>
      <c r="J78" s="252">
        <f>H78*I78</f>
        <v>3300</v>
      </c>
      <c r="K78" s="538">
        <v>1</v>
      </c>
      <c r="L78" s="266">
        <v>2850</v>
      </c>
      <c r="M78" s="265">
        <f>K78*L78</f>
        <v>2850</v>
      </c>
      <c r="N78" s="538">
        <v>1</v>
      </c>
      <c r="O78" s="570">
        <v>2750</v>
      </c>
      <c r="P78" s="265">
        <f>N78*O78</f>
        <v>2750</v>
      </c>
      <c r="Q78" s="538">
        <v>4</v>
      </c>
      <c r="R78" s="266">
        <v>190</v>
      </c>
      <c r="S78" s="252">
        <f>Q78*R78</f>
        <v>760</v>
      </c>
      <c r="T78" s="538">
        <v>4</v>
      </c>
      <c r="U78" s="266">
        <v>190</v>
      </c>
      <c r="V78" s="252">
        <f>T78*U78</f>
        <v>760</v>
      </c>
      <c r="W78" s="538">
        <v>4</v>
      </c>
      <c r="X78" s="266">
        <v>190</v>
      </c>
      <c r="Y78" s="252">
        <f>W78*X78</f>
        <v>760</v>
      </c>
      <c r="Z78" s="563">
        <v>12</v>
      </c>
      <c r="AA78" s="570">
        <v>6</v>
      </c>
      <c r="AB78" s="265">
        <f>Z78*AA78</f>
        <v>72</v>
      </c>
      <c r="AC78" s="575">
        <f>Q78+T78+W78+Z78</f>
        <v>24</v>
      </c>
      <c r="AD78" s="574">
        <f>S78+V78+Y78+AB78</f>
        <v>2352</v>
      </c>
      <c r="AE78" s="1038"/>
      <c r="AF78" s="790" t="s">
        <v>2371</v>
      </c>
      <c r="AI78" s="1021"/>
      <c r="AJ78" s="934"/>
      <c r="AK78" s="934"/>
      <c r="AL78" s="934"/>
      <c r="AM78" s="934"/>
      <c r="AN78" s="934"/>
      <c r="AO78" s="934"/>
      <c r="AP78" s="934"/>
      <c r="AQ78" s="934"/>
      <c r="AR78" s="934"/>
      <c r="AS78" s="934"/>
      <c r="AT78" s="934"/>
      <c r="AU78" s="934"/>
      <c r="AV78" s="934"/>
      <c r="AW78" s="934"/>
      <c r="AX78" s="934"/>
      <c r="AY78" s="934"/>
      <c r="AZ78" s="934"/>
      <c r="BA78" s="934"/>
      <c r="BB78" s="934"/>
      <c r="BC78" s="934"/>
      <c r="BD78" s="1031"/>
    </row>
    <row r="79" spans="1:56" s="934" customFormat="1" ht="30" customHeight="1" x14ac:dyDescent="0.25">
      <c r="A79" s="1272"/>
      <c r="B79" s="871" t="s">
        <v>1606</v>
      </c>
      <c r="C79" s="481"/>
      <c r="D79" s="481"/>
      <c r="E79" s="988"/>
      <c r="F79" s="988"/>
      <c r="G79" s="988"/>
      <c r="H79" s="989"/>
      <c r="I79" s="682"/>
      <c r="J79" s="682"/>
      <c r="K79" s="989"/>
      <c r="L79" s="682"/>
      <c r="M79" s="682"/>
      <c r="N79" s="989"/>
      <c r="O79" s="682"/>
      <c r="P79" s="682"/>
      <c r="Q79" s="586"/>
      <c r="R79" s="591"/>
      <c r="S79" s="587"/>
      <c r="T79" s="586"/>
      <c r="U79" s="591"/>
      <c r="V79" s="587"/>
      <c r="W79" s="586"/>
      <c r="X79" s="591"/>
      <c r="Y79" s="587"/>
      <c r="Z79" s="990"/>
      <c r="AA79" s="587"/>
      <c r="AB79" s="587"/>
      <c r="AC79" s="590"/>
      <c r="AD79" s="630"/>
      <c r="AE79" s="652"/>
    </row>
    <row r="80" spans="1:56" s="790" customFormat="1" ht="96" customHeight="1" x14ac:dyDescent="0.25">
      <c r="A80" s="1281">
        <v>67</v>
      </c>
      <c r="B80" s="261" t="s">
        <v>1349</v>
      </c>
      <c r="C80" s="261" t="s">
        <v>102</v>
      </c>
      <c r="D80" s="261" t="s">
        <v>1533</v>
      </c>
      <c r="E80" s="953">
        <v>46087</v>
      </c>
      <c r="F80" s="953">
        <v>46088</v>
      </c>
      <c r="G80" s="954" t="s">
        <v>301</v>
      </c>
      <c r="H80" s="538"/>
      <c r="I80" s="266"/>
      <c r="J80" s="252"/>
      <c r="K80" s="538"/>
      <c r="L80" s="266"/>
      <c r="M80" s="265"/>
      <c r="N80" s="538"/>
      <c r="O80" s="570"/>
      <c r="P80" s="265"/>
      <c r="Q80" s="538">
        <v>105</v>
      </c>
      <c r="R80" s="1255">
        <v>190</v>
      </c>
      <c r="S80" s="1261">
        <f t="shared" ref="S80:S85" si="24">Q80*R80</f>
        <v>19950</v>
      </c>
      <c r="T80" s="538">
        <v>88</v>
      </c>
      <c r="U80" s="1255">
        <v>190</v>
      </c>
      <c r="V80" s="1261">
        <f t="shared" ref="V80:V85" si="25">T80*U80</f>
        <v>16720</v>
      </c>
      <c r="W80" s="538">
        <v>88</v>
      </c>
      <c r="X80" s="1255">
        <v>190</v>
      </c>
      <c r="Y80" s="1261">
        <f t="shared" ref="Y80:Y85" si="26">W80*X80</f>
        <v>16720</v>
      </c>
      <c r="Z80" s="563">
        <v>281</v>
      </c>
      <c r="AA80" s="1261">
        <v>6</v>
      </c>
      <c r="AB80" s="1261">
        <f t="shared" ref="AB80:AB85" si="27">Z80*AA80</f>
        <v>1686</v>
      </c>
      <c r="AC80" s="539">
        <f t="shared" ref="AC80:AC85" si="28">H80+K80+N80+Q80+T80+W80+Z80</f>
        <v>562</v>
      </c>
      <c r="AD80" s="540">
        <f t="shared" ref="AD80:AD85" si="29">J80+M80+P80+S80+V80+Y80+AB80</f>
        <v>55076</v>
      </c>
      <c r="AE80" s="1776"/>
      <c r="AF80" s="790">
        <v>281</v>
      </c>
      <c r="AI80" s="1021"/>
      <c r="AJ80" s="934"/>
      <c r="AK80" s="934"/>
      <c r="AL80" s="934"/>
      <c r="AM80" s="934"/>
      <c r="AN80" s="934"/>
      <c r="AO80" s="934"/>
      <c r="AP80" s="934"/>
      <c r="AQ80" s="934"/>
      <c r="AR80" s="934"/>
      <c r="AS80" s="934"/>
      <c r="AT80" s="934"/>
      <c r="AU80" s="934"/>
      <c r="AV80" s="934"/>
      <c r="AW80" s="934"/>
      <c r="AX80" s="934"/>
      <c r="AY80" s="934"/>
      <c r="AZ80" s="934"/>
      <c r="BA80" s="934"/>
      <c r="BB80" s="934"/>
      <c r="BC80" s="934"/>
      <c r="BD80" s="1031"/>
    </row>
    <row r="81" spans="1:55" ht="99.75" customHeight="1" x14ac:dyDescent="0.25">
      <c r="A81" s="256">
        <v>68</v>
      </c>
      <c r="B81" s="1239" t="s">
        <v>180</v>
      </c>
      <c r="C81" s="1239" t="s">
        <v>102</v>
      </c>
      <c r="D81" s="1239" t="s">
        <v>1533</v>
      </c>
      <c r="E81" s="941">
        <v>46116</v>
      </c>
      <c r="F81" s="941">
        <v>46117</v>
      </c>
      <c r="G81" s="966" t="s">
        <v>301</v>
      </c>
      <c r="H81" s="567"/>
      <c r="I81" s="576"/>
      <c r="J81" s="259"/>
      <c r="K81" s="567"/>
      <c r="L81" s="576"/>
      <c r="M81" s="781"/>
      <c r="N81" s="567"/>
      <c r="O81" s="573"/>
      <c r="P81" s="781"/>
      <c r="Q81" s="567">
        <v>105</v>
      </c>
      <c r="R81" s="560">
        <v>190</v>
      </c>
      <c r="S81" s="289">
        <f t="shared" si="24"/>
        <v>19950</v>
      </c>
      <c r="T81" s="567">
        <v>88</v>
      </c>
      <c r="U81" s="560">
        <v>190</v>
      </c>
      <c r="V81" s="289">
        <f t="shared" si="25"/>
        <v>16720</v>
      </c>
      <c r="W81" s="567">
        <v>88</v>
      </c>
      <c r="X81" s="560">
        <v>190</v>
      </c>
      <c r="Y81" s="289">
        <f t="shared" si="26"/>
        <v>16720</v>
      </c>
      <c r="Z81" s="568">
        <v>281</v>
      </c>
      <c r="AA81" s="289">
        <v>6</v>
      </c>
      <c r="AB81" s="289">
        <f t="shared" si="27"/>
        <v>1686</v>
      </c>
      <c r="AC81" s="561">
        <f t="shared" si="28"/>
        <v>562</v>
      </c>
      <c r="AD81" s="782">
        <f t="shared" si="29"/>
        <v>55076</v>
      </c>
      <c r="AE81" s="1776"/>
      <c r="AF81" s="1004">
        <v>281</v>
      </c>
    </row>
    <row r="82" spans="1:55" ht="84.75" customHeight="1" x14ac:dyDescent="0.25">
      <c r="A82" s="1281">
        <v>69</v>
      </c>
      <c r="B82" s="261" t="s">
        <v>1229</v>
      </c>
      <c r="C82" s="261" t="s">
        <v>99</v>
      </c>
      <c r="D82" s="261" t="s">
        <v>1534</v>
      </c>
      <c r="E82" s="953">
        <v>46299</v>
      </c>
      <c r="F82" s="953">
        <v>46301</v>
      </c>
      <c r="G82" s="954" t="s">
        <v>301</v>
      </c>
      <c r="H82" s="538"/>
      <c r="I82" s="266"/>
      <c r="J82" s="252"/>
      <c r="K82" s="538"/>
      <c r="L82" s="266"/>
      <c r="M82" s="781"/>
      <c r="N82" s="538"/>
      <c r="O82" s="570"/>
      <c r="P82" s="265"/>
      <c r="Q82" s="538">
        <v>63</v>
      </c>
      <c r="R82" s="1255">
        <v>190</v>
      </c>
      <c r="S82" s="1261">
        <f t="shared" si="24"/>
        <v>11970</v>
      </c>
      <c r="T82" s="538">
        <v>52</v>
      </c>
      <c r="U82" s="1255">
        <v>190</v>
      </c>
      <c r="V82" s="1261">
        <f t="shared" si="25"/>
        <v>9880</v>
      </c>
      <c r="W82" s="538">
        <v>52</v>
      </c>
      <c r="X82" s="1255">
        <v>190</v>
      </c>
      <c r="Y82" s="1261">
        <f t="shared" si="26"/>
        <v>9880</v>
      </c>
      <c r="Z82" s="563">
        <v>167</v>
      </c>
      <c r="AA82" s="1261">
        <v>6</v>
      </c>
      <c r="AB82" s="1261">
        <f t="shared" si="27"/>
        <v>1002</v>
      </c>
      <c r="AC82" s="554">
        <f t="shared" si="28"/>
        <v>334</v>
      </c>
      <c r="AD82" s="540">
        <f t="shared" si="29"/>
        <v>32732</v>
      </c>
      <c r="AE82" s="1776"/>
    </row>
    <row r="83" spans="1:55" ht="84.75" customHeight="1" x14ac:dyDescent="0.25">
      <c r="A83" s="256">
        <v>70</v>
      </c>
      <c r="B83" s="261" t="s">
        <v>2463</v>
      </c>
      <c r="C83" s="261" t="s">
        <v>101</v>
      </c>
      <c r="D83" s="261" t="s">
        <v>1534</v>
      </c>
      <c r="E83" s="953" t="s">
        <v>1698</v>
      </c>
      <c r="F83" s="953">
        <v>46292</v>
      </c>
      <c r="G83" s="954" t="s">
        <v>301</v>
      </c>
      <c r="H83" s="538"/>
      <c r="I83" s="266"/>
      <c r="J83" s="252"/>
      <c r="K83" s="538"/>
      <c r="L83" s="266"/>
      <c r="M83" s="781"/>
      <c r="N83" s="538"/>
      <c r="O83" s="570"/>
      <c r="P83" s="265"/>
      <c r="Q83" s="538">
        <v>42</v>
      </c>
      <c r="R83" s="1255">
        <v>190</v>
      </c>
      <c r="S83" s="1261">
        <f t="shared" si="24"/>
        <v>7980</v>
      </c>
      <c r="T83" s="538">
        <v>36</v>
      </c>
      <c r="U83" s="1255">
        <v>190</v>
      </c>
      <c r="V83" s="1261">
        <f t="shared" si="25"/>
        <v>6840</v>
      </c>
      <c r="W83" s="538">
        <v>36</v>
      </c>
      <c r="X83" s="1255">
        <v>190</v>
      </c>
      <c r="Y83" s="1261">
        <f t="shared" si="26"/>
        <v>6840</v>
      </c>
      <c r="Z83" s="563">
        <v>114</v>
      </c>
      <c r="AA83" s="1261">
        <v>6</v>
      </c>
      <c r="AB83" s="1261">
        <f t="shared" si="27"/>
        <v>684</v>
      </c>
      <c r="AC83" s="554">
        <f t="shared" si="28"/>
        <v>228</v>
      </c>
      <c r="AD83" s="540">
        <f t="shared" si="29"/>
        <v>22344</v>
      </c>
      <c r="AE83" s="1777"/>
    </row>
    <row r="84" spans="1:55" ht="117.75" customHeight="1" x14ac:dyDescent="0.25">
      <c r="A84" s="1281">
        <v>71</v>
      </c>
      <c r="B84" s="261" t="s">
        <v>180</v>
      </c>
      <c r="C84" s="261" t="s">
        <v>102</v>
      </c>
      <c r="D84" s="261" t="s">
        <v>1533</v>
      </c>
      <c r="E84" s="953">
        <v>46184</v>
      </c>
      <c r="F84" s="953">
        <v>46185</v>
      </c>
      <c r="G84" s="954" t="s">
        <v>301</v>
      </c>
      <c r="H84" s="538"/>
      <c r="I84" s="266"/>
      <c r="J84" s="252"/>
      <c r="K84" s="538"/>
      <c r="L84" s="266"/>
      <c r="M84" s="781"/>
      <c r="N84" s="538"/>
      <c r="O84" s="570"/>
      <c r="P84" s="265"/>
      <c r="Q84" s="538">
        <v>105</v>
      </c>
      <c r="R84" s="1255">
        <v>190</v>
      </c>
      <c r="S84" s="1261">
        <f t="shared" si="24"/>
        <v>19950</v>
      </c>
      <c r="T84" s="538">
        <v>88</v>
      </c>
      <c r="U84" s="1255">
        <v>190</v>
      </c>
      <c r="V84" s="1261">
        <f t="shared" si="25"/>
        <v>16720</v>
      </c>
      <c r="W84" s="538">
        <v>88</v>
      </c>
      <c r="X84" s="1255">
        <v>190</v>
      </c>
      <c r="Y84" s="1261">
        <f t="shared" si="26"/>
        <v>16720</v>
      </c>
      <c r="Z84" s="568">
        <v>281</v>
      </c>
      <c r="AA84" s="289">
        <v>6</v>
      </c>
      <c r="AB84" s="289">
        <f t="shared" si="27"/>
        <v>1686</v>
      </c>
      <c r="AC84" s="554">
        <f t="shared" si="28"/>
        <v>562</v>
      </c>
      <c r="AD84" s="540">
        <f t="shared" si="29"/>
        <v>55076</v>
      </c>
      <c r="AE84" s="1226"/>
    </row>
    <row r="85" spans="1:55" s="1023" customFormat="1" ht="107.25" customHeight="1" x14ac:dyDescent="0.25">
      <c r="A85" s="256">
        <v>72</v>
      </c>
      <c r="B85" s="261" t="s">
        <v>1459</v>
      </c>
      <c r="C85" s="261" t="s">
        <v>102</v>
      </c>
      <c r="D85" s="261" t="s">
        <v>1533</v>
      </c>
      <c r="E85" s="953">
        <v>46368</v>
      </c>
      <c r="F85" s="953">
        <v>46369</v>
      </c>
      <c r="G85" s="954" t="s">
        <v>301</v>
      </c>
      <c r="H85" s="538"/>
      <c r="I85" s="266"/>
      <c r="J85" s="252"/>
      <c r="K85" s="538"/>
      <c r="L85" s="266"/>
      <c r="M85" s="265"/>
      <c r="N85" s="538"/>
      <c r="O85" s="570"/>
      <c r="P85" s="265"/>
      <c r="Q85" s="538">
        <v>105</v>
      </c>
      <c r="R85" s="1255">
        <v>190</v>
      </c>
      <c r="S85" s="1261">
        <f t="shared" si="24"/>
        <v>19950</v>
      </c>
      <c r="T85" s="538">
        <v>88</v>
      </c>
      <c r="U85" s="1255">
        <v>190</v>
      </c>
      <c r="V85" s="1261">
        <f t="shared" si="25"/>
        <v>16720</v>
      </c>
      <c r="W85" s="538">
        <v>88</v>
      </c>
      <c r="X85" s="1255">
        <v>190</v>
      </c>
      <c r="Y85" s="1261">
        <f t="shared" si="26"/>
        <v>16720</v>
      </c>
      <c r="Z85" s="563">
        <v>281</v>
      </c>
      <c r="AA85" s="1261">
        <v>6</v>
      </c>
      <c r="AB85" s="1261">
        <f t="shared" si="27"/>
        <v>1686</v>
      </c>
      <c r="AC85" s="554">
        <f t="shared" si="28"/>
        <v>562</v>
      </c>
      <c r="AD85" s="540">
        <f t="shared" si="29"/>
        <v>55076</v>
      </c>
      <c r="AE85" s="1229"/>
      <c r="AJ85" s="934"/>
      <c r="AK85" s="934"/>
      <c r="AL85" s="934"/>
      <c r="AM85" s="934"/>
      <c r="AN85" s="934"/>
      <c r="AO85" s="934"/>
      <c r="AP85" s="934"/>
      <c r="AQ85" s="934"/>
      <c r="AR85" s="934"/>
      <c r="AS85" s="934"/>
      <c r="AT85" s="934"/>
      <c r="AU85" s="934"/>
      <c r="AV85" s="934"/>
      <c r="AW85" s="934"/>
      <c r="AX85" s="934"/>
      <c r="AY85" s="934"/>
      <c r="AZ85" s="934"/>
      <c r="BA85" s="934"/>
      <c r="BB85" s="934"/>
      <c r="BC85" s="934"/>
    </row>
    <row r="86" spans="1:55" s="1023" customFormat="1" ht="26.25" customHeight="1" x14ac:dyDescent="0.25">
      <c r="A86" s="1278"/>
      <c r="B86" s="991" t="s">
        <v>832</v>
      </c>
      <c r="C86" s="611"/>
      <c r="D86" s="611"/>
      <c r="E86" s="1040"/>
      <c r="F86" s="1040"/>
      <c r="G86" s="1040"/>
      <c r="H86" s="613"/>
      <c r="I86" s="614"/>
      <c r="J86" s="615"/>
      <c r="K86" s="613"/>
      <c r="L86" s="614"/>
      <c r="M86" s="615"/>
      <c r="N86" s="613"/>
      <c r="O86" s="614"/>
      <c r="P86" s="615"/>
      <c r="Q86" s="613"/>
      <c r="R86" s="616"/>
      <c r="S86" s="617"/>
      <c r="T86" s="613"/>
      <c r="U86" s="616"/>
      <c r="V86" s="617"/>
      <c r="W86" s="613"/>
      <c r="X86" s="616"/>
      <c r="Y86" s="617"/>
      <c r="Z86" s="618"/>
      <c r="AA86" s="617"/>
      <c r="AB86" s="617"/>
      <c r="AC86" s="618"/>
      <c r="AD86" s="782"/>
      <c r="AE86" s="1041"/>
      <c r="AJ86" s="934"/>
      <c r="AK86" s="934"/>
      <c r="AL86" s="934"/>
      <c r="AM86" s="934"/>
      <c r="AN86" s="934"/>
      <c r="AO86" s="934"/>
      <c r="AP86" s="934"/>
      <c r="AQ86" s="934"/>
      <c r="AR86" s="934"/>
      <c r="AS86" s="934"/>
      <c r="AT86" s="934"/>
      <c r="AU86" s="934"/>
      <c r="AV86" s="934"/>
      <c r="AW86" s="934"/>
      <c r="AX86" s="934"/>
      <c r="AY86" s="934"/>
      <c r="AZ86" s="934"/>
      <c r="BA86" s="934"/>
      <c r="BB86" s="934"/>
      <c r="BC86" s="934"/>
    </row>
    <row r="87" spans="1:55" ht="46.5" customHeight="1" x14ac:dyDescent="0.25">
      <c r="A87" s="1281">
        <v>73</v>
      </c>
      <c r="B87" s="261" t="s">
        <v>1298</v>
      </c>
      <c r="C87" s="535" t="s">
        <v>99</v>
      </c>
      <c r="D87" s="261" t="s">
        <v>1299</v>
      </c>
      <c r="E87" s="941">
        <v>46359</v>
      </c>
      <c r="F87" s="941">
        <v>46362</v>
      </c>
      <c r="G87" s="966" t="s">
        <v>1760</v>
      </c>
      <c r="H87" s="538"/>
      <c r="I87" s="266"/>
      <c r="J87" s="252"/>
      <c r="K87" s="538"/>
      <c r="L87" s="266"/>
      <c r="M87" s="781"/>
      <c r="N87" s="563"/>
      <c r="O87" s="570"/>
      <c r="P87" s="265"/>
      <c r="Q87" s="538">
        <v>16</v>
      </c>
      <c r="R87" s="1255">
        <v>190</v>
      </c>
      <c r="S87" s="1261">
        <f t="shared" ref="S87:S94" si="30">Q87*R87</f>
        <v>3040</v>
      </c>
      <c r="T87" s="538">
        <v>16</v>
      </c>
      <c r="U87" s="1255">
        <v>190</v>
      </c>
      <c r="V87" s="1261">
        <f t="shared" ref="V87:V94" si="31">T87*U87</f>
        <v>3040</v>
      </c>
      <c r="W87" s="538">
        <v>32</v>
      </c>
      <c r="X87" s="1255">
        <v>190</v>
      </c>
      <c r="Y87" s="1261">
        <f t="shared" ref="Y87:Y94" si="32">W87*X87</f>
        <v>6080</v>
      </c>
      <c r="Z87" s="568">
        <v>64</v>
      </c>
      <c r="AA87" s="1261">
        <v>6</v>
      </c>
      <c r="AB87" s="1261">
        <f t="shared" ref="AB87:AB94" si="33">Z87*AA87</f>
        <v>384</v>
      </c>
      <c r="AC87" s="554">
        <f t="shared" ref="AC87:AC94" si="34">H87+K87+N87+Q87+T87+W87+Z87</f>
        <v>128</v>
      </c>
      <c r="AD87" s="540">
        <f t="shared" ref="AD87:AD94" si="35">J87+M87+P87+S87+V87+Y87+AB87</f>
        <v>12544</v>
      </c>
      <c r="AE87" s="1776"/>
      <c r="AF87" s="1004">
        <v>32</v>
      </c>
    </row>
    <row r="88" spans="1:55" ht="46.5" customHeight="1" x14ac:dyDescent="0.25">
      <c r="A88" s="256">
        <v>74</v>
      </c>
      <c r="B88" s="261" t="s">
        <v>1298</v>
      </c>
      <c r="C88" s="535" t="s">
        <v>102</v>
      </c>
      <c r="D88" s="261" t="s">
        <v>1299</v>
      </c>
      <c r="E88" s="941">
        <v>46100</v>
      </c>
      <c r="F88" s="941">
        <v>46102</v>
      </c>
      <c r="G88" s="966" t="s">
        <v>2469</v>
      </c>
      <c r="H88" s="538"/>
      <c r="I88" s="266"/>
      <c r="J88" s="252"/>
      <c r="K88" s="538"/>
      <c r="L88" s="266"/>
      <c r="M88" s="781"/>
      <c r="N88" s="563"/>
      <c r="O88" s="570"/>
      <c r="P88" s="265"/>
      <c r="Q88" s="538">
        <v>16</v>
      </c>
      <c r="R88" s="1255">
        <v>190</v>
      </c>
      <c r="S88" s="1261">
        <f t="shared" si="30"/>
        <v>3040</v>
      </c>
      <c r="T88" s="538">
        <v>16</v>
      </c>
      <c r="U88" s="1255">
        <v>190</v>
      </c>
      <c r="V88" s="1261">
        <f t="shared" si="31"/>
        <v>3040</v>
      </c>
      <c r="W88" s="538">
        <v>32</v>
      </c>
      <c r="X88" s="1255">
        <v>190</v>
      </c>
      <c r="Y88" s="1261">
        <f t="shared" si="32"/>
        <v>6080</v>
      </c>
      <c r="Z88" s="568">
        <v>64</v>
      </c>
      <c r="AA88" s="1261">
        <v>6</v>
      </c>
      <c r="AB88" s="1261">
        <f t="shared" si="33"/>
        <v>384</v>
      </c>
      <c r="AC88" s="554">
        <f t="shared" si="34"/>
        <v>128</v>
      </c>
      <c r="AD88" s="540">
        <f t="shared" si="35"/>
        <v>12544</v>
      </c>
      <c r="AE88" s="1776"/>
      <c r="AF88" s="1004">
        <v>64</v>
      </c>
    </row>
    <row r="89" spans="1:55" ht="46.5" customHeight="1" x14ac:dyDescent="0.25">
      <c r="A89" s="1281">
        <v>75</v>
      </c>
      <c r="B89" s="261" t="s">
        <v>1490</v>
      </c>
      <c r="C89" s="535" t="s">
        <v>102</v>
      </c>
      <c r="D89" s="261" t="s">
        <v>1299</v>
      </c>
      <c r="E89" s="941">
        <v>46135</v>
      </c>
      <c r="F89" s="941">
        <v>46138</v>
      </c>
      <c r="G89" s="966" t="s">
        <v>1760</v>
      </c>
      <c r="H89" s="538"/>
      <c r="I89" s="266"/>
      <c r="J89" s="252"/>
      <c r="K89" s="538"/>
      <c r="L89" s="266"/>
      <c r="M89" s="781"/>
      <c r="N89" s="563"/>
      <c r="O89" s="570"/>
      <c r="P89" s="265"/>
      <c r="Q89" s="538">
        <v>16</v>
      </c>
      <c r="R89" s="1255">
        <v>190</v>
      </c>
      <c r="S89" s="1261">
        <f t="shared" si="30"/>
        <v>3040</v>
      </c>
      <c r="T89" s="538">
        <v>16</v>
      </c>
      <c r="U89" s="1255">
        <v>190</v>
      </c>
      <c r="V89" s="1261">
        <f t="shared" si="31"/>
        <v>3040</v>
      </c>
      <c r="W89" s="538">
        <v>33</v>
      </c>
      <c r="X89" s="1255">
        <v>190</v>
      </c>
      <c r="Y89" s="1261">
        <f t="shared" si="32"/>
        <v>6270</v>
      </c>
      <c r="Z89" s="568">
        <v>64</v>
      </c>
      <c r="AA89" s="1261">
        <v>6</v>
      </c>
      <c r="AB89" s="1261">
        <f t="shared" si="33"/>
        <v>384</v>
      </c>
      <c r="AC89" s="554">
        <f t="shared" si="34"/>
        <v>129</v>
      </c>
      <c r="AD89" s="540">
        <f t="shared" si="35"/>
        <v>12734</v>
      </c>
      <c r="AE89" s="1776"/>
    </row>
    <row r="90" spans="1:55" ht="46.5" customHeight="1" x14ac:dyDescent="0.25">
      <c r="A90" s="256">
        <v>76</v>
      </c>
      <c r="B90" s="261" t="s">
        <v>1300</v>
      </c>
      <c r="C90" s="535" t="s">
        <v>99</v>
      </c>
      <c r="D90" s="261" t="s">
        <v>345</v>
      </c>
      <c r="E90" s="941">
        <v>46282</v>
      </c>
      <c r="F90" s="941">
        <v>46285</v>
      </c>
      <c r="G90" s="966" t="s">
        <v>1760</v>
      </c>
      <c r="H90" s="538"/>
      <c r="I90" s="266"/>
      <c r="J90" s="252"/>
      <c r="K90" s="538"/>
      <c r="L90" s="266"/>
      <c r="M90" s="781"/>
      <c r="N90" s="563"/>
      <c r="O90" s="570"/>
      <c r="P90" s="265"/>
      <c r="Q90" s="538">
        <v>8</v>
      </c>
      <c r="R90" s="1255">
        <v>190</v>
      </c>
      <c r="S90" s="1261">
        <f t="shared" si="30"/>
        <v>1520</v>
      </c>
      <c r="T90" s="538">
        <v>8</v>
      </c>
      <c r="U90" s="1255">
        <v>190</v>
      </c>
      <c r="V90" s="1261">
        <f t="shared" si="31"/>
        <v>1520</v>
      </c>
      <c r="W90" s="538">
        <v>16</v>
      </c>
      <c r="X90" s="1255">
        <v>190</v>
      </c>
      <c r="Y90" s="1261">
        <f t="shared" si="32"/>
        <v>3040</v>
      </c>
      <c r="Z90" s="568">
        <v>32</v>
      </c>
      <c r="AA90" s="1261">
        <v>6</v>
      </c>
      <c r="AB90" s="1261">
        <f t="shared" si="33"/>
        <v>192</v>
      </c>
      <c r="AC90" s="554">
        <f t="shared" si="34"/>
        <v>64</v>
      </c>
      <c r="AD90" s="540">
        <f t="shared" si="35"/>
        <v>6272</v>
      </c>
      <c r="AE90" s="1776"/>
    </row>
    <row r="91" spans="1:55" ht="46.5" customHeight="1" x14ac:dyDescent="0.25">
      <c r="A91" s="1281">
        <v>77</v>
      </c>
      <c r="B91" s="261" t="s">
        <v>1301</v>
      </c>
      <c r="C91" s="535" t="s">
        <v>99</v>
      </c>
      <c r="D91" s="261" t="s">
        <v>1002</v>
      </c>
      <c r="E91" s="941">
        <v>46303</v>
      </c>
      <c r="F91" s="941">
        <v>46306</v>
      </c>
      <c r="G91" s="966" t="s">
        <v>1760</v>
      </c>
      <c r="H91" s="538"/>
      <c r="I91" s="266"/>
      <c r="J91" s="252"/>
      <c r="K91" s="538"/>
      <c r="L91" s="266"/>
      <c r="M91" s="781"/>
      <c r="N91" s="563"/>
      <c r="O91" s="570"/>
      <c r="P91" s="265"/>
      <c r="Q91" s="538">
        <v>8</v>
      </c>
      <c r="R91" s="1255">
        <v>190</v>
      </c>
      <c r="S91" s="1261">
        <f t="shared" si="30"/>
        <v>1520</v>
      </c>
      <c r="T91" s="538">
        <v>8</v>
      </c>
      <c r="U91" s="1255">
        <v>190</v>
      </c>
      <c r="V91" s="1261">
        <f t="shared" si="31"/>
        <v>1520</v>
      </c>
      <c r="W91" s="538">
        <v>16</v>
      </c>
      <c r="X91" s="1255">
        <v>190</v>
      </c>
      <c r="Y91" s="1261">
        <f t="shared" si="32"/>
        <v>3040</v>
      </c>
      <c r="Z91" s="568">
        <v>32</v>
      </c>
      <c r="AA91" s="1261">
        <v>6</v>
      </c>
      <c r="AB91" s="1261">
        <f t="shared" si="33"/>
        <v>192</v>
      </c>
      <c r="AC91" s="554">
        <f t="shared" si="34"/>
        <v>64</v>
      </c>
      <c r="AD91" s="540">
        <f t="shared" si="35"/>
        <v>6272</v>
      </c>
      <c r="AE91" s="1776"/>
    </row>
    <row r="92" spans="1:55" ht="46.5" customHeight="1" x14ac:dyDescent="0.25">
      <c r="A92" s="256">
        <v>78</v>
      </c>
      <c r="B92" s="261" t="s">
        <v>1298</v>
      </c>
      <c r="C92" s="535" t="s">
        <v>102</v>
      </c>
      <c r="D92" s="261" t="s">
        <v>1299</v>
      </c>
      <c r="E92" s="941">
        <v>46170</v>
      </c>
      <c r="F92" s="941">
        <v>46173</v>
      </c>
      <c r="G92" s="966" t="s">
        <v>1760</v>
      </c>
      <c r="H92" s="538"/>
      <c r="I92" s="266"/>
      <c r="J92" s="252"/>
      <c r="K92" s="538"/>
      <c r="L92" s="266"/>
      <c r="M92" s="781"/>
      <c r="N92" s="563"/>
      <c r="O92" s="570"/>
      <c r="P92" s="265"/>
      <c r="Q92" s="538">
        <v>16</v>
      </c>
      <c r="R92" s="1255">
        <v>190</v>
      </c>
      <c r="S92" s="1261">
        <f t="shared" si="30"/>
        <v>3040</v>
      </c>
      <c r="T92" s="538">
        <v>16</v>
      </c>
      <c r="U92" s="1255">
        <v>190</v>
      </c>
      <c r="V92" s="1261">
        <f t="shared" si="31"/>
        <v>3040</v>
      </c>
      <c r="W92" s="538">
        <v>32</v>
      </c>
      <c r="X92" s="1255">
        <v>190</v>
      </c>
      <c r="Y92" s="1261">
        <f t="shared" si="32"/>
        <v>6080</v>
      </c>
      <c r="Z92" s="568">
        <v>64</v>
      </c>
      <c r="AA92" s="1261">
        <v>6</v>
      </c>
      <c r="AB92" s="1261">
        <f t="shared" si="33"/>
        <v>384</v>
      </c>
      <c r="AC92" s="554">
        <f t="shared" si="34"/>
        <v>128</v>
      </c>
      <c r="AD92" s="540">
        <f t="shared" si="35"/>
        <v>12544</v>
      </c>
      <c r="AE92" s="1776"/>
    </row>
    <row r="93" spans="1:55" ht="46.5" customHeight="1" x14ac:dyDescent="0.25">
      <c r="A93" s="1281">
        <v>79</v>
      </c>
      <c r="B93" s="261" t="s">
        <v>1296</v>
      </c>
      <c r="C93" s="535" t="s">
        <v>101</v>
      </c>
      <c r="D93" s="261" t="s">
        <v>340</v>
      </c>
      <c r="E93" s="941">
        <v>46331</v>
      </c>
      <c r="F93" s="941">
        <v>46334</v>
      </c>
      <c r="G93" s="954" t="s">
        <v>301</v>
      </c>
      <c r="H93" s="538"/>
      <c r="I93" s="266"/>
      <c r="J93" s="252"/>
      <c r="K93" s="538"/>
      <c r="L93" s="266"/>
      <c r="M93" s="781"/>
      <c r="N93" s="563"/>
      <c r="O93" s="570"/>
      <c r="P93" s="265"/>
      <c r="Q93" s="538">
        <v>8</v>
      </c>
      <c r="R93" s="1255">
        <v>190</v>
      </c>
      <c r="S93" s="1261">
        <f t="shared" si="30"/>
        <v>1520</v>
      </c>
      <c r="T93" s="538">
        <v>8</v>
      </c>
      <c r="U93" s="1255">
        <v>190</v>
      </c>
      <c r="V93" s="1261">
        <f t="shared" si="31"/>
        <v>1520</v>
      </c>
      <c r="W93" s="538">
        <v>16</v>
      </c>
      <c r="X93" s="1255">
        <v>190</v>
      </c>
      <c r="Y93" s="1261">
        <f t="shared" si="32"/>
        <v>3040</v>
      </c>
      <c r="Z93" s="568">
        <v>32</v>
      </c>
      <c r="AA93" s="1261">
        <v>6</v>
      </c>
      <c r="AB93" s="1261">
        <f t="shared" si="33"/>
        <v>192</v>
      </c>
      <c r="AC93" s="554">
        <f t="shared" si="34"/>
        <v>64</v>
      </c>
      <c r="AD93" s="540">
        <f t="shared" si="35"/>
        <v>6272</v>
      </c>
      <c r="AE93" s="1776"/>
    </row>
    <row r="94" spans="1:55" ht="46.5" customHeight="1" x14ac:dyDescent="0.25">
      <c r="A94" s="256">
        <v>80</v>
      </c>
      <c r="B94" s="1236" t="s">
        <v>1921</v>
      </c>
      <c r="C94" s="1037" t="s">
        <v>102</v>
      </c>
      <c r="D94" s="1236" t="s">
        <v>1299</v>
      </c>
      <c r="E94" s="941">
        <v>46268</v>
      </c>
      <c r="F94" s="941">
        <v>46271</v>
      </c>
      <c r="G94" s="966" t="s">
        <v>1760</v>
      </c>
      <c r="H94" s="556"/>
      <c r="I94" s="572"/>
      <c r="J94" s="278"/>
      <c r="K94" s="556"/>
      <c r="L94" s="572"/>
      <c r="M94" s="299"/>
      <c r="N94" s="564"/>
      <c r="O94" s="572"/>
      <c r="P94" s="288"/>
      <c r="Q94" s="556">
        <v>16</v>
      </c>
      <c r="R94" s="1237">
        <v>190</v>
      </c>
      <c r="S94" s="290">
        <f t="shared" si="30"/>
        <v>3040</v>
      </c>
      <c r="T94" s="556">
        <v>16</v>
      </c>
      <c r="U94" s="1237">
        <v>190</v>
      </c>
      <c r="V94" s="290">
        <f t="shared" si="31"/>
        <v>3040</v>
      </c>
      <c r="W94" s="556">
        <v>32</v>
      </c>
      <c r="X94" s="1237">
        <v>190</v>
      </c>
      <c r="Y94" s="290">
        <f t="shared" si="32"/>
        <v>6080</v>
      </c>
      <c r="Z94" s="621">
        <v>64</v>
      </c>
      <c r="AA94" s="290">
        <v>6</v>
      </c>
      <c r="AB94" s="290">
        <f t="shared" si="33"/>
        <v>384</v>
      </c>
      <c r="AC94" s="558">
        <f t="shared" si="34"/>
        <v>128</v>
      </c>
      <c r="AD94" s="540">
        <f t="shared" si="35"/>
        <v>12544</v>
      </c>
      <c r="AE94" s="1777"/>
    </row>
    <row r="95" spans="1:55" s="1016" customFormat="1" ht="29.25" customHeight="1" x14ac:dyDescent="0.25">
      <c r="A95" s="1279"/>
      <c r="B95" s="543" t="s">
        <v>833</v>
      </c>
      <c r="C95" s="300"/>
      <c r="D95" s="1042"/>
      <c r="E95" s="1043"/>
      <c r="F95" s="1043"/>
      <c r="G95" s="1043"/>
      <c r="H95" s="324"/>
      <c r="I95" s="301"/>
      <c r="J95" s="276"/>
      <c r="K95" s="324"/>
      <c r="L95" s="301"/>
      <c r="M95" s="276"/>
      <c r="N95" s="324"/>
      <c r="O95" s="301"/>
      <c r="P95" s="276"/>
      <c r="Q95" s="324"/>
      <c r="R95" s="487"/>
      <c r="S95" s="1251"/>
      <c r="T95" s="324"/>
      <c r="U95" s="487"/>
      <c r="V95" s="1251"/>
      <c r="W95" s="324"/>
      <c r="X95" s="487"/>
      <c r="Y95" s="1251"/>
      <c r="Z95" s="622"/>
      <c r="AA95" s="1251"/>
      <c r="AB95" s="1251"/>
      <c r="AC95" s="486"/>
      <c r="AD95" s="540"/>
      <c r="AE95" s="1044"/>
      <c r="AJ95" s="934"/>
      <c r="AK95" s="934"/>
      <c r="AL95" s="934"/>
      <c r="AM95" s="934"/>
      <c r="AN95" s="934"/>
      <c r="AO95" s="934"/>
      <c r="AP95" s="934"/>
      <c r="AQ95" s="934"/>
      <c r="AR95" s="934"/>
      <c r="AS95" s="934"/>
      <c r="AT95" s="934"/>
      <c r="AU95" s="934"/>
      <c r="AV95" s="934"/>
      <c r="AW95" s="934"/>
      <c r="AX95" s="934"/>
      <c r="AY95" s="934"/>
      <c r="AZ95" s="934"/>
      <c r="BA95" s="934"/>
      <c r="BB95" s="934"/>
      <c r="BC95" s="934"/>
    </row>
    <row r="96" spans="1:55" ht="46.5" hidden="1" customHeight="1" x14ac:dyDescent="0.25">
      <c r="A96" s="256"/>
      <c r="B96" s="1239"/>
      <c r="C96" s="1239"/>
      <c r="D96" s="1239"/>
      <c r="E96" s="941"/>
      <c r="F96" s="941"/>
      <c r="G96" s="966"/>
      <c r="H96" s="567"/>
      <c r="I96" s="576"/>
      <c r="J96" s="259"/>
      <c r="K96" s="567"/>
      <c r="L96" s="560"/>
      <c r="M96" s="781"/>
      <c r="N96" s="567"/>
      <c r="O96" s="560"/>
      <c r="P96" s="781"/>
      <c r="Q96" s="567"/>
      <c r="R96" s="560"/>
      <c r="S96" s="289"/>
      <c r="T96" s="567"/>
      <c r="U96" s="560"/>
      <c r="V96" s="289"/>
      <c r="W96" s="567"/>
      <c r="X96" s="560"/>
      <c r="Y96" s="289"/>
      <c r="Z96" s="568"/>
      <c r="AA96" s="289"/>
      <c r="AB96" s="289"/>
      <c r="AC96" s="561"/>
      <c r="AD96" s="540"/>
      <c r="AE96" s="1229"/>
      <c r="AF96" s="1241"/>
    </row>
    <row r="97" spans="1:32" ht="46.5" customHeight="1" x14ac:dyDescent="0.25">
      <c r="A97" s="256">
        <v>81</v>
      </c>
      <c r="B97" s="261" t="s">
        <v>1438</v>
      </c>
      <c r="C97" s="261" t="s">
        <v>99</v>
      </c>
      <c r="D97" s="261" t="s">
        <v>1146</v>
      </c>
      <c r="E97" s="953">
        <v>46133</v>
      </c>
      <c r="F97" s="953">
        <v>46139</v>
      </c>
      <c r="G97" s="954" t="s">
        <v>319</v>
      </c>
      <c r="H97" s="538">
        <v>1</v>
      </c>
      <c r="I97" s="266">
        <v>3400</v>
      </c>
      <c r="J97" s="252">
        <f t="shared" ref="J97:J119" si="36">H97*I97</f>
        <v>3400</v>
      </c>
      <c r="K97" s="538">
        <v>1</v>
      </c>
      <c r="L97" s="1255">
        <v>3000</v>
      </c>
      <c r="M97" s="781">
        <f t="shared" ref="M97:M119" si="37">K97*L97</f>
        <v>3000</v>
      </c>
      <c r="N97" s="538">
        <v>1</v>
      </c>
      <c r="O97" s="1255">
        <v>2900</v>
      </c>
      <c r="P97" s="265">
        <f t="shared" ref="P97:P119" si="38">N97*O97</f>
        <v>2900</v>
      </c>
      <c r="Q97" s="538">
        <v>14</v>
      </c>
      <c r="R97" s="1255">
        <v>190</v>
      </c>
      <c r="S97" s="1261">
        <f t="shared" ref="S97:S119" si="39">Q97*R97</f>
        <v>2660</v>
      </c>
      <c r="T97" s="538">
        <v>14</v>
      </c>
      <c r="U97" s="1255">
        <v>190</v>
      </c>
      <c r="V97" s="1261">
        <f t="shared" ref="V97:V119" si="40">T97*U97</f>
        <v>2660</v>
      </c>
      <c r="W97" s="538">
        <v>14</v>
      </c>
      <c r="X97" s="1255">
        <v>190</v>
      </c>
      <c r="Y97" s="1261">
        <f t="shared" ref="Y97:Y119" si="41">W97*X97</f>
        <v>2660</v>
      </c>
      <c r="Z97" s="563">
        <v>45</v>
      </c>
      <c r="AA97" s="1261">
        <v>6</v>
      </c>
      <c r="AB97" s="1261">
        <f t="shared" ref="AB97:AB119" si="42">Z97*AA97</f>
        <v>270</v>
      </c>
      <c r="AC97" s="554">
        <f t="shared" ref="AC97:AC119" si="43">H97+K97+N97+Q97+T97+W97+Z97</f>
        <v>90</v>
      </c>
      <c r="AD97" s="540">
        <f t="shared" ref="AD97:AD119" si="44">J97+M97+P97+S97+V97+Y97+AB97</f>
        <v>17550</v>
      </c>
      <c r="AE97" s="1229"/>
      <c r="AF97" s="1241">
        <v>45</v>
      </c>
    </row>
    <row r="98" spans="1:32" ht="46.5" customHeight="1" x14ac:dyDescent="0.25">
      <c r="A98" s="256">
        <v>82</v>
      </c>
      <c r="B98" s="261" t="s">
        <v>1439</v>
      </c>
      <c r="C98" s="261" t="s">
        <v>99</v>
      </c>
      <c r="D98" s="261" t="s">
        <v>1715</v>
      </c>
      <c r="E98" s="953">
        <v>46126</v>
      </c>
      <c r="F98" s="953">
        <v>46132</v>
      </c>
      <c r="G98" s="954" t="s">
        <v>312</v>
      </c>
      <c r="H98" s="538">
        <v>1</v>
      </c>
      <c r="I98" s="266">
        <v>3400</v>
      </c>
      <c r="J98" s="252">
        <f t="shared" si="36"/>
        <v>3400</v>
      </c>
      <c r="K98" s="538">
        <v>1</v>
      </c>
      <c r="L98" s="1255">
        <v>3000</v>
      </c>
      <c r="M98" s="781">
        <f t="shared" si="37"/>
        <v>3000</v>
      </c>
      <c r="N98" s="538">
        <v>1</v>
      </c>
      <c r="O98" s="1255">
        <v>2900</v>
      </c>
      <c r="P98" s="265">
        <f t="shared" si="38"/>
        <v>2900</v>
      </c>
      <c r="Q98" s="538">
        <v>14</v>
      </c>
      <c r="R98" s="1255">
        <v>190</v>
      </c>
      <c r="S98" s="1261">
        <f t="shared" si="39"/>
        <v>2660</v>
      </c>
      <c r="T98" s="538">
        <v>14</v>
      </c>
      <c r="U98" s="1255">
        <v>190</v>
      </c>
      <c r="V98" s="1261">
        <f t="shared" si="40"/>
        <v>2660</v>
      </c>
      <c r="W98" s="538">
        <v>14</v>
      </c>
      <c r="X98" s="1255">
        <v>190</v>
      </c>
      <c r="Y98" s="1261">
        <f t="shared" si="41"/>
        <v>2660</v>
      </c>
      <c r="Z98" s="563">
        <v>45</v>
      </c>
      <c r="AA98" s="1261">
        <v>6</v>
      </c>
      <c r="AB98" s="1261">
        <f t="shared" si="42"/>
        <v>270</v>
      </c>
      <c r="AC98" s="554">
        <f t="shared" si="43"/>
        <v>90</v>
      </c>
      <c r="AD98" s="540">
        <f t="shared" si="44"/>
        <v>17550</v>
      </c>
      <c r="AE98" s="1229"/>
      <c r="AF98" s="1241">
        <v>45</v>
      </c>
    </row>
    <row r="99" spans="1:32" ht="46.5" customHeight="1" x14ac:dyDescent="0.25">
      <c r="A99" s="256">
        <v>83</v>
      </c>
      <c r="B99" s="261" t="s">
        <v>1480</v>
      </c>
      <c r="C99" s="261" t="s">
        <v>99</v>
      </c>
      <c r="D99" s="261" t="s">
        <v>380</v>
      </c>
      <c r="E99" s="953">
        <v>46160</v>
      </c>
      <c r="F99" s="953">
        <v>46161</v>
      </c>
      <c r="G99" s="954" t="s">
        <v>312</v>
      </c>
      <c r="H99" s="538">
        <v>1</v>
      </c>
      <c r="I99" s="266">
        <v>3400</v>
      </c>
      <c r="J99" s="252">
        <f t="shared" si="36"/>
        <v>3400</v>
      </c>
      <c r="K99" s="538">
        <v>1</v>
      </c>
      <c r="L99" s="1255">
        <v>3000</v>
      </c>
      <c r="M99" s="781">
        <f t="shared" si="37"/>
        <v>3000</v>
      </c>
      <c r="N99" s="538">
        <v>1</v>
      </c>
      <c r="O99" s="1255">
        <v>2900</v>
      </c>
      <c r="P99" s="265">
        <f t="shared" si="38"/>
        <v>2900</v>
      </c>
      <c r="Q99" s="538">
        <v>5</v>
      </c>
      <c r="R99" s="1255">
        <v>190</v>
      </c>
      <c r="S99" s="1261">
        <f t="shared" si="39"/>
        <v>950</v>
      </c>
      <c r="T99" s="538">
        <v>5</v>
      </c>
      <c r="U99" s="1255">
        <v>190</v>
      </c>
      <c r="V99" s="1261">
        <f t="shared" si="40"/>
        <v>950</v>
      </c>
      <c r="W99" s="538">
        <v>5</v>
      </c>
      <c r="X99" s="1255">
        <v>190</v>
      </c>
      <c r="Y99" s="1261">
        <f t="shared" si="41"/>
        <v>950</v>
      </c>
      <c r="Z99" s="563">
        <v>18</v>
      </c>
      <c r="AA99" s="1261">
        <v>6</v>
      </c>
      <c r="AB99" s="1261">
        <f t="shared" si="42"/>
        <v>108</v>
      </c>
      <c r="AC99" s="554">
        <f t="shared" si="43"/>
        <v>36</v>
      </c>
      <c r="AD99" s="540">
        <f t="shared" si="44"/>
        <v>12258</v>
      </c>
      <c r="AE99" s="1229"/>
      <c r="AF99" s="1241">
        <v>18</v>
      </c>
    </row>
    <row r="100" spans="1:32" ht="46.5" customHeight="1" x14ac:dyDescent="0.25">
      <c r="A100" s="256">
        <v>84</v>
      </c>
      <c r="B100" s="261" t="s">
        <v>1481</v>
      </c>
      <c r="C100" s="261" t="s">
        <v>99</v>
      </c>
      <c r="D100" s="261" t="s">
        <v>380</v>
      </c>
      <c r="E100" s="953">
        <v>46160</v>
      </c>
      <c r="F100" s="953">
        <v>46161</v>
      </c>
      <c r="G100" s="954" t="s">
        <v>312</v>
      </c>
      <c r="H100" s="538">
        <v>1</v>
      </c>
      <c r="I100" s="266">
        <v>3400</v>
      </c>
      <c r="J100" s="252">
        <f t="shared" si="36"/>
        <v>3400</v>
      </c>
      <c r="K100" s="538">
        <v>1</v>
      </c>
      <c r="L100" s="1255">
        <v>3000</v>
      </c>
      <c r="M100" s="781">
        <f t="shared" si="37"/>
        <v>3000</v>
      </c>
      <c r="N100" s="538">
        <v>1</v>
      </c>
      <c r="O100" s="1255">
        <v>2900</v>
      </c>
      <c r="P100" s="265">
        <f t="shared" si="38"/>
        <v>2900</v>
      </c>
      <c r="Q100" s="538">
        <v>5</v>
      </c>
      <c r="R100" s="1255">
        <v>190</v>
      </c>
      <c r="S100" s="1261">
        <f t="shared" si="39"/>
        <v>950</v>
      </c>
      <c r="T100" s="538">
        <v>5</v>
      </c>
      <c r="U100" s="1255">
        <v>190</v>
      </c>
      <c r="V100" s="1261">
        <f t="shared" si="40"/>
        <v>950</v>
      </c>
      <c r="W100" s="538">
        <v>5</v>
      </c>
      <c r="X100" s="1255">
        <v>190</v>
      </c>
      <c r="Y100" s="1261">
        <f t="shared" si="41"/>
        <v>950</v>
      </c>
      <c r="Z100" s="563">
        <v>18</v>
      </c>
      <c r="AA100" s="1261">
        <v>6</v>
      </c>
      <c r="AB100" s="1261">
        <f t="shared" si="42"/>
        <v>108</v>
      </c>
      <c r="AC100" s="554">
        <f t="shared" si="43"/>
        <v>36</v>
      </c>
      <c r="AD100" s="540">
        <f t="shared" si="44"/>
        <v>12258</v>
      </c>
      <c r="AE100" s="1229"/>
      <c r="AF100" s="1241">
        <v>18</v>
      </c>
    </row>
    <row r="101" spans="1:32" ht="46.5" customHeight="1" x14ac:dyDescent="0.25">
      <c r="A101" s="256">
        <v>85</v>
      </c>
      <c r="B101" s="261" t="s">
        <v>1440</v>
      </c>
      <c r="C101" s="261" t="s">
        <v>102</v>
      </c>
      <c r="D101" s="261" t="s">
        <v>337</v>
      </c>
      <c r="E101" s="953">
        <v>46162</v>
      </c>
      <c r="F101" s="953">
        <v>46163</v>
      </c>
      <c r="G101" s="954" t="s">
        <v>312</v>
      </c>
      <c r="H101" s="538">
        <v>1</v>
      </c>
      <c r="I101" s="266">
        <v>3400</v>
      </c>
      <c r="J101" s="252">
        <f t="shared" si="36"/>
        <v>3400</v>
      </c>
      <c r="K101" s="538">
        <v>1</v>
      </c>
      <c r="L101" s="1255">
        <v>3000</v>
      </c>
      <c r="M101" s="781">
        <f t="shared" si="37"/>
        <v>3000</v>
      </c>
      <c r="N101" s="538">
        <v>1</v>
      </c>
      <c r="O101" s="1255">
        <v>2900</v>
      </c>
      <c r="P101" s="265">
        <f t="shared" si="38"/>
        <v>2900</v>
      </c>
      <c r="Q101" s="538">
        <v>5</v>
      </c>
      <c r="R101" s="1255">
        <v>190</v>
      </c>
      <c r="S101" s="1261">
        <f t="shared" si="39"/>
        <v>950</v>
      </c>
      <c r="T101" s="538">
        <v>5</v>
      </c>
      <c r="U101" s="1255">
        <v>190</v>
      </c>
      <c r="V101" s="1261">
        <f t="shared" si="40"/>
        <v>950</v>
      </c>
      <c r="W101" s="538">
        <v>5</v>
      </c>
      <c r="X101" s="1255">
        <v>190</v>
      </c>
      <c r="Y101" s="1261">
        <f t="shared" si="41"/>
        <v>950</v>
      </c>
      <c r="Z101" s="563">
        <v>18</v>
      </c>
      <c r="AA101" s="1261">
        <v>6</v>
      </c>
      <c r="AB101" s="1261">
        <f t="shared" si="42"/>
        <v>108</v>
      </c>
      <c r="AC101" s="554">
        <f t="shared" si="43"/>
        <v>36</v>
      </c>
      <c r="AD101" s="540">
        <f t="shared" si="44"/>
        <v>12258</v>
      </c>
      <c r="AE101" s="1229"/>
      <c r="AF101" s="1241">
        <v>18</v>
      </c>
    </row>
    <row r="102" spans="1:32" ht="46.5" customHeight="1" x14ac:dyDescent="0.25">
      <c r="A102" s="256">
        <v>86</v>
      </c>
      <c r="B102" s="261" t="s">
        <v>1441</v>
      </c>
      <c r="C102" s="261" t="s">
        <v>102</v>
      </c>
      <c r="D102" s="261" t="s">
        <v>337</v>
      </c>
      <c r="E102" s="953">
        <v>46162</v>
      </c>
      <c r="F102" s="953">
        <v>46163</v>
      </c>
      <c r="G102" s="954" t="s">
        <v>312</v>
      </c>
      <c r="H102" s="538">
        <v>1</v>
      </c>
      <c r="I102" s="266">
        <v>3400</v>
      </c>
      <c r="J102" s="252">
        <f t="shared" si="36"/>
        <v>3400</v>
      </c>
      <c r="K102" s="538">
        <v>1</v>
      </c>
      <c r="L102" s="1255">
        <v>3000</v>
      </c>
      <c r="M102" s="781">
        <f t="shared" si="37"/>
        <v>3000</v>
      </c>
      <c r="N102" s="538">
        <v>1</v>
      </c>
      <c r="O102" s="1255">
        <v>2900</v>
      </c>
      <c r="P102" s="265">
        <f t="shared" si="38"/>
        <v>2900</v>
      </c>
      <c r="Q102" s="538">
        <v>5</v>
      </c>
      <c r="R102" s="1255">
        <v>190</v>
      </c>
      <c r="S102" s="1261">
        <f t="shared" si="39"/>
        <v>950</v>
      </c>
      <c r="T102" s="538">
        <v>5</v>
      </c>
      <c r="U102" s="1255">
        <v>190</v>
      </c>
      <c r="V102" s="1261">
        <f t="shared" si="40"/>
        <v>950</v>
      </c>
      <c r="W102" s="538">
        <v>5</v>
      </c>
      <c r="X102" s="1255">
        <v>190</v>
      </c>
      <c r="Y102" s="1261">
        <f t="shared" si="41"/>
        <v>950</v>
      </c>
      <c r="Z102" s="563">
        <v>18</v>
      </c>
      <c r="AA102" s="1261">
        <v>6</v>
      </c>
      <c r="AB102" s="1261">
        <f t="shared" si="42"/>
        <v>108</v>
      </c>
      <c r="AC102" s="554">
        <f t="shared" si="43"/>
        <v>36</v>
      </c>
      <c r="AD102" s="540">
        <f t="shared" si="44"/>
        <v>12258</v>
      </c>
      <c r="AE102" s="1229"/>
      <c r="AF102" s="1241">
        <v>18</v>
      </c>
    </row>
    <row r="103" spans="1:32" ht="46.5" customHeight="1" x14ac:dyDescent="0.25">
      <c r="A103" s="256">
        <v>87</v>
      </c>
      <c r="B103" s="261" t="s">
        <v>1442</v>
      </c>
      <c r="C103" s="261" t="s">
        <v>102</v>
      </c>
      <c r="D103" s="261" t="s">
        <v>338</v>
      </c>
      <c r="E103" s="953">
        <v>46163</v>
      </c>
      <c r="F103" s="953">
        <v>46164</v>
      </c>
      <c r="G103" s="954" t="s">
        <v>312</v>
      </c>
      <c r="H103" s="538">
        <v>1</v>
      </c>
      <c r="I103" s="266">
        <v>3400</v>
      </c>
      <c r="J103" s="252">
        <f t="shared" si="36"/>
        <v>3400</v>
      </c>
      <c r="K103" s="538">
        <v>1</v>
      </c>
      <c r="L103" s="1255">
        <v>3000</v>
      </c>
      <c r="M103" s="781">
        <f t="shared" si="37"/>
        <v>3000</v>
      </c>
      <c r="N103" s="538">
        <v>1</v>
      </c>
      <c r="O103" s="1255">
        <v>2900</v>
      </c>
      <c r="P103" s="265">
        <f t="shared" si="38"/>
        <v>2900</v>
      </c>
      <c r="Q103" s="538">
        <v>5</v>
      </c>
      <c r="R103" s="1255">
        <v>190</v>
      </c>
      <c r="S103" s="1261">
        <f t="shared" si="39"/>
        <v>950</v>
      </c>
      <c r="T103" s="538">
        <v>5</v>
      </c>
      <c r="U103" s="1255">
        <v>190</v>
      </c>
      <c r="V103" s="1261">
        <f t="shared" si="40"/>
        <v>950</v>
      </c>
      <c r="W103" s="538">
        <v>5</v>
      </c>
      <c r="X103" s="1255">
        <v>190</v>
      </c>
      <c r="Y103" s="1261">
        <f t="shared" si="41"/>
        <v>950</v>
      </c>
      <c r="Z103" s="563">
        <v>18</v>
      </c>
      <c r="AA103" s="1261">
        <v>6</v>
      </c>
      <c r="AB103" s="1261">
        <f t="shared" si="42"/>
        <v>108</v>
      </c>
      <c r="AC103" s="554">
        <f t="shared" si="43"/>
        <v>36</v>
      </c>
      <c r="AD103" s="540">
        <f t="shared" si="44"/>
        <v>12258</v>
      </c>
      <c r="AE103" s="1229"/>
      <c r="AF103" s="1241">
        <v>18</v>
      </c>
    </row>
    <row r="104" spans="1:32" ht="46.5" customHeight="1" x14ac:dyDescent="0.25">
      <c r="A104" s="256">
        <v>88</v>
      </c>
      <c r="B104" s="261" t="s">
        <v>2239</v>
      </c>
      <c r="C104" s="261" t="s">
        <v>102</v>
      </c>
      <c r="D104" s="261" t="s">
        <v>377</v>
      </c>
      <c r="E104" s="953">
        <v>46161</v>
      </c>
      <c r="F104" s="953">
        <v>46162</v>
      </c>
      <c r="G104" s="954" t="s">
        <v>312</v>
      </c>
      <c r="H104" s="538">
        <v>1</v>
      </c>
      <c r="I104" s="266">
        <v>3400</v>
      </c>
      <c r="J104" s="252">
        <f t="shared" si="36"/>
        <v>3400</v>
      </c>
      <c r="K104" s="538">
        <v>1</v>
      </c>
      <c r="L104" s="1255">
        <v>3000</v>
      </c>
      <c r="M104" s="781">
        <f t="shared" si="37"/>
        <v>3000</v>
      </c>
      <c r="N104" s="538">
        <v>1</v>
      </c>
      <c r="O104" s="1255">
        <v>2900</v>
      </c>
      <c r="P104" s="265">
        <f t="shared" si="38"/>
        <v>2900</v>
      </c>
      <c r="Q104" s="538">
        <v>5</v>
      </c>
      <c r="R104" s="1255">
        <v>190</v>
      </c>
      <c r="S104" s="1261">
        <f t="shared" si="39"/>
        <v>950</v>
      </c>
      <c r="T104" s="538">
        <v>5</v>
      </c>
      <c r="U104" s="1255">
        <v>190</v>
      </c>
      <c r="V104" s="1261">
        <f t="shared" si="40"/>
        <v>950</v>
      </c>
      <c r="W104" s="538">
        <v>5</v>
      </c>
      <c r="X104" s="1255">
        <v>190</v>
      </c>
      <c r="Y104" s="1261">
        <f t="shared" si="41"/>
        <v>950</v>
      </c>
      <c r="Z104" s="563">
        <v>18</v>
      </c>
      <c r="AA104" s="1261">
        <v>6</v>
      </c>
      <c r="AB104" s="1261">
        <f t="shared" si="42"/>
        <v>108</v>
      </c>
      <c r="AC104" s="554">
        <f t="shared" si="43"/>
        <v>36</v>
      </c>
      <c r="AD104" s="540">
        <f t="shared" si="44"/>
        <v>12258</v>
      </c>
      <c r="AE104" s="1229"/>
      <c r="AF104" s="1241">
        <v>18</v>
      </c>
    </row>
    <row r="105" spans="1:32" ht="46.5" customHeight="1" x14ac:dyDescent="0.25">
      <c r="A105" s="256">
        <v>89</v>
      </c>
      <c r="B105" s="261" t="s">
        <v>2238</v>
      </c>
      <c r="C105" s="261" t="s">
        <v>102</v>
      </c>
      <c r="D105" s="261" t="s">
        <v>377</v>
      </c>
      <c r="E105" s="953">
        <v>46161</v>
      </c>
      <c r="F105" s="953">
        <v>46162</v>
      </c>
      <c r="G105" s="954" t="s">
        <v>312</v>
      </c>
      <c r="H105" s="538">
        <v>1</v>
      </c>
      <c r="I105" s="266">
        <v>3400</v>
      </c>
      <c r="J105" s="252">
        <f t="shared" si="36"/>
        <v>3400</v>
      </c>
      <c r="K105" s="538">
        <v>1</v>
      </c>
      <c r="L105" s="1255">
        <v>3000</v>
      </c>
      <c r="M105" s="781">
        <f t="shared" si="37"/>
        <v>3000</v>
      </c>
      <c r="N105" s="538">
        <v>1</v>
      </c>
      <c r="O105" s="1255">
        <v>2900</v>
      </c>
      <c r="P105" s="265">
        <f t="shared" si="38"/>
        <v>2900</v>
      </c>
      <c r="Q105" s="538">
        <v>5</v>
      </c>
      <c r="R105" s="1255">
        <v>190</v>
      </c>
      <c r="S105" s="1261">
        <f t="shared" si="39"/>
        <v>950</v>
      </c>
      <c r="T105" s="538">
        <v>5</v>
      </c>
      <c r="U105" s="1255">
        <v>190</v>
      </c>
      <c r="V105" s="1261">
        <f t="shared" si="40"/>
        <v>950</v>
      </c>
      <c r="W105" s="538">
        <v>5</v>
      </c>
      <c r="X105" s="1255">
        <v>190</v>
      </c>
      <c r="Y105" s="1261">
        <f t="shared" si="41"/>
        <v>950</v>
      </c>
      <c r="Z105" s="563">
        <v>18</v>
      </c>
      <c r="AA105" s="1261">
        <v>6</v>
      </c>
      <c r="AB105" s="1261">
        <f t="shared" si="42"/>
        <v>108</v>
      </c>
      <c r="AC105" s="554">
        <f t="shared" si="43"/>
        <v>36</v>
      </c>
      <c r="AD105" s="540">
        <f t="shared" si="44"/>
        <v>12258</v>
      </c>
      <c r="AE105" s="1229"/>
      <c r="AF105" s="1241">
        <v>18</v>
      </c>
    </row>
    <row r="106" spans="1:32" ht="46.5" customHeight="1" x14ac:dyDescent="0.25">
      <c r="A106" s="256">
        <v>90</v>
      </c>
      <c r="B106" s="261" t="s">
        <v>1443</v>
      </c>
      <c r="C106" s="261" t="s">
        <v>102</v>
      </c>
      <c r="D106" s="261" t="s">
        <v>338</v>
      </c>
      <c r="E106" s="953">
        <v>46163</v>
      </c>
      <c r="F106" s="953">
        <v>46164</v>
      </c>
      <c r="G106" s="954" t="s">
        <v>312</v>
      </c>
      <c r="H106" s="538">
        <v>1</v>
      </c>
      <c r="I106" s="266">
        <v>3400</v>
      </c>
      <c r="J106" s="252">
        <f t="shared" si="36"/>
        <v>3400</v>
      </c>
      <c r="K106" s="538">
        <v>1</v>
      </c>
      <c r="L106" s="1255">
        <v>3000</v>
      </c>
      <c r="M106" s="781">
        <f t="shared" si="37"/>
        <v>3000</v>
      </c>
      <c r="N106" s="538">
        <v>1</v>
      </c>
      <c r="O106" s="1255">
        <v>2900</v>
      </c>
      <c r="P106" s="265">
        <f t="shared" si="38"/>
        <v>2900</v>
      </c>
      <c r="Q106" s="538">
        <v>5</v>
      </c>
      <c r="R106" s="1255">
        <v>190</v>
      </c>
      <c r="S106" s="1261">
        <f t="shared" si="39"/>
        <v>950</v>
      </c>
      <c r="T106" s="538">
        <v>5</v>
      </c>
      <c r="U106" s="1255">
        <v>190</v>
      </c>
      <c r="V106" s="1261">
        <f t="shared" si="40"/>
        <v>950</v>
      </c>
      <c r="W106" s="538">
        <v>5</v>
      </c>
      <c r="X106" s="1255">
        <v>190</v>
      </c>
      <c r="Y106" s="1261">
        <f t="shared" si="41"/>
        <v>950</v>
      </c>
      <c r="Z106" s="563">
        <v>18</v>
      </c>
      <c r="AA106" s="1261">
        <v>6</v>
      </c>
      <c r="AB106" s="1261">
        <f t="shared" si="42"/>
        <v>108</v>
      </c>
      <c r="AC106" s="554">
        <f t="shared" si="43"/>
        <v>36</v>
      </c>
      <c r="AD106" s="540">
        <f t="shared" si="44"/>
        <v>12258</v>
      </c>
      <c r="AE106" s="1229"/>
      <c r="AF106" s="1241">
        <v>18</v>
      </c>
    </row>
    <row r="107" spans="1:32" ht="48" customHeight="1" x14ac:dyDescent="0.25">
      <c r="A107" s="256">
        <v>91</v>
      </c>
      <c r="B107" s="261" t="s">
        <v>1482</v>
      </c>
      <c r="C107" s="261" t="s">
        <v>102</v>
      </c>
      <c r="D107" s="261" t="s">
        <v>335</v>
      </c>
      <c r="E107" s="953">
        <v>46285</v>
      </c>
      <c r="F107" s="953">
        <v>46291</v>
      </c>
      <c r="G107" s="954" t="s">
        <v>301</v>
      </c>
      <c r="H107" s="538">
        <v>1</v>
      </c>
      <c r="I107" s="266">
        <v>3400</v>
      </c>
      <c r="J107" s="252">
        <f t="shared" si="36"/>
        <v>3400</v>
      </c>
      <c r="K107" s="538">
        <v>1</v>
      </c>
      <c r="L107" s="1255">
        <v>3000</v>
      </c>
      <c r="M107" s="781">
        <f t="shared" si="37"/>
        <v>3000</v>
      </c>
      <c r="N107" s="538">
        <v>1</v>
      </c>
      <c r="O107" s="1255">
        <v>2900</v>
      </c>
      <c r="P107" s="265">
        <f t="shared" si="38"/>
        <v>2900</v>
      </c>
      <c r="Q107" s="538">
        <v>14</v>
      </c>
      <c r="R107" s="1255">
        <v>190</v>
      </c>
      <c r="S107" s="1261">
        <f t="shared" si="39"/>
        <v>2660</v>
      </c>
      <c r="T107" s="538">
        <v>14</v>
      </c>
      <c r="U107" s="1255">
        <v>190</v>
      </c>
      <c r="V107" s="1261">
        <f t="shared" si="40"/>
        <v>2660</v>
      </c>
      <c r="W107" s="538">
        <v>14</v>
      </c>
      <c r="X107" s="1255">
        <v>190</v>
      </c>
      <c r="Y107" s="1261">
        <f t="shared" si="41"/>
        <v>2660</v>
      </c>
      <c r="Z107" s="563">
        <v>45</v>
      </c>
      <c r="AA107" s="1261">
        <v>6</v>
      </c>
      <c r="AB107" s="1261">
        <f t="shared" si="42"/>
        <v>270</v>
      </c>
      <c r="AC107" s="554">
        <f t="shared" si="43"/>
        <v>90</v>
      </c>
      <c r="AD107" s="540">
        <f t="shared" si="44"/>
        <v>17550</v>
      </c>
      <c r="AE107" s="1229"/>
    </row>
    <row r="108" spans="1:32" ht="46.5" customHeight="1" x14ac:dyDescent="0.25">
      <c r="A108" s="256">
        <v>92</v>
      </c>
      <c r="B108" s="261" t="s">
        <v>1444</v>
      </c>
      <c r="C108" s="261" t="s">
        <v>99</v>
      </c>
      <c r="D108" s="261" t="s">
        <v>337</v>
      </c>
      <c r="E108" s="953">
        <v>46279</v>
      </c>
      <c r="F108" s="953">
        <v>46285</v>
      </c>
      <c r="G108" s="954" t="s">
        <v>2191</v>
      </c>
      <c r="H108" s="538">
        <v>1</v>
      </c>
      <c r="I108" s="266">
        <v>3400</v>
      </c>
      <c r="J108" s="252">
        <f t="shared" si="36"/>
        <v>3400</v>
      </c>
      <c r="K108" s="538">
        <v>1</v>
      </c>
      <c r="L108" s="1255">
        <v>3000</v>
      </c>
      <c r="M108" s="781">
        <f t="shared" si="37"/>
        <v>3000</v>
      </c>
      <c r="N108" s="538">
        <v>1</v>
      </c>
      <c r="O108" s="1255">
        <v>2900</v>
      </c>
      <c r="P108" s="265">
        <f t="shared" si="38"/>
        <v>2900</v>
      </c>
      <c r="Q108" s="538">
        <v>14</v>
      </c>
      <c r="R108" s="1255">
        <v>190</v>
      </c>
      <c r="S108" s="1261">
        <f t="shared" si="39"/>
        <v>2660</v>
      </c>
      <c r="T108" s="538">
        <v>14</v>
      </c>
      <c r="U108" s="1255">
        <v>190</v>
      </c>
      <c r="V108" s="1261">
        <f t="shared" si="40"/>
        <v>2660</v>
      </c>
      <c r="W108" s="538">
        <v>14</v>
      </c>
      <c r="X108" s="1255">
        <v>190</v>
      </c>
      <c r="Y108" s="1261">
        <f t="shared" si="41"/>
        <v>2660</v>
      </c>
      <c r="Z108" s="563">
        <v>45</v>
      </c>
      <c r="AA108" s="1261">
        <v>6</v>
      </c>
      <c r="AB108" s="1261">
        <f t="shared" si="42"/>
        <v>270</v>
      </c>
      <c r="AC108" s="554">
        <f t="shared" si="43"/>
        <v>90</v>
      </c>
      <c r="AD108" s="540">
        <f t="shared" si="44"/>
        <v>17550</v>
      </c>
      <c r="AE108" s="1229"/>
    </row>
    <row r="109" spans="1:32" ht="46.5" customHeight="1" x14ac:dyDescent="0.25">
      <c r="A109" s="256">
        <v>93</v>
      </c>
      <c r="B109" s="261" t="s">
        <v>1446</v>
      </c>
      <c r="C109" s="261" t="s">
        <v>99</v>
      </c>
      <c r="D109" s="261" t="s">
        <v>1138</v>
      </c>
      <c r="E109" s="953">
        <v>46321</v>
      </c>
      <c r="F109" s="953">
        <v>46328</v>
      </c>
      <c r="G109" s="954" t="s">
        <v>319</v>
      </c>
      <c r="H109" s="538">
        <v>1</v>
      </c>
      <c r="I109" s="266">
        <v>3400</v>
      </c>
      <c r="J109" s="252">
        <f t="shared" si="36"/>
        <v>3400</v>
      </c>
      <c r="K109" s="538">
        <v>1</v>
      </c>
      <c r="L109" s="1255">
        <v>3000</v>
      </c>
      <c r="M109" s="781">
        <f t="shared" si="37"/>
        <v>3000</v>
      </c>
      <c r="N109" s="538">
        <v>1</v>
      </c>
      <c r="O109" s="1255">
        <v>2900</v>
      </c>
      <c r="P109" s="265">
        <f t="shared" si="38"/>
        <v>2900</v>
      </c>
      <c r="Q109" s="538">
        <v>14</v>
      </c>
      <c r="R109" s="1255">
        <v>190</v>
      </c>
      <c r="S109" s="1261">
        <f t="shared" si="39"/>
        <v>2660</v>
      </c>
      <c r="T109" s="538">
        <v>14</v>
      </c>
      <c r="U109" s="1255">
        <v>190</v>
      </c>
      <c r="V109" s="1261">
        <f t="shared" si="40"/>
        <v>2660</v>
      </c>
      <c r="W109" s="538">
        <v>14</v>
      </c>
      <c r="X109" s="1255">
        <v>190</v>
      </c>
      <c r="Y109" s="1261">
        <f t="shared" si="41"/>
        <v>2660</v>
      </c>
      <c r="Z109" s="563">
        <v>45</v>
      </c>
      <c r="AA109" s="1261">
        <v>6</v>
      </c>
      <c r="AB109" s="1261">
        <f t="shared" si="42"/>
        <v>270</v>
      </c>
      <c r="AC109" s="554">
        <f t="shared" si="43"/>
        <v>90</v>
      </c>
      <c r="AD109" s="540">
        <f t="shared" si="44"/>
        <v>17550</v>
      </c>
      <c r="AE109" s="1229"/>
    </row>
    <row r="110" spans="1:32" ht="46.5" customHeight="1" x14ac:dyDescent="0.25">
      <c r="A110" s="256">
        <v>94</v>
      </c>
      <c r="B110" s="261" t="s">
        <v>1716</v>
      </c>
      <c r="C110" s="261" t="s">
        <v>102</v>
      </c>
      <c r="D110" s="261" t="s">
        <v>335</v>
      </c>
      <c r="E110" s="953">
        <v>46349</v>
      </c>
      <c r="F110" s="953">
        <v>46355</v>
      </c>
      <c r="G110" s="954" t="s">
        <v>2183</v>
      </c>
      <c r="H110" s="538">
        <v>1</v>
      </c>
      <c r="I110" s="266">
        <v>3400</v>
      </c>
      <c r="J110" s="252">
        <f t="shared" si="36"/>
        <v>3400</v>
      </c>
      <c r="K110" s="538">
        <v>1</v>
      </c>
      <c r="L110" s="1255">
        <v>3000</v>
      </c>
      <c r="M110" s="781">
        <f t="shared" si="37"/>
        <v>3000</v>
      </c>
      <c r="N110" s="538">
        <v>1</v>
      </c>
      <c r="O110" s="1255">
        <v>2900</v>
      </c>
      <c r="P110" s="265">
        <f t="shared" si="38"/>
        <v>2900</v>
      </c>
      <c r="Q110" s="538">
        <v>14</v>
      </c>
      <c r="R110" s="1255">
        <v>190</v>
      </c>
      <c r="S110" s="1261">
        <f t="shared" si="39"/>
        <v>2660</v>
      </c>
      <c r="T110" s="538">
        <v>14</v>
      </c>
      <c r="U110" s="1255">
        <v>190</v>
      </c>
      <c r="V110" s="1261">
        <f t="shared" si="40"/>
        <v>2660</v>
      </c>
      <c r="W110" s="538">
        <v>14</v>
      </c>
      <c r="X110" s="1255">
        <v>190</v>
      </c>
      <c r="Y110" s="1261">
        <f t="shared" si="41"/>
        <v>2660</v>
      </c>
      <c r="Z110" s="563">
        <v>45</v>
      </c>
      <c r="AA110" s="1261">
        <v>6</v>
      </c>
      <c r="AB110" s="1261">
        <f t="shared" si="42"/>
        <v>270</v>
      </c>
      <c r="AC110" s="554">
        <f t="shared" si="43"/>
        <v>90</v>
      </c>
      <c r="AD110" s="540">
        <f t="shared" si="44"/>
        <v>17550</v>
      </c>
      <c r="AE110" s="1229"/>
    </row>
    <row r="111" spans="1:32" ht="46.5" customHeight="1" x14ac:dyDescent="0.25">
      <c r="A111" s="256">
        <v>95</v>
      </c>
      <c r="B111" s="261" t="s">
        <v>1693</v>
      </c>
      <c r="C111" s="261" t="s">
        <v>99</v>
      </c>
      <c r="D111" s="261" t="s">
        <v>338</v>
      </c>
      <c r="E111" s="953">
        <v>46117</v>
      </c>
      <c r="F111" s="953">
        <v>46123</v>
      </c>
      <c r="G111" s="954" t="s">
        <v>301</v>
      </c>
      <c r="H111" s="538">
        <v>1</v>
      </c>
      <c r="I111" s="266">
        <v>3400</v>
      </c>
      <c r="J111" s="252">
        <f t="shared" si="36"/>
        <v>3400</v>
      </c>
      <c r="K111" s="538">
        <v>1</v>
      </c>
      <c r="L111" s="1255">
        <v>3000</v>
      </c>
      <c r="M111" s="781">
        <f t="shared" si="37"/>
        <v>3000</v>
      </c>
      <c r="N111" s="538">
        <v>1</v>
      </c>
      <c r="O111" s="1255">
        <v>2900</v>
      </c>
      <c r="P111" s="265">
        <f t="shared" si="38"/>
        <v>2900</v>
      </c>
      <c r="Q111" s="538">
        <v>14</v>
      </c>
      <c r="R111" s="1255">
        <v>190</v>
      </c>
      <c r="S111" s="1261">
        <f t="shared" si="39"/>
        <v>2660</v>
      </c>
      <c r="T111" s="538">
        <v>14</v>
      </c>
      <c r="U111" s="1255">
        <v>190</v>
      </c>
      <c r="V111" s="1261">
        <f t="shared" si="40"/>
        <v>2660</v>
      </c>
      <c r="W111" s="538">
        <v>14</v>
      </c>
      <c r="X111" s="1255">
        <v>190</v>
      </c>
      <c r="Y111" s="1261">
        <f t="shared" si="41"/>
        <v>2660</v>
      </c>
      <c r="Z111" s="563">
        <v>45</v>
      </c>
      <c r="AA111" s="1261">
        <v>6</v>
      </c>
      <c r="AB111" s="1261">
        <f t="shared" si="42"/>
        <v>270</v>
      </c>
      <c r="AC111" s="554">
        <f t="shared" si="43"/>
        <v>90</v>
      </c>
      <c r="AD111" s="540">
        <f t="shared" si="44"/>
        <v>17550</v>
      </c>
      <c r="AE111" s="1229"/>
      <c r="AF111" s="1241">
        <v>45</v>
      </c>
    </row>
    <row r="112" spans="1:32" ht="46.5" customHeight="1" x14ac:dyDescent="0.25">
      <c r="A112" s="256">
        <v>96</v>
      </c>
      <c r="B112" s="1236" t="s">
        <v>1479</v>
      </c>
      <c r="C112" s="1236" t="s">
        <v>99</v>
      </c>
      <c r="D112" s="1236" t="s">
        <v>338</v>
      </c>
      <c r="E112" s="1013">
        <v>46131</v>
      </c>
      <c r="F112" s="1013">
        <v>46137</v>
      </c>
      <c r="G112" s="1014" t="s">
        <v>301</v>
      </c>
      <c r="H112" s="556">
        <v>1</v>
      </c>
      <c r="I112" s="572">
        <v>3400</v>
      </c>
      <c r="J112" s="278">
        <f t="shared" si="36"/>
        <v>3400</v>
      </c>
      <c r="K112" s="556">
        <v>1</v>
      </c>
      <c r="L112" s="1237">
        <v>3000</v>
      </c>
      <c r="M112" s="299">
        <f t="shared" si="37"/>
        <v>3000</v>
      </c>
      <c r="N112" s="556">
        <v>1</v>
      </c>
      <c r="O112" s="1237">
        <v>2900</v>
      </c>
      <c r="P112" s="288">
        <f t="shared" si="38"/>
        <v>2900</v>
      </c>
      <c r="Q112" s="556">
        <v>14</v>
      </c>
      <c r="R112" s="1237">
        <v>190</v>
      </c>
      <c r="S112" s="290">
        <f t="shared" si="39"/>
        <v>2660</v>
      </c>
      <c r="T112" s="556">
        <v>14</v>
      </c>
      <c r="U112" s="1237">
        <v>190</v>
      </c>
      <c r="V112" s="290">
        <f t="shared" si="40"/>
        <v>2660</v>
      </c>
      <c r="W112" s="556">
        <v>14</v>
      </c>
      <c r="X112" s="1237">
        <v>190</v>
      </c>
      <c r="Y112" s="290">
        <f t="shared" si="41"/>
        <v>2660</v>
      </c>
      <c r="Z112" s="564">
        <v>45</v>
      </c>
      <c r="AA112" s="290">
        <v>6</v>
      </c>
      <c r="AB112" s="290">
        <f t="shared" si="42"/>
        <v>270</v>
      </c>
      <c r="AC112" s="558">
        <f t="shared" si="43"/>
        <v>90</v>
      </c>
      <c r="AD112" s="531">
        <f t="shared" si="44"/>
        <v>17550</v>
      </c>
      <c r="AE112" s="1226"/>
      <c r="AF112" s="1241">
        <v>45</v>
      </c>
    </row>
    <row r="113" spans="1:56" ht="63.75" customHeight="1" x14ac:dyDescent="0.25">
      <c r="A113" s="256">
        <v>97</v>
      </c>
      <c r="B113" s="1236" t="s">
        <v>2524</v>
      </c>
      <c r="C113" s="1236" t="s">
        <v>101</v>
      </c>
      <c r="D113" s="1236" t="s">
        <v>329</v>
      </c>
      <c r="E113" s="1013" t="s">
        <v>2526</v>
      </c>
      <c r="F113" s="1013" t="s">
        <v>2527</v>
      </c>
      <c r="G113" s="1014" t="s">
        <v>2528</v>
      </c>
      <c r="H113" s="556">
        <v>1</v>
      </c>
      <c r="I113" s="572">
        <v>3400</v>
      </c>
      <c r="J113" s="278">
        <f t="shared" si="36"/>
        <v>3400</v>
      </c>
      <c r="K113" s="556">
        <v>1</v>
      </c>
      <c r="L113" s="1237">
        <v>3000</v>
      </c>
      <c r="M113" s="265">
        <f t="shared" si="37"/>
        <v>3000</v>
      </c>
      <c r="N113" s="556">
        <v>1</v>
      </c>
      <c r="O113" s="1237">
        <v>2900</v>
      </c>
      <c r="P113" s="288">
        <f t="shared" si="38"/>
        <v>2900</v>
      </c>
      <c r="Q113" s="556">
        <v>14</v>
      </c>
      <c r="R113" s="1237">
        <v>190</v>
      </c>
      <c r="S113" s="290">
        <f t="shared" si="39"/>
        <v>2660</v>
      </c>
      <c r="T113" s="556">
        <v>14</v>
      </c>
      <c r="U113" s="1237">
        <v>190</v>
      </c>
      <c r="V113" s="290">
        <f t="shared" si="40"/>
        <v>2660</v>
      </c>
      <c r="W113" s="556">
        <v>14</v>
      </c>
      <c r="X113" s="1237">
        <v>190</v>
      </c>
      <c r="Y113" s="290">
        <f t="shared" si="41"/>
        <v>2660</v>
      </c>
      <c r="Z113" s="564">
        <v>45</v>
      </c>
      <c r="AA113" s="290">
        <v>6</v>
      </c>
      <c r="AB113" s="290">
        <f t="shared" si="42"/>
        <v>270</v>
      </c>
      <c r="AC113" s="558">
        <f t="shared" si="43"/>
        <v>90</v>
      </c>
      <c r="AD113" s="531">
        <f t="shared" si="44"/>
        <v>17550</v>
      </c>
      <c r="AE113" s="1226"/>
      <c r="AF113" s="1241">
        <v>45</v>
      </c>
    </row>
    <row r="114" spans="1:56" ht="63.75" customHeight="1" x14ac:dyDescent="0.25">
      <c r="A114" s="256">
        <v>98</v>
      </c>
      <c r="B114" s="1236" t="s">
        <v>2525</v>
      </c>
      <c r="C114" s="1236" t="s">
        <v>101</v>
      </c>
      <c r="D114" s="1236" t="s">
        <v>330</v>
      </c>
      <c r="E114" s="1013" t="s">
        <v>2526</v>
      </c>
      <c r="F114" s="1013" t="s">
        <v>2527</v>
      </c>
      <c r="G114" s="1014" t="s">
        <v>2528</v>
      </c>
      <c r="H114" s="556">
        <v>1</v>
      </c>
      <c r="I114" s="572">
        <v>3400</v>
      </c>
      <c r="J114" s="278">
        <f t="shared" si="36"/>
        <v>3400</v>
      </c>
      <c r="K114" s="556">
        <v>1</v>
      </c>
      <c r="L114" s="1237">
        <v>3000</v>
      </c>
      <c r="M114" s="265">
        <f t="shared" si="37"/>
        <v>3000</v>
      </c>
      <c r="N114" s="556">
        <v>1</v>
      </c>
      <c r="O114" s="1237">
        <v>2900</v>
      </c>
      <c r="P114" s="288">
        <f t="shared" si="38"/>
        <v>2900</v>
      </c>
      <c r="Q114" s="556">
        <v>14</v>
      </c>
      <c r="R114" s="1237">
        <v>190</v>
      </c>
      <c r="S114" s="290">
        <f t="shared" si="39"/>
        <v>2660</v>
      </c>
      <c r="T114" s="556">
        <v>14</v>
      </c>
      <c r="U114" s="1237">
        <v>190</v>
      </c>
      <c r="V114" s="290">
        <f t="shared" si="40"/>
        <v>2660</v>
      </c>
      <c r="W114" s="556">
        <v>14</v>
      </c>
      <c r="X114" s="1237">
        <v>190</v>
      </c>
      <c r="Y114" s="290">
        <f t="shared" si="41"/>
        <v>2660</v>
      </c>
      <c r="Z114" s="564">
        <v>45</v>
      </c>
      <c r="AA114" s="290">
        <v>6</v>
      </c>
      <c r="AB114" s="290">
        <f t="shared" si="42"/>
        <v>270</v>
      </c>
      <c r="AC114" s="558">
        <f t="shared" si="43"/>
        <v>90</v>
      </c>
      <c r="AD114" s="531">
        <f t="shared" si="44"/>
        <v>17550</v>
      </c>
      <c r="AE114" s="1226"/>
      <c r="AF114" s="1241">
        <v>45</v>
      </c>
    </row>
    <row r="115" spans="1:56" ht="46.5" customHeight="1" x14ac:dyDescent="0.25">
      <c r="A115" s="256">
        <v>99</v>
      </c>
      <c r="B115" s="261" t="s">
        <v>1445</v>
      </c>
      <c r="C115" s="261" t="s">
        <v>99</v>
      </c>
      <c r="D115" s="261" t="s">
        <v>337</v>
      </c>
      <c r="E115" s="953">
        <v>46293</v>
      </c>
      <c r="F115" s="953">
        <v>46299</v>
      </c>
      <c r="G115" s="954" t="s">
        <v>2529</v>
      </c>
      <c r="H115" s="538">
        <v>1</v>
      </c>
      <c r="I115" s="266">
        <v>3400</v>
      </c>
      <c r="J115" s="252">
        <f t="shared" si="36"/>
        <v>3400</v>
      </c>
      <c r="K115" s="538">
        <v>1</v>
      </c>
      <c r="L115" s="1255">
        <v>3000</v>
      </c>
      <c r="M115" s="781">
        <f t="shared" si="37"/>
        <v>3000</v>
      </c>
      <c r="N115" s="538">
        <v>1</v>
      </c>
      <c r="O115" s="1255">
        <v>2900</v>
      </c>
      <c r="P115" s="265">
        <f t="shared" si="38"/>
        <v>2900</v>
      </c>
      <c r="Q115" s="538">
        <v>14</v>
      </c>
      <c r="R115" s="1255">
        <v>190</v>
      </c>
      <c r="S115" s="1261">
        <f t="shared" si="39"/>
        <v>2660</v>
      </c>
      <c r="T115" s="538">
        <v>14</v>
      </c>
      <c r="U115" s="1255">
        <v>190</v>
      </c>
      <c r="V115" s="1261">
        <f t="shared" si="40"/>
        <v>2660</v>
      </c>
      <c r="W115" s="538">
        <v>14</v>
      </c>
      <c r="X115" s="1255">
        <v>190</v>
      </c>
      <c r="Y115" s="1261">
        <f t="shared" si="41"/>
        <v>2660</v>
      </c>
      <c r="Z115" s="563">
        <v>45</v>
      </c>
      <c r="AA115" s="1261">
        <v>6</v>
      </c>
      <c r="AB115" s="1261">
        <f t="shared" si="42"/>
        <v>270</v>
      </c>
      <c r="AC115" s="554">
        <f t="shared" si="43"/>
        <v>90</v>
      </c>
      <c r="AD115" s="540">
        <f t="shared" si="44"/>
        <v>17550</v>
      </c>
      <c r="AE115" s="1229"/>
    </row>
    <row r="116" spans="1:56" ht="46.5" customHeight="1" x14ac:dyDescent="0.25">
      <c r="A116" s="256">
        <v>100</v>
      </c>
      <c r="B116" s="261" t="s">
        <v>2535</v>
      </c>
      <c r="C116" s="261" t="s">
        <v>99</v>
      </c>
      <c r="D116" s="261" t="s">
        <v>2530</v>
      </c>
      <c r="E116" s="953">
        <v>46308</v>
      </c>
      <c r="F116" s="953">
        <v>46314</v>
      </c>
      <c r="G116" s="954" t="s">
        <v>2529</v>
      </c>
      <c r="H116" s="538">
        <v>1</v>
      </c>
      <c r="I116" s="266">
        <v>3400</v>
      </c>
      <c r="J116" s="252">
        <f t="shared" si="36"/>
        <v>3400</v>
      </c>
      <c r="K116" s="538">
        <v>1</v>
      </c>
      <c r="L116" s="1255">
        <v>3000</v>
      </c>
      <c r="M116" s="781">
        <f t="shared" si="37"/>
        <v>3000</v>
      </c>
      <c r="N116" s="538">
        <v>1</v>
      </c>
      <c r="O116" s="1255">
        <v>2900</v>
      </c>
      <c r="P116" s="265">
        <f t="shared" si="38"/>
        <v>2900</v>
      </c>
      <c r="Q116" s="538">
        <v>14</v>
      </c>
      <c r="R116" s="1255">
        <v>190</v>
      </c>
      <c r="S116" s="1261">
        <f t="shared" si="39"/>
        <v>2660</v>
      </c>
      <c r="T116" s="538">
        <v>14</v>
      </c>
      <c r="U116" s="1255">
        <v>190</v>
      </c>
      <c r="V116" s="1261">
        <f t="shared" si="40"/>
        <v>2660</v>
      </c>
      <c r="W116" s="538">
        <v>14</v>
      </c>
      <c r="X116" s="1255">
        <v>190</v>
      </c>
      <c r="Y116" s="1261">
        <f t="shared" si="41"/>
        <v>2660</v>
      </c>
      <c r="Z116" s="563">
        <v>45</v>
      </c>
      <c r="AA116" s="1261">
        <v>6</v>
      </c>
      <c r="AB116" s="1261">
        <f t="shared" si="42"/>
        <v>270</v>
      </c>
      <c r="AC116" s="554">
        <f t="shared" si="43"/>
        <v>90</v>
      </c>
      <c r="AD116" s="540">
        <f t="shared" si="44"/>
        <v>17550</v>
      </c>
      <c r="AE116" s="1229"/>
    </row>
    <row r="117" spans="1:56" ht="46.5" customHeight="1" x14ac:dyDescent="0.25">
      <c r="A117" s="256">
        <v>101</v>
      </c>
      <c r="B117" s="261" t="s">
        <v>2531</v>
      </c>
      <c r="C117" s="261" t="s">
        <v>102</v>
      </c>
      <c r="D117" s="261" t="s">
        <v>2530</v>
      </c>
      <c r="E117" s="953">
        <v>46308</v>
      </c>
      <c r="F117" s="953">
        <v>46314</v>
      </c>
      <c r="G117" s="954" t="s">
        <v>2529</v>
      </c>
      <c r="H117" s="538">
        <v>1</v>
      </c>
      <c r="I117" s="266">
        <v>3400</v>
      </c>
      <c r="J117" s="252">
        <f t="shared" si="36"/>
        <v>3400</v>
      </c>
      <c r="K117" s="538">
        <v>1</v>
      </c>
      <c r="L117" s="1255">
        <v>3000</v>
      </c>
      <c r="M117" s="781">
        <f t="shared" si="37"/>
        <v>3000</v>
      </c>
      <c r="N117" s="538">
        <v>1</v>
      </c>
      <c r="O117" s="1255">
        <v>2900</v>
      </c>
      <c r="P117" s="265">
        <f t="shared" si="38"/>
        <v>2900</v>
      </c>
      <c r="Q117" s="538">
        <v>14</v>
      </c>
      <c r="R117" s="1255">
        <v>190</v>
      </c>
      <c r="S117" s="1261">
        <f t="shared" si="39"/>
        <v>2660</v>
      </c>
      <c r="T117" s="538">
        <v>14</v>
      </c>
      <c r="U117" s="1255">
        <v>190</v>
      </c>
      <c r="V117" s="1261">
        <f t="shared" si="40"/>
        <v>2660</v>
      </c>
      <c r="W117" s="538">
        <v>14</v>
      </c>
      <c r="X117" s="1255">
        <v>190</v>
      </c>
      <c r="Y117" s="1261">
        <f t="shared" si="41"/>
        <v>2660</v>
      </c>
      <c r="Z117" s="563">
        <v>45</v>
      </c>
      <c r="AA117" s="1261">
        <v>6</v>
      </c>
      <c r="AB117" s="1261">
        <f t="shared" si="42"/>
        <v>270</v>
      </c>
      <c r="AC117" s="554">
        <f t="shared" si="43"/>
        <v>90</v>
      </c>
      <c r="AD117" s="540">
        <f t="shared" si="44"/>
        <v>17550</v>
      </c>
      <c r="AE117" s="1229"/>
    </row>
    <row r="118" spans="1:56" ht="46.5" customHeight="1" x14ac:dyDescent="0.25">
      <c r="A118" s="256">
        <v>102</v>
      </c>
      <c r="B118" s="261" t="s">
        <v>2536</v>
      </c>
      <c r="C118" s="261" t="s">
        <v>99</v>
      </c>
      <c r="D118" s="261" t="s">
        <v>1138</v>
      </c>
      <c r="E118" s="953">
        <v>46365</v>
      </c>
      <c r="F118" s="953">
        <v>46371</v>
      </c>
      <c r="G118" s="954" t="s">
        <v>2532</v>
      </c>
      <c r="H118" s="538">
        <v>1</v>
      </c>
      <c r="I118" s="266">
        <v>3400</v>
      </c>
      <c r="J118" s="252">
        <f t="shared" si="36"/>
        <v>3400</v>
      </c>
      <c r="K118" s="538">
        <v>1</v>
      </c>
      <c r="L118" s="1255">
        <v>3000</v>
      </c>
      <c r="M118" s="781">
        <f t="shared" si="37"/>
        <v>3000</v>
      </c>
      <c r="N118" s="538">
        <v>1</v>
      </c>
      <c r="O118" s="1255">
        <v>2900</v>
      </c>
      <c r="P118" s="265">
        <f t="shared" si="38"/>
        <v>2900</v>
      </c>
      <c r="Q118" s="538">
        <v>14</v>
      </c>
      <c r="R118" s="1255">
        <v>190</v>
      </c>
      <c r="S118" s="1261">
        <f t="shared" si="39"/>
        <v>2660</v>
      </c>
      <c r="T118" s="538">
        <v>14</v>
      </c>
      <c r="U118" s="1255">
        <v>190</v>
      </c>
      <c r="V118" s="1261">
        <f t="shared" si="40"/>
        <v>2660</v>
      </c>
      <c r="W118" s="538">
        <v>14</v>
      </c>
      <c r="X118" s="1255">
        <v>190</v>
      </c>
      <c r="Y118" s="1261">
        <f t="shared" si="41"/>
        <v>2660</v>
      </c>
      <c r="Z118" s="563">
        <v>45</v>
      </c>
      <c r="AA118" s="1261">
        <v>6</v>
      </c>
      <c r="AB118" s="1261">
        <f t="shared" si="42"/>
        <v>270</v>
      </c>
      <c r="AC118" s="554">
        <f t="shared" si="43"/>
        <v>90</v>
      </c>
      <c r="AD118" s="540">
        <f t="shared" si="44"/>
        <v>17550</v>
      </c>
      <c r="AE118" s="1229"/>
    </row>
    <row r="119" spans="1:56" ht="46.5" customHeight="1" x14ac:dyDescent="0.25">
      <c r="A119" s="256">
        <v>103</v>
      </c>
      <c r="B119" s="261" t="s">
        <v>2533</v>
      </c>
      <c r="C119" s="261" t="s">
        <v>102</v>
      </c>
      <c r="D119" s="261" t="s">
        <v>335</v>
      </c>
      <c r="E119" s="953">
        <v>46363</v>
      </c>
      <c r="F119" s="953">
        <v>46369</v>
      </c>
      <c r="G119" s="954" t="s">
        <v>2534</v>
      </c>
      <c r="H119" s="538">
        <v>1</v>
      </c>
      <c r="I119" s="266">
        <v>3400</v>
      </c>
      <c r="J119" s="252">
        <f t="shared" si="36"/>
        <v>3400</v>
      </c>
      <c r="K119" s="538">
        <v>1</v>
      </c>
      <c r="L119" s="1255">
        <v>3000</v>
      </c>
      <c r="M119" s="781">
        <f t="shared" si="37"/>
        <v>3000</v>
      </c>
      <c r="N119" s="538">
        <v>1</v>
      </c>
      <c r="O119" s="1255">
        <v>2900</v>
      </c>
      <c r="P119" s="265">
        <f t="shared" si="38"/>
        <v>2900</v>
      </c>
      <c r="Q119" s="538">
        <v>14</v>
      </c>
      <c r="R119" s="1255">
        <v>190</v>
      </c>
      <c r="S119" s="1261">
        <f t="shared" si="39"/>
        <v>2660</v>
      </c>
      <c r="T119" s="538">
        <v>14</v>
      </c>
      <c r="U119" s="1255">
        <v>190</v>
      </c>
      <c r="V119" s="1261">
        <f t="shared" si="40"/>
        <v>2660</v>
      </c>
      <c r="W119" s="538">
        <v>14</v>
      </c>
      <c r="X119" s="1255">
        <v>190</v>
      </c>
      <c r="Y119" s="1261">
        <f t="shared" si="41"/>
        <v>2660</v>
      </c>
      <c r="Z119" s="563">
        <v>45</v>
      </c>
      <c r="AA119" s="1261">
        <v>6</v>
      </c>
      <c r="AB119" s="1261">
        <f t="shared" si="42"/>
        <v>270</v>
      </c>
      <c r="AC119" s="554">
        <f t="shared" si="43"/>
        <v>90</v>
      </c>
      <c r="AD119" s="540">
        <f t="shared" si="44"/>
        <v>17550</v>
      </c>
      <c r="AE119" s="1229"/>
    </row>
    <row r="120" spans="1:56" s="1016" customFormat="1" ht="29.25" customHeight="1" x14ac:dyDescent="0.25">
      <c r="A120" s="1753" t="s">
        <v>2618</v>
      </c>
      <c r="B120" s="1927"/>
      <c r="C120" s="1927"/>
      <c r="D120" s="1927"/>
      <c r="E120" s="602"/>
      <c r="F120" s="602"/>
      <c r="G120" s="602"/>
      <c r="H120" s="649"/>
      <c r="I120" s="601"/>
      <c r="J120" s="601"/>
      <c r="K120" s="649"/>
      <c r="L120" s="601"/>
      <c r="M120" s="601"/>
      <c r="N120" s="649"/>
      <c r="O120" s="601"/>
      <c r="P120" s="601"/>
      <c r="Q120" s="488"/>
      <c r="R120" s="487"/>
      <c r="S120" s="1251"/>
      <c r="T120" s="488"/>
      <c r="U120" s="487"/>
      <c r="V120" s="1251"/>
      <c r="W120" s="488"/>
      <c r="X120" s="487"/>
      <c r="Y120" s="1251"/>
      <c r="Z120" s="650"/>
      <c r="AA120" s="1251"/>
      <c r="AB120" s="1251"/>
      <c r="AC120" s="486"/>
      <c r="AD120" s="540"/>
      <c r="AE120" s="1265"/>
      <c r="AJ120" s="934"/>
      <c r="AK120" s="934"/>
      <c r="AL120" s="934"/>
      <c r="AM120" s="934"/>
      <c r="AN120" s="934"/>
      <c r="AO120" s="934"/>
      <c r="AP120" s="934"/>
      <c r="AQ120" s="934"/>
      <c r="AR120" s="934"/>
      <c r="AS120" s="934"/>
      <c r="AT120" s="934"/>
      <c r="AU120" s="934"/>
      <c r="AV120" s="934"/>
      <c r="AW120" s="934"/>
      <c r="AX120" s="934"/>
      <c r="AY120" s="934"/>
      <c r="AZ120" s="934"/>
      <c r="BA120" s="934"/>
      <c r="BB120" s="934"/>
      <c r="BC120" s="934"/>
    </row>
    <row r="121" spans="1:56" ht="46.5" customHeight="1" x14ac:dyDescent="0.25">
      <c r="A121" s="1282">
        <v>104</v>
      </c>
      <c r="B121" s="1236" t="s">
        <v>1661</v>
      </c>
      <c r="C121" s="481" t="s">
        <v>100</v>
      </c>
      <c r="D121" s="1236" t="s">
        <v>700</v>
      </c>
      <c r="E121" s="1013">
        <v>46325</v>
      </c>
      <c r="F121" s="1013">
        <v>46328</v>
      </c>
      <c r="G121" s="1014" t="s">
        <v>1264</v>
      </c>
      <c r="H121" s="556"/>
      <c r="I121" s="572"/>
      <c r="J121" s="278"/>
      <c r="K121" s="556"/>
      <c r="L121" s="572"/>
      <c r="M121" s="288"/>
      <c r="N121" s="556"/>
      <c r="O121" s="565"/>
      <c r="P121" s="288"/>
      <c r="Q121" s="955">
        <v>5</v>
      </c>
      <c r="R121" s="1237">
        <v>190</v>
      </c>
      <c r="S121" s="290">
        <f>Q121*R121</f>
        <v>950</v>
      </c>
      <c r="T121" s="556">
        <v>5</v>
      </c>
      <c r="U121" s="1237">
        <v>190</v>
      </c>
      <c r="V121" s="290">
        <f>T121*U121</f>
        <v>950</v>
      </c>
      <c r="W121" s="556">
        <v>5</v>
      </c>
      <c r="X121" s="1237">
        <v>190</v>
      </c>
      <c r="Y121" s="290">
        <f>W121*X121</f>
        <v>950</v>
      </c>
      <c r="Z121" s="580">
        <v>15</v>
      </c>
      <c r="AA121" s="290">
        <v>6</v>
      </c>
      <c r="AB121" s="290">
        <f>Z121*AA121</f>
        <v>90</v>
      </c>
      <c r="AC121" s="558">
        <f>H121+K121+N121+Q121+T121+W121+Z121</f>
        <v>30</v>
      </c>
      <c r="AD121" s="714">
        <f>J121+M121+P121+S121+V121+Y121+AB121</f>
        <v>2940</v>
      </c>
      <c r="AE121" s="1776"/>
    </row>
    <row r="122" spans="1:56" s="790" customFormat="1" ht="105.75" customHeight="1" x14ac:dyDescent="0.25">
      <c r="A122" s="1281">
        <v>105</v>
      </c>
      <c r="B122" s="261" t="s">
        <v>1659</v>
      </c>
      <c r="C122" s="261" t="s">
        <v>102</v>
      </c>
      <c r="D122" s="261" t="s">
        <v>1660</v>
      </c>
      <c r="E122" s="953">
        <v>46325</v>
      </c>
      <c r="F122" s="953">
        <v>46328</v>
      </c>
      <c r="G122" s="954" t="s">
        <v>1264</v>
      </c>
      <c r="H122" s="538"/>
      <c r="I122" s="266"/>
      <c r="J122" s="252"/>
      <c r="K122" s="538"/>
      <c r="L122" s="266"/>
      <c r="M122" s="265"/>
      <c r="N122" s="538"/>
      <c r="O122" s="570"/>
      <c r="P122" s="265"/>
      <c r="Q122" s="579">
        <v>14</v>
      </c>
      <c r="R122" s="1255">
        <v>190</v>
      </c>
      <c r="S122" s="1261">
        <f>Q122*R122</f>
        <v>2660</v>
      </c>
      <c r="T122" s="538">
        <v>14</v>
      </c>
      <c r="U122" s="1255">
        <v>190</v>
      </c>
      <c r="V122" s="1261">
        <f>T122*U122</f>
        <v>2660</v>
      </c>
      <c r="W122" s="538">
        <v>16</v>
      </c>
      <c r="X122" s="1255">
        <v>190</v>
      </c>
      <c r="Y122" s="1261">
        <f>W122*X122</f>
        <v>3040</v>
      </c>
      <c r="Z122" s="407">
        <v>42</v>
      </c>
      <c r="AA122" s="1261">
        <v>6</v>
      </c>
      <c r="AB122" s="1261">
        <f>Z122*AA122</f>
        <v>252</v>
      </c>
      <c r="AC122" s="539">
        <f>H122+K122+N122+Q122+T122+W122+Z122</f>
        <v>86</v>
      </c>
      <c r="AD122" s="885">
        <f>J122+M122+P122+S122+V122+Y122+AB122</f>
        <v>8612</v>
      </c>
      <c r="AE122" s="1777"/>
      <c r="AI122" s="1021"/>
      <c r="AJ122" s="934"/>
      <c r="AK122" s="934"/>
      <c r="AL122" s="934"/>
      <c r="AM122" s="934"/>
      <c r="AN122" s="934"/>
      <c r="AO122" s="934"/>
      <c r="AP122" s="934"/>
      <c r="AQ122" s="934"/>
      <c r="AR122" s="934"/>
      <c r="AS122" s="934"/>
      <c r="AT122" s="934"/>
      <c r="AU122" s="934"/>
      <c r="AV122" s="934"/>
      <c r="AW122" s="934"/>
      <c r="AX122" s="934"/>
      <c r="AY122" s="934"/>
      <c r="AZ122" s="934"/>
      <c r="BA122" s="934"/>
      <c r="BB122" s="934"/>
      <c r="BC122" s="934"/>
      <c r="BD122" s="1031"/>
    </row>
    <row r="123" spans="1:56" s="934" customFormat="1" ht="25.5" customHeight="1" x14ac:dyDescent="0.25">
      <c r="A123" s="1280"/>
      <c r="B123" s="871" t="s">
        <v>836</v>
      </c>
      <c r="C123" s="481"/>
      <c r="D123" s="1045"/>
      <c r="E123" s="1046"/>
      <c r="F123" s="1046"/>
      <c r="G123" s="1046"/>
      <c r="H123" s="328"/>
      <c r="I123" s="524"/>
      <c r="J123" s="652"/>
      <c r="K123" s="328"/>
      <c r="L123" s="524"/>
      <c r="M123" s="652"/>
      <c r="N123" s="328"/>
      <c r="O123" s="524"/>
      <c r="P123" s="652"/>
      <c r="Q123" s="328"/>
      <c r="R123" s="591"/>
      <c r="S123" s="587"/>
      <c r="T123" s="328"/>
      <c r="U123" s="591"/>
      <c r="V123" s="587"/>
      <c r="W123" s="328"/>
      <c r="X123" s="591"/>
      <c r="Y123" s="587"/>
      <c r="Z123" s="526"/>
      <c r="AA123" s="587"/>
      <c r="AB123" s="587"/>
      <c r="AC123" s="590"/>
      <c r="AD123" s="782"/>
      <c r="AE123" s="1015"/>
    </row>
    <row r="124" spans="1:56" s="790" customFormat="1" ht="46.5" customHeight="1" x14ac:dyDescent="0.25">
      <c r="A124" s="1281">
        <v>106</v>
      </c>
      <c r="B124" s="261" t="s">
        <v>1497</v>
      </c>
      <c r="C124" s="261" t="s">
        <v>101</v>
      </c>
      <c r="D124" s="261" t="s">
        <v>308</v>
      </c>
      <c r="E124" s="953">
        <v>46154</v>
      </c>
      <c r="F124" s="953">
        <v>46158</v>
      </c>
      <c r="G124" s="954" t="s">
        <v>301</v>
      </c>
      <c r="H124" s="538"/>
      <c r="I124" s="266"/>
      <c r="J124" s="252"/>
      <c r="K124" s="538"/>
      <c r="L124" s="266"/>
      <c r="M124" s="265"/>
      <c r="N124" s="538"/>
      <c r="O124" s="570"/>
      <c r="P124" s="265"/>
      <c r="Q124" s="538">
        <v>25</v>
      </c>
      <c r="R124" s="1255">
        <v>190</v>
      </c>
      <c r="S124" s="1261">
        <f>Q124*R124</f>
        <v>4750</v>
      </c>
      <c r="T124" s="538">
        <v>25</v>
      </c>
      <c r="U124" s="1255">
        <v>190</v>
      </c>
      <c r="V124" s="1261">
        <f>T124*U124</f>
        <v>4750</v>
      </c>
      <c r="W124" s="538">
        <v>50</v>
      </c>
      <c r="X124" s="1255">
        <v>190</v>
      </c>
      <c r="Y124" s="1261">
        <f>W124*X124</f>
        <v>9500</v>
      </c>
      <c r="Z124" s="563">
        <v>100</v>
      </c>
      <c r="AA124" s="1261">
        <v>6</v>
      </c>
      <c r="AB124" s="1261">
        <f>Z124*AA124</f>
        <v>600</v>
      </c>
      <c r="AC124" s="554">
        <f>H124+K124+N124+Q124+T124+W124+Z124</f>
        <v>200</v>
      </c>
      <c r="AD124" s="540">
        <f>J124+M124+P124+S124+V124+Y124+AB124</f>
        <v>19600</v>
      </c>
      <c r="AE124" s="1020"/>
      <c r="AF124" s="790">
        <v>100</v>
      </c>
      <c r="AI124" s="1021"/>
      <c r="AJ124" s="934"/>
      <c r="AK124" s="934"/>
      <c r="AL124" s="934"/>
      <c r="AM124" s="934"/>
      <c r="AN124" s="934"/>
      <c r="AO124" s="934"/>
      <c r="AP124" s="934"/>
      <c r="AQ124" s="934"/>
      <c r="AR124" s="934"/>
      <c r="AS124" s="934"/>
      <c r="AT124" s="934"/>
      <c r="AU124" s="934"/>
      <c r="AV124" s="934"/>
      <c r="AW124" s="934"/>
      <c r="AX124" s="934"/>
      <c r="AY124" s="934"/>
      <c r="AZ124" s="934"/>
      <c r="BA124" s="934"/>
      <c r="BB124" s="934"/>
      <c r="BC124" s="934"/>
      <c r="BD124" s="1031"/>
    </row>
    <row r="125" spans="1:56" ht="37.5" customHeight="1" x14ac:dyDescent="0.25">
      <c r="A125" s="1282">
        <v>107</v>
      </c>
      <c r="B125" s="1236" t="s">
        <v>1564</v>
      </c>
      <c r="C125" s="1236" t="s">
        <v>99</v>
      </c>
      <c r="D125" s="1236" t="s">
        <v>1789</v>
      </c>
      <c r="E125" s="953">
        <v>46082</v>
      </c>
      <c r="F125" s="953">
        <v>46088</v>
      </c>
      <c r="G125" s="1014" t="s">
        <v>1643</v>
      </c>
      <c r="H125" s="556"/>
      <c r="I125" s="572"/>
      <c r="J125" s="278"/>
      <c r="K125" s="556"/>
      <c r="L125" s="572"/>
      <c r="M125" s="288"/>
      <c r="N125" s="556"/>
      <c r="O125" s="565"/>
      <c r="P125" s="288"/>
      <c r="Q125" s="556">
        <v>50</v>
      </c>
      <c r="R125" s="572">
        <v>190</v>
      </c>
      <c r="S125" s="278">
        <f>Q125*R125</f>
        <v>9500</v>
      </c>
      <c r="T125" s="556">
        <v>50</v>
      </c>
      <c r="U125" s="572">
        <v>190</v>
      </c>
      <c r="V125" s="278">
        <f>T125*U125</f>
        <v>9500</v>
      </c>
      <c r="W125" s="556">
        <v>100</v>
      </c>
      <c r="X125" s="572">
        <v>190</v>
      </c>
      <c r="Y125" s="278">
        <f>W125*X125</f>
        <v>19000</v>
      </c>
      <c r="Z125" s="564">
        <v>200</v>
      </c>
      <c r="AA125" s="565">
        <v>6</v>
      </c>
      <c r="AB125" s="288">
        <f>Z125*AA125</f>
        <v>1200</v>
      </c>
      <c r="AC125" s="916">
        <f>Q125+T125+W125+Z125</f>
        <v>400</v>
      </c>
      <c r="AD125" s="574">
        <f>S125+V125+Y125+AB125</f>
        <v>39200</v>
      </c>
      <c r="AE125" s="1226"/>
    </row>
    <row r="126" spans="1:56" s="1010" customFormat="1" ht="27" customHeight="1" x14ac:dyDescent="0.25">
      <c r="A126" s="1277"/>
      <c r="B126" s="1240" t="s">
        <v>837</v>
      </c>
      <c r="C126" s="945"/>
      <c r="D126" s="1047"/>
      <c r="E126" s="1034"/>
      <c r="F126" s="1034"/>
      <c r="G126" s="1034"/>
      <c r="H126" s="624"/>
      <c r="I126" s="522"/>
      <c r="J126" s="523"/>
      <c r="K126" s="624"/>
      <c r="L126" s="522"/>
      <c r="M126" s="523"/>
      <c r="N126" s="624"/>
      <c r="O126" s="522"/>
      <c r="P126" s="523"/>
      <c r="Q126" s="624"/>
      <c r="R126" s="528"/>
      <c r="S126" s="529"/>
      <c r="T126" s="624"/>
      <c r="U126" s="528"/>
      <c r="V126" s="529"/>
      <c r="W126" s="624"/>
      <c r="X126" s="528"/>
      <c r="Y126" s="529"/>
      <c r="Z126" s="521"/>
      <c r="AA126" s="529"/>
      <c r="AB126" s="529"/>
      <c r="AC126" s="530"/>
      <c r="AD126" s="540"/>
      <c r="AE126" s="1048"/>
      <c r="AJ126" s="934"/>
      <c r="AK126" s="934"/>
      <c r="AL126" s="934"/>
      <c r="AM126" s="934"/>
      <c r="AN126" s="934"/>
      <c r="AO126" s="934"/>
      <c r="AP126" s="934"/>
      <c r="AQ126" s="934"/>
      <c r="AR126" s="934"/>
      <c r="AS126" s="934"/>
      <c r="AT126" s="934"/>
      <c r="AU126" s="934"/>
      <c r="AV126" s="934"/>
      <c r="AW126" s="934"/>
      <c r="AX126" s="934"/>
      <c r="AY126" s="934"/>
      <c r="AZ126" s="934"/>
      <c r="BA126" s="934"/>
      <c r="BB126" s="934"/>
      <c r="BC126" s="934"/>
    </row>
    <row r="127" spans="1:56" s="790" customFormat="1" ht="49.5" customHeight="1" x14ac:dyDescent="0.25">
      <c r="A127" s="1928">
        <v>108</v>
      </c>
      <c r="B127" s="261" t="s">
        <v>2292</v>
      </c>
      <c r="C127" s="261" t="s">
        <v>101</v>
      </c>
      <c r="D127" s="261" t="s">
        <v>2298</v>
      </c>
      <c r="E127" s="953">
        <v>46156</v>
      </c>
      <c r="F127" s="953">
        <v>46160</v>
      </c>
      <c r="G127" s="954" t="s">
        <v>979</v>
      </c>
      <c r="H127" s="538"/>
      <c r="I127" s="266"/>
      <c r="J127" s="252"/>
      <c r="K127" s="538"/>
      <c r="L127" s="266"/>
      <c r="M127" s="265"/>
      <c r="N127" s="538"/>
      <c r="O127" s="266"/>
      <c r="P127" s="265"/>
      <c r="Q127" s="538">
        <v>2</v>
      </c>
      <c r="R127" s="1255">
        <v>190</v>
      </c>
      <c r="S127" s="1261">
        <f>Q127*R127</f>
        <v>380</v>
      </c>
      <c r="T127" s="538">
        <v>2</v>
      </c>
      <c r="U127" s="1255">
        <v>190</v>
      </c>
      <c r="V127" s="1261">
        <f>T127*U127</f>
        <v>380</v>
      </c>
      <c r="W127" s="538">
        <v>2</v>
      </c>
      <c r="X127" s="1255">
        <v>190</v>
      </c>
      <c r="Y127" s="1261">
        <f>W127*X127</f>
        <v>380</v>
      </c>
      <c r="Z127" s="563">
        <v>6</v>
      </c>
      <c r="AA127" s="1261">
        <v>6</v>
      </c>
      <c r="AB127" s="1261">
        <f t="shared" ref="AB127:AB139" si="45">Z127*AA127</f>
        <v>36</v>
      </c>
      <c r="AC127" s="554">
        <f t="shared" ref="AC127:AC135" si="46">H127+K127+N127+Q127+T127+W127+Z127</f>
        <v>12</v>
      </c>
      <c r="AD127" s="540">
        <f t="shared" ref="AD127:AD135" si="47">J127+M127+P127+S127+V127+Y127+AB127</f>
        <v>1176</v>
      </c>
      <c r="AE127" s="1020"/>
      <c r="AF127" s="790">
        <v>18</v>
      </c>
      <c r="AI127" s="1021"/>
      <c r="AJ127" s="934"/>
      <c r="AK127" s="934"/>
      <c r="AL127" s="934"/>
      <c r="AM127" s="934"/>
      <c r="AN127" s="934"/>
      <c r="AO127" s="934"/>
      <c r="AP127" s="934"/>
      <c r="AQ127" s="934"/>
      <c r="AR127" s="934"/>
      <c r="AS127" s="934"/>
      <c r="AT127" s="934"/>
      <c r="AU127" s="934"/>
      <c r="AV127" s="934"/>
      <c r="AW127" s="934"/>
      <c r="AX127" s="934"/>
      <c r="AY127" s="934"/>
      <c r="AZ127" s="934"/>
      <c r="BA127" s="934"/>
      <c r="BB127" s="934"/>
      <c r="BC127" s="934"/>
      <c r="BD127" s="1031"/>
    </row>
    <row r="128" spans="1:56" ht="24.75" customHeight="1" x14ac:dyDescent="0.25">
      <c r="A128" s="1929"/>
      <c r="B128" s="261" t="s">
        <v>1922</v>
      </c>
      <c r="C128" s="261" t="s">
        <v>101</v>
      </c>
      <c r="D128" s="261" t="s">
        <v>2298</v>
      </c>
      <c r="E128" s="953">
        <v>46307</v>
      </c>
      <c r="F128" s="953">
        <v>46311</v>
      </c>
      <c r="G128" s="954" t="s">
        <v>1930</v>
      </c>
      <c r="H128" s="538"/>
      <c r="I128" s="266"/>
      <c r="J128" s="252"/>
      <c r="K128" s="538"/>
      <c r="L128" s="266"/>
      <c r="M128" s="265"/>
      <c r="N128" s="538"/>
      <c r="O128" s="266"/>
      <c r="P128" s="265"/>
      <c r="Q128" s="538">
        <v>4</v>
      </c>
      <c r="R128" s="1255">
        <v>190</v>
      </c>
      <c r="S128" s="1261">
        <f>Q128*R128</f>
        <v>760</v>
      </c>
      <c r="T128" s="538">
        <v>4</v>
      </c>
      <c r="U128" s="1255">
        <v>190</v>
      </c>
      <c r="V128" s="1261">
        <f>T128*U128</f>
        <v>760</v>
      </c>
      <c r="W128" s="538">
        <v>4</v>
      </c>
      <c r="X128" s="1255">
        <v>190</v>
      </c>
      <c r="Y128" s="1261">
        <f>W128*X128</f>
        <v>760</v>
      </c>
      <c r="Z128" s="563">
        <v>12</v>
      </c>
      <c r="AA128" s="1261">
        <v>6</v>
      </c>
      <c r="AB128" s="1261">
        <f t="shared" si="45"/>
        <v>72</v>
      </c>
      <c r="AC128" s="554">
        <f t="shared" si="46"/>
        <v>24</v>
      </c>
      <c r="AD128" s="540">
        <f t="shared" si="47"/>
        <v>2352</v>
      </c>
      <c r="AE128" s="1226"/>
    </row>
    <row r="129" spans="1:56" ht="48.75" customHeight="1" x14ac:dyDescent="0.25">
      <c r="A129" s="1930">
        <v>109</v>
      </c>
      <c r="B129" s="1239" t="s">
        <v>2299</v>
      </c>
      <c r="C129" s="261" t="s">
        <v>99</v>
      </c>
      <c r="D129" s="261" t="s">
        <v>2298</v>
      </c>
      <c r="E129" s="1049">
        <v>46126</v>
      </c>
      <c r="F129" s="1049">
        <v>46129</v>
      </c>
      <c r="G129" s="966" t="s">
        <v>1931</v>
      </c>
      <c r="H129" s="538"/>
      <c r="I129" s="266"/>
      <c r="J129" s="252"/>
      <c r="K129" s="538"/>
      <c r="L129" s="266"/>
      <c r="M129" s="265"/>
      <c r="N129" s="538"/>
      <c r="O129" s="266"/>
      <c r="P129" s="265"/>
      <c r="Q129" s="538">
        <v>1</v>
      </c>
      <c r="R129" s="1255">
        <v>190</v>
      </c>
      <c r="S129" s="1261">
        <f>Q129*R129</f>
        <v>190</v>
      </c>
      <c r="T129" s="538">
        <v>1</v>
      </c>
      <c r="U129" s="1255">
        <v>190</v>
      </c>
      <c r="V129" s="1261">
        <f>T129*U129</f>
        <v>190</v>
      </c>
      <c r="W129" s="538">
        <v>1</v>
      </c>
      <c r="X129" s="1255">
        <v>190</v>
      </c>
      <c r="Y129" s="1261">
        <f>W129*X129</f>
        <v>190</v>
      </c>
      <c r="Z129" s="563">
        <v>6</v>
      </c>
      <c r="AA129" s="1261">
        <v>6</v>
      </c>
      <c r="AB129" s="1261">
        <f t="shared" si="45"/>
        <v>36</v>
      </c>
      <c r="AC129" s="554">
        <f t="shared" si="46"/>
        <v>9</v>
      </c>
      <c r="AD129" s="540">
        <f t="shared" si="47"/>
        <v>606</v>
      </c>
      <c r="AE129" s="1226"/>
    </row>
    <row r="130" spans="1:56" ht="22.5" customHeight="1" x14ac:dyDescent="0.25">
      <c r="A130" s="1931"/>
      <c r="B130" s="1239" t="s">
        <v>1922</v>
      </c>
      <c r="C130" s="261" t="s">
        <v>99</v>
      </c>
      <c r="D130" s="261" t="s">
        <v>2298</v>
      </c>
      <c r="E130" s="953">
        <v>46146</v>
      </c>
      <c r="F130" s="953">
        <v>46150</v>
      </c>
      <c r="G130" s="954" t="s">
        <v>1930</v>
      </c>
      <c r="H130" s="628"/>
      <c r="I130" s="629"/>
      <c r="J130" s="286"/>
      <c r="K130" s="628"/>
      <c r="L130" s="629"/>
      <c r="M130" s="299"/>
      <c r="N130" s="628"/>
      <c r="O130" s="629"/>
      <c r="P130" s="299"/>
      <c r="Q130" s="538">
        <v>14</v>
      </c>
      <c r="R130" s="1255">
        <v>190</v>
      </c>
      <c r="S130" s="1261">
        <f>Q130*R130</f>
        <v>2660</v>
      </c>
      <c r="T130" s="538">
        <v>14</v>
      </c>
      <c r="U130" s="1255">
        <v>190</v>
      </c>
      <c r="V130" s="1261">
        <f>T130*U130</f>
        <v>2660</v>
      </c>
      <c r="W130" s="538">
        <v>14</v>
      </c>
      <c r="X130" s="1255">
        <v>190</v>
      </c>
      <c r="Y130" s="1261">
        <f>W130*X130</f>
        <v>2660</v>
      </c>
      <c r="Z130" s="563">
        <v>42</v>
      </c>
      <c r="AA130" s="1261">
        <v>6</v>
      </c>
      <c r="AB130" s="1261">
        <f t="shared" si="45"/>
        <v>252</v>
      </c>
      <c r="AC130" s="554">
        <f t="shared" si="46"/>
        <v>84</v>
      </c>
      <c r="AD130" s="540">
        <f t="shared" si="47"/>
        <v>8232</v>
      </c>
      <c r="AE130" s="1226"/>
    </row>
    <row r="131" spans="1:56" s="790" customFormat="1" ht="25.5" customHeight="1" x14ac:dyDescent="0.25">
      <c r="A131" s="1931"/>
      <c r="B131" s="261" t="s">
        <v>1923</v>
      </c>
      <c r="C131" s="261" t="s">
        <v>99</v>
      </c>
      <c r="D131" s="261" t="s">
        <v>2298</v>
      </c>
      <c r="E131" s="941">
        <v>46156</v>
      </c>
      <c r="F131" s="941">
        <v>46160</v>
      </c>
      <c r="G131" s="954" t="s">
        <v>979</v>
      </c>
      <c r="H131" s="538"/>
      <c r="I131" s="266"/>
      <c r="J131" s="252"/>
      <c r="K131" s="538"/>
      <c r="L131" s="266"/>
      <c r="M131" s="265"/>
      <c r="N131" s="538"/>
      <c r="O131" s="266"/>
      <c r="P131" s="265"/>
      <c r="Q131" s="538">
        <v>6</v>
      </c>
      <c r="R131" s="1255">
        <v>190</v>
      </c>
      <c r="S131" s="1261">
        <f>Q131*R131</f>
        <v>1140</v>
      </c>
      <c r="T131" s="538">
        <v>6</v>
      </c>
      <c r="U131" s="1255">
        <v>190</v>
      </c>
      <c r="V131" s="1261">
        <f>T131*U131</f>
        <v>1140</v>
      </c>
      <c r="W131" s="538">
        <v>6</v>
      </c>
      <c r="X131" s="1255">
        <v>190</v>
      </c>
      <c r="Y131" s="1261">
        <f>W131*X131</f>
        <v>1140</v>
      </c>
      <c r="Z131" s="563">
        <v>36</v>
      </c>
      <c r="AA131" s="1261">
        <v>6</v>
      </c>
      <c r="AB131" s="1261">
        <f t="shared" si="45"/>
        <v>216</v>
      </c>
      <c r="AC131" s="554">
        <f t="shared" si="46"/>
        <v>54</v>
      </c>
      <c r="AD131" s="540">
        <f t="shared" si="47"/>
        <v>3636</v>
      </c>
      <c r="AE131" s="1020"/>
      <c r="AI131" s="1021"/>
      <c r="AJ131" s="934"/>
      <c r="AK131" s="934"/>
      <c r="AL131" s="934"/>
      <c r="AM131" s="934"/>
      <c r="AN131" s="934"/>
      <c r="AO131" s="934"/>
      <c r="AP131" s="934"/>
      <c r="AQ131" s="934"/>
      <c r="AR131" s="934"/>
      <c r="AS131" s="934"/>
      <c r="AT131" s="934"/>
      <c r="AU131" s="934"/>
      <c r="AV131" s="934"/>
      <c r="AW131" s="934"/>
      <c r="AX131" s="934"/>
      <c r="AY131" s="934"/>
      <c r="AZ131" s="934"/>
      <c r="BA131" s="934"/>
      <c r="BB131" s="934"/>
      <c r="BC131" s="934"/>
      <c r="BD131" s="1031"/>
    </row>
    <row r="132" spans="1:56" s="884" customFormat="1" ht="24" customHeight="1" x14ac:dyDescent="0.25">
      <c r="A132" s="1931"/>
      <c r="B132" s="1239" t="s">
        <v>1924</v>
      </c>
      <c r="C132" s="261" t="s">
        <v>99</v>
      </c>
      <c r="D132" s="261" t="s">
        <v>2298</v>
      </c>
      <c r="E132" s="953">
        <v>46184</v>
      </c>
      <c r="F132" s="953">
        <v>46186</v>
      </c>
      <c r="G132" s="954" t="s">
        <v>1866</v>
      </c>
      <c r="H132" s="567"/>
      <c r="I132" s="576"/>
      <c r="J132" s="259"/>
      <c r="K132" s="567"/>
      <c r="L132" s="560"/>
      <c r="M132" s="781"/>
      <c r="N132" s="567"/>
      <c r="O132" s="560"/>
      <c r="P132" s="781"/>
      <c r="Q132" s="567"/>
      <c r="R132" s="560"/>
      <c r="S132" s="289"/>
      <c r="T132" s="567"/>
      <c r="U132" s="560"/>
      <c r="V132" s="289"/>
      <c r="W132" s="567"/>
      <c r="X132" s="560"/>
      <c r="Y132" s="289"/>
      <c r="Z132" s="568">
        <v>12</v>
      </c>
      <c r="AA132" s="289">
        <v>6</v>
      </c>
      <c r="AB132" s="289">
        <f t="shared" si="45"/>
        <v>72</v>
      </c>
      <c r="AC132" s="561">
        <f t="shared" si="46"/>
        <v>12</v>
      </c>
      <c r="AD132" s="540">
        <f t="shared" si="47"/>
        <v>72</v>
      </c>
      <c r="AE132" s="1229"/>
      <c r="AI132" s="1050"/>
      <c r="AJ132" s="934"/>
      <c r="AK132" s="934"/>
      <c r="AL132" s="934"/>
      <c r="AM132" s="934"/>
      <c r="AN132" s="934"/>
      <c r="AO132" s="934"/>
      <c r="AP132" s="934"/>
      <c r="AQ132" s="934"/>
      <c r="AR132" s="934"/>
      <c r="AS132" s="934"/>
      <c r="AT132" s="934"/>
      <c r="AU132" s="934"/>
      <c r="AV132" s="934"/>
      <c r="AW132" s="934"/>
      <c r="AX132" s="934"/>
      <c r="AY132" s="934"/>
      <c r="AZ132" s="934"/>
      <c r="BA132" s="934"/>
      <c r="BB132" s="934"/>
      <c r="BC132" s="934"/>
      <c r="BD132" s="1051"/>
    </row>
    <row r="133" spans="1:56" s="790" customFormat="1" ht="24.75" customHeight="1" x14ac:dyDescent="0.25">
      <c r="A133" s="1931"/>
      <c r="B133" s="261" t="s">
        <v>1925</v>
      </c>
      <c r="C133" s="261" t="s">
        <v>99</v>
      </c>
      <c r="D133" s="261" t="s">
        <v>2298</v>
      </c>
      <c r="E133" s="941">
        <v>46221</v>
      </c>
      <c r="F133" s="941">
        <v>46223</v>
      </c>
      <c r="G133" s="966" t="s">
        <v>1932</v>
      </c>
      <c r="H133" s="538"/>
      <c r="I133" s="266"/>
      <c r="J133" s="252"/>
      <c r="K133" s="538"/>
      <c r="L133" s="1255"/>
      <c r="M133" s="265"/>
      <c r="N133" s="538"/>
      <c r="O133" s="1255"/>
      <c r="P133" s="265"/>
      <c r="Q133" s="567"/>
      <c r="R133" s="560"/>
      <c r="S133" s="289"/>
      <c r="T133" s="567"/>
      <c r="U133" s="560"/>
      <c r="V133" s="289"/>
      <c r="W133" s="567"/>
      <c r="X133" s="560"/>
      <c r="Y133" s="289"/>
      <c r="Z133" s="568">
        <v>12</v>
      </c>
      <c r="AA133" s="289">
        <v>6</v>
      </c>
      <c r="AB133" s="289">
        <f t="shared" si="45"/>
        <v>72</v>
      </c>
      <c r="AC133" s="561">
        <f t="shared" si="46"/>
        <v>12</v>
      </c>
      <c r="AD133" s="540">
        <f t="shared" si="47"/>
        <v>72</v>
      </c>
      <c r="AE133" s="1020"/>
      <c r="AI133" s="1021"/>
      <c r="AJ133" s="934"/>
      <c r="AK133" s="934"/>
      <c r="AL133" s="934"/>
      <c r="AM133" s="934"/>
      <c r="AN133" s="934"/>
      <c r="AO133" s="934"/>
      <c r="AP133" s="934"/>
      <c r="AQ133" s="934"/>
      <c r="AR133" s="934"/>
      <c r="AS133" s="934"/>
      <c r="AT133" s="934"/>
      <c r="AU133" s="934"/>
      <c r="AV133" s="934"/>
      <c r="AW133" s="934"/>
      <c r="AX133" s="934"/>
      <c r="AY133" s="934"/>
      <c r="AZ133" s="934"/>
      <c r="BA133" s="934"/>
      <c r="BB133" s="934"/>
      <c r="BC133" s="934"/>
      <c r="BD133" s="1031"/>
    </row>
    <row r="134" spans="1:56" s="790" customFormat="1" ht="23.25" customHeight="1" x14ac:dyDescent="0.25">
      <c r="A134" s="1931"/>
      <c r="B134" s="261" t="s">
        <v>1926</v>
      </c>
      <c r="C134" s="261" t="s">
        <v>99</v>
      </c>
      <c r="D134" s="261" t="s">
        <v>2298</v>
      </c>
      <c r="E134" s="1049">
        <v>46249</v>
      </c>
      <c r="F134" s="1049">
        <v>46251</v>
      </c>
      <c r="G134" s="965" t="s">
        <v>1145</v>
      </c>
      <c r="H134" s="538"/>
      <c r="I134" s="266"/>
      <c r="J134" s="252"/>
      <c r="K134" s="538"/>
      <c r="L134" s="1255"/>
      <c r="M134" s="781"/>
      <c r="N134" s="538"/>
      <c r="O134" s="1255"/>
      <c r="P134" s="265"/>
      <c r="Q134" s="567">
        <v>4</v>
      </c>
      <c r="R134" s="560">
        <v>190</v>
      </c>
      <c r="S134" s="289">
        <f t="shared" ref="S134:S139" si="48">Q134*R134</f>
        <v>760</v>
      </c>
      <c r="T134" s="567">
        <v>4</v>
      </c>
      <c r="U134" s="560">
        <v>190</v>
      </c>
      <c r="V134" s="289">
        <f t="shared" ref="V134:V139" si="49">T134*U134</f>
        <v>760</v>
      </c>
      <c r="W134" s="567">
        <v>4</v>
      </c>
      <c r="X134" s="560">
        <v>190</v>
      </c>
      <c r="Y134" s="289">
        <f t="shared" ref="Y134:Y139" si="50">W134*X134</f>
        <v>760</v>
      </c>
      <c r="Z134" s="568">
        <v>24</v>
      </c>
      <c r="AA134" s="289">
        <v>6</v>
      </c>
      <c r="AB134" s="289">
        <f t="shared" si="45"/>
        <v>144</v>
      </c>
      <c r="AC134" s="561">
        <f t="shared" si="46"/>
        <v>36</v>
      </c>
      <c r="AD134" s="540">
        <f t="shared" si="47"/>
        <v>2424</v>
      </c>
      <c r="AE134" s="1020"/>
      <c r="AI134" s="1021"/>
      <c r="AJ134" s="934"/>
      <c r="AK134" s="934"/>
      <c r="AL134" s="934"/>
      <c r="AM134" s="934"/>
      <c r="AN134" s="934"/>
      <c r="AO134" s="934"/>
      <c r="AP134" s="934"/>
      <c r="AQ134" s="934"/>
      <c r="AR134" s="934"/>
      <c r="AS134" s="934"/>
      <c r="AT134" s="934"/>
      <c r="AU134" s="934"/>
      <c r="AV134" s="934"/>
      <c r="AW134" s="934"/>
      <c r="AX134" s="934"/>
      <c r="AY134" s="934"/>
      <c r="AZ134" s="934"/>
      <c r="BA134" s="934"/>
      <c r="BB134" s="934"/>
      <c r="BC134" s="934"/>
      <c r="BD134" s="1031"/>
    </row>
    <row r="135" spans="1:56" s="790" customFormat="1" ht="30" customHeight="1" x14ac:dyDescent="0.25">
      <c r="A135" s="1931"/>
      <c r="B135" s="261" t="s">
        <v>1927</v>
      </c>
      <c r="C135" s="261" t="s">
        <v>99</v>
      </c>
      <c r="D135" s="261" t="s">
        <v>2298</v>
      </c>
      <c r="E135" s="953">
        <v>46258</v>
      </c>
      <c r="F135" s="953">
        <v>46262</v>
      </c>
      <c r="G135" s="954" t="s">
        <v>1930</v>
      </c>
      <c r="H135" s="538"/>
      <c r="I135" s="266"/>
      <c r="J135" s="252"/>
      <c r="K135" s="538"/>
      <c r="L135" s="1255"/>
      <c r="M135" s="781"/>
      <c r="N135" s="538"/>
      <c r="O135" s="1255"/>
      <c r="P135" s="265"/>
      <c r="Q135" s="491">
        <v>12</v>
      </c>
      <c r="R135" s="1255">
        <v>190</v>
      </c>
      <c r="S135" s="1261">
        <f t="shared" si="48"/>
        <v>2280</v>
      </c>
      <c r="T135" s="538">
        <v>12</v>
      </c>
      <c r="U135" s="1255">
        <v>190</v>
      </c>
      <c r="V135" s="1261">
        <f t="shared" si="49"/>
        <v>2280</v>
      </c>
      <c r="W135" s="538">
        <v>12</v>
      </c>
      <c r="X135" s="1255">
        <v>190</v>
      </c>
      <c r="Y135" s="1261">
        <f t="shared" si="50"/>
        <v>2280</v>
      </c>
      <c r="Z135" s="563">
        <v>36</v>
      </c>
      <c r="AA135" s="1261">
        <v>6</v>
      </c>
      <c r="AB135" s="1261">
        <f t="shared" si="45"/>
        <v>216</v>
      </c>
      <c r="AC135" s="554">
        <f t="shared" si="46"/>
        <v>72</v>
      </c>
      <c r="AD135" s="540">
        <f t="shared" si="47"/>
        <v>7056</v>
      </c>
      <c r="AE135" s="1020"/>
      <c r="AI135" s="1021"/>
      <c r="AJ135" s="934"/>
      <c r="AK135" s="934"/>
      <c r="AL135" s="934"/>
      <c r="AM135" s="934"/>
      <c r="AN135" s="934"/>
      <c r="AO135" s="934"/>
      <c r="AP135" s="934"/>
      <c r="AQ135" s="934"/>
      <c r="AR135" s="934"/>
      <c r="AS135" s="934"/>
      <c r="AT135" s="934"/>
      <c r="AU135" s="934"/>
      <c r="AV135" s="934"/>
      <c r="AW135" s="934"/>
      <c r="AX135" s="934"/>
      <c r="AY135" s="934"/>
      <c r="AZ135" s="934"/>
      <c r="BA135" s="934"/>
      <c r="BB135" s="934"/>
      <c r="BC135" s="934"/>
      <c r="BD135" s="1031"/>
    </row>
    <row r="136" spans="1:56" s="790" customFormat="1" ht="22.5" customHeight="1" x14ac:dyDescent="0.25">
      <c r="A136" s="1931"/>
      <c r="B136" s="261" t="s">
        <v>1928</v>
      </c>
      <c r="C136" s="261" t="s">
        <v>99</v>
      </c>
      <c r="D136" s="261" t="s">
        <v>2298</v>
      </c>
      <c r="E136" s="953">
        <v>46277</v>
      </c>
      <c r="F136" s="953">
        <v>46282</v>
      </c>
      <c r="G136" s="954" t="s">
        <v>979</v>
      </c>
      <c r="H136" s="538"/>
      <c r="I136" s="266"/>
      <c r="J136" s="252"/>
      <c r="K136" s="538"/>
      <c r="L136" s="1255"/>
      <c r="M136" s="781"/>
      <c r="N136" s="538"/>
      <c r="O136" s="1255"/>
      <c r="P136" s="265"/>
      <c r="Q136" s="567">
        <v>2</v>
      </c>
      <c r="R136" s="560">
        <v>190</v>
      </c>
      <c r="S136" s="289">
        <f t="shared" si="48"/>
        <v>380</v>
      </c>
      <c r="T136" s="567">
        <v>2</v>
      </c>
      <c r="U136" s="560">
        <v>190</v>
      </c>
      <c r="V136" s="289">
        <f t="shared" si="49"/>
        <v>380</v>
      </c>
      <c r="W136" s="567">
        <v>2</v>
      </c>
      <c r="X136" s="560">
        <v>190</v>
      </c>
      <c r="Y136" s="289">
        <f t="shared" si="50"/>
        <v>380</v>
      </c>
      <c r="Z136" s="568">
        <v>6</v>
      </c>
      <c r="AA136" s="289">
        <v>6</v>
      </c>
      <c r="AB136" s="289">
        <f t="shared" si="45"/>
        <v>36</v>
      </c>
      <c r="AC136" s="561">
        <f>H137+K137+N137+Q136+T136+W136+Z136</f>
        <v>15</v>
      </c>
      <c r="AD136" s="540">
        <f>J137+M137+P137+S136+V136+Y136+AB136</f>
        <v>11626</v>
      </c>
      <c r="AE136" s="1020"/>
      <c r="AI136" s="1021"/>
      <c r="AJ136" s="934"/>
      <c r="AK136" s="934"/>
      <c r="AL136" s="934"/>
      <c r="AM136" s="934"/>
      <c r="AN136" s="934"/>
      <c r="AO136" s="934"/>
      <c r="AP136" s="934"/>
      <c r="AQ136" s="934"/>
      <c r="AR136" s="934"/>
      <c r="AS136" s="934"/>
      <c r="AT136" s="934"/>
      <c r="AU136" s="934"/>
      <c r="AV136" s="934"/>
      <c r="AW136" s="934"/>
      <c r="AX136" s="934"/>
      <c r="AY136" s="934"/>
      <c r="AZ136" s="934"/>
      <c r="BA136" s="934"/>
      <c r="BB136" s="934"/>
      <c r="BC136" s="934"/>
      <c r="BD136" s="1031"/>
    </row>
    <row r="137" spans="1:56" s="790" customFormat="1" ht="24.75" customHeight="1" x14ac:dyDescent="0.25">
      <c r="A137" s="1932"/>
      <c r="B137" s="261" t="s">
        <v>1929</v>
      </c>
      <c r="C137" s="261" t="s">
        <v>99</v>
      </c>
      <c r="D137" s="261" t="s">
        <v>2298</v>
      </c>
      <c r="E137" s="953">
        <v>46307</v>
      </c>
      <c r="F137" s="953">
        <v>46311</v>
      </c>
      <c r="G137" s="954" t="s">
        <v>1930</v>
      </c>
      <c r="H137" s="538">
        <v>1</v>
      </c>
      <c r="I137" s="266">
        <v>4100</v>
      </c>
      <c r="J137" s="252">
        <f>H137*I137</f>
        <v>4100</v>
      </c>
      <c r="K137" s="538">
        <v>1</v>
      </c>
      <c r="L137" s="1255">
        <v>3350</v>
      </c>
      <c r="M137" s="781">
        <f>K137*L137</f>
        <v>3350</v>
      </c>
      <c r="N137" s="538">
        <v>1</v>
      </c>
      <c r="O137" s="1255">
        <v>3000</v>
      </c>
      <c r="P137" s="265">
        <f>N137*O137</f>
        <v>3000</v>
      </c>
      <c r="Q137" s="491">
        <v>16</v>
      </c>
      <c r="R137" s="1255">
        <v>190</v>
      </c>
      <c r="S137" s="1261">
        <f t="shared" si="48"/>
        <v>3040</v>
      </c>
      <c r="T137" s="538">
        <v>16</v>
      </c>
      <c r="U137" s="1255">
        <v>190</v>
      </c>
      <c r="V137" s="1261">
        <f t="shared" si="49"/>
        <v>3040</v>
      </c>
      <c r="W137" s="538">
        <v>16</v>
      </c>
      <c r="X137" s="1255">
        <v>190</v>
      </c>
      <c r="Y137" s="1261">
        <f t="shared" si="50"/>
        <v>3040</v>
      </c>
      <c r="Z137" s="563">
        <v>75</v>
      </c>
      <c r="AA137" s="1261">
        <v>6</v>
      </c>
      <c r="AB137" s="1261">
        <f t="shared" si="45"/>
        <v>450</v>
      </c>
      <c r="AC137" s="561">
        <f>H138+K138+N138+Q137+T137+W137+Z137</f>
        <v>123</v>
      </c>
      <c r="AD137" s="540">
        <f>J138+M138+P138+S137+V137+Y137+AB137</f>
        <v>9570</v>
      </c>
      <c r="AE137" s="1020"/>
      <c r="AI137" s="1021"/>
      <c r="AJ137" s="934"/>
      <c r="AK137" s="934"/>
      <c r="AL137" s="934"/>
      <c r="AM137" s="934"/>
      <c r="AN137" s="934"/>
      <c r="AO137" s="934"/>
      <c r="AP137" s="934"/>
      <c r="AQ137" s="934"/>
      <c r="AR137" s="934"/>
      <c r="AS137" s="934"/>
      <c r="AT137" s="934"/>
      <c r="AU137" s="934"/>
      <c r="AV137" s="934"/>
      <c r="AW137" s="934"/>
      <c r="AX137" s="934"/>
      <c r="AY137" s="934"/>
      <c r="AZ137" s="934"/>
      <c r="BA137" s="934"/>
      <c r="BB137" s="934"/>
      <c r="BC137" s="934"/>
      <c r="BD137" s="1031"/>
    </row>
    <row r="138" spans="1:56" s="934" customFormat="1" ht="36.75" customHeight="1" x14ac:dyDescent="0.25">
      <c r="A138" s="1933">
        <v>110</v>
      </c>
      <c r="B138" s="1239" t="s">
        <v>2300</v>
      </c>
      <c r="C138" s="261" t="s">
        <v>99</v>
      </c>
      <c r="D138" s="261" t="s">
        <v>340</v>
      </c>
      <c r="E138" s="953">
        <v>46188</v>
      </c>
      <c r="F138" s="953">
        <v>46192</v>
      </c>
      <c r="G138" s="954" t="s">
        <v>1933</v>
      </c>
      <c r="H138" s="956"/>
      <c r="I138" s="957"/>
      <c r="J138" s="875"/>
      <c r="K138" s="956"/>
      <c r="L138" s="957"/>
      <c r="M138" s="875"/>
      <c r="N138" s="956"/>
      <c r="O138" s="957"/>
      <c r="P138" s="875"/>
      <c r="Q138" s="567">
        <v>72</v>
      </c>
      <c r="R138" s="560">
        <v>190</v>
      </c>
      <c r="S138" s="289">
        <f t="shared" si="48"/>
        <v>13680</v>
      </c>
      <c r="T138" s="567">
        <v>72</v>
      </c>
      <c r="U138" s="560">
        <v>190</v>
      </c>
      <c r="V138" s="289">
        <f t="shared" si="49"/>
        <v>13680</v>
      </c>
      <c r="W138" s="567">
        <v>72</v>
      </c>
      <c r="X138" s="560">
        <v>190</v>
      </c>
      <c r="Y138" s="289">
        <f t="shared" si="50"/>
        <v>13680</v>
      </c>
      <c r="Z138" s="568">
        <v>216</v>
      </c>
      <c r="AA138" s="289">
        <v>6</v>
      </c>
      <c r="AB138" s="289">
        <f t="shared" si="45"/>
        <v>1296</v>
      </c>
      <c r="AC138" s="561">
        <f>H138+K138+N138+Q138+T138+W138+Z138</f>
        <v>432</v>
      </c>
      <c r="AD138" s="540">
        <f>J138+M138+P138+S138+V138+Y138+AB138</f>
        <v>42336</v>
      </c>
      <c r="AE138" s="1229"/>
    </row>
    <row r="139" spans="1:56" s="934" customFormat="1" ht="24.75" customHeight="1" x14ac:dyDescent="0.25">
      <c r="A139" s="1934"/>
      <c r="B139" s="1239" t="s">
        <v>1922</v>
      </c>
      <c r="C139" s="261" t="s">
        <v>99</v>
      </c>
      <c r="D139" s="261" t="s">
        <v>340</v>
      </c>
      <c r="E139" s="953">
        <v>46230</v>
      </c>
      <c r="F139" s="953">
        <v>46234</v>
      </c>
      <c r="G139" s="954" t="s">
        <v>979</v>
      </c>
      <c r="H139" s="538">
        <v>1</v>
      </c>
      <c r="I139" s="266">
        <v>4100</v>
      </c>
      <c r="J139" s="252">
        <f>H139*I139</f>
        <v>4100</v>
      </c>
      <c r="K139" s="538">
        <v>1</v>
      </c>
      <c r="L139" s="1255">
        <v>3350</v>
      </c>
      <c r="M139" s="781">
        <f>K139*L139</f>
        <v>3350</v>
      </c>
      <c r="N139" s="538">
        <v>1</v>
      </c>
      <c r="O139" s="1255">
        <v>3000</v>
      </c>
      <c r="P139" s="265">
        <f>N139*O139</f>
        <v>3000</v>
      </c>
      <c r="Q139" s="567">
        <v>72</v>
      </c>
      <c r="R139" s="560">
        <v>190</v>
      </c>
      <c r="S139" s="289">
        <f t="shared" si="48"/>
        <v>13680</v>
      </c>
      <c r="T139" s="567">
        <v>72</v>
      </c>
      <c r="U139" s="560">
        <v>190</v>
      </c>
      <c r="V139" s="289">
        <f t="shared" si="49"/>
        <v>13680</v>
      </c>
      <c r="W139" s="567">
        <v>72</v>
      </c>
      <c r="X139" s="560">
        <v>190</v>
      </c>
      <c r="Y139" s="289">
        <f t="shared" si="50"/>
        <v>13680</v>
      </c>
      <c r="Z139" s="568">
        <v>219</v>
      </c>
      <c r="AA139" s="289">
        <v>6</v>
      </c>
      <c r="AB139" s="289">
        <f t="shared" si="45"/>
        <v>1314</v>
      </c>
      <c r="AC139" s="561">
        <f>H139+K139+N139+Q139+T139+W139+Z139</f>
        <v>438</v>
      </c>
      <c r="AD139" s="540">
        <f>J139+M139+P139+S139+V139+Y139+AB139</f>
        <v>52804</v>
      </c>
      <c r="AE139" s="1229"/>
    </row>
    <row r="140" spans="1:56" ht="57" customHeight="1" x14ac:dyDescent="0.25">
      <c r="A140" s="1933">
        <v>111</v>
      </c>
      <c r="B140" s="1239" t="s">
        <v>2303</v>
      </c>
      <c r="C140" s="1239" t="s">
        <v>101</v>
      </c>
      <c r="D140" s="1239"/>
      <c r="E140" s="941"/>
      <c r="F140" s="941"/>
      <c r="G140" s="954"/>
      <c r="H140" s="567"/>
      <c r="I140" s="576"/>
      <c r="J140" s="259"/>
      <c r="K140" s="567"/>
      <c r="L140" s="576"/>
      <c r="M140" s="781"/>
      <c r="N140" s="567"/>
      <c r="O140" s="576"/>
      <c r="P140" s="781"/>
      <c r="Q140" s="567"/>
      <c r="R140" s="560"/>
      <c r="S140" s="289"/>
      <c r="T140" s="567"/>
      <c r="U140" s="560"/>
      <c r="V140" s="289"/>
      <c r="W140" s="567"/>
      <c r="X140" s="560"/>
      <c r="Y140" s="289"/>
      <c r="Z140" s="568"/>
      <c r="AA140" s="289"/>
      <c r="AB140" s="289"/>
      <c r="AC140" s="561"/>
      <c r="AD140" s="540"/>
      <c r="AE140" s="1229"/>
      <c r="AF140" s="1004">
        <v>18</v>
      </c>
    </row>
    <row r="141" spans="1:56" ht="32.25" customHeight="1" x14ac:dyDescent="0.25">
      <c r="A141" s="1935"/>
      <c r="B141" s="1239" t="s">
        <v>1923</v>
      </c>
      <c r="C141" s="1239" t="s">
        <v>101</v>
      </c>
      <c r="D141" s="1239" t="s">
        <v>340</v>
      </c>
      <c r="E141" s="941">
        <v>46092</v>
      </c>
      <c r="F141" s="941">
        <v>46096</v>
      </c>
      <c r="G141" s="954" t="s">
        <v>2294</v>
      </c>
      <c r="H141" s="567"/>
      <c r="I141" s="576"/>
      <c r="J141" s="259"/>
      <c r="K141" s="567"/>
      <c r="L141" s="576"/>
      <c r="M141" s="781"/>
      <c r="N141" s="567"/>
      <c r="O141" s="576"/>
      <c r="P141" s="781"/>
      <c r="Q141" s="567"/>
      <c r="R141" s="560"/>
      <c r="S141" s="289"/>
      <c r="T141" s="567"/>
      <c r="U141" s="560"/>
      <c r="V141" s="289"/>
      <c r="W141" s="567"/>
      <c r="X141" s="560"/>
      <c r="Y141" s="289"/>
      <c r="Z141" s="568">
        <v>12</v>
      </c>
      <c r="AA141" s="289">
        <v>6</v>
      </c>
      <c r="AB141" s="289">
        <f>Z141*AA141</f>
        <v>72</v>
      </c>
      <c r="AC141" s="561">
        <f>H141+K141+N141+Q141+T141+W141+Z141</f>
        <v>12</v>
      </c>
      <c r="AD141" s="540">
        <f>J141+M141+P141+S141+V141+Y141+AB141</f>
        <v>72</v>
      </c>
      <c r="AE141" s="1229"/>
    </row>
    <row r="142" spans="1:56" ht="41.25" customHeight="1" x14ac:dyDescent="0.25">
      <c r="A142" s="1934"/>
      <c r="B142" s="1239" t="s">
        <v>1924</v>
      </c>
      <c r="C142" s="1239" t="s">
        <v>101</v>
      </c>
      <c r="D142" s="1239" t="s">
        <v>340</v>
      </c>
      <c r="E142" s="941">
        <v>46336</v>
      </c>
      <c r="F142" s="941">
        <v>46340</v>
      </c>
      <c r="G142" s="954" t="s">
        <v>2295</v>
      </c>
      <c r="H142" s="538"/>
      <c r="I142" s="266"/>
      <c r="J142" s="252"/>
      <c r="K142" s="538"/>
      <c r="L142" s="1255"/>
      <c r="M142" s="781"/>
      <c r="N142" s="538"/>
      <c r="O142" s="1255"/>
      <c r="P142" s="265"/>
      <c r="Q142" s="567">
        <v>10</v>
      </c>
      <c r="R142" s="560">
        <v>190</v>
      </c>
      <c r="S142" s="289">
        <f>Q142*R142</f>
        <v>1900</v>
      </c>
      <c r="T142" s="567">
        <v>10</v>
      </c>
      <c r="U142" s="560">
        <v>190</v>
      </c>
      <c r="V142" s="289">
        <f>T142*U142</f>
        <v>1900</v>
      </c>
      <c r="W142" s="567">
        <v>10</v>
      </c>
      <c r="X142" s="560">
        <v>190</v>
      </c>
      <c r="Y142" s="289">
        <f>W142*X142</f>
        <v>1900</v>
      </c>
      <c r="Z142" s="568">
        <v>30</v>
      </c>
      <c r="AA142" s="289">
        <v>6</v>
      </c>
      <c r="AB142" s="289">
        <f>Z142*AA142</f>
        <v>180</v>
      </c>
      <c r="AC142" s="561">
        <f>H142+K142+N142+Q142+T142+W142+Z142</f>
        <v>60</v>
      </c>
      <c r="AD142" s="540">
        <f>J142+M142+P142+S142+V142+Y142+AB142</f>
        <v>5880</v>
      </c>
      <c r="AE142" s="1229"/>
    </row>
    <row r="143" spans="1:56" ht="48" customHeight="1" x14ac:dyDescent="0.25">
      <c r="A143" s="1933">
        <v>112</v>
      </c>
      <c r="B143" s="1239" t="s">
        <v>2304</v>
      </c>
      <c r="C143" s="1239" t="s">
        <v>99</v>
      </c>
      <c r="D143" s="1239"/>
      <c r="E143" s="941"/>
      <c r="F143" s="941"/>
      <c r="G143" s="954"/>
      <c r="H143" s="567"/>
      <c r="I143" s="576"/>
      <c r="J143" s="259"/>
      <c r="K143" s="567"/>
      <c r="L143" s="576"/>
      <c r="M143" s="781"/>
      <c r="N143" s="567"/>
      <c r="O143" s="576"/>
      <c r="P143" s="781"/>
      <c r="Q143" s="567"/>
      <c r="R143" s="560"/>
      <c r="S143" s="289"/>
      <c r="T143" s="567"/>
      <c r="U143" s="560"/>
      <c r="V143" s="289"/>
      <c r="W143" s="567"/>
      <c r="X143" s="560"/>
      <c r="Y143" s="289"/>
      <c r="Z143" s="568"/>
      <c r="AA143" s="289"/>
      <c r="AB143" s="289"/>
      <c r="AC143" s="561"/>
      <c r="AD143" s="540"/>
      <c r="AE143" s="1229"/>
    </row>
    <row r="144" spans="1:56" ht="36" customHeight="1" x14ac:dyDescent="0.25">
      <c r="A144" s="1935"/>
      <c r="B144" s="1239" t="s">
        <v>1923</v>
      </c>
      <c r="C144" s="1239" t="s">
        <v>99</v>
      </c>
      <c r="D144" s="1239" t="s">
        <v>1506</v>
      </c>
      <c r="E144" s="941">
        <v>46092</v>
      </c>
      <c r="F144" s="941">
        <v>46096</v>
      </c>
      <c r="G144" s="954" t="s">
        <v>2294</v>
      </c>
      <c r="H144" s="567"/>
      <c r="I144" s="576"/>
      <c r="J144" s="259"/>
      <c r="K144" s="567"/>
      <c r="L144" s="576"/>
      <c r="M144" s="781"/>
      <c r="N144" s="567"/>
      <c r="O144" s="576"/>
      <c r="P144" s="781"/>
      <c r="Q144" s="567">
        <v>16</v>
      </c>
      <c r="R144" s="560">
        <v>190</v>
      </c>
      <c r="S144" s="289">
        <f>Q144*R144</f>
        <v>3040</v>
      </c>
      <c r="T144" s="567">
        <v>16</v>
      </c>
      <c r="U144" s="560">
        <v>190</v>
      </c>
      <c r="V144" s="289">
        <f>T144*U144</f>
        <v>3040</v>
      </c>
      <c r="W144" s="567">
        <v>16</v>
      </c>
      <c r="X144" s="560">
        <v>190</v>
      </c>
      <c r="Y144" s="289">
        <f>W144*X144</f>
        <v>3040</v>
      </c>
      <c r="Z144" s="568">
        <v>96</v>
      </c>
      <c r="AA144" s="289">
        <v>6</v>
      </c>
      <c r="AB144" s="289">
        <f t="shared" ref="AB144:AB150" si="51">Z144*AA144</f>
        <v>576</v>
      </c>
      <c r="AC144" s="561">
        <f t="shared" ref="AC144:AC150" si="52">H144+K144+N144+Q144+T144+W144+Z144</f>
        <v>144</v>
      </c>
      <c r="AD144" s="540">
        <f t="shared" ref="AD144:AD150" si="53">J144+M144+P144+S144+V144+Y144+AB144</f>
        <v>9696</v>
      </c>
      <c r="AE144" s="1229"/>
    </row>
    <row r="145" spans="1:55" ht="41.25" customHeight="1" x14ac:dyDescent="0.25">
      <c r="A145" s="1935"/>
      <c r="B145" s="1239" t="s">
        <v>1924</v>
      </c>
      <c r="C145" s="1239" t="s">
        <v>99</v>
      </c>
      <c r="D145" s="1239" t="s">
        <v>1506</v>
      </c>
      <c r="E145" s="941">
        <v>46179</v>
      </c>
      <c r="F145" s="941">
        <v>46181</v>
      </c>
      <c r="G145" s="954" t="s">
        <v>1933</v>
      </c>
      <c r="H145" s="538"/>
      <c r="I145" s="266"/>
      <c r="J145" s="252"/>
      <c r="K145" s="538"/>
      <c r="L145" s="1255"/>
      <c r="M145" s="781"/>
      <c r="N145" s="538"/>
      <c r="O145" s="1255"/>
      <c r="P145" s="265"/>
      <c r="Q145" s="567">
        <v>10</v>
      </c>
      <c r="R145" s="560">
        <v>190</v>
      </c>
      <c r="S145" s="289">
        <f>Q145*R145</f>
        <v>1900</v>
      </c>
      <c r="T145" s="567">
        <v>10</v>
      </c>
      <c r="U145" s="560">
        <v>190</v>
      </c>
      <c r="V145" s="289">
        <f>T145*U145</f>
        <v>1900</v>
      </c>
      <c r="W145" s="567">
        <v>10</v>
      </c>
      <c r="X145" s="560">
        <v>190</v>
      </c>
      <c r="Y145" s="289">
        <f>W145*X145</f>
        <v>1900</v>
      </c>
      <c r="Z145" s="568">
        <v>30</v>
      </c>
      <c r="AA145" s="289">
        <v>6</v>
      </c>
      <c r="AB145" s="289">
        <f t="shared" si="51"/>
        <v>180</v>
      </c>
      <c r="AC145" s="561">
        <f t="shared" si="52"/>
        <v>60</v>
      </c>
      <c r="AD145" s="540">
        <f t="shared" si="53"/>
        <v>5880</v>
      </c>
      <c r="AE145" s="1229"/>
    </row>
    <row r="146" spans="1:55" ht="37.5" customHeight="1" x14ac:dyDescent="0.25">
      <c r="A146" s="1934"/>
      <c r="B146" s="1239" t="s">
        <v>1925</v>
      </c>
      <c r="C146" s="1239" t="s">
        <v>99</v>
      </c>
      <c r="D146" s="1239" t="s">
        <v>1506</v>
      </c>
      <c r="E146" s="941">
        <v>46336</v>
      </c>
      <c r="F146" s="941">
        <v>46340</v>
      </c>
      <c r="G146" s="954" t="s">
        <v>2295</v>
      </c>
      <c r="H146" s="538">
        <v>1</v>
      </c>
      <c r="I146" s="266">
        <v>3400</v>
      </c>
      <c r="J146" s="252">
        <f>H146*I146</f>
        <v>3400</v>
      </c>
      <c r="K146" s="538">
        <v>1</v>
      </c>
      <c r="L146" s="1255">
        <v>3000</v>
      </c>
      <c r="M146" s="781">
        <f>K146*L146</f>
        <v>3000</v>
      </c>
      <c r="N146" s="538">
        <v>1</v>
      </c>
      <c r="O146" s="1255">
        <v>2900</v>
      </c>
      <c r="P146" s="265">
        <f>N146*O146</f>
        <v>2900</v>
      </c>
      <c r="Q146" s="567">
        <v>30</v>
      </c>
      <c r="R146" s="560">
        <v>190</v>
      </c>
      <c r="S146" s="289">
        <f>Q146*R146</f>
        <v>5700</v>
      </c>
      <c r="T146" s="567">
        <v>30</v>
      </c>
      <c r="U146" s="560">
        <v>190</v>
      </c>
      <c r="V146" s="289">
        <f>T146*U146</f>
        <v>5700</v>
      </c>
      <c r="W146" s="567">
        <v>30</v>
      </c>
      <c r="X146" s="560">
        <v>190</v>
      </c>
      <c r="Y146" s="289">
        <f>W146*X146</f>
        <v>5700</v>
      </c>
      <c r="Z146" s="568">
        <v>147</v>
      </c>
      <c r="AA146" s="289">
        <v>6</v>
      </c>
      <c r="AB146" s="289">
        <f t="shared" si="51"/>
        <v>882</v>
      </c>
      <c r="AC146" s="561">
        <f t="shared" si="52"/>
        <v>240</v>
      </c>
      <c r="AD146" s="540">
        <f t="shared" si="53"/>
        <v>27282</v>
      </c>
      <c r="AE146" s="1229"/>
    </row>
    <row r="147" spans="1:55" s="934" customFormat="1" ht="54" customHeight="1" x14ac:dyDescent="0.25">
      <c r="A147" s="1933">
        <v>113</v>
      </c>
      <c r="B147" s="1239" t="s">
        <v>2301</v>
      </c>
      <c r="C147" s="261" t="s">
        <v>99</v>
      </c>
      <c r="D147" s="261" t="s">
        <v>1506</v>
      </c>
      <c r="E147" s="953">
        <v>46193</v>
      </c>
      <c r="F147" s="953">
        <v>46195</v>
      </c>
      <c r="G147" s="954" t="s">
        <v>1145</v>
      </c>
      <c r="H147" s="956"/>
      <c r="I147" s="957"/>
      <c r="J147" s="875"/>
      <c r="K147" s="956"/>
      <c r="L147" s="957"/>
      <c r="M147" s="875"/>
      <c r="N147" s="956"/>
      <c r="O147" s="957"/>
      <c r="P147" s="875"/>
      <c r="Q147" s="567"/>
      <c r="R147" s="560"/>
      <c r="S147" s="289"/>
      <c r="T147" s="567"/>
      <c r="U147" s="560"/>
      <c r="V147" s="289"/>
      <c r="W147" s="567"/>
      <c r="X147" s="560"/>
      <c r="Y147" s="289"/>
      <c r="Z147" s="568">
        <v>54</v>
      </c>
      <c r="AA147" s="289">
        <v>6</v>
      </c>
      <c r="AB147" s="289">
        <f t="shared" si="51"/>
        <v>324</v>
      </c>
      <c r="AC147" s="561">
        <f t="shared" si="52"/>
        <v>54</v>
      </c>
      <c r="AD147" s="540">
        <f t="shared" si="53"/>
        <v>324</v>
      </c>
      <c r="AE147" s="1229"/>
    </row>
    <row r="148" spans="1:55" s="934" customFormat="1" ht="39" customHeight="1" x14ac:dyDescent="0.25">
      <c r="A148" s="1935"/>
      <c r="B148" s="1239" t="s">
        <v>1922</v>
      </c>
      <c r="C148" s="261" t="s">
        <v>99</v>
      </c>
      <c r="D148" s="261" t="s">
        <v>1506</v>
      </c>
      <c r="E148" s="953">
        <v>46214</v>
      </c>
      <c r="F148" s="953">
        <v>46216</v>
      </c>
      <c r="G148" s="954" t="s">
        <v>1145</v>
      </c>
      <c r="H148" s="538"/>
      <c r="I148" s="266"/>
      <c r="J148" s="252"/>
      <c r="K148" s="538"/>
      <c r="L148" s="1255"/>
      <c r="M148" s="781"/>
      <c r="N148" s="538"/>
      <c r="O148" s="1255"/>
      <c r="P148" s="265"/>
      <c r="Q148" s="567"/>
      <c r="R148" s="560"/>
      <c r="S148" s="289"/>
      <c r="T148" s="567"/>
      <c r="U148" s="560"/>
      <c r="V148" s="289"/>
      <c r="W148" s="567"/>
      <c r="X148" s="560"/>
      <c r="Y148" s="289"/>
      <c r="Z148" s="568">
        <v>54</v>
      </c>
      <c r="AA148" s="289">
        <v>6</v>
      </c>
      <c r="AB148" s="289">
        <f t="shared" si="51"/>
        <v>324</v>
      </c>
      <c r="AC148" s="561">
        <f t="shared" si="52"/>
        <v>54</v>
      </c>
      <c r="AD148" s="540">
        <f t="shared" si="53"/>
        <v>324</v>
      </c>
      <c r="AE148" s="1229"/>
    </row>
    <row r="149" spans="1:55" s="934" customFormat="1" ht="39.75" customHeight="1" x14ac:dyDescent="0.25">
      <c r="A149" s="1934"/>
      <c r="B149" s="1239" t="s">
        <v>1922</v>
      </c>
      <c r="C149" s="261" t="s">
        <v>99</v>
      </c>
      <c r="D149" s="261" t="s">
        <v>1506</v>
      </c>
      <c r="E149" s="941">
        <v>46312</v>
      </c>
      <c r="F149" s="941">
        <v>46314</v>
      </c>
      <c r="G149" s="954" t="s">
        <v>1145</v>
      </c>
      <c r="H149" s="538">
        <v>1</v>
      </c>
      <c r="I149" s="266">
        <v>4100</v>
      </c>
      <c r="J149" s="252">
        <f>H149*I149</f>
        <v>4100</v>
      </c>
      <c r="K149" s="538">
        <v>1</v>
      </c>
      <c r="L149" s="1255">
        <v>3350</v>
      </c>
      <c r="M149" s="781">
        <f>K149*L149</f>
        <v>3350</v>
      </c>
      <c r="N149" s="538">
        <v>1</v>
      </c>
      <c r="O149" s="1255">
        <v>3000</v>
      </c>
      <c r="P149" s="265">
        <f>N149*O149</f>
        <v>3000</v>
      </c>
      <c r="Q149" s="567">
        <v>18</v>
      </c>
      <c r="R149" s="560">
        <v>190</v>
      </c>
      <c r="S149" s="289">
        <f>Q149*R149</f>
        <v>3420</v>
      </c>
      <c r="T149" s="567">
        <v>18</v>
      </c>
      <c r="U149" s="560">
        <v>190</v>
      </c>
      <c r="V149" s="289">
        <f>T149*U149</f>
        <v>3420</v>
      </c>
      <c r="W149" s="567">
        <v>18</v>
      </c>
      <c r="X149" s="560">
        <v>190</v>
      </c>
      <c r="Y149" s="289">
        <f>W149*X149</f>
        <v>3420</v>
      </c>
      <c r="Z149" s="568">
        <v>111</v>
      </c>
      <c r="AA149" s="289">
        <v>6</v>
      </c>
      <c r="AB149" s="289">
        <f t="shared" si="51"/>
        <v>666</v>
      </c>
      <c r="AC149" s="561">
        <f t="shared" si="52"/>
        <v>168</v>
      </c>
      <c r="AD149" s="540">
        <f t="shared" si="53"/>
        <v>21376</v>
      </c>
      <c r="AE149" s="1226"/>
    </row>
    <row r="150" spans="1:55" ht="69.75" customHeight="1" x14ac:dyDescent="0.25">
      <c r="A150" s="256">
        <v>114</v>
      </c>
      <c r="B150" s="1236" t="s">
        <v>1306</v>
      </c>
      <c r="C150" s="1052" t="s">
        <v>102</v>
      </c>
      <c r="D150" s="1236" t="s">
        <v>1307</v>
      </c>
      <c r="E150" s="941">
        <v>46324</v>
      </c>
      <c r="F150" s="941">
        <v>46326</v>
      </c>
      <c r="G150" s="1053" t="s">
        <v>317</v>
      </c>
      <c r="H150" s="556"/>
      <c r="I150" s="572"/>
      <c r="J150" s="278"/>
      <c r="K150" s="556"/>
      <c r="L150" s="572"/>
      <c r="M150" s="299"/>
      <c r="N150" s="556"/>
      <c r="O150" s="565"/>
      <c r="P150" s="288"/>
      <c r="Q150" s="556">
        <v>12</v>
      </c>
      <c r="R150" s="1237">
        <v>190</v>
      </c>
      <c r="S150" s="290">
        <f>Q150*R150</f>
        <v>2280</v>
      </c>
      <c r="T150" s="556">
        <v>12</v>
      </c>
      <c r="U150" s="1237">
        <v>190</v>
      </c>
      <c r="V150" s="290">
        <f>T150*U150</f>
        <v>2280</v>
      </c>
      <c r="W150" s="556">
        <v>12</v>
      </c>
      <c r="X150" s="1237">
        <v>190</v>
      </c>
      <c r="Y150" s="290">
        <f>W150*X150</f>
        <v>2280</v>
      </c>
      <c r="Z150" s="564">
        <v>36</v>
      </c>
      <c r="AA150" s="290">
        <v>6</v>
      </c>
      <c r="AB150" s="290">
        <f t="shared" si="51"/>
        <v>216</v>
      </c>
      <c r="AC150" s="558">
        <f t="shared" si="52"/>
        <v>72</v>
      </c>
      <c r="AD150" s="540">
        <f t="shared" si="53"/>
        <v>7056</v>
      </c>
      <c r="AE150" s="1226"/>
    </row>
    <row r="151" spans="1:55" s="1016" customFormat="1" ht="22.5" customHeight="1" x14ac:dyDescent="0.25">
      <c r="A151" s="1753" t="s">
        <v>2609</v>
      </c>
      <c r="B151" s="1927"/>
      <c r="C151" s="1927"/>
      <c r="D151" s="1927"/>
      <c r="E151" s="1043"/>
      <c r="F151" s="1043"/>
      <c r="G151" s="602"/>
      <c r="H151" s="324"/>
      <c r="I151" s="301"/>
      <c r="J151" s="276"/>
      <c r="K151" s="324"/>
      <c r="L151" s="301"/>
      <c r="M151" s="639"/>
      <c r="N151" s="324"/>
      <c r="O151" s="487"/>
      <c r="P151" s="639"/>
      <c r="Q151" s="324"/>
      <c r="R151" s="487"/>
      <c r="S151" s="1251"/>
      <c r="T151" s="324"/>
      <c r="U151" s="487"/>
      <c r="V151" s="1251"/>
      <c r="W151" s="324"/>
      <c r="X151" s="487"/>
      <c r="Y151" s="1251"/>
      <c r="Z151" s="324"/>
      <c r="AA151" s="1251"/>
      <c r="AB151" s="1251"/>
      <c r="AC151" s="486"/>
      <c r="AD151" s="540"/>
      <c r="AE151" s="1044"/>
      <c r="AJ151" s="934"/>
      <c r="AK151" s="934"/>
      <c r="AL151" s="934"/>
      <c r="AM151" s="934"/>
      <c r="AN151" s="934"/>
      <c r="AO151" s="934"/>
      <c r="AP151" s="934"/>
      <c r="AQ151" s="934"/>
      <c r="AR151" s="934"/>
      <c r="AS151" s="934"/>
      <c r="AT151" s="934"/>
      <c r="AU151" s="934"/>
      <c r="AV151" s="934"/>
      <c r="AW151" s="934"/>
      <c r="AX151" s="934"/>
      <c r="AY151" s="934"/>
      <c r="AZ151" s="934"/>
      <c r="BA151" s="934"/>
      <c r="BB151" s="934"/>
      <c r="BC151" s="934"/>
    </row>
    <row r="152" spans="1:55" ht="46.5" customHeight="1" x14ac:dyDescent="0.25">
      <c r="A152" s="256">
        <v>115</v>
      </c>
      <c r="B152" s="261" t="s">
        <v>1602</v>
      </c>
      <c r="C152" s="1239" t="s">
        <v>101</v>
      </c>
      <c r="D152" s="1239" t="s">
        <v>358</v>
      </c>
      <c r="E152" s="941">
        <v>46255</v>
      </c>
      <c r="F152" s="941">
        <v>46257</v>
      </c>
      <c r="G152" s="966" t="s">
        <v>2419</v>
      </c>
      <c r="H152" s="567"/>
      <c r="I152" s="576"/>
      <c r="J152" s="259"/>
      <c r="K152" s="567"/>
      <c r="L152" s="576"/>
      <c r="M152" s="781"/>
      <c r="N152" s="567"/>
      <c r="O152" s="576"/>
      <c r="P152" s="781"/>
      <c r="Q152" s="567">
        <v>2</v>
      </c>
      <c r="R152" s="560">
        <v>190</v>
      </c>
      <c r="S152" s="289">
        <f>Q152*R152</f>
        <v>380</v>
      </c>
      <c r="T152" s="567">
        <v>2</v>
      </c>
      <c r="U152" s="560">
        <v>190</v>
      </c>
      <c r="V152" s="289">
        <f>T152*U152</f>
        <v>380</v>
      </c>
      <c r="W152" s="567">
        <v>2</v>
      </c>
      <c r="X152" s="560">
        <v>190</v>
      </c>
      <c r="Y152" s="289">
        <f>W152*X152</f>
        <v>380</v>
      </c>
      <c r="Z152" s="568">
        <v>6</v>
      </c>
      <c r="AA152" s="289">
        <v>6</v>
      </c>
      <c r="AB152" s="289">
        <f>Z152*AA152</f>
        <v>36</v>
      </c>
      <c r="AC152" s="561">
        <f>H152+K152+N152+Q152+T152+W152+Z152</f>
        <v>12</v>
      </c>
      <c r="AD152" s="540">
        <f>J152+M152+P152+S152+V152+Y152+AB152</f>
        <v>1176</v>
      </c>
      <c r="AE152" s="1229"/>
    </row>
    <row r="153" spans="1:55" ht="46.5" customHeight="1" x14ac:dyDescent="0.25">
      <c r="A153" s="1281">
        <v>116</v>
      </c>
      <c r="B153" s="261" t="s">
        <v>1603</v>
      </c>
      <c r="C153" s="261" t="s">
        <v>99</v>
      </c>
      <c r="D153" s="261" t="s">
        <v>1665</v>
      </c>
      <c r="E153" s="941">
        <v>46227</v>
      </c>
      <c r="F153" s="941">
        <v>46229</v>
      </c>
      <c r="G153" s="966" t="s">
        <v>2418</v>
      </c>
      <c r="H153" s="538"/>
      <c r="I153" s="266"/>
      <c r="J153" s="252"/>
      <c r="K153" s="538"/>
      <c r="L153" s="266"/>
      <c r="M153" s="781"/>
      <c r="N153" s="538"/>
      <c r="O153" s="266"/>
      <c r="P153" s="265"/>
      <c r="Q153" s="538">
        <v>4</v>
      </c>
      <c r="R153" s="1255">
        <v>190</v>
      </c>
      <c r="S153" s="1261">
        <f>Q153*R153</f>
        <v>760</v>
      </c>
      <c r="T153" s="538">
        <v>4</v>
      </c>
      <c r="U153" s="1255">
        <v>190</v>
      </c>
      <c r="V153" s="1261">
        <f>T153*U153</f>
        <v>760</v>
      </c>
      <c r="W153" s="538">
        <v>4</v>
      </c>
      <c r="X153" s="1255">
        <v>190</v>
      </c>
      <c r="Y153" s="1261">
        <f>W153*X153</f>
        <v>760</v>
      </c>
      <c r="Z153" s="563">
        <v>12</v>
      </c>
      <c r="AA153" s="1261">
        <v>6</v>
      </c>
      <c r="AB153" s="1261">
        <f>Z153*AA153</f>
        <v>72</v>
      </c>
      <c r="AC153" s="554">
        <f>H153+K153+N153+Q153+T153+W153+Z153</f>
        <v>24</v>
      </c>
      <c r="AD153" s="540">
        <f>J153+M153+P153+S153+V153+Y153+AB153</f>
        <v>2352</v>
      </c>
      <c r="AE153" s="1229"/>
    </row>
    <row r="154" spans="1:55" ht="82.5" customHeight="1" x14ac:dyDescent="0.25">
      <c r="A154" s="256">
        <v>117</v>
      </c>
      <c r="B154" s="1236" t="s">
        <v>2416</v>
      </c>
      <c r="C154" s="1236" t="s">
        <v>102</v>
      </c>
      <c r="D154" s="261" t="s">
        <v>1666</v>
      </c>
      <c r="E154" s="941">
        <v>46192</v>
      </c>
      <c r="F154" s="941">
        <v>46194</v>
      </c>
      <c r="G154" s="966" t="s">
        <v>2417</v>
      </c>
      <c r="H154" s="556"/>
      <c r="I154" s="572"/>
      <c r="J154" s="278"/>
      <c r="K154" s="556"/>
      <c r="L154" s="572"/>
      <c r="M154" s="299"/>
      <c r="N154" s="556"/>
      <c r="O154" s="572"/>
      <c r="P154" s="288"/>
      <c r="Q154" s="556">
        <v>6</v>
      </c>
      <c r="R154" s="1237">
        <v>190</v>
      </c>
      <c r="S154" s="290">
        <f>Q154*R154</f>
        <v>1140</v>
      </c>
      <c r="T154" s="556">
        <v>6</v>
      </c>
      <c r="U154" s="1237">
        <v>190</v>
      </c>
      <c r="V154" s="290">
        <f>T154*U154</f>
        <v>1140</v>
      </c>
      <c r="W154" s="556">
        <v>6</v>
      </c>
      <c r="X154" s="1237">
        <v>190</v>
      </c>
      <c r="Y154" s="290">
        <f>W154*X154</f>
        <v>1140</v>
      </c>
      <c r="Z154" s="564">
        <v>18</v>
      </c>
      <c r="AA154" s="290">
        <v>6</v>
      </c>
      <c r="AB154" s="290">
        <f>Z154*AA154</f>
        <v>108</v>
      </c>
      <c r="AC154" s="558">
        <f>H154+K154+N154+Q154+T154+W154+Z154</f>
        <v>36</v>
      </c>
      <c r="AD154" s="540">
        <f>J154+M154+P154+S154+V154+Y154+AB154</f>
        <v>3528</v>
      </c>
      <c r="AE154" s="1226"/>
      <c r="AF154" s="1004" t="s">
        <v>1667</v>
      </c>
    </row>
    <row r="155" spans="1:55" s="1016" customFormat="1" ht="33.75" customHeight="1" x14ac:dyDescent="0.25">
      <c r="A155" s="1279"/>
      <c r="B155" s="543" t="s">
        <v>925</v>
      </c>
      <c r="C155" s="300"/>
      <c r="D155" s="1042"/>
      <c r="E155" s="1043"/>
      <c r="F155" s="1043"/>
      <c r="G155" s="1043"/>
      <c r="H155" s="324"/>
      <c r="I155" s="301"/>
      <c r="J155" s="276"/>
      <c r="K155" s="324"/>
      <c r="L155" s="301"/>
      <c r="M155" s="276"/>
      <c r="N155" s="324"/>
      <c r="O155" s="301"/>
      <c r="P155" s="276"/>
      <c r="Q155" s="324"/>
      <c r="R155" s="487"/>
      <c r="S155" s="1251"/>
      <c r="T155" s="324"/>
      <c r="U155" s="487"/>
      <c r="V155" s="1251"/>
      <c r="W155" s="324"/>
      <c r="X155" s="487"/>
      <c r="Y155" s="1251"/>
      <c r="Z155" s="647"/>
      <c r="AA155" s="1251"/>
      <c r="AB155" s="1251"/>
      <c r="AC155" s="486"/>
      <c r="AD155" s="540"/>
      <c r="AE155" s="276"/>
      <c r="AJ155" s="934"/>
      <c r="AK155" s="934"/>
      <c r="AL155" s="934"/>
      <c r="AM155" s="934"/>
      <c r="AN155" s="934"/>
      <c r="AO155" s="934"/>
      <c r="AP155" s="934"/>
      <c r="AQ155" s="934"/>
      <c r="AR155" s="934"/>
      <c r="AS155" s="934"/>
      <c r="AT155" s="934"/>
      <c r="AU155" s="934"/>
      <c r="AV155" s="934"/>
      <c r="AW155" s="934"/>
      <c r="AX155" s="934"/>
      <c r="AY155" s="934"/>
      <c r="AZ155" s="934"/>
      <c r="BA155" s="934"/>
      <c r="BB155" s="934"/>
      <c r="BC155" s="934"/>
    </row>
    <row r="156" spans="1:55" ht="101.25" customHeight="1" x14ac:dyDescent="0.25">
      <c r="A156" s="256">
        <v>118</v>
      </c>
      <c r="B156" s="1239" t="s">
        <v>81</v>
      </c>
      <c r="C156" s="1239" t="s">
        <v>102</v>
      </c>
      <c r="D156" s="1239" t="s">
        <v>1406</v>
      </c>
      <c r="E156" s="1054">
        <v>46095</v>
      </c>
      <c r="F156" s="1054">
        <v>46096</v>
      </c>
      <c r="G156" s="966" t="s">
        <v>1235</v>
      </c>
      <c r="H156" s="567">
        <v>4</v>
      </c>
      <c r="I156" s="576">
        <v>3400</v>
      </c>
      <c r="J156" s="259">
        <f>H156*I156</f>
        <v>13600</v>
      </c>
      <c r="K156" s="567">
        <v>4</v>
      </c>
      <c r="L156" s="576">
        <v>3000</v>
      </c>
      <c r="M156" s="781">
        <v>12000</v>
      </c>
      <c r="N156" s="567">
        <v>8</v>
      </c>
      <c r="O156" s="573">
        <v>2900</v>
      </c>
      <c r="P156" s="781">
        <v>23200</v>
      </c>
      <c r="Q156" s="567">
        <v>50</v>
      </c>
      <c r="R156" s="560">
        <v>190</v>
      </c>
      <c r="S156" s="289">
        <f t="shared" ref="S156:S163" si="54">Q156*R156</f>
        <v>9500</v>
      </c>
      <c r="T156" s="567">
        <v>50</v>
      </c>
      <c r="U156" s="560">
        <v>190</v>
      </c>
      <c r="V156" s="289">
        <f t="shared" ref="V156:V163" si="55">T156*U156</f>
        <v>9500</v>
      </c>
      <c r="W156" s="567">
        <v>100</v>
      </c>
      <c r="X156" s="560">
        <v>190</v>
      </c>
      <c r="Y156" s="289">
        <f t="shared" ref="Y156:Y163" si="56">W156*X156</f>
        <v>19000</v>
      </c>
      <c r="Z156" s="568">
        <v>200</v>
      </c>
      <c r="AA156" s="289">
        <v>6</v>
      </c>
      <c r="AB156" s="289">
        <f t="shared" ref="AB156:AB163" si="57">Z156*AA156</f>
        <v>1200</v>
      </c>
      <c r="AC156" s="561">
        <f t="shared" ref="AC156:AC163" si="58">H156+K156+N156+Q156+T156+W156+Z156</f>
        <v>416</v>
      </c>
      <c r="AD156" s="540">
        <f t="shared" ref="AD156:AD163" si="59">J156+M156+P156+S156+V156+Y156+AB156</f>
        <v>88000</v>
      </c>
      <c r="AE156" s="1055"/>
      <c r="AF156" s="1004">
        <v>200</v>
      </c>
    </row>
    <row r="157" spans="1:55" ht="46.5" customHeight="1" x14ac:dyDescent="0.25">
      <c r="A157" s="1281">
        <v>119</v>
      </c>
      <c r="B157" s="261" t="s">
        <v>71</v>
      </c>
      <c r="C157" s="261" t="s">
        <v>101</v>
      </c>
      <c r="D157" s="261" t="s">
        <v>1340</v>
      </c>
      <c r="E157" s="1056">
        <v>46116</v>
      </c>
      <c r="F157" s="1056">
        <v>46117</v>
      </c>
      <c r="G157" s="954" t="s">
        <v>1407</v>
      </c>
      <c r="H157" s="538"/>
      <c r="I157" s="266"/>
      <c r="J157" s="252"/>
      <c r="K157" s="538"/>
      <c r="L157" s="266"/>
      <c r="M157" s="781"/>
      <c r="N157" s="538"/>
      <c r="O157" s="570"/>
      <c r="P157" s="265"/>
      <c r="Q157" s="538">
        <v>4</v>
      </c>
      <c r="R157" s="1255">
        <v>190</v>
      </c>
      <c r="S157" s="1261">
        <f t="shared" si="54"/>
        <v>760</v>
      </c>
      <c r="T157" s="538">
        <v>4</v>
      </c>
      <c r="U157" s="1255">
        <v>190</v>
      </c>
      <c r="V157" s="1261">
        <f t="shared" si="55"/>
        <v>760</v>
      </c>
      <c r="W157" s="538">
        <v>8</v>
      </c>
      <c r="X157" s="1255">
        <v>190</v>
      </c>
      <c r="Y157" s="1261">
        <f t="shared" si="56"/>
        <v>1520</v>
      </c>
      <c r="Z157" s="538">
        <v>16</v>
      </c>
      <c r="AA157" s="1261">
        <v>6</v>
      </c>
      <c r="AB157" s="1261">
        <f t="shared" si="57"/>
        <v>96</v>
      </c>
      <c r="AC157" s="554">
        <f t="shared" si="58"/>
        <v>32</v>
      </c>
      <c r="AD157" s="540">
        <f t="shared" si="59"/>
        <v>3136</v>
      </c>
      <c r="AE157" s="1055"/>
      <c r="AF157" s="1004">
        <v>16</v>
      </c>
    </row>
    <row r="158" spans="1:55" ht="89.25" customHeight="1" x14ac:dyDescent="0.25">
      <c r="A158" s="256">
        <v>120</v>
      </c>
      <c r="B158" s="261" t="s">
        <v>70</v>
      </c>
      <c r="C158" s="261" t="s">
        <v>99</v>
      </c>
      <c r="D158" s="261" t="s">
        <v>1332</v>
      </c>
      <c r="E158" s="1056">
        <v>46116</v>
      </c>
      <c r="F158" s="1056">
        <v>46117</v>
      </c>
      <c r="G158" s="954" t="s">
        <v>1407</v>
      </c>
      <c r="H158" s="538">
        <v>4</v>
      </c>
      <c r="I158" s="266">
        <v>3400</v>
      </c>
      <c r="J158" s="252">
        <f>H158*I158</f>
        <v>13600</v>
      </c>
      <c r="K158" s="538">
        <v>4</v>
      </c>
      <c r="L158" s="266">
        <v>3000</v>
      </c>
      <c r="M158" s="781">
        <f>K158*L158</f>
        <v>12000</v>
      </c>
      <c r="N158" s="538">
        <v>8</v>
      </c>
      <c r="O158" s="266">
        <v>2900</v>
      </c>
      <c r="P158" s="265">
        <f>N158*O158</f>
        <v>23200</v>
      </c>
      <c r="Q158" s="538">
        <v>40</v>
      </c>
      <c r="R158" s="1255">
        <v>190</v>
      </c>
      <c r="S158" s="1261">
        <f t="shared" si="54"/>
        <v>7600</v>
      </c>
      <c r="T158" s="538">
        <v>40</v>
      </c>
      <c r="U158" s="1255">
        <v>190</v>
      </c>
      <c r="V158" s="1261">
        <f t="shared" si="55"/>
        <v>7600</v>
      </c>
      <c r="W158" s="538">
        <v>80</v>
      </c>
      <c r="X158" s="1255">
        <v>190</v>
      </c>
      <c r="Y158" s="1261">
        <f t="shared" si="56"/>
        <v>15200</v>
      </c>
      <c r="Z158" s="538">
        <v>160</v>
      </c>
      <c r="AA158" s="1261">
        <v>6</v>
      </c>
      <c r="AB158" s="1261">
        <f t="shared" si="57"/>
        <v>960</v>
      </c>
      <c r="AC158" s="554">
        <f t="shared" si="58"/>
        <v>336</v>
      </c>
      <c r="AD158" s="540">
        <f t="shared" si="59"/>
        <v>80160</v>
      </c>
      <c r="AE158" s="1055"/>
      <c r="AF158" s="1004">
        <v>160</v>
      </c>
    </row>
    <row r="159" spans="1:55" ht="97.5" customHeight="1" x14ac:dyDescent="0.25">
      <c r="A159" s="1281">
        <v>121</v>
      </c>
      <c r="B159" s="261" t="s">
        <v>81</v>
      </c>
      <c r="C159" s="261" t="s">
        <v>102</v>
      </c>
      <c r="D159" s="261" t="s">
        <v>1406</v>
      </c>
      <c r="E159" s="1056">
        <v>46298</v>
      </c>
      <c r="F159" s="1056">
        <v>46299</v>
      </c>
      <c r="G159" s="954" t="s">
        <v>331</v>
      </c>
      <c r="H159" s="538">
        <v>4</v>
      </c>
      <c r="I159" s="266">
        <v>3400</v>
      </c>
      <c r="J159" s="252">
        <f>H159*I159</f>
        <v>13600</v>
      </c>
      <c r="K159" s="538">
        <v>4</v>
      </c>
      <c r="L159" s="266">
        <v>3000</v>
      </c>
      <c r="M159" s="781">
        <f>K159*L159</f>
        <v>12000</v>
      </c>
      <c r="N159" s="538">
        <v>8</v>
      </c>
      <c r="O159" s="1255">
        <v>2900</v>
      </c>
      <c r="P159" s="265">
        <f>N159*O159</f>
        <v>23200</v>
      </c>
      <c r="Q159" s="538">
        <v>50</v>
      </c>
      <c r="R159" s="1255">
        <v>190</v>
      </c>
      <c r="S159" s="1261">
        <f t="shared" si="54"/>
        <v>9500</v>
      </c>
      <c r="T159" s="538">
        <v>50</v>
      </c>
      <c r="U159" s="1255">
        <v>190</v>
      </c>
      <c r="V159" s="1261">
        <f t="shared" si="55"/>
        <v>9500</v>
      </c>
      <c r="W159" s="538">
        <v>100</v>
      </c>
      <c r="X159" s="1255">
        <v>190</v>
      </c>
      <c r="Y159" s="1261">
        <f t="shared" si="56"/>
        <v>19000</v>
      </c>
      <c r="Z159" s="563">
        <v>200</v>
      </c>
      <c r="AA159" s="1261">
        <v>6</v>
      </c>
      <c r="AB159" s="1261">
        <f t="shared" si="57"/>
        <v>1200</v>
      </c>
      <c r="AC159" s="554">
        <f t="shared" si="58"/>
        <v>416</v>
      </c>
      <c r="AD159" s="540">
        <f t="shared" si="59"/>
        <v>88000</v>
      </c>
      <c r="AE159" s="1778"/>
      <c r="AF159" s="1004">
        <v>200</v>
      </c>
    </row>
    <row r="160" spans="1:55" ht="102.75" customHeight="1" x14ac:dyDescent="0.25">
      <c r="A160" s="256">
        <v>122</v>
      </c>
      <c r="B160" s="261" t="s">
        <v>81</v>
      </c>
      <c r="C160" s="261" t="s">
        <v>102</v>
      </c>
      <c r="D160" s="261" t="s">
        <v>1408</v>
      </c>
      <c r="E160" s="1056">
        <v>46116</v>
      </c>
      <c r="F160" s="1056">
        <v>46117</v>
      </c>
      <c r="G160" s="954" t="s">
        <v>1407</v>
      </c>
      <c r="H160" s="538"/>
      <c r="I160" s="266"/>
      <c r="J160" s="252"/>
      <c r="K160" s="538"/>
      <c r="L160" s="266"/>
      <c r="M160" s="781"/>
      <c r="N160" s="538"/>
      <c r="O160" s="1255"/>
      <c r="P160" s="265"/>
      <c r="Q160" s="538">
        <v>6</v>
      </c>
      <c r="R160" s="1255">
        <v>190</v>
      </c>
      <c r="S160" s="1261">
        <f t="shared" si="54"/>
        <v>1140</v>
      </c>
      <c r="T160" s="538">
        <v>6</v>
      </c>
      <c r="U160" s="1255">
        <v>190</v>
      </c>
      <c r="V160" s="1261">
        <f t="shared" si="55"/>
        <v>1140</v>
      </c>
      <c r="W160" s="538">
        <v>12</v>
      </c>
      <c r="X160" s="1255">
        <v>190</v>
      </c>
      <c r="Y160" s="1261">
        <f t="shared" si="56"/>
        <v>2280</v>
      </c>
      <c r="Z160" s="563">
        <v>24</v>
      </c>
      <c r="AA160" s="1261">
        <v>6</v>
      </c>
      <c r="AB160" s="1261">
        <f t="shared" si="57"/>
        <v>144</v>
      </c>
      <c r="AC160" s="554">
        <f t="shared" si="58"/>
        <v>48</v>
      </c>
      <c r="AD160" s="540">
        <f t="shared" si="59"/>
        <v>4704</v>
      </c>
      <c r="AE160" s="1778"/>
    </row>
    <row r="161" spans="1:56" ht="96" customHeight="1" x14ac:dyDescent="0.25">
      <c r="A161" s="1281">
        <v>123</v>
      </c>
      <c r="B161" s="261" t="s">
        <v>81</v>
      </c>
      <c r="C161" s="261" t="s">
        <v>102</v>
      </c>
      <c r="D161" s="261" t="s">
        <v>1406</v>
      </c>
      <c r="E161" s="1056">
        <v>46354</v>
      </c>
      <c r="F161" s="1056">
        <v>46355</v>
      </c>
      <c r="G161" s="954" t="s">
        <v>1407</v>
      </c>
      <c r="H161" s="538">
        <v>4</v>
      </c>
      <c r="I161" s="266">
        <v>3400</v>
      </c>
      <c r="J161" s="252">
        <f>H161*I161</f>
        <v>13600</v>
      </c>
      <c r="K161" s="538">
        <v>4</v>
      </c>
      <c r="L161" s="266">
        <v>3000</v>
      </c>
      <c r="M161" s="781">
        <f>K161*L161</f>
        <v>12000</v>
      </c>
      <c r="N161" s="538">
        <v>8</v>
      </c>
      <c r="O161" s="1255">
        <v>2900</v>
      </c>
      <c r="P161" s="265">
        <f>N161*O161</f>
        <v>23200</v>
      </c>
      <c r="Q161" s="538">
        <v>50</v>
      </c>
      <c r="R161" s="1255">
        <v>190</v>
      </c>
      <c r="S161" s="1261">
        <f t="shared" si="54"/>
        <v>9500</v>
      </c>
      <c r="T161" s="538">
        <v>50</v>
      </c>
      <c r="U161" s="1255">
        <v>190</v>
      </c>
      <c r="V161" s="1261">
        <f t="shared" si="55"/>
        <v>9500</v>
      </c>
      <c r="W161" s="538">
        <v>100</v>
      </c>
      <c r="X161" s="1255">
        <v>190</v>
      </c>
      <c r="Y161" s="1261">
        <f t="shared" si="56"/>
        <v>19000</v>
      </c>
      <c r="Z161" s="563">
        <v>200</v>
      </c>
      <c r="AA161" s="1261">
        <v>6</v>
      </c>
      <c r="AB161" s="1261">
        <f t="shared" si="57"/>
        <v>1200</v>
      </c>
      <c r="AC161" s="554">
        <f t="shared" si="58"/>
        <v>416</v>
      </c>
      <c r="AD161" s="540">
        <f t="shared" si="59"/>
        <v>88000</v>
      </c>
      <c r="AE161" s="1778"/>
    </row>
    <row r="162" spans="1:56" ht="103.5" customHeight="1" x14ac:dyDescent="0.25">
      <c r="A162" s="256">
        <v>124</v>
      </c>
      <c r="B162" s="1236" t="s">
        <v>81</v>
      </c>
      <c r="C162" s="1236" t="s">
        <v>102</v>
      </c>
      <c r="D162" s="1236" t="s">
        <v>1406</v>
      </c>
      <c r="E162" s="1057">
        <v>46375</v>
      </c>
      <c r="F162" s="1057">
        <v>46376</v>
      </c>
      <c r="G162" s="1014" t="s">
        <v>301</v>
      </c>
      <c r="H162" s="556">
        <v>4</v>
      </c>
      <c r="I162" s="572">
        <v>3400</v>
      </c>
      <c r="J162" s="278">
        <f>H162*I162</f>
        <v>13600</v>
      </c>
      <c r="K162" s="556">
        <v>4</v>
      </c>
      <c r="L162" s="572">
        <v>3000</v>
      </c>
      <c r="M162" s="299">
        <f>K162*L162</f>
        <v>12000</v>
      </c>
      <c r="N162" s="556">
        <v>8</v>
      </c>
      <c r="O162" s="1237">
        <v>2900</v>
      </c>
      <c r="P162" s="288">
        <f>N162*O162</f>
        <v>23200</v>
      </c>
      <c r="Q162" s="556">
        <v>50</v>
      </c>
      <c r="R162" s="1237">
        <v>190</v>
      </c>
      <c r="S162" s="290">
        <f t="shared" si="54"/>
        <v>9500</v>
      </c>
      <c r="T162" s="556">
        <v>50</v>
      </c>
      <c r="U162" s="1237">
        <v>190</v>
      </c>
      <c r="V162" s="290">
        <f t="shared" si="55"/>
        <v>9500</v>
      </c>
      <c r="W162" s="556">
        <v>100</v>
      </c>
      <c r="X162" s="1237">
        <v>190</v>
      </c>
      <c r="Y162" s="290">
        <f t="shared" si="56"/>
        <v>19000</v>
      </c>
      <c r="Z162" s="564">
        <v>200</v>
      </c>
      <c r="AA162" s="290">
        <v>6</v>
      </c>
      <c r="AB162" s="290">
        <f t="shared" si="57"/>
        <v>1200</v>
      </c>
      <c r="AC162" s="558">
        <f t="shared" si="58"/>
        <v>416</v>
      </c>
      <c r="AD162" s="540">
        <f t="shared" si="59"/>
        <v>88000</v>
      </c>
      <c r="AE162" s="1778"/>
    </row>
    <row r="163" spans="1:56" s="790" customFormat="1" ht="46.5" customHeight="1" x14ac:dyDescent="0.25">
      <c r="A163" s="1281">
        <v>125</v>
      </c>
      <c r="B163" s="261" t="s">
        <v>69</v>
      </c>
      <c r="C163" s="261" t="s">
        <v>100</v>
      </c>
      <c r="D163" s="261" t="s">
        <v>1340</v>
      </c>
      <c r="E163" s="1056">
        <v>46298</v>
      </c>
      <c r="F163" s="1056">
        <v>46299</v>
      </c>
      <c r="G163" s="954" t="s">
        <v>331</v>
      </c>
      <c r="H163" s="563"/>
      <c r="I163" s="266"/>
      <c r="J163" s="252"/>
      <c r="K163" s="563"/>
      <c r="L163" s="266"/>
      <c r="M163" s="265"/>
      <c r="N163" s="563"/>
      <c r="O163" s="266"/>
      <c r="P163" s="265"/>
      <c r="Q163" s="538">
        <v>4</v>
      </c>
      <c r="R163" s="1255">
        <v>190</v>
      </c>
      <c r="S163" s="1261">
        <f t="shared" si="54"/>
        <v>760</v>
      </c>
      <c r="T163" s="538">
        <v>4</v>
      </c>
      <c r="U163" s="1255">
        <v>190</v>
      </c>
      <c r="V163" s="1261">
        <f t="shared" si="55"/>
        <v>760</v>
      </c>
      <c r="W163" s="538">
        <v>8</v>
      </c>
      <c r="X163" s="1255">
        <v>190</v>
      </c>
      <c r="Y163" s="1261">
        <f t="shared" si="56"/>
        <v>1520</v>
      </c>
      <c r="Z163" s="538">
        <v>16</v>
      </c>
      <c r="AA163" s="1261">
        <v>6</v>
      </c>
      <c r="AB163" s="1261">
        <f t="shared" si="57"/>
        <v>96</v>
      </c>
      <c r="AC163" s="554">
        <f t="shared" si="58"/>
        <v>32</v>
      </c>
      <c r="AD163" s="540">
        <f t="shared" si="59"/>
        <v>3136</v>
      </c>
      <c r="AE163" s="1776"/>
      <c r="AI163" s="1021"/>
      <c r="AJ163" s="934"/>
      <c r="AK163" s="934"/>
      <c r="AL163" s="934"/>
      <c r="AM163" s="934"/>
      <c r="AN163" s="934"/>
      <c r="AO163" s="934"/>
      <c r="AP163" s="934"/>
      <c r="AQ163" s="934"/>
      <c r="AR163" s="934"/>
      <c r="AS163" s="934"/>
      <c r="AT163" s="934"/>
      <c r="AU163" s="934"/>
      <c r="AV163" s="934"/>
      <c r="AW163" s="934"/>
      <c r="AX163" s="934"/>
      <c r="AY163" s="934"/>
      <c r="AZ163" s="934"/>
      <c r="BA163" s="934"/>
      <c r="BB163" s="934"/>
      <c r="BC163" s="934"/>
      <c r="BD163" s="1031"/>
    </row>
    <row r="164" spans="1:56" s="1023" customFormat="1" ht="32.25" customHeight="1" x14ac:dyDescent="0.25">
      <c r="A164" s="1278"/>
      <c r="B164" s="991" t="s">
        <v>869</v>
      </c>
      <c r="C164" s="611"/>
      <c r="D164" s="1058"/>
      <c r="E164" s="1040"/>
      <c r="F164" s="1040"/>
      <c r="G164" s="1040"/>
      <c r="H164" s="645"/>
      <c r="I164" s="273"/>
      <c r="J164" s="272"/>
      <c r="K164" s="645"/>
      <c r="L164" s="273"/>
      <c r="M164" s="272"/>
      <c r="N164" s="645"/>
      <c r="O164" s="273"/>
      <c r="P164" s="272"/>
      <c r="Q164" s="645"/>
      <c r="R164" s="616"/>
      <c r="S164" s="617"/>
      <c r="T164" s="645"/>
      <c r="U164" s="616"/>
      <c r="V164" s="617"/>
      <c r="W164" s="645"/>
      <c r="X164" s="616"/>
      <c r="Y164" s="617"/>
      <c r="Z164" s="653"/>
      <c r="AA164" s="617"/>
      <c r="AB164" s="617"/>
      <c r="AC164" s="618"/>
      <c r="AD164" s="540"/>
      <c r="AE164" s="272"/>
      <c r="AJ164" s="934"/>
      <c r="AK164" s="934"/>
      <c r="AL164" s="934"/>
      <c r="AM164" s="934"/>
      <c r="AN164" s="934"/>
      <c r="AO164" s="934"/>
      <c r="AP164" s="934"/>
      <c r="AQ164" s="934"/>
      <c r="AR164" s="934"/>
      <c r="AS164" s="934"/>
      <c r="AT164" s="934"/>
      <c r="AU164" s="934"/>
      <c r="AV164" s="934"/>
      <c r="AW164" s="934"/>
      <c r="AX164" s="934"/>
      <c r="AY164" s="934"/>
      <c r="AZ164" s="934"/>
      <c r="BA164" s="934"/>
      <c r="BB164" s="934"/>
      <c r="BC164" s="934"/>
    </row>
    <row r="165" spans="1:56" ht="97.5" customHeight="1" x14ac:dyDescent="0.25">
      <c r="A165" s="1281">
        <v>126</v>
      </c>
      <c r="B165" s="261" t="s">
        <v>2565</v>
      </c>
      <c r="C165" s="261" t="s">
        <v>102</v>
      </c>
      <c r="D165" s="261" t="s">
        <v>1596</v>
      </c>
      <c r="E165" s="953">
        <v>46137</v>
      </c>
      <c r="F165" s="953">
        <v>46138</v>
      </c>
      <c r="G165" s="954" t="s">
        <v>301</v>
      </c>
      <c r="H165" s="567"/>
      <c r="I165" s="576"/>
      <c r="J165" s="259"/>
      <c r="K165" s="567"/>
      <c r="L165" s="576"/>
      <c r="M165" s="781"/>
      <c r="N165" s="567"/>
      <c r="O165" s="560"/>
      <c r="P165" s="781"/>
      <c r="Q165" s="538">
        <v>113</v>
      </c>
      <c r="R165" s="1255">
        <v>190</v>
      </c>
      <c r="S165" s="1261">
        <f>Q165*R165</f>
        <v>21470</v>
      </c>
      <c r="T165" s="538">
        <v>113</v>
      </c>
      <c r="U165" s="1255">
        <v>190</v>
      </c>
      <c r="V165" s="1261">
        <f>T165*U165</f>
        <v>21470</v>
      </c>
      <c r="W165" s="538">
        <v>113</v>
      </c>
      <c r="X165" s="1255">
        <v>190</v>
      </c>
      <c r="Y165" s="1261">
        <v>339</v>
      </c>
      <c r="Z165" s="538">
        <v>240</v>
      </c>
      <c r="AA165" s="1261">
        <v>6</v>
      </c>
      <c r="AB165" s="1261">
        <f>Z165*AA165</f>
        <v>1440</v>
      </c>
      <c r="AC165" s="554">
        <f>H165+K165+N165+Q165+T165+W165+Z165</f>
        <v>579</v>
      </c>
      <c r="AD165" s="540">
        <f>J165+M165+P165+S165+V165+Y165+AB165</f>
        <v>44719</v>
      </c>
      <c r="AE165" s="1776"/>
    </row>
    <row r="166" spans="1:56" ht="90.75" customHeight="1" x14ac:dyDescent="0.25">
      <c r="A166" s="1281">
        <v>127</v>
      </c>
      <c r="B166" s="261" t="s">
        <v>2593</v>
      </c>
      <c r="C166" s="261" t="s">
        <v>99</v>
      </c>
      <c r="D166" s="261" t="s">
        <v>1595</v>
      </c>
      <c r="E166" s="953">
        <v>46312</v>
      </c>
      <c r="F166" s="953">
        <v>46313</v>
      </c>
      <c r="G166" s="954" t="s">
        <v>301</v>
      </c>
      <c r="H166" s="567"/>
      <c r="I166" s="576"/>
      <c r="J166" s="259"/>
      <c r="K166" s="567"/>
      <c r="L166" s="576"/>
      <c r="M166" s="781"/>
      <c r="N166" s="567"/>
      <c r="O166" s="560"/>
      <c r="P166" s="781"/>
      <c r="Q166" s="538">
        <v>142</v>
      </c>
      <c r="R166" s="1255">
        <v>190</v>
      </c>
      <c r="S166" s="1261">
        <f>Q166*R166</f>
        <v>26980</v>
      </c>
      <c r="T166" s="538">
        <v>142</v>
      </c>
      <c r="U166" s="1255">
        <v>190</v>
      </c>
      <c r="V166" s="1261">
        <f>T166*U166</f>
        <v>26980</v>
      </c>
      <c r="W166" s="538">
        <v>142</v>
      </c>
      <c r="X166" s="1255">
        <v>190</v>
      </c>
      <c r="Y166" s="1261">
        <f>W166*X166</f>
        <v>26980</v>
      </c>
      <c r="Z166" s="538">
        <v>426</v>
      </c>
      <c r="AA166" s="1261">
        <v>6</v>
      </c>
      <c r="AB166" s="1261">
        <f>Z166*AA166</f>
        <v>2556</v>
      </c>
      <c r="AC166" s="554">
        <f>H166+K166+N166+Q166+T166+W166+Z166</f>
        <v>852</v>
      </c>
      <c r="AD166" s="540">
        <f>J166+M166+P166+S166+V166+Y166+AB166</f>
        <v>83496</v>
      </c>
      <c r="AE166" s="1776"/>
    </row>
    <row r="167" spans="1:56" ht="70.5" customHeight="1" x14ac:dyDescent="0.25">
      <c r="A167" s="1281">
        <v>128</v>
      </c>
      <c r="B167" s="1236" t="s">
        <v>2594</v>
      </c>
      <c r="C167" s="1236" t="s">
        <v>99</v>
      </c>
      <c r="D167" s="1236" t="s">
        <v>1597</v>
      </c>
      <c r="E167" s="1013">
        <v>46347</v>
      </c>
      <c r="F167" s="1013">
        <v>46348</v>
      </c>
      <c r="G167" s="1014" t="s">
        <v>1224</v>
      </c>
      <c r="H167" s="567"/>
      <c r="I167" s="576"/>
      <c r="J167" s="259"/>
      <c r="K167" s="567"/>
      <c r="L167" s="576"/>
      <c r="M167" s="781"/>
      <c r="N167" s="567"/>
      <c r="O167" s="560"/>
      <c r="P167" s="781"/>
      <c r="Q167" s="556">
        <v>86</v>
      </c>
      <c r="R167" s="1237">
        <v>190</v>
      </c>
      <c r="S167" s="290">
        <f>Q167*R167</f>
        <v>16340</v>
      </c>
      <c r="T167" s="556">
        <v>86</v>
      </c>
      <c r="U167" s="1237">
        <v>190</v>
      </c>
      <c r="V167" s="290">
        <f>T167*U167</f>
        <v>16340</v>
      </c>
      <c r="W167" s="556">
        <v>86</v>
      </c>
      <c r="X167" s="1237">
        <v>190</v>
      </c>
      <c r="Y167" s="290">
        <f>W167*X167</f>
        <v>16340</v>
      </c>
      <c r="Z167" s="556">
        <v>258</v>
      </c>
      <c r="AA167" s="290">
        <v>6</v>
      </c>
      <c r="AB167" s="290">
        <f>Z167*AA167</f>
        <v>1548</v>
      </c>
      <c r="AC167" s="558">
        <f>H167+K167+N167+Q167+T167+W167+Z167</f>
        <v>516</v>
      </c>
      <c r="AD167" s="540">
        <f>J167+M167+P167+S167+V167+Y167+AB167</f>
        <v>50568</v>
      </c>
      <c r="AE167" s="1776"/>
    </row>
    <row r="168" spans="1:56" s="1016" customFormat="1" ht="29.25" customHeight="1" x14ac:dyDescent="0.25">
      <c r="A168" s="1279"/>
      <c r="B168" s="543" t="s">
        <v>838</v>
      </c>
      <c r="C168" s="300"/>
      <c r="D168" s="1042"/>
      <c r="E168" s="1043"/>
      <c r="F168" s="1043"/>
      <c r="G168" s="1043"/>
      <c r="H168" s="324"/>
      <c r="I168" s="301"/>
      <c r="J168" s="276"/>
      <c r="K168" s="324"/>
      <c r="L168" s="301"/>
      <c r="M168" s="276"/>
      <c r="N168" s="324"/>
      <c r="O168" s="301"/>
      <c r="P168" s="276"/>
      <c r="Q168" s="324"/>
      <c r="R168" s="487"/>
      <c r="S168" s="1251"/>
      <c r="T168" s="324"/>
      <c r="U168" s="487"/>
      <c r="V168" s="1251"/>
      <c r="W168" s="324"/>
      <c r="X168" s="487"/>
      <c r="Y168" s="1251"/>
      <c r="Z168" s="622"/>
      <c r="AA168" s="1251"/>
      <c r="AB168" s="1251"/>
      <c r="AC168" s="486"/>
      <c r="AD168" s="540"/>
      <c r="AE168" s="1044"/>
      <c r="AJ168" s="934"/>
      <c r="AK168" s="934"/>
      <c r="AL168" s="934"/>
      <c r="AM168" s="934"/>
      <c r="AN168" s="934"/>
      <c r="AO168" s="934"/>
      <c r="AP168" s="934"/>
      <c r="AQ168" s="934"/>
      <c r="AR168" s="934"/>
      <c r="AS168" s="934"/>
      <c r="AT168" s="934"/>
      <c r="AU168" s="934"/>
      <c r="AV168" s="934"/>
      <c r="AW168" s="934"/>
      <c r="AX168" s="934"/>
      <c r="AY168" s="934"/>
      <c r="AZ168" s="934"/>
      <c r="BA168" s="934"/>
      <c r="BB168" s="934"/>
      <c r="BC168" s="934"/>
    </row>
    <row r="169" spans="1:56" ht="46.5" customHeight="1" x14ac:dyDescent="0.25">
      <c r="A169" s="256">
        <v>129</v>
      </c>
      <c r="B169" s="261" t="s">
        <v>2287</v>
      </c>
      <c r="C169" s="261" t="s">
        <v>99</v>
      </c>
      <c r="D169" s="261" t="s">
        <v>828</v>
      </c>
      <c r="E169" s="953">
        <v>46266</v>
      </c>
      <c r="F169" s="953">
        <v>46272</v>
      </c>
      <c r="G169" s="954" t="s">
        <v>301</v>
      </c>
      <c r="H169" s="538">
        <v>1</v>
      </c>
      <c r="I169" s="266">
        <v>3400</v>
      </c>
      <c r="J169" s="252">
        <f t="shared" ref="J169:J174" si="60">H169*I169</f>
        <v>3400</v>
      </c>
      <c r="K169" s="538">
        <v>1</v>
      </c>
      <c r="L169" s="1255">
        <v>3000</v>
      </c>
      <c r="M169" s="781">
        <f t="shared" ref="M169:M174" si="61">K169*L169</f>
        <v>3000</v>
      </c>
      <c r="N169" s="538">
        <v>1</v>
      </c>
      <c r="O169" s="1255">
        <v>2900</v>
      </c>
      <c r="P169" s="265">
        <f t="shared" ref="P169:P174" si="62">N169*O169</f>
        <v>2900</v>
      </c>
      <c r="Q169" s="538">
        <v>18</v>
      </c>
      <c r="R169" s="1255">
        <v>190</v>
      </c>
      <c r="S169" s="1261">
        <f t="shared" ref="S169:S174" si="63">Q169*R169</f>
        <v>3420</v>
      </c>
      <c r="T169" s="538">
        <v>18</v>
      </c>
      <c r="U169" s="1255">
        <v>190</v>
      </c>
      <c r="V169" s="1261">
        <f t="shared" ref="V169:V174" si="64">T169*U169</f>
        <v>3420</v>
      </c>
      <c r="W169" s="538">
        <v>18</v>
      </c>
      <c r="X169" s="1255">
        <v>190</v>
      </c>
      <c r="Y169" s="1261">
        <f t="shared" ref="Y169:Y174" si="65">W169*X169</f>
        <v>3420</v>
      </c>
      <c r="Z169" s="563">
        <v>57</v>
      </c>
      <c r="AA169" s="1261">
        <v>6</v>
      </c>
      <c r="AB169" s="1261">
        <f t="shared" ref="AB169:AB174" si="66">Z169*AA169</f>
        <v>342</v>
      </c>
      <c r="AC169" s="554">
        <f t="shared" ref="AC169:AC174" si="67">H169+K169+N169+Q169+T169+W169+Z169</f>
        <v>114</v>
      </c>
      <c r="AD169" s="540">
        <f t="shared" ref="AD169:AD174" si="68">J169+M169+P169+S169+V169+Y169+AB169</f>
        <v>19902</v>
      </c>
      <c r="AE169" s="1229"/>
    </row>
    <row r="170" spans="1:56" ht="46.5" customHeight="1" x14ac:dyDescent="0.25">
      <c r="A170" s="256">
        <v>130</v>
      </c>
      <c r="B170" s="261" t="s">
        <v>2288</v>
      </c>
      <c r="C170" s="261" t="s">
        <v>99</v>
      </c>
      <c r="D170" s="261" t="s">
        <v>506</v>
      </c>
      <c r="E170" s="953">
        <v>46279</v>
      </c>
      <c r="F170" s="953">
        <v>46282</v>
      </c>
      <c r="G170" s="954" t="s">
        <v>301</v>
      </c>
      <c r="H170" s="538">
        <v>1</v>
      </c>
      <c r="I170" s="266">
        <v>3400</v>
      </c>
      <c r="J170" s="252">
        <f t="shared" si="60"/>
        <v>3400</v>
      </c>
      <c r="K170" s="538">
        <v>1</v>
      </c>
      <c r="L170" s="1255">
        <v>3000</v>
      </c>
      <c r="M170" s="781">
        <f t="shared" si="61"/>
        <v>3000</v>
      </c>
      <c r="N170" s="538">
        <v>1</v>
      </c>
      <c r="O170" s="1255">
        <v>2900</v>
      </c>
      <c r="P170" s="265">
        <f t="shared" si="62"/>
        <v>2900</v>
      </c>
      <c r="Q170" s="538">
        <v>18</v>
      </c>
      <c r="R170" s="1255">
        <v>190</v>
      </c>
      <c r="S170" s="1261">
        <f t="shared" si="63"/>
        <v>3420</v>
      </c>
      <c r="T170" s="538">
        <v>18</v>
      </c>
      <c r="U170" s="1255">
        <v>190</v>
      </c>
      <c r="V170" s="1261">
        <f t="shared" si="64"/>
        <v>3420</v>
      </c>
      <c r="W170" s="538">
        <v>18</v>
      </c>
      <c r="X170" s="1255">
        <v>190</v>
      </c>
      <c r="Y170" s="1261">
        <f t="shared" si="65"/>
        <v>3420</v>
      </c>
      <c r="Z170" s="563">
        <v>57</v>
      </c>
      <c r="AA170" s="1261">
        <v>6</v>
      </c>
      <c r="AB170" s="1261">
        <f t="shared" si="66"/>
        <v>342</v>
      </c>
      <c r="AC170" s="554">
        <f t="shared" si="67"/>
        <v>114</v>
      </c>
      <c r="AD170" s="540">
        <f t="shared" si="68"/>
        <v>19902</v>
      </c>
      <c r="AE170" s="1229"/>
    </row>
    <row r="171" spans="1:56" ht="46.5" customHeight="1" x14ac:dyDescent="0.25">
      <c r="A171" s="256">
        <v>131</v>
      </c>
      <c r="B171" s="261" t="s">
        <v>2643</v>
      </c>
      <c r="C171" s="261" t="s">
        <v>99</v>
      </c>
      <c r="D171" s="261" t="s">
        <v>492</v>
      </c>
      <c r="E171" s="953">
        <v>46154</v>
      </c>
      <c r="F171" s="953">
        <v>46154</v>
      </c>
      <c r="G171" s="954" t="s">
        <v>321</v>
      </c>
      <c r="H171" s="538">
        <v>1</v>
      </c>
      <c r="I171" s="266">
        <v>3400</v>
      </c>
      <c r="J171" s="252">
        <f t="shared" si="60"/>
        <v>3400</v>
      </c>
      <c r="K171" s="538">
        <v>1</v>
      </c>
      <c r="L171" s="1255">
        <v>3000</v>
      </c>
      <c r="M171" s="781">
        <f t="shared" si="61"/>
        <v>3000</v>
      </c>
      <c r="N171" s="538">
        <v>1</v>
      </c>
      <c r="O171" s="1255">
        <v>2900</v>
      </c>
      <c r="P171" s="265">
        <f t="shared" si="62"/>
        <v>2900</v>
      </c>
      <c r="Q171" s="538">
        <v>18</v>
      </c>
      <c r="R171" s="1255">
        <v>190</v>
      </c>
      <c r="S171" s="1261">
        <f t="shared" si="63"/>
        <v>3420</v>
      </c>
      <c r="T171" s="538">
        <v>18</v>
      </c>
      <c r="U171" s="1255">
        <v>190</v>
      </c>
      <c r="V171" s="1261">
        <f t="shared" si="64"/>
        <v>3420</v>
      </c>
      <c r="W171" s="538">
        <v>18</v>
      </c>
      <c r="X171" s="1255">
        <v>190</v>
      </c>
      <c r="Y171" s="1261">
        <f t="shared" si="65"/>
        <v>3420</v>
      </c>
      <c r="Z171" s="563">
        <v>57</v>
      </c>
      <c r="AA171" s="1261">
        <v>6</v>
      </c>
      <c r="AB171" s="1261">
        <f t="shared" si="66"/>
        <v>342</v>
      </c>
      <c r="AC171" s="554">
        <f t="shared" si="67"/>
        <v>114</v>
      </c>
      <c r="AD171" s="540">
        <f t="shared" si="68"/>
        <v>19902</v>
      </c>
      <c r="AE171" s="1229"/>
    </row>
    <row r="172" spans="1:56" ht="48" customHeight="1" x14ac:dyDescent="0.25">
      <c r="A172" s="256">
        <v>132</v>
      </c>
      <c r="B172" s="261" t="s">
        <v>2642</v>
      </c>
      <c r="C172" s="261" t="s">
        <v>99</v>
      </c>
      <c r="D172" s="261" t="s">
        <v>2289</v>
      </c>
      <c r="E172" s="953">
        <v>46293</v>
      </c>
      <c r="F172" s="953">
        <v>46296</v>
      </c>
      <c r="G172" s="954" t="s">
        <v>301</v>
      </c>
      <c r="H172" s="538">
        <v>1</v>
      </c>
      <c r="I172" s="266">
        <v>3400</v>
      </c>
      <c r="J172" s="252">
        <f t="shared" si="60"/>
        <v>3400</v>
      </c>
      <c r="K172" s="538">
        <v>1</v>
      </c>
      <c r="L172" s="1255">
        <v>3000</v>
      </c>
      <c r="M172" s="781">
        <f t="shared" si="61"/>
        <v>3000</v>
      </c>
      <c r="N172" s="538">
        <v>1</v>
      </c>
      <c r="O172" s="1255">
        <v>2900</v>
      </c>
      <c r="P172" s="265">
        <f t="shared" si="62"/>
        <v>2900</v>
      </c>
      <c r="Q172" s="538">
        <v>18</v>
      </c>
      <c r="R172" s="1255">
        <v>190</v>
      </c>
      <c r="S172" s="1261">
        <f t="shared" si="63"/>
        <v>3420</v>
      </c>
      <c r="T172" s="538">
        <v>18</v>
      </c>
      <c r="U172" s="1255">
        <v>190</v>
      </c>
      <c r="V172" s="1261">
        <f t="shared" si="64"/>
        <v>3420</v>
      </c>
      <c r="W172" s="538">
        <v>18</v>
      </c>
      <c r="X172" s="1255">
        <v>190</v>
      </c>
      <c r="Y172" s="1261">
        <f t="shared" si="65"/>
        <v>3420</v>
      </c>
      <c r="Z172" s="563">
        <v>57</v>
      </c>
      <c r="AA172" s="1261">
        <v>6</v>
      </c>
      <c r="AB172" s="1261">
        <f t="shared" si="66"/>
        <v>342</v>
      </c>
      <c r="AC172" s="554">
        <f t="shared" si="67"/>
        <v>114</v>
      </c>
      <c r="AD172" s="540">
        <f t="shared" si="68"/>
        <v>19902</v>
      </c>
      <c r="AE172" s="1229"/>
    </row>
    <row r="173" spans="1:56" ht="46.5" customHeight="1" x14ac:dyDescent="0.25">
      <c r="A173" s="256">
        <v>133</v>
      </c>
      <c r="B173" s="1236" t="s">
        <v>2291</v>
      </c>
      <c r="C173" s="1236" t="s">
        <v>102</v>
      </c>
      <c r="D173" s="1236" t="s">
        <v>695</v>
      </c>
      <c r="E173" s="1013">
        <v>46377</v>
      </c>
      <c r="F173" s="1013">
        <v>46382</v>
      </c>
      <c r="G173" s="1014" t="s">
        <v>301</v>
      </c>
      <c r="H173" s="556">
        <v>1</v>
      </c>
      <c r="I173" s="572">
        <v>3400</v>
      </c>
      <c r="J173" s="278">
        <f t="shared" si="60"/>
        <v>3400</v>
      </c>
      <c r="K173" s="556">
        <v>1</v>
      </c>
      <c r="L173" s="1237">
        <v>3000</v>
      </c>
      <c r="M173" s="265">
        <f t="shared" si="61"/>
        <v>3000</v>
      </c>
      <c r="N173" s="556">
        <v>1</v>
      </c>
      <c r="O173" s="1237">
        <v>2900</v>
      </c>
      <c r="P173" s="288">
        <f t="shared" si="62"/>
        <v>2900</v>
      </c>
      <c r="Q173" s="556">
        <v>18</v>
      </c>
      <c r="R173" s="1237">
        <v>190</v>
      </c>
      <c r="S173" s="290">
        <f t="shared" si="63"/>
        <v>3420</v>
      </c>
      <c r="T173" s="556">
        <v>18</v>
      </c>
      <c r="U173" s="1237">
        <v>190</v>
      </c>
      <c r="V173" s="290">
        <f t="shared" si="64"/>
        <v>3420</v>
      </c>
      <c r="W173" s="556">
        <v>18</v>
      </c>
      <c r="X173" s="1237">
        <v>190</v>
      </c>
      <c r="Y173" s="290">
        <f t="shared" si="65"/>
        <v>3420</v>
      </c>
      <c r="Z173" s="564">
        <v>57</v>
      </c>
      <c r="AA173" s="290">
        <v>6</v>
      </c>
      <c r="AB173" s="290">
        <f t="shared" si="66"/>
        <v>342</v>
      </c>
      <c r="AC173" s="558">
        <f t="shared" si="67"/>
        <v>114</v>
      </c>
      <c r="AD173" s="540">
        <f t="shared" si="68"/>
        <v>19902</v>
      </c>
      <c r="AE173" s="1226"/>
    </row>
    <row r="174" spans="1:56" ht="46.5" customHeight="1" x14ac:dyDescent="0.25">
      <c r="A174" s="256">
        <v>134</v>
      </c>
      <c r="B174" s="1236" t="s">
        <v>2290</v>
      </c>
      <c r="C174" s="1236" t="s">
        <v>102</v>
      </c>
      <c r="D174" s="1236" t="s">
        <v>828</v>
      </c>
      <c r="E174" s="1013">
        <v>46300</v>
      </c>
      <c r="F174" s="1013">
        <v>46306</v>
      </c>
      <c r="G174" s="1014" t="s">
        <v>301</v>
      </c>
      <c r="H174" s="556">
        <v>1</v>
      </c>
      <c r="I174" s="572">
        <v>3400</v>
      </c>
      <c r="J174" s="278">
        <f t="shared" si="60"/>
        <v>3400</v>
      </c>
      <c r="K174" s="556">
        <v>1</v>
      </c>
      <c r="L174" s="1237">
        <v>3000</v>
      </c>
      <c r="M174" s="299">
        <f t="shared" si="61"/>
        <v>3000</v>
      </c>
      <c r="N174" s="556">
        <v>1</v>
      </c>
      <c r="O174" s="1237">
        <v>2900</v>
      </c>
      <c r="P174" s="288">
        <f t="shared" si="62"/>
        <v>2900</v>
      </c>
      <c r="Q174" s="556">
        <v>18</v>
      </c>
      <c r="R174" s="1237">
        <v>190</v>
      </c>
      <c r="S174" s="290">
        <f t="shared" si="63"/>
        <v>3420</v>
      </c>
      <c r="T174" s="556">
        <v>18</v>
      </c>
      <c r="U174" s="1237">
        <v>190</v>
      </c>
      <c r="V174" s="290">
        <f t="shared" si="64"/>
        <v>3420</v>
      </c>
      <c r="W174" s="556">
        <v>18</v>
      </c>
      <c r="X174" s="1237">
        <v>190</v>
      </c>
      <c r="Y174" s="290">
        <f t="shared" si="65"/>
        <v>3420</v>
      </c>
      <c r="Z174" s="564">
        <v>57</v>
      </c>
      <c r="AA174" s="290">
        <v>6</v>
      </c>
      <c r="AB174" s="290">
        <f t="shared" si="66"/>
        <v>342</v>
      </c>
      <c r="AC174" s="558">
        <f t="shared" si="67"/>
        <v>114</v>
      </c>
      <c r="AD174" s="540">
        <f t="shared" si="68"/>
        <v>19902</v>
      </c>
      <c r="AE174" s="1226"/>
    </row>
    <row r="175" spans="1:56" s="1016" customFormat="1" ht="30" customHeight="1" x14ac:dyDescent="0.25">
      <c r="A175" s="1279"/>
      <c r="B175" s="543" t="s">
        <v>839</v>
      </c>
      <c r="C175" s="300"/>
      <c r="D175" s="1042"/>
      <c r="E175" s="1043"/>
      <c r="F175" s="1043"/>
      <c r="G175" s="1043"/>
      <c r="H175" s="324"/>
      <c r="I175" s="301"/>
      <c r="J175" s="276"/>
      <c r="K175" s="324"/>
      <c r="L175" s="301"/>
      <c r="M175" s="276"/>
      <c r="N175" s="324"/>
      <c r="O175" s="301"/>
      <c r="P175" s="276"/>
      <c r="Q175" s="324"/>
      <c r="R175" s="487"/>
      <c r="S175" s="1251"/>
      <c r="T175" s="324"/>
      <c r="U175" s="487"/>
      <c r="V175" s="1251"/>
      <c r="W175" s="324"/>
      <c r="X175" s="487"/>
      <c r="Y175" s="1251"/>
      <c r="Z175" s="622"/>
      <c r="AA175" s="1251"/>
      <c r="AB175" s="1251"/>
      <c r="AC175" s="486"/>
      <c r="AD175" s="540"/>
      <c r="AE175" s="1044"/>
      <c r="AJ175" s="934"/>
      <c r="AK175" s="934"/>
      <c r="AL175" s="934"/>
      <c r="AM175" s="934"/>
      <c r="AN175" s="934"/>
      <c r="AO175" s="934"/>
      <c r="AP175" s="934"/>
      <c r="AQ175" s="934"/>
      <c r="AR175" s="934"/>
      <c r="AS175" s="934"/>
      <c r="AT175" s="934"/>
      <c r="AU175" s="934"/>
      <c r="AV175" s="934"/>
      <c r="AW175" s="934"/>
      <c r="AX175" s="934"/>
      <c r="AY175" s="934"/>
      <c r="AZ175" s="934"/>
      <c r="BA175" s="934"/>
      <c r="BB175" s="934"/>
      <c r="BC175" s="934"/>
    </row>
    <row r="176" spans="1:56" ht="46.5" customHeight="1" x14ac:dyDescent="0.25">
      <c r="A176" s="256">
        <v>135</v>
      </c>
      <c r="B176" s="261" t="s">
        <v>289</v>
      </c>
      <c r="C176" s="261" t="s">
        <v>99</v>
      </c>
      <c r="D176" s="261" t="s">
        <v>1146</v>
      </c>
      <c r="E176" s="953">
        <v>46294</v>
      </c>
      <c r="F176" s="953">
        <v>46299</v>
      </c>
      <c r="G176" s="953" t="s">
        <v>2251</v>
      </c>
      <c r="H176" s="563">
        <v>1</v>
      </c>
      <c r="I176" s="266">
        <v>3400</v>
      </c>
      <c r="J176" s="252">
        <f t="shared" ref="J176:J192" si="69">H176*I176</f>
        <v>3400</v>
      </c>
      <c r="K176" s="538">
        <v>1</v>
      </c>
      <c r="L176" s="1255">
        <v>3000</v>
      </c>
      <c r="M176" s="781">
        <f t="shared" ref="M176:M192" si="70">K176*L176</f>
        <v>3000</v>
      </c>
      <c r="N176" s="538">
        <v>1</v>
      </c>
      <c r="O176" s="1255">
        <v>2900</v>
      </c>
      <c r="P176" s="265">
        <f t="shared" ref="P176:P192" si="71">N176*O176</f>
        <v>2900</v>
      </c>
      <c r="Q176" s="538">
        <v>14</v>
      </c>
      <c r="R176" s="1255">
        <v>190</v>
      </c>
      <c r="S176" s="1261">
        <f t="shared" ref="S176:S192" si="72">Q176*R176</f>
        <v>2660</v>
      </c>
      <c r="T176" s="538">
        <v>14</v>
      </c>
      <c r="U176" s="1255">
        <v>190</v>
      </c>
      <c r="V176" s="1261">
        <f t="shared" ref="V176:V192" si="73">T176*U176</f>
        <v>2660</v>
      </c>
      <c r="W176" s="538">
        <v>14</v>
      </c>
      <c r="X176" s="1255">
        <v>190</v>
      </c>
      <c r="Y176" s="1261">
        <f t="shared" ref="Y176:Y192" si="74">W176*X176</f>
        <v>2660</v>
      </c>
      <c r="Z176" s="563">
        <v>45</v>
      </c>
      <c r="AA176" s="1261">
        <v>6</v>
      </c>
      <c r="AB176" s="1261">
        <f t="shared" ref="AB176:AB192" si="75">Z176*AA176</f>
        <v>270</v>
      </c>
      <c r="AC176" s="554">
        <f t="shared" ref="AC176:AC192" si="76">H176+K176+N176+Q176+T176+W176+Z176</f>
        <v>90</v>
      </c>
      <c r="AD176" s="540">
        <f t="shared" ref="AD176:AD192" si="77">J176+M176+P176+S176+V176+Y176+AB176</f>
        <v>17550</v>
      </c>
      <c r="AE176" s="1036"/>
      <c r="AF176" s="934" t="s">
        <v>2242</v>
      </c>
      <c r="AG176" s="934"/>
      <c r="AH176" s="934"/>
      <c r="AI176" s="934"/>
    </row>
    <row r="177" spans="1:56" ht="46.5" customHeight="1" x14ac:dyDescent="0.25">
      <c r="A177" s="256">
        <v>136</v>
      </c>
      <c r="B177" s="261" t="s">
        <v>290</v>
      </c>
      <c r="C177" s="261" t="s">
        <v>99</v>
      </c>
      <c r="D177" s="261" t="s">
        <v>1146</v>
      </c>
      <c r="E177" s="953">
        <v>46287</v>
      </c>
      <c r="F177" s="953">
        <v>46292</v>
      </c>
      <c r="G177" s="953" t="s">
        <v>2251</v>
      </c>
      <c r="H177" s="563">
        <v>1</v>
      </c>
      <c r="I177" s="266">
        <v>3400</v>
      </c>
      <c r="J177" s="252">
        <f t="shared" si="69"/>
        <v>3400</v>
      </c>
      <c r="K177" s="538">
        <v>1</v>
      </c>
      <c r="L177" s="1255">
        <v>3000</v>
      </c>
      <c r="M177" s="781">
        <f t="shared" si="70"/>
        <v>3000</v>
      </c>
      <c r="N177" s="538">
        <v>1</v>
      </c>
      <c r="O177" s="1255">
        <v>2900</v>
      </c>
      <c r="P177" s="265">
        <f t="shared" si="71"/>
        <v>2900</v>
      </c>
      <c r="Q177" s="538">
        <v>14</v>
      </c>
      <c r="R177" s="1255">
        <v>190</v>
      </c>
      <c r="S177" s="1261">
        <f t="shared" si="72"/>
        <v>2660</v>
      </c>
      <c r="T177" s="538">
        <v>14</v>
      </c>
      <c r="U177" s="1255">
        <v>190</v>
      </c>
      <c r="V177" s="1261">
        <f t="shared" si="73"/>
        <v>2660</v>
      </c>
      <c r="W177" s="538">
        <v>14</v>
      </c>
      <c r="X177" s="1255">
        <v>190</v>
      </c>
      <c r="Y177" s="1261">
        <f t="shared" si="74"/>
        <v>2660</v>
      </c>
      <c r="Z177" s="563">
        <v>45</v>
      </c>
      <c r="AA177" s="1261">
        <v>6</v>
      </c>
      <c r="AB177" s="1261">
        <f t="shared" si="75"/>
        <v>270</v>
      </c>
      <c r="AC177" s="554">
        <f t="shared" si="76"/>
        <v>90</v>
      </c>
      <c r="AD177" s="540">
        <f t="shared" si="77"/>
        <v>17550</v>
      </c>
      <c r="AE177" s="1036"/>
      <c r="AF177" s="934" t="s">
        <v>2242</v>
      </c>
      <c r="AG177" s="934"/>
      <c r="AH177" s="934"/>
      <c r="AI177" s="934"/>
    </row>
    <row r="178" spans="1:56" ht="45" customHeight="1" x14ac:dyDescent="0.25">
      <c r="A178" s="256">
        <v>137</v>
      </c>
      <c r="B178" s="261" t="s">
        <v>1650</v>
      </c>
      <c r="C178" s="1236" t="s">
        <v>99</v>
      </c>
      <c r="D178" s="1236" t="s">
        <v>1147</v>
      </c>
      <c r="E178" s="953">
        <v>46280</v>
      </c>
      <c r="F178" s="953">
        <v>46285</v>
      </c>
      <c r="G178" s="953" t="s">
        <v>2251</v>
      </c>
      <c r="H178" s="556">
        <v>1</v>
      </c>
      <c r="I178" s="266">
        <v>3400</v>
      </c>
      <c r="J178" s="252">
        <f t="shared" si="69"/>
        <v>3400</v>
      </c>
      <c r="K178" s="538">
        <v>1</v>
      </c>
      <c r="L178" s="1255">
        <v>3000</v>
      </c>
      <c r="M178" s="265">
        <f t="shared" si="70"/>
        <v>3000</v>
      </c>
      <c r="N178" s="538">
        <v>1</v>
      </c>
      <c r="O178" s="1237">
        <v>2900</v>
      </c>
      <c r="P178" s="288">
        <f t="shared" si="71"/>
        <v>2900</v>
      </c>
      <c r="Q178" s="556">
        <v>14</v>
      </c>
      <c r="R178" s="1237">
        <v>190</v>
      </c>
      <c r="S178" s="290">
        <f t="shared" si="72"/>
        <v>2660</v>
      </c>
      <c r="T178" s="556">
        <v>14</v>
      </c>
      <c r="U178" s="1237">
        <v>190</v>
      </c>
      <c r="V178" s="290">
        <f t="shared" si="73"/>
        <v>2660</v>
      </c>
      <c r="W178" s="556">
        <v>14</v>
      </c>
      <c r="X178" s="1237">
        <v>190</v>
      </c>
      <c r="Y178" s="290">
        <f t="shared" si="74"/>
        <v>2660</v>
      </c>
      <c r="Z178" s="564">
        <v>45</v>
      </c>
      <c r="AA178" s="290">
        <v>6</v>
      </c>
      <c r="AB178" s="290">
        <f t="shared" si="75"/>
        <v>270</v>
      </c>
      <c r="AC178" s="483">
        <f t="shared" si="76"/>
        <v>90</v>
      </c>
      <c r="AD178" s="531">
        <f t="shared" si="77"/>
        <v>17550</v>
      </c>
      <c r="AE178" s="1036"/>
      <c r="AF178" s="934" t="s">
        <v>2242</v>
      </c>
      <c r="AG178" s="934"/>
      <c r="AH178" s="934"/>
      <c r="AI178" s="934"/>
    </row>
    <row r="179" spans="1:56" s="1023" customFormat="1" ht="46.5" customHeight="1" x14ac:dyDescent="0.25">
      <c r="A179" s="256">
        <v>138</v>
      </c>
      <c r="B179" s="261" t="s">
        <v>285</v>
      </c>
      <c r="C179" s="261" t="s">
        <v>99</v>
      </c>
      <c r="D179" s="261" t="s">
        <v>1147</v>
      </c>
      <c r="E179" s="953">
        <v>46273</v>
      </c>
      <c r="F179" s="953">
        <v>46278</v>
      </c>
      <c r="G179" s="954" t="s">
        <v>2250</v>
      </c>
      <c r="H179" s="538">
        <v>1</v>
      </c>
      <c r="I179" s="266">
        <v>3400</v>
      </c>
      <c r="J179" s="252">
        <f t="shared" si="69"/>
        <v>3400</v>
      </c>
      <c r="K179" s="538">
        <v>1</v>
      </c>
      <c r="L179" s="1255">
        <v>3000</v>
      </c>
      <c r="M179" s="781">
        <f t="shared" si="70"/>
        <v>3000</v>
      </c>
      <c r="N179" s="538">
        <v>1</v>
      </c>
      <c r="O179" s="1255">
        <v>2900</v>
      </c>
      <c r="P179" s="265">
        <f t="shared" si="71"/>
        <v>2900</v>
      </c>
      <c r="Q179" s="538">
        <v>14</v>
      </c>
      <c r="R179" s="1255">
        <v>190</v>
      </c>
      <c r="S179" s="1261">
        <f t="shared" si="72"/>
        <v>2660</v>
      </c>
      <c r="T179" s="538">
        <v>14</v>
      </c>
      <c r="U179" s="1255">
        <v>190</v>
      </c>
      <c r="V179" s="1261">
        <f t="shared" si="73"/>
        <v>2660</v>
      </c>
      <c r="W179" s="538">
        <v>14</v>
      </c>
      <c r="X179" s="1255">
        <v>190</v>
      </c>
      <c r="Y179" s="1261">
        <f t="shared" si="74"/>
        <v>2660</v>
      </c>
      <c r="Z179" s="563">
        <v>45</v>
      </c>
      <c r="AA179" s="1261">
        <v>6</v>
      </c>
      <c r="AB179" s="1261">
        <f t="shared" si="75"/>
        <v>270</v>
      </c>
      <c r="AC179" s="554">
        <f t="shared" si="76"/>
        <v>90</v>
      </c>
      <c r="AD179" s="540">
        <f t="shared" si="77"/>
        <v>17550</v>
      </c>
      <c r="AE179" s="1036"/>
      <c r="AF179" s="934" t="s">
        <v>2242</v>
      </c>
      <c r="AG179" s="934"/>
      <c r="AH179" s="934"/>
      <c r="AI179" s="934"/>
      <c r="AJ179" s="934"/>
      <c r="AK179" s="934"/>
      <c r="AL179" s="934"/>
      <c r="AM179" s="934"/>
      <c r="AN179" s="934"/>
      <c r="AO179" s="934"/>
      <c r="AP179" s="934"/>
      <c r="AQ179" s="934"/>
      <c r="AR179" s="934"/>
      <c r="AS179" s="934"/>
      <c r="AT179" s="934"/>
      <c r="AU179" s="934"/>
      <c r="AV179" s="934"/>
      <c r="AW179" s="934"/>
      <c r="AX179" s="934"/>
      <c r="AY179" s="934"/>
      <c r="AZ179" s="934"/>
      <c r="BA179" s="934"/>
      <c r="BB179" s="934"/>
      <c r="BC179" s="934"/>
    </row>
    <row r="180" spans="1:56" ht="46.5" customHeight="1" x14ac:dyDescent="0.25">
      <c r="A180" s="256">
        <v>139</v>
      </c>
      <c r="B180" s="1239" t="s">
        <v>1134</v>
      </c>
      <c r="C180" s="1239" t="s">
        <v>99</v>
      </c>
      <c r="D180" s="1239" t="s">
        <v>338</v>
      </c>
      <c r="E180" s="953">
        <v>46308</v>
      </c>
      <c r="F180" s="953">
        <v>46313</v>
      </c>
      <c r="G180" s="953" t="s">
        <v>2251</v>
      </c>
      <c r="H180" s="567">
        <v>1</v>
      </c>
      <c r="I180" s="576">
        <v>3400</v>
      </c>
      <c r="J180" s="259">
        <f t="shared" si="69"/>
        <v>3400</v>
      </c>
      <c r="K180" s="567">
        <v>1</v>
      </c>
      <c r="L180" s="560">
        <v>3000</v>
      </c>
      <c r="M180" s="781">
        <f t="shared" si="70"/>
        <v>3000</v>
      </c>
      <c r="N180" s="567">
        <v>1</v>
      </c>
      <c r="O180" s="560">
        <v>2900</v>
      </c>
      <c r="P180" s="781">
        <f t="shared" si="71"/>
        <v>2900</v>
      </c>
      <c r="Q180" s="567">
        <v>14</v>
      </c>
      <c r="R180" s="560">
        <v>190</v>
      </c>
      <c r="S180" s="289">
        <f t="shared" si="72"/>
        <v>2660</v>
      </c>
      <c r="T180" s="567">
        <v>14</v>
      </c>
      <c r="U180" s="560">
        <v>190</v>
      </c>
      <c r="V180" s="289">
        <f t="shared" si="73"/>
        <v>2660</v>
      </c>
      <c r="W180" s="567">
        <v>14</v>
      </c>
      <c r="X180" s="560">
        <v>190</v>
      </c>
      <c r="Y180" s="289">
        <f t="shared" si="74"/>
        <v>2660</v>
      </c>
      <c r="Z180" s="568">
        <v>45</v>
      </c>
      <c r="AA180" s="289">
        <v>6</v>
      </c>
      <c r="AB180" s="289">
        <f t="shared" si="75"/>
        <v>270</v>
      </c>
      <c r="AC180" s="561">
        <f t="shared" si="76"/>
        <v>90</v>
      </c>
      <c r="AD180" s="782">
        <f t="shared" si="77"/>
        <v>17550</v>
      </c>
      <c r="AE180" s="1036"/>
      <c r="AF180" s="934" t="s">
        <v>2242</v>
      </c>
      <c r="AG180" s="934"/>
      <c r="AH180" s="934"/>
      <c r="AI180" s="934"/>
    </row>
    <row r="181" spans="1:56" ht="46.5" customHeight="1" x14ac:dyDescent="0.25">
      <c r="A181" s="256">
        <v>140</v>
      </c>
      <c r="B181" s="261" t="s">
        <v>1135</v>
      </c>
      <c r="C181" s="261" t="s">
        <v>99</v>
      </c>
      <c r="D181" s="261" t="s">
        <v>338</v>
      </c>
      <c r="E181" s="953">
        <v>46271</v>
      </c>
      <c r="F181" s="953">
        <v>46276</v>
      </c>
      <c r="G181" s="953" t="s">
        <v>2251</v>
      </c>
      <c r="H181" s="538">
        <v>1</v>
      </c>
      <c r="I181" s="266">
        <v>3400</v>
      </c>
      <c r="J181" s="252">
        <f t="shared" si="69"/>
        <v>3400</v>
      </c>
      <c r="K181" s="538">
        <v>1</v>
      </c>
      <c r="L181" s="1255">
        <v>3000</v>
      </c>
      <c r="M181" s="781">
        <f t="shared" si="70"/>
        <v>3000</v>
      </c>
      <c r="N181" s="538">
        <v>1</v>
      </c>
      <c r="O181" s="1255">
        <v>2900</v>
      </c>
      <c r="P181" s="265">
        <f t="shared" si="71"/>
        <v>2900</v>
      </c>
      <c r="Q181" s="538">
        <v>14</v>
      </c>
      <c r="R181" s="1255">
        <v>190</v>
      </c>
      <c r="S181" s="1261">
        <f t="shared" si="72"/>
        <v>2660</v>
      </c>
      <c r="T181" s="538">
        <v>14</v>
      </c>
      <c r="U181" s="1255">
        <v>190</v>
      </c>
      <c r="V181" s="1261">
        <f t="shared" si="73"/>
        <v>2660</v>
      </c>
      <c r="W181" s="538">
        <v>14</v>
      </c>
      <c r="X181" s="1255">
        <v>190</v>
      </c>
      <c r="Y181" s="1261">
        <f t="shared" si="74"/>
        <v>2660</v>
      </c>
      <c r="Z181" s="563">
        <v>45</v>
      </c>
      <c r="AA181" s="1261">
        <v>6</v>
      </c>
      <c r="AB181" s="1261">
        <f t="shared" si="75"/>
        <v>270</v>
      </c>
      <c r="AC181" s="554">
        <f t="shared" si="76"/>
        <v>90</v>
      </c>
      <c r="AD181" s="540">
        <f t="shared" si="77"/>
        <v>17550</v>
      </c>
      <c r="AE181" s="1036"/>
      <c r="AF181" s="934" t="s">
        <v>2242</v>
      </c>
      <c r="AG181" s="934"/>
      <c r="AH181" s="934"/>
      <c r="AI181" s="934"/>
    </row>
    <row r="182" spans="1:56" s="1016" customFormat="1" ht="46.5" customHeight="1" x14ac:dyDescent="0.25">
      <c r="A182" s="256">
        <v>141</v>
      </c>
      <c r="B182" s="261" t="s">
        <v>1453</v>
      </c>
      <c r="C182" s="261" t="s">
        <v>99</v>
      </c>
      <c r="D182" s="261" t="s">
        <v>341</v>
      </c>
      <c r="E182" s="953">
        <v>46121</v>
      </c>
      <c r="F182" s="953">
        <v>46124</v>
      </c>
      <c r="G182" s="954" t="s">
        <v>2253</v>
      </c>
      <c r="H182" s="563">
        <v>2</v>
      </c>
      <c r="I182" s="266">
        <v>3400</v>
      </c>
      <c r="J182" s="252">
        <f t="shared" si="69"/>
        <v>6800</v>
      </c>
      <c r="K182" s="563">
        <v>2</v>
      </c>
      <c r="L182" s="1255">
        <v>3000</v>
      </c>
      <c r="M182" s="265">
        <f t="shared" si="70"/>
        <v>6000</v>
      </c>
      <c r="N182" s="563">
        <v>2</v>
      </c>
      <c r="O182" s="1255">
        <v>2900</v>
      </c>
      <c r="P182" s="265">
        <f t="shared" si="71"/>
        <v>5800</v>
      </c>
      <c r="Q182" s="563">
        <v>6</v>
      </c>
      <c r="R182" s="1255">
        <v>190</v>
      </c>
      <c r="S182" s="1261">
        <f t="shared" si="72"/>
        <v>1140</v>
      </c>
      <c r="T182" s="563">
        <v>6</v>
      </c>
      <c r="U182" s="1255">
        <v>190</v>
      </c>
      <c r="V182" s="1261">
        <f t="shared" si="73"/>
        <v>1140</v>
      </c>
      <c r="W182" s="563">
        <v>6</v>
      </c>
      <c r="X182" s="1255">
        <v>190</v>
      </c>
      <c r="Y182" s="1261">
        <f t="shared" si="74"/>
        <v>1140</v>
      </c>
      <c r="Z182" s="563">
        <v>24</v>
      </c>
      <c r="AA182" s="1261">
        <v>6</v>
      </c>
      <c r="AB182" s="1261">
        <f t="shared" si="75"/>
        <v>144</v>
      </c>
      <c r="AC182" s="554">
        <f t="shared" si="76"/>
        <v>48</v>
      </c>
      <c r="AD182" s="540">
        <f t="shared" si="77"/>
        <v>22164</v>
      </c>
      <c r="AE182" s="1044"/>
      <c r="AF182" s="790" t="s">
        <v>2182</v>
      </c>
      <c r="AG182" s="934"/>
      <c r="AH182" s="934"/>
      <c r="AI182" s="934"/>
      <c r="AJ182" s="934"/>
      <c r="AK182" s="934"/>
      <c r="AL182" s="934"/>
      <c r="AM182" s="934"/>
      <c r="AN182" s="934"/>
      <c r="AO182" s="934"/>
      <c r="AP182" s="934"/>
      <c r="AQ182" s="934"/>
      <c r="AR182" s="934"/>
      <c r="AS182" s="934"/>
      <c r="AT182" s="934"/>
      <c r="AU182" s="934"/>
      <c r="AV182" s="934"/>
      <c r="AW182" s="934"/>
      <c r="AX182" s="934"/>
      <c r="AY182" s="934"/>
      <c r="AZ182" s="934"/>
      <c r="BA182" s="934"/>
      <c r="BB182" s="934"/>
      <c r="BC182" s="934"/>
    </row>
    <row r="183" spans="1:56" s="790" customFormat="1" ht="46.5" customHeight="1" x14ac:dyDescent="0.25">
      <c r="A183" s="256">
        <v>142</v>
      </c>
      <c r="B183" s="261" t="s">
        <v>1182</v>
      </c>
      <c r="C183" s="261" t="s">
        <v>102</v>
      </c>
      <c r="D183" s="261" t="s">
        <v>345</v>
      </c>
      <c r="E183" s="953">
        <v>46181</v>
      </c>
      <c r="F183" s="953">
        <v>46184</v>
      </c>
      <c r="G183" s="954" t="s">
        <v>2261</v>
      </c>
      <c r="H183" s="563">
        <v>2</v>
      </c>
      <c r="I183" s="266">
        <v>3400</v>
      </c>
      <c r="J183" s="252">
        <f t="shared" si="69"/>
        <v>6800</v>
      </c>
      <c r="K183" s="563">
        <v>2</v>
      </c>
      <c r="L183" s="1255">
        <v>3000</v>
      </c>
      <c r="M183" s="265">
        <f t="shared" si="70"/>
        <v>6000</v>
      </c>
      <c r="N183" s="563">
        <v>2</v>
      </c>
      <c r="O183" s="1255">
        <v>2900</v>
      </c>
      <c r="P183" s="265">
        <f t="shared" si="71"/>
        <v>5800</v>
      </c>
      <c r="Q183" s="563">
        <v>6</v>
      </c>
      <c r="R183" s="1255">
        <v>190</v>
      </c>
      <c r="S183" s="1261">
        <f t="shared" si="72"/>
        <v>1140</v>
      </c>
      <c r="T183" s="563">
        <v>6</v>
      </c>
      <c r="U183" s="1255">
        <v>190</v>
      </c>
      <c r="V183" s="1261">
        <f t="shared" si="73"/>
        <v>1140</v>
      </c>
      <c r="W183" s="563">
        <v>6</v>
      </c>
      <c r="X183" s="1255">
        <v>190</v>
      </c>
      <c r="Y183" s="1261">
        <f t="shared" si="74"/>
        <v>1140</v>
      </c>
      <c r="Z183" s="563">
        <v>24</v>
      </c>
      <c r="AA183" s="1261">
        <v>6</v>
      </c>
      <c r="AB183" s="1261">
        <f t="shared" si="75"/>
        <v>144</v>
      </c>
      <c r="AC183" s="539">
        <f t="shared" si="76"/>
        <v>48</v>
      </c>
      <c r="AD183" s="540">
        <f t="shared" si="77"/>
        <v>22164</v>
      </c>
      <c r="AE183" s="1038"/>
      <c r="AF183" s="790" t="s">
        <v>2182</v>
      </c>
      <c r="AI183" s="1021"/>
      <c r="AJ183" s="934"/>
      <c r="AK183" s="934"/>
      <c r="AL183" s="934"/>
      <c r="AM183" s="934"/>
      <c r="AN183" s="934"/>
      <c r="AO183" s="934"/>
      <c r="AP183" s="934"/>
      <c r="AQ183" s="934"/>
      <c r="AR183" s="934"/>
      <c r="AS183" s="934"/>
      <c r="AT183" s="934"/>
      <c r="AU183" s="934"/>
      <c r="AV183" s="934"/>
      <c r="AW183" s="934"/>
      <c r="AX183" s="934"/>
      <c r="AY183" s="934"/>
      <c r="AZ183" s="934"/>
      <c r="BA183" s="934"/>
      <c r="BB183" s="934"/>
      <c r="BC183" s="934"/>
      <c r="BD183" s="1031"/>
    </row>
    <row r="184" spans="1:56" ht="46.5" customHeight="1" x14ac:dyDescent="0.25">
      <c r="A184" s="256">
        <v>143</v>
      </c>
      <c r="B184" s="261" t="s">
        <v>1136</v>
      </c>
      <c r="C184" s="261" t="s">
        <v>101</v>
      </c>
      <c r="D184" s="261" t="s">
        <v>330</v>
      </c>
      <c r="E184" s="953">
        <v>46360</v>
      </c>
      <c r="F184" s="953">
        <v>46362</v>
      </c>
      <c r="G184" s="953" t="s">
        <v>2251</v>
      </c>
      <c r="H184" s="538">
        <v>1</v>
      </c>
      <c r="I184" s="266">
        <v>4100</v>
      </c>
      <c r="J184" s="252">
        <f t="shared" si="69"/>
        <v>4100</v>
      </c>
      <c r="K184" s="538">
        <v>1</v>
      </c>
      <c r="L184" s="1255">
        <v>3000</v>
      </c>
      <c r="M184" s="781">
        <f t="shared" si="70"/>
        <v>3000</v>
      </c>
      <c r="N184" s="538">
        <v>1</v>
      </c>
      <c r="O184" s="1255">
        <v>2900</v>
      </c>
      <c r="P184" s="265">
        <f t="shared" si="71"/>
        <v>2900</v>
      </c>
      <c r="Q184" s="538">
        <v>14</v>
      </c>
      <c r="R184" s="1255">
        <v>190</v>
      </c>
      <c r="S184" s="1261">
        <f t="shared" si="72"/>
        <v>2660</v>
      </c>
      <c r="T184" s="538">
        <v>14</v>
      </c>
      <c r="U184" s="1255">
        <v>190</v>
      </c>
      <c r="V184" s="1261">
        <f t="shared" si="73"/>
        <v>2660</v>
      </c>
      <c r="W184" s="538">
        <v>14</v>
      </c>
      <c r="X184" s="1255">
        <v>190</v>
      </c>
      <c r="Y184" s="1261">
        <f t="shared" si="74"/>
        <v>2660</v>
      </c>
      <c r="Z184" s="563">
        <v>45</v>
      </c>
      <c r="AA184" s="1261">
        <v>6</v>
      </c>
      <c r="AB184" s="1261">
        <f t="shared" si="75"/>
        <v>270</v>
      </c>
      <c r="AC184" s="554">
        <f t="shared" si="76"/>
        <v>90</v>
      </c>
      <c r="AD184" s="540">
        <f t="shared" si="77"/>
        <v>18250</v>
      </c>
      <c r="AE184" s="1036"/>
      <c r="AF184" s="790" t="s">
        <v>2182</v>
      </c>
      <c r="AG184" s="934"/>
      <c r="AH184" s="934"/>
      <c r="AI184" s="934"/>
    </row>
    <row r="185" spans="1:56" ht="46.5" customHeight="1" x14ac:dyDescent="0.25">
      <c r="A185" s="256">
        <v>144</v>
      </c>
      <c r="B185" s="1236" t="s">
        <v>1137</v>
      </c>
      <c r="C185" s="1236" t="s">
        <v>101</v>
      </c>
      <c r="D185" s="1236" t="s">
        <v>329</v>
      </c>
      <c r="E185" s="1013">
        <v>46360</v>
      </c>
      <c r="F185" s="1013">
        <v>46362</v>
      </c>
      <c r="G185" s="1013" t="s">
        <v>2251</v>
      </c>
      <c r="H185" s="556">
        <v>1</v>
      </c>
      <c r="I185" s="572">
        <v>4100</v>
      </c>
      <c r="J185" s="278">
        <f t="shared" si="69"/>
        <v>4100</v>
      </c>
      <c r="K185" s="556">
        <v>1</v>
      </c>
      <c r="L185" s="572">
        <v>3350</v>
      </c>
      <c r="M185" s="288">
        <f t="shared" si="70"/>
        <v>3350</v>
      </c>
      <c r="N185" s="556">
        <v>1</v>
      </c>
      <c r="O185" s="572">
        <v>3000</v>
      </c>
      <c r="P185" s="288">
        <f t="shared" si="71"/>
        <v>3000</v>
      </c>
      <c r="Q185" s="556">
        <v>14</v>
      </c>
      <c r="R185" s="1237">
        <v>190</v>
      </c>
      <c r="S185" s="290">
        <f t="shared" si="72"/>
        <v>2660</v>
      </c>
      <c r="T185" s="556">
        <v>14</v>
      </c>
      <c r="U185" s="1237">
        <v>190</v>
      </c>
      <c r="V185" s="290">
        <f t="shared" si="73"/>
        <v>2660</v>
      </c>
      <c r="W185" s="556">
        <v>14</v>
      </c>
      <c r="X185" s="1237">
        <v>190</v>
      </c>
      <c r="Y185" s="290">
        <f t="shared" si="74"/>
        <v>2660</v>
      </c>
      <c r="Z185" s="564">
        <v>45</v>
      </c>
      <c r="AA185" s="290">
        <v>6</v>
      </c>
      <c r="AB185" s="290">
        <f t="shared" si="75"/>
        <v>270</v>
      </c>
      <c r="AC185" s="558">
        <f t="shared" si="76"/>
        <v>90</v>
      </c>
      <c r="AD185" s="531">
        <f t="shared" si="77"/>
        <v>18700</v>
      </c>
      <c r="AE185" s="1015"/>
      <c r="AF185" s="949" t="s">
        <v>2182</v>
      </c>
      <c r="AG185" s="934"/>
      <c r="AH185" s="934"/>
      <c r="AI185" s="934"/>
    </row>
    <row r="186" spans="1:56" s="790" customFormat="1" ht="81.75" customHeight="1" x14ac:dyDescent="0.25">
      <c r="A186" s="256">
        <v>145</v>
      </c>
      <c r="B186" s="261" t="s">
        <v>2255</v>
      </c>
      <c r="C186" s="261" t="s">
        <v>99</v>
      </c>
      <c r="D186" s="261" t="s">
        <v>343</v>
      </c>
      <c r="E186" s="953" t="s">
        <v>2256</v>
      </c>
      <c r="F186" s="953" t="s">
        <v>2257</v>
      </c>
      <c r="G186" s="954" t="s">
        <v>2252</v>
      </c>
      <c r="H186" s="563">
        <v>2</v>
      </c>
      <c r="I186" s="266">
        <v>3400</v>
      </c>
      <c r="J186" s="252">
        <f t="shared" si="69"/>
        <v>6800</v>
      </c>
      <c r="K186" s="563">
        <v>2</v>
      </c>
      <c r="L186" s="1255">
        <v>3000</v>
      </c>
      <c r="M186" s="265">
        <f t="shared" si="70"/>
        <v>6000</v>
      </c>
      <c r="N186" s="563">
        <v>2</v>
      </c>
      <c r="O186" s="1255">
        <v>2900</v>
      </c>
      <c r="P186" s="265">
        <f t="shared" si="71"/>
        <v>5800</v>
      </c>
      <c r="Q186" s="563">
        <v>6</v>
      </c>
      <c r="R186" s="1255">
        <v>190</v>
      </c>
      <c r="S186" s="1261">
        <f t="shared" si="72"/>
        <v>1140</v>
      </c>
      <c r="T186" s="563">
        <v>6</v>
      </c>
      <c r="U186" s="1255">
        <v>190</v>
      </c>
      <c r="V186" s="1261">
        <f t="shared" si="73"/>
        <v>1140</v>
      </c>
      <c r="W186" s="563">
        <v>6</v>
      </c>
      <c r="X186" s="1255">
        <v>190</v>
      </c>
      <c r="Y186" s="1261">
        <f t="shared" si="74"/>
        <v>1140</v>
      </c>
      <c r="Z186" s="563">
        <v>24</v>
      </c>
      <c r="AA186" s="1261">
        <v>6</v>
      </c>
      <c r="AB186" s="1261">
        <f t="shared" si="75"/>
        <v>144</v>
      </c>
      <c r="AC186" s="539">
        <f t="shared" si="76"/>
        <v>48</v>
      </c>
      <c r="AD186" s="540">
        <f t="shared" si="77"/>
        <v>22164</v>
      </c>
      <c r="AE186" s="1038"/>
      <c r="AI186" s="1021"/>
      <c r="AJ186" s="934"/>
      <c r="AK186" s="934"/>
      <c r="AL186" s="934"/>
      <c r="AM186" s="934"/>
      <c r="AN186" s="934"/>
      <c r="AO186" s="934"/>
      <c r="AP186" s="934"/>
      <c r="AQ186" s="934"/>
      <c r="AR186" s="934"/>
      <c r="AS186" s="934"/>
      <c r="AT186" s="934"/>
      <c r="AU186" s="934"/>
      <c r="AV186" s="934"/>
      <c r="AW186" s="934"/>
      <c r="AX186" s="934"/>
      <c r="AY186" s="934"/>
      <c r="AZ186" s="934"/>
      <c r="BA186" s="934"/>
      <c r="BB186" s="934"/>
      <c r="BC186" s="934"/>
      <c r="BD186" s="1031"/>
    </row>
    <row r="187" spans="1:56" ht="46.5" customHeight="1" x14ac:dyDescent="0.25">
      <c r="A187" s="256">
        <v>146</v>
      </c>
      <c r="B187" s="1239" t="s">
        <v>61</v>
      </c>
      <c r="C187" s="1239" t="s">
        <v>100</v>
      </c>
      <c r="D187" s="1239" t="s">
        <v>330</v>
      </c>
      <c r="E187" s="941">
        <v>46129</v>
      </c>
      <c r="F187" s="941">
        <v>46131</v>
      </c>
      <c r="G187" s="966" t="s">
        <v>2254</v>
      </c>
      <c r="H187" s="568">
        <v>1</v>
      </c>
      <c r="I187" s="576">
        <v>4100</v>
      </c>
      <c r="J187" s="259">
        <f t="shared" si="69"/>
        <v>4100</v>
      </c>
      <c r="K187" s="567">
        <v>1</v>
      </c>
      <c r="L187" s="576">
        <v>3350</v>
      </c>
      <c r="M187" s="781">
        <f t="shared" si="70"/>
        <v>3350</v>
      </c>
      <c r="N187" s="567">
        <v>1</v>
      </c>
      <c r="O187" s="576">
        <v>3000</v>
      </c>
      <c r="P187" s="781">
        <f t="shared" si="71"/>
        <v>3000</v>
      </c>
      <c r="Q187" s="567">
        <v>14</v>
      </c>
      <c r="R187" s="560">
        <v>190</v>
      </c>
      <c r="S187" s="289">
        <f t="shared" si="72"/>
        <v>2660</v>
      </c>
      <c r="T187" s="567">
        <v>14</v>
      </c>
      <c r="U187" s="560">
        <v>190</v>
      </c>
      <c r="V187" s="289">
        <f t="shared" si="73"/>
        <v>2660</v>
      </c>
      <c r="W187" s="567">
        <v>14</v>
      </c>
      <c r="X187" s="560">
        <v>190</v>
      </c>
      <c r="Y187" s="289">
        <f t="shared" si="74"/>
        <v>2660</v>
      </c>
      <c r="Z187" s="568">
        <v>45</v>
      </c>
      <c r="AA187" s="289">
        <v>6</v>
      </c>
      <c r="AB187" s="289">
        <f t="shared" si="75"/>
        <v>270</v>
      </c>
      <c r="AC187" s="561">
        <f t="shared" si="76"/>
        <v>90</v>
      </c>
      <c r="AD187" s="782">
        <f t="shared" si="77"/>
        <v>18700</v>
      </c>
      <c r="AE187" s="1229"/>
      <c r="AF187" s="1004">
        <v>45</v>
      </c>
    </row>
    <row r="188" spans="1:56" ht="46.5" customHeight="1" x14ac:dyDescent="0.25">
      <c r="A188" s="256">
        <v>147</v>
      </c>
      <c r="B188" s="261" t="s">
        <v>62</v>
      </c>
      <c r="C188" s="261" t="s">
        <v>100</v>
      </c>
      <c r="D188" s="261" t="s">
        <v>329</v>
      </c>
      <c r="E188" s="953">
        <v>46129</v>
      </c>
      <c r="F188" s="953">
        <v>46131</v>
      </c>
      <c r="G188" s="954" t="s">
        <v>2254</v>
      </c>
      <c r="H188" s="563">
        <v>1</v>
      </c>
      <c r="I188" s="266">
        <v>4100</v>
      </c>
      <c r="J188" s="252">
        <f t="shared" si="69"/>
        <v>4100</v>
      </c>
      <c r="K188" s="538">
        <v>1</v>
      </c>
      <c r="L188" s="266">
        <v>3350</v>
      </c>
      <c r="M188" s="781">
        <f t="shared" si="70"/>
        <v>3350</v>
      </c>
      <c r="N188" s="538">
        <v>1</v>
      </c>
      <c r="O188" s="266">
        <v>3000</v>
      </c>
      <c r="P188" s="265">
        <f t="shared" si="71"/>
        <v>3000</v>
      </c>
      <c r="Q188" s="538">
        <v>14</v>
      </c>
      <c r="R188" s="1255">
        <v>190</v>
      </c>
      <c r="S188" s="1261">
        <f t="shared" si="72"/>
        <v>2660</v>
      </c>
      <c r="T188" s="538">
        <v>14</v>
      </c>
      <c r="U188" s="1255">
        <v>190</v>
      </c>
      <c r="V188" s="1261">
        <f t="shared" si="73"/>
        <v>2660</v>
      </c>
      <c r="W188" s="538">
        <v>14</v>
      </c>
      <c r="X188" s="1255">
        <v>190</v>
      </c>
      <c r="Y188" s="1261">
        <f t="shared" si="74"/>
        <v>2660</v>
      </c>
      <c r="Z188" s="563">
        <v>45</v>
      </c>
      <c r="AA188" s="1261">
        <v>6</v>
      </c>
      <c r="AB188" s="1261">
        <f t="shared" si="75"/>
        <v>270</v>
      </c>
      <c r="AC188" s="554">
        <f t="shared" si="76"/>
        <v>90</v>
      </c>
      <c r="AD188" s="540">
        <f t="shared" si="77"/>
        <v>18700</v>
      </c>
      <c r="AE188" s="1229"/>
      <c r="AF188" s="1004">
        <v>45</v>
      </c>
    </row>
    <row r="189" spans="1:56" ht="48" customHeight="1" x14ac:dyDescent="0.25">
      <c r="A189" s="256">
        <v>148</v>
      </c>
      <c r="B189" s="261" t="s">
        <v>74</v>
      </c>
      <c r="C189" s="261" t="s">
        <v>101</v>
      </c>
      <c r="D189" s="261" t="s">
        <v>340</v>
      </c>
      <c r="E189" s="953">
        <v>46143</v>
      </c>
      <c r="F189" s="953">
        <v>46146</v>
      </c>
      <c r="G189" s="954" t="s">
        <v>1145</v>
      </c>
      <c r="H189" s="563">
        <v>2</v>
      </c>
      <c r="I189" s="266">
        <v>4100</v>
      </c>
      <c r="J189" s="252">
        <f t="shared" si="69"/>
        <v>8200</v>
      </c>
      <c r="K189" s="563">
        <v>2</v>
      </c>
      <c r="L189" s="266">
        <v>3350</v>
      </c>
      <c r="M189" s="781">
        <f t="shared" si="70"/>
        <v>6700</v>
      </c>
      <c r="N189" s="563">
        <v>2</v>
      </c>
      <c r="O189" s="266">
        <v>3000</v>
      </c>
      <c r="P189" s="265">
        <f t="shared" si="71"/>
        <v>6000</v>
      </c>
      <c r="Q189" s="563">
        <v>6</v>
      </c>
      <c r="R189" s="1255">
        <v>190</v>
      </c>
      <c r="S189" s="1261">
        <f t="shared" si="72"/>
        <v>1140</v>
      </c>
      <c r="T189" s="563">
        <v>6</v>
      </c>
      <c r="U189" s="1255">
        <v>190</v>
      </c>
      <c r="V189" s="1261">
        <f t="shared" si="73"/>
        <v>1140</v>
      </c>
      <c r="W189" s="563">
        <v>6</v>
      </c>
      <c r="X189" s="1255">
        <v>190</v>
      </c>
      <c r="Y189" s="1261">
        <f t="shared" si="74"/>
        <v>1140</v>
      </c>
      <c r="Z189" s="563">
        <v>24</v>
      </c>
      <c r="AA189" s="1261">
        <v>6</v>
      </c>
      <c r="AB189" s="1261">
        <f t="shared" si="75"/>
        <v>144</v>
      </c>
      <c r="AC189" s="554">
        <f t="shared" si="76"/>
        <v>48</v>
      </c>
      <c r="AD189" s="540">
        <f t="shared" si="77"/>
        <v>24464</v>
      </c>
      <c r="AE189" s="1229"/>
      <c r="AF189" s="1004">
        <v>24</v>
      </c>
    </row>
    <row r="190" spans="1:56" ht="39.75" customHeight="1" x14ac:dyDescent="0.25">
      <c r="A190" s="256">
        <v>149</v>
      </c>
      <c r="B190" s="261" t="s">
        <v>1182</v>
      </c>
      <c r="C190" s="261" t="s">
        <v>102</v>
      </c>
      <c r="D190" s="261" t="s">
        <v>345</v>
      </c>
      <c r="E190" s="953">
        <v>46118</v>
      </c>
      <c r="F190" s="953">
        <v>46121</v>
      </c>
      <c r="G190" s="954" t="s">
        <v>2252</v>
      </c>
      <c r="H190" s="265">
        <v>2</v>
      </c>
      <c r="I190" s="266">
        <v>3400</v>
      </c>
      <c r="J190" s="252">
        <f t="shared" si="69"/>
        <v>6800</v>
      </c>
      <c r="K190" s="265">
        <v>2</v>
      </c>
      <c r="L190" s="1255">
        <v>3000</v>
      </c>
      <c r="M190" s="781">
        <f t="shared" si="70"/>
        <v>6000</v>
      </c>
      <c r="N190" s="265">
        <v>2</v>
      </c>
      <c r="O190" s="1255">
        <v>2900</v>
      </c>
      <c r="P190" s="265">
        <f t="shared" si="71"/>
        <v>5800</v>
      </c>
      <c r="Q190" s="265">
        <v>6</v>
      </c>
      <c r="R190" s="1255">
        <v>190</v>
      </c>
      <c r="S190" s="1261">
        <f t="shared" si="72"/>
        <v>1140</v>
      </c>
      <c r="T190" s="265">
        <v>6</v>
      </c>
      <c r="U190" s="1255">
        <v>190</v>
      </c>
      <c r="V190" s="1261">
        <f t="shared" si="73"/>
        <v>1140</v>
      </c>
      <c r="W190" s="265">
        <v>6</v>
      </c>
      <c r="X190" s="1255">
        <v>190</v>
      </c>
      <c r="Y190" s="1261">
        <f t="shared" si="74"/>
        <v>1140</v>
      </c>
      <c r="Z190" s="265">
        <v>24</v>
      </c>
      <c r="AA190" s="1255">
        <v>6</v>
      </c>
      <c r="AB190" s="1261">
        <f t="shared" si="75"/>
        <v>144</v>
      </c>
      <c r="AC190" s="958">
        <f t="shared" si="76"/>
        <v>48</v>
      </c>
      <c r="AD190" s="959">
        <f t="shared" si="77"/>
        <v>22164</v>
      </c>
      <c r="AE190" s="1229"/>
    </row>
    <row r="191" spans="1:56" ht="95.25" customHeight="1" x14ac:dyDescent="0.25">
      <c r="A191" s="256">
        <v>150</v>
      </c>
      <c r="B191" s="261" t="s">
        <v>2258</v>
      </c>
      <c r="C191" s="261" t="s">
        <v>99</v>
      </c>
      <c r="D191" s="261" t="s">
        <v>342</v>
      </c>
      <c r="E191" s="953" t="s">
        <v>2259</v>
      </c>
      <c r="F191" s="953" t="s">
        <v>2260</v>
      </c>
      <c r="G191" s="954" t="s">
        <v>2252</v>
      </c>
      <c r="H191" s="563">
        <v>2</v>
      </c>
      <c r="I191" s="266">
        <v>3400</v>
      </c>
      <c r="J191" s="252">
        <f t="shared" si="69"/>
        <v>6800</v>
      </c>
      <c r="K191" s="563">
        <v>2</v>
      </c>
      <c r="L191" s="1255">
        <v>3000</v>
      </c>
      <c r="M191" s="781">
        <f t="shared" si="70"/>
        <v>6000</v>
      </c>
      <c r="N191" s="563">
        <v>2</v>
      </c>
      <c r="O191" s="1255">
        <v>2900</v>
      </c>
      <c r="P191" s="265">
        <f t="shared" si="71"/>
        <v>5800</v>
      </c>
      <c r="Q191" s="563">
        <v>6</v>
      </c>
      <c r="R191" s="1255">
        <v>190</v>
      </c>
      <c r="S191" s="1261">
        <f t="shared" si="72"/>
        <v>1140</v>
      </c>
      <c r="T191" s="563">
        <v>6</v>
      </c>
      <c r="U191" s="1255">
        <v>190</v>
      </c>
      <c r="V191" s="1261">
        <f t="shared" si="73"/>
        <v>1140</v>
      </c>
      <c r="W191" s="563">
        <v>6</v>
      </c>
      <c r="X191" s="1255">
        <v>190</v>
      </c>
      <c r="Y191" s="1261">
        <f t="shared" si="74"/>
        <v>1140</v>
      </c>
      <c r="Z191" s="563">
        <v>24</v>
      </c>
      <c r="AA191" s="1261">
        <v>6</v>
      </c>
      <c r="AB191" s="1261">
        <f t="shared" si="75"/>
        <v>144</v>
      </c>
      <c r="AC191" s="554">
        <f t="shared" si="76"/>
        <v>48</v>
      </c>
      <c r="AD191" s="540">
        <f t="shared" si="77"/>
        <v>22164</v>
      </c>
      <c r="AE191" s="1229"/>
    </row>
    <row r="192" spans="1:56" ht="46.5" customHeight="1" x14ac:dyDescent="0.25">
      <c r="A192" s="256">
        <v>151</v>
      </c>
      <c r="B192" s="261" t="s">
        <v>75</v>
      </c>
      <c r="C192" s="261" t="s">
        <v>100</v>
      </c>
      <c r="D192" s="261" t="s">
        <v>340</v>
      </c>
      <c r="E192" s="953">
        <v>46227</v>
      </c>
      <c r="F192" s="953">
        <v>46200</v>
      </c>
      <c r="G192" s="954" t="s">
        <v>2252</v>
      </c>
      <c r="H192" s="563">
        <v>2</v>
      </c>
      <c r="I192" s="266">
        <v>4100</v>
      </c>
      <c r="J192" s="252">
        <f t="shared" si="69"/>
        <v>8200</v>
      </c>
      <c r="K192" s="563">
        <v>2</v>
      </c>
      <c r="L192" s="266">
        <v>3350</v>
      </c>
      <c r="M192" s="781">
        <f t="shared" si="70"/>
        <v>6700</v>
      </c>
      <c r="N192" s="563">
        <v>2</v>
      </c>
      <c r="O192" s="266">
        <v>3000</v>
      </c>
      <c r="P192" s="265">
        <f t="shared" si="71"/>
        <v>6000</v>
      </c>
      <c r="Q192" s="563">
        <v>6</v>
      </c>
      <c r="R192" s="1255">
        <v>190</v>
      </c>
      <c r="S192" s="1261">
        <f t="shared" si="72"/>
        <v>1140</v>
      </c>
      <c r="T192" s="563">
        <v>6</v>
      </c>
      <c r="U192" s="1255">
        <v>190</v>
      </c>
      <c r="V192" s="1261">
        <f t="shared" si="73"/>
        <v>1140</v>
      </c>
      <c r="W192" s="563">
        <v>6</v>
      </c>
      <c r="X192" s="1255">
        <v>190</v>
      </c>
      <c r="Y192" s="1261">
        <f t="shared" si="74"/>
        <v>1140</v>
      </c>
      <c r="Z192" s="563">
        <v>24</v>
      </c>
      <c r="AA192" s="1261">
        <v>6</v>
      </c>
      <c r="AB192" s="1261">
        <f t="shared" si="75"/>
        <v>144</v>
      </c>
      <c r="AC192" s="554">
        <f t="shared" si="76"/>
        <v>48</v>
      </c>
      <c r="AD192" s="540">
        <f t="shared" si="77"/>
        <v>24464</v>
      </c>
      <c r="AE192" s="1229"/>
    </row>
    <row r="193" spans="1:55" s="1016" customFormat="1" ht="23.25" customHeight="1" x14ac:dyDescent="0.25">
      <c r="A193" s="1753" t="s">
        <v>2619</v>
      </c>
      <c r="B193" s="1927"/>
      <c r="C193" s="300"/>
      <c r="D193" s="300"/>
      <c r="E193" s="1043"/>
      <c r="F193" s="1043"/>
      <c r="G193" s="602"/>
      <c r="H193" s="324"/>
      <c r="I193" s="301"/>
      <c r="J193" s="276"/>
      <c r="K193" s="324"/>
      <c r="L193" s="301"/>
      <c r="M193" s="639"/>
      <c r="N193" s="324"/>
      <c r="O193" s="487"/>
      <c r="P193" s="639"/>
      <c r="Q193" s="324"/>
      <c r="R193" s="487"/>
      <c r="S193" s="1251"/>
      <c r="T193" s="324"/>
      <c r="U193" s="487"/>
      <c r="V193" s="1251"/>
      <c r="W193" s="324"/>
      <c r="X193" s="487"/>
      <c r="Y193" s="1251"/>
      <c r="Z193" s="622"/>
      <c r="AA193" s="1251"/>
      <c r="AB193" s="1251"/>
      <c r="AC193" s="486"/>
      <c r="AD193" s="540"/>
      <c r="AE193" s="1044"/>
      <c r="AJ193" s="934"/>
      <c r="AK193" s="934"/>
      <c r="AL193" s="934"/>
      <c r="AM193" s="934"/>
      <c r="AN193" s="934"/>
      <c r="AO193" s="934"/>
      <c r="AP193" s="934"/>
      <c r="AQ193" s="934"/>
      <c r="AR193" s="934"/>
      <c r="AS193" s="934"/>
      <c r="AT193" s="934"/>
      <c r="AU193" s="934"/>
      <c r="AV193" s="934"/>
      <c r="AW193" s="934"/>
      <c r="AX193" s="934"/>
      <c r="AY193" s="934"/>
      <c r="AZ193" s="934"/>
      <c r="BA193" s="934"/>
      <c r="BB193" s="934"/>
      <c r="BC193" s="934"/>
    </row>
    <row r="194" spans="1:55" ht="46.5" customHeight="1" x14ac:dyDescent="0.25">
      <c r="A194" s="1281">
        <v>152</v>
      </c>
      <c r="B194" s="1239" t="s">
        <v>1523</v>
      </c>
      <c r="C194" s="1239" t="s">
        <v>101</v>
      </c>
      <c r="D194" s="1239" t="s">
        <v>358</v>
      </c>
      <c r="E194" s="953">
        <v>46095</v>
      </c>
      <c r="F194" s="953">
        <v>46096</v>
      </c>
      <c r="G194" s="1054" t="s">
        <v>301</v>
      </c>
      <c r="H194" s="567"/>
      <c r="I194" s="576"/>
      <c r="J194" s="259"/>
      <c r="K194" s="568"/>
      <c r="L194" s="576"/>
      <c r="M194" s="781"/>
      <c r="N194" s="568"/>
      <c r="O194" s="573"/>
      <c r="P194" s="781"/>
      <c r="Q194" s="568">
        <v>4</v>
      </c>
      <c r="R194" s="560">
        <v>190</v>
      </c>
      <c r="S194" s="289">
        <f>Q194*R194</f>
        <v>760</v>
      </c>
      <c r="T194" s="568">
        <v>4</v>
      </c>
      <c r="U194" s="560">
        <v>190</v>
      </c>
      <c r="V194" s="289">
        <f>T194*U194</f>
        <v>760</v>
      </c>
      <c r="W194" s="568">
        <v>4</v>
      </c>
      <c r="X194" s="560">
        <v>190</v>
      </c>
      <c r="Y194" s="289">
        <f>W194*X194</f>
        <v>760</v>
      </c>
      <c r="Z194" s="568">
        <v>12</v>
      </c>
      <c r="AA194" s="289">
        <v>6</v>
      </c>
      <c r="AB194" s="289">
        <f>Z194*AA194</f>
        <v>72</v>
      </c>
      <c r="AC194" s="561">
        <f>H194+K194+N194+Q194+T194+W194+Z194</f>
        <v>24</v>
      </c>
      <c r="AD194" s="540">
        <f>J194+M194+P194+S194+V194+Y194+AB194</f>
        <v>2352</v>
      </c>
      <c r="AE194" s="1226"/>
      <c r="AF194" s="1004">
        <v>12</v>
      </c>
    </row>
    <row r="195" spans="1:55" ht="46.5" customHeight="1" x14ac:dyDescent="0.25">
      <c r="A195" s="1281">
        <v>153</v>
      </c>
      <c r="B195" s="261" t="s">
        <v>1524</v>
      </c>
      <c r="C195" s="261" t="s">
        <v>100</v>
      </c>
      <c r="D195" s="261" t="s">
        <v>358</v>
      </c>
      <c r="E195" s="953">
        <v>46130</v>
      </c>
      <c r="F195" s="953">
        <v>46131</v>
      </c>
      <c r="G195" s="1056" t="s">
        <v>301</v>
      </c>
      <c r="H195" s="538"/>
      <c r="I195" s="266"/>
      <c r="J195" s="252"/>
      <c r="K195" s="563"/>
      <c r="L195" s="266"/>
      <c r="M195" s="781"/>
      <c r="N195" s="563"/>
      <c r="O195" s="570"/>
      <c r="P195" s="265"/>
      <c r="Q195" s="563">
        <v>2</v>
      </c>
      <c r="R195" s="1255">
        <v>190</v>
      </c>
      <c r="S195" s="1261">
        <f>Q195*R195</f>
        <v>380</v>
      </c>
      <c r="T195" s="563">
        <v>2</v>
      </c>
      <c r="U195" s="1255">
        <v>190</v>
      </c>
      <c r="V195" s="1261">
        <f>T195*U195</f>
        <v>380</v>
      </c>
      <c r="W195" s="563">
        <v>2</v>
      </c>
      <c r="X195" s="1255">
        <v>190</v>
      </c>
      <c r="Y195" s="1261">
        <f>W195*X195</f>
        <v>380</v>
      </c>
      <c r="Z195" s="563">
        <v>6</v>
      </c>
      <c r="AA195" s="1261">
        <v>6</v>
      </c>
      <c r="AB195" s="1261">
        <f>Z195*AA195</f>
        <v>36</v>
      </c>
      <c r="AC195" s="554">
        <f>H195+K195+N195+Q195+T195+W195+Z195</f>
        <v>12</v>
      </c>
      <c r="AD195" s="540">
        <f>J195+M195+P195+S195+V195+Y195+AB195</f>
        <v>1176</v>
      </c>
      <c r="AE195" s="1226"/>
    </row>
    <row r="196" spans="1:55" ht="46.5" customHeight="1" x14ac:dyDescent="0.25">
      <c r="A196" s="1281">
        <v>154</v>
      </c>
      <c r="B196" s="261" t="s">
        <v>1526</v>
      </c>
      <c r="C196" s="261" t="s">
        <v>101</v>
      </c>
      <c r="D196" s="261" t="s">
        <v>358</v>
      </c>
      <c r="E196" s="953">
        <v>46277</v>
      </c>
      <c r="F196" s="953">
        <v>46278</v>
      </c>
      <c r="G196" s="1056" t="s">
        <v>301</v>
      </c>
      <c r="H196" s="538">
        <v>2</v>
      </c>
      <c r="I196" s="266">
        <v>4100</v>
      </c>
      <c r="J196" s="252">
        <f>I196*H196</f>
        <v>8200</v>
      </c>
      <c r="K196" s="563">
        <v>2</v>
      </c>
      <c r="L196" s="266">
        <v>3350</v>
      </c>
      <c r="M196" s="781">
        <f>K196*L196</f>
        <v>6700</v>
      </c>
      <c r="N196" s="563">
        <v>2</v>
      </c>
      <c r="O196" s="570">
        <v>3000</v>
      </c>
      <c r="P196" s="265">
        <f>N196*O196</f>
        <v>6000</v>
      </c>
      <c r="Q196" s="563">
        <v>8</v>
      </c>
      <c r="R196" s="1255">
        <v>190</v>
      </c>
      <c r="S196" s="1261">
        <f>Q196*R196</f>
        <v>1520</v>
      </c>
      <c r="T196" s="563">
        <v>8</v>
      </c>
      <c r="U196" s="1255">
        <v>190</v>
      </c>
      <c r="V196" s="1261">
        <f>T196*U196</f>
        <v>1520</v>
      </c>
      <c r="W196" s="563">
        <v>8</v>
      </c>
      <c r="X196" s="1255">
        <v>190</v>
      </c>
      <c r="Y196" s="1261">
        <f>W196*X196</f>
        <v>1520</v>
      </c>
      <c r="Z196" s="563">
        <v>24</v>
      </c>
      <c r="AA196" s="1261">
        <v>6</v>
      </c>
      <c r="AB196" s="1261">
        <f>Z196*AA196</f>
        <v>144</v>
      </c>
      <c r="AC196" s="554">
        <f>H196+K196+N196+Q196+T196+W196+Z196</f>
        <v>54</v>
      </c>
      <c r="AD196" s="540">
        <f>J196+M196+P196+S196+V196+Y196+AB196</f>
        <v>25604</v>
      </c>
      <c r="AE196" s="1226"/>
    </row>
    <row r="197" spans="1:55" ht="46.5" customHeight="1" x14ac:dyDescent="0.25">
      <c r="A197" s="1281">
        <v>155</v>
      </c>
      <c r="B197" s="1236" t="s">
        <v>1527</v>
      </c>
      <c r="C197" s="1236" t="s">
        <v>100</v>
      </c>
      <c r="D197" s="1236" t="s">
        <v>358</v>
      </c>
      <c r="E197" s="953">
        <v>46319</v>
      </c>
      <c r="F197" s="953">
        <v>46320</v>
      </c>
      <c r="G197" s="1057" t="s">
        <v>301</v>
      </c>
      <c r="H197" s="538">
        <v>2</v>
      </c>
      <c r="I197" s="266">
        <v>4100</v>
      </c>
      <c r="J197" s="252">
        <f>I197*H197</f>
        <v>8200</v>
      </c>
      <c r="K197" s="563">
        <v>2</v>
      </c>
      <c r="L197" s="266">
        <v>3350</v>
      </c>
      <c r="M197" s="781">
        <f>K197*L197</f>
        <v>6700</v>
      </c>
      <c r="N197" s="563">
        <v>2</v>
      </c>
      <c r="O197" s="570">
        <v>3000</v>
      </c>
      <c r="P197" s="265">
        <f>N197*O197</f>
        <v>6000</v>
      </c>
      <c r="Q197" s="564">
        <v>8</v>
      </c>
      <c r="R197" s="1237">
        <v>190</v>
      </c>
      <c r="S197" s="290">
        <f>Q197*R197</f>
        <v>1520</v>
      </c>
      <c r="T197" s="564">
        <v>8</v>
      </c>
      <c r="U197" s="1237">
        <v>190</v>
      </c>
      <c r="V197" s="290">
        <f>T197*U197</f>
        <v>1520</v>
      </c>
      <c r="W197" s="564">
        <v>8</v>
      </c>
      <c r="X197" s="1237">
        <v>190</v>
      </c>
      <c r="Y197" s="290">
        <f>W197*X197</f>
        <v>1520</v>
      </c>
      <c r="Z197" s="564">
        <v>24</v>
      </c>
      <c r="AA197" s="290">
        <v>6</v>
      </c>
      <c r="AB197" s="290">
        <f>Z197*AA197</f>
        <v>144</v>
      </c>
      <c r="AC197" s="558">
        <f>H197+K197+N197+Q197+T197+W197+Z197</f>
        <v>54</v>
      </c>
      <c r="AD197" s="540">
        <f>J197+M197+P197+S197+V197+Y197+AB197</f>
        <v>25604</v>
      </c>
      <c r="AE197" s="1226"/>
    </row>
    <row r="198" spans="1:55" ht="46.5" customHeight="1" x14ac:dyDescent="0.25">
      <c r="A198" s="1281">
        <v>156</v>
      </c>
      <c r="B198" s="1236" t="s">
        <v>1525</v>
      </c>
      <c r="C198" s="1236" t="s">
        <v>100</v>
      </c>
      <c r="D198" s="1236" t="s">
        <v>358</v>
      </c>
      <c r="E198" s="953">
        <v>46186</v>
      </c>
      <c r="F198" s="953">
        <v>46187</v>
      </c>
      <c r="G198" s="1057" t="s">
        <v>301</v>
      </c>
      <c r="H198" s="556"/>
      <c r="I198" s="572"/>
      <c r="J198" s="278"/>
      <c r="K198" s="564"/>
      <c r="L198" s="572"/>
      <c r="M198" s="299"/>
      <c r="N198" s="564"/>
      <c r="O198" s="565"/>
      <c r="P198" s="288"/>
      <c r="Q198" s="564">
        <v>4</v>
      </c>
      <c r="R198" s="1237">
        <v>190</v>
      </c>
      <c r="S198" s="290">
        <f>Q198*R198</f>
        <v>760</v>
      </c>
      <c r="T198" s="564">
        <v>4</v>
      </c>
      <c r="U198" s="1237">
        <v>190</v>
      </c>
      <c r="V198" s="290">
        <f>T198*U198</f>
        <v>760</v>
      </c>
      <c r="W198" s="564">
        <v>4</v>
      </c>
      <c r="X198" s="1237">
        <v>190</v>
      </c>
      <c r="Y198" s="290">
        <f>W198*X198</f>
        <v>760</v>
      </c>
      <c r="Z198" s="564">
        <v>12</v>
      </c>
      <c r="AA198" s="290">
        <v>6</v>
      </c>
      <c r="AB198" s="290">
        <f>Z198*AA198</f>
        <v>72</v>
      </c>
      <c r="AC198" s="558">
        <f>H198+K198+N198+Q198+T198+W198+Z198</f>
        <v>24</v>
      </c>
      <c r="AD198" s="540">
        <f>J198+M198+P198+S198+V198+Y198+AB198</f>
        <v>2352</v>
      </c>
      <c r="AE198" s="1226"/>
    </row>
    <row r="199" spans="1:55" s="1016" customFormat="1" ht="33" customHeight="1" x14ac:dyDescent="0.25">
      <c r="A199" s="1279"/>
      <c r="B199" s="543" t="s">
        <v>1427</v>
      </c>
      <c r="C199" s="300"/>
      <c r="D199" s="300"/>
      <c r="E199" s="1043"/>
      <c r="F199" s="1043"/>
      <c r="G199" s="1059"/>
      <c r="H199" s="324"/>
      <c r="I199" s="301"/>
      <c r="J199" s="276"/>
      <c r="K199" s="622"/>
      <c r="L199" s="301"/>
      <c r="M199" s="639"/>
      <c r="N199" s="622"/>
      <c r="O199" s="640"/>
      <c r="P199" s="639"/>
      <c r="Q199" s="622"/>
      <c r="R199" s="487"/>
      <c r="S199" s="1251"/>
      <c r="T199" s="622"/>
      <c r="U199" s="487"/>
      <c r="V199" s="1251"/>
      <c r="W199" s="622"/>
      <c r="X199" s="487"/>
      <c r="Y199" s="1251"/>
      <c r="Z199" s="622"/>
      <c r="AA199" s="1251"/>
      <c r="AB199" s="1251"/>
      <c r="AC199" s="486"/>
      <c r="AD199" s="540"/>
      <c r="AE199" s="1044"/>
      <c r="AJ199" s="934"/>
      <c r="AK199" s="934"/>
      <c r="AL199" s="934"/>
      <c r="AM199" s="934"/>
      <c r="AN199" s="934"/>
      <c r="AO199" s="934"/>
      <c r="AP199" s="934"/>
      <c r="AQ199" s="934"/>
      <c r="AR199" s="934"/>
      <c r="AS199" s="934"/>
      <c r="AT199" s="934"/>
      <c r="AU199" s="934"/>
      <c r="AV199" s="934"/>
      <c r="AW199" s="934"/>
      <c r="AX199" s="934"/>
      <c r="AY199" s="934"/>
      <c r="AZ199" s="934"/>
      <c r="BA199" s="934"/>
      <c r="BB199" s="934"/>
      <c r="BC199" s="934"/>
    </row>
    <row r="200" spans="1:55" ht="107.25" customHeight="1" x14ac:dyDescent="0.25">
      <c r="A200" s="256">
        <v>157</v>
      </c>
      <c r="B200" s="536" t="s">
        <v>2017</v>
      </c>
      <c r="C200" s="611" t="s">
        <v>102</v>
      </c>
      <c r="D200" s="535" t="s">
        <v>2021</v>
      </c>
      <c r="E200" s="953">
        <v>46102</v>
      </c>
      <c r="F200" s="953">
        <v>46103</v>
      </c>
      <c r="G200" s="1056"/>
      <c r="H200" s="538"/>
      <c r="I200" s="266"/>
      <c r="J200" s="252"/>
      <c r="K200" s="563"/>
      <c r="L200" s="266"/>
      <c r="M200" s="781"/>
      <c r="N200" s="563"/>
      <c r="O200" s="570"/>
      <c r="P200" s="265"/>
      <c r="Q200" s="563">
        <v>36</v>
      </c>
      <c r="R200" s="1255">
        <v>190</v>
      </c>
      <c r="S200" s="1261">
        <f t="shared" ref="S200:S209" si="78">Q200*R200</f>
        <v>6840</v>
      </c>
      <c r="T200" s="563">
        <v>36</v>
      </c>
      <c r="U200" s="1255">
        <v>190</v>
      </c>
      <c r="V200" s="1261">
        <f t="shared" ref="V200:V209" si="79">T200*U200</f>
        <v>6840</v>
      </c>
      <c r="W200" s="563">
        <v>36</v>
      </c>
      <c r="X200" s="1255">
        <v>190</v>
      </c>
      <c r="Y200" s="1261">
        <f t="shared" ref="Y200:Y209" si="80">W200*X200</f>
        <v>6840</v>
      </c>
      <c r="Z200" s="563">
        <v>108</v>
      </c>
      <c r="AA200" s="1261">
        <v>6</v>
      </c>
      <c r="AB200" s="1261">
        <f t="shared" ref="AB200:AB209" si="81">Z200*AA200</f>
        <v>648</v>
      </c>
      <c r="AC200" s="554">
        <f>H202+K202+N202+Q200+T200+W200+Z200</f>
        <v>240</v>
      </c>
      <c r="AD200" s="540">
        <f>J202+M202+P202+S200+V200+Y200+AB200</f>
        <v>95568</v>
      </c>
      <c r="AE200" s="1226"/>
      <c r="AF200" s="1004">
        <v>36</v>
      </c>
    </row>
    <row r="201" spans="1:55" ht="106.5" customHeight="1" x14ac:dyDescent="0.25">
      <c r="A201" s="1281">
        <v>158</v>
      </c>
      <c r="B201" s="536" t="s">
        <v>2017</v>
      </c>
      <c r="C201" s="611" t="s">
        <v>102</v>
      </c>
      <c r="D201" s="535" t="s">
        <v>2021</v>
      </c>
      <c r="E201" s="953">
        <v>46123</v>
      </c>
      <c r="F201" s="953">
        <v>46124</v>
      </c>
      <c r="G201" s="1056" t="s">
        <v>301</v>
      </c>
      <c r="H201" s="538"/>
      <c r="I201" s="266"/>
      <c r="J201" s="252"/>
      <c r="K201" s="563"/>
      <c r="L201" s="266"/>
      <c r="M201" s="781"/>
      <c r="N201" s="563"/>
      <c r="O201" s="570"/>
      <c r="P201" s="265"/>
      <c r="Q201" s="563">
        <v>36</v>
      </c>
      <c r="R201" s="1255">
        <v>190</v>
      </c>
      <c r="S201" s="1261">
        <f t="shared" si="78"/>
        <v>6840</v>
      </c>
      <c r="T201" s="563">
        <v>36</v>
      </c>
      <c r="U201" s="1255">
        <v>190</v>
      </c>
      <c r="V201" s="1261">
        <f t="shared" si="79"/>
        <v>6840</v>
      </c>
      <c r="W201" s="563">
        <v>36</v>
      </c>
      <c r="X201" s="1255">
        <v>190</v>
      </c>
      <c r="Y201" s="1261">
        <f t="shared" si="80"/>
        <v>6840</v>
      </c>
      <c r="Z201" s="563">
        <v>108</v>
      </c>
      <c r="AA201" s="1261">
        <v>6</v>
      </c>
      <c r="AB201" s="1261">
        <f t="shared" si="81"/>
        <v>648</v>
      </c>
      <c r="AC201" s="554">
        <f>H203+K203+N203+Q201+T201+W201+Z201</f>
        <v>228</v>
      </c>
      <c r="AD201" s="540">
        <f>J203+M203+P203+S201+V201+Y201+AB201</f>
        <v>58368</v>
      </c>
      <c r="AE201" s="1226"/>
      <c r="AF201" s="1004">
        <v>24</v>
      </c>
    </row>
    <row r="202" spans="1:55" ht="124.5" customHeight="1" x14ac:dyDescent="0.25">
      <c r="A202" s="256">
        <v>159</v>
      </c>
      <c r="B202" s="536" t="s">
        <v>2018</v>
      </c>
      <c r="C202" s="611" t="s">
        <v>99</v>
      </c>
      <c r="D202" s="535" t="s">
        <v>2022</v>
      </c>
      <c r="E202" s="953">
        <v>46142</v>
      </c>
      <c r="F202" s="953">
        <v>46145</v>
      </c>
      <c r="G202" s="1056" t="s">
        <v>301</v>
      </c>
      <c r="H202" s="538">
        <v>8</v>
      </c>
      <c r="I202" s="266">
        <v>3400</v>
      </c>
      <c r="J202" s="252">
        <f>H202*I202</f>
        <v>27200</v>
      </c>
      <c r="K202" s="563">
        <v>8</v>
      </c>
      <c r="L202" s="266">
        <v>3000</v>
      </c>
      <c r="M202" s="781">
        <f>K202*L202</f>
        <v>24000</v>
      </c>
      <c r="N202" s="563">
        <v>8</v>
      </c>
      <c r="O202" s="570">
        <v>2900</v>
      </c>
      <c r="P202" s="265">
        <f>N202*O202</f>
        <v>23200</v>
      </c>
      <c r="Q202" s="563">
        <v>24</v>
      </c>
      <c r="R202" s="1255">
        <v>190</v>
      </c>
      <c r="S202" s="1261">
        <f t="shared" si="78"/>
        <v>4560</v>
      </c>
      <c r="T202" s="563">
        <v>24</v>
      </c>
      <c r="U202" s="1255">
        <v>190</v>
      </c>
      <c r="V202" s="1261">
        <f t="shared" si="79"/>
        <v>4560</v>
      </c>
      <c r="W202" s="563">
        <v>24</v>
      </c>
      <c r="X202" s="1255">
        <v>190</v>
      </c>
      <c r="Y202" s="1261">
        <f t="shared" si="80"/>
        <v>4560</v>
      </c>
      <c r="Z202" s="563">
        <v>72</v>
      </c>
      <c r="AA202" s="1261">
        <v>6</v>
      </c>
      <c r="AB202" s="1261">
        <f t="shared" si="81"/>
        <v>432</v>
      </c>
      <c r="AC202" s="554">
        <f>H204+K204+N204+Q202+T202+W202+Z202</f>
        <v>144</v>
      </c>
      <c r="AD202" s="540">
        <f>J204+M204+P204+S202+V202+Y202+AB202</f>
        <v>14112</v>
      </c>
      <c r="AE202" s="1226"/>
      <c r="AF202" s="1004">
        <v>24</v>
      </c>
    </row>
    <row r="203" spans="1:55" ht="107.25" customHeight="1" x14ac:dyDescent="0.25">
      <c r="A203" s="1281">
        <v>160</v>
      </c>
      <c r="B203" s="536" t="s">
        <v>2019</v>
      </c>
      <c r="C203" s="611" t="s">
        <v>101</v>
      </c>
      <c r="D203" s="535" t="s">
        <v>358</v>
      </c>
      <c r="E203" s="953">
        <v>46142</v>
      </c>
      <c r="F203" s="953">
        <v>46145</v>
      </c>
      <c r="G203" s="1056" t="s">
        <v>301</v>
      </c>
      <c r="H203" s="538">
        <v>4</v>
      </c>
      <c r="I203" s="266">
        <v>3400</v>
      </c>
      <c r="J203" s="252">
        <f>H203*I203</f>
        <v>13600</v>
      </c>
      <c r="K203" s="563">
        <v>4</v>
      </c>
      <c r="L203" s="266">
        <v>3000</v>
      </c>
      <c r="M203" s="781">
        <f>K203*L203</f>
        <v>12000</v>
      </c>
      <c r="N203" s="563">
        <v>4</v>
      </c>
      <c r="O203" s="570">
        <v>2900</v>
      </c>
      <c r="P203" s="265">
        <f>N203*O203</f>
        <v>11600</v>
      </c>
      <c r="Q203" s="563">
        <v>12</v>
      </c>
      <c r="R203" s="1255">
        <v>190</v>
      </c>
      <c r="S203" s="1261">
        <f t="shared" si="78"/>
        <v>2280</v>
      </c>
      <c r="T203" s="563">
        <v>12</v>
      </c>
      <c r="U203" s="1255">
        <v>190</v>
      </c>
      <c r="V203" s="1261">
        <f t="shared" si="79"/>
        <v>2280</v>
      </c>
      <c r="W203" s="563">
        <v>12</v>
      </c>
      <c r="X203" s="1255">
        <v>190</v>
      </c>
      <c r="Y203" s="1261">
        <f t="shared" si="80"/>
        <v>2280</v>
      </c>
      <c r="Z203" s="563">
        <v>36</v>
      </c>
      <c r="AA203" s="1261">
        <v>6</v>
      </c>
      <c r="AB203" s="1261">
        <f t="shared" si="81"/>
        <v>216</v>
      </c>
      <c r="AC203" s="554">
        <f>H203+K203+N203+Q203+T203+W203+Z203</f>
        <v>84</v>
      </c>
      <c r="AD203" s="540">
        <f>J203+M203+P203+S203+V203+Y203+AB203</f>
        <v>44256</v>
      </c>
      <c r="AE203" s="1226"/>
      <c r="AF203" s="1004">
        <v>24</v>
      </c>
    </row>
    <row r="204" spans="1:55" ht="96" customHeight="1" x14ac:dyDescent="0.25">
      <c r="A204" s="256">
        <v>161</v>
      </c>
      <c r="B204" s="536" t="s">
        <v>2017</v>
      </c>
      <c r="C204" s="611" t="s">
        <v>102</v>
      </c>
      <c r="D204" s="535" t="s">
        <v>2021</v>
      </c>
      <c r="E204" s="953">
        <v>46172</v>
      </c>
      <c r="F204" s="953">
        <v>46173</v>
      </c>
      <c r="G204" s="1056" t="s">
        <v>301</v>
      </c>
      <c r="H204" s="538"/>
      <c r="I204" s="266"/>
      <c r="J204" s="252"/>
      <c r="K204" s="563"/>
      <c r="L204" s="266"/>
      <c r="M204" s="781"/>
      <c r="N204" s="563"/>
      <c r="O204" s="570"/>
      <c r="P204" s="265"/>
      <c r="Q204" s="563">
        <v>36</v>
      </c>
      <c r="R204" s="1255">
        <v>190</v>
      </c>
      <c r="S204" s="1261">
        <f t="shared" si="78"/>
        <v>6840</v>
      </c>
      <c r="T204" s="563">
        <v>36</v>
      </c>
      <c r="U204" s="1255">
        <v>190</v>
      </c>
      <c r="V204" s="1261">
        <f t="shared" si="79"/>
        <v>6840</v>
      </c>
      <c r="W204" s="563">
        <v>36</v>
      </c>
      <c r="X204" s="1255">
        <v>190</v>
      </c>
      <c r="Y204" s="1261">
        <f t="shared" si="80"/>
        <v>6840</v>
      </c>
      <c r="Z204" s="563">
        <v>108</v>
      </c>
      <c r="AA204" s="1261">
        <v>6</v>
      </c>
      <c r="AB204" s="1261">
        <f t="shared" si="81"/>
        <v>648</v>
      </c>
      <c r="AC204" s="554">
        <f>H206+K206+N206+Q204+T204+W204+Z204</f>
        <v>216</v>
      </c>
      <c r="AD204" s="540">
        <f>J206+M206+P206+S204+V204+Y204+AB204</f>
        <v>21168</v>
      </c>
      <c r="AE204" s="1226"/>
      <c r="AF204" s="1004">
        <v>36</v>
      </c>
    </row>
    <row r="205" spans="1:55" ht="107.25" customHeight="1" x14ac:dyDescent="0.25">
      <c r="A205" s="1281">
        <v>162</v>
      </c>
      <c r="B205" s="536" t="s">
        <v>2017</v>
      </c>
      <c r="C205" s="611" t="s">
        <v>102</v>
      </c>
      <c r="D205" s="535" t="s">
        <v>2021</v>
      </c>
      <c r="E205" s="953">
        <v>46193</v>
      </c>
      <c r="F205" s="953">
        <v>46194</v>
      </c>
      <c r="G205" s="1056" t="s">
        <v>301</v>
      </c>
      <c r="H205" s="538"/>
      <c r="I205" s="266"/>
      <c r="J205" s="252"/>
      <c r="K205" s="563"/>
      <c r="L205" s="266"/>
      <c r="M205" s="781"/>
      <c r="N205" s="563"/>
      <c r="O205" s="570"/>
      <c r="P205" s="265"/>
      <c r="Q205" s="563">
        <v>36</v>
      </c>
      <c r="R205" s="1255">
        <v>190</v>
      </c>
      <c r="S205" s="1261">
        <f t="shared" si="78"/>
        <v>6840</v>
      </c>
      <c r="T205" s="563">
        <v>36</v>
      </c>
      <c r="U205" s="1255">
        <v>190</v>
      </c>
      <c r="V205" s="1261">
        <f t="shared" si="79"/>
        <v>6840</v>
      </c>
      <c r="W205" s="563">
        <v>36</v>
      </c>
      <c r="X205" s="1255">
        <v>190</v>
      </c>
      <c r="Y205" s="1261">
        <f t="shared" si="80"/>
        <v>6840</v>
      </c>
      <c r="Z205" s="563">
        <v>108</v>
      </c>
      <c r="AA205" s="1261">
        <v>6</v>
      </c>
      <c r="AB205" s="1261">
        <f t="shared" si="81"/>
        <v>648</v>
      </c>
      <c r="AC205" s="554">
        <f>H208+K208+N208+Q205+T205+W205+Z205</f>
        <v>216</v>
      </c>
      <c r="AD205" s="540">
        <f>J208+M208+P208+S205+V205+Y205+AB205</f>
        <v>21168</v>
      </c>
      <c r="AE205" s="1226"/>
      <c r="AF205" s="1004">
        <v>24</v>
      </c>
    </row>
    <row r="206" spans="1:55" ht="108.75" customHeight="1" x14ac:dyDescent="0.25">
      <c r="A206" s="256">
        <v>163</v>
      </c>
      <c r="B206" s="536" t="s">
        <v>2020</v>
      </c>
      <c r="C206" s="611" t="s">
        <v>100</v>
      </c>
      <c r="D206" s="535" t="s">
        <v>340</v>
      </c>
      <c r="E206" s="953">
        <v>46284</v>
      </c>
      <c r="F206" s="953">
        <v>46285</v>
      </c>
      <c r="G206" s="1056" t="s">
        <v>301</v>
      </c>
      <c r="H206" s="538"/>
      <c r="I206" s="266"/>
      <c r="J206" s="252"/>
      <c r="K206" s="563"/>
      <c r="L206" s="266"/>
      <c r="M206" s="781"/>
      <c r="N206" s="563"/>
      <c r="O206" s="570"/>
      <c r="P206" s="265"/>
      <c r="Q206" s="563">
        <v>12</v>
      </c>
      <c r="R206" s="1255">
        <v>190</v>
      </c>
      <c r="S206" s="1261">
        <f t="shared" si="78"/>
        <v>2280</v>
      </c>
      <c r="T206" s="563">
        <v>12</v>
      </c>
      <c r="U206" s="1255">
        <v>190</v>
      </c>
      <c r="V206" s="1261">
        <f t="shared" si="79"/>
        <v>2280</v>
      </c>
      <c r="W206" s="563">
        <v>12</v>
      </c>
      <c r="X206" s="1255">
        <v>190</v>
      </c>
      <c r="Y206" s="1261">
        <f t="shared" si="80"/>
        <v>2280</v>
      </c>
      <c r="Z206" s="563">
        <v>36</v>
      </c>
      <c r="AA206" s="1261">
        <v>6</v>
      </c>
      <c r="AB206" s="1261">
        <f t="shared" si="81"/>
        <v>216</v>
      </c>
      <c r="AC206" s="554">
        <f>H206+K206+N206+Q206+T206+W206+Z206</f>
        <v>72</v>
      </c>
      <c r="AD206" s="540">
        <f>J206+M206+P206+S206+V206+Y206+AB206</f>
        <v>7056</v>
      </c>
      <c r="AE206" s="1226"/>
      <c r="AF206" s="1004">
        <v>24</v>
      </c>
    </row>
    <row r="207" spans="1:55" ht="110.25" customHeight="1" x14ac:dyDescent="0.25">
      <c r="A207" s="1281">
        <v>164</v>
      </c>
      <c r="B207" s="536" t="s">
        <v>2020</v>
      </c>
      <c r="C207" s="611" t="s">
        <v>100</v>
      </c>
      <c r="D207" s="535" t="s">
        <v>2021</v>
      </c>
      <c r="E207" s="953">
        <v>46284</v>
      </c>
      <c r="F207" s="953">
        <v>46285</v>
      </c>
      <c r="G207" s="1056" t="s">
        <v>301</v>
      </c>
      <c r="H207" s="538"/>
      <c r="I207" s="266"/>
      <c r="J207" s="252"/>
      <c r="K207" s="563"/>
      <c r="L207" s="266"/>
      <c r="M207" s="781"/>
      <c r="N207" s="563"/>
      <c r="O207" s="570"/>
      <c r="P207" s="265"/>
      <c r="Q207" s="563">
        <v>12</v>
      </c>
      <c r="R207" s="1255">
        <v>190</v>
      </c>
      <c r="S207" s="1261">
        <f t="shared" si="78"/>
        <v>2280</v>
      </c>
      <c r="T207" s="563">
        <v>12</v>
      </c>
      <c r="U207" s="1255">
        <v>190</v>
      </c>
      <c r="V207" s="1261">
        <f t="shared" si="79"/>
        <v>2280</v>
      </c>
      <c r="W207" s="563">
        <v>12</v>
      </c>
      <c r="X207" s="1255">
        <v>190</v>
      </c>
      <c r="Y207" s="1261">
        <f t="shared" si="80"/>
        <v>2280</v>
      </c>
      <c r="Z207" s="563">
        <v>108</v>
      </c>
      <c r="AA207" s="1261">
        <v>6</v>
      </c>
      <c r="AB207" s="1261">
        <f t="shared" si="81"/>
        <v>648</v>
      </c>
      <c r="AC207" s="554">
        <f>H207+K207+N207+Q207+T207+W207+Z207</f>
        <v>144</v>
      </c>
      <c r="AD207" s="540">
        <f>J207+M207+P207+S207+V207+Y207+AB207</f>
        <v>7488</v>
      </c>
      <c r="AE207" s="1226"/>
    </row>
    <row r="208" spans="1:55" ht="110.25" customHeight="1" x14ac:dyDescent="0.25">
      <c r="A208" s="256">
        <v>165</v>
      </c>
      <c r="B208" s="536" t="s">
        <v>2017</v>
      </c>
      <c r="C208" s="611" t="s">
        <v>102</v>
      </c>
      <c r="D208" s="535" t="s">
        <v>2021</v>
      </c>
      <c r="E208" s="953">
        <v>46319</v>
      </c>
      <c r="F208" s="953">
        <v>46320</v>
      </c>
      <c r="G208" s="1056" t="s">
        <v>301</v>
      </c>
      <c r="H208" s="538"/>
      <c r="I208" s="266"/>
      <c r="J208" s="252"/>
      <c r="K208" s="563"/>
      <c r="L208" s="266"/>
      <c r="M208" s="781"/>
      <c r="N208" s="563"/>
      <c r="O208" s="570"/>
      <c r="P208" s="265"/>
      <c r="Q208" s="563">
        <v>36</v>
      </c>
      <c r="R208" s="1255">
        <v>190</v>
      </c>
      <c r="S208" s="1261">
        <f t="shared" si="78"/>
        <v>6840</v>
      </c>
      <c r="T208" s="563">
        <v>36</v>
      </c>
      <c r="U208" s="1255">
        <v>190</v>
      </c>
      <c r="V208" s="1261">
        <f t="shared" si="79"/>
        <v>6840</v>
      </c>
      <c r="W208" s="563">
        <v>36</v>
      </c>
      <c r="X208" s="1255">
        <v>190</v>
      </c>
      <c r="Y208" s="1261">
        <f t="shared" si="80"/>
        <v>6840</v>
      </c>
      <c r="Z208" s="563">
        <v>108</v>
      </c>
      <c r="AA208" s="1261">
        <v>6</v>
      </c>
      <c r="AB208" s="1261">
        <f t="shared" si="81"/>
        <v>648</v>
      </c>
      <c r="AC208" s="554">
        <f>H208+K208+N208+Q208+T208+W208+Z208</f>
        <v>216</v>
      </c>
      <c r="AD208" s="540">
        <f>J208+M208+P208+S208+V208+Y208+AB208</f>
        <v>21168</v>
      </c>
      <c r="AE208" s="1226"/>
    </row>
    <row r="209" spans="1:56" ht="99.75" customHeight="1" x14ac:dyDescent="0.25">
      <c r="A209" s="1281">
        <v>166</v>
      </c>
      <c r="B209" s="536" t="s">
        <v>2017</v>
      </c>
      <c r="C209" s="611" t="s">
        <v>102</v>
      </c>
      <c r="D209" s="535" t="s">
        <v>2021</v>
      </c>
      <c r="E209" s="953">
        <v>46347</v>
      </c>
      <c r="F209" s="953">
        <v>46348</v>
      </c>
      <c r="G209" s="1056" t="s">
        <v>301</v>
      </c>
      <c r="H209" s="538"/>
      <c r="I209" s="266"/>
      <c r="J209" s="252"/>
      <c r="K209" s="563"/>
      <c r="L209" s="266"/>
      <c r="M209" s="781"/>
      <c r="N209" s="563"/>
      <c r="O209" s="570"/>
      <c r="P209" s="265"/>
      <c r="Q209" s="563">
        <v>36</v>
      </c>
      <c r="R209" s="1255">
        <v>190</v>
      </c>
      <c r="S209" s="1261">
        <f t="shared" si="78"/>
        <v>6840</v>
      </c>
      <c r="T209" s="563">
        <v>36</v>
      </c>
      <c r="U209" s="1255">
        <v>190</v>
      </c>
      <c r="V209" s="1261">
        <f t="shared" si="79"/>
        <v>6840</v>
      </c>
      <c r="W209" s="563">
        <v>36</v>
      </c>
      <c r="X209" s="1255">
        <v>190</v>
      </c>
      <c r="Y209" s="1261">
        <f t="shared" si="80"/>
        <v>6840</v>
      </c>
      <c r="Z209" s="563">
        <v>108</v>
      </c>
      <c r="AA209" s="1261">
        <v>6</v>
      </c>
      <c r="AB209" s="1261">
        <f t="shared" si="81"/>
        <v>648</v>
      </c>
      <c r="AC209" s="554">
        <f>H209+K209+N209+Q209+T209+W209+Z209</f>
        <v>216</v>
      </c>
      <c r="AD209" s="540">
        <f>J209+M209+P209+S209+V209+Y209+AB209</f>
        <v>21168</v>
      </c>
      <c r="AE209" s="1226"/>
    </row>
    <row r="210" spans="1:56" s="1925" customFormat="1" ht="34.5" customHeight="1" x14ac:dyDescent="0.25">
      <c r="A210" s="1795" t="s">
        <v>2610</v>
      </c>
    </row>
    <row r="211" spans="1:56" s="790" customFormat="1" ht="46.5" customHeight="1" x14ac:dyDescent="0.25">
      <c r="A211" s="1281">
        <v>167</v>
      </c>
      <c r="B211" s="261" t="s">
        <v>1582</v>
      </c>
      <c r="C211" s="261" t="s">
        <v>102</v>
      </c>
      <c r="D211" s="261" t="s">
        <v>1295</v>
      </c>
      <c r="E211" s="953">
        <v>46114</v>
      </c>
      <c r="F211" s="953">
        <v>46117</v>
      </c>
      <c r="G211" s="954" t="s">
        <v>1483</v>
      </c>
      <c r="H211" s="538">
        <v>2</v>
      </c>
      <c r="I211" s="266">
        <v>4100</v>
      </c>
      <c r="J211" s="252">
        <f>H211*I211</f>
        <v>8200</v>
      </c>
      <c r="K211" s="538">
        <v>2</v>
      </c>
      <c r="L211" s="266">
        <v>3350</v>
      </c>
      <c r="M211" s="265">
        <f>K211*L211</f>
        <v>6700</v>
      </c>
      <c r="N211" s="538">
        <v>2</v>
      </c>
      <c r="O211" s="266">
        <v>3000</v>
      </c>
      <c r="P211" s="265">
        <f>N211*O211</f>
        <v>6000</v>
      </c>
      <c r="Q211" s="538">
        <v>14</v>
      </c>
      <c r="R211" s="1255">
        <v>190</v>
      </c>
      <c r="S211" s="1261">
        <f>Q211*R211</f>
        <v>2660</v>
      </c>
      <c r="T211" s="538">
        <v>12</v>
      </c>
      <c r="U211" s="1255">
        <v>190</v>
      </c>
      <c r="V211" s="1261">
        <f>T211*U211</f>
        <v>2280</v>
      </c>
      <c r="W211" s="538">
        <v>12</v>
      </c>
      <c r="X211" s="1255">
        <v>190</v>
      </c>
      <c r="Y211" s="1261">
        <f>W211*X211</f>
        <v>2280</v>
      </c>
      <c r="Z211" s="563">
        <v>50</v>
      </c>
      <c r="AA211" s="1261">
        <v>6</v>
      </c>
      <c r="AB211" s="1261">
        <f>Z211*AA211</f>
        <v>300</v>
      </c>
      <c r="AC211" s="539">
        <f>H211+K211+N211+Q211+T211+W211+Z211</f>
        <v>94</v>
      </c>
      <c r="AD211" s="540">
        <f>J211+M211+P211+S211+V211+Y211+AB211</f>
        <v>28420</v>
      </c>
      <c r="AE211" s="1038"/>
      <c r="AF211" s="790">
        <v>16</v>
      </c>
      <c r="AI211" s="1021"/>
      <c r="AJ211" s="934"/>
      <c r="AK211" s="934"/>
      <c r="AL211" s="934"/>
      <c r="AM211" s="934"/>
      <c r="AN211" s="934"/>
      <c r="AO211" s="934"/>
      <c r="AP211" s="934"/>
      <c r="AQ211" s="934"/>
      <c r="AR211" s="934"/>
      <c r="AS211" s="934"/>
      <c r="AT211" s="934"/>
      <c r="AU211" s="934"/>
      <c r="AV211" s="934"/>
      <c r="AW211" s="934"/>
      <c r="AX211" s="934"/>
      <c r="AY211" s="934"/>
      <c r="AZ211" s="934"/>
      <c r="BA211" s="934"/>
      <c r="BB211" s="934"/>
      <c r="BC211" s="934"/>
      <c r="BD211" s="1031"/>
    </row>
    <row r="212" spans="1:56" ht="46.5" customHeight="1" x14ac:dyDescent="0.25">
      <c r="A212" s="256">
        <v>168</v>
      </c>
      <c r="B212" s="1239" t="s">
        <v>178</v>
      </c>
      <c r="C212" s="1239" t="s">
        <v>100</v>
      </c>
      <c r="D212" s="1239" t="s">
        <v>340</v>
      </c>
      <c r="E212" s="941">
        <v>46296</v>
      </c>
      <c r="F212" s="941">
        <v>46299</v>
      </c>
      <c r="G212" s="966" t="s">
        <v>1483</v>
      </c>
      <c r="H212" s="567">
        <v>2</v>
      </c>
      <c r="I212" s="576">
        <v>4100</v>
      </c>
      <c r="J212" s="259">
        <f>H212*I212</f>
        <v>8200</v>
      </c>
      <c r="K212" s="567">
        <v>2</v>
      </c>
      <c r="L212" s="576">
        <v>3350</v>
      </c>
      <c r="M212" s="781">
        <f>K212*L212</f>
        <v>6700</v>
      </c>
      <c r="N212" s="567">
        <v>2</v>
      </c>
      <c r="O212" s="576">
        <v>3000</v>
      </c>
      <c r="P212" s="781">
        <f>N212*O212</f>
        <v>6000</v>
      </c>
      <c r="Q212" s="567">
        <v>14</v>
      </c>
      <c r="R212" s="560">
        <v>190</v>
      </c>
      <c r="S212" s="289">
        <f>Q212*R212</f>
        <v>2660</v>
      </c>
      <c r="T212" s="567">
        <v>12</v>
      </c>
      <c r="U212" s="560">
        <v>190</v>
      </c>
      <c r="V212" s="289">
        <f>T212*U212</f>
        <v>2280</v>
      </c>
      <c r="W212" s="567">
        <v>12</v>
      </c>
      <c r="X212" s="560">
        <v>190</v>
      </c>
      <c r="Y212" s="289">
        <f>W212*X212</f>
        <v>2280</v>
      </c>
      <c r="Z212" s="568">
        <v>48</v>
      </c>
      <c r="AA212" s="289">
        <v>6</v>
      </c>
      <c r="AB212" s="289">
        <f>Z212*AA212</f>
        <v>288</v>
      </c>
      <c r="AC212" s="561">
        <f>H212+K212+N212+Q212+T212+W212+Z212</f>
        <v>92</v>
      </c>
      <c r="AD212" s="782">
        <f>J212+M212+P212+S212+V212+Y212+AB212</f>
        <v>28408</v>
      </c>
      <c r="AE212" s="1226"/>
    </row>
    <row r="213" spans="1:56" ht="46.5" customHeight="1" x14ac:dyDescent="0.25">
      <c r="A213" s="1281">
        <v>169</v>
      </c>
      <c r="B213" s="261" t="s">
        <v>173</v>
      </c>
      <c r="C213" s="261" t="s">
        <v>101</v>
      </c>
      <c r="D213" s="261" t="s">
        <v>340</v>
      </c>
      <c r="E213" s="953">
        <v>46170</v>
      </c>
      <c r="F213" s="953">
        <v>46173</v>
      </c>
      <c r="G213" s="954" t="s">
        <v>1483</v>
      </c>
      <c r="H213" s="538">
        <v>3</v>
      </c>
      <c r="I213" s="266">
        <v>4100</v>
      </c>
      <c r="J213" s="252">
        <f>H213*I213</f>
        <v>12300</v>
      </c>
      <c r="K213" s="538">
        <v>3</v>
      </c>
      <c r="L213" s="266">
        <v>3350</v>
      </c>
      <c r="M213" s="781">
        <f>K213*L213</f>
        <v>10050</v>
      </c>
      <c r="N213" s="538">
        <v>3</v>
      </c>
      <c r="O213" s="266">
        <v>3000</v>
      </c>
      <c r="P213" s="265">
        <f>N213*O213</f>
        <v>9000</v>
      </c>
      <c r="Q213" s="538">
        <v>21</v>
      </c>
      <c r="R213" s="1255">
        <v>190</v>
      </c>
      <c r="S213" s="1261">
        <f>Q213*R213</f>
        <v>3990</v>
      </c>
      <c r="T213" s="538">
        <v>18</v>
      </c>
      <c r="U213" s="1255">
        <v>190</v>
      </c>
      <c r="V213" s="1261">
        <f>T213*U213</f>
        <v>3420</v>
      </c>
      <c r="W213" s="538">
        <v>18</v>
      </c>
      <c r="X213" s="1255">
        <v>190</v>
      </c>
      <c r="Y213" s="1261">
        <f>W213*X213</f>
        <v>3420</v>
      </c>
      <c r="Z213" s="563">
        <v>73</v>
      </c>
      <c r="AA213" s="1261">
        <v>6</v>
      </c>
      <c r="AB213" s="1261">
        <f>Z213*AA213</f>
        <v>438</v>
      </c>
      <c r="AC213" s="554">
        <f>H213+K213+N213+Q213+T213+W213+Z213</f>
        <v>139</v>
      </c>
      <c r="AD213" s="540">
        <f>J213+M213+P213+S213+V213+Y213+AB213</f>
        <v>42618</v>
      </c>
      <c r="AE213" s="1226"/>
    </row>
    <row r="214" spans="1:56" ht="46.5" customHeight="1" x14ac:dyDescent="0.25">
      <c r="A214" s="256">
        <v>170</v>
      </c>
      <c r="B214" s="1236" t="s">
        <v>1696</v>
      </c>
      <c r="C214" s="1236" t="s">
        <v>99</v>
      </c>
      <c r="D214" s="1236" t="s">
        <v>1295</v>
      </c>
      <c r="E214" s="1013">
        <v>46212</v>
      </c>
      <c r="F214" s="1013">
        <v>46215</v>
      </c>
      <c r="G214" s="1014" t="s">
        <v>1483</v>
      </c>
      <c r="H214" s="556">
        <v>2</v>
      </c>
      <c r="I214" s="572">
        <v>3400</v>
      </c>
      <c r="J214" s="278">
        <f>H214*I214</f>
        <v>6800</v>
      </c>
      <c r="K214" s="556">
        <v>2</v>
      </c>
      <c r="L214" s="572">
        <v>3000</v>
      </c>
      <c r="M214" s="265">
        <f>K214*L214</f>
        <v>6000</v>
      </c>
      <c r="N214" s="556">
        <v>2</v>
      </c>
      <c r="O214" s="1237">
        <v>2900</v>
      </c>
      <c r="P214" s="288">
        <f>N214*O214</f>
        <v>5800</v>
      </c>
      <c r="Q214" s="556">
        <v>14</v>
      </c>
      <c r="R214" s="1237">
        <v>190</v>
      </c>
      <c r="S214" s="290">
        <f>Q214*R214</f>
        <v>2660</v>
      </c>
      <c r="T214" s="556">
        <v>12</v>
      </c>
      <c r="U214" s="1237">
        <v>190</v>
      </c>
      <c r="V214" s="290">
        <f>T214*U214</f>
        <v>2280</v>
      </c>
      <c r="W214" s="556">
        <v>12</v>
      </c>
      <c r="X214" s="1237">
        <v>190</v>
      </c>
      <c r="Y214" s="290">
        <f>W214*X214</f>
        <v>2280</v>
      </c>
      <c r="Z214" s="564">
        <v>50</v>
      </c>
      <c r="AA214" s="290">
        <v>6</v>
      </c>
      <c r="AB214" s="290">
        <f>Z214*AA214</f>
        <v>300</v>
      </c>
      <c r="AC214" s="558">
        <f>H214+K214+N214+Q214+T214+W214+Z214</f>
        <v>94</v>
      </c>
      <c r="AD214" s="540">
        <f>J214+M214+P214+S214+V214+Y214+AB214</f>
        <v>26120</v>
      </c>
      <c r="AE214" s="1226"/>
    </row>
    <row r="215" spans="1:56" s="1817" customFormat="1" ht="27.75" customHeight="1" x14ac:dyDescent="0.25">
      <c r="A215" s="1815" t="s">
        <v>2611</v>
      </c>
      <c r="B215" s="1816"/>
      <c r="C215" s="1816"/>
      <c r="D215" s="1816"/>
      <c r="E215" s="1816"/>
      <c r="F215" s="1816"/>
      <c r="G215" s="1816"/>
      <c r="H215" s="1816"/>
      <c r="I215" s="1816"/>
      <c r="J215" s="1816"/>
      <c r="K215" s="1816"/>
      <c r="L215" s="1816"/>
      <c r="M215" s="1816"/>
      <c r="N215" s="1816"/>
      <c r="O215" s="1816"/>
      <c r="P215" s="1816"/>
      <c r="Q215" s="1816"/>
      <c r="R215" s="1816"/>
      <c r="S215" s="1816"/>
      <c r="T215" s="1816"/>
      <c r="U215" s="1816"/>
      <c r="V215" s="1816"/>
      <c r="W215" s="1816"/>
      <c r="X215" s="1816"/>
      <c r="Y215" s="1816"/>
      <c r="Z215" s="1816"/>
      <c r="AA215" s="1816"/>
      <c r="AB215" s="1816"/>
      <c r="AC215" s="1816"/>
      <c r="AD215" s="1816"/>
      <c r="AE215" s="1816"/>
      <c r="AF215" s="1816"/>
      <c r="AG215" s="1816"/>
      <c r="AH215" s="1816"/>
      <c r="AI215" s="1816"/>
    </row>
    <row r="216" spans="1:56" s="790" customFormat="1" ht="93" customHeight="1" x14ac:dyDescent="0.25">
      <c r="A216" s="1281">
        <v>171</v>
      </c>
      <c r="B216" s="261" t="s">
        <v>1357</v>
      </c>
      <c r="C216" s="261" t="s">
        <v>99</v>
      </c>
      <c r="D216" s="261" t="s">
        <v>1343</v>
      </c>
      <c r="E216" s="913">
        <v>46085</v>
      </c>
      <c r="F216" s="913">
        <v>46087</v>
      </c>
      <c r="G216" s="534" t="s">
        <v>1414</v>
      </c>
      <c r="H216" s="538"/>
      <c r="I216" s="266"/>
      <c r="J216" s="252"/>
      <c r="K216" s="538"/>
      <c r="L216" s="266"/>
      <c r="M216" s="265"/>
      <c r="N216" s="538"/>
      <c r="O216" s="570"/>
      <c r="P216" s="265"/>
      <c r="Q216" s="538">
        <v>8</v>
      </c>
      <c r="R216" s="266">
        <v>190</v>
      </c>
      <c r="S216" s="252">
        <f>Q216*R216</f>
        <v>1520</v>
      </c>
      <c r="T216" s="538">
        <v>8</v>
      </c>
      <c r="U216" s="266">
        <v>190</v>
      </c>
      <c r="V216" s="252">
        <f>T216*U216</f>
        <v>1520</v>
      </c>
      <c r="W216" s="538">
        <v>8</v>
      </c>
      <c r="X216" s="266">
        <v>190</v>
      </c>
      <c r="Y216" s="252">
        <f>W216*X216</f>
        <v>1520</v>
      </c>
      <c r="Z216" s="563">
        <v>40</v>
      </c>
      <c r="AA216" s="570">
        <v>6</v>
      </c>
      <c r="AB216" s="265">
        <f>Z216*AA216</f>
        <v>240</v>
      </c>
      <c r="AC216" s="554">
        <f>H216+K216+N216+Q216+T216+W216+Z216</f>
        <v>64</v>
      </c>
      <c r="AD216" s="540">
        <f>J216+M216+P216+S216+V216+Y216+AB216</f>
        <v>4800</v>
      </c>
      <c r="AE216" s="1060" t="e">
        <f>AD216+#REF!</f>
        <v>#REF!</v>
      </c>
      <c r="AI216" s="1021"/>
      <c r="AJ216" s="934"/>
      <c r="AK216" s="934"/>
      <c r="AL216" s="934"/>
      <c r="AM216" s="934"/>
      <c r="AN216" s="934"/>
      <c r="AO216" s="934"/>
      <c r="AP216" s="934"/>
      <c r="AQ216" s="934"/>
      <c r="AR216" s="934"/>
      <c r="AS216" s="934"/>
      <c r="AT216" s="934"/>
      <c r="AU216" s="934"/>
      <c r="AV216" s="934"/>
      <c r="AW216" s="934"/>
      <c r="AX216" s="934"/>
      <c r="AY216" s="934"/>
      <c r="AZ216" s="934"/>
      <c r="BA216" s="934"/>
      <c r="BB216" s="934"/>
      <c r="BC216" s="934"/>
      <c r="BD216" s="1031"/>
    </row>
    <row r="217" spans="1:56" s="1016" customFormat="1" ht="29.25" customHeight="1" x14ac:dyDescent="0.25">
      <c r="A217" s="1279"/>
      <c r="B217" s="543" t="s">
        <v>840</v>
      </c>
      <c r="C217" s="300"/>
      <c r="D217" s="1042"/>
      <c r="E217" s="1043"/>
      <c r="F217" s="1043"/>
      <c r="G217" s="1043"/>
      <c r="H217" s="324"/>
      <c r="I217" s="301"/>
      <c r="J217" s="276"/>
      <c r="K217" s="324"/>
      <c r="L217" s="301"/>
      <c r="M217" s="276"/>
      <c r="N217" s="324"/>
      <c r="O217" s="301"/>
      <c r="P217" s="276"/>
      <c r="Q217" s="324"/>
      <c r="R217" s="487"/>
      <c r="S217" s="1251"/>
      <c r="T217" s="324"/>
      <c r="U217" s="487"/>
      <c r="V217" s="1251"/>
      <c r="W217" s="324"/>
      <c r="X217" s="487"/>
      <c r="Y217" s="1251"/>
      <c r="Z217" s="622"/>
      <c r="AA217" s="1251"/>
      <c r="AB217" s="1251"/>
      <c r="AC217" s="486"/>
      <c r="AD217" s="540"/>
      <c r="AE217" s="1044"/>
      <c r="AJ217" s="934"/>
      <c r="AK217" s="934"/>
      <c r="AL217" s="934"/>
      <c r="AM217" s="934"/>
      <c r="AN217" s="934"/>
      <c r="AO217" s="934"/>
      <c r="AP217" s="934"/>
      <c r="AQ217" s="934"/>
      <c r="AR217" s="934"/>
      <c r="AS217" s="934"/>
      <c r="AT217" s="934"/>
      <c r="AU217" s="934"/>
      <c r="AV217" s="934"/>
      <c r="AW217" s="934"/>
      <c r="AX217" s="934"/>
      <c r="AY217" s="934"/>
      <c r="AZ217" s="934"/>
      <c r="BA217" s="934"/>
      <c r="BB217" s="934"/>
      <c r="BC217" s="934"/>
    </row>
    <row r="218" spans="1:56" ht="46.5" customHeight="1" x14ac:dyDescent="0.25">
      <c r="A218" s="256">
        <v>172</v>
      </c>
      <c r="B218" s="1061" t="s">
        <v>2137</v>
      </c>
      <c r="C218" s="261" t="s">
        <v>99</v>
      </c>
      <c r="D218" s="1062" t="s">
        <v>337</v>
      </c>
      <c r="E218" s="1063">
        <v>46322</v>
      </c>
      <c r="F218" s="1063">
        <v>46325</v>
      </c>
      <c r="G218" s="1064" t="s">
        <v>1489</v>
      </c>
      <c r="H218" s="1065">
        <v>1</v>
      </c>
      <c r="I218" s="266">
        <v>3400</v>
      </c>
      <c r="J218" s="252">
        <f t="shared" ref="J218:J226" si="82">H218*I218</f>
        <v>3400</v>
      </c>
      <c r="K218" s="1065">
        <v>1</v>
      </c>
      <c r="L218" s="1255">
        <v>3000</v>
      </c>
      <c r="M218" s="781">
        <f t="shared" ref="M218:M226" si="83">K218*L218</f>
        <v>3000</v>
      </c>
      <c r="N218" s="1065">
        <v>1</v>
      </c>
      <c r="O218" s="1255">
        <v>2900</v>
      </c>
      <c r="P218" s="265">
        <f t="shared" ref="P218:P226" si="84">N218*O218</f>
        <v>2900</v>
      </c>
      <c r="Q218" s="1065">
        <v>18</v>
      </c>
      <c r="R218" s="1255">
        <v>190</v>
      </c>
      <c r="S218" s="1261">
        <f t="shared" ref="S218:S226" si="85">Q218*R218</f>
        <v>3420</v>
      </c>
      <c r="T218" s="1065">
        <v>18</v>
      </c>
      <c r="U218" s="1255">
        <v>190</v>
      </c>
      <c r="V218" s="1261">
        <f t="shared" ref="V218:V226" si="86">T218*U218</f>
        <v>3420</v>
      </c>
      <c r="W218" s="1065">
        <v>18</v>
      </c>
      <c r="X218" s="1255">
        <v>190</v>
      </c>
      <c r="Y218" s="1261">
        <f t="shared" ref="Y218:Y226" si="87">W218*X218</f>
        <v>3420</v>
      </c>
      <c r="Z218" s="1065">
        <v>57</v>
      </c>
      <c r="AA218" s="1261">
        <v>6</v>
      </c>
      <c r="AB218" s="1261">
        <f t="shared" ref="AB218:AB226" si="88">Z218*AA218</f>
        <v>342</v>
      </c>
      <c r="AC218" s="554">
        <f t="shared" ref="AC218:AC226" si="89">H218+K218+N218+Q218+T218+W218+Z218</f>
        <v>114</v>
      </c>
      <c r="AD218" s="540">
        <f t="shared" ref="AD218:AD226" si="90">J218+M218+P218+S218+V218+Y218+AB218</f>
        <v>19902</v>
      </c>
      <c r="AE218" s="1229"/>
      <c r="AF218" s="1241">
        <v>57</v>
      </c>
    </row>
    <row r="219" spans="1:56" ht="46.5" customHeight="1" x14ac:dyDescent="0.25">
      <c r="A219" s="256">
        <v>173</v>
      </c>
      <c r="B219" s="1061" t="s">
        <v>1385</v>
      </c>
      <c r="C219" s="261" t="s">
        <v>102</v>
      </c>
      <c r="D219" s="1062" t="s">
        <v>330</v>
      </c>
      <c r="E219" s="1063">
        <v>46178</v>
      </c>
      <c r="F219" s="1063">
        <v>46180</v>
      </c>
      <c r="G219" s="1063" t="s">
        <v>2187</v>
      </c>
      <c r="H219" s="1065">
        <v>1</v>
      </c>
      <c r="I219" s="266">
        <v>3400</v>
      </c>
      <c r="J219" s="252">
        <f t="shared" si="82"/>
        <v>3400</v>
      </c>
      <c r="K219" s="1065">
        <v>1</v>
      </c>
      <c r="L219" s="1255">
        <v>3000</v>
      </c>
      <c r="M219" s="781">
        <f t="shared" si="83"/>
        <v>3000</v>
      </c>
      <c r="N219" s="1065">
        <v>1</v>
      </c>
      <c r="O219" s="1255">
        <v>2900</v>
      </c>
      <c r="P219" s="265">
        <f t="shared" si="84"/>
        <v>2900</v>
      </c>
      <c r="Q219" s="1065">
        <v>14</v>
      </c>
      <c r="R219" s="1255">
        <v>190</v>
      </c>
      <c r="S219" s="1261">
        <f t="shared" si="85"/>
        <v>2660</v>
      </c>
      <c r="T219" s="1065">
        <v>14</v>
      </c>
      <c r="U219" s="1255">
        <v>190</v>
      </c>
      <c r="V219" s="1261">
        <f t="shared" si="86"/>
        <v>2660</v>
      </c>
      <c r="W219" s="1065">
        <v>14</v>
      </c>
      <c r="X219" s="1255">
        <v>190</v>
      </c>
      <c r="Y219" s="1261">
        <f t="shared" si="87"/>
        <v>2660</v>
      </c>
      <c r="Z219" s="1065">
        <v>45</v>
      </c>
      <c r="AA219" s="289">
        <v>6</v>
      </c>
      <c r="AB219" s="289">
        <f t="shared" si="88"/>
        <v>270</v>
      </c>
      <c r="AC219" s="554">
        <f t="shared" si="89"/>
        <v>90</v>
      </c>
      <c r="AD219" s="540">
        <f t="shared" si="90"/>
        <v>17550</v>
      </c>
      <c r="AE219" s="1229"/>
      <c r="AF219" s="1241">
        <v>57</v>
      </c>
    </row>
    <row r="220" spans="1:56" ht="46.5" customHeight="1" x14ac:dyDescent="0.25">
      <c r="A220" s="256">
        <v>174</v>
      </c>
      <c r="B220" s="1061" t="s">
        <v>2186</v>
      </c>
      <c r="C220" s="261" t="s">
        <v>101</v>
      </c>
      <c r="D220" s="1062" t="s">
        <v>340</v>
      </c>
      <c r="E220" s="1063">
        <v>46151</v>
      </c>
      <c r="F220" s="1063">
        <v>46153</v>
      </c>
      <c r="G220" s="1063" t="s">
        <v>2187</v>
      </c>
      <c r="H220" s="1065">
        <v>2</v>
      </c>
      <c r="I220" s="266">
        <v>4100</v>
      </c>
      <c r="J220" s="252">
        <f t="shared" si="82"/>
        <v>8200</v>
      </c>
      <c r="K220" s="1065">
        <v>2</v>
      </c>
      <c r="L220" s="1255">
        <v>3350</v>
      </c>
      <c r="M220" s="781">
        <f t="shared" si="83"/>
        <v>6700</v>
      </c>
      <c r="N220" s="1065">
        <v>2</v>
      </c>
      <c r="O220" s="1255">
        <v>3000</v>
      </c>
      <c r="P220" s="265">
        <f t="shared" si="84"/>
        <v>6000</v>
      </c>
      <c r="Q220" s="1065">
        <v>28</v>
      </c>
      <c r="R220" s="1255">
        <v>190</v>
      </c>
      <c r="S220" s="1261">
        <f t="shared" si="85"/>
        <v>5320</v>
      </c>
      <c r="T220" s="1065">
        <v>28</v>
      </c>
      <c r="U220" s="1255">
        <v>190</v>
      </c>
      <c r="V220" s="1261">
        <f t="shared" si="86"/>
        <v>5320</v>
      </c>
      <c r="W220" s="1065">
        <v>28</v>
      </c>
      <c r="X220" s="1255">
        <v>190</v>
      </c>
      <c r="Y220" s="1261">
        <f t="shared" si="87"/>
        <v>5320</v>
      </c>
      <c r="Z220" s="1065">
        <v>90</v>
      </c>
      <c r="AA220" s="1261">
        <v>6</v>
      </c>
      <c r="AB220" s="1261">
        <f t="shared" si="88"/>
        <v>540</v>
      </c>
      <c r="AC220" s="554">
        <f t="shared" si="89"/>
        <v>180</v>
      </c>
      <c r="AD220" s="540">
        <f t="shared" si="90"/>
        <v>37400</v>
      </c>
      <c r="AE220" s="1229"/>
      <c r="AF220" s="1241">
        <v>90</v>
      </c>
    </row>
    <row r="221" spans="1:56" ht="46.5" customHeight="1" x14ac:dyDescent="0.25">
      <c r="A221" s="256">
        <v>175</v>
      </c>
      <c r="B221" s="1061" t="s">
        <v>1386</v>
      </c>
      <c r="C221" s="261" t="s">
        <v>99</v>
      </c>
      <c r="D221" s="1062" t="s">
        <v>337</v>
      </c>
      <c r="E221" s="1063">
        <v>46294</v>
      </c>
      <c r="F221" s="1063">
        <v>46297</v>
      </c>
      <c r="G221" s="1063" t="s">
        <v>2191</v>
      </c>
      <c r="H221" s="1065">
        <v>1</v>
      </c>
      <c r="I221" s="266">
        <v>3400</v>
      </c>
      <c r="J221" s="252">
        <f t="shared" si="82"/>
        <v>3400</v>
      </c>
      <c r="K221" s="1065">
        <v>1</v>
      </c>
      <c r="L221" s="1255">
        <v>3000</v>
      </c>
      <c r="M221" s="781">
        <f t="shared" si="83"/>
        <v>3000</v>
      </c>
      <c r="N221" s="1065">
        <v>1</v>
      </c>
      <c r="O221" s="1255">
        <v>2900</v>
      </c>
      <c r="P221" s="265">
        <f t="shared" si="84"/>
        <v>2900</v>
      </c>
      <c r="Q221" s="1065">
        <v>18</v>
      </c>
      <c r="R221" s="1255">
        <v>190</v>
      </c>
      <c r="S221" s="1261">
        <f t="shared" si="85"/>
        <v>3420</v>
      </c>
      <c r="T221" s="1065">
        <v>18</v>
      </c>
      <c r="U221" s="1255">
        <v>190</v>
      </c>
      <c r="V221" s="1261">
        <f t="shared" si="86"/>
        <v>3420</v>
      </c>
      <c r="W221" s="1065">
        <v>18</v>
      </c>
      <c r="X221" s="1255">
        <v>190</v>
      </c>
      <c r="Y221" s="1261">
        <f t="shared" si="87"/>
        <v>3420</v>
      </c>
      <c r="Z221" s="1065">
        <v>57</v>
      </c>
      <c r="AA221" s="1261">
        <v>6</v>
      </c>
      <c r="AB221" s="1261">
        <f t="shared" si="88"/>
        <v>342</v>
      </c>
      <c r="AC221" s="554">
        <f t="shared" si="89"/>
        <v>114</v>
      </c>
      <c r="AD221" s="540">
        <f t="shared" si="90"/>
        <v>19902</v>
      </c>
      <c r="AE221" s="1229"/>
      <c r="AF221" s="1241">
        <v>57</v>
      </c>
    </row>
    <row r="222" spans="1:56" ht="46.5" customHeight="1" x14ac:dyDescent="0.25">
      <c r="A222" s="256">
        <v>176</v>
      </c>
      <c r="B222" s="1061" t="s">
        <v>2138</v>
      </c>
      <c r="C222" s="261" t="s">
        <v>99</v>
      </c>
      <c r="D222" s="1062" t="s">
        <v>1138</v>
      </c>
      <c r="E222" s="1063">
        <v>46112</v>
      </c>
      <c r="F222" s="1063">
        <v>46115</v>
      </c>
      <c r="G222" s="1063" t="s">
        <v>2183</v>
      </c>
      <c r="H222" s="1065">
        <v>1</v>
      </c>
      <c r="I222" s="266">
        <v>3400</v>
      </c>
      <c r="J222" s="252">
        <f t="shared" si="82"/>
        <v>3400</v>
      </c>
      <c r="K222" s="1065">
        <v>1</v>
      </c>
      <c r="L222" s="1255">
        <v>3000</v>
      </c>
      <c r="M222" s="781">
        <f t="shared" si="83"/>
        <v>3000</v>
      </c>
      <c r="N222" s="1065">
        <v>1</v>
      </c>
      <c r="O222" s="1255">
        <v>2900</v>
      </c>
      <c r="P222" s="265">
        <f t="shared" si="84"/>
        <v>2900</v>
      </c>
      <c r="Q222" s="1065">
        <v>18</v>
      </c>
      <c r="R222" s="1255">
        <v>190</v>
      </c>
      <c r="S222" s="1261">
        <f t="shared" si="85"/>
        <v>3420</v>
      </c>
      <c r="T222" s="1065">
        <v>18</v>
      </c>
      <c r="U222" s="1255">
        <v>190</v>
      </c>
      <c r="V222" s="1261">
        <f t="shared" si="86"/>
        <v>3420</v>
      </c>
      <c r="W222" s="1065">
        <v>18</v>
      </c>
      <c r="X222" s="1255">
        <v>190</v>
      </c>
      <c r="Y222" s="1261">
        <f t="shared" si="87"/>
        <v>3420</v>
      </c>
      <c r="Z222" s="1065">
        <v>57</v>
      </c>
      <c r="AA222" s="1261">
        <v>6</v>
      </c>
      <c r="AB222" s="1261">
        <f t="shared" si="88"/>
        <v>342</v>
      </c>
      <c r="AC222" s="1066">
        <f t="shared" si="89"/>
        <v>114</v>
      </c>
      <c r="AD222" s="540">
        <f t="shared" si="90"/>
        <v>19902</v>
      </c>
      <c r="AE222" s="1229"/>
      <c r="AF222" s="1241">
        <v>57</v>
      </c>
    </row>
    <row r="223" spans="1:56" ht="46.5" customHeight="1" x14ac:dyDescent="0.25">
      <c r="A223" s="256">
        <v>177</v>
      </c>
      <c r="B223" s="1061" t="s">
        <v>2360</v>
      </c>
      <c r="C223" s="261" t="s">
        <v>99</v>
      </c>
      <c r="D223" s="1062" t="s">
        <v>1138</v>
      </c>
      <c r="E223" s="1063">
        <v>46108</v>
      </c>
      <c r="F223" s="1063">
        <v>46111</v>
      </c>
      <c r="G223" s="1063" t="s">
        <v>1489</v>
      </c>
      <c r="H223" s="1065">
        <v>1</v>
      </c>
      <c r="I223" s="266">
        <v>3400</v>
      </c>
      <c r="J223" s="252">
        <f t="shared" si="82"/>
        <v>3400</v>
      </c>
      <c r="K223" s="1065">
        <v>1</v>
      </c>
      <c r="L223" s="1255">
        <v>3000</v>
      </c>
      <c r="M223" s="781">
        <f t="shared" si="83"/>
        <v>3000</v>
      </c>
      <c r="N223" s="1065">
        <v>1</v>
      </c>
      <c r="O223" s="1255">
        <v>2900</v>
      </c>
      <c r="P223" s="265">
        <f t="shared" si="84"/>
        <v>2900</v>
      </c>
      <c r="Q223" s="1065">
        <v>18</v>
      </c>
      <c r="R223" s="1255">
        <v>190</v>
      </c>
      <c r="S223" s="1261">
        <f t="shared" si="85"/>
        <v>3420</v>
      </c>
      <c r="T223" s="1065">
        <v>18</v>
      </c>
      <c r="U223" s="1255">
        <v>190</v>
      </c>
      <c r="V223" s="1261">
        <f t="shared" si="86"/>
        <v>3420</v>
      </c>
      <c r="W223" s="1065">
        <v>18</v>
      </c>
      <c r="X223" s="1255">
        <v>190</v>
      </c>
      <c r="Y223" s="1261">
        <f t="shared" si="87"/>
        <v>3420</v>
      </c>
      <c r="Z223" s="1065">
        <v>57</v>
      </c>
      <c r="AA223" s="1261">
        <v>6</v>
      </c>
      <c r="AB223" s="1261">
        <f t="shared" si="88"/>
        <v>342</v>
      </c>
      <c r="AC223" s="554">
        <f t="shared" si="89"/>
        <v>114</v>
      </c>
      <c r="AD223" s="540">
        <f t="shared" si="90"/>
        <v>19902</v>
      </c>
      <c r="AE223" s="1229"/>
    </row>
    <row r="224" spans="1:56" ht="46.5" customHeight="1" x14ac:dyDescent="0.25">
      <c r="A224" s="256">
        <v>178</v>
      </c>
      <c r="B224" s="1067" t="s">
        <v>1485</v>
      </c>
      <c r="C224" s="1236" t="s">
        <v>99</v>
      </c>
      <c r="D224" s="1068" t="s">
        <v>338</v>
      </c>
      <c r="E224" s="1069">
        <v>46139</v>
      </c>
      <c r="F224" s="1069">
        <v>46142</v>
      </c>
      <c r="G224" s="1063" t="s">
        <v>2183</v>
      </c>
      <c r="H224" s="1070">
        <v>1</v>
      </c>
      <c r="I224" s="572">
        <v>3400</v>
      </c>
      <c r="J224" s="278">
        <f t="shared" si="82"/>
        <v>3400</v>
      </c>
      <c r="K224" s="1070">
        <v>1</v>
      </c>
      <c r="L224" s="1237">
        <v>3000</v>
      </c>
      <c r="M224" s="299">
        <f t="shared" si="83"/>
        <v>3000</v>
      </c>
      <c r="N224" s="1070">
        <v>1</v>
      </c>
      <c r="O224" s="1237">
        <v>2900</v>
      </c>
      <c r="P224" s="288">
        <f t="shared" si="84"/>
        <v>2900</v>
      </c>
      <c r="Q224" s="1070">
        <v>18</v>
      </c>
      <c r="R224" s="1237">
        <v>190</v>
      </c>
      <c r="S224" s="290">
        <f t="shared" si="85"/>
        <v>3420</v>
      </c>
      <c r="T224" s="1070">
        <v>18</v>
      </c>
      <c r="U224" s="1237">
        <v>190</v>
      </c>
      <c r="V224" s="290">
        <f t="shared" si="86"/>
        <v>3420</v>
      </c>
      <c r="W224" s="1070">
        <v>18</v>
      </c>
      <c r="X224" s="1237">
        <v>190</v>
      </c>
      <c r="Y224" s="290">
        <f t="shared" si="87"/>
        <v>3420</v>
      </c>
      <c r="Z224" s="1070">
        <v>57</v>
      </c>
      <c r="AA224" s="290">
        <v>6</v>
      </c>
      <c r="AB224" s="290">
        <f t="shared" si="88"/>
        <v>342</v>
      </c>
      <c r="AC224" s="558">
        <f t="shared" si="89"/>
        <v>114</v>
      </c>
      <c r="AD224" s="531">
        <f t="shared" si="90"/>
        <v>19902</v>
      </c>
      <c r="AE224" s="1226"/>
    </row>
    <row r="225" spans="1:56" s="1016" customFormat="1" ht="46.5" customHeight="1" x14ac:dyDescent="0.25">
      <c r="A225" s="256">
        <v>179</v>
      </c>
      <c r="B225" s="1071" t="s">
        <v>2184</v>
      </c>
      <c r="C225" s="261" t="s">
        <v>99</v>
      </c>
      <c r="D225" s="1072" t="s">
        <v>338</v>
      </c>
      <c r="E225" s="1073">
        <v>46127</v>
      </c>
      <c r="F225" s="1073">
        <v>46130</v>
      </c>
      <c r="G225" s="1073" t="s">
        <v>2185</v>
      </c>
      <c r="H225" s="1074">
        <v>1</v>
      </c>
      <c r="I225" s="266">
        <v>3400</v>
      </c>
      <c r="J225" s="252">
        <f t="shared" si="82"/>
        <v>3400</v>
      </c>
      <c r="K225" s="1074">
        <v>1</v>
      </c>
      <c r="L225" s="1255">
        <v>3000</v>
      </c>
      <c r="M225" s="265">
        <f t="shared" si="83"/>
        <v>3000</v>
      </c>
      <c r="N225" s="1074">
        <v>1</v>
      </c>
      <c r="O225" s="1255">
        <v>2900</v>
      </c>
      <c r="P225" s="265">
        <f t="shared" si="84"/>
        <v>2900</v>
      </c>
      <c r="Q225" s="1074">
        <v>18</v>
      </c>
      <c r="R225" s="1255">
        <v>190</v>
      </c>
      <c r="S225" s="1261">
        <f t="shared" si="85"/>
        <v>3420</v>
      </c>
      <c r="T225" s="1074">
        <v>18</v>
      </c>
      <c r="U225" s="1255">
        <v>190</v>
      </c>
      <c r="V225" s="1261">
        <f t="shared" si="86"/>
        <v>3420</v>
      </c>
      <c r="W225" s="1074">
        <v>18</v>
      </c>
      <c r="X225" s="1255">
        <v>190</v>
      </c>
      <c r="Y225" s="1261">
        <f t="shared" si="87"/>
        <v>3420</v>
      </c>
      <c r="Z225" s="1074">
        <v>57</v>
      </c>
      <c r="AA225" s="1261">
        <v>6</v>
      </c>
      <c r="AB225" s="1261">
        <f t="shared" si="88"/>
        <v>342</v>
      </c>
      <c r="AC225" s="554">
        <f t="shared" si="89"/>
        <v>114</v>
      </c>
      <c r="AD225" s="540">
        <f t="shared" si="90"/>
        <v>19902</v>
      </c>
      <c r="AE225" s="1020"/>
      <c r="AJ225" s="934"/>
      <c r="AK225" s="934"/>
      <c r="AL225" s="934"/>
      <c r="AM225" s="934"/>
      <c r="AN225" s="934"/>
      <c r="AO225" s="934"/>
      <c r="AP225" s="934"/>
      <c r="AQ225" s="934"/>
      <c r="AR225" s="934"/>
      <c r="AS225" s="934"/>
      <c r="AT225" s="934"/>
      <c r="AU225" s="934"/>
      <c r="AV225" s="934"/>
      <c r="AW225" s="934"/>
      <c r="AX225" s="934"/>
      <c r="AY225" s="934"/>
      <c r="AZ225" s="934"/>
      <c r="BA225" s="934"/>
      <c r="BB225" s="934"/>
      <c r="BC225" s="934"/>
    </row>
    <row r="226" spans="1:56" s="1016" customFormat="1" ht="46.5" customHeight="1" x14ac:dyDescent="0.25">
      <c r="A226" s="256">
        <v>180</v>
      </c>
      <c r="B226" s="1071" t="s">
        <v>2188</v>
      </c>
      <c r="C226" s="261" t="s">
        <v>99</v>
      </c>
      <c r="D226" s="1075" t="s">
        <v>322</v>
      </c>
      <c r="E226" s="1076">
        <v>46204</v>
      </c>
      <c r="F226" s="1073">
        <v>46207</v>
      </c>
      <c r="G226" s="1073" t="s">
        <v>2189</v>
      </c>
      <c r="H226" s="1074">
        <v>2</v>
      </c>
      <c r="I226" s="266">
        <v>3400</v>
      </c>
      <c r="J226" s="252">
        <f t="shared" si="82"/>
        <v>6800</v>
      </c>
      <c r="K226" s="1074">
        <v>2</v>
      </c>
      <c r="L226" s="1255">
        <v>3000</v>
      </c>
      <c r="M226" s="265">
        <f t="shared" si="83"/>
        <v>6000</v>
      </c>
      <c r="N226" s="1077">
        <v>2</v>
      </c>
      <c r="O226" s="1255">
        <v>2900</v>
      </c>
      <c r="P226" s="265">
        <f t="shared" si="84"/>
        <v>5800</v>
      </c>
      <c r="Q226" s="1074">
        <v>28</v>
      </c>
      <c r="R226" s="1255">
        <v>190</v>
      </c>
      <c r="S226" s="1261">
        <f t="shared" si="85"/>
        <v>5320</v>
      </c>
      <c r="T226" s="1074">
        <v>28</v>
      </c>
      <c r="U226" s="1255">
        <v>190</v>
      </c>
      <c r="V226" s="1261">
        <f t="shared" si="86"/>
        <v>5320</v>
      </c>
      <c r="W226" s="1074">
        <v>28</v>
      </c>
      <c r="X226" s="1255">
        <v>190</v>
      </c>
      <c r="Y226" s="1261">
        <f t="shared" si="87"/>
        <v>5320</v>
      </c>
      <c r="Z226" s="1074">
        <v>90</v>
      </c>
      <c r="AA226" s="1261">
        <v>6</v>
      </c>
      <c r="AB226" s="1261">
        <f t="shared" si="88"/>
        <v>540</v>
      </c>
      <c r="AC226" s="554">
        <f t="shared" si="89"/>
        <v>180</v>
      </c>
      <c r="AD226" s="540">
        <f t="shared" si="90"/>
        <v>35100</v>
      </c>
      <c r="AE226" s="1044"/>
      <c r="AF226" s="1078" t="s">
        <v>2182</v>
      </c>
      <c r="AJ226" s="934"/>
      <c r="AK226" s="934"/>
      <c r="AL226" s="934"/>
      <c r="AM226" s="934"/>
      <c r="AN226" s="934"/>
      <c r="AO226" s="934"/>
      <c r="AP226" s="934"/>
      <c r="AQ226" s="934"/>
      <c r="AR226" s="934"/>
      <c r="AS226" s="934"/>
      <c r="AT226" s="934"/>
      <c r="AU226" s="934"/>
      <c r="AV226" s="934"/>
      <c r="AW226" s="934"/>
      <c r="AX226" s="934"/>
      <c r="AY226" s="934"/>
      <c r="AZ226" s="934"/>
      <c r="BA226" s="934"/>
      <c r="BB226" s="934"/>
      <c r="BC226" s="934"/>
    </row>
    <row r="227" spans="1:56" s="934" customFormat="1" ht="32.25" customHeight="1" x14ac:dyDescent="0.25">
      <c r="A227" s="1280"/>
      <c r="B227" s="871" t="s">
        <v>870</v>
      </c>
      <c r="C227" s="481"/>
      <c r="D227" s="1045"/>
      <c r="E227" s="1046"/>
      <c r="F227" s="1046"/>
      <c r="G227" s="1046"/>
      <c r="H227" s="328"/>
      <c r="I227" s="524"/>
      <c r="J227" s="652"/>
      <c r="K227" s="328"/>
      <c r="L227" s="524"/>
      <c r="M227" s="652"/>
      <c r="N227" s="328"/>
      <c r="O227" s="524"/>
      <c r="P227" s="652"/>
      <c r="Q227" s="328"/>
      <c r="R227" s="591"/>
      <c r="S227" s="587"/>
      <c r="T227" s="328"/>
      <c r="U227" s="591"/>
      <c r="V227" s="587"/>
      <c r="W227" s="328"/>
      <c r="X227" s="591"/>
      <c r="Y227" s="587"/>
      <c r="Z227" s="864"/>
      <c r="AA227" s="587"/>
      <c r="AB227" s="587"/>
      <c r="AC227" s="590"/>
      <c r="AD227" s="782"/>
      <c r="AE227" s="652"/>
    </row>
    <row r="228" spans="1:56" ht="0.75" hidden="1" customHeight="1" x14ac:dyDescent="0.25">
      <c r="AD228" s="1079"/>
    </row>
    <row r="229" spans="1:56" s="790" customFormat="1" ht="46.5" customHeight="1" x14ac:dyDescent="0.25">
      <c r="A229" s="1281">
        <v>181</v>
      </c>
      <c r="B229" s="261" t="s">
        <v>1711</v>
      </c>
      <c r="C229" s="261" t="s">
        <v>101</v>
      </c>
      <c r="D229" s="261" t="s">
        <v>375</v>
      </c>
      <c r="E229" s="953">
        <v>46087</v>
      </c>
      <c r="F229" s="953">
        <v>46088</v>
      </c>
      <c r="G229" s="954" t="s">
        <v>1710</v>
      </c>
      <c r="H229" s="538">
        <v>1</v>
      </c>
      <c r="I229" s="266">
        <v>4100</v>
      </c>
      <c r="J229" s="252">
        <f t="shared" ref="J229:J237" si="91">H229*I229</f>
        <v>4100</v>
      </c>
      <c r="K229" s="538">
        <v>1</v>
      </c>
      <c r="L229" s="266">
        <v>3350</v>
      </c>
      <c r="M229" s="265">
        <f t="shared" ref="M229:M237" si="92">K229*L229</f>
        <v>3350</v>
      </c>
      <c r="N229" s="538">
        <v>1</v>
      </c>
      <c r="O229" s="1255">
        <v>3000</v>
      </c>
      <c r="P229" s="265">
        <f t="shared" ref="P229:P237" si="93">N229*O229</f>
        <v>3000</v>
      </c>
      <c r="Q229" s="538">
        <v>22</v>
      </c>
      <c r="R229" s="1255">
        <v>190</v>
      </c>
      <c r="S229" s="1261">
        <f t="shared" ref="S229:S237" si="94">Q229*R229</f>
        <v>4180</v>
      </c>
      <c r="T229" s="538">
        <v>11</v>
      </c>
      <c r="U229" s="1255">
        <v>190</v>
      </c>
      <c r="V229" s="1261">
        <f t="shared" ref="V229:V237" si="95">T229*U229</f>
        <v>2090</v>
      </c>
      <c r="W229" s="538">
        <v>11</v>
      </c>
      <c r="X229" s="1255">
        <v>190</v>
      </c>
      <c r="Y229" s="1261">
        <f t="shared" ref="Y229:Y237" si="96">W229*X229</f>
        <v>2090</v>
      </c>
      <c r="Z229" s="563">
        <v>47</v>
      </c>
      <c r="AA229" s="1261">
        <v>6</v>
      </c>
      <c r="AB229" s="1261">
        <f t="shared" ref="AB229:AB237" si="97">Z229*AA229</f>
        <v>282</v>
      </c>
      <c r="AC229" s="539">
        <f t="shared" ref="AC229:AC237" si="98">H229+K229+N229+Q229+T229+W229+Z229</f>
        <v>94</v>
      </c>
      <c r="AD229" s="540">
        <f t="shared" ref="AD229:AD237" si="99">J229+M229+P229+S229+V229+Y229+AB229</f>
        <v>19092</v>
      </c>
      <c r="AE229" s="1776"/>
      <c r="AF229" s="790">
        <v>47</v>
      </c>
      <c r="AI229" s="1021"/>
      <c r="AJ229" s="934"/>
      <c r="AK229" s="934"/>
      <c r="AL229" s="934"/>
      <c r="AM229" s="934"/>
      <c r="AN229" s="934"/>
      <c r="AO229" s="934"/>
      <c r="AP229" s="934"/>
      <c r="AQ229" s="934"/>
      <c r="AR229" s="934"/>
      <c r="AS229" s="934"/>
      <c r="AT229" s="934"/>
      <c r="AU229" s="934"/>
      <c r="AV229" s="934"/>
      <c r="AW229" s="934"/>
      <c r="AX229" s="934"/>
      <c r="AY229" s="934"/>
      <c r="AZ229" s="934"/>
      <c r="BA229" s="934"/>
      <c r="BB229" s="934"/>
      <c r="BC229" s="934"/>
      <c r="BD229" s="1031"/>
    </row>
    <row r="230" spans="1:56" s="884" customFormat="1" ht="46.5" customHeight="1" x14ac:dyDescent="0.25">
      <c r="A230" s="256">
        <v>182</v>
      </c>
      <c r="B230" s="1239" t="s">
        <v>1276</v>
      </c>
      <c r="C230" s="1239" t="s">
        <v>104</v>
      </c>
      <c r="D230" s="1239" t="s">
        <v>1277</v>
      </c>
      <c r="E230" s="941">
        <v>46136</v>
      </c>
      <c r="F230" s="941">
        <v>46137</v>
      </c>
      <c r="G230" s="966" t="s">
        <v>783</v>
      </c>
      <c r="H230" s="567">
        <v>2</v>
      </c>
      <c r="I230" s="576">
        <v>3400</v>
      </c>
      <c r="J230" s="259">
        <f t="shared" si="91"/>
        <v>6800</v>
      </c>
      <c r="K230" s="567">
        <v>2</v>
      </c>
      <c r="L230" s="576">
        <v>3000</v>
      </c>
      <c r="M230" s="781">
        <f t="shared" si="92"/>
        <v>6000</v>
      </c>
      <c r="N230" s="567">
        <v>2</v>
      </c>
      <c r="O230" s="576">
        <v>2900</v>
      </c>
      <c r="P230" s="781">
        <f t="shared" si="93"/>
        <v>5800</v>
      </c>
      <c r="Q230" s="567">
        <v>27</v>
      </c>
      <c r="R230" s="560">
        <v>190</v>
      </c>
      <c r="S230" s="289">
        <f t="shared" si="94"/>
        <v>5130</v>
      </c>
      <c r="T230" s="567">
        <v>27</v>
      </c>
      <c r="U230" s="560">
        <v>190</v>
      </c>
      <c r="V230" s="289">
        <f t="shared" si="95"/>
        <v>5130</v>
      </c>
      <c r="W230" s="567">
        <v>27</v>
      </c>
      <c r="X230" s="560">
        <v>190</v>
      </c>
      <c r="Y230" s="289">
        <f t="shared" si="96"/>
        <v>5130</v>
      </c>
      <c r="Z230" s="568">
        <v>87</v>
      </c>
      <c r="AA230" s="289">
        <v>6</v>
      </c>
      <c r="AB230" s="289">
        <f t="shared" si="97"/>
        <v>522</v>
      </c>
      <c r="AC230" s="561">
        <f t="shared" si="98"/>
        <v>174</v>
      </c>
      <c r="AD230" s="782">
        <f t="shared" si="99"/>
        <v>34512</v>
      </c>
      <c r="AE230" s="1776"/>
      <c r="AF230" s="1051">
        <v>87</v>
      </c>
      <c r="AI230" s="1050"/>
      <c r="AJ230" s="934"/>
      <c r="AK230" s="934"/>
      <c r="AL230" s="934"/>
      <c r="AM230" s="934"/>
      <c r="AN230" s="934"/>
      <c r="AO230" s="934"/>
      <c r="AP230" s="934"/>
      <c r="AQ230" s="934"/>
      <c r="AR230" s="934"/>
      <c r="AS230" s="934"/>
      <c r="AT230" s="934"/>
      <c r="AU230" s="934"/>
      <c r="AV230" s="934"/>
      <c r="AW230" s="934"/>
      <c r="AX230" s="934"/>
      <c r="AY230" s="934"/>
      <c r="AZ230" s="934"/>
      <c r="BA230" s="934"/>
      <c r="BB230" s="934"/>
      <c r="BC230" s="934"/>
      <c r="BD230" s="1051"/>
    </row>
    <row r="231" spans="1:56" ht="46.5" customHeight="1" x14ac:dyDescent="0.25">
      <c r="A231" s="1281">
        <v>183</v>
      </c>
      <c r="B231" s="1236" t="s">
        <v>1712</v>
      </c>
      <c r="C231" s="261" t="s">
        <v>100</v>
      </c>
      <c r="D231" s="261" t="s">
        <v>375</v>
      </c>
      <c r="E231" s="953">
        <v>46157</v>
      </c>
      <c r="F231" s="953">
        <v>46158</v>
      </c>
      <c r="G231" s="954" t="s">
        <v>372</v>
      </c>
      <c r="H231" s="538">
        <v>2</v>
      </c>
      <c r="I231" s="266">
        <v>4100</v>
      </c>
      <c r="J231" s="252">
        <f t="shared" si="91"/>
        <v>8200</v>
      </c>
      <c r="K231" s="538">
        <v>2</v>
      </c>
      <c r="L231" s="266">
        <v>3350</v>
      </c>
      <c r="M231" s="781">
        <f t="shared" si="92"/>
        <v>6700</v>
      </c>
      <c r="N231" s="538">
        <v>2</v>
      </c>
      <c r="O231" s="1255">
        <v>3000</v>
      </c>
      <c r="P231" s="265">
        <f t="shared" si="93"/>
        <v>6000</v>
      </c>
      <c r="Q231" s="538">
        <v>15</v>
      </c>
      <c r="R231" s="1255">
        <v>190</v>
      </c>
      <c r="S231" s="1261">
        <f t="shared" si="94"/>
        <v>2850</v>
      </c>
      <c r="T231" s="538">
        <v>15</v>
      </c>
      <c r="U231" s="1255">
        <v>190</v>
      </c>
      <c r="V231" s="1261">
        <f t="shared" si="95"/>
        <v>2850</v>
      </c>
      <c r="W231" s="538">
        <v>15</v>
      </c>
      <c r="X231" s="1255">
        <v>190</v>
      </c>
      <c r="Y231" s="1261">
        <f t="shared" si="96"/>
        <v>2850</v>
      </c>
      <c r="Z231" s="563">
        <v>51</v>
      </c>
      <c r="AA231" s="1261">
        <v>6</v>
      </c>
      <c r="AB231" s="1261">
        <f t="shared" si="97"/>
        <v>306</v>
      </c>
      <c r="AC231" s="554">
        <f t="shared" si="98"/>
        <v>102</v>
      </c>
      <c r="AD231" s="540">
        <f t="shared" si="99"/>
        <v>29756</v>
      </c>
      <c r="AE231" s="1776"/>
      <c r="AF231" s="1004">
        <v>51</v>
      </c>
    </row>
    <row r="232" spans="1:56" ht="46.5" customHeight="1" x14ac:dyDescent="0.25">
      <c r="A232" s="256">
        <v>184</v>
      </c>
      <c r="B232" s="1236" t="s">
        <v>2210</v>
      </c>
      <c r="C232" s="261" t="s">
        <v>99</v>
      </c>
      <c r="D232" s="261" t="s">
        <v>1277</v>
      </c>
      <c r="E232" s="953">
        <v>46311</v>
      </c>
      <c r="F232" s="953">
        <v>46312</v>
      </c>
      <c r="G232" s="1014" t="s">
        <v>1713</v>
      </c>
      <c r="H232" s="538">
        <v>4</v>
      </c>
      <c r="I232" s="266">
        <v>3400</v>
      </c>
      <c r="J232" s="252">
        <f t="shared" si="91"/>
        <v>13600</v>
      </c>
      <c r="K232" s="538">
        <v>4</v>
      </c>
      <c r="L232" s="266">
        <v>3000</v>
      </c>
      <c r="M232" s="781">
        <f t="shared" si="92"/>
        <v>12000</v>
      </c>
      <c r="N232" s="538">
        <v>4</v>
      </c>
      <c r="O232" s="1255">
        <v>2900</v>
      </c>
      <c r="P232" s="265">
        <f t="shared" si="93"/>
        <v>11600</v>
      </c>
      <c r="Q232" s="538">
        <v>52</v>
      </c>
      <c r="R232" s="1255">
        <v>190</v>
      </c>
      <c r="S232" s="1261">
        <f t="shared" si="94"/>
        <v>9880</v>
      </c>
      <c r="T232" s="538">
        <v>30</v>
      </c>
      <c r="U232" s="1255">
        <v>190</v>
      </c>
      <c r="V232" s="1261">
        <f t="shared" si="95"/>
        <v>5700</v>
      </c>
      <c r="W232" s="538">
        <v>30</v>
      </c>
      <c r="X232" s="1255">
        <v>190</v>
      </c>
      <c r="Y232" s="1261">
        <f t="shared" si="96"/>
        <v>5700</v>
      </c>
      <c r="Z232" s="563">
        <v>124</v>
      </c>
      <c r="AA232" s="1261">
        <v>6</v>
      </c>
      <c r="AB232" s="1261">
        <f t="shared" si="97"/>
        <v>744</v>
      </c>
      <c r="AC232" s="554">
        <f t="shared" si="98"/>
        <v>248</v>
      </c>
      <c r="AD232" s="540">
        <f t="shared" si="99"/>
        <v>59224</v>
      </c>
      <c r="AE232" s="1776"/>
    </row>
    <row r="233" spans="1:56" ht="46.5" customHeight="1" x14ac:dyDescent="0.25">
      <c r="A233" s="1281">
        <v>185</v>
      </c>
      <c r="B233" s="261" t="s">
        <v>2208</v>
      </c>
      <c r="C233" s="261" t="s">
        <v>99</v>
      </c>
      <c r="D233" s="261" t="s">
        <v>1238</v>
      </c>
      <c r="E233" s="1013">
        <v>46339</v>
      </c>
      <c r="F233" s="1013">
        <v>46340</v>
      </c>
      <c r="G233" s="954" t="s">
        <v>372</v>
      </c>
      <c r="H233" s="538">
        <v>1</v>
      </c>
      <c r="I233" s="266">
        <v>3400</v>
      </c>
      <c r="J233" s="252">
        <f t="shared" si="91"/>
        <v>3400</v>
      </c>
      <c r="K233" s="538">
        <v>1</v>
      </c>
      <c r="L233" s="266">
        <v>3000</v>
      </c>
      <c r="M233" s="781">
        <f t="shared" si="92"/>
        <v>3000</v>
      </c>
      <c r="N233" s="538">
        <v>1</v>
      </c>
      <c r="O233" s="1255">
        <v>2900</v>
      </c>
      <c r="P233" s="265">
        <f t="shared" si="93"/>
        <v>2900</v>
      </c>
      <c r="Q233" s="538">
        <v>22</v>
      </c>
      <c r="R233" s="1255">
        <v>190</v>
      </c>
      <c r="S233" s="1261">
        <f t="shared" si="94"/>
        <v>4180</v>
      </c>
      <c r="T233" s="538">
        <v>11</v>
      </c>
      <c r="U233" s="1255">
        <v>190</v>
      </c>
      <c r="V233" s="1261">
        <f t="shared" si="95"/>
        <v>2090</v>
      </c>
      <c r="W233" s="538">
        <v>11</v>
      </c>
      <c r="X233" s="1255">
        <v>190</v>
      </c>
      <c r="Y233" s="1261">
        <f t="shared" si="96"/>
        <v>2090</v>
      </c>
      <c r="Z233" s="563">
        <v>47</v>
      </c>
      <c r="AA233" s="1261">
        <v>6</v>
      </c>
      <c r="AB233" s="1261">
        <f t="shared" si="97"/>
        <v>282</v>
      </c>
      <c r="AC233" s="554">
        <f t="shared" si="98"/>
        <v>94</v>
      </c>
      <c r="AD233" s="540">
        <f t="shared" si="99"/>
        <v>17942</v>
      </c>
      <c r="AE233" s="1776"/>
    </row>
    <row r="234" spans="1:56" ht="46.5" customHeight="1" x14ac:dyDescent="0.25">
      <c r="A234" s="256">
        <v>186</v>
      </c>
      <c r="B234" s="1236" t="s">
        <v>2213</v>
      </c>
      <c r="C234" s="1236" t="s">
        <v>99</v>
      </c>
      <c r="D234" s="1236" t="s">
        <v>1277</v>
      </c>
      <c r="E234" s="1013">
        <v>46339</v>
      </c>
      <c r="F234" s="1013">
        <v>46340</v>
      </c>
      <c r="G234" s="954" t="s">
        <v>372</v>
      </c>
      <c r="H234" s="556">
        <v>2</v>
      </c>
      <c r="I234" s="572">
        <v>3400</v>
      </c>
      <c r="J234" s="278">
        <f t="shared" si="91"/>
        <v>6800</v>
      </c>
      <c r="K234" s="556">
        <v>2</v>
      </c>
      <c r="L234" s="572">
        <v>3000</v>
      </c>
      <c r="M234" s="265">
        <f t="shared" si="92"/>
        <v>6000</v>
      </c>
      <c r="N234" s="556">
        <v>2</v>
      </c>
      <c r="O234" s="1237">
        <v>2900</v>
      </c>
      <c r="P234" s="288">
        <f t="shared" si="93"/>
        <v>5800</v>
      </c>
      <c r="Q234" s="556">
        <v>44</v>
      </c>
      <c r="R234" s="1237">
        <v>190</v>
      </c>
      <c r="S234" s="290">
        <f t="shared" si="94"/>
        <v>8360</v>
      </c>
      <c r="T234" s="556">
        <v>22</v>
      </c>
      <c r="U234" s="1237">
        <v>190</v>
      </c>
      <c r="V234" s="290">
        <f t="shared" si="95"/>
        <v>4180</v>
      </c>
      <c r="W234" s="556">
        <v>22</v>
      </c>
      <c r="X234" s="1237">
        <v>190</v>
      </c>
      <c r="Y234" s="290">
        <f t="shared" si="96"/>
        <v>4180</v>
      </c>
      <c r="Z234" s="564">
        <v>94</v>
      </c>
      <c r="AA234" s="290">
        <v>6</v>
      </c>
      <c r="AB234" s="290">
        <f t="shared" si="97"/>
        <v>564</v>
      </c>
      <c r="AC234" s="558">
        <f t="shared" si="98"/>
        <v>188</v>
      </c>
      <c r="AD234" s="540">
        <f t="shared" si="99"/>
        <v>35884</v>
      </c>
      <c r="AE234" s="1776"/>
    </row>
    <row r="235" spans="1:56" ht="46.5" customHeight="1" x14ac:dyDescent="0.25">
      <c r="A235" s="1281">
        <v>187</v>
      </c>
      <c r="B235" s="261" t="s">
        <v>2211</v>
      </c>
      <c r="C235" s="261" t="s">
        <v>99</v>
      </c>
      <c r="D235" s="261" t="s">
        <v>1238</v>
      </c>
      <c r="E235" s="953">
        <v>46311</v>
      </c>
      <c r="F235" s="953">
        <v>46312</v>
      </c>
      <c r="G235" s="1014" t="s">
        <v>1713</v>
      </c>
      <c r="H235" s="538">
        <v>2</v>
      </c>
      <c r="I235" s="266">
        <v>3400</v>
      </c>
      <c r="J235" s="252">
        <f t="shared" si="91"/>
        <v>6800</v>
      </c>
      <c r="K235" s="538">
        <v>2</v>
      </c>
      <c r="L235" s="266">
        <v>3000</v>
      </c>
      <c r="M235" s="781">
        <f t="shared" si="92"/>
        <v>6000</v>
      </c>
      <c r="N235" s="538">
        <v>2</v>
      </c>
      <c r="O235" s="1255">
        <v>2900</v>
      </c>
      <c r="P235" s="265">
        <f t="shared" si="93"/>
        <v>5800</v>
      </c>
      <c r="Q235" s="538">
        <v>26</v>
      </c>
      <c r="R235" s="1255">
        <v>190</v>
      </c>
      <c r="S235" s="1261">
        <f t="shared" si="94"/>
        <v>4940</v>
      </c>
      <c r="T235" s="538">
        <v>15</v>
      </c>
      <c r="U235" s="1255">
        <v>190</v>
      </c>
      <c r="V235" s="1261">
        <f t="shared" si="95"/>
        <v>2850</v>
      </c>
      <c r="W235" s="538">
        <v>15</v>
      </c>
      <c r="X235" s="1255">
        <v>190</v>
      </c>
      <c r="Y235" s="1261">
        <f t="shared" si="96"/>
        <v>2850</v>
      </c>
      <c r="Z235" s="563">
        <v>56</v>
      </c>
      <c r="AA235" s="1261">
        <v>6</v>
      </c>
      <c r="AB235" s="1261">
        <f t="shared" si="97"/>
        <v>336</v>
      </c>
      <c r="AC235" s="554">
        <f t="shared" si="98"/>
        <v>118</v>
      </c>
      <c r="AD235" s="540">
        <f t="shared" si="99"/>
        <v>29576</v>
      </c>
      <c r="AE235" s="1020"/>
    </row>
    <row r="236" spans="1:56" ht="46.5" customHeight="1" x14ac:dyDescent="0.25">
      <c r="A236" s="256">
        <v>188</v>
      </c>
      <c r="B236" s="1236" t="s">
        <v>2212</v>
      </c>
      <c r="C236" s="1236" t="s">
        <v>99</v>
      </c>
      <c r="D236" s="1236" t="s">
        <v>1277</v>
      </c>
      <c r="E236" s="1013">
        <v>46325</v>
      </c>
      <c r="F236" s="1013">
        <v>46326</v>
      </c>
      <c r="G236" s="954" t="s">
        <v>783</v>
      </c>
      <c r="H236" s="556">
        <v>2</v>
      </c>
      <c r="I236" s="572">
        <v>3400</v>
      </c>
      <c r="J236" s="278">
        <f t="shared" si="91"/>
        <v>6800</v>
      </c>
      <c r="K236" s="556">
        <v>2</v>
      </c>
      <c r="L236" s="572">
        <v>3000</v>
      </c>
      <c r="M236" s="265">
        <f t="shared" si="92"/>
        <v>6000</v>
      </c>
      <c r="N236" s="556">
        <v>2</v>
      </c>
      <c r="O236" s="1237">
        <v>2900</v>
      </c>
      <c r="P236" s="288">
        <f t="shared" si="93"/>
        <v>5800</v>
      </c>
      <c r="Q236" s="556">
        <v>44</v>
      </c>
      <c r="R236" s="1237">
        <v>190</v>
      </c>
      <c r="S236" s="290">
        <f t="shared" si="94"/>
        <v>8360</v>
      </c>
      <c r="T236" s="556">
        <v>22</v>
      </c>
      <c r="U236" s="1237">
        <v>190</v>
      </c>
      <c r="V236" s="290">
        <f t="shared" si="95"/>
        <v>4180</v>
      </c>
      <c r="W236" s="556">
        <v>22</v>
      </c>
      <c r="X236" s="1237">
        <v>190</v>
      </c>
      <c r="Y236" s="290">
        <f t="shared" si="96"/>
        <v>4180</v>
      </c>
      <c r="Z236" s="564">
        <v>94</v>
      </c>
      <c r="AA236" s="290">
        <v>6</v>
      </c>
      <c r="AB236" s="290">
        <f t="shared" si="97"/>
        <v>564</v>
      </c>
      <c r="AC236" s="558">
        <f t="shared" si="98"/>
        <v>188</v>
      </c>
      <c r="AD236" s="540">
        <f t="shared" si="99"/>
        <v>35884</v>
      </c>
      <c r="AE236" s="1020"/>
    </row>
    <row r="237" spans="1:56" ht="46.5" customHeight="1" x14ac:dyDescent="0.25">
      <c r="A237" s="1281">
        <v>189</v>
      </c>
      <c r="B237" s="261" t="s">
        <v>1714</v>
      </c>
      <c r="C237" s="261" t="s">
        <v>99</v>
      </c>
      <c r="D237" s="261" t="s">
        <v>1238</v>
      </c>
      <c r="E237" s="953">
        <v>46325</v>
      </c>
      <c r="F237" s="953">
        <v>46326</v>
      </c>
      <c r="G237" s="954" t="s">
        <v>783</v>
      </c>
      <c r="H237" s="538">
        <v>1</v>
      </c>
      <c r="I237" s="266">
        <v>3400</v>
      </c>
      <c r="J237" s="252">
        <f t="shared" si="91"/>
        <v>3400</v>
      </c>
      <c r="K237" s="538">
        <v>1</v>
      </c>
      <c r="L237" s="266">
        <v>3000</v>
      </c>
      <c r="M237" s="781">
        <f t="shared" si="92"/>
        <v>3000</v>
      </c>
      <c r="N237" s="538">
        <v>1</v>
      </c>
      <c r="O237" s="1255">
        <v>2900</v>
      </c>
      <c r="P237" s="265">
        <f t="shared" si="93"/>
        <v>2900</v>
      </c>
      <c r="Q237" s="538">
        <v>22</v>
      </c>
      <c r="R237" s="1255">
        <v>190</v>
      </c>
      <c r="S237" s="1261">
        <f t="shared" si="94"/>
        <v>4180</v>
      </c>
      <c r="T237" s="538">
        <v>11</v>
      </c>
      <c r="U237" s="1255">
        <v>190</v>
      </c>
      <c r="V237" s="1261">
        <f t="shared" si="95"/>
        <v>2090</v>
      </c>
      <c r="W237" s="538">
        <v>11</v>
      </c>
      <c r="X237" s="1255">
        <v>190</v>
      </c>
      <c r="Y237" s="1261">
        <f t="shared" si="96"/>
        <v>2090</v>
      </c>
      <c r="Z237" s="563">
        <v>47</v>
      </c>
      <c r="AA237" s="1261">
        <v>6</v>
      </c>
      <c r="AB237" s="1261">
        <f t="shared" si="97"/>
        <v>282</v>
      </c>
      <c r="AC237" s="554">
        <f t="shared" si="98"/>
        <v>94</v>
      </c>
      <c r="AD237" s="540">
        <f t="shared" si="99"/>
        <v>17942</v>
      </c>
      <c r="AE237" s="1020"/>
    </row>
    <row r="238" spans="1:56" s="1016" customFormat="1" ht="34.5" customHeight="1" x14ac:dyDescent="0.25">
      <c r="A238" s="1279"/>
      <c r="B238" s="543" t="s">
        <v>922</v>
      </c>
      <c r="C238" s="300"/>
      <c r="D238" s="1042"/>
      <c r="E238" s="1043"/>
      <c r="F238" s="1043"/>
      <c r="G238" s="1043"/>
      <c r="H238" s="324"/>
      <c r="I238" s="301"/>
      <c r="J238" s="276"/>
      <c r="K238" s="324"/>
      <c r="L238" s="301"/>
      <c r="M238" s="276"/>
      <c r="N238" s="324"/>
      <c r="O238" s="301"/>
      <c r="P238" s="276"/>
      <c r="Q238" s="324"/>
      <c r="R238" s="487"/>
      <c r="S238" s="1251"/>
      <c r="T238" s="324"/>
      <c r="U238" s="487"/>
      <c r="V238" s="1251"/>
      <c r="W238" s="324"/>
      <c r="X238" s="487"/>
      <c r="Y238" s="1251"/>
      <c r="Z238" s="622"/>
      <c r="AA238" s="1251"/>
      <c r="AB238" s="1251"/>
      <c r="AC238" s="486"/>
      <c r="AD238" s="540"/>
      <c r="AE238" s="639"/>
      <c r="AJ238" s="934"/>
      <c r="AK238" s="934"/>
      <c r="AL238" s="934"/>
      <c r="AM238" s="934"/>
      <c r="AN238" s="934"/>
      <c r="AO238" s="934"/>
      <c r="AP238" s="934"/>
      <c r="AQ238" s="934"/>
      <c r="AR238" s="934"/>
      <c r="AS238" s="934"/>
      <c r="AT238" s="934"/>
      <c r="AU238" s="934"/>
      <c r="AV238" s="934"/>
      <c r="AW238" s="934"/>
      <c r="AX238" s="934"/>
      <c r="AY238" s="934"/>
      <c r="AZ238" s="934"/>
      <c r="BA238" s="934"/>
      <c r="BB238" s="934"/>
      <c r="BC238" s="934"/>
    </row>
    <row r="239" spans="1:56" ht="46.5" customHeight="1" x14ac:dyDescent="0.25">
      <c r="A239" s="256">
        <v>190</v>
      </c>
      <c r="B239" s="1239" t="s">
        <v>174</v>
      </c>
      <c r="C239" s="1239" t="s">
        <v>99</v>
      </c>
      <c r="D239" s="1239" t="s">
        <v>342</v>
      </c>
      <c r="E239" s="1080">
        <v>46240</v>
      </c>
      <c r="F239" s="1080">
        <v>46242</v>
      </c>
      <c r="G239" s="966" t="s">
        <v>301</v>
      </c>
      <c r="H239" s="568"/>
      <c r="I239" s="576"/>
      <c r="J239" s="259"/>
      <c r="K239" s="567"/>
      <c r="L239" s="576"/>
      <c r="M239" s="781"/>
      <c r="N239" s="567"/>
      <c r="O239" s="573"/>
      <c r="P239" s="781"/>
      <c r="Q239" s="567">
        <v>30</v>
      </c>
      <c r="R239" s="560">
        <v>190</v>
      </c>
      <c r="S239" s="289">
        <f t="shared" ref="S239:S245" si="100">Q239*R239</f>
        <v>5700</v>
      </c>
      <c r="T239" s="567">
        <v>30</v>
      </c>
      <c r="U239" s="560">
        <v>190</v>
      </c>
      <c r="V239" s="289">
        <f t="shared" ref="V239:V245" si="101">T239*U239</f>
        <v>5700</v>
      </c>
      <c r="W239" s="567">
        <v>30</v>
      </c>
      <c r="X239" s="560">
        <v>190</v>
      </c>
      <c r="Y239" s="289">
        <f t="shared" ref="Y239:Y245" si="102">W239*X239</f>
        <v>5700</v>
      </c>
      <c r="Z239" s="568">
        <v>90</v>
      </c>
      <c r="AA239" s="289">
        <v>6</v>
      </c>
      <c r="AB239" s="289">
        <f t="shared" ref="AB239:AB245" si="103">Z239*AA239</f>
        <v>540</v>
      </c>
      <c r="AC239" s="561">
        <f t="shared" ref="AC239:AC245" si="104">H239+K239+N239+Q239+T239+W239+Z239</f>
        <v>180</v>
      </c>
      <c r="AD239" s="540">
        <f t="shared" ref="AD239:AD245" si="105">J239+M239+P239+S239+V239+Y239+AB239</f>
        <v>17640</v>
      </c>
      <c r="AE239" s="1776"/>
    </row>
    <row r="240" spans="1:56" ht="46.5" customHeight="1" x14ac:dyDescent="0.25">
      <c r="A240" s="1281">
        <v>191</v>
      </c>
      <c r="B240" s="261" t="s">
        <v>174</v>
      </c>
      <c r="C240" s="261" t="s">
        <v>99</v>
      </c>
      <c r="D240" s="261" t="s">
        <v>2361</v>
      </c>
      <c r="E240" s="1080">
        <v>46206</v>
      </c>
      <c r="F240" s="1080">
        <v>46209</v>
      </c>
      <c r="G240" s="966" t="s">
        <v>301</v>
      </c>
      <c r="H240" s="538"/>
      <c r="I240" s="266"/>
      <c r="J240" s="252"/>
      <c r="K240" s="538"/>
      <c r="L240" s="266"/>
      <c r="M240" s="781"/>
      <c r="N240" s="538"/>
      <c r="O240" s="570"/>
      <c r="P240" s="265"/>
      <c r="Q240" s="538">
        <v>98</v>
      </c>
      <c r="R240" s="1255">
        <v>190</v>
      </c>
      <c r="S240" s="1261">
        <f t="shared" si="100"/>
        <v>18620</v>
      </c>
      <c r="T240" s="538">
        <v>98</v>
      </c>
      <c r="U240" s="1255">
        <v>190</v>
      </c>
      <c r="V240" s="1261">
        <f t="shared" si="101"/>
        <v>18620</v>
      </c>
      <c r="W240" s="538">
        <v>98</v>
      </c>
      <c r="X240" s="1255">
        <v>190</v>
      </c>
      <c r="Y240" s="1261">
        <f t="shared" si="102"/>
        <v>18620</v>
      </c>
      <c r="Z240" s="563">
        <v>294</v>
      </c>
      <c r="AA240" s="1261">
        <v>6</v>
      </c>
      <c r="AB240" s="1261">
        <f t="shared" si="103"/>
        <v>1764</v>
      </c>
      <c r="AC240" s="554">
        <f t="shared" si="104"/>
        <v>588</v>
      </c>
      <c r="AD240" s="540">
        <f t="shared" si="105"/>
        <v>57624</v>
      </c>
      <c r="AE240" s="1776"/>
    </row>
    <row r="241" spans="1:56" ht="46.5" customHeight="1" x14ac:dyDescent="0.25">
      <c r="A241" s="256">
        <v>192</v>
      </c>
      <c r="B241" s="261" t="s">
        <v>174</v>
      </c>
      <c r="C241" s="261" t="s">
        <v>99</v>
      </c>
      <c r="D241" s="261" t="s">
        <v>2363</v>
      </c>
      <c r="E241" s="1080">
        <v>46279</v>
      </c>
      <c r="F241" s="1080">
        <v>46281</v>
      </c>
      <c r="G241" s="966" t="s">
        <v>301</v>
      </c>
      <c r="H241" s="563"/>
      <c r="I241" s="266"/>
      <c r="J241" s="252"/>
      <c r="K241" s="538"/>
      <c r="L241" s="266"/>
      <c r="M241" s="781"/>
      <c r="N241" s="538"/>
      <c r="O241" s="570"/>
      <c r="P241" s="265"/>
      <c r="Q241" s="538">
        <v>92</v>
      </c>
      <c r="R241" s="1255">
        <v>190</v>
      </c>
      <c r="S241" s="1261">
        <f t="shared" si="100"/>
        <v>17480</v>
      </c>
      <c r="T241" s="538">
        <v>92</v>
      </c>
      <c r="U241" s="1255">
        <v>190</v>
      </c>
      <c r="V241" s="1261">
        <f t="shared" si="101"/>
        <v>17480</v>
      </c>
      <c r="W241" s="538">
        <v>92</v>
      </c>
      <c r="X241" s="1255">
        <v>190</v>
      </c>
      <c r="Y241" s="1261">
        <f t="shared" si="102"/>
        <v>17480</v>
      </c>
      <c r="Z241" s="563">
        <v>276</v>
      </c>
      <c r="AA241" s="1261">
        <v>6</v>
      </c>
      <c r="AB241" s="1261">
        <f t="shared" si="103"/>
        <v>1656</v>
      </c>
      <c r="AC241" s="554">
        <f t="shared" si="104"/>
        <v>552</v>
      </c>
      <c r="AD241" s="540">
        <f t="shared" si="105"/>
        <v>54096</v>
      </c>
      <c r="AE241" s="1776"/>
    </row>
    <row r="242" spans="1:56" ht="46.5" customHeight="1" x14ac:dyDescent="0.25">
      <c r="A242" s="1281">
        <v>193</v>
      </c>
      <c r="B242" s="261" t="s">
        <v>585</v>
      </c>
      <c r="C242" s="261" t="s">
        <v>101</v>
      </c>
      <c r="D242" s="261" t="s">
        <v>340</v>
      </c>
      <c r="E242" s="1080">
        <v>46252</v>
      </c>
      <c r="F242" s="1080">
        <v>46255</v>
      </c>
      <c r="G242" s="966" t="s">
        <v>301</v>
      </c>
      <c r="H242" s="563"/>
      <c r="I242" s="266"/>
      <c r="J242" s="252"/>
      <c r="K242" s="538"/>
      <c r="L242" s="266"/>
      <c r="M242" s="781"/>
      <c r="N242" s="538"/>
      <c r="O242" s="266"/>
      <c r="P242" s="265"/>
      <c r="Q242" s="538">
        <v>65</v>
      </c>
      <c r="R242" s="1255">
        <v>190</v>
      </c>
      <c r="S242" s="1261">
        <f t="shared" si="100"/>
        <v>12350</v>
      </c>
      <c r="T242" s="538">
        <v>65</v>
      </c>
      <c r="U242" s="1255">
        <v>190</v>
      </c>
      <c r="V242" s="1261">
        <f t="shared" si="101"/>
        <v>12350</v>
      </c>
      <c r="W242" s="538">
        <v>65</v>
      </c>
      <c r="X242" s="1255">
        <v>190</v>
      </c>
      <c r="Y242" s="1261">
        <f t="shared" si="102"/>
        <v>12350</v>
      </c>
      <c r="Z242" s="563">
        <v>195</v>
      </c>
      <c r="AA242" s="1261">
        <v>6</v>
      </c>
      <c r="AB242" s="1261">
        <f t="shared" si="103"/>
        <v>1170</v>
      </c>
      <c r="AC242" s="554">
        <f t="shared" si="104"/>
        <v>390</v>
      </c>
      <c r="AD242" s="540">
        <f t="shared" si="105"/>
        <v>38220</v>
      </c>
      <c r="AE242" s="1776"/>
    </row>
    <row r="243" spans="1:56" ht="46.5" customHeight="1" x14ac:dyDescent="0.25">
      <c r="A243" s="256">
        <v>194</v>
      </c>
      <c r="B243" s="261" t="s">
        <v>174</v>
      </c>
      <c r="C243" s="261" t="s">
        <v>99</v>
      </c>
      <c r="D243" s="261" t="s">
        <v>344</v>
      </c>
      <c r="E243" s="1080">
        <v>46209</v>
      </c>
      <c r="F243" s="1080">
        <v>46210</v>
      </c>
      <c r="G243" s="966" t="s">
        <v>301</v>
      </c>
      <c r="H243" s="538"/>
      <c r="I243" s="266"/>
      <c r="J243" s="252"/>
      <c r="K243" s="538"/>
      <c r="L243" s="266"/>
      <c r="M243" s="781"/>
      <c r="N243" s="538"/>
      <c r="O243" s="570"/>
      <c r="P243" s="265"/>
      <c r="Q243" s="538">
        <v>4</v>
      </c>
      <c r="R243" s="1255">
        <v>190</v>
      </c>
      <c r="S243" s="1261">
        <f t="shared" si="100"/>
        <v>760</v>
      </c>
      <c r="T243" s="538">
        <v>4</v>
      </c>
      <c r="U243" s="1255">
        <v>190</v>
      </c>
      <c r="V243" s="1261">
        <f t="shared" si="101"/>
        <v>760</v>
      </c>
      <c r="W243" s="538">
        <v>4</v>
      </c>
      <c r="X243" s="1255">
        <v>190</v>
      </c>
      <c r="Y243" s="1261">
        <f t="shared" si="102"/>
        <v>760</v>
      </c>
      <c r="Z243" s="563">
        <v>12</v>
      </c>
      <c r="AA243" s="1261">
        <v>6</v>
      </c>
      <c r="AB243" s="1261">
        <f t="shared" si="103"/>
        <v>72</v>
      </c>
      <c r="AC243" s="554">
        <f t="shared" si="104"/>
        <v>24</v>
      </c>
      <c r="AD243" s="540">
        <f t="shared" si="105"/>
        <v>2352</v>
      </c>
      <c r="AE243" s="1777"/>
    </row>
    <row r="244" spans="1:56" ht="46.5" customHeight="1" x14ac:dyDescent="0.25">
      <c r="A244" s="1281">
        <v>195</v>
      </c>
      <c r="B244" s="261" t="s">
        <v>180</v>
      </c>
      <c r="C244" s="261" t="s">
        <v>102</v>
      </c>
      <c r="D244" s="1239" t="s">
        <v>1891</v>
      </c>
      <c r="E244" s="1080">
        <v>46290</v>
      </c>
      <c r="F244" s="1080">
        <v>46291</v>
      </c>
      <c r="G244" s="954" t="s">
        <v>1450</v>
      </c>
      <c r="H244" s="538"/>
      <c r="I244" s="266"/>
      <c r="J244" s="252"/>
      <c r="K244" s="538"/>
      <c r="L244" s="266"/>
      <c r="M244" s="781"/>
      <c r="N244" s="538"/>
      <c r="O244" s="570"/>
      <c r="P244" s="265"/>
      <c r="Q244" s="538">
        <v>20</v>
      </c>
      <c r="R244" s="1255">
        <v>190</v>
      </c>
      <c r="S244" s="1261">
        <f t="shared" si="100"/>
        <v>3800</v>
      </c>
      <c r="T244" s="538">
        <v>20</v>
      </c>
      <c r="U244" s="1255">
        <v>190</v>
      </c>
      <c r="V244" s="1261">
        <f t="shared" si="101"/>
        <v>3800</v>
      </c>
      <c r="W244" s="538">
        <v>20</v>
      </c>
      <c r="X244" s="1255">
        <v>190</v>
      </c>
      <c r="Y244" s="1261">
        <f t="shared" si="102"/>
        <v>3800</v>
      </c>
      <c r="Z244" s="563">
        <v>60</v>
      </c>
      <c r="AA244" s="1261">
        <v>6</v>
      </c>
      <c r="AB244" s="1261">
        <f t="shared" si="103"/>
        <v>360</v>
      </c>
      <c r="AC244" s="554">
        <f t="shared" si="104"/>
        <v>120</v>
      </c>
      <c r="AD244" s="540">
        <f t="shared" si="105"/>
        <v>11760</v>
      </c>
      <c r="AE244" s="1229"/>
    </row>
    <row r="245" spans="1:56" ht="46.5" customHeight="1" x14ac:dyDescent="0.25">
      <c r="A245" s="256">
        <v>196</v>
      </c>
      <c r="B245" s="1236" t="s">
        <v>178</v>
      </c>
      <c r="C245" s="1236" t="s">
        <v>100</v>
      </c>
      <c r="D245" s="1236" t="s">
        <v>340</v>
      </c>
      <c r="E245" s="1080">
        <v>46316</v>
      </c>
      <c r="F245" s="1080">
        <v>46319</v>
      </c>
      <c r="G245" s="966" t="s">
        <v>301</v>
      </c>
      <c r="H245" s="564"/>
      <c r="I245" s="572"/>
      <c r="J245" s="278"/>
      <c r="K245" s="556"/>
      <c r="L245" s="572"/>
      <c r="M245" s="299"/>
      <c r="N245" s="556"/>
      <c r="O245" s="572"/>
      <c r="P245" s="288"/>
      <c r="Q245" s="556">
        <v>65</v>
      </c>
      <c r="R245" s="1237">
        <v>190</v>
      </c>
      <c r="S245" s="290">
        <f t="shared" si="100"/>
        <v>12350</v>
      </c>
      <c r="T245" s="556">
        <v>65</v>
      </c>
      <c r="U245" s="1237">
        <v>190</v>
      </c>
      <c r="V245" s="290">
        <f t="shared" si="101"/>
        <v>12350</v>
      </c>
      <c r="W245" s="556">
        <v>65</v>
      </c>
      <c r="X245" s="1237">
        <v>190</v>
      </c>
      <c r="Y245" s="290">
        <f t="shared" si="102"/>
        <v>12350</v>
      </c>
      <c r="Z245" s="564">
        <v>195</v>
      </c>
      <c r="AA245" s="290">
        <v>6</v>
      </c>
      <c r="AB245" s="290">
        <f t="shared" si="103"/>
        <v>1170</v>
      </c>
      <c r="AC245" s="558">
        <f t="shared" si="104"/>
        <v>390</v>
      </c>
      <c r="AD245" s="540">
        <f t="shared" si="105"/>
        <v>38220</v>
      </c>
      <c r="AE245" s="1226"/>
    </row>
    <row r="246" spans="1:56" s="1016" customFormat="1" ht="33" customHeight="1" x14ac:dyDescent="0.25">
      <c r="A246" s="1279"/>
      <c r="B246" s="543" t="s">
        <v>842</v>
      </c>
      <c r="C246" s="300"/>
      <c r="D246" s="1042"/>
      <c r="E246" s="1043"/>
      <c r="F246" s="1043"/>
      <c r="G246" s="1043"/>
      <c r="H246" s="324"/>
      <c r="I246" s="301"/>
      <c r="J246" s="276"/>
      <c r="K246" s="324"/>
      <c r="L246" s="301"/>
      <c r="M246" s="276"/>
      <c r="N246" s="324"/>
      <c r="O246" s="301"/>
      <c r="P246" s="276"/>
      <c r="Q246" s="324"/>
      <c r="R246" s="487"/>
      <c r="S246" s="1251"/>
      <c r="T246" s="324"/>
      <c r="U246" s="487"/>
      <c r="V246" s="1251"/>
      <c r="W246" s="324"/>
      <c r="X246" s="487"/>
      <c r="Y246" s="1251"/>
      <c r="Z246" s="622"/>
      <c r="AA246" s="1251"/>
      <c r="AB246" s="1251"/>
      <c r="AC246" s="486"/>
      <c r="AD246" s="540"/>
      <c r="AE246" s="639"/>
      <c r="AJ246" s="934"/>
      <c r="AK246" s="934"/>
      <c r="AL246" s="934"/>
      <c r="AM246" s="934"/>
      <c r="AN246" s="934"/>
      <c r="AO246" s="934"/>
      <c r="AP246" s="934"/>
      <c r="AQ246" s="934"/>
      <c r="AR246" s="934"/>
      <c r="AS246" s="934"/>
      <c r="AT246" s="934"/>
      <c r="AU246" s="934"/>
      <c r="AV246" s="934"/>
      <c r="AW246" s="934"/>
      <c r="AX246" s="934"/>
      <c r="AY246" s="934"/>
      <c r="AZ246" s="934"/>
      <c r="BA246" s="934"/>
      <c r="BB246" s="934"/>
      <c r="BC246" s="934"/>
    </row>
    <row r="247" spans="1:56" s="884" customFormat="1" ht="46.5" customHeight="1" x14ac:dyDescent="0.25">
      <c r="A247" s="256">
        <v>197</v>
      </c>
      <c r="B247" s="1239" t="s">
        <v>1334</v>
      </c>
      <c r="C247" s="1239" t="s">
        <v>102</v>
      </c>
      <c r="D247" s="1239" t="s">
        <v>1335</v>
      </c>
      <c r="E247" s="953">
        <v>46105</v>
      </c>
      <c r="F247" s="953">
        <v>46108</v>
      </c>
      <c r="G247" s="966" t="s">
        <v>301</v>
      </c>
      <c r="H247" s="567"/>
      <c r="I247" s="576"/>
      <c r="J247" s="259"/>
      <c r="K247" s="567"/>
      <c r="L247" s="576"/>
      <c r="M247" s="781"/>
      <c r="N247" s="567"/>
      <c r="O247" s="573"/>
      <c r="P247" s="781"/>
      <c r="Q247" s="567">
        <v>114</v>
      </c>
      <c r="R247" s="560">
        <v>190</v>
      </c>
      <c r="S247" s="289">
        <f t="shared" ref="S247:S254" si="106">Q247*R247</f>
        <v>21660</v>
      </c>
      <c r="T247" s="567">
        <v>114</v>
      </c>
      <c r="U247" s="560">
        <v>190</v>
      </c>
      <c r="V247" s="289">
        <f t="shared" ref="V247:V254" si="107">T247*U247</f>
        <v>21660</v>
      </c>
      <c r="W247" s="567">
        <v>114</v>
      </c>
      <c r="X247" s="560">
        <v>190</v>
      </c>
      <c r="Y247" s="289">
        <f t="shared" ref="Y247:Y254" si="108">W247*X247</f>
        <v>21660</v>
      </c>
      <c r="Z247" s="568">
        <v>342</v>
      </c>
      <c r="AA247" s="289">
        <v>6</v>
      </c>
      <c r="AB247" s="289">
        <f t="shared" ref="AB247:AB254" si="109">Z247*AA247</f>
        <v>2052</v>
      </c>
      <c r="AC247" s="561">
        <f t="shared" ref="AC247:AC254" si="110">H247+K247+N247+Q247+T247+W247+Z247</f>
        <v>684</v>
      </c>
      <c r="AD247" s="540">
        <f t="shared" ref="AD247:AD254" si="111">J247+M247+P247+S247+V247+Y247+AB247</f>
        <v>67032</v>
      </c>
      <c r="AE247" s="1782">
        <f>SUM(AD247:AD253)</f>
        <v>258604</v>
      </c>
      <c r="AF247" s="1051">
        <v>342</v>
      </c>
      <c r="AI247" s="1050"/>
      <c r="AJ247" s="934"/>
      <c r="AK247" s="934"/>
      <c r="AL247" s="934"/>
      <c r="AM247" s="934"/>
      <c r="AN247" s="934"/>
      <c r="AO247" s="934"/>
      <c r="AP247" s="934"/>
      <c r="AQ247" s="934"/>
      <c r="AR247" s="934"/>
      <c r="AS247" s="934"/>
      <c r="AT247" s="934"/>
      <c r="AU247" s="934"/>
      <c r="AV247" s="934"/>
      <c r="AW247" s="934"/>
      <c r="AX247" s="934"/>
      <c r="AY247" s="934"/>
      <c r="AZ247" s="934"/>
      <c r="BA247" s="934"/>
      <c r="BB247" s="934"/>
      <c r="BC247" s="934"/>
      <c r="BD247" s="1051"/>
    </row>
    <row r="248" spans="1:56" s="790" customFormat="1" ht="46.5" customHeight="1" x14ac:dyDescent="0.25">
      <c r="A248" s="1281">
        <v>198</v>
      </c>
      <c r="B248" s="261" t="s">
        <v>69</v>
      </c>
      <c r="C248" s="261" t="s">
        <v>100</v>
      </c>
      <c r="D248" s="261" t="s">
        <v>340</v>
      </c>
      <c r="E248" s="953">
        <v>46105</v>
      </c>
      <c r="F248" s="953">
        <v>46108</v>
      </c>
      <c r="G248" s="954" t="s">
        <v>301</v>
      </c>
      <c r="H248" s="538">
        <v>1</v>
      </c>
      <c r="I248" s="266">
        <v>4100</v>
      </c>
      <c r="J248" s="252">
        <f>H248*I248</f>
        <v>4100</v>
      </c>
      <c r="K248" s="538">
        <v>1</v>
      </c>
      <c r="L248" s="266">
        <v>3350</v>
      </c>
      <c r="M248" s="781">
        <f>K248*L248</f>
        <v>3350</v>
      </c>
      <c r="N248" s="538">
        <v>1</v>
      </c>
      <c r="O248" s="570">
        <v>3000</v>
      </c>
      <c r="P248" s="265">
        <f>N248*O248</f>
        <v>3000</v>
      </c>
      <c r="Q248" s="538">
        <v>52</v>
      </c>
      <c r="R248" s="1255">
        <v>190</v>
      </c>
      <c r="S248" s="1261">
        <f t="shared" si="106"/>
        <v>9880</v>
      </c>
      <c r="T248" s="538">
        <v>52</v>
      </c>
      <c r="U248" s="1255">
        <v>190</v>
      </c>
      <c r="V248" s="1261">
        <f t="shared" si="107"/>
        <v>9880</v>
      </c>
      <c r="W248" s="538">
        <v>52</v>
      </c>
      <c r="X248" s="1255">
        <v>190</v>
      </c>
      <c r="Y248" s="1261">
        <f t="shared" si="108"/>
        <v>9880</v>
      </c>
      <c r="Z248" s="563">
        <v>159</v>
      </c>
      <c r="AA248" s="1261">
        <v>6</v>
      </c>
      <c r="AB248" s="1261">
        <f t="shared" si="109"/>
        <v>954</v>
      </c>
      <c r="AC248" s="554">
        <f t="shared" si="110"/>
        <v>318</v>
      </c>
      <c r="AD248" s="540">
        <f t="shared" si="111"/>
        <v>41044</v>
      </c>
      <c r="AE248" s="1778"/>
      <c r="AF248" s="1031">
        <v>159</v>
      </c>
      <c r="AI248" s="1021"/>
      <c r="AJ248" s="934"/>
      <c r="AK248" s="934"/>
      <c r="AL248" s="934"/>
      <c r="AM248" s="934"/>
      <c r="AN248" s="934"/>
      <c r="AO248" s="934"/>
      <c r="AP248" s="934"/>
      <c r="AQ248" s="934"/>
      <c r="AR248" s="934"/>
      <c r="AS248" s="934"/>
      <c r="AT248" s="934"/>
      <c r="AU248" s="934"/>
      <c r="AV248" s="934"/>
      <c r="AW248" s="934"/>
      <c r="AX248" s="934"/>
      <c r="AY248" s="934"/>
      <c r="AZ248" s="934"/>
      <c r="BA248" s="934"/>
      <c r="BB248" s="934"/>
      <c r="BC248" s="934"/>
      <c r="BD248" s="1031"/>
    </row>
    <row r="249" spans="1:56" s="790" customFormat="1" ht="46.5" customHeight="1" x14ac:dyDescent="0.25">
      <c r="A249" s="256">
        <v>199</v>
      </c>
      <c r="B249" s="261" t="s">
        <v>2083</v>
      </c>
      <c r="C249" s="261" t="s">
        <v>99</v>
      </c>
      <c r="D249" s="261" t="s">
        <v>342</v>
      </c>
      <c r="E249" s="953">
        <v>46159</v>
      </c>
      <c r="F249" s="953">
        <v>46162</v>
      </c>
      <c r="G249" s="954" t="s">
        <v>301</v>
      </c>
      <c r="H249" s="538"/>
      <c r="I249" s="266"/>
      <c r="J249" s="252"/>
      <c r="K249" s="538"/>
      <c r="L249" s="266"/>
      <c r="M249" s="781"/>
      <c r="N249" s="538"/>
      <c r="O249" s="570"/>
      <c r="P249" s="265"/>
      <c r="Q249" s="538">
        <v>54</v>
      </c>
      <c r="R249" s="1255">
        <v>190</v>
      </c>
      <c r="S249" s="1261">
        <f t="shared" si="106"/>
        <v>10260</v>
      </c>
      <c r="T249" s="538">
        <v>54</v>
      </c>
      <c r="U249" s="1255">
        <v>190</v>
      </c>
      <c r="V249" s="1261">
        <f t="shared" si="107"/>
        <v>10260</v>
      </c>
      <c r="W249" s="538">
        <v>54</v>
      </c>
      <c r="X249" s="1255">
        <v>190</v>
      </c>
      <c r="Y249" s="1261">
        <f t="shared" si="108"/>
        <v>10260</v>
      </c>
      <c r="Z249" s="563">
        <v>162</v>
      </c>
      <c r="AA249" s="1261">
        <v>6</v>
      </c>
      <c r="AB249" s="1261">
        <f t="shared" si="109"/>
        <v>972</v>
      </c>
      <c r="AC249" s="554">
        <f t="shared" si="110"/>
        <v>324</v>
      </c>
      <c r="AD249" s="540">
        <f t="shared" si="111"/>
        <v>31752</v>
      </c>
      <c r="AE249" s="1776"/>
      <c r="AF249" s="1031"/>
      <c r="AI249" s="1021"/>
      <c r="AJ249" s="934"/>
      <c r="AK249" s="934"/>
      <c r="AL249" s="934"/>
      <c r="AM249" s="934"/>
      <c r="AN249" s="934"/>
      <c r="AO249" s="934"/>
      <c r="AP249" s="934"/>
      <c r="AQ249" s="934"/>
      <c r="AR249" s="934"/>
      <c r="AS249" s="934"/>
      <c r="AT249" s="934"/>
      <c r="AU249" s="934"/>
      <c r="AV249" s="934"/>
      <c r="AW249" s="934"/>
      <c r="AX249" s="934"/>
      <c r="AY249" s="934"/>
      <c r="AZ249" s="934"/>
      <c r="BA249" s="934"/>
      <c r="BB249" s="934"/>
      <c r="BC249" s="934"/>
      <c r="BD249" s="1031"/>
    </row>
    <row r="250" spans="1:56" s="790" customFormat="1" ht="46.5" customHeight="1" x14ac:dyDescent="0.25">
      <c r="A250" s="1281">
        <v>200</v>
      </c>
      <c r="B250" s="261" t="s">
        <v>1336</v>
      </c>
      <c r="C250" s="261" t="s">
        <v>99</v>
      </c>
      <c r="D250" s="261" t="s">
        <v>1161</v>
      </c>
      <c r="E250" s="953">
        <v>46156</v>
      </c>
      <c r="F250" s="953">
        <v>46159</v>
      </c>
      <c r="G250" s="954" t="s">
        <v>301</v>
      </c>
      <c r="H250" s="538"/>
      <c r="I250" s="266"/>
      <c r="J250" s="252"/>
      <c r="K250" s="538"/>
      <c r="L250" s="266"/>
      <c r="M250" s="781"/>
      <c r="N250" s="538"/>
      <c r="O250" s="570"/>
      <c r="P250" s="265"/>
      <c r="Q250" s="538">
        <v>54</v>
      </c>
      <c r="R250" s="1255">
        <v>190</v>
      </c>
      <c r="S250" s="1261">
        <f t="shared" si="106"/>
        <v>10260</v>
      </c>
      <c r="T250" s="538">
        <v>54</v>
      </c>
      <c r="U250" s="1255">
        <v>190</v>
      </c>
      <c r="V250" s="1261">
        <f t="shared" si="107"/>
        <v>10260</v>
      </c>
      <c r="W250" s="538">
        <v>54</v>
      </c>
      <c r="X250" s="1255">
        <v>190</v>
      </c>
      <c r="Y250" s="1261">
        <f t="shared" si="108"/>
        <v>10260</v>
      </c>
      <c r="Z250" s="563">
        <v>162</v>
      </c>
      <c r="AA250" s="1261">
        <v>6</v>
      </c>
      <c r="AB250" s="1261">
        <f t="shared" si="109"/>
        <v>972</v>
      </c>
      <c r="AC250" s="554">
        <f t="shared" si="110"/>
        <v>324</v>
      </c>
      <c r="AD250" s="540">
        <f t="shared" si="111"/>
        <v>31752</v>
      </c>
      <c r="AE250" s="1776"/>
      <c r="AF250" s="1031"/>
      <c r="AI250" s="1021"/>
      <c r="AJ250" s="934"/>
      <c r="AK250" s="934"/>
      <c r="AL250" s="934"/>
      <c r="AM250" s="934"/>
      <c r="AN250" s="934"/>
      <c r="AO250" s="934"/>
      <c r="AP250" s="934"/>
      <c r="AQ250" s="934"/>
      <c r="AR250" s="934"/>
      <c r="AS250" s="934"/>
      <c r="AT250" s="934"/>
      <c r="AU250" s="934"/>
      <c r="AV250" s="934"/>
      <c r="AW250" s="934"/>
      <c r="AX250" s="934"/>
      <c r="AY250" s="934"/>
      <c r="AZ250" s="934"/>
      <c r="BA250" s="934"/>
      <c r="BB250" s="934"/>
      <c r="BC250" s="934"/>
      <c r="BD250" s="1031"/>
    </row>
    <row r="251" spans="1:56" s="790" customFormat="1" ht="46.5" customHeight="1" x14ac:dyDescent="0.25">
      <c r="A251" s="256">
        <v>201</v>
      </c>
      <c r="B251" s="261" t="s">
        <v>1669</v>
      </c>
      <c r="C251" s="261" t="s">
        <v>99</v>
      </c>
      <c r="D251" s="261" t="s">
        <v>345</v>
      </c>
      <c r="E251" s="953">
        <v>46156</v>
      </c>
      <c r="F251" s="953">
        <v>46159</v>
      </c>
      <c r="G251" s="954" t="s">
        <v>301</v>
      </c>
      <c r="H251" s="538"/>
      <c r="I251" s="266"/>
      <c r="J251" s="252"/>
      <c r="K251" s="538"/>
      <c r="L251" s="266"/>
      <c r="M251" s="781"/>
      <c r="N251" s="538"/>
      <c r="O251" s="570"/>
      <c r="P251" s="265"/>
      <c r="Q251" s="538">
        <v>28</v>
      </c>
      <c r="R251" s="1255">
        <v>190</v>
      </c>
      <c r="S251" s="1261">
        <f t="shared" si="106"/>
        <v>5320</v>
      </c>
      <c r="T251" s="538">
        <v>28</v>
      </c>
      <c r="U251" s="1255">
        <v>190</v>
      </c>
      <c r="V251" s="1261">
        <f t="shared" si="107"/>
        <v>5320</v>
      </c>
      <c r="W251" s="538">
        <v>28</v>
      </c>
      <c r="X251" s="1255">
        <v>190</v>
      </c>
      <c r="Y251" s="1261">
        <f t="shared" si="108"/>
        <v>5320</v>
      </c>
      <c r="Z251" s="563">
        <v>84</v>
      </c>
      <c r="AA251" s="1261">
        <v>6</v>
      </c>
      <c r="AB251" s="1261">
        <f t="shared" si="109"/>
        <v>504</v>
      </c>
      <c r="AC251" s="554">
        <f t="shared" si="110"/>
        <v>168</v>
      </c>
      <c r="AD251" s="540">
        <f t="shared" si="111"/>
        <v>16464</v>
      </c>
      <c r="AE251" s="1776"/>
      <c r="AF251" s="1031"/>
      <c r="AI251" s="1021"/>
      <c r="AJ251" s="934"/>
      <c r="AK251" s="934"/>
      <c r="AL251" s="934"/>
      <c r="AM251" s="934"/>
      <c r="AN251" s="934"/>
      <c r="AO251" s="934"/>
      <c r="AP251" s="934"/>
      <c r="AQ251" s="934"/>
      <c r="AR251" s="934"/>
      <c r="AS251" s="934"/>
      <c r="AT251" s="934"/>
      <c r="AU251" s="934"/>
      <c r="AV251" s="934"/>
      <c r="AW251" s="934"/>
      <c r="AX251" s="934"/>
      <c r="AY251" s="934"/>
      <c r="AZ251" s="934"/>
      <c r="BA251" s="934"/>
      <c r="BB251" s="934"/>
      <c r="BC251" s="934"/>
      <c r="BD251" s="1031"/>
    </row>
    <row r="252" spans="1:56" s="790" customFormat="1" ht="46.5" customHeight="1" x14ac:dyDescent="0.25">
      <c r="A252" s="1281">
        <v>202</v>
      </c>
      <c r="B252" s="261" t="s">
        <v>1162</v>
      </c>
      <c r="C252" s="261" t="s">
        <v>101</v>
      </c>
      <c r="D252" s="261" t="s">
        <v>340</v>
      </c>
      <c r="E252" s="953">
        <v>46222</v>
      </c>
      <c r="F252" s="953">
        <v>46224</v>
      </c>
      <c r="G252" s="954" t="s">
        <v>301</v>
      </c>
      <c r="H252" s="538"/>
      <c r="I252" s="266"/>
      <c r="J252" s="252"/>
      <c r="K252" s="538"/>
      <c r="L252" s="266"/>
      <c r="M252" s="781"/>
      <c r="N252" s="538"/>
      <c r="O252" s="266"/>
      <c r="P252" s="265"/>
      <c r="Q252" s="538">
        <v>60</v>
      </c>
      <c r="R252" s="1255">
        <v>190</v>
      </c>
      <c r="S252" s="1261">
        <f t="shared" si="106"/>
        <v>11400</v>
      </c>
      <c r="T252" s="538">
        <v>60</v>
      </c>
      <c r="U252" s="1255">
        <v>190</v>
      </c>
      <c r="V252" s="1261">
        <f t="shared" si="107"/>
        <v>11400</v>
      </c>
      <c r="W252" s="538">
        <v>60</v>
      </c>
      <c r="X252" s="1255">
        <v>190</v>
      </c>
      <c r="Y252" s="1261">
        <f t="shared" si="108"/>
        <v>11400</v>
      </c>
      <c r="Z252" s="563">
        <v>180</v>
      </c>
      <c r="AA252" s="1261">
        <v>6</v>
      </c>
      <c r="AB252" s="1261">
        <f t="shared" si="109"/>
        <v>1080</v>
      </c>
      <c r="AC252" s="554">
        <f t="shared" si="110"/>
        <v>360</v>
      </c>
      <c r="AD252" s="540">
        <f t="shared" si="111"/>
        <v>35280</v>
      </c>
      <c r="AE252" s="1776"/>
      <c r="AF252" s="1031"/>
      <c r="AI252" s="1021"/>
      <c r="AJ252" s="934"/>
      <c r="AK252" s="934"/>
      <c r="AL252" s="934"/>
      <c r="AM252" s="934"/>
      <c r="AN252" s="934"/>
      <c r="AO252" s="934"/>
      <c r="AP252" s="934"/>
      <c r="AQ252" s="934"/>
      <c r="AR252" s="934"/>
      <c r="AS252" s="934"/>
      <c r="AT252" s="934"/>
      <c r="AU252" s="934"/>
      <c r="AV252" s="934"/>
      <c r="AW252" s="934"/>
      <c r="AX252" s="934"/>
      <c r="AY252" s="934"/>
      <c r="AZ252" s="934"/>
      <c r="BA252" s="934"/>
      <c r="BB252" s="934"/>
      <c r="BC252" s="934"/>
      <c r="BD252" s="1031"/>
    </row>
    <row r="253" spans="1:56" s="790" customFormat="1" ht="46.5" customHeight="1" x14ac:dyDescent="0.25">
      <c r="A253" s="256">
        <v>203</v>
      </c>
      <c r="B253" s="261" t="s">
        <v>2084</v>
      </c>
      <c r="C253" s="261" t="s">
        <v>99</v>
      </c>
      <c r="D253" s="261" t="s">
        <v>1456</v>
      </c>
      <c r="E253" s="953">
        <v>46258</v>
      </c>
      <c r="F253" s="953">
        <v>46261</v>
      </c>
      <c r="G253" s="954" t="s">
        <v>301</v>
      </c>
      <c r="H253" s="538"/>
      <c r="I253" s="266"/>
      <c r="J253" s="252"/>
      <c r="K253" s="538"/>
      <c r="L253" s="266"/>
      <c r="M253" s="781"/>
      <c r="N253" s="538"/>
      <c r="O253" s="570"/>
      <c r="P253" s="265"/>
      <c r="Q253" s="538">
        <v>60</v>
      </c>
      <c r="R253" s="1255">
        <v>190</v>
      </c>
      <c r="S253" s="1261">
        <f t="shared" si="106"/>
        <v>11400</v>
      </c>
      <c r="T253" s="538">
        <v>60</v>
      </c>
      <c r="U253" s="1255">
        <v>190</v>
      </c>
      <c r="V253" s="1261">
        <f t="shared" si="107"/>
        <v>11400</v>
      </c>
      <c r="W253" s="538">
        <v>60</v>
      </c>
      <c r="X253" s="1255">
        <v>190</v>
      </c>
      <c r="Y253" s="1261">
        <f t="shared" si="108"/>
        <v>11400</v>
      </c>
      <c r="Z253" s="563">
        <v>180</v>
      </c>
      <c r="AA253" s="1261">
        <v>6</v>
      </c>
      <c r="AB253" s="1261">
        <f t="shared" si="109"/>
        <v>1080</v>
      </c>
      <c r="AC253" s="554">
        <f t="shared" si="110"/>
        <v>360</v>
      </c>
      <c r="AD253" s="540">
        <f t="shared" si="111"/>
        <v>35280</v>
      </c>
      <c r="AE253" s="1776"/>
      <c r="AF253" s="1031"/>
      <c r="AI253" s="1021"/>
      <c r="AJ253" s="934"/>
      <c r="AK253" s="934"/>
      <c r="AL253" s="934"/>
      <c r="AM253" s="934"/>
      <c r="AN253" s="934"/>
      <c r="AO253" s="934"/>
      <c r="AP253" s="934"/>
      <c r="AQ253" s="934"/>
      <c r="AR253" s="934"/>
      <c r="AS253" s="934"/>
      <c r="AT253" s="934"/>
      <c r="AU253" s="934"/>
      <c r="AV253" s="934"/>
      <c r="AW253" s="934"/>
      <c r="AX253" s="934"/>
      <c r="AY253" s="934"/>
      <c r="AZ253" s="934"/>
      <c r="BA253" s="934"/>
      <c r="BB253" s="934"/>
      <c r="BC253" s="934"/>
      <c r="BD253" s="1031"/>
    </row>
    <row r="254" spans="1:56" s="934" customFormat="1" ht="46.5" customHeight="1" x14ac:dyDescent="0.25">
      <c r="A254" s="1281">
        <v>204</v>
      </c>
      <c r="B254" s="1236" t="s">
        <v>1457</v>
      </c>
      <c r="C254" s="1236" t="s">
        <v>99</v>
      </c>
      <c r="D254" s="1236" t="s">
        <v>1458</v>
      </c>
      <c r="E254" s="1013">
        <v>46302</v>
      </c>
      <c r="F254" s="1013">
        <v>46304</v>
      </c>
      <c r="G254" s="1014" t="s">
        <v>301</v>
      </c>
      <c r="H254" s="628"/>
      <c r="I254" s="629"/>
      <c r="J254" s="286"/>
      <c r="K254" s="628"/>
      <c r="L254" s="629"/>
      <c r="M254" s="299"/>
      <c r="N254" s="628"/>
      <c r="O254" s="881"/>
      <c r="P254" s="288"/>
      <c r="Q254" s="556">
        <v>28</v>
      </c>
      <c r="R254" s="1237">
        <v>190</v>
      </c>
      <c r="S254" s="290">
        <f t="shared" si="106"/>
        <v>5320</v>
      </c>
      <c r="T254" s="556">
        <v>28</v>
      </c>
      <c r="U254" s="1237">
        <v>190</v>
      </c>
      <c r="V254" s="290">
        <f t="shared" si="107"/>
        <v>5320</v>
      </c>
      <c r="W254" s="556">
        <v>28</v>
      </c>
      <c r="X254" s="1237">
        <v>190</v>
      </c>
      <c r="Y254" s="290">
        <f t="shared" si="108"/>
        <v>5320</v>
      </c>
      <c r="Z254" s="564">
        <v>84</v>
      </c>
      <c r="AA254" s="290">
        <v>6</v>
      </c>
      <c r="AB254" s="290">
        <f t="shared" si="109"/>
        <v>504</v>
      </c>
      <c r="AC254" s="558">
        <f t="shared" si="110"/>
        <v>168</v>
      </c>
      <c r="AD254" s="540">
        <f t="shared" si="111"/>
        <v>16464</v>
      </c>
      <c r="AE254" s="1226"/>
    </row>
    <row r="255" spans="1:56" s="1016" customFormat="1" ht="28.5" customHeight="1" x14ac:dyDescent="0.25">
      <c r="A255" s="1279"/>
      <c r="B255" s="543" t="s">
        <v>913</v>
      </c>
      <c r="C255" s="300"/>
      <c r="D255" s="1042"/>
      <c r="E255" s="1043"/>
      <c r="F255" s="1043"/>
      <c r="G255" s="1043"/>
      <c r="H255" s="324"/>
      <c r="I255" s="301"/>
      <c r="J255" s="276"/>
      <c r="K255" s="324"/>
      <c r="L255" s="301"/>
      <c r="M255" s="276"/>
      <c r="N255" s="324"/>
      <c r="O255" s="301"/>
      <c r="P255" s="276"/>
      <c r="Q255" s="324"/>
      <c r="R255" s="487"/>
      <c r="S255" s="1251"/>
      <c r="T255" s="324"/>
      <c r="U255" s="487"/>
      <c r="V255" s="1251"/>
      <c r="W255" s="324"/>
      <c r="X255" s="487"/>
      <c r="Y255" s="1251"/>
      <c r="Z255" s="622"/>
      <c r="AA255" s="1251"/>
      <c r="AB255" s="1251"/>
      <c r="AC255" s="486"/>
      <c r="AD255" s="540"/>
      <c r="AE255" s="639"/>
      <c r="AJ255" s="934"/>
      <c r="AK255" s="934"/>
      <c r="AL255" s="934"/>
      <c r="AM255" s="934"/>
      <c r="AN255" s="934"/>
      <c r="AO255" s="934"/>
      <c r="AP255" s="934"/>
      <c r="AQ255" s="934"/>
      <c r="AR255" s="934"/>
      <c r="AS255" s="934"/>
      <c r="AT255" s="934"/>
      <c r="AU255" s="934"/>
      <c r="AV255" s="934"/>
      <c r="AW255" s="934"/>
      <c r="AX255" s="934"/>
      <c r="AY255" s="934"/>
      <c r="AZ255" s="934"/>
      <c r="BA255" s="934"/>
      <c r="BB255" s="934"/>
      <c r="BC255" s="934"/>
    </row>
    <row r="256" spans="1:56" s="632" customFormat="1" ht="46.5" customHeight="1" x14ac:dyDescent="0.25">
      <c r="A256" s="1283">
        <v>205</v>
      </c>
      <c r="B256" s="1239" t="s">
        <v>174</v>
      </c>
      <c r="C256" s="960" t="s">
        <v>99</v>
      </c>
      <c r="D256" s="1239" t="s">
        <v>1555</v>
      </c>
      <c r="E256" s="1081">
        <v>46225</v>
      </c>
      <c r="F256" s="941">
        <v>46229</v>
      </c>
      <c r="G256" s="954" t="s">
        <v>1388</v>
      </c>
      <c r="H256" s="567"/>
      <c r="I256" s="576"/>
      <c r="J256" s="259"/>
      <c r="K256" s="567"/>
      <c r="L256" s="576"/>
      <c r="M256" s="781"/>
      <c r="N256" s="567"/>
      <c r="O256" s="573"/>
      <c r="P256" s="781"/>
      <c r="Q256" s="568">
        <v>16</v>
      </c>
      <c r="R256" s="560">
        <v>190</v>
      </c>
      <c r="S256" s="289">
        <f t="shared" ref="S256:S263" si="112">Q256*R256</f>
        <v>3040</v>
      </c>
      <c r="T256" s="568">
        <v>16</v>
      </c>
      <c r="U256" s="560">
        <v>190</v>
      </c>
      <c r="V256" s="289">
        <f t="shared" ref="V256:V263" si="113">T256*U256</f>
        <v>3040</v>
      </c>
      <c r="W256" s="568">
        <v>16</v>
      </c>
      <c r="X256" s="560">
        <v>190</v>
      </c>
      <c r="Y256" s="289">
        <f t="shared" ref="Y256:Y263" si="114">W256*X256</f>
        <v>3040</v>
      </c>
      <c r="Z256" s="567">
        <v>48</v>
      </c>
      <c r="AA256" s="289">
        <v>6</v>
      </c>
      <c r="AB256" s="289">
        <f t="shared" ref="AB256:AB263" si="115">Z256*AA256</f>
        <v>288</v>
      </c>
      <c r="AC256" s="561">
        <f t="shared" ref="AC256:AC261" si="116">H256+K256+N256+Q256+T256+W256+Z256</f>
        <v>96</v>
      </c>
      <c r="AD256" s="540">
        <f t="shared" ref="AD256:AD263" si="117">J256+M256+P256+S256+V256+Y256+AB256</f>
        <v>9408</v>
      </c>
      <c r="AE256" s="1778"/>
      <c r="AF256" s="632">
        <v>54</v>
      </c>
      <c r="AJ256" s="633"/>
      <c r="AK256" s="633"/>
      <c r="AL256" s="633"/>
      <c r="AM256" s="633"/>
      <c r="AN256" s="633"/>
      <c r="AO256" s="633"/>
      <c r="AP256" s="633"/>
      <c r="AQ256" s="633"/>
      <c r="AR256" s="633"/>
      <c r="AS256" s="633"/>
      <c r="AT256" s="633"/>
      <c r="AU256" s="633"/>
      <c r="AV256" s="633"/>
      <c r="AW256" s="633"/>
      <c r="AX256" s="633"/>
      <c r="AY256" s="633"/>
      <c r="AZ256" s="633"/>
      <c r="BA256" s="633"/>
      <c r="BB256" s="633"/>
      <c r="BC256" s="633"/>
    </row>
    <row r="257" spans="1:56" s="632" customFormat="1" ht="46.5" customHeight="1" x14ac:dyDescent="0.25">
      <c r="A257" s="1281">
        <v>206</v>
      </c>
      <c r="B257" s="261" t="s">
        <v>174</v>
      </c>
      <c r="C257" s="943" t="s">
        <v>99</v>
      </c>
      <c r="D257" s="261" t="s">
        <v>1553</v>
      </c>
      <c r="E257" s="1082">
        <v>46109</v>
      </c>
      <c r="F257" s="953">
        <v>46114</v>
      </c>
      <c r="G257" s="954" t="s">
        <v>2599</v>
      </c>
      <c r="H257" s="538"/>
      <c r="I257" s="266"/>
      <c r="J257" s="252"/>
      <c r="K257" s="538"/>
      <c r="L257" s="266"/>
      <c r="M257" s="781"/>
      <c r="N257" s="538"/>
      <c r="O257" s="570"/>
      <c r="P257" s="265"/>
      <c r="Q257" s="563">
        <v>18</v>
      </c>
      <c r="R257" s="1255">
        <v>190</v>
      </c>
      <c r="S257" s="1261">
        <f t="shared" si="112"/>
        <v>3420</v>
      </c>
      <c r="T257" s="563">
        <v>18</v>
      </c>
      <c r="U257" s="1255">
        <v>190</v>
      </c>
      <c r="V257" s="1261">
        <f t="shared" si="113"/>
        <v>3420</v>
      </c>
      <c r="W257" s="563">
        <v>18</v>
      </c>
      <c r="X257" s="1255">
        <v>190</v>
      </c>
      <c r="Y257" s="1261">
        <f t="shared" si="114"/>
        <v>3420</v>
      </c>
      <c r="Z257" s="538">
        <v>54</v>
      </c>
      <c r="AA257" s="1261">
        <v>6</v>
      </c>
      <c r="AB257" s="1261">
        <f t="shared" si="115"/>
        <v>324</v>
      </c>
      <c r="AC257" s="554">
        <f t="shared" si="116"/>
        <v>108</v>
      </c>
      <c r="AD257" s="540">
        <f t="shared" si="117"/>
        <v>10584</v>
      </c>
      <c r="AE257" s="1778"/>
      <c r="AF257" s="632">
        <v>54</v>
      </c>
      <c r="AJ257" s="633"/>
      <c r="AK257" s="633"/>
      <c r="AL257" s="633"/>
      <c r="AM257" s="633"/>
      <c r="AN257" s="633"/>
      <c r="AO257" s="633"/>
      <c r="AP257" s="633"/>
      <c r="AQ257" s="633"/>
      <c r="AR257" s="633"/>
      <c r="AS257" s="633"/>
      <c r="AT257" s="633"/>
      <c r="AU257" s="633"/>
      <c r="AV257" s="633"/>
      <c r="AW257" s="633"/>
      <c r="AX257" s="633"/>
      <c r="AY257" s="633"/>
      <c r="AZ257" s="633"/>
      <c r="BA257" s="633"/>
      <c r="BB257" s="633"/>
      <c r="BC257" s="633"/>
    </row>
    <row r="258" spans="1:56" s="632" customFormat="1" ht="46.5" customHeight="1" x14ac:dyDescent="0.25">
      <c r="A258" s="1283">
        <v>207</v>
      </c>
      <c r="B258" s="261" t="s">
        <v>174</v>
      </c>
      <c r="C258" s="943" t="s">
        <v>99</v>
      </c>
      <c r="D258" s="261" t="s">
        <v>343</v>
      </c>
      <c r="E258" s="1082">
        <v>46115</v>
      </c>
      <c r="F258" s="953">
        <v>46120</v>
      </c>
      <c r="G258" s="954" t="s">
        <v>2599</v>
      </c>
      <c r="H258" s="538"/>
      <c r="I258" s="266"/>
      <c r="J258" s="252"/>
      <c r="K258" s="538"/>
      <c r="L258" s="266"/>
      <c r="M258" s="781"/>
      <c r="N258" s="538"/>
      <c r="O258" s="570"/>
      <c r="P258" s="265"/>
      <c r="Q258" s="563">
        <v>18</v>
      </c>
      <c r="R258" s="1255">
        <v>190</v>
      </c>
      <c r="S258" s="1261">
        <f t="shared" si="112"/>
        <v>3420</v>
      </c>
      <c r="T258" s="563">
        <v>18</v>
      </c>
      <c r="U258" s="1255">
        <v>190</v>
      </c>
      <c r="V258" s="1261">
        <f t="shared" si="113"/>
        <v>3420</v>
      </c>
      <c r="W258" s="563">
        <v>18</v>
      </c>
      <c r="X258" s="1255">
        <v>190</v>
      </c>
      <c r="Y258" s="1261">
        <f t="shared" si="114"/>
        <v>3420</v>
      </c>
      <c r="Z258" s="538">
        <v>54</v>
      </c>
      <c r="AA258" s="1261">
        <v>6</v>
      </c>
      <c r="AB258" s="1261">
        <f t="shared" si="115"/>
        <v>324</v>
      </c>
      <c r="AC258" s="554">
        <f t="shared" si="116"/>
        <v>108</v>
      </c>
      <c r="AD258" s="540">
        <f t="shared" si="117"/>
        <v>10584</v>
      </c>
      <c r="AE258" s="1778"/>
      <c r="AF258" s="632">
        <v>54</v>
      </c>
      <c r="AJ258" s="633"/>
      <c r="AK258" s="633"/>
      <c r="AL258" s="633"/>
      <c r="AM258" s="633"/>
      <c r="AN258" s="633"/>
      <c r="AO258" s="633"/>
      <c r="AP258" s="633"/>
      <c r="AQ258" s="633"/>
      <c r="AR258" s="633"/>
      <c r="AS258" s="633"/>
      <c r="AT258" s="633"/>
      <c r="AU258" s="633"/>
      <c r="AV258" s="633"/>
      <c r="AW258" s="633"/>
      <c r="AX258" s="633"/>
      <c r="AY258" s="633"/>
      <c r="AZ258" s="633"/>
      <c r="BA258" s="633"/>
      <c r="BB258" s="633"/>
      <c r="BC258" s="633"/>
    </row>
    <row r="259" spans="1:56" s="632" customFormat="1" ht="46.5" customHeight="1" x14ac:dyDescent="0.25">
      <c r="A259" s="1281">
        <v>208</v>
      </c>
      <c r="B259" s="261" t="s">
        <v>71</v>
      </c>
      <c r="C259" s="943" t="s">
        <v>101</v>
      </c>
      <c r="D259" s="261" t="s">
        <v>1399</v>
      </c>
      <c r="E259" s="1082">
        <v>46318</v>
      </c>
      <c r="F259" s="953">
        <v>46321</v>
      </c>
      <c r="G259" s="954" t="s">
        <v>2600</v>
      </c>
      <c r="H259" s="538"/>
      <c r="I259" s="266"/>
      <c r="J259" s="252"/>
      <c r="K259" s="538"/>
      <c r="L259" s="266"/>
      <c r="M259" s="781"/>
      <c r="N259" s="538"/>
      <c r="O259" s="266"/>
      <c r="P259" s="265"/>
      <c r="Q259" s="563">
        <v>2</v>
      </c>
      <c r="R259" s="1255">
        <v>190</v>
      </c>
      <c r="S259" s="1261">
        <f t="shared" si="112"/>
        <v>380</v>
      </c>
      <c r="T259" s="563">
        <v>2</v>
      </c>
      <c r="U259" s="1255">
        <v>190</v>
      </c>
      <c r="V259" s="1261">
        <f t="shared" si="113"/>
        <v>380</v>
      </c>
      <c r="W259" s="563">
        <v>2</v>
      </c>
      <c r="X259" s="1255">
        <v>190</v>
      </c>
      <c r="Y259" s="1261">
        <f t="shared" si="114"/>
        <v>380</v>
      </c>
      <c r="Z259" s="538">
        <v>6</v>
      </c>
      <c r="AA259" s="1261">
        <v>6</v>
      </c>
      <c r="AB259" s="1261">
        <f t="shared" si="115"/>
        <v>36</v>
      </c>
      <c r="AC259" s="554">
        <f t="shared" si="116"/>
        <v>12</v>
      </c>
      <c r="AD259" s="540">
        <f t="shared" si="117"/>
        <v>1176</v>
      </c>
      <c r="AE259" s="1778"/>
      <c r="AJ259" s="633"/>
      <c r="AK259" s="633"/>
      <c r="AL259" s="633"/>
      <c r="AM259" s="633"/>
      <c r="AN259" s="633"/>
      <c r="AO259" s="633"/>
      <c r="AP259" s="633"/>
      <c r="AQ259" s="633"/>
      <c r="AR259" s="633"/>
      <c r="AS259" s="633"/>
      <c r="AT259" s="633"/>
      <c r="AU259" s="633"/>
      <c r="AV259" s="633"/>
      <c r="AW259" s="633"/>
      <c r="AX259" s="633"/>
      <c r="AY259" s="633"/>
      <c r="AZ259" s="633"/>
      <c r="BA259" s="633"/>
      <c r="BB259" s="633"/>
      <c r="BC259" s="633"/>
    </row>
    <row r="260" spans="1:56" s="632" customFormat="1" ht="46.5" customHeight="1" x14ac:dyDescent="0.25">
      <c r="A260" s="1283">
        <v>209</v>
      </c>
      <c r="B260" s="261" t="s">
        <v>174</v>
      </c>
      <c r="C260" s="943" t="s">
        <v>99</v>
      </c>
      <c r="D260" s="261" t="s">
        <v>345</v>
      </c>
      <c r="E260" s="1082">
        <v>46220</v>
      </c>
      <c r="F260" s="953">
        <v>46224</v>
      </c>
      <c r="G260" s="954" t="s">
        <v>1389</v>
      </c>
      <c r="H260" s="538"/>
      <c r="I260" s="266"/>
      <c r="J260" s="252"/>
      <c r="K260" s="538"/>
      <c r="L260" s="266"/>
      <c r="M260" s="781"/>
      <c r="N260" s="538"/>
      <c r="O260" s="570"/>
      <c r="P260" s="265"/>
      <c r="Q260" s="563">
        <v>16</v>
      </c>
      <c r="R260" s="1255">
        <v>190</v>
      </c>
      <c r="S260" s="1261">
        <f t="shared" si="112"/>
        <v>3040</v>
      </c>
      <c r="T260" s="563">
        <v>16</v>
      </c>
      <c r="U260" s="1255">
        <v>190</v>
      </c>
      <c r="V260" s="1261">
        <f t="shared" si="113"/>
        <v>3040</v>
      </c>
      <c r="W260" s="563">
        <v>16</v>
      </c>
      <c r="X260" s="1255">
        <v>190</v>
      </c>
      <c r="Y260" s="1261">
        <f t="shared" si="114"/>
        <v>3040</v>
      </c>
      <c r="Z260" s="538">
        <v>48</v>
      </c>
      <c r="AA260" s="1261">
        <v>6</v>
      </c>
      <c r="AB260" s="1261">
        <f t="shared" si="115"/>
        <v>288</v>
      </c>
      <c r="AC260" s="554">
        <f t="shared" si="116"/>
        <v>96</v>
      </c>
      <c r="AD260" s="540">
        <f t="shared" si="117"/>
        <v>9408</v>
      </c>
      <c r="AE260" s="1778"/>
      <c r="AJ260" s="633"/>
      <c r="AK260" s="633"/>
      <c r="AL260" s="633"/>
      <c r="AM260" s="633"/>
      <c r="AN260" s="633"/>
      <c r="AO260" s="633"/>
      <c r="AP260" s="633"/>
      <c r="AQ260" s="633"/>
      <c r="AR260" s="633"/>
      <c r="AS260" s="633"/>
      <c r="AT260" s="633"/>
      <c r="AU260" s="633"/>
      <c r="AV260" s="633"/>
      <c r="AW260" s="633"/>
      <c r="AX260" s="633"/>
      <c r="AY260" s="633"/>
      <c r="AZ260" s="633"/>
      <c r="BA260" s="633"/>
      <c r="BB260" s="633"/>
      <c r="BC260" s="633"/>
    </row>
    <row r="261" spans="1:56" s="632" customFormat="1" ht="46.5" customHeight="1" x14ac:dyDescent="0.25">
      <c r="A261" s="1281">
        <v>210</v>
      </c>
      <c r="B261" s="261" t="s">
        <v>174</v>
      </c>
      <c r="C261" s="943" t="s">
        <v>99</v>
      </c>
      <c r="D261" s="261" t="s">
        <v>1554</v>
      </c>
      <c r="E261" s="1082">
        <v>46246</v>
      </c>
      <c r="F261" s="953">
        <v>46250</v>
      </c>
      <c r="G261" s="954" t="s">
        <v>2600</v>
      </c>
      <c r="H261" s="538"/>
      <c r="I261" s="266"/>
      <c r="J261" s="252"/>
      <c r="K261" s="538"/>
      <c r="L261" s="266"/>
      <c r="M261" s="781"/>
      <c r="N261" s="538"/>
      <c r="O261" s="570"/>
      <c r="P261" s="265"/>
      <c r="Q261" s="563">
        <v>18</v>
      </c>
      <c r="R261" s="1255">
        <v>190</v>
      </c>
      <c r="S261" s="1261">
        <f t="shared" si="112"/>
        <v>3420</v>
      </c>
      <c r="T261" s="563">
        <v>18</v>
      </c>
      <c r="U261" s="1255">
        <v>190</v>
      </c>
      <c r="V261" s="1261">
        <f t="shared" si="113"/>
        <v>3420</v>
      </c>
      <c r="W261" s="563">
        <v>18</v>
      </c>
      <c r="X261" s="1255">
        <v>190</v>
      </c>
      <c r="Y261" s="1261">
        <f t="shared" si="114"/>
        <v>3420</v>
      </c>
      <c r="Z261" s="538">
        <v>54</v>
      </c>
      <c r="AA261" s="1261">
        <v>6</v>
      </c>
      <c r="AB261" s="1261">
        <f t="shared" si="115"/>
        <v>324</v>
      </c>
      <c r="AC261" s="554">
        <f t="shared" si="116"/>
        <v>108</v>
      </c>
      <c r="AD261" s="540">
        <f t="shared" si="117"/>
        <v>10584</v>
      </c>
      <c r="AE261" s="1778"/>
      <c r="AJ261" s="633"/>
      <c r="AK261" s="633"/>
      <c r="AL261" s="633"/>
      <c r="AM261" s="633"/>
      <c r="AN261" s="633"/>
      <c r="AO261" s="633"/>
      <c r="AP261" s="633"/>
      <c r="AQ261" s="633"/>
      <c r="AR261" s="633"/>
      <c r="AS261" s="633"/>
      <c r="AT261" s="633"/>
      <c r="AU261" s="633"/>
      <c r="AV261" s="633"/>
      <c r="AW261" s="633"/>
      <c r="AX261" s="633"/>
      <c r="AY261" s="633"/>
      <c r="AZ261" s="633"/>
      <c r="BA261" s="633"/>
      <c r="BB261" s="633"/>
      <c r="BC261" s="633"/>
    </row>
    <row r="262" spans="1:56" s="632" customFormat="1" ht="46.5" customHeight="1" x14ac:dyDescent="0.25">
      <c r="A262" s="1281">
        <v>211</v>
      </c>
      <c r="B262" s="261" t="s">
        <v>71</v>
      </c>
      <c r="C262" s="943" t="s">
        <v>101</v>
      </c>
      <c r="D262" s="261" t="s">
        <v>1399</v>
      </c>
      <c r="E262" s="1082">
        <v>46312</v>
      </c>
      <c r="F262" s="953">
        <v>46316</v>
      </c>
      <c r="G262" s="954" t="s">
        <v>2600</v>
      </c>
      <c r="H262" s="538"/>
      <c r="I262" s="266"/>
      <c r="J262" s="252"/>
      <c r="K262" s="538"/>
      <c r="L262" s="266"/>
      <c r="M262" s="781"/>
      <c r="N262" s="538"/>
      <c r="O262" s="266"/>
      <c r="P262" s="265"/>
      <c r="Q262" s="563">
        <v>16</v>
      </c>
      <c r="R262" s="1255">
        <v>190</v>
      </c>
      <c r="S262" s="1261">
        <f t="shared" si="112"/>
        <v>3040</v>
      </c>
      <c r="T262" s="563">
        <v>16</v>
      </c>
      <c r="U262" s="1255">
        <v>190</v>
      </c>
      <c r="V262" s="1261">
        <f t="shared" si="113"/>
        <v>3040</v>
      </c>
      <c r="W262" s="563">
        <v>16</v>
      </c>
      <c r="X262" s="1255">
        <v>190</v>
      </c>
      <c r="Y262" s="1261">
        <f t="shared" si="114"/>
        <v>3040</v>
      </c>
      <c r="Z262" s="538">
        <v>48</v>
      </c>
      <c r="AA262" s="1261">
        <v>6</v>
      </c>
      <c r="AB262" s="1261">
        <f t="shared" si="115"/>
        <v>288</v>
      </c>
      <c r="AC262" s="554">
        <v>60</v>
      </c>
      <c r="AD262" s="540">
        <f t="shared" si="117"/>
        <v>9408</v>
      </c>
      <c r="AE262" s="1776"/>
      <c r="AJ262" s="633"/>
      <c r="AK262" s="633"/>
      <c r="AL262" s="633"/>
      <c r="AM262" s="633"/>
      <c r="AN262" s="633"/>
      <c r="AO262" s="633"/>
      <c r="AP262" s="633"/>
      <c r="AQ262" s="633"/>
      <c r="AR262" s="633"/>
      <c r="AS262" s="633"/>
      <c r="AT262" s="633"/>
      <c r="AU262" s="633"/>
      <c r="AV262" s="633"/>
      <c r="AW262" s="633"/>
      <c r="AX262" s="633"/>
      <c r="AY262" s="633"/>
      <c r="AZ262" s="633"/>
      <c r="BA262" s="633"/>
      <c r="BB262" s="633"/>
      <c r="BC262" s="633"/>
    </row>
    <row r="263" spans="1:56" s="632" customFormat="1" ht="46.5" customHeight="1" x14ac:dyDescent="0.25">
      <c r="A263" s="1283">
        <v>212</v>
      </c>
      <c r="B263" s="1236" t="s">
        <v>69</v>
      </c>
      <c r="C263" s="961" t="s">
        <v>100</v>
      </c>
      <c r="D263" s="261" t="s">
        <v>1399</v>
      </c>
      <c r="E263" s="1082">
        <v>46317</v>
      </c>
      <c r="F263" s="953">
        <v>46321</v>
      </c>
      <c r="G263" s="954" t="s">
        <v>2600</v>
      </c>
      <c r="H263" s="556">
        <v>4</v>
      </c>
      <c r="I263" s="572">
        <v>4100</v>
      </c>
      <c r="J263" s="278">
        <f>H263*I263</f>
        <v>16400</v>
      </c>
      <c r="K263" s="556">
        <v>4</v>
      </c>
      <c r="L263" s="572">
        <v>3350</v>
      </c>
      <c r="M263" s="265">
        <f>K263*L263</f>
        <v>13400</v>
      </c>
      <c r="N263" s="556">
        <v>4</v>
      </c>
      <c r="O263" s="572">
        <v>3000</v>
      </c>
      <c r="P263" s="288">
        <f>N263*O263</f>
        <v>12000</v>
      </c>
      <c r="Q263" s="564">
        <v>22</v>
      </c>
      <c r="R263" s="1237">
        <v>190</v>
      </c>
      <c r="S263" s="290">
        <f t="shared" si="112"/>
        <v>4180</v>
      </c>
      <c r="T263" s="564">
        <v>22</v>
      </c>
      <c r="U263" s="1237">
        <v>190</v>
      </c>
      <c r="V263" s="290">
        <f t="shared" si="113"/>
        <v>4180</v>
      </c>
      <c r="W263" s="564">
        <v>22</v>
      </c>
      <c r="X263" s="1237">
        <v>190</v>
      </c>
      <c r="Y263" s="290">
        <f t="shared" si="114"/>
        <v>4180</v>
      </c>
      <c r="Z263" s="556">
        <v>66</v>
      </c>
      <c r="AA263" s="290">
        <v>6</v>
      </c>
      <c r="AB263" s="290">
        <f t="shared" si="115"/>
        <v>396</v>
      </c>
      <c r="AC263" s="558">
        <f>H263+K263+N263+Q263+T263+W263+Z263</f>
        <v>144</v>
      </c>
      <c r="AD263" s="540">
        <f t="shared" si="117"/>
        <v>54736</v>
      </c>
      <c r="AE263" s="1777"/>
      <c r="AJ263" s="633"/>
      <c r="AK263" s="633"/>
      <c r="AL263" s="633"/>
      <c r="AM263" s="633"/>
      <c r="AN263" s="633"/>
      <c r="AO263" s="633"/>
      <c r="AP263" s="633"/>
      <c r="AQ263" s="633"/>
      <c r="AR263" s="633"/>
      <c r="AS263" s="633"/>
      <c r="AT263" s="633"/>
      <c r="AU263" s="633"/>
      <c r="AV263" s="633"/>
      <c r="AW263" s="633"/>
      <c r="AX263" s="633"/>
      <c r="AY263" s="633"/>
      <c r="AZ263" s="633"/>
      <c r="BA263" s="633"/>
      <c r="BB263" s="633"/>
      <c r="BC263" s="633"/>
    </row>
    <row r="264" spans="1:56" ht="24" customHeight="1" x14ac:dyDescent="0.25">
      <c r="A264" s="1277"/>
      <c r="B264" s="1240" t="s">
        <v>872</v>
      </c>
      <c r="C264" s="945"/>
      <c r="D264" s="945"/>
      <c r="E264" s="1034"/>
      <c r="F264" s="1034"/>
      <c r="G264" s="789"/>
      <c r="H264" s="624"/>
      <c r="I264" s="522"/>
      <c r="J264" s="523"/>
      <c r="K264" s="624"/>
      <c r="L264" s="522"/>
      <c r="M264" s="525"/>
      <c r="N264" s="624"/>
      <c r="O264" s="528"/>
      <c r="P264" s="527"/>
      <c r="Q264" s="624"/>
      <c r="R264" s="528"/>
      <c r="S264" s="529"/>
      <c r="T264" s="624"/>
      <c r="U264" s="528"/>
      <c r="V264" s="529"/>
      <c r="W264" s="624"/>
      <c r="X264" s="528"/>
      <c r="Y264" s="529"/>
      <c r="Z264" s="521"/>
      <c r="AA264" s="529"/>
      <c r="AB264" s="529"/>
      <c r="AC264" s="530"/>
      <c r="AD264" s="540"/>
      <c r="AE264" s="1015"/>
    </row>
    <row r="265" spans="1:56" s="790" customFormat="1" ht="74.25" customHeight="1" x14ac:dyDescent="0.25">
      <c r="A265" s="1281">
        <v>213</v>
      </c>
      <c r="B265" s="261" t="s">
        <v>70</v>
      </c>
      <c r="C265" s="261" t="s">
        <v>99</v>
      </c>
      <c r="D265" s="261" t="s">
        <v>1649</v>
      </c>
      <c r="E265" s="953">
        <v>46332</v>
      </c>
      <c r="F265" s="953">
        <v>46334</v>
      </c>
      <c r="G265" s="1056" t="s">
        <v>301</v>
      </c>
      <c r="H265" s="538"/>
      <c r="I265" s="266"/>
      <c r="J265" s="252"/>
      <c r="K265" s="538"/>
      <c r="L265" s="266"/>
      <c r="M265" s="265"/>
      <c r="N265" s="538"/>
      <c r="O265" s="1255"/>
      <c r="P265" s="265"/>
      <c r="Q265" s="538">
        <v>132</v>
      </c>
      <c r="R265" s="1255">
        <v>190</v>
      </c>
      <c r="S265" s="1261">
        <f>Q265*R265</f>
        <v>25080</v>
      </c>
      <c r="T265" s="538">
        <v>132</v>
      </c>
      <c r="U265" s="1255">
        <v>190</v>
      </c>
      <c r="V265" s="1261">
        <f>T265*U265</f>
        <v>25080</v>
      </c>
      <c r="W265" s="538">
        <v>132</v>
      </c>
      <c r="X265" s="1255">
        <v>190</v>
      </c>
      <c r="Y265" s="1261">
        <f>W265*X265</f>
        <v>25080</v>
      </c>
      <c r="Z265" s="563">
        <v>396</v>
      </c>
      <c r="AA265" s="1261">
        <v>6</v>
      </c>
      <c r="AB265" s="1261">
        <f>Z265*AA265</f>
        <v>2376</v>
      </c>
      <c r="AC265" s="554">
        <f>Q265+T265+W265+Z265</f>
        <v>792</v>
      </c>
      <c r="AD265" s="540">
        <f>S265+V265+Y265+AB265</f>
        <v>77616</v>
      </c>
      <c r="AE265" s="1020"/>
      <c r="AI265" s="1021"/>
      <c r="AJ265" s="934"/>
      <c r="AK265" s="934"/>
      <c r="AL265" s="934"/>
      <c r="AM265" s="934"/>
      <c r="AN265" s="934"/>
      <c r="AO265" s="934"/>
      <c r="AP265" s="934"/>
      <c r="AQ265" s="934"/>
      <c r="AR265" s="934"/>
      <c r="AS265" s="934"/>
      <c r="AT265" s="934"/>
      <c r="AU265" s="934"/>
      <c r="AV265" s="934"/>
      <c r="AW265" s="934"/>
      <c r="AX265" s="934"/>
      <c r="AY265" s="934"/>
      <c r="AZ265" s="934"/>
      <c r="BA265" s="934"/>
      <c r="BB265" s="934"/>
      <c r="BC265" s="934"/>
      <c r="BD265" s="1031"/>
    </row>
    <row r="266" spans="1:56" s="790" customFormat="1" ht="46.5" customHeight="1" x14ac:dyDescent="0.25">
      <c r="A266" s="1281">
        <v>214</v>
      </c>
      <c r="B266" s="261" t="s">
        <v>71</v>
      </c>
      <c r="C266" s="261" t="s">
        <v>101</v>
      </c>
      <c r="D266" s="261" t="s">
        <v>340</v>
      </c>
      <c r="E266" s="953">
        <v>46332</v>
      </c>
      <c r="F266" s="953">
        <v>46334</v>
      </c>
      <c r="G266" s="1056" t="s">
        <v>301</v>
      </c>
      <c r="H266" s="538"/>
      <c r="I266" s="266"/>
      <c r="J266" s="252"/>
      <c r="K266" s="538"/>
      <c r="L266" s="266"/>
      <c r="M266" s="265"/>
      <c r="N266" s="538"/>
      <c r="O266" s="1255"/>
      <c r="P266" s="265"/>
      <c r="Q266" s="538">
        <v>20</v>
      </c>
      <c r="R266" s="1255">
        <v>190</v>
      </c>
      <c r="S266" s="1261">
        <f>Q266*R266</f>
        <v>3800</v>
      </c>
      <c r="T266" s="538">
        <v>20</v>
      </c>
      <c r="U266" s="1255">
        <v>190</v>
      </c>
      <c r="V266" s="1261">
        <f>T266*U266</f>
        <v>3800</v>
      </c>
      <c r="W266" s="538">
        <v>20</v>
      </c>
      <c r="X266" s="1255">
        <v>190</v>
      </c>
      <c r="Y266" s="1261">
        <f>W266*X266</f>
        <v>3800</v>
      </c>
      <c r="Z266" s="563">
        <v>60</v>
      </c>
      <c r="AA266" s="1261">
        <v>6</v>
      </c>
      <c r="AB266" s="1261">
        <f>Z266*AA266</f>
        <v>360</v>
      </c>
      <c r="AC266" s="554">
        <f>Q266+T266+W266+Z266</f>
        <v>120</v>
      </c>
      <c r="AD266" s="540">
        <f>S266+V266+Y266+AB266</f>
        <v>11760</v>
      </c>
      <c r="AE266" s="1020"/>
      <c r="AI266" s="1021"/>
      <c r="AJ266" s="934"/>
      <c r="AK266" s="934"/>
      <c r="AL266" s="934"/>
      <c r="AM266" s="934"/>
      <c r="AN266" s="934"/>
      <c r="AO266" s="934"/>
      <c r="AP266" s="934"/>
      <c r="AQ266" s="934"/>
      <c r="AR266" s="934"/>
      <c r="AS266" s="934"/>
      <c r="AT266" s="934"/>
      <c r="AU266" s="934"/>
      <c r="AV266" s="934"/>
      <c r="AW266" s="934"/>
      <c r="AX266" s="934"/>
      <c r="AY266" s="934"/>
      <c r="AZ266" s="934"/>
      <c r="BA266" s="934"/>
      <c r="BB266" s="934"/>
      <c r="BC266" s="934"/>
      <c r="BD266" s="1031"/>
    </row>
    <row r="267" spans="1:56" s="1010" customFormat="1" ht="30" customHeight="1" x14ac:dyDescent="0.25">
      <c r="A267" s="1277"/>
      <c r="B267" s="1240" t="s">
        <v>843</v>
      </c>
      <c r="C267" s="945"/>
      <c r="D267" s="1047"/>
      <c r="E267" s="1034"/>
      <c r="F267" s="1034"/>
      <c r="G267" s="1034"/>
      <c r="H267" s="624"/>
      <c r="I267" s="522"/>
      <c r="J267" s="523"/>
      <c r="K267" s="624"/>
      <c r="L267" s="522"/>
      <c r="M267" s="523"/>
      <c r="N267" s="624"/>
      <c r="O267" s="522"/>
      <c r="P267" s="523"/>
      <c r="Q267" s="624"/>
      <c r="R267" s="528"/>
      <c r="S267" s="529"/>
      <c r="T267" s="624"/>
      <c r="U267" s="528"/>
      <c r="V267" s="529"/>
      <c r="W267" s="624"/>
      <c r="X267" s="528"/>
      <c r="Y267" s="529"/>
      <c r="Z267" s="521"/>
      <c r="AA267" s="529"/>
      <c r="AB267" s="529"/>
      <c r="AC267" s="530"/>
      <c r="AD267" s="540"/>
      <c r="AE267" s="527"/>
      <c r="AJ267" s="934"/>
      <c r="AK267" s="934"/>
      <c r="AL267" s="934"/>
      <c r="AM267" s="934"/>
      <c r="AN267" s="934"/>
      <c r="AO267" s="934"/>
      <c r="AP267" s="934"/>
      <c r="AQ267" s="934"/>
      <c r="AR267" s="934"/>
      <c r="AS267" s="934"/>
      <c r="AT267" s="934"/>
      <c r="AU267" s="934"/>
      <c r="AV267" s="934"/>
      <c r="AW267" s="934"/>
      <c r="AX267" s="934"/>
      <c r="AY267" s="934"/>
      <c r="AZ267" s="934"/>
      <c r="BA267" s="934"/>
      <c r="BB267" s="934"/>
      <c r="BC267" s="934"/>
    </row>
    <row r="268" spans="1:56" ht="46.5" customHeight="1" x14ac:dyDescent="0.25">
      <c r="A268" s="1281">
        <v>215</v>
      </c>
      <c r="B268" s="261" t="s">
        <v>2374</v>
      </c>
      <c r="C268" s="261" t="s">
        <v>99</v>
      </c>
      <c r="D268" s="261" t="s">
        <v>1944</v>
      </c>
      <c r="E268" s="1083">
        <v>46184</v>
      </c>
      <c r="F268" s="1083">
        <v>46186</v>
      </c>
      <c r="G268" s="1084" t="s">
        <v>1637</v>
      </c>
      <c r="H268" s="538"/>
      <c r="I268" s="266"/>
      <c r="J268" s="252"/>
      <c r="K268" s="538"/>
      <c r="L268" s="266"/>
      <c r="M268" s="265"/>
      <c r="N268" s="538"/>
      <c r="O268" s="570"/>
      <c r="P268" s="265"/>
      <c r="Q268" s="538">
        <v>19</v>
      </c>
      <c r="R268" s="1255">
        <v>190</v>
      </c>
      <c r="S268" s="1261">
        <f>Q268*R268</f>
        <v>3610</v>
      </c>
      <c r="T268" s="538">
        <v>19</v>
      </c>
      <c r="U268" s="1255">
        <v>190</v>
      </c>
      <c r="V268" s="1261">
        <f>T268*U268</f>
        <v>3610</v>
      </c>
      <c r="W268" s="538">
        <v>38</v>
      </c>
      <c r="X268" s="1255">
        <v>190</v>
      </c>
      <c r="Y268" s="1261">
        <f>W268*X268</f>
        <v>7220</v>
      </c>
      <c r="Z268" s="563">
        <v>76</v>
      </c>
      <c r="AA268" s="1261">
        <v>6</v>
      </c>
      <c r="AB268" s="1261">
        <f>Z268*AA268</f>
        <v>456</v>
      </c>
      <c r="AC268" s="554">
        <f>H268+K268+N268+Q268+T268+W268+Z268</f>
        <v>152</v>
      </c>
      <c r="AD268" s="540">
        <f>J268+M268+P268+S268+V268+Y268+AB268</f>
        <v>14896</v>
      </c>
      <c r="AE268" s="1085"/>
      <c r="AF268" s="1004">
        <v>74</v>
      </c>
    </row>
    <row r="269" spans="1:56" ht="46.5" customHeight="1" x14ac:dyDescent="0.25">
      <c r="A269" s="1281">
        <v>216</v>
      </c>
      <c r="B269" s="261" t="s">
        <v>2373</v>
      </c>
      <c r="C269" s="261" t="s">
        <v>99</v>
      </c>
      <c r="D269" s="261" t="s">
        <v>1944</v>
      </c>
      <c r="E269" s="1083">
        <v>46380</v>
      </c>
      <c r="F269" s="1083">
        <v>46382</v>
      </c>
      <c r="G269" s="954" t="s">
        <v>318</v>
      </c>
      <c r="H269" s="538"/>
      <c r="I269" s="266"/>
      <c r="J269" s="252"/>
      <c r="K269" s="538"/>
      <c r="L269" s="266"/>
      <c r="M269" s="265"/>
      <c r="N269" s="538"/>
      <c r="O269" s="570"/>
      <c r="P269" s="265"/>
      <c r="Q269" s="538">
        <v>19</v>
      </c>
      <c r="R269" s="1255">
        <v>190</v>
      </c>
      <c r="S269" s="1261">
        <f>Q269*R269</f>
        <v>3610</v>
      </c>
      <c r="T269" s="538">
        <v>19</v>
      </c>
      <c r="U269" s="1255">
        <v>190</v>
      </c>
      <c r="V269" s="1261">
        <f>T269*U269</f>
        <v>3610</v>
      </c>
      <c r="W269" s="538">
        <v>38</v>
      </c>
      <c r="X269" s="1255">
        <v>190</v>
      </c>
      <c r="Y269" s="1261">
        <f>W269*X269</f>
        <v>7220</v>
      </c>
      <c r="Z269" s="563">
        <v>76</v>
      </c>
      <c r="AA269" s="1261">
        <v>6</v>
      </c>
      <c r="AB269" s="1261">
        <f>Z269*AA269</f>
        <v>456</v>
      </c>
      <c r="AC269" s="554">
        <f>H269+K269+N269+Q269+T269+W269+Z269</f>
        <v>152</v>
      </c>
      <c r="AD269" s="540">
        <f>J269+M269+P269+S269+V269+Y269+AB269</f>
        <v>14896</v>
      </c>
      <c r="AE269" s="1085"/>
      <c r="AF269" s="1004">
        <v>74</v>
      </c>
    </row>
    <row r="270" spans="1:56" ht="46.5" customHeight="1" x14ac:dyDescent="0.25">
      <c r="A270" s="1281">
        <v>217</v>
      </c>
      <c r="B270" s="261" t="s">
        <v>2372</v>
      </c>
      <c r="C270" s="261" t="s">
        <v>99</v>
      </c>
      <c r="D270" s="261" t="s">
        <v>1802</v>
      </c>
      <c r="E270" s="1083">
        <v>46322</v>
      </c>
      <c r="F270" s="1083">
        <v>46324</v>
      </c>
      <c r="G270" s="1084" t="s">
        <v>1637</v>
      </c>
      <c r="H270" s="538"/>
      <c r="I270" s="266"/>
      <c r="J270" s="252"/>
      <c r="K270" s="538"/>
      <c r="L270" s="266"/>
      <c r="M270" s="781"/>
      <c r="N270" s="538"/>
      <c r="O270" s="570"/>
      <c r="P270" s="265"/>
      <c r="Q270" s="538">
        <v>19</v>
      </c>
      <c r="R270" s="1255">
        <v>190</v>
      </c>
      <c r="S270" s="1261">
        <v>3610</v>
      </c>
      <c r="T270" s="538">
        <v>19</v>
      </c>
      <c r="U270" s="1255">
        <v>190</v>
      </c>
      <c r="V270" s="1261">
        <v>3610</v>
      </c>
      <c r="W270" s="538">
        <v>38</v>
      </c>
      <c r="X270" s="1255">
        <v>190</v>
      </c>
      <c r="Y270" s="1261">
        <v>7220</v>
      </c>
      <c r="Z270" s="563">
        <v>76</v>
      </c>
      <c r="AA270" s="1261">
        <v>6</v>
      </c>
      <c r="AB270" s="1261">
        <v>456</v>
      </c>
      <c r="AC270" s="554">
        <v>152</v>
      </c>
      <c r="AD270" s="540">
        <v>14896</v>
      </c>
      <c r="AE270" s="1085"/>
      <c r="AF270" s="1004">
        <v>74</v>
      </c>
    </row>
    <row r="271" spans="1:56" ht="46.5" customHeight="1" x14ac:dyDescent="0.25">
      <c r="A271" s="1281">
        <v>218</v>
      </c>
      <c r="B271" s="1239" t="s">
        <v>1331</v>
      </c>
      <c r="C271" s="1239" t="s">
        <v>101</v>
      </c>
      <c r="D271" s="1239" t="s">
        <v>340</v>
      </c>
      <c r="E271" s="941">
        <v>46112</v>
      </c>
      <c r="F271" s="941">
        <v>46114</v>
      </c>
      <c r="G271" s="966" t="s">
        <v>318</v>
      </c>
      <c r="H271" s="567"/>
      <c r="I271" s="576"/>
      <c r="J271" s="259"/>
      <c r="K271" s="567"/>
      <c r="L271" s="576"/>
      <c r="M271" s="781"/>
      <c r="N271" s="567"/>
      <c r="O271" s="576"/>
      <c r="P271" s="781"/>
      <c r="Q271" s="567">
        <v>14</v>
      </c>
      <c r="R271" s="560">
        <v>190</v>
      </c>
      <c r="S271" s="289">
        <f>Q271*R271</f>
        <v>2660</v>
      </c>
      <c r="T271" s="567">
        <v>14</v>
      </c>
      <c r="U271" s="560">
        <v>190</v>
      </c>
      <c r="V271" s="289">
        <f>T271*U271</f>
        <v>2660</v>
      </c>
      <c r="W271" s="567">
        <v>29</v>
      </c>
      <c r="X271" s="560">
        <v>190</v>
      </c>
      <c r="Y271" s="289">
        <f>W271*X271</f>
        <v>5510</v>
      </c>
      <c r="Z271" s="568">
        <v>62</v>
      </c>
      <c r="AA271" s="289">
        <v>6</v>
      </c>
      <c r="AB271" s="289">
        <f>Z271*AA271</f>
        <v>372</v>
      </c>
      <c r="AC271" s="561">
        <f>H271+K271+N271+Q271+T271+W271+Z271</f>
        <v>119</v>
      </c>
      <c r="AD271" s="540">
        <f>J271+M271+P271+S271+V271+Y271+AB271</f>
        <v>11202</v>
      </c>
      <c r="AE271" s="1776"/>
      <c r="AF271" s="1004">
        <v>62</v>
      </c>
    </row>
    <row r="272" spans="1:56" ht="46.5" customHeight="1" x14ac:dyDescent="0.25">
      <c r="A272" s="1281">
        <v>219</v>
      </c>
      <c r="B272" s="261" t="s">
        <v>250</v>
      </c>
      <c r="C272" s="261" t="s">
        <v>99</v>
      </c>
      <c r="D272" s="261" t="s">
        <v>1755</v>
      </c>
      <c r="E272" s="953">
        <v>46309</v>
      </c>
      <c r="F272" s="953">
        <v>46312</v>
      </c>
      <c r="G272" s="954" t="s">
        <v>318</v>
      </c>
      <c r="H272" s="538"/>
      <c r="I272" s="266"/>
      <c r="J272" s="252"/>
      <c r="K272" s="538"/>
      <c r="L272" s="266"/>
      <c r="M272" s="781"/>
      <c r="N272" s="538"/>
      <c r="O272" s="570"/>
      <c r="P272" s="265"/>
      <c r="Q272" s="538">
        <v>17</v>
      </c>
      <c r="R272" s="1255">
        <v>190</v>
      </c>
      <c r="S272" s="1261">
        <f>Q272*R272</f>
        <v>3230</v>
      </c>
      <c r="T272" s="538">
        <v>17</v>
      </c>
      <c r="U272" s="1255">
        <v>190</v>
      </c>
      <c r="V272" s="1261">
        <f>T272*U272</f>
        <v>3230</v>
      </c>
      <c r="W272" s="538">
        <v>34</v>
      </c>
      <c r="X272" s="1255">
        <v>190</v>
      </c>
      <c r="Y272" s="1261">
        <f>W272*X272</f>
        <v>6460</v>
      </c>
      <c r="Z272" s="563">
        <v>74</v>
      </c>
      <c r="AA272" s="1261">
        <v>6</v>
      </c>
      <c r="AB272" s="1261">
        <f>Z272*AA272</f>
        <v>444</v>
      </c>
      <c r="AC272" s="554">
        <f>H272+K272+N272+Q272+T272+W272+Z272</f>
        <v>142</v>
      </c>
      <c r="AD272" s="540">
        <f>J272+M272+P272+S272+V272+Y272+AB272</f>
        <v>13364</v>
      </c>
      <c r="AE272" s="1776"/>
      <c r="AF272" s="1004">
        <v>74</v>
      </c>
    </row>
    <row r="273" spans="1:56" ht="46.5" customHeight="1" x14ac:dyDescent="0.25">
      <c r="A273" s="1281">
        <v>220</v>
      </c>
      <c r="B273" s="1236" t="s">
        <v>2376</v>
      </c>
      <c r="C273" s="1236" t="s">
        <v>99</v>
      </c>
      <c r="D273" s="261" t="s">
        <v>1756</v>
      </c>
      <c r="E273" s="1013">
        <v>46365</v>
      </c>
      <c r="F273" s="1013">
        <v>46368</v>
      </c>
      <c r="G273" s="1014" t="s">
        <v>318</v>
      </c>
      <c r="H273" s="556"/>
      <c r="I273" s="266"/>
      <c r="J273" s="252"/>
      <c r="K273" s="556"/>
      <c r="L273" s="266"/>
      <c r="M273" s="781"/>
      <c r="N273" s="556"/>
      <c r="O273" s="570"/>
      <c r="P273" s="265"/>
      <c r="Q273" s="556">
        <v>18</v>
      </c>
      <c r="R273" s="1255">
        <v>190</v>
      </c>
      <c r="S273" s="1261">
        <f>Q273*R273</f>
        <v>3420</v>
      </c>
      <c r="T273" s="556">
        <v>18</v>
      </c>
      <c r="U273" s="1255">
        <v>190</v>
      </c>
      <c r="V273" s="1261">
        <f>T273*U273</f>
        <v>3420</v>
      </c>
      <c r="W273" s="556">
        <v>36</v>
      </c>
      <c r="X273" s="1255">
        <v>190</v>
      </c>
      <c r="Y273" s="1261">
        <f>W273*X273</f>
        <v>6840</v>
      </c>
      <c r="Z273" s="564">
        <v>78</v>
      </c>
      <c r="AA273" s="1261">
        <v>6</v>
      </c>
      <c r="AB273" s="1261">
        <f>Z273*AA273</f>
        <v>468</v>
      </c>
      <c r="AC273" s="554">
        <f>H273+K273+N273+Q273+T273+W273+Z273</f>
        <v>150</v>
      </c>
      <c r="AD273" s="540">
        <f>J273+M273+P273+S273+V273+Y273+AB273</f>
        <v>14148</v>
      </c>
      <c r="AE273" s="1776"/>
    </row>
    <row r="274" spans="1:56" s="790" customFormat="1" ht="46.5" customHeight="1" x14ac:dyDescent="0.25">
      <c r="A274" s="1281">
        <v>221</v>
      </c>
      <c r="B274" s="261" t="s">
        <v>2375</v>
      </c>
      <c r="C274" s="261" t="s">
        <v>99</v>
      </c>
      <c r="D274" s="261" t="s">
        <v>355</v>
      </c>
      <c r="E274" s="953">
        <v>46253</v>
      </c>
      <c r="F274" s="953">
        <v>46256</v>
      </c>
      <c r="G274" s="953" t="s">
        <v>318</v>
      </c>
      <c r="H274" s="563"/>
      <c r="I274" s="266"/>
      <c r="J274" s="252"/>
      <c r="K274" s="563"/>
      <c r="L274" s="266"/>
      <c r="M274" s="781"/>
      <c r="N274" s="563"/>
      <c r="O274" s="570"/>
      <c r="P274" s="265"/>
      <c r="Q274" s="563">
        <v>16</v>
      </c>
      <c r="R274" s="1255">
        <v>190</v>
      </c>
      <c r="S274" s="1261">
        <f>Q274*R274</f>
        <v>3040</v>
      </c>
      <c r="T274" s="563">
        <v>16</v>
      </c>
      <c r="U274" s="1255">
        <v>190</v>
      </c>
      <c r="V274" s="1261">
        <f>T274*U274</f>
        <v>3040</v>
      </c>
      <c r="W274" s="563">
        <v>34</v>
      </c>
      <c r="X274" s="1255">
        <v>190</v>
      </c>
      <c r="Y274" s="1261">
        <f>W274*X274</f>
        <v>6460</v>
      </c>
      <c r="Z274" s="563">
        <v>70</v>
      </c>
      <c r="AA274" s="1261">
        <v>6</v>
      </c>
      <c r="AB274" s="1261">
        <f>Z274*AA274</f>
        <v>420</v>
      </c>
      <c r="AC274" s="554">
        <f>H274+K274+N274+Q274+T274+W274+Z274</f>
        <v>136</v>
      </c>
      <c r="AD274" s="540">
        <f>J274+M274+P274+S274+V274+Y274+AB274</f>
        <v>12960</v>
      </c>
      <c r="AE274" s="1777"/>
      <c r="AF274" s="1031"/>
      <c r="AI274" s="1021"/>
      <c r="AJ274" s="934"/>
      <c r="AK274" s="934"/>
      <c r="AL274" s="934"/>
      <c r="AM274" s="934"/>
      <c r="AN274" s="934"/>
      <c r="AO274" s="934"/>
      <c r="AP274" s="934"/>
      <c r="AQ274" s="934"/>
      <c r="AR274" s="934"/>
      <c r="AS274" s="934"/>
      <c r="AT274" s="934"/>
      <c r="AU274" s="934"/>
      <c r="AV274" s="934"/>
      <c r="AW274" s="934"/>
      <c r="AX274" s="934"/>
      <c r="AY274" s="934"/>
      <c r="AZ274" s="934"/>
      <c r="BA274" s="934"/>
      <c r="BB274" s="934"/>
      <c r="BC274" s="934"/>
      <c r="BD274" s="1031"/>
    </row>
    <row r="275" spans="1:56" s="1817" customFormat="1" ht="23.25" customHeight="1" x14ac:dyDescent="0.25">
      <c r="A275" s="1787" t="s">
        <v>2651</v>
      </c>
      <c r="B275" s="1816"/>
      <c r="C275" s="1816"/>
      <c r="D275" s="1816"/>
      <c r="E275" s="1816"/>
      <c r="F275" s="1816"/>
      <c r="G275" s="1816"/>
      <c r="H275" s="1816"/>
      <c r="I275" s="1816"/>
      <c r="J275" s="1816"/>
      <c r="K275" s="1816"/>
      <c r="L275" s="1816"/>
      <c r="M275" s="1816"/>
      <c r="N275" s="1816"/>
      <c r="O275" s="1816"/>
      <c r="P275" s="1816"/>
      <c r="Q275" s="1816"/>
      <c r="R275" s="1816"/>
      <c r="S275" s="1816"/>
      <c r="T275" s="1816"/>
      <c r="U275" s="1816"/>
      <c r="V275" s="1816"/>
      <c r="W275" s="1816"/>
      <c r="X275" s="1816"/>
      <c r="Y275" s="1816"/>
      <c r="Z275" s="1816"/>
      <c r="AA275" s="1816"/>
      <c r="AB275" s="1816"/>
      <c r="AC275" s="1816"/>
      <c r="AD275" s="1816"/>
      <c r="AE275" s="1816"/>
      <c r="AF275" s="1816"/>
      <c r="AG275" s="1816"/>
      <c r="AH275" s="1816"/>
      <c r="AI275" s="1816"/>
    </row>
    <row r="276" spans="1:56" s="790" customFormat="1" ht="63" customHeight="1" x14ac:dyDescent="0.25">
      <c r="A276" s="1281">
        <v>222</v>
      </c>
      <c r="B276" s="261" t="s">
        <v>586</v>
      </c>
      <c r="C276" s="261" t="s">
        <v>99</v>
      </c>
      <c r="D276" s="261" t="s">
        <v>1597</v>
      </c>
      <c r="E276" s="953">
        <v>46305</v>
      </c>
      <c r="F276" s="953">
        <v>46306</v>
      </c>
      <c r="G276" s="954" t="s">
        <v>301</v>
      </c>
      <c r="H276" s="538"/>
      <c r="I276" s="266"/>
      <c r="J276" s="252"/>
      <c r="K276" s="538"/>
      <c r="L276" s="266"/>
      <c r="M276" s="265"/>
      <c r="N276" s="538"/>
      <c r="O276" s="1255"/>
      <c r="P276" s="265"/>
      <c r="Q276" s="538">
        <v>43</v>
      </c>
      <c r="R276" s="1255">
        <v>190</v>
      </c>
      <c r="S276" s="1261">
        <f>Q276*R276</f>
        <v>8170</v>
      </c>
      <c r="T276" s="538">
        <v>43</v>
      </c>
      <c r="U276" s="1255">
        <v>190</v>
      </c>
      <c r="V276" s="1261">
        <f>T276*U276</f>
        <v>8170</v>
      </c>
      <c r="W276" s="538">
        <v>86</v>
      </c>
      <c r="X276" s="1255">
        <v>190</v>
      </c>
      <c r="Y276" s="1261">
        <f>W276*X276</f>
        <v>16340</v>
      </c>
      <c r="Z276" s="538">
        <v>172</v>
      </c>
      <c r="AA276" s="1261">
        <v>6</v>
      </c>
      <c r="AB276" s="1261">
        <f>Z276*AA276</f>
        <v>1032</v>
      </c>
      <c r="AC276" s="539">
        <f>H276+K276+N276+Q276+T276+W276+Z276</f>
        <v>344</v>
      </c>
      <c r="AD276" s="540">
        <f>J276+M276+P276+S276+V276+Y276+AB276</f>
        <v>33712</v>
      </c>
      <c r="AE276" s="1038"/>
      <c r="AI276" s="1021"/>
      <c r="AJ276" s="934"/>
      <c r="AK276" s="934"/>
      <c r="AL276" s="934"/>
      <c r="AM276" s="934"/>
      <c r="AN276" s="934"/>
      <c r="AO276" s="934"/>
      <c r="AP276" s="934"/>
      <c r="AQ276" s="934"/>
      <c r="AR276" s="934"/>
      <c r="AS276" s="934"/>
      <c r="AT276" s="934"/>
      <c r="AU276" s="934"/>
      <c r="AV276" s="934"/>
      <c r="AW276" s="934"/>
      <c r="AX276" s="934"/>
      <c r="AY276" s="934"/>
      <c r="AZ276" s="934"/>
      <c r="BA276" s="934"/>
      <c r="BB276" s="934"/>
      <c r="BC276" s="934"/>
      <c r="BD276" s="1031"/>
    </row>
    <row r="277" spans="1:56" s="1016" customFormat="1" ht="32.25" customHeight="1" x14ac:dyDescent="0.25">
      <c r="A277" s="1279"/>
      <c r="B277" s="543" t="s">
        <v>845</v>
      </c>
      <c r="C277" s="300"/>
      <c r="D277" s="1042"/>
      <c r="E277" s="1043"/>
      <c r="F277" s="1043"/>
      <c r="G277" s="1043"/>
      <c r="H277" s="324"/>
      <c r="I277" s="301"/>
      <c r="J277" s="276"/>
      <c r="K277" s="324"/>
      <c r="L277" s="301"/>
      <c r="M277" s="276"/>
      <c r="N277" s="324"/>
      <c r="O277" s="301"/>
      <c r="P277" s="276"/>
      <c r="Q277" s="324"/>
      <c r="R277" s="487"/>
      <c r="S277" s="1251"/>
      <c r="T277" s="324"/>
      <c r="U277" s="487"/>
      <c r="V277" s="1251"/>
      <c r="W277" s="324"/>
      <c r="X277" s="487"/>
      <c r="Y277" s="1251"/>
      <c r="Z277" s="622"/>
      <c r="AA277" s="1251"/>
      <c r="AB277" s="1251"/>
      <c r="AC277" s="486"/>
      <c r="AD277" s="540"/>
      <c r="AE277" s="639"/>
      <c r="AJ277" s="934"/>
      <c r="AK277" s="934"/>
      <c r="AL277" s="934"/>
      <c r="AM277" s="934"/>
      <c r="AN277" s="934"/>
      <c r="AO277" s="934"/>
      <c r="AP277" s="934"/>
      <c r="AQ277" s="934"/>
      <c r="AR277" s="934"/>
      <c r="AS277" s="934"/>
      <c r="AT277" s="934"/>
      <c r="AU277" s="934"/>
      <c r="AV277" s="934"/>
      <c r="AW277" s="934"/>
      <c r="AX277" s="934"/>
      <c r="AY277" s="934"/>
      <c r="AZ277" s="934"/>
      <c r="BA277" s="934"/>
      <c r="BB277" s="934"/>
      <c r="BC277" s="934"/>
    </row>
    <row r="278" spans="1:56" ht="68.25" customHeight="1" x14ac:dyDescent="0.25">
      <c r="A278" s="256">
        <v>223</v>
      </c>
      <c r="B278" s="1239" t="s">
        <v>1362</v>
      </c>
      <c r="C278" s="1239" t="s">
        <v>102</v>
      </c>
      <c r="D278" s="1239" t="s">
        <v>1382</v>
      </c>
      <c r="E278" s="941">
        <v>46099</v>
      </c>
      <c r="F278" s="941">
        <v>46101</v>
      </c>
      <c r="G278" s="966" t="s">
        <v>1223</v>
      </c>
      <c r="H278" s="567"/>
      <c r="I278" s="576"/>
      <c r="J278" s="259"/>
      <c r="K278" s="567"/>
      <c r="L278" s="576"/>
      <c r="M278" s="781"/>
      <c r="N278" s="567"/>
      <c r="O278" s="573"/>
      <c r="P278" s="781"/>
      <c r="Q278" s="567">
        <v>20</v>
      </c>
      <c r="R278" s="560">
        <v>190</v>
      </c>
      <c r="S278" s="289">
        <f t="shared" ref="S278:S285" si="118">Q278*R278</f>
        <v>3800</v>
      </c>
      <c r="T278" s="567">
        <v>20</v>
      </c>
      <c r="U278" s="560">
        <v>190</v>
      </c>
      <c r="V278" s="289">
        <f t="shared" ref="V278:V285" si="119">T278*U278</f>
        <v>3800</v>
      </c>
      <c r="W278" s="567">
        <v>20</v>
      </c>
      <c r="X278" s="560">
        <v>190</v>
      </c>
      <c r="Y278" s="289">
        <f t="shared" ref="Y278:Y285" si="120">W278*X278</f>
        <v>3800</v>
      </c>
      <c r="Z278" s="563">
        <v>80</v>
      </c>
      <c r="AA278" s="1261">
        <v>6</v>
      </c>
      <c r="AB278" s="1261">
        <f t="shared" ref="AB278:AB285" si="121">Z278*AA278</f>
        <v>480</v>
      </c>
      <c r="AC278" s="561">
        <f t="shared" ref="AC278:AC285" si="122">H278+K278+N278+Q278+T278+W278+Z278</f>
        <v>140</v>
      </c>
      <c r="AD278" s="540">
        <f t="shared" ref="AD278:AD285" si="123">J278+M278+P278+S278+V278+Y278+AB278</f>
        <v>11880</v>
      </c>
      <c r="AE278" s="1782">
        <f>SUM(AD278:AD285)</f>
        <v>141196</v>
      </c>
      <c r="AF278" s="1004">
        <v>64</v>
      </c>
    </row>
    <row r="279" spans="1:56" ht="68.25" customHeight="1" x14ac:dyDescent="0.25">
      <c r="A279" s="1281">
        <v>224</v>
      </c>
      <c r="B279" s="1233" t="s">
        <v>2620</v>
      </c>
      <c r="C279" s="261" t="s">
        <v>102</v>
      </c>
      <c r="D279" s="261" t="s">
        <v>1220</v>
      </c>
      <c r="E279" s="953">
        <v>46107</v>
      </c>
      <c r="F279" s="953">
        <v>46109</v>
      </c>
      <c r="G279" s="954" t="s">
        <v>1223</v>
      </c>
      <c r="H279" s="538"/>
      <c r="I279" s="266"/>
      <c r="J279" s="252"/>
      <c r="K279" s="538"/>
      <c r="L279" s="266"/>
      <c r="M279" s="781"/>
      <c r="N279" s="538"/>
      <c r="O279" s="570"/>
      <c r="P279" s="265"/>
      <c r="Q279" s="538">
        <v>7</v>
      </c>
      <c r="R279" s="1255">
        <v>190</v>
      </c>
      <c r="S279" s="1261">
        <f t="shared" si="118"/>
        <v>1330</v>
      </c>
      <c r="T279" s="538">
        <v>5</v>
      </c>
      <c r="U279" s="1255">
        <v>190</v>
      </c>
      <c r="V279" s="1261">
        <f t="shared" si="119"/>
        <v>950</v>
      </c>
      <c r="W279" s="538">
        <v>5</v>
      </c>
      <c r="X279" s="1255">
        <v>190</v>
      </c>
      <c r="Y279" s="1261">
        <f t="shared" si="120"/>
        <v>950</v>
      </c>
      <c r="Z279" s="563">
        <v>23</v>
      </c>
      <c r="AA279" s="1261">
        <v>6</v>
      </c>
      <c r="AB279" s="1261">
        <f t="shared" si="121"/>
        <v>138</v>
      </c>
      <c r="AC279" s="554">
        <f t="shared" si="122"/>
        <v>40</v>
      </c>
      <c r="AD279" s="540">
        <f t="shared" si="123"/>
        <v>3368</v>
      </c>
      <c r="AE279" s="1776"/>
      <c r="AF279" s="1004">
        <v>24</v>
      </c>
    </row>
    <row r="280" spans="1:56" ht="114" customHeight="1" x14ac:dyDescent="0.25">
      <c r="A280" s="256">
        <v>225</v>
      </c>
      <c r="B280" s="569" t="s">
        <v>1363</v>
      </c>
      <c r="C280" s="261" t="s">
        <v>102</v>
      </c>
      <c r="D280" s="261" t="s">
        <v>1383</v>
      </c>
      <c r="E280" s="953">
        <v>46127</v>
      </c>
      <c r="F280" s="953">
        <v>46129</v>
      </c>
      <c r="G280" s="954" t="s">
        <v>1223</v>
      </c>
      <c r="H280" s="538"/>
      <c r="I280" s="266"/>
      <c r="J280" s="252"/>
      <c r="K280" s="538"/>
      <c r="L280" s="266"/>
      <c r="M280" s="781"/>
      <c r="N280" s="538"/>
      <c r="O280" s="570"/>
      <c r="P280" s="265"/>
      <c r="Q280" s="538">
        <v>20</v>
      </c>
      <c r="R280" s="1255">
        <v>190</v>
      </c>
      <c r="S280" s="1261">
        <f t="shared" si="118"/>
        <v>3800</v>
      </c>
      <c r="T280" s="538">
        <v>20</v>
      </c>
      <c r="U280" s="1255">
        <v>190</v>
      </c>
      <c r="V280" s="1261">
        <f t="shared" si="119"/>
        <v>3800</v>
      </c>
      <c r="W280" s="538">
        <v>20</v>
      </c>
      <c r="X280" s="1255">
        <v>190</v>
      </c>
      <c r="Y280" s="1261">
        <f t="shared" si="120"/>
        <v>3800</v>
      </c>
      <c r="Z280" s="563">
        <v>80</v>
      </c>
      <c r="AA280" s="1261">
        <v>6</v>
      </c>
      <c r="AB280" s="1261">
        <f t="shared" si="121"/>
        <v>480</v>
      </c>
      <c r="AC280" s="554">
        <f t="shared" si="122"/>
        <v>140</v>
      </c>
      <c r="AD280" s="540">
        <f t="shared" si="123"/>
        <v>11880</v>
      </c>
      <c r="AE280" s="1776"/>
      <c r="AF280" s="1004">
        <v>80</v>
      </c>
    </row>
    <row r="281" spans="1:56" ht="77.25" customHeight="1" x14ac:dyDescent="0.25">
      <c r="A281" s="1281">
        <v>226</v>
      </c>
      <c r="B281" s="569" t="s">
        <v>174</v>
      </c>
      <c r="C281" s="261" t="s">
        <v>99</v>
      </c>
      <c r="D281" s="261" t="s">
        <v>2510</v>
      </c>
      <c r="E281" s="953">
        <v>46175</v>
      </c>
      <c r="F281" s="953">
        <v>46178</v>
      </c>
      <c r="G281" s="954" t="s">
        <v>1223</v>
      </c>
      <c r="H281" s="538"/>
      <c r="I281" s="266"/>
      <c r="J281" s="252"/>
      <c r="K281" s="538"/>
      <c r="L281" s="266"/>
      <c r="M281" s="781"/>
      <c r="N281" s="538"/>
      <c r="O281" s="570"/>
      <c r="P281" s="265"/>
      <c r="Q281" s="538">
        <v>17</v>
      </c>
      <c r="R281" s="1255">
        <v>190</v>
      </c>
      <c r="S281" s="1261">
        <f t="shared" si="118"/>
        <v>3230</v>
      </c>
      <c r="T281" s="538">
        <v>14</v>
      </c>
      <c r="U281" s="1255">
        <v>190</v>
      </c>
      <c r="V281" s="1261">
        <f t="shared" si="119"/>
        <v>2660</v>
      </c>
      <c r="W281" s="538">
        <v>14</v>
      </c>
      <c r="X281" s="1255">
        <v>190</v>
      </c>
      <c r="Y281" s="1261">
        <f t="shared" si="120"/>
        <v>2660</v>
      </c>
      <c r="Z281" s="563">
        <v>56</v>
      </c>
      <c r="AA281" s="1261">
        <v>6</v>
      </c>
      <c r="AB281" s="1261">
        <f t="shared" si="121"/>
        <v>336</v>
      </c>
      <c r="AC281" s="554">
        <f t="shared" si="122"/>
        <v>101</v>
      </c>
      <c r="AD281" s="540">
        <f t="shared" si="123"/>
        <v>8886</v>
      </c>
      <c r="AE281" s="1776"/>
    </row>
    <row r="282" spans="1:56" ht="46.5" customHeight="1" x14ac:dyDescent="0.25">
      <c r="A282" s="256">
        <v>227</v>
      </c>
      <c r="B282" s="569" t="s">
        <v>1313</v>
      </c>
      <c r="C282" s="261" t="s">
        <v>101</v>
      </c>
      <c r="D282" s="261" t="s">
        <v>1221</v>
      </c>
      <c r="E282" s="953">
        <v>46175</v>
      </c>
      <c r="F282" s="953">
        <v>46178</v>
      </c>
      <c r="G282" s="954" t="s">
        <v>1223</v>
      </c>
      <c r="H282" s="538"/>
      <c r="I282" s="266"/>
      <c r="J282" s="252"/>
      <c r="K282" s="538"/>
      <c r="L282" s="266"/>
      <c r="M282" s="781"/>
      <c r="N282" s="538"/>
      <c r="O282" s="266"/>
      <c r="P282" s="265"/>
      <c r="Q282" s="538">
        <v>23</v>
      </c>
      <c r="R282" s="1255">
        <v>190</v>
      </c>
      <c r="S282" s="1261">
        <f t="shared" si="118"/>
        <v>4370</v>
      </c>
      <c r="T282" s="538">
        <v>18</v>
      </c>
      <c r="U282" s="1255">
        <v>190</v>
      </c>
      <c r="V282" s="1261">
        <f t="shared" si="119"/>
        <v>3420</v>
      </c>
      <c r="W282" s="538">
        <v>18</v>
      </c>
      <c r="X282" s="1255">
        <v>190</v>
      </c>
      <c r="Y282" s="1261">
        <f t="shared" si="120"/>
        <v>3420</v>
      </c>
      <c r="Z282" s="563">
        <v>72</v>
      </c>
      <c r="AA282" s="1261">
        <v>6</v>
      </c>
      <c r="AB282" s="1261">
        <f t="shared" si="121"/>
        <v>432</v>
      </c>
      <c r="AC282" s="554">
        <f t="shared" si="122"/>
        <v>131</v>
      </c>
      <c r="AD282" s="540">
        <f t="shared" si="123"/>
        <v>11642</v>
      </c>
      <c r="AE282" s="1776"/>
    </row>
    <row r="283" spans="1:56" ht="46.5" customHeight="1" x14ac:dyDescent="0.25">
      <c r="A283" s="1281">
        <v>228</v>
      </c>
      <c r="B283" s="569" t="s">
        <v>1364</v>
      </c>
      <c r="C283" s="261" t="s">
        <v>100</v>
      </c>
      <c r="D283" s="261" t="s">
        <v>1222</v>
      </c>
      <c r="E283" s="953">
        <v>46351</v>
      </c>
      <c r="F283" s="953">
        <v>46353</v>
      </c>
      <c r="G283" s="954" t="s">
        <v>1223</v>
      </c>
      <c r="H283" s="538"/>
      <c r="I283" s="266"/>
      <c r="J283" s="252"/>
      <c r="K283" s="538"/>
      <c r="L283" s="266"/>
      <c r="M283" s="781"/>
      <c r="N283" s="538"/>
      <c r="O283" s="266"/>
      <c r="P283" s="265"/>
      <c r="Q283" s="538">
        <v>22</v>
      </c>
      <c r="R283" s="1255">
        <v>190</v>
      </c>
      <c r="S283" s="1261">
        <f t="shared" si="118"/>
        <v>4180</v>
      </c>
      <c r="T283" s="538">
        <v>17</v>
      </c>
      <c r="U283" s="1255">
        <v>190</v>
      </c>
      <c r="V283" s="1261">
        <f t="shared" si="119"/>
        <v>3230</v>
      </c>
      <c r="W283" s="538">
        <v>17</v>
      </c>
      <c r="X283" s="1255">
        <v>190</v>
      </c>
      <c r="Y283" s="1261">
        <f t="shared" si="120"/>
        <v>3230</v>
      </c>
      <c r="Z283" s="563">
        <v>68</v>
      </c>
      <c r="AA283" s="1261">
        <v>6</v>
      </c>
      <c r="AB283" s="1261">
        <f t="shared" si="121"/>
        <v>408</v>
      </c>
      <c r="AC283" s="554">
        <f t="shared" si="122"/>
        <v>124</v>
      </c>
      <c r="AD283" s="540">
        <f t="shared" si="123"/>
        <v>11048</v>
      </c>
      <c r="AE283" s="1776"/>
    </row>
    <row r="284" spans="1:56" ht="46.5" customHeight="1" x14ac:dyDescent="0.25">
      <c r="A284" s="256">
        <v>229</v>
      </c>
      <c r="B284" s="569" t="s">
        <v>81</v>
      </c>
      <c r="C284" s="261" t="s">
        <v>102</v>
      </c>
      <c r="D284" s="261" t="s">
        <v>2511</v>
      </c>
      <c r="E284" s="953">
        <v>46351</v>
      </c>
      <c r="F284" s="953">
        <v>46353</v>
      </c>
      <c r="G284" s="954" t="s">
        <v>1223</v>
      </c>
      <c r="H284" s="538"/>
      <c r="I284" s="266"/>
      <c r="J284" s="252"/>
      <c r="K284" s="538"/>
      <c r="L284" s="266"/>
      <c r="M284" s="781"/>
      <c r="N284" s="538"/>
      <c r="O284" s="570"/>
      <c r="P284" s="265"/>
      <c r="Q284" s="538">
        <v>8</v>
      </c>
      <c r="R284" s="1255">
        <v>190</v>
      </c>
      <c r="S284" s="1261">
        <f t="shared" si="118"/>
        <v>1520</v>
      </c>
      <c r="T284" s="538">
        <v>8</v>
      </c>
      <c r="U284" s="1255">
        <v>190</v>
      </c>
      <c r="V284" s="1261">
        <f t="shared" si="119"/>
        <v>1520</v>
      </c>
      <c r="W284" s="538">
        <v>8</v>
      </c>
      <c r="X284" s="1255">
        <v>190</v>
      </c>
      <c r="Y284" s="1261">
        <f t="shared" si="120"/>
        <v>1520</v>
      </c>
      <c r="Z284" s="563">
        <v>32</v>
      </c>
      <c r="AA284" s="1261">
        <v>6</v>
      </c>
      <c r="AB284" s="1261">
        <f t="shared" si="121"/>
        <v>192</v>
      </c>
      <c r="AC284" s="554">
        <f t="shared" si="122"/>
        <v>56</v>
      </c>
      <c r="AD284" s="540">
        <f t="shared" si="123"/>
        <v>4752</v>
      </c>
      <c r="AE284" s="1776"/>
    </row>
    <row r="285" spans="1:56" ht="70.5" customHeight="1" x14ac:dyDescent="0.25">
      <c r="A285" s="1281">
        <v>230</v>
      </c>
      <c r="B285" s="1086" t="s">
        <v>1934</v>
      </c>
      <c r="C285" s="1236" t="s">
        <v>105</v>
      </c>
      <c r="D285" s="1236" t="s">
        <v>1384</v>
      </c>
      <c r="E285" s="1013">
        <v>46322</v>
      </c>
      <c r="F285" s="1013">
        <v>46325</v>
      </c>
      <c r="G285" s="1014" t="s">
        <v>1223</v>
      </c>
      <c r="H285" s="556">
        <v>8</v>
      </c>
      <c r="I285" s="572">
        <v>7300</v>
      </c>
      <c r="J285" s="278">
        <f>H285*I285</f>
        <v>58400</v>
      </c>
      <c r="K285" s="556"/>
      <c r="L285" s="572"/>
      <c r="M285" s="299"/>
      <c r="N285" s="556"/>
      <c r="O285" s="565"/>
      <c r="P285" s="288"/>
      <c r="Q285" s="556">
        <v>38</v>
      </c>
      <c r="R285" s="1237">
        <v>190</v>
      </c>
      <c r="S285" s="290">
        <f t="shared" si="118"/>
        <v>7220</v>
      </c>
      <c r="T285" s="556">
        <v>30</v>
      </c>
      <c r="U285" s="1237">
        <v>190</v>
      </c>
      <c r="V285" s="290">
        <f t="shared" si="119"/>
        <v>5700</v>
      </c>
      <c r="W285" s="556">
        <v>30</v>
      </c>
      <c r="X285" s="1237">
        <v>190</v>
      </c>
      <c r="Y285" s="290">
        <f t="shared" si="120"/>
        <v>5700</v>
      </c>
      <c r="Z285" s="556">
        <v>120</v>
      </c>
      <c r="AA285" s="1261">
        <v>6</v>
      </c>
      <c r="AB285" s="1261">
        <f t="shared" si="121"/>
        <v>720</v>
      </c>
      <c r="AC285" s="558">
        <f t="shared" si="122"/>
        <v>226</v>
      </c>
      <c r="AD285" s="540">
        <f t="shared" si="123"/>
        <v>77740</v>
      </c>
      <c r="AE285" s="1777"/>
    </row>
    <row r="286" spans="1:56" s="1016" customFormat="1" ht="34.5" customHeight="1" x14ac:dyDescent="0.25">
      <c r="A286" s="1279"/>
      <c r="B286" s="543" t="s">
        <v>846</v>
      </c>
      <c r="C286" s="300"/>
      <c r="D286" s="1042"/>
      <c r="E286" s="1043"/>
      <c r="F286" s="1043"/>
      <c r="G286" s="1043"/>
      <c r="H286" s="324"/>
      <c r="I286" s="301"/>
      <c r="J286" s="276"/>
      <c r="K286" s="324"/>
      <c r="L286" s="301"/>
      <c r="M286" s="276"/>
      <c r="N286" s="324"/>
      <c r="O286" s="301"/>
      <c r="P286" s="276"/>
      <c r="Q286" s="324"/>
      <c r="R286" s="487"/>
      <c r="S286" s="1251"/>
      <c r="T286" s="324"/>
      <c r="U286" s="487"/>
      <c r="V286" s="1251"/>
      <c r="W286" s="324"/>
      <c r="X286" s="487"/>
      <c r="Y286" s="1251"/>
      <c r="Z286" s="622"/>
      <c r="AA286" s="1251"/>
      <c r="AB286" s="1251"/>
      <c r="AC286" s="486"/>
      <c r="AD286" s="540"/>
      <c r="AE286" s="1044"/>
      <c r="AJ286" s="934"/>
      <c r="AK286" s="934"/>
      <c r="AL286" s="934"/>
      <c r="AM286" s="934"/>
      <c r="AN286" s="934"/>
      <c r="AO286" s="934"/>
      <c r="AP286" s="934"/>
      <c r="AQ286" s="934"/>
      <c r="AR286" s="934"/>
      <c r="AS286" s="934"/>
      <c r="AT286" s="934"/>
      <c r="AU286" s="934"/>
      <c r="AV286" s="934"/>
      <c r="AW286" s="934"/>
      <c r="AX286" s="934"/>
      <c r="AY286" s="934"/>
      <c r="AZ286" s="934"/>
      <c r="BA286" s="934"/>
      <c r="BB286" s="934"/>
      <c r="BC286" s="934"/>
    </row>
    <row r="287" spans="1:56" ht="74.25" customHeight="1" x14ac:dyDescent="0.25">
      <c r="A287" s="1281">
        <v>231</v>
      </c>
      <c r="B287" s="261" t="s">
        <v>1231</v>
      </c>
      <c r="C287" s="261" t="s">
        <v>102</v>
      </c>
      <c r="D287" s="261" t="s">
        <v>1701</v>
      </c>
      <c r="E287" s="953">
        <v>46087</v>
      </c>
      <c r="F287" s="953">
        <v>46090</v>
      </c>
      <c r="G287" s="954" t="s">
        <v>301</v>
      </c>
      <c r="H287" s="538"/>
      <c r="I287" s="266"/>
      <c r="J287" s="252"/>
      <c r="K287" s="538"/>
      <c r="L287" s="266"/>
      <c r="M287" s="781"/>
      <c r="N287" s="538"/>
      <c r="O287" s="570"/>
      <c r="P287" s="265"/>
      <c r="Q287" s="538">
        <v>80</v>
      </c>
      <c r="R287" s="1255">
        <v>190</v>
      </c>
      <c r="S287" s="1261">
        <f t="shared" ref="S287:S305" si="124">Q287*R287</f>
        <v>15200</v>
      </c>
      <c r="T287" s="538">
        <v>40</v>
      </c>
      <c r="U287" s="1255">
        <v>190</v>
      </c>
      <c r="V287" s="1261">
        <f t="shared" ref="V287:V305" si="125">T287*U287</f>
        <v>7600</v>
      </c>
      <c r="W287" s="538">
        <v>40</v>
      </c>
      <c r="X287" s="1255">
        <v>190</v>
      </c>
      <c r="Y287" s="1261">
        <f t="shared" ref="Y287:Y305" si="126">W287*X287</f>
        <v>7600</v>
      </c>
      <c r="Z287" s="538">
        <v>160</v>
      </c>
      <c r="AA287" s="1261">
        <v>6</v>
      </c>
      <c r="AB287" s="1261">
        <f t="shared" ref="AB287:AB305" si="127">Z287*AA287</f>
        <v>960</v>
      </c>
      <c r="AC287" s="554">
        <f>Q287+T287+W287+Z287</f>
        <v>320</v>
      </c>
      <c r="AD287" s="540">
        <f>S287+V287+Y287+AB287</f>
        <v>31360</v>
      </c>
      <c r="AE287" s="1229"/>
      <c r="AF287" s="1004">
        <v>160</v>
      </c>
    </row>
    <row r="288" spans="1:56" ht="46.5" customHeight="1" x14ac:dyDescent="0.25">
      <c r="A288" s="256">
        <v>232</v>
      </c>
      <c r="B288" s="261" t="s">
        <v>1465</v>
      </c>
      <c r="C288" s="261" t="s">
        <v>101</v>
      </c>
      <c r="D288" s="261" t="s">
        <v>358</v>
      </c>
      <c r="E288" s="953">
        <v>46115</v>
      </c>
      <c r="F288" s="953">
        <v>46117</v>
      </c>
      <c r="G288" s="954" t="s">
        <v>1279</v>
      </c>
      <c r="H288" s="538"/>
      <c r="I288" s="266"/>
      <c r="J288" s="252"/>
      <c r="K288" s="538"/>
      <c r="L288" s="266"/>
      <c r="M288" s="781"/>
      <c r="N288" s="538"/>
      <c r="O288" s="570"/>
      <c r="P288" s="265"/>
      <c r="Q288" s="538">
        <v>4</v>
      </c>
      <c r="R288" s="1255">
        <v>190</v>
      </c>
      <c r="S288" s="1261">
        <f t="shared" si="124"/>
        <v>760</v>
      </c>
      <c r="T288" s="538">
        <v>2</v>
      </c>
      <c r="U288" s="1255">
        <v>190</v>
      </c>
      <c r="V288" s="1261">
        <f t="shared" si="125"/>
        <v>380</v>
      </c>
      <c r="W288" s="538">
        <v>2</v>
      </c>
      <c r="X288" s="1255">
        <v>190</v>
      </c>
      <c r="Y288" s="1261">
        <f t="shared" si="126"/>
        <v>380</v>
      </c>
      <c r="Z288" s="538">
        <v>8</v>
      </c>
      <c r="AA288" s="1261">
        <v>6</v>
      </c>
      <c r="AB288" s="1261">
        <f t="shared" si="127"/>
        <v>48</v>
      </c>
      <c r="AC288" s="554">
        <f t="shared" ref="AC288:AC305" si="128">H288+K288+N288+Q288+T288+W288+Z288</f>
        <v>16</v>
      </c>
      <c r="AD288" s="540">
        <f t="shared" ref="AD288:AD305" si="129">J288+M288+P288+S288+V288+Y288+AB288</f>
        <v>1568</v>
      </c>
      <c r="AE288" s="1229"/>
      <c r="AF288" s="1004">
        <v>8</v>
      </c>
    </row>
    <row r="289" spans="1:32" ht="123" customHeight="1" x14ac:dyDescent="0.25">
      <c r="A289" s="1281">
        <v>233</v>
      </c>
      <c r="B289" s="261" t="s">
        <v>1466</v>
      </c>
      <c r="C289" s="261" t="s">
        <v>99</v>
      </c>
      <c r="D289" s="261" t="s">
        <v>1467</v>
      </c>
      <c r="E289" s="953">
        <v>46115</v>
      </c>
      <c r="F289" s="953">
        <v>46117</v>
      </c>
      <c r="G289" s="954" t="s">
        <v>1279</v>
      </c>
      <c r="H289" s="538">
        <v>1</v>
      </c>
      <c r="I289" s="266">
        <v>3400</v>
      </c>
      <c r="J289" s="252">
        <f>H289*I289</f>
        <v>3400</v>
      </c>
      <c r="K289" s="538">
        <v>1</v>
      </c>
      <c r="L289" s="266">
        <v>3000</v>
      </c>
      <c r="M289" s="781">
        <f>K289*L289</f>
        <v>3000</v>
      </c>
      <c r="N289" s="538">
        <v>1</v>
      </c>
      <c r="O289" s="570">
        <v>2900</v>
      </c>
      <c r="P289" s="265">
        <f>N289*O289</f>
        <v>2900</v>
      </c>
      <c r="Q289" s="538">
        <v>16</v>
      </c>
      <c r="R289" s="1255">
        <v>190</v>
      </c>
      <c r="S289" s="1261">
        <f t="shared" si="124"/>
        <v>3040</v>
      </c>
      <c r="T289" s="538">
        <v>8</v>
      </c>
      <c r="U289" s="1255">
        <v>190</v>
      </c>
      <c r="V289" s="1261">
        <f t="shared" si="125"/>
        <v>1520</v>
      </c>
      <c r="W289" s="538">
        <v>8</v>
      </c>
      <c r="X289" s="1255">
        <v>190</v>
      </c>
      <c r="Y289" s="1261">
        <f t="shared" si="126"/>
        <v>1520</v>
      </c>
      <c r="Z289" s="538">
        <v>35</v>
      </c>
      <c r="AA289" s="1261">
        <v>6</v>
      </c>
      <c r="AB289" s="1261">
        <f t="shared" si="127"/>
        <v>210</v>
      </c>
      <c r="AC289" s="554">
        <f t="shared" si="128"/>
        <v>70</v>
      </c>
      <c r="AD289" s="540">
        <f t="shared" si="129"/>
        <v>15590</v>
      </c>
      <c r="AE289" s="1229"/>
      <c r="AF289" s="1004">
        <v>35</v>
      </c>
    </row>
    <row r="290" spans="1:32" ht="46.5" customHeight="1" x14ac:dyDescent="0.25">
      <c r="A290" s="256">
        <v>234</v>
      </c>
      <c r="B290" s="261" t="s">
        <v>71</v>
      </c>
      <c r="C290" s="261" t="s">
        <v>101</v>
      </c>
      <c r="D290" s="261" t="s">
        <v>358</v>
      </c>
      <c r="E290" s="953">
        <v>46151</v>
      </c>
      <c r="F290" s="953">
        <v>46154</v>
      </c>
      <c r="G290" s="954" t="s">
        <v>301</v>
      </c>
      <c r="H290" s="538"/>
      <c r="I290" s="266"/>
      <c r="J290" s="252"/>
      <c r="K290" s="538"/>
      <c r="L290" s="266"/>
      <c r="M290" s="781"/>
      <c r="N290" s="538"/>
      <c r="O290" s="570"/>
      <c r="P290" s="265"/>
      <c r="Q290" s="538">
        <v>68</v>
      </c>
      <c r="R290" s="1255">
        <v>190</v>
      </c>
      <c r="S290" s="1261">
        <f t="shared" si="124"/>
        <v>12920</v>
      </c>
      <c r="T290" s="538">
        <v>34</v>
      </c>
      <c r="U290" s="1255">
        <v>190</v>
      </c>
      <c r="V290" s="1261">
        <f t="shared" si="125"/>
        <v>6460</v>
      </c>
      <c r="W290" s="538">
        <v>34</v>
      </c>
      <c r="X290" s="1255">
        <v>190</v>
      </c>
      <c r="Y290" s="1261">
        <f t="shared" si="126"/>
        <v>6460</v>
      </c>
      <c r="Z290" s="538">
        <v>136</v>
      </c>
      <c r="AA290" s="1261">
        <v>6</v>
      </c>
      <c r="AB290" s="1261">
        <f t="shared" si="127"/>
        <v>816</v>
      </c>
      <c r="AC290" s="554">
        <f t="shared" si="128"/>
        <v>272</v>
      </c>
      <c r="AD290" s="540">
        <f t="shared" si="129"/>
        <v>26656</v>
      </c>
      <c r="AE290" s="1229"/>
      <c r="AF290" s="1004">
        <v>136</v>
      </c>
    </row>
    <row r="291" spans="1:32" ht="46.5" customHeight="1" x14ac:dyDescent="0.25">
      <c r="A291" s="1281">
        <v>235</v>
      </c>
      <c r="B291" s="261" t="s">
        <v>70</v>
      </c>
      <c r="C291" s="261" t="s">
        <v>99</v>
      </c>
      <c r="D291" s="261" t="s">
        <v>1468</v>
      </c>
      <c r="E291" s="953">
        <v>46151</v>
      </c>
      <c r="F291" s="953">
        <v>46154</v>
      </c>
      <c r="G291" s="954" t="s">
        <v>301</v>
      </c>
      <c r="H291" s="538">
        <v>1</v>
      </c>
      <c r="I291" s="266">
        <v>3400</v>
      </c>
      <c r="J291" s="252">
        <f>H291*I291</f>
        <v>3400</v>
      </c>
      <c r="K291" s="538">
        <v>1</v>
      </c>
      <c r="L291" s="266">
        <v>3000</v>
      </c>
      <c r="M291" s="781">
        <f>K291*L291</f>
        <v>3000</v>
      </c>
      <c r="N291" s="538">
        <v>1</v>
      </c>
      <c r="O291" s="570">
        <v>2900</v>
      </c>
      <c r="P291" s="265">
        <f>N291*O291</f>
        <v>2900</v>
      </c>
      <c r="Q291" s="538">
        <v>68</v>
      </c>
      <c r="R291" s="1255">
        <v>190</v>
      </c>
      <c r="S291" s="1261">
        <f t="shared" si="124"/>
        <v>12920</v>
      </c>
      <c r="T291" s="538">
        <v>34</v>
      </c>
      <c r="U291" s="1255">
        <v>190</v>
      </c>
      <c r="V291" s="1261">
        <f t="shared" si="125"/>
        <v>6460</v>
      </c>
      <c r="W291" s="538">
        <v>34</v>
      </c>
      <c r="X291" s="1255">
        <v>190</v>
      </c>
      <c r="Y291" s="1261">
        <f t="shared" si="126"/>
        <v>6460</v>
      </c>
      <c r="Z291" s="538">
        <v>139</v>
      </c>
      <c r="AA291" s="1261">
        <v>6</v>
      </c>
      <c r="AB291" s="1261">
        <f t="shared" si="127"/>
        <v>834</v>
      </c>
      <c r="AC291" s="554">
        <f t="shared" si="128"/>
        <v>278</v>
      </c>
      <c r="AD291" s="540">
        <f t="shared" si="129"/>
        <v>35974</v>
      </c>
      <c r="AE291" s="1229"/>
      <c r="AF291" s="1004">
        <v>139</v>
      </c>
    </row>
    <row r="292" spans="1:32" ht="46.5" customHeight="1" x14ac:dyDescent="0.25">
      <c r="A292" s="256">
        <v>236</v>
      </c>
      <c r="B292" s="261" t="s">
        <v>1285</v>
      </c>
      <c r="C292" s="261" t="s">
        <v>99</v>
      </c>
      <c r="D292" s="261" t="s">
        <v>1703</v>
      </c>
      <c r="E292" s="953">
        <v>46186</v>
      </c>
      <c r="F292" s="953">
        <v>46189</v>
      </c>
      <c r="G292" s="954" t="s">
        <v>1808</v>
      </c>
      <c r="H292" s="538"/>
      <c r="I292" s="266"/>
      <c r="J292" s="252"/>
      <c r="K292" s="538"/>
      <c r="L292" s="266"/>
      <c r="M292" s="781"/>
      <c r="N292" s="538"/>
      <c r="O292" s="570"/>
      <c r="P292" s="265"/>
      <c r="Q292" s="538">
        <v>40</v>
      </c>
      <c r="R292" s="1255">
        <v>190</v>
      </c>
      <c r="S292" s="1261">
        <f t="shared" si="124"/>
        <v>7600</v>
      </c>
      <c r="T292" s="538">
        <v>24</v>
      </c>
      <c r="U292" s="1255">
        <v>190</v>
      </c>
      <c r="V292" s="1261">
        <f t="shared" si="125"/>
        <v>4560</v>
      </c>
      <c r="W292" s="538">
        <v>24</v>
      </c>
      <c r="X292" s="1255">
        <v>190</v>
      </c>
      <c r="Y292" s="1261">
        <f t="shared" si="126"/>
        <v>4560</v>
      </c>
      <c r="Z292" s="538">
        <v>88</v>
      </c>
      <c r="AA292" s="1261">
        <v>6</v>
      </c>
      <c r="AB292" s="1261">
        <f t="shared" si="127"/>
        <v>528</v>
      </c>
      <c r="AC292" s="554">
        <f t="shared" si="128"/>
        <v>176</v>
      </c>
      <c r="AD292" s="540">
        <f t="shared" si="129"/>
        <v>17248</v>
      </c>
      <c r="AE292" s="1229"/>
      <c r="AF292" s="1004">
        <v>177</v>
      </c>
    </row>
    <row r="293" spans="1:32" ht="69.75" customHeight="1" x14ac:dyDescent="0.25">
      <c r="A293" s="1281">
        <v>237</v>
      </c>
      <c r="B293" s="261" t="s">
        <v>1232</v>
      </c>
      <c r="C293" s="261" t="s">
        <v>102</v>
      </c>
      <c r="D293" s="261" t="s">
        <v>1455</v>
      </c>
      <c r="E293" s="953">
        <v>46143</v>
      </c>
      <c r="F293" s="953">
        <v>46146</v>
      </c>
      <c r="G293" s="954" t="s">
        <v>301</v>
      </c>
      <c r="H293" s="538">
        <v>4</v>
      </c>
      <c r="I293" s="266">
        <v>3400</v>
      </c>
      <c r="J293" s="252">
        <f>H293*I293</f>
        <v>13600</v>
      </c>
      <c r="K293" s="538">
        <v>4</v>
      </c>
      <c r="L293" s="266">
        <v>3000</v>
      </c>
      <c r="M293" s="781">
        <f>K293*L293</f>
        <v>12000</v>
      </c>
      <c r="N293" s="538">
        <v>4</v>
      </c>
      <c r="O293" s="1255">
        <v>2900</v>
      </c>
      <c r="P293" s="265">
        <f>N293*O293</f>
        <v>11600</v>
      </c>
      <c r="Q293" s="538">
        <v>60</v>
      </c>
      <c r="R293" s="1255">
        <v>190</v>
      </c>
      <c r="S293" s="1261">
        <f t="shared" si="124"/>
        <v>11400</v>
      </c>
      <c r="T293" s="538">
        <v>60</v>
      </c>
      <c r="U293" s="1255">
        <v>190</v>
      </c>
      <c r="V293" s="1261">
        <f t="shared" si="125"/>
        <v>11400</v>
      </c>
      <c r="W293" s="538">
        <v>60</v>
      </c>
      <c r="X293" s="1255">
        <v>190</v>
      </c>
      <c r="Y293" s="1261">
        <f t="shared" si="126"/>
        <v>11400</v>
      </c>
      <c r="Z293" s="538">
        <v>132</v>
      </c>
      <c r="AA293" s="1261">
        <v>6</v>
      </c>
      <c r="AB293" s="1261">
        <f t="shared" si="127"/>
        <v>792</v>
      </c>
      <c r="AC293" s="554">
        <f t="shared" si="128"/>
        <v>324</v>
      </c>
      <c r="AD293" s="540">
        <f t="shared" si="129"/>
        <v>72192</v>
      </c>
      <c r="AE293" s="1229"/>
      <c r="AF293" s="1004">
        <v>132</v>
      </c>
    </row>
    <row r="294" spans="1:32" ht="46.5" customHeight="1" x14ac:dyDescent="0.25">
      <c r="A294" s="256">
        <v>238</v>
      </c>
      <c r="B294" s="261" t="s">
        <v>70</v>
      </c>
      <c r="C294" s="261" t="s">
        <v>99</v>
      </c>
      <c r="D294" s="261" t="s">
        <v>1702</v>
      </c>
      <c r="E294" s="953">
        <v>46192</v>
      </c>
      <c r="F294" s="953">
        <v>46195</v>
      </c>
      <c r="G294" s="954" t="s">
        <v>301</v>
      </c>
      <c r="H294" s="538"/>
      <c r="I294" s="266"/>
      <c r="J294" s="252"/>
      <c r="K294" s="538"/>
      <c r="L294" s="266"/>
      <c r="M294" s="781"/>
      <c r="N294" s="538"/>
      <c r="O294" s="570"/>
      <c r="P294" s="265"/>
      <c r="Q294" s="538">
        <v>44</v>
      </c>
      <c r="R294" s="1255">
        <v>190</v>
      </c>
      <c r="S294" s="1261">
        <f t="shared" si="124"/>
        <v>8360</v>
      </c>
      <c r="T294" s="538">
        <v>26</v>
      </c>
      <c r="U294" s="1255">
        <v>190</v>
      </c>
      <c r="V294" s="1261">
        <f t="shared" si="125"/>
        <v>4940</v>
      </c>
      <c r="W294" s="538">
        <v>26</v>
      </c>
      <c r="X294" s="1255">
        <v>190</v>
      </c>
      <c r="Y294" s="1261">
        <f t="shared" si="126"/>
        <v>4940</v>
      </c>
      <c r="Z294" s="538">
        <v>96</v>
      </c>
      <c r="AA294" s="1261">
        <v>6</v>
      </c>
      <c r="AB294" s="1261">
        <f t="shared" si="127"/>
        <v>576</v>
      </c>
      <c r="AC294" s="554">
        <f t="shared" si="128"/>
        <v>192</v>
      </c>
      <c r="AD294" s="540">
        <f t="shared" si="129"/>
        <v>18816</v>
      </c>
      <c r="AE294" s="1229"/>
    </row>
    <row r="295" spans="1:32" ht="46.5" customHeight="1" x14ac:dyDescent="0.25">
      <c r="A295" s="1281">
        <v>239</v>
      </c>
      <c r="B295" s="261" t="s">
        <v>174</v>
      </c>
      <c r="C295" s="261" t="s">
        <v>99</v>
      </c>
      <c r="D295" s="261" t="s">
        <v>2315</v>
      </c>
      <c r="E295" s="953">
        <v>46186</v>
      </c>
      <c r="F295" s="953">
        <v>46189</v>
      </c>
      <c r="G295" s="954" t="s">
        <v>301</v>
      </c>
      <c r="H295" s="538">
        <v>3</v>
      </c>
      <c r="I295" s="266">
        <v>3400</v>
      </c>
      <c r="J295" s="252">
        <f>H295*I295</f>
        <v>10200</v>
      </c>
      <c r="K295" s="538">
        <v>3</v>
      </c>
      <c r="L295" s="266">
        <v>3000</v>
      </c>
      <c r="M295" s="781">
        <f>K295*L295</f>
        <v>9000</v>
      </c>
      <c r="N295" s="538">
        <v>3</v>
      </c>
      <c r="O295" s="1255">
        <v>2900</v>
      </c>
      <c r="P295" s="265">
        <f>N295*O295</f>
        <v>8700</v>
      </c>
      <c r="Q295" s="538">
        <v>72</v>
      </c>
      <c r="R295" s="1255">
        <v>190</v>
      </c>
      <c r="S295" s="1261">
        <f t="shared" si="124"/>
        <v>13680</v>
      </c>
      <c r="T295" s="538">
        <v>36</v>
      </c>
      <c r="U295" s="1255">
        <v>190</v>
      </c>
      <c r="V295" s="1261">
        <f t="shared" si="125"/>
        <v>6840</v>
      </c>
      <c r="W295" s="538">
        <v>36</v>
      </c>
      <c r="X295" s="1255">
        <v>190</v>
      </c>
      <c r="Y295" s="1261">
        <f t="shared" si="126"/>
        <v>6840</v>
      </c>
      <c r="Z295" s="538">
        <v>153</v>
      </c>
      <c r="AA295" s="1261">
        <v>6</v>
      </c>
      <c r="AB295" s="1261">
        <f t="shared" si="127"/>
        <v>918</v>
      </c>
      <c r="AC295" s="554">
        <f t="shared" si="128"/>
        <v>306</v>
      </c>
      <c r="AD295" s="540">
        <f t="shared" si="129"/>
        <v>56178</v>
      </c>
      <c r="AE295" s="1229"/>
    </row>
    <row r="296" spans="1:32" ht="46.5" customHeight="1" x14ac:dyDescent="0.25">
      <c r="A296" s="256">
        <v>240</v>
      </c>
      <c r="B296" s="261" t="s">
        <v>174</v>
      </c>
      <c r="C296" s="261" t="s">
        <v>99</v>
      </c>
      <c r="D296" s="261" t="s">
        <v>2316</v>
      </c>
      <c r="E296" s="953">
        <v>46199</v>
      </c>
      <c r="F296" s="953">
        <v>46202</v>
      </c>
      <c r="G296" s="954" t="s">
        <v>301</v>
      </c>
      <c r="H296" s="538">
        <v>3</v>
      </c>
      <c r="I296" s="266">
        <v>3400</v>
      </c>
      <c r="J296" s="252">
        <f>H296*I296</f>
        <v>10200</v>
      </c>
      <c r="K296" s="538">
        <v>3</v>
      </c>
      <c r="L296" s="266">
        <v>3000</v>
      </c>
      <c r="M296" s="781">
        <f>K296*L296</f>
        <v>9000</v>
      </c>
      <c r="N296" s="538">
        <v>3</v>
      </c>
      <c r="O296" s="1255">
        <v>2900</v>
      </c>
      <c r="P296" s="265">
        <f>N296*O296</f>
        <v>8700</v>
      </c>
      <c r="Q296" s="538">
        <v>80</v>
      </c>
      <c r="R296" s="1255">
        <v>190</v>
      </c>
      <c r="S296" s="1261">
        <f t="shared" si="124"/>
        <v>15200</v>
      </c>
      <c r="T296" s="538">
        <v>36</v>
      </c>
      <c r="U296" s="1255">
        <v>190</v>
      </c>
      <c r="V296" s="1261">
        <f t="shared" si="125"/>
        <v>6840</v>
      </c>
      <c r="W296" s="538">
        <v>36</v>
      </c>
      <c r="X296" s="1255">
        <v>190</v>
      </c>
      <c r="Y296" s="1261">
        <f t="shared" si="126"/>
        <v>6840</v>
      </c>
      <c r="Z296" s="538">
        <v>177</v>
      </c>
      <c r="AA296" s="1261">
        <v>6</v>
      </c>
      <c r="AB296" s="1261">
        <f t="shared" si="127"/>
        <v>1062</v>
      </c>
      <c r="AC296" s="554">
        <f t="shared" si="128"/>
        <v>338</v>
      </c>
      <c r="AD296" s="540">
        <f t="shared" si="129"/>
        <v>57842</v>
      </c>
      <c r="AE296" s="1229"/>
    </row>
    <row r="297" spans="1:32" ht="46.5" customHeight="1" x14ac:dyDescent="0.25">
      <c r="A297" s="1281">
        <v>241</v>
      </c>
      <c r="B297" s="261" t="s">
        <v>69</v>
      </c>
      <c r="C297" s="261" t="s">
        <v>100</v>
      </c>
      <c r="D297" s="261" t="s">
        <v>358</v>
      </c>
      <c r="E297" s="953">
        <v>46241</v>
      </c>
      <c r="F297" s="953">
        <v>46243</v>
      </c>
      <c r="G297" s="954" t="s">
        <v>301</v>
      </c>
      <c r="H297" s="538"/>
      <c r="I297" s="266"/>
      <c r="J297" s="252"/>
      <c r="K297" s="538"/>
      <c r="L297" s="266"/>
      <c r="M297" s="781"/>
      <c r="N297" s="538"/>
      <c r="O297" s="1255"/>
      <c r="P297" s="265"/>
      <c r="Q297" s="538">
        <v>64</v>
      </c>
      <c r="R297" s="1255">
        <v>190</v>
      </c>
      <c r="S297" s="1261">
        <f t="shared" si="124"/>
        <v>12160</v>
      </c>
      <c r="T297" s="538">
        <v>32</v>
      </c>
      <c r="U297" s="1255">
        <v>190</v>
      </c>
      <c r="V297" s="1261">
        <f t="shared" si="125"/>
        <v>6080</v>
      </c>
      <c r="W297" s="538">
        <v>32</v>
      </c>
      <c r="X297" s="1255">
        <v>190</v>
      </c>
      <c r="Y297" s="1261">
        <f t="shared" si="126"/>
        <v>6080</v>
      </c>
      <c r="Z297" s="538">
        <v>128</v>
      </c>
      <c r="AA297" s="1261">
        <v>6</v>
      </c>
      <c r="AB297" s="1261">
        <f t="shared" si="127"/>
        <v>768</v>
      </c>
      <c r="AC297" s="554">
        <f t="shared" si="128"/>
        <v>256</v>
      </c>
      <c r="AD297" s="540">
        <f t="shared" si="129"/>
        <v>25088</v>
      </c>
      <c r="AE297" s="1229"/>
    </row>
    <row r="298" spans="1:32" ht="46.5" customHeight="1" x14ac:dyDescent="0.25">
      <c r="A298" s="256">
        <v>242</v>
      </c>
      <c r="B298" s="261" t="s">
        <v>174</v>
      </c>
      <c r="C298" s="261" t="s">
        <v>99</v>
      </c>
      <c r="D298" s="261" t="s">
        <v>1454</v>
      </c>
      <c r="E298" s="953">
        <v>46283</v>
      </c>
      <c r="F298" s="953">
        <v>46286</v>
      </c>
      <c r="G298" s="954" t="s">
        <v>301</v>
      </c>
      <c r="H298" s="538"/>
      <c r="I298" s="266"/>
      <c r="J298" s="252"/>
      <c r="K298" s="538"/>
      <c r="L298" s="266"/>
      <c r="M298" s="781"/>
      <c r="N298" s="538"/>
      <c r="O298" s="1255"/>
      <c r="P298" s="265"/>
      <c r="Q298" s="538">
        <v>128</v>
      </c>
      <c r="R298" s="1255">
        <v>190</v>
      </c>
      <c r="S298" s="1261">
        <f t="shared" si="124"/>
        <v>24320</v>
      </c>
      <c r="T298" s="538">
        <v>94</v>
      </c>
      <c r="U298" s="1255">
        <v>190</v>
      </c>
      <c r="V298" s="1261">
        <f t="shared" si="125"/>
        <v>17860</v>
      </c>
      <c r="W298" s="538">
        <v>94</v>
      </c>
      <c r="X298" s="1255">
        <v>190</v>
      </c>
      <c r="Y298" s="1261">
        <f t="shared" si="126"/>
        <v>17860</v>
      </c>
      <c r="Z298" s="538">
        <v>316</v>
      </c>
      <c r="AA298" s="1261">
        <v>6</v>
      </c>
      <c r="AB298" s="1261">
        <f t="shared" si="127"/>
        <v>1896</v>
      </c>
      <c r="AC298" s="554">
        <f t="shared" si="128"/>
        <v>632</v>
      </c>
      <c r="AD298" s="540">
        <f t="shared" si="129"/>
        <v>61936</v>
      </c>
      <c r="AE298" s="1229"/>
    </row>
    <row r="299" spans="1:32" ht="69" customHeight="1" x14ac:dyDescent="0.25">
      <c r="A299" s="1281">
        <v>243</v>
      </c>
      <c r="B299" s="261" t="s">
        <v>1232</v>
      </c>
      <c r="C299" s="261" t="s">
        <v>102</v>
      </c>
      <c r="D299" s="261" t="s">
        <v>1704</v>
      </c>
      <c r="E299" s="953">
        <v>46297</v>
      </c>
      <c r="F299" s="953">
        <v>46300</v>
      </c>
      <c r="G299" s="954" t="s">
        <v>301</v>
      </c>
      <c r="H299" s="538">
        <v>4</v>
      </c>
      <c r="I299" s="266">
        <v>3400</v>
      </c>
      <c r="J299" s="252">
        <f>H299*I299</f>
        <v>13600</v>
      </c>
      <c r="K299" s="538">
        <v>4</v>
      </c>
      <c r="L299" s="266">
        <v>3000</v>
      </c>
      <c r="M299" s="781">
        <f>K299*L299</f>
        <v>12000</v>
      </c>
      <c r="N299" s="538">
        <v>4</v>
      </c>
      <c r="O299" s="1255">
        <v>2900</v>
      </c>
      <c r="P299" s="265">
        <f>N299*O299</f>
        <v>11600</v>
      </c>
      <c r="Q299" s="538">
        <v>60</v>
      </c>
      <c r="R299" s="1255">
        <v>190</v>
      </c>
      <c r="S299" s="1261">
        <f t="shared" si="124"/>
        <v>11400</v>
      </c>
      <c r="T299" s="538">
        <v>60</v>
      </c>
      <c r="U299" s="1255">
        <v>190</v>
      </c>
      <c r="V299" s="1261">
        <f t="shared" si="125"/>
        <v>11400</v>
      </c>
      <c r="W299" s="538">
        <v>60</v>
      </c>
      <c r="X299" s="1255">
        <v>190</v>
      </c>
      <c r="Y299" s="1261">
        <f t="shared" si="126"/>
        <v>11400</v>
      </c>
      <c r="Z299" s="538">
        <v>132</v>
      </c>
      <c r="AA299" s="1261">
        <v>6</v>
      </c>
      <c r="AB299" s="1261">
        <f t="shared" si="127"/>
        <v>792</v>
      </c>
      <c r="AC299" s="554">
        <f t="shared" si="128"/>
        <v>324</v>
      </c>
      <c r="AD299" s="540">
        <f t="shared" si="129"/>
        <v>72192</v>
      </c>
      <c r="AE299" s="1229"/>
    </row>
    <row r="300" spans="1:32" ht="94.5" customHeight="1" x14ac:dyDescent="0.25">
      <c r="A300" s="256">
        <v>244</v>
      </c>
      <c r="B300" s="261" t="s">
        <v>1469</v>
      </c>
      <c r="C300" s="261" t="s">
        <v>99</v>
      </c>
      <c r="D300" s="261" t="s">
        <v>1467</v>
      </c>
      <c r="E300" s="953">
        <v>46325</v>
      </c>
      <c r="F300" s="953">
        <v>46327</v>
      </c>
      <c r="G300" s="954" t="s">
        <v>301</v>
      </c>
      <c r="H300" s="538"/>
      <c r="I300" s="266"/>
      <c r="J300" s="252"/>
      <c r="K300" s="538"/>
      <c r="L300" s="266"/>
      <c r="M300" s="781"/>
      <c r="N300" s="538"/>
      <c r="O300" s="1255"/>
      <c r="P300" s="265"/>
      <c r="Q300" s="538">
        <v>48</v>
      </c>
      <c r="R300" s="1255">
        <v>190</v>
      </c>
      <c r="S300" s="1261">
        <f t="shared" si="124"/>
        <v>9120</v>
      </c>
      <c r="T300" s="538">
        <v>24</v>
      </c>
      <c r="U300" s="1255">
        <v>190</v>
      </c>
      <c r="V300" s="1261">
        <f t="shared" si="125"/>
        <v>4560</v>
      </c>
      <c r="W300" s="538">
        <v>24</v>
      </c>
      <c r="X300" s="1255">
        <v>190</v>
      </c>
      <c r="Y300" s="1261">
        <f t="shared" si="126"/>
        <v>4560</v>
      </c>
      <c r="Z300" s="538">
        <v>96</v>
      </c>
      <c r="AA300" s="1261">
        <v>6</v>
      </c>
      <c r="AB300" s="1261">
        <f t="shared" si="127"/>
        <v>576</v>
      </c>
      <c r="AC300" s="554">
        <f t="shared" si="128"/>
        <v>192</v>
      </c>
      <c r="AD300" s="540">
        <f t="shared" si="129"/>
        <v>18816</v>
      </c>
      <c r="AE300" s="1229"/>
    </row>
    <row r="301" spans="1:32" ht="70.5" customHeight="1" x14ac:dyDescent="0.25">
      <c r="A301" s="1281">
        <v>245</v>
      </c>
      <c r="B301" s="261" t="s">
        <v>1285</v>
      </c>
      <c r="C301" s="261" t="s">
        <v>99</v>
      </c>
      <c r="D301" s="261" t="s">
        <v>1705</v>
      </c>
      <c r="E301" s="953">
        <v>46367</v>
      </c>
      <c r="F301" s="953">
        <v>46370</v>
      </c>
      <c r="G301" s="954" t="s">
        <v>301</v>
      </c>
      <c r="H301" s="538"/>
      <c r="I301" s="266"/>
      <c r="J301" s="252"/>
      <c r="K301" s="538"/>
      <c r="L301" s="266"/>
      <c r="M301" s="781"/>
      <c r="N301" s="538"/>
      <c r="O301" s="570"/>
      <c r="P301" s="265"/>
      <c r="Q301" s="538">
        <v>104</v>
      </c>
      <c r="R301" s="1255">
        <v>190</v>
      </c>
      <c r="S301" s="1261">
        <f t="shared" si="124"/>
        <v>19760</v>
      </c>
      <c r="T301" s="538">
        <v>52</v>
      </c>
      <c r="U301" s="1255">
        <v>190</v>
      </c>
      <c r="V301" s="1261">
        <f t="shared" si="125"/>
        <v>9880</v>
      </c>
      <c r="W301" s="538">
        <v>52</v>
      </c>
      <c r="X301" s="1255">
        <v>190</v>
      </c>
      <c r="Y301" s="1261">
        <f t="shared" si="126"/>
        <v>9880</v>
      </c>
      <c r="Z301" s="538">
        <v>208</v>
      </c>
      <c r="AA301" s="1261">
        <v>6</v>
      </c>
      <c r="AB301" s="1261">
        <f t="shared" si="127"/>
        <v>1248</v>
      </c>
      <c r="AC301" s="554">
        <f t="shared" si="128"/>
        <v>416</v>
      </c>
      <c r="AD301" s="540">
        <f t="shared" si="129"/>
        <v>40768</v>
      </c>
      <c r="AE301" s="1229"/>
    </row>
    <row r="302" spans="1:32" ht="46.5" customHeight="1" x14ac:dyDescent="0.25">
      <c r="A302" s="256">
        <v>246</v>
      </c>
      <c r="B302" s="261" t="s">
        <v>2092</v>
      </c>
      <c r="C302" s="261" t="s">
        <v>101</v>
      </c>
      <c r="D302" s="1087" t="s">
        <v>2249</v>
      </c>
      <c r="E302" s="953">
        <v>46374</v>
      </c>
      <c r="F302" s="953">
        <v>46377</v>
      </c>
      <c r="G302" s="954" t="s">
        <v>301</v>
      </c>
      <c r="H302" s="538"/>
      <c r="I302" s="266"/>
      <c r="J302" s="252"/>
      <c r="K302" s="538"/>
      <c r="L302" s="266"/>
      <c r="M302" s="781"/>
      <c r="N302" s="538"/>
      <c r="O302" s="266"/>
      <c r="P302" s="265"/>
      <c r="Q302" s="538">
        <v>4</v>
      </c>
      <c r="R302" s="1255">
        <v>190</v>
      </c>
      <c r="S302" s="1261">
        <f t="shared" si="124"/>
        <v>760</v>
      </c>
      <c r="T302" s="538">
        <v>2</v>
      </c>
      <c r="U302" s="1255">
        <v>190</v>
      </c>
      <c r="V302" s="1261">
        <f t="shared" si="125"/>
        <v>380</v>
      </c>
      <c r="W302" s="538">
        <v>2</v>
      </c>
      <c r="X302" s="1255">
        <v>190</v>
      </c>
      <c r="Y302" s="1261">
        <f t="shared" si="126"/>
        <v>380</v>
      </c>
      <c r="Z302" s="538">
        <v>8</v>
      </c>
      <c r="AA302" s="1261">
        <v>6</v>
      </c>
      <c r="AB302" s="1261">
        <f t="shared" si="127"/>
        <v>48</v>
      </c>
      <c r="AC302" s="554">
        <f t="shared" si="128"/>
        <v>16</v>
      </c>
      <c r="AD302" s="540">
        <f t="shared" si="129"/>
        <v>1568</v>
      </c>
      <c r="AE302" s="1229"/>
    </row>
    <row r="303" spans="1:32" ht="113.25" customHeight="1" x14ac:dyDescent="0.25">
      <c r="A303" s="1281">
        <v>247</v>
      </c>
      <c r="B303" s="261" t="s">
        <v>1233</v>
      </c>
      <c r="C303" s="261" t="s">
        <v>99</v>
      </c>
      <c r="D303" s="261" t="s">
        <v>1706</v>
      </c>
      <c r="E303" s="953">
        <v>46374</v>
      </c>
      <c r="F303" s="953">
        <v>46377</v>
      </c>
      <c r="G303" s="954" t="s">
        <v>301</v>
      </c>
      <c r="H303" s="538">
        <v>1</v>
      </c>
      <c r="I303" s="266">
        <v>3400</v>
      </c>
      <c r="J303" s="252">
        <f>H303*I303</f>
        <v>3400</v>
      </c>
      <c r="K303" s="538">
        <v>1</v>
      </c>
      <c r="L303" s="266">
        <v>3000</v>
      </c>
      <c r="M303" s="781">
        <f>K303*L303</f>
        <v>3000</v>
      </c>
      <c r="N303" s="538">
        <v>1</v>
      </c>
      <c r="O303" s="1255">
        <v>2900</v>
      </c>
      <c r="P303" s="265">
        <f>N303*O303</f>
        <v>2900</v>
      </c>
      <c r="Q303" s="538">
        <v>36</v>
      </c>
      <c r="R303" s="1255">
        <v>190</v>
      </c>
      <c r="S303" s="1261">
        <f t="shared" si="124"/>
        <v>6840</v>
      </c>
      <c r="T303" s="538">
        <v>26</v>
      </c>
      <c r="U303" s="1255">
        <v>190</v>
      </c>
      <c r="V303" s="1261">
        <f t="shared" si="125"/>
        <v>4940</v>
      </c>
      <c r="W303" s="538">
        <v>26</v>
      </c>
      <c r="X303" s="1255">
        <v>190</v>
      </c>
      <c r="Y303" s="1261">
        <f t="shared" si="126"/>
        <v>4940</v>
      </c>
      <c r="Z303" s="538">
        <v>91</v>
      </c>
      <c r="AA303" s="1261">
        <v>6</v>
      </c>
      <c r="AB303" s="1261">
        <f t="shared" si="127"/>
        <v>546</v>
      </c>
      <c r="AC303" s="554">
        <f t="shared" si="128"/>
        <v>182</v>
      </c>
      <c r="AD303" s="540">
        <f t="shared" si="129"/>
        <v>26566</v>
      </c>
      <c r="AE303" s="1229"/>
    </row>
    <row r="304" spans="1:32" ht="46.5" customHeight="1" x14ac:dyDescent="0.25">
      <c r="A304" s="256">
        <v>248</v>
      </c>
      <c r="B304" s="1239" t="s">
        <v>1470</v>
      </c>
      <c r="C304" s="1239" t="s">
        <v>101</v>
      </c>
      <c r="D304" s="1239" t="s">
        <v>358</v>
      </c>
      <c r="E304" s="941">
        <v>46375</v>
      </c>
      <c r="F304" s="941">
        <v>46377</v>
      </c>
      <c r="G304" s="966" t="s">
        <v>301</v>
      </c>
      <c r="H304" s="567"/>
      <c r="I304" s="576"/>
      <c r="J304" s="259"/>
      <c r="K304" s="567"/>
      <c r="L304" s="576"/>
      <c r="M304" s="781"/>
      <c r="N304" s="567"/>
      <c r="O304" s="560"/>
      <c r="P304" s="781"/>
      <c r="Q304" s="567">
        <v>44</v>
      </c>
      <c r="R304" s="560">
        <v>190</v>
      </c>
      <c r="S304" s="289">
        <f t="shared" si="124"/>
        <v>8360</v>
      </c>
      <c r="T304" s="567">
        <v>22</v>
      </c>
      <c r="U304" s="560">
        <v>190</v>
      </c>
      <c r="V304" s="289">
        <f t="shared" si="125"/>
        <v>4180</v>
      </c>
      <c r="W304" s="567">
        <v>22</v>
      </c>
      <c r="X304" s="560">
        <v>190</v>
      </c>
      <c r="Y304" s="289">
        <f t="shared" si="126"/>
        <v>4180</v>
      </c>
      <c r="Z304" s="567">
        <v>88</v>
      </c>
      <c r="AA304" s="289">
        <v>6</v>
      </c>
      <c r="AB304" s="289">
        <f t="shared" si="127"/>
        <v>528</v>
      </c>
      <c r="AC304" s="554">
        <f t="shared" si="128"/>
        <v>176</v>
      </c>
      <c r="AD304" s="540">
        <f t="shared" si="129"/>
        <v>17248</v>
      </c>
      <c r="AE304" s="1229"/>
    </row>
    <row r="305" spans="1:56" ht="61.5" customHeight="1" x14ac:dyDescent="0.25">
      <c r="A305" s="1281">
        <v>249</v>
      </c>
      <c r="B305" s="1236" t="s">
        <v>1509</v>
      </c>
      <c r="C305" s="1236" t="s">
        <v>102</v>
      </c>
      <c r="D305" s="1236" t="s">
        <v>2093</v>
      </c>
      <c r="E305" s="1013">
        <v>46382</v>
      </c>
      <c r="F305" s="1013">
        <v>46384</v>
      </c>
      <c r="G305" s="1014" t="s">
        <v>301</v>
      </c>
      <c r="H305" s="556"/>
      <c r="I305" s="572"/>
      <c r="J305" s="278"/>
      <c r="K305" s="556"/>
      <c r="L305" s="572"/>
      <c r="M305" s="288"/>
      <c r="N305" s="556"/>
      <c r="O305" s="1237"/>
      <c r="P305" s="288"/>
      <c r="Q305" s="556">
        <v>24</v>
      </c>
      <c r="R305" s="1237">
        <v>190</v>
      </c>
      <c r="S305" s="290">
        <f t="shared" si="124"/>
        <v>4560</v>
      </c>
      <c r="T305" s="556">
        <v>24</v>
      </c>
      <c r="U305" s="1237">
        <v>190</v>
      </c>
      <c r="V305" s="290">
        <f t="shared" si="125"/>
        <v>4560</v>
      </c>
      <c r="W305" s="556">
        <v>24</v>
      </c>
      <c r="X305" s="1237">
        <v>190</v>
      </c>
      <c r="Y305" s="290">
        <f t="shared" si="126"/>
        <v>4560</v>
      </c>
      <c r="Z305" s="556">
        <v>72</v>
      </c>
      <c r="AA305" s="290">
        <v>6</v>
      </c>
      <c r="AB305" s="290">
        <f t="shared" si="127"/>
        <v>432</v>
      </c>
      <c r="AC305" s="558">
        <f t="shared" si="128"/>
        <v>144</v>
      </c>
      <c r="AD305" s="531">
        <f t="shared" si="129"/>
        <v>14112</v>
      </c>
      <c r="AE305" s="1226"/>
    </row>
    <row r="306" spans="1:56" s="1925" customFormat="1" ht="24.75" customHeight="1" x14ac:dyDescent="0.25">
      <c r="A306" s="1753" t="s">
        <v>2652</v>
      </c>
      <c r="B306" s="1936"/>
      <c r="C306" s="1936"/>
      <c r="D306" s="1936"/>
      <c r="E306" s="1936"/>
      <c r="F306" s="1936"/>
      <c r="G306" s="1936"/>
      <c r="H306" s="1936"/>
      <c r="I306" s="1936"/>
      <c r="J306" s="1936"/>
      <c r="K306" s="1936"/>
      <c r="L306" s="1936"/>
      <c r="M306" s="1936"/>
      <c r="N306" s="1936"/>
      <c r="O306" s="1936"/>
      <c r="P306" s="1936"/>
      <c r="Q306" s="1936"/>
      <c r="R306" s="1936"/>
      <c r="S306" s="1936"/>
      <c r="T306" s="1936"/>
      <c r="U306" s="1936"/>
      <c r="V306" s="1936"/>
      <c r="W306" s="1936"/>
      <c r="X306" s="1936"/>
      <c r="Y306" s="1936"/>
      <c r="Z306" s="1936"/>
      <c r="AA306" s="1936"/>
      <c r="AB306" s="1936"/>
      <c r="AC306" s="1936"/>
      <c r="AD306" s="1936"/>
      <c r="AE306" s="1936"/>
      <c r="AF306" s="1936"/>
      <c r="AG306" s="1936"/>
      <c r="AH306" s="1936"/>
      <c r="AI306" s="1936"/>
    </row>
    <row r="307" spans="1:56" s="790" customFormat="1" ht="49.5" customHeight="1" x14ac:dyDescent="0.25">
      <c r="A307" s="1281">
        <v>250</v>
      </c>
      <c r="B307" s="261" t="s">
        <v>2603</v>
      </c>
      <c r="C307" s="261" t="s">
        <v>99</v>
      </c>
      <c r="D307" s="1239" t="s">
        <v>1054</v>
      </c>
      <c r="E307" s="953">
        <v>46185</v>
      </c>
      <c r="F307" s="953">
        <v>46187</v>
      </c>
      <c r="G307" s="954" t="s">
        <v>367</v>
      </c>
      <c r="H307" s="538"/>
      <c r="I307" s="266"/>
      <c r="J307" s="252"/>
      <c r="K307" s="538"/>
      <c r="L307" s="266"/>
      <c r="M307" s="781"/>
      <c r="N307" s="538"/>
      <c r="O307" s="1255"/>
      <c r="P307" s="265"/>
      <c r="Q307" s="538">
        <v>32</v>
      </c>
      <c r="R307" s="1255">
        <v>190</v>
      </c>
      <c r="S307" s="1261">
        <f t="shared" ref="S307:S313" si="130">Q307*R307</f>
        <v>6080</v>
      </c>
      <c r="T307" s="538">
        <v>32</v>
      </c>
      <c r="U307" s="1255">
        <v>190</v>
      </c>
      <c r="V307" s="1261">
        <f t="shared" ref="V307:V313" si="131">T307*U307</f>
        <v>6080</v>
      </c>
      <c r="W307" s="538">
        <v>32</v>
      </c>
      <c r="X307" s="1255">
        <v>190</v>
      </c>
      <c r="Y307" s="1261">
        <f t="shared" ref="Y307:Y313" si="132">W307*X307</f>
        <v>6080</v>
      </c>
      <c r="Z307" s="538">
        <v>108</v>
      </c>
      <c r="AA307" s="1261">
        <v>6</v>
      </c>
      <c r="AB307" s="1261">
        <f t="shared" ref="AB307:AB313" si="133">Z307*AA307</f>
        <v>648</v>
      </c>
      <c r="AC307" s="539">
        <f t="shared" ref="AC307:AC313" si="134">H307+K307+N307+Q307+T307+W307+Z307</f>
        <v>204</v>
      </c>
      <c r="AD307" s="540">
        <f t="shared" ref="AD307:AD313" si="135">J307+M307+P307+S307+V307+Y307+AB307</f>
        <v>18888</v>
      </c>
      <c r="AE307" s="1038"/>
      <c r="AI307" s="1021"/>
      <c r="AJ307" s="934"/>
      <c r="AK307" s="934"/>
      <c r="AL307" s="934"/>
      <c r="AM307" s="934"/>
      <c r="AN307" s="934"/>
      <c r="AO307" s="934"/>
      <c r="AP307" s="934"/>
      <c r="AQ307" s="934"/>
      <c r="AR307" s="934"/>
      <c r="AS307" s="934"/>
      <c r="AT307" s="934"/>
      <c r="AU307" s="934"/>
      <c r="AV307" s="934"/>
      <c r="AW307" s="934"/>
      <c r="AX307" s="934"/>
      <c r="AY307" s="934"/>
      <c r="AZ307" s="934"/>
      <c r="BA307" s="934"/>
      <c r="BB307" s="934"/>
      <c r="BC307" s="934"/>
      <c r="BD307" s="1031"/>
    </row>
    <row r="308" spans="1:56" s="790" customFormat="1" ht="61.5" customHeight="1" x14ac:dyDescent="0.25">
      <c r="A308" s="1281">
        <v>251</v>
      </c>
      <c r="B308" s="261" t="s">
        <v>2601</v>
      </c>
      <c r="C308" s="261" t="s">
        <v>101</v>
      </c>
      <c r="D308" s="1239" t="s">
        <v>358</v>
      </c>
      <c r="E308" s="953">
        <v>46185</v>
      </c>
      <c r="F308" s="953">
        <v>46187</v>
      </c>
      <c r="G308" s="954" t="s">
        <v>367</v>
      </c>
      <c r="H308" s="538"/>
      <c r="I308" s="266"/>
      <c r="J308" s="252"/>
      <c r="K308" s="538"/>
      <c r="L308" s="266"/>
      <c r="M308" s="781"/>
      <c r="N308" s="538"/>
      <c r="O308" s="1255"/>
      <c r="P308" s="265"/>
      <c r="Q308" s="538">
        <v>16</v>
      </c>
      <c r="R308" s="1255">
        <v>190</v>
      </c>
      <c r="S308" s="1261">
        <f t="shared" si="130"/>
        <v>3040</v>
      </c>
      <c r="T308" s="538">
        <v>16</v>
      </c>
      <c r="U308" s="1255">
        <v>190</v>
      </c>
      <c r="V308" s="1261">
        <f t="shared" si="131"/>
        <v>3040</v>
      </c>
      <c r="W308" s="538">
        <v>16</v>
      </c>
      <c r="X308" s="1255">
        <v>190</v>
      </c>
      <c r="Y308" s="1261">
        <f t="shared" si="132"/>
        <v>3040</v>
      </c>
      <c r="Z308" s="538">
        <v>54</v>
      </c>
      <c r="AA308" s="1261">
        <v>6</v>
      </c>
      <c r="AB308" s="1261">
        <f t="shared" si="133"/>
        <v>324</v>
      </c>
      <c r="AC308" s="539">
        <f t="shared" si="134"/>
        <v>102</v>
      </c>
      <c r="AD308" s="540">
        <f t="shared" si="135"/>
        <v>9444</v>
      </c>
      <c r="AE308" s="1038"/>
      <c r="AI308" s="1021"/>
      <c r="AJ308" s="934"/>
      <c r="AK308" s="934"/>
      <c r="AL308" s="934"/>
      <c r="AM308" s="934"/>
      <c r="AN308" s="934"/>
      <c r="AO308" s="934"/>
      <c r="AP308" s="934"/>
      <c r="AQ308" s="934"/>
      <c r="AR308" s="934"/>
      <c r="AS308" s="934"/>
      <c r="AT308" s="934"/>
      <c r="AU308" s="934"/>
      <c r="AV308" s="934"/>
      <c r="AW308" s="934"/>
      <c r="AX308" s="934"/>
      <c r="AY308" s="934"/>
      <c r="AZ308" s="934"/>
      <c r="BA308" s="934"/>
      <c r="BB308" s="934"/>
      <c r="BC308" s="934"/>
      <c r="BD308" s="1031"/>
    </row>
    <row r="309" spans="1:56" s="790" customFormat="1" ht="61.5" customHeight="1" x14ac:dyDescent="0.25">
      <c r="A309" s="1281">
        <v>252</v>
      </c>
      <c r="B309" s="261" t="s">
        <v>2602</v>
      </c>
      <c r="C309" s="261" t="s">
        <v>101</v>
      </c>
      <c r="D309" s="1239" t="s">
        <v>358</v>
      </c>
      <c r="E309" s="953">
        <v>46290</v>
      </c>
      <c r="F309" s="953">
        <v>46292</v>
      </c>
      <c r="G309" s="954" t="s">
        <v>367</v>
      </c>
      <c r="H309" s="538"/>
      <c r="I309" s="266"/>
      <c r="J309" s="252"/>
      <c r="K309" s="538"/>
      <c r="L309" s="266"/>
      <c r="M309" s="781"/>
      <c r="N309" s="538"/>
      <c r="O309" s="1255"/>
      <c r="P309" s="265"/>
      <c r="Q309" s="538">
        <v>16</v>
      </c>
      <c r="R309" s="1255">
        <v>190</v>
      </c>
      <c r="S309" s="1261">
        <f t="shared" si="130"/>
        <v>3040</v>
      </c>
      <c r="T309" s="538">
        <v>16</v>
      </c>
      <c r="U309" s="1255">
        <v>190</v>
      </c>
      <c r="V309" s="1261">
        <f t="shared" si="131"/>
        <v>3040</v>
      </c>
      <c r="W309" s="538">
        <v>16</v>
      </c>
      <c r="X309" s="1255">
        <v>190</v>
      </c>
      <c r="Y309" s="1261">
        <f t="shared" si="132"/>
        <v>3040</v>
      </c>
      <c r="Z309" s="538">
        <v>54</v>
      </c>
      <c r="AA309" s="1261">
        <v>6</v>
      </c>
      <c r="AB309" s="1261">
        <f t="shared" si="133"/>
        <v>324</v>
      </c>
      <c r="AC309" s="539">
        <f t="shared" si="134"/>
        <v>102</v>
      </c>
      <c r="AD309" s="540">
        <f t="shared" si="135"/>
        <v>9444</v>
      </c>
      <c r="AE309" s="1038"/>
      <c r="AI309" s="1021"/>
      <c r="AJ309" s="934"/>
      <c r="AK309" s="934"/>
      <c r="AL309" s="934"/>
      <c r="AM309" s="934"/>
      <c r="AN309" s="934"/>
      <c r="AO309" s="934"/>
      <c r="AP309" s="934"/>
      <c r="AQ309" s="934"/>
      <c r="AR309" s="934"/>
      <c r="AS309" s="934"/>
      <c r="AT309" s="934"/>
      <c r="AU309" s="934"/>
      <c r="AV309" s="934"/>
      <c r="AW309" s="934"/>
      <c r="AX309" s="934"/>
      <c r="AY309" s="934"/>
      <c r="AZ309" s="934"/>
      <c r="BA309" s="934"/>
      <c r="BB309" s="934"/>
      <c r="BC309" s="934"/>
      <c r="BD309" s="1031"/>
    </row>
    <row r="310" spans="1:56" s="790" customFormat="1" ht="49.5" customHeight="1" x14ac:dyDescent="0.25">
      <c r="A310" s="1281">
        <v>253</v>
      </c>
      <c r="B310" s="261" t="s">
        <v>2603</v>
      </c>
      <c r="C310" s="261" t="s">
        <v>99</v>
      </c>
      <c r="D310" s="1239" t="s">
        <v>1054</v>
      </c>
      <c r="E310" s="953">
        <v>46277</v>
      </c>
      <c r="F310" s="953">
        <v>46279</v>
      </c>
      <c r="G310" s="954" t="s">
        <v>367</v>
      </c>
      <c r="H310" s="538"/>
      <c r="I310" s="266"/>
      <c r="J310" s="252"/>
      <c r="K310" s="538"/>
      <c r="L310" s="266"/>
      <c r="M310" s="781"/>
      <c r="N310" s="538"/>
      <c r="O310" s="1255"/>
      <c r="P310" s="265"/>
      <c r="Q310" s="538">
        <v>16</v>
      </c>
      <c r="R310" s="1255">
        <v>190</v>
      </c>
      <c r="S310" s="1261">
        <f t="shared" si="130"/>
        <v>3040</v>
      </c>
      <c r="T310" s="538">
        <v>16</v>
      </c>
      <c r="U310" s="1255">
        <v>190</v>
      </c>
      <c r="V310" s="1261">
        <f t="shared" si="131"/>
        <v>3040</v>
      </c>
      <c r="W310" s="538">
        <v>16</v>
      </c>
      <c r="X310" s="1255">
        <v>190</v>
      </c>
      <c r="Y310" s="1261">
        <f t="shared" si="132"/>
        <v>3040</v>
      </c>
      <c r="Z310" s="538">
        <v>54</v>
      </c>
      <c r="AA310" s="1261">
        <v>6</v>
      </c>
      <c r="AB310" s="1261">
        <f t="shared" si="133"/>
        <v>324</v>
      </c>
      <c r="AC310" s="539">
        <f t="shared" si="134"/>
        <v>102</v>
      </c>
      <c r="AD310" s="540">
        <f t="shared" si="135"/>
        <v>9444</v>
      </c>
      <c r="AE310" s="1038"/>
      <c r="AI310" s="1021"/>
      <c r="AJ310" s="934"/>
      <c r="AK310" s="934"/>
      <c r="AL310" s="934"/>
      <c r="AM310" s="934"/>
      <c r="AN310" s="934"/>
      <c r="AO310" s="934"/>
      <c r="AP310" s="934"/>
      <c r="AQ310" s="934"/>
      <c r="AR310" s="934"/>
      <c r="AS310" s="934"/>
      <c r="AT310" s="934"/>
      <c r="AU310" s="934"/>
      <c r="AV310" s="934"/>
      <c r="AW310" s="934"/>
      <c r="AX310" s="934"/>
      <c r="AY310" s="934"/>
      <c r="AZ310" s="934"/>
      <c r="BA310" s="934"/>
      <c r="BB310" s="934"/>
      <c r="BC310" s="934"/>
      <c r="BD310" s="1031"/>
    </row>
    <row r="311" spans="1:56" s="790" customFormat="1" ht="49.5" customHeight="1" x14ac:dyDescent="0.25">
      <c r="A311" s="1281">
        <v>254</v>
      </c>
      <c r="B311" s="261" t="s">
        <v>2604</v>
      </c>
      <c r="C311" s="261" t="s">
        <v>99</v>
      </c>
      <c r="D311" s="1239" t="s">
        <v>1054</v>
      </c>
      <c r="E311" s="953">
        <v>46290</v>
      </c>
      <c r="F311" s="953">
        <v>46292</v>
      </c>
      <c r="G311" s="954" t="s">
        <v>367</v>
      </c>
      <c r="H311" s="538"/>
      <c r="I311" s="266"/>
      <c r="J311" s="252"/>
      <c r="K311" s="538"/>
      <c r="L311" s="266"/>
      <c r="M311" s="781"/>
      <c r="N311" s="538"/>
      <c r="O311" s="1255"/>
      <c r="P311" s="265"/>
      <c r="Q311" s="538">
        <v>16</v>
      </c>
      <c r="R311" s="1255">
        <v>190</v>
      </c>
      <c r="S311" s="1261">
        <f t="shared" si="130"/>
        <v>3040</v>
      </c>
      <c r="T311" s="538">
        <v>16</v>
      </c>
      <c r="U311" s="1255">
        <v>190</v>
      </c>
      <c r="V311" s="1261">
        <f t="shared" si="131"/>
        <v>3040</v>
      </c>
      <c r="W311" s="538">
        <v>16</v>
      </c>
      <c r="X311" s="1255">
        <v>190</v>
      </c>
      <c r="Y311" s="1261">
        <f t="shared" si="132"/>
        <v>3040</v>
      </c>
      <c r="Z311" s="538">
        <v>54</v>
      </c>
      <c r="AA311" s="1261">
        <v>6</v>
      </c>
      <c r="AB311" s="1261">
        <f t="shared" si="133"/>
        <v>324</v>
      </c>
      <c r="AC311" s="539">
        <f t="shared" si="134"/>
        <v>102</v>
      </c>
      <c r="AD311" s="540">
        <f t="shared" si="135"/>
        <v>9444</v>
      </c>
      <c r="AE311" s="1038"/>
      <c r="AI311" s="1021"/>
      <c r="AJ311" s="934"/>
      <c r="AK311" s="934"/>
      <c r="AL311" s="934"/>
      <c r="AM311" s="934"/>
      <c r="AN311" s="934"/>
      <c r="AO311" s="934"/>
      <c r="AP311" s="934"/>
      <c r="AQ311" s="934"/>
      <c r="AR311" s="934"/>
      <c r="AS311" s="934"/>
      <c r="AT311" s="934"/>
      <c r="AU311" s="934"/>
      <c r="AV311" s="934"/>
      <c r="AW311" s="934"/>
      <c r="AX311" s="934"/>
      <c r="AY311" s="934"/>
      <c r="AZ311" s="934"/>
      <c r="BA311" s="934"/>
      <c r="BB311" s="934"/>
      <c r="BC311" s="934"/>
      <c r="BD311" s="1031"/>
    </row>
    <row r="312" spans="1:56" s="790" customFormat="1" ht="61.5" customHeight="1" x14ac:dyDescent="0.25">
      <c r="A312" s="1281">
        <v>255</v>
      </c>
      <c r="B312" s="261" t="s">
        <v>2276</v>
      </c>
      <c r="C312" s="261" t="s">
        <v>100</v>
      </c>
      <c r="D312" s="1239" t="s">
        <v>358</v>
      </c>
      <c r="E312" s="953">
        <v>46346</v>
      </c>
      <c r="F312" s="953">
        <v>46349</v>
      </c>
      <c r="G312" s="954" t="s">
        <v>367</v>
      </c>
      <c r="H312" s="538"/>
      <c r="I312" s="266"/>
      <c r="J312" s="252"/>
      <c r="K312" s="538"/>
      <c r="L312" s="266"/>
      <c r="M312" s="781"/>
      <c r="N312" s="538"/>
      <c r="O312" s="1255"/>
      <c r="P312" s="265"/>
      <c r="Q312" s="538">
        <v>9</v>
      </c>
      <c r="R312" s="266">
        <v>190</v>
      </c>
      <c r="S312" s="252">
        <f t="shared" si="130"/>
        <v>1710</v>
      </c>
      <c r="T312" s="538">
        <v>9</v>
      </c>
      <c r="U312" s="266">
        <v>190</v>
      </c>
      <c r="V312" s="252">
        <f t="shared" si="131"/>
        <v>1710</v>
      </c>
      <c r="W312" s="538">
        <v>9</v>
      </c>
      <c r="X312" s="266">
        <v>190</v>
      </c>
      <c r="Y312" s="252">
        <f t="shared" si="132"/>
        <v>1710</v>
      </c>
      <c r="Z312" s="563">
        <v>33</v>
      </c>
      <c r="AA312" s="570">
        <v>6</v>
      </c>
      <c r="AB312" s="265">
        <f t="shared" si="133"/>
        <v>198</v>
      </c>
      <c r="AC312" s="575">
        <f t="shared" si="134"/>
        <v>60</v>
      </c>
      <c r="AD312" s="574">
        <f t="shared" si="135"/>
        <v>5328</v>
      </c>
      <c r="AE312" s="1038"/>
      <c r="AI312" s="1021"/>
      <c r="AJ312" s="934"/>
      <c r="AK312" s="934"/>
      <c r="AL312" s="934"/>
      <c r="AM312" s="934"/>
      <c r="AN312" s="934"/>
      <c r="AO312" s="934"/>
      <c r="AP312" s="934"/>
      <c r="AQ312" s="934"/>
      <c r="AR312" s="934"/>
      <c r="AS312" s="934"/>
      <c r="AT312" s="934"/>
      <c r="AU312" s="934"/>
      <c r="AV312" s="934"/>
      <c r="AW312" s="934"/>
      <c r="AX312" s="934"/>
      <c r="AY312" s="934"/>
      <c r="AZ312" s="934"/>
      <c r="BA312" s="934"/>
      <c r="BB312" s="934"/>
      <c r="BC312" s="934"/>
      <c r="BD312" s="1031"/>
    </row>
    <row r="313" spans="1:56" s="790" customFormat="1" ht="61.5" customHeight="1" x14ac:dyDescent="0.25">
      <c r="A313" s="1281">
        <v>256</v>
      </c>
      <c r="B313" s="261" t="s">
        <v>2605</v>
      </c>
      <c r="C313" s="261" t="s">
        <v>102</v>
      </c>
      <c r="D313" s="1239" t="s">
        <v>2277</v>
      </c>
      <c r="E313" s="953">
        <v>46346</v>
      </c>
      <c r="F313" s="953">
        <v>46349</v>
      </c>
      <c r="G313" s="954" t="s">
        <v>367</v>
      </c>
      <c r="H313" s="538"/>
      <c r="I313" s="266"/>
      <c r="J313" s="252"/>
      <c r="K313" s="538"/>
      <c r="L313" s="266"/>
      <c r="M313" s="265"/>
      <c r="N313" s="538"/>
      <c r="O313" s="1255"/>
      <c r="P313" s="265"/>
      <c r="Q313" s="538">
        <v>18</v>
      </c>
      <c r="R313" s="266">
        <v>190</v>
      </c>
      <c r="S313" s="252">
        <f t="shared" si="130"/>
        <v>3420</v>
      </c>
      <c r="T313" s="538">
        <v>18</v>
      </c>
      <c r="U313" s="266">
        <v>190</v>
      </c>
      <c r="V313" s="252">
        <f t="shared" si="131"/>
        <v>3420</v>
      </c>
      <c r="W313" s="538">
        <v>18</v>
      </c>
      <c r="X313" s="266">
        <v>190</v>
      </c>
      <c r="Y313" s="252">
        <f t="shared" si="132"/>
        <v>3420</v>
      </c>
      <c r="Z313" s="563">
        <v>62</v>
      </c>
      <c r="AA313" s="570">
        <v>6</v>
      </c>
      <c r="AB313" s="265">
        <f t="shared" si="133"/>
        <v>372</v>
      </c>
      <c r="AC313" s="575">
        <f t="shared" si="134"/>
        <v>116</v>
      </c>
      <c r="AD313" s="574">
        <f t="shared" si="135"/>
        <v>10632</v>
      </c>
      <c r="AE313" s="1038"/>
      <c r="AI313" s="1021"/>
      <c r="AJ313" s="934"/>
      <c r="AK313" s="934"/>
      <c r="AL313" s="934"/>
      <c r="AM313" s="934"/>
      <c r="AN313" s="934"/>
      <c r="AO313" s="934"/>
      <c r="AP313" s="934"/>
      <c r="AQ313" s="934"/>
      <c r="AR313" s="934"/>
      <c r="AS313" s="934"/>
      <c r="AT313" s="934"/>
      <c r="AU313" s="934"/>
      <c r="AV313" s="934"/>
      <c r="AW313" s="934"/>
      <c r="AX313" s="934"/>
      <c r="AY313" s="934"/>
      <c r="AZ313" s="934"/>
      <c r="BA313" s="934"/>
      <c r="BB313" s="934"/>
      <c r="BC313" s="934"/>
      <c r="BD313" s="1031"/>
    </row>
    <row r="314" spans="1:56" s="1023" customFormat="1" ht="30" customHeight="1" x14ac:dyDescent="0.25">
      <c r="A314" s="1278"/>
      <c r="B314" s="991" t="s">
        <v>914</v>
      </c>
      <c r="C314" s="611"/>
      <c r="D314" s="1058"/>
      <c r="E314" s="1040"/>
      <c r="F314" s="1040"/>
      <c r="G314" s="1040"/>
      <c r="H314" s="645"/>
      <c r="I314" s="273"/>
      <c r="J314" s="272"/>
      <c r="K314" s="645"/>
      <c r="L314" s="273"/>
      <c r="M314" s="272"/>
      <c r="N314" s="645"/>
      <c r="O314" s="273"/>
      <c r="P314" s="272"/>
      <c r="Q314" s="645"/>
      <c r="R314" s="616"/>
      <c r="S314" s="617"/>
      <c r="T314" s="645"/>
      <c r="U314" s="616"/>
      <c r="V314" s="617"/>
      <c r="W314" s="645"/>
      <c r="X314" s="616"/>
      <c r="Y314" s="617"/>
      <c r="Z314" s="792"/>
      <c r="AA314" s="617"/>
      <c r="AB314" s="617"/>
      <c r="AC314" s="618"/>
      <c r="AD314" s="782"/>
      <c r="AE314" s="1036"/>
      <c r="AJ314" s="934"/>
      <c r="AK314" s="934"/>
      <c r="AL314" s="934"/>
      <c r="AM314" s="934"/>
      <c r="AN314" s="934"/>
      <c r="AO314" s="934"/>
      <c r="AP314" s="934"/>
      <c r="AQ314" s="934"/>
      <c r="AR314" s="934"/>
      <c r="AS314" s="934"/>
      <c r="AT314" s="934"/>
      <c r="AU314" s="934"/>
      <c r="AV314" s="934"/>
      <c r="AW314" s="934"/>
      <c r="AX314" s="934"/>
      <c r="AY314" s="934"/>
      <c r="AZ314" s="934"/>
      <c r="BA314" s="934"/>
      <c r="BB314" s="934"/>
      <c r="BC314" s="934"/>
    </row>
    <row r="315" spans="1:56" ht="46.5" customHeight="1" x14ac:dyDescent="0.25">
      <c r="A315" s="1281">
        <v>257</v>
      </c>
      <c r="B315" s="261" t="s">
        <v>178</v>
      </c>
      <c r="C315" s="1239" t="s">
        <v>100</v>
      </c>
      <c r="D315" s="261" t="s">
        <v>340</v>
      </c>
      <c r="E315" s="953">
        <v>46382</v>
      </c>
      <c r="F315" s="953">
        <v>46383</v>
      </c>
      <c r="G315" s="954" t="s">
        <v>748</v>
      </c>
      <c r="H315" s="538"/>
      <c r="I315" s="266"/>
      <c r="J315" s="252"/>
      <c r="K315" s="538"/>
      <c r="L315" s="266"/>
      <c r="M315" s="265"/>
      <c r="N315" s="538"/>
      <c r="O315" s="1255"/>
      <c r="P315" s="265"/>
      <c r="Q315" s="538">
        <v>6</v>
      </c>
      <c r="R315" s="1255">
        <v>190</v>
      </c>
      <c r="S315" s="1261">
        <f>Q315*R315</f>
        <v>1140</v>
      </c>
      <c r="T315" s="538">
        <v>6</v>
      </c>
      <c r="U315" s="1255">
        <v>190</v>
      </c>
      <c r="V315" s="1261">
        <f>T315*U315</f>
        <v>1140</v>
      </c>
      <c r="W315" s="538">
        <v>6</v>
      </c>
      <c r="X315" s="1255">
        <v>190</v>
      </c>
      <c r="Y315" s="1261">
        <f>W315*X315</f>
        <v>1140</v>
      </c>
      <c r="Z315" s="563">
        <v>24</v>
      </c>
      <c r="AA315" s="1261">
        <v>6</v>
      </c>
      <c r="AB315" s="1261">
        <f>Z315*AA315</f>
        <v>144</v>
      </c>
      <c r="AC315" s="554">
        <f>H315+K315+N315+Q315+T315+W315+Z315</f>
        <v>42</v>
      </c>
      <c r="AD315" s="540">
        <f>J315+M315+P315+S315+V315+Y315+AC315</f>
        <v>3462</v>
      </c>
      <c r="AE315" s="1229"/>
    </row>
    <row r="316" spans="1:56" s="1925" customFormat="1" ht="31.5" customHeight="1" x14ac:dyDescent="0.25">
      <c r="A316" s="1767" t="s">
        <v>2612</v>
      </c>
    </row>
    <row r="317" spans="1:56" s="790" customFormat="1" ht="34.5" customHeight="1" x14ac:dyDescent="0.25">
      <c r="A317" s="1281">
        <v>258</v>
      </c>
      <c r="B317" s="261" t="s">
        <v>2412</v>
      </c>
      <c r="C317" s="261" t="s">
        <v>101</v>
      </c>
      <c r="D317" s="261" t="s">
        <v>1697</v>
      </c>
      <c r="E317" s="953">
        <v>46138</v>
      </c>
      <c r="F317" s="953">
        <v>46138</v>
      </c>
      <c r="G317" s="921" t="s">
        <v>301</v>
      </c>
      <c r="H317" s="556">
        <v>2</v>
      </c>
      <c r="I317" s="266">
        <v>4100</v>
      </c>
      <c r="J317" s="252">
        <f>H317*I317</f>
        <v>8200</v>
      </c>
      <c r="K317" s="556">
        <v>2</v>
      </c>
      <c r="L317" s="266">
        <v>3350</v>
      </c>
      <c r="M317" s="265">
        <f>K317*L317</f>
        <v>6700</v>
      </c>
      <c r="N317" s="556">
        <v>2</v>
      </c>
      <c r="O317" s="1255">
        <v>3000</v>
      </c>
      <c r="P317" s="265">
        <f>N317*O317</f>
        <v>6000</v>
      </c>
      <c r="Q317" s="920">
        <v>6</v>
      </c>
      <c r="R317" s="1255">
        <v>190</v>
      </c>
      <c r="S317" s="1261">
        <f>Q317*R317</f>
        <v>1140</v>
      </c>
      <c r="T317" s="920">
        <v>6</v>
      </c>
      <c r="U317" s="1255">
        <v>190</v>
      </c>
      <c r="V317" s="1261">
        <f>T317*U317</f>
        <v>1140</v>
      </c>
      <c r="W317" s="920">
        <v>6</v>
      </c>
      <c r="X317" s="1255">
        <v>190</v>
      </c>
      <c r="Y317" s="1261">
        <f>W317*X317</f>
        <v>1140</v>
      </c>
      <c r="Z317" s="920">
        <v>18</v>
      </c>
      <c r="AA317" s="1261">
        <v>6</v>
      </c>
      <c r="AB317" s="1261">
        <f>Z317*AA317</f>
        <v>108</v>
      </c>
      <c r="AC317" s="554">
        <f>H317+K317+N317+Q317+T317+W317+Z317</f>
        <v>42</v>
      </c>
      <c r="AD317" s="540">
        <f>J317+M317+P317+S317+V317+Y317+AB317</f>
        <v>24428</v>
      </c>
      <c r="AE317" s="1020"/>
      <c r="AI317" s="1021"/>
      <c r="AJ317" s="934"/>
      <c r="AK317" s="934"/>
      <c r="AL317" s="934"/>
      <c r="AM317" s="934"/>
      <c r="AN317" s="934"/>
      <c r="AO317" s="934"/>
      <c r="AP317" s="934"/>
      <c r="AQ317" s="934"/>
      <c r="AR317" s="934"/>
      <c r="AS317" s="934"/>
      <c r="AT317" s="934"/>
      <c r="AU317" s="934"/>
      <c r="AV317" s="934"/>
      <c r="AW317" s="934"/>
      <c r="AX317" s="934"/>
      <c r="AY317" s="934"/>
      <c r="AZ317" s="934"/>
      <c r="BA317" s="934"/>
      <c r="BB317" s="934"/>
      <c r="BC317" s="934"/>
      <c r="BD317" s="1031"/>
    </row>
    <row r="318" spans="1:56" s="790" customFormat="1" ht="46.5" customHeight="1" x14ac:dyDescent="0.25">
      <c r="A318" s="1281">
        <v>259</v>
      </c>
      <c r="B318" s="261" t="s">
        <v>2413</v>
      </c>
      <c r="C318" s="261" t="s">
        <v>101</v>
      </c>
      <c r="D318" s="261" t="s">
        <v>1697</v>
      </c>
      <c r="E318" s="953">
        <v>46250</v>
      </c>
      <c r="F318" s="953">
        <v>46250</v>
      </c>
      <c r="G318" s="921" t="s">
        <v>301</v>
      </c>
      <c r="H318" s="556">
        <v>2</v>
      </c>
      <c r="I318" s="266">
        <v>4100</v>
      </c>
      <c r="J318" s="252">
        <f>H318*I318</f>
        <v>8200</v>
      </c>
      <c r="K318" s="556">
        <v>2</v>
      </c>
      <c r="L318" s="266">
        <v>3350</v>
      </c>
      <c r="M318" s="781">
        <f>K318*L318</f>
        <v>6700</v>
      </c>
      <c r="N318" s="556">
        <v>2</v>
      </c>
      <c r="O318" s="1255">
        <v>3000</v>
      </c>
      <c r="P318" s="265">
        <f>N318*O318</f>
        <v>6000</v>
      </c>
      <c r="Q318" s="920">
        <v>6</v>
      </c>
      <c r="R318" s="1255">
        <v>190</v>
      </c>
      <c r="S318" s="1261">
        <f>Q318*R318</f>
        <v>1140</v>
      </c>
      <c r="T318" s="920">
        <v>6</v>
      </c>
      <c r="U318" s="1255">
        <v>190</v>
      </c>
      <c r="V318" s="1261">
        <f>T318*U318</f>
        <v>1140</v>
      </c>
      <c r="W318" s="920">
        <v>6</v>
      </c>
      <c r="X318" s="1255">
        <v>190</v>
      </c>
      <c r="Y318" s="1261">
        <f>W318*X318</f>
        <v>1140</v>
      </c>
      <c r="Z318" s="920">
        <v>18</v>
      </c>
      <c r="AA318" s="1261">
        <v>6</v>
      </c>
      <c r="AB318" s="1261">
        <f>Z318*AA318</f>
        <v>108</v>
      </c>
      <c r="AC318" s="554">
        <f>H318+K318+N318+Q318+T318+W318+Z318</f>
        <v>42</v>
      </c>
      <c r="AD318" s="540">
        <f>J318+M318+P318+S318+V318+Y318+AB318</f>
        <v>24428</v>
      </c>
      <c r="AE318" s="1020"/>
      <c r="AI318" s="1021"/>
      <c r="AJ318" s="934"/>
      <c r="AK318" s="934"/>
      <c r="AL318" s="934"/>
      <c r="AM318" s="934"/>
      <c r="AN318" s="934"/>
      <c r="AO318" s="934"/>
      <c r="AP318" s="934"/>
      <c r="AQ318" s="934"/>
      <c r="AR318" s="934"/>
      <c r="AS318" s="934"/>
      <c r="AT318" s="934"/>
      <c r="AU318" s="934"/>
      <c r="AV318" s="934"/>
      <c r="AW318" s="934"/>
      <c r="AX318" s="934"/>
      <c r="AY318" s="934"/>
      <c r="AZ318" s="934"/>
      <c r="BA318" s="934"/>
      <c r="BB318" s="934"/>
      <c r="BC318" s="934"/>
      <c r="BD318" s="1031"/>
    </row>
    <row r="319" spans="1:56" s="1016" customFormat="1" ht="26.25" customHeight="1" x14ac:dyDescent="0.25">
      <c r="A319" s="1279"/>
      <c r="B319" s="543" t="s">
        <v>847</v>
      </c>
      <c r="C319" s="300"/>
      <c r="D319" s="1042"/>
      <c r="E319" s="1043"/>
      <c r="F319" s="1043"/>
      <c r="G319" s="1043"/>
      <c r="H319" s="324"/>
      <c r="I319" s="301"/>
      <c r="J319" s="276"/>
      <c r="K319" s="324"/>
      <c r="L319" s="301"/>
      <c r="M319" s="276"/>
      <c r="N319" s="324"/>
      <c r="O319" s="301"/>
      <c r="P319" s="302"/>
      <c r="Q319" s="324"/>
      <c r="R319" s="487"/>
      <c r="S319" s="1251"/>
      <c r="T319" s="324"/>
      <c r="U319" s="487"/>
      <c r="V319" s="1251"/>
      <c r="W319" s="324"/>
      <c r="X319" s="487"/>
      <c r="Y319" s="1251"/>
      <c r="Z319" s="324"/>
      <c r="AA319" s="1251"/>
      <c r="AB319" s="1251"/>
      <c r="AC319" s="486"/>
      <c r="AD319" s="540"/>
      <c r="AE319" s="1044"/>
      <c r="AJ319" s="934"/>
      <c r="AK319" s="934"/>
      <c r="AL319" s="934"/>
      <c r="AM319" s="934"/>
      <c r="AN319" s="934"/>
      <c r="AO319" s="934"/>
      <c r="AP319" s="934"/>
      <c r="AQ319" s="934"/>
      <c r="AR319" s="934"/>
      <c r="AS319" s="934"/>
      <c r="AT319" s="934"/>
      <c r="AU319" s="934"/>
      <c r="AV319" s="934"/>
      <c r="AW319" s="934"/>
      <c r="AX319" s="934"/>
      <c r="AY319" s="934"/>
      <c r="AZ319" s="934"/>
      <c r="BA319" s="934"/>
      <c r="BB319" s="934"/>
      <c r="BC319" s="934"/>
    </row>
    <row r="320" spans="1:56" ht="55.5" customHeight="1" x14ac:dyDescent="0.25">
      <c r="A320" s="256">
        <v>260</v>
      </c>
      <c r="B320" s="261" t="s">
        <v>1882</v>
      </c>
      <c r="C320" s="261" t="s">
        <v>101</v>
      </c>
      <c r="D320" s="261" t="s">
        <v>340</v>
      </c>
      <c r="E320" s="953" t="s">
        <v>1708</v>
      </c>
      <c r="F320" s="953" t="s">
        <v>1400</v>
      </c>
      <c r="G320" s="953" t="s">
        <v>1544</v>
      </c>
      <c r="H320" s="538"/>
      <c r="I320" s="266"/>
      <c r="J320" s="252"/>
      <c r="K320" s="538"/>
      <c r="L320" s="266"/>
      <c r="M320" s="781"/>
      <c r="N320" s="538"/>
      <c r="O320" s="266"/>
      <c r="P320" s="265"/>
      <c r="Q320" s="538">
        <v>4</v>
      </c>
      <c r="R320" s="1255">
        <v>190</v>
      </c>
      <c r="S320" s="1261">
        <f t="shared" ref="S320:S327" si="136">Q320*R320</f>
        <v>760</v>
      </c>
      <c r="T320" s="538">
        <v>4</v>
      </c>
      <c r="U320" s="1255">
        <v>190</v>
      </c>
      <c r="V320" s="1261">
        <f t="shared" ref="V320:V327" si="137">T320*U320</f>
        <v>760</v>
      </c>
      <c r="W320" s="538">
        <v>4</v>
      </c>
      <c r="X320" s="1255">
        <v>190</v>
      </c>
      <c r="Y320" s="1261">
        <f t="shared" ref="Y320:Y327" si="138">W320*X320</f>
        <v>760</v>
      </c>
      <c r="Z320" s="563">
        <v>12</v>
      </c>
      <c r="AA320" s="1261">
        <v>6</v>
      </c>
      <c r="AB320" s="1261">
        <f t="shared" ref="AB320:AB327" si="139">Z320*AA320</f>
        <v>72</v>
      </c>
      <c r="AC320" s="554">
        <f t="shared" ref="AC320:AC327" si="140">H320+K320+N320+Q320+T320+W320+Z320</f>
        <v>24</v>
      </c>
      <c r="AD320" s="540">
        <f t="shared" ref="AD320:AD327" si="141">J320+M320+P320+S320+V320+Y320+AB320</f>
        <v>2352</v>
      </c>
      <c r="AE320" s="1229"/>
    </row>
    <row r="321" spans="1:55" ht="108" customHeight="1" x14ac:dyDescent="0.25">
      <c r="A321" s="256">
        <v>261</v>
      </c>
      <c r="B321" s="261" t="s">
        <v>1881</v>
      </c>
      <c r="C321" s="261" t="s">
        <v>99</v>
      </c>
      <c r="D321" s="261" t="s">
        <v>1542</v>
      </c>
      <c r="E321" s="953">
        <v>46219</v>
      </c>
      <c r="F321" s="953">
        <v>46224</v>
      </c>
      <c r="G321" s="953" t="s">
        <v>1235</v>
      </c>
      <c r="H321" s="538"/>
      <c r="I321" s="266"/>
      <c r="J321" s="252"/>
      <c r="K321" s="538"/>
      <c r="L321" s="266"/>
      <c r="M321" s="781"/>
      <c r="N321" s="538"/>
      <c r="O321" s="266"/>
      <c r="P321" s="265"/>
      <c r="Q321" s="538">
        <v>14</v>
      </c>
      <c r="R321" s="1255">
        <v>190</v>
      </c>
      <c r="S321" s="1261">
        <f t="shared" si="136"/>
        <v>2660</v>
      </c>
      <c r="T321" s="538">
        <v>14</v>
      </c>
      <c r="U321" s="1255">
        <v>190</v>
      </c>
      <c r="V321" s="1261">
        <f t="shared" si="137"/>
        <v>2660</v>
      </c>
      <c r="W321" s="538">
        <v>14</v>
      </c>
      <c r="X321" s="1255">
        <v>190</v>
      </c>
      <c r="Y321" s="1261">
        <f t="shared" si="138"/>
        <v>2660</v>
      </c>
      <c r="Z321" s="563">
        <v>42</v>
      </c>
      <c r="AA321" s="1261">
        <v>6</v>
      </c>
      <c r="AB321" s="1261">
        <f t="shared" si="139"/>
        <v>252</v>
      </c>
      <c r="AC321" s="554">
        <f t="shared" si="140"/>
        <v>84</v>
      </c>
      <c r="AD321" s="540">
        <f t="shared" si="141"/>
        <v>8232</v>
      </c>
      <c r="AE321" s="1229"/>
    </row>
    <row r="322" spans="1:55" ht="46.5" customHeight="1" x14ac:dyDescent="0.25">
      <c r="A322" s="256">
        <v>262</v>
      </c>
      <c r="B322" s="261" t="s">
        <v>2284</v>
      </c>
      <c r="C322" s="261" t="s">
        <v>101</v>
      </c>
      <c r="D322" s="261" t="s">
        <v>340</v>
      </c>
      <c r="E322" s="953">
        <v>46219</v>
      </c>
      <c r="F322" s="953">
        <v>46224</v>
      </c>
      <c r="G322" s="953" t="s">
        <v>1235</v>
      </c>
      <c r="H322" s="538"/>
      <c r="I322" s="266"/>
      <c r="J322" s="252"/>
      <c r="K322" s="538"/>
      <c r="L322" s="266"/>
      <c r="M322" s="781"/>
      <c r="N322" s="538"/>
      <c r="O322" s="266"/>
      <c r="P322" s="265"/>
      <c r="Q322" s="538">
        <v>2</v>
      </c>
      <c r="R322" s="1255">
        <v>190</v>
      </c>
      <c r="S322" s="1261">
        <f t="shared" si="136"/>
        <v>380</v>
      </c>
      <c r="T322" s="538">
        <v>2</v>
      </c>
      <c r="U322" s="1255">
        <v>190</v>
      </c>
      <c r="V322" s="1261">
        <f t="shared" si="137"/>
        <v>380</v>
      </c>
      <c r="W322" s="538">
        <v>2</v>
      </c>
      <c r="X322" s="1255">
        <v>190</v>
      </c>
      <c r="Y322" s="1261">
        <f t="shared" si="138"/>
        <v>380</v>
      </c>
      <c r="Z322" s="563">
        <v>6</v>
      </c>
      <c r="AA322" s="1261">
        <v>6</v>
      </c>
      <c r="AB322" s="1261">
        <f t="shared" si="139"/>
        <v>36</v>
      </c>
      <c r="AC322" s="554">
        <f t="shared" si="140"/>
        <v>12</v>
      </c>
      <c r="AD322" s="540">
        <f t="shared" si="141"/>
        <v>1176</v>
      </c>
      <c r="AE322" s="1229"/>
    </row>
    <row r="323" spans="1:55" s="1008" customFormat="1" ht="46.5" customHeight="1" x14ac:dyDescent="0.25">
      <c r="A323" s="256">
        <v>263</v>
      </c>
      <c r="B323" s="536" t="s">
        <v>1887</v>
      </c>
      <c r="C323" s="569" t="s">
        <v>101</v>
      </c>
      <c r="D323" s="535" t="s">
        <v>340</v>
      </c>
      <c r="E323" s="953">
        <v>46209</v>
      </c>
      <c r="F323" s="953">
        <v>46215</v>
      </c>
      <c r="G323" s="953" t="s">
        <v>367</v>
      </c>
      <c r="H323" s="635"/>
      <c r="I323" s="962"/>
      <c r="J323" s="924"/>
      <c r="K323" s="635"/>
      <c r="L323" s="962"/>
      <c r="M323" s="963"/>
      <c r="N323" s="635"/>
      <c r="O323" s="962"/>
      <c r="P323" s="964"/>
      <c r="Q323" s="538">
        <v>7</v>
      </c>
      <c r="R323" s="1255">
        <v>190</v>
      </c>
      <c r="S323" s="1261">
        <f t="shared" si="136"/>
        <v>1330</v>
      </c>
      <c r="T323" s="538">
        <v>7</v>
      </c>
      <c r="U323" s="1255">
        <v>190</v>
      </c>
      <c r="V323" s="1261">
        <f t="shared" si="137"/>
        <v>1330</v>
      </c>
      <c r="W323" s="538">
        <v>7</v>
      </c>
      <c r="X323" s="1255">
        <v>190</v>
      </c>
      <c r="Y323" s="1261">
        <f t="shared" si="138"/>
        <v>1330</v>
      </c>
      <c r="Z323" s="563">
        <v>21</v>
      </c>
      <c r="AA323" s="1261">
        <v>6</v>
      </c>
      <c r="AB323" s="1261">
        <f t="shared" si="139"/>
        <v>126</v>
      </c>
      <c r="AC323" s="554">
        <f t="shared" si="140"/>
        <v>42</v>
      </c>
      <c r="AD323" s="540">
        <f t="shared" si="141"/>
        <v>4116</v>
      </c>
      <c r="AE323" s="1088"/>
      <c r="AJ323" s="1035"/>
      <c r="AK323" s="1035"/>
      <c r="AL323" s="1035"/>
      <c r="AM323" s="1035"/>
      <c r="AN323" s="1035"/>
      <c r="AO323" s="1035"/>
      <c r="AP323" s="1035"/>
      <c r="AQ323" s="1035"/>
      <c r="AR323" s="1035"/>
      <c r="AS323" s="1035"/>
      <c r="AT323" s="1035"/>
      <c r="AU323" s="1035"/>
      <c r="AV323" s="1035"/>
      <c r="AW323" s="1035"/>
      <c r="AX323" s="1035"/>
      <c r="AY323" s="1035"/>
      <c r="AZ323" s="1035"/>
      <c r="BA323" s="1035"/>
      <c r="BB323" s="1035"/>
      <c r="BC323" s="1035"/>
    </row>
    <row r="324" spans="1:55" ht="58.5" customHeight="1" x14ac:dyDescent="0.25">
      <c r="A324" s="256">
        <v>264</v>
      </c>
      <c r="B324" s="535" t="s">
        <v>1883</v>
      </c>
      <c r="C324" s="261" t="s">
        <v>99</v>
      </c>
      <c r="D324" s="535" t="s">
        <v>1884</v>
      </c>
      <c r="E324" s="953">
        <v>46227</v>
      </c>
      <c r="F324" s="953">
        <v>46235</v>
      </c>
      <c r="G324" s="953" t="s">
        <v>1544</v>
      </c>
      <c r="H324" s="953"/>
      <c r="I324" s="266"/>
      <c r="J324" s="252"/>
      <c r="K324" s="538"/>
      <c r="L324" s="266"/>
      <c r="M324" s="781"/>
      <c r="N324" s="538"/>
      <c r="O324" s="570"/>
      <c r="P324" s="265"/>
      <c r="Q324" s="538">
        <v>4</v>
      </c>
      <c r="R324" s="1255">
        <v>190</v>
      </c>
      <c r="S324" s="1261">
        <f t="shared" si="136"/>
        <v>760</v>
      </c>
      <c r="T324" s="538">
        <v>4</v>
      </c>
      <c r="U324" s="1255">
        <v>190</v>
      </c>
      <c r="V324" s="1261">
        <f t="shared" si="137"/>
        <v>760</v>
      </c>
      <c r="W324" s="538">
        <v>4</v>
      </c>
      <c r="X324" s="1255">
        <v>190</v>
      </c>
      <c r="Y324" s="1261">
        <f t="shared" si="138"/>
        <v>760</v>
      </c>
      <c r="Z324" s="563">
        <v>12</v>
      </c>
      <c r="AA324" s="1261">
        <v>6</v>
      </c>
      <c r="AB324" s="1261">
        <f t="shared" si="139"/>
        <v>72</v>
      </c>
      <c r="AC324" s="554">
        <f t="shared" si="140"/>
        <v>24</v>
      </c>
      <c r="AD324" s="540">
        <f t="shared" si="141"/>
        <v>2352</v>
      </c>
      <c r="AE324" s="1229"/>
    </row>
    <row r="325" spans="1:55" ht="46.5" customHeight="1" x14ac:dyDescent="0.25">
      <c r="A325" s="256">
        <v>265</v>
      </c>
      <c r="B325" s="261" t="s">
        <v>1543</v>
      </c>
      <c r="C325" s="261" t="s">
        <v>100</v>
      </c>
      <c r="D325" s="261" t="s">
        <v>340</v>
      </c>
      <c r="E325" s="953">
        <v>46235</v>
      </c>
      <c r="F325" s="953">
        <v>46240</v>
      </c>
      <c r="G325" s="953" t="s">
        <v>1544</v>
      </c>
      <c r="H325" s="538"/>
      <c r="I325" s="266"/>
      <c r="J325" s="252"/>
      <c r="K325" s="538"/>
      <c r="L325" s="266"/>
      <c r="M325" s="265"/>
      <c r="N325" s="538"/>
      <c r="O325" s="570"/>
      <c r="P325" s="265"/>
      <c r="Q325" s="538">
        <v>6</v>
      </c>
      <c r="R325" s="1255">
        <v>190</v>
      </c>
      <c r="S325" s="1261">
        <f t="shared" si="136"/>
        <v>1140</v>
      </c>
      <c r="T325" s="538">
        <v>6</v>
      </c>
      <c r="U325" s="1255">
        <v>190</v>
      </c>
      <c r="V325" s="1261">
        <f t="shared" si="137"/>
        <v>1140</v>
      </c>
      <c r="W325" s="538">
        <v>6</v>
      </c>
      <c r="X325" s="1255">
        <v>190</v>
      </c>
      <c r="Y325" s="1261">
        <f t="shared" si="138"/>
        <v>1140</v>
      </c>
      <c r="Z325" s="563">
        <v>18</v>
      </c>
      <c r="AA325" s="1261">
        <v>6</v>
      </c>
      <c r="AB325" s="1261">
        <f t="shared" si="139"/>
        <v>108</v>
      </c>
      <c r="AC325" s="554">
        <f t="shared" si="140"/>
        <v>36</v>
      </c>
      <c r="AD325" s="540">
        <f t="shared" si="141"/>
        <v>3528</v>
      </c>
      <c r="AE325" s="1229"/>
    </row>
    <row r="326" spans="1:55" s="1023" customFormat="1" ht="207" customHeight="1" x14ac:dyDescent="0.25">
      <c r="A326" s="256">
        <v>266</v>
      </c>
      <c r="B326" s="1239" t="s">
        <v>1886</v>
      </c>
      <c r="C326" s="261" t="s">
        <v>102</v>
      </c>
      <c r="D326" s="261" t="s">
        <v>1885</v>
      </c>
      <c r="E326" s="953">
        <v>46209</v>
      </c>
      <c r="F326" s="953">
        <v>46215</v>
      </c>
      <c r="G326" s="953" t="s">
        <v>1844</v>
      </c>
      <c r="H326" s="538"/>
      <c r="I326" s="266"/>
      <c r="J326" s="252"/>
      <c r="K326" s="538"/>
      <c r="L326" s="266"/>
      <c r="M326" s="265"/>
      <c r="N326" s="538"/>
      <c r="O326" s="570"/>
      <c r="P326" s="265"/>
      <c r="Q326" s="538">
        <v>31</v>
      </c>
      <c r="R326" s="1255">
        <v>190</v>
      </c>
      <c r="S326" s="1261">
        <f t="shared" si="136"/>
        <v>5890</v>
      </c>
      <c r="T326" s="538">
        <v>31</v>
      </c>
      <c r="U326" s="1255">
        <v>190</v>
      </c>
      <c r="V326" s="1261">
        <f t="shared" si="137"/>
        <v>5890</v>
      </c>
      <c r="W326" s="538">
        <v>31</v>
      </c>
      <c r="X326" s="1255">
        <v>190</v>
      </c>
      <c r="Y326" s="1261">
        <f t="shared" si="138"/>
        <v>5890</v>
      </c>
      <c r="Z326" s="563">
        <v>93</v>
      </c>
      <c r="AA326" s="1261">
        <v>6</v>
      </c>
      <c r="AB326" s="1261">
        <f t="shared" si="139"/>
        <v>558</v>
      </c>
      <c r="AC326" s="554">
        <f t="shared" si="140"/>
        <v>186</v>
      </c>
      <c r="AD326" s="540">
        <f t="shared" si="141"/>
        <v>18228</v>
      </c>
      <c r="AE326" s="1229"/>
      <c r="AJ326" s="934"/>
      <c r="AK326" s="934"/>
      <c r="AL326" s="934"/>
      <c r="AM326" s="934"/>
      <c r="AN326" s="934"/>
      <c r="AO326" s="934"/>
      <c r="AP326" s="934"/>
      <c r="AQ326" s="934"/>
      <c r="AR326" s="934"/>
      <c r="AS326" s="934"/>
      <c r="AT326" s="934"/>
      <c r="AU326" s="934"/>
      <c r="AV326" s="934"/>
      <c r="AW326" s="934"/>
      <c r="AX326" s="934"/>
      <c r="AY326" s="934"/>
      <c r="AZ326" s="934"/>
      <c r="BA326" s="934"/>
      <c r="BB326" s="934"/>
      <c r="BC326" s="934"/>
    </row>
    <row r="327" spans="1:55" ht="174" customHeight="1" x14ac:dyDescent="0.25">
      <c r="A327" s="256">
        <v>267</v>
      </c>
      <c r="B327" s="1238" t="s">
        <v>1545</v>
      </c>
      <c r="C327" s="1238" t="s">
        <v>102</v>
      </c>
      <c r="D327" s="1238" t="s">
        <v>1885</v>
      </c>
      <c r="E327" s="953">
        <v>46235</v>
      </c>
      <c r="F327" s="953">
        <v>46240</v>
      </c>
      <c r="G327" s="953" t="s">
        <v>1544</v>
      </c>
      <c r="H327" s="628"/>
      <c r="I327" s="629"/>
      <c r="J327" s="286"/>
      <c r="K327" s="628"/>
      <c r="L327" s="629"/>
      <c r="M327" s="299"/>
      <c r="N327" s="628"/>
      <c r="O327" s="881"/>
      <c r="P327" s="299"/>
      <c r="Q327" s="628">
        <v>10</v>
      </c>
      <c r="R327" s="605">
        <v>190</v>
      </c>
      <c r="S327" s="306">
        <f t="shared" si="136"/>
        <v>1900</v>
      </c>
      <c r="T327" s="628">
        <v>10</v>
      </c>
      <c r="U327" s="605">
        <v>190</v>
      </c>
      <c r="V327" s="306">
        <f t="shared" si="137"/>
        <v>1900</v>
      </c>
      <c r="W327" s="628">
        <v>10</v>
      </c>
      <c r="X327" s="605">
        <v>190</v>
      </c>
      <c r="Y327" s="306">
        <f t="shared" si="138"/>
        <v>1900</v>
      </c>
      <c r="Z327" s="621">
        <v>30</v>
      </c>
      <c r="AA327" s="306">
        <v>6</v>
      </c>
      <c r="AB327" s="306">
        <f t="shared" si="139"/>
        <v>180</v>
      </c>
      <c r="AC327" s="606">
        <f t="shared" si="140"/>
        <v>60</v>
      </c>
      <c r="AD327" s="540">
        <f t="shared" si="141"/>
        <v>5880</v>
      </c>
      <c r="AE327" s="1226"/>
    </row>
    <row r="328" spans="1:55" s="1016" customFormat="1" ht="25.5" customHeight="1" x14ac:dyDescent="0.25">
      <c r="A328" s="1279"/>
      <c r="B328" s="543" t="s">
        <v>848</v>
      </c>
      <c r="C328" s="300"/>
      <c r="D328" s="1042"/>
      <c r="E328" s="953"/>
      <c r="F328" s="1043"/>
      <c r="G328" s="1043"/>
      <c r="H328" s="324"/>
      <c r="I328" s="301"/>
      <c r="J328" s="276"/>
      <c r="K328" s="324"/>
      <c r="L328" s="301"/>
      <c r="M328" s="276"/>
      <c r="N328" s="324"/>
      <c r="O328" s="301"/>
      <c r="P328" s="276"/>
      <c r="Q328" s="324"/>
      <c r="R328" s="487"/>
      <c r="S328" s="1251"/>
      <c r="T328" s="324"/>
      <c r="U328" s="487"/>
      <c r="V328" s="1251"/>
      <c r="W328" s="324"/>
      <c r="X328" s="487"/>
      <c r="Y328" s="1251"/>
      <c r="Z328" s="324"/>
      <c r="AA328" s="1251"/>
      <c r="AB328" s="1251"/>
      <c r="AC328" s="486"/>
      <c r="AD328" s="540"/>
      <c r="AE328" s="1044"/>
      <c r="AJ328" s="934"/>
      <c r="AK328" s="934"/>
      <c r="AL328" s="934"/>
      <c r="AM328" s="934"/>
      <c r="AN328" s="934"/>
      <c r="AO328" s="934"/>
      <c r="AP328" s="934"/>
      <c r="AQ328" s="934"/>
      <c r="AR328" s="934"/>
      <c r="AS328" s="934"/>
      <c r="AT328" s="934"/>
      <c r="AU328" s="934"/>
      <c r="AV328" s="934"/>
      <c r="AW328" s="934"/>
      <c r="AX328" s="934"/>
      <c r="AY328" s="934"/>
      <c r="AZ328" s="934"/>
      <c r="BA328" s="934"/>
      <c r="BB328" s="934"/>
      <c r="BC328" s="934"/>
    </row>
    <row r="329" spans="1:55" ht="46.5" customHeight="1" x14ac:dyDescent="0.25">
      <c r="A329" s="1281">
        <v>268</v>
      </c>
      <c r="B329" s="997" t="s">
        <v>70</v>
      </c>
      <c r="C329" s="1089" t="s">
        <v>99</v>
      </c>
      <c r="D329" s="997" t="s">
        <v>1391</v>
      </c>
      <c r="E329" s="953" t="s">
        <v>1956</v>
      </c>
      <c r="F329" s="1090" t="s">
        <v>1957</v>
      </c>
      <c r="G329" s="968" t="s">
        <v>301</v>
      </c>
      <c r="H329" s="281">
        <v>1</v>
      </c>
      <c r="I329" s="576">
        <v>3400</v>
      </c>
      <c r="J329" s="259">
        <v>3300</v>
      </c>
      <c r="K329" s="281">
        <v>1</v>
      </c>
      <c r="L329" s="576">
        <v>3000</v>
      </c>
      <c r="M329" s="781">
        <v>2850</v>
      </c>
      <c r="N329" s="281">
        <v>1</v>
      </c>
      <c r="O329" s="560">
        <v>2900</v>
      </c>
      <c r="P329" s="265">
        <v>2750</v>
      </c>
      <c r="Q329" s="255">
        <v>44</v>
      </c>
      <c r="R329" s="1255">
        <v>190</v>
      </c>
      <c r="S329" s="1261">
        <f t="shared" ref="S329:S337" si="142">Q329*R329</f>
        <v>8360</v>
      </c>
      <c r="T329" s="255">
        <v>44</v>
      </c>
      <c r="U329" s="1255">
        <v>190</v>
      </c>
      <c r="V329" s="1261">
        <f t="shared" ref="V329:V337" si="143">T329*U329</f>
        <v>8360</v>
      </c>
      <c r="W329" s="255">
        <v>44</v>
      </c>
      <c r="X329" s="1255">
        <v>190</v>
      </c>
      <c r="Y329" s="1261">
        <f t="shared" ref="Y329:Y337" si="144">W329*X329</f>
        <v>8360</v>
      </c>
      <c r="Z329" s="255">
        <v>135</v>
      </c>
      <c r="AA329" s="1255">
        <v>6</v>
      </c>
      <c r="AB329" s="1261">
        <f t="shared" ref="AB329:AB337" si="145">Z329*AA329</f>
        <v>810</v>
      </c>
      <c r="AC329" s="683">
        <f t="shared" ref="AC329:AC337" si="146">H329+K329+N329+Q329+T329+W329+Z329</f>
        <v>270</v>
      </c>
      <c r="AD329" s="636">
        <f t="shared" ref="AD329:AD337" si="147">J329+M329+P329+S329+V329+Y329+AB329</f>
        <v>34790</v>
      </c>
      <c r="AE329" s="1229"/>
      <c r="AF329" s="1004">
        <v>135</v>
      </c>
    </row>
    <row r="330" spans="1:55" ht="46.5" customHeight="1" x14ac:dyDescent="0.25">
      <c r="A330" s="1281">
        <v>269</v>
      </c>
      <c r="B330" s="996" t="s">
        <v>1510</v>
      </c>
      <c r="C330" s="1086" t="s">
        <v>102</v>
      </c>
      <c r="D330" s="996" t="s">
        <v>1392</v>
      </c>
      <c r="E330" s="953" t="s">
        <v>1958</v>
      </c>
      <c r="F330" s="1024" t="s">
        <v>1959</v>
      </c>
      <c r="G330" s="921" t="s">
        <v>301</v>
      </c>
      <c r="H330" s="255"/>
      <c r="I330" s="266"/>
      <c r="J330" s="252"/>
      <c r="K330" s="255"/>
      <c r="L330" s="266"/>
      <c r="M330" s="781"/>
      <c r="N330" s="255"/>
      <c r="O330" s="570"/>
      <c r="P330" s="265"/>
      <c r="Q330" s="255">
        <v>22</v>
      </c>
      <c r="R330" s="1255">
        <v>190</v>
      </c>
      <c r="S330" s="1261">
        <f t="shared" si="142"/>
        <v>4180</v>
      </c>
      <c r="T330" s="255">
        <v>22</v>
      </c>
      <c r="U330" s="1255">
        <v>190</v>
      </c>
      <c r="V330" s="1261">
        <f t="shared" si="143"/>
        <v>4180</v>
      </c>
      <c r="W330" s="255">
        <v>22</v>
      </c>
      <c r="X330" s="1255">
        <v>190</v>
      </c>
      <c r="Y330" s="1261">
        <f t="shared" si="144"/>
        <v>4180</v>
      </c>
      <c r="Z330" s="255">
        <v>66</v>
      </c>
      <c r="AA330" s="1255">
        <v>6</v>
      </c>
      <c r="AB330" s="1261">
        <f t="shared" si="145"/>
        <v>396</v>
      </c>
      <c r="AC330" s="683">
        <f t="shared" si="146"/>
        <v>132</v>
      </c>
      <c r="AD330" s="636">
        <f t="shared" si="147"/>
        <v>12936</v>
      </c>
      <c r="AE330" s="1229"/>
      <c r="AF330" s="1004">
        <v>54</v>
      </c>
    </row>
    <row r="331" spans="1:55" ht="60.75" customHeight="1" x14ac:dyDescent="0.25">
      <c r="A331" s="1281">
        <v>270</v>
      </c>
      <c r="B331" s="996" t="s">
        <v>1393</v>
      </c>
      <c r="C331" s="1086" t="s">
        <v>102</v>
      </c>
      <c r="D331" s="996" t="s">
        <v>1394</v>
      </c>
      <c r="E331" s="953" t="s">
        <v>1960</v>
      </c>
      <c r="F331" s="1024" t="s">
        <v>1961</v>
      </c>
      <c r="G331" s="921" t="s">
        <v>301</v>
      </c>
      <c r="H331" s="255"/>
      <c r="I331" s="266"/>
      <c r="J331" s="252"/>
      <c r="K331" s="255"/>
      <c r="L331" s="266"/>
      <c r="M331" s="781"/>
      <c r="N331" s="255"/>
      <c r="O331" s="570"/>
      <c r="P331" s="265"/>
      <c r="Q331" s="255">
        <v>84</v>
      </c>
      <c r="R331" s="1255">
        <v>190</v>
      </c>
      <c r="S331" s="1261">
        <f t="shared" si="142"/>
        <v>15960</v>
      </c>
      <c r="T331" s="255">
        <v>84</v>
      </c>
      <c r="U331" s="1255">
        <v>190</v>
      </c>
      <c r="V331" s="1261">
        <f t="shared" si="143"/>
        <v>15960</v>
      </c>
      <c r="W331" s="255">
        <v>84</v>
      </c>
      <c r="X331" s="1255">
        <v>190</v>
      </c>
      <c r="Y331" s="1261">
        <f t="shared" si="144"/>
        <v>15960</v>
      </c>
      <c r="Z331" s="255">
        <v>252</v>
      </c>
      <c r="AA331" s="1255">
        <v>6</v>
      </c>
      <c r="AB331" s="1261">
        <f t="shared" si="145"/>
        <v>1512</v>
      </c>
      <c r="AC331" s="683">
        <f t="shared" si="146"/>
        <v>504</v>
      </c>
      <c r="AD331" s="636">
        <f t="shared" si="147"/>
        <v>49392</v>
      </c>
      <c r="AE331" s="1229"/>
      <c r="AF331" s="1004">
        <v>168</v>
      </c>
    </row>
    <row r="332" spans="1:55" ht="46.5" customHeight="1" x14ac:dyDescent="0.25">
      <c r="A332" s="1281">
        <v>271</v>
      </c>
      <c r="B332" s="996" t="s">
        <v>71</v>
      </c>
      <c r="C332" s="569" t="s">
        <v>101</v>
      </c>
      <c r="D332" s="996" t="s">
        <v>1395</v>
      </c>
      <c r="E332" s="953" t="s">
        <v>1962</v>
      </c>
      <c r="F332" s="1091" t="s">
        <v>1963</v>
      </c>
      <c r="G332" s="921" t="s">
        <v>301</v>
      </c>
      <c r="H332" s="255">
        <v>1</v>
      </c>
      <c r="I332" s="266">
        <v>4100</v>
      </c>
      <c r="J332" s="252">
        <f>H332*I332</f>
        <v>4100</v>
      </c>
      <c r="K332" s="255">
        <v>1</v>
      </c>
      <c r="L332" s="266">
        <v>3350</v>
      </c>
      <c r="M332" s="781">
        <f>K332*L332</f>
        <v>3350</v>
      </c>
      <c r="N332" s="255">
        <v>1</v>
      </c>
      <c r="O332" s="266">
        <v>3000</v>
      </c>
      <c r="P332" s="265">
        <f>N332*O332</f>
        <v>3000</v>
      </c>
      <c r="Q332" s="255">
        <v>60</v>
      </c>
      <c r="R332" s="1255">
        <v>190</v>
      </c>
      <c r="S332" s="1261">
        <f t="shared" si="142"/>
        <v>11400</v>
      </c>
      <c r="T332" s="255">
        <v>60</v>
      </c>
      <c r="U332" s="1255">
        <v>190</v>
      </c>
      <c r="V332" s="1261">
        <f t="shared" si="143"/>
        <v>11400</v>
      </c>
      <c r="W332" s="255">
        <v>60</v>
      </c>
      <c r="X332" s="1255">
        <v>190</v>
      </c>
      <c r="Y332" s="1261">
        <f t="shared" si="144"/>
        <v>11400</v>
      </c>
      <c r="Z332" s="255">
        <v>183</v>
      </c>
      <c r="AA332" s="1255">
        <v>6</v>
      </c>
      <c r="AB332" s="1261">
        <f t="shared" si="145"/>
        <v>1098</v>
      </c>
      <c r="AC332" s="683">
        <f t="shared" si="146"/>
        <v>366</v>
      </c>
      <c r="AD332" s="636">
        <f t="shared" si="147"/>
        <v>45748</v>
      </c>
      <c r="AE332" s="1229"/>
    </row>
    <row r="333" spans="1:55" ht="46.5" customHeight="1" x14ac:dyDescent="0.25">
      <c r="A333" s="1281">
        <v>272</v>
      </c>
      <c r="B333" s="996" t="s">
        <v>174</v>
      </c>
      <c r="C333" s="569" t="s">
        <v>99</v>
      </c>
      <c r="D333" s="996" t="s">
        <v>1396</v>
      </c>
      <c r="E333" s="953" t="s">
        <v>1962</v>
      </c>
      <c r="F333" s="1091" t="s">
        <v>1963</v>
      </c>
      <c r="G333" s="921" t="s">
        <v>301</v>
      </c>
      <c r="H333" s="255">
        <v>1</v>
      </c>
      <c r="I333" s="266">
        <v>3400</v>
      </c>
      <c r="J333" s="252">
        <f>H333*I333</f>
        <v>3400</v>
      </c>
      <c r="K333" s="255">
        <v>1</v>
      </c>
      <c r="L333" s="266">
        <v>3000</v>
      </c>
      <c r="M333" s="781">
        <f>K333*L333</f>
        <v>3000</v>
      </c>
      <c r="N333" s="255">
        <v>1</v>
      </c>
      <c r="O333" s="1255">
        <v>2900</v>
      </c>
      <c r="P333" s="265">
        <f>N333*O333</f>
        <v>2900</v>
      </c>
      <c r="Q333" s="255">
        <v>72</v>
      </c>
      <c r="R333" s="1255">
        <v>190</v>
      </c>
      <c r="S333" s="1261">
        <f t="shared" si="142"/>
        <v>13680</v>
      </c>
      <c r="T333" s="255">
        <v>72</v>
      </c>
      <c r="U333" s="1255">
        <v>190</v>
      </c>
      <c r="V333" s="1261">
        <f t="shared" si="143"/>
        <v>13680</v>
      </c>
      <c r="W333" s="255">
        <v>72</v>
      </c>
      <c r="X333" s="1255">
        <v>190</v>
      </c>
      <c r="Y333" s="1261">
        <f t="shared" si="144"/>
        <v>13680</v>
      </c>
      <c r="Z333" s="255">
        <v>219</v>
      </c>
      <c r="AA333" s="1255">
        <v>6</v>
      </c>
      <c r="AB333" s="1261">
        <f t="shared" si="145"/>
        <v>1314</v>
      </c>
      <c r="AC333" s="683">
        <f t="shared" si="146"/>
        <v>438</v>
      </c>
      <c r="AD333" s="636">
        <f t="shared" si="147"/>
        <v>51654</v>
      </c>
      <c r="AE333" s="1229"/>
    </row>
    <row r="334" spans="1:55" ht="46.5" customHeight="1" x14ac:dyDescent="0.25">
      <c r="A334" s="1281">
        <v>273</v>
      </c>
      <c r="B334" s="996" t="s">
        <v>174</v>
      </c>
      <c r="C334" s="569" t="s">
        <v>99</v>
      </c>
      <c r="D334" s="996" t="s">
        <v>1391</v>
      </c>
      <c r="E334" s="953" t="s">
        <v>1964</v>
      </c>
      <c r="F334" s="1024" t="s">
        <v>1965</v>
      </c>
      <c r="G334" s="1092"/>
      <c r="H334" s="255">
        <v>1</v>
      </c>
      <c r="I334" s="266">
        <v>3400</v>
      </c>
      <c r="J334" s="252">
        <f>H334*I334</f>
        <v>3400</v>
      </c>
      <c r="K334" s="255">
        <v>1</v>
      </c>
      <c r="L334" s="266">
        <v>3000</v>
      </c>
      <c r="M334" s="781">
        <f>K334*L334</f>
        <v>3000</v>
      </c>
      <c r="N334" s="255">
        <v>1</v>
      </c>
      <c r="O334" s="570">
        <v>2900</v>
      </c>
      <c r="P334" s="265">
        <f>N334*O334</f>
        <v>2900</v>
      </c>
      <c r="Q334" s="255">
        <v>50</v>
      </c>
      <c r="R334" s="1255">
        <v>190</v>
      </c>
      <c r="S334" s="1261">
        <f t="shared" si="142"/>
        <v>9500</v>
      </c>
      <c r="T334" s="255">
        <v>50</v>
      </c>
      <c r="U334" s="1255">
        <v>190</v>
      </c>
      <c r="V334" s="1261">
        <f t="shared" si="143"/>
        <v>9500</v>
      </c>
      <c r="W334" s="255">
        <v>50</v>
      </c>
      <c r="X334" s="1255">
        <v>190</v>
      </c>
      <c r="Y334" s="1261">
        <f t="shared" si="144"/>
        <v>9500</v>
      </c>
      <c r="Z334" s="255">
        <v>153</v>
      </c>
      <c r="AA334" s="1255">
        <v>6</v>
      </c>
      <c r="AB334" s="1261">
        <f t="shared" si="145"/>
        <v>918</v>
      </c>
      <c r="AC334" s="683">
        <f t="shared" si="146"/>
        <v>306</v>
      </c>
      <c r="AD334" s="636">
        <f t="shared" si="147"/>
        <v>38718</v>
      </c>
      <c r="AE334" s="1229"/>
    </row>
    <row r="335" spans="1:55" ht="46.5" customHeight="1" x14ac:dyDescent="0.25">
      <c r="A335" s="1281">
        <v>274</v>
      </c>
      <c r="B335" s="998" t="s">
        <v>1970</v>
      </c>
      <c r="C335" s="1086" t="s">
        <v>102</v>
      </c>
      <c r="D335" s="998" t="s">
        <v>1397</v>
      </c>
      <c r="E335" s="953" t="s">
        <v>2275</v>
      </c>
      <c r="F335" s="1093" t="s">
        <v>1777</v>
      </c>
      <c r="G335" s="921" t="s">
        <v>301</v>
      </c>
      <c r="H335" s="255"/>
      <c r="I335" s="266"/>
      <c r="J335" s="252"/>
      <c r="K335" s="255"/>
      <c r="L335" s="266"/>
      <c r="M335" s="781"/>
      <c r="N335" s="255"/>
      <c r="O335" s="570"/>
      <c r="P335" s="265"/>
      <c r="Q335" s="255">
        <v>112</v>
      </c>
      <c r="R335" s="1255">
        <v>190</v>
      </c>
      <c r="S335" s="1261">
        <f t="shared" si="142"/>
        <v>21280</v>
      </c>
      <c r="T335" s="255">
        <v>108</v>
      </c>
      <c r="U335" s="255">
        <v>112</v>
      </c>
      <c r="V335" s="1261">
        <f t="shared" si="143"/>
        <v>12096</v>
      </c>
      <c r="W335" s="255">
        <v>112</v>
      </c>
      <c r="X335" s="1255">
        <v>190</v>
      </c>
      <c r="Y335" s="1261">
        <f t="shared" si="144"/>
        <v>21280</v>
      </c>
      <c r="Z335" s="255">
        <v>336</v>
      </c>
      <c r="AA335" s="1255">
        <v>6</v>
      </c>
      <c r="AB335" s="1261">
        <f t="shared" si="145"/>
        <v>2016</v>
      </c>
      <c r="AC335" s="683">
        <f t="shared" si="146"/>
        <v>668</v>
      </c>
      <c r="AD335" s="636">
        <f t="shared" si="147"/>
        <v>56672</v>
      </c>
      <c r="AE335" s="1226"/>
    </row>
    <row r="336" spans="1:55" ht="46.5" customHeight="1" x14ac:dyDescent="0.25">
      <c r="A336" s="1281">
        <v>275</v>
      </c>
      <c r="B336" s="998" t="s">
        <v>1180</v>
      </c>
      <c r="C336" s="1086" t="s">
        <v>102</v>
      </c>
      <c r="D336" s="998" t="s">
        <v>1397</v>
      </c>
      <c r="E336" s="953" t="s">
        <v>1966</v>
      </c>
      <c r="F336" s="1093" t="s">
        <v>1967</v>
      </c>
      <c r="G336" s="970" t="s">
        <v>301</v>
      </c>
      <c r="H336" s="255"/>
      <c r="I336" s="266"/>
      <c r="J336" s="252"/>
      <c r="K336" s="255"/>
      <c r="L336" s="266"/>
      <c r="M336" s="781"/>
      <c r="N336" s="255"/>
      <c r="O336" s="570"/>
      <c r="P336" s="265"/>
      <c r="Q336" s="282">
        <v>102</v>
      </c>
      <c r="R336" s="1237">
        <v>190</v>
      </c>
      <c r="S336" s="290">
        <f t="shared" si="142"/>
        <v>19380</v>
      </c>
      <c r="T336" s="282">
        <v>102</v>
      </c>
      <c r="U336" s="1237">
        <v>190</v>
      </c>
      <c r="V336" s="290">
        <f t="shared" si="143"/>
        <v>19380</v>
      </c>
      <c r="W336" s="282">
        <v>102</v>
      </c>
      <c r="X336" s="1237">
        <v>190</v>
      </c>
      <c r="Y336" s="290">
        <f t="shared" si="144"/>
        <v>19380</v>
      </c>
      <c r="Z336" s="282">
        <v>306</v>
      </c>
      <c r="AA336" s="1237">
        <v>6</v>
      </c>
      <c r="AB336" s="290">
        <f t="shared" si="145"/>
        <v>1836</v>
      </c>
      <c r="AC336" s="967">
        <f t="shared" si="146"/>
        <v>612</v>
      </c>
      <c r="AD336" s="636">
        <f t="shared" si="147"/>
        <v>59976</v>
      </c>
      <c r="AE336" s="1226"/>
    </row>
    <row r="337" spans="1:56" s="790" customFormat="1" ht="46.5" customHeight="1" x14ac:dyDescent="0.25">
      <c r="A337" s="1281">
        <v>276</v>
      </c>
      <c r="B337" s="996" t="s">
        <v>1181</v>
      </c>
      <c r="C337" s="569" t="s">
        <v>102</v>
      </c>
      <c r="D337" s="996" t="s">
        <v>1394</v>
      </c>
      <c r="E337" s="953" t="s">
        <v>1587</v>
      </c>
      <c r="F337" s="1024" t="s">
        <v>1968</v>
      </c>
      <c r="G337" s="921" t="s">
        <v>301</v>
      </c>
      <c r="H337" s="255"/>
      <c r="I337" s="266"/>
      <c r="J337" s="252"/>
      <c r="K337" s="255"/>
      <c r="L337" s="266"/>
      <c r="M337" s="265"/>
      <c r="N337" s="255"/>
      <c r="O337" s="570"/>
      <c r="P337" s="265"/>
      <c r="Q337" s="255">
        <v>60</v>
      </c>
      <c r="R337" s="1255">
        <v>190</v>
      </c>
      <c r="S337" s="1261">
        <f t="shared" si="142"/>
        <v>11400</v>
      </c>
      <c r="T337" s="255">
        <v>60</v>
      </c>
      <c r="U337" s="1255">
        <v>190</v>
      </c>
      <c r="V337" s="1261">
        <f t="shared" si="143"/>
        <v>11400</v>
      </c>
      <c r="W337" s="255">
        <v>60</v>
      </c>
      <c r="X337" s="1255">
        <v>190</v>
      </c>
      <c r="Y337" s="1261">
        <f t="shared" si="144"/>
        <v>11400</v>
      </c>
      <c r="Z337" s="255">
        <v>180</v>
      </c>
      <c r="AA337" s="1255">
        <v>6</v>
      </c>
      <c r="AB337" s="1261">
        <f t="shared" si="145"/>
        <v>1080</v>
      </c>
      <c r="AC337" s="683">
        <f t="shared" si="146"/>
        <v>360</v>
      </c>
      <c r="AD337" s="636">
        <f t="shared" si="147"/>
        <v>35280</v>
      </c>
      <c r="AE337" s="1020"/>
      <c r="AI337" s="1021"/>
      <c r="AJ337" s="934"/>
      <c r="AK337" s="934"/>
      <c r="AL337" s="934"/>
      <c r="AM337" s="934"/>
      <c r="AN337" s="934"/>
      <c r="AO337" s="934"/>
      <c r="AP337" s="934"/>
      <c r="AQ337" s="934"/>
      <c r="AR337" s="934"/>
      <c r="AS337" s="934"/>
      <c r="AT337" s="934"/>
      <c r="AU337" s="934"/>
      <c r="AV337" s="934"/>
      <c r="AW337" s="934"/>
      <c r="AX337" s="934"/>
      <c r="AY337" s="934"/>
      <c r="AZ337" s="934"/>
      <c r="BA337" s="934"/>
      <c r="BB337" s="934"/>
      <c r="BC337" s="934"/>
      <c r="BD337" s="1031"/>
    </row>
    <row r="338" spans="1:56" s="1016" customFormat="1" ht="40.5" customHeight="1" x14ac:dyDescent="0.25">
      <c r="A338" s="1279"/>
      <c r="B338" s="992" t="s">
        <v>1266</v>
      </c>
      <c r="C338" s="891"/>
      <c r="D338" s="891"/>
      <c r="E338" s="953"/>
      <c r="F338" s="750"/>
      <c r="G338" s="750"/>
      <c r="H338" s="1094"/>
      <c r="I338" s="709"/>
      <c r="J338" s="709"/>
      <c r="K338" s="1094"/>
      <c r="L338" s="709"/>
      <c r="M338" s="709"/>
      <c r="N338" s="1094"/>
      <c r="O338" s="709"/>
      <c r="P338" s="709"/>
      <c r="Q338" s="326"/>
      <c r="R338" s="487"/>
      <c r="S338" s="1251"/>
      <c r="T338" s="326"/>
      <c r="U338" s="487"/>
      <c r="V338" s="1251"/>
      <c r="W338" s="326"/>
      <c r="X338" s="487"/>
      <c r="Y338" s="1251"/>
      <c r="Z338" s="1095"/>
      <c r="AA338" s="1251"/>
      <c r="AB338" s="1251"/>
      <c r="AC338" s="486"/>
      <c r="AD338" s="540"/>
      <c r="AE338" s="1044"/>
      <c r="AJ338" s="934"/>
      <c r="AK338" s="934"/>
      <c r="AL338" s="934"/>
      <c r="AM338" s="934"/>
      <c r="AN338" s="934"/>
      <c r="AO338" s="934"/>
      <c r="AP338" s="934"/>
      <c r="AQ338" s="934"/>
      <c r="AR338" s="934"/>
      <c r="AS338" s="934"/>
      <c r="AT338" s="934"/>
      <c r="AU338" s="934"/>
      <c r="AV338" s="934"/>
      <c r="AW338" s="934"/>
      <c r="AX338" s="934"/>
      <c r="AY338" s="934"/>
      <c r="AZ338" s="934"/>
      <c r="BA338" s="934"/>
      <c r="BB338" s="934"/>
      <c r="BC338" s="934"/>
    </row>
    <row r="339" spans="1:56" s="790" customFormat="1" ht="72.75" customHeight="1" x14ac:dyDescent="0.25">
      <c r="A339" s="1281">
        <v>277</v>
      </c>
      <c r="B339" s="996" t="s">
        <v>1373</v>
      </c>
      <c r="C339" s="261" t="s">
        <v>102</v>
      </c>
      <c r="D339" s="996" t="s">
        <v>1583</v>
      </c>
      <c r="E339" s="953" t="s">
        <v>1775</v>
      </c>
      <c r="F339" s="1024" t="s">
        <v>1776</v>
      </c>
      <c r="G339" s="921" t="s">
        <v>301</v>
      </c>
      <c r="H339" s="920"/>
      <c r="I339" s="266"/>
      <c r="J339" s="252"/>
      <c r="K339" s="920"/>
      <c r="L339" s="266"/>
      <c r="M339" s="265"/>
      <c r="N339" s="920"/>
      <c r="O339" s="570"/>
      <c r="P339" s="265"/>
      <c r="Q339" s="920">
        <v>16</v>
      </c>
      <c r="R339" s="266">
        <v>190</v>
      </c>
      <c r="S339" s="252">
        <f>Q339*R339</f>
        <v>3040</v>
      </c>
      <c r="T339" s="920">
        <v>16</v>
      </c>
      <c r="U339" s="266">
        <v>190</v>
      </c>
      <c r="V339" s="252">
        <f>T339*U339</f>
        <v>3040</v>
      </c>
      <c r="W339" s="920">
        <v>16</v>
      </c>
      <c r="X339" s="266">
        <v>190</v>
      </c>
      <c r="Y339" s="252">
        <f>W339*X339</f>
        <v>3040</v>
      </c>
      <c r="Z339" s="920">
        <v>48</v>
      </c>
      <c r="AA339" s="570">
        <v>6</v>
      </c>
      <c r="AB339" s="265">
        <f>Z339*AA339</f>
        <v>288</v>
      </c>
      <c r="AC339" s="554">
        <f>Q339+T339+W339+Z339</f>
        <v>96</v>
      </c>
      <c r="AD339" s="540">
        <f>S339+V339+Y339+AB339</f>
        <v>9408</v>
      </c>
      <c r="AE339" s="1096"/>
      <c r="AI339" s="1021"/>
      <c r="AJ339" s="934"/>
      <c r="AK339" s="934"/>
      <c r="AL339" s="934"/>
      <c r="AM339" s="934"/>
      <c r="AN339" s="934"/>
      <c r="AO339" s="934"/>
      <c r="AP339" s="934"/>
      <c r="AQ339" s="934"/>
      <c r="AR339" s="934"/>
      <c r="AS339" s="934"/>
      <c r="AT339" s="934"/>
      <c r="AU339" s="934"/>
      <c r="AV339" s="934"/>
      <c r="AW339" s="934"/>
      <c r="AX339" s="934"/>
      <c r="AY339" s="934"/>
      <c r="AZ339" s="934"/>
      <c r="BA339" s="934"/>
      <c r="BB339" s="934"/>
      <c r="BC339" s="934"/>
      <c r="BD339" s="1031"/>
    </row>
    <row r="340" spans="1:56" ht="81" customHeight="1" x14ac:dyDescent="0.25">
      <c r="A340" s="256">
        <v>278</v>
      </c>
      <c r="B340" s="997" t="s">
        <v>1373</v>
      </c>
      <c r="C340" s="1239" t="s">
        <v>102</v>
      </c>
      <c r="D340" s="997" t="s">
        <v>1584</v>
      </c>
      <c r="E340" s="953" t="s">
        <v>2462</v>
      </c>
      <c r="F340" s="1097" t="s">
        <v>2286</v>
      </c>
      <c r="G340" s="968" t="s">
        <v>301</v>
      </c>
      <c r="H340" s="969"/>
      <c r="I340" s="576"/>
      <c r="J340" s="259"/>
      <c r="K340" s="969"/>
      <c r="L340" s="576"/>
      <c r="M340" s="781"/>
      <c r="N340" s="969"/>
      <c r="O340" s="573"/>
      <c r="P340" s="781"/>
      <c r="Q340" s="969">
        <v>38</v>
      </c>
      <c r="R340" s="560">
        <v>190</v>
      </c>
      <c r="S340" s="289">
        <f>Q340*R340</f>
        <v>7220</v>
      </c>
      <c r="T340" s="969">
        <v>38</v>
      </c>
      <c r="U340" s="560">
        <v>190</v>
      </c>
      <c r="V340" s="289">
        <f>T340*U340</f>
        <v>7220</v>
      </c>
      <c r="W340" s="969">
        <v>38</v>
      </c>
      <c r="X340" s="560">
        <v>190</v>
      </c>
      <c r="Y340" s="289">
        <f>W340*X340</f>
        <v>7220</v>
      </c>
      <c r="Z340" s="969">
        <v>114</v>
      </c>
      <c r="AA340" s="289">
        <v>6</v>
      </c>
      <c r="AB340" s="289">
        <f>Z340*AA340</f>
        <v>684</v>
      </c>
      <c r="AC340" s="561">
        <f>H340+K340+N340+Q340+T340+W340+Z340</f>
        <v>228</v>
      </c>
      <c r="AD340" s="540">
        <f>J340+M340+P340+S340+V340+Y340+AB340</f>
        <v>22344</v>
      </c>
      <c r="AE340" s="1229"/>
    </row>
    <row r="341" spans="1:56" ht="76.5" customHeight="1" x14ac:dyDescent="0.25">
      <c r="A341" s="1281">
        <v>279</v>
      </c>
      <c r="B341" s="996" t="s">
        <v>1374</v>
      </c>
      <c r="C341" s="261" t="s">
        <v>99</v>
      </c>
      <c r="D341" s="996" t="s">
        <v>1585</v>
      </c>
      <c r="E341" s="953" t="s">
        <v>1773</v>
      </c>
      <c r="F341" s="1024" t="s">
        <v>1772</v>
      </c>
      <c r="G341" s="921" t="s">
        <v>301</v>
      </c>
      <c r="H341" s="920"/>
      <c r="I341" s="266"/>
      <c r="J341" s="252"/>
      <c r="K341" s="920"/>
      <c r="L341" s="266"/>
      <c r="M341" s="265"/>
      <c r="N341" s="920"/>
      <c r="O341" s="570"/>
      <c r="P341" s="265"/>
      <c r="Q341" s="920">
        <v>30</v>
      </c>
      <c r="R341" s="1255">
        <v>190</v>
      </c>
      <c r="S341" s="1261">
        <f>Q341*R341</f>
        <v>5700</v>
      </c>
      <c r="T341" s="920">
        <v>30</v>
      </c>
      <c r="U341" s="1255">
        <v>190</v>
      </c>
      <c r="V341" s="1261">
        <f>T341*U341</f>
        <v>5700</v>
      </c>
      <c r="W341" s="920">
        <v>30</v>
      </c>
      <c r="X341" s="1255">
        <v>190</v>
      </c>
      <c r="Y341" s="1261">
        <f>W341*X341</f>
        <v>5700</v>
      </c>
      <c r="Z341" s="920">
        <v>90</v>
      </c>
      <c r="AA341" s="1261">
        <v>6</v>
      </c>
      <c r="AB341" s="1261">
        <f>Z341*AA341</f>
        <v>540</v>
      </c>
      <c r="AC341" s="554">
        <f>H341+K341+N341+Q341+T341+W341+Z341</f>
        <v>180</v>
      </c>
      <c r="AD341" s="540">
        <f>J341+M341+P341+S341+V341+Y341+AB341</f>
        <v>17640</v>
      </c>
      <c r="AE341" s="1229"/>
    </row>
    <row r="342" spans="1:56" ht="46.5" customHeight="1" x14ac:dyDescent="0.25">
      <c r="A342" s="256">
        <v>280</v>
      </c>
      <c r="B342" s="998" t="s">
        <v>1375</v>
      </c>
      <c r="C342" s="1236" t="s">
        <v>101</v>
      </c>
      <c r="D342" s="998" t="s">
        <v>340</v>
      </c>
      <c r="E342" s="953" t="s">
        <v>1773</v>
      </c>
      <c r="F342" s="1093" t="s">
        <v>1772</v>
      </c>
      <c r="G342" s="970" t="s">
        <v>301</v>
      </c>
      <c r="H342" s="971"/>
      <c r="I342" s="572"/>
      <c r="J342" s="278"/>
      <c r="K342" s="971"/>
      <c r="L342" s="572"/>
      <c r="M342" s="288"/>
      <c r="N342" s="971"/>
      <c r="O342" s="565"/>
      <c r="P342" s="288"/>
      <c r="Q342" s="971">
        <v>8</v>
      </c>
      <c r="R342" s="1237">
        <v>190</v>
      </c>
      <c r="S342" s="290">
        <f>Q342*R342</f>
        <v>1520</v>
      </c>
      <c r="T342" s="971">
        <v>8</v>
      </c>
      <c r="U342" s="1237">
        <v>190</v>
      </c>
      <c r="V342" s="290">
        <f>T342*U342</f>
        <v>1520</v>
      </c>
      <c r="W342" s="971">
        <v>8</v>
      </c>
      <c r="X342" s="1237">
        <v>190</v>
      </c>
      <c r="Y342" s="290">
        <f>W342*X342</f>
        <v>1520</v>
      </c>
      <c r="Z342" s="971">
        <v>24</v>
      </c>
      <c r="AA342" s="290">
        <v>6</v>
      </c>
      <c r="AB342" s="290">
        <f>Z342*AA342</f>
        <v>144</v>
      </c>
      <c r="AC342" s="558">
        <f>H342+K342+N342+Q342+T342+W342+Z342</f>
        <v>48</v>
      </c>
      <c r="AD342" s="540">
        <f>J342+M342+P342+S342+V342+Y342+AB342</f>
        <v>4704</v>
      </c>
      <c r="AE342" s="1226"/>
    </row>
    <row r="343" spans="1:56" s="1010" customFormat="1" ht="28.5" customHeight="1" x14ac:dyDescent="0.25">
      <c r="A343" s="1277"/>
      <c r="B343" s="1240" t="s">
        <v>849</v>
      </c>
      <c r="C343" s="945"/>
      <c r="D343" s="1047"/>
      <c r="E343" s="953"/>
      <c r="F343" s="1034"/>
      <c r="G343" s="1034"/>
      <c r="H343" s="624"/>
      <c r="I343" s="522"/>
      <c r="J343" s="523"/>
      <c r="K343" s="624"/>
      <c r="L343" s="522"/>
      <c r="M343" s="523"/>
      <c r="N343" s="624"/>
      <c r="O343" s="522"/>
      <c r="P343" s="523"/>
      <c r="Q343" s="624"/>
      <c r="R343" s="528"/>
      <c r="S343" s="529"/>
      <c r="T343" s="624"/>
      <c r="U343" s="528"/>
      <c r="V343" s="529"/>
      <c r="W343" s="624"/>
      <c r="X343" s="528"/>
      <c r="Y343" s="529"/>
      <c r="Z343" s="638"/>
      <c r="AA343" s="529"/>
      <c r="AB343" s="529"/>
      <c r="AC343" s="530"/>
      <c r="AD343" s="540"/>
      <c r="AE343" s="1048"/>
      <c r="AJ343" s="934"/>
      <c r="AK343" s="934"/>
      <c r="AL343" s="934"/>
      <c r="AM343" s="934"/>
      <c r="AN343" s="934"/>
      <c r="AO343" s="934"/>
      <c r="AP343" s="934"/>
      <c r="AQ343" s="934"/>
      <c r="AR343" s="934"/>
      <c r="AS343" s="934"/>
      <c r="AT343" s="934"/>
      <c r="AU343" s="934"/>
      <c r="AV343" s="934"/>
      <c r="AW343" s="934"/>
      <c r="AX343" s="934"/>
      <c r="AY343" s="934"/>
      <c r="AZ343" s="934"/>
      <c r="BA343" s="934"/>
      <c r="BB343" s="934"/>
      <c r="BC343" s="934"/>
    </row>
    <row r="344" spans="1:56" ht="46.5" customHeight="1" x14ac:dyDescent="0.25">
      <c r="A344" s="1281">
        <v>281</v>
      </c>
      <c r="B344" s="569" t="s">
        <v>1746</v>
      </c>
      <c r="C344" s="261" t="s">
        <v>101</v>
      </c>
      <c r="D344" s="261" t="s">
        <v>1410</v>
      </c>
      <c r="E344" s="953">
        <v>46154</v>
      </c>
      <c r="F344" s="1056">
        <v>46157</v>
      </c>
      <c r="G344" s="1098" t="s">
        <v>301</v>
      </c>
      <c r="H344" s="538"/>
      <c r="I344" s="266"/>
      <c r="J344" s="252"/>
      <c r="K344" s="538"/>
      <c r="L344" s="266"/>
      <c r="M344" s="265"/>
      <c r="N344" s="538"/>
      <c r="O344" s="570"/>
      <c r="P344" s="265"/>
      <c r="Q344" s="538">
        <v>8</v>
      </c>
      <c r="R344" s="1255">
        <v>190</v>
      </c>
      <c r="S344" s="1261">
        <f t="shared" ref="S344:S356" si="148">Q344*R344</f>
        <v>1520</v>
      </c>
      <c r="T344" s="538">
        <v>8</v>
      </c>
      <c r="U344" s="1255">
        <v>190</v>
      </c>
      <c r="V344" s="1261">
        <f t="shared" ref="V344:V356" si="149">T344*U344</f>
        <v>1520</v>
      </c>
      <c r="W344" s="538">
        <v>8</v>
      </c>
      <c r="X344" s="1255">
        <v>190</v>
      </c>
      <c r="Y344" s="1261">
        <f t="shared" ref="Y344:Y356" si="150">W344*X344</f>
        <v>1520</v>
      </c>
      <c r="Z344" s="538">
        <v>24</v>
      </c>
      <c r="AA344" s="1261">
        <v>6</v>
      </c>
      <c r="AB344" s="1261">
        <f t="shared" ref="AB344:AB356" si="151">Z344*AA344</f>
        <v>144</v>
      </c>
      <c r="AC344" s="554">
        <f t="shared" ref="AC344:AC356" si="152">H344+K344+N344+Q344+T344+W344+Z344</f>
        <v>48</v>
      </c>
      <c r="AD344" s="540">
        <f t="shared" ref="AD344:AD356" si="153">J344+M344+P344+S344+V344+Y344+AB344</f>
        <v>4704</v>
      </c>
      <c r="AE344" s="1229"/>
      <c r="AF344" s="1004">
        <v>24</v>
      </c>
    </row>
    <row r="345" spans="1:56" ht="46.5" customHeight="1" x14ac:dyDescent="0.25">
      <c r="A345" s="256">
        <v>282</v>
      </c>
      <c r="B345" s="569" t="s">
        <v>37</v>
      </c>
      <c r="C345" s="261" t="s">
        <v>102</v>
      </c>
      <c r="D345" s="1099" t="s">
        <v>1411</v>
      </c>
      <c r="E345" s="953">
        <v>46175</v>
      </c>
      <c r="F345" s="1056">
        <v>46178</v>
      </c>
      <c r="G345" s="1098" t="s">
        <v>301</v>
      </c>
      <c r="H345" s="538"/>
      <c r="I345" s="266"/>
      <c r="J345" s="252"/>
      <c r="K345" s="538"/>
      <c r="L345" s="266"/>
      <c r="M345" s="781"/>
      <c r="N345" s="538"/>
      <c r="O345" s="570"/>
      <c r="P345" s="265"/>
      <c r="Q345" s="538">
        <v>12</v>
      </c>
      <c r="R345" s="1255">
        <v>190</v>
      </c>
      <c r="S345" s="1261">
        <f t="shared" si="148"/>
        <v>2280</v>
      </c>
      <c r="T345" s="538">
        <v>12</v>
      </c>
      <c r="U345" s="1255">
        <v>190</v>
      </c>
      <c r="V345" s="1261">
        <f t="shared" si="149"/>
        <v>2280</v>
      </c>
      <c r="W345" s="538">
        <v>12</v>
      </c>
      <c r="X345" s="1255">
        <v>190</v>
      </c>
      <c r="Y345" s="1261">
        <f t="shared" si="150"/>
        <v>2280</v>
      </c>
      <c r="Z345" s="538">
        <v>36</v>
      </c>
      <c r="AA345" s="1261">
        <v>6</v>
      </c>
      <c r="AB345" s="1261">
        <f t="shared" si="151"/>
        <v>216</v>
      </c>
      <c r="AC345" s="554">
        <f t="shared" si="152"/>
        <v>72</v>
      </c>
      <c r="AD345" s="540">
        <f t="shared" si="153"/>
        <v>7056</v>
      </c>
      <c r="AE345" s="1229"/>
      <c r="AF345" s="1004">
        <v>36</v>
      </c>
    </row>
    <row r="346" spans="1:56" ht="46.5" customHeight="1" x14ac:dyDescent="0.25">
      <c r="A346" s="1281">
        <v>283</v>
      </c>
      <c r="B346" s="569" t="s">
        <v>1175</v>
      </c>
      <c r="C346" s="261" t="s">
        <v>99</v>
      </c>
      <c r="D346" s="1099" t="s">
        <v>1411</v>
      </c>
      <c r="E346" s="953">
        <v>46104</v>
      </c>
      <c r="F346" s="1056">
        <v>46107</v>
      </c>
      <c r="G346" s="1098" t="s">
        <v>301</v>
      </c>
      <c r="H346" s="538"/>
      <c r="I346" s="266"/>
      <c r="J346" s="252"/>
      <c r="K346" s="538"/>
      <c r="L346" s="266"/>
      <c r="M346" s="781"/>
      <c r="N346" s="538"/>
      <c r="O346" s="570"/>
      <c r="P346" s="265"/>
      <c r="Q346" s="538">
        <v>11</v>
      </c>
      <c r="R346" s="1255">
        <v>190</v>
      </c>
      <c r="S346" s="1261">
        <f t="shared" si="148"/>
        <v>2090</v>
      </c>
      <c r="T346" s="538">
        <v>11</v>
      </c>
      <c r="U346" s="1255">
        <v>190</v>
      </c>
      <c r="V346" s="1261">
        <f t="shared" si="149"/>
        <v>2090</v>
      </c>
      <c r="W346" s="538">
        <v>11</v>
      </c>
      <c r="X346" s="1255">
        <v>190</v>
      </c>
      <c r="Y346" s="1261">
        <f t="shared" si="150"/>
        <v>2090</v>
      </c>
      <c r="Z346" s="538">
        <v>33</v>
      </c>
      <c r="AA346" s="1261">
        <v>6</v>
      </c>
      <c r="AB346" s="1261">
        <f t="shared" si="151"/>
        <v>198</v>
      </c>
      <c r="AC346" s="554">
        <f t="shared" si="152"/>
        <v>66</v>
      </c>
      <c r="AD346" s="540">
        <f t="shared" si="153"/>
        <v>6468</v>
      </c>
      <c r="AE346" s="1229"/>
    </row>
    <row r="347" spans="1:56" ht="46.5" customHeight="1" x14ac:dyDescent="0.25">
      <c r="A347" s="256">
        <v>284</v>
      </c>
      <c r="B347" s="569" t="s">
        <v>1175</v>
      </c>
      <c r="C347" s="261" t="s">
        <v>99</v>
      </c>
      <c r="D347" s="1099" t="s">
        <v>1412</v>
      </c>
      <c r="E347" s="953">
        <v>46189</v>
      </c>
      <c r="F347" s="1056">
        <v>46192</v>
      </c>
      <c r="G347" s="1098" t="s">
        <v>301</v>
      </c>
      <c r="H347" s="538"/>
      <c r="I347" s="266"/>
      <c r="J347" s="252"/>
      <c r="K347" s="538"/>
      <c r="L347" s="266"/>
      <c r="M347" s="781"/>
      <c r="N347" s="538"/>
      <c r="O347" s="570"/>
      <c r="P347" s="265"/>
      <c r="Q347" s="538">
        <v>9</v>
      </c>
      <c r="R347" s="1255">
        <v>190</v>
      </c>
      <c r="S347" s="1261">
        <f t="shared" si="148"/>
        <v>1710</v>
      </c>
      <c r="T347" s="538">
        <v>9</v>
      </c>
      <c r="U347" s="1255">
        <v>190</v>
      </c>
      <c r="V347" s="1261">
        <f t="shared" si="149"/>
        <v>1710</v>
      </c>
      <c r="W347" s="538">
        <v>9</v>
      </c>
      <c r="X347" s="1255">
        <v>190</v>
      </c>
      <c r="Y347" s="1261">
        <f t="shared" si="150"/>
        <v>1710</v>
      </c>
      <c r="Z347" s="538">
        <v>27</v>
      </c>
      <c r="AA347" s="1261">
        <v>6</v>
      </c>
      <c r="AB347" s="1261">
        <f t="shared" si="151"/>
        <v>162</v>
      </c>
      <c r="AC347" s="554">
        <f t="shared" si="152"/>
        <v>54</v>
      </c>
      <c r="AD347" s="540">
        <f t="shared" si="153"/>
        <v>5292</v>
      </c>
      <c r="AE347" s="1229"/>
    </row>
    <row r="348" spans="1:56" ht="46.5" customHeight="1" x14ac:dyDescent="0.25">
      <c r="A348" s="1281">
        <v>285</v>
      </c>
      <c r="B348" s="569" t="s">
        <v>1360</v>
      </c>
      <c r="C348" s="261" t="s">
        <v>102</v>
      </c>
      <c r="D348" s="1099" t="s">
        <v>1411</v>
      </c>
      <c r="E348" s="953">
        <v>46104</v>
      </c>
      <c r="F348" s="1056">
        <v>46107</v>
      </c>
      <c r="G348" s="1098" t="s">
        <v>301</v>
      </c>
      <c r="H348" s="538"/>
      <c r="I348" s="266"/>
      <c r="J348" s="252"/>
      <c r="K348" s="538"/>
      <c r="L348" s="266"/>
      <c r="M348" s="781"/>
      <c r="N348" s="538"/>
      <c r="O348" s="570"/>
      <c r="P348" s="265"/>
      <c r="Q348" s="538">
        <v>8</v>
      </c>
      <c r="R348" s="1255">
        <v>190</v>
      </c>
      <c r="S348" s="1261">
        <f t="shared" si="148"/>
        <v>1520</v>
      </c>
      <c r="T348" s="538">
        <v>8</v>
      </c>
      <c r="U348" s="1255">
        <v>190</v>
      </c>
      <c r="V348" s="1261">
        <f t="shared" si="149"/>
        <v>1520</v>
      </c>
      <c r="W348" s="538">
        <v>8</v>
      </c>
      <c r="X348" s="1255">
        <v>190</v>
      </c>
      <c r="Y348" s="1261">
        <f t="shared" si="150"/>
        <v>1520</v>
      </c>
      <c r="Z348" s="538">
        <v>24</v>
      </c>
      <c r="AA348" s="1261">
        <v>6</v>
      </c>
      <c r="AB348" s="1261">
        <f t="shared" si="151"/>
        <v>144</v>
      </c>
      <c r="AC348" s="554">
        <f t="shared" si="152"/>
        <v>48</v>
      </c>
      <c r="AD348" s="540">
        <f t="shared" si="153"/>
        <v>4704</v>
      </c>
      <c r="AE348" s="1229"/>
    </row>
    <row r="349" spans="1:56" ht="46.5" customHeight="1" x14ac:dyDescent="0.25">
      <c r="A349" s="256">
        <v>286</v>
      </c>
      <c r="B349" s="569" t="s">
        <v>1293</v>
      </c>
      <c r="C349" s="261" t="s">
        <v>102</v>
      </c>
      <c r="D349" s="261" t="s">
        <v>1410</v>
      </c>
      <c r="E349" s="953">
        <v>46203</v>
      </c>
      <c r="F349" s="1056">
        <v>46208</v>
      </c>
      <c r="G349" s="1098" t="s">
        <v>367</v>
      </c>
      <c r="H349" s="538"/>
      <c r="I349" s="266"/>
      <c r="J349" s="252"/>
      <c r="K349" s="556"/>
      <c r="L349" s="266"/>
      <c r="M349" s="781"/>
      <c r="N349" s="556"/>
      <c r="O349" s="570"/>
      <c r="P349" s="265"/>
      <c r="Q349" s="538">
        <v>8</v>
      </c>
      <c r="R349" s="1255">
        <v>190</v>
      </c>
      <c r="S349" s="1261">
        <f t="shared" si="148"/>
        <v>1520</v>
      </c>
      <c r="T349" s="538">
        <v>8</v>
      </c>
      <c r="U349" s="1255">
        <v>190</v>
      </c>
      <c r="V349" s="1261">
        <f t="shared" si="149"/>
        <v>1520</v>
      </c>
      <c r="W349" s="538">
        <v>8</v>
      </c>
      <c r="X349" s="1255">
        <v>190</v>
      </c>
      <c r="Y349" s="1261">
        <f t="shared" si="150"/>
        <v>1520</v>
      </c>
      <c r="Z349" s="538">
        <v>24</v>
      </c>
      <c r="AA349" s="1261">
        <v>6</v>
      </c>
      <c r="AB349" s="1261">
        <f t="shared" si="151"/>
        <v>144</v>
      </c>
      <c r="AC349" s="554">
        <f t="shared" si="152"/>
        <v>48</v>
      </c>
      <c r="AD349" s="540">
        <f t="shared" si="153"/>
        <v>4704</v>
      </c>
      <c r="AE349" s="1229"/>
    </row>
    <row r="350" spans="1:56" ht="46.5" customHeight="1" x14ac:dyDescent="0.25">
      <c r="A350" s="1281">
        <v>287</v>
      </c>
      <c r="B350" s="569" t="s">
        <v>1556</v>
      </c>
      <c r="C350" s="261" t="s">
        <v>100</v>
      </c>
      <c r="D350" s="261" t="s">
        <v>1410</v>
      </c>
      <c r="E350" s="953">
        <v>46224</v>
      </c>
      <c r="F350" s="1056">
        <v>46227</v>
      </c>
      <c r="G350" s="1098" t="s">
        <v>301</v>
      </c>
      <c r="H350" s="538"/>
      <c r="I350" s="266"/>
      <c r="J350" s="252"/>
      <c r="K350" s="556"/>
      <c r="L350" s="266"/>
      <c r="M350" s="781"/>
      <c r="N350" s="556"/>
      <c r="O350" s="570"/>
      <c r="P350" s="265"/>
      <c r="Q350" s="538">
        <v>8</v>
      </c>
      <c r="R350" s="1255">
        <v>190</v>
      </c>
      <c r="S350" s="1261">
        <f t="shared" si="148"/>
        <v>1520</v>
      </c>
      <c r="T350" s="538">
        <v>8</v>
      </c>
      <c r="U350" s="1255">
        <v>190</v>
      </c>
      <c r="V350" s="1261">
        <f t="shared" si="149"/>
        <v>1520</v>
      </c>
      <c r="W350" s="538">
        <v>8</v>
      </c>
      <c r="X350" s="1255">
        <v>190</v>
      </c>
      <c r="Y350" s="1261">
        <f t="shared" si="150"/>
        <v>1520</v>
      </c>
      <c r="Z350" s="538">
        <v>24</v>
      </c>
      <c r="AA350" s="1261">
        <v>6</v>
      </c>
      <c r="AB350" s="1261">
        <f t="shared" si="151"/>
        <v>144</v>
      </c>
      <c r="AC350" s="554">
        <f t="shared" si="152"/>
        <v>48</v>
      </c>
      <c r="AD350" s="540">
        <f t="shared" si="153"/>
        <v>4704</v>
      </c>
      <c r="AE350" s="1229"/>
    </row>
    <row r="351" spans="1:56" ht="46.5" customHeight="1" x14ac:dyDescent="0.25">
      <c r="A351" s="256">
        <v>288</v>
      </c>
      <c r="B351" s="569" t="s">
        <v>1175</v>
      </c>
      <c r="C351" s="261" t="s">
        <v>99</v>
      </c>
      <c r="D351" s="261" t="s">
        <v>1558</v>
      </c>
      <c r="E351" s="953">
        <v>46196</v>
      </c>
      <c r="F351" s="1056">
        <v>46199</v>
      </c>
      <c r="G351" s="1098" t="s">
        <v>301</v>
      </c>
      <c r="H351" s="538"/>
      <c r="I351" s="266"/>
      <c r="J351" s="252"/>
      <c r="K351" s="563"/>
      <c r="L351" s="266"/>
      <c r="M351" s="781"/>
      <c r="N351" s="563"/>
      <c r="O351" s="266"/>
      <c r="P351" s="265"/>
      <c r="Q351" s="538">
        <v>9</v>
      </c>
      <c r="R351" s="1255">
        <v>190</v>
      </c>
      <c r="S351" s="1261">
        <f t="shared" si="148"/>
        <v>1710</v>
      </c>
      <c r="T351" s="538">
        <v>9</v>
      </c>
      <c r="U351" s="1255">
        <v>190</v>
      </c>
      <c r="V351" s="1261">
        <f t="shared" si="149"/>
        <v>1710</v>
      </c>
      <c r="W351" s="538">
        <v>9</v>
      </c>
      <c r="X351" s="1255">
        <v>190</v>
      </c>
      <c r="Y351" s="1261">
        <f t="shared" si="150"/>
        <v>1710</v>
      </c>
      <c r="Z351" s="538">
        <v>27</v>
      </c>
      <c r="AA351" s="1261">
        <v>6</v>
      </c>
      <c r="AB351" s="1261">
        <f t="shared" si="151"/>
        <v>162</v>
      </c>
      <c r="AC351" s="554">
        <f t="shared" si="152"/>
        <v>54</v>
      </c>
      <c r="AD351" s="540">
        <f t="shared" si="153"/>
        <v>5292</v>
      </c>
      <c r="AE351" s="1229"/>
    </row>
    <row r="352" spans="1:56" ht="46.5" customHeight="1" x14ac:dyDescent="0.25">
      <c r="A352" s="1281">
        <v>289</v>
      </c>
      <c r="B352" s="569" t="s">
        <v>1949</v>
      </c>
      <c r="C352" s="261" t="s">
        <v>102</v>
      </c>
      <c r="D352" s="261" t="s">
        <v>1558</v>
      </c>
      <c r="E352" s="953">
        <v>46196</v>
      </c>
      <c r="F352" s="1056">
        <v>46199</v>
      </c>
      <c r="G352" s="1098" t="s">
        <v>301</v>
      </c>
      <c r="H352" s="538"/>
      <c r="I352" s="266"/>
      <c r="J352" s="252"/>
      <c r="K352" s="563"/>
      <c r="L352" s="266"/>
      <c r="M352" s="781"/>
      <c r="N352" s="563"/>
      <c r="O352" s="570"/>
      <c r="P352" s="265"/>
      <c r="Q352" s="538">
        <v>8</v>
      </c>
      <c r="R352" s="1255">
        <v>190</v>
      </c>
      <c r="S352" s="1261">
        <f t="shared" si="148"/>
        <v>1520</v>
      </c>
      <c r="T352" s="538">
        <v>8</v>
      </c>
      <c r="U352" s="1255">
        <v>190</v>
      </c>
      <c r="V352" s="1261">
        <f t="shared" si="149"/>
        <v>1520</v>
      </c>
      <c r="W352" s="538">
        <v>8</v>
      </c>
      <c r="X352" s="1255">
        <v>190</v>
      </c>
      <c r="Y352" s="1261">
        <f t="shared" si="150"/>
        <v>1520</v>
      </c>
      <c r="Z352" s="538">
        <v>24</v>
      </c>
      <c r="AA352" s="1261">
        <v>6</v>
      </c>
      <c r="AB352" s="1261">
        <f t="shared" si="151"/>
        <v>144</v>
      </c>
      <c r="AC352" s="554">
        <f t="shared" si="152"/>
        <v>48</v>
      </c>
      <c r="AD352" s="540">
        <f t="shared" si="153"/>
        <v>4704</v>
      </c>
      <c r="AE352" s="1229"/>
    </row>
    <row r="353" spans="1:56" ht="46.5" customHeight="1" x14ac:dyDescent="0.25">
      <c r="A353" s="256">
        <v>290</v>
      </c>
      <c r="B353" s="569" t="s">
        <v>1174</v>
      </c>
      <c r="C353" s="261" t="s">
        <v>99</v>
      </c>
      <c r="D353" s="1099" t="s">
        <v>1412</v>
      </c>
      <c r="E353" s="953">
        <v>46237</v>
      </c>
      <c r="F353" s="1056">
        <v>46240</v>
      </c>
      <c r="G353" s="1098" t="s">
        <v>301</v>
      </c>
      <c r="H353" s="538"/>
      <c r="I353" s="266"/>
      <c r="J353" s="252"/>
      <c r="K353" s="563"/>
      <c r="L353" s="266"/>
      <c r="M353" s="781"/>
      <c r="N353" s="563"/>
      <c r="O353" s="266"/>
      <c r="P353" s="265"/>
      <c r="Q353" s="538">
        <v>8</v>
      </c>
      <c r="R353" s="1255">
        <v>190</v>
      </c>
      <c r="S353" s="1261">
        <f t="shared" si="148"/>
        <v>1520</v>
      </c>
      <c r="T353" s="538">
        <v>8</v>
      </c>
      <c r="U353" s="1255">
        <v>190</v>
      </c>
      <c r="V353" s="1261">
        <f t="shared" si="149"/>
        <v>1520</v>
      </c>
      <c r="W353" s="538">
        <v>12</v>
      </c>
      <c r="X353" s="1255">
        <v>190</v>
      </c>
      <c r="Y353" s="1261">
        <f t="shared" si="150"/>
        <v>2280</v>
      </c>
      <c r="Z353" s="538">
        <v>28</v>
      </c>
      <c r="AA353" s="1261">
        <v>6</v>
      </c>
      <c r="AB353" s="1261">
        <f t="shared" si="151"/>
        <v>168</v>
      </c>
      <c r="AC353" s="554">
        <f t="shared" si="152"/>
        <v>56</v>
      </c>
      <c r="AD353" s="540">
        <f t="shared" si="153"/>
        <v>5488</v>
      </c>
      <c r="AE353" s="1229"/>
    </row>
    <row r="354" spans="1:56" ht="46.5" customHeight="1" x14ac:dyDescent="0.25">
      <c r="A354" s="1281">
        <v>291</v>
      </c>
      <c r="B354" s="569" t="s">
        <v>1174</v>
      </c>
      <c r="C354" s="261" t="s">
        <v>99</v>
      </c>
      <c r="D354" s="1099" t="s">
        <v>1411</v>
      </c>
      <c r="E354" s="953">
        <v>46279</v>
      </c>
      <c r="F354" s="1056">
        <v>46282</v>
      </c>
      <c r="G354" s="1098" t="s">
        <v>301</v>
      </c>
      <c r="H354" s="538"/>
      <c r="I354" s="266"/>
      <c r="J354" s="252"/>
      <c r="K354" s="563"/>
      <c r="L354" s="266"/>
      <c r="M354" s="781"/>
      <c r="N354" s="563"/>
      <c r="O354" s="266"/>
      <c r="P354" s="265"/>
      <c r="Q354" s="538">
        <v>12</v>
      </c>
      <c r="R354" s="1255">
        <v>190</v>
      </c>
      <c r="S354" s="1261">
        <f t="shared" si="148"/>
        <v>2280</v>
      </c>
      <c r="T354" s="538">
        <v>12</v>
      </c>
      <c r="U354" s="1255">
        <v>190</v>
      </c>
      <c r="V354" s="1261">
        <f t="shared" si="149"/>
        <v>2280</v>
      </c>
      <c r="W354" s="538">
        <v>16</v>
      </c>
      <c r="X354" s="1255">
        <v>190</v>
      </c>
      <c r="Y354" s="1261">
        <f t="shared" si="150"/>
        <v>3040</v>
      </c>
      <c r="Z354" s="538">
        <v>40</v>
      </c>
      <c r="AA354" s="1261">
        <v>6</v>
      </c>
      <c r="AB354" s="1261">
        <f t="shared" si="151"/>
        <v>240</v>
      </c>
      <c r="AC354" s="554">
        <f t="shared" si="152"/>
        <v>80</v>
      </c>
      <c r="AD354" s="540">
        <f t="shared" si="153"/>
        <v>7840</v>
      </c>
      <c r="AE354" s="1229"/>
    </row>
    <row r="355" spans="1:56" ht="46.5" customHeight="1" x14ac:dyDescent="0.25">
      <c r="A355" s="256">
        <v>292</v>
      </c>
      <c r="B355" s="569" t="s">
        <v>1176</v>
      </c>
      <c r="C355" s="261" t="s">
        <v>100</v>
      </c>
      <c r="D355" s="261" t="s">
        <v>1410</v>
      </c>
      <c r="E355" s="953">
        <v>46307</v>
      </c>
      <c r="F355" s="1056">
        <v>46310</v>
      </c>
      <c r="G355" s="1098" t="s">
        <v>301</v>
      </c>
      <c r="H355" s="538"/>
      <c r="I355" s="266"/>
      <c r="J355" s="252"/>
      <c r="K355" s="563"/>
      <c r="L355" s="266"/>
      <c r="M355" s="781"/>
      <c r="N355" s="563"/>
      <c r="O355" s="266"/>
      <c r="P355" s="265"/>
      <c r="Q355" s="538">
        <v>12</v>
      </c>
      <c r="R355" s="1255">
        <v>190</v>
      </c>
      <c r="S355" s="1261">
        <f t="shared" si="148"/>
        <v>2280</v>
      </c>
      <c r="T355" s="538">
        <v>12</v>
      </c>
      <c r="U355" s="1255">
        <v>190</v>
      </c>
      <c r="V355" s="1261">
        <f t="shared" si="149"/>
        <v>2280</v>
      </c>
      <c r="W355" s="538">
        <v>16</v>
      </c>
      <c r="X355" s="1255">
        <v>190</v>
      </c>
      <c r="Y355" s="1261">
        <f t="shared" si="150"/>
        <v>3040</v>
      </c>
      <c r="Z355" s="538">
        <v>40</v>
      </c>
      <c r="AA355" s="1261">
        <v>6</v>
      </c>
      <c r="AB355" s="1261">
        <f t="shared" si="151"/>
        <v>240</v>
      </c>
      <c r="AC355" s="554">
        <f t="shared" si="152"/>
        <v>80</v>
      </c>
      <c r="AD355" s="540">
        <f t="shared" si="153"/>
        <v>7840</v>
      </c>
      <c r="AE355" s="1229"/>
    </row>
    <row r="356" spans="1:56" ht="46.5" customHeight="1" x14ac:dyDescent="0.25">
      <c r="A356" s="1281">
        <v>293</v>
      </c>
      <c r="B356" s="1086" t="s">
        <v>1413</v>
      </c>
      <c r="C356" s="1236" t="s">
        <v>102</v>
      </c>
      <c r="D356" s="1236" t="s">
        <v>1410</v>
      </c>
      <c r="E356" s="953">
        <v>46364</v>
      </c>
      <c r="F356" s="1056">
        <v>46367</v>
      </c>
      <c r="G356" s="1053" t="s">
        <v>301</v>
      </c>
      <c r="H356" s="556"/>
      <c r="I356" s="572"/>
      <c r="J356" s="278"/>
      <c r="K356" s="564"/>
      <c r="L356" s="572"/>
      <c r="M356" s="299"/>
      <c r="N356" s="564"/>
      <c r="O356" s="565"/>
      <c r="P356" s="288"/>
      <c r="Q356" s="556">
        <v>8</v>
      </c>
      <c r="R356" s="1237">
        <v>190</v>
      </c>
      <c r="S356" s="290">
        <f t="shared" si="148"/>
        <v>1520</v>
      </c>
      <c r="T356" s="556">
        <v>8</v>
      </c>
      <c r="U356" s="1237">
        <v>190</v>
      </c>
      <c r="V356" s="290">
        <f t="shared" si="149"/>
        <v>1520</v>
      </c>
      <c r="W356" s="556">
        <v>8</v>
      </c>
      <c r="X356" s="1237">
        <v>190</v>
      </c>
      <c r="Y356" s="290">
        <f t="shared" si="150"/>
        <v>1520</v>
      </c>
      <c r="Z356" s="556">
        <v>24</v>
      </c>
      <c r="AA356" s="290">
        <v>6</v>
      </c>
      <c r="AB356" s="290">
        <f t="shared" si="151"/>
        <v>144</v>
      </c>
      <c r="AC356" s="558">
        <f t="shared" si="152"/>
        <v>48</v>
      </c>
      <c r="AD356" s="540">
        <f t="shared" si="153"/>
        <v>4704</v>
      </c>
      <c r="AE356" s="1226"/>
    </row>
    <row r="357" spans="1:56" s="1016" customFormat="1" ht="33" customHeight="1" x14ac:dyDescent="0.25">
      <c r="A357" s="1279"/>
      <c r="B357" s="543" t="s">
        <v>1139</v>
      </c>
      <c r="C357" s="601"/>
      <c r="D357" s="300"/>
      <c r="E357" s="953"/>
      <c r="F357" s="1043"/>
      <c r="G357" s="1043"/>
      <c r="H357" s="639"/>
      <c r="I357" s="640"/>
      <c r="J357" s="639"/>
      <c r="K357" s="639"/>
      <c r="L357" s="640"/>
      <c r="M357" s="639"/>
      <c r="N357" s="639"/>
      <c r="O357" s="640"/>
      <c r="P357" s="639"/>
      <c r="Q357" s="639"/>
      <c r="R357" s="487"/>
      <c r="S357" s="1251"/>
      <c r="T357" s="641"/>
      <c r="U357" s="487"/>
      <c r="V357" s="1251"/>
      <c r="W357" s="641"/>
      <c r="X357" s="487"/>
      <c r="Y357" s="1251"/>
      <c r="Z357" s="641"/>
      <c r="AA357" s="487"/>
      <c r="AB357" s="1251"/>
      <c r="AC357" s="608"/>
      <c r="AD357" s="636"/>
      <c r="AE357" s="1044"/>
      <c r="AJ357" s="934"/>
      <c r="AK357" s="934"/>
      <c r="AL357" s="934"/>
      <c r="AM357" s="934"/>
      <c r="AN357" s="934"/>
      <c r="AO357" s="934"/>
      <c r="AP357" s="934"/>
      <c r="AQ357" s="934"/>
      <c r="AR357" s="934"/>
      <c r="AS357" s="934"/>
      <c r="AT357" s="934"/>
      <c r="AU357" s="934"/>
      <c r="AV357" s="934"/>
      <c r="AW357" s="934"/>
      <c r="AX357" s="934"/>
      <c r="AY357" s="934"/>
      <c r="AZ357" s="934"/>
      <c r="BA357" s="934"/>
      <c r="BB357" s="934"/>
      <c r="BC357" s="934"/>
    </row>
    <row r="358" spans="1:56" s="790" customFormat="1" ht="104.25" customHeight="1" x14ac:dyDescent="0.25">
      <c r="A358" s="1281">
        <v>294</v>
      </c>
      <c r="B358" s="1236" t="s">
        <v>1969</v>
      </c>
      <c r="C358" s="1086" t="s">
        <v>102</v>
      </c>
      <c r="D358" s="261" t="s">
        <v>1616</v>
      </c>
      <c r="E358" s="953">
        <v>46272</v>
      </c>
      <c r="F358" s="953">
        <v>46276</v>
      </c>
      <c r="G358" s="965" t="s">
        <v>1404</v>
      </c>
      <c r="H358" s="288"/>
      <c r="I358" s="565"/>
      <c r="J358" s="288"/>
      <c r="K358" s="288"/>
      <c r="L358" s="565"/>
      <c r="M358" s="288"/>
      <c r="N358" s="288"/>
      <c r="O358" s="565"/>
      <c r="P358" s="288"/>
      <c r="Q358" s="556">
        <v>50</v>
      </c>
      <c r="R358" s="1237">
        <v>190</v>
      </c>
      <c r="S358" s="290">
        <f>Q358*R358</f>
        <v>9500</v>
      </c>
      <c r="T358" s="556">
        <v>50</v>
      </c>
      <c r="U358" s="1237">
        <v>190</v>
      </c>
      <c r="V358" s="290">
        <f>T358*U358</f>
        <v>9500</v>
      </c>
      <c r="W358" s="556">
        <v>50</v>
      </c>
      <c r="X358" s="1237">
        <v>190</v>
      </c>
      <c r="Y358" s="290">
        <f>W358*X358</f>
        <v>9500</v>
      </c>
      <c r="Z358" s="556">
        <v>150</v>
      </c>
      <c r="AA358" s="290">
        <v>6</v>
      </c>
      <c r="AB358" s="290">
        <f>Z358*AA358</f>
        <v>900</v>
      </c>
      <c r="AC358" s="558">
        <f>H358+K358+N358+Q358+T358+W358+Z358</f>
        <v>300</v>
      </c>
      <c r="AD358" s="540">
        <f>J358+M358+P358+S358+V358+Y358+AB358</f>
        <v>29400</v>
      </c>
      <c r="AE358" s="1020"/>
      <c r="AI358" s="1021"/>
      <c r="AJ358" s="934"/>
      <c r="AK358" s="934"/>
      <c r="AL358" s="934"/>
      <c r="AM358" s="934"/>
      <c r="AN358" s="934"/>
      <c r="AO358" s="934"/>
      <c r="AP358" s="934"/>
      <c r="AQ358" s="934"/>
      <c r="AR358" s="934"/>
      <c r="AS358" s="934"/>
      <c r="AT358" s="934"/>
      <c r="AU358" s="934"/>
      <c r="AV358" s="934"/>
      <c r="AW358" s="934"/>
      <c r="AX358" s="934"/>
      <c r="AY358" s="934"/>
      <c r="AZ358" s="934"/>
      <c r="BA358" s="934"/>
      <c r="BB358" s="934"/>
      <c r="BC358" s="934"/>
      <c r="BD358" s="1031"/>
    </row>
    <row r="359" spans="1:56" ht="103.5" customHeight="1" x14ac:dyDescent="0.25">
      <c r="A359" s="256">
        <v>295</v>
      </c>
      <c r="B359" s="261" t="s">
        <v>1405</v>
      </c>
      <c r="C359" s="569" t="s">
        <v>99</v>
      </c>
      <c r="D359" s="261" t="s">
        <v>1616</v>
      </c>
      <c r="E359" s="953">
        <v>46315</v>
      </c>
      <c r="F359" s="953">
        <v>46317</v>
      </c>
      <c r="G359" s="1014" t="s">
        <v>2068</v>
      </c>
      <c r="H359" s="252">
        <v>4</v>
      </c>
      <c r="I359" s="266">
        <v>3400</v>
      </c>
      <c r="J359" s="252">
        <f>H359*I359</f>
        <v>13600</v>
      </c>
      <c r="K359" s="252">
        <v>4</v>
      </c>
      <c r="L359" s="266">
        <v>3000</v>
      </c>
      <c r="M359" s="265">
        <f>K359*L359</f>
        <v>12000</v>
      </c>
      <c r="N359" s="252">
        <v>4</v>
      </c>
      <c r="O359" s="570">
        <v>2900</v>
      </c>
      <c r="P359" s="265">
        <f>N359*O359</f>
        <v>11600</v>
      </c>
      <c r="Q359" s="252">
        <v>4</v>
      </c>
      <c r="R359" s="1255">
        <v>190</v>
      </c>
      <c r="S359" s="1261">
        <f>Q359*R359</f>
        <v>760</v>
      </c>
      <c r="T359" s="252">
        <v>4</v>
      </c>
      <c r="U359" s="1255">
        <v>190</v>
      </c>
      <c r="V359" s="1261">
        <f>T359*U359</f>
        <v>760</v>
      </c>
      <c r="W359" s="252">
        <v>4</v>
      </c>
      <c r="X359" s="1255">
        <v>190</v>
      </c>
      <c r="Y359" s="1261">
        <f>W359*X359</f>
        <v>760</v>
      </c>
      <c r="Z359" s="265">
        <v>16</v>
      </c>
      <c r="AA359" s="1255">
        <v>6</v>
      </c>
      <c r="AB359" s="1261">
        <f>Z359*AA359</f>
        <v>96</v>
      </c>
      <c r="AC359" s="683">
        <f>H359+K359+N359+Q359+T359+W359+Z359</f>
        <v>40</v>
      </c>
      <c r="AD359" s="636">
        <f>J359+M359+P359+S359+V359+Y359+AB359</f>
        <v>39576</v>
      </c>
      <c r="AE359" s="1229"/>
    </row>
    <row r="360" spans="1:56" ht="93" customHeight="1" x14ac:dyDescent="0.25">
      <c r="A360" s="1281">
        <v>296</v>
      </c>
      <c r="B360" s="261" t="s">
        <v>174</v>
      </c>
      <c r="C360" s="569" t="s">
        <v>99</v>
      </c>
      <c r="D360" s="261" t="s">
        <v>1616</v>
      </c>
      <c r="E360" s="953">
        <v>46321</v>
      </c>
      <c r="F360" s="953">
        <v>46325</v>
      </c>
      <c r="G360" s="1014" t="s">
        <v>2069</v>
      </c>
      <c r="H360" s="252">
        <v>8</v>
      </c>
      <c r="I360" s="266">
        <v>3400</v>
      </c>
      <c r="J360" s="252">
        <f>H360*I360</f>
        <v>27200</v>
      </c>
      <c r="K360" s="252">
        <v>8</v>
      </c>
      <c r="L360" s="266">
        <v>3000</v>
      </c>
      <c r="M360" s="265">
        <f>K360*L360</f>
        <v>24000</v>
      </c>
      <c r="N360" s="252">
        <v>8</v>
      </c>
      <c r="O360" s="570">
        <v>2900</v>
      </c>
      <c r="P360" s="265">
        <f>N360*O360</f>
        <v>23200</v>
      </c>
      <c r="Q360" s="252">
        <v>32</v>
      </c>
      <c r="R360" s="1255">
        <v>190</v>
      </c>
      <c r="S360" s="1261">
        <f>Q360*R360</f>
        <v>6080</v>
      </c>
      <c r="T360" s="252">
        <v>32</v>
      </c>
      <c r="U360" s="1255">
        <v>190</v>
      </c>
      <c r="V360" s="1261">
        <f>T360*U360</f>
        <v>6080</v>
      </c>
      <c r="W360" s="252">
        <v>32</v>
      </c>
      <c r="X360" s="1255">
        <v>190</v>
      </c>
      <c r="Y360" s="1261">
        <f>W360*X360</f>
        <v>6080</v>
      </c>
      <c r="Z360" s="265">
        <v>128</v>
      </c>
      <c r="AA360" s="1255">
        <v>6</v>
      </c>
      <c r="AB360" s="1261">
        <f>Z360*AA360</f>
        <v>768</v>
      </c>
      <c r="AC360" s="683">
        <f>H360+K360+N360+Q360+T360+W360+Z360</f>
        <v>248</v>
      </c>
      <c r="AD360" s="636">
        <f>J360+M360+P360+S360+V360+Y360+AB360</f>
        <v>93408</v>
      </c>
      <c r="AE360" s="1229"/>
    </row>
    <row r="361" spans="1:56" ht="46.5" customHeight="1" x14ac:dyDescent="0.25">
      <c r="A361" s="256">
        <v>297</v>
      </c>
      <c r="B361" s="1236" t="s">
        <v>71</v>
      </c>
      <c r="C361" s="1086" t="s">
        <v>101</v>
      </c>
      <c r="D361" s="1236" t="s">
        <v>1540</v>
      </c>
      <c r="E361" s="953">
        <v>46321</v>
      </c>
      <c r="F361" s="953">
        <v>46325</v>
      </c>
      <c r="G361" s="1014" t="s">
        <v>2069</v>
      </c>
      <c r="H361" s="278"/>
      <c r="I361" s="572"/>
      <c r="J361" s="278"/>
      <c r="K361" s="278"/>
      <c r="L361" s="572"/>
      <c r="M361" s="265"/>
      <c r="N361" s="278"/>
      <c r="O361" s="572"/>
      <c r="P361" s="288"/>
      <c r="Q361" s="278">
        <v>8</v>
      </c>
      <c r="R361" s="1237">
        <v>190</v>
      </c>
      <c r="S361" s="290">
        <f>Q361*R361</f>
        <v>1520</v>
      </c>
      <c r="T361" s="278">
        <v>8</v>
      </c>
      <c r="U361" s="1237">
        <v>190</v>
      </c>
      <c r="V361" s="290">
        <f>T361*U361</f>
        <v>1520</v>
      </c>
      <c r="W361" s="278">
        <v>8</v>
      </c>
      <c r="X361" s="1237">
        <v>190</v>
      </c>
      <c r="Y361" s="290">
        <f>W361*X361</f>
        <v>1520</v>
      </c>
      <c r="Z361" s="265">
        <v>24</v>
      </c>
      <c r="AA361" s="1237">
        <v>6</v>
      </c>
      <c r="AB361" s="290">
        <f>Z361*AA361</f>
        <v>144</v>
      </c>
      <c r="AC361" s="967">
        <f>H361+K361+N361+Q361+T361+W361+Z361</f>
        <v>48</v>
      </c>
      <c r="AD361" s="636">
        <f>J361+M361+P361+S361+V361+Y361+AB361</f>
        <v>4704</v>
      </c>
      <c r="AE361" s="1226"/>
    </row>
    <row r="362" spans="1:56" ht="46.5" customHeight="1" x14ac:dyDescent="0.25">
      <c r="A362" s="1281">
        <v>298</v>
      </c>
      <c r="B362" s="1236" t="s">
        <v>71</v>
      </c>
      <c r="C362" s="1086" t="s">
        <v>101</v>
      </c>
      <c r="D362" s="1236" t="s">
        <v>1540</v>
      </c>
      <c r="E362" s="953">
        <v>46323</v>
      </c>
      <c r="F362" s="953">
        <v>46326</v>
      </c>
      <c r="G362" s="1014" t="s">
        <v>2068</v>
      </c>
      <c r="H362" s="278"/>
      <c r="I362" s="572"/>
      <c r="J362" s="278"/>
      <c r="K362" s="278"/>
      <c r="L362" s="572"/>
      <c r="M362" s="299"/>
      <c r="N362" s="278"/>
      <c r="O362" s="572"/>
      <c r="P362" s="288"/>
      <c r="Q362" s="278">
        <v>2</v>
      </c>
      <c r="R362" s="1237">
        <v>190</v>
      </c>
      <c r="S362" s="290">
        <f>Q362*R362</f>
        <v>380</v>
      </c>
      <c r="T362" s="278">
        <v>2</v>
      </c>
      <c r="U362" s="1237">
        <v>190</v>
      </c>
      <c r="V362" s="290">
        <f>T362*U362</f>
        <v>380</v>
      </c>
      <c r="W362" s="278">
        <v>2</v>
      </c>
      <c r="X362" s="1237">
        <v>190</v>
      </c>
      <c r="Y362" s="290">
        <f>W362*X362</f>
        <v>380</v>
      </c>
      <c r="Z362" s="299">
        <v>6</v>
      </c>
      <c r="AA362" s="1237">
        <v>6</v>
      </c>
      <c r="AB362" s="290">
        <f>Z362*AA362</f>
        <v>36</v>
      </c>
      <c r="AC362" s="967">
        <f>H362+K362+N362+Q362+T362+W362+Z362</f>
        <v>12</v>
      </c>
      <c r="AD362" s="972">
        <f>J362+M362+P362+S362+V362+Y362+AB362</f>
        <v>1176</v>
      </c>
      <c r="AE362" s="1226"/>
    </row>
    <row r="363" spans="1:56" ht="33" customHeight="1" x14ac:dyDescent="0.25">
      <c r="A363" s="1281"/>
      <c r="B363" s="993" t="s">
        <v>850</v>
      </c>
      <c r="C363" s="1086"/>
      <c r="D363" s="1236"/>
      <c r="E363" s="953"/>
      <c r="F363" s="953"/>
      <c r="G363" s="1014"/>
      <c r="H363" s="278"/>
      <c r="I363" s="572"/>
      <c r="J363" s="278"/>
      <c r="K363" s="278"/>
      <c r="L363" s="266"/>
      <c r="M363" s="265"/>
      <c r="N363" s="278"/>
      <c r="O363" s="572"/>
      <c r="P363" s="288"/>
      <c r="Q363" s="278"/>
      <c r="R363" s="1237"/>
      <c r="S363" s="290"/>
      <c r="T363" s="278"/>
      <c r="U363" s="1255"/>
      <c r="V363" s="1261"/>
      <c r="W363" s="252"/>
      <c r="X363" s="1255"/>
      <c r="Y363" s="1261"/>
      <c r="Z363" s="265"/>
      <c r="AA363" s="1255"/>
      <c r="AB363" s="1261"/>
      <c r="AC363" s="311"/>
      <c r="AD363" s="636"/>
      <c r="AE363" s="1226"/>
    </row>
    <row r="364" spans="1:56" ht="46.5" customHeight="1" x14ac:dyDescent="0.25">
      <c r="A364" s="1281">
        <v>299</v>
      </c>
      <c r="B364" s="261" t="s">
        <v>1763</v>
      </c>
      <c r="C364" s="535" t="s">
        <v>99</v>
      </c>
      <c r="D364" s="261" t="s">
        <v>441</v>
      </c>
      <c r="E364" s="953">
        <v>46088</v>
      </c>
      <c r="F364" s="953">
        <v>46088</v>
      </c>
      <c r="G364" s="954" t="s">
        <v>2216</v>
      </c>
      <c r="H364" s="538">
        <v>1</v>
      </c>
      <c r="I364" s="266">
        <v>3400</v>
      </c>
      <c r="J364" s="252">
        <f t="shared" ref="J364:J374" si="154">H364*I364</f>
        <v>3400</v>
      </c>
      <c r="K364" s="538">
        <v>1</v>
      </c>
      <c r="L364" s="266">
        <v>3000</v>
      </c>
      <c r="M364" s="781">
        <f t="shared" ref="M364:M374" si="155">K364*L364</f>
        <v>3000</v>
      </c>
      <c r="N364" s="538">
        <v>1</v>
      </c>
      <c r="O364" s="1255">
        <v>2900</v>
      </c>
      <c r="P364" s="265">
        <f t="shared" ref="P364:P374" si="156">N364*O364</f>
        <v>2900</v>
      </c>
      <c r="Q364" s="538">
        <v>17</v>
      </c>
      <c r="R364" s="1255">
        <v>190</v>
      </c>
      <c r="S364" s="1261">
        <f t="shared" ref="S364:S374" si="157">Q364*R364</f>
        <v>3230</v>
      </c>
      <c r="T364" s="538">
        <v>17</v>
      </c>
      <c r="U364" s="1255">
        <v>190</v>
      </c>
      <c r="V364" s="1261">
        <f t="shared" ref="V364:V374" si="158">T364*U364</f>
        <v>3230</v>
      </c>
      <c r="W364" s="538">
        <v>17</v>
      </c>
      <c r="X364" s="1255">
        <v>190</v>
      </c>
      <c r="Y364" s="1261">
        <f t="shared" ref="Y364:Y374" si="159">W364*X364</f>
        <v>3230</v>
      </c>
      <c r="Z364" s="563">
        <v>54</v>
      </c>
      <c r="AA364" s="1261">
        <v>6</v>
      </c>
      <c r="AB364" s="1261">
        <f t="shared" ref="AB364:AB374" si="160">Z364*AA364</f>
        <v>324</v>
      </c>
      <c r="AC364" s="554">
        <f t="shared" ref="AC364:AC374" si="161">H364+K364+N364+Q364+T364+W364+Z364</f>
        <v>108</v>
      </c>
      <c r="AD364" s="540">
        <f t="shared" ref="AD364:AD374" si="162">J364+M364+P364+S364+V364+Y364+AB364</f>
        <v>19314</v>
      </c>
      <c r="AE364" s="1235"/>
    </row>
    <row r="365" spans="1:56" ht="63" customHeight="1" x14ac:dyDescent="0.25">
      <c r="A365" s="1281">
        <v>300</v>
      </c>
      <c r="B365" s="261" t="s">
        <v>1771</v>
      </c>
      <c r="C365" s="261" t="s">
        <v>102</v>
      </c>
      <c r="D365" s="261" t="s">
        <v>2226</v>
      </c>
      <c r="E365" s="953">
        <v>46088</v>
      </c>
      <c r="F365" s="953">
        <v>46088</v>
      </c>
      <c r="G365" s="954" t="s">
        <v>2216</v>
      </c>
      <c r="H365" s="538">
        <v>2</v>
      </c>
      <c r="I365" s="266">
        <v>3400</v>
      </c>
      <c r="J365" s="252">
        <f t="shared" si="154"/>
        <v>6800</v>
      </c>
      <c r="K365" s="538">
        <v>2</v>
      </c>
      <c r="L365" s="266">
        <v>3000</v>
      </c>
      <c r="M365" s="781">
        <f t="shared" si="155"/>
        <v>6000</v>
      </c>
      <c r="N365" s="538">
        <v>2</v>
      </c>
      <c r="O365" s="1255">
        <v>2900</v>
      </c>
      <c r="P365" s="265">
        <f t="shared" si="156"/>
        <v>5800</v>
      </c>
      <c r="Q365" s="538">
        <v>34</v>
      </c>
      <c r="R365" s="1255">
        <v>190</v>
      </c>
      <c r="S365" s="1261">
        <f t="shared" si="157"/>
        <v>6460</v>
      </c>
      <c r="T365" s="538">
        <v>34</v>
      </c>
      <c r="U365" s="1255">
        <v>190</v>
      </c>
      <c r="V365" s="1261">
        <f t="shared" si="158"/>
        <v>6460</v>
      </c>
      <c r="W365" s="538">
        <v>34</v>
      </c>
      <c r="X365" s="1255">
        <v>190</v>
      </c>
      <c r="Y365" s="1261">
        <f t="shared" si="159"/>
        <v>6460</v>
      </c>
      <c r="Z365" s="538">
        <v>108</v>
      </c>
      <c r="AA365" s="1261">
        <v>6</v>
      </c>
      <c r="AB365" s="1261">
        <f t="shared" si="160"/>
        <v>648</v>
      </c>
      <c r="AC365" s="554">
        <f t="shared" si="161"/>
        <v>216</v>
      </c>
      <c r="AD365" s="540">
        <f t="shared" si="162"/>
        <v>38628</v>
      </c>
      <c r="AE365" s="1235"/>
    </row>
    <row r="366" spans="1:56" ht="78" customHeight="1" x14ac:dyDescent="0.25">
      <c r="A366" s="1281">
        <v>301</v>
      </c>
      <c r="B366" s="261" t="s">
        <v>2223</v>
      </c>
      <c r="C366" s="261" t="s">
        <v>102</v>
      </c>
      <c r="D366" s="261" t="s">
        <v>1768</v>
      </c>
      <c r="E366" s="953">
        <v>46158</v>
      </c>
      <c r="F366" s="953">
        <v>46158</v>
      </c>
      <c r="G366" s="954" t="s">
        <v>2216</v>
      </c>
      <c r="H366" s="563">
        <v>4</v>
      </c>
      <c r="I366" s="266">
        <v>3400</v>
      </c>
      <c r="J366" s="252">
        <f t="shared" si="154"/>
        <v>13600</v>
      </c>
      <c r="K366" s="538">
        <v>4</v>
      </c>
      <c r="L366" s="266">
        <v>3000</v>
      </c>
      <c r="M366" s="781">
        <f t="shared" si="155"/>
        <v>12000</v>
      </c>
      <c r="N366" s="538">
        <v>4</v>
      </c>
      <c r="O366" s="1255">
        <v>2900</v>
      </c>
      <c r="P366" s="265">
        <f t="shared" si="156"/>
        <v>11600</v>
      </c>
      <c r="Q366" s="538">
        <v>62</v>
      </c>
      <c r="R366" s="1255">
        <v>190</v>
      </c>
      <c r="S366" s="1261">
        <f t="shared" si="157"/>
        <v>11780</v>
      </c>
      <c r="T366" s="538">
        <v>62</v>
      </c>
      <c r="U366" s="1255">
        <v>190</v>
      </c>
      <c r="V366" s="1261">
        <f t="shared" si="158"/>
        <v>11780</v>
      </c>
      <c r="W366" s="538">
        <v>62</v>
      </c>
      <c r="X366" s="1255">
        <v>190</v>
      </c>
      <c r="Y366" s="1261">
        <f t="shared" si="159"/>
        <v>11780</v>
      </c>
      <c r="Z366" s="563">
        <v>198</v>
      </c>
      <c r="AA366" s="1261">
        <v>6</v>
      </c>
      <c r="AB366" s="1261">
        <f t="shared" si="160"/>
        <v>1188</v>
      </c>
      <c r="AC366" s="554">
        <f t="shared" si="161"/>
        <v>396</v>
      </c>
      <c r="AD366" s="540">
        <f t="shared" si="162"/>
        <v>73728</v>
      </c>
      <c r="AE366" s="1235"/>
      <c r="AF366" s="1004">
        <v>153</v>
      </c>
    </row>
    <row r="367" spans="1:56" ht="95.25" customHeight="1" x14ac:dyDescent="0.25">
      <c r="A367" s="1281">
        <v>302</v>
      </c>
      <c r="B367" s="261" t="s">
        <v>2228</v>
      </c>
      <c r="C367" s="261" t="s">
        <v>102</v>
      </c>
      <c r="D367" s="261" t="s">
        <v>1766</v>
      </c>
      <c r="E367" s="953" t="s">
        <v>2229</v>
      </c>
      <c r="F367" s="953" t="s">
        <v>2230</v>
      </c>
      <c r="G367" s="954" t="s">
        <v>2227</v>
      </c>
      <c r="H367" s="563">
        <v>1</v>
      </c>
      <c r="I367" s="266">
        <v>3400</v>
      </c>
      <c r="J367" s="252">
        <f t="shared" si="154"/>
        <v>3400</v>
      </c>
      <c r="K367" s="538">
        <v>1</v>
      </c>
      <c r="L367" s="266">
        <v>3000</v>
      </c>
      <c r="M367" s="781">
        <f t="shared" si="155"/>
        <v>3000</v>
      </c>
      <c r="N367" s="538">
        <v>1</v>
      </c>
      <c r="O367" s="1255">
        <v>2900</v>
      </c>
      <c r="P367" s="265">
        <f t="shared" si="156"/>
        <v>2900</v>
      </c>
      <c r="Q367" s="538">
        <v>27</v>
      </c>
      <c r="R367" s="1255">
        <v>190</v>
      </c>
      <c r="S367" s="1261">
        <f t="shared" si="157"/>
        <v>5130</v>
      </c>
      <c r="T367" s="538">
        <v>27</v>
      </c>
      <c r="U367" s="1255">
        <v>190</v>
      </c>
      <c r="V367" s="1261">
        <f t="shared" si="158"/>
        <v>5130</v>
      </c>
      <c r="W367" s="538">
        <v>27</v>
      </c>
      <c r="X367" s="1255">
        <v>190</v>
      </c>
      <c r="Y367" s="1261">
        <f t="shared" si="159"/>
        <v>5130</v>
      </c>
      <c r="Z367" s="563">
        <v>84</v>
      </c>
      <c r="AA367" s="1261">
        <v>6</v>
      </c>
      <c r="AB367" s="1261">
        <f t="shared" si="160"/>
        <v>504</v>
      </c>
      <c r="AC367" s="554">
        <f t="shared" si="161"/>
        <v>168</v>
      </c>
      <c r="AD367" s="540">
        <f t="shared" si="162"/>
        <v>25194</v>
      </c>
      <c r="AE367" s="1235"/>
    </row>
    <row r="368" spans="1:56" ht="46.5" customHeight="1" x14ac:dyDescent="0.25">
      <c r="A368" s="1281">
        <v>303</v>
      </c>
      <c r="B368" s="261" t="s">
        <v>1764</v>
      </c>
      <c r="C368" s="535" t="s">
        <v>101</v>
      </c>
      <c r="D368" s="261" t="s">
        <v>2225</v>
      </c>
      <c r="E368" s="953">
        <v>46096</v>
      </c>
      <c r="F368" s="953">
        <v>46096</v>
      </c>
      <c r="G368" s="954" t="s">
        <v>2217</v>
      </c>
      <c r="H368" s="538">
        <v>1</v>
      </c>
      <c r="I368" s="266">
        <v>4100</v>
      </c>
      <c r="J368" s="252">
        <f t="shared" si="154"/>
        <v>4100</v>
      </c>
      <c r="K368" s="538">
        <v>1</v>
      </c>
      <c r="L368" s="266">
        <v>3350</v>
      </c>
      <c r="M368" s="781">
        <f t="shared" si="155"/>
        <v>3350</v>
      </c>
      <c r="N368" s="538">
        <v>1</v>
      </c>
      <c r="O368" s="1255">
        <v>3000</v>
      </c>
      <c r="P368" s="265">
        <f t="shared" si="156"/>
        <v>3000</v>
      </c>
      <c r="Q368" s="538">
        <v>17</v>
      </c>
      <c r="R368" s="1255">
        <v>190</v>
      </c>
      <c r="S368" s="1261">
        <f t="shared" si="157"/>
        <v>3230</v>
      </c>
      <c r="T368" s="538">
        <v>17</v>
      </c>
      <c r="U368" s="1255">
        <v>190</v>
      </c>
      <c r="V368" s="1261">
        <f t="shared" si="158"/>
        <v>3230</v>
      </c>
      <c r="W368" s="538">
        <v>17</v>
      </c>
      <c r="X368" s="1255">
        <v>190</v>
      </c>
      <c r="Y368" s="1261">
        <f t="shared" si="159"/>
        <v>3230</v>
      </c>
      <c r="Z368" s="563">
        <v>54</v>
      </c>
      <c r="AA368" s="1261">
        <v>6</v>
      </c>
      <c r="AB368" s="1261">
        <f t="shared" si="160"/>
        <v>324</v>
      </c>
      <c r="AC368" s="554">
        <f t="shared" si="161"/>
        <v>108</v>
      </c>
      <c r="AD368" s="540">
        <f t="shared" si="162"/>
        <v>20464</v>
      </c>
      <c r="AE368" s="1235"/>
    </row>
    <row r="369" spans="1:56" ht="60" customHeight="1" x14ac:dyDescent="0.25">
      <c r="A369" s="1281">
        <v>304</v>
      </c>
      <c r="B369" s="261" t="s">
        <v>1763</v>
      </c>
      <c r="C369" s="535" t="s">
        <v>99</v>
      </c>
      <c r="D369" s="261" t="s">
        <v>2219</v>
      </c>
      <c r="E369" s="953">
        <v>46096</v>
      </c>
      <c r="F369" s="953">
        <v>46096</v>
      </c>
      <c r="G369" s="954" t="s">
        <v>2217</v>
      </c>
      <c r="H369" s="538">
        <v>2</v>
      </c>
      <c r="I369" s="266">
        <v>3400</v>
      </c>
      <c r="J369" s="252">
        <f t="shared" si="154"/>
        <v>6800</v>
      </c>
      <c r="K369" s="538">
        <v>2</v>
      </c>
      <c r="L369" s="266">
        <v>3000</v>
      </c>
      <c r="M369" s="781">
        <f t="shared" si="155"/>
        <v>6000</v>
      </c>
      <c r="N369" s="538">
        <v>2</v>
      </c>
      <c r="O369" s="1255">
        <v>2900</v>
      </c>
      <c r="P369" s="265">
        <f t="shared" si="156"/>
        <v>5800</v>
      </c>
      <c r="Q369" s="538">
        <v>34</v>
      </c>
      <c r="R369" s="1255">
        <v>190</v>
      </c>
      <c r="S369" s="1261">
        <f t="shared" si="157"/>
        <v>6460</v>
      </c>
      <c r="T369" s="538">
        <v>34</v>
      </c>
      <c r="U369" s="1255">
        <v>190</v>
      </c>
      <c r="V369" s="1261">
        <f t="shared" si="158"/>
        <v>6460</v>
      </c>
      <c r="W369" s="538">
        <v>34</v>
      </c>
      <c r="X369" s="1255">
        <v>190</v>
      </c>
      <c r="Y369" s="1261">
        <f t="shared" si="159"/>
        <v>6460</v>
      </c>
      <c r="Z369" s="538">
        <v>108</v>
      </c>
      <c r="AA369" s="1261">
        <v>6</v>
      </c>
      <c r="AB369" s="1261">
        <f t="shared" si="160"/>
        <v>648</v>
      </c>
      <c r="AC369" s="554">
        <f t="shared" si="161"/>
        <v>216</v>
      </c>
      <c r="AD369" s="540">
        <f t="shared" si="162"/>
        <v>38628</v>
      </c>
      <c r="AE369" s="1235"/>
    </row>
    <row r="370" spans="1:56" ht="42.75" customHeight="1" x14ac:dyDescent="0.25">
      <c r="A370" s="1281">
        <v>305</v>
      </c>
      <c r="B370" s="261" t="s">
        <v>1179</v>
      </c>
      <c r="C370" s="535" t="s">
        <v>101</v>
      </c>
      <c r="D370" s="261" t="s">
        <v>329</v>
      </c>
      <c r="E370" s="953">
        <v>46172</v>
      </c>
      <c r="F370" s="953">
        <v>46172</v>
      </c>
      <c r="G370" s="954" t="s">
        <v>2224</v>
      </c>
      <c r="H370" s="538">
        <v>1</v>
      </c>
      <c r="I370" s="266">
        <v>4100</v>
      </c>
      <c r="J370" s="252">
        <f t="shared" si="154"/>
        <v>4100</v>
      </c>
      <c r="K370" s="538">
        <v>1</v>
      </c>
      <c r="L370" s="266">
        <v>3350</v>
      </c>
      <c r="M370" s="781">
        <f t="shared" si="155"/>
        <v>3350</v>
      </c>
      <c r="N370" s="538">
        <v>1</v>
      </c>
      <c r="O370" s="1255">
        <v>3000</v>
      </c>
      <c r="P370" s="265">
        <f t="shared" si="156"/>
        <v>3000</v>
      </c>
      <c r="Q370" s="538">
        <v>14</v>
      </c>
      <c r="R370" s="1255">
        <v>190</v>
      </c>
      <c r="S370" s="1261">
        <f t="shared" si="157"/>
        <v>2660</v>
      </c>
      <c r="T370" s="538">
        <v>14</v>
      </c>
      <c r="U370" s="1255">
        <v>190</v>
      </c>
      <c r="V370" s="1261">
        <f t="shared" si="158"/>
        <v>2660</v>
      </c>
      <c r="W370" s="538">
        <v>14</v>
      </c>
      <c r="X370" s="1255">
        <v>190</v>
      </c>
      <c r="Y370" s="1261">
        <f t="shared" si="159"/>
        <v>2660</v>
      </c>
      <c r="Z370" s="563">
        <v>45</v>
      </c>
      <c r="AA370" s="1261">
        <v>6</v>
      </c>
      <c r="AB370" s="1261">
        <f t="shared" si="160"/>
        <v>270</v>
      </c>
      <c r="AC370" s="554">
        <f t="shared" si="161"/>
        <v>90</v>
      </c>
      <c r="AD370" s="540">
        <f t="shared" si="162"/>
        <v>18700</v>
      </c>
      <c r="AE370" s="1235"/>
    </row>
    <row r="371" spans="1:56" ht="63" customHeight="1" x14ac:dyDescent="0.25">
      <c r="A371" s="1281">
        <v>306</v>
      </c>
      <c r="B371" s="261" t="s">
        <v>1477</v>
      </c>
      <c r="C371" s="261" t="s">
        <v>102</v>
      </c>
      <c r="D371" s="261" t="s">
        <v>2221</v>
      </c>
      <c r="E371" s="953">
        <v>46123</v>
      </c>
      <c r="F371" s="953">
        <v>46123</v>
      </c>
      <c r="G371" s="954" t="s">
        <v>2217</v>
      </c>
      <c r="H371" s="538">
        <v>2</v>
      </c>
      <c r="I371" s="266">
        <v>3400</v>
      </c>
      <c r="J371" s="252">
        <f t="shared" si="154"/>
        <v>6800</v>
      </c>
      <c r="K371" s="538">
        <v>2</v>
      </c>
      <c r="L371" s="266">
        <v>3000</v>
      </c>
      <c r="M371" s="781">
        <f t="shared" si="155"/>
        <v>6000</v>
      </c>
      <c r="N371" s="538">
        <v>2</v>
      </c>
      <c r="O371" s="1255">
        <v>2900</v>
      </c>
      <c r="P371" s="265">
        <f t="shared" si="156"/>
        <v>5800</v>
      </c>
      <c r="Q371" s="538">
        <v>34</v>
      </c>
      <c r="R371" s="1255">
        <v>190</v>
      </c>
      <c r="S371" s="1261">
        <f t="shared" si="157"/>
        <v>6460</v>
      </c>
      <c r="T371" s="538">
        <v>34</v>
      </c>
      <c r="U371" s="1255">
        <v>190</v>
      </c>
      <c r="V371" s="1261">
        <f t="shared" si="158"/>
        <v>6460</v>
      </c>
      <c r="W371" s="538">
        <v>34</v>
      </c>
      <c r="X371" s="1255">
        <v>190</v>
      </c>
      <c r="Y371" s="1261">
        <f t="shared" si="159"/>
        <v>6460</v>
      </c>
      <c r="Z371" s="538">
        <v>108</v>
      </c>
      <c r="AA371" s="1261">
        <v>6</v>
      </c>
      <c r="AB371" s="1261">
        <f t="shared" si="160"/>
        <v>648</v>
      </c>
      <c r="AC371" s="554">
        <f t="shared" si="161"/>
        <v>216</v>
      </c>
      <c r="AD371" s="540">
        <f t="shared" si="162"/>
        <v>38628</v>
      </c>
      <c r="AE371" s="1235"/>
    </row>
    <row r="372" spans="1:56" ht="60" customHeight="1" x14ac:dyDescent="0.25">
      <c r="A372" s="1281">
        <v>307</v>
      </c>
      <c r="B372" s="261" t="s">
        <v>1763</v>
      </c>
      <c r="C372" s="535" t="s">
        <v>99</v>
      </c>
      <c r="D372" s="261" t="s">
        <v>2218</v>
      </c>
      <c r="E372" s="953">
        <v>46095</v>
      </c>
      <c r="F372" s="953">
        <v>46095</v>
      </c>
      <c r="G372" s="954" t="s">
        <v>2217</v>
      </c>
      <c r="H372" s="538">
        <v>1</v>
      </c>
      <c r="I372" s="266">
        <v>3400</v>
      </c>
      <c r="J372" s="252">
        <f t="shared" si="154"/>
        <v>3400</v>
      </c>
      <c r="K372" s="538">
        <v>1</v>
      </c>
      <c r="L372" s="266">
        <v>3000</v>
      </c>
      <c r="M372" s="781">
        <f t="shared" si="155"/>
        <v>3000</v>
      </c>
      <c r="N372" s="538">
        <v>1</v>
      </c>
      <c r="O372" s="1255">
        <v>2900</v>
      </c>
      <c r="P372" s="265">
        <f t="shared" si="156"/>
        <v>2900</v>
      </c>
      <c r="Q372" s="538">
        <v>17</v>
      </c>
      <c r="R372" s="1255">
        <v>190</v>
      </c>
      <c r="S372" s="1261">
        <f t="shared" si="157"/>
        <v>3230</v>
      </c>
      <c r="T372" s="538">
        <v>17</v>
      </c>
      <c r="U372" s="1255">
        <v>190</v>
      </c>
      <c r="V372" s="1261">
        <f t="shared" si="158"/>
        <v>3230</v>
      </c>
      <c r="W372" s="538">
        <v>17</v>
      </c>
      <c r="X372" s="1255">
        <v>190</v>
      </c>
      <c r="Y372" s="1261">
        <f t="shared" si="159"/>
        <v>3230</v>
      </c>
      <c r="Z372" s="538">
        <v>54</v>
      </c>
      <c r="AA372" s="1261">
        <v>6</v>
      </c>
      <c r="AB372" s="1261">
        <f t="shared" si="160"/>
        <v>324</v>
      </c>
      <c r="AC372" s="554">
        <f t="shared" si="161"/>
        <v>108</v>
      </c>
      <c r="AD372" s="540">
        <f t="shared" si="162"/>
        <v>19314</v>
      </c>
      <c r="AE372" s="1235"/>
    </row>
    <row r="373" spans="1:56" ht="63" customHeight="1" x14ac:dyDescent="0.25">
      <c r="A373" s="1281">
        <v>308</v>
      </c>
      <c r="B373" s="261" t="s">
        <v>1769</v>
      </c>
      <c r="C373" s="261" t="s">
        <v>102</v>
      </c>
      <c r="D373" s="261" t="s">
        <v>2222</v>
      </c>
      <c r="E373" s="953">
        <v>46130</v>
      </c>
      <c r="F373" s="953">
        <v>46130</v>
      </c>
      <c r="G373" s="954" t="s">
        <v>2217</v>
      </c>
      <c r="H373" s="538">
        <v>4</v>
      </c>
      <c r="I373" s="266">
        <v>3400</v>
      </c>
      <c r="J373" s="252">
        <f t="shared" si="154"/>
        <v>13600</v>
      </c>
      <c r="K373" s="538">
        <v>4</v>
      </c>
      <c r="L373" s="266">
        <v>3000</v>
      </c>
      <c r="M373" s="781">
        <f t="shared" si="155"/>
        <v>12000</v>
      </c>
      <c r="N373" s="538">
        <v>4</v>
      </c>
      <c r="O373" s="1255">
        <v>2900</v>
      </c>
      <c r="P373" s="265">
        <f t="shared" si="156"/>
        <v>11600</v>
      </c>
      <c r="Q373" s="538">
        <v>62</v>
      </c>
      <c r="R373" s="1255">
        <v>190</v>
      </c>
      <c r="S373" s="1261">
        <f t="shared" si="157"/>
        <v>11780</v>
      </c>
      <c r="T373" s="538">
        <v>62</v>
      </c>
      <c r="U373" s="1255">
        <v>190</v>
      </c>
      <c r="V373" s="1261">
        <f t="shared" si="158"/>
        <v>11780</v>
      </c>
      <c r="W373" s="538">
        <v>62</v>
      </c>
      <c r="X373" s="1255">
        <v>190</v>
      </c>
      <c r="Y373" s="1261">
        <f t="shared" si="159"/>
        <v>11780</v>
      </c>
      <c r="Z373" s="538">
        <v>198</v>
      </c>
      <c r="AA373" s="1261">
        <v>6</v>
      </c>
      <c r="AB373" s="1261">
        <f t="shared" si="160"/>
        <v>1188</v>
      </c>
      <c r="AC373" s="554">
        <f t="shared" si="161"/>
        <v>396</v>
      </c>
      <c r="AD373" s="540">
        <f t="shared" si="162"/>
        <v>73728</v>
      </c>
      <c r="AE373" s="1235"/>
    </row>
    <row r="374" spans="1:56" ht="63" customHeight="1" x14ac:dyDescent="0.25">
      <c r="A374" s="1281">
        <v>309</v>
      </c>
      <c r="B374" s="261" t="s">
        <v>1770</v>
      </c>
      <c r="C374" s="261" t="s">
        <v>102</v>
      </c>
      <c r="D374" s="261" t="s">
        <v>2220</v>
      </c>
      <c r="E374" s="953">
        <v>46284</v>
      </c>
      <c r="F374" s="953">
        <v>46284</v>
      </c>
      <c r="G374" s="954" t="s">
        <v>2216</v>
      </c>
      <c r="H374" s="538">
        <v>1</v>
      </c>
      <c r="I374" s="266">
        <v>3400</v>
      </c>
      <c r="J374" s="252">
        <f t="shared" si="154"/>
        <v>3400</v>
      </c>
      <c r="K374" s="538">
        <v>1</v>
      </c>
      <c r="L374" s="266">
        <v>3000</v>
      </c>
      <c r="M374" s="781">
        <f t="shared" si="155"/>
        <v>3000</v>
      </c>
      <c r="N374" s="538">
        <v>1</v>
      </c>
      <c r="O374" s="1255">
        <v>2900</v>
      </c>
      <c r="P374" s="265">
        <f t="shared" si="156"/>
        <v>2900</v>
      </c>
      <c r="Q374" s="538">
        <v>17</v>
      </c>
      <c r="R374" s="1255">
        <v>190</v>
      </c>
      <c r="S374" s="1261">
        <f t="shared" si="157"/>
        <v>3230</v>
      </c>
      <c r="T374" s="538">
        <v>17</v>
      </c>
      <c r="U374" s="1255">
        <v>190</v>
      </c>
      <c r="V374" s="1261">
        <f t="shared" si="158"/>
        <v>3230</v>
      </c>
      <c r="W374" s="538">
        <v>17</v>
      </c>
      <c r="X374" s="1255">
        <v>190</v>
      </c>
      <c r="Y374" s="1261">
        <f t="shared" si="159"/>
        <v>3230</v>
      </c>
      <c r="Z374" s="538">
        <v>54</v>
      </c>
      <c r="AA374" s="1261">
        <v>6</v>
      </c>
      <c r="AB374" s="1261">
        <f t="shared" si="160"/>
        <v>324</v>
      </c>
      <c r="AC374" s="554">
        <f t="shared" si="161"/>
        <v>108</v>
      </c>
      <c r="AD374" s="540">
        <f t="shared" si="162"/>
        <v>19314</v>
      </c>
      <c r="AE374" s="1235"/>
    </row>
    <row r="375" spans="1:56" s="1010" customFormat="1" ht="30.75" customHeight="1" x14ac:dyDescent="0.25">
      <c r="A375" s="1277"/>
      <c r="B375" s="1100" t="s">
        <v>1435</v>
      </c>
      <c r="C375" s="945"/>
      <c r="D375" s="999"/>
      <c r="E375" s="1101"/>
      <c r="F375" s="1101"/>
      <c r="G375" s="795"/>
      <c r="H375" s="366"/>
      <c r="I375" s="522"/>
      <c r="J375" s="523"/>
      <c r="K375" s="366"/>
      <c r="L375" s="522"/>
      <c r="M375" s="527"/>
      <c r="N375" s="366"/>
      <c r="O375" s="642"/>
      <c r="P375" s="527"/>
      <c r="Q375" s="366"/>
      <c r="R375" s="528"/>
      <c r="S375" s="529"/>
      <c r="T375" s="366"/>
      <c r="U375" s="528"/>
      <c r="V375" s="529"/>
      <c r="W375" s="366"/>
      <c r="X375" s="528"/>
      <c r="Y375" s="529"/>
      <c r="Z375" s="366"/>
      <c r="AA375" s="529"/>
      <c r="AB375" s="529"/>
      <c r="AC375" s="530"/>
      <c r="AD375" s="540"/>
      <c r="AE375" s="1102"/>
      <c r="AJ375" s="934"/>
      <c r="AK375" s="934"/>
      <c r="AL375" s="934"/>
      <c r="AM375" s="934"/>
      <c r="AN375" s="934"/>
      <c r="AO375" s="934"/>
      <c r="AP375" s="934"/>
      <c r="AQ375" s="934"/>
      <c r="AR375" s="934"/>
      <c r="AS375" s="934"/>
      <c r="AT375" s="934"/>
      <c r="AU375" s="934"/>
      <c r="AV375" s="934"/>
      <c r="AW375" s="934"/>
      <c r="AX375" s="934"/>
      <c r="AY375" s="934"/>
      <c r="AZ375" s="934"/>
      <c r="BA375" s="934"/>
      <c r="BB375" s="934"/>
      <c r="BC375" s="934"/>
    </row>
    <row r="376" spans="1:56" s="790" customFormat="1" ht="30.75" customHeight="1" x14ac:dyDescent="0.25">
      <c r="A376" s="1281">
        <v>310</v>
      </c>
      <c r="B376" s="535" t="s">
        <v>1901</v>
      </c>
      <c r="C376" s="1236" t="s">
        <v>101</v>
      </c>
      <c r="D376" s="535" t="s">
        <v>340</v>
      </c>
      <c r="E376" s="1083">
        <v>46117</v>
      </c>
      <c r="F376" s="1083">
        <v>46137</v>
      </c>
      <c r="G376" s="1084" t="s">
        <v>298</v>
      </c>
      <c r="H376" s="920"/>
      <c r="I376" s="266"/>
      <c r="J376" s="252"/>
      <c r="K376" s="920"/>
      <c r="L376" s="266"/>
      <c r="M376" s="265"/>
      <c r="N376" s="920"/>
      <c r="O376" s="570"/>
      <c r="P376" s="265"/>
      <c r="Q376" s="556">
        <v>2</v>
      </c>
      <c r="R376" s="1237">
        <v>190</v>
      </c>
      <c r="S376" s="290">
        <f t="shared" ref="S376:S386" si="163">Q376*R376</f>
        <v>380</v>
      </c>
      <c r="T376" s="556">
        <v>2</v>
      </c>
      <c r="U376" s="1237">
        <v>190</v>
      </c>
      <c r="V376" s="290">
        <f t="shared" ref="V376:V386" si="164">T376*U376</f>
        <v>380</v>
      </c>
      <c r="W376" s="556">
        <v>2</v>
      </c>
      <c r="X376" s="1237">
        <v>190</v>
      </c>
      <c r="Y376" s="290">
        <f t="shared" ref="Y376:Y386" si="165">W376*X376</f>
        <v>380</v>
      </c>
      <c r="Z376" s="563">
        <v>6</v>
      </c>
      <c r="AA376" s="290">
        <v>6</v>
      </c>
      <c r="AB376" s="290">
        <f t="shared" ref="AB376:AB386" si="166">Z376*AA376</f>
        <v>36</v>
      </c>
      <c r="AC376" s="558">
        <f t="shared" ref="AC376:AC386" si="167">H376+K376+N376+Q376+T376+W376+Z376</f>
        <v>12</v>
      </c>
      <c r="AD376" s="540">
        <f t="shared" ref="AD376:AD386" si="168">J376+M376+P376+S376+V376+Y376+AB376</f>
        <v>1176</v>
      </c>
      <c r="AE376" s="1096"/>
      <c r="AI376" s="1021"/>
      <c r="AJ376" s="934"/>
      <c r="AK376" s="934"/>
      <c r="AL376" s="934"/>
      <c r="AM376" s="934"/>
      <c r="AN376" s="934"/>
      <c r="AO376" s="934"/>
      <c r="AP376" s="934"/>
      <c r="AQ376" s="934"/>
      <c r="AR376" s="934"/>
      <c r="AS376" s="934"/>
      <c r="AT376" s="934"/>
      <c r="AU376" s="934"/>
      <c r="AV376" s="934"/>
      <c r="AW376" s="934"/>
      <c r="AX376" s="934"/>
      <c r="AY376" s="934"/>
      <c r="AZ376" s="934"/>
      <c r="BA376" s="934"/>
      <c r="BB376" s="934"/>
      <c r="BC376" s="934"/>
      <c r="BD376" s="1031"/>
    </row>
    <row r="377" spans="1:56" s="790" customFormat="1" ht="30.75" customHeight="1" x14ac:dyDescent="0.25">
      <c r="A377" s="1281">
        <v>311</v>
      </c>
      <c r="B377" s="535" t="s">
        <v>1902</v>
      </c>
      <c r="C377" s="1236" t="s">
        <v>99</v>
      </c>
      <c r="D377" s="535" t="s">
        <v>1903</v>
      </c>
      <c r="E377" s="1083">
        <v>46117</v>
      </c>
      <c r="F377" s="1083">
        <v>46137</v>
      </c>
      <c r="G377" s="1084" t="s">
        <v>298</v>
      </c>
      <c r="H377" s="920"/>
      <c r="I377" s="266"/>
      <c r="J377" s="252"/>
      <c r="K377" s="920"/>
      <c r="L377" s="266"/>
      <c r="M377" s="265"/>
      <c r="N377" s="920"/>
      <c r="O377" s="570"/>
      <c r="P377" s="265"/>
      <c r="Q377" s="556">
        <v>2</v>
      </c>
      <c r="R377" s="1237">
        <v>190</v>
      </c>
      <c r="S377" s="290">
        <f t="shared" si="163"/>
        <v>380</v>
      </c>
      <c r="T377" s="556">
        <v>2</v>
      </c>
      <c r="U377" s="1237">
        <v>190</v>
      </c>
      <c r="V377" s="290">
        <f t="shared" si="164"/>
        <v>380</v>
      </c>
      <c r="W377" s="556">
        <v>2</v>
      </c>
      <c r="X377" s="1237">
        <v>190</v>
      </c>
      <c r="Y377" s="290">
        <f t="shared" si="165"/>
        <v>380</v>
      </c>
      <c r="Z377" s="563">
        <v>6</v>
      </c>
      <c r="AA377" s="290">
        <v>6</v>
      </c>
      <c r="AB377" s="290">
        <f t="shared" si="166"/>
        <v>36</v>
      </c>
      <c r="AC377" s="558">
        <f t="shared" si="167"/>
        <v>12</v>
      </c>
      <c r="AD377" s="540">
        <f t="shared" si="168"/>
        <v>1176</v>
      </c>
      <c r="AE377" s="1096"/>
      <c r="AI377" s="1021"/>
      <c r="AJ377" s="934"/>
      <c r="AK377" s="934"/>
      <c r="AL377" s="934"/>
      <c r="AM377" s="934"/>
      <c r="AN377" s="934"/>
      <c r="AO377" s="934"/>
      <c r="AP377" s="934"/>
      <c r="AQ377" s="934"/>
      <c r="AR377" s="934"/>
      <c r="AS377" s="934"/>
      <c r="AT377" s="934"/>
      <c r="AU377" s="934"/>
      <c r="AV377" s="934"/>
      <c r="AW377" s="934"/>
      <c r="AX377" s="934"/>
      <c r="AY377" s="934"/>
      <c r="AZ377" s="934"/>
      <c r="BA377" s="934"/>
      <c r="BB377" s="934"/>
      <c r="BC377" s="934"/>
      <c r="BD377" s="1031"/>
    </row>
    <row r="378" spans="1:56" s="790" customFormat="1" ht="30.75" customHeight="1" x14ac:dyDescent="0.25">
      <c r="A378" s="1281">
        <v>312</v>
      </c>
      <c r="B378" s="535" t="s">
        <v>1436</v>
      </c>
      <c r="C378" s="1236" t="s">
        <v>101</v>
      </c>
      <c r="D378" s="535" t="s">
        <v>340</v>
      </c>
      <c r="E378" s="1083">
        <v>46143</v>
      </c>
      <c r="F378" s="1083">
        <v>46146</v>
      </c>
      <c r="G378" s="534" t="s">
        <v>301</v>
      </c>
      <c r="H378" s="920"/>
      <c r="I378" s="266"/>
      <c r="J378" s="252"/>
      <c r="K378" s="920"/>
      <c r="L378" s="266"/>
      <c r="M378" s="265"/>
      <c r="N378" s="920"/>
      <c r="O378" s="570"/>
      <c r="P378" s="265"/>
      <c r="Q378" s="556">
        <v>2</v>
      </c>
      <c r="R378" s="1237">
        <v>190</v>
      </c>
      <c r="S378" s="290">
        <f t="shared" si="163"/>
        <v>380</v>
      </c>
      <c r="T378" s="556">
        <v>2</v>
      </c>
      <c r="U378" s="1237">
        <v>190</v>
      </c>
      <c r="V378" s="290">
        <f t="shared" si="164"/>
        <v>380</v>
      </c>
      <c r="W378" s="556">
        <v>2</v>
      </c>
      <c r="X378" s="1237">
        <v>190</v>
      </c>
      <c r="Y378" s="290">
        <f t="shared" si="165"/>
        <v>380</v>
      </c>
      <c r="Z378" s="563">
        <v>6</v>
      </c>
      <c r="AA378" s="290">
        <v>6</v>
      </c>
      <c r="AB378" s="290">
        <f t="shared" si="166"/>
        <v>36</v>
      </c>
      <c r="AC378" s="558">
        <f t="shared" si="167"/>
        <v>12</v>
      </c>
      <c r="AD378" s="540">
        <f t="shared" si="168"/>
        <v>1176</v>
      </c>
      <c r="AE378" s="1096"/>
      <c r="AI378" s="1021"/>
      <c r="AJ378" s="934"/>
      <c r="AK378" s="934"/>
      <c r="AL378" s="934"/>
      <c r="AM378" s="934"/>
      <c r="AN378" s="934"/>
      <c r="AO378" s="934"/>
      <c r="AP378" s="934"/>
      <c r="AQ378" s="934"/>
      <c r="AR378" s="934"/>
      <c r="AS378" s="934"/>
      <c r="AT378" s="934"/>
      <c r="AU378" s="934"/>
      <c r="AV378" s="934"/>
      <c r="AW378" s="934"/>
      <c r="AX378" s="934"/>
      <c r="AY378" s="934"/>
      <c r="AZ378" s="934"/>
      <c r="BA378" s="934"/>
      <c r="BB378" s="934"/>
      <c r="BC378" s="934"/>
      <c r="BD378" s="1031"/>
    </row>
    <row r="379" spans="1:56" s="790" customFormat="1" ht="54" customHeight="1" x14ac:dyDescent="0.25">
      <c r="A379" s="1281">
        <v>313</v>
      </c>
      <c r="B379" s="535" t="s">
        <v>1904</v>
      </c>
      <c r="C379" s="1236" t="s">
        <v>99</v>
      </c>
      <c r="D379" s="535" t="s">
        <v>1905</v>
      </c>
      <c r="E379" s="1083">
        <v>46117</v>
      </c>
      <c r="F379" s="1083">
        <v>46137</v>
      </c>
      <c r="G379" s="1084" t="s">
        <v>298</v>
      </c>
      <c r="H379" s="920"/>
      <c r="I379" s="266"/>
      <c r="J379" s="252"/>
      <c r="K379" s="920"/>
      <c r="L379" s="266"/>
      <c r="M379" s="265"/>
      <c r="N379" s="920"/>
      <c r="O379" s="570"/>
      <c r="P379" s="265"/>
      <c r="Q379" s="556">
        <v>2</v>
      </c>
      <c r="R379" s="1237">
        <v>190</v>
      </c>
      <c r="S379" s="290">
        <f t="shared" si="163"/>
        <v>380</v>
      </c>
      <c r="T379" s="556">
        <v>2</v>
      </c>
      <c r="U379" s="1237">
        <v>190</v>
      </c>
      <c r="V379" s="290">
        <f t="shared" si="164"/>
        <v>380</v>
      </c>
      <c r="W379" s="556">
        <v>2</v>
      </c>
      <c r="X379" s="1237">
        <v>190</v>
      </c>
      <c r="Y379" s="290">
        <f t="shared" si="165"/>
        <v>380</v>
      </c>
      <c r="Z379" s="563">
        <v>6</v>
      </c>
      <c r="AA379" s="290">
        <v>6</v>
      </c>
      <c r="AB379" s="290">
        <f t="shared" si="166"/>
        <v>36</v>
      </c>
      <c r="AC379" s="558">
        <f t="shared" si="167"/>
        <v>12</v>
      </c>
      <c r="AD379" s="540">
        <f t="shared" si="168"/>
        <v>1176</v>
      </c>
      <c r="AE379" s="1096"/>
      <c r="AI379" s="1021"/>
      <c r="AJ379" s="934"/>
      <c r="AK379" s="934"/>
      <c r="AL379" s="934"/>
      <c r="AM379" s="934"/>
      <c r="AN379" s="934"/>
      <c r="AO379" s="934"/>
      <c r="AP379" s="934"/>
      <c r="AQ379" s="934"/>
      <c r="AR379" s="934"/>
      <c r="AS379" s="934"/>
      <c r="AT379" s="934"/>
      <c r="AU379" s="934"/>
      <c r="AV379" s="934"/>
      <c r="AW379" s="934"/>
      <c r="AX379" s="934"/>
      <c r="AY379" s="934"/>
      <c r="AZ379" s="934"/>
      <c r="BA379" s="934"/>
      <c r="BB379" s="934"/>
      <c r="BC379" s="934"/>
      <c r="BD379" s="1031"/>
    </row>
    <row r="380" spans="1:56" s="790" customFormat="1" ht="30.75" customHeight="1" x14ac:dyDescent="0.25">
      <c r="A380" s="1281">
        <v>314</v>
      </c>
      <c r="B380" s="535" t="s">
        <v>1906</v>
      </c>
      <c r="C380" s="1236" t="s">
        <v>102</v>
      </c>
      <c r="D380" s="535" t="s">
        <v>340</v>
      </c>
      <c r="E380" s="1083">
        <v>46136</v>
      </c>
      <c r="F380" s="1083">
        <v>46138</v>
      </c>
      <c r="G380" s="534" t="s">
        <v>301</v>
      </c>
      <c r="H380" s="920"/>
      <c r="I380" s="266"/>
      <c r="J380" s="252"/>
      <c r="K380" s="920"/>
      <c r="L380" s="266"/>
      <c r="M380" s="265"/>
      <c r="N380" s="920"/>
      <c r="O380" s="570"/>
      <c r="P380" s="265"/>
      <c r="Q380" s="556">
        <v>4</v>
      </c>
      <c r="R380" s="1237">
        <v>190</v>
      </c>
      <c r="S380" s="290">
        <f t="shared" si="163"/>
        <v>760</v>
      </c>
      <c r="T380" s="556">
        <v>4</v>
      </c>
      <c r="U380" s="1237">
        <v>190</v>
      </c>
      <c r="V380" s="290">
        <f t="shared" si="164"/>
        <v>760</v>
      </c>
      <c r="W380" s="556">
        <v>4</v>
      </c>
      <c r="X380" s="1237">
        <v>190</v>
      </c>
      <c r="Y380" s="290">
        <f t="shared" si="165"/>
        <v>760</v>
      </c>
      <c r="Z380" s="563">
        <v>12</v>
      </c>
      <c r="AA380" s="290">
        <v>6</v>
      </c>
      <c r="AB380" s="290">
        <f t="shared" si="166"/>
        <v>72</v>
      </c>
      <c r="AC380" s="558">
        <f t="shared" si="167"/>
        <v>24</v>
      </c>
      <c r="AD380" s="540">
        <f t="shared" si="168"/>
        <v>2352</v>
      </c>
      <c r="AE380" s="1096"/>
      <c r="AI380" s="1021"/>
      <c r="AJ380" s="934"/>
      <c r="AK380" s="934"/>
      <c r="AL380" s="934"/>
      <c r="AM380" s="934"/>
      <c r="AN380" s="934"/>
      <c r="AO380" s="934"/>
      <c r="AP380" s="934"/>
      <c r="AQ380" s="934"/>
      <c r="AR380" s="934"/>
      <c r="AS380" s="934"/>
      <c r="AT380" s="934"/>
      <c r="AU380" s="934"/>
      <c r="AV380" s="934"/>
      <c r="AW380" s="934"/>
      <c r="AX380" s="934"/>
      <c r="AY380" s="934"/>
      <c r="AZ380" s="934"/>
      <c r="BA380" s="934"/>
      <c r="BB380" s="934"/>
      <c r="BC380" s="934"/>
      <c r="BD380" s="1031"/>
    </row>
    <row r="381" spans="1:56" s="790" customFormat="1" ht="30.75" customHeight="1" x14ac:dyDescent="0.25">
      <c r="A381" s="1281">
        <v>315</v>
      </c>
      <c r="B381" s="535" t="s">
        <v>1907</v>
      </c>
      <c r="C381" s="1236" t="s">
        <v>102</v>
      </c>
      <c r="D381" s="535" t="s">
        <v>340</v>
      </c>
      <c r="E381" s="1083">
        <v>46143</v>
      </c>
      <c r="F381" s="1083">
        <v>46146</v>
      </c>
      <c r="G381" s="1084" t="s">
        <v>298</v>
      </c>
      <c r="H381" s="920"/>
      <c r="I381" s="266"/>
      <c r="J381" s="252"/>
      <c r="K381" s="920"/>
      <c r="L381" s="266"/>
      <c r="M381" s="265"/>
      <c r="N381" s="920"/>
      <c r="O381" s="570"/>
      <c r="P381" s="265"/>
      <c r="Q381" s="556">
        <v>2</v>
      </c>
      <c r="R381" s="1237">
        <v>190</v>
      </c>
      <c r="S381" s="290">
        <f t="shared" si="163"/>
        <v>380</v>
      </c>
      <c r="T381" s="556">
        <v>2</v>
      </c>
      <c r="U381" s="1237">
        <v>190</v>
      </c>
      <c r="V381" s="290">
        <f t="shared" si="164"/>
        <v>380</v>
      </c>
      <c r="W381" s="556">
        <v>2</v>
      </c>
      <c r="X381" s="1237">
        <v>190</v>
      </c>
      <c r="Y381" s="290">
        <f t="shared" si="165"/>
        <v>380</v>
      </c>
      <c r="Z381" s="563">
        <v>6</v>
      </c>
      <c r="AA381" s="290">
        <v>6</v>
      </c>
      <c r="AB381" s="290">
        <f t="shared" si="166"/>
        <v>36</v>
      </c>
      <c r="AC381" s="558">
        <f t="shared" si="167"/>
        <v>12</v>
      </c>
      <c r="AD381" s="540">
        <f t="shared" si="168"/>
        <v>1176</v>
      </c>
      <c r="AE381" s="1096"/>
      <c r="AI381" s="1021"/>
      <c r="AJ381" s="934"/>
      <c r="AK381" s="934"/>
      <c r="AL381" s="934"/>
      <c r="AM381" s="934"/>
      <c r="AN381" s="934"/>
      <c r="AO381" s="934"/>
      <c r="AP381" s="934"/>
      <c r="AQ381" s="934"/>
      <c r="AR381" s="934"/>
      <c r="AS381" s="934"/>
      <c r="AT381" s="934"/>
      <c r="AU381" s="934"/>
      <c r="AV381" s="934"/>
      <c r="AW381" s="934"/>
      <c r="AX381" s="934"/>
      <c r="AY381" s="934"/>
      <c r="AZ381" s="934"/>
      <c r="BA381" s="934"/>
      <c r="BB381" s="934"/>
      <c r="BC381" s="934"/>
      <c r="BD381" s="1031"/>
    </row>
    <row r="382" spans="1:56" s="790" customFormat="1" ht="54" customHeight="1" x14ac:dyDescent="0.25">
      <c r="A382" s="1281">
        <v>316</v>
      </c>
      <c r="B382" s="535" t="s">
        <v>1904</v>
      </c>
      <c r="C382" s="1236" t="s">
        <v>99</v>
      </c>
      <c r="D382" s="535" t="s">
        <v>1905</v>
      </c>
      <c r="E382" s="1083">
        <v>46143</v>
      </c>
      <c r="F382" s="1083">
        <v>46146</v>
      </c>
      <c r="G382" s="1084" t="s">
        <v>298</v>
      </c>
      <c r="H382" s="920"/>
      <c r="I382" s="266"/>
      <c r="J382" s="252"/>
      <c r="K382" s="920"/>
      <c r="L382" s="266"/>
      <c r="M382" s="265"/>
      <c r="N382" s="920"/>
      <c r="O382" s="570"/>
      <c r="P382" s="265"/>
      <c r="Q382" s="556">
        <v>4</v>
      </c>
      <c r="R382" s="1237">
        <v>190</v>
      </c>
      <c r="S382" s="290">
        <f t="shared" si="163"/>
        <v>760</v>
      </c>
      <c r="T382" s="556">
        <v>4</v>
      </c>
      <c r="U382" s="1237">
        <v>190</v>
      </c>
      <c r="V382" s="290">
        <f t="shared" si="164"/>
        <v>760</v>
      </c>
      <c r="W382" s="556">
        <v>4</v>
      </c>
      <c r="X382" s="1237">
        <v>190</v>
      </c>
      <c r="Y382" s="290">
        <f t="shared" si="165"/>
        <v>760</v>
      </c>
      <c r="Z382" s="563">
        <v>12</v>
      </c>
      <c r="AA382" s="290">
        <v>6</v>
      </c>
      <c r="AB382" s="290">
        <f t="shared" si="166"/>
        <v>72</v>
      </c>
      <c r="AC382" s="558">
        <f t="shared" si="167"/>
        <v>24</v>
      </c>
      <c r="AD382" s="540">
        <f t="shared" si="168"/>
        <v>2352</v>
      </c>
      <c r="AE382" s="1096"/>
      <c r="AI382" s="1021"/>
      <c r="AJ382" s="934"/>
      <c r="AK382" s="934"/>
      <c r="AL382" s="934"/>
      <c r="AM382" s="934"/>
      <c r="AN382" s="934"/>
      <c r="AO382" s="934"/>
      <c r="AP382" s="934"/>
      <c r="AQ382" s="934"/>
      <c r="AR382" s="934"/>
      <c r="AS382" s="934"/>
      <c r="AT382" s="934"/>
      <c r="AU382" s="934"/>
      <c r="AV382" s="934"/>
      <c r="AW382" s="934"/>
      <c r="AX382" s="934"/>
      <c r="AY382" s="934"/>
      <c r="AZ382" s="934"/>
      <c r="BA382" s="934"/>
      <c r="BB382" s="934"/>
      <c r="BC382" s="934"/>
      <c r="BD382" s="1031"/>
    </row>
    <row r="383" spans="1:56" ht="46.5" customHeight="1" x14ac:dyDescent="0.25">
      <c r="A383" s="1281">
        <v>317</v>
      </c>
      <c r="B383" s="655" t="s">
        <v>1437</v>
      </c>
      <c r="C383" s="1236" t="s">
        <v>101</v>
      </c>
      <c r="D383" s="655" t="s">
        <v>340</v>
      </c>
      <c r="E383" s="1103">
        <v>46199</v>
      </c>
      <c r="F383" s="1103">
        <v>46201</v>
      </c>
      <c r="G383" s="1104" t="s">
        <v>301</v>
      </c>
      <c r="H383" s="567"/>
      <c r="I383" s="576"/>
      <c r="J383" s="259"/>
      <c r="K383" s="567"/>
      <c r="L383" s="576"/>
      <c r="M383" s="781"/>
      <c r="N383" s="567"/>
      <c r="O383" s="573"/>
      <c r="P383" s="781"/>
      <c r="Q383" s="556">
        <v>4</v>
      </c>
      <c r="R383" s="1237">
        <v>190</v>
      </c>
      <c r="S383" s="290">
        <f t="shared" si="163"/>
        <v>760</v>
      </c>
      <c r="T383" s="556">
        <v>4</v>
      </c>
      <c r="U383" s="1237">
        <v>190</v>
      </c>
      <c r="V383" s="290">
        <f t="shared" si="164"/>
        <v>760</v>
      </c>
      <c r="W383" s="556">
        <v>4</v>
      </c>
      <c r="X383" s="1237">
        <v>190</v>
      </c>
      <c r="Y383" s="290">
        <f t="shared" si="165"/>
        <v>760</v>
      </c>
      <c r="Z383" s="563">
        <v>12</v>
      </c>
      <c r="AA383" s="290">
        <v>6</v>
      </c>
      <c r="AB383" s="290">
        <f t="shared" si="166"/>
        <v>72</v>
      </c>
      <c r="AC383" s="558">
        <f t="shared" si="167"/>
        <v>24</v>
      </c>
      <c r="AD383" s="540">
        <f t="shared" si="168"/>
        <v>2352</v>
      </c>
      <c r="AE383" s="1235"/>
      <c r="AF383" s="1004">
        <v>6</v>
      </c>
    </row>
    <row r="384" spans="1:56" ht="46.5" customHeight="1" x14ac:dyDescent="0.25">
      <c r="A384" s="1281">
        <v>318</v>
      </c>
      <c r="B384" s="535" t="s">
        <v>1909</v>
      </c>
      <c r="C384" s="1236" t="s">
        <v>102</v>
      </c>
      <c r="D384" s="535" t="s">
        <v>340</v>
      </c>
      <c r="E384" s="1083">
        <v>46297</v>
      </c>
      <c r="F384" s="1083">
        <v>46300</v>
      </c>
      <c r="G384" s="534" t="s">
        <v>301</v>
      </c>
      <c r="H384" s="538"/>
      <c r="I384" s="266"/>
      <c r="J384" s="252"/>
      <c r="K384" s="538"/>
      <c r="L384" s="266"/>
      <c r="M384" s="781"/>
      <c r="N384" s="538"/>
      <c r="O384" s="570"/>
      <c r="P384" s="265"/>
      <c r="Q384" s="556">
        <v>2</v>
      </c>
      <c r="R384" s="1237">
        <v>190</v>
      </c>
      <c r="S384" s="290">
        <f t="shared" si="163"/>
        <v>380</v>
      </c>
      <c r="T384" s="556">
        <v>2</v>
      </c>
      <c r="U384" s="1237">
        <v>190</v>
      </c>
      <c r="V384" s="290">
        <f t="shared" si="164"/>
        <v>380</v>
      </c>
      <c r="W384" s="556">
        <v>2</v>
      </c>
      <c r="X384" s="1237">
        <v>190</v>
      </c>
      <c r="Y384" s="290">
        <f t="shared" si="165"/>
        <v>380</v>
      </c>
      <c r="Z384" s="563">
        <v>6</v>
      </c>
      <c r="AA384" s="290">
        <v>6</v>
      </c>
      <c r="AB384" s="290">
        <f t="shared" si="166"/>
        <v>36</v>
      </c>
      <c r="AC384" s="558">
        <f t="shared" si="167"/>
        <v>12</v>
      </c>
      <c r="AD384" s="540">
        <f t="shared" si="168"/>
        <v>1176</v>
      </c>
      <c r="AE384" s="1235"/>
      <c r="AF384" s="1004">
        <v>12</v>
      </c>
    </row>
    <row r="385" spans="1:56" ht="46.5" customHeight="1" x14ac:dyDescent="0.25">
      <c r="A385" s="1281">
        <v>319</v>
      </c>
      <c r="B385" s="535" t="s">
        <v>1908</v>
      </c>
      <c r="C385" s="1236" t="s">
        <v>102</v>
      </c>
      <c r="D385" s="535" t="s">
        <v>1905</v>
      </c>
      <c r="E385" s="1083">
        <v>46297</v>
      </c>
      <c r="F385" s="1083">
        <v>46300</v>
      </c>
      <c r="G385" s="534" t="s">
        <v>301</v>
      </c>
      <c r="H385" s="538"/>
      <c r="I385" s="266"/>
      <c r="J385" s="252"/>
      <c r="K385" s="538"/>
      <c r="L385" s="266"/>
      <c r="M385" s="781"/>
      <c r="N385" s="538"/>
      <c r="O385" s="570"/>
      <c r="P385" s="265"/>
      <c r="Q385" s="556">
        <v>2</v>
      </c>
      <c r="R385" s="1237">
        <v>190</v>
      </c>
      <c r="S385" s="290">
        <f t="shared" si="163"/>
        <v>380</v>
      </c>
      <c r="T385" s="556">
        <v>2</v>
      </c>
      <c r="U385" s="1237">
        <v>190</v>
      </c>
      <c r="V385" s="290">
        <f t="shared" si="164"/>
        <v>380</v>
      </c>
      <c r="W385" s="556">
        <v>2</v>
      </c>
      <c r="X385" s="1237">
        <v>190</v>
      </c>
      <c r="Y385" s="290">
        <f t="shared" si="165"/>
        <v>380</v>
      </c>
      <c r="Z385" s="563">
        <v>6</v>
      </c>
      <c r="AA385" s="290">
        <v>6</v>
      </c>
      <c r="AB385" s="290">
        <f t="shared" si="166"/>
        <v>36</v>
      </c>
      <c r="AC385" s="558">
        <f t="shared" si="167"/>
        <v>12</v>
      </c>
      <c r="AD385" s="540">
        <f t="shared" si="168"/>
        <v>1176</v>
      </c>
      <c r="AE385" s="1235"/>
      <c r="AF385" s="1004">
        <v>12</v>
      </c>
    </row>
    <row r="386" spans="1:56" ht="46.5" customHeight="1" x14ac:dyDescent="0.25">
      <c r="A386" s="1281">
        <v>320</v>
      </c>
      <c r="B386" s="535" t="s">
        <v>1910</v>
      </c>
      <c r="C386" s="1236" t="s">
        <v>102</v>
      </c>
      <c r="D386" s="535" t="s">
        <v>340</v>
      </c>
      <c r="E386" s="1083">
        <v>46335</v>
      </c>
      <c r="F386" s="1083">
        <v>46306</v>
      </c>
      <c r="G386" s="534" t="s">
        <v>301</v>
      </c>
      <c r="H386" s="556"/>
      <c r="I386" s="572"/>
      <c r="J386" s="278"/>
      <c r="K386" s="556"/>
      <c r="L386" s="572"/>
      <c r="M386" s="299"/>
      <c r="N386" s="556"/>
      <c r="O386" s="565"/>
      <c r="P386" s="288"/>
      <c r="Q386" s="556">
        <v>4</v>
      </c>
      <c r="R386" s="1237">
        <v>190</v>
      </c>
      <c r="S386" s="290">
        <f t="shared" si="163"/>
        <v>760</v>
      </c>
      <c r="T386" s="556">
        <v>4</v>
      </c>
      <c r="U386" s="1237">
        <v>190</v>
      </c>
      <c r="V386" s="290">
        <f t="shared" si="164"/>
        <v>760</v>
      </c>
      <c r="W386" s="556">
        <v>4</v>
      </c>
      <c r="X386" s="1237">
        <v>190</v>
      </c>
      <c r="Y386" s="290">
        <f t="shared" si="165"/>
        <v>760</v>
      </c>
      <c r="Z386" s="563">
        <v>12</v>
      </c>
      <c r="AA386" s="290">
        <v>6</v>
      </c>
      <c r="AB386" s="290">
        <f t="shared" si="166"/>
        <v>72</v>
      </c>
      <c r="AC386" s="558">
        <f t="shared" si="167"/>
        <v>24</v>
      </c>
      <c r="AD386" s="540">
        <f t="shared" si="168"/>
        <v>2352</v>
      </c>
      <c r="AE386" s="1235"/>
    </row>
    <row r="387" spans="1:56" s="1010" customFormat="1" ht="35.25" customHeight="1" x14ac:dyDescent="0.25">
      <c r="A387" s="1277"/>
      <c r="B387" s="1240" t="s">
        <v>851</v>
      </c>
      <c r="C387" s="945"/>
      <c r="D387" s="1047"/>
      <c r="E387" s="1034"/>
      <c r="F387" s="1034"/>
      <c r="G387" s="1034"/>
      <c r="H387" s="624"/>
      <c r="I387" s="522"/>
      <c r="J387" s="523"/>
      <c r="K387" s="624"/>
      <c r="L387" s="522"/>
      <c r="M387" s="523"/>
      <c r="N387" s="624"/>
      <c r="O387" s="522"/>
      <c r="P387" s="523"/>
      <c r="Q387" s="624"/>
      <c r="R387" s="528"/>
      <c r="S387" s="529"/>
      <c r="T387" s="624"/>
      <c r="U387" s="528"/>
      <c r="V387" s="529"/>
      <c r="W387" s="624"/>
      <c r="X387" s="528"/>
      <c r="Y387" s="529"/>
      <c r="Z387" s="624"/>
      <c r="AA387" s="529"/>
      <c r="AB387" s="529"/>
      <c r="AC387" s="530"/>
      <c r="AD387" s="540"/>
      <c r="AE387" s="523"/>
      <c r="AJ387" s="934"/>
      <c r="AK387" s="934"/>
      <c r="AL387" s="934"/>
      <c r="AM387" s="934"/>
      <c r="AN387" s="934"/>
      <c r="AO387" s="934"/>
      <c r="AP387" s="934"/>
      <c r="AQ387" s="934"/>
      <c r="AR387" s="934"/>
      <c r="AS387" s="934"/>
      <c r="AT387" s="934"/>
      <c r="AU387" s="934"/>
      <c r="AV387" s="934"/>
      <c r="AW387" s="934"/>
      <c r="AX387" s="934"/>
      <c r="AY387" s="934"/>
      <c r="AZ387" s="934"/>
      <c r="BA387" s="934"/>
      <c r="BB387" s="934"/>
      <c r="BC387" s="934"/>
    </row>
    <row r="388" spans="1:56" s="790" customFormat="1" ht="46.5" customHeight="1" x14ac:dyDescent="0.25">
      <c r="A388" s="1281">
        <v>321</v>
      </c>
      <c r="B388" s="261" t="s">
        <v>1503</v>
      </c>
      <c r="C388" s="261" t="s">
        <v>102</v>
      </c>
      <c r="D388" s="261" t="s">
        <v>1504</v>
      </c>
      <c r="E388" s="953">
        <v>46295</v>
      </c>
      <c r="F388" s="953">
        <v>46299</v>
      </c>
      <c r="G388" s="954" t="s">
        <v>301</v>
      </c>
      <c r="H388" s="538"/>
      <c r="I388" s="266"/>
      <c r="J388" s="252"/>
      <c r="K388" s="538"/>
      <c r="L388" s="266"/>
      <c r="M388" s="265"/>
      <c r="N388" s="538"/>
      <c r="O388" s="570"/>
      <c r="P388" s="265"/>
      <c r="Q388" s="538">
        <v>64</v>
      </c>
      <c r="R388" s="1255">
        <v>190</v>
      </c>
      <c r="S388" s="1261">
        <f>Q388*R388</f>
        <v>12160</v>
      </c>
      <c r="T388" s="538">
        <v>64</v>
      </c>
      <c r="U388" s="1255">
        <v>190</v>
      </c>
      <c r="V388" s="1261">
        <f>T388*U388</f>
        <v>12160</v>
      </c>
      <c r="W388" s="538">
        <v>64</v>
      </c>
      <c r="X388" s="1255">
        <v>190</v>
      </c>
      <c r="Y388" s="1261">
        <f>W388*X388</f>
        <v>12160</v>
      </c>
      <c r="Z388" s="563">
        <v>192</v>
      </c>
      <c r="AA388" s="1261">
        <v>6</v>
      </c>
      <c r="AB388" s="1261">
        <f>Z388*AA388</f>
        <v>1152</v>
      </c>
      <c r="AC388" s="554">
        <f>H388+K388+N388+Q388+T388+W388+Z388</f>
        <v>384</v>
      </c>
      <c r="AD388" s="540">
        <f>J388+M388+P388+S388+V388+Y388+AB388</f>
        <v>37632</v>
      </c>
      <c r="AE388" s="1096"/>
      <c r="AI388" s="1021"/>
      <c r="AJ388" s="934"/>
      <c r="AK388" s="934"/>
      <c r="AL388" s="934"/>
      <c r="AM388" s="934"/>
      <c r="AN388" s="934"/>
      <c r="AO388" s="934"/>
      <c r="AP388" s="934"/>
      <c r="AQ388" s="934"/>
      <c r="AR388" s="934"/>
      <c r="AS388" s="934"/>
      <c r="AT388" s="934"/>
      <c r="AU388" s="934"/>
      <c r="AV388" s="934"/>
      <c r="AW388" s="934"/>
      <c r="AX388" s="934"/>
      <c r="AY388" s="934"/>
      <c r="AZ388" s="934"/>
      <c r="BA388" s="934"/>
      <c r="BB388" s="934"/>
      <c r="BC388" s="934"/>
      <c r="BD388" s="1031"/>
    </row>
    <row r="389" spans="1:56" s="1023" customFormat="1" ht="30.75" customHeight="1" x14ac:dyDescent="0.25">
      <c r="A389" s="1278"/>
      <c r="B389" s="991" t="s">
        <v>853</v>
      </c>
      <c r="C389" s="611"/>
      <c r="D389" s="1058"/>
      <c r="E389" s="1040"/>
      <c r="F389" s="1040"/>
      <c r="G389" s="1040"/>
      <c r="H389" s="645"/>
      <c r="I389" s="273"/>
      <c r="J389" s="272"/>
      <c r="K389" s="645"/>
      <c r="L389" s="273"/>
      <c r="M389" s="272"/>
      <c r="N389" s="645"/>
      <c r="O389" s="273"/>
      <c r="P389" s="274"/>
      <c r="Q389" s="645"/>
      <c r="R389" s="616"/>
      <c r="S389" s="617"/>
      <c r="T389" s="645"/>
      <c r="U389" s="616"/>
      <c r="V389" s="617"/>
      <c r="W389" s="645"/>
      <c r="X389" s="616"/>
      <c r="Y389" s="617"/>
      <c r="Z389" s="645"/>
      <c r="AA389" s="617"/>
      <c r="AB389" s="617"/>
      <c r="AC389" s="618"/>
      <c r="AD389" s="540"/>
      <c r="AE389" s="272"/>
      <c r="AJ389" s="934"/>
      <c r="AK389" s="934"/>
      <c r="AL389" s="934"/>
      <c r="AM389" s="934"/>
      <c r="AN389" s="934"/>
      <c r="AO389" s="934"/>
      <c r="AP389" s="934"/>
      <c r="AQ389" s="934"/>
      <c r="AR389" s="934"/>
      <c r="AS389" s="934"/>
      <c r="AT389" s="934"/>
      <c r="AU389" s="934"/>
      <c r="AV389" s="934"/>
      <c r="AW389" s="934"/>
      <c r="AX389" s="934"/>
      <c r="AY389" s="934"/>
      <c r="AZ389" s="934"/>
      <c r="BA389" s="934"/>
      <c r="BB389" s="934"/>
      <c r="BC389" s="934"/>
    </row>
    <row r="390" spans="1:56" ht="46.5" customHeight="1" x14ac:dyDescent="0.25">
      <c r="A390" s="256">
        <v>322</v>
      </c>
      <c r="B390" s="1239" t="s">
        <v>1157</v>
      </c>
      <c r="C390" s="1239" t="s">
        <v>99</v>
      </c>
      <c r="D390" s="1239" t="s">
        <v>1158</v>
      </c>
      <c r="E390" s="941">
        <v>46116</v>
      </c>
      <c r="F390" s="941">
        <v>46118</v>
      </c>
      <c r="G390" s="966" t="s">
        <v>301</v>
      </c>
      <c r="H390" s="567"/>
      <c r="I390" s="576"/>
      <c r="J390" s="259"/>
      <c r="K390" s="567"/>
      <c r="L390" s="576"/>
      <c r="M390" s="781"/>
      <c r="N390" s="567"/>
      <c r="O390" s="573"/>
      <c r="P390" s="781"/>
      <c r="Q390" s="567">
        <v>2</v>
      </c>
      <c r="R390" s="560">
        <v>190</v>
      </c>
      <c r="S390" s="289">
        <f>Q390*R390</f>
        <v>380</v>
      </c>
      <c r="T390" s="567">
        <v>2</v>
      </c>
      <c r="U390" s="560">
        <v>190</v>
      </c>
      <c r="V390" s="289">
        <f>T390*U390</f>
        <v>380</v>
      </c>
      <c r="W390" s="567">
        <v>2</v>
      </c>
      <c r="X390" s="560">
        <v>190</v>
      </c>
      <c r="Y390" s="289">
        <f>W390*X390</f>
        <v>380</v>
      </c>
      <c r="Z390" s="568">
        <v>6</v>
      </c>
      <c r="AA390" s="289">
        <v>6</v>
      </c>
      <c r="AB390" s="289">
        <f>Z390*AA390</f>
        <v>36</v>
      </c>
      <c r="AC390" s="561">
        <f>H390+K390+N390+Q390+T390+W390+Z390</f>
        <v>12</v>
      </c>
      <c r="AD390" s="540">
        <f>J390+M390+P390+S390+V390+Y390+AB390</f>
        <v>1176</v>
      </c>
      <c r="AE390" s="1782">
        <f>SUM(AD390:AD393)</f>
        <v>8232</v>
      </c>
      <c r="AF390" s="1004">
        <v>8</v>
      </c>
    </row>
    <row r="391" spans="1:56" ht="60" customHeight="1" x14ac:dyDescent="0.25">
      <c r="A391" s="1281">
        <v>323</v>
      </c>
      <c r="B391" s="261" t="s">
        <v>2086</v>
      </c>
      <c r="C391" s="261" t="s">
        <v>102</v>
      </c>
      <c r="D391" s="261" t="s">
        <v>1731</v>
      </c>
      <c r="E391" s="953">
        <v>46157</v>
      </c>
      <c r="F391" s="941">
        <v>46160</v>
      </c>
      <c r="G391" s="966" t="s">
        <v>1145</v>
      </c>
      <c r="H391" s="538"/>
      <c r="I391" s="266"/>
      <c r="J391" s="252"/>
      <c r="K391" s="538"/>
      <c r="L391" s="266"/>
      <c r="M391" s="781"/>
      <c r="N391" s="538"/>
      <c r="O391" s="570"/>
      <c r="P391" s="265"/>
      <c r="Q391" s="538">
        <v>6</v>
      </c>
      <c r="R391" s="1255">
        <v>190</v>
      </c>
      <c r="S391" s="1261">
        <f>Q391*R391</f>
        <v>1140</v>
      </c>
      <c r="T391" s="538">
        <v>6</v>
      </c>
      <c r="U391" s="1255">
        <v>190</v>
      </c>
      <c r="V391" s="1261">
        <f>T391*U391</f>
        <v>1140</v>
      </c>
      <c r="W391" s="538">
        <v>6</v>
      </c>
      <c r="X391" s="1255">
        <v>190</v>
      </c>
      <c r="Y391" s="1261">
        <f>W391*X391</f>
        <v>1140</v>
      </c>
      <c r="Z391" s="563">
        <v>18</v>
      </c>
      <c r="AA391" s="1261">
        <v>6</v>
      </c>
      <c r="AB391" s="1261">
        <f>Z391*AA391</f>
        <v>108</v>
      </c>
      <c r="AC391" s="554">
        <f>Q391+T391+W391+Z391</f>
        <v>36</v>
      </c>
      <c r="AD391" s="540">
        <f>S391+V391+Y391+AB391</f>
        <v>3528</v>
      </c>
      <c r="AE391" s="1776"/>
      <c r="AF391" s="1004">
        <v>24</v>
      </c>
    </row>
    <row r="392" spans="1:56" s="790" customFormat="1" ht="46.5" customHeight="1" x14ac:dyDescent="0.25">
      <c r="A392" s="256">
        <v>324</v>
      </c>
      <c r="B392" s="261" t="s">
        <v>2085</v>
      </c>
      <c r="C392" s="261" t="s">
        <v>102</v>
      </c>
      <c r="D392" s="261" t="s">
        <v>1158</v>
      </c>
      <c r="E392" s="953">
        <v>46309</v>
      </c>
      <c r="F392" s="941">
        <v>46311</v>
      </c>
      <c r="G392" s="953" t="s">
        <v>301</v>
      </c>
      <c r="H392" s="563"/>
      <c r="I392" s="266"/>
      <c r="J392" s="252"/>
      <c r="K392" s="563"/>
      <c r="L392" s="266"/>
      <c r="M392" s="781"/>
      <c r="N392" s="563"/>
      <c r="O392" s="570"/>
      <c r="P392" s="265"/>
      <c r="Q392" s="563">
        <v>2</v>
      </c>
      <c r="R392" s="1255">
        <v>190</v>
      </c>
      <c r="S392" s="1261">
        <f>Q392*R392</f>
        <v>380</v>
      </c>
      <c r="T392" s="563">
        <v>2</v>
      </c>
      <c r="U392" s="1255">
        <v>190</v>
      </c>
      <c r="V392" s="1261">
        <f>T392*U392</f>
        <v>380</v>
      </c>
      <c r="W392" s="563">
        <v>2</v>
      </c>
      <c r="X392" s="1255">
        <v>190</v>
      </c>
      <c r="Y392" s="1261">
        <f>W392*X392</f>
        <v>380</v>
      </c>
      <c r="Z392" s="563">
        <v>6</v>
      </c>
      <c r="AA392" s="1261">
        <v>6</v>
      </c>
      <c r="AB392" s="1261">
        <f>Z392*AA392</f>
        <v>36</v>
      </c>
      <c r="AC392" s="554">
        <f>H392+K392+N392+Q392+T392+W392+Z392</f>
        <v>12</v>
      </c>
      <c r="AD392" s="540">
        <f>J392+M392+P392+S392+V392+Y392+AB392</f>
        <v>1176</v>
      </c>
      <c r="AE392" s="1776"/>
      <c r="AF392" s="1031"/>
      <c r="AI392" s="1021"/>
      <c r="AJ392" s="934"/>
      <c r="AK392" s="934"/>
      <c r="AL392" s="934"/>
      <c r="AM392" s="934"/>
      <c r="AN392" s="934"/>
      <c r="AO392" s="934"/>
      <c r="AP392" s="934"/>
      <c r="AQ392" s="934"/>
      <c r="AR392" s="934"/>
      <c r="AS392" s="934"/>
      <c r="AT392" s="934"/>
      <c r="AU392" s="934"/>
      <c r="AV392" s="934"/>
      <c r="AW392" s="934"/>
      <c r="AX392" s="934"/>
      <c r="AY392" s="934"/>
      <c r="AZ392" s="934"/>
      <c r="BA392" s="934"/>
      <c r="BB392" s="934"/>
      <c r="BC392" s="934"/>
      <c r="BD392" s="1031"/>
    </row>
    <row r="393" spans="1:56" ht="46.5" customHeight="1" x14ac:dyDescent="0.25">
      <c r="A393" s="1281">
        <v>325</v>
      </c>
      <c r="B393" s="261" t="s">
        <v>1157</v>
      </c>
      <c r="C393" s="261" t="s">
        <v>99</v>
      </c>
      <c r="D393" s="261" t="s">
        <v>2089</v>
      </c>
      <c r="E393" s="953">
        <v>46360</v>
      </c>
      <c r="F393" s="941">
        <v>46363</v>
      </c>
      <c r="G393" s="953" t="s">
        <v>301</v>
      </c>
      <c r="H393" s="261"/>
      <c r="I393" s="572"/>
      <c r="J393" s="278"/>
      <c r="K393" s="556"/>
      <c r="L393" s="572"/>
      <c r="M393" s="299"/>
      <c r="N393" s="556"/>
      <c r="O393" s="565"/>
      <c r="P393" s="288"/>
      <c r="Q393" s="556">
        <v>4</v>
      </c>
      <c r="R393" s="1237">
        <v>190</v>
      </c>
      <c r="S393" s="290">
        <f>Q393*R393</f>
        <v>760</v>
      </c>
      <c r="T393" s="556">
        <v>4</v>
      </c>
      <c r="U393" s="1237">
        <v>190</v>
      </c>
      <c r="V393" s="290">
        <f>T393*U393</f>
        <v>760</v>
      </c>
      <c r="W393" s="556">
        <v>4</v>
      </c>
      <c r="X393" s="1237">
        <v>190</v>
      </c>
      <c r="Y393" s="290">
        <f>W393*X393</f>
        <v>760</v>
      </c>
      <c r="Z393" s="564">
        <v>12</v>
      </c>
      <c r="AA393" s="290">
        <v>6</v>
      </c>
      <c r="AB393" s="290">
        <f>Z393*AA393</f>
        <v>72</v>
      </c>
      <c r="AC393" s="558">
        <f>H393+K393+N393+Q393+T393+W393+Z393</f>
        <v>24</v>
      </c>
      <c r="AD393" s="540">
        <f>J393+M393+P393+S393+V393+Y393+AB393</f>
        <v>2352</v>
      </c>
      <c r="AE393" s="1777"/>
    </row>
    <row r="394" spans="1:56" s="1010" customFormat="1" ht="34.5" customHeight="1" x14ac:dyDescent="0.25">
      <c r="A394" s="1277"/>
      <c r="B394" s="1240" t="s">
        <v>854</v>
      </c>
      <c r="C394" s="945"/>
      <c r="D394" s="1047"/>
      <c r="E394" s="1034"/>
      <c r="F394" s="1034"/>
      <c r="G394" s="1034"/>
      <c r="H394" s="624"/>
      <c r="I394" s="522"/>
      <c r="J394" s="523"/>
      <c r="K394" s="624"/>
      <c r="L394" s="522"/>
      <c r="M394" s="523"/>
      <c r="N394" s="624"/>
      <c r="O394" s="522"/>
      <c r="P394" s="523"/>
      <c r="Q394" s="624"/>
      <c r="R394" s="528"/>
      <c r="S394" s="529"/>
      <c r="T394" s="624"/>
      <c r="U394" s="528"/>
      <c r="V394" s="529"/>
      <c r="W394" s="624"/>
      <c r="X394" s="528"/>
      <c r="Y394" s="529"/>
      <c r="Z394" s="638"/>
      <c r="AA394" s="529"/>
      <c r="AB394" s="529"/>
      <c r="AC394" s="530"/>
      <c r="AD394" s="531"/>
      <c r="AE394" s="1048"/>
      <c r="AJ394" s="934"/>
      <c r="AK394" s="934"/>
      <c r="AL394" s="934"/>
      <c r="AM394" s="934"/>
      <c r="AN394" s="934"/>
      <c r="AO394" s="934"/>
      <c r="AP394" s="934"/>
      <c r="AQ394" s="934"/>
      <c r="AR394" s="934"/>
      <c r="AS394" s="934"/>
      <c r="AT394" s="934"/>
      <c r="AU394" s="934"/>
      <c r="AV394" s="934"/>
      <c r="AW394" s="934"/>
      <c r="AX394" s="934"/>
      <c r="AY394" s="934"/>
      <c r="AZ394" s="934"/>
      <c r="BA394" s="934"/>
      <c r="BB394" s="934"/>
      <c r="BC394" s="934"/>
    </row>
    <row r="395" spans="1:56" ht="30.75" customHeight="1" x14ac:dyDescent="0.25">
      <c r="A395" s="1281">
        <v>326</v>
      </c>
      <c r="B395" s="569" t="s">
        <v>1402</v>
      </c>
      <c r="C395" s="261" t="s">
        <v>99</v>
      </c>
      <c r="D395" s="261" t="s">
        <v>441</v>
      </c>
      <c r="E395" s="953">
        <v>46115</v>
      </c>
      <c r="F395" s="953">
        <v>46117</v>
      </c>
      <c r="G395" s="954" t="s">
        <v>1808</v>
      </c>
      <c r="H395" s="538"/>
      <c r="I395" s="266"/>
      <c r="J395" s="252"/>
      <c r="K395" s="538"/>
      <c r="L395" s="266"/>
      <c r="M395" s="265"/>
      <c r="N395" s="538"/>
      <c r="O395" s="570"/>
      <c r="P395" s="265"/>
      <c r="Q395" s="563">
        <v>11</v>
      </c>
      <c r="R395" s="1255">
        <v>190</v>
      </c>
      <c r="S395" s="252">
        <f>Q395*R395</f>
        <v>2090</v>
      </c>
      <c r="T395" s="563">
        <v>11</v>
      </c>
      <c r="U395" s="1255">
        <v>190</v>
      </c>
      <c r="V395" s="252">
        <f>T395*U395</f>
        <v>2090</v>
      </c>
      <c r="W395" s="563">
        <v>22</v>
      </c>
      <c r="X395" s="1255">
        <v>190</v>
      </c>
      <c r="Y395" s="252">
        <f>W395*X395</f>
        <v>4180</v>
      </c>
      <c r="Z395" s="563">
        <v>44</v>
      </c>
      <c r="AA395" s="570">
        <v>6</v>
      </c>
      <c r="AB395" s="265">
        <f>Z395*AA395</f>
        <v>264</v>
      </c>
      <c r="AC395" s="575">
        <f>Q395+T395+W395+Z395</f>
        <v>88</v>
      </c>
      <c r="AD395" s="574">
        <f>S395+V395+Y395+AB395</f>
        <v>8624</v>
      </c>
      <c r="AE395" s="1229"/>
    </row>
    <row r="396" spans="1:56" s="1023" customFormat="1" ht="51" customHeight="1" x14ac:dyDescent="0.25">
      <c r="A396" s="1281">
        <v>327</v>
      </c>
      <c r="B396" s="569" t="s">
        <v>2359</v>
      </c>
      <c r="C396" s="261" t="s">
        <v>105</v>
      </c>
      <c r="D396" s="261" t="s">
        <v>329</v>
      </c>
      <c r="E396" s="953">
        <v>46307</v>
      </c>
      <c r="F396" s="953">
        <v>46309</v>
      </c>
      <c r="G396" s="953" t="s">
        <v>301</v>
      </c>
      <c r="H396" s="563">
        <v>3</v>
      </c>
      <c r="I396" s="570">
        <v>7300</v>
      </c>
      <c r="J396" s="265">
        <f>H396*I396</f>
        <v>21900</v>
      </c>
      <c r="K396" s="563">
        <v>3</v>
      </c>
      <c r="L396" s="570">
        <v>6650</v>
      </c>
      <c r="M396" s="265">
        <f>K396*L396</f>
        <v>19950</v>
      </c>
      <c r="N396" s="563">
        <v>3</v>
      </c>
      <c r="O396" s="570">
        <v>6050</v>
      </c>
      <c r="P396" s="265">
        <f>N396*O396</f>
        <v>18150</v>
      </c>
      <c r="Q396" s="563">
        <v>39</v>
      </c>
      <c r="R396" s="560">
        <v>190</v>
      </c>
      <c r="S396" s="252">
        <f>Q396*R396</f>
        <v>7410</v>
      </c>
      <c r="T396" s="563">
        <v>39</v>
      </c>
      <c r="U396" s="560">
        <v>190</v>
      </c>
      <c r="V396" s="252">
        <f>T396*U396</f>
        <v>7410</v>
      </c>
      <c r="W396" s="563">
        <v>50</v>
      </c>
      <c r="X396" s="560">
        <v>190</v>
      </c>
      <c r="Y396" s="252">
        <f>W396*X396</f>
        <v>9500</v>
      </c>
      <c r="Z396" s="563">
        <v>131</v>
      </c>
      <c r="AA396" s="570">
        <v>6</v>
      </c>
      <c r="AB396" s="265">
        <f>Z396*AA396</f>
        <v>786</v>
      </c>
      <c r="AC396" s="879">
        <f>Q396+T396+W396+Z396</f>
        <v>259</v>
      </c>
      <c r="AD396" s="574">
        <f>S396+V396+Y396+AB396</f>
        <v>25106</v>
      </c>
      <c r="AE396" s="1229"/>
      <c r="AJ396" s="934"/>
      <c r="AK396" s="934"/>
      <c r="AL396" s="934"/>
      <c r="AM396" s="934"/>
      <c r="AN396" s="934"/>
      <c r="AO396" s="934"/>
      <c r="AP396" s="934"/>
      <c r="AQ396" s="934"/>
      <c r="AR396" s="934"/>
      <c r="AS396" s="934"/>
      <c r="AT396" s="934"/>
      <c r="AU396" s="934"/>
      <c r="AV396" s="934"/>
      <c r="AW396" s="934"/>
      <c r="AX396" s="934"/>
      <c r="AY396" s="934"/>
      <c r="AZ396" s="934"/>
      <c r="BA396" s="934"/>
      <c r="BB396" s="934"/>
      <c r="BC396" s="934"/>
    </row>
    <row r="397" spans="1:56" ht="46.5" customHeight="1" x14ac:dyDescent="0.25">
      <c r="A397" s="1281">
        <v>328</v>
      </c>
      <c r="B397" s="598" t="s">
        <v>2357</v>
      </c>
      <c r="C397" s="960" t="s">
        <v>99</v>
      </c>
      <c r="D397" s="1239" t="s">
        <v>2358</v>
      </c>
      <c r="E397" s="941">
        <v>46276</v>
      </c>
      <c r="F397" s="941">
        <v>46278</v>
      </c>
      <c r="G397" s="966" t="s">
        <v>312</v>
      </c>
      <c r="H397" s="973"/>
      <c r="I397" s="576"/>
      <c r="J397" s="259"/>
      <c r="K397" s="567"/>
      <c r="L397" s="576"/>
      <c r="M397" s="781"/>
      <c r="N397" s="567"/>
      <c r="O397" s="573"/>
      <c r="P397" s="781"/>
      <c r="Q397" s="568">
        <v>11</v>
      </c>
      <c r="R397" s="560">
        <v>190</v>
      </c>
      <c r="S397" s="289">
        <f>Q397*R397</f>
        <v>2090</v>
      </c>
      <c r="T397" s="568">
        <v>11</v>
      </c>
      <c r="U397" s="560">
        <v>190</v>
      </c>
      <c r="V397" s="289">
        <f>T397*U397</f>
        <v>2090</v>
      </c>
      <c r="W397" s="568">
        <v>22</v>
      </c>
      <c r="X397" s="560">
        <v>190</v>
      </c>
      <c r="Y397" s="289">
        <f>W397*X397</f>
        <v>4180</v>
      </c>
      <c r="Z397" s="568">
        <v>44</v>
      </c>
      <c r="AA397" s="289">
        <v>6</v>
      </c>
      <c r="AB397" s="289">
        <f>Z397*AA397</f>
        <v>264</v>
      </c>
      <c r="AC397" s="561">
        <f>H397+K397+N397+Q397+T397+W397+Z397</f>
        <v>88</v>
      </c>
      <c r="AD397" s="782">
        <f>J397+M397+P397+S397+V397+Y397+AB397</f>
        <v>8624</v>
      </c>
      <c r="AE397" s="1229"/>
    </row>
    <row r="398" spans="1:56" s="1023" customFormat="1" ht="46.5" customHeight="1" x14ac:dyDescent="0.25">
      <c r="A398" s="1281">
        <v>329</v>
      </c>
      <c r="B398" s="261" t="s">
        <v>1315</v>
      </c>
      <c r="C398" s="943" t="s">
        <v>102</v>
      </c>
      <c r="D398" s="261" t="s">
        <v>441</v>
      </c>
      <c r="E398" s="953">
        <v>46339</v>
      </c>
      <c r="F398" s="953">
        <v>46341</v>
      </c>
      <c r="G398" s="953" t="s">
        <v>301</v>
      </c>
      <c r="H398" s="974"/>
      <c r="I398" s="266"/>
      <c r="J398" s="252"/>
      <c r="K398" s="538"/>
      <c r="L398" s="266"/>
      <c r="M398" s="781"/>
      <c r="N398" s="538"/>
      <c r="O398" s="570"/>
      <c r="P398" s="265"/>
      <c r="Q398" s="563">
        <v>11</v>
      </c>
      <c r="R398" s="1255">
        <v>190</v>
      </c>
      <c r="S398" s="1261">
        <f>Q398*R398</f>
        <v>2090</v>
      </c>
      <c r="T398" s="563">
        <v>11</v>
      </c>
      <c r="U398" s="1255">
        <v>190</v>
      </c>
      <c r="V398" s="1261">
        <f>T398*U398</f>
        <v>2090</v>
      </c>
      <c r="W398" s="563">
        <v>22</v>
      </c>
      <c r="X398" s="1255">
        <v>190</v>
      </c>
      <c r="Y398" s="1261">
        <f>W398*X398</f>
        <v>4180</v>
      </c>
      <c r="Z398" s="563">
        <v>44</v>
      </c>
      <c r="AA398" s="1261">
        <v>6</v>
      </c>
      <c r="AB398" s="1261">
        <f>Z398*AA398</f>
        <v>264</v>
      </c>
      <c r="AC398" s="554">
        <f>H398+K398+N398+Q398+T398+W398+Z398</f>
        <v>88</v>
      </c>
      <c r="AD398" s="540">
        <f>J398+M398+P398+S398+V398+Y398+AB398</f>
        <v>8624</v>
      </c>
      <c r="AE398" s="1229"/>
      <c r="AJ398" s="934"/>
      <c r="AK398" s="934"/>
      <c r="AL398" s="934"/>
      <c r="AM398" s="934"/>
      <c r="AN398" s="934"/>
      <c r="AO398" s="934"/>
      <c r="AP398" s="934"/>
      <c r="AQ398" s="934"/>
      <c r="AR398" s="934"/>
      <c r="AS398" s="934"/>
      <c r="AT398" s="934"/>
      <c r="AU398" s="934"/>
      <c r="AV398" s="934"/>
      <c r="AW398" s="934"/>
      <c r="AX398" s="934"/>
      <c r="AY398" s="934"/>
      <c r="AZ398" s="934"/>
      <c r="BA398" s="934"/>
      <c r="BB398" s="934"/>
      <c r="BC398" s="934"/>
    </row>
    <row r="399" spans="1:56" ht="46.5" customHeight="1" x14ac:dyDescent="0.25">
      <c r="A399" s="1281">
        <v>330</v>
      </c>
      <c r="B399" s="1238" t="s">
        <v>2356</v>
      </c>
      <c r="C399" s="948" t="s">
        <v>102</v>
      </c>
      <c r="D399" s="1238" t="s">
        <v>462</v>
      </c>
      <c r="E399" s="1049">
        <v>46234</v>
      </c>
      <c r="F399" s="1049">
        <v>46236</v>
      </c>
      <c r="G399" s="1049" t="s">
        <v>301</v>
      </c>
      <c r="H399" s="975"/>
      <c r="I399" s="629"/>
      <c r="J399" s="286"/>
      <c r="K399" s="628"/>
      <c r="L399" s="629"/>
      <c r="M399" s="299"/>
      <c r="N399" s="628"/>
      <c r="O399" s="881"/>
      <c r="P399" s="299"/>
      <c r="Q399" s="621">
        <v>11</v>
      </c>
      <c r="R399" s="605">
        <v>190</v>
      </c>
      <c r="S399" s="306">
        <f>Q399*R399</f>
        <v>2090</v>
      </c>
      <c r="T399" s="621">
        <v>11</v>
      </c>
      <c r="U399" s="605">
        <v>190</v>
      </c>
      <c r="V399" s="306">
        <f>T399*U399</f>
        <v>2090</v>
      </c>
      <c r="W399" s="621">
        <v>22</v>
      </c>
      <c r="X399" s="605">
        <v>190</v>
      </c>
      <c r="Y399" s="306">
        <f>W399*X399</f>
        <v>4180</v>
      </c>
      <c r="Z399" s="621">
        <v>44</v>
      </c>
      <c r="AA399" s="306">
        <v>6</v>
      </c>
      <c r="AB399" s="306">
        <f>Z399*AA399</f>
        <v>264</v>
      </c>
      <c r="AC399" s="606">
        <f>H399+K399+N399+Q399+T399+W399+Z399</f>
        <v>88</v>
      </c>
      <c r="AD399" s="782">
        <f>J399+M399+P399+S399+V399+Y399+AB399</f>
        <v>8624</v>
      </c>
      <c r="AE399" s="1226"/>
    </row>
    <row r="400" spans="1:56" s="1016" customFormat="1" ht="30" customHeight="1" x14ac:dyDescent="0.25">
      <c r="A400" s="1279"/>
      <c r="B400" s="543" t="s">
        <v>923</v>
      </c>
      <c r="C400" s="300"/>
      <c r="D400" s="1042"/>
      <c r="E400" s="1043"/>
      <c r="F400" s="1043"/>
      <c r="G400" s="1043"/>
      <c r="H400" s="324"/>
      <c r="I400" s="301"/>
      <c r="J400" s="276"/>
      <c r="K400" s="324"/>
      <c r="L400" s="301"/>
      <c r="M400" s="276"/>
      <c r="N400" s="324"/>
      <c r="O400" s="301"/>
      <c r="P400" s="276"/>
      <c r="Q400" s="324"/>
      <c r="R400" s="487"/>
      <c r="S400" s="1251"/>
      <c r="T400" s="324"/>
      <c r="U400" s="487"/>
      <c r="V400" s="1251"/>
      <c r="W400" s="324"/>
      <c r="X400" s="487"/>
      <c r="Y400" s="1251"/>
      <c r="Z400" s="647"/>
      <c r="AA400" s="1251"/>
      <c r="AB400" s="1251"/>
      <c r="AC400" s="486"/>
      <c r="AD400" s="540"/>
      <c r="AE400" s="1044"/>
      <c r="AJ400" s="934"/>
      <c r="AK400" s="934"/>
      <c r="AL400" s="934"/>
      <c r="AM400" s="934"/>
      <c r="AN400" s="934"/>
      <c r="AO400" s="934"/>
      <c r="AP400" s="934"/>
      <c r="AQ400" s="934"/>
      <c r="AR400" s="934"/>
      <c r="AS400" s="934"/>
      <c r="AT400" s="934"/>
      <c r="AU400" s="934"/>
      <c r="AV400" s="934"/>
      <c r="AW400" s="934"/>
      <c r="AX400" s="934"/>
      <c r="AY400" s="934"/>
      <c r="AZ400" s="934"/>
      <c r="BA400" s="934"/>
      <c r="BB400" s="934"/>
      <c r="BC400" s="934"/>
    </row>
    <row r="401" spans="1:56" ht="46.5" customHeight="1" x14ac:dyDescent="0.25">
      <c r="A401" s="256">
        <v>331</v>
      </c>
      <c r="B401" s="1239" t="s">
        <v>1312</v>
      </c>
      <c r="C401" s="1239" t="s">
        <v>99</v>
      </c>
      <c r="D401" s="1239" t="s">
        <v>322</v>
      </c>
      <c r="E401" s="941">
        <v>46374</v>
      </c>
      <c r="F401" s="941">
        <v>46376</v>
      </c>
      <c r="G401" s="941" t="s">
        <v>301</v>
      </c>
      <c r="H401" s="567"/>
      <c r="I401" s="576"/>
      <c r="J401" s="259"/>
      <c r="K401" s="567"/>
      <c r="L401" s="576"/>
      <c r="M401" s="781"/>
      <c r="N401" s="567"/>
      <c r="O401" s="573"/>
      <c r="P401" s="781"/>
      <c r="Q401" s="567">
        <v>15</v>
      </c>
      <c r="R401" s="560">
        <v>190</v>
      </c>
      <c r="S401" s="289">
        <f t="shared" ref="S401:S407" si="169">Q401*R401</f>
        <v>2850</v>
      </c>
      <c r="T401" s="567">
        <v>15</v>
      </c>
      <c r="U401" s="560">
        <v>190</v>
      </c>
      <c r="V401" s="289">
        <f t="shared" ref="V401:V407" si="170">T401*U401</f>
        <v>2850</v>
      </c>
      <c r="W401" s="567">
        <v>30</v>
      </c>
      <c r="X401" s="560">
        <v>190</v>
      </c>
      <c r="Y401" s="289">
        <f t="shared" ref="Y401:Y407" si="171">W401*X401</f>
        <v>5700</v>
      </c>
      <c r="Z401" s="567">
        <v>60</v>
      </c>
      <c r="AA401" s="289">
        <v>6</v>
      </c>
      <c r="AB401" s="289">
        <f t="shared" ref="AB401:AB407" si="172">Z401*AA401</f>
        <v>360</v>
      </c>
      <c r="AC401" s="561">
        <f t="shared" ref="AC401:AC407" si="173">H401+K401+N401+Q401+T401+W401+Z401</f>
        <v>120</v>
      </c>
      <c r="AD401" s="540">
        <f t="shared" ref="AD401:AD407" si="174">J401+M401+P401+S401+V401+Y401+AB401</f>
        <v>11760</v>
      </c>
      <c r="AE401" s="1229"/>
    </row>
    <row r="402" spans="1:56" ht="46.5" customHeight="1" x14ac:dyDescent="0.25">
      <c r="A402" s="1281">
        <v>332</v>
      </c>
      <c r="B402" s="261" t="s">
        <v>1312</v>
      </c>
      <c r="C402" s="261" t="s">
        <v>99</v>
      </c>
      <c r="D402" s="261" t="s">
        <v>441</v>
      </c>
      <c r="E402" s="953">
        <v>46367</v>
      </c>
      <c r="F402" s="953">
        <v>46369</v>
      </c>
      <c r="G402" s="953" t="s">
        <v>301</v>
      </c>
      <c r="H402" s="538"/>
      <c r="I402" s="266"/>
      <c r="J402" s="252"/>
      <c r="K402" s="538"/>
      <c r="L402" s="266"/>
      <c r="M402" s="781"/>
      <c r="N402" s="538"/>
      <c r="O402" s="570"/>
      <c r="P402" s="265"/>
      <c r="Q402" s="538">
        <v>12</v>
      </c>
      <c r="R402" s="1255">
        <v>190</v>
      </c>
      <c r="S402" s="1261">
        <f t="shared" si="169"/>
        <v>2280</v>
      </c>
      <c r="T402" s="538">
        <v>12</v>
      </c>
      <c r="U402" s="1255">
        <v>190</v>
      </c>
      <c r="V402" s="1261">
        <f t="shared" si="170"/>
        <v>2280</v>
      </c>
      <c r="W402" s="538">
        <v>24</v>
      </c>
      <c r="X402" s="1255">
        <v>190</v>
      </c>
      <c r="Y402" s="1261">
        <f t="shared" si="171"/>
        <v>4560</v>
      </c>
      <c r="Z402" s="538">
        <v>48</v>
      </c>
      <c r="AA402" s="1261">
        <v>6</v>
      </c>
      <c r="AB402" s="1261">
        <f t="shared" si="172"/>
        <v>288</v>
      </c>
      <c r="AC402" s="554">
        <f t="shared" si="173"/>
        <v>96</v>
      </c>
      <c r="AD402" s="540">
        <f t="shared" si="174"/>
        <v>9408</v>
      </c>
      <c r="AE402" s="1229"/>
    </row>
    <row r="403" spans="1:56" ht="46.5" customHeight="1" x14ac:dyDescent="0.25">
      <c r="A403" s="256">
        <v>333</v>
      </c>
      <c r="B403" s="261" t="s">
        <v>1312</v>
      </c>
      <c r="C403" s="261" t="s">
        <v>99</v>
      </c>
      <c r="D403" s="261" t="s">
        <v>1448</v>
      </c>
      <c r="E403" s="953">
        <v>46158</v>
      </c>
      <c r="F403" s="953">
        <v>46159</v>
      </c>
      <c r="G403" s="953" t="s">
        <v>301</v>
      </c>
      <c r="H403" s="538"/>
      <c r="I403" s="266"/>
      <c r="J403" s="252"/>
      <c r="K403" s="538"/>
      <c r="L403" s="266"/>
      <c r="M403" s="781"/>
      <c r="N403" s="538"/>
      <c r="O403" s="570"/>
      <c r="P403" s="265"/>
      <c r="Q403" s="538">
        <v>10</v>
      </c>
      <c r="R403" s="1255">
        <v>190</v>
      </c>
      <c r="S403" s="1261">
        <f t="shared" si="169"/>
        <v>1900</v>
      </c>
      <c r="T403" s="538">
        <v>10</v>
      </c>
      <c r="U403" s="1255">
        <v>190</v>
      </c>
      <c r="V403" s="1261">
        <f t="shared" si="170"/>
        <v>1900</v>
      </c>
      <c r="W403" s="538">
        <v>20</v>
      </c>
      <c r="X403" s="1255">
        <v>190</v>
      </c>
      <c r="Y403" s="1261">
        <f t="shared" si="171"/>
        <v>3800</v>
      </c>
      <c r="Z403" s="538">
        <v>40</v>
      </c>
      <c r="AA403" s="1261">
        <v>6</v>
      </c>
      <c r="AB403" s="1261">
        <f t="shared" si="172"/>
        <v>240</v>
      </c>
      <c r="AC403" s="554">
        <f t="shared" si="173"/>
        <v>80</v>
      </c>
      <c r="AD403" s="540">
        <f t="shared" si="174"/>
        <v>7840</v>
      </c>
      <c r="AE403" s="1229"/>
      <c r="AF403" s="1004">
        <v>40</v>
      </c>
    </row>
    <row r="404" spans="1:56" ht="46.5" customHeight="1" x14ac:dyDescent="0.25">
      <c r="A404" s="1281">
        <v>334</v>
      </c>
      <c r="B404" s="261" t="s">
        <v>1449</v>
      </c>
      <c r="C404" s="261" t="s">
        <v>101</v>
      </c>
      <c r="D404" s="261" t="s">
        <v>329</v>
      </c>
      <c r="E404" s="953">
        <v>46115</v>
      </c>
      <c r="F404" s="953">
        <v>46116</v>
      </c>
      <c r="G404" s="953" t="s">
        <v>301</v>
      </c>
      <c r="H404" s="538"/>
      <c r="I404" s="266"/>
      <c r="J404" s="252"/>
      <c r="K404" s="538"/>
      <c r="L404" s="266"/>
      <c r="M404" s="781"/>
      <c r="N404" s="538"/>
      <c r="O404" s="570"/>
      <c r="P404" s="265"/>
      <c r="Q404" s="538">
        <v>10</v>
      </c>
      <c r="R404" s="1255">
        <v>190</v>
      </c>
      <c r="S404" s="1261">
        <f t="shared" si="169"/>
        <v>1900</v>
      </c>
      <c r="T404" s="538">
        <v>10</v>
      </c>
      <c r="U404" s="1255">
        <v>190</v>
      </c>
      <c r="V404" s="1261">
        <f t="shared" si="170"/>
        <v>1900</v>
      </c>
      <c r="W404" s="538">
        <v>20</v>
      </c>
      <c r="X404" s="1255">
        <v>190</v>
      </c>
      <c r="Y404" s="1261">
        <f t="shared" si="171"/>
        <v>3800</v>
      </c>
      <c r="Z404" s="538">
        <v>40</v>
      </c>
      <c r="AA404" s="1261">
        <v>6</v>
      </c>
      <c r="AB404" s="1261">
        <f t="shared" si="172"/>
        <v>240</v>
      </c>
      <c r="AC404" s="554">
        <f t="shared" si="173"/>
        <v>80</v>
      </c>
      <c r="AD404" s="540">
        <f t="shared" si="174"/>
        <v>7840</v>
      </c>
      <c r="AE404" s="1229"/>
      <c r="AF404" s="1004">
        <v>40</v>
      </c>
    </row>
    <row r="405" spans="1:56" s="1023" customFormat="1" ht="46.5" customHeight="1" x14ac:dyDescent="0.25">
      <c r="A405" s="256">
        <v>335</v>
      </c>
      <c r="B405" s="261" t="s">
        <v>1914</v>
      </c>
      <c r="C405" s="261" t="s">
        <v>104</v>
      </c>
      <c r="D405" s="261" t="s">
        <v>322</v>
      </c>
      <c r="E405" s="953">
        <v>46122</v>
      </c>
      <c r="F405" s="953">
        <v>46124</v>
      </c>
      <c r="G405" s="953" t="s">
        <v>301</v>
      </c>
      <c r="H405" s="538"/>
      <c r="I405" s="266"/>
      <c r="J405" s="252"/>
      <c r="K405" s="538"/>
      <c r="L405" s="266"/>
      <c r="M405" s="265"/>
      <c r="N405" s="538"/>
      <c r="O405" s="570"/>
      <c r="P405" s="265"/>
      <c r="Q405" s="538">
        <v>15</v>
      </c>
      <c r="R405" s="1255">
        <v>190</v>
      </c>
      <c r="S405" s="1261">
        <f t="shared" si="169"/>
        <v>2850</v>
      </c>
      <c r="T405" s="538">
        <v>15</v>
      </c>
      <c r="U405" s="1255">
        <v>190</v>
      </c>
      <c r="V405" s="1261">
        <f t="shared" si="170"/>
        <v>2850</v>
      </c>
      <c r="W405" s="538">
        <v>30</v>
      </c>
      <c r="X405" s="1255">
        <v>190</v>
      </c>
      <c r="Y405" s="1261">
        <f t="shared" si="171"/>
        <v>5700</v>
      </c>
      <c r="Z405" s="538">
        <v>60</v>
      </c>
      <c r="AA405" s="1261">
        <v>6</v>
      </c>
      <c r="AB405" s="1261">
        <f t="shared" si="172"/>
        <v>360</v>
      </c>
      <c r="AC405" s="554">
        <f t="shared" si="173"/>
        <v>120</v>
      </c>
      <c r="AD405" s="540">
        <f t="shared" si="174"/>
        <v>11760</v>
      </c>
      <c r="AE405" s="1229"/>
      <c r="AJ405" s="934"/>
      <c r="AK405" s="934"/>
      <c r="AL405" s="934"/>
      <c r="AM405" s="934"/>
      <c r="AN405" s="934"/>
      <c r="AO405" s="934"/>
      <c r="AP405" s="934"/>
      <c r="AQ405" s="934"/>
      <c r="AR405" s="934"/>
      <c r="AS405" s="934"/>
      <c r="AT405" s="934"/>
      <c r="AU405" s="934"/>
      <c r="AV405" s="934"/>
      <c r="AW405" s="934"/>
      <c r="AX405" s="934"/>
      <c r="AY405" s="934"/>
      <c r="AZ405" s="934"/>
      <c r="BA405" s="934"/>
      <c r="BB405" s="934"/>
      <c r="BC405" s="934"/>
    </row>
    <row r="406" spans="1:56" ht="46.5" customHeight="1" x14ac:dyDescent="0.25">
      <c r="A406" s="1281">
        <v>336</v>
      </c>
      <c r="B406" s="1238" t="s">
        <v>1695</v>
      </c>
      <c r="C406" s="1238" t="s">
        <v>102</v>
      </c>
      <c r="D406" s="1238" t="s">
        <v>1913</v>
      </c>
      <c r="E406" s="1049">
        <v>46248</v>
      </c>
      <c r="F406" s="1049">
        <v>46250</v>
      </c>
      <c r="G406" s="941" t="s">
        <v>301</v>
      </c>
      <c r="H406" s="628"/>
      <c r="I406" s="629"/>
      <c r="J406" s="286"/>
      <c r="K406" s="628"/>
      <c r="L406" s="629"/>
      <c r="M406" s="299"/>
      <c r="N406" s="628"/>
      <c r="O406" s="881"/>
      <c r="P406" s="299"/>
      <c r="Q406" s="628">
        <v>12</v>
      </c>
      <c r="R406" s="605">
        <v>190</v>
      </c>
      <c r="S406" s="306">
        <f t="shared" si="169"/>
        <v>2280</v>
      </c>
      <c r="T406" s="628">
        <v>12</v>
      </c>
      <c r="U406" s="605">
        <v>190</v>
      </c>
      <c r="V406" s="306">
        <f t="shared" si="170"/>
        <v>2280</v>
      </c>
      <c r="W406" s="628">
        <v>24</v>
      </c>
      <c r="X406" s="605">
        <v>190</v>
      </c>
      <c r="Y406" s="306">
        <f t="shared" si="171"/>
        <v>4560</v>
      </c>
      <c r="Z406" s="628">
        <v>48</v>
      </c>
      <c r="AA406" s="306">
        <v>6</v>
      </c>
      <c r="AB406" s="306">
        <f t="shared" si="172"/>
        <v>288</v>
      </c>
      <c r="AC406" s="606">
        <f t="shared" si="173"/>
        <v>96</v>
      </c>
      <c r="AD406" s="540">
        <f t="shared" si="174"/>
        <v>9408</v>
      </c>
      <c r="AE406" s="1226"/>
    </row>
    <row r="407" spans="1:56" ht="46.5" customHeight="1" x14ac:dyDescent="0.25">
      <c r="A407" s="256">
        <v>337</v>
      </c>
      <c r="B407" s="1236" t="s">
        <v>1314</v>
      </c>
      <c r="C407" s="1236" t="s">
        <v>102</v>
      </c>
      <c r="D407" s="1236" t="s">
        <v>441</v>
      </c>
      <c r="E407" s="1013">
        <v>46346</v>
      </c>
      <c r="F407" s="1013">
        <v>46348</v>
      </c>
      <c r="G407" s="1013" t="s">
        <v>301</v>
      </c>
      <c r="H407" s="556"/>
      <c r="I407" s="572"/>
      <c r="J407" s="278"/>
      <c r="K407" s="556"/>
      <c r="L407" s="572"/>
      <c r="M407" s="265"/>
      <c r="N407" s="556"/>
      <c r="O407" s="565"/>
      <c r="P407" s="288"/>
      <c r="Q407" s="556">
        <v>12</v>
      </c>
      <c r="R407" s="1237">
        <v>190</v>
      </c>
      <c r="S407" s="290">
        <f t="shared" si="169"/>
        <v>2280</v>
      </c>
      <c r="T407" s="556">
        <v>12</v>
      </c>
      <c r="U407" s="1237">
        <v>190</v>
      </c>
      <c r="V407" s="290">
        <f t="shared" si="170"/>
        <v>2280</v>
      </c>
      <c r="W407" s="556">
        <v>24</v>
      </c>
      <c r="X407" s="1237">
        <v>190</v>
      </c>
      <c r="Y407" s="290">
        <f t="shared" si="171"/>
        <v>4560</v>
      </c>
      <c r="Z407" s="556">
        <v>48</v>
      </c>
      <c r="AA407" s="290">
        <v>6</v>
      </c>
      <c r="AB407" s="290">
        <f t="shared" si="172"/>
        <v>288</v>
      </c>
      <c r="AC407" s="558">
        <f t="shared" si="173"/>
        <v>96</v>
      </c>
      <c r="AD407" s="540">
        <f t="shared" si="174"/>
        <v>9408</v>
      </c>
      <c r="AE407" s="1226"/>
    </row>
    <row r="408" spans="1:56" s="1016" customFormat="1" ht="24" customHeight="1" x14ac:dyDescent="0.25">
      <c r="A408" s="1279"/>
      <c r="B408" s="543" t="s">
        <v>856</v>
      </c>
      <c r="C408" s="300"/>
      <c r="D408" s="1042"/>
      <c r="E408" s="1043"/>
      <c r="F408" s="1043"/>
      <c r="G408" s="1043"/>
      <c r="H408" s="324"/>
      <c r="I408" s="301"/>
      <c r="J408" s="276"/>
      <c r="K408" s="324"/>
      <c r="L408" s="301"/>
      <c r="M408" s="276"/>
      <c r="N408" s="324"/>
      <c r="O408" s="301"/>
      <c r="P408" s="276"/>
      <c r="Q408" s="324"/>
      <c r="R408" s="487"/>
      <c r="S408" s="1251"/>
      <c r="T408" s="324"/>
      <c r="U408" s="487"/>
      <c r="V408" s="1251"/>
      <c r="W408" s="324"/>
      <c r="X408" s="487"/>
      <c r="Y408" s="1251"/>
      <c r="Z408" s="324"/>
      <c r="AA408" s="1251"/>
      <c r="AB408" s="1251"/>
      <c r="AC408" s="486"/>
      <c r="AD408" s="540"/>
      <c r="AE408" s="276"/>
      <c r="AJ408" s="934"/>
      <c r="AK408" s="934"/>
      <c r="AL408" s="934"/>
      <c r="AM408" s="934"/>
      <c r="AN408" s="934"/>
      <c r="AO408" s="934"/>
      <c r="AP408" s="934"/>
      <c r="AQ408" s="934"/>
      <c r="AR408" s="934"/>
      <c r="AS408" s="934"/>
      <c r="AT408" s="934"/>
      <c r="AU408" s="934"/>
      <c r="AV408" s="934"/>
      <c r="AW408" s="934"/>
      <c r="AX408" s="934"/>
      <c r="AY408" s="934"/>
      <c r="AZ408" s="934"/>
      <c r="BA408" s="934"/>
      <c r="BB408" s="934"/>
      <c r="BC408" s="934"/>
    </row>
    <row r="409" spans="1:56" s="884" customFormat="1" ht="46.5" customHeight="1" x14ac:dyDescent="0.25">
      <c r="A409" s="256">
        <v>338</v>
      </c>
      <c r="B409" s="1239" t="s">
        <v>174</v>
      </c>
      <c r="C409" s="1239" t="s">
        <v>99</v>
      </c>
      <c r="D409" s="1239" t="s">
        <v>1495</v>
      </c>
      <c r="E409" s="941">
        <v>46119</v>
      </c>
      <c r="F409" s="941">
        <v>46123</v>
      </c>
      <c r="G409" s="941" t="s">
        <v>301</v>
      </c>
      <c r="H409" s="568"/>
      <c r="I409" s="576"/>
      <c r="J409" s="259"/>
      <c r="K409" s="568"/>
      <c r="L409" s="576"/>
      <c r="M409" s="781"/>
      <c r="N409" s="568"/>
      <c r="O409" s="560"/>
      <c r="P409" s="781"/>
      <c r="Q409" s="568">
        <v>14</v>
      </c>
      <c r="R409" s="560">
        <v>190</v>
      </c>
      <c r="S409" s="289">
        <f>Q409*R409</f>
        <v>2660</v>
      </c>
      <c r="T409" s="568">
        <v>14</v>
      </c>
      <c r="U409" s="560">
        <v>190</v>
      </c>
      <c r="V409" s="289">
        <f>T409*U409</f>
        <v>2660</v>
      </c>
      <c r="W409" s="568">
        <v>14</v>
      </c>
      <c r="X409" s="560">
        <v>190</v>
      </c>
      <c r="Y409" s="289">
        <f>W409*X409</f>
        <v>2660</v>
      </c>
      <c r="Z409" s="568">
        <v>70</v>
      </c>
      <c r="AA409" s="289">
        <v>6</v>
      </c>
      <c r="AB409" s="289">
        <f>Z409*AA409</f>
        <v>420</v>
      </c>
      <c r="AC409" s="561">
        <f>H409+K409+N409+Q409+T409+W409+Z409</f>
        <v>112</v>
      </c>
      <c r="AD409" s="540">
        <f>J409+M409+P409+S409+V409+Y409+AB409</f>
        <v>8400</v>
      </c>
      <c r="AE409" s="1776"/>
      <c r="AF409" s="1051"/>
      <c r="AI409" s="1050"/>
      <c r="AJ409" s="934"/>
      <c r="AK409" s="934"/>
      <c r="AL409" s="934"/>
      <c r="AM409" s="934"/>
      <c r="AN409" s="934"/>
      <c r="AO409" s="934"/>
      <c r="AP409" s="934"/>
      <c r="AQ409" s="934"/>
      <c r="AR409" s="934"/>
      <c r="AS409" s="934"/>
      <c r="AT409" s="934"/>
      <c r="AU409" s="934"/>
      <c r="AV409" s="934"/>
      <c r="AW409" s="934"/>
      <c r="AX409" s="934"/>
      <c r="AY409" s="934"/>
      <c r="AZ409" s="934"/>
      <c r="BA409" s="934"/>
      <c r="BB409" s="934"/>
      <c r="BC409" s="934"/>
      <c r="BD409" s="1051"/>
    </row>
    <row r="410" spans="1:56" s="790" customFormat="1" ht="46.5" customHeight="1" x14ac:dyDescent="0.25">
      <c r="A410" s="1281">
        <v>339</v>
      </c>
      <c r="B410" s="261" t="s">
        <v>180</v>
      </c>
      <c r="C410" s="261" t="s">
        <v>102</v>
      </c>
      <c r="D410" s="261" t="s">
        <v>1398</v>
      </c>
      <c r="E410" s="953">
        <v>46162</v>
      </c>
      <c r="F410" s="953">
        <v>46165</v>
      </c>
      <c r="G410" s="953" t="s">
        <v>298</v>
      </c>
      <c r="H410" s="563"/>
      <c r="I410" s="266"/>
      <c r="J410" s="252"/>
      <c r="K410" s="563"/>
      <c r="L410" s="266"/>
      <c r="M410" s="781"/>
      <c r="N410" s="563"/>
      <c r="O410" s="570"/>
      <c r="P410" s="265"/>
      <c r="Q410" s="563">
        <v>4</v>
      </c>
      <c r="R410" s="1255">
        <v>190</v>
      </c>
      <c r="S410" s="1261">
        <f>Q410*R410</f>
        <v>760</v>
      </c>
      <c r="T410" s="563">
        <v>4</v>
      </c>
      <c r="U410" s="1255">
        <v>190</v>
      </c>
      <c r="V410" s="1261">
        <f>T410*U410</f>
        <v>760</v>
      </c>
      <c r="W410" s="563">
        <v>4</v>
      </c>
      <c r="X410" s="1255">
        <v>190</v>
      </c>
      <c r="Y410" s="1261">
        <f>W410*X410</f>
        <v>760</v>
      </c>
      <c r="Z410" s="563">
        <v>20</v>
      </c>
      <c r="AA410" s="1261">
        <v>6</v>
      </c>
      <c r="AB410" s="1261">
        <f>Z410*AA410</f>
        <v>120</v>
      </c>
      <c r="AC410" s="554">
        <f>H410+K410+N410+Q410+T410+W410+Z410</f>
        <v>32</v>
      </c>
      <c r="AD410" s="540">
        <f>J410+M410+P410+S410+V410+Y410+AB410</f>
        <v>2400</v>
      </c>
      <c r="AE410" s="1776"/>
      <c r="AF410" s="1031"/>
      <c r="AI410" s="1021"/>
      <c r="AJ410" s="934"/>
      <c r="AK410" s="934"/>
      <c r="AL410" s="934"/>
      <c r="AM410" s="934"/>
      <c r="AN410" s="934"/>
      <c r="AO410" s="934"/>
      <c r="AP410" s="934"/>
      <c r="AQ410" s="934"/>
      <c r="AR410" s="934"/>
      <c r="AS410" s="934"/>
      <c r="AT410" s="934"/>
      <c r="AU410" s="934"/>
      <c r="AV410" s="934"/>
      <c r="AW410" s="934"/>
      <c r="AX410" s="934"/>
      <c r="AY410" s="934"/>
      <c r="AZ410" s="934"/>
      <c r="BA410" s="934"/>
      <c r="BB410" s="934"/>
      <c r="BC410" s="934"/>
      <c r="BD410" s="1031"/>
    </row>
    <row r="411" spans="1:56" s="790" customFormat="1" ht="46.5" customHeight="1" x14ac:dyDescent="0.25">
      <c r="A411" s="256">
        <v>340</v>
      </c>
      <c r="B411" s="261" t="s">
        <v>174</v>
      </c>
      <c r="C411" s="261" t="s">
        <v>99</v>
      </c>
      <c r="D411" s="261" t="s">
        <v>1496</v>
      </c>
      <c r="E411" s="953">
        <v>46265</v>
      </c>
      <c r="F411" s="953">
        <v>46269</v>
      </c>
      <c r="G411" s="953" t="s">
        <v>301</v>
      </c>
      <c r="H411" s="563"/>
      <c r="I411" s="266"/>
      <c r="J411" s="252"/>
      <c r="K411" s="563"/>
      <c r="L411" s="266"/>
      <c r="M411" s="781"/>
      <c r="N411" s="563"/>
      <c r="O411" s="1255"/>
      <c r="P411" s="265"/>
      <c r="Q411" s="563">
        <v>36</v>
      </c>
      <c r="R411" s="1255">
        <v>190</v>
      </c>
      <c r="S411" s="1261">
        <f>Q411*R411</f>
        <v>6840</v>
      </c>
      <c r="T411" s="563">
        <v>36</v>
      </c>
      <c r="U411" s="1255">
        <v>190</v>
      </c>
      <c r="V411" s="1261">
        <f>T411*U411</f>
        <v>6840</v>
      </c>
      <c r="W411" s="563">
        <v>36</v>
      </c>
      <c r="X411" s="1255">
        <v>190</v>
      </c>
      <c r="Y411" s="1261">
        <f>W411*X411</f>
        <v>6840</v>
      </c>
      <c r="Z411" s="563">
        <v>180</v>
      </c>
      <c r="AA411" s="1261">
        <v>6</v>
      </c>
      <c r="AB411" s="1261">
        <f>Z411*AA411</f>
        <v>1080</v>
      </c>
      <c r="AC411" s="554">
        <f>H411+K411+N411+Q411+T411+W411+Z411</f>
        <v>288</v>
      </c>
      <c r="AD411" s="540">
        <f>J411+M411+P411+S411+V411+Y411+AB411</f>
        <v>21600</v>
      </c>
      <c r="AE411" s="1776"/>
      <c r="AF411" s="1031"/>
      <c r="AI411" s="1021"/>
      <c r="AJ411" s="934"/>
      <c r="AK411" s="934"/>
      <c r="AL411" s="934"/>
      <c r="AM411" s="934"/>
      <c r="AN411" s="934"/>
      <c r="AO411" s="934"/>
      <c r="AP411" s="934"/>
      <c r="AQ411" s="934"/>
      <c r="AR411" s="934"/>
      <c r="AS411" s="934"/>
      <c r="AT411" s="934"/>
      <c r="AU411" s="934"/>
      <c r="AV411" s="934"/>
      <c r="AW411" s="934"/>
      <c r="AX411" s="934"/>
      <c r="AY411" s="934"/>
      <c r="AZ411" s="934"/>
      <c r="BA411" s="934"/>
      <c r="BB411" s="934"/>
      <c r="BC411" s="934"/>
      <c r="BD411" s="1031"/>
    </row>
    <row r="412" spans="1:56" s="1016" customFormat="1" ht="24.75" customHeight="1" x14ac:dyDescent="0.25">
      <c r="A412" s="1279"/>
      <c r="B412" s="543" t="s">
        <v>857</v>
      </c>
      <c r="C412" s="300"/>
      <c r="D412" s="1042"/>
      <c r="E412" s="1043"/>
      <c r="F412" s="1043"/>
      <c r="G412" s="1043"/>
      <c r="H412" s="324"/>
      <c r="I412" s="301"/>
      <c r="J412" s="276"/>
      <c r="K412" s="324"/>
      <c r="L412" s="301"/>
      <c r="M412" s="276"/>
      <c r="N412" s="324"/>
      <c r="O412" s="301"/>
      <c r="P412" s="276"/>
      <c r="Q412" s="324"/>
      <c r="R412" s="487"/>
      <c r="S412" s="1251"/>
      <c r="T412" s="324"/>
      <c r="U412" s="487"/>
      <c r="V412" s="1251"/>
      <c r="W412" s="324"/>
      <c r="X412" s="487"/>
      <c r="Y412" s="1251"/>
      <c r="Z412" s="647"/>
      <c r="AA412" s="1251"/>
      <c r="AB412" s="1251"/>
      <c r="AC412" s="486"/>
      <c r="AD412" s="540"/>
      <c r="AE412" s="276"/>
      <c r="AJ412" s="934"/>
      <c r="AK412" s="934"/>
      <c r="AL412" s="934"/>
      <c r="AM412" s="934"/>
      <c r="AN412" s="934"/>
      <c r="AO412" s="934"/>
      <c r="AP412" s="934"/>
      <c r="AQ412" s="934"/>
      <c r="AR412" s="934"/>
      <c r="AS412" s="934"/>
      <c r="AT412" s="934"/>
      <c r="AU412" s="934"/>
      <c r="AV412" s="934"/>
      <c r="AW412" s="934"/>
      <c r="AX412" s="934"/>
      <c r="AY412" s="934"/>
      <c r="AZ412" s="934"/>
      <c r="BA412" s="934"/>
      <c r="BB412" s="934"/>
      <c r="BC412" s="934"/>
    </row>
    <row r="413" spans="1:56" ht="46.5" customHeight="1" x14ac:dyDescent="0.25">
      <c r="A413" s="256">
        <v>341</v>
      </c>
      <c r="B413" s="1239" t="s">
        <v>591</v>
      </c>
      <c r="C413" s="1239" t="s">
        <v>99</v>
      </c>
      <c r="D413" s="1105" t="s">
        <v>1707</v>
      </c>
      <c r="E413" s="941">
        <v>46120</v>
      </c>
      <c r="F413" s="941">
        <v>46124</v>
      </c>
      <c r="G413" s="1013" t="s">
        <v>301</v>
      </c>
      <c r="H413" s="567">
        <v>12</v>
      </c>
      <c r="I413" s="576">
        <v>3400</v>
      </c>
      <c r="J413" s="259">
        <f>H413*I413</f>
        <v>40800</v>
      </c>
      <c r="K413" s="567">
        <v>12</v>
      </c>
      <c r="L413" s="576">
        <v>3000</v>
      </c>
      <c r="M413" s="781">
        <f>K413*L413</f>
        <v>36000</v>
      </c>
      <c r="N413" s="567">
        <v>12</v>
      </c>
      <c r="O413" s="560">
        <v>2900</v>
      </c>
      <c r="P413" s="781">
        <f>N413*O413</f>
        <v>34800</v>
      </c>
      <c r="Q413" s="567">
        <v>40</v>
      </c>
      <c r="R413" s="560">
        <v>190</v>
      </c>
      <c r="S413" s="289">
        <f>Q413*R413</f>
        <v>7600</v>
      </c>
      <c r="T413" s="567">
        <v>40</v>
      </c>
      <c r="U413" s="560">
        <v>190</v>
      </c>
      <c r="V413" s="289">
        <f>T413*U413</f>
        <v>7600</v>
      </c>
      <c r="W413" s="567">
        <v>40</v>
      </c>
      <c r="X413" s="560">
        <v>190</v>
      </c>
      <c r="Y413" s="289">
        <f>W413*X413</f>
        <v>7600</v>
      </c>
      <c r="Z413" s="568">
        <v>68</v>
      </c>
      <c r="AA413" s="289">
        <v>6</v>
      </c>
      <c r="AB413" s="289">
        <f>Z413*AA413</f>
        <v>408</v>
      </c>
      <c r="AC413" s="561">
        <f>H413+K413+N413+Q413+T413+W413+Z413</f>
        <v>224</v>
      </c>
      <c r="AD413" s="540">
        <f>J413+M413+P413+S413+V413+Y413+AB413</f>
        <v>134808</v>
      </c>
      <c r="AE413" s="1776"/>
      <c r="AF413" s="1004">
        <v>68</v>
      </c>
    </row>
    <row r="414" spans="1:56" ht="46.5" customHeight="1" x14ac:dyDescent="0.25">
      <c r="A414" s="1281">
        <v>342</v>
      </c>
      <c r="B414" s="1236" t="s">
        <v>592</v>
      </c>
      <c r="C414" s="1236" t="s">
        <v>102</v>
      </c>
      <c r="D414" s="1236" t="s">
        <v>1593</v>
      </c>
      <c r="E414" s="1013">
        <v>46175</v>
      </c>
      <c r="F414" s="1013">
        <v>46178</v>
      </c>
      <c r="G414" s="1014" t="s">
        <v>367</v>
      </c>
      <c r="H414" s="556">
        <v>4</v>
      </c>
      <c r="I414" s="266">
        <v>3400</v>
      </c>
      <c r="J414" s="252">
        <f>H414*I414</f>
        <v>13600</v>
      </c>
      <c r="K414" s="556">
        <v>4</v>
      </c>
      <c r="L414" s="266">
        <v>3000</v>
      </c>
      <c r="M414" s="781">
        <f>K414*L414</f>
        <v>12000</v>
      </c>
      <c r="N414" s="556">
        <v>4</v>
      </c>
      <c r="O414" s="1255">
        <v>2900</v>
      </c>
      <c r="P414" s="265">
        <f>N414*O414</f>
        <v>11600</v>
      </c>
      <c r="Q414" s="556">
        <v>20</v>
      </c>
      <c r="R414" s="1255">
        <v>190</v>
      </c>
      <c r="S414" s="1261">
        <f>Q414*R414</f>
        <v>3800</v>
      </c>
      <c r="T414" s="556">
        <v>20</v>
      </c>
      <c r="U414" s="1255">
        <v>190</v>
      </c>
      <c r="V414" s="1261">
        <f>T414*U414</f>
        <v>3800</v>
      </c>
      <c r="W414" s="556">
        <v>20</v>
      </c>
      <c r="X414" s="1255">
        <v>190</v>
      </c>
      <c r="Y414" s="1261">
        <f>W414*X414</f>
        <v>3800</v>
      </c>
      <c r="Z414" s="564">
        <v>60</v>
      </c>
      <c r="AA414" s="1261">
        <v>6</v>
      </c>
      <c r="AB414" s="1261">
        <f>Z414*AA414</f>
        <v>360</v>
      </c>
      <c r="AC414" s="554">
        <f>H414+K414+N414+Q414+T414+W414+Z414</f>
        <v>132</v>
      </c>
      <c r="AD414" s="540">
        <f>J414+M414+P414+S414+V414+Y414+AB414</f>
        <v>48960</v>
      </c>
      <c r="AE414" s="1776"/>
    </row>
    <row r="415" spans="1:56" ht="46.5" customHeight="1" x14ac:dyDescent="0.25">
      <c r="A415" s="256">
        <v>343</v>
      </c>
      <c r="B415" s="261" t="s">
        <v>173</v>
      </c>
      <c r="C415" s="261" t="s">
        <v>101</v>
      </c>
      <c r="D415" s="1087" t="s">
        <v>340</v>
      </c>
      <c r="E415" s="953">
        <v>46117</v>
      </c>
      <c r="F415" s="953">
        <v>46121</v>
      </c>
      <c r="G415" s="1013" t="s">
        <v>301</v>
      </c>
      <c r="H415" s="538">
        <v>6</v>
      </c>
      <c r="I415" s="266">
        <v>4100</v>
      </c>
      <c r="J415" s="252">
        <f>H415*I415</f>
        <v>24600</v>
      </c>
      <c r="K415" s="538">
        <v>6</v>
      </c>
      <c r="L415" s="266">
        <v>3350</v>
      </c>
      <c r="M415" s="781">
        <f>K415*L415</f>
        <v>20100</v>
      </c>
      <c r="N415" s="538">
        <v>6</v>
      </c>
      <c r="O415" s="266">
        <v>3000</v>
      </c>
      <c r="P415" s="265">
        <f>N415*O415</f>
        <v>18000</v>
      </c>
      <c r="Q415" s="538">
        <v>20</v>
      </c>
      <c r="R415" s="1255">
        <v>190</v>
      </c>
      <c r="S415" s="1261">
        <f>Q415*R415</f>
        <v>3800</v>
      </c>
      <c r="T415" s="538">
        <v>20</v>
      </c>
      <c r="U415" s="1255">
        <v>190</v>
      </c>
      <c r="V415" s="1261">
        <f>T415*U415</f>
        <v>3800</v>
      </c>
      <c r="W415" s="538">
        <v>20</v>
      </c>
      <c r="X415" s="1255">
        <v>190</v>
      </c>
      <c r="Y415" s="1261">
        <f>W415*X415</f>
        <v>3800</v>
      </c>
      <c r="Z415" s="563">
        <v>34</v>
      </c>
      <c r="AA415" s="1261">
        <v>6</v>
      </c>
      <c r="AB415" s="1261">
        <f>Z415*AA415</f>
        <v>204</v>
      </c>
      <c r="AC415" s="554">
        <f>H415+K415+N415+Q415+T415+W415+Z415</f>
        <v>112</v>
      </c>
      <c r="AD415" s="540">
        <f>J415+M415+P415+S415+V415+Y415+AB415</f>
        <v>74304</v>
      </c>
      <c r="AE415" s="1776"/>
    </row>
    <row r="416" spans="1:56" s="1016" customFormat="1" ht="25.5" customHeight="1" x14ac:dyDescent="0.25">
      <c r="A416" s="1279"/>
      <c r="B416" s="543" t="s">
        <v>911</v>
      </c>
      <c r="C416" s="300"/>
      <c r="D416" s="1042"/>
      <c r="E416" s="1043"/>
      <c r="F416" s="1043"/>
      <c r="G416" s="1043"/>
      <c r="H416" s="324"/>
      <c r="I416" s="301"/>
      <c r="J416" s="276"/>
      <c r="K416" s="324"/>
      <c r="L416" s="301"/>
      <c r="M416" s="276"/>
      <c r="N416" s="324"/>
      <c r="O416" s="301"/>
      <c r="P416" s="276"/>
      <c r="Q416" s="324"/>
      <c r="R416" s="487"/>
      <c r="S416" s="1251"/>
      <c r="T416" s="324"/>
      <c r="U416" s="487"/>
      <c r="V416" s="1251"/>
      <c r="W416" s="324"/>
      <c r="X416" s="487"/>
      <c r="Y416" s="1251"/>
      <c r="Z416" s="647"/>
      <c r="AA416" s="1251"/>
      <c r="AB416" s="1251"/>
      <c r="AC416" s="486"/>
      <c r="AD416" s="540"/>
      <c r="AE416" s="1044"/>
      <c r="AJ416" s="934"/>
      <c r="AK416" s="934"/>
      <c r="AL416" s="934"/>
      <c r="AM416" s="934"/>
      <c r="AN416" s="934"/>
      <c r="AO416" s="934"/>
      <c r="AP416" s="934"/>
      <c r="AQ416" s="934"/>
      <c r="AR416" s="934"/>
      <c r="AS416" s="934"/>
      <c r="AT416" s="934"/>
      <c r="AU416" s="934"/>
      <c r="AV416" s="934"/>
      <c r="AW416" s="934"/>
      <c r="AX416" s="934"/>
      <c r="AY416" s="934"/>
      <c r="AZ416" s="934"/>
      <c r="BA416" s="934"/>
      <c r="BB416" s="934"/>
      <c r="BC416" s="934"/>
    </row>
    <row r="417" spans="1:56" ht="39.75" customHeight="1" x14ac:dyDescent="0.25">
      <c r="A417" s="1933">
        <v>344</v>
      </c>
      <c r="B417" s="1239" t="s">
        <v>2263</v>
      </c>
      <c r="C417" s="1239" t="s">
        <v>100</v>
      </c>
      <c r="D417" s="1106" t="s">
        <v>501</v>
      </c>
      <c r="E417" s="941">
        <v>46199</v>
      </c>
      <c r="F417" s="941">
        <v>46201</v>
      </c>
      <c r="G417" s="966" t="s">
        <v>2262</v>
      </c>
      <c r="H417" s="567"/>
      <c r="I417" s="576"/>
      <c r="J417" s="259"/>
      <c r="K417" s="567"/>
      <c r="L417" s="576"/>
      <c r="M417" s="781"/>
      <c r="N417" s="567"/>
      <c r="O417" s="576"/>
      <c r="P417" s="781"/>
      <c r="Q417" s="567">
        <v>3</v>
      </c>
      <c r="R417" s="560">
        <v>190</v>
      </c>
      <c r="S417" s="289">
        <f t="shared" ref="S417:S428" si="175">Q417*R417</f>
        <v>570</v>
      </c>
      <c r="T417" s="567">
        <v>3</v>
      </c>
      <c r="U417" s="560">
        <v>190</v>
      </c>
      <c r="V417" s="289">
        <f t="shared" ref="V417:V428" si="176">T417*U417</f>
        <v>570</v>
      </c>
      <c r="W417" s="567">
        <v>3</v>
      </c>
      <c r="X417" s="560">
        <v>190</v>
      </c>
      <c r="Y417" s="289">
        <f t="shared" ref="Y417:Y428" si="177">W417*X417</f>
        <v>570</v>
      </c>
      <c r="Z417" s="567">
        <v>9</v>
      </c>
      <c r="AA417" s="289">
        <v>6</v>
      </c>
      <c r="AB417" s="289">
        <f t="shared" ref="AB417:AB428" si="178">Z417*AA417</f>
        <v>54</v>
      </c>
      <c r="AC417" s="561">
        <f t="shared" ref="AC417:AC424" si="179">H417+K417+N417+Q417+T417+W417+Z417</f>
        <v>18</v>
      </c>
      <c r="AD417" s="540">
        <f t="shared" ref="AD417:AD428" si="180">J417+M417+P417+S417+V417+Y417+AB417</f>
        <v>1764</v>
      </c>
      <c r="AE417" s="1229"/>
      <c r="AF417" s="1004">
        <v>30</v>
      </c>
    </row>
    <row r="418" spans="1:56" ht="39" customHeight="1" x14ac:dyDescent="0.25">
      <c r="A418" s="1935"/>
      <c r="B418" s="1239" t="s">
        <v>2266</v>
      </c>
      <c r="C418" s="1239" t="s">
        <v>100</v>
      </c>
      <c r="D418" s="1106" t="s">
        <v>501</v>
      </c>
      <c r="E418" s="941">
        <v>46227</v>
      </c>
      <c r="F418" s="941">
        <v>46229</v>
      </c>
      <c r="G418" s="966" t="s">
        <v>2262</v>
      </c>
      <c r="H418" s="567"/>
      <c r="I418" s="576"/>
      <c r="J418" s="259"/>
      <c r="K418" s="567"/>
      <c r="L418" s="576"/>
      <c r="M418" s="781"/>
      <c r="N418" s="567"/>
      <c r="O418" s="576"/>
      <c r="P418" s="781"/>
      <c r="Q418" s="567">
        <v>3</v>
      </c>
      <c r="R418" s="560">
        <v>190</v>
      </c>
      <c r="S418" s="289">
        <f t="shared" si="175"/>
        <v>570</v>
      </c>
      <c r="T418" s="567">
        <v>3</v>
      </c>
      <c r="U418" s="560">
        <v>190</v>
      </c>
      <c r="V418" s="289">
        <f t="shared" si="176"/>
        <v>570</v>
      </c>
      <c r="W418" s="567">
        <v>3</v>
      </c>
      <c r="X418" s="560">
        <v>190</v>
      </c>
      <c r="Y418" s="289">
        <f t="shared" si="177"/>
        <v>570</v>
      </c>
      <c r="Z418" s="567">
        <v>9</v>
      </c>
      <c r="AA418" s="289">
        <v>6</v>
      </c>
      <c r="AB418" s="289">
        <f t="shared" si="178"/>
        <v>54</v>
      </c>
      <c r="AC418" s="561">
        <f t="shared" si="179"/>
        <v>18</v>
      </c>
      <c r="AD418" s="540">
        <f t="shared" si="180"/>
        <v>1764</v>
      </c>
      <c r="AE418" s="1229"/>
      <c r="AF418" s="1004">
        <v>30</v>
      </c>
    </row>
    <row r="419" spans="1:56" ht="37.5" customHeight="1" x14ac:dyDescent="0.25">
      <c r="A419" s="1935"/>
      <c r="B419" s="1239" t="s">
        <v>2270</v>
      </c>
      <c r="C419" s="1239" t="s">
        <v>100</v>
      </c>
      <c r="D419" s="1106" t="s">
        <v>501</v>
      </c>
      <c r="E419" s="941">
        <v>46241</v>
      </c>
      <c r="F419" s="941">
        <v>46243</v>
      </c>
      <c r="G419" s="966" t="s">
        <v>2262</v>
      </c>
      <c r="H419" s="567"/>
      <c r="I419" s="576"/>
      <c r="J419" s="259"/>
      <c r="K419" s="567"/>
      <c r="L419" s="576"/>
      <c r="M419" s="781"/>
      <c r="N419" s="567"/>
      <c r="O419" s="576"/>
      <c r="P419" s="781"/>
      <c r="Q419" s="567">
        <v>3</v>
      </c>
      <c r="R419" s="560">
        <v>190</v>
      </c>
      <c r="S419" s="289">
        <f t="shared" si="175"/>
        <v>570</v>
      </c>
      <c r="T419" s="567">
        <v>3</v>
      </c>
      <c r="U419" s="560">
        <v>190</v>
      </c>
      <c r="V419" s="289">
        <f t="shared" si="176"/>
        <v>570</v>
      </c>
      <c r="W419" s="567">
        <v>3</v>
      </c>
      <c r="X419" s="560">
        <v>190</v>
      </c>
      <c r="Y419" s="289">
        <f t="shared" si="177"/>
        <v>570</v>
      </c>
      <c r="Z419" s="567">
        <v>9</v>
      </c>
      <c r="AA419" s="289">
        <v>6</v>
      </c>
      <c r="AB419" s="289">
        <f t="shared" si="178"/>
        <v>54</v>
      </c>
      <c r="AC419" s="561">
        <f t="shared" si="179"/>
        <v>18</v>
      </c>
      <c r="AD419" s="540">
        <f t="shared" si="180"/>
        <v>1764</v>
      </c>
      <c r="AE419" s="1229"/>
      <c r="AF419" s="1004">
        <v>30</v>
      </c>
    </row>
    <row r="420" spans="1:56" ht="32.25" customHeight="1" x14ac:dyDescent="0.25">
      <c r="A420" s="1935"/>
      <c r="B420" s="1239" t="s">
        <v>2268</v>
      </c>
      <c r="C420" s="1239" t="s">
        <v>100</v>
      </c>
      <c r="D420" s="1106" t="s">
        <v>501</v>
      </c>
      <c r="E420" s="941">
        <v>46283</v>
      </c>
      <c r="F420" s="941">
        <v>46285</v>
      </c>
      <c r="G420" s="966" t="s">
        <v>2262</v>
      </c>
      <c r="H420" s="567"/>
      <c r="I420" s="576"/>
      <c r="J420" s="259"/>
      <c r="K420" s="567"/>
      <c r="L420" s="576"/>
      <c r="M420" s="781"/>
      <c r="N420" s="567"/>
      <c r="O420" s="576"/>
      <c r="P420" s="781"/>
      <c r="Q420" s="567">
        <v>3</v>
      </c>
      <c r="R420" s="560">
        <v>190</v>
      </c>
      <c r="S420" s="289">
        <f t="shared" si="175"/>
        <v>570</v>
      </c>
      <c r="T420" s="567">
        <v>3</v>
      </c>
      <c r="U420" s="560">
        <v>190</v>
      </c>
      <c r="V420" s="289">
        <f t="shared" si="176"/>
        <v>570</v>
      </c>
      <c r="W420" s="567">
        <v>3</v>
      </c>
      <c r="X420" s="560">
        <v>190</v>
      </c>
      <c r="Y420" s="289">
        <f t="shared" si="177"/>
        <v>570</v>
      </c>
      <c r="Z420" s="567">
        <v>9</v>
      </c>
      <c r="AA420" s="289">
        <v>6</v>
      </c>
      <c r="AB420" s="289">
        <f t="shared" si="178"/>
        <v>54</v>
      </c>
      <c r="AC420" s="561">
        <f t="shared" si="179"/>
        <v>18</v>
      </c>
      <c r="AD420" s="540">
        <f t="shared" si="180"/>
        <v>1764</v>
      </c>
      <c r="AE420" s="1229"/>
      <c r="AF420" s="1004">
        <v>30</v>
      </c>
    </row>
    <row r="421" spans="1:56" ht="33.75" customHeight="1" x14ac:dyDescent="0.25">
      <c r="A421" s="1935"/>
      <c r="B421" s="1239" t="s">
        <v>2267</v>
      </c>
      <c r="C421" s="1239" t="s">
        <v>100</v>
      </c>
      <c r="D421" s="1106" t="s">
        <v>501</v>
      </c>
      <c r="E421" s="941">
        <v>46304</v>
      </c>
      <c r="F421" s="941">
        <v>46306</v>
      </c>
      <c r="G421" s="966" t="s">
        <v>2262</v>
      </c>
      <c r="H421" s="567"/>
      <c r="I421" s="576"/>
      <c r="J421" s="259"/>
      <c r="K421" s="567"/>
      <c r="L421" s="576"/>
      <c r="M421" s="781"/>
      <c r="N421" s="567"/>
      <c r="O421" s="576"/>
      <c r="P421" s="781"/>
      <c r="Q421" s="567">
        <v>3</v>
      </c>
      <c r="R421" s="560">
        <v>190</v>
      </c>
      <c r="S421" s="289">
        <f t="shared" si="175"/>
        <v>570</v>
      </c>
      <c r="T421" s="567">
        <v>3</v>
      </c>
      <c r="U421" s="560">
        <v>190</v>
      </c>
      <c r="V421" s="289">
        <f t="shared" si="176"/>
        <v>570</v>
      </c>
      <c r="W421" s="567">
        <v>3</v>
      </c>
      <c r="X421" s="560">
        <v>190</v>
      </c>
      <c r="Y421" s="289">
        <f t="shared" si="177"/>
        <v>570</v>
      </c>
      <c r="Z421" s="567">
        <v>9</v>
      </c>
      <c r="AA421" s="289">
        <v>6</v>
      </c>
      <c r="AB421" s="289">
        <f t="shared" si="178"/>
        <v>54</v>
      </c>
      <c r="AC421" s="561">
        <f t="shared" si="179"/>
        <v>18</v>
      </c>
      <c r="AD421" s="540">
        <f t="shared" si="180"/>
        <v>1764</v>
      </c>
      <c r="AE421" s="1229"/>
      <c r="AF421" s="1004">
        <v>30</v>
      </c>
    </row>
    <row r="422" spans="1:56" ht="30.75" customHeight="1" x14ac:dyDescent="0.25">
      <c r="A422" s="1935"/>
      <c r="B422" s="1239" t="s">
        <v>2269</v>
      </c>
      <c r="C422" s="1239" t="s">
        <v>100</v>
      </c>
      <c r="D422" s="1106" t="s">
        <v>501</v>
      </c>
      <c r="E422" s="941">
        <v>46332</v>
      </c>
      <c r="F422" s="941">
        <v>46334</v>
      </c>
      <c r="G422" s="966" t="s">
        <v>2262</v>
      </c>
      <c r="H422" s="567"/>
      <c r="I422" s="576"/>
      <c r="J422" s="259"/>
      <c r="K422" s="567"/>
      <c r="L422" s="576"/>
      <c r="M422" s="781"/>
      <c r="N422" s="567"/>
      <c r="O422" s="576"/>
      <c r="P422" s="781"/>
      <c r="Q422" s="567">
        <v>3</v>
      </c>
      <c r="R422" s="560">
        <v>190</v>
      </c>
      <c r="S422" s="289">
        <f t="shared" si="175"/>
        <v>570</v>
      </c>
      <c r="T422" s="567">
        <v>3</v>
      </c>
      <c r="U422" s="560">
        <v>190</v>
      </c>
      <c r="V422" s="289">
        <f t="shared" si="176"/>
        <v>570</v>
      </c>
      <c r="W422" s="567">
        <v>3</v>
      </c>
      <c r="X422" s="560">
        <v>190</v>
      </c>
      <c r="Y422" s="289">
        <f t="shared" si="177"/>
        <v>570</v>
      </c>
      <c r="Z422" s="567">
        <v>9</v>
      </c>
      <c r="AA422" s="289">
        <v>6</v>
      </c>
      <c r="AB422" s="289">
        <f t="shared" si="178"/>
        <v>54</v>
      </c>
      <c r="AC422" s="561">
        <f t="shared" si="179"/>
        <v>18</v>
      </c>
      <c r="AD422" s="540">
        <f t="shared" si="180"/>
        <v>1764</v>
      </c>
      <c r="AE422" s="1229"/>
      <c r="AF422" s="1004">
        <v>30</v>
      </c>
    </row>
    <row r="423" spans="1:56" ht="39" customHeight="1" x14ac:dyDescent="0.25">
      <c r="A423" s="1934"/>
      <c r="B423" s="1239" t="s">
        <v>1747</v>
      </c>
      <c r="C423" s="1239" t="s">
        <v>100</v>
      </c>
      <c r="D423" s="1106" t="s">
        <v>501</v>
      </c>
      <c r="E423" s="941">
        <v>46157</v>
      </c>
      <c r="F423" s="941">
        <v>46159</v>
      </c>
      <c r="G423" s="966" t="s">
        <v>2262</v>
      </c>
      <c r="H423" s="567"/>
      <c r="I423" s="576"/>
      <c r="J423" s="259"/>
      <c r="K423" s="567"/>
      <c r="L423" s="576"/>
      <c r="M423" s="781"/>
      <c r="N423" s="567"/>
      <c r="O423" s="576"/>
      <c r="P423" s="781"/>
      <c r="Q423" s="567">
        <v>3</v>
      </c>
      <c r="R423" s="560">
        <v>190</v>
      </c>
      <c r="S423" s="289">
        <f t="shared" si="175"/>
        <v>570</v>
      </c>
      <c r="T423" s="567">
        <v>3</v>
      </c>
      <c r="U423" s="560">
        <v>190</v>
      </c>
      <c r="V423" s="289">
        <f t="shared" si="176"/>
        <v>570</v>
      </c>
      <c r="W423" s="567">
        <v>3</v>
      </c>
      <c r="X423" s="560">
        <v>190</v>
      </c>
      <c r="Y423" s="289">
        <f t="shared" si="177"/>
        <v>570</v>
      </c>
      <c r="Z423" s="567">
        <v>9</v>
      </c>
      <c r="AA423" s="289">
        <v>6</v>
      </c>
      <c r="AB423" s="289">
        <f t="shared" si="178"/>
        <v>54</v>
      </c>
      <c r="AC423" s="561">
        <f t="shared" si="179"/>
        <v>18</v>
      </c>
      <c r="AD423" s="540">
        <f t="shared" si="180"/>
        <v>1764</v>
      </c>
      <c r="AE423" s="1229"/>
      <c r="AF423" s="1004">
        <v>30</v>
      </c>
    </row>
    <row r="424" spans="1:56" ht="30.75" customHeight="1" x14ac:dyDescent="0.25">
      <c r="A424" s="1281">
        <v>345</v>
      </c>
      <c r="B424" s="261" t="s">
        <v>81</v>
      </c>
      <c r="C424" s="1239" t="s">
        <v>102</v>
      </c>
      <c r="D424" s="1099" t="s">
        <v>1559</v>
      </c>
      <c r="E424" s="941">
        <v>46108</v>
      </c>
      <c r="F424" s="941">
        <v>46110</v>
      </c>
      <c r="G424" s="966" t="s">
        <v>2262</v>
      </c>
      <c r="H424" s="538"/>
      <c r="I424" s="266"/>
      <c r="J424" s="252"/>
      <c r="K424" s="538"/>
      <c r="L424" s="266"/>
      <c r="M424" s="781"/>
      <c r="N424" s="538"/>
      <c r="O424" s="570"/>
      <c r="P424" s="265"/>
      <c r="Q424" s="538">
        <v>4</v>
      </c>
      <c r="R424" s="1255">
        <v>190</v>
      </c>
      <c r="S424" s="1261">
        <f t="shared" si="175"/>
        <v>760</v>
      </c>
      <c r="T424" s="538">
        <v>4</v>
      </c>
      <c r="U424" s="1255">
        <v>190</v>
      </c>
      <c r="V424" s="1261">
        <f t="shared" si="176"/>
        <v>760</v>
      </c>
      <c r="W424" s="538">
        <v>4</v>
      </c>
      <c r="X424" s="1255">
        <v>190</v>
      </c>
      <c r="Y424" s="1261">
        <f t="shared" si="177"/>
        <v>760</v>
      </c>
      <c r="Z424" s="538">
        <v>12</v>
      </c>
      <c r="AA424" s="1261">
        <v>6</v>
      </c>
      <c r="AB424" s="1261">
        <f t="shared" si="178"/>
        <v>72</v>
      </c>
      <c r="AC424" s="554">
        <f t="shared" si="179"/>
        <v>24</v>
      </c>
      <c r="AD424" s="540">
        <f t="shared" si="180"/>
        <v>2352</v>
      </c>
      <c r="AE424" s="1229"/>
      <c r="AF424" s="1004">
        <v>12</v>
      </c>
    </row>
    <row r="425" spans="1:56" ht="41.25" customHeight="1" x14ac:dyDescent="0.25">
      <c r="A425" s="256">
        <v>346</v>
      </c>
      <c r="B425" s="261" t="s">
        <v>70</v>
      </c>
      <c r="C425" s="261" t="s">
        <v>102</v>
      </c>
      <c r="D425" s="1099" t="s">
        <v>1559</v>
      </c>
      <c r="E425" s="941">
        <v>46157</v>
      </c>
      <c r="F425" s="941">
        <v>46159</v>
      </c>
      <c r="G425" s="966" t="s">
        <v>2262</v>
      </c>
      <c r="H425" s="538"/>
      <c r="I425" s="266"/>
      <c r="J425" s="252"/>
      <c r="K425" s="538"/>
      <c r="L425" s="266"/>
      <c r="M425" s="781"/>
      <c r="N425" s="538"/>
      <c r="O425" s="570"/>
      <c r="P425" s="265"/>
      <c r="Q425" s="538">
        <v>4</v>
      </c>
      <c r="R425" s="1255">
        <v>190</v>
      </c>
      <c r="S425" s="1261">
        <f t="shared" si="175"/>
        <v>760</v>
      </c>
      <c r="T425" s="538">
        <v>4</v>
      </c>
      <c r="U425" s="1255">
        <v>190</v>
      </c>
      <c r="V425" s="1261">
        <f t="shared" si="176"/>
        <v>760</v>
      </c>
      <c r="W425" s="538">
        <v>4</v>
      </c>
      <c r="X425" s="1255">
        <v>190</v>
      </c>
      <c r="Y425" s="1261">
        <f t="shared" si="177"/>
        <v>760</v>
      </c>
      <c r="Z425" s="538">
        <v>12</v>
      </c>
      <c r="AA425" s="1261">
        <v>6</v>
      </c>
      <c r="AB425" s="1261">
        <f t="shared" si="178"/>
        <v>72</v>
      </c>
      <c r="AC425" s="554">
        <f>Q425+T425+W425+Z425</f>
        <v>24</v>
      </c>
      <c r="AD425" s="540">
        <f t="shared" si="180"/>
        <v>2352</v>
      </c>
      <c r="AE425" s="1229"/>
      <c r="AF425" s="1004">
        <v>12</v>
      </c>
    </row>
    <row r="426" spans="1:56" ht="42" customHeight="1" x14ac:dyDescent="0.25">
      <c r="A426" s="1281">
        <v>347</v>
      </c>
      <c r="B426" s="261" t="s">
        <v>81</v>
      </c>
      <c r="C426" s="261" t="s">
        <v>102</v>
      </c>
      <c r="D426" s="1099" t="s">
        <v>501</v>
      </c>
      <c r="E426" s="941">
        <v>46157</v>
      </c>
      <c r="F426" s="941">
        <v>46159</v>
      </c>
      <c r="G426" s="966" t="s">
        <v>2262</v>
      </c>
      <c r="H426" s="538"/>
      <c r="I426" s="266"/>
      <c r="J426" s="252"/>
      <c r="K426" s="538"/>
      <c r="L426" s="266"/>
      <c r="M426" s="781"/>
      <c r="N426" s="538"/>
      <c r="O426" s="570"/>
      <c r="P426" s="265"/>
      <c r="Q426" s="538">
        <v>3</v>
      </c>
      <c r="R426" s="1255">
        <v>190</v>
      </c>
      <c r="S426" s="1261">
        <f t="shared" si="175"/>
        <v>570</v>
      </c>
      <c r="T426" s="538">
        <v>3</v>
      </c>
      <c r="U426" s="1255">
        <v>190</v>
      </c>
      <c r="V426" s="1261">
        <f t="shared" si="176"/>
        <v>570</v>
      </c>
      <c r="W426" s="538">
        <v>3</v>
      </c>
      <c r="X426" s="1255">
        <v>190</v>
      </c>
      <c r="Y426" s="1261">
        <f t="shared" si="177"/>
        <v>570</v>
      </c>
      <c r="Z426" s="538">
        <v>9</v>
      </c>
      <c r="AA426" s="1261">
        <v>6</v>
      </c>
      <c r="AB426" s="1261">
        <f t="shared" si="178"/>
        <v>54</v>
      </c>
      <c r="AC426" s="554">
        <f>H426+K426+N426+Q426+T426+W426+Z426</f>
        <v>18</v>
      </c>
      <c r="AD426" s="540">
        <f t="shared" si="180"/>
        <v>1764</v>
      </c>
      <c r="AE426" s="1229"/>
      <c r="AF426" s="1004">
        <v>9</v>
      </c>
    </row>
    <row r="427" spans="1:56" ht="46.5" customHeight="1" x14ac:dyDescent="0.25">
      <c r="A427" s="256">
        <v>348</v>
      </c>
      <c r="B427" s="261" t="s">
        <v>70</v>
      </c>
      <c r="C427" s="261" t="s">
        <v>102</v>
      </c>
      <c r="D427" s="1099" t="s">
        <v>380</v>
      </c>
      <c r="E427" s="941">
        <v>46199</v>
      </c>
      <c r="F427" s="941">
        <v>46201</v>
      </c>
      <c r="G427" s="966" t="s">
        <v>2262</v>
      </c>
      <c r="H427" s="538"/>
      <c r="I427" s="266"/>
      <c r="J427" s="252"/>
      <c r="K427" s="538"/>
      <c r="L427" s="266"/>
      <c r="M427" s="781"/>
      <c r="N427" s="538"/>
      <c r="O427" s="570"/>
      <c r="P427" s="265"/>
      <c r="Q427" s="538">
        <v>4</v>
      </c>
      <c r="R427" s="1255">
        <v>190</v>
      </c>
      <c r="S427" s="1261">
        <f t="shared" si="175"/>
        <v>760</v>
      </c>
      <c r="T427" s="538">
        <v>4</v>
      </c>
      <c r="U427" s="1255">
        <v>190</v>
      </c>
      <c r="V427" s="1261">
        <f t="shared" si="176"/>
        <v>760</v>
      </c>
      <c r="W427" s="538">
        <v>4</v>
      </c>
      <c r="X427" s="1255">
        <v>190</v>
      </c>
      <c r="Y427" s="1261">
        <f t="shared" si="177"/>
        <v>760</v>
      </c>
      <c r="Z427" s="538">
        <v>12</v>
      </c>
      <c r="AA427" s="1261">
        <v>6</v>
      </c>
      <c r="AB427" s="1261">
        <f t="shared" si="178"/>
        <v>72</v>
      </c>
      <c r="AC427" s="554">
        <f>H427+K427+N427+Q427+T427+W427+Z427</f>
        <v>24</v>
      </c>
      <c r="AD427" s="540">
        <f t="shared" si="180"/>
        <v>2352</v>
      </c>
      <c r="AE427" s="1229"/>
    </row>
    <row r="428" spans="1:56" s="790" customFormat="1" ht="46.5" customHeight="1" x14ac:dyDescent="0.25">
      <c r="A428" s="1281">
        <v>349</v>
      </c>
      <c r="B428" s="261" t="s">
        <v>71</v>
      </c>
      <c r="C428" s="261" t="s">
        <v>101</v>
      </c>
      <c r="D428" s="1099" t="s">
        <v>501</v>
      </c>
      <c r="E428" s="941">
        <v>46227</v>
      </c>
      <c r="F428" s="941">
        <v>46229</v>
      </c>
      <c r="G428" s="966" t="s">
        <v>2262</v>
      </c>
      <c r="H428" s="538"/>
      <c r="I428" s="266"/>
      <c r="J428" s="252"/>
      <c r="K428" s="538"/>
      <c r="L428" s="266"/>
      <c r="M428" s="265"/>
      <c r="N428" s="538"/>
      <c r="O428" s="570"/>
      <c r="P428" s="265"/>
      <c r="Q428" s="538">
        <v>4</v>
      </c>
      <c r="R428" s="1255">
        <v>190</v>
      </c>
      <c r="S428" s="1261">
        <f t="shared" si="175"/>
        <v>760</v>
      </c>
      <c r="T428" s="538">
        <v>4</v>
      </c>
      <c r="U428" s="1255">
        <v>190</v>
      </c>
      <c r="V428" s="1261">
        <f t="shared" si="176"/>
        <v>760</v>
      </c>
      <c r="W428" s="538">
        <v>4</v>
      </c>
      <c r="X428" s="1255">
        <v>190</v>
      </c>
      <c r="Y428" s="1261">
        <f t="shared" si="177"/>
        <v>760</v>
      </c>
      <c r="Z428" s="538">
        <v>12</v>
      </c>
      <c r="AA428" s="1261">
        <v>6</v>
      </c>
      <c r="AB428" s="1261">
        <f t="shared" si="178"/>
        <v>72</v>
      </c>
      <c r="AC428" s="554">
        <f>H428+K428+N428+Q428+T428+W428+Z428</f>
        <v>24</v>
      </c>
      <c r="AD428" s="540">
        <f t="shared" si="180"/>
        <v>2352</v>
      </c>
      <c r="AE428" s="1020"/>
      <c r="AI428" s="1021"/>
      <c r="AJ428" s="934"/>
      <c r="AK428" s="934"/>
      <c r="AL428" s="934"/>
      <c r="AM428" s="934"/>
      <c r="AN428" s="934"/>
      <c r="AO428" s="934"/>
      <c r="AP428" s="934"/>
      <c r="AQ428" s="934"/>
      <c r="AR428" s="934"/>
      <c r="AS428" s="934"/>
      <c r="AT428" s="934"/>
      <c r="AU428" s="934"/>
      <c r="AV428" s="934"/>
      <c r="AW428" s="934"/>
      <c r="AX428" s="934"/>
      <c r="AY428" s="934"/>
      <c r="AZ428" s="934"/>
      <c r="BA428" s="934"/>
      <c r="BB428" s="934"/>
      <c r="BC428" s="934"/>
      <c r="BD428" s="1031"/>
    </row>
    <row r="429" spans="1:56" s="1016" customFormat="1" ht="29.25" customHeight="1" x14ac:dyDescent="0.25">
      <c r="A429" s="1279"/>
      <c r="B429" s="543" t="s">
        <v>858</v>
      </c>
      <c r="C429" s="300"/>
      <c r="D429" s="1042"/>
      <c r="E429" s="1043"/>
      <c r="F429" s="1043"/>
      <c r="G429" s="1043"/>
      <c r="H429" s="324"/>
      <c r="I429" s="301"/>
      <c r="J429" s="276"/>
      <c r="K429" s="324"/>
      <c r="L429" s="301"/>
      <c r="M429" s="276"/>
      <c r="N429" s="324"/>
      <c r="O429" s="301"/>
      <c r="P429" s="276"/>
      <c r="Q429" s="324"/>
      <c r="R429" s="487"/>
      <c r="S429" s="1251"/>
      <c r="T429" s="324"/>
      <c r="U429" s="487"/>
      <c r="V429" s="1251"/>
      <c r="W429" s="324"/>
      <c r="X429" s="487"/>
      <c r="Y429" s="1251"/>
      <c r="Z429" s="647"/>
      <c r="AA429" s="1251"/>
      <c r="AB429" s="1251"/>
      <c r="AC429" s="486"/>
      <c r="AD429" s="540"/>
      <c r="AE429" s="276"/>
      <c r="AJ429" s="934"/>
      <c r="AK429" s="934"/>
      <c r="AL429" s="934"/>
      <c r="AM429" s="934"/>
      <c r="AN429" s="934"/>
      <c r="AO429" s="934"/>
      <c r="AP429" s="934"/>
      <c r="AQ429" s="934"/>
      <c r="AR429" s="934"/>
      <c r="AS429" s="934"/>
      <c r="AT429" s="934"/>
      <c r="AU429" s="934"/>
      <c r="AV429" s="934"/>
      <c r="AW429" s="934"/>
      <c r="AX429" s="934"/>
      <c r="AY429" s="934"/>
      <c r="AZ429" s="934"/>
      <c r="BA429" s="934"/>
      <c r="BB429" s="934"/>
      <c r="BC429" s="934"/>
    </row>
    <row r="430" spans="1:56" ht="46.5" customHeight="1" x14ac:dyDescent="0.25">
      <c r="A430" s="256">
        <v>350</v>
      </c>
      <c r="B430" s="1239" t="s">
        <v>174</v>
      </c>
      <c r="C430" s="1239" t="s">
        <v>99</v>
      </c>
      <c r="D430" s="1239" t="s">
        <v>1588</v>
      </c>
      <c r="E430" s="941">
        <v>46173</v>
      </c>
      <c r="F430" s="941">
        <v>46180</v>
      </c>
      <c r="G430" s="966" t="s">
        <v>1283</v>
      </c>
      <c r="H430" s="568"/>
      <c r="I430" s="576"/>
      <c r="J430" s="259"/>
      <c r="K430" s="567"/>
      <c r="L430" s="576"/>
      <c r="M430" s="781"/>
      <c r="N430" s="567"/>
      <c r="O430" s="573"/>
      <c r="P430" s="781"/>
      <c r="Q430" s="567">
        <v>4</v>
      </c>
      <c r="R430" s="560">
        <v>190</v>
      </c>
      <c r="S430" s="289">
        <f t="shared" ref="S430:S441" si="181">Q430*R430</f>
        <v>760</v>
      </c>
      <c r="T430" s="567">
        <v>4</v>
      </c>
      <c r="U430" s="560">
        <v>190</v>
      </c>
      <c r="V430" s="289">
        <f t="shared" ref="V430:V441" si="182">T430*U430</f>
        <v>760</v>
      </c>
      <c r="W430" s="567">
        <v>4</v>
      </c>
      <c r="X430" s="560">
        <v>190</v>
      </c>
      <c r="Y430" s="289">
        <f t="shared" ref="Y430:Y441" si="183">W430*X430</f>
        <v>760</v>
      </c>
      <c r="Z430" s="568">
        <v>12</v>
      </c>
      <c r="AA430" s="289">
        <v>6</v>
      </c>
      <c r="AB430" s="289">
        <f>Q430+T430+W430+Z430</f>
        <v>24</v>
      </c>
      <c r="AC430" s="561">
        <f t="shared" ref="AC430:AC441" si="184">H430+K430+N430+Q430+T430+W430+Z430</f>
        <v>24</v>
      </c>
      <c r="AD430" s="540">
        <f t="shared" ref="AD430:AD441" si="185">J430+M430+P430+S430+V430+Y430+AB430</f>
        <v>2304</v>
      </c>
      <c r="AE430" s="1107"/>
      <c r="AF430" s="1004">
        <v>12</v>
      </c>
    </row>
    <row r="431" spans="1:56" ht="46.5" customHeight="1" x14ac:dyDescent="0.25">
      <c r="A431" s="256">
        <v>351</v>
      </c>
      <c r="B431" s="1239" t="s">
        <v>174</v>
      </c>
      <c r="C431" s="1239" t="s">
        <v>99</v>
      </c>
      <c r="D431" s="1239" t="s">
        <v>1419</v>
      </c>
      <c r="E431" s="941">
        <v>46166</v>
      </c>
      <c r="F431" s="941">
        <v>46173</v>
      </c>
      <c r="G431" s="966" t="s">
        <v>1283</v>
      </c>
      <c r="H431" s="568"/>
      <c r="I431" s="576"/>
      <c r="J431" s="259"/>
      <c r="K431" s="567"/>
      <c r="L431" s="576"/>
      <c r="M431" s="781"/>
      <c r="N431" s="567"/>
      <c r="O431" s="573"/>
      <c r="P431" s="781"/>
      <c r="Q431" s="567">
        <v>4</v>
      </c>
      <c r="R431" s="560">
        <v>190</v>
      </c>
      <c r="S431" s="289">
        <f t="shared" si="181"/>
        <v>760</v>
      </c>
      <c r="T431" s="567">
        <v>4</v>
      </c>
      <c r="U431" s="560">
        <v>190</v>
      </c>
      <c r="V431" s="289">
        <f t="shared" si="182"/>
        <v>760</v>
      </c>
      <c r="W431" s="567">
        <v>4</v>
      </c>
      <c r="X431" s="560">
        <v>190</v>
      </c>
      <c r="Y431" s="289">
        <f t="shared" si="183"/>
        <v>760</v>
      </c>
      <c r="Z431" s="568">
        <v>12</v>
      </c>
      <c r="AA431" s="289">
        <v>6</v>
      </c>
      <c r="AB431" s="289">
        <f>Q431+T431+W431+Z431</f>
        <v>24</v>
      </c>
      <c r="AC431" s="561">
        <f t="shared" si="184"/>
        <v>24</v>
      </c>
      <c r="AD431" s="540">
        <f t="shared" si="185"/>
        <v>2304</v>
      </c>
      <c r="AE431" s="1776"/>
      <c r="AF431" s="1004">
        <v>12</v>
      </c>
    </row>
    <row r="432" spans="1:56" ht="46.5" customHeight="1" x14ac:dyDescent="0.25">
      <c r="A432" s="256">
        <v>352</v>
      </c>
      <c r="B432" s="261" t="s">
        <v>71</v>
      </c>
      <c r="C432" s="261" t="s">
        <v>101</v>
      </c>
      <c r="D432" s="261" t="s">
        <v>340</v>
      </c>
      <c r="E432" s="953">
        <v>46187</v>
      </c>
      <c r="F432" s="953">
        <v>46194</v>
      </c>
      <c r="G432" s="954" t="s">
        <v>1283</v>
      </c>
      <c r="H432" s="538"/>
      <c r="I432" s="266"/>
      <c r="J432" s="252"/>
      <c r="K432" s="538"/>
      <c r="L432" s="266"/>
      <c r="M432" s="781"/>
      <c r="N432" s="538"/>
      <c r="O432" s="266"/>
      <c r="P432" s="265"/>
      <c r="Q432" s="538">
        <v>4</v>
      </c>
      <c r="R432" s="1255">
        <v>190</v>
      </c>
      <c r="S432" s="1261">
        <f t="shared" si="181"/>
        <v>760</v>
      </c>
      <c r="T432" s="538">
        <v>4</v>
      </c>
      <c r="U432" s="1255">
        <v>190</v>
      </c>
      <c r="V432" s="1261">
        <f t="shared" si="182"/>
        <v>760</v>
      </c>
      <c r="W432" s="538">
        <v>4</v>
      </c>
      <c r="X432" s="1255">
        <v>190</v>
      </c>
      <c r="Y432" s="1261">
        <f t="shared" si="183"/>
        <v>760</v>
      </c>
      <c r="Z432" s="563">
        <v>12</v>
      </c>
      <c r="AA432" s="1261">
        <v>6</v>
      </c>
      <c r="AB432" s="1261">
        <f t="shared" ref="AB432:AB437" si="186">Z432*AA432</f>
        <v>72</v>
      </c>
      <c r="AC432" s="554">
        <f t="shared" si="184"/>
        <v>24</v>
      </c>
      <c r="AD432" s="540">
        <f t="shared" si="185"/>
        <v>2352</v>
      </c>
      <c r="AE432" s="1776"/>
    </row>
    <row r="433" spans="1:56" ht="46.5" customHeight="1" x14ac:dyDescent="0.25">
      <c r="A433" s="256">
        <v>353</v>
      </c>
      <c r="B433" s="261" t="s">
        <v>1359</v>
      </c>
      <c r="C433" s="261" t="s">
        <v>99</v>
      </c>
      <c r="D433" s="261" t="s">
        <v>1419</v>
      </c>
      <c r="E433" s="953">
        <v>46209</v>
      </c>
      <c r="F433" s="953">
        <v>46213</v>
      </c>
      <c r="G433" s="954" t="s">
        <v>298</v>
      </c>
      <c r="H433" s="538"/>
      <c r="I433" s="266"/>
      <c r="J433" s="252"/>
      <c r="K433" s="538"/>
      <c r="L433" s="266"/>
      <c r="M433" s="781"/>
      <c r="N433" s="538"/>
      <c r="O433" s="570"/>
      <c r="P433" s="265"/>
      <c r="Q433" s="538">
        <v>6</v>
      </c>
      <c r="R433" s="1255">
        <v>190</v>
      </c>
      <c r="S433" s="1261">
        <f t="shared" si="181"/>
        <v>1140</v>
      </c>
      <c r="T433" s="538">
        <v>6</v>
      </c>
      <c r="U433" s="1255">
        <v>190</v>
      </c>
      <c r="V433" s="1261">
        <f t="shared" si="182"/>
        <v>1140</v>
      </c>
      <c r="W433" s="538">
        <v>6</v>
      </c>
      <c r="X433" s="1255">
        <v>190</v>
      </c>
      <c r="Y433" s="1261">
        <f t="shared" si="183"/>
        <v>1140</v>
      </c>
      <c r="Z433" s="563">
        <v>18</v>
      </c>
      <c r="AA433" s="1261">
        <v>6</v>
      </c>
      <c r="AB433" s="1261">
        <f t="shared" si="186"/>
        <v>108</v>
      </c>
      <c r="AC433" s="554">
        <f t="shared" si="184"/>
        <v>36</v>
      </c>
      <c r="AD433" s="540">
        <f t="shared" si="185"/>
        <v>3528</v>
      </c>
      <c r="AE433" s="1776"/>
    </row>
    <row r="434" spans="1:56" ht="46.5" customHeight="1" x14ac:dyDescent="0.25">
      <c r="A434" s="256">
        <v>354</v>
      </c>
      <c r="B434" s="261" t="s">
        <v>531</v>
      </c>
      <c r="C434" s="261" t="s">
        <v>99</v>
      </c>
      <c r="D434" s="261" t="s">
        <v>340</v>
      </c>
      <c r="E434" s="953">
        <v>46209</v>
      </c>
      <c r="F434" s="953">
        <v>46213</v>
      </c>
      <c r="G434" s="954" t="s">
        <v>298</v>
      </c>
      <c r="H434" s="538"/>
      <c r="I434" s="266"/>
      <c r="J434" s="252"/>
      <c r="K434" s="538"/>
      <c r="L434" s="266"/>
      <c r="M434" s="781"/>
      <c r="N434" s="538"/>
      <c r="O434" s="266"/>
      <c r="P434" s="265"/>
      <c r="Q434" s="538">
        <v>6</v>
      </c>
      <c r="R434" s="1255">
        <v>190</v>
      </c>
      <c r="S434" s="1261">
        <f t="shared" si="181"/>
        <v>1140</v>
      </c>
      <c r="T434" s="538">
        <v>6</v>
      </c>
      <c r="U434" s="1255">
        <v>190</v>
      </c>
      <c r="V434" s="1261">
        <f t="shared" si="182"/>
        <v>1140</v>
      </c>
      <c r="W434" s="538">
        <v>6</v>
      </c>
      <c r="X434" s="1255">
        <v>190</v>
      </c>
      <c r="Y434" s="1261">
        <f t="shared" si="183"/>
        <v>1140</v>
      </c>
      <c r="Z434" s="563">
        <v>18</v>
      </c>
      <c r="AA434" s="1261">
        <v>6</v>
      </c>
      <c r="AB434" s="1261">
        <f t="shared" si="186"/>
        <v>108</v>
      </c>
      <c r="AC434" s="554">
        <f t="shared" si="184"/>
        <v>36</v>
      </c>
      <c r="AD434" s="540">
        <f t="shared" si="185"/>
        <v>3528</v>
      </c>
      <c r="AE434" s="1776"/>
    </row>
    <row r="435" spans="1:56" ht="46.5" customHeight="1" x14ac:dyDescent="0.25">
      <c r="A435" s="256">
        <v>355</v>
      </c>
      <c r="B435" s="261" t="s">
        <v>1589</v>
      </c>
      <c r="C435" s="261" t="s">
        <v>102</v>
      </c>
      <c r="D435" s="261" t="s">
        <v>1411</v>
      </c>
      <c r="E435" s="1013">
        <v>46271</v>
      </c>
      <c r="F435" s="1013">
        <v>46278</v>
      </c>
      <c r="G435" s="954" t="s">
        <v>298</v>
      </c>
      <c r="H435" s="538"/>
      <c r="I435" s="266"/>
      <c r="J435" s="252"/>
      <c r="K435" s="538"/>
      <c r="L435" s="266"/>
      <c r="M435" s="781"/>
      <c r="N435" s="538"/>
      <c r="O435" s="266"/>
      <c r="P435" s="265"/>
      <c r="Q435" s="538">
        <v>4</v>
      </c>
      <c r="R435" s="1255">
        <v>190</v>
      </c>
      <c r="S435" s="1261">
        <f t="shared" si="181"/>
        <v>760</v>
      </c>
      <c r="T435" s="538">
        <v>4</v>
      </c>
      <c r="U435" s="1255">
        <v>190</v>
      </c>
      <c r="V435" s="1261">
        <f t="shared" si="182"/>
        <v>760</v>
      </c>
      <c r="W435" s="538">
        <v>4</v>
      </c>
      <c r="X435" s="1255">
        <v>190</v>
      </c>
      <c r="Y435" s="1261">
        <f t="shared" si="183"/>
        <v>760</v>
      </c>
      <c r="Z435" s="563">
        <v>12</v>
      </c>
      <c r="AA435" s="1261">
        <v>6</v>
      </c>
      <c r="AB435" s="1261">
        <f t="shared" si="186"/>
        <v>72</v>
      </c>
      <c r="AC435" s="554">
        <f t="shared" si="184"/>
        <v>24</v>
      </c>
      <c r="AD435" s="540">
        <f t="shared" si="185"/>
        <v>2352</v>
      </c>
      <c r="AE435" s="1776"/>
    </row>
    <row r="436" spans="1:56" ht="46.5" customHeight="1" x14ac:dyDescent="0.25">
      <c r="A436" s="256">
        <v>356</v>
      </c>
      <c r="B436" s="1239" t="s">
        <v>174</v>
      </c>
      <c r="C436" s="1239" t="s">
        <v>99</v>
      </c>
      <c r="D436" s="261" t="s">
        <v>1590</v>
      </c>
      <c r="E436" s="1013">
        <v>46153</v>
      </c>
      <c r="F436" s="1013">
        <v>46158</v>
      </c>
      <c r="G436" s="954" t="s">
        <v>1283</v>
      </c>
      <c r="H436" s="538"/>
      <c r="I436" s="266"/>
      <c r="J436" s="252"/>
      <c r="K436" s="538"/>
      <c r="L436" s="266"/>
      <c r="M436" s="781"/>
      <c r="N436" s="538"/>
      <c r="O436" s="266"/>
      <c r="P436" s="265"/>
      <c r="Q436" s="538">
        <v>2</v>
      </c>
      <c r="R436" s="1255">
        <v>190</v>
      </c>
      <c r="S436" s="1261">
        <f t="shared" si="181"/>
        <v>380</v>
      </c>
      <c r="T436" s="538">
        <v>2</v>
      </c>
      <c r="U436" s="1255">
        <v>190</v>
      </c>
      <c r="V436" s="1261">
        <f t="shared" si="182"/>
        <v>380</v>
      </c>
      <c r="W436" s="538">
        <v>2</v>
      </c>
      <c r="X436" s="1255">
        <v>190</v>
      </c>
      <c r="Y436" s="1261">
        <f t="shared" si="183"/>
        <v>380</v>
      </c>
      <c r="Z436" s="563">
        <v>6</v>
      </c>
      <c r="AA436" s="1261">
        <v>6</v>
      </c>
      <c r="AB436" s="1261">
        <f t="shared" si="186"/>
        <v>36</v>
      </c>
      <c r="AC436" s="554">
        <f t="shared" si="184"/>
        <v>12</v>
      </c>
      <c r="AD436" s="540">
        <f t="shared" si="185"/>
        <v>1176</v>
      </c>
      <c r="AE436" s="1776"/>
    </row>
    <row r="437" spans="1:56" s="790" customFormat="1" ht="46.5" customHeight="1" x14ac:dyDescent="0.25">
      <c r="A437" s="256">
        <v>357</v>
      </c>
      <c r="B437" s="261" t="s">
        <v>174</v>
      </c>
      <c r="C437" s="261" t="s">
        <v>99</v>
      </c>
      <c r="D437" s="1236" t="s">
        <v>1591</v>
      </c>
      <c r="E437" s="1013">
        <v>46292</v>
      </c>
      <c r="F437" s="1013">
        <v>46299</v>
      </c>
      <c r="G437" s="954" t="s">
        <v>1283</v>
      </c>
      <c r="H437" s="563"/>
      <c r="I437" s="266"/>
      <c r="J437" s="252"/>
      <c r="K437" s="563"/>
      <c r="L437" s="266"/>
      <c r="M437" s="781"/>
      <c r="N437" s="563"/>
      <c r="O437" s="570"/>
      <c r="P437" s="265"/>
      <c r="Q437" s="563">
        <v>4</v>
      </c>
      <c r="R437" s="1255">
        <v>190</v>
      </c>
      <c r="S437" s="1261">
        <f t="shared" si="181"/>
        <v>760</v>
      </c>
      <c r="T437" s="563">
        <v>4</v>
      </c>
      <c r="U437" s="1255">
        <v>190</v>
      </c>
      <c r="V437" s="1261">
        <f t="shared" si="182"/>
        <v>760</v>
      </c>
      <c r="W437" s="563">
        <v>4</v>
      </c>
      <c r="X437" s="1255">
        <v>190</v>
      </c>
      <c r="Y437" s="1261">
        <f t="shared" si="183"/>
        <v>760</v>
      </c>
      <c r="Z437" s="563">
        <v>12</v>
      </c>
      <c r="AA437" s="1261">
        <v>6</v>
      </c>
      <c r="AB437" s="1261">
        <f t="shared" si="186"/>
        <v>72</v>
      </c>
      <c r="AC437" s="554">
        <f t="shared" si="184"/>
        <v>24</v>
      </c>
      <c r="AD437" s="540">
        <f t="shared" si="185"/>
        <v>2352</v>
      </c>
      <c r="AE437" s="1776"/>
      <c r="AF437" s="1031"/>
      <c r="AI437" s="1021"/>
      <c r="AJ437" s="934"/>
      <c r="AK437" s="934"/>
      <c r="AL437" s="934"/>
      <c r="AM437" s="934"/>
      <c r="AN437" s="934"/>
      <c r="AO437" s="934"/>
      <c r="AP437" s="934"/>
      <c r="AQ437" s="934"/>
      <c r="AR437" s="934"/>
      <c r="AS437" s="934"/>
      <c r="AT437" s="934"/>
      <c r="AU437" s="934"/>
      <c r="AV437" s="934"/>
      <c r="AW437" s="934"/>
      <c r="AX437" s="934"/>
      <c r="AY437" s="934"/>
      <c r="AZ437" s="934"/>
      <c r="BA437" s="934"/>
      <c r="BB437" s="934"/>
      <c r="BC437" s="934"/>
      <c r="BD437" s="1031"/>
    </row>
    <row r="438" spans="1:56" ht="46.5" customHeight="1" x14ac:dyDescent="0.25">
      <c r="A438" s="256">
        <v>358</v>
      </c>
      <c r="B438" s="1239" t="s">
        <v>174</v>
      </c>
      <c r="C438" s="1239" t="s">
        <v>99</v>
      </c>
      <c r="D438" s="261" t="s">
        <v>2080</v>
      </c>
      <c r="E438" s="953">
        <v>46327</v>
      </c>
      <c r="F438" s="953">
        <v>46334</v>
      </c>
      <c r="G438" s="966" t="s">
        <v>1760</v>
      </c>
      <c r="H438" s="568"/>
      <c r="I438" s="576"/>
      <c r="J438" s="259"/>
      <c r="K438" s="567"/>
      <c r="L438" s="576"/>
      <c r="M438" s="781"/>
      <c r="N438" s="567"/>
      <c r="O438" s="573"/>
      <c r="P438" s="781"/>
      <c r="Q438" s="567">
        <v>4</v>
      </c>
      <c r="R438" s="560">
        <v>190</v>
      </c>
      <c r="S438" s="289">
        <f t="shared" si="181"/>
        <v>760</v>
      </c>
      <c r="T438" s="567">
        <v>4</v>
      </c>
      <c r="U438" s="560">
        <v>190</v>
      </c>
      <c r="V438" s="289">
        <f t="shared" si="182"/>
        <v>760</v>
      </c>
      <c r="W438" s="567">
        <v>4</v>
      </c>
      <c r="X438" s="560">
        <v>190</v>
      </c>
      <c r="Y438" s="289">
        <f t="shared" si="183"/>
        <v>760</v>
      </c>
      <c r="Z438" s="568">
        <v>12</v>
      </c>
      <c r="AA438" s="289">
        <v>6</v>
      </c>
      <c r="AB438" s="289">
        <f>Q438+T438+W438+Z438</f>
        <v>24</v>
      </c>
      <c r="AC438" s="561">
        <f t="shared" si="184"/>
        <v>24</v>
      </c>
      <c r="AD438" s="540">
        <f t="shared" si="185"/>
        <v>2304</v>
      </c>
      <c r="AE438" s="1776"/>
      <c r="AF438" s="1004">
        <v>12</v>
      </c>
    </row>
    <row r="439" spans="1:56" ht="46.5" customHeight="1" x14ac:dyDescent="0.25">
      <c r="A439" s="256">
        <v>359</v>
      </c>
      <c r="B439" s="261" t="s">
        <v>2087</v>
      </c>
      <c r="C439" s="261" t="s">
        <v>102</v>
      </c>
      <c r="D439" s="261" t="s">
        <v>2081</v>
      </c>
      <c r="E439" s="1013">
        <v>46320</v>
      </c>
      <c r="F439" s="1013">
        <v>46327</v>
      </c>
      <c r="G439" s="966" t="s">
        <v>1760</v>
      </c>
      <c r="H439" s="538"/>
      <c r="I439" s="266"/>
      <c r="J439" s="252"/>
      <c r="K439" s="538"/>
      <c r="L439" s="266"/>
      <c r="M439" s="781"/>
      <c r="N439" s="538"/>
      <c r="O439" s="266"/>
      <c r="P439" s="265"/>
      <c r="Q439" s="538">
        <v>4</v>
      </c>
      <c r="R439" s="1255">
        <v>190</v>
      </c>
      <c r="S439" s="1261">
        <f t="shared" si="181"/>
        <v>760</v>
      </c>
      <c r="T439" s="538">
        <v>4</v>
      </c>
      <c r="U439" s="1255">
        <v>190</v>
      </c>
      <c r="V439" s="1261">
        <f t="shared" si="182"/>
        <v>760</v>
      </c>
      <c r="W439" s="538">
        <v>4</v>
      </c>
      <c r="X439" s="1255">
        <v>190</v>
      </c>
      <c r="Y439" s="1261">
        <f t="shared" si="183"/>
        <v>760</v>
      </c>
      <c r="Z439" s="563">
        <v>12</v>
      </c>
      <c r="AA439" s="1261">
        <v>6</v>
      </c>
      <c r="AB439" s="1261">
        <f>Z439*AA439</f>
        <v>72</v>
      </c>
      <c r="AC439" s="554">
        <f t="shared" si="184"/>
        <v>24</v>
      </c>
      <c r="AD439" s="540">
        <f t="shared" si="185"/>
        <v>2352</v>
      </c>
      <c r="AE439" s="1776"/>
    </row>
    <row r="440" spans="1:56" ht="46.5" customHeight="1" x14ac:dyDescent="0.25">
      <c r="A440" s="256">
        <v>360</v>
      </c>
      <c r="B440" s="261" t="s">
        <v>2088</v>
      </c>
      <c r="C440" s="261" t="s">
        <v>102</v>
      </c>
      <c r="D440" s="261" t="s">
        <v>1590</v>
      </c>
      <c r="E440" s="1013">
        <v>46285</v>
      </c>
      <c r="F440" s="1013">
        <v>46292</v>
      </c>
      <c r="G440" s="954" t="s">
        <v>1283</v>
      </c>
      <c r="H440" s="538"/>
      <c r="I440" s="266"/>
      <c r="J440" s="252"/>
      <c r="K440" s="538"/>
      <c r="L440" s="266"/>
      <c r="M440" s="781"/>
      <c r="N440" s="538"/>
      <c r="O440" s="266"/>
      <c r="P440" s="265"/>
      <c r="Q440" s="538">
        <v>2</v>
      </c>
      <c r="R440" s="1255">
        <v>190</v>
      </c>
      <c r="S440" s="1261">
        <f t="shared" si="181"/>
        <v>380</v>
      </c>
      <c r="T440" s="538">
        <v>2</v>
      </c>
      <c r="U440" s="1255">
        <v>190</v>
      </c>
      <c r="V440" s="1261">
        <f t="shared" si="182"/>
        <v>380</v>
      </c>
      <c r="W440" s="538">
        <v>2</v>
      </c>
      <c r="X440" s="1255">
        <v>190</v>
      </c>
      <c r="Y440" s="1261">
        <f t="shared" si="183"/>
        <v>380</v>
      </c>
      <c r="Z440" s="563">
        <v>6</v>
      </c>
      <c r="AA440" s="1261">
        <v>6</v>
      </c>
      <c r="AB440" s="1261">
        <f>Z440*AA440</f>
        <v>36</v>
      </c>
      <c r="AC440" s="554">
        <f t="shared" si="184"/>
        <v>12</v>
      </c>
      <c r="AD440" s="540">
        <f t="shared" si="185"/>
        <v>1176</v>
      </c>
      <c r="AE440" s="1776"/>
    </row>
    <row r="441" spans="1:56" s="949" customFormat="1" ht="46.5" customHeight="1" x14ac:dyDescent="0.25">
      <c r="A441" s="256">
        <v>361</v>
      </c>
      <c r="B441" s="1236" t="s">
        <v>1592</v>
      </c>
      <c r="C441" s="1236" t="s">
        <v>105</v>
      </c>
      <c r="D441" s="1236" t="s">
        <v>340</v>
      </c>
      <c r="E441" s="1013">
        <v>46306</v>
      </c>
      <c r="F441" s="1013">
        <v>46313</v>
      </c>
      <c r="G441" s="1014" t="s">
        <v>1283</v>
      </c>
      <c r="H441" s="564">
        <v>4</v>
      </c>
      <c r="I441" s="565">
        <v>7300</v>
      </c>
      <c r="J441" s="288">
        <f>H441*I441</f>
        <v>29200</v>
      </c>
      <c r="K441" s="564">
        <v>4</v>
      </c>
      <c r="L441" s="565">
        <v>6650</v>
      </c>
      <c r="M441" s="288">
        <f>K441*L441</f>
        <v>26600</v>
      </c>
      <c r="N441" s="564">
        <v>4</v>
      </c>
      <c r="O441" s="565">
        <v>6050</v>
      </c>
      <c r="P441" s="265">
        <f>N441*O441</f>
        <v>24200</v>
      </c>
      <c r="Q441" s="563">
        <v>4</v>
      </c>
      <c r="R441" s="1255">
        <v>190</v>
      </c>
      <c r="S441" s="1261">
        <f t="shared" si="181"/>
        <v>760</v>
      </c>
      <c r="T441" s="563">
        <v>4</v>
      </c>
      <c r="U441" s="1255">
        <v>190</v>
      </c>
      <c r="V441" s="1261">
        <f t="shared" si="182"/>
        <v>760</v>
      </c>
      <c r="W441" s="563">
        <v>4</v>
      </c>
      <c r="X441" s="1255">
        <v>190</v>
      </c>
      <c r="Y441" s="1261">
        <f t="shared" si="183"/>
        <v>760</v>
      </c>
      <c r="Z441" s="563">
        <v>12</v>
      </c>
      <c r="AA441" s="1261">
        <v>6</v>
      </c>
      <c r="AB441" s="1261">
        <f>Z441*AA441</f>
        <v>72</v>
      </c>
      <c r="AC441" s="539">
        <f t="shared" si="184"/>
        <v>36</v>
      </c>
      <c r="AD441" s="540">
        <f t="shared" si="185"/>
        <v>82352</v>
      </c>
      <c r="AE441" s="1777"/>
      <c r="AF441" s="1108"/>
      <c r="AI441" s="1109"/>
      <c r="AJ441" s="934"/>
      <c r="AK441" s="934"/>
      <c r="AL441" s="934"/>
      <c r="AM441" s="934"/>
      <c r="AN441" s="934"/>
      <c r="AO441" s="934"/>
      <c r="AP441" s="934"/>
      <c r="AQ441" s="934"/>
      <c r="AR441" s="934"/>
      <c r="AS441" s="934"/>
      <c r="AT441" s="934"/>
      <c r="AU441" s="934"/>
      <c r="AV441" s="934"/>
      <c r="AW441" s="934"/>
      <c r="AX441" s="934"/>
      <c r="AY441" s="934"/>
      <c r="AZ441" s="934"/>
      <c r="BA441" s="934"/>
      <c r="BB441" s="934"/>
      <c r="BC441" s="934"/>
      <c r="BD441" s="1108"/>
    </row>
    <row r="442" spans="1:56" ht="19.5" customHeight="1" x14ac:dyDescent="0.25">
      <c r="B442" s="1240" t="s">
        <v>859</v>
      </c>
      <c r="C442" s="945"/>
      <c r="D442" s="945"/>
      <c r="E442" s="789"/>
      <c r="F442" s="789"/>
      <c r="G442" s="789"/>
      <c r="H442" s="945"/>
      <c r="I442" s="945"/>
      <c r="J442" s="945"/>
      <c r="K442" s="945"/>
      <c r="L442" s="945"/>
      <c r="M442" s="945"/>
      <c r="N442" s="945"/>
      <c r="O442" s="945"/>
      <c r="P442" s="481"/>
      <c r="Q442" s="481"/>
      <c r="R442" s="481"/>
      <c r="S442" s="481"/>
      <c r="T442" s="481"/>
      <c r="U442" s="481"/>
      <c r="AD442" s="1110"/>
    </row>
    <row r="443" spans="1:56" s="790" customFormat="1" ht="45.75" customHeight="1" x14ac:dyDescent="0.25">
      <c r="A443" s="1281">
        <v>362</v>
      </c>
      <c r="B443" s="261" t="s">
        <v>174</v>
      </c>
      <c r="C443" s="790" t="s">
        <v>99</v>
      </c>
      <c r="D443" s="261" t="s">
        <v>1158</v>
      </c>
      <c r="E443" s="953">
        <v>46196</v>
      </c>
      <c r="F443" s="953">
        <v>46199</v>
      </c>
      <c r="G443" s="954" t="s">
        <v>2076</v>
      </c>
      <c r="H443" s="1249"/>
      <c r="I443" s="1249"/>
      <c r="J443" s="1249"/>
      <c r="K443" s="1261"/>
      <c r="L443" s="266"/>
      <c r="M443" s="265"/>
      <c r="N443" s="538"/>
      <c r="O443" s="266"/>
      <c r="P443" s="265"/>
      <c r="Q443" s="538">
        <v>6</v>
      </c>
      <c r="R443" s="1255">
        <v>190</v>
      </c>
      <c r="S443" s="252">
        <f>Q443*R443</f>
        <v>1140</v>
      </c>
      <c r="T443" s="538">
        <v>6</v>
      </c>
      <c r="U443" s="1255">
        <v>190</v>
      </c>
      <c r="V443" s="252">
        <f>T443*U443</f>
        <v>1140</v>
      </c>
      <c r="W443" s="538">
        <v>6</v>
      </c>
      <c r="X443" s="1255">
        <v>190</v>
      </c>
      <c r="Y443" s="252">
        <f>W443*X443</f>
        <v>1140</v>
      </c>
      <c r="Z443" s="538">
        <v>18</v>
      </c>
      <c r="AA443" s="1261">
        <v>6</v>
      </c>
      <c r="AB443" s="1261">
        <f>Z443*AA443</f>
        <v>108</v>
      </c>
      <c r="AC443" s="539">
        <f>H443+K443+N443+Q443+T443+W443+Z443</f>
        <v>36</v>
      </c>
      <c r="AD443" s="540">
        <f>J443+M443+P443+S443+V443+Y443+AB443</f>
        <v>3528</v>
      </c>
      <c r="AE443" s="1038"/>
      <c r="AI443" s="1021"/>
      <c r="AJ443" s="934"/>
      <c r="AK443" s="934"/>
      <c r="AL443" s="934"/>
      <c r="AM443" s="934"/>
      <c r="AN443" s="934"/>
      <c r="AO443" s="934"/>
      <c r="AP443" s="934"/>
      <c r="AQ443" s="934"/>
      <c r="AR443" s="934"/>
      <c r="AS443" s="934"/>
      <c r="AT443" s="934"/>
      <c r="AU443" s="934"/>
      <c r="AV443" s="934"/>
      <c r="AW443" s="934"/>
      <c r="AX443" s="934"/>
      <c r="AY443" s="934"/>
      <c r="AZ443" s="934"/>
      <c r="BA443" s="934"/>
      <c r="BB443" s="934"/>
      <c r="BC443" s="934"/>
      <c r="BD443" s="1031"/>
    </row>
    <row r="444" spans="1:56" ht="45.75" customHeight="1" x14ac:dyDescent="0.25">
      <c r="A444" s="256">
        <v>363</v>
      </c>
      <c r="B444" s="1238" t="s">
        <v>174</v>
      </c>
      <c r="C444" s="884" t="s">
        <v>99</v>
      </c>
      <c r="D444" s="1238" t="s">
        <v>2079</v>
      </c>
      <c r="E444" s="941">
        <v>46311</v>
      </c>
      <c r="F444" s="941">
        <v>46313</v>
      </c>
      <c r="G444" s="965" t="s">
        <v>2077</v>
      </c>
      <c r="H444" s="875"/>
      <c r="I444" s="875"/>
      <c r="J444" s="875"/>
      <c r="K444" s="289"/>
      <c r="L444" s="576"/>
      <c r="M444" s="781"/>
      <c r="N444" s="567"/>
      <c r="O444" s="576"/>
      <c r="P444" s="781"/>
      <c r="Q444" s="567">
        <v>4</v>
      </c>
      <c r="R444" s="560">
        <v>190</v>
      </c>
      <c r="S444" s="259">
        <f>Q444*R444</f>
        <v>760</v>
      </c>
      <c r="T444" s="567">
        <v>4</v>
      </c>
      <c r="U444" s="560">
        <v>190</v>
      </c>
      <c r="V444" s="259">
        <f>T444*U444</f>
        <v>760</v>
      </c>
      <c r="W444" s="567">
        <v>4</v>
      </c>
      <c r="X444" s="560">
        <v>190</v>
      </c>
      <c r="Y444" s="259">
        <f>W444*X444</f>
        <v>760</v>
      </c>
      <c r="Z444" s="567">
        <v>12</v>
      </c>
      <c r="AA444" s="289">
        <v>6</v>
      </c>
      <c r="AB444" s="289">
        <f>Z444*AA444</f>
        <v>72</v>
      </c>
      <c r="AC444" s="561">
        <f>H444+K444+N444+Q444+T444+W444+Z444</f>
        <v>24</v>
      </c>
      <c r="AD444" s="782">
        <f>J444+M444+P444+S444+V444+Y444+AB444</f>
        <v>2352</v>
      </c>
      <c r="AE444" s="1015"/>
    </row>
    <row r="445" spans="1:56" ht="45.75" customHeight="1" x14ac:dyDescent="0.25">
      <c r="A445" s="1281">
        <v>364</v>
      </c>
      <c r="B445" s="1236" t="s">
        <v>173</v>
      </c>
      <c r="C445" s="790" t="s">
        <v>101</v>
      </c>
      <c r="D445" s="1236" t="s">
        <v>340</v>
      </c>
      <c r="E445" s="941">
        <v>46116</v>
      </c>
      <c r="F445" s="941">
        <v>46118</v>
      </c>
      <c r="G445" s="1014" t="s">
        <v>2077</v>
      </c>
      <c r="H445" s="1249"/>
      <c r="I445" s="1249"/>
      <c r="J445" s="1249"/>
      <c r="K445" s="289"/>
      <c r="L445" s="576"/>
      <c r="M445" s="781"/>
      <c r="N445" s="567"/>
      <c r="O445" s="576"/>
      <c r="P445" s="781"/>
      <c r="Q445" s="567">
        <v>2</v>
      </c>
      <c r="R445" s="560">
        <v>190</v>
      </c>
      <c r="S445" s="259">
        <f>Q445*R445</f>
        <v>380</v>
      </c>
      <c r="T445" s="567">
        <v>2</v>
      </c>
      <c r="U445" s="560">
        <v>190</v>
      </c>
      <c r="V445" s="259">
        <f>T445*U445</f>
        <v>380</v>
      </c>
      <c r="W445" s="567">
        <v>2</v>
      </c>
      <c r="X445" s="560">
        <v>190</v>
      </c>
      <c r="Y445" s="259">
        <f>W445*X445</f>
        <v>380</v>
      </c>
      <c r="Z445" s="567">
        <v>6</v>
      </c>
      <c r="AA445" s="289">
        <v>6</v>
      </c>
      <c r="AB445" s="289">
        <f>Z445*AA445</f>
        <v>36</v>
      </c>
      <c r="AC445" s="561">
        <f>H445+K445+N445+Q445+T445+W445+Z445</f>
        <v>12</v>
      </c>
      <c r="AD445" s="540">
        <f>J445+M445+P445+S445+V445+Y445+AB445</f>
        <v>1176</v>
      </c>
      <c r="AE445" s="1015"/>
    </row>
    <row r="446" spans="1:56" ht="45.75" customHeight="1" x14ac:dyDescent="0.25">
      <c r="A446" s="256">
        <v>365</v>
      </c>
      <c r="B446" s="1236" t="s">
        <v>71</v>
      </c>
      <c r="C446" s="790" t="s">
        <v>101</v>
      </c>
      <c r="D446" s="1236" t="s">
        <v>340</v>
      </c>
      <c r="E446" s="941">
        <v>46311</v>
      </c>
      <c r="F446" s="941">
        <v>46313</v>
      </c>
      <c r="G446" s="1014" t="s">
        <v>2077</v>
      </c>
      <c r="H446" s="1249"/>
      <c r="I446" s="1249"/>
      <c r="J446" s="1249"/>
      <c r="K446" s="289"/>
      <c r="L446" s="576"/>
      <c r="M446" s="781"/>
      <c r="N446" s="567"/>
      <c r="O446" s="576"/>
      <c r="P446" s="781"/>
      <c r="Q446" s="567">
        <v>2</v>
      </c>
      <c r="R446" s="560">
        <v>190</v>
      </c>
      <c r="S446" s="259">
        <f>Q446*R446</f>
        <v>380</v>
      </c>
      <c r="T446" s="567">
        <v>2</v>
      </c>
      <c r="U446" s="560">
        <v>190</v>
      </c>
      <c r="V446" s="259">
        <f>T446*U446</f>
        <v>380</v>
      </c>
      <c r="W446" s="567">
        <v>2</v>
      </c>
      <c r="X446" s="560">
        <v>190</v>
      </c>
      <c r="Y446" s="259">
        <f>W446*X446</f>
        <v>380</v>
      </c>
      <c r="Z446" s="567">
        <v>6</v>
      </c>
      <c r="AA446" s="289">
        <v>6</v>
      </c>
      <c r="AB446" s="289">
        <f>Z446*AA446</f>
        <v>36</v>
      </c>
      <c r="AC446" s="561">
        <f>H446+K446+N446+Q446+T446+W446+Z446</f>
        <v>12</v>
      </c>
      <c r="AD446" s="540">
        <f>J446+M446+P446+S446+V446+Y446+AB446</f>
        <v>1176</v>
      </c>
      <c r="AE446" s="1015"/>
    </row>
    <row r="447" spans="1:56" s="1016" customFormat="1" ht="27" customHeight="1" x14ac:dyDescent="0.25">
      <c r="A447" s="1279"/>
      <c r="B447" s="543" t="s">
        <v>862</v>
      </c>
      <c r="C447" s="300"/>
      <c r="D447" s="1042"/>
      <c r="E447" s="1043"/>
      <c r="F447" s="1043"/>
      <c r="G447" s="1043"/>
      <c r="H447" s="324"/>
      <c r="I447" s="301"/>
      <c r="J447" s="276"/>
      <c r="K447" s="324"/>
      <c r="L447" s="301"/>
      <c r="M447" s="276"/>
      <c r="N447" s="324"/>
      <c r="O447" s="301"/>
      <c r="P447" s="276"/>
      <c r="Q447" s="324"/>
      <c r="R447" s="487"/>
      <c r="S447" s="1251"/>
      <c r="T447" s="324"/>
      <c r="U447" s="487"/>
      <c r="V447" s="1251"/>
      <c r="W447" s="324"/>
      <c r="X447" s="487"/>
      <c r="Y447" s="1251"/>
      <c r="Z447" s="324"/>
      <c r="AA447" s="1251"/>
      <c r="AB447" s="1251"/>
      <c r="AC447" s="486"/>
      <c r="AD447" s="540"/>
      <c r="AE447" s="1044"/>
      <c r="AJ447" s="934"/>
      <c r="AK447" s="934"/>
      <c r="AL447" s="934"/>
      <c r="AM447" s="934"/>
      <c r="AN447" s="934"/>
      <c r="AO447" s="934"/>
      <c r="AP447" s="934"/>
      <c r="AQ447" s="934"/>
      <c r="AR447" s="934"/>
      <c r="AS447" s="934"/>
      <c r="AT447" s="934"/>
      <c r="AU447" s="934"/>
      <c r="AV447" s="934"/>
      <c r="AW447" s="934"/>
      <c r="AX447" s="934"/>
      <c r="AY447" s="934"/>
      <c r="AZ447" s="934"/>
      <c r="BA447" s="934"/>
      <c r="BB447" s="934"/>
      <c r="BC447" s="934"/>
    </row>
    <row r="448" spans="1:56" ht="46.5" customHeight="1" x14ac:dyDescent="0.25">
      <c r="A448" s="256">
        <v>366</v>
      </c>
      <c r="B448" s="1239" t="s">
        <v>173</v>
      </c>
      <c r="C448" s="655" t="s">
        <v>101</v>
      </c>
      <c r="D448" s="1239" t="s">
        <v>340</v>
      </c>
      <c r="E448" s="941">
        <v>46092</v>
      </c>
      <c r="F448" s="941">
        <v>46096</v>
      </c>
      <c r="G448" s="954" t="s">
        <v>301</v>
      </c>
      <c r="H448" s="568">
        <v>2</v>
      </c>
      <c r="I448" s="576">
        <v>4100</v>
      </c>
      <c r="J448" s="259">
        <f>H448*I448</f>
        <v>8200</v>
      </c>
      <c r="K448" s="568">
        <v>2</v>
      </c>
      <c r="L448" s="576">
        <v>3350</v>
      </c>
      <c r="M448" s="781">
        <f>K448*L448</f>
        <v>6700</v>
      </c>
      <c r="N448" s="568">
        <v>2</v>
      </c>
      <c r="O448" s="576">
        <v>3000</v>
      </c>
      <c r="P448" s="781">
        <f>N448*O448</f>
        <v>6000</v>
      </c>
      <c r="Q448" s="567">
        <v>40</v>
      </c>
      <c r="R448" s="560">
        <v>190</v>
      </c>
      <c r="S448" s="289">
        <f>Q448*R448</f>
        <v>7600</v>
      </c>
      <c r="T448" s="567">
        <v>20</v>
      </c>
      <c r="U448" s="560">
        <v>190</v>
      </c>
      <c r="V448" s="289">
        <f>T448*U448</f>
        <v>3800</v>
      </c>
      <c r="W448" s="567">
        <v>20</v>
      </c>
      <c r="X448" s="560">
        <v>190</v>
      </c>
      <c r="Y448" s="289">
        <f>W448*X448</f>
        <v>3800</v>
      </c>
      <c r="Z448" s="568">
        <v>86</v>
      </c>
      <c r="AA448" s="289">
        <v>6</v>
      </c>
      <c r="AB448" s="289">
        <f>Z448*AA448</f>
        <v>516</v>
      </c>
      <c r="AC448" s="561">
        <f>H448+K448+N448+Q448+T448+W448+Z448</f>
        <v>172</v>
      </c>
      <c r="AD448" s="540">
        <f>J448+M448+P448+S448+V448+Y448+AB448</f>
        <v>36616</v>
      </c>
      <c r="AE448" s="1226"/>
      <c r="AF448" s="1004">
        <v>86</v>
      </c>
    </row>
    <row r="449" spans="1:56" ht="70.5" customHeight="1" x14ac:dyDescent="0.25">
      <c r="A449" s="256">
        <v>367</v>
      </c>
      <c r="B449" s="261" t="s">
        <v>1653</v>
      </c>
      <c r="C449" s="535" t="s">
        <v>102</v>
      </c>
      <c r="D449" s="261" t="s">
        <v>1304</v>
      </c>
      <c r="E449" s="953">
        <v>46286</v>
      </c>
      <c r="F449" s="953">
        <v>46289</v>
      </c>
      <c r="G449" s="954" t="s">
        <v>1280</v>
      </c>
      <c r="H449" s="563">
        <v>2</v>
      </c>
      <c r="I449" s="266">
        <v>3400</v>
      </c>
      <c r="J449" s="252">
        <f>H449*I449</f>
        <v>6800</v>
      </c>
      <c r="K449" s="563">
        <v>2</v>
      </c>
      <c r="L449" s="266">
        <v>3000</v>
      </c>
      <c r="M449" s="781">
        <f>K449*L449</f>
        <v>6000</v>
      </c>
      <c r="N449" s="563">
        <v>2</v>
      </c>
      <c r="O449" s="1255">
        <v>2900</v>
      </c>
      <c r="P449" s="265">
        <f>N449*O449</f>
        <v>5800</v>
      </c>
      <c r="Q449" s="538">
        <v>40</v>
      </c>
      <c r="R449" s="1255">
        <v>190</v>
      </c>
      <c r="S449" s="1261">
        <f>Q449*R449</f>
        <v>7600</v>
      </c>
      <c r="T449" s="538">
        <v>20</v>
      </c>
      <c r="U449" s="1255">
        <v>190</v>
      </c>
      <c r="V449" s="1261">
        <f>T449*U449</f>
        <v>3800</v>
      </c>
      <c r="W449" s="538">
        <v>20</v>
      </c>
      <c r="X449" s="1255">
        <v>190</v>
      </c>
      <c r="Y449" s="1261">
        <f>W449*X449</f>
        <v>3800</v>
      </c>
      <c r="Z449" s="563">
        <v>86</v>
      </c>
      <c r="AA449" s="1261">
        <v>6</v>
      </c>
      <c r="AB449" s="1261">
        <f>Z449*AA449</f>
        <v>516</v>
      </c>
      <c r="AC449" s="554">
        <f>H449+K449+N449+Q449+T449+W449+Z449</f>
        <v>172</v>
      </c>
      <c r="AD449" s="540">
        <f>J449+M449+P449+S449+V449+Y449+AB449</f>
        <v>34316</v>
      </c>
      <c r="AE449" s="1226"/>
    </row>
    <row r="450" spans="1:56" ht="72" customHeight="1" x14ac:dyDescent="0.25">
      <c r="A450" s="256">
        <v>368</v>
      </c>
      <c r="B450" s="261" t="s">
        <v>1654</v>
      </c>
      <c r="C450" s="535" t="s">
        <v>102</v>
      </c>
      <c r="D450" s="261" t="s">
        <v>1305</v>
      </c>
      <c r="E450" s="953">
        <v>46314</v>
      </c>
      <c r="F450" s="953">
        <v>46318</v>
      </c>
      <c r="G450" s="954" t="s">
        <v>301</v>
      </c>
      <c r="H450" s="563">
        <v>2</v>
      </c>
      <c r="I450" s="266">
        <v>3400</v>
      </c>
      <c r="J450" s="252">
        <f>H450*I450</f>
        <v>6800</v>
      </c>
      <c r="K450" s="563">
        <v>2</v>
      </c>
      <c r="L450" s="266">
        <v>3000</v>
      </c>
      <c r="M450" s="781">
        <f>K450*L450</f>
        <v>6000</v>
      </c>
      <c r="N450" s="563">
        <v>2</v>
      </c>
      <c r="O450" s="1255">
        <v>2900</v>
      </c>
      <c r="P450" s="265">
        <f>N450*O450</f>
        <v>5800</v>
      </c>
      <c r="Q450" s="538">
        <v>40</v>
      </c>
      <c r="R450" s="1255">
        <v>190</v>
      </c>
      <c r="S450" s="1261">
        <f>Q450*R450</f>
        <v>7600</v>
      </c>
      <c r="T450" s="538">
        <v>20</v>
      </c>
      <c r="U450" s="1255">
        <v>190</v>
      </c>
      <c r="V450" s="1261">
        <f>T450*U450</f>
        <v>3800</v>
      </c>
      <c r="W450" s="538">
        <v>20</v>
      </c>
      <c r="X450" s="1255">
        <v>190</v>
      </c>
      <c r="Y450" s="1261">
        <f>W450*X450</f>
        <v>3800</v>
      </c>
      <c r="Z450" s="563">
        <v>86</v>
      </c>
      <c r="AA450" s="1261">
        <v>6</v>
      </c>
      <c r="AB450" s="1261">
        <f>Z450*AA450</f>
        <v>516</v>
      </c>
      <c r="AC450" s="554">
        <f>H450+K450+N450+Q450+T450+W450+Z450</f>
        <v>172</v>
      </c>
      <c r="AD450" s="540">
        <f>J450+M450+P450+S450+V450+Y450+AB450</f>
        <v>34316</v>
      </c>
      <c r="AE450" s="1226"/>
    </row>
    <row r="451" spans="1:56" ht="46.5" customHeight="1" x14ac:dyDescent="0.25">
      <c r="A451" s="256">
        <v>369</v>
      </c>
      <c r="B451" s="1236" t="s">
        <v>69</v>
      </c>
      <c r="C451" s="1037" t="s">
        <v>100</v>
      </c>
      <c r="D451" s="1236" t="s">
        <v>340</v>
      </c>
      <c r="E451" s="1013">
        <v>46372</v>
      </c>
      <c r="F451" s="1013">
        <v>46376</v>
      </c>
      <c r="G451" s="1014" t="s">
        <v>301</v>
      </c>
      <c r="H451" s="564">
        <v>1</v>
      </c>
      <c r="I451" s="572">
        <v>4100</v>
      </c>
      <c r="J451" s="278">
        <f>H451*I451</f>
        <v>4100</v>
      </c>
      <c r="K451" s="564">
        <v>1</v>
      </c>
      <c r="L451" s="572">
        <v>3350</v>
      </c>
      <c r="M451" s="299">
        <f>K451*L451</f>
        <v>3350</v>
      </c>
      <c r="N451" s="564">
        <v>1</v>
      </c>
      <c r="O451" s="572">
        <v>3000</v>
      </c>
      <c r="P451" s="288">
        <f>N451*O451</f>
        <v>3000</v>
      </c>
      <c r="Q451" s="556">
        <v>40</v>
      </c>
      <c r="R451" s="1237">
        <v>190</v>
      </c>
      <c r="S451" s="290">
        <f>Q451*R451</f>
        <v>7600</v>
      </c>
      <c r="T451" s="556">
        <v>20</v>
      </c>
      <c r="U451" s="1237">
        <v>190</v>
      </c>
      <c r="V451" s="290">
        <f>T451*U451</f>
        <v>3800</v>
      </c>
      <c r="W451" s="556">
        <v>20</v>
      </c>
      <c r="X451" s="1237">
        <v>190</v>
      </c>
      <c r="Y451" s="290">
        <f>W451*X451</f>
        <v>3800</v>
      </c>
      <c r="Z451" s="564">
        <v>83</v>
      </c>
      <c r="AA451" s="290">
        <v>6</v>
      </c>
      <c r="AB451" s="290">
        <f>Z451*AA451</f>
        <v>498</v>
      </c>
      <c r="AC451" s="558">
        <f>H451+K451+N451+Q451+T451+W451+Z451</f>
        <v>166</v>
      </c>
      <c r="AD451" s="540">
        <f>J451+M451+P451+S451+V451+Y451+AB451</f>
        <v>26148</v>
      </c>
      <c r="AE451" s="1226"/>
    </row>
    <row r="452" spans="1:56" s="1016" customFormat="1" ht="22.5" customHeight="1" x14ac:dyDescent="0.25">
      <c r="A452" s="1279"/>
      <c r="B452" s="543" t="s">
        <v>912</v>
      </c>
      <c r="C452" s="300"/>
      <c r="D452" s="1042"/>
      <c r="E452" s="1043"/>
      <c r="F452" s="1043"/>
      <c r="G452" s="1043"/>
      <c r="H452" s="324"/>
      <c r="I452" s="301"/>
      <c r="J452" s="276"/>
      <c r="K452" s="324"/>
      <c r="L452" s="301"/>
      <c r="M452" s="276"/>
      <c r="N452" s="324"/>
      <c r="O452" s="301"/>
      <c r="P452" s="302"/>
      <c r="Q452" s="324"/>
      <c r="R452" s="487"/>
      <c r="S452" s="1251"/>
      <c r="T452" s="324"/>
      <c r="U452" s="487"/>
      <c r="V452" s="1251"/>
      <c r="W452" s="324"/>
      <c r="X452" s="487"/>
      <c r="Y452" s="1251"/>
      <c r="Z452" s="324"/>
      <c r="AA452" s="1251"/>
      <c r="AB452" s="1251"/>
      <c r="AC452" s="486"/>
      <c r="AD452" s="540"/>
      <c r="AE452" s="276"/>
      <c r="AJ452" s="934"/>
      <c r="AK452" s="934"/>
      <c r="AL452" s="934"/>
      <c r="AM452" s="934"/>
      <c r="AN452" s="934"/>
      <c r="AO452" s="934"/>
      <c r="AP452" s="934"/>
      <c r="AQ452" s="934"/>
      <c r="AR452" s="934"/>
      <c r="AS452" s="934"/>
      <c r="AT452" s="934"/>
      <c r="AU452" s="934"/>
      <c r="AV452" s="934"/>
      <c r="AW452" s="934"/>
      <c r="AX452" s="934"/>
      <c r="AY452" s="934"/>
      <c r="AZ452" s="934"/>
      <c r="BA452" s="934"/>
      <c r="BB452" s="934"/>
      <c r="BC452" s="934"/>
    </row>
    <row r="453" spans="1:56" ht="46.5" customHeight="1" x14ac:dyDescent="0.25">
      <c r="A453" s="1281">
        <v>370</v>
      </c>
      <c r="B453" s="261" t="s">
        <v>1732</v>
      </c>
      <c r="C453" s="261" t="s">
        <v>102</v>
      </c>
      <c r="D453" s="261" t="s">
        <v>1547</v>
      </c>
      <c r="E453" s="953">
        <v>46138</v>
      </c>
      <c r="F453" s="953">
        <v>46143</v>
      </c>
      <c r="G453" s="954" t="s">
        <v>301</v>
      </c>
      <c r="H453" s="538">
        <v>6</v>
      </c>
      <c r="I453" s="266"/>
      <c r="J453" s="252"/>
      <c r="K453" s="538"/>
      <c r="L453" s="266"/>
      <c r="M453" s="781"/>
      <c r="N453" s="538"/>
      <c r="O453" s="570"/>
      <c r="P453" s="265"/>
      <c r="Q453" s="538">
        <v>30</v>
      </c>
      <c r="R453" s="1255">
        <v>190</v>
      </c>
      <c r="S453" s="1261">
        <f>Q453*R453</f>
        <v>5700</v>
      </c>
      <c r="T453" s="538">
        <v>30</v>
      </c>
      <c r="U453" s="1255">
        <v>190</v>
      </c>
      <c r="V453" s="1261">
        <f>T453*U453</f>
        <v>5700</v>
      </c>
      <c r="W453" s="538">
        <v>36</v>
      </c>
      <c r="X453" s="1255">
        <v>190</v>
      </c>
      <c r="Y453" s="1261">
        <f>W453*X453</f>
        <v>6840</v>
      </c>
      <c r="Z453" s="563">
        <v>72</v>
      </c>
      <c r="AA453" s="1261">
        <v>6</v>
      </c>
      <c r="AB453" s="1261">
        <f>Z453*AA453</f>
        <v>432</v>
      </c>
      <c r="AC453" s="554">
        <f>H453+K453+N453+Q453+T453+W453+Z453</f>
        <v>174</v>
      </c>
      <c r="AD453" s="540">
        <f>J453+M453+P453+S453+V453+Y453+AB453</f>
        <v>18672</v>
      </c>
      <c r="AE453" s="1778">
        <f>SUM(AD453:AD456)</f>
        <v>144712</v>
      </c>
    </row>
    <row r="454" spans="1:56" ht="46.5" customHeight="1" x14ac:dyDescent="0.25">
      <c r="A454" s="256">
        <v>371</v>
      </c>
      <c r="B454" s="1236" t="s">
        <v>174</v>
      </c>
      <c r="C454" s="1236" t="s">
        <v>99</v>
      </c>
      <c r="D454" s="261" t="s">
        <v>345</v>
      </c>
      <c r="E454" s="1013">
        <v>46103</v>
      </c>
      <c r="F454" s="1013">
        <v>46108</v>
      </c>
      <c r="G454" s="1014" t="s">
        <v>301</v>
      </c>
      <c r="H454" s="556">
        <v>4</v>
      </c>
      <c r="I454" s="266">
        <v>3400</v>
      </c>
      <c r="J454" s="252">
        <f>H454*I454</f>
        <v>13600</v>
      </c>
      <c r="K454" s="556">
        <v>4</v>
      </c>
      <c r="L454" s="266">
        <v>3000</v>
      </c>
      <c r="M454" s="781">
        <f>K454*L454</f>
        <v>12000</v>
      </c>
      <c r="N454" s="556">
        <v>4</v>
      </c>
      <c r="O454" s="1255">
        <v>2900</v>
      </c>
      <c r="P454" s="265">
        <f>N454*O454</f>
        <v>11600</v>
      </c>
      <c r="Q454" s="556">
        <v>22</v>
      </c>
      <c r="R454" s="1255">
        <v>190</v>
      </c>
      <c r="S454" s="1261">
        <f>Q454*R454</f>
        <v>4180</v>
      </c>
      <c r="T454" s="556">
        <v>22</v>
      </c>
      <c r="U454" s="1255">
        <v>190</v>
      </c>
      <c r="V454" s="1261">
        <f>T454*U454</f>
        <v>4180</v>
      </c>
      <c r="W454" s="556">
        <v>28</v>
      </c>
      <c r="X454" s="1255">
        <v>190</v>
      </c>
      <c r="Y454" s="1261">
        <f>W454*X454</f>
        <v>5320</v>
      </c>
      <c r="Z454" s="564">
        <v>72</v>
      </c>
      <c r="AA454" s="1261">
        <v>6</v>
      </c>
      <c r="AB454" s="1261">
        <f>Z454*AA454</f>
        <v>432</v>
      </c>
      <c r="AC454" s="554">
        <f>H454+K454+N454+Q454+T454+W454+Z454</f>
        <v>156</v>
      </c>
      <c r="AD454" s="540">
        <f>J454+M454+P454+S454+V454+Y454+AB454</f>
        <v>51312</v>
      </c>
      <c r="AE454" s="1776"/>
    </row>
    <row r="455" spans="1:56" ht="46.5" customHeight="1" x14ac:dyDescent="0.25">
      <c r="A455" s="1281">
        <v>372</v>
      </c>
      <c r="B455" s="261" t="s">
        <v>178</v>
      </c>
      <c r="C455" s="261" t="s">
        <v>100</v>
      </c>
      <c r="D455" s="261" t="s">
        <v>700</v>
      </c>
      <c r="E455" s="953">
        <v>46320</v>
      </c>
      <c r="F455" s="953">
        <v>46325</v>
      </c>
      <c r="G455" s="953" t="s">
        <v>301</v>
      </c>
      <c r="H455" s="556">
        <v>4</v>
      </c>
      <c r="I455" s="266">
        <v>4100</v>
      </c>
      <c r="J455" s="252">
        <f>H455*I455</f>
        <v>16400</v>
      </c>
      <c r="K455" s="556">
        <v>4</v>
      </c>
      <c r="L455" s="266">
        <v>3350</v>
      </c>
      <c r="M455" s="781">
        <f>K455*L455</f>
        <v>13400</v>
      </c>
      <c r="N455" s="556">
        <v>4</v>
      </c>
      <c r="O455" s="266">
        <v>3000</v>
      </c>
      <c r="P455" s="265">
        <f>N455*O455</f>
        <v>12000</v>
      </c>
      <c r="Q455" s="556">
        <v>22</v>
      </c>
      <c r="R455" s="1255">
        <v>190</v>
      </c>
      <c r="S455" s="1261">
        <f>Q455*R455</f>
        <v>4180</v>
      </c>
      <c r="T455" s="556">
        <v>22</v>
      </c>
      <c r="U455" s="1255">
        <v>190</v>
      </c>
      <c r="V455" s="1261">
        <f>T455*U455</f>
        <v>4180</v>
      </c>
      <c r="W455" s="556">
        <v>28</v>
      </c>
      <c r="X455" s="1255">
        <v>190</v>
      </c>
      <c r="Y455" s="1261">
        <f>W455*X455</f>
        <v>5320</v>
      </c>
      <c r="Z455" s="564">
        <v>72</v>
      </c>
      <c r="AA455" s="1261">
        <v>6</v>
      </c>
      <c r="AB455" s="1261">
        <f>Z455*AA455</f>
        <v>432</v>
      </c>
      <c r="AC455" s="554">
        <f>H455+K455+N455+Q455+T455+W455+Z455</f>
        <v>156</v>
      </c>
      <c r="AD455" s="540">
        <f>J455+M455+P455+S455+V455+Y455+AB455</f>
        <v>55912</v>
      </c>
      <c r="AE455" s="1776"/>
    </row>
    <row r="456" spans="1:56" ht="46.5" customHeight="1" x14ac:dyDescent="0.25">
      <c r="A456" s="256">
        <v>373</v>
      </c>
      <c r="B456" s="261" t="s">
        <v>1734</v>
      </c>
      <c r="C456" s="261" t="s">
        <v>102</v>
      </c>
      <c r="D456" s="261" t="s">
        <v>1547</v>
      </c>
      <c r="E456" s="953">
        <v>46278</v>
      </c>
      <c r="F456" s="953">
        <v>46283</v>
      </c>
      <c r="G456" s="954" t="s">
        <v>301</v>
      </c>
      <c r="H456" s="252"/>
      <c r="I456" s="266"/>
      <c r="J456" s="252"/>
      <c r="K456" s="252"/>
      <c r="L456" s="266"/>
      <c r="M456" s="781"/>
      <c r="N456" s="252"/>
      <c r="O456" s="570"/>
      <c r="P456" s="265"/>
      <c r="Q456" s="252">
        <v>30</v>
      </c>
      <c r="R456" s="1255">
        <v>190</v>
      </c>
      <c r="S456" s="1261">
        <f>Q456*R456</f>
        <v>5700</v>
      </c>
      <c r="T456" s="252">
        <v>30</v>
      </c>
      <c r="U456" s="1255">
        <v>190</v>
      </c>
      <c r="V456" s="1261">
        <f>T456*U456</f>
        <v>5700</v>
      </c>
      <c r="W456" s="252">
        <v>36</v>
      </c>
      <c r="X456" s="1255">
        <v>190</v>
      </c>
      <c r="Y456" s="1261">
        <f>W456*X456</f>
        <v>6840</v>
      </c>
      <c r="Z456" s="265">
        <v>96</v>
      </c>
      <c r="AA456" s="1255">
        <v>6</v>
      </c>
      <c r="AB456" s="1261">
        <f>Z456*AA456</f>
        <v>576</v>
      </c>
      <c r="AC456" s="958">
        <f>H456+K456+N456+Q456+T456+W456+Z456</f>
        <v>192</v>
      </c>
      <c r="AD456" s="959">
        <f>J456+M456+P456+S456+V456+Y456+AB456</f>
        <v>18816</v>
      </c>
      <c r="AE456" s="1776"/>
    </row>
    <row r="457" spans="1:56" s="1010" customFormat="1" ht="24.75" customHeight="1" x14ac:dyDescent="0.25">
      <c r="A457" s="1277"/>
      <c r="B457" s="1240" t="s">
        <v>863</v>
      </c>
      <c r="C457" s="945"/>
      <c r="D457" s="1047"/>
      <c r="E457" s="1034"/>
      <c r="F457" s="1034"/>
      <c r="G457" s="1034"/>
      <c r="H457" s="624"/>
      <c r="I457" s="522"/>
      <c r="J457" s="523"/>
      <c r="K457" s="624"/>
      <c r="L457" s="522"/>
      <c r="M457" s="523"/>
      <c r="N457" s="624"/>
      <c r="O457" s="522"/>
      <c r="P457" s="648"/>
      <c r="Q457" s="624"/>
      <c r="R457" s="528"/>
      <c r="S457" s="529"/>
      <c r="T457" s="624"/>
      <c r="U457" s="528"/>
      <c r="V457" s="529"/>
      <c r="W457" s="624"/>
      <c r="X457" s="528"/>
      <c r="Y457" s="529"/>
      <c r="Z457" s="624"/>
      <c r="AA457" s="529"/>
      <c r="AB457" s="529"/>
      <c r="AC457" s="530"/>
      <c r="AD457" s="540"/>
      <c r="AE457" s="1048"/>
      <c r="AJ457" s="934"/>
      <c r="AK457" s="934"/>
      <c r="AL457" s="934"/>
      <c r="AM457" s="934"/>
      <c r="AN457" s="934"/>
      <c r="AO457" s="934"/>
      <c r="AP457" s="934"/>
      <c r="AQ457" s="934"/>
      <c r="AR457" s="934"/>
      <c r="AS457" s="934"/>
      <c r="AT457" s="934"/>
      <c r="AU457" s="934"/>
      <c r="AV457" s="934"/>
      <c r="AW457" s="934"/>
      <c r="AX457" s="934"/>
      <c r="AY457" s="934"/>
      <c r="AZ457" s="934"/>
      <c r="BA457" s="934"/>
      <c r="BB457" s="934"/>
      <c r="BC457" s="934"/>
    </row>
    <row r="458" spans="1:56" s="790" customFormat="1" ht="46.5" customHeight="1" x14ac:dyDescent="0.25">
      <c r="A458" s="1281">
        <v>374</v>
      </c>
      <c r="B458" s="261" t="s">
        <v>1869</v>
      </c>
      <c r="C458" s="261" t="s">
        <v>99</v>
      </c>
      <c r="D458" s="261" t="s">
        <v>1870</v>
      </c>
      <c r="E458" s="953">
        <v>46327</v>
      </c>
      <c r="F458" s="953">
        <v>46362</v>
      </c>
      <c r="G458" s="954" t="s">
        <v>1234</v>
      </c>
      <c r="H458" s="538">
        <v>1</v>
      </c>
      <c r="I458" s="266">
        <v>3400</v>
      </c>
      <c r="J458" s="252">
        <f>H458*I458</f>
        <v>3400</v>
      </c>
      <c r="K458" s="563">
        <v>1</v>
      </c>
      <c r="L458" s="266">
        <v>3000</v>
      </c>
      <c r="M458" s="265">
        <f>K458*L458</f>
        <v>3000</v>
      </c>
      <c r="N458" s="563">
        <v>1</v>
      </c>
      <c r="O458" s="1255">
        <v>2900</v>
      </c>
      <c r="P458" s="265">
        <f>N458*O458</f>
        <v>2900</v>
      </c>
      <c r="Q458" s="563">
        <v>14</v>
      </c>
      <c r="R458" s="1255">
        <v>190</v>
      </c>
      <c r="S458" s="1261">
        <f t="shared" ref="S458:S489" si="187">Q458*R458</f>
        <v>2660</v>
      </c>
      <c r="T458" s="563">
        <v>14</v>
      </c>
      <c r="U458" s="1255">
        <v>190</v>
      </c>
      <c r="V458" s="1261">
        <f t="shared" ref="V458:V489" si="188">T458*U458</f>
        <v>2660</v>
      </c>
      <c r="W458" s="563">
        <v>14</v>
      </c>
      <c r="X458" s="1255">
        <v>190</v>
      </c>
      <c r="Y458" s="1261">
        <f>W458*X458</f>
        <v>2660</v>
      </c>
      <c r="Z458" s="563">
        <v>50</v>
      </c>
      <c r="AA458" s="1261">
        <v>6</v>
      </c>
      <c r="AB458" s="1261">
        <f>Z458*AA458</f>
        <v>300</v>
      </c>
      <c r="AC458" s="554">
        <f t="shared" ref="AC458:AC470" si="189">H458+K458+N458+Q458+T458+W458+Z458</f>
        <v>95</v>
      </c>
      <c r="AD458" s="540">
        <f t="shared" ref="AD458:AD489" si="190">J458+M458+P458+S458+V458+Y458+AB458</f>
        <v>17580</v>
      </c>
      <c r="AE458" s="1020"/>
      <c r="AF458" s="790">
        <v>56</v>
      </c>
      <c r="AI458" s="1021"/>
      <c r="AJ458" s="934"/>
      <c r="AK458" s="934"/>
      <c r="AL458" s="934"/>
      <c r="AM458" s="934"/>
      <c r="AN458" s="934"/>
      <c r="AO458" s="934"/>
      <c r="AP458" s="934"/>
      <c r="AQ458" s="934"/>
      <c r="AR458" s="934"/>
      <c r="AS458" s="934"/>
      <c r="AT458" s="934"/>
      <c r="AU458" s="934"/>
      <c r="AV458" s="934"/>
      <c r="AW458" s="934"/>
      <c r="AX458" s="934"/>
      <c r="AY458" s="934"/>
      <c r="AZ458" s="934"/>
      <c r="BA458" s="934"/>
      <c r="BB458" s="934"/>
      <c r="BC458" s="934"/>
      <c r="BD458" s="1031"/>
    </row>
    <row r="459" spans="1:56" ht="81.75" customHeight="1" x14ac:dyDescent="0.25">
      <c r="A459" s="256">
        <v>375</v>
      </c>
      <c r="B459" s="261" t="s">
        <v>2460</v>
      </c>
      <c r="C459" s="611" t="s">
        <v>99</v>
      </c>
      <c r="D459" s="261" t="s">
        <v>1871</v>
      </c>
      <c r="E459" s="953">
        <v>46327</v>
      </c>
      <c r="F459" s="953">
        <v>46362</v>
      </c>
      <c r="G459" s="954" t="s">
        <v>1234</v>
      </c>
      <c r="H459" s="538">
        <v>1</v>
      </c>
      <c r="I459" s="266">
        <v>3400</v>
      </c>
      <c r="J459" s="252">
        <f>H459*I459</f>
        <v>3400</v>
      </c>
      <c r="K459" s="563">
        <v>1</v>
      </c>
      <c r="L459" s="266">
        <v>3000</v>
      </c>
      <c r="M459" s="265">
        <f>K459*L459</f>
        <v>3000</v>
      </c>
      <c r="N459" s="563">
        <v>1</v>
      </c>
      <c r="O459" s="1255">
        <v>2900</v>
      </c>
      <c r="P459" s="265">
        <f>N459*O459</f>
        <v>2900</v>
      </c>
      <c r="Q459" s="563">
        <v>14</v>
      </c>
      <c r="R459" s="1255">
        <v>190</v>
      </c>
      <c r="S459" s="1261">
        <f t="shared" si="187"/>
        <v>2660</v>
      </c>
      <c r="T459" s="563">
        <v>14</v>
      </c>
      <c r="U459" s="1255">
        <v>190</v>
      </c>
      <c r="V459" s="1261">
        <f t="shared" si="188"/>
        <v>2660</v>
      </c>
      <c r="W459" s="563">
        <v>14</v>
      </c>
      <c r="X459" s="1255">
        <v>190</v>
      </c>
      <c r="Y459" s="1261">
        <f>W459*X459</f>
        <v>2660</v>
      </c>
      <c r="Z459" s="563">
        <v>50</v>
      </c>
      <c r="AA459" s="1261">
        <v>6</v>
      </c>
      <c r="AB459" s="1261">
        <f>Z459*AA459</f>
        <v>300</v>
      </c>
      <c r="AC459" s="554">
        <f t="shared" si="189"/>
        <v>95</v>
      </c>
      <c r="AD459" s="540">
        <f t="shared" si="190"/>
        <v>17580</v>
      </c>
      <c r="AE459" s="1229"/>
      <c r="AF459" s="1004">
        <v>56</v>
      </c>
    </row>
    <row r="460" spans="1:56" ht="87" customHeight="1" x14ac:dyDescent="0.25">
      <c r="A460" s="1281">
        <v>376</v>
      </c>
      <c r="B460" s="261" t="s">
        <v>2461</v>
      </c>
      <c r="C460" s="611" t="s">
        <v>99</v>
      </c>
      <c r="D460" s="261" t="s">
        <v>1872</v>
      </c>
      <c r="E460" s="953">
        <v>46327</v>
      </c>
      <c r="F460" s="953">
        <v>46362</v>
      </c>
      <c r="G460" s="954" t="s">
        <v>1234</v>
      </c>
      <c r="H460" s="538">
        <v>1</v>
      </c>
      <c r="I460" s="266">
        <v>3400</v>
      </c>
      <c r="J460" s="252">
        <f>H460*I460</f>
        <v>3400</v>
      </c>
      <c r="K460" s="563">
        <v>1</v>
      </c>
      <c r="L460" s="266">
        <v>3000</v>
      </c>
      <c r="M460" s="781">
        <f>K460*L460</f>
        <v>3000</v>
      </c>
      <c r="N460" s="563">
        <v>1</v>
      </c>
      <c r="O460" s="1255">
        <v>2900</v>
      </c>
      <c r="P460" s="265">
        <f>N460*O460</f>
        <v>2900</v>
      </c>
      <c r="Q460" s="563">
        <v>14</v>
      </c>
      <c r="R460" s="1255">
        <v>190</v>
      </c>
      <c r="S460" s="1261">
        <f t="shared" si="187"/>
        <v>2660</v>
      </c>
      <c r="T460" s="563">
        <v>14</v>
      </c>
      <c r="U460" s="1255">
        <v>190</v>
      </c>
      <c r="V460" s="1261">
        <f t="shared" si="188"/>
        <v>2660</v>
      </c>
      <c r="W460" s="563">
        <v>14</v>
      </c>
      <c r="X460" s="1255">
        <v>190</v>
      </c>
      <c r="Y460" s="1261">
        <f>W460*X460</f>
        <v>2660</v>
      </c>
      <c r="Z460" s="563">
        <v>50</v>
      </c>
      <c r="AA460" s="1261">
        <v>6</v>
      </c>
      <c r="AB460" s="1261">
        <f>Z460*AA460</f>
        <v>300</v>
      </c>
      <c r="AC460" s="554">
        <f t="shared" si="189"/>
        <v>95</v>
      </c>
      <c r="AD460" s="540">
        <f t="shared" si="190"/>
        <v>17580</v>
      </c>
      <c r="AE460" s="1229"/>
      <c r="AF460" s="1004">
        <v>56</v>
      </c>
    </row>
    <row r="461" spans="1:56" ht="46.5" customHeight="1" x14ac:dyDescent="0.25">
      <c r="A461" s="256">
        <v>377</v>
      </c>
      <c r="B461" s="261" t="s">
        <v>1476</v>
      </c>
      <c r="C461" s="611" t="s">
        <v>100</v>
      </c>
      <c r="D461" s="1087" t="s">
        <v>1617</v>
      </c>
      <c r="E461" s="953">
        <v>46174</v>
      </c>
      <c r="F461" s="953">
        <v>46265</v>
      </c>
      <c r="G461" s="953" t="s">
        <v>1234</v>
      </c>
      <c r="H461" s="538">
        <v>1</v>
      </c>
      <c r="I461" s="266"/>
      <c r="J461" s="252"/>
      <c r="K461" s="563"/>
      <c r="L461" s="266"/>
      <c r="M461" s="781"/>
      <c r="N461" s="563"/>
      <c r="O461" s="1255"/>
      <c r="P461" s="265"/>
      <c r="Q461" s="563">
        <v>20</v>
      </c>
      <c r="R461" s="1255">
        <v>190</v>
      </c>
      <c r="S461" s="1261">
        <f t="shared" si="187"/>
        <v>3800</v>
      </c>
      <c r="T461" s="563">
        <v>20</v>
      </c>
      <c r="U461" s="1255">
        <v>190</v>
      </c>
      <c r="V461" s="1261">
        <f t="shared" si="188"/>
        <v>3800</v>
      </c>
      <c r="W461" s="563"/>
      <c r="X461" s="1255"/>
      <c r="Y461" s="1261"/>
      <c r="Z461" s="563">
        <v>46</v>
      </c>
      <c r="AA461" s="1261">
        <v>6</v>
      </c>
      <c r="AB461" s="1261">
        <f>Z461*AA461</f>
        <v>276</v>
      </c>
      <c r="AC461" s="554">
        <f t="shared" si="189"/>
        <v>87</v>
      </c>
      <c r="AD461" s="540">
        <f t="shared" si="190"/>
        <v>7876</v>
      </c>
      <c r="AE461" s="1229"/>
      <c r="AF461" s="1004">
        <v>58</v>
      </c>
    </row>
    <row r="462" spans="1:56" ht="94.5" customHeight="1" x14ac:dyDescent="0.25">
      <c r="A462" s="1281">
        <v>378</v>
      </c>
      <c r="B462" s="261" t="s">
        <v>2429</v>
      </c>
      <c r="C462" s="261" t="s">
        <v>102</v>
      </c>
      <c r="D462" s="261" t="s">
        <v>475</v>
      </c>
      <c r="E462" s="953" t="s">
        <v>2567</v>
      </c>
      <c r="F462" s="953" t="s">
        <v>2568</v>
      </c>
      <c r="G462" s="954" t="s">
        <v>2425</v>
      </c>
      <c r="H462" s="563">
        <v>1</v>
      </c>
      <c r="I462" s="266">
        <v>3400</v>
      </c>
      <c r="J462" s="252">
        <f t="shared" ref="J462:J470" si="191">H462*I462</f>
        <v>3400</v>
      </c>
      <c r="K462" s="563">
        <v>1</v>
      </c>
      <c r="L462" s="266">
        <v>3000</v>
      </c>
      <c r="M462" s="781">
        <f t="shared" ref="M462:M470" si="192">K462*L462</f>
        <v>3000</v>
      </c>
      <c r="N462" s="563">
        <v>1</v>
      </c>
      <c r="O462" s="1255">
        <v>2900</v>
      </c>
      <c r="P462" s="265">
        <f t="shared" ref="P462:P470" si="193">N462*O462</f>
        <v>2900</v>
      </c>
      <c r="Q462" s="563">
        <v>18</v>
      </c>
      <c r="R462" s="1255">
        <v>190</v>
      </c>
      <c r="S462" s="1261">
        <f t="shared" si="187"/>
        <v>3420</v>
      </c>
      <c r="T462" s="563">
        <v>18</v>
      </c>
      <c r="U462" s="1255">
        <v>190</v>
      </c>
      <c r="V462" s="1261">
        <f t="shared" si="188"/>
        <v>3420</v>
      </c>
      <c r="W462" s="563">
        <v>18</v>
      </c>
      <c r="X462" s="1255">
        <v>190</v>
      </c>
      <c r="Y462" s="1261">
        <f t="shared" ref="Y462:Y489" si="194">W462*X462</f>
        <v>3420</v>
      </c>
      <c r="Z462" s="563"/>
      <c r="AA462" s="1261"/>
      <c r="AB462" s="1261"/>
      <c r="AC462" s="554">
        <f t="shared" si="189"/>
        <v>57</v>
      </c>
      <c r="AD462" s="540">
        <f t="shared" si="190"/>
        <v>19560</v>
      </c>
      <c r="AE462" s="1229"/>
    </row>
    <row r="463" spans="1:56" ht="99.75" customHeight="1" x14ac:dyDescent="0.25">
      <c r="A463" s="256">
        <v>379</v>
      </c>
      <c r="B463" s="261" t="s">
        <v>2439</v>
      </c>
      <c r="C463" s="261" t="s">
        <v>102</v>
      </c>
      <c r="D463" s="261" t="s">
        <v>1230</v>
      </c>
      <c r="E463" s="953" t="s">
        <v>2579</v>
      </c>
      <c r="F463" s="953" t="s">
        <v>2580</v>
      </c>
      <c r="G463" s="954" t="s">
        <v>2440</v>
      </c>
      <c r="H463" s="563">
        <v>1</v>
      </c>
      <c r="I463" s="266">
        <v>3400</v>
      </c>
      <c r="J463" s="252">
        <f t="shared" si="191"/>
        <v>3400</v>
      </c>
      <c r="K463" s="563">
        <v>1</v>
      </c>
      <c r="L463" s="266">
        <v>3000</v>
      </c>
      <c r="M463" s="781">
        <f t="shared" si="192"/>
        <v>3000</v>
      </c>
      <c r="N463" s="563">
        <v>1</v>
      </c>
      <c r="O463" s="1255">
        <v>2900</v>
      </c>
      <c r="P463" s="265">
        <f t="shared" si="193"/>
        <v>2900</v>
      </c>
      <c r="Q463" s="563">
        <v>16</v>
      </c>
      <c r="R463" s="1255">
        <v>190</v>
      </c>
      <c r="S463" s="1261">
        <f t="shared" si="187"/>
        <v>3040</v>
      </c>
      <c r="T463" s="563">
        <v>16</v>
      </c>
      <c r="U463" s="1255">
        <v>190</v>
      </c>
      <c r="V463" s="1261">
        <f t="shared" si="188"/>
        <v>3040</v>
      </c>
      <c r="W463" s="563">
        <v>16</v>
      </c>
      <c r="X463" s="1255">
        <v>190</v>
      </c>
      <c r="Y463" s="1261">
        <f t="shared" si="194"/>
        <v>3040</v>
      </c>
      <c r="Z463" s="563"/>
      <c r="AA463" s="1261"/>
      <c r="AB463" s="1261"/>
      <c r="AC463" s="554">
        <f t="shared" si="189"/>
        <v>51</v>
      </c>
      <c r="AD463" s="540">
        <f t="shared" si="190"/>
        <v>18420</v>
      </c>
      <c r="AE463" s="1229"/>
    </row>
    <row r="464" spans="1:56" ht="107.25" customHeight="1" x14ac:dyDescent="0.25">
      <c r="A464" s="1281">
        <v>380</v>
      </c>
      <c r="B464" s="261" t="s">
        <v>2428</v>
      </c>
      <c r="C464" s="261" t="s">
        <v>99</v>
      </c>
      <c r="D464" s="261" t="s">
        <v>500</v>
      </c>
      <c r="E464" s="953" t="s">
        <v>2569</v>
      </c>
      <c r="F464" s="953" t="s">
        <v>2570</v>
      </c>
      <c r="G464" s="954" t="s">
        <v>2426</v>
      </c>
      <c r="H464" s="563">
        <v>1</v>
      </c>
      <c r="I464" s="266">
        <v>3400</v>
      </c>
      <c r="J464" s="252">
        <f t="shared" si="191"/>
        <v>3400</v>
      </c>
      <c r="K464" s="563">
        <v>1</v>
      </c>
      <c r="L464" s="266">
        <v>3000</v>
      </c>
      <c r="M464" s="781">
        <f t="shared" si="192"/>
        <v>3000</v>
      </c>
      <c r="N464" s="563">
        <v>1</v>
      </c>
      <c r="O464" s="1255">
        <v>2900</v>
      </c>
      <c r="P464" s="265">
        <f t="shared" si="193"/>
        <v>2900</v>
      </c>
      <c r="Q464" s="563">
        <v>18</v>
      </c>
      <c r="R464" s="1255">
        <v>190</v>
      </c>
      <c r="S464" s="1261">
        <f t="shared" si="187"/>
        <v>3420</v>
      </c>
      <c r="T464" s="563">
        <v>18</v>
      </c>
      <c r="U464" s="1255">
        <v>190</v>
      </c>
      <c r="V464" s="1261">
        <f t="shared" si="188"/>
        <v>3420</v>
      </c>
      <c r="W464" s="563">
        <v>18</v>
      </c>
      <c r="X464" s="1255">
        <v>190</v>
      </c>
      <c r="Y464" s="1261">
        <f t="shared" si="194"/>
        <v>3420</v>
      </c>
      <c r="Z464" s="563"/>
      <c r="AA464" s="1261"/>
      <c r="AB464" s="1261"/>
      <c r="AC464" s="554">
        <f t="shared" si="189"/>
        <v>57</v>
      </c>
      <c r="AD464" s="540">
        <f t="shared" si="190"/>
        <v>19560</v>
      </c>
      <c r="AE464" s="1229"/>
    </row>
    <row r="465" spans="1:31" ht="101.25" customHeight="1" x14ac:dyDescent="0.25">
      <c r="A465" s="256">
        <v>381</v>
      </c>
      <c r="B465" s="261" t="s">
        <v>2433</v>
      </c>
      <c r="C465" s="261" t="s">
        <v>99</v>
      </c>
      <c r="D465" s="261" t="s">
        <v>1528</v>
      </c>
      <c r="E465" s="953">
        <v>46111</v>
      </c>
      <c r="F465" s="953">
        <v>46173</v>
      </c>
      <c r="G465" s="954" t="s">
        <v>2434</v>
      </c>
      <c r="H465" s="563">
        <v>1</v>
      </c>
      <c r="I465" s="266">
        <v>3400</v>
      </c>
      <c r="J465" s="252">
        <f t="shared" si="191"/>
        <v>3400</v>
      </c>
      <c r="K465" s="563">
        <v>1</v>
      </c>
      <c r="L465" s="266">
        <v>3000</v>
      </c>
      <c r="M465" s="781">
        <f t="shared" si="192"/>
        <v>3000</v>
      </c>
      <c r="N465" s="563">
        <v>1</v>
      </c>
      <c r="O465" s="1255">
        <v>2900</v>
      </c>
      <c r="P465" s="265">
        <f t="shared" si="193"/>
        <v>2900</v>
      </c>
      <c r="Q465" s="563">
        <v>18</v>
      </c>
      <c r="R465" s="1255">
        <v>190</v>
      </c>
      <c r="S465" s="1261">
        <f t="shared" si="187"/>
        <v>3420</v>
      </c>
      <c r="T465" s="563">
        <v>18</v>
      </c>
      <c r="U465" s="1255">
        <v>190</v>
      </c>
      <c r="V465" s="1261">
        <f t="shared" si="188"/>
        <v>3420</v>
      </c>
      <c r="W465" s="563">
        <v>18</v>
      </c>
      <c r="X465" s="1255">
        <v>190</v>
      </c>
      <c r="Y465" s="1261">
        <f t="shared" si="194"/>
        <v>3420</v>
      </c>
      <c r="Z465" s="563">
        <v>63</v>
      </c>
      <c r="AA465" s="1261">
        <v>6</v>
      </c>
      <c r="AB465" s="1261">
        <f t="shared" ref="AB465:AB470" si="195">Z465*AA465</f>
        <v>378</v>
      </c>
      <c r="AC465" s="554">
        <f t="shared" si="189"/>
        <v>120</v>
      </c>
      <c r="AD465" s="540">
        <f t="shared" si="190"/>
        <v>19938</v>
      </c>
      <c r="AE465" s="1229"/>
    </row>
    <row r="466" spans="1:31" ht="101.25" customHeight="1" x14ac:dyDescent="0.25">
      <c r="A466" s="1281">
        <v>382</v>
      </c>
      <c r="B466" s="261" t="s">
        <v>2441</v>
      </c>
      <c r="C466" s="261" t="s">
        <v>102</v>
      </c>
      <c r="D466" s="261" t="s">
        <v>500</v>
      </c>
      <c r="E466" s="953">
        <v>46191</v>
      </c>
      <c r="F466" s="953">
        <v>46194</v>
      </c>
      <c r="G466" s="954" t="s">
        <v>2442</v>
      </c>
      <c r="H466" s="563">
        <v>1</v>
      </c>
      <c r="I466" s="266">
        <v>3400</v>
      </c>
      <c r="J466" s="252">
        <f t="shared" si="191"/>
        <v>3400</v>
      </c>
      <c r="K466" s="563">
        <v>1</v>
      </c>
      <c r="L466" s="266">
        <v>3000</v>
      </c>
      <c r="M466" s="781">
        <f t="shared" si="192"/>
        <v>3000</v>
      </c>
      <c r="N466" s="563">
        <v>1</v>
      </c>
      <c r="O466" s="1255">
        <v>2900</v>
      </c>
      <c r="P466" s="265">
        <f t="shared" si="193"/>
        <v>2900</v>
      </c>
      <c r="Q466" s="563">
        <v>14</v>
      </c>
      <c r="R466" s="1255">
        <v>190</v>
      </c>
      <c r="S466" s="1261">
        <f t="shared" si="187"/>
        <v>2660</v>
      </c>
      <c r="T466" s="563">
        <v>14</v>
      </c>
      <c r="U466" s="1255">
        <v>190</v>
      </c>
      <c r="V466" s="1261">
        <f t="shared" si="188"/>
        <v>2660</v>
      </c>
      <c r="W466" s="563">
        <v>14</v>
      </c>
      <c r="X466" s="1255">
        <v>190</v>
      </c>
      <c r="Y466" s="1261">
        <f t="shared" si="194"/>
        <v>2660</v>
      </c>
      <c r="Z466" s="563">
        <v>48</v>
      </c>
      <c r="AA466" s="1261">
        <v>6</v>
      </c>
      <c r="AB466" s="1261">
        <f t="shared" si="195"/>
        <v>288</v>
      </c>
      <c r="AC466" s="554">
        <f t="shared" si="189"/>
        <v>93</v>
      </c>
      <c r="AD466" s="540">
        <f t="shared" si="190"/>
        <v>17568</v>
      </c>
      <c r="AE466" s="1229"/>
    </row>
    <row r="467" spans="1:31" ht="46.5" customHeight="1" x14ac:dyDescent="0.25">
      <c r="A467" s="256">
        <v>383</v>
      </c>
      <c r="B467" s="261" t="s">
        <v>2443</v>
      </c>
      <c r="C467" s="261" t="s">
        <v>102</v>
      </c>
      <c r="D467" s="261" t="s">
        <v>1173</v>
      </c>
      <c r="E467" s="953">
        <v>46198</v>
      </c>
      <c r="F467" s="953">
        <v>46201</v>
      </c>
      <c r="G467" s="954" t="s">
        <v>2442</v>
      </c>
      <c r="H467" s="563">
        <v>1</v>
      </c>
      <c r="I467" s="266">
        <v>3400</v>
      </c>
      <c r="J467" s="252">
        <f t="shared" si="191"/>
        <v>3400</v>
      </c>
      <c r="K467" s="563">
        <v>1</v>
      </c>
      <c r="L467" s="266">
        <v>3000</v>
      </c>
      <c r="M467" s="781">
        <f t="shared" si="192"/>
        <v>3000</v>
      </c>
      <c r="N467" s="563">
        <v>1</v>
      </c>
      <c r="O467" s="1255">
        <v>2900</v>
      </c>
      <c r="P467" s="265">
        <f t="shared" si="193"/>
        <v>2900</v>
      </c>
      <c r="Q467" s="563">
        <v>14</v>
      </c>
      <c r="R467" s="1255">
        <v>190</v>
      </c>
      <c r="S467" s="1261">
        <f t="shared" si="187"/>
        <v>2660</v>
      </c>
      <c r="T467" s="563">
        <v>14</v>
      </c>
      <c r="U467" s="1255">
        <v>190</v>
      </c>
      <c r="V467" s="1261">
        <f t="shared" si="188"/>
        <v>2660</v>
      </c>
      <c r="W467" s="563">
        <v>14</v>
      </c>
      <c r="X467" s="1255">
        <v>190</v>
      </c>
      <c r="Y467" s="1261">
        <f t="shared" si="194"/>
        <v>2660</v>
      </c>
      <c r="Z467" s="563">
        <v>48</v>
      </c>
      <c r="AA467" s="1261">
        <v>6</v>
      </c>
      <c r="AB467" s="1261">
        <f t="shared" si="195"/>
        <v>288</v>
      </c>
      <c r="AC467" s="554">
        <f t="shared" si="189"/>
        <v>93</v>
      </c>
      <c r="AD467" s="540">
        <f t="shared" si="190"/>
        <v>17568</v>
      </c>
      <c r="AE467" s="1229"/>
    </row>
    <row r="468" spans="1:31" ht="46.5" customHeight="1" x14ac:dyDescent="0.25">
      <c r="A468" s="1281">
        <v>384</v>
      </c>
      <c r="B468" s="261" t="s">
        <v>2581</v>
      </c>
      <c r="C468" s="261" t="s">
        <v>102</v>
      </c>
      <c r="D468" s="261" t="s">
        <v>2444</v>
      </c>
      <c r="E468" s="953">
        <v>46205</v>
      </c>
      <c r="F468" s="953">
        <v>46208</v>
      </c>
      <c r="G468" s="954" t="s">
        <v>2442</v>
      </c>
      <c r="H468" s="563">
        <v>1</v>
      </c>
      <c r="I468" s="266">
        <v>3400</v>
      </c>
      <c r="J468" s="252">
        <f t="shared" si="191"/>
        <v>3400</v>
      </c>
      <c r="K468" s="563">
        <v>1</v>
      </c>
      <c r="L468" s="266">
        <v>3000</v>
      </c>
      <c r="M468" s="781">
        <f t="shared" si="192"/>
        <v>3000</v>
      </c>
      <c r="N468" s="563">
        <v>1</v>
      </c>
      <c r="O468" s="1255">
        <v>2900</v>
      </c>
      <c r="P468" s="265">
        <f t="shared" si="193"/>
        <v>2900</v>
      </c>
      <c r="Q468" s="563">
        <v>17</v>
      </c>
      <c r="R468" s="1255">
        <v>190</v>
      </c>
      <c r="S468" s="1261">
        <f t="shared" si="187"/>
        <v>3230</v>
      </c>
      <c r="T468" s="563">
        <v>17</v>
      </c>
      <c r="U468" s="1255">
        <v>190</v>
      </c>
      <c r="V468" s="1261">
        <f t="shared" si="188"/>
        <v>3230</v>
      </c>
      <c r="W468" s="563">
        <v>17</v>
      </c>
      <c r="X468" s="1255">
        <v>190</v>
      </c>
      <c r="Y468" s="1261">
        <f t="shared" si="194"/>
        <v>3230</v>
      </c>
      <c r="Z468" s="563">
        <v>57</v>
      </c>
      <c r="AA468" s="1261">
        <v>6</v>
      </c>
      <c r="AB468" s="1261">
        <f t="shared" si="195"/>
        <v>342</v>
      </c>
      <c r="AC468" s="554">
        <f t="shared" si="189"/>
        <v>111</v>
      </c>
      <c r="AD468" s="540">
        <f t="shared" si="190"/>
        <v>19332</v>
      </c>
      <c r="AE468" s="1229"/>
    </row>
    <row r="469" spans="1:31" ht="78.75" customHeight="1" x14ac:dyDescent="0.25">
      <c r="A469" s="256">
        <v>385</v>
      </c>
      <c r="B469" s="261" t="s">
        <v>2445</v>
      </c>
      <c r="C469" s="261" t="s">
        <v>99</v>
      </c>
      <c r="D469" s="261" t="s">
        <v>2444</v>
      </c>
      <c r="E469" s="953" t="s">
        <v>2577</v>
      </c>
      <c r="F469" s="953" t="s">
        <v>2578</v>
      </c>
      <c r="G469" s="954" t="s">
        <v>2430</v>
      </c>
      <c r="H469" s="563">
        <v>1</v>
      </c>
      <c r="I469" s="266">
        <v>3400</v>
      </c>
      <c r="J469" s="252">
        <f t="shared" si="191"/>
        <v>3400</v>
      </c>
      <c r="K469" s="563">
        <v>1</v>
      </c>
      <c r="L469" s="266">
        <v>3000</v>
      </c>
      <c r="M469" s="781">
        <f t="shared" si="192"/>
        <v>3000</v>
      </c>
      <c r="N469" s="563">
        <v>1</v>
      </c>
      <c r="O469" s="1255">
        <v>2900</v>
      </c>
      <c r="P469" s="265">
        <f t="shared" si="193"/>
        <v>2900</v>
      </c>
      <c r="Q469" s="563">
        <v>20</v>
      </c>
      <c r="R469" s="1255">
        <v>190</v>
      </c>
      <c r="S469" s="1261">
        <f t="shared" si="187"/>
        <v>3800</v>
      </c>
      <c r="T469" s="563">
        <v>20</v>
      </c>
      <c r="U469" s="1255">
        <v>190</v>
      </c>
      <c r="V469" s="1261">
        <f t="shared" si="188"/>
        <v>3800</v>
      </c>
      <c r="W469" s="563">
        <v>20</v>
      </c>
      <c r="X469" s="1255">
        <v>190</v>
      </c>
      <c r="Y469" s="1261">
        <f t="shared" si="194"/>
        <v>3800</v>
      </c>
      <c r="Z469" s="563">
        <v>60</v>
      </c>
      <c r="AA469" s="1261">
        <v>6</v>
      </c>
      <c r="AB469" s="1261">
        <f t="shared" si="195"/>
        <v>360</v>
      </c>
      <c r="AC469" s="554">
        <f t="shared" si="189"/>
        <v>123</v>
      </c>
      <c r="AD469" s="540">
        <f t="shared" si="190"/>
        <v>21060</v>
      </c>
      <c r="AE469" s="1229"/>
    </row>
    <row r="470" spans="1:31" ht="46.5" customHeight="1" x14ac:dyDescent="0.25">
      <c r="A470" s="1281">
        <v>386</v>
      </c>
      <c r="B470" s="261" t="s">
        <v>282</v>
      </c>
      <c r="C470" s="261" t="s">
        <v>100</v>
      </c>
      <c r="D470" s="261" t="s">
        <v>1532</v>
      </c>
      <c r="E470" s="953">
        <v>46192</v>
      </c>
      <c r="F470" s="953">
        <v>46250</v>
      </c>
      <c r="G470" s="954" t="s">
        <v>2582</v>
      </c>
      <c r="H470" s="563">
        <v>1</v>
      </c>
      <c r="I470" s="266">
        <v>4100</v>
      </c>
      <c r="J470" s="252">
        <f t="shared" si="191"/>
        <v>4100</v>
      </c>
      <c r="K470" s="563">
        <v>1</v>
      </c>
      <c r="L470" s="266">
        <v>3350</v>
      </c>
      <c r="M470" s="781">
        <f t="shared" si="192"/>
        <v>3350</v>
      </c>
      <c r="N470" s="563">
        <v>1</v>
      </c>
      <c r="O470" s="1255">
        <v>3000</v>
      </c>
      <c r="P470" s="265">
        <f t="shared" si="193"/>
        <v>3000</v>
      </c>
      <c r="Q470" s="563">
        <v>17</v>
      </c>
      <c r="R470" s="1255">
        <v>190</v>
      </c>
      <c r="S470" s="1261">
        <f t="shared" si="187"/>
        <v>3230</v>
      </c>
      <c r="T470" s="563">
        <v>17</v>
      </c>
      <c r="U470" s="1255">
        <v>190</v>
      </c>
      <c r="V470" s="1261">
        <f t="shared" si="188"/>
        <v>3230</v>
      </c>
      <c r="W470" s="563">
        <v>17</v>
      </c>
      <c r="X470" s="1255">
        <v>190</v>
      </c>
      <c r="Y470" s="1261">
        <f t="shared" si="194"/>
        <v>3230</v>
      </c>
      <c r="Z470" s="563">
        <v>57</v>
      </c>
      <c r="AA470" s="1261">
        <v>6</v>
      </c>
      <c r="AB470" s="1261">
        <f t="shared" si="195"/>
        <v>342</v>
      </c>
      <c r="AC470" s="554">
        <f t="shared" si="189"/>
        <v>111</v>
      </c>
      <c r="AD470" s="540">
        <f t="shared" si="190"/>
        <v>20482</v>
      </c>
      <c r="AE470" s="1229"/>
    </row>
    <row r="471" spans="1:31" ht="63.75" customHeight="1" x14ac:dyDescent="0.25">
      <c r="A471" s="256">
        <v>387</v>
      </c>
      <c r="B471" s="261" t="s">
        <v>2447</v>
      </c>
      <c r="C471" s="261" t="s">
        <v>102</v>
      </c>
      <c r="D471" s="261" t="s">
        <v>475</v>
      </c>
      <c r="E471" s="953">
        <v>46265</v>
      </c>
      <c r="F471" s="953">
        <v>46271</v>
      </c>
      <c r="G471" s="954" t="s">
        <v>2448</v>
      </c>
      <c r="H471" s="563"/>
      <c r="I471" s="266"/>
      <c r="J471" s="252"/>
      <c r="K471" s="563"/>
      <c r="L471" s="266"/>
      <c r="M471" s="781"/>
      <c r="N471" s="563"/>
      <c r="O471" s="1255"/>
      <c r="P471" s="265"/>
      <c r="Q471" s="563">
        <v>18</v>
      </c>
      <c r="R471" s="1255">
        <v>190</v>
      </c>
      <c r="S471" s="1261">
        <f t="shared" si="187"/>
        <v>3420</v>
      </c>
      <c r="T471" s="563">
        <v>18</v>
      </c>
      <c r="U471" s="1255">
        <v>190</v>
      </c>
      <c r="V471" s="1261">
        <f t="shared" si="188"/>
        <v>3420</v>
      </c>
      <c r="W471" s="563">
        <v>18</v>
      </c>
      <c r="X471" s="1255">
        <v>190</v>
      </c>
      <c r="Y471" s="1261">
        <f t="shared" si="194"/>
        <v>3420</v>
      </c>
      <c r="Z471" s="563"/>
      <c r="AA471" s="1261"/>
      <c r="AB471" s="1261"/>
      <c r="AC471" s="554"/>
      <c r="AD471" s="540">
        <f t="shared" si="190"/>
        <v>10260</v>
      </c>
      <c r="AE471" s="1229"/>
    </row>
    <row r="472" spans="1:31" ht="63.75" customHeight="1" x14ac:dyDescent="0.25">
      <c r="A472" s="1281">
        <v>388</v>
      </c>
      <c r="B472" s="261" t="s">
        <v>2452</v>
      </c>
      <c r="C472" s="261" t="s">
        <v>102</v>
      </c>
      <c r="D472" s="261" t="s">
        <v>1230</v>
      </c>
      <c r="E472" s="953">
        <v>46283</v>
      </c>
      <c r="F472" s="953">
        <v>46286</v>
      </c>
      <c r="G472" s="954" t="s">
        <v>1531</v>
      </c>
      <c r="H472" s="563"/>
      <c r="I472" s="266"/>
      <c r="J472" s="252"/>
      <c r="K472" s="563"/>
      <c r="L472" s="266"/>
      <c r="M472" s="781"/>
      <c r="N472" s="563"/>
      <c r="O472" s="1255"/>
      <c r="P472" s="265"/>
      <c r="Q472" s="563">
        <v>16</v>
      </c>
      <c r="R472" s="1255">
        <v>190</v>
      </c>
      <c r="S472" s="1261">
        <f t="shared" si="187"/>
        <v>3040</v>
      </c>
      <c r="T472" s="563">
        <v>16</v>
      </c>
      <c r="U472" s="1255">
        <v>190</v>
      </c>
      <c r="V472" s="1261">
        <f t="shared" si="188"/>
        <v>3040</v>
      </c>
      <c r="W472" s="563">
        <v>16</v>
      </c>
      <c r="X472" s="1255">
        <v>190</v>
      </c>
      <c r="Y472" s="1261">
        <f t="shared" si="194"/>
        <v>3040</v>
      </c>
      <c r="Z472" s="563"/>
      <c r="AA472" s="1261"/>
      <c r="AB472" s="1261"/>
      <c r="AC472" s="554"/>
      <c r="AD472" s="540">
        <f t="shared" si="190"/>
        <v>9120</v>
      </c>
      <c r="AE472" s="1229"/>
    </row>
    <row r="473" spans="1:31" ht="63.75" customHeight="1" x14ac:dyDescent="0.25">
      <c r="A473" s="256">
        <v>389</v>
      </c>
      <c r="B473" s="261" t="s">
        <v>2451</v>
      </c>
      <c r="C473" s="261" t="s">
        <v>102</v>
      </c>
      <c r="D473" s="261" t="s">
        <v>500</v>
      </c>
      <c r="E473" s="953">
        <v>46279</v>
      </c>
      <c r="F473" s="953">
        <v>46282</v>
      </c>
      <c r="G473" s="954" t="s">
        <v>1531</v>
      </c>
      <c r="H473" s="563"/>
      <c r="I473" s="266"/>
      <c r="J473" s="252"/>
      <c r="K473" s="563"/>
      <c r="L473" s="266"/>
      <c r="M473" s="781"/>
      <c r="N473" s="563"/>
      <c r="O473" s="1255"/>
      <c r="P473" s="265"/>
      <c r="Q473" s="563">
        <v>16</v>
      </c>
      <c r="R473" s="1255">
        <v>190</v>
      </c>
      <c r="S473" s="1261">
        <f t="shared" si="187"/>
        <v>3040</v>
      </c>
      <c r="T473" s="563">
        <v>16</v>
      </c>
      <c r="U473" s="1255">
        <v>190</v>
      </c>
      <c r="V473" s="1261">
        <f t="shared" si="188"/>
        <v>3040</v>
      </c>
      <c r="W473" s="563">
        <v>16</v>
      </c>
      <c r="X473" s="1255">
        <v>190</v>
      </c>
      <c r="Y473" s="1261">
        <f t="shared" si="194"/>
        <v>3040</v>
      </c>
      <c r="Z473" s="563"/>
      <c r="AA473" s="1261"/>
      <c r="AB473" s="1261"/>
      <c r="AC473" s="554"/>
      <c r="AD473" s="540">
        <f t="shared" si="190"/>
        <v>9120</v>
      </c>
      <c r="AE473" s="1229"/>
    </row>
    <row r="474" spans="1:31" ht="63.75" customHeight="1" x14ac:dyDescent="0.25">
      <c r="A474" s="1281">
        <v>390</v>
      </c>
      <c r="B474" s="261" t="s">
        <v>2458</v>
      </c>
      <c r="C474" s="261" t="s">
        <v>102</v>
      </c>
      <c r="D474" s="261" t="s">
        <v>1225</v>
      </c>
      <c r="E474" s="953">
        <v>46299</v>
      </c>
      <c r="F474" s="953">
        <v>46341</v>
      </c>
      <c r="G474" s="954" t="s">
        <v>2436</v>
      </c>
      <c r="H474" s="563"/>
      <c r="I474" s="266"/>
      <c r="J474" s="252"/>
      <c r="K474" s="563"/>
      <c r="L474" s="266"/>
      <c r="M474" s="781"/>
      <c r="N474" s="563"/>
      <c r="O474" s="1255"/>
      <c r="P474" s="265"/>
      <c r="Q474" s="563">
        <v>20</v>
      </c>
      <c r="R474" s="1255">
        <v>190</v>
      </c>
      <c r="S474" s="1261">
        <f t="shared" si="187"/>
        <v>3800</v>
      </c>
      <c r="T474" s="563">
        <v>20</v>
      </c>
      <c r="U474" s="1255">
        <v>190</v>
      </c>
      <c r="V474" s="1261">
        <f t="shared" si="188"/>
        <v>3800</v>
      </c>
      <c r="W474" s="563">
        <v>20</v>
      </c>
      <c r="X474" s="1255">
        <v>190</v>
      </c>
      <c r="Y474" s="1261">
        <f t="shared" si="194"/>
        <v>3800</v>
      </c>
      <c r="Z474" s="563"/>
      <c r="AA474" s="1261"/>
      <c r="AB474" s="1261"/>
      <c r="AC474" s="554"/>
      <c r="AD474" s="540">
        <f t="shared" si="190"/>
        <v>11400</v>
      </c>
      <c r="AE474" s="1229"/>
    </row>
    <row r="475" spans="1:31" ht="63.75" customHeight="1" x14ac:dyDescent="0.25">
      <c r="A475" s="256">
        <v>391</v>
      </c>
      <c r="B475" s="261" t="s">
        <v>2450</v>
      </c>
      <c r="C475" s="261" t="s">
        <v>102</v>
      </c>
      <c r="D475" s="261" t="s">
        <v>1173</v>
      </c>
      <c r="E475" s="953">
        <v>46272</v>
      </c>
      <c r="F475" s="953">
        <v>46278</v>
      </c>
      <c r="G475" s="954" t="s">
        <v>2448</v>
      </c>
      <c r="H475" s="563"/>
      <c r="I475" s="266"/>
      <c r="J475" s="252"/>
      <c r="K475" s="563"/>
      <c r="L475" s="266"/>
      <c r="M475" s="781"/>
      <c r="N475" s="563"/>
      <c r="O475" s="1255"/>
      <c r="P475" s="265"/>
      <c r="Q475" s="563">
        <v>20</v>
      </c>
      <c r="R475" s="1255">
        <v>190</v>
      </c>
      <c r="S475" s="1261">
        <f t="shared" si="187"/>
        <v>3800</v>
      </c>
      <c r="T475" s="563">
        <v>20</v>
      </c>
      <c r="U475" s="1255">
        <v>190</v>
      </c>
      <c r="V475" s="1261">
        <f t="shared" si="188"/>
        <v>3800</v>
      </c>
      <c r="W475" s="563">
        <v>20</v>
      </c>
      <c r="X475" s="1255">
        <v>190</v>
      </c>
      <c r="Y475" s="1261">
        <f t="shared" si="194"/>
        <v>3800</v>
      </c>
      <c r="Z475" s="563"/>
      <c r="AA475" s="1261"/>
      <c r="AB475" s="1261"/>
      <c r="AC475" s="554"/>
      <c r="AD475" s="540">
        <f t="shared" si="190"/>
        <v>11400</v>
      </c>
      <c r="AE475" s="1229"/>
    </row>
    <row r="476" spans="1:31" ht="63.75" customHeight="1" x14ac:dyDescent="0.25">
      <c r="A476" s="1281">
        <v>392</v>
      </c>
      <c r="B476" s="261" t="s">
        <v>2435</v>
      </c>
      <c r="C476" s="261" t="s">
        <v>102</v>
      </c>
      <c r="D476" s="261" t="s">
        <v>1529</v>
      </c>
      <c r="E476" s="953">
        <v>46111</v>
      </c>
      <c r="F476" s="953">
        <v>46173</v>
      </c>
      <c r="G476" s="954" t="s">
        <v>2437</v>
      </c>
      <c r="H476" s="563">
        <v>1</v>
      </c>
      <c r="I476" s="266">
        <v>3400</v>
      </c>
      <c r="J476" s="252">
        <f t="shared" ref="J476:J489" si="196">H476*I476</f>
        <v>3400</v>
      </c>
      <c r="K476" s="563">
        <v>1</v>
      </c>
      <c r="L476" s="266">
        <v>3000</v>
      </c>
      <c r="M476" s="781">
        <f t="shared" ref="M476:M489" si="197">K476*L476</f>
        <v>3000</v>
      </c>
      <c r="N476" s="563">
        <v>1</v>
      </c>
      <c r="O476" s="1255">
        <v>2900</v>
      </c>
      <c r="P476" s="265">
        <f t="shared" ref="P476:P489" si="198">N476*O476</f>
        <v>2900</v>
      </c>
      <c r="Q476" s="563">
        <v>16</v>
      </c>
      <c r="R476" s="1255">
        <v>190</v>
      </c>
      <c r="S476" s="1261">
        <f t="shared" si="187"/>
        <v>3040</v>
      </c>
      <c r="T476" s="563">
        <v>16</v>
      </c>
      <c r="U476" s="1255">
        <v>190</v>
      </c>
      <c r="V476" s="1261">
        <f t="shared" si="188"/>
        <v>3040</v>
      </c>
      <c r="W476" s="563">
        <v>16</v>
      </c>
      <c r="X476" s="1255">
        <v>190</v>
      </c>
      <c r="Y476" s="1261">
        <f t="shared" si="194"/>
        <v>3040</v>
      </c>
      <c r="Z476" s="563">
        <v>60</v>
      </c>
      <c r="AA476" s="1261">
        <v>6</v>
      </c>
      <c r="AB476" s="1261">
        <f>Z476*AA476</f>
        <v>360</v>
      </c>
      <c r="AC476" s="554">
        <f t="shared" ref="AC476:AC489" si="199">H476+K476+N476+Q476+T476+W476+Z476</f>
        <v>111</v>
      </c>
      <c r="AD476" s="540">
        <f t="shared" si="190"/>
        <v>18780</v>
      </c>
      <c r="AE476" s="1229"/>
    </row>
    <row r="477" spans="1:31" ht="77.25" customHeight="1" x14ac:dyDescent="0.25">
      <c r="A477" s="256">
        <v>393</v>
      </c>
      <c r="B477" s="261" t="s">
        <v>2449</v>
      </c>
      <c r="C477" s="261" t="s">
        <v>102</v>
      </c>
      <c r="D477" s="261" t="s">
        <v>1529</v>
      </c>
      <c r="E477" s="953">
        <v>46265</v>
      </c>
      <c r="F477" s="953">
        <v>46299</v>
      </c>
      <c r="G477" s="954" t="s">
        <v>2437</v>
      </c>
      <c r="H477" s="563">
        <v>1</v>
      </c>
      <c r="I477" s="266">
        <v>3400</v>
      </c>
      <c r="J477" s="252">
        <f t="shared" si="196"/>
        <v>3400</v>
      </c>
      <c r="K477" s="563">
        <v>1</v>
      </c>
      <c r="L477" s="266">
        <v>3000</v>
      </c>
      <c r="M477" s="781">
        <f t="shared" si="197"/>
        <v>3000</v>
      </c>
      <c r="N477" s="563">
        <v>1</v>
      </c>
      <c r="O477" s="1255">
        <v>2900</v>
      </c>
      <c r="P477" s="265">
        <f t="shared" si="198"/>
        <v>2900</v>
      </c>
      <c r="Q477" s="563">
        <v>16</v>
      </c>
      <c r="R477" s="1255">
        <v>190</v>
      </c>
      <c r="S477" s="1261">
        <f t="shared" si="187"/>
        <v>3040</v>
      </c>
      <c r="T477" s="563">
        <v>16</v>
      </c>
      <c r="U477" s="1255">
        <v>190</v>
      </c>
      <c r="V477" s="1261">
        <f t="shared" si="188"/>
        <v>3040</v>
      </c>
      <c r="W477" s="563">
        <v>16</v>
      </c>
      <c r="X477" s="1255">
        <v>190</v>
      </c>
      <c r="Y477" s="1261">
        <f t="shared" si="194"/>
        <v>3040</v>
      </c>
      <c r="Z477" s="563">
        <v>60</v>
      </c>
      <c r="AA477" s="1261">
        <v>6</v>
      </c>
      <c r="AB477" s="1261">
        <f>Z477*AA477</f>
        <v>360</v>
      </c>
      <c r="AC477" s="554">
        <f t="shared" si="199"/>
        <v>111</v>
      </c>
      <c r="AD477" s="540">
        <f t="shared" si="190"/>
        <v>18780</v>
      </c>
      <c r="AE477" s="1229"/>
    </row>
    <row r="478" spans="1:31" ht="87" customHeight="1" x14ac:dyDescent="0.25">
      <c r="A478" s="1281">
        <v>394</v>
      </c>
      <c r="B478" s="261" t="s">
        <v>2427</v>
      </c>
      <c r="C478" s="261" t="s">
        <v>102</v>
      </c>
      <c r="D478" s="1099" t="s">
        <v>1173</v>
      </c>
      <c r="E478" s="953" t="s">
        <v>2571</v>
      </c>
      <c r="F478" s="953" t="s">
        <v>2572</v>
      </c>
      <c r="G478" s="954" t="s">
        <v>2430</v>
      </c>
      <c r="H478" s="563">
        <v>1</v>
      </c>
      <c r="I478" s="266">
        <v>3400</v>
      </c>
      <c r="J478" s="252">
        <f t="shared" si="196"/>
        <v>3400</v>
      </c>
      <c r="K478" s="563">
        <v>1</v>
      </c>
      <c r="L478" s="266">
        <v>3000</v>
      </c>
      <c r="M478" s="781">
        <f t="shared" si="197"/>
        <v>3000</v>
      </c>
      <c r="N478" s="563">
        <v>1</v>
      </c>
      <c r="O478" s="1255">
        <v>2900</v>
      </c>
      <c r="P478" s="265">
        <f t="shared" si="198"/>
        <v>2900</v>
      </c>
      <c r="Q478" s="563">
        <v>20</v>
      </c>
      <c r="R478" s="1255">
        <v>190</v>
      </c>
      <c r="S478" s="1261">
        <f t="shared" si="187"/>
        <v>3800</v>
      </c>
      <c r="T478" s="563">
        <v>20</v>
      </c>
      <c r="U478" s="1255">
        <v>190</v>
      </c>
      <c r="V478" s="1261">
        <f t="shared" si="188"/>
        <v>3800</v>
      </c>
      <c r="W478" s="563">
        <v>20</v>
      </c>
      <c r="X478" s="1255">
        <v>190</v>
      </c>
      <c r="Y478" s="1261">
        <f t="shared" si="194"/>
        <v>3800</v>
      </c>
      <c r="Z478" s="563"/>
      <c r="AA478" s="1261"/>
      <c r="AB478" s="1261"/>
      <c r="AC478" s="554">
        <f t="shared" si="199"/>
        <v>63</v>
      </c>
      <c r="AD478" s="540">
        <f t="shared" si="190"/>
        <v>20700</v>
      </c>
      <c r="AE478" s="1229"/>
    </row>
    <row r="479" spans="1:31" ht="84.75" customHeight="1" x14ac:dyDescent="0.25">
      <c r="A479" s="256">
        <v>395</v>
      </c>
      <c r="B479" s="261" t="s">
        <v>2431</v>
      </c>
      <c r="C479" s="261" t="s">
        <v>102</v>
      </c>
      <c r="D479" s="1099" t="s">
        <v>1225</v>
      </c>
      <c r="E479" s="953" t="s">
        <v>2574</v>
      </c>
      <c r="F479" s="953" t="s">
        <v>2573</v>
      </c>
      <c r="G479" s="954" t="s">
        <v>2432</v>
      </c>
      <c r="H479" s="563">
        <v>1</v>
      </c>
      <c r="I479" s="266">
        <v>3400</v>
      </c>
      <c r="J479" s="252">
        <f t="shared" si="196"/>
        <v>3400</v>
      </c>
      <c r="K479" s="563">
        <v>1</v>
      </c>
      <c r="L479" s="266">
        <v>3000</v>
      </c>
      <c r="M479" s="781">
        <f t="shared" si="197"/>
        <v>3000</v>
      </c>
      <c r="N479" s="563">
        <v>1</v>
      </c>
      <c r="O479" s="1255">
        <v>2900</v>
      </c>
      <c r="P479" s="265">
        <f t="shared" si="198"/>
        <v>2900</v>
      </c>
      <c r="Q479" s="563">
        <v>20</v>
      </c>
      <c r="R479" s="1255">
        <v>190</v>
      </c>
      <c r="S479" s="1261">
        <f t="shared" si="187"/>
        <v>3800</v>
      </c>
      <c r="T479" s="563">
        <v>20</v>
      </c>
      <c r="U479" s="1255">
        <v>190</v>
      </c>
      <c r="V479" s="1261">
        <f t="shared" si="188"/>
        <v>3800</v>
      </c>
      <c r="W479" s="563">
        <v>20</v>
      </c>
      <c r="X479" s="1255">
        <v>190</v>
      </c>
      <c r="Y479" s="1261">
        <f t="shared" si="194"/>
        <v>3800</v>
      </c>
      <c r="Z479" s="563"/>
      <c r="AA479" s="1261"/>
      <c r="AB479" s="1261"/>
      <c r="AC479" s="554">
        <f t="shared" si="199"/>
        <v>63</v>
      </c>
      <c r="AD479" s="540">
        <f t="shared" si="190"/>
        <v>20700</v>
      </c>
      <c r="AE479" s="1229"/>
    </row>
    <row r="480" spans="1:31" ht="83.25" customHeight="1" x14ac:dyDescent="0.25">
      <c r="A480" s="1281">
        <v>396</v>
      </c>
      <c r="B480" s="261" t="s">
        <v>2446</v>
      </c>
      <c r="C480" s="261" t="s">
        <v>99</v>
      </c>
      <c r="D480" s="1099" t="s">
        <v>506</v>
      </c>
      <c r="E480" s="953" t="s">
        <v>2575</v>
      </c>
      <c r="F480" s="953" t="s">
        <v>2576</v>
      </c>
      <c r="G480" s="954" t="s">
        <v>2432</v>
      </c>
      <c r="H480" s="563">
        <v>1</v>
      </c>
      <c r="I480" s="266">
        <v>3400</v>
      </c>
      <c r="J480" s="252">
        <f t="shared" si="196"/>
        <v>3400</v>
      </c>
      <c r="K480" s="563">
        <v>1</v>
      </c>
      <c r="L480" s="266">
        <v>3000</v>
      </c>
      <c r="M480" s="781">
        <f t="shared" si="197"/>
        <v>3000</v>
      </c>
      <c r="N480" s="563">
        <v>1</v>
      </c>
      <c r="O480" s="1255">
        <v>2900</v>
      </c>
      <c r="P480" s="265">
        <f t="shared" si="198"/>
        <v>2900</v>
      </c>
      <c r="Q480" s="563">
        <v>20</v>
      </c>
      <c r="R480" s="1255">
        <v>190</v>
      </c>
      <c r="S480" s="1261">
        <f t="shared" si="187"/>
        <v>3800</v>
      </c>
      <c r="T480" s="563">
        <v>20</v>
      </c>
      <c r="U480" s="1255">
        <v>190</v>
      </c>
      <c r="V480" s="1261">
        <f t="shared" si="188"/>
        <v>3800</v>
      </c>
      <c r="W480" s="563">
        <v>20</v>
      </c>
      <c r="X480" s="1255">
        <v>190</v>
      </c>
      <c r="Y480" s="1261">
        <f t="shared" si="194"/>
        <v>3800</v>
      </c>
      <c r="Z480" s="563"/>
      <c r="AA480" s="1261"/>
      <c r="AB480" s="1261"/>
      <c r="AC480" s="554">
        <f t="shared" si="199"/>
        <v>63</v>
      </c>
      <c r="AD480" s="540">
        <f t="shared" si="190"/>
        <v>20700</v>
      </c>
      <c r="AE480" s="1229"/>
    </row>
    <row r="481" spans="1:55" ht="46.5" customHeight="1" x14ac:dyDescent="0.25">
      <c r="A481" s="256">
        <v>397</v>
      </c>
      <c r="B481" s="261" t="s">
        <v>2094</v>
      </c>
      <c r="C481" s="261" t="s">
        <v>102</v>
      </c>
      <c r="D481" s="1099" t="s">
        <v>1173</v>
      </c>
      <c r="E481" s="953">
        <v>46153</v>
      </c>
      <c r="F481" s="953">
        <v>46158</v>
      </c>
      <c r="G481" s="954" t="s">
        <v>1618</v>
      </c>
      <c r="H481" s="563">
        <v>1</v>
      </c>
      <c r="I481" s="266">
        <v>3400</v>
      </c>
      <c r="J481" s="252">
        <f t="shared" si="196"/>
        <v>3400</v>
      </c>
      <c r="K481" s="563">
        <v>1</v>
      </c>
      <c r="L481" s="266">
        <v>3000</v>
      </c>
      <c r="M481" s="781">
        <f t="shared" si="197"/>
        <v>3000</v>
      </c>
      <c r="N481" s="563">
        <v>1</v>
      </c>
      <c r="O481" s="1255">
        <v>2900</v>
      </c>
      <c r="P481" s="265">
        <f t="shared" si="198"/>
        <v>2900</v>
      </c>
      <c r="Q481" s="563">
        <v>20</v>
      </c>
      <c r="R481" s="1255">
        <v>190</v>
      </c>
      <c r="S481" s="1261">
        <f t="shared" si="187"/>
        <v>3800</v>
      </c>
      <c r="T481" s="563">
        <v>20</v>
      </c>
      <c r="U481" s="1255">
        <v>190</v>
      </c>
      <c r="V481" s="1261">
        <f t="shared" si="188"/>
        <v>3800</v>
      </c>
      <c r="W481" s="563">
        <v>20</v>
      </c>
      <c r="X481" s="1255">
        <v>190</v>
      </c>
      <c r="Y481" s="1261">
        <f t="shared" si="194"/>
        <v>3800</v>
      </c>
      <c r="Z481" s="563"/>
      <c r="AA481" s="1261"/>
      <c r="AB481" s="1261"/>
      <c r="AC481" s="554">
        <f t="shared" si="199"/>
        <v>63</v>
      </c>
      <c r="AD481" s="540">
        <f t="shared" si="190"/>
        <v>20700</v>
      </c>
      <c r="AE481" s="1229"/>
    </row>
    <row r="482" spans="1:55" ht="46.5" customHeight="1" x14ac:dyDescent="0.25">
      <c r="A482" s="1281">
        <v>398</v>
      </c>
      <c r="B482" s="261" t="s">
        <v>2095</v>
      </c>
      <c r="C482" s="261" t="s">
        <v>102</v>
      </c>
      <c r="D482" s="1099" t="s">
        <v>1225</v>
      </c>
      <c r="E482" s="953">
        <v>46148</v>
      </c>
      <c r="F482" s="953">
        <v>46153</v>
      </c>
      <c r="G482" s="954" t="s">
        <v>1618</v>
      </c>
      <c r="H482" s="563">
        <v>1</v>
      </c>
      <c r="I482" s="266">
        <v>3400</v>
      </c>
      <c r="J482" s="252">
        <f t="shared" si="196"/>
        <v>3400</v>
      </c>
      <c r="K482" s="563">
        <v>1</v>
      </c>
      <c r="L482" s="266">
        <v>3000</v>
      </c>
      <c r="M482" s="781">
        <f t="shared" si="197"/>
        <v>3000</v>
      </c>
      <c r="N482" s="563">
        <v>1</v>
      </c>
      <c r="O482" s="1255">
        <v>2900</v>
      </c>
      <c r="P482" s="265">
        <f t="shared" si="198"/>
        <v>2900</v>
      </c>
      <c r="Q482" s="563">
        <v>20</v>
      </c>
      <c r="R482" s="1255">
        <v>190</v>
      </c>
      <c r="S482" s="1261">
        <f t="shared" si="187"/>
        <v>3800</v>
      </c>
      <c r="T482" s="563">
        <v>20</v>
      </c>
      <c r="U482" s="1255">
        <v>190</v>
      </c>
      <c r="V482" s="1261">
        <f t="shared" si="188"/>
        <v>3800</v>
      </c>
      <c r="W482" s="563">
        <v>20</v>
      </c>
      <c r="X482" s="1255">
        <v>190</v>
      </c>
      <c r="Y482" s="1261">
        <f t="shared" si="194"/>
        <v>3800</v>
      </c>
      <c r="Z482" s="563"/>
      <c r="AA482" s="1261"/>
      <c r="AB482" s="1261"/>
      <c r="AC482" s="554">
        <f t="shared" si="199"/>
        <v>63</v>
      </c>
      <c r="AD482" s="540">
        <f t="shared" si="190"/>
        <v>20700</v>
      </c>
      <c r="AE482" s="1229"/>
    </row>
    <row r="483" spans="1:55" ht="46.5" customHeight="1" x14ac:dyDescent="0.25">
      <c r="A483" s="256">
        <v>399</v>
      </c>
      <c r="B483" s="261" t="s">
        <v>2459</v>
      </c>
      <c r="C483" s="261" t="s">
        <v>102</v>
      </c>
      <c r="D483" s="1099" t="s">
        <v>1007</v>
      </c>
      <c r="E483" s="953">
        <v>46309</v>
      </c>
      <c r="F483" s="953">
        <v>46314</v>
      </c>
      <c r="G483" s="954" t="s">
        <v>1618</v>
      </c>
      <c r="H483" s="563">
        <v>1</v>
      </c>
      <c r="I483" s="266">
        <v>3400</v>
      </c>
      <c r="J483" s="252">
        <f t="shared" si="196"/>
        <v>3400</v>
      </c>
      <c r="K483" s="563">
        <v>1</v>
      </c>
      <c r="L483" s="266">
        <v>3000</v>
      </c>
      <c r="M483" s="781">
        <f t="shared" si="197"/>
        <v>3000</v>
      </c>
      <c r="N483" s="563">
        <v>1</v>
      </c>
      <c r="O483" s="1255">
        <v>2900</v>
      </c>
      <c r="P483" s="265">
        <f t="shared" si="198"/>
        <v>2900</v>
      </c>
      <c r="Q483" s="563">
        <v>20</v>
      </c>
      <c r="R483" s="1255">
        <v>190</v>
      </c>
      <c r="S483" s="1261">
        <f t="shared" si="187"/>
        <v>3800</v>
      </c>
      <c r="T483" s="563">
        <v>20</v>
      </c>
      <c r="U483" s="1255">
        <v>190</v>
      </c>
      <c r="V483" s="1261">
        <f t="shared" si="188"/>
        <v>3800</v>
      </c>
      <c r="W483" s="563">
        <v>20</v>
      </c>
      <c r="X483" s="1255">
        <v>190</v>
      </c>
      <c r="Y483" s="1261">
        <f t="shared" si="194"/>
        <v>3800</v>
      </c>
      <c r="Z483" s="563"/>
      <c r="AA483" s="1261"/>
      <c r="AB483" s="1261"/>
      <c r="AC483" s="554">
        <f t="shared" si="199"/>
        <v>63</v>
      </c>
      <c r="AD483" s="540">
        <f t="shared" si="190"/>
        <v>20700</v>
      </c>
      <c r="AE483" s="1229"/>
    </row>
    <row r="484" spans="1:55" ht="46.5" customHeight="1" x14ac:dyDescent="0.25">
      <c r="A484" s="1281">
        <v>400</v>
      </c>
      <c r="B484" s="261" t="s">
        <v>2096</v>
      </c>
      <c r="C484" s="261" t="s">
        <v>102</v>
      </c>
      <c r="D484" s="1099" t="s">
        <v>2097</v>
      </c>
      <c r="E484" s="953">
        <v>46314</v>
      </c>
      <c r="F484" s="953">
        <v>46319</v>
      </c>
      <c r="G484" s="954" t="s">
        <v>1618</v>
      </c>
      <c r="H484" s="563">
        <v>1</v>
      </c>
      <c r="I484" s="266">
        <v>3400</v>
      </c>
      <c r="J484" s="252">
        <f t="shared" si="196"/>
        <v>3400</v>
      </c>
      <c r="K484" s="563">
        <v>1</v>
      </c>
      <c r="L484" s="266">
        <v>3000</v>
      </c>
      <c r="M484" s="781">
        <f t="shared" si="197"/>
        <v>3000</v>
      </c>
      <c r="N484" s="563">
        <v>1</v>
      </c>
      <c r="O484" s="1255">
        <v>2900</v>
      </c>
      <c r="P484" s="265">
        <f t="shared" si="198"/>
        <v>2900</v>
      </c>
      <c r="Q484" s="563">
        <v>20</v>
      </c>
      <c r="R484" s="1255">
        <v>190</v>
      </c>
      <c r="S484" s="1261">
        <f t="shared" si="187"/>
        <v>3800</v>
      </c>
      <c r="T484" s="563">
        <v>20</v>
      </c>
      <c r="U484" s="1255">
        <v>190</v>
      </c>
      <c r="V484" s="1261">
        <f t="shared" si="188"/>
        <v>3800</v>
      </c>
      <c r="W484" s="563">
        <v>20</v>
      </c>
      <c r="X484" s="1255">
        <v>190</v>
      </c>
      <c r="Y484" s="1261">
        <f t="shared" si="194"/>
        <v>3800</v>
      </c>
      <c r="Z484" s="563"/>
      <c r="AA484" s="1261"/>
      <c r="AB484" s="1261"/>
      <c r="AC484" s="554">
        <f t="shared" si="199"/>
        <v>63</v>
      </c>
      <c r="AD484" s="540">
        <f t="shared" si="190"/>
        <v>20700</v>
      </c>
      <c r="AE484" s="1229"/>
    </row>
    <row r="485" spans="1:55" ht="53.25" customHeight="1" x14ac:dyDescent="0.25">
      <c r="A485" s="256">
        <v>401</v>
      </c>
      <c r="B485" s="261" t="s">
        <v>1530</v>
      </c>
      <c r="C485" s="1236" t="s">
        <v>105</v>
      </c>
      <c r="D485" s="1111" t="s">
        <v>329</v>
      </c>
      <c r="E485" s="1013">
        <v>46137</v>
      </c>
      <c r="F485" s="1013">
        <v>46327</v>
      </c>
      <c r="G485" s="954" t="s">
        <v>2438</v>
      </c>
      <c r="H485" s="564">
        <v>1</v>
      </c>
      <c r="I485" s="266">
        <v>7300</v>
      </c>
      <c r="J485" s="252">
        <f t="shared" si="196"/>
        <v>7300</v>
      </c>
      <c r="K485" s="564">
        <v>1</v>
      </c>
      <c r="L485" s="266">
        <v>6650</v>
      </c>
      <c r="M485" s="781">
        <f t="shared" si="197"/>
        <v>6650</v>
      </c>
      <c r="N485" s="564">
        <v>1</v>
      </c>
      <c r="O485" s="570">
        <v>6050</v>
      </c>
      <c r="P485" s="265">
        <f t="shared" si="198"/>
        <v>6050</v>
      </c>
      <c r="Q485" s="564">
        <v>24</v>
      </c>
      <c r="R485" s="1255">
        <v>190</v>
      </c>
      <c r="S485" s="1261">
        <f t="shared" si="187"/>
        <v>4560</v>
      </c>
      <c r="T485" s="564">
        <v>24</v>
      </c>
      <c r="U485" s="1255">
        <v>190</v>
      </c>
      <c r="V485" s="1261">
        <f t="shared" si="188"/>
        <v>4560</v>
      </c>
      <c r="W485" s="564">
        <v>24</v>
      </c>
      <c r="X485" s="1255">
        <v>190</v>
      </c>
      <c r="Y485" s="1261">
        <f t="shared" si="194"/>
        <v>4560</v>
      </c>
      <c r="Z485" s="564">
        <v>75</v>
      </c>
      <c r="AA485" s="1261">
        <v>6</v>
      </c>
      <c r="AB485" s="1261">
        <f>Z485*AA485</f>
        <v>450</v>
      </c>
      <c r="AC485" s="554">
        <f t="shared" si="199"/>
        <v>150</v>
      </c>
      <c r="AD485" s="540">
        <f t="shared" si="190"/>
        <v>34130</v>
      </c>
      <c r="AE485" s="1229"/>
    </row>
    <row r="486" spans="1:55" ht="46.5" customHeight="1" x14ac:dyDescent="0.25">
      <c r="A486" s="1281">
        <v>402</v>
      </c>
      <c r="B486" s="261" t="s">
        <v>1282</v>
      </c>
      <c r="C486" s="261" t="s">
        <v>99</v>
      </c>
      <c r="D486" s="261" t="s">
        <v>494</v>
      </c>
      <c r="E486" s="1056">
        <v>46296</v>
      </c>
      <c r="F486" s="1056">
        <v>46326</v>
      </c>
      <c r="G486" s="954" t="s">
        <v>2453</v>
      </c>
      <c r="H486" s="563">
        <v>1</v>
      </c>
      <c r="I486" s="266">
        <v>3400</v>
      </c>
      <c r="J486" s="252">
        <f t="shared" si="196"/>
        <v>3400</v>
      </c>
      <c r="K486" s="563">
        <v>1</v>
      </c>
      <c r="L486" s="266">
        <v>3000</v>
      </c>
      <c r="M486" s="781">
        <f t="shared" si="197"/>
        <v>3000</v>
      </c>
      <c r="N486" s="563">
        <v>1</v>
      </c>
      <c r="O486" s="1255">
        <v>2900</v>
      </c>
      <c r="P486" s="265">
        <f t="shared" si="198"/>
        <v>2900</v>
      </c>
      <c r="Q486" s="563">
        <v>18</v>
      </c>
      <c r="R486" s="1255">
        <v>190</v>
      </c>
      <c r="S486" s="1261">
        <f t="shared" si="187"/>
        <v>3420</v>
      </c>
      <c r="T486" s="563">
        <v>18</v>
      </c>
      <c r="U486" s="1255">
        <v>190</v>
      </c>
      <c r="V486" s="1261">
        <f t="shared" si="188"/>
        <v>3420</v>
      </c>
      <c r="W486" s="563">
        <v>18</v>
      </c>
      <c r="X486" s="1255">
        <v>190</v>
      </c>
      <c r="Y486" s="1261">
        <f t="shared" si="194"/>
        <v>3420</v>
      </c>
      <c r="Z486" s="563">
        <v>63</v>
      </c>
      <c r="AA486" s="1261">
        <v>6</v>
      </c>
      <c r="AB486" s="1261">
        <f>Z486*AA486</f>
        <v>378</v>
      </c>
      <c r="AC486" s="554">
        <f t="shared" si="199"/>
        <v>120</v>
      </c>
      <c r="AD486" s="540">
        <f t="shared" si="190"/>
        <v>19938</v>
      </c>
      <c r="AE486" s="1229"/>
    </row>
    <row r="487" spans="1:55" ht="81.75" customHeight="1" x14ac:dyDescent="0.25">
      <c r="A487" s="256">
        <v>403</v>
      </c>
      <c r="B487" s="261" t="s">
        <v>1644</v>
      </c>
      <c r="C487" s="1236" t="s">
        <v>104</v>
      </c>
      <c r="D487" s="1236" t="s">
        <v>1645</v>
      </c>
      <c r="E487" s="1057">
        <v>46266</v>
      </c>
      <c r="F487" s="1057">
        <v>46270</v>
      </c>
      <c r="G487" s="1014" t="s">
        <v>2518</v>
      </c>
      <c r="H487" s="564">
        <v>2</v>
      </c>
      <c r="I487" s="572">
        <v>3400</v>
      </c>
      <c r="J487" s="278">
        <f t="shared" si="196"/>
        <v>6800</v>
      </c>
      <c r="K487" s="564">
        <v>2</v>
      </c>
      <c r="L487" s="572">
        <v>3000</v>
      </c>
      <c r="M487" s="265">
        <f t="shared" si="197"/>
        <v>6000</v>
      </c>
      <c r="N487" s="564">
        <v>2</v>
      </c>
      <c r="O487" s="1237">
        <v>2900</v>
      </c>
      <c r="P487" s="288">
        <f t="shared" si="198"/>
        <v>5800</v>
      </c>
      <c r="Q487" s="564">
        <v>35</v>
      </c>
      <c r="R487" s="1237">
        <v>190</v>
      </c>
      <c r="S487" s="290">
        <f t="shared" si="187"/>
        <v>6650</v>
      </c>
      <c r="T487" s="564">
        <v>35</v>
      </c>
      <c r="U487" s="1237">
        <v>190</v>
      </c>
      <c r="V487" s="290">
        <f t="shared" si="188"/>
        <v>6650</v>
      </c>
      <c r="W487" s="564">
        <v>35</v>
      </c>
      <c r="X487" s="1237">
        <v>190</v>
      </c>
      <c r="Y487" s="290">
        <f t="shared" si="194"/>
        <v>6650</v>
      </c>
      <c r="Z487" s="564">
        <v>115</v>
      </c>
      <c r="AA487" s="290">
        <v>6</v>
      </c>
      <c r="AB487" s="290">
        <f>Z487*AA487</f>
        <v>690</v>
      </c>
      <c r="AC487" s="976">
        <f t="shared" si="199"/>
        <v>226</v>
      </c>
      <c r="AD487" s="563">
        <f t="shared" si="190"/>
        <v>39240</v>
      </c>
      <c r="AE487" s="1226"/>
    </row>
    <row r="488" spans="1:55" s="1023" customFormat="1" ht="73.5" customHeight="1" x14ac:dyDescent="0.25">
      <c r="A488" s="1281">
        <v>404</v>
      </c>
      <c r="B488" s="261" t="s">
        <v>2456</v>
      </c>
      <c r="C488" s="261" t="s">
        <v>102</v>
      </c>
      <c r="D488" s="261" t="s">
        <v>2457</v>
      </c>
      <c r="E488" s="1056">
        <v>46296</v>
      </c>
      <c r="F488" s="1056">
        <v>46361</v>
      </c>
      <c r="G488" s="954" t="s">
        <v>1024</v>
      </c>
      <c r="H488" s="563">
        <v>2</v>
      </c>
      <c r="I488" s="266">
        <v>3400</v>
      </c>
      <c r="J488" s="252">
        <f t="shared" si="196"/>
        <v>6800</v>
      </c>
      <c r="K488" s="563">
        <v>2</v>
      </c>
      <c r="L488" s="266">
        <v>3000</v>
      </c>
      <c r="M488" s="781">
        <f t="shared" si="197"/>
        <v>6000</v>
      </c>
      <c r="N488" s="563">
        <v>2</v>
      </c>
      <c r="O488" s="1255">
        <v>2900</v>
      </c>
      <c r="P488" s="265">
        <f t="shared" si="198"/>
        <v>5800</v>
      </c>
      <c r="Q488" s="563">
        <v>24</v>
      </c>
      <c r="R488" s="1255">
        <v>190</v>
      </c>
      <c r="S488" s="1261">
        <f t="shared" si="187"/>
        <v>4560</v>
      </c>
      <c r="T488" s="563">
        <v>24</v>
      </c>
      <c r="U488" s="1255">
        <v>190</v>
      </c>
      <c r="V488" s="1261">
        <f t="shared" si="188"/>
        <v>4560</v>
      </c>
      <c r="W488" s="563">
        <v>24</v>
      </c>
      <c r="X488" s="1255">
        <v>190</v>
      </c>
      <c r="Y488" s="1261">
        <f t="shared" si="194"/>
        <v>4560</v>
      </c>
      <c r="Z488" s="563">
        <v>88</v>
      </c>
      <c r="AA488" s="1261">
        <v>6</v>
      </c>
      <c r="AB488" s="1261">
        <f>Z488*AA488</f>
        <v>528</v>
      </c>
      <c r="AC488" s="554">
        <f t="shared" si="199"/>
        <v>166</v>
      </c>
      <c r="AD488" s="540">
        <f t="shared" si="190"/>
        <v>32808</v>
      </c>
      <c r="AE488" s="1229"/>
      <c r="AJ488" s="934"/>
      <c r="AK488" s="934"/>
      <c r="AL488" s="934"/>
      <c r="AM488" s="934"/>
      <c r="AN488" s="934"/>
      <c r="AO488" s="934"/>
      <c r="AP488" s="934"/>
      <c r="AQ488" s="934"/>
      <c r="AR488" s="934"/>
      <c r="AS488" s="934"/>
      <c r="AT488" s="934"/>
      <c r="AU488" s="934"/>
      <c r="AV488" s="934"/>
      <c r="AW488" s="934"/>
      <c r="AX488" s="934"/>
      <c r="AY488" s="934"/>
      <c r="AZ488" s="934"/>
      <c r="BA488" s="934"/>
      <c r="BB488" s="934"/>
      <c r="BC488" s="934"/>
    </row>
    <row r="489" spans="1:55" ht="66.75" customHeight="1" x14ac:dyDescent="0.25">
      <c r="A489" s="256">
        <v>405</v>
      </c>
      <c r="B489" s="261" t="s">
        <v>2454</v>
      </c>
      <c r="C489" s="1238" t="s">
        <v>102</v>
      </c>
      <c r="D489" s="1238" t="s">
        <v>2455</v>
      </c>
      <c r="E489" s="1112">
        <v>46296</v>
      </c>
      <c r="F489" s="1112">
        <v>46361</v>
      </c>
      <c r="G489" s="965" t="s">
        <v>1024</v>
      </c>
      <c r="H489" s="621">
        <v>2</v>
      </c>
      <c r="I489" s="629">
        <v>3400</v>
      </c>
      <c r="J489" s="286">
        <f t="shared" si="196"/>
        <v>6800</v>
      </c>
      <c r="K489" s="621">
        <v>2</v>
      </c>
      <c r="L489" s="629">
        <v>3000</v>
      </c>
      <c r="M489" s="299">
        <f t="shared" si="197"/>
        <v>6000</v>
      </c>
      <c r="N489" s="621">
        <v>2</v>
      </c>
      <c r="O489" s="605">
        <v>2900</v>
      </c>
      <c r="P489" s="299">
        <f t="shared" si="198"/>
        <v>5800</v>
      </c>
      <c r="Q489" s="621">
        <v>24</v>
      </c>
      <c r="R489" s="605">
        <v>190</v>
      </c>
      <c r="S489" s="306">
        <f t="shared" si="187"/>
        <v>4560</v>
      </c>
      <c r="T489" s="621">
        <v>24</v>
      </c>
      <c r="U489" s="605">
        <v>190</v>
      </c>
      <c r="V489" s="306">
        <f t="shared" si="188"/>
        <v>4560</v>
      </c>
      <c r="W489" s="621">
        <v>24</v>
      </c>
      <c r="X489" s="605">
        <v>190</v>
      </c>
      <c r="Y489" s="306">
        <f t="shared" si="194"/>
        <v>4560</v>
      </c>
      <c r="Z489" s="621">
        <v>88</v>
      </c>
      <c r="AA489" s="306">
        <v>6</v>
      </c>
      <c r="AB489" s="306">
        <f>Z489*AA489</f>
        <v>528</v>
      </c>
      <c r="AC489" s="606">
        <f t="shared" si="199"/>
        <v>166</v>
      </c>
      <c r="AD489" s="540">
        <f t="shared" si="190"/>
        <v>32808</v>
      </c>
      <c r="AE489" s="1226"/>
    </row>
    <row r="490" spans="1:55" s="1016" customFormat="1" ht="31.5" customHeight="1" x14ac:dyDescent="0.25">
      <c r="A490" s="1279"/>
      <c r="B490" s="1233" t="s">
        <v>864</v>
      </c>
      <c r="C490" s="300"/>
      <c r="D490" s="1042"/>
      <c r="E490" s="1043"/>
      <c r="F490" s="1043"/>
      <c r="G490" s="1043"/>
      <c r="H490" s="324"/>
      <c r="I490" s="301"/>
      <c r="J490" s="276"/>
      <c r="K490" s="324"/>
      <c r="L490" s="301"/>
      <c r="M490" s="276"/>
      <c r="N490" s="324"/>
      <c r="O490" s="301"/>
      <c r="P490" s="302"/>
      <c r="Q490" s="324"/>
      <c r="R490" s="487"/>
      <c r="S490" s="1251"/>
      <c r="T490" s="324"/>
      <c r="U490" s="487"/>
      <c r="V490" s="1251"/>
      <c r="W490" s="324"/>
      <c r="X490" s="487"/>
      <c r="Y490" s="1251"/>
      <c r="Z490" s="324"/>
      <c r="AA490" s="1251"/>
      <c r="AB490" s="1251"/>
      <c r="AC490" s="486"/>
      <c r="AD490" s="540"/>
      <c r="AE490" s="1044"/>
      <c r="AJ490" s="934"/>
      <c r="AK490" s="934"/>
      <c r="AL490" s="934"/>
      <c r="AM490" s="934"/>
      <c r="AN490" s="934"/>
      <c r="AO490" s="934"/>
      <c r="AP490" s="934"/>
      <c r="AQ490" s="934"/>
      <c r="AR490" s="934"/>
      <c r="AS490" s="934"/>
      <c r="AT490" s="934"/>
      <c r="AU490" s="934"/>
      <c r="AV490" s="934"/>
      <c r="AW490" s="934"/>
      <c r="AX490" s="934"/>
      <c r="AY490" s="934"/>
      <c r="AZ490" s="934"/>
      <c r="BA490" s="934"/>
      <c r="BB490" s="934"/>
      <c r="BC490" s="934"/>
    </row>
    <row r="491" spans="1:55" ht="46.5" customHeight="1" x14ac:dyDescent="0.25">
      <c r="A491" s="256">
        <v>406</v>
      </c>
      <c r="B491" s="261" t="s">
        <v>2491</v>
      </c>
      <c r="C491" s="1018" t="s">
        <v>102</v>
      </c>
      <c r="D491" s="943" t="s">
        <v>1521</v>
      </c>
      <c r="E491" s="953">
        <v>46114</v>
      </c>
      <c r="F491" s="953" t="s">
        <v>2492</v>
      </c>
      <c r="G491" s="954" t="s">
        <v>336</v>
      </c>
      <c r="H491" s="556">
        <v>1</v>
      </c>
      <c r="I491" s="572">
        <v>3400</v>
      </c>
      <c r="J491" s="278">
        <f t="shared" ref="J491:J504" si="200">H491*I491</f>
        <v>3400</v>
      </c>
      <c r="K491" s="556">
        <v>1</v>
      </c>
      <c r="L491" s="572">
        <v>3000</v>
      </c>
      <c r="M491" s="265">
        <f t="shared" ref="M491:M504" si="201">K491*L491</f>
        <v>3000</v>
      </c>
      <c r="N491" s="556">
        <v>1</v>
      </c>
      <c r="O491" s="1237">
        <v>2900</v>
      </c>
      <c r="P491" s="288">
        <f t="shared" ref="P491:P504" si="202">N491*O491</f>
        <v>2900</v>
      </c>
      <c r="Q491" s="556">
        <v>16</v>
      </c>
      <c r="R491" s="1237">
        <v>190</v>
      </c>
      <c r="S491" s="290">
        <f t="shared" ref="S491:S504" si="203">Q491*R491</f>
        <v>3040</v>
      </c>
      <c r="T491" s="556">
        <v>16</v>
      </c>
      <c r="U491" s="1237">
        <v>190</v>
      </c>
      <c r="V491" s="290">
        <f t="shared" ref="V491:V504" si="204">T491*U491</f>
        <v>3040</v>
      </c>
      <c r="W491" s="556">
        <v>16</v>
      </c>
      <c r="X491" s="1237">
        <v>190</v>
      </c>
      <c r="Y491" s="290">
        <f t="shared" ref="Y491:Y504" si="205">W491*X491</f>
        <v>3040</v>
      </c>
      <c r="Z491" s="556">
        <v>51</v>
      </c>
      <c r="AA491" s="290">
        <v>6</v>
      </c>
      <c r="AB491" s="290">
        <f t="shared" ref="AB491:AB504" si="206">Z491*AA491</f>
        <v>306</v>
      </c>
      <c r="AC491" s="558">
        <f t="shared" ref="AC491:AC504" si="207">H491+K491+N491+Q491+T491+W491+Z491</f>
        <v>102</v>
      </c>
      <c r="AD491" s="540">
        <f t="shared" ref="AD491:AD504" si="208">J491+M491+P491+S491+V491+Y491+AB491</f>
        <v>18726</v>
      </c>
      <c r="AE491" s="1229"/>
      <c r="AF491" s="1004">
        <v>51</v>
      </c>
    </row>
    <row r="492" spans="1:55" ht="46.5" customHeight="1" x14ac:dyDescent="0.25">
      <c r="A492" s="1281">
        <v>407</v>
      </c>
      <c r="B492" s="261" t="s">
        <v>2491</v>
      </c>
      <c r="C492" s="1018" t="s">
        <v>99</v>
      </c>
      <c r="D492" s="943" t="s">
        <v>515</v>
      </c>
      <c r="E492" s="953">
        <v>46118</v>
      </c>
      <c r="F492" s="953">
        <v>46121</v>
      </c>
      <c r="G492" s="954" t="s">
        <v>336</v>
      </c>
      <c r="H492" s="556">
        <v>1</v>
      </c>
      <c r="I492" s="572">
        <v>3400</v>
      </c>
      <c r="J492" s="278">
        <f t="shared" si="200"/>
        <v>3400</v>
      </c>
      <c r="K492" s="556">
        <v>1</v>
      </c>
      <c r="L492" s="572">
        <v>3000</v>
      </c>
      <c r="M492" s="265">
        <f t="shared" si="201"/>
        <v>3000</v>
      </c>
      <c r="N492" s="556">
        <v>1</v>
      </c>
      <c r="O492" s="1237">
        <v>2900</v>
      </c>
      <c r="P492" s="288">
        <f t="shared" si="202"/>
        <v>2900</v>
      </c>
      <c r="Q492" s="556">
        <v>16</v>
      </c>
      <c r="R492" s="1237">
        <v>190</v>
      </c>
      <c r="S492" s="290">
        <f t="shared" si="203"/>
        <v>3040</v>
      </c>
      <c r="T492" s="556">
        <v>16</v>
      </c>
      <c r="U492" s="1237">
        <v>190</v>
      </c>
      <c r="V492" s="290">
        <f t="shared" si="204"/>
        <v>3040</v>
      </c>
      <c r="W492" s="556">
        <v>16</v>
      </c>
      <c r="X492" s="1237">
        <v>190</v>
      </c>
      <c r="Y492" s="290">
        <f t="shared" si="205"/>
        <v>3040</v>
      </c>
      <c r="Z492" s="556">
        <v>51</v>
      </c>
      <c r="AA492" s="290">
        <v>6</v>
      </c>
      <c r="AB492" s="290">
        <f t="shared" si="206"/>
        <v>306</v>
      </c>
      <c r="AC492" s="558">
        <f t="shared" si="207"/>
        <v>102</v>
      </c>
      <c r="AD492" s="540">
        <f t="shared" si="208"/>
        <v>18726</v>
      </c>
      <c r="AE492" s="1229"/>
      <c r="AF492" s="1004">
        <v>51</v>
      </c>
    </row>
    <row r="493" spans="1:55" ht="39.75" customHeight="1" x14ac:dyDescent="0.25">
      <c r="A493" s="256">
        <v>408</v>
      </c>
      <c r="B493" s="261" t="s">
        <v>1164</v>
      </c>
      <c r="C493" s="1018" t="s">
        <v>99</v>
      </c>
      <c r="D493" s="943" t="s">
        <v>515</v>
      </c>
      <c r="E493" s="953">
        <v>46150</v>
      </c>
      <c r="F493" s="953">
        <v>46153</v>
      </c>
      <c r="G493" s="954" t="s">
        <v>336</v>
      </c>
      <c r="H493" s="556">
        <v>1</v>
      </c>
      <c r="I493" s="572">
        <v>3400</v>
      </c>
      <c r="J493" s="278">
        <f t="shared" si="200"/>
        <v>3400</v>
      </c>
      <c r="K493" s="556">
        <v>1</v>
      </c>
      <c r="L493" s="572">
        <v>3000</v>
      </c>
      <c r="M493" s="265">
        <f t="shared" si="201"/>
        <v>3000</v>
      </c>
      <c r="N493" s="556">
        <v>1</v>
      </c>
      <c r="O493" s="1237">
        <v>2900</v>
      </c>
      <c r="P493" s="288">
        <f t="shared" si="202"/>
        <v>2900</v>
      </c>
      <c r="Q493" s="556">
        <v>19</v>
      </c>
      <c r="R493" s="1237">
        <v>190</v>
      </c>
      <c r="S493" s="290">
        <f t="shared" si="203"/>
        <v>3610</v>
      </c>
      <c r="T493" s="556">
        <v>19</v>
      </c>
      <c r="U493" s="1237">
        <v>190</v>
      </c>
      <c r="V493" s="290">
        <f t="shared" si="204"/>
        <v>3610</v>
      </c>
      <c r="W493" s="556">
        <v>19</v>
      </c>
      <c r="X493" s="1237">
        <v>190</v>
      </c>
      <c r="Y493" s="290">
        <f t="shared" si="205"/>
        <v>3610</v>
      </c>
      <c r="Z493" s="556">
        <v>60</v>
      </c>
      <c r="AA493" s="290">
        <v>6</v>
      </c>
      <c r="AB493" s="290">
        <f t="shared" si="206"/>
        <v>360</v>
      </c>
      <c r="AC493" s="558">
        <f t="shared" si="207"/>
        <v>120</v>
      </c>
      <c r="AD493" s="540">
        <f t="shared" si="208"/>
        <v>20490</v>
      </c>
      <c r="AE493" s="1229"/>
    </row>
    <row r="494" spans="1:55" ht="39.75" customHeight="1" x14ac:dyDescent="0.25">
      <c r="A494" s="1281">
        <v>409</v>
      </c>
      <c r="B494" s="261" t="s">
        <v>1912</v>
      </c>
      <c r="C494" s="1018" t="s">
        <v>99</v>
      </c>
      <c r="D494" s="943" t="s">
        <v>1521</v>
      </c>
      <c r="E494" s="953">
        <v>46321</v>
      </c>
      <c r="F494" s="953">
        <v>46324</v>
      </c>
      <c r="G494" s="954" t="s">
        <v>336</v>
      </c>
      <c r="H494" s="556">
        <v>1</v>
      </c>
      <c r="I494" s="572">
        <v>3400</v>
      </c>
      <c r="J494" s="278">
        <f t="shared" si="200"/>
        <v>3400</v>
      </c>
      <c r="K494" s="556">
        <v>1</v>
      </c>
      <c r="L494" s="572">
        <v>3000</v>
      </c>
      <c r="M494" s="265">
        <f t="shared" si="201"/>
        <v>3000</v>
      </c>
      <c r="N494" s="556">
        <v>1</v>
      </c>
      <c r="O494" s="1237">
        <v>2900</v>
      </c>
      <c r="P494" s="288">
        <f t="shared" si="202"/>
        <v>2900</v>
      </c>
      <c r="Q494" s="556">
        <v>16</v>
      </c>
      <c r="R494" s="1237">
        <v>190</v>
      </c>
      <c r="S494" s="290">
        <f t="shared" si="203"/>
        <v>3040</v>
      </c>
      <c r="T494" s="556">
        <v>16</v>
      </c>
      <c r="U494" s="1237">
        <v>190</v>
      </c>
      <c r="V494" s="290">
        <f t="shared" si="204"/>
        <v>3040</v>
      </c>
      <c r="W494" s="556">
        <v>16</v>
      </c>
      <c r="X494" s="1237">
        <v>190</v>
      </c>
      <c r="Y494" s="290">
        <f t="shared" si="205"/>
        <v>3040</v>
      </c>
      <c r="Z494" s="556">
        <v>51</v>
      </c>
      <c r="AA494" s="290">
        <v>6</v>
      </c>
      <c r="AB494" s="290">
        <f t="shared" si="206"/>
        <v>306</v>
      </c>
      <c r="AC494" s="558">
        <f t="shared" si="207"/>
        <v>102</v>
      </c>
      <c r="AD494" s="540">
        <f t="shared" si="208"/>
        <v>18726</v>
      </c>
      <c r="AE494" s="1229"/>
    </row>
    <row r="495" spans="1:55" ht="39.75" customHeight="1" x14ac:dyDescent="0.25">
      <c r="A495" s="256">
        <v>410</v>
      </c>
      <c r="B495" s="261" t="s">
        <v>1912</v>
      </c>
      <c r="C495" s="1018" t="s">
        <v>99</v>
      </c>
      <c r="D495" s="943" t="s">
        <v>1521</v>
      </c>
      <c r="E495" s="953">
        <v>46317</v>
      </c>
      <c r="F495" s="953">
        <v>46320</v>
      </c>
      <c r="G495" s="954" t="s">
        <v>336</v>
      </c>
      <c r="H495" s="556">
        <v>1</v>
      </c>
      <c r="I495" s="572">
        <v>3400</v>
      </c>
      <c r="J495" s="278">
        <f t="shared" si="200"/>
        <v>3400</v>
      </c>
      <c r="K495" s="556">
        <v>1</v>
      </c>
      <c r="L495" s="572">
        <v>3000</v>
      </c>
      <c r="M495" s="265">
        <f t="shared" si="201"/>
        <v>3000</v>
      </c>
      <c r="N495" s="556">
        <v>1</v>
      </c>
      <c r="O495" s="1237">
        <v>2900</v>
      </c>
      <c r="P495" s="288">
        <f t="shared" si="202"/>
        <v>2900</v>
      </c>
      <c r="Q495" s="556">
        <v>16</v>
      </c>
      <c r="R495" s="1237">
        <v>190</v>
      </c>
      <c r="S495" s="290">
        <f t="shared" si="203"/>
        <v>3040</v>
      </c>
      <c r="T495" s="556">
        <v>16</v>
      </c>
      <c r="U495" s="1237">
        <v>190</v>
      </c>
      <c r="V495" s="290">
        <f t="shared" si="204"/>
        <v>3040</v>
      </c>
      <c r="W495" s="556">
        <v>16</v>
      </c>
      <c r="X495" s="1237">
        <v>190</v>
      </c>
      <c r="Y495" s="290">
        <f t="shared" si="205"/>
        <v>3040</v>
      </c>
      <c r="Z495" s="556">
        <v>51</v>
      </c>
      <c r="AA495" s="290">
        <v>6</v>
      </c>
      <c r="AB495" s="290">
        <f t="shared" si="206"/>
        <v>306</v>
      </c>
      <c r="AC495" s="558">
        <f t="shared" si="207"/>
        <v>102</v>
      </c>
      <c r="AD495" s="540">
        <f t="shared" si="208"/>
        <v>18726</v>
      </c>
      <c r="AE495" s="1229"/>
    </row>
    <row r="496" spans="1:55" ht="36.75" customHeight="1" x14ac:dyDescent="0.25">
      <c r="A496" s="1281">
        <v>411</v>
      </c>
      <c r="B496" s="261" t="s">
        <v>1164</v>
      </c>
      <c r="C496" s="1018" t="s">
        <v>99</v>
      </c>
      <c r="D496" s="943" t="s">
        <v>2496</v>
      </c>
      <c r="E496" s="953">
        <v>46181</v>
      </c>
      <c r="F496" s="953">
        <v>46184</v>
      </c>
      <c r="G496" s="954" t="s">
        <v>336</v>
      </c>
      <c r="H496" s="556">
        <v>1</v>
      </c>
      <c r="I496" s="572">
        <v>3400</v>
      </c>
      <c r="J496" s="278">
        <f t="shared" si="200"/>
        <v>3400</v>
      </c>
      <c r="K496" s="556">
        <v>1</v>
      </c>
      <c r="L496" s="572">
        <v>3000</v>
      </c>
      <c r="M496" s="265">
        <f t="shared" si="201"/>
        <v>3000</v>
      </c>
      <c r="N496" s="556">
        <v>1</v>
      </c>
      <c r="O496" s="1237">
        <v>2900</v>
      </c>
      <c r="P496" s="288">
        <f t="shared" si="202"/>
        <v>2900</v>
      </c>
      <c r="Q496" s="556">
        <v>19</v>
      </c>
      <c r="R496" s="1237">
        <v>190</v>
      </c>
      <c r="S496" s="290">
        <f t="shared" si="203"/>
        <v>3610</v>
      </c>
      <c r="T496" s="556">
        <v>19</v>
      </c>
      <c r="U496" s="1237">
        <v>190</v>
      </c>
      <c r="V496" s="290">
        <f t="shared" si="204"/>
        <v>3610</v>
      </c>
      <c r="W496" s="556">
        <v>19</v>
      </c>
      <c r="X496" s="1237">
        <v>190</v>
      </c>
      <c r="Y496" s="290">
        <f t="shared" si="205"/>
        <v>3610</v>
      </c>
      <c r="Z496" s="556">
        <v>60</v>
      </c>
      <c r="AA496" s="290">
        <v>6</v>
      </c>
      <c r="AB496" s="290">
        <f t="shared" si="206"/>
        <v>360</v>
      </c>
      <c r="AC496" s="558">
        <f t="shared" si="207"/>
        <v>120</v>
      </c>
      <c r="AD496" s="540">
        <f t="shared" si="208"/>
        <v>20490</v>
      </c>
      <c r="AE496" s="1229"/>
      <c r="AF496" s="1004">
        <v>42</v>
      </c>
    </row>
    <row r="497" spans="1:55" ht="36.75" customHeight="1" x14ac:dyDescent="0.25">
      <c r="A497" s="256">
        <v>412</v>
      </c>
      <c r="B497" s="261" t="s">
        <v>2494</v>
      </c>
      <c r="C497" s="1018" t="s">
        <v>99</v>
      </c>
      <c r="D497" s="943" t="s">
        <v>2495</v>
      </c>
      <c r="E497" s="953">
        <v>46176</v>
      </c>
      <c r="F497" s="953">
        <v>46179</v>
      </c>
      <c r="G497" s="954" t="s">
        <v>336</v>
      </c>
      <c r="H497" s="556">
        <v>1</v>
      </c>
      <c r="I497" s="572">
        <v>3400</v>
      </c>
      <c r="J497" s="278">
        <f t="shared" si="200"/>
        <v>3400</v>
      </c>
      <c r="K497" s="556">
        <v>1</v>
      </c>
      <c r="L497" s="572">
        <v>3000</v>
      </c>
      <c r="M497" s="265">
        <f t="shared" si="201"/>
        <v>3000</v>
      </c>
      <c r="N497" s="556">
        <v>1</v>
      </c>
      <c r="O497" s="1237">
        <v>2900</v>
      </c>
      <c r="P497" s="288">
        <f t="shared" si="202"/>
        <v>2900</v>
      </c>
      <c r="Q497" s="556">
        <v>19</v>
      </c>
      <c r="R497" s="1237">
        <v>190</v>
      </c>
      <c r="S497" s="290">
        <f t="shared" si="203"/>
        <v>3610</v>
      </c>
      <c r="T497" s="556">
        <v>19</v>
      </c>
      <c r="U497" s="1237">
        <v>190</v>
      </c>
      <c r="V497" s="290">
        <f t="shared" si="204"/>
        <v>3610</v>
      </c>
      <c r="W497" s="556">
        <v>19</v>
      </c>
      <c r="X497" s="1237">
        <v>190</v>
      </c>
      <c r="Y497" s="290">
        <f t="shared" si="205"/>
        <v>3610</v>
      </c>
      <c r="Z497" s="556">
        <v>60</v>
      </c>
      <c r="AA497" s="290">
        <v>6</v>
      </c>
      <c r="AB497" s="290">
        <f t="shared" si="206"/>
        <v>360</v>
      </c>
      <c r="AC497" s="558">
        <f t="shared" si="207"/>
        <v>120</v>
      </c>
      <c r="AD497" s="540">
        <f t="shared" si="208"/>
        <v>20490</v>
      </c>
      <c r="AE497" s="1229"/>
      <c r="AF497" s="1004">
        <v>42</v>
      </c>
    </row>
    <row r="498" spans="1:55" ht="46.5" customHeight="1" x14ac:dyDescent="0.25">
      <c r="A498" s="1281">
        <v>413</v>
      </c>
      <c r="B498" s="261" t="s">
        <v>1164</v>
      </c>
      <c r="C498" s="1018" t="s">
        <v>99</v>
      </c>
      <c r="D498" s="943" t="s">
        <v>2493</v>
      </c>
      <c r="E498" s="953">
        <v>46143</v>
      </c>
      <c r="F498" s="953">
        <v>46146</v>
      </c>
      <c r="G498" s="954" t="s">
        <v>336</v>
      </c>
      <c r="H498" s="556">
        <v>1</v>
      </c>
      <c r="I498" s="572">
        <v>3400</v>
      </c>
      <c r="J498" s="278">
        <f t="shared" si="200"/>
        <v>3400</v>
      </c>
      <c r="K498" s="556">
        <v>1</v>
      </c>
      <c r="L498" s="572">
        <v>3000</v>
      </c>
      <c r="M498" s="265">
        <f t="shared" si="201"/>
        <v>3000</v>
      </c>
      <c r="N498" s="556">
        <v>1</v>
      </c>
      <c r="O498" s="1237">
        <v>2900</v>
      </c>
      <c r="P498" s="288">
        <f t="shared" si="202"/>
        <v>2900</v>
      </c>
      <c r="Q498" s="556">
        <v>19</v>
      </c>
      <c r="R498" s="1237">
        <v>190</v>
      </c>
      <c r="S498" s="290">
        <f t="shared" si="203"/>
        <v>3610</v>
      </c>
      <c r="T498" s="556">
        <v>19</v>
      </c>
      <c r="U498" s="1237">
        <v>190</v>
      </c>
      <c r="V498" s="290">
        <f t="shared" si="204"/>
        <v>3610</v>
      </c>
      <c r="W498" s="556">
        <v>19</v>
      </c>
      <c r="X498" s="1237">
        <v>190</v>
      </c>
      <c r="Y498" s="290">
        <f t="shared" si="205"/>
        <v>3610</v>
      </c>
      <c r="Z498" s="556">
        <v>60</v>
      </c>
      <c r="AA498" s="290">
        <v>6</v>
      </c>
      <c r="AB498" s="290">
        <f t="shared" si="206"/>
        <v>360</v>
      </c>
      <c r="AC498" s="558">
        <f t="shared" si="207"/>
        <v>120</v>
      </c>
      <c r="AD498" s="540">
        <f t="shared" si="208"/>
        <v>20490</v>
      </c>
      <c r="AE498" s="1229"/>
      <c r="AF498" s="1004">
        <v>60</v>
      </c>
    </row>
    <row r="499" spans="1:55" ht="46.5" customHeight="1" x14ac:dyDescent="0.25">
      <c r="A499" s="256">
        <v>414</v>
      </c>
      <c r="B499" s="261" t="s">
        <v>1164</v>
      </c>
      <c r="C499" s="1018" t="s">
        <v>99</v>
      </c>
      <c r="D499" s="943" t="s">
        <v>515</v>
      </c>
      <c r="E499" s="953">
        <v>46156</v>
      </c>
      <c r="F499" s="953">
        <v>46159</v>
      </c>
      <c r="G499" s="954" t="s">
        <v>336</v>
      </c>
      <c r="H499" s="556">
        <v>1</v>
      </c>
      <c r="I499" s="572">
        <v>3400</v>
      </c>
      <c r="J499" s="278">
        <f t="shared" si="200"/>
        <v>3400</v>
      </c>
      <c r="K499" s="556">
        <v>1</v>
      </c>
      <c r="L499" s="572">
        <v>3000</v>
      </c>
      <c r="M499" s="265">
        <f t="shared" si="201"/>
        <v>3000</v>
      </c>
      <c r="N499" s="556">
        <v>1</v>
      </c>
      <c r="O499" s="1237">
        <v>2900</v>
      </c>
      <c r="P499" s="288">
        <f t="shared" si="202"/>
        <v>2900</v>
      </c>
      <c r="Q499" s="556">
        <v>16</v>
      </c>
      <c r="R499" s="1237">
        <v>190</v>
      </c>
      <c r="S499" s="290">
        <f t="shared" si="203"/>
        <v>3040</v>
      </c>
      <c r="T499" s="556">
        <v>16</v>
      </c>
      <c r="U499" s="1237">
        <v>190</v>
      </c>
      <c r="V499" s="290">
        <f t="shared" si="204"/>
        <v>3040</v>
      </c>
      <c r="W499" s="556">
        <v>16</v>
      </c>
      <c r="X499" s="1237">
        <v>190</v>
      </c>
      <c r="Y499" s="290">
        <f t="shared" si="205"/>
        <v>3040</v>
      </c>
      <c r="Z499" s="556">
        <v>51</v>
      </c>
      <c r="AA499" s="290">
        <v>6</v>
      </c>
      <c r="AB499" s="290">
        <f t="shared" si="206"/>
        <v>306</v>
      </c>
      <c r="AC499" s="558">
        <f t="shared" si="207"/>
        <v>102</v>
      </c>
      <c r="AD499" s="540">
        <f t="shared" si="208"/>
        <v>18726</v>
      </c>
      <c r="AE499" s="1229"/>
      <c r="AF499" s="1004">
        <v>60</v>
      </c>
    </row>
    <row r="500" spans="1:55" ht="46.5" customHeight="1" x14ac:dyDescent="0.25">
      <c r="A500" s="1281">
        <v>415</v>
      </c>
      <c r="B500" s="261" t="s">
        <v>1281</v>
      </c>
      <c r="C500" s="1018" t="s">
        <v>99</v>
      </c>
      <c r="D500" s="943" t="s">
        <v>2497</v>
      </c>
      <c r="E500" s="953">
        <v>46285</v>
      </c>
      <c r="F500" s="953">
        <v>46288</v>
      </c>
      <c r="G500" s="954" t="s">
        <v>336</v>
      </c>
      <c r="H500" s="556">
        <v>1</v>
      </c>
      <c r="I500" s="572">
        <v>3400</v>
      </c>
      <c r="J500" s="278">
        <f t="shared" si="200"/>
        <v>3400</v>
      </c>
      <c r="K500" s="556">
        <v>1</v>
      </c>
      <c r="L500" s="572">
        <v>3000</v>
      </c>
      <c r="M500" s="265">
        <f t="shared" si="201"/>
        <v>3000</v>
      </c>
      <c r="N500" s="556">
        <v>1</v>
      </c>
      <c r="O500" s="1237">
        <v>2900</v>
      </c>
      <c r="P500" s="288">
        <f t="shared" si="202"/>
        <v>2900</v>
      </c>
      <c r="Q500" s="556">
        <v>13</v>
      </c>
      <c r="R500" s="1237">
        <v>190</v>
      </c>
      <c r="S500" s="290">
        <f t="shared" si="203"/>
        <v>2470</v>
      </c>
      <c r="T500" s="556">
        <v>13</v>
      </c>
      <c r="U500" s="1237">
        <v>190</v>
      </c>
      <c r="V500" s="290">
        <f t="shared" si="204"/>
        <v>2470</v>
      </c>
      <c r="W500" s="556">
        <v>13</v>
      </c>
      <c r="X500" s="1237">
        <v>190</v>
      </c>
      <c r="Y500" s="290">
        <f t="shared" si="205"/>
        <v>2470</v>
      </c>
      <c r="Z500" s="556">
        <v>39</v>
      </c>
      <c r="AA500" s="290">
        <v>6</v>
      </c>
      <c r="AB500" s="290">
        <f t="shared" si="206"/>
        <v>234</v>
      </c>
      <c r="AC500" s="558">
        <f t="shared" si="207"/>
        <v>81</v>
      </c>
      <c r="AD500" s="540">
        <f t="shared" si="208"/>
        <v>16944</v>
      </c>
      <c r="AE500" s="1229"/>
    </row>
    <row r="501" spans="1:55" ht="46.5" customHeight="1" x14ac:dyDescent="0.25">
      <c r="A501" s="256">
        <v>416</v>
      </c>
      <c r="B501" s="261" t="s">
        <v>1281</v>
      </c>
      <c r="C501" s="1018" t="s">
        <v>99</v>
      </c>
      <c r="D501" s="943" t="s">
        <v>506</v>
      </c>
      <c r="E501" s="953">
        <v>46280</v>
      </c>
      <c r="F501" s="953">
        <v>46283</v>
      </c>
      <c r="G501" s="954" t="s">
        <v>336</v>
      </c>
      <c r="H501" s="556">
        <v>1</v>
      </c>
      <c r="I501" s="572">
        <v>3400</v>
      </c>
      <c r="J501" s="278">
        <f t="shared" si="200"/>
        <v>3400</v>
      </c>
      <c r="K501" s="556">
        <v>1</v>
      </c>
      <c r="L501" s="572">
        <v>3000</v>
      </c>
      <c r="M501" s="265">
        <f t="shared" si="201"/>
        <v>3000</v>
      </c>
      <c r="N501" s="556">
        <v>1</v>
      </c>
      <c r="O501" s="1237">
        <v>2900</v>
      </c>
      <c r="P501" s="288">
        <f t="shared" si="202"/>
        <v>2900</v>
      </c>
      <c r="Q501" s="556">
        <v>13</v>
      </c>
      <c r="R501" s="1237">
        <v>190</v>
      </c>
      <c r="S501" s="290">
        <f t="shared" si="203"/>
        <v>2470</v>
      </c>
      <c r="T501" s="556">
        <v>13</v>
      </c>
      <c r="U501" s="1237">
        <v>190</v>
      </c>
      <c r="V501" s="290">
        <f t="shared" si="204"/>
        <v>2470</v>
      </c>
      <c r="W501" s="556">
        <v>13</v>
      </c>
      <c r="X501" s="1237">
        <v>190</v>
      </c>
      <c r="Y501" s="290">
        <f t="shared" si="205"/>
        <v>2470</v>
      </c>
      <c r="Z501" s="556">
        <v>39</v>
      </c>
      <c r="AA501" s="290">
        <v>6</v>
      </c>
      <c r="AB501" s="290">
        <f t="shared" si="206"/>
        <v>234</v>
      </c>
      <c r="AC501" s="558">
        <f t="shared" si="207"/>
        <v>81</v>
      </c>
      <c r="AD501" s="540">
        <f t="shared" si="208"/>
        <v>16944</v>
      </c>
      <c r="AE501" s="1229"/>
    </row>
    <row r="502" spans="1:55" ht="46.5" customHeight="1" x14ac:dyDescent="0.25">
      <c r="A502" s="1281">
        <v>417</v>
      </c>
      <c r="B502" s="261" t="s">
        <v>1281</v>
      </c>
      <c r="C502" s="1018" t="s">
        <v>99</v>
      </c>
      <c r="D502" s="943" t="s">
        <v>828</v>
      </c>
      <c r="E502" s="953">
        <v>46219</v>
      </c>
      <c r="F502" s="953">
        <v>46222</v>
      </c>
      <c r="G502" s="954" t="s">
        <v>336</v>
      </c>
      <c r="H502" s="556">
        <v>1</v>
      </c>
      <c r="I502" s="572">
        <v>3400</v>
      </c>
      <c r="J502" s="278">
        <f t="shared" si="200"/>
        <v>3400</v>
      </c>
      <c r="K502" s="556">
        <v>1</v>
      </c>
      <c r="L502" s="572">
        <v>3000</v>
      </c>
      <c r="M502" s="265">
        <f t="shared" si="201"/>
        <v>3000</v>
      </c>
      <c r="N502" s="556">
        <v>1</v>
      </c>
      <c r="O502" s="1237">
        <v>2900</v>
      </c>
      <c r="P502" s="288">
        <f t="shared" si="202"/>
        <v>2900</v>
      </c>
      <c r="Q502" s="556">
        <v>13</v>
      </c>
      <c r="R502" s="1237">
        <v>190</v>
      </c>
      <c r="S502" s="290">
        <f t="shared" si="203"/>
        <v>2470</v>
      </c>
      <c r="T502" s="556">
        <v>13</v>
      </c>
      <c r="U502" s="1237">
        <v>190</v>
      </c>
      <c r="V502" s="290">
        <f t="shared" si="204"/>
        <v>2470</v>
      </c>
      <c r="W502" s="556">
        <v>13</v>
      </c>
      <c r="X502" s="1237">
        <v>190</v>
      </c>
      <c r="Y502" s="290">
        <f t="shared" si="205"/>
        <v>2470</v>
      </c>
      <c r="Z502" s="556">
        <v>39</v>
      </c>
      <c r="AA502" s="290">
        <v>6</v>
      </c>
      <c r="AB502" s="290">
        <f t="shared" si="206"/>
        <v>234</v>
      </c>
      <c r="AC502" s="558">
        <f t="shared" si="207"/>
        <v>81</v>
      </c>
      <c r="AD502" s="540">
        <f t="shared" si="208"/>
        <v>16944</v>
      </c>
      <c r="AE502" s="1229"/>
    </row>
    <row r="503" spans="1:55" ht="46.5" customHeight="1" x14ac:dyDescent="0.25">
      <c r="A503" s="256">
        <v>418</v>
      </c>
      <c r="B503" s="261" t="s">
        <v>1281</v>
      </c>
      <c r="C503" s="1018" t="s">
        <v>99</v>
      </c>
      <c r="D503" s="943" t="s">
        <v>827</v>
      </c>
      <c r="E503" s="953">
        <v>46205</v>
      </c>
      <c r="F503" s="953">
        <v>46208</v>
      </c>
      <c r="G503" s="954" t="s">
        <v>336</v>
      </c>
      <c r="H503" s="556">
        <v>1</v>
      </c>
      <c r="I503" s="572">
        <v>3400</v>
      </c>
      <c r="J503" s="278">
        <f t="shared" si="200"/>
        <v>3400</v>
      </c>
      <c r="K503" s="556">
        <v>1</v>
      </c>
      <c r="L503" s="572">
        <v>3000</v>
      </c>
      <c r="M503" s="265">
        <f t="shared" si="201"/>
        <v>3000</v>
      </c>
      <c r="N503" s="556">
        <v>1</v>
      </c>
      <c r="O503" s="1237">
        <v>2900</v>
      </c>
      <c r="P503" s="288">
        <f t="shared" si="202"/>
        <v>2900</v>
      </c>
      <c r="Q503" s="556">
        <v>13</v>
      </c>
      <c r="R503" s="1237">
        <v>190</v>
      </c>
      <c r="S503" s="290">
        <f t="shared" si="203"/>
        <v>2470</v>
      </c>
      <c r="T503" s="556">
        <v>13</v>
      </c>
      <c r="U503" s="1237">
        <v>190</v>
      </c>
      <c r="V503" s="290">
        <f t="shared" si="204"/>
        <v>2470</v>
      </c>
      <c r="W503" s="556">
        <v>13</v>
      </c>
      <c r="X503" s="1237">
        <v>190</v>
      </c>
      <c r="Y503" s="290">
        <f t="shared" si="205"/>
        <v>2470</v>
      </c>
      <c r="Z503" s="556">
        <v>42</v>
      </c>
      <c r="AA503" s="290">
        <v>6</v>
      </c>
      <c r="AB503" s="290">
        <f t="shared" si="206"/>
        <v>252</v>
      </c>
      <c r="AC503" s="558">
        <f t="shared" si="207"/>
        <v>84</v>
      </c>
      <c r="AD503" s="540">
        <f t="shared" si="208"/>
        <v>16962</v>
      </c>
      <c r="AE503" s="1229"/>
    </row>
    <row r="504" spans="1:55" ht="46.5" customHeight="1" x14ac:dyDescent="0.25">
      <c r="A504" s="1281">
        <v>419</v>
      </c>
      <c r="B504" s="261" t="s">
        <v>1164</v>
      </c>
      <c r="C504" s="1018" t="s">
        <v>99</v>
      </c>
      <c r="D504" s="943" t="s">
        <v>2498</v>
      </c>
      <c r="E504" s="953">
        <v>46094</v>
      </c>
      <c r="F504" s="953">
        <v>46097</v>
      </c>
      <c r="G504" s="954" t="s">
        <v>336</v>
      </c>
      <c r="H504" s="556">
        <v>1</v>
      </c>
      <c r="I504" s="572">
        <v>3400</v>
      </c>
      <c r="J504" s="278">
        <f t="shared" si="200"/>
        <v>3400</v>
      </c>
      <c r="K504" s="556">
        <v>1</v>
      </c>
      <c r="L504" s="572">
        <v>3000</v>
      </c>
      <c r="M504" s="265">
        <f t="shared" si="201"/>
        <v>3000</v>
      </c>
      <c r="N504" s="556">
        <v>1</v>
      </c>
      <c r="O504" s="1237">
        <v>2900</v>
      </c>
      <c r="P504" s="288">
        <f t="shared" si="202"/>
        <v>2900</v>
      </c>
      <c r="Q504" s="556">
        <v>19</v>
      </c>
      <c r="R504" s="1237">
        <v>190</v>
      </c>
      <c r="S504" s="290">
        <f t="shared" si="203"/>
        <v>3610</v>
      </c>
      <c r="T504" s="556">
        <v>19</v>
      </c>
      <c r="U504" s="1237">
        <v>190</v>
      </c>
      <c r="V504" s="290">
        <f t="shared" si="204"/>
        <v>3610</v>
      </c>
      <c r="W504" s="556">
        <v>19</v>
      </c>
      <c r="X504" s="1237">
        <v>190</v>
      </c>
      <c r="Y504" s="290">
        <f t="shared" si="205"/>
        <v>3610</v>
      </c>
      <c r="Z504" s="556">
        <v>60</v>
      </c>
      <c r="AA504" s="290">
        <v>6</v>
      </c>
      <c r="AB504" s="290">
        <f t="shared" si="206"/>
        <v>360</v>
      </c>
      <c r="AC504" s="558">
        <f t="shared" si="207"/>
        <v>120</v>
      </c>
      <c r="AD504" s="540">
        <f t="shared" si="208"/>
        <v>20490</v>
      </c>
      <c r="AE504" s="1229"/>
    </row>
    <row r="505" spans="1:55" s="1016" customFormat="1" ht="27.75" customHeight="1" x14ac:dyDescent="0.25">
      <c r="A505" s="1279"/>
      <c r="B505" s="1233" t="s">
        <v>865</v>
      </c>
      <c r="C505" s="300"/>
      <c r="D505" s="1042"/>
      <c r="E505" s="1043"/>
      <c r="F505" s="1043"/>
      <c r="G505" s="1043"/>
      <c r="H505" s="324"/>
      <c r="I505" s="301"/>
      <c r="J505" s="276"/>
      <c r="K505" s="324"/>
      <c r="L505" s="301"/>
      <c r="M505" s="276"/>
      <c r="N505" s="324"/>
      <c r="O505" s="301"/>
      <c r="P505" s="276"/>
      <c r="Q505" s="324"/>
      <c r="R505" s="487"/>
      <c r="S505" s="1251"/>
      <c r="T505" s="324"/>
      <c r="U505" s="487"/>
      <c r="V505" s="1251"/>
      <c r="W505" s="324"/>
      <c r="X505" s="487"/>
      <c r="Y505" s="1251"/>
      <c r="Z505" s="647"/>
      <c r="AA505" s="1251"/>
      <c r="AB505" s="1251"/>
      <c r="AC505" s="486"/>
      <c r="AD505" s="540"/>
      <c r="AE505" s="276"/>
      <c r="AJ505" s="934"/>
      <c r="AK505" s="934"/>
      <c r="AL505" s="934"/>
      <c r="AM505" s="934"/>
      <c r="AN505" s="934"/>
      <c r="AO505" s="934"/>
      <c r="AP505" s="934"/>
      <c r="AQ505" s="934"/>
      <c r="AR505" s="934"/>
      <c r="AS505" s="934"/>
      <c r="AT505" s="934"/>
      <c r="AU505" s="934"/>
      <c r="AV505" s="934"/>
      <c r="AW505" s="934"/>
      <c r="AX505" s="934"/>
      <c r="AY505" s="934"/>
      <c r="AZ505" s="934"/>
      <c r="BA505" s="934"/>
      <c r="BB505" s="934"/>
      <c r="BC505" s="934"/>
    </row>
    <row r="506" spans="1:55" ht="46.5" customHeight="1" x14ac:dyDescent="0.25">
      <c r="A506" s="256">
        <v>420</v>
      </c>
      <c r="B506" s="1236" t="s">
        <v>1797</v>
      </c>
      <c r="C506" s="1236" t="s">
        <v>101</v>
      </c>
      <c r="D506" s="1236" t="s">
        <v>1798</v>
      </c>
      <c r="E506" s="1013">
        <v>46353</v>
      </c>
      <c r="F506" s="1013">
        <v>46356</v>
      </c>
      <c r="G506" s="954" t="s">
        <v>301</v>
      </c>
      <c r="H506" s="564">
        <v>1</v>
      </c>
      <c r="I506" s="572">
        <v>4100</v>
      </c>
      <c r="J506" s="278">
        <f>H506*I506</f>
        <v>4100</v>
      </c>
      <c r="K506" s="564">
        <v>1</v>
      </c>
      <c r="L506" s="572">
        <v>3350</v>
      </c>
      <c r="M506" s="288">
        <f>K506*L506</f>
        <v>3350</v>
      </c>
      <c r="N506" s="564">
        <v>1</v>
      </c>
      <c r="O506" s="572">
        <v>3000</v>
      </c>
      <c r="P506" s="288">
        <f>N506*O506</f>
        <v>3000</v>
      </c>
      <c r="Q506" s="564">
        <v>16</v>
      </c>
      <c r="R506" s="1237">
        <v>190</v>
      </c>
      <c r="S506" s="290">
        <f t="shared" ref="S506:S516" si="209">Q506*R506</f>
        <v>3040</v>
      </c>
      <c r="T506" s="564">
        <v>16</v>
      </c>
      <c r="U506" s="1237">
        <v>190</v>
      </c>
      <c r="V506" s="290">
        <f t="shared" ref="V506:V516" si="210">T506*U506</f>
        <v>3040</v>
      </c>
      <c r="W506" s="564">
        <v>16</v>
      </c>
      <c r="X506" s="1237">
        <v>190</v>
      </c>
      <c r="Y506" s="290">
        <f t="shared" ref="Y506:Y516" si="211">W506*X506</f>
        <v>3040</v>
      </c>
      <c r="Z506" s="564">
        <v>31</v>
      </c>
      <c r="AA506" s="290">
        <v>6</v>
      </c>
      <c r="AB506" s="290">
        <f t="shared" ref="AB506:AB516" si="212">Z506*AA506</f>
        <v>186</v>
      </c>
      <c r="AC506" s="558">
        <f>H506+K506+N506+Q506+T506+W506+Z506</f>
        <v>82</v>
      </c>
      <c r="AD506" s="540">
        <f>J506+M506+P506+S506+V506+Y506+AB506</f>
        <v>19756</v>
      </c>
      <c r="AE506" s="1015"/>
      <c r="AF506" s="934" t="s">
        <v>2296</v>
      </c>
      <c r="AG506" s="934"/>
      <c r="AH506" s="934"/>
      <c r="AI506" s="934"/>
    </row>
    <row r="507" spans="1:55" ht="46.5" customHeight="1" x14ac:dyDescent="0.25">
      <c r="A507" s="256">
        <v>421</v>
      </c>
      <c r="B507" s="261" t="s">
        <v>1800</v>
      </c>
      <c r="C507" s="261" t="s">
        <v>102</v>
      </c>
      <c r="D507" s="261" t="s">
        <v>2318</v>
      </c>
      <c r="E507" s="1013">
        <v>46157</v>
      </c>
      <c r="F507" s="1013">
        <v>46161</v>
      </c>
      <c r="G507" s="1013" t="s">
        <v>2201</v>
      </c>
      <c r="H507" s="563"/>
      <c r="I507" s="266"/>
      <c r="J507" s="252"/>
      <c r="K507" s="563"/>
      <c r="L507" s="266"/>
      <c r="M507" s="265"/>
      <c r="N507" s="563"/>
      <c r="O507" s="266"/>
      <c r="P507" s="265"/>
      <c r="Q507" s="563">
        <v>42</v>
      </c>
      <c r="R507" s="1255">
        <v>190</v>
      </c>
      <c r="S507" s="1261">
        <f t="shared" si="209"/>
        <v>7980</v>
      </c>
      <c r="T507" s="563">
        <v>42</v>
      </c>
      <c r="U507" s="1255">
        <v>190</v>
      </c>
      <c r="V507" s="1261">
        <f t="shared" si="210"/>
        <v>7980</v>
      </c>
      <c r="W507" s="563">
        <v>42</v>
      </c>
      <c r="X507" s="1255">
        <v>190</v>
      </c>
      <c r="Y507" s="1261">
        <f t="shared" si="211"/>
        <v>7980</v>
      </c>
      <c r="Z507" s="563">
        <v>168</v>
      </c>
      <c r="AA507" s="1261">
        <v>6</v>
      </c>
      <c r="AB507" s="1261">
        <f t="shared" si="212"/>
        <v>1008</v>
      </c>
      <c r="AC507" s="554">
        <f t="shared" ref="AC507:AC513" si="213">Q507+T507+W507+Z507</f>
        <v>294</v>
      </c>
      <c r="AD507" s="540">
        <f t="shared" ref="AD507:AD513" si="214">S507+V507+Y507+AB507</f>
        <v>24948</v>
      </c>
      <c r="AE507" s="1044"/>
      <c r="AF507" s="934" t="s">
        <v>2319</v>
      </c>
      <c r="AG507" s="934"/>
      <c r="AH507" s="934" t="s">
        <v>2296</v>
      </c>
      <c r="AI507" s="934"/>
    </row>
    <row r="508" spans="1:55" ht="46.5" customHeight="1" x14ac:dyDescent="0.25">
      <c r="A508" s="256">
        <v>422</v>
      </c>
      <c r="B508" s="261" t="s">
        <v>1800</v>
      </c>
      <c r="C508" s="261" t="s">
        <v>102</v>
      </c>
      <c r="D508" s="261" t="s">
        <v>2321</v>
      </c>
      <c r="E508" s="1013">
        <v>46318</v>
      </c>
      <c r="F508" s="1013">
        <v>46322</v>
      </c>
      <c r="G508" s="1013" t="s">
        <v>1932</v>
      </c>
      <c r="H508" s="563"/>
      <c r="I508" s="266"/>
      <c r="J508" s="252"/>
      <c r="K508" s="563"/>
      <c r="L508" s="266"/>
      <c r="M508" s="265"/>
      <c r="N508" s="563"/>
      <c r="O508" s="266"/>
      <c r="P508" s="265"/>
      <c r="Q508" s="563">
        <v>21</v>
      </c>
      <c r="R508" s="1255">
        <v>190</v>
      </c>
      <c r="S508" s="1261">
        <f t="shared" si="209"/>
        <v>3990</v>
      </c>
      <c r="T508" s="563">
        <v>21</v>
      </c>
      <c r="U508" s="1255">
        <v>190</v>
      </c>
      <c r="V508" s="1261">
        <f t="shared" si="210"/>
        <v>3990</v>
      </c>
      <c r="W508" s="563">
        <v>21</v>
      </c>
      <c r="X508" s="1255">
        <v>190</v>
      </c>
      <c r="Y508" s="1261">
        <f t="shared" si="211"/>
        <v>3990</v>
      </c>
      <c r="Z508" s="563">
        <v>84</v>
      </c>
      <c r="AA508" s="1261">
        <v>6</v>
      </c>
      <c r="AB508" s="1261">
        <f t="shared" si="212"/>
        <v>504</v>
      </c>
      <c r="AC508" s="554">
        <f t="shared" si="213"/>
        <v>147</v>
      </c>
      <c r="AD508" s="540">
        <f t="shared" si="214"/>
        <v>12474</v>
      </c>
      <c r="AE508" s="1044"/>
      <c r="AF508" s="934" t="s">
        <v>2296</v>
      </c>
      <c r="AG508" s="934"/>
      <c r="AH508" s="934"/>
      <c r="AI508" s="934"/>
    </row>
    <row r="509" spans="1:55" ht="46.5" customHeight="1" x14ac:dyDescent="0.25">
      <c r="A509" s="256">
        <v>423</v>
      </c>
      <c r="B509" s="261" t="s">
        <v>1800</v>
      </c>
      <c r="C509" s="261" t="s">
        <v>102</v>
      </c>
      <c r="D509" s="261" t="s">
        <v>2322</v>
      </c>
      <c r="E509" s="1013">
        <v>46327</v>
      </c>
      <c r="F509" s="1013">
        <v>46329</v>
      </c>
      <c r="G509" s="954" t="s">
        <v>301</v>
      </c>
      <c r="H509" s="563"/>
      <c r="I509" s="266"/>
      <c r="J509" s="252"/>
      <c r="K509" s="563"/>
      <c r="L509" s="266"/>
      <c r="M509" s="265"/>
      <c r="N509" s="563"/>
      <c r="O509" s="266"/>
      <c r="P509" s="265"/>
      <c r="Q509" s="563">
        <v>12</v>
      </c>
      <c r="R509" s="1255">
        <v>190</v>
      </c>
      <c r="S509" s="1261">
        <f t="shared" si="209"/>
        <v>2280</v>
      </c>
      <c r="T509" s="563">
        <v>12</v>
      </c>
      <c r="U509" s="1255">
        <v>190</v>
      </c>
      <c r="V509" s="1261">
        <f t="shared" si="210"/>
        <v>2280</v>
      </c>
      <c r="W509" s="563">
        <v>12</v>
      </c>
      <c r="X509" s="1255">
        <v>190</v>
      </c>
      <c r="Y509" s="1261">
        <f t="shared" si="211"/>
        <v>2280</v>
      </c>
      <c r="Z509" s="563">
        <v>46</v>
      </c>
      <c r="AA509" s="1261">
        <v>6</v>
      </c>
      <c r="AB509" s="1261">
        <f t="shared" si="212"/>
        <v>276</v>
      </c>
      <c r="AC509" s="554">
        <f t="shared" si="213"/>
        <v>82</v>
      </c>
      <c r="AD509" s="540">
        <f t="shared" si="214"/>
        <v>7116</v>
      </c>
      <c r="AE509" s="1044"/>
      <c r="AF509" s="934" t="s">
        <v>2296</v>
      </c>
      <c r="AG509" s="934"/>
      <c r="AH509" s="934"/>
      <c r="AI509" s="934"/>
    </row>
    <row r="510" spans="1:55" ht="46.5" customHeight="1" x14ac:dyDescent="0.25">
      <c r="A510" s="256">
        <v>424</v>
      </c>
      <c r="B510" s="261" t="s">
        <v>1800</v>
      </c>
      <c r="C510" s="261" t="s">
        <v>102</v>
      </c>
      <c r="D510" s="261" t="s">
        <v>2321</v>
      </c>
      <c r="E510" s="1013">
        <v>46302</v>
      </c>
      <c r="F510" s="1013">
        <v>46306</v>
      </c>
      <c r="G510" s="1013" t="s">
        <v>1931</v>
      </c>
      <c r="H510" s="563"/>
      <c r="I510" s="266"/>
      <c r="J510" s="252"/>
      <c r="K510" s="563"/>
      <c r="L510" s="266"/>
      <c r="M510" s="265"/>
      <c r="N510" s="563"/>
      <c r="O510" s="266"/>
      <c r="P510" s="265"/>
      <c r="Q510" s="563">
        <v>21</v>
      </c>
      <c r="R510" s="1255">
        <v>190</v>
      </c>
      <c r="S510" s="1261">
        <f t="shared" si="209"/>
        <v>3990</v>
      </c>
      <c r="T510" s="563">
        <v>21</v>
      </c>
      <c r="U510" s="1255">
        <v>190</v>
      </c>
      <c r="V510" s="1261">
        <f t="shared" si="210"/>
        <v>3990</v>
      </c>
      <c r="W510" s="563">
        <v>21</v>
      </c>
      <c r="X510" s="1255">
        <v>190</v>
      </c>
      <c r="Y510" s="1261">
        <f t="shared" si="211"/>
        <v>3990</v>
      </c>
      <c r="Z510" s="563">
        <v>84</v>
      </c>
      <c r="AA510" s="1261">
        <v>6</v>
      </c>
      <c r="AB510" s="1261">
        <f t="shared" si="212"/>
        <v>504</v>
      </c>
      <c r="AC510" s="554">
        <f t="shared" si="213"/>
        <v>147</v>
      </c>
      <c r="AD510" s="540">
        <f t="shared" si="214"/>
        <v>12474</v>
      </c>
      <c r="AE510" s="1044"/>
      <c r="AF510" s="934" t="s">
        <v>2296</v>
      </c>
      <c r="AG510" s="934"/>
      <c r="AH510" s="934"/>
      <c r="AI510" s="934"/>
    </row>
    <row r="511" spans="1:55" ht="46.5" customHeight="1" x14ac:dyDescent="0.25">
      <c r="A511" s="256">
        <v>425</v>
      </c>
      <c r="B511" s="261" t="s">
        <v>1800</v>
      </c>
      <c r="C511" s="261" t="s">
        <v>102</v>
      </c>
      <c r="D511" s="261" t="s">
        <v>2320</v>
      </c>
      <c r="E511" s="1013">
        <v>46276</v>
      </c>
      <c r="F511" s="1013">
        <v>46280</v>
      </c>
      <c r="G511" s="1013" t="s">
        <v>1930</v>
      </c>
      <c r="H511" s="563"/>
      <c r="I511" s="266"/>
      <c r="J511" s="252"/>
      <c r="K511" s="563"/>
      <c r="L511" s="266"/>
      <c r="M511" s="265"/>
      <c r="N511" s="563"/>
      <c r="O511" s="266"/>
      <c r="P511" s="265"/>
      <c r="Q511" s="563">
        <v>21</v>
      </c>
      <c r="R511" s="1255">
        <v>190</v>
      </c>
      <c r="S511" s="1261">
        <f t="shared" si="209"/>
        <v>3990</v>
      </c>
      <c r="T511" s="563">
        <v>21</v>
      </c>
      <c r="U511" s="1255">
        <v>190</v>
      </c>
      <c r="V511" s="1261">
        <f t="shared" si="210"/>
        <v>3990</v>
      </c>
      <c r="W511" s="563">
        <v>21</v>
      </c>
      <c r="X511" s="1255">
        <v>190</v>
      </c>
      <c r="Y511" s="1261">
        <f t="shared" si="211"/>
        <v>3990</v>
      </c>
      <c r="Z511" s="563">
        <v>84</v>
      </c>
      <c r="AA511" s="1261">
        <v>6</v>
      </c>
      <c r="AB511" s="1261">
        <f t="shared" si="212"/>
        <v>504</v>
      </c>
      <c r="AC511" s="554">
        <f t="shared" si="213"/>
        <v>147</v>
      </c>
      <c r="AD511" s="540">
        <f t="shared" si="214"/>
        <v>12474</v>
      </c>
      <c r="AE511" s="1044"/>
      <c r="AF511" s="934" t="s">
        <v>2296</v>
      </c>
      <c r="AG511" s="934"/>
      <c r="AH511" s="934"/>
      <c r="AI511" s="934"/>
    </row>
    <row r="512" spans="1:55" ht="46.5" customHeight="1" x14ac:dyDescent="0.25">
      <c r="A512" s="256">
        <v>426</v>
      </c>
      <c r="B512" s="1236" t="s">
        <v>1800</v>
      </c>
      <c r="C512" s="1236" t="s">
        <v>102</v>
      </c>
      <c r="D512" s="1236" t="s">
        <v>2320</v>
      </c>
      <c r="E512" s="1013">
        <v>46176</v>
      </c>
      <c r="F512" s="1013">
        <v>46180</v>
      </c>
      <c r="G512" s="1013" t="s">
        <v>1235</v>
      </c>
      <c r="H512" s="564"/>
      <c r="I512" s="572"/>
      <c r="J512" s="278"/>
      <c r="K512" s="564"/>
      <c r="L512" s="572"/>
      <c r="M512" s="288"/>
      <c r="N512" s="564"/>
      <c r="O512" s="572"/>
      <c r="P512" s="288"/>
      <c r="Q512" s="564">
        <v>21</v>
      </c>
      <c r="R512" s="1237">
        <v>190</v>
      </c>
      <c r="S512" s="290">
        <f t="shared" si="209"/>
        <v>3990</v>
      </c>
      <c r="T512" s="564">
        <v>21</v>
      </c>
      <c r="U512" s="1237">
        <v>190</v>
      </c>
      <c r="V512" s="290">
        <f t="shared" si="210"/>
        <v>3990</v>
      </c>
      <c r="W512" s="564">
        <v>21</v>
      </c>
      <c r="X512" s="1237">
        <v>190</v>
      </c>
      <c r="Y512" s="290">
        <f t="shared" si="211"/>
        <v>3990</v>
      </c>
      <c r="Z512" s="564">
        <v>84</v>
      </c>
      <c r="AA512" s="290">
        <v>6</v>
      </c>
      <c r="AB512" s="290">
        <f t="shared" si="212"/>
        <v>504</v>
      </c>
      <c r="AC512" s="558">
        <f t="shared" si="213"/>
        <v>147</v>
      </c>
      <c r="AD512" s="531">
        <f t="shared" si="214"/>
        <v>12474</v>
      </c>
      <c r="AE512" s="1048"/>
      <c r="AF512" s="934" t="s">
        <v>2296</v>
      </c>
      <c r="AG512" s="934"/>
      <c r="AH512" s="934"/>
      <c r="AI512" s="934"/>
    </row>
    <row r="513" spans="1:56" s="790" customFormat="1" ht="46.5" customHeight="1" x14ac:dyDescent="0.25">
      <c r="A513" s="256">
        <v>427</v>
      </c>
      <c r="B513" s="261" t="s">
        <v>1800</v>
      </c>
      <c r="C513" s="261" t="s">
        <v>102</v>
      </c>
      <c r="D513" s="261" t="s">
        <v>1801</v>
      </c>
      <c r="E513" s="953">
        <v>46093</v>
      </c>
      <c r="F513" s="953">
        <v>46097</v>
      </c>
      <c r="G513" s="954" t="s">
        <v>312</v>
      </c>
      <c r="H513" s="563"/>
      <c r="I513" s="266"/>
      <c r="J513" s="252"/>
      <c r="K513" s="563"/>
      <c r="L513" s="266"/>
      <c r="M513" s="265"/>
      <c r="N513" s="563"/>
      <c r="O513" s="266"/>
      <c r="P513" s="265"/>
      <c r="Q513" s="563">
        <v>28</v>
      </c>
      <c r="R513" s="1255">
        <v>190</v>
      </c>
      <c r="S513" s="1261">
        <f t="shared" si="209"/>
        <v>5320</v>
      </c>
      <c r="T513" s="563">
        <v>28</v>
      </c>
      <c r="U513" s="1255">
        <v>190</v>
      </c>
      <c r="V513" s="1261">
        <f t="shared" si="210"/>
        <v>5320</v>
      </c>
      <c r="W513" s="563">
        <v>28</v>
      </c>
      <c r="X513" s="1255">
        <v>190</v>
      </c>
      <c r="Y513" s="1261">
        <f t="shared" si="211"/>
        <v>5320</v>
      </c>
      <c r="Z513" s="563">
        <v>112</v>
      </c>
      <c r="AA513" s="1261">
        <v>6</v>
      </c>
      <c r="AB513" s="1261">
        <f t="shared" si="212"/>
        <v>672</v>
      </c>
      <c r="AC513" s="539">
        <f t="shared" si="213"/>
        <v>196</v>
      </c>
      <c r="AD513" s="540">
        <f t="shared" si="214"/>
        <v>16632</v>
      </c>
      <c r="AE513" s="1113"/>
      <c r="AF513" s="934" t="s">
        <v>2296</v>
      </c>
      <c r="AG513" s="934"/>
      <c r="AH513" s="934"/>
      <c r="AI513" s="934"/>
      <c r="AJ513" s="934"/>
      <c r="AK513" s="934"/>
      <c r="AL513" s="934"/>
      <c r="AM513" s="934"/>
      <c r="AN513" s="934"/>
      <c r="AO513" s="934"/>
      <c r="AP513" s="934"/>
      <c r="AQ513" s="934"/>
      <c r="AR513" s="934"/>
      <c r="AS513" s="934"/>
      <c r="AT513" s="934"/>
      <c r="AU513" s="934"/>
      <c r="AV513" s="934"/>
      <c r="AW513" s="934"/>
      <c r="AX513" s="934"/>
      <c r="AY513" s="934"/>
      <c r="AZ513" s="934"/>
      <c r="BA513" s="934"/>
      <c r="BB513" s="934"/>
      <c r="BC513" s="934"/>
      <c r="BD513" s="1031"/>
    </row>
    <row r="514" spans="1:56" ht="46.5" customHeight="1" x14ac:dyDescent="0.25">
      <c r="A514" s="256">
        <v>428</v>
      </c>
      <c r="B514" s="261" t="s">
        <v>81</v>
      </c>
      <c r="C514" s="261" t="s">
        <v>102</v>
      </c>
      <c r="D514" s="1114" t="s">
        <v>2323</v>
      </c>
      <c r="E514" s="1013">
        <v>46359</v>
      </c>
      <c r="F514" s="1013">
        <v>46363</v>
      </c>
      <c r="G514" s="1013" t="s">
        <v>1643</v>
      </c>
      <c r="H514" s="538"/>
      <c r="I514" s="266"/>
      <c r="J514" s="252"/>
      <c r="K514" s="538"/>
      <c r="L514" s="266"/>
      <c r="M514" s="781"/>
      <c r="N514" s="538"/>
      <c r="O514" s="570"/>
      <c r="P514" s="265"/>
      <c r="Q514" s="538">
        <v>21</v>
      </c>
      <c r="R514" s="1255">
        <v>190</v>
      </c>
      <c r="S514" s="1261">
        <f t="shared" si="209"/>
        <v>3990</v>
      </c>
      <c r="T514" s="538">
        <v>21</v>
      </c>
      <c r="U514" s="1255">
        <v>190</v>
      </c>
      <c r="V514" s="1261">
        <f t="shared" si="210"/>
        <v>3990</v>
      </c>
      <c r="W514" s="538">
        <v>21</v>
      </c>
      <c r="X514" s="1255">
        <v>190</v>
      </c>
      <c r="Y514" s="1261">
        <f t="shared" si="211"/>
        <v>3990</v>
      </c>
      <c r="Z514" s="568">
        <v>84</v>
      </c>
      <c r="AA514" s="289">
        <v>6</v>
      </c>
      <c r="AB514" s="289">
        <f t="shared" si="212"/>
        <v>504</v>
      </c>
      <c r="AC514" s="554">
        <f>H514+K514+N514+Q514+T514+W514+Z514</f>
        <v>147</v>
      </c>
      <c r="AD514" s="540">
        <f>J514+M514+P514+S514+V514+Y514+AB514</f>
        <v>12474</v>
      </c>
      <c r="AE514" s="1778">
        <f>SUM(AD514:AD516)</f>
        <v>81106</v>
      </c>
      <c r="AF514" s="1004">
        <v>27</v>
      </c>
    </row>
    <row r="515" spans="1:56" ht="46.5" customHeight="1" x14ac:dyDescent="0.25">
      <c r="A515" s="256">
        <v>429</v>
      </c>
      <c r="B515" s="1236" t="s">
        <v>174</v>
      </c>
      <c r="C515" s="1236" t="s">
        <v>99</v>
      </c>
      <c r="D515" s="1114" t="s">
        <v>1803</v>
      </c>
      <c r="E515" s="1013">
        <v>46289</v>
      </c>
      <c r="F515" s="1013">
        <v>46293</v>
      </c>
      <c r="G515" s="1014" t="s">
        <v>301</v>
      </c>
      <c r="H515" s="556">
        <v>1</v>
      </c>
      <c r="I515" s="572">
        <v>3400</v>
      </c>
      <c r="J515" s="278">
        <f>H515*I515</f>
        <v>3400</v>
      </c>
      <c r="K515" s="556">
        <v>1</v>
      </c>
      <c r="L515" s="572">
        <v>3000</v>
      </c>
      <c r="M515" s="299">
        <f>K515*L515</f>
        <v>3000</v>
      </c>
      <c r="N515" s="556">
        <v>1</v>
      </c>
      <c r="O515" s="1237">
        <v>2900</v>
      </c>
      <c r="P515" s="288">
        <f>N515*O515</f>
        <v>2900</v>
      </c>
      <c r="Q515" s="556">
        <v>26</v>
      </c>
      <c r="R515" s="1237">
        <v>190</v>
      </c>
      <c r="S515" s="290">
        <f t="shared" si="209"/>
        <v>4940</v>
      </c>
      <c r="T515" s="556">
        <v>26</v>
      </c>
      <c r="U515" s="1237">
        <v>190</v>
      </c>
      <c r="V515" s="290">
        <f t="shared" si="210"/>
        <v>4940</v>
      </c>
      <c r="W515" s="556">
        <v>26</v>
      </c>
      <c r="X515" s="1237">
        <v>190</v>
      </c>
      <c r="Y515" s="290">
        <f t="shared" si="211"/>
        <v>4940</v>
      </c>
      <c r="Z515" s="621">
        <v>59</v>
      </c>
      <c r="AA515" s="306">
        <v>6</v>
      </c>
      <c r="AB515" s="306">
        <f t="shared" si="212"/>
        <v>354</v>
      </c>
      <c r="AC515" s="558">
        <f>H515+K515+N515+Q515+T515+W515+Z515</f>
        <v>140</v>
      </c>
      <c r="AD515" s="531">
        <f>J515+M515+P515+S515+V515+Y515+AB515</f>
        <v>24474</v>
      </c>
      <c r="AE515" s="1778"/>
    </row>
    <row r="516" spans="1:56" s="790" customFormat="1" ht="46.5" customHeight="1" x14ac:dyDescent="0.25">
      <c r="A516" s="256">
        <v>430</v>
      </c>
      <c r="B516" s="261" t="s">
        <v>1339</v>
      </c>
      <c r="C516" s="261" t="s">
        <v>105</v>
      </c>
      <c r="D516" s="261" t="s">
        <v>1798</v>
      </c>
      <c r="E516" s="953">
        <v>46370</v>
      </c>
      <c r="F516" s="953">
        <v>46372</v>
      </c>
      <c r="G516" s="954" t="s">
        <v>301</v>
      </c>
      <c r="H516" s="538">
        <v>2</v>
      </c>
      <c r="I516" s="570">
        <v>7300</v>
      </c>
      <c r="J516" s="265">
        <f>H516*I516</f>
        <v>14600</v>
      </c>
      <c r="K516" s="538">
        <v>2</v>
      </c>
      <c r="L516" s="570">
        <v>6650</v>
      </c>
      <c r="M516" s="265">
        <f>K516*L516</f>
        <v>13300</v>
      </c>
      <c r="N516" s="538">
        <v>2</v>
      </c>
      <c r="O516" s="570">
        <v>6050</v>
      </c>
      <c r="P516" s="265">
        <f>N516*O516</f>
        <v>12100</v>
      </c>
      <c r="Q516" s="538">
        <v>7</v>
      </c>
      <c r="R516" s="1255">
        <v>190</v>
      </c>
      <c r="S516" s="1261">
        <f t="shared" si="209"/>
        <v>1330</v>
      </c>
      <c r="T516" s="538">
        <v>7</v>
      </c>
      <c r="U516" s="1255">
        <v>190</v>
      </c>
      <c r="V516" s="1261">
        <f t="shared" si="210"/>
        <v>1330</v>
      </c>
      <c r="W516" s="538">
        <v>7</v>
      </c>
      <c r="X516" s="1255">
        <v>190</v>
      </c>
      <c r="Y516" s="1261">
        <f t="shared" si="211"/>
        <v>1330</v>
      </c>
      <c r="Z516" s="563">
        <v>28</v>
      </c>
      <c r="AA516" s="1261">
        <v>6</v>
      </c>
      <c r="AB516" s="1261">
        <f t="shared" si="212"/>
        <v>168</v>
      </c>
      <c r="AC516" s="539">
        <f>H516+K516+N516+Q516+T516+W516+Z516</f>
        <v>55</v>
      </c>
      <c r="AD516" s="540">
        <f>J516+M516+P516+S516+V516+Y516+AB516</f>
        <v>44158</v>
      </c>
      <c r="AE516" s="1776"/>
      <c r="AI516" s="1021"/>
      <c r="AJ516" s="934"/>
      <c r="AK516" s="934"/>
      <c r="AL516" s="934"/>
      <c r="AM516" s="934"/>
      <c r="AN516" s="934"/>
      <c r="AO516" s="934"/>
      <c r="AP516" s="934"/>
      <c r="AQ516" s="934"/>
      <c r="AR516" s="934"/>
      <c r="AS516" s="934"/>
      <c r="AT516" s="934"/>
      <c r="AU516" s="934"/>
      <c r="AV516" s="934"/>
      <c r="AW516" s="934"/>
      <c r="AX516" s="934"/>
      <c r="AY516" s="934"/>
      <c r="AZ516" s="934"/>
      <c r="BA516" s="934"/>
      <c r="BB516" s="934"/>
      <c r="BC516" s="934"/>
      <c r="BD516" s="1031"/>
    </row>
    <row r="517" spans="1:56" s="1023" customFormat="1" ht="26.25" customHeight="1" x14ac:dyDescent="0.25">
      <c r="A517" s="1278"/>
      <c r="B517" s="991" t="s">
        <v>1143</v>
      </c>
      <c r="C517" s="611"/>
      <c r="D517" s="611"/>
      <c r="E517" s="1040"/>
      <c r="F517" s="1040"/>
      <c r="G517" s="1115"/>
      <c r="H517" s="645"/>
      <c r="I517" s="273"/>
      <c r="J517" s="272"/>
      <c r="K517" s="645"/>
      <c r="L517" s="273"/>
      <c r="M517" s="272"/>
      <c r="N517" s="645"/>
      <c r="O517" s="273"/>
      <c r="P517" s="274"/>
      <c r="Q517" s="645"/>
      <c r="R517" s="616"/>
      <c r="S517" s="617"/>
      <c r="T517" s="645"/>
      <c r="U517" s="616"/>
      <c r="V517" s="617"/>
      <c r="W517" s="645"/>
      <c r="X517" s="616"/>
      <c r="Y517" s="617"/>
      <c r="Z517" s="645"/>
      <c r="AA517" s="617"/>
      <c r="AB517" s="617"/>
      <c r="AC517" s="618"/>
      <c r="AD517" s="782"/>
      <c r="AE517" s="1036"/>
      <c r="AJ517" s="934"/>
      <c r="AK517" s="934"/>
      <c r="AL517" s="934"/>
      <c r="AM517" s="934"/>
      <c r="AN517" s="934"/>
      <c r="AO517" s="934"/>
      <c r="AP517" s="934"/>
      <c r="AQ517" s="934"/>
      <c r="AR517" s="934"/>
      <c r="AS517" s="934"/>
      <c r="AT517" s="934"/>
      <c r="AU517" s="934"/>
      <c r="AV517" s="934"/>
      <c r="AW517" s="934"/>
      <c r="AX517" s="934"/>
      <c r="AY517" s="934"/>
      <c r="AZ517" s="934"/>
      <c r="BA517" s="934"/>
      <c r="BB517" s="934"/>
      <c r="BC517" s="934"/>
    </row>
    <row r="518" spans="1:56" ht="30.75" customHeight="1" x14ac:dyDescent="0.25">
      <c r="A518" s="256">
        <v>431</v>
      </c>
      <c r="B518" s="1239" t="s">
        <v>1491</v>
      </c>
      <c r="C518" s="1239" t="s">
        <v>101</v>
      </c>
      <c r="D518" s="1239" t="s">
        <v>340</v>
      </c>
      <c r="E518" s="941">
        <v>46132</v>
      </c>
      <c r="F518" s="941">
        <v>46135</v>
      </c>
      <c r="G518" s="966" t="s">
        <v>1283</v>
      </c>
      <c r="H518" s="567">
        <v>1</v>
      </c>
      <c r="I518" s="576">
        <v>3300</v>
      </c>
      <c r="J518" s="259">
        <f>H518*I518</f>
        <v>3300</v>
      </c>
      <c r="K518" s="567">
        <v>1</v>
      </c>
      <c r="L518" s="576">
        <v>2850</v>
      </c>
      <c r="M518" s="781">
        <f>K518*L518</f>
        <v>2850</v>
      </c>
      <c r="N518" s="567">
        <v>1</v>
      </c>
      <c r="O518" s="560">
        <v>2750</v>
      </c>
      <c r="P518" s="781">
        <f>N518*O518</f>
        <v>2750</v>
      </c>
      <c r="Q518" s="567">
        <v>4</v>
      </c>
      <c r="R518" s="576">
        <v>190</v>
      </c>
      <c r="S518" s="259">
        <f>Q518*R518</f>
        <v>760</v>
      </c>
      <c r="T518" s="567">
        <v>4</v>
      </c>
      <c r="U518" s="576">
        <v>190</v>
      </c>
      <c r="V518" s="259">
        <f>T518*U518</f>
        <v>760</v>
      </c>
      <c r="W518" s="567">
        <v>4</v>
      </c>
      <c r="X518" s="576">
        <v>190</v>
      </c>
      <c r="Y518" s="259">
        <f>W518*X518</f>
        <v>760</v>
      </c>
      <c r="Z518" s="568">
        <v>15</v>
      </c>
      <c r="AA518" s="570">
        <v>6</v>
      </c>
      <c r="AB518" s="288">
        <f>Z518*AA518</f>
        <v>90</v>
      </c>
      <c r="AC518" s="916">
        <f>H518+K518+N518+Q518+T518+W518+Z518</f>
        <v>30</v>
      </c>
      <c r="AD518" s="574">
        <f>J518+M518+P518+S518+V518+Y518</f>
        <v>11180</v>
      </c>
      <c r="AE518" s="1036"/>
      <c r="AF518" s="790" t="s">
        <v>2278</v>
      </c>
      <c r="AG518" s="934"/>
      <c r="AH518" s="934"/>
      <c r="AI518" s="934"/>
    </row>
    <row r="519" spans="1:56" ht="46.5" customHeight="1" x14ac:dyDescent="0.25">
      <c r="A519" s="1281">
        <v>432</v>
      </c>
      <c r="B519" s="261" t="s">
        <v>1494</v>
      </c>
      <c r="C519" s="261" t="s">
        <v>99</v>
      </c>
      <c r="D519" s="261" t="s">
        <v>342</v>
      </c>
      <c r="E519" s="953">
        <v>46287</v>
      </c>
      <c r="F519" s="953">
        <v>46290</v>
      </c>
      <c r="G519" s="954" t="s">
        <v>1283</v>
      </c>
      <c r="H519" s="538">
        <v>1</v>
      </c>
      <c r="I519" s="266">
        <v>3400</v>
      </c>
      <c r="J519" s="252">
        <f>H519*I519</f>
        <v>3400</v>
      </c>
      <c r="K519" s="538">
        <v>1</v>
      </c>
      <c r="L519" s="266">
        <v>3000</v>
      </c>
      <c r="M519" s="781">
        <f>K519*L519</f>
        <v>3000</v>
      </c>
      <c r="N519" s="538">
        <v>1</v>
      </c>
      <c r="O519" s="266">
        <v>2900</v>
      </c>
      <c r="P519" s="265">
        <f>N519*O519</f>
        <v>2900</v>
      </c>
      <c r="Q519" s="538">
        <v>2</v>
      </c>
      <c r="R519" s="1255">
        <v>190</v>
      </c>
      <c r="S519" s="1261">
        <f>Q519*R519</f>
        <v>380</v>
      </c>
      <c r="T519" s="538">
        <v>2</v>
      </c>
      <c r="U519" s="1255">
        <v>190</v>
      </c>
      <c r="V519" s="1261">
        <f>T519*U519</f>
        <v>380</v>
      </c>
      <c r="W519" s="538">
        <v>2</v>
      </c>
      <c r="X519" s="1255">
        <v>190</v>
      </c>
      <c r="Y519" s="1261">
        <f>W519*X519</f>
        <v>380</v>
      </c>
      <c r="Z519" s="568">
        <v>9</v>
      </c>
      <c r="AA519" s="289">
        <v>6</v>
      </c>
      <c r="AB519" s="1261">
        <f>Z519*AA519</f>
        <v>54</v>
      </c>
      <c r="AC519" s="554">
        <f>H519+K519+N519+Q519+T519+W519+Z519</f>
        <v>18</v>
      </c>
      <c r="AD519" s="540">
        <f>J519+M519+P519+S519+V519+Y519+AB519</f>
        <v>10494</v>
      </c>
      <c r="AE519" s="1036"/>
      <c r="AF519" s="790" t="s">
        <v>2278</v>
      </c>
      <c r="AG519" s="934"/>
      <c r="AH519" s="934"/>
      <c r="AI519" s="934"/>
    </row>
    <row r="520" spans="1:56" ht="46.5" customHeight="1" x14ac:dyDescent="0.25">
      <c r="A520" s="256">
        <v>433</v>
      </c>
      <c r="B520" s="1236" t="s">
        <v>1880</v>
      </c>
      <c r="C520" s="1236" t="s">
        <v>101</v>
      </c>
      <c r="D520" s="1236" t="s">
        <v>340</v>
      </c>
      <c r="E520" s="1013">
        <v>46280</v>
      </c>
      <c r="F520" s="1013">
        <v>46283</v>
      </c>
      <c r="G520" s="1014" t="s">
        <v>1283</v>
      </c>
      <c r="H520" s="556">
        <v>1</v>
      </c>
      <c r="I520" s="572">
        <v>4100</v>
      </c>
      <c r="J520" s="278">
        <f>H520*I520</f>
        <v>4100</v>
      </c>
      <c r="K520" s="556">
        <v>1</v>
      </c>
      <c r="L520" s="572">
        <v>3350</v>
      </c>
      <c r="M520" s="265">
        <f>K520*L520</f>
        <v>3350</v>
      </c>
      <c r="N520" s="556">
        <v>1</v>
      </c>
      <c r="O520" s="572">
        <v>3000</v>
      </c>
      <c r="P520" s="288">
        <f>N520*O520</f>
        <v>3000</v>
      </c>
      <c r="Q520" s="556">
        <v>2</v>
      </c>
      <c r="R520" s="1237">
        <v>190</v>
      </c>
      <c r="S520" s="290">
        <f>Q520*R520</f>
        <v>380</v>
      </c>
      <c r="T520" s="556">
        <v>2</v>
      </c>
      <c r="U520" s="1237">
        <v>190</v>
      </c>
      <c r="V520" s="290">
        <f>T520*U520</f>
        <v>380</v>
      </c>
      <c r="W520" s="556">
        <v>2</v>
      </c>
      <c r="X520" s="1237">
        <v>190</v>
      </c>
      <c r="Y520" s="290">
        <f>W520*X520</f>
        <v>380</v>
      </c>
      <c r="Z520" s="564">
        <v>9</v>
      </c>
      <c r="AA520" s="290">
        <v>6</v>
      </c>
      <c r="AB520" s="290">
        <f>Z520*AA520</f>
        <v>54</v>
      </c>
      <c r="AC520" s="558">
        <f>H520+K520+N520+Q520+T520+W520+Z520</f>
        <v>18</v>
      </c>
      <c r="AD520" s="540">
        <f>J520+M520+P520+S520+V520+Y520+AB520</f>
        <v>11644</v>
      </c>
      <c r="AE520" s="1226"/>
    </row>
    <row r="521" spans="1:56" s="1016" customFormat="1" ht="25.5" customHeight="1" x14ac:dyDescent="0.25">
      <c r="A521" s="1279"/>
      <c r="B521" s="543" t="s">
        <v>930</v>
      </c>
      <c r="C521" s="300"/>
      <c r="D521" s="1042"/>
      <c r="E521" s="1043"/>
      <c r="F521" s="1043"/>
      <c r="G521" s="1043"/>
      <c r="H521" s="324"/>
      <c r="I521" s="301"/>
      <c r="J521" s="276"/>
      <c r="K521" s="324"/>
      <c r="L521" s="301"/>
      <c r="M521" s="276"/>
      <c r="N521" s="324"/>
      <c r="O521" s="301"/>
      <c r="P521" s="302"/>
      <c r="Q521" s="324"/>
      <c r="R521" s="487"/>
      <c r="S521" s="1251"/>
      <c r="T521" s="324"/>
      <c r="U521" s="487"/>
      <c r="V521" s="1251"/>
      <c r="W521" s="324"/>
      <c r="X521" s="487"/>
      <c r="Y521" s="1251"/>
      <c r="Z521" s="324"/>
      <c r="AA521" s="1251"/>
      <c r="AB521" s="1251"/>
      <c r="AC521" s="486"/>
      <c r="AD521" s="540"/>
      <c r="AE521" s="276"/>
      <c r="AJ521" s="934"/>
      <c r="AK521" s="934"/>
      <c r="AL521" s="934"/>
      <c r="AM521" s="934"/>
      <c r="AN521" s="934"/>
      <c r="AO521" s="934"/>
      <c r="AP521" s="934"/>
      <c r="AQ521" s="934"/>
      <c r="AR521" s="934"/>
      <c r="AS521" s="934"/>
      <c r="AT521" s="934"/>
      <c r="AU521" s="934"/>
      <c r="AV521" s="934"/>
      <c r="AW521" s="934"/>
      <c r="AX521" s="934"/>
      <c r="AY521" s="934"/>
      <c r="AZ521" s="934"/>
      <c r="BA521" s="934"/>
      <c r="BB521" s="934"/>
      <c r="BC521" s="934"/>
    </row>
    <row r="522" spans="1:56" s="790" customFormat="1" ht="46.5" customHeight="1" x14ac:dyDescent="0.25">
      <c r="A522" s="1281">
        <v>434</v>
      </c>
      <c r="B522" s="261" t="s">
        <v>1416</v>
      </c>
      <c r="C522" s="261" t="s">
        <v>102</v>
      </c>
      <c r="D522" s="261" t="s">
        <v>1652</v>
      </c>
      <c r="E522" s="953">
        <v>46273</v>
      </c>
      <c r="F522" s="953">
        <v>46276</v>
      </c>
      <c r="G522" s="954" t="s">
        <v>301</v>
      </c>
      <c r="H522" s="538">
        <v>6</v>
      </c>
      <c r="I522" s="266">
        <v>3400</v>
      </c>
      <c r="J522" s="252">
        <f>H522*I522</f>
        <v>20400</v>
      </c>
      <c r="K522" s="538">
        <v>6</v>
      </c>
      <c r="L522" s="266">
        <v>3000</v>
      </c>
      <c r="M522" s="265">
        <f>K522*L522</f>
        <v>18000</v>
      </c>
      <c r="N522" s="538">
        <v>6</v>
      </c>
      <c r="O522" s="1255">
        <v>2900</v>
      </c>
      <c r="P522" s="265">
        <f>N522*O522</f>
        <v>17400</v>
      </c>
      <c r="Q522" s="538">
        <v>50</v>
      </c>
      <c r="R522" s="1255">
        <v>190</v>
      </c>
      <c r="S522" s="1261">
        <f>Q522*R522</f>
        <v>9500</v>
      </c>
      <c r="T522" s="538">
        <v>50</v>
      </c>
      <c r="U522" s="1255">
        <v>190</v>
      </c>
      <c r="V522" s="1261">
        <f>T522*U522</f>
        <v>9500</v>
      </c>
      <c r="W522" s="538">
        <v>50</v>
      </c>
      <c r="X522" s="1255">
        <v>190</v>
      </c>
      <c r="Y522" s="1261">
        <f>W522*X522</f>
        <v>9500</v>
      </c>
      <c r="Z522" s="563">
        <v>150</v>
      </c>
      <c r="AA522" s="1261">
        <v>6</v>
      </c>
      <c r="AB522" s="1261">
        <f>Z522*AA522</f>
        <v>900</v>
      </c>
      <c r="AC522" s="554">
        <f>H522+K522+N522+Q522+T522+W522+Z522</f>
        <v>318</v>
      </c>
      <c r="AD522" s="540">
        <f>J522+M522+P522+S522+V522+Y522+AB522</f>
        <v>85200</v>
      </c>
      <c r="AE522" s="1232"/>
      <c r="AI522" s="1021"/>
      <c r="AJ522" s="934"/>
      <c r="AK522" s="934"/>
      <c r="AL522" s="934"/>
      <c r="AM522" s="934"/>
      <c r="AN522" s="934"/>
      <c r="AO522" s="934"/>
      <c r="AP522" s="934"/>
      <c r="AQ522" s="934"/>
      <c r="AR522" s="934"/>
      <c r="AS522" s="934"/>
      <c r="AT522" s="934"/>
      <c r="AU522" s="934"/>
      <c r="AV522" s="934"/>
      <c r="AW522" s="934"/>
      <c r="AX522" s="934"/>
      <c r="AY522" s="934"/>
      <c r="AZ522" s="934"/>
      <c r="BA522" s="934"/>
      <c r="BB522" s="934"/>
      <c r="BC522" s="934"/>
      <c r="BD522" s="1031"/>
    </row>
    <row r="523" spans="1:56" s="1016" customFormat="1" ht="35.25" customHeight="1" x14ac:dyDescent="0.25">
      <c r="A523" s="1279"/>
      <c r="B523" s="543" t="s">
        <v>873</v>
      </c>
      <c r="C523" s="300"/>
      <c r="D523" s="1042"/>
      <c r="E523" s="1043"/>
      <c r="F523" s="1043"/>
      <c r="G523" s="1043"/>
      <c r="H523" s="324"/>
      <c r="I523" s="301"/>
      <c r="J523" s="276"/>
      <c r="K523" s="324"/>
      <c r="L523" s="301"/>
      <c r="M523" s="276"/>
      <c r="N523" s="324"/>
      <c r="O523" s="301"/>
      <c r="P523" s="276"/>
      <c r="Q523" s="324"/>
      <c r="R523" s="487"/>
      <c r="S523" s="1251"/>
      <c r="T523" s="324"/>
      <c r="U523" s="487"/>
      <c r="V523" s="1251"/>
      <c r="W523" s="324"/>
      <c r="X523" s="487"/>
      <c r="Y523" s="1251"/>
      <c r="Z523" s="324"/>
      <c r="AA523" s="1251"/>
      <c r="AB523" s="1251"/>
      <c r="AC523" s="486"/>
      <c r="AD523" s="540"/>
      <c r="AE523" s="276"/>
      <c r="AJ523" s="934"/>
      <c r="AK523" s="934"/>
      <c r="AL523" s="934"/>
      <c r="AM523" s="934"/>
      <c r="AN523" s="934"/>
      <c r="AO523" s="934"/>
      <c r="AP523" s="934"/>
      <c r="AQ523" s="934"/>
      <c r="AR523" s="934"/>
      <c r="AS523" s="934"/>
      <c r="AT523" s="934"/>
      <c r="AU523" s="934"/>
      <c r="AV523" s="934"/>
      <c r="AW523" s="934"/>
      <c r="AX523" s="934"/>
      <c r="AY523" s="934"/>
      <c r="AZ523" s="934"/>
      <c r="BA523" s="934"/>
      <c r="BB523" s="934"/>
      <c r="BC523" s="934"/>
    </row>
    <row r="524" spans="1:56" ht="46.5" customHeight="1" x14ac:dyDescent="0.25">
      <c r="A524" s="256">
        <v>435</v>
      </c>
      <c r="B524" s="1238" t="s">
        <v>174</v>
      </c>
      <c r="C524" s="1238" t="s">
        <v>99</v>
      </c>
      <c r="D524" s="1238" t="s">
        <v>1608</v>
      </c>
      <c r="E524" s="1049">
        <v>46130</v>
      </c>
      <c r="F524" s="1049">
        <v>46131</v>
      </c>
      <c r="G524" s="965" t="s">
        <v>301</v>
      </c>
      <c r="H524" s="538">
        <v>1</v>
      </c>
      <c r="I524" s="266">
        <v>4100</v>
      </c>
      <c r="J524" s="252">
        <f>H524*I524</f>
        <v>4100</v>
      </c>
      <c r="K524" s="538">
        <v>1</v>
      </c>
      <c r="L524" s="266">
        <v>3350</v>
      </c>
      <c r="M524" s="781">
        <f>K524*L524</f>
        <v>3350</v>
      </c>
      <c r="N524" s="538">
        <v>1</v>
      </c>
      <c r="O524" s="266">
        <v>3000</v>
      </c>
      <c r="P524" s="265">
        <f>N524*O524</f>
        <v>3000</v>
      </c>
      <c r="Q524" s="567">
        <v>5</v>
      </c>
      <c r="R524" s="560">
        <v>190</v>
      </c>
      <c r="S524" s="289">
        <f>Q524*R524</f>
        <v>950</v>
      </c>
      <c r="T524" s="567">
        <v>5</v>
      </c>
      <c r="U524" s="560">
        <v>190</v>
      </c>
      <c r="V524" s="289">
        <f>T524*U524</f>
        <v>950</v>
      </c>
      <c r="W524" s="567">
        <v>5</v>
      </c>
      <c r="X524" s="560">
        <v>190</v>
      </c>
      <c r="Y524" s="289">
        <f>W524*X524</f>
        <v>950</v>
      </c>
      <c r="Z524" s="563">
        <v>18</v>
      </c>
      <c r="AA524" s="1261">
        <v>6</v>
      </c>
      <c r="AB524" s="1261">
        <f>Z524*AA524</f>
        <v>108</v>
      </c>
      <c r="AC524" s="561">
        <f>H524+K524+N524+Q524+T524+W524+Z524</f>
        <v>36</v>
      </c>
      <c r="AD524" s="540">
        <f>J524+M524+P524+S524+V524+Y524+AB524</f>
        <v>13408</v>
      </c>
      <c r="AE524" s="1782">
        <f>SUM(AD524:AD526)</f>
        <v>76722</v>
      </c>
      <c r="AF524" s="1004">
        <v>36</v>
      </c>
    </row>
    <row r="525" spans="1:56" ht="46.5" customHeight="1" x14ac:dyDescent="0.25">
      <c r="A525" s="1281">
        <v>436</v>
      </c>
      <c r="B525" s="1236" t="s">
        <v>173</v>
      </c>
      <c r="C525" s="1236" t="s">
        <v>101</v>
      </c>
      <c r="D525" s="261" t="s">
        <v>1353</v>
      </c>
      <c r="E525" s="1013">
        <v>46130</v>
      </c>
      <c r="F525" s="1013">
        <v>46131</v>
      </c>
      <c r="G525" s="1014" t="s">
        <v>301</v>
      </c>
      <c r="H525" s="538">
        <v>1</v>
      </c>
      <c r="I525" s="266">
        <v>4100</v>
      </c>
      <c r="J525" s="252">
        <f>H525*I525</f>
        <v>4100</v>
      </c>
      <c r="K525" s="538">
        <v>1</v>
      </c>
      <c r="L525" s="266">
        <v>3350</v>
      </c>
      <c r="M525" s="781">
        <f>K525*L525</f>
        <v>3350</v>
      </c>
      <c r="N525" s="538">
        <v>1</v>
      </c>
      <c r="O525" s="266">
        <v>3000</v>
      </c>
      <c r="P525" s="265">
        <f>N525*O525</f>
        <v>3000</v>
      </c>
      <c r="Q525" s="538">
        <v>13</v>
      </c>
      <c r="R525" s="1255">
        <v>190</v>
      </c>
      <c r="S525" s="1261">
        <f>Q525*R525</f>
        <v>2470</v>
      </c>
      <c r="T525" s="538">
        <v>13</v>
      </c>
      <c r="U525" s="1255">
        <v>190</v>
      </c>
      <c r="V525" s="1261">
        <f>T525*U525</f>
        <v>2470</v>
      </c>
      <c r="W525" s="538">
        <v>13</v>
      </c>
      <c r="X525" s="1255">
        <v>190</v>
      </c>
      <c r="Y525" s="1261">
        <f>W525*X525</f>
        <v>2470</v>
      </c>
      <c r="Z525" s="563">
        <v>21</v>
      </c>
      <c r="AA525" s="1261">
        <v>6</v>
      </c>
      <c r="AB525" s="1261">
        <f>Z525*AA525</f>
        <v>126</v>
      </c>
      <c r="AC525" s="554">
        <f>H525+K525+N525+Q525+T525+W525+Z525</f>
        <v>63</v>
      </c>
      <c r="AD525" s="540">
        <f>J525+M525+P525+S525+V525+Y525+AB525</f>
        <v>17986</v>
      </c>
      <c r="AE525" s="1776"/>
      <c r="AF525" s="1004">
        <v>39</v>
      </c>
    </row>
    <row r="526" spans="1:56" ht="46.5" customHeight="1" x14ac:dyDescent="0.25">
      <c r="A526" s="256">
        <v>437</v>
      </c>
      <c r="B526" s="1236" t="s">
        <v>178</v>
      </c>
      <c r="C526" s="1236" t="s">
        <v>100</v>
      </c>
      <c r="D526" s="1236" t="s">
        <v>1353</v>
      </c>
      <c r="E526" s="1013">
        <v>46298</v>
      </c>
      <c r="F526" s="1013">
        <v>46299</v>
      </c>
      <c r="G526" s="1014" t="s">
        <v>301</v>
      </c>
      <c r="H526" s="538">
        <v>4</v>
      </c>
      <c r="I526" s="266">
        <v>4100</v>
      </c>
      <c r="J526" s="252">
        <f>H526*I526</f>
        <v>16400</v>
      </c>
      <c r="K526" s="538">
        <v>4</v>
      </c>
      <c r="L526" s="266">
        <v>3350</v>
      </c>
      <c r="M526" s="781">
        <f>K526*L526</f>
        <v>13400</v>
      </c>
      <c r="N526" s="538">
        <v>4</v>
      </c>
      <c r="O526" s="266">
        <v>3000</v>
      </c>
      <c r="P526" s="265">
        <f>N526*O526</f>
        <v>12000</v>
      </c>
      <c r="Q526" s="556">
        <v>6</v>
      </c>
      <c r="R526" s="1237">
        <v>190</v>
      </c>
      <c r="S526" s="290">
        <f>Q526*R526</f>
        <v>1140</v>
      </c>
      <c r="T526" s="556">
        <v>6</v>
      </c>
      <c r="U526" s="1237">
        <v>190</v>
      </c>
      <c r="V526" s="290">
        <f>T526*U526</f>
        <v>1140</v>
      </c>
      <c r="W526" s="556">
        <v>6</v>
      </c>
      <c r="X526" s="1237">
        <v>190</v>
      </c>
      <c r="Y526" s="290">
        <f>W526*X526</f>
        <v>1140</v>
      </c>
      <c r="Z526" s="564">
        <v>18</v>
      </c>
      <c r="AA526" s="290">
        <v>6</v>
      </c>
      <c r="AB526" s="290">
        <f>Z526*AA526</f>
        <v>108</v>
      </c>
      <c r="AC526" s="558">
        <f>H526+K526+N526+Q526+T526+W526+Z526</f>
        <v>48</v>
      </c>
      <c r="AD526" s="540">
        <f>J526+M526+P526+S526+V526+Y526+AB526</f>
        <v>45328</v>
      </c>
      <c r="AE526" s="1776"/>
    </row>
    <row r="527" spans="1:56" s="1016" customFormat="1" ht="33" customHeight="1" x14ac:dyDescent="0.25">
      <c r="A527" s="1279"/>
      <c r="B527" s="543" t="s">
        <v>1236</v>
      </c>
      <c r="C527" s="300"/>
      <c r="D527" s="1042"/>
      <c r="E527" s="1043"/>
      <c r="F527" s="1043"/>
      <c r="G527" s="1043"/>
      <c r="H527" s="324"/>
      <c r="I527" s="301"/>
      <c r="J527" s="276"/>
      <c r="K527" s="324"/>
      <c r="L527" s="301"/>
      <c r="M527" s="276"/>
      <c r="N527" s="324"/>
      <c r="O527" s="301"/>
      <c r="P527" s="276"/>
      <c r="Q527" s="324"/>
      <c r="R527" s="487"/>
      <c r="S527" s="1251"/>
      <c r="T527" s="324"/>
      <c r="U527" s="487"/>
      <c r="V527" s="1251"/>
      <c r="W527" s="324"/>
      <c r="X527" s="487"/>
      <c r="Y527" s="1251"/>
      <c r="Z527" s="324"/>
      <c r="AA527" s="1251"/>
      <c r="AB527" s="1251"/>
      <c r="AC527" s="486"/>
      <c r="AD527" s="540"/>
      <c r="AE527" s="276"/>
      <c r="AJ527" s="934"/>
      <c r="AK527" s="934"/>
      <c r="AL527" s="934"/>
      <c r="AM527" s="934"/>
      <c r="AN527" s="934"/>
      <c r="AO527" s="934"/>
      <c r="AP527" s="934"/>
      <c r="AQ527" s="934"/>
      <c r="AR527" s="934"/>
      <c r="AS527" s="934"/>
      <c r="AT527" s="934"/>
      <c r="AU527" s="934"/>
      <c r="AV527" s="934"/>
      <c r="AW527" s="934"/>
      <c r="AX527" s="934"/>
      <c r="AY527" s="934"/>
      <c r="AZ527" s="934"/>
      <c r="BA527" s="934"/>
      <c r="BB527" s="934"/>
      <c r="BC527" s="934"/>
    </row>
    <row r="528" spans="1:56" ht="84.75" customHeight="1" x14ac:dyDescent="0.25">
      <c r="A528" s="256">
        <v>438</v>
      </c>
      <c r="B528" s="535" t="s">
        <v>2177</v>
      </c>
      <c r="C528" s="261" t="s">
        <v>102</v>
      </c>
      <c r="D528" s="1000" t="s">
        <v>1794</v>
      </c>
      <c r="E528" s="1013">
        <v>46109</v>
      </c>
      <c r="F528" s="1013">
        <v>46109</v>
      </c>
      <c r="G528" s="534" t="s">
        <v>2009</v>
      </c>
      <c r="H528" s="538"/>
      <c r="I528" s="266"/>
      <c r="J528" s="252"/>
      <c r="K528" s="538"/>
      <c r="L528" s="266"/>
      <c r="M528" s="252"/>
      <c r="N528" s="538"/>
      <c r="O528" s="266"/>
      <c r="P528" s="252"/>
      <c r="Q528" s="538">
        <v>5</v>
      </c>
      <c r="R528" s="1255">
        <v>190</v>
      </c>
      <c r="S528" s="1261">
        <f t="shared" ref="S528:S538" si="215">Q528*R528</f>
        <v>950</v>
      </c>
      <c r="T528" s="538">
        <v>5</v>
      </c>
      <c r="U528" s="1255">
        <v>190</v>
      </c>
      <c r="V528" s="1261">
        <f t="shared" ref="V528:V538" si="216">T528*U528</f>
        <v>950</v>
      </c>
      <c r="W528" s="538">
        <v>5</v>
      </c>
      <c r="X528" s="1255">
        <v>190</v>
      </c>
      <c r="Y528" s="1261">
        <f t="shared" ref="Y528:Y538" si="217">W528*X528</f>
        <v>950</v>
      </c>
      <c r="Z528" s="538">
        <v>15</v>
      </c>
      <c r="AA528" s="1261">
        <v>6</v>
      </c>
      <c r="AB528" s="1261">
        <f t="shared" ref="AB528:AB538" si="218">Z528*AA528</f>
        <v>90</v>
      </c>
      <c r="AC528" s="554">
        <f t="shared" ref="AC528:AC538" si="219">H528+K528+N528+Q528+T528+W528+Z528</f>
        <v>30</v>
      </c>
      <c r="AD528" s="540">
        <f t="shared" ref="AD528:AD538" si="220">J528+M528+P528+S528+V528+Y528+AB528</f>
        <v>2940</v>
      </c>
      <c r="AE528" s="1116"/>
      <c r="AF528" s="1004">
        <v>30</v>
      </c>
    </row>
    <row r="529" spans="1:56" ht="53.25" customHeight="1" x14ac:dyDescent="0.25">
      <c r="A529" s="256">
        <v>439</v>
      </c>
      <c r="B529" s="535" t="s">
        <v>2006</v>
      </c>
      <c r="C529" s="261" t="s">
        <v>102</v>
      </c>
      <c r="D529" s="1000" t="s">
        <v>1794</v>
      </c>
      <c r="E529" s="1013">
        <v>46137</v>
      </c>
      <c r="F529" s="1013">
        <v>46137</v>
      </c>
      <c r="G529" s="534" t="s">
        <v>2009</v>
      </c>
      <c r="H529" s="538"/>
      <c r="I529" s="266"/>
      <c r="J529" s="252"/>
      <c r="K529" s="538"/>
      <c r="L529" s="266"/>
      <c r="M529" s="252"/>
      <c r="N529" s="538"/>
      <c r="O529" s="266"/>
      <c r="P529" s="252"/>
      <c r="Q529" s="538">
        <v>10</v>
      </c>
      <c r="R529" s="1255">
        <v>190</v>
      </c>
      <c r="S529" s="1261">
        <f t="shared" si="215"/>
        <v>1900</v>
      </c>
      <c r="T529" s="538">
        <v>10</v>
      </c>
      <c r="U529" s="1255">
        <v>190</v>
      </c>
      <c r="V529" s="1261">
        <f t="shared" si="216"/>
        <v>1900</v>
      </c>
      <c r="W529" s="538">
        <v>10</v>
      </c>
      <c r="X529" s="1255">
        <v>190</v>
      </c>
      <c r="Y529" s="1261">
        <f t="shared" si="217"/>
        <v>1900</v>
      </c>
      <c r="Z529" s="538">
        <v>30</v>
      </c>
      <c r="AA529" s="1261">
        <v>6</v>
      </c>
      <c r="AB529" s="1261">
        <f t="shared" si="218"/>
        <v>180</v>
      </c>
      <c r="AC529" s="554">
        <f t="shared" si="219"/>
        <v>60</v>
      </c>
      <c r="AD529" s="540">
        <f t="shared" si="220"/>
        <v>5880</v>
      </c>
      <c r="AE529" s="1116"/>
    </row>
    <row r="530" spans="1:56" ht="87" customHeight="1" x14ac:dyDescent="0.25">
      <c r="A530" s="256">
        <v>440</v>
      </c>
      <c r="B530" s="535" t="s">
        <v>2005</v>
      </c>
      <c r="C530" s="261" t="s">
        <v>102</v>
      </c>
      <c r="D530" s="1000" t="s">
        <v>1794</v>
      </c>
      <c r="E530" s="1013">
        <v>46172</v>
      </c>
      <c r="F530" s="1013">
        <v>46172</v>
      </c>
      <c r="G530" s="534" t="s">
        <v>2009</v>
      </c>
      <c r="H530" s="538"/>
      <c r="I530" s="266"/>
      <c r="J530" s="252"/>
      <c r="K530" s="538"/>
      <c r="L530" s="266"/>
      <c r="M530" s="265"/>
      <c r="N530" s="538"/>
      <c r="O530" s="266"/>
      <c r="P530" s="265"/>
      <c r="Q530" s="538">
        <v>5</v>
      </c>
      <c r="R530" s="1255">
        <v>190</v>
      </c>
      <c r="S530" s="1261">
        <f t="shared" si="215"/>
        <v>950</v>
      </c>
      <c r="T530" s="538">
        <v>5</v>
      </c>
      <c r="U530" s="1255">
        <v>190</v>
      </c>
      <c r="V530" s="1261">
        <f t="shared" si="216"/>
        <v>950</v>
      </c>
      <c r="W530" s="538">
        <v>5</v>
      </c>
      <c r="X530" s="1255">
        <v>190</v>
      </c>
      <c r="Y530" s="1261">
        <f t="shared" si="217"/>
        <v>950</v>
      </c>
      <c r="Z530" s="563">
        <v>15</v>
      </c>
      <c r="AA530" s="1261">
        <v>6</v>
      </c>
      <c r="AB530" s="1261">
        <f t="shared" si="218"/>
        <v>90</v>
      </c>
      <c r="AC530" s="554">
        <f t="shared" si="219"/>
        <v>30</v>
      </c>
      <c r="AD530" s="540">
        <f t="shared" si="220"/>
        <v>2940</v>
      </c>
      <c r="AE530" s="1811">
        <f>AD530+AD536</f>
        <v>8820</v>
      </c>
    </row>
    <row r="531" spans="1:56" ht="87" customHeight="1" x14ac:dyDescent="0.25">
      <c r="A531" s="256">
        <v>441</v>
      </c>
      <c r="B531" s="535" t="s">
        <v>2006</v>
      </c>
      <c r="C531" s="261" t="s">
        <v>102</v>
      </c>
      <c r="D531" s="1000" t="s">
        <v>1794</v>
      </c>
      <c r="E531" s="1013">
        <v>46179</v>
      </c>
      <c r="F531" s="1013">
        <v>46179</v>
      </c>
      <c r="G531" s="534" t="s">
        <v>2009</v>
      </c>
      <c r="H531" s="538"/>
      <c r="I531" s="266"/>
      <c r="J531" s="252"/>
      <c r="K531" s="538"/>
      <c r="L531" s="266"/>
      <c r="M531" s="252"/>
      <c r="N531" s="538"/>
      <c r="O531" s="266"/>
      <c r="P531" s="252"/>
      <c r="Q531" s="538">
        <v>10</v>
      </c>
      <c r="R531" s="1255">
        <v>190</v>
      </c>
      <c r="S531" s="1261">
        <f t="shared" si="215"/>
        <v>1900</v>
      </c>
      <c r="T531" s="538">
        <v>10</v>
      </c>
      <c r="U531" s="1255">
        <v>190</v>
      </c>
      <c r="V531" s="1261">
        <f t="shared" si="216"/>
        <v>1900</v>
      </c>
      <c r="W531" s="538">
        <v>10</v>
      </c>
      <c r="X531" s="1255">
        <v>190</v>
      </c>
      <c r="Y531" s="1261">
        <f t="shared" si="217"/>
        <v>1900</v>
      </c>
      <c r="Z531" s="563">
        <v>30</v>
      </c>
      <c r="AA531" s="1261">
        <v>6</v>
      </c>
      <c r="AB531" s="1261">
        <f t="shared" si="218"/>
        <v>180</v>
      </c>
      <c r="AC531" s="554">
        <f t="shared" si="219"/>
        <v>60</v>
      </c>
      <c r="AD531" s="540">
        <f t="shared" si="220"/>
        <v>5880</v>
      </c>
      <c r="AE531" s="1812"/>
    </row>
    <row r="532" spans="1:56" ht="65.25" customHeight="1" x14ac:dyDescent="0.25">
      <c r="A532" s="256">
        <v>442</v>
      </c>
      <c r="B532" s="535" t="s">
        <v>2007</v>
      </c>
      <c r="C532" s="261" t="s">
        <v>100</v>
      </c>
      <c r="D532" s="1000" t="s">
        <v>1794</v>
      </c>
      <c r="E532" s="1013">
        <v>46207</v>
      </c>
      <c r="F532" s="1013">
        <v>46208</v>
      </c>
      <c r="G532" s="534" t="s">
        <v>1793</v>
      </c>
      <c r="H532" s="538">
        <v>2</v>
      </c>
      <c r="I532" s="266">
        <v>3400</v>
      </c>
      <c r="J532" s="252">
        <f>H532*I532</f>
        <v>6800</v>
      </c>
      <c r="K532" s="538">
        <v>2</v>
      </c>
      <c r="L532" s="266">
        <v>3000</v>
      </c>
      <c r="M532" s="252">
        <f>K532*L532</f>
        <v>6000</v>
      </c>
      <c r="N532" s="538">
        <v>2</v>
      </c>
      <c r="O532" s="266">
        <v>2900</v>
      </c>
      <c r="P532" s="252">
        <f>N532*O532</f>
        <v>5800</v>
      </c>
      <c r="Q532" s="538">
        <v>15</v>
      </c>
      <c r="R532" s="1255">
        <v>190</v>
      </c>
      <c r="S532" s="1261">
        <f t="shared" si="215"/>
        <v>2850</v>
      </c>
      <c r="T532" s="538">
        <v>15</v>
      </c>
      <c r="U532" s="1255">
        <v>190</v>
      </c>
      <c r="V532" s="1261">
        <f t="shared" si="216"/>
        <v>2850</v>
      </c>
      <c r="W532" s="538">
        <v>15</v>
      </c>
      <c r="X532" s="1255">
        <v>190</v>
      </c>
      <c r="Y532" s="1261">
        <f t="shared" si="217"/>
        <v>2850</v>
      </c>
      <c r="Z532" s="538">
        <v>45</v>
      </c>
      <c r="AA532" s="1261">
        <v>6</v>
      </c>
      <c r="AB532" s="1261">
        <f t="shared" si="218"/>
        <v>270</v>
      </c>
      <c r="AC532" s="554">
        <f t="shared" si="219"/>
        <v>96</v>
      </c>
      <c r="AD532" s="540">
        <f t="shared" si="220"/>
        <v>27420</v>
      </c>
      <c r="AE532" s="1812"/>
    </row>
    <row r="533" spans="1:56" ht="66" customHeight="1" x14ac:dyDescent="0.25">
      <c r="A533" s="256">
        <v>443</v>
      </c>
      <c r="B533" s="535" t="s">
        <v>2006</v>
      </c>
      <c r="C533" s="261" t="s">
        <v>102</v>
      </c>
      <c r="D533" s="1000" t="s">
        <v>1794</v>
      </c>
      <c r="E533" s="1013">
        <v>46277</v>
      </c>
      <c r="F533" s="1013">
        <v>46277</v>
      </c>
      <c r="G533" s="534" t="s">
        <v>1793</v>
      </c>
      <c r="H533" s="538"/>
      <c r="I533" s="266"/>
      <c r="J533" s="252"/>
      <c r="K533" s="538"/>
      <c r="L533" s="266"/>
      <c r="M533" s="252"/>
      <c r="N533" s="538"/>
      <c r="O533" s="266"/>
      <c r="P533" s="252"/>
      <c r="Q533" s="538">
        <v>10</v>
      </c>
      <c r="R533" s="1255">
        <v>190</v>
      </c>
      <c r="S533" s="1261">
        <f t="shared" si="215"/>
        <v>1900</v>
      </c>
      <c r="T533" s="538">
        <v>10</v>
      </c>
      <c r="U533" s="1255">
        <v>190</v>
      </c>
      <c r="V533" s="1261">
        <f t="shared" si="216"/>
        <v>1900</v>
      </c>
      <c r="W533" s="538">
        <v>10</v>
      </c>
      <c r="X533" s="1255">
        <v>190</v>
      </c>
      <c r="Y533" s="1261">
        <f t="shared" si="217"/>
        <v>1900</v>
      </c>
      <c r="Z533" s="538">
        <v>30</v>
      </c>
      <c r="AA533" s="1261">
        <v>6</v>
      </c>
      <c r="AB533" s="1261">
        <f t="shared" si="218"/>
        <v>180</v>
      </c>
      <c r="AC533" s="554">
        <f t="shared" si="219"/>
        <v>60</v>
      </c>
      <c r="AD533" s="540">
        <f t="shared" si="220"/>
        <v>5880</v>
      </c>
      <c r="AE533" s="1812"/>
    </row>
    <row r="534" spans="1:56" ht="96.75" customHeight="1" x14ac:dyDescent="0.25">
      <c r="A534" s="256">
        <v>444</v>
      </c>
      <c r="B534" s="535" t="s">
        <v>2178</v>
      </c>
      <c r="C534" s="261" t="s">
        <v>102</v>
      </c>
      <c r="D534" s="1000" t="s">
        <v>1794</v>
      </c>
      <c r="E534" s="1013">
        <v>46284</v>
      </c>
      <c r="F534" s="1013">
        <v>46284</v>
      </c>
      <c r="G534" s="534" t="s">
        <v>1793</v>
      </c>
      <c r="H534" s="538"/>
      <c r="I534" s="266"/>
      <c r="J534" s="252"/>
      <c r="K534" s="538"/>
      <c r="L534" s="266"/>
      <c r="M534" s="252"/>
      <c r="N534" s="538"/>
      <c r="O534" s="266"/>
      <c r="P534" s="252"/>
      <c r="Q534" s="538">
        <v>5</v>
      </c>
      <c r="R534" s="1255">
        <v>190</v>
      </c>
      <c r="S534" s="1261">
        <f t="shared" si="215"/>
        <v>950</v>
      </c>
      <c r="T534" s="538">
        <v>5</v>
      </c>
      <c r="U534" s="1255">
        <v>190</v>
      </c>
      <c r="V534" s="1261">
        <f t="shared" si="216"/>
        <v>950</v>
      </c>
      <c r="W534" s="538">
        <v>5</v>
      </c>
      <c r="X534" s="1255">
        <v>190</v>
      </c>
      <c r="Y534" s="1261">
        <f t="shared" si="217"/>
        <v>950</v>
      </c>
      <c r="Z534" s="563">
        <v>15</v>
      </c>
      <c r="AA534" s="1261">
        <v>6</v>
      </c>
      <c r="AB534" s="1261">
        <f t="shared" si="218"/>
        <v>90</v>
      </c>
      <c r="AC534" s="554">
        <f t="shared" si="219"/>
        <v>30</v>
      </c>
      <c r="AD534" s="540">
        <f t="shared" si="220"/>
        <v>2940</v>
      </c>
      <c r="AE534" s="1812"/>
    </row>
    <row r="535" spans="1:56" ht="94.5" customHeight="1" x14ac:dyDescent="0.25">
      <c r="A535" s="256">
        <v>445</v>
      </c>
      <c r="B535" s="535" t="s">
        <v>2179</v>
      </c>
      <c r="C535" s="261" t="s">
        <v>102</v>
      </c>
      <c r="D535" s="1000" t="s">
        <v>1794</v>
      </c>
      <c r="E535" s="1013">
        <v>46312</v>
      </c>
      <c r="F535" s="1013">
        <v>46312</v>
      </c>
      <c r="G535" s="534" t="s">
        <v>1793</v>
      </c>
      <c r="H535" s="538"/>
      <c r="I535" s="266"/>
      <c r="J535" s="252"/>
      <c r="K535" s="538"/>
      <c r="L535" s="266"/>
      <c r="M535" s="252"/>
      <c r="N535" s="538"/>
      <c r="O535" s="266"/>
      <c r="P535" s="252"/>
      <c r="Q535" s="538">
        <v>15</v>
      </c>
      <c r="R535" s="1255">
        <v>190</v>
      </c>
      <c r="S535" s="1261">
        <f t="shared" si="215"/>
        <v>2850</v>
      </c>
      <c r="T535" s="538">
        <v>15</v>
      </c>
      <c r="U535" s="1255">
        <v>190</v>
      </c>
      <c r="V535" s="1261">
        <f t="shared" si="216"/>
        <v>2850</v>
      </c>
      <c r="W535" s="538">
        <v>15</v>
      </c>
      <c r="X535" s="1255">
        <v>190</v>
      </c>
      <c r="Y535" s="1261">
        <f t="shared" si="217"/>
        <v>2850</v>
      </c>
      <c r="Z535" s="538">
        <v>45</v>
      </c>
      <c r="AA535" s="1261">
        <v>6</v>
      </c>
      <c r="AB535" s="1261">
        <f t="shared" si="218"/>
        <v>270</v>
      </c>
      <c r="AC535" s="554">
        <f t="shared" si="219"/>
        <v>90</v>
      </c>
      <c r="AD535" s="540">
        <f t="shared" si="220"/>
        <v>8820</v>
      </c>
      <c r="AE535" s="1812"/>
    </row>
    <row r="536" spans="1:56" ht="57.75" customHeight="1" x14ac:dyDescent="0.25">
      <c r="A536" s="256">
        <v>446</v>
      </c>
      <c r="B536" s="535" t="s">
        <v>2180</v>
      </c>
      <c r="C536" s="261" t="s">
        <v>102</v>
      </c>
      <c r="D536" s="1000" t="s">
        <v>1794</v>
      </c>
      <c r="E536" s="1013">
        <v>46319</v>
      </c>
      <c r="F536" s="1013">
        <v>46319</v>
      </c>
      <c r="G536" s="534" t="s">
        <v>2009</v>
      </c>
      <c r="H536" s="538"/>
      <c r="I536" s="266"/>
      <c r="J536" s="252"/>
      <c r="K536" s="538"/>
      <c r="L536" s="266"/>
      <c r="M536" s="252"/>
      <c r="N536" s="538"/>
      <c r="O536" s="266"/>
      <c r="P536" s="252"/>
      <c r="Q536" s="538">
        <v>10</v>
      </c>
      <c r="R536" s="1255">
        <v>190</v>
      </c>
      <c r="S536" s="1261">
        <f t="shared" si="215"/>
        <v>1900</v>
      </c>
      <c r="T536" s="538">
        <v>10</v>
      </c>
      <c r="U536" s="1255">
        <v>190</v>
      </c>
      <c r="V536" s="1261">
        <f t="shared" si="216"/>
        <v>1900</v>
      </c>
      <c r="W536" s="538">
        <v>10</v>
      </c>
      <c r="X536" s="1255">
        <v>190</v>
      </c>
      <c r="Y536" s="1261">
        <f t="shared" si="217"/>
        <v>1900</v>
      </c>
      <c r="Z536" s="538">
        <v>30</v>
      </c>
      <c r="AA536" s="1261">
        <v>6</v>
      </c>
      <c r="AB536" s="1261">
        <f t="shared" si="218"/>
        <v>180</v>
      </c>
      <c r="AC536" s="554">
        <f t="shared" si="219"/>
        <v>60</v>
      </c>
      <c r="AD536" s="540">
        <f t="shared" si="220"/>
        <v>5880</v>
      </c>
      <c r="AE536" s="1813"/>
    </row>
    <row r="537" spans="1:56" ht="105.75" customHeight="1" x14ac:dyDescent="0.25">
      <c r="A537" s="256">
        <v>447</v>
      </c>
      <c r="B537" s="535" t="s">
        <v>2008</v>
      </c>
      <c r="C537" s="261" t="s">
        <v>102</v>
      </c>
      <c r="D537" s="1000" t="s">
        <v>1794</v>
      </c>
      <c r="E537" s="1013" t="s">
        <v>1730</v>
      </c>
      <c r="F537" s="1013">
        <v>46340</v>
      </c>
      <c r="G537" s="534" t="s">
        <v>2009</v>
      </c>
      <c r="H537" s="538"/>
      <c r="I537" s="266"/>
      <c r="J537" s="252"/>
      <c r="K537" s="538"/>
      <c r="L537" s="266"/>
      <c r="M537" s="252"/>
      <c r="N537" s="538"/>
      <c r="O537" s="266"/>
      <c r="P537" s="252"/>
      <c r="Q537" s="538">
        <v>15</v>
      </c>
      <c r="R537" s="1255">
        <v>190</v>
      </c>
      <c r="S537" s="1261">
        <f t="shared" si="215"/>
        <v>2850</v>
      </c>
      <c r="T537" s="538">
        <v>15</v>
      </c>
      <c r="U537" s="1255">
        <v>190</v>
      </c>
      <c r="V537" s="1261">
        <f t="shared" si="216"/>
        <v>2850</v>
      </c>
      <c r="W537" s="538">
        <v>15</v>
      </c>
      <c r="X537" s="1255">
        <v>190</v>
      </c>
      <c r="Y537" s="1261">
        <f t="shared" si="217"/>
        <v>2850</v>
      </c>
      <c r="Z537" s="563">
        <v>45</v>
      </c>
      <c r="AA537" s="1261">
        <v>6</v>
      </c>
      <c r="AB537" s="1261">
        <f t="shared" si="218"/>
        <v>270</v>
      </c>
      <c r="AC537" s="554">
        <f t="shared" si="219"/>
        <v>90</v>
      </c>
      <c r="AD537" s="540">
        <f t="shared" si="220"/>
        <v>8820</v>
      </c>
      <c r="AE537" s="1231"/>
    </row>
    <row r="538" spans="1:56" s="1023" customFormat="1" ht="46.5" customHeight="1" x14ac:dyDescent="0.25">
      <c r="A538" s="256">
        <v>448</v>
      </c>
      <c r="B538" s="535" t="s">
        <v>2006</v>
      </c>
      <c r="C538" s="261" t="s">
        <v>102</v>
      </c>
      <c r="D538" s="1000" t="s">
        <v>1794</v>
      </c>
      <c r="E538" s="953">
        <v>46377</v>
      </c>
      <c r="F538" s="953">
        <v>46377</v>
      </c>
      <c r="G538" s="534" t="s">
        <v>2009</v>
      </c>
      <c r="H538" s="538"/>
      <c r="I538" s="266"/>
      <c r="J538" s="252"/>
      <c r="K538" s="538"/>
      <c r="L538" s="266"/>
      <c r="M538" s="252"/>
      <c r="N538" s="538"/>
      <c r="O538" s="266"/>
      <c r="P538" s="252"/>
      <c r="Q538" s="538">
        <v>10</v>
      </c>
      <c r="R538" s="1255">
        <v>190</v>
      </c>
      <c r="S538" s="1261">
        <f t="shared" si="215"/>
        <v>1900</v>
      </c>
      <c r="T538" s="538">
        <v>10</v>
      </c>
      <c r="U538" s="1255">
        <v>190</v>
      </c>
      <c r="V538" s="1261">
        <f t="shared" si="216"/>
        <v>1900</v>
      </c>
      <c r="W538" s="538">
        <v>10</v>
      </c>
      <c r="X538" s="1255">
        <v>190</v>
      </c>
      <c r="Y538" s="1261">
        <f t="shared" si="217"/>
        <v>1900</v>
      </c>
      <c r="Z538" s="538">
        <v>30</v>
      </c>
      <c r="AA538" s="1261">
        <v>6</v>
      </c>
      <c r="AB538" s="1261">
        <f t="shared" si="218"/>
        <v>180</v>
      </c>
      <c r="AC538" s="554">
        <f t="shared" si="219"/>
        <v>60</v>
      </c>
      <c r="AD538" s="540">
        <f t="shared" si="220"/>
        <v>5880</v>
      </c>
      <c r="AE538" s="1231"/>
      <c r="AJ538" s="934"/>
      <c r="AK538" s="934"/>
      <c r="AL538" s="934"/>
      <c r="AM538" s="934"/>
      <c r="AN538" s="934"/>
      <c r="AO538" s="934"/>
      <c r="AP538" s="934"/>
      <c r="AQ538" s="934"/>
      <c r="AR538" s="934"/>
      <c r="AS538" s="934"/>
      <c r="AT538" s="934"/>
      <c r="AU538" s="934"/>
      <c r="AV538" s="934"/>
      <c r="AW538" s="934"/>
      <c r="AX538" s="934"/>
      <c r="AY538" s="934"/>
      <c r="AZ538" s="934"/>
      <c r="BA538" s="934"/>
      <c r="BB538" s="934"/>
      <c r="BC538" s="934"/>
    </row>
    <row r="539" spans="1:56" s="1023" customFormat="1" ht="27" customHeight="1" x14ac:dyDescent="0.25">
      <c r="A539" s="1278"/>
      <c r="B539" s="991" t="s">
        <v>1140</v>
      </c>
      <c r="C539" s="611"/>
      <c r="D539" s="611"/>
      <c r="E539" s="1040"/>
      <c r="F539" s="1040"/>
      <c r="G539" s="1115"/>
      <c r="H539" s="645"/>
      <c r="I539" s="273"/>
      <c r="J539" s="272"/>
      <c r="K539" s="645"/>
      <c r="L539" s="273"/>
      <c r="M539" s="272"/>
      <c r="N539" s="645"/>
      <c r="O539" s="273"/>
      <c r="P539" s="272"/>
      <c r="Q539" s="645"/>
      <c r="R539" s="616"/>
      <c r="S539" s="617"/>
      <c r="T539" s="645"/>
      <c r="U539" s="616"/>
      <c r="V539" s="617"/>
      <c r="W539" s="645"/>
      <c r="X539" s="616"/>
      <c r="Y539" s="617"/>
      <c r="Z539" s="645"/>
      <c r="AA539" s="617"/>
      <c r="AB539" s="617"/>
      <c r="AC539" s="618"/>
      <c r="AD539" s="782"/>
      <c r="AE539" s="272"/>
      <c r="AJ539" s="934"/>
      <c r="AK539" s="934"/>
      <c r="AL539" s="934"/>
      <c r="AM539" s="934"/>
      <c r="AN539" s="934"/>
      <c r="AO539" s="934"/>
      <c r="AP539" s="934"/>
      <c r="AQ539" s="934"/>
      <c r="AR539" s="934"/>
      <c r="AS539" s="934"/>
      <c r="AT539" s="934"/>
      <c r="AU539" s="934"/>
      <c r="AV539" s="934"/>
      <c r="AW539" s="934"/>
      <c r="AX539" s="934"/>
      <c r="AY539" s="934"/>
      <c r="AZ539" s="934"/>
      <c r="BA539" s="934"/>
      <c r="BB539" s="934"/>
      <c r="BC539" s="934"/>
    </row>
    <row r="540" spans="1:56" s="884" customFormat="1" ht="46.5" customHeight="1" x14ac:dyDescent="0.25">
      <c r="A540" s="256">
        <v>449</v>
      </c>
      <c r="B540" s="1239" t="s">
        <v>174</v>
      </c>
      <c r="C540" s="1239" t="s">
        <v>99</v>
      </c>
      <c r="D540" s="1239" t="s">
        <v>1365</v>
      </c>
      <c r="E540" s="941">
        <v>46290</v>
      </c>
      <c r="F540" s="941">
        <v>46291</v>
      </c>
      <c r="G540" s="966" t="s">
        <v>1643</v>
      </c>
      <c r="H540" s="568">
        <v>1</v>
      </c>
      <c r="I540" s="576">
        <v>3400</v>
      </c>
      <c r="J540" s="259">
        <f>H540*I540</f>
        <v>3400</v>
      </c>
      <c r="K540" s="568"/>
      <c r="L540" s="576"/>
      <c r="M540" s="299"/>
      <c r="N540" s="568"/>
      <c r="O540" s="573"/>
      <c r="P540" s="781"/>
      <c r="Q540" s="568">
        <v>27</v>
      </c>
      <c r="R540" s="560">
        <v>190</v>
      </c>
      <c r="S540" s="289">
        <f>Q540*R540</f>
        <v>5130</v>
      </c>
      <c r="T540" s="568">
        <v>27</v>
      </c>
      <c r="U540" s="560">
        <v>190</v>
      </c>
      <c r="V540" s="289">
        <f>T540*U540</f>
        <v>5130</v>
      </c>
      <c r="W540" s="568">
        <v>54</v>
      </c>
      <c r="X540" s="560">
        <v>190</v>
      </c>
      <c r="Y540" s="289">
        <f>W540*X540</f>
        <v>10260</v>
      </c>
      <c r="Z540" s="568">
        <v>135</v>
      </c>
      <c r="AA540" s="289">
        <v>6</v>
      </c>
      <c r="AB540" s="289">
        <f>Z540*AA540</f>
        <v>810</v>
      </c>
      <c r="AC540" s="561">
        <f>H540+K540+N540+Q540+T540+W540+Z540</f>
        <v>244</v>
      </c>
      <c r="AD540" s="540">
        <f>J540+M540+P540+S540+V540+Y540+AB540</f>
        <v>24730</v>
      </c>
      <c r="AE540" s="1810">
        <f>AD540+AD541</f>
        <v>36730</v>
      </c>
      <c r="AF540" s="1051"/>
      <c r="AI540" s="1050"/>
      <c r="AJ540" s="934"/>
      <c r="AK540" s="934"/>
      <c r="AL540" s="934"/>
      <c r="AM540" s="934"/>
      <c r="AN540" s="934"/>
      <c r="AO540" s="934"/>
      <c r="AP540" s="934"/>
      <c r="AQ540" s="934"/>
      <c r="AR540" s="934"/>
      <c r="AS540" s="934"/>
      <c r="AT540" s="934"/>
      <c r="AU540" s="934"/>
      <c r="AV540" s="934"/>
      <c r="AW540" s="934"/>
      <c r="AX540" s="934"/>
      <c r="AY540" s="934"/>
      <c r="AZ540" s="934"/>
      <c r="BA540" s="934"/>
      <c r="BB540" s="934"/>
      <c r="BC540" s="934"/>
      <c r="BD540" s="1051"/>
    </row>
    <row r="541" spans="1:56" s="949" customFormat="1" ht="46.5" customHeight="1" x14ac:dyDescent="0.25">
      <c r="A541" s="1282">
        <v>450</v>
      </c>
      <c r="B541" s="1236" t="s">
        <v>173</v>
      </c>
      <c r="C541" s="1236" t="s">
        <v>101</v>
      </c>
      <c r="D541" s="1236" t="s">
        <v>1341</v>
      </c>
      <c r="E541" s="941">
        <v>46290</v>
      </c>
      <c r="F541" s="941">
        <v>46291</v>
      </c>
      <c r="G541" s="966" t="s">
        <v>1643</v>
      </c>
      <c r="H541" s="564">
        <v>1</v>
      </c>
      <c r="I541" s="572">
        <v>4100</v>
      </c>
      <c r="J541" s="278">
        <f>H541*I541</f>
        <v>4100</v>
      </c>
      <c r="K541" s="564"/>
      <c r="L541" s="1223"/>
      <c r="M541" s="563"/>
      <c r="N541" s="1224"/>
      <c r="O541" s="572"/>
      <c r="P541" s="288"/>
      <c r="Q541" s="564">
        <v>10</v>
      </c>
      <c r="R541" s="1237">
        <v>190</v>
      </c>
      <c r="S541" s="290">
        <f>Q541*R541</f>
        <v>1900</v>
      </c>
      <c r="T541" s="564">
        <v>10</v>
      </c>
      <c r="U541" s="1237">
        <v>190</v>
      </c>
      <c r="V541" s="290">
        <f>T541*U541</f>
        <v>1900</v>
      </c>
      <c r="W541" s="564">
        <v>20</v>
      </c>
      <c r="X541" s="1237">
        <v>190</v>
      </c>
      <c r="Y541" s="290">
        <f>W541*X541</f>
        <v>3800</v>
      </c>
      <c r="Z541" s="564">
        <v>50</v>
      </c>
      <c r="AA541" s="290">
        <v>6</v>
      </c>
      <c r="AB541" s="290">
        <f>Z541*AA541</f>
        <v>300</v>
      </c>
      <c r="AC541" s="558">
        <f>H541+K541+N541+Q541+T541+W541+Z541</f>
        <v>91</v>
      </c>
      <c r="AD541" s="540">
        <f>J541+M541+P541+S541+V541+Y541+AB541</f>
        <v>12000</v>
      </c>
      <c r="AE541" s="1777"/>
      <c r="AF541" s="1108"/>
      <c r="AI541" s="1109"/>
      <c r="AJ541" s="934"/>
      <c r="AK541" s="934"/>
      <c r="AL541" s="934"/>
      <c r="AM541" s="934"/>
      <c r="AN541" s="934"/>
      <c r="AO541" s="934"/>
      <c r="AP541" s="934"/>
      <c r="AQ541" s="934"/>
      <c r="AR541" s="934"/>
      <c r="AS541" s="934"/>
      <c r="AT541" s="934"/>
      <c r="AU541" s="934"/>
      <c r="AV541" s="934"/>
      <c r="AW541" s="934"/>
      <c r="AX541" s="934"/>
      <c r="AY541" s="934"/>
      <c r="AZ541" s="934"/>
      <c r="BA541" s="934"/>
      <c r="BB541" s="934"/>
      <c r="BC541" s="934"/>
      <c r="BD541" s="1108"/>
    </row>
    <row r="542" spans="1:56" s="949" customFormat="1" ht="28.5" customHeight="1" x14ac:dyDescent="0.25">
      <c r="A542" s="1282"/>
      <c r="B542" s="993" t="s">
        <v>2105</v>
      </c>
      <c r="C542" s="1236"/>
      <c r="D542" s="1236"/>
      <c r="E542" s="941"/>
      <c r="F542" s="941"/>
      <c r="G542" s="966"/>
      <c r="H542" s="564"/>
      <c r="I542" s="572"/>
      <c r="J542" s="278"/>
      <c r="K542" s="564"/>
      <c r="L542" s="572"/>
      <c r="M542" s="299"/>
      <c r="N542" s="564"/>
      <c r="O542" s="572"/>
      <c r="P542" s="288"/>
      <c r="Q542" s="564"/>
      <c r="R542" s="1237"/>
      <c r="S542" s="290"/>
      <c r="T542" s="564"/>
      <c r="U542" s="1237"/>
      <c r="V542" s="290"/>
      <c r="W542" s="564"/>
      <c r="X542" s="1237"/>
      <c r="Y542" s="290"/>
      <c r="Z542" s="564"/>
      <c r="AA542" s="290"/>
      <c r="AB542" s="290"/>
      <c r="AC542" s="558"/>
      <c r="AD542" s="540"/>
      <c r="AE542" s="1036"/>
      <c r="AF542" s="934"/>
      <c r="AG542" s="934"/>
      <c r="AH542" s="934"/>
      <c r="AI542" s="934"/>
      <c r="AJ542" s="934"/>
      <c r="AK542" s="934"/>
      <c r="AL542" s="934"/>
      <c r="AM542" s="934"/>
      <c r="AN542" s="934"/>
      <c r="AO542" s="934"/>
      <c r="AP542" s="934"/>
      <c r="AQ542" s="934"/>
      <c r="AR542" s="934"/>
      <c r="AS542" s="934"/>
      <c r="AT542" s="934"/>
      <c r="AU542" s="934"/>
      <c r="AV542" s="934"/>
      <c r="AW542" s="934"/>
      <c r="AX542" s="934"/>
      <c r="AY542" s="934"/>
      <c r="AZ542" s="934"/>
      <c r="BA542" s="934"/>
      <c r="BB542" s="934"/>
      <c r="BC542" s="934"/>
      <c r="BD542" s="1108"/>
    </row>
    <row r="543" spans="1:56" s="367" customFormat="1" ht="47.25" customHeight="1" x14ac:dyDescent="0.3">
      <c r="A543" s="1282">
        <v>451</v>
      </c>
      <c r="B543" s="261" t="s">
        <v>2502</v>
      </c>
      <c r="C543" s="230" t="s">
        <v>102</v>
      </c>
      <c r="D543" s="267" t="s">
        <v>2106</v>
      </c>
      <c r="E543" s="552">
        <v>46333</v>
      </c>
      <c r="F543" s="552">
        <v>46334</v>
      </c>
      <c r="G543" s="553" t="s">
        <v>301</v>
      </c>
      <c r="H543" s="538"/>
      <c r="I543" s="572"/>
      <c r="J543" s="278"/>
      <c r="K543" s="556"/>
      <c r="L543" s="572"/>
      <c r="M543" s="278"/>
      <c r="N543" s="556"/>
      <c r="O543" s="572"/>
      <c r="P543" s="278"/>
      <c r="Q543" s="556">
        <v>121</v>
      </c>
      <c r="R543" s="1237">
        <v>190</v>
      </c>
      <c r="S543" s="290">
        <f>Q543*R543</f>
        <v>22990</v>
      </c>
      <c r="T543" s="556">
        <v>121</v>
      </c>
      <c r="U543" s="1237">
        <v>190</v>
      </c>
      <c r="V543" s="290">
        <f>T543*U543</f>
        <v>22990</v>
      </c>
      <c r="W543" s="556">
        <v>187</v>
      </c>
      <c r="X543" s="1237">
        <v>190</v>
      </c>
      <c r="Y543" s="290">
        <f>W543*X543</f>
        <v>35530</v>
      </c>
      <c r="Z543" s="556">
        <v>429</v>
      </c>
      <c r="AA543" s="290">
        <v>6</v>
      </c>
      <c r="AB543" s="290">
        <f>Z543*AA543</f>
        <v>2574</v>
      </c>
      <c r="AC543" s="558">
        <f>H543+K543+N543+Q543+T543+W543+Z543</f>
        <v>858</v>
      </c>
      <c r="AD543" s="540">
        <f>J543+M543+P543+S543+V543+Y543+AB543</f>
        <v>84084</v>
      </c>
      <c r="AE543" s="910"/>
      <c r="AF543" s="315"/>
      <c r="AG543" s="315"/>
      <c r="AH543" s="315"/>
      <c r="AI543" s="315"/>
    </row>
    <row r="544" spans="1:56" s="1016" customFormat="1" ht="27" customHeight="1" x14ac:dyDescent="0.25">
      <c r="A544" s="1279"/>
      <c r="B544" s="543" t="s">
        <v>1178</v>
      </c>
      <c r="C544" s="300"/>
      <c r="D544" s="300"/>
      <c r="E544" s="1043"/>
      <c r="F544" s="1043"/>
      <c r="G544" s="1043"/>
      <c r="H544" s="622"/>
      <c r="I544" s="640"/>
      <c r="J544" s="639"/>
      <c r="K544" s="622"/>
      <c r="L544" s="640"/>
      <c r="M544" s="639"/>
      <c r="N544" s="622"/>
      <c r="O544" s="640"/>
      <c r="P544" s="639"/>
      <c r="Q544" s="622"/>
      <c r="R544" s="487"/>
      <c r="S544" s="1251"/>
      <c r="T544" s="622"/>
      <c r="U544" s="487"/>
      <c r="V544" s="1251"/>
      <c r="W544" s="622"/>
      <c r="X544" s="487"/>
      <c r="Y544" s="1251"/>
      <c r="Z544" s="622"/>
      <c r="AA544" s="1251"/>
      <c r="AB544" s="1251"/>
      <c r="AC544" s="486"/>
      <c r="AD544" s="540"/>
      <c r="AE544" s="639"/>
      <c r="AJ544" s="934"/>
      <c r="AK544" s="934"/>
      <c r="AL544" s="934"/>
      <c r="AM544" s="934"/>
      <c r="AN544" s="934"/>
      <c r="AO544" s="934"/>
      <c r="AP544" s="934"/>
      <c r="AQ544" s="934"/>
      <c r="AR544" s="934"/>
      <c r="AS544" s="934"/>
      <c r="AT544" s="934"/>
      <c r="AU544" s="934"/>
      <c r="AV544" s="934"/>
      <c r="AW544" s="934"/>
      <c r="AX544" s="934"/>
      <c r="AY544" s="934"/>
      <c r="AZ544" s="934"/>
      <c r="BA544" s="934"/>
      <c r="BB544" s="934"/>
      <c r="BC544" s="934"/>
    </row>
    <row r="545" spans="1:56" s="934" customFormat="1" ht="46.5" customHeight="1" x14ac:dyDescent="0.25">
      <c r="A545" s="1283">
        <v>452</v>
      </c>
      <c r="B545" s="1238" t="s">
        <v>70</v>
      </c>
      <c r="C545" s="1238" t="s">
        <v>99</v>
      </c>
      <c r="D545" s="1238" t="s">
        <v>1333</v>
      </c>
      <c r="E545" s="1049">
        <v>46305</v>
      </c>
      <c r="F545" s="1049">
        <v>46306</v>
      </c>
      <c r="G545" s="1049" t="s">
        <v>1070</v>
      </c>
      <c r="H545" s="621">
        <v>1</v>
      </c>
      <c r="I545" s="629">
        <v>3400</v>
      </c>
      <c r="J545" s="286">
        <f>H545*I545</f>
        <v>3400</v>
      </c>
      <c r="K545" s="621">
        <v>1</v>
      </c>
      <c r="L545" s="629">
        <v>3000</v>
      </c>
      <c r="M545" s="299">
        <f>K545*L545</f>
        <v>3000</v>
      </c>
      <c r="N545" s="621">
        <v>1</v>
      </c>
      <c r="O545" s="605">
        <v>2900</v>
      </c>
      <c r="P545" s="299">
        <f>N545*O545</f>
        <v>2900</v>
      </c>
      <c r="Q545" s="621">
        <v>30</v>
      </c>
      <c r="R545" s="605">
        <v>190</v>
      </c>
      <c r="S545" s="306">
        <f>Q545*R545</f>
        <v>5700</v>
      </c>
      <c r="T545" s="621">
        <v>30</v>
      </c>
      <c r="U545" s="605">
        <v>190</v>
      </c>
      <c r="V545" s="306">
        <f>T545*U545</f>
        <v>5700</v>
      </c>
      <c r="W545" s="621">
        <v>30</v>
      </c>
      <c r="X545" s="605">
        <v>190</v>
      </c>
      <c r="Y545" s="306">
        <f>W545*X545</f>
        <v>5700</v>
      </c>
      <c r="Z545" s="621">
        <v>90</v>
      </c>
      <c r="AA545" s="306">
        <v>6</v>
      </c>
      <c r="AB545" s="306">
        <f>Z545*AA545</f>
        <v>540</v>
      </c>
      <c r="AC545" s="606">
        <f>H545+K545+N545+Q545+T545+W545+Z545</f>
        <v>183</v>
      </c>
      <c r="AD545" s="540">
        <f>J545+M545+P545+S545+V545+Y545+AB545</f>
        <v>26940</v>
      </c>
      <c r="AE545" s="1810">
        <f>AD545+AD546</f>
        <v>42682</v>
      </c>
    </row>
    <row r="546" spans="1:56" s="790" customFormat="1" ht="40.5" customHeight="1" x14ac:dyDescent="0.25">
      <c r="A546" s="1281">
        <v>453</v>
      </c>
      <c r="B546" s="261" t="s">
        <v>71</v>
      </c>
      <c r="C546" s="261" t="s">
        <v>101</v>
      </c>
      <c r="D546" s="261" t="s">
        <v>340</v>
      </c>
      <c r="E546" s="953">
        <v>46305</v>
      </c>
      <c r="F546" s="953">
        <v>46306</v>
      </c>
      <c r="G546" s="953" t="s">
        <v>1070</v>
      </c>
      <c r="H546" s="563">
        <v>1</v>
      </c>
      <c r="I546" s="266">
        <v>4100</v>
      </c>
      <c r="J546" s="252">
        <f>H546*I546</f>
        <v>4100</v>
      </c>
      <c r="K546" s="563">
        <v>1</v>
      </c>
      <c r="L546" s="266">
        <v>3350</v>
      </c>
      <c r="M546" s="265">
        <f>K546*L546</f>
        <v>3350</v>
      </c>
      <c r="N546" s="563">
        <v>1</v>
      </c>
      <c r="O546" s="266">
        <v>3000</v>
      </c>
      <c r="P546" s="265">
        <f>N546*O546</f>
        <v>3000</v>
      </c>
      <c r="Q546" s="563">
        <v>9</v>
      </c>
      <c r="R546" s="1255">
        <v>190</v>
      </c>
      <c r="S546" s="1261">
        <f>Q546*R546</f>
        <v>1710</v>
      </c>
      <c r="T546" s="563">
        <v>9</v>
      </c>
      <c r="U546" s="1255">
        <v>190</v>
      </c>
      <c r="V546" s="1261">
        <f>T546*U546</f>
        <v>1710</v>
      </c>
      <c r="W546" s="563">
        <v>9</v>
      </c>
      <c r="X546" s="1255">
        <v>190</v>
      </c>
      <c r="Y546" s="1261">
        <f>W546*X546</f>
        <v>1710</v>
      </c>
      <c r="Z546" s="563">
        <v>27</v>
      </c>
      <c r="AA546" s="1261">
        <v>6</v>
      </c>
      <c r="AB546" s="1261">
        <f>Z546*AA546</f>
        <v>162</v>
      </c>
      <c r="AC546" s="554">
        <f>H546+K546+N546+Q546+T546+W546+Z546</f>
        <v>57</v>
      </c>
      <c r="AD546" s="540">
        <f>J546+M546+P546+S546+V546+Y546+AB546</f>
        <v>15742</v>
      </c>
      <c r="AE546" s="1777"/>
      <c r="AI546" s="1021"/>
      <c r="AJ546" s="934"/>
      <c r="AK546" s="934"/>
      <c r="AL546" s="934"/>
      <c r="AM546" s="934"/>
      <c r="AN546" s="934"/>
      <c r="AO546" s="934"/>
      <c r="AP546" s="934"/>
      <c r="AQ546" s="934"/>
      <c r="AR546" s="934"/>
      <c r="AS546" s="934"/>
      <c r="AT546" s="934"/>
      <c r="AU546" s="934"/>
      <c r="AV546" s="934"/>
      <c r="AW546" s="934"/>
      <c r="AX546" s="934"/>
      <c r="AY546" s="934"/>
      <c r="AZ546" s="934"/>
      <c r="BA546" s="934"/>
      <c r="BB546" s="934"/>
      <c r="BC546" s="934"/>
      <c r="BD546" s="1031"/>
    </row>
    <row r="547" spans="1:56" s="1023" customFormat="1" ht="26.25" customHeight="1" x14ac:dyDescent="0.25">
      <c r="A547" s="1278"/>
      <c r="B547" s="991" t="s">
        <v>875</v>
      </c>
      <c r="C547" s="611"/>
      <c r="D547" s="1058"/>
      <c r="E547" s="1040"/>
      <c r="F547" s="1040"/>
      <c r="G547" s="1040"/>
      <c r="H547" s="645"/>
      <c r="I547" s="273"/>
      <c r="J547" s="272"/>
      <c r="K547" s="645"/>
      <c r="L547" s="273"/>
      <c r="M547" s="272"/>
      <c r="N547" s="645"/>
      <c r="O547" s="273"/>
      <c r="P547" s="274"/>
      <c r="Q547" s="645"/>
      <c r="R547" s="616"/>
      <c r="S547" s="617"/>
      <c r="T547" s="645"/>
      <c r="U547" s="616"/>
      <c r="V547" s="617"/>
      <c r="W547" s="645"/>
      <c r="X547" s="616"/>
      <c r="Y547" s="617"/>
      <c r="Z547" s="645"/>
      <c r="AA547" s="617"/>
      <c r="AB547" s="617"/>
      <c r="AC547" s="618"/>
      <c r="AD547" s="540"/>
      <c r="AE547" s="1036"/>
      <c r="AJ547" s="934"/>
      <c r="AK547" s="934"/>
      <c r="AL547" s="934"/>
      <c r="AM547" s="934"/>
      <c r="AN547" s="934"/>
      <c r="AO547" s="934"/>
      <c r="AP547" s="934"/>
      <c r="AQ547" s="934"/>
      <c r="AR547" s="934"/>
      <c r="AS547" s="934"/>
      <c r="AT547" s="934"/>
      <c r="AU547" s="934"/>
      <c r="AV547" s="934"/>
      <c r="AW547" s="934"/>
      <c r="AX547" s="934"/>
      <c r="AY547" s="934"/>
      <c r="AZ547" s="934"/>
      <c r="BA547" s="934"/>
      <c r="BB547" s="934"/>
      <c r="BC547" s="934"/>
    </row>
    <row r="548" spans="1:56" s="790" customFormat="1" ht="46.5" customHeight="1" x14ac:dyDescent="0.25">
      <c r="A548" s="1281">
        <v>454</v>
      </c>
      <c r="B548" s="261" t="s">
        <v>1488</v>
      </c>
      <c r="C548" s="261" t="s">
        <v>101</v>
      </c>
      <c r="D548" s="261" t="s">
        <v>509</v>
      </c>
      <c r="E548" s="953">
        <v>46138</v>
      </c>
      <c r="F548" s="953">
        <v>46138</v>
      </c>
      <c r="G548" s="954" t="s">
        <v>1259</v>
      </c>
      <c r="H548" s="538">
        <v>2</v>
      </c>
      <c r="I548" s="266">
        <v>4100</v>
      </c>
      <c r="J548" s="252">
        <f>H548*I548</f>
        <v>8200</v>
      </c>
      <c r="K548" s="538">
        <v>2</v>
      </c>
      <c r="L548" s="266">
        <v>3350</v>
      </c>
      <c r="M548" s="265">
        <f>K548*L548</f>
        <v>6700</v>
      </c>
      <c r="N548" s="538">
        <v>2</v>
      </c>
      <c r="O548" s="266">
        <v>3000</v>
      </c>
      <c r="P548" s="265">
        <f>N548*O548</f>
        <v>6000</v>
      </c>
      <c r="Q548" s="538">
        <v>18</v>
      </c>
      <c r="R548" s="1255">
        <v>190</v>
      </c>
      <c r="S548" s="1261">
        <f>Q548*R548</f>
        <v>3420</v>
      </c>
      <c r="T548" s="538">
        <v>18</v>
      </c>
      <c r="U548" s="1255">
        <v>190</v>
      </c>
      <c r="V548" s="1261">
        <f>T548*U548</f>
        <v>3420</v>
      </c>
      <c r="W548" s="538">
        <v>18</v>
      </c>
      <c r="X548" s="1255">
        <v>190</v>
      </c>
      <c r="Y548" s="1261">
        <f>W548*X548</f>
        <v>3420</v>
      </c>
      <c r="Z548" s="563">
        <v>54</v>
      </c>
      <c r="AA548" s="1261">
        <v>6</v>
      </c>
      <c r="AB548" s="1261">
        <f>Z548*AA548</f>
        <v>324</v>
      </c>
      <c r="AC548" s="554">
        <f>H548+K548+N548+Q548+T548+W548+Z548</f>
        <v>114</v>
      </c>
      <c r="AD548" s="540">
        <f>J548+M548+P548+S548+V548+Y548+AB548</f>
        <v>31484</v>
      </c>
      <c r="AE548" s="1020"/>
      <c r="AF548" s="790">
        <v>54</v>
      </c>
      <c r="AI548" s="1021"/>
      <c r="AJ548" s="934"/>
      <c r="AK548" s="934"/>
      <c r="AL548" s="934"/>
      <c r="AM548" s="934"/>
      <c r="AN548" s="934"/>
      <c r="AO548" s="934"/>
      <c r="AP548" s="934"/>
      <c r="AQ548" s="934"/>
      <c r="AR548" s="934"/>
      <c r="AS548" s="934"/>
      <c r="AT548" s="934"/>
      <c r="AU548" s="934"/>
      <c r="AV548" s="934"/>
      <c r="AW548" s="934"/>
      <c r="AX548" s="934"/>
      <c r="AY548" s="934"/>
      <c r="AZ548" s="934"/>
      <c r="BA548" s="934"/>
      <c r="BB548" s="934"/>
      <c r="BC548" s="934"/>
      <c r="BD548" s="1031"/>
    </row>
    <row r="549" spans="1:56" s="934" customFormat="1" ht="46.5" customHeight="1" x14ac:dyDescent="0.25">
      <c r="A549" s="256">
        <v>455</v>
      </c>
      <c r="B549" s="1239" t="s">
        <v>1275</v>
      </c>
      <c r="C549" s="1239" t="s">
        <v>101</v>
      </c>
      <c r="D549" s="261" t="s">
        <v>509</v>
      </c>
      <c r="E549" s="941">
        <v>46270</v>
      </c>
      <c r="F549" s="941">
        <v>46271</v>
      </c>
      <c r="G549" s="954" t="s">
        <v>1274</v>
      </c>
      <c r="H549" s="567">
        <v>2</v>
      </c>
      <c r="I549" s="576">
        <v>4100</v>
      </c>
      <c r="J549" s="259">
        <f>H549*I549</f>
        <v>8200</v>
      </c>
      <c r="K549" s="567">
        <v>2</v>
      </c>
      <c r="L549" s="576">
        <v>3350</v>
      </c>
      <c r="M549" s="781">
        <f>K549*L549</f>
        <v>6700</v>
      </c>
      <c r="N549" s="567">
        <v>2</v>
      </c>
      <c r="O549" s="576">
        <v>3000</v>
      </c>
      <c r="P549" s="781">
        <f>N549*O549</f>
        <v>6000</v>
      </c>
      <c r="Q549" s="567">
        <v>22</v>
      </c>
      <c r="R549" s="560">
        <v>190</v>
      </c>
      <c r="S549" s="289">
        <f>Q549*R549</f>
        <v>4180</v>
      </c>
      <c r="T549" s="567">
        <v>22</v>
      </c>
      <c r="U549" s="560">
        <v>190</v>
      </c>
      <c r="V549" s="289">
        <f>T549*U549</f>
        <v>4180</v>
      </c>
      <c r="W549" s="567">
        <v>22</v>
      </c>
      <c r="X549" s="560">
        <v>190</v>
      </c>
      <c r="Y549" s="289">
        <f>W549*X549</f>
        <v>4180</v>
      </c>
      <c r="Z549" s="568">
        <v>66</v>
      </c>
      <c r="AA549" s="289">
        <v>6</v>
      </c>
      <c r="AB549" s="289">
        <f>Z549*AA549</f>
        <v>396</v>
      </c>
      <c r="AC549" s="561">
        <f>H549+K549+N549+Q549+T549+W549+Z549</f>
        <v>138</v>
      </c>
      <c r="AD549" s="540">
        <f>J549+M549+P549+S549+V549+Y549+AB549</f>
        <v>33836</v>
      </c>
      <c r="AE549" s="1229"/>
    </row>
    <row r="550" spans="1:56" s="934" customFormat="1" ht="46.5" customHeight="1" x14ac:dyDescent="0.25">
      <c r="A550" s="1281">
        <v>456</v>
      </c>
      <c r="B550" s="1236" t="s">
        <v>183</v>
      </c>
      <c r="C550" s="1236" t="s">
        <v>99</v>
      </c>
      <c r="D550" s="1236" t="s">
        <v>1452</v>
      </c>
      <c r="E550" s="1013">
        <v>46088</v>
      </c>
      <c r="F550" s="1013">
        <v>46089</v>
      </c>
      <c r="G550" s="954" t="s">
        <v>1259</v>
      </c>
      <c r="H550" s="556">
        <v>2</v>
      </c>
      <c r="I550" s="572">
        <v>3400</v>
      </c>
      <c r="J550" s="278">
        <f>H550*I550</f>
        <v>6800</v>
      </c>
      <c r="K550" s="556">
        <v>2</v>
      </c>
      <c r="L550" s="572">
        <v>3000</v>
      </c>
      <c r="M550" s="299">
        <f>K550*L550</f>
        <v>6000</v>
      </c>
      <c r="N550" s="556">
        <v>2</v>
      </c>
      <c r="O550" s="1237">
        <v>2900</v>
      </c>
      <c r="P550" s="288">
        <f>N550*O550</f>
        <v>5800</v>
      </c>
      <c r="Q550" s="556">
        <v>18</v>
      </c>
      <c r="R550" s="1237">
        <v>190</v>
      </c>
      <c r="S550" s="290">
        <f>Q550*R550</f>
        <v>3420</v>
      </c>
      <c r="T550" s="556">
        <v>18</v>
      </c>
      <c r="U550" s="1237">
        <v>190</v>
      </c>
      <c r="V550" s="290">
        <f>T550*U550</f>
        <v>3420</v>
      </c>
      <c r="W550" s="556">
        <v>18</v>
      </c>
      <c r="X550" s="1237">
        <v>190</v>
      </c>
      <c r="Y550" s="290">
        <f>W550*X550</f>
        <v>3420</v>
      </c>
      <c r="Z550" s="564">
        <v>54</v>
      </c>
      <c r="AA550" s="290">
        <v>6</v>
      </c>
      <c r="AB550" s="290">
        <f>Z550*AA550</f>
        <v>324</v>
      </c>
      <c r="AC550" s="558">
        <f>H550+K550+N550+Q550+T550+W550+Z550</f>
        <v>114</v>
      </c>
      <c r="AD550" s="540">
        <f>J550+M550+P550+S550+V550+Y550+AB550</f>
        <v>29184</v>
      </c>
      <c r="AE550" s="1226"/>
    </row>
    <row r="551" spans="1:56" s="790" customFormat="1" ht="46.5" customHeight="1" x14ac:dyDescent="0.25">
      <c r="A551" s="256">
        <v>457</v>
      </c>
      <c r="B551" s="261" t="s">
        <v>183</v>
      </c>
      <c r="C551" s="261" t="s">
        <v>99</v>
      </c>
      <c r="D551" s="261" t="s">
        <v>1452</v>
      </c>
      <c r="E551" s="953">
        <v>46298</v>
      </c>
      <c r="F551" s="953">
        <v>46299</v>
      </c>
      <c r="G551" s="954" t="s">
        <v>1274</v>
      </c>
      <c r="H551" s="538">
        <v>2</v>
      </c>
      <c r="I551" s="266">
        <v>3400</v>
      </c>
      <c r="J551" s="252">
        <f>H551*I551</f>
        <v>6800</v>
      </c>
      <c r="K551" s="538">
        <v>2</v>
      </c>
      <c r="L551" s="266">
        <v>3000</v>
      </c>
      <c r="M551" s="265">
        <f>K551*L551</f>
        <v>6000</v>
      </c>
      <c r="N551" s="538">
        <v>2</v>
      </c>
      <c r="O551" s="1255">
        <v>2900</v>
      </c>
      <c r="P551" s="265">
        <f>N551*O551</f>
        <v>5800</v>
      </c>
      <c r="Q551" s="538">
        <v>22</v>
      </c>
      <c r="R551" s="1255">
        <v>190</v>
      </c>
      <c r="S551" s="1261">
        <f>Q551*R551</f>
        <v>4180</v>
      </c>
      <c r="T551" s="538">
        <v>22</v>
      </c>
      <c r="U551" s="1255">
        <v>190</v>
      </c>
      <c r="V551" s="1261">
        <f>T551*U551</f>
        <v>4180</v>
      </c>
      <c r="W551" s="538">
        <v>22</v>
      </c>
      <c r="X551" s="1255">
        <v>190</v>
      </c>
      <c r="Y551" s="1261">
        <f>W551*X551</f>
        <v>4180</v>
      </c>
      <c r="Z551" s="563">
        <v>66</v>
      </c>
      <c r="AA551" s="1261">
        <v>6</v>
      </c>
      <c r="AB551" s="1261">
        <f>Z551*AA551</f>
        <v>396</v>
      </c>
      <c r="AC551" s="554">
        <f>H551+K551+N551+Q551+T551+W551+Z551</f>
        <v>138</v>
      </c>
      <c r="AD551" s="540">
        <f>J551+M551+P551+S551+V551+Y551+AB551</f>
        <v>31536</v>
      </c>
      <c r="AE551" s="1020"/>
      <c r="AI551" s="1021"/>
      <c r="AJ551" s="934"/>
      <c r="AK551" s="934"/>
      <c r="AL551" s="934"/>
      <c r="AM551" s="934"/>
      <c r="AN551" s="934"/>
      <c r="AO551" s="934"/>
      <c r="AP551" s="934"/>
      <c r="AQ551" s="934"/>
      <c r="AR551" s="934"/>
      <c r="AS551" s="934"/>
      <c r="AT551" s="934"/>
      <c r="AU551" s="934"/>
      <c r="AV551" s="934"/>
      <c r="AW551" s="934"/>
      <c r="AX551" s="934"/>
      <c r="AY551" s="934"/>
      <c r="AZ551" s="934"/>
      <c r="BA551" s="934"/>
      <c r="BB551" s="934"/>
      <c r="BC551" s="934"/>
      <c r="BD551" s="1031"/>
    </row>
    <row r="552" spans="1:56" s="1023" customFormat="1" ht="33" customHeight="1" x14ac:dyDescent="0.25">
      <c r="A552" s="1278"/>
      <c r="B552" s="991" t="s">
        <v>876</v>
      </c>
      <c r="C552" s="611"/>
      <c r="D552" s="1058"/>
      <c r="E552" s="1040"/>
      <c r="F552" s="1040"/>
      <c r="G552" s="1040"/>
      <c r="H552" s="645"/>
      <c r="I552" s="273"/>
      <c r="J552" s="272"/>
      <c r="K552" s="645"/>
      <c r="L552" s="273"/>
      <c r="M552" s="272"/>
      <c r="N552" s="645"/>
      <c r="O552" s="273"/>
      <c r="P552" s="274"/>
      <c r="Q552" s="645"/>
      <c r="R552" s="616"/>
      <c r="S552" s="617"/>
      <c r="T552" s="645"/>
      <c r="U552" s="616"/>
      <c r="V552" s="617"/>
      <c r="W552" s="645"/>
      <c r="X552" s="616"/>
      <c r="Y552" s="617"/>
      <c r="Z552" s="645"/>
      <c r="AA552" s="617"/>
      <c r="AB552" s="617"/>
      <c r="AC552" s="618"/>
      <c r="AD552" s="540"/>
      <c r="AE552" s="272"/>
      <c r="AJ552" s="934"/>
      <c r="AK552" s="934"/>
      <c r="AL552" s="934"/>
      <c r="AM552" s="934"/>
      <c r="AN552" s="934"/>
      <c r="AO552" s="934"/>
      <c r="AP552" s="934"/>
      <c r="AQ552" s="934"/>
      <c r="AR552" s="934"/>
      <c r="AS552" s="934"/>
      <c r="AT552" s="934"/>
      <c r="AU552" s="934"/>
      <c r="AV552" s="934"/>
      <c r="AW552" s="934"/>
      <c r="AX552" s="934"/>
      <c r="AY552" s="934"/>
      <c r="AZ552" s="934"/>
      <c r="BA552" s="934"/>
      <c r="BB552" s="934"/>
      <c r="BC552" s="934"/>
    </row>
    <row r="553" spans="1:56" ht="36" customHeight="1" x14ac:dyDescent="0.25">
      <c r="A553" s="1282">
        <v>458</v>
      </c>
      <c r="B553" s="1236" t="s">
        <v>1896</v>
      </c>
      <c r="C553" s="1239" t="s">
        <v>99</v>
      </c>
      <c r="D553" s="1236" t="s">
        <v>1342</v>
      </c>
      <c r="E553" s="1013">
        <v>46128</v>
      </c>
      <c r="F553" s="1013">
        <v>46131</v>
      </c>
      <c r="G553" s="954" t="s">
        <v>2273</v>
      </c>
      <c r="H553" s="538">
        <v>1</v>
      </c>
      <c r="I553" s="266">
        <v>3400</v>
      </c>
      <c r="J553" s="252">
        <f>H553*I553</f>
        <v>3400</v>
      </c>
      <c r="K553" s="538">
        <v>1</v>
      </c>
      <c r="L553" s="266">
        <v>3000</v>
      </c>
      <c r="M553" s="265">
        <f>K553*L553</f>
        <v>3000</v>
      </c>
      <c r="N553" s="538">
        <v>1</v>
      </c>
      <c r="O553" s="1255">
        <v>2900</v>
      </c>
      <c r="P553" s="265">
        <f>N553*O553</f>
        <v>2900</v>
      </c>
      <c r="Q553" s="538">
        <v>10</v>
      </c>
      <c r="R553" s="1255">
        <v>190</v>
      </c>
      <c r="S553" s="1261">
        <f>Q553*R553</f>
        <v>1900</v>
      </c>
      <c r="T553" s="538">
        <v>10</v>
      </c>
      <c r="U553" s="1255">
        <v>190</v>
      </c>
      <c r="V553" s="1261">
        <f>T553*U553</f>
        <v>1900</v>
      </c>
      <c r="W553" s="538">
        <v>10</v>
      </c>
      <c r="X553" s="1255">
        <v>190</v>
      </c>
      <c r="Y553" s="1261">
        <f>W553*X553</f>
        <v>1900</v>
      </c>
      <c r="Z553" s="563">
        <v>30</v>
      </c>
      <c r="AA553" s="1261">
        <v>6</v>
      </c>
      <c r="AB553" s="1261">
        <f>Z553*AA553</f>
        <v>180</v>
      </c>
      <c r="AC553" s="554">
        <f>H553+K553+N553+Q553+T553+W553+Z553</f>
        <v>63</v>
      </c>
      <c r="AD553" s="540">
        <f>J553+M553+P553+S553+V553+Y553</f>
        <v>15000</v>
      </c>
      <c r="AE553" s="1235" t="e">
        <f>SUM(#REF!)</f>
        <v>#REF!</v>
      </c>
      <c r="AF553" s="1004">
        <v>30</v>
      </c>
    </row>
    <row r="554" spans="1:56" ht="46.5" customHeight="1" x14ac:dyDescent="0.25">
      <c r="A554" s="1281">
        <v>459</v>
      </c>
      <c r="B554" s="261" t="s">
        <v>1628</v>
      </c>
      <c r="C554" s="261" t="s">
        <v>99</v>
      </c>
      <c r="D554" s="261" t="s">
        <v>1586</v>
      </c>
      <c r="E554" s="953">
        <v>46130</v>
      </c>
      <c r="F554" s="953">
        <v>46131</v>
      </c>
      <c r="G554" s="954" t="s">
        <v>301</v>
      </c>
      <c r="H554" s="538"/>
      <c r="I554" s="266"/>
      <c r="J554" s="252"/>
      <c r="K554" s="538"/>
      <c r="L554" s="266"/>
      <c r="M554" s="265"/>
      <c r="N554" s="538"/>
      <c r="O554" s="266"/>
      <c r="P554" s="265"/>
      <c r="Q554" s="538">
        <v>3</v>
      </c>
      <c r="R554" s="1255">
        <v>190</v>
      </c>
      <c r="S554" s="1261">
        <f>Q554*R554</f>
        <v>570</v>
      </c>
      <c r="T554" s="538">
        <v>3</v>
      </c>
      <c r="U554" s="1255">
        <v>190</v>
      </c>
      <c r="V554" s="1261">
        <f>T554*U554</f>
        <v>570</v>
      </c>
      <c r="W554" s="538">
        <v>3</v>
      </c>
      <c r="X554" s="1255">
        <v>190</v>
      </c>
      <c r="Y554" s="1261">
        <f>W554*X554</f>
        <v>570</v>
      </c>
      <c r="Z554" s="563">
        <v>9</v>
      </c>
      <c r="AA554" s="1261">
        <v>6</v>
      </c>
      <c r="AB554" s="1261">
        <f>Z554*AA554</f>
        <v>54</v>
      </c>
      <c r="AC554" s="554">
        <f>H554+K554+N554+Q554+T554+W554+Z554</f>
        <v>18</v>
      </c>
      <c r="AD554" s="540">
        <f>J554+M554+P554+S554+V554+Y554+AB554</f>
        <v>1764</v>
      </c>
      <c r="AE554" s="1229"/>
    </row>
    <row r="555" spans="1:56" ht="46.5" customHeight="1" x14ac:dyDescent="0.25">
      <c r="A555" s="1282">
        <v>460</v>
      </c>
      <c r="B555" s="1236" t="s">
        <v>1655</v>
      </c>
      <c r="C555" s="1236" t="s">
        <v>101</v>
      </c>
      <c r="D555" s="1236" t="s">
        <v>1895</v>
      </c>
      <c r="E555" s="1013">
        <v>46297</v>
      </c>
      <c r="F555" s="1013">
        <v>46299</v>
      </c>
      <c r="G555" s="954" t="s">
        <v>2273</v>
      </c>
      <c r="H555" s="538">
        <v>1</v>
      </c>
      <c r="I555" s="266">
        <v>4100</v>
      </c>
      <c r="J555" s="252">
        <v>4100</v>
      </c>
      <c r="K555" s="538">
        <v>1</v>
      </c>
      <c r="L555" s="266">
        <v>3350</v>
      </c>
      <c r="M555" s="781">
        <f>K555*L555</f>
        <v>3350</v>
      </c>
      <c r="N555" s="538">
        <v>1</v>
      </c>
      <c r="O555" s="266">
        <v>3000</v>
      </c>
      <c r="P555" s="265">
        <f>N555*O555</f>
        <v>3000</v>
      </c>
      <c r="Q555" s="538">
        <v>10</v>
      </c>
      <c r="R555" s="1255">
        <v>190</v>
      </c>
      <c r="S555" s="1261">
        <f>Q555*R555</f>
        <v>1900</v>
      </c>
      <c r="T555" s="538">
        <v>10</v>
      </c>
      <c r="U555" s="1255">
        <v>190</v>
      </c>
      <c r="V555" s="1261">
        <f>T555*U555</f>
        <v>1900</v>
      </c>
      <c r="W555" s="538">
        <v>10</v>
      </c>
      <c r="X555" s="1255">
        <v>190</v>
      </c>
      <c r="Y555" s="1261">
        <f>W555*X555</f>
        <v>1900</v>
      </c>
      <c r="Z555" s="563">
        <v>30</v>
      </c>
      <c r="AA555" s="1261">
        <v>6</v>
      </c>
      <c r="AB555" s="1261">
        <f>Z555*AA555</f>
        <v>180</v>
      </c>
      <c r="AC555" s="554">
        <f>H555+K555+N555+Q555+T555+W555+Z555</f>
        <v>63</v>
      </c>
      <c r="AD555" s="540">
        <f>J555+M555+P555+S555+V555+Y555</f>
        <v>16150</v>
      </c>
      <c r="AE555" s="1226"/>
    </row>
    <row r="556" spans="1:56" ht="39.75" customHeight="1" x14ac:dyDescent="0.25">
      <c r="A556" s="1281">
        <v>461</v>
      </c>
      <c r="B556" s="1236" t="s">
        <v>1897</v>
      </c>
      <c r="C556" s="1236" t="s">
        <v>101</v>
      </c>
      <c r="D556" s="1236" t="s">
        <v>1898</v>
      </c>
      <c r="E556" s="1013">
        <v>46130</v>
      </c>
      <c r="F556" s="1013">
        <v>46131</v>
      </c>
      <c r="G556" s="954" t="s">
        <v>2274</v>
      </c>
      <c r="H556" s="556"/>
      <c r="I556" s="572"/>
      <c r="J556" s="278"/>
      <c r="K556" s="556"/>
      <c r="L556" s="572"/>
      <c r="M556" s="288"/>
      <c r="N556" s="556"/>
      <c r="O556" s="572"/>
      <c r="P556" s="288"/>
      <c r="Q556" s="556">
        <v>3</v>
      </c>
      <c r="R556" s="1237">
        <v>190</v>
      </c>
      <c r="S556" s="290">
        <f>Q556*R556</f>
        <v>570</v>
      </c>
      <c r="T556" s="556">
        <v>3</v>
      </c>
      <c r="U556" s="1237">
        <v>190</v>
      </c>
      <c r="V556" s="290">
        <f>T556*U556</f>
        <v>570</v>
      </c>
      <c r="W556" s="556">
        <v>3</v>
      </c>
      <c r="X556" s="1237">
        <v>190</v>
      </c>
      <c r="Y556" s="290">
        <f>W556*X556</f>
        <v>570</v>
      </c>
      <c r="Z556" s="563">
        <v>9</v>
      </c>
      <c r="AA556" s="1261">
        <v>6</v>
      </c>
      <c r="AB556" s="1261">
        <f>Z556*AA556</f>
        <v>54</v>
      </c>
      <c r="AC556" s="558">
        <f>H556+K556+N556+Q556+T556+W556+Z556</f>
        <v>18</v>
      </c>
      <c r="AD556" s="540">
        <f>J556+M556+P556+S556+V556+Y556+AB556</f>
        <v>1764</v>
      </c>
      <c r="AE556" s="1226"/>
    </row>
    <row r="557" spans="1:56" ht="36" customHeight="1" x14ac:dyDescent="0.25">
      <c r="A557" s="1282"/>
      <c r="B557" s="1240" t="s">
        <v>1621</v>
      </c>
      <c r="C557" s="945"/>
      <c r="D557" s="945"/>
      <c r="E557" s="1034"/>
      <c r="F557" s="1034"/>
      <c r="G557" s="789"/>
      <c r="H557" s="624"/>
      <c r="I557" s="522"/>
      <c r="J557" s="523"/>
      <c r="K557" s="624"/>
      <c r="L557" s="522"/>
      <c r="M557" s="527"/>
      <c r="N557" s="624"/>
      <c r="O557" s="522"/>
      <c r="P557" s="527"/>
      <c r="Q557" s="624"/>
      <c r="R557" s="528"/>
      <c r="S557" s="529"/>
      <c r="T557" s="624"/>
      <c r="U557" s="528"/>
      <c r="V557" s="529"/>
      <c r="W557" s="624"/>
      <c r="X557" s="528"/>
      <c r="Y557" s="529"/>
      <c r="Z557" s="521"/>
      <c r="AA557" s="529"/>
      <c r="AB557" s="529"/>
      <c r="AC557" s="530"/>
      <c r="AD557" s="540"/>
      <c r="AE557" s="1015"/>
    </row>
    <row r="558" spans="1:56" s="790" customFormat="1" ht="76.5" customHeight="1" x14ac:dyDescent="0.25">
      <c r="A558" s="1281">
        <v>462</v>
      </c>
      <c r="B558" s="1236" t="s">
        <v>69</v>
      </c>
      <c r="C558" s="261" t="s">
        <v>100</v>
      </c>
      <c r="D558" s="261" t="s">
        <v>1622</v>
      </c>
      <c r="E558" s="953">
        <v>46093</v>
      </c>
      <c r="F558" s="953">
        <v>46096</v>
      </c>
      <c r="G558" s="954" t="s">
        <v>1623</v>
      </c>
      <c r="H558" s="538"/>
      <c r="I558" s="266"/>
      <c r="J558" s="252"/>
      <c r="K558" s="538"/>
      <c r="L558" s="266"/>
      <c r="M558" s="265"/>
      <c r="N558" s="538"/>
      <c r="O558" s="1255"/>
      <c r="P558" s="265"/>
      <c r="Q558" s="538">
        <v>24</v>
      </c>
      <c r="R558" s="1255">
        <v>190</v>
      </c>
      <c r="S558" s="1261">
        <f>Q558*R558</f>
        <v>4560</v>
      </c>
      <c r="T558" s="538">
        <v>24</v>
      </c>
      <c r="U558" s="1255">
        <v>190</v>
      </c>
      <c r="V558" s="1261">
        <f>T558*U558</f>
        <v>4560</v>
      </c>
      <c r="W558" s="538">
        <v>48</v>
      </c>
      <c r="X558" s="1255">
        <v>190</v>
      </c>
      <c r="Y558" s="1261">
        <f>W558*X558</f>
        <v>9120</v>
      </c>
      <c r="Z558" s="563">
        <v>96</v>
      </c>
      <c r="AA558" s="1261">
        <v>6</v>
      </c>
      <c r="AB558" s="1261">
        <f>Z558*AA558</f>
        <v>576</v>
      </c>
      <c r="AC558" s="539">
        <f>Q558+T558+W558+Z558</f>
        <v>192</v>
      </c>
      <c r="AD558" s="540">
        <f>S558+V558+Y558+AB558</f>
        <v>18816</v>
      </c>
      <c r="AE558" s="1113"/>
      <c r="AG558" s="934"/>
      <c r="AH558" s="934"/>
      <c r="AI558" s="934"/>
      <c r="AJ558" s="934"/>
      <c r="AK558" s="934"/>
      <c r="AL558" s="934"/>
      <c r="AM558" s="934"/>
      <c r="AN558" s="934"/>
      <c r="AO558" s="934"/>
      <c r="AP558" s="934"/>
      <c r="AQ558" s="934"/>
      <c r="AR558" s="934"/>
      <c r="AS558" s="934"/>
      <c r="AT558" s="934"/>
      <c r="AU558" s="934"/>
      <c r="AV558" s="934"/>
      <c r="AW558" s="934"/>
      <c r="AX558" s="934"/>
      <c r="AY558" s="934"/>
      <c r="AZ558" s="934"/>
      <c r="BA558" s="934"/>
      <c r="BB558" s="934"/>
      <c r="BC558" s="934"/>
      <c r="BD558" s="1031"/>
    </row>
    <row r="559" spans="1:56" s="790" customFormat="1" ht="78" customHeight="1" x14ac:dyDescent="0.25">
      <c r="A559" s="1281">
        <v>463</v>
      </c>
      <c r="B559" s="261" t="s">
        <v>71</v>
      </c>
      <c r="C559" s="261" t="s">
        <v>101</v>
      </c>
      <c r="D559" s="261" t="s">
        <v>1622</v>
      </c>
      <c r="E559" s="953">
        <v>46338</v>
      </c>
      <c r="F559" s="953">
        <v>46341</v>
      </c>
      <c r="G559" s="954" t="s">
        <v>1623</v>
      </c>
      <c r="H559" s="538"/>
      <c r="I559" s="266"/>
      <c r="J559" s="252"/>
      <c r="K559" s="538"/>
      <c r="L559" s="266"/>
      <c r="M559" s="265"/>
      <c r="N559" s="538"/>
      <c r="O559" s="1255"/>
      <c r="P559" s="265"/>
      <c r="Q559" s="538">
        <v>24</v>
      </c>
      <c r="R559" s="1255">
        <v>190</v>
      </c>
      <c r="S559" s="1261">
        <f>Q559*R559</f>
        <v>4560</v>
      </c>
      <c r="T559" s="538">
        <v>24</v>
      </c>
      <c r="U559" s="1255">
        <v>190</v>
      </c>
      <c r="V559" s="1261">
        <f>T559*U559</f>
        <v>4560</v>
      </c>
      <c r="W559" s="538">
        <v>48</v>
      </c>
      <c r="X559" s="1255">
        <v>190</v>
      </c>
      <c r="Y559" s="1261">
        <f>W559*X559</f>
        <v>9120</v>
      </c>
      <c r="Z559" s="563">
        <v>96</v>
      </c>
      <c r="AA559" s="1261">
        <v>6</v>
      </c>
      <c r="AB559" s="1261">
        <f>Z559*AA559</f>
        <v>576</v>
      </c>
      <c r="AC559" s="554">
        <f>Q559+T559+W559+Z559</f>
        <v>192</v>
      </c>
      <c r="AD559" s="540">
        <f>S559+V559+Y559+AB559</f>
        <v>18816</v>
      </c>
      <c r="AE559" s="1020"/>
      <c r="AF559" s="790">
        <v>464</v>
      </c>
      <c r="AI559" s="1021"/>
      <c r="AJ559" s="934"/>
      <c r="AK559" s="934"/>
      <c r="AL559" s="934"/>
      <c r="AM559" s="934"/>
      <c r="AN559" s="934"/>
      <c r="AO559" s="934"/>
      <c r="AP559" s="934"/>
      <c r="AQ559" s="934"/>
      <c r="AR559" s="934"/>
      <c r="AS559" s="934"/>
      <c r="AT559" s="934"/>
      <c r="AU559" s="934"/>
      <c r="AV559" s="934"/>
      <c r="AW559" s="934"/>
      <c r="AX559" s="934"/>
      <c r="AY559" s="934"/>
      <c r="AZ559" s="934"/>
      <c r="BA559" s="934"/>
      <c r="BB559" s="934"/>
      <c r="BC559" s="934"/>
      <c r="BD559" s="1031"/>
    </row>
    <row r="560" spans="1:56" s="790" customFormat="1" ht="73.5" customHeight="1" x14ac:dyDescent="0.25">
      <c r="A560" s="1281">
        <v>464</v>
      </c>
      <c r="B560" s="261" t="s">
        <v>70</v>
      </c>
      <c r="C560" s="261" t="s">
        <v>102</v>
      </c>
      <c r="D560" s="261" t="s">
        <v>1622</v>
      </c>
      <c r="E560" s="953">
        <v>46338</v>
      </c>
      <c r="F560" s="953">
        <v>46341</v>
      </c>
      <c r="G560" s="954" t="s">
        <v>1623</v>
      </c>
      <c r="H560" s="538"/>
      <c r="I560" s="266"/>
      <c r="J560" s="252"/>
      <c r="K560" s="538"/>
      <c r="L560" s="266"/>
      <c r="M560" s="265"/>
      <c r="N560" s="538"/>
      <c r="O560" s="1255"/>
      <c r="P560" s="265"/>
      <c r="Q560" s="538">
        <v>92</v>
      </c>
      <c r="R560" s="1255">
        <v>190</v>
      </c>
      <c r="S560" s="1261">
        <f>Q560*R560</f>
        <v>17480</v>
      </c>
      <c r="T560" s="538">
        <v>92</v>
      </c>
      <c r="U560" s="1255">
        <v>190</v>
      </c>
      <c r="V560" s="1261">
        <f>T560*U560</f>
        <v>17480</v>
      </c>
      <c r="W560" s="538">
        <v>184</v>
      </c>
      <c r="X560" s="1255">
        <v>190</v>
      </c>
      <c r="Y560" s="1261">
        <f>W560*X560</f>
        <v>34960</v>
      </c>
      <c r="Z560" s="563">
        <v>368</v>
      </c>
      <c r="AA560" s="1261">
        <v>6</v>
      </c>
      <c r="AB560" s="1261">
        <f>Z560*AA560</f>
        <v>2208</v>
      </c>
      <c r="AC560" s="554">
        <f>Q560+T560+W560+Z560</f>
        <v>736</v>
      </c>
      <c r="AD560" s="540">
        <f>S560+V560+Y560+AB560</f>
        <v>72128</v>
      </c>
      <c r="AE560" s="1020"/>
      <c r="AF560" s="790">
        <v>464</v>
      </c>
      <c r="AI560" s="1021"/>
      <c r="AJ560" s="934"/>
      <c r="AK560" s="934"/>
      <c r="AL560" s="934"/>
      <c r="AM560" s="934"/>
      <c r="AN560" s="934"/>
      <c r="AO560" s="934"/>
      <c r="AP560" s="934"/>
      <c r="AQ560" s="934"/>
      <c r="AR560" s="934"/>
      <c r="AS560" s="934"/>
      <c r="AT560" s="934"/>
      <c r="AU560" s="934"/>
      <c r="AV560" s="934"/>
      <c r="AW560" s="934"/>
      <c r="AX560" s="934"/>
      <c r="AY560" s="934"/>
      <c r="AZ560" s="934"/>
      <c r="BA560" s="934"/>
      <c r="BB560" s="934"/>
      <c r="BC560" s="934"/>
      <c r="BD560" s="1031"/>
    </row>
    <row r="561" spans="1:56" s="934" customFormat="1" ht="33.75" customHeight="1" x14ac:dyDescent="0.25">
      <c r="A561" s="1280"/>
      <c r="B561" s="871" t="s">
        <v>877</v>
      </c>
      <c r="C561" s="481"/>
      <c r="D561" s="1045"/>
      <c r="E561" s="1046"/>
      <c r="F561" s="1046"/>
      <c r="G561" s="1046"/>
      <c r="H561" s="328"/>
      <c r="I561" s="524"/>
      <c r="J561" s="652"/>
      <c r="K561" s="328"/>
      <c r="L561" s="524"/>
      <c r="M561" s="652"/>
      <c r="N561" s="328"/>
      <c r="O561" s="524"/>
      <c r="P561" s="799"/>
      <c r="Q561" s="328"/>
      <c r="R561" s="591"/>
      <c r="S561" s="587"/>
      <c r="T561" s="328"/>
      <c r="U561" s="591"/>
      <c r="V561" s="587"/>
      <c r="W561" s="328"/>
      <c r="X561" s="591"/>
      <c r="Y561" s="587"/>
      <c r="Z561" s="328"/>
      <c r="AA561" s="587"/>
      <c r="AB561" s="587"/>
      <c r="AC561" s="590"/>
      <c r="AD561" s="531"/>
      <c r="AE561" s="652"/>
    </row>
    <row r="562" spans="1:56" s="790" customFormat="1" ht="42.75" customHeight="1" x14ac:dyDescent="0.25">
      <c r="A562" s="1281">
        <v>465</v>
      </c>
      <c r="B562" s="261" t="s">
        <v>2308</v>
      </c>
      <c r="C562" s="261" t="s">
        <v>101</v>
      </c>
      <c r="D562" s="261" t="s">
        <v>1541</v>
      </c>
      <c r="E562" s="953">
        <v>46162</v>
      </c>
      <c r="F562" s="953">
        <v>46165</v>
      </c>
      <c r="G562" s="954" t="s">
        <v>1989</v>
      </c>
      <c r="H562" s="538"/>
      <c r="I562" s="266"/>
      <c r="J562" s="252"/>
      <c r="K562" s="538"/>
      <c r="L562" s="266"/>
      <c r="M562" s="265"/>
      <c r="N562" s="538"/>
      <c r="O562" s="570"/>
      <c r="P562" s="265"/>
      <c r="Q562" s="538">
        <v>10</v>
      </c>
      <c r="R562" s="266">
        <v>190</v>
      </c>
      <c r="S562" s="252">
        <f t="shared" ref="S562:S568" si="221">Q562*R562</f>
        <v>1900</v>
      </c>
      <c r="T562" s="538">
        <v>10</v>
      </c>
      <c r="U562" s="266">
        <v>190</v>
      </c>
      <c r="V562" s="252">
        <v>1900</v>
      </c>
      <c r="W562" s="538">
        <v>10</v>
      </c>
      <c r="X562" s="266">
        <v>190</v>
      </c>
      <c r="Y562" s="252">
        <v>3800</v>
      </c>
      <c r="Z562" s="538">
        <v>30</v>
      </c>
      <c r="AA562" s="570">
        <v>6</v>
      </c>
      <c r="AB562" s="265">
        <f t="shared" ref="AB562:AB568" si="222">Z562*AA562</f>
        <v>180</v>
      </c>
      <c r="AC562" s="575">
        <f>Q562+T562+W562+Z562</f>
        <v>60</v>
      </c>
      <c r="AD562" s="574">
        <f>S562+V562+Y562+AB562</f>
        <v>7780</v>
      </c>
      <c r="AE562" s="1038"/>
      <c r="AI562" s="1021"/>
      <c r="AJ562" s="934"/>
      <c r="AK562" s="934"/>
      <c r="AL562" s="934"/>
      <c r="AM562" s="934"/>
      <c r="AN562" s="934"/>
      <c r="AO562" s="934"/>
      <c r="AP562" s="934"/>
      <c r="AQ562" s="934"/>
      <c r="AR562" s="934"/>
      <c r="AS562" s="934"/>
      <c r="AT562" s="934"/>
      <c r="AU562" s="934"/>
      <c r="AV562" s="934"/>
      <c r="AW562" s="934"/>
      <c r="AX562" s="934"/>
      <c r="AY562" s="934"/>
      <c r="AZ562" s="934"/>
      <c r="BA562" s="934"/>
      <c r="BB562" s="934"/>
      <c r="BC562" s="934"/>
      <c r="BD562" s="1031"/>
    </row>
    <row r="563" spans="1:56" ht="46.5" customHeight="1" x14ac:dyDescent="0.25">
      <c r="A563" s="256">
        <v>466</v>
      </c>
      <c r="B563" s="1239" t="s">
        <v>2306</v>
      </c>
      <c r="C563" s="1239" t="s">
        <v>101</v>
      </c>
      <c r="D563" s="1239" t="s">
        <v>340</v>
      </c>
      <c r="E563" s="941">
        <v>46086</v>
      </c>
      <c r="F563" s="941">
        <v>46088</v>
      </c>
      <c r="G563" s="966" t="s">
        <v>298</v>
      </c>
      <c r="H563" s="567"/>
      <c r="I563" s="576"/>
      <c r="J563" s="259"/>
      <c r="K563" s="567"/>
      <c r="L563" s="576"/>
      <c r="M563" s="781"/>
      <c r="N563" s="567"/>
      <c r="O563" s="576"/>
      <c r="P563" s="781"/>
      <c r="Q563" s="567">
        <v>8</v>
      </c>
      <c r="R563" s="560">
        <v>190</v>
      </c>
      <c r="S563" s="289">
        <f t="shared" si="221"/>
        <v>1520</v>
      </c>
      <c r="T563" s="567">
        <v>8</v>
      </c>
      <c r="U563" s="560">
        <v>190</v>
      </c>
      <c r="V563" s="289">
        <f t="shared" ref="V563:V568" si="223">T563*U563</f>
        <v>1520</v>
      </c>
      <c r="W563" s="567">
        <v>8</v>
      </c>
      <c r="X563" s="560">
        <v>190</v>
      </c>
      <c r="Y563" s="289">
        <f t="shared" ref="Y563:Y568" si="224">W563*X563</f>
        <v>1520</v>
      </c>
      <c r="Z563" s="568">
        <v>24</v>
      </c>
      <c r="AA563" s="289">
        <v>6</v>
      </c>
      <c r="AB563" s="289">
        <f t="shared" si="222"/>
        <v>144</v>
      </c>
      <c r="AC563" s="561">
        <f t="shared" ref="AC563:AC568" si="225">H563+K563+N563+Q563+T563+W563+Z563</f>
        <v>48</v>
      </c>
      <c r="AD563" s="782">
        <f t="shared" ref="AD563:AD568" si="226">J563+M563+P563+S563+V563+Y563+AB563</f>
        <v>4704</v>
      </c>
      <c r="AE563" s="1782">
        <f>SUM(AD563:AD568)</f>
        <v>92770</v>
      </c>
      <c r="AF563" s="1004">
        <v>90</v>
      </c>
    </row>
    <row r="564" spans="1:56" ht="46.5" customHeight="1" x14ac:dyDescent="0.25">
      <c r="A564" s="1281">
        <v>467</v>
      </c>
      <c r="B564" s="261" t="s">
        <v>2307</v>
      </c>
      <c r="C564" s="261" t="s">
        <v>101</v>
      </c>
      <c r="D564" s="261" t="s">
        <v>1541</v>
      </c>
      <c r="E564" s="941">
        <v>46162</v>
      </c>
      <c r="F564" s="941">
        <v>46165</v>
      </c>
      <c r="G564" s="954" t="s">
        <v>1989</v>
      </c>
      <c r="H564" s="538"/>
      <c r="I564" s="266"/>
      <c r="J564" s="252"/>
      <c r="K564" s="538"/>
      <c r="L564" s="266"/>
      <c r="M564" s="781"/>
      <c r="N564" s="538"/>
      <c r="O564" s="570"/>
      <c r="P564" s="265"/>
      <c r="Q564" s="567">
        <v>8</v>
      </c>
      <c r="R564" s="560">
        <v>190</v>
      </c>
      <c r="S564" s="289">
        <f t="shared" si="221"/>
        <v>1520</v>
      </c>
      <c r="T564" s="567">
        <v>8</v>
      </c>
      <c r="U564" s="560">
        <v>190</v>
      </c>
      <c r="V564" s="289">
        <f t="shared" si="223"/>
        <v>1520</v>
      </c>
      <c r="W564" s="567">
        <v>8</v>
      </c>
      <c r="X564" s="560">
        <v>190</v>
      </c>
      <c r="Y564" s="289">
        <f t="shared" si="224"/>
        <v>1520</v>
      </c>
      <c r="Z564" s="563">
        <v>24</v>
      </c>
      <c r="AA564" s="1261">
        <v>6</v>
      </c>
      <c r="AB564" s="1261">
        <f t="shared" si="222"/>
        <v>144</v>
      </c>
      <c r="AC564" s="561">
        <f t="shared" si="225"/>
        <v>48</v>
      </c>
      <c r="AD564" s="540">
        <f t="shared" si="226"/>
        <v>4704</v>
      </c>
      <c r="AE564" s="1776"/>
      <c r="AF564" s="1004">
        <v>126</v>
      </c>
    </row>
    <row r="565" spans="1:56" ht="46.5" customHeight="1" x14ac:dyDescent="0.25">
      <c r="A565" s="256">
        <v>468</v>
      </c>
      <c r="B565" s="261" t="s">
        <v>2311</v>
      </c>
      <c r="C565" s="261" t="s">
        <v>100</v>
      </c>
      <c r="D565" s="261" t="s">
        <v>340</v>
      </c>
      <c r="E565" s="953">
        <v>46304</v>
      </c>
      <c r="F565" s="953">
        <v>46307</v>
      </c>
      <c r="G565" s="954" t="s">
        <v>319</v>
      </c>
      <c r="H565" s="538">
        <v>1</v>
      </c>
      <c r="I565" s="266">
        <v>4100</v>
      </c>
      <c r="J565" s="252">
        <f>H565*I565</f>
        <v>4100</v>
      </c>
      <c r="K565" s="538">
        <v>1</v>
      </c>
      <c r="L565" s="266">
        <v>3350</v>
      </c>
      <c r="M565" s="781">
        <f>K565*L565</f>
        <v>3350</v>
      </c>
      <c r="N565" s="538">
        <v>1</v>
      </c>
      <c r="O565" s="266">
        <v>3000</v>
      </c>
      <c r="P565" s="265">
        <f>N565*O565</f>
        <v>3000</v>
      </c>
      <c r="Q565" s="538">
        <v>30</v>
      </c>
      <c r="R565" s="1255">
        <v>190</v>
      </c>
      <c r="S565" s="1261">
        <f t="shared" si="221"/>
        <v>5700</v>
      </c>
      <c r="T565" s="538">
        <v>30</v>
      </c>
      <c r="U565" s="1255">
        <v>190</v>
      </c>
      <c r="V565" s="1261">
        <f t="shared" si="223"/>
        <v>5700</v>
      </c>
      <c r="W565" s="538">
        <v>30</v>
      </c>
      <c r="X565" s="1255">
        <v>190</v>
      </c>
      <c r="Y565" s="1261">
        <f t="shared" si="224"/>
        <v>5700</v>
      </c>
      <c r="Z565" s="563">
        <v>90</v>
      </c>
      <c r="AA565" s="1261">
        <v>6</v>
      </c>
      <c r="AB565" s="1261">
        <f t="shared" si="222"/>
        <v>540</v>
      </c>
      <c r="AC565" s="554">
        <f t="shared" si="225"/>
        <v>183</v>
      </c>
      <c r="AD565" s="540">
        <f t="shared" si="226"/>
        <v>28090</v>
      </c>
      <c r="AE565" s="1776"/>
    </row>
    <row r="566" spans="1:56" ht="46.5" customHeight="1" x14ac:dyDescent="0.25">
      <c r="A566" s="1281">
        <v>469</v>
      </c>
      <c r="B566" s="261" t="s">
        <v>2310</v>
      </c>
      <c r="C566" s="261" t="s">
        <v>101</v>
      </c>
      <c r="D566" s="261" t="s">
        <v>340</v>
      </c>
      <c r="E566" s="941">
        <v>46297</v>
      </c>
      <c r="F566" s="941">
        <v>46299</v>
      </c>
      <c r="G566" s="966" t="s">
        <v>298</v>
      </c>
      <c r="H566" s="538"/>
      <c r="I566" s="266"/>
      <c r="J566" s="252"/>
      <c r="K566" s="538"/>
      <c r="L566" s="266"/>
      <c r="M566" s="781"/>
      <c r="N566" s="538"/>
      <c r="O566" s="570"/>
      <c r="P566" s="265"/>
      <c r="Q566" s="567">
        <v>6</v>
      </c>
      <c r="R566" s="560">
        <v>190</v>
      </c>
      <c r="S566" s="289">
        <f t="shared" si="221"/>
        <v>1140</v>
      </c>
      <c r="T566" s="567">
        <v>6</v>
      </c>
      <c r="U566" s="560">
        <v>190</v>
      </c>
      <c r="V566" s="289">
        <f t="shared" si="223"/>
        <v>1140</v>
      </c>
      <c r="W566" s="567">
        <v>6</v>
      </c>
      <c r="X566" s="560">
        <v>190</v>
      </c>
      <c r="Y566" s="289">
        <f t="shared" si="224"/>
        <v>1140</v>
      </c>
      <c r="Z566" s="563">
        <v>18</v>
      </c>
      <c r="AA566" s="1261">
        <v>6</v>
      </c>
      <c r="AB566" s="1261">
        <f t="shared" si="222"/>
        <v>108</v>
      </c>
      <c r="AC566" s="561">
        <f t="shared" si="225"/>
        <v>36</v>
      </c>
      <c r="AD566" s="540">
        <f t="shared" si="226"/>
        <v>3528</v>
      </c>
      <c r="AE566" s="1776"/>
      <c r="AF566" s="1004">
        <v>126</v>
      </c>
    </row>
    <row r="567" spans="1:56" ht="52.5" customHeight="1" x14ac:dyDescent="0.25">
      <c r="A567" s="256">
        <v>470</v>
      </c>
      <c r="B567" s="1236" t="s">
        <v>2312</v>
      </c>
      <c r="C567" s="1236" t="s">
        <v>102</v>
      </c>
      <c r="D567" s="1236" t="s">
        <v>1541</v>
      </c>
      <c r="E567" s="953">
        <v>46360</v>
      </c>
      <c r="F567" s="953">
        <v>46363</v>
      </c>
      <c r="G567" s="954" t="s">
        <v>367</v>
      </c>
      <c r="H567" s="556"/>
      <c r="I567" s="572"/>
      <c r="J567" s="278"/>
      <c r="K567" s="556"/>
      <c r="L567" s="572"/>
      <c r="M567" s="265"/>
      <c r="N567" s="556"/>
      <c r="O567" s="565"/>
      <c r="P567" s="288"/>
      <c r="Q567" s="556">
        <v>40</v>
      </c>
      <c r="R567" s="1237">
        <v>190</v>
      </c>
      <c r="S567" s="290">
        <f t="shared" si="221"/>
        <v>7600</v>
      </c>
      <c r="T567" s="556">
        <v>40</v>
      </c>
      <c r="U567" s="1237">
        <v>190</v>
      </c>
      <c r="V567" s="290">
        <f t="shared" si="223"/>
        <v>7600</v>
      </c>
      <c r="W567" s="556">
        <v>40</v>
      </c>
      <c r="X567" s="1237">
        <v>190</v>
      </c>
      <c r="Y567" s="290">
        <f t="shared" si="224"/>
        <v>7600</v>
      </c>
      <c r="Z567" s="564">
        <v>120</v>
      </c>
      <c r="AA567" s="290">
        <v>6</v>
      </c>
      <c r="AB567" s="290">
        <f t="shared" si="222"/>
        <v>720</v>
      </c>
      <c r="AC567" s="558">
        <f t="shared" si="225"/>
        <v>240</v>
      </c>
      <c r="AD567" s="540">
        <f t="shared" si="226"/>
        <v>23520</v>
      </c>
      <c r="AE567" s="1776"/>
    </row>
    <row r="568" spans="1:56" ht="52.5" customHeight="1" x14ac:dyDescent="0.25">
      <c r="A568" s="1281">
        <v>471</v>
      </c>
      <c r="B568" s="1236" t="s">
        <v>2309</v>
      </c>
      <c r="C568" s="1236" t="s">
        <v>102</v>
      </c>
      <c r="D568" s="1236" t="s">
        <v>1541</v>
      </c>
      <c r="E568" s="953">
        <v>46280</v>
      </c>
      <c r="F568" s="953">
        <v>46283</v>
      </c>
      <c r="G568" s="954" t="s">
        <v>1989</v>
      </c>
      <c r="H568" s="556"/>
      <c r="I568" s="572"/>
      <c r="J568" s="278"/>
      <c r="K568" s="556"/>
      <c r="L568" s="572"/>
      <c r="M568" s="299"/>
      <c r="N568" s="556"/>
      <c r="O568" s="565"/>
      <c r="P568" s="288"/>
      <c r="Q568" s="556">
        <v>48</v>
      </c>
      <c r="R568" s="1237">
        <v>190</v>
      </c>
      <c r="S568" s="290">
        <f t="shared" si="221"/>
        <v>9120</v>
      </c>
      <c r="T568" s="556">
        <v>48</v>
      </c>
      <c r="U568" s="1237">
        <v>190</v>
      </c>
      <c r="V568" s="290">
        <f t="shared" si="223"/>
        <v>9120</v>
      </c>
      <c r="W568" s="556">
        <v>48</v>
      </c>
      <c r="X568" s="1237">
        <v>190</v>
      </c>
      <c r="Y568" s="290">
        <f t="shared" si="224"/>
        <v>9120</v>
      </c>
      <c r="Z568" s="564">
        <v>144</v>
      </c>
      <c r="AA568" s="290">
        <v>6</v>
      </c>
      <c r="AB568" s="290">
        <f t="shared" si="222"/>
        <v>864</v>
      </c>
      <c r="AC568" s="558">
        <f t="shared" si="225"/>
        <v>288</v>
      </c>
      <c r="AD568" s="540">
        <f t="shared" si="226"/>
        <v>28224</v>
      </c>
      <c r="AE568" s="1776"/>
    </row>
    <row r="569" spans="1:56" s="1016" customFormat="1" ht="33.75" customHeight="1" x14ac:dyDescent="0.25">
      <c r="A569" s="1279"/>
      <c r="B569" s="543" t="s">
        <v>878</v>
      </c>
      <c r="C569" s="300"/>
      <c r="D569" s="1042"/>
      <c r="E569" s="1043"/>
      <c r="F569" s="1043"/>
      <c r="G569" s="1043"/>
      <c r="H569" s="324"/>
      <c r="I569" s="301"/>
      <c r="J569" s="276"/>
      <c r="K569" s="324"/>
      <c r="L569" s="301"/>
      <c r="M569" s="276"/>
      <c r="N569" s="324"/>
      <c r="O569" s="301"/>
      <c r="P569" s="302"/>
      <c r="Q569" s="324"/>
      <c r="R569" s="487"/>
      <c r="S569" s="1251"/>
      <c r="T569" s="324"/>
      <c r="U569" s="487"/>
      <c r="V569" s="1251"/>
      <c r="W569" s="324"/>
      <c r="X569" s="487"/>
      <c r="Y569" s="1251"/>
      <c r="Z569" s="324"/>
      <c r="AA569" s="1251"/>
      <c r="AB569" s="1251"/>
      <c r="AC569" s="486"/>
      <c r="AD569" s="540"/>
      <c r="AE569" s="1044"/>
      <c r="AJ569" s="934"/>
      <c r="AK569" s="934"/>
      <c r="AL569" s="934"/>
      <c r="AM569" s="934"/>
      <c r="AN569" s="934"/>
      <c r="AO569" s="934"/>
      <c r="AP569" s="934"/>
      <c r="AQ569" s="934"/>
      <c r="AR569" s="934"/>
      <c r="AS569" s="934"/>
      <c r="AT569" s="934"/>
      <c r="AU569" s="934"/>
      <c r="AV569" s="934"/>
      <c r="AW569" s="934"/>
      <c r="AX569" s="934"/>
      <c r="AY569" s="934"/>
      <c r="AZ569" s="934"/>
      <c r="BA569" s="934"/>
      <c r="BB569" s="934"/>
      <c r="BC569" s="934"/>
    </row>
    <row r="570" spans="1:56" ht="108.75" customHeight="1" x14ac:dyDescent="0.25">
      <c r="A570" s="256">
        <v>472</v>
      </c>
      <c r="B570" s="1239" t="s">
        <v>1287</v>
      </c>
      <c r="C570" s="1239" t="s">
        <v>99</v>
      </c>
      <c r="D570" s="1239" t="s">
        <v>1638</v>
      </c>
      <c r="E570" s="941">
        <v>46156</v>
      </c>
      <c r="F570" s="941">
        <v>46159</v>
      </c>
      <c r="G570" s="966" t="s">
        <v>1637</v>
      </c>
      <c r="H570" s="567">
        <v>2</v>
      </c>
      <c r="I570" s="576">
        <v>3400</v>
      </c>
      <c r="J570" s="259">
        <f>H570*I570</f>
        <v>6800</v>
      </c>
      <c r="K570" s="567">
        <v>2</v>
      </c>
      <c r="L570" s="576">
        <v>3000</v>
      </c>
      <c r="M570" s="781">
        <f>K570*L570</f>
        <v>6000</v>
      </c>
      <c r="N570" s="567">
        <v>2</v>
      </c>
      <c r="O570" s="560">
        <v>2900</v>
      </c>
      <c r="P570" s="781">
        <f>N570*O570</f>
        <v>5800</v>
      </c>
      <c r="Q570" s="567">
        <v>20</v>
      </c>
      <c r="R570" s="560">
        <v>190</v>
      </c>
      <c r="S570" s="289">
        <f t="shared" ref="S570:S576" si="227">Q570*R570</f>
        <v>3800</v>
      </c>
      <c r="T570" s="567">
        <v>10</v>
      </c>
      <c r="U570" s="560">
        <v>190</v>
      </c>
      <c r="V570" s="289">
        <f t="shared" ref="V570:V576" si="228">T570*U570</f>
        <v>1900</v>
      </c>
      <c r="W570" s="567">
        <v>10</v>
      </c>
      <c r="X570" s="560">
        <v>190</v>
      </c>
      <c r="Y570" s="289">
        <f t="shared" ref="Y570:Y576" si="229">W570*X570</f>
        <v>1900</v>
      </c>
      <c r="Z570" s="568">
        <v>46</v>
      </c>
      <c r="AA570" s="289">
        <v>6</v>
      </c>
      <c r="AB570" s="289">
        <f t="shared" ref="AB570:AB576" si="230">Z570*AA570</f>
        <v>276</v>
      </c>
      <c r="AC570" s="561">
        <f t="shared" ref="AC570:AC576" si="231">H570+K570+N570+Q570+T570+W570+Z570</f>
        <v>92</v>
      </c>
      <c r="AD570" s="540">
        <f t="shared" ref="AD570:AD576" si="232">J570+M570+P570+S570+V570+Y570+AB570</f>
        <v>26476</v>
      </c>
      <c r="AE570" s="1226"/>
      <c r="AF570" s="1004">
        <v>46</v>
      </c>
    </row>
    <row r="571" spans="1:56" ht="46.5" customHeight="1" x14ac:dyDescent="0.25">
      <c r="A571" s="1281">
        <v>473</v>
      </c>
      <c r="B571" s="261" t="s">
        <v>1288</v>
      </c>
      <c r="C571" s="1239" t="s">
        <v>99</v>
      </c>
      <c r="D571" s="261" t="s">
        <v>1508</v>
      </c>
      <c r="E571" s="953">
        <v>46169</v>
      </c>
      <c r="F571" s="953">
        <v>46171</v>
      </c>
      <c r="G571" s="954" t="s">
        <v>301</v>
      </c>
      <c r="H571" s="538">
        <v>1</v>
      </c>
      <c r="I571" s="266">
        <v>3400</v>
      </c>
      <c r="J571" s="252">
        <v>3300</v>
      </c>
      <c r="K571" s="538">
        <v>1</v>
      </c>
      <c r="L571" s="266">
        <v>3000</v>
      </c>
      <c r="M571" s="781">
        <v>2850</v>
      </c>
      <c r="N571" s="538">
        <v>1</v>
      </c>
      <c r="O571" s="1255">
        <v>2900</v>
      </c>
      <c r="P571" s="265">
        <v>2750</v>
      </c>
      <c r="Q571" s="538">
        <v>8</v>
      </c>
      <c r="R571" s="1255">
        <v>190</v>
      </c>
      <c r="S571" s="1261">
        <f t="shared" si="227"/>
        <v>1520</v>
      </c>
      <c r="T571" s="538">
        <v>4</v>
      </c>
      <c r="U571" s="1255">
        <v>190</v>
      </c>
      <c r="V571" s="1261">
        <f t="shared" si="228"/>
        <v>760</v>
      </c>
      <c r="W571" s="538">
        <v>4</v>
      </c>
      <c r="X571" s="1255">
        <v>190</v>
      </c>
      <c r="Y571" s="1261">
        <f t="shared" si="229"/>
        <v>760</v>
      </c>
      <c r="Z571" s="563">
        <v>19</v>
      </c>
      <c r="AA571" s="1261">
        <v>6</v>
      </c>
      <c r="AB571" s="1261">
        <f t="shared" si="230"/>
        <v>114</v>
      </c>
      <c r="AC571" s="554">
        <f t="shared" si="231"/>
        <v>38</v>
      </c>
      <c r="AD571" s="540">
        <f t="shared" si="232"/>
        <v>12054</v>
      </c>
      <c r="AE571" s="1226"/>
      <c r="AF571" s="1004">
        <v>19</v>
      </c>
    </row>
    <row r="572" spans="1:56" ht="114.75" customHeight="1" x14ac:dyDescent="0.25">
      <c r="A572" s="256">
        <v>474</v>
      </c>
      <c r="B572" s="261" t="s">
        <v>1289</v>
      </c>
      <c r="C572" s="1239" t="s">
        <v>99</v>
      </c>
      <c r="D572" s="1239" t="s">
        <v>1638</v>
      </c>
      <c r="E572" s="953">
        <v>46332</v>
      </c>
      <c r="F572" s="953">
        <v>46334</v>
      </c>
      <c r="G572" s="954" t="s">
        <v>541</v>
      </c>
      <c r="H572" s="538">
        <v>2</v>
      </c>
      <c r="I572" s="266">
        <v>3400</v>
      </c>
      <c r="J572" s="252">
        <f>H572*I572</f>
        <v>6800</v>
      </c>
      <c r="K572" s="538">
        <v>2</v>
      </c>
      <c r="L572" s="266">
        <v>3000</v>
      </c>
      <c r="M572" s="781">
        <f>K572*L572</f>
        <v>6000</v>
      </c>
      <c r="N572" s="538">
        <v>2</v>
      </c>
      <c r="O572" s="1255">
        <v>2900</v>
      </c>
      <c r="P572" s="265">
        <f>N572*O572</f>
        <v>5800</v>
      </c>
      <c r="Q572" s="538">
        <v>20</v>
      </c>
      <c r="R572" s="1255">
        <v>190</v>
      </c>
      <c r="S572" s="1261">
        <f t="shared" si="227"/>
        <v>3800</v>
      </c>
      <c r="T572" s="538">
        <v>10</v>
      </c>
      <c r="U572" s="1255">
        <v>190</v>
      </c>
      <c r="V572" s="1261">
        <f t="shared" si="228"/>
        <v>1900</v>
      </c>
      <c r="W572" s="538">
        <v>10</v>
      </c>
      <c r="X572" s="1255">
        <v>190</v>
      </c>
      <c r="Y572" s="1261">
        <f t="shared" si="229"/>
        <v>1900</v>
      </c>
      <c r="Z572" s="563">
        <v>46</v>
      </c>
      <c r="AA572" s="1261">
        <v>6</v>
      </c>
      <c r="AB572" s="1261">
        <f t="shared" si="230"/>
        <v>276</v>
      </c>
      <c r="AC572" s="554">
        <f t="shared" si="231"/>
        <v>92</v>
      </c>
      <c r="AD572" s="540">
        <f t="shared" si="232"/>
        <v>26476</v>
      </c>
      <c r="AE572" s="1226"/>
    </row>
    <row r="573" spans="1:56" ht="117.75" customHeight="1" x14ac:dyDescent="0.25">
      <c r="A573" s="1281">
        <v>475</v>
      </c>
      <c r="B573" s="261" t="s">
        <v>2215</v>
      </c>
      <c r="C573" s="1239" t="s">
        <v>99</v>
      </c>
      <c r="D573" s="1239" t="s">
        <v>1638</v>
      </c>
      <c r="E573" s="953">
        <v>46332</v>
      </c>
      <c r="F573" s="953">
        <v>46334</v>
      </c>
      <c r="G573" s="954" t="s">
        <v>541</v>
      </c>
      <c r="H573" s="538">
        <v>2</v>
      </c>
      <c r="I573" s="266">
        <v>3400</v>
      </c>
      <c r="J573" s="252">
        <f>H573*I573</f>
        <v>6800</v>
      </c>
      <c r="K573" s="538">
        <v>2</v>
      </c>
      <c r="L573" s="266">
        <v>3000</v>
      </c>
      <c r="M573" s="781">
        <f>K573*L573</f>
        <v>6000</v>
      </c>
      <c r="N573" s="538">
        <v>2</v>
      </c>
      <c r="O573" s="1255">
        <v>2900</v>
      </c>
      <c r="P573" s="265">
        <f>N573*O573</f>
        <v>5800</v>
      </c>
      <c r="Q573" s="538">
        <v>20</v>
      </c>
      <c r="R573" s="1255">
        <v>190</v>
      </c>
      <c r="S573" s="1261">
        <f t="shared" si="227"/>
        <v>3800</v>
      </c>
      <c r="T573" s="538">
        <v>10</v>
      </c>
      <c r="U573" s="1255">
        <v>190</v>
      </c>
      <c r="V573" s="1261">
        <f t="shared" si="228"/>
        <v>1900</v>
      </c>
      <c r="W573" s="538">
        <v>10</v>
      </c>
      <c r="X573" s="1255">
        <v>190</v>
      </c>
      <c r="Y573" s="1261">
        <f t="shared" si="229"/>
        <v>1900</v>
      </c>
      <c r="Z573" s="563">
        <v>46</v>
      </c>
      <c r="AA573" s="1261">
        <v>6</v>
      </c>
      <c r="AB573" s="1261">
        <f t="shared" si="230"/>
        <v>276</v>
      </c>
      <c r="AC573" s="554">
        <f t="shared" si="231"/>
        <v>92</v>
      </c>
      <c r="AD573" s="540">
        <f t="shared" si="232"/>
        <v>26476</v>
      </c>
      <c r="AE573" s="1226"/>
    </row>
    <row r="574" spans="1:56" ht="46.5" customHeight="1" x14ac:dyDescent="0.25">
      <c r="A574" s="256">
        <v>476</v>
      </c>
      <c r="B574" s="261" t="s">
        <v>1290</v>
      </c>
      <c r="C574" s="1239" t="s">
        <v>101</v>
      </c>
      <c r="D574" s="261" t="s">
        <v>340</v>
      </c>
      <c r="E574" s="953">
        <v>46332</v>
      </c>
      <c r="F574" s="953">
        <v>46334</v>
      </c>
      <c r="G574" s="954" t="s">
        <v>541</v>
      </c>
      <c r="H574" s="538">
        <v>1</v>
      </c>
      <c r="I574" s="266">
        <v>4100</v>
      </c>
      <c r="J574" s="252">
        <f>H574*I574</f>
        <v>4100</v>
      </c>
      <c r="K574" s="538">
        <v>1</v>
      </c>
      <c r="L574" s="266">
        <v>3350</v>
      </c>
      <c r="M574" s="781">
        <f>K574*L574</f>
        <v>3350</v>
      </c>
      <c r="N574" s="538">
        <v>1</v>
      </c>
      <c r="O574" s="266">
        <v>3000</v>
      </c>
      <c r="P574" s="265">
        <f>N574*O574</f>
        <v>3000</v>
      </c>
      <c r="Q574" s="538">
        <v>4</v>
      </c>
      <c r="R574" s="1255">
        <v>190</v>
      </c>
      <c r="S574" s="1261">
        <f t="shared" si="227"/>
        <v>760</v>
      </c>
      <c r="T574" s="538">
        <v>2</v>
      </c>
      <c r="U574" s="1255">
        <v>190</v>
      </c>
      <c r="V574" s="1261">
        <f t="shared" si="228"/>
        <v>380</v>
      </c>
      <c r="W574" s="538">
        <v>2</v>
      </c>
      <c r="X574" s="1255">
        <v>190</v>
      </c>
      <c r="Y574" s="1261">
        <f t="shared" si="229"/>
        <v>380</v>
      </c>
      <c r="Z574" s="563">
        <v>11</v>
      </c>
      <c r="AA574" s="1261">
        <v>6</v>
      </c>
      <c r="AB574" s="1261">
        <f t="shared" si="230"/>
        <v>66</v>
      </c>
      <c r="AC574" s="554">
        <f t="shared" si="231"/>
        <v>22</v>
      </c>
      <c r="AD574" s="540">
        <f t="shared" si="232"/>
        <v>12036</v>
      </c>
      <c r="AE574" s="1226"/>
    </row>
    <row r="575" spans="1:56" ht="46.5" customHeight="1" x14ac:dyDescent="0.25">
      <c r="A575" s="1281">
        <v>477</v>
      </c>
      <c r="B575" s="261" t="s">
        <v>1291</v>
      </c>
      <c r="C575" s="1239" t="s">
        <v>101</v>
      </c>
      <c r="D575" s="261" t="s">
        <v>340</v>
      </c>
      <c r="E575" s="953">
        <v>46317</v>
      </c>
      <c r="F575" s="953">
        <v>46321</v>
      </c>
      <c r="G575" s="954" t="s">
        <v>298</v>
      </c>
      <c r="H575" s="563">
        <v>1</v>
      </c>
      <c r="I575" s="266">
        <v>4100</v>
      </c>
      <c r="J575" s="252">
        <f>H575*I575</f>
        <v>4100</v>
      </c>
      <c r="K575" s="538">
        <v>1</v>
      </c>
      <c r="L575" s="266">
        <v>3350</v>
      </c>
      <c r="M575" s="781">
        <f>K575*L575</f>
        <v>3350</v>
      </c>
      <c r="N575" s="538">
        <v>1</v>
      </c>
      <c r="O575" s="266">
        <v>3000</v>
      </c>
      <c r="P575" s="265">
        <f>N575*O575</f>
        <v>3000</v>
      </c>
      <c r="Q575" s="538">
        <v>4</v>
      </c>
      <c r="R575" s="1255">
        <v>190</v>
      </c>
      <c r="S575" s="1261">
        <f t="shared" si="227"/>
        <v>760</v>
      </c>
      <c r="T575" s="538">
        <v>2</v>
      </c>
      <c r="U575" s="1255">
        <v>190</v>
      </c>
      <c r="V575" s="1261">
        <f t="shared" si="228"/>
        <v>380</v>
      </c>
      <c r="W575" s="538">
        <v>2</v>
      </c>
      <c r="X575" s="1255">
        <v>190</v>
      </c>
      <c r="Y575" s="1261">
        <f t="shared" si="229"/>
        <v>380</v>
      </c>
      <c r="Z575" s="563">
        <v>11</v>
      </c>
      <c r="AA575" s="1261">
        <v>6</v>
      </c>
      <c r="AB575" s="1261">
        <f t="shared" si="230"/>
        <v>66</v>
      </c>
      <c r="AC575" s="554">
        <f t="shared" si="231"/>
        <v>22</v>
      </c>
      <c r="AD575" s="540">
        <f t="shared" si="232"/>
        <v>12036</v>
      </c>
      <c r="AE575" s="1226"/>
    </row>
    <row r="576" spans="1:56" ht="46.5" customHeight="1" x14ac:dyDescent="0.25">
      <c r="A576" s="256">
        <v>478</v>
      </c>
      <c r="B576" s="1236" t="s">
        <v>1292</v>
      </c>
      <c r="C576" s="1239" t="s">
        <v>101</v>
      </c>
      <c r="D576" s="1236" t="s">
        <v>340</v>
      </c>
      <c r="E576" s="1013">
        <v>46352</v>
      </c>
      <c r="F576" s="1013">
        <v>46355</v>
      </c>
      <c r="G576" s="1014" t="s">
        <v>298</v>
      </c>
      <c r="H576" s="556">
        <v>1</v>
      </c>
      <c r="I576" s="572">
        <v>4100</v>
      </c>
      <c r="J576" s="278">
        <f>H576*I576</f>
        <v>4100</v>
      </c>
      <c r="K576" s="556">
        <v>1</v>
      </c>
      <c r="L576" s="572">
        <v>3350</v>
      </c>
      <c r="M576" s="299">
        <f>K576*L576</f>
        <v>3350</v>
      </c>
      <c r="N576" s="556">
        <v>1</v>
      </c>
      <c r="O576" s="572">
        <v>3000</v>
      </c>
      <c r="P576" s="288">
        <f>N576*O576</f>
        <v>3000</v>
      </c>
      <c r="Q576" s="556">
        <v>4</v>
      </c>
      <c r="R576" s="1237">
        <v>190</v>
      </c>
      <c r="S576" s="290">
        <f t="shared" si="227"/>
        <v>760</v>
      </c>
      <c r="T576" s="556">
        <v>2</v>
      </c>
      <c r="U576" s="1237">
        <v>190</v>
      </c>
      <c r="V576" s="290">
        <f t="shared" si="228"/>
        <v>380</v>
      </c>
      <c r="W576" s="556">
        <v>2</v>
      </c>
      <c r="X576" s="1237">
        <v>190</v>
      </c>
      <c r="Y576" s="290">
        <f t="shared" si="229"/>
        <v>380</v>
      </c>
      <c r="Z576" s="564">
        <v>11</v>
      </c>
      <c r="AA576" s="290">
        <v>6</v>
      </c>
      <c r="AB576" s="290">
        <f t="shared" si="230"/>
        <v>66</v>
      </c>
      <c r="AC576" s="558">
        <f t="shared" si="231"/>
        <v>22</v>
      </c>
      <c r="AD576" s="540">
        <f t="shared" si="232"/>
        <v>12036</v>
      </c>
      <c r="AE576" s="1226"/>
    </row>
    <row r="577" spans="1:56" s="1016" customFormat="1" ht="33.75" customHeight="1" x14ac:dyDescent="0.25">
      <c r="A577" s="1279"/>
      <c r="B577" s="543" t="s">
        <v>879</v>
      </c>
      <c r="C577" s="300"/>
      <c r="D577" s="1042"/>
      <c r="E577" s="1043"/>
      <c r="F577" s="1043"/>
      <c r="G577" s="1043"/>
      <c r="H577" s="324"/>
      <c r="I577" s="301"/>
      <c r="J577" s="276"/>
      <c r="K577" s="324"/>
      <c r="L577" s="301"/>
      <c r="M577" s="276"/>
      <c r="N577" s="324"/>
      <c r="O577" s="301"/>
      <c r="P577" s="302"/>
      <c r="Q577" s="324"/>
      <c r="R577" s="487"/>
      <c r="S577" s="1251"/>
      <c r="T577" s="324"/>
      <c r="U577" s="487"/>
      <c r="V577" s="1251"/>
      <c r="W577" s="324"/>
      <c r="X577" s="487"/>
      <c r="Y577" s="1251"/>
      <c r="Z577" s="324"/>
      <c r="AA577" s="1251"/>
      <c r="AB577" s="1251"/>
      <c r="AC577" s="486"/>
      <c r="AD577" s="540"/>
      <c r="AE577" s="276"/>
      <c r="AJ577" s="934"/>
      <c r="AK577" s="934"/>
      <c r="AL577" s="934"/>
      <c r="AM577" s="934"/>
      <c r="AN577" s="934"/>
      <c r="AO577" s="934"/>
      <c r="AP577" s="934"/>
      <c r="AQ577" s="934"/>
      <c r="AR577" s="934"/>
      <c r="AS577" s="934"/>
      <c r="AT577" s="934"/>
      <c r="AU577" s="934"/>
      <c r="AV577" s="934"/>
      <c r="AW577" s="934"/>
      <c r="AX577" s="934"/>
      <c r="AY577" s="934"/>
      <c r="AZ577" s="934"/>
      <c r="BA577" s="934"/>
      <c r="BB577" s="934"/>
      <c r="BC577" s="934"/>
    </row>
    <row r="578" spans="1:56" ht="46.5" customHeight="1" x14ac:dyDescent="0.25">
      <c r="A578" s="1281">
        <v>479</v>
      </c>
      <c r="B578" s="1236" t="s">
        <v>2471</v>
      </c>
      <c r="C578" s="1239" t="s">
        <v>100</v>
      </c>
      <c r="D578" s="1114" t="s">
        <v>340</v>
      </c>
      <c r="E578" s="1013">
        <v>46158</v>
      </c>
      <c r="F578" s="1013">
        <v>46199</v>
      </c>
      <c r="G578" s="1013" t="s">
        <v>1580</v>
      </c>
      <c r="H578" s="567">
        <v>1</v>
      </c>
      <c r="I578" s="576">
        <v>4100</v>
      </c>
      <c r="J578" s="259">
        <f>H578*I578</f>
        <v>4100</v>
      </c>
      <c r="K578" s="567">
        <v>1</v>
      </c>
      <c r="L578" s="576">
        <v>3350</v>
      </c>
      <c r="M578" s="259">
        <f>K578*L578</f>
        <v>3350</v>
      </c>
      <c r="N578" s="567">
        <v>1</v>
      </c>
      <c r="O578" s="576">
        <v>3000</v>
      </c>
      <c r="P578" s="977">
        <f>N578*O578</f>
        <v>3000</v>
      </c>
      <c r="Q578" s="567">
        <v>9</v>
      </c>
      <c r="R578" s="1255">
        <v>190</v>
      </c>
      <c r="S578" s="1261">
        <f>Q578*R578</f>
        <v>1710</v>
      </c>
      <c r="T578" s="567">
        <v>9</v>
      </c>
      <c r="U578" s="1255">
        <v>190</v>
      </c>
      <c r="V578" s="1261">
        <f>T578*U578</f>
        <v>1710</v>
      </c>
      <c r="W578" s="567">
        <v>9</v>
      </c>
      <c r="X578" s="1255">
        <v>190</v>
      </c>
      <c r="Y578" s="1261">
        <f>W578*X578</f>
        <v>1710</v>
      </c>
      <c r="Z578" s="567">
        <v>51</v>
      </c>
      <c r="AA578" s="1261">
        <v>6</v>
      </c>
      <c r="AB578" s="1261">
        <f>Z578*AA578</f>
        <v>306</v>
      </c>
      <c r="AC578" s="554">
        <v>51</v>
      </c>
      <c r="AD578" s="540">
        <f>J578+M578+P578+S578+V578+Y578+AB578</f>
        <v>15886</v>
      </c>
      <c r="AE578" s="1116"/>
    </row>
    <row r="579" spans="1:56" ht="46.5" customHeight="1" x14ac:dyDescent="0.25">
      <c r="A579" s="256">
        <v>480</v>
      </c>
      <c r="B579" s="1236" t="s">
        <v>2472</v>
      </c>
      <c r="C579" s="1239" t="s">
        <v>100</v>
      </c>
      <c r="D579" s="1114" t="s">
        <v>340</v>
      </c>
      <c r="E579" s="1013">
        <v>46347</v>
      </c>
      <c r="F579" s="1013">
        <v>46385</v>
      </c>
      <c r="G579" s="1013" t="s">
        <v>1580</v>
      </c>
      <c r="H579" s="567"/>
      <c r="I579" s="576"/>
      <c r="J579" s="259"/>
      <c r="K579" s="567"/>
      <c r="L579" s="576"/>
      <c r="M579" s="259"/>
      <c r="N579" s="567"/>
      <c r="O579" s="576"/>
      <c r="P579" s="977"/>
      <c r="Q579" s="567">
        <v>4</v>
      </c>
      <c r="R579" s="1255">
        <v>190</v>
      </c>
      <c r="S579" s="1261">
        <f>Q579*R579</f>
        <v>760</v>
      </c>
      <c r="T579" s="567">
        <v>4</v>
      </c>
      <c r="U579" s="1255">
        <v>190</v>
      </c>
      <c r="V579" s="1261">
        <f>T579*U579</f>
        <v>760</v>
      </c>
      <c r="W579" s="567">
        <v>4</v>
      </c>
      <c r="X579" s="1255">
        <v>190</v>
      </c>
      <c r="Y579" s="1261">
        <f>W579*X579</f>
        <v>760</v>
      </c>
      <c r="Z579" s="567">
        <v>12</v>
      </c>
      <c r="AA579" s="1261">
        <v>6</v>
      </c>
      <c r="AB579" s="1261">
        <f>Z579*AA579</f>
        <v>72</v>
      </c>
      <c r="AC579" s="554">
        <f>H579+K579+N579+Q579+T579+W579+Z579</f>
        <v>24</v>
      </c>
      <c r="AD579" s="540">
        <f>J579+M579+P579+S579+V579+Y579+AB579</f>
        <v>2352</v>
      </c>
      <c r="AE579" s="1116"/>
    </row>
    <row r="580" spans="1:56" ht="46.5" customHeight="1" x14ac:dyDescent="0.25">
      <c r="A580" s="1281">
        <v>481</v>
      </c>
      <c r="B580" s="1236" t="s">
        <v>2473</v>
      </c>
      <c r="C580" s="1239" t="s">
        <v>101</v>
      </c>
      <c r="D580" s="1114" t="s">
        <v>340</v>
      </c>
      <c r="E580" s="1013">
        <v>46325</v>
      </c>
      <c r="F580" s="1013">
        <v>46368</v>
      </c>
      <c r="G580" s="1013" t="s">
        <v>1580</v>
      </c>
      <c r="H580" s="567"/>
      <c r="I580" s="576"/>
      <c r="J580" s="259"/>
      <c r="K580" s="567"/>
      <c r="L580" s="576"/>
      <c r="M580" s="259"/>
      <c r="N580" s="567"/>
      <c r="O580" s="576"/>
      <c r="P580" s="977"/>
      <c r="Q580" s="567">
        <v>12</v>
      </c>
      <c r="R580" s="1255">
        <v>190</v>
      </c>
      <c r="S580" s="1261">
        <f>Q580*R580</f>
        <v>2280</v>
      </c>
      <c r="T580" s="567">
        <v>12</v>
      </c>
      <c r="U580" s="1255">
        <v>190</v>
      </c>
      <c r="V580" s="1261">
        <f>T580*U580</f>
        <v>2280</v>
      </c>
      <c r="W580" s="567">
        <v>12</v>
      </c>
      <c r="X580" s="1255">
        <v>190</v>
      </c>
      <c r="Y580" s="1261">
        <f>W580*X580</f>
        <v>2280</v>
      </c>
      <c r="Z580" s="567">
        <v>36</v>
      </c>
      <c r="AA580" s="1261">
        <v>6</v>
      </c>
      <c r="AB580" s="1261">
        <f>Z580*AA580</f>
        <v>216</v>
      </c>
      <c r="AC580" s="554">
        <f>H580+K580+N580+Q580+T580+W580+Z580</f>
        <v>72</v>
      </c>
      <c r="AD580" s="540">
        <f>J580+M580+P580+S580+V580+Y580+AB580</f>
        <v>7056</v>
      </c>
      <c r="AE580" s="1116"/>
    </row>
    <row r="581" spans="1:56" ht="46.5" customHeight="1" x14ac:dyDescent="0.25">
      <c r="A581" s="256">
        <v>482</v>
      </c>
      <c r="B581" s="1236" t="s">
        <v>1354</v>
      </c>
      <c r="C581" s="1239" t="s">
        <v>101</v>
      </c>
      <c r="D581" s="1114" t="s">
        <v>340</v>
      </c>
      <c r="E581" s="1013">
        <v>46295</v>
      </c>
      <c r="F581" s="1013">
        <v>46300</v>
      </c>
      <c r="G581" s="1013" t="s">
        <v>541</v>
      </c>
      <c r="H581" s="567"/>
      <c r="I581" s="576"/>
      <c r="J581" s="259"/>
      <c r="K581" s="567"/>
      <c r="L581" s="576"/>
      <c r="M581" s="781"/>
      <c r="N581" s="567"/>
      <c r="O581" s="576"/>
      <c r="P581" s="781"/>
      <c r="Q581" s="567">
        <v>6</v>
      </c>
      <c r="R581" s="1255">
        <v>190</v>
      </c>
      <c r="S581" s="1261">
        <f>Q581*R581</f>
        <v>1140</v>
      </c>
      <c r="T581" s="567">
        <v>8</v>
      </c>
      <c r="U581" s="1255">
        <v>190</v>
      </c>
      <c r="V581" s="1261">
        <f>T581*U581</f>
        <v>1520</v>
      </c>
      <c r="W581" s="567">
        <v>8</v>
      </c>
      <c r="X581" s="1255">
        <v>190</v>
      </c>
      <c r="Y581" s="1261">
        <f>W581*X581</f>
        <v>1520</v>
      </c>
      <c r="Z581" s="568">
        <v>24</v>
      </c>
      <c r="AA581" s="1261">
        <v>6</v>
      </c>
      <c r="AB581" s="1261">
        <f>Z581*AA581</f>
        <v>144</v>
      </c>
      <c r="AC581" s="554">
        <f>H581+K581+N581+Q581+T581+W581+Z581</f>
        <v>46</v>
      </c>
      <c r="AD581" s="540">
        <f>J581+M581+P581+S581+V581+Y581+AB581</f>
        <v>4324</v>
      </c>
      <c r="AE581" s="1810">
        <f>AD581+AD582</f>
        <v>23140</v>
      </c>
    </row>
    <row r="582" spans="1:56" s="949" customFormat="1" ht="46.5" customHeight="1" x14ac:dyDescent="0.25">
      <c r="A582" s="1281">
        <v>483</v>
      </c>
      <c r="B582" s="1236" t="s">
        <v>1355</v>
      </c>
      <c r="C582" s="1239" t="s">
        <v>99</v>
      </c>
      <c r="D582" s="1114" t="s">
        <v>1356</v>
      </c>
      <c r="E582" s="1013">
        <v>46295</v>
      </c>
      <c r="F582" s="1013">
        <v>46300</v>
      </c>
      <c r="G582" s="1013" t="s">
        <v>541</v>
      </c>
      <c r="H582" s="564"/>
      <c r="I582" s="572"/>
      <c r="J582" s="278"/>
      <c r="K582" s="564"/>
      <c r="L582" s="572"/>
      <c r="M582" s="299"/>
      <c r="N582" s="564"/>
      <c r="O582" s="565"/>
      <c r="P582" s="288"/>
      <c r="Q582" s="564">
        <v>32</v>
      </c>
      <c r="R582" s="1237">
        <v>190</v>
      </c>
      <c r="S582" s="290">
        <f>Q582*R582</f>
        <v>6080</v>
      </c>
      <c r="T582" s="564">
        <v>32</v>
      </c>
      <c r="U582" s="1237">
        <v>190</v>
      </c>
      <c r="V582" s="290">
        <f>T582*U582</f>
        <v>6080</v>
      </c>
      <c r="W582" s="564">
        <v>32</v>
      </c>
      <c r="X582" s="1237">
        <v>190</v>
      </c>
      <c r="Y582" s="290">
        <f>W582*X582</f>
        <v>6080</v>
      </c>
      <c r="Z582" s="564">
        <v>96</v>
      </c>
      <c r="AA582" s="290">
        <v>6</v>
      </c>
      <c r="AB582" s="290">
        <f>Z582*AA582</f>
        <v>576</v>
      </c>
      <c r="AC582" s="558">
        <f>H582+K582+N582+Q582+T582+W582+Z582</f>
        <v>192</v>
      </c>
      <c r="AD582" s="540">
        <f>J582+M582+P582+S582+V582+Y582+AB582</f>
        <v>18816</v>
      </c>
      <c r="AE582" s="1777"/>
      <c r="AF582" s="1108"/>
      <c r="AI582" s="1109"/>
      <c r="AJ582" s="934"/>
      <c r="AK582" s="934"/>
      <c r="AL582" s="934"/>
      <c r="AM582" s="934"/>
      <c r="AN582" s="934"/>
      <c r="AO582" s="934"/>
      <c r="AP582" s="934"/>
      <c r="AQ582" s="934"/>
      <c r="AR582" s="934"/>
      <c r="AS582" s="934"/>
      <c r="AT582" s="934"/>
      <c r="AU582" s="934"/>
      <c r="AV582" s="934"/>
      <c r="AW582" s="934"/>
      <c r="AX582" s="934"/>
      <c r="AY582" s="934"/>
      <c r="AZ582" s="934"/>
      <c r="BA582" s="934"/>
      <c r="BB582" s="934"/>
      <c r="BC582" s="934"/>
      <c r="BD582" s="1108"/>
    </row>
    <row r="583" spans="1:56" s="1010" customFormat="1" ht="34.5" customHeight="1" x14ac:dyDescent="0.25">
      <c r="A583" s="1277"/>
      <c r="B583" s="1240" t="s">
        <v>881</v>
      </c>
      <c r="C583" s="945"/>
      <c r="D583" s="1047"/>
      <c r="E583" s="1034"/>
      <c r="F583" s="1034"/>
      <c r="G583" s="1034"/>
      <c r="H583" s="624"/>
      <c r="I583" s="522"/>
      <c r="J583" s="523"/>
      <c r="K583" s="624"/>
      <c r="L583" s="522"/>
      <c r="M583" s="523"/>
      <c r="N583" s="624"/>
      <c r="O583" s="522"/>
      <c r="P583" s="648"/>
      <c r="Q583" s="624"/>
      <c r="R583" s="528"/>
      <c r="S583" s="529"/>
      <c r="T583" s="624"/>
      <c r="U583" s="528"/>
      <c r="V583" s="529"/>
      <c r="W583" s="624"/>
      <c r="X583" s="528"/>
      <c r="Y583" s="529"/>
      <c r="Z583" s="624"/>
      <c r="AA583" s="529"/>
      <c r="AB583" s="529"/>
      <c r="AC583" s="530"/>
      <c r="AD583" s="531"/>
      <c r="AE583" s="523"/>
      <c r="AJ583" s="934"/>
      <c r="AK583" s="934"/>
      <c r="AL583" s="934"/>
      <c r="AM583" s="934"/>
      <c r="AN583" s="934"/>
      <c r="AO583" s="934"/>
      <c r="AP583" s="934"/>
      <c r="AQ583" s="934"/>
      <c r="AR583" s="934"/>
      <c r="AS583" s="934"/>
      <c r="AT583" s="934"/>
      <c r="AU583" s="934"/>
      <c r="AV583" s="934"/>
      <c r="AW583" s="934"/>
      <c r="AX583" s="934"/>
      <c r="AY583" s="934"/>
      <c r="AZ583" s="934"/>
      <c r="BA583" s="934"/>
      <c r="BB583" s="934"/>
      <c r="BC583" s="934"/>
    </row>
    <row r="584" spans="1:56" s="790" customFormat="1" ht="31.5" customHeight="1" x14ac:dyDescent="0.25">
      <c r="A584" s="1281">
        <v>484</v>
      </c>
      <c r="B584" s="261" t="s">
        <v>178</v>
      </c>
      <c r="C584" s="261" t="s">
        <v>100</v>
      </c>
      <c r="D584" s="261" t="s">
        <v>340</v>
      </c>
      <c r="E584" s="953">
        <v>46130</v>
      </c>
      <c r="F584" s="953">
        <v>46131</v>
      </c>
      <c r="G584" s="953" t="s">
        <v>1637</v>
      </c>
      <c r="H584" s="538">
        <v>1</v>
      </c>
      <c r="I584" s="266">
        <v>4000</v>
      </c>
      <c r="J584" s="252">
        <f t="shared" ref="J584:J589" si="233">H584*I584</f>
        <v>4000</v>
      </c>
      <c r="K584" s="538">
        <v>1</v>
      </c>
      <c r="L584" s="266">
        <v>3350</v>
      </c>
      <c r="M584" s="265">
        <f t="shared" ref="M584:M589" si="234">K584*L584</f>
        <v>3350</v>
      </c>
      <c r="N584" s="538">
        <v>1</v>
      </c>
      <c r="O584" s="266">
        <v>2900</v>
      </c>
      <c r="P584" s="265">
        <f t="shared" ref="P584:P589" si="235">N584*O584</f>
        <v>2900</v>
      </c>
      <c r="Q584" s="538">
        <v>14</v>
      </c>
      <c r="R584" s="266">
        <v>190</v>
      </c>
      <c r="S584" s="252">
        <f t="shared" ref="S584:S589" si="236">Q584*R584</f>
        <v>2660</v>
      </c>
      <c r="T584" s="538">
        <v>14</v>
      </c>
      <c r="U584" s="266">
        <v>190</v>
      </c>
      <c r="V584" s="252">
        <f t="shared" ref="V584:V589" si="237">T584*U584</f>
        <v>2660</v>
      </c>
      <c r="W584" s="538">
        <v>28</v>
      </c>
      <c r="X584" s="266">
        <v>190</v>
      </c>
      <c r="Y584" s="252">
        <f t="shared" ref="Y584:Y589" si="238">W584*X584</f>
        <v>5320</v>
      </c>
      <c r="Z584" s="538">
        <v>59</v>
      </c>
      <c r="AA584" s="252">
        <v>6</v>
      </c>
      <c r="AB584" s="252">
        <f t="shared" ref="AB584:AB589" si="239">Z584*AA584</f>
        <v>354</v>
      </c>
      <c r="AC584" s="575">
        <f t="shared" ref="AC584:AC589" si="240">H584+K584+N584+Q584+T584+W584+Z584</f>
        <v>118</v>
      </c>
      <c r="AD584" s="574">
        <f t="shared" ref="AD584:AD589" si="241">J584+M584+P584+S584+V584+Y584+AB584</f>
        <v>21244</v>
      </c>
      <c r="AE584" s="252"/>
      <c r="AF584" s="790" t="s">
        <v>2388</v>
      </c>
      <c r="AI584" s="1021"/>
      <c r="AJ584" s="934"/>
      <c r="AK584" s="934"/>
      <c r="AL584" s="934"/>
      <c r="AM584" s="934"/>
      <c r="AN584" s="934"/>
      <c r="AO584" s="934"/>
      <c r="AP584" s="934"/>
      <c r="AQ584" s="934"/>
      <c r="AR584" s="934"/>
      <c r="AS584" s="934"/>
      <c r="AT584" s="934"/>
      <c r="AU584" s="934"/>
      <c r="AV584" s="934"/>
      <c r="AW584" s="934"/>
      <c r="AX584" s="934"/>
      <c r="AY584" s="934"/>
      <c r="AZ584" s="934"/>
      <c r="BA584" s="934"/>
      <c r="BB584" s="934"/>
      <c r="BC584" s="934"/>
      <c r="BD584" s="1031"/>
    </row>
    <row r="585" spans="1:56" ht="46.5" customHeight="1" x14ac:dyDescent="0.25">
      <c r="A585" s="1281">
        <v>485</v>
      </c>
      <c r="B585" s="261" t="s">
        <v>1327</v>
      </c>
      <c r="C585" s="1236" t="s">
        <v>102</v>
      </c>
      <c r="D585" s="261" t="s">
        <v>1326</v>
      </c>
      <c r="E585" s="1013">
        <v>46374</v>
      </c>
      <c r="F585" s="1013">
        <v>46375</v>
      </c>
      <c r="G585" s="953" t="s">
        <v>2424</v>
      </c>
      <c r="H585" s="563">
        <v>1</v>
      </c>
      <c r="I585" s="266">
        <v>3400</v>
      </c>
      <c r="J585" s="252">
        <f t="shared" si="233"/>
        <v>3400</v>
      </c>
      <c r="K585" s="563">
        <v>1</v>
      </c>
      <c r="L585" s="266">
        <v>3000</v>
      </c>
      <c r="M585" s="781">
        <f t="shared" si="234"/>
        <v>3000</v>
      </c>
      <c r="N585" s="563">
        <v>1</v>
      </c>
      <c r="O585" s="1255">
        <v>2900</v>
      </c>
      <c r="P585" s="265">
        <f t="shared" si="235"/>
        <v>2900</v>
      </c>
      <c r="Q585" s="563">
        <v>59</v>
      </c>
      <c r="R585" s="1255">
        <v>190</v>
      </c>
      <c r="S585" s="1261">
        <f t="shared" si="236"/>
        <v>11210</v>
      </c>
      <c r="T585" s="563">
        <v>59</v>
      </c>
      <c r="U585" s="1255">
        <v>190</v>
      </c>
      <c r="V585" s="1261">
        <f t="shared" si="237"/>
        <v>11210</v>
      </c>
      <c r="W585" s="563">
        <v>118</v>
      </c>
      <c r="X585" s="1255">
        <v>190</v>
      </c>
      <c r="Y585" s="1261">
        <f t="shared" si="238"/>
        <v>22420</v>
      </c>
      <c r="Z585" s="563">
        <v>239</v>
      </c>
      <c r="AA585" s="1261">
        <v>6</v>
      </c>
      <c r="AB585" s="1261">
        <f t="shared" si="239"/>
        <v>1434</v>
      </c>
      <c r="AC585" s="554">
        <f t="shared" si="240"/>
        <v>478</v>
      </c>
      <c r="AD585" s="540">
        <f t="shared" si="241"/>
        <v>55574</v>
      </c>
      <c r="AE585" s="1776"/>
    </row>
    <row r="586" spans="1:56" ht="46.5" customHeight="1" x14ac:dyDescent="0.25">
      <c r="A586" s="1281">
        <v>486</v>
      </c>
      <c r="B586" s="261" t="s">
        <v>71</v>
      </c>
      <c r="C586" s="1236" t="s">
        <v>101</v>
      </c>
      <c r="D586" s="261" t="s">
        <v>340</v>
      </c>
      <c r="E586" s="1013">
        <v>46312</v>
      </c>
      <c r="F586" s="1013">
        <v>46313</v>
      </c>
      <c r="G586" s="953" t="s">
        <v>1637</v>
      </c>
      <c r="H586" s="563">
        <v>1</v>
      </c>
      <c r="I586" s="266">
        <v>4100</v>
      </c>
      <c r="J586" s="252">
        <f t="shared" si="233"/>
        <v>4100</v>
      </c>
      <c r="K586" s="563">
        <v>1</v>
      </c>
      <c r="L586" s="266">
        <v>3350</v>
      </c>
      <c r="M586" s="781">
        <f t="shared" si="234"/>
        <v>3350</v>
      </c>
      <c r="N586" s="563">
        <v>1</v>
      </c>
      <c r="O586" s="1255">
        <v>3000</v>
      </c>
      <c r="P586" s="265">
        <f t="shared" si="235"/>
        <v>3000</v>
      </c>
      <c r="Q586" s="563">
        <v>14</v>
      </c>
      <c r="R586" s="1255">
        <v>190</v>
      </c>
      <c r="S586" s="1261">
        <f t="shared" si="236"/>
        <v>2660</v>
      </c>
      <c r="T586" s="563">
        <v>14</v>
      </c>
      <c r="U586" s="1255">
        <v>190</v>
      </c>
      <c r="V586" s="1261">
        <f t="shared" si="237"/>
        <v>2660</v>
      </c>
      <c r="W586" s="563">
        <v>28</v>
      </c>
      <c r="X586" s="1255">
        <v>190</v>
      </c>
      <c r="Y586" s="1261">
        <f t="shared" si="238"/>
        <v>5320</v>
      </c>
      <c r="Z586" s="563">
        <v>59</v>
      </c>
      <c r="AA586" s="1261">
        <v>6</v>
      </c>
      <c r="AB586" s="1261">
        <f t="shared" si="239"/>
        <v>354</v>
      </c>
      <c r="AC586" s="554">
        <f t="shared" si="240"/>
        <v>118</v>
      </c>
      <c r="AD586" s="540">
        <f t="shared" si="241"/>
        <v>21444</v>
      </c>
      <c r="AE586" s="1776"/>
    </row>
    <row r="587" spans="1:56" ht="46.5" customHeight="1" x14ac:dyDescent="0.25">
      <c r="A587" s="1281">
        <v>487</v>
      </c>
      <c r="B587" s="261" t="s">
        <v>2421</v>
      </c>
      <c r="C587" s="1236" t="s">
        <v>99</v>
      </c>
      <c r="D587" s="261" t="s">
        <v>493</v>
      </c>
      <c r="E587" s="1013">
        <v>46129</v>
      </c>
      <c r="F587" s="1013">
        <v>46130</v>
      </c>
      <c r="G587" s="953" t="s">
        <v>1637</v>
      </c>
      <c r="H587" s="563">
        <v>1</v>
      </c>
      <c r="I587" s="266">
        <v>3400</v>
      </c>
      <c r="J587" s="252">
        <f t="shared" si="233"/>
        <v>3400</v>
      </c>
      <c r="K587" s="563">
        <v>1</v>
      </c>
      <c r="L587" s="266">
        <v>3000</v>
      </c>
      <c r="M587" s="781">
        <f t="shared" si="234"/>
        <v>3000</v>
      </c>
      <c r="N587" s="563">
        <v>1</v>
      </c>
      <c r="O587" s="1255">
        <v>2900</v>
      </c>
      <c r="P587" s="265">
        <f t="shared" si="235"/>
        <v>2900</v>
      </c>
      <c r="Q587" s="563">
        <v>16</v>
      </c>
      <c r="R587" s="1255">
        <v>190</v>
      </c>
      <c r="S587" s="1261">
        <f t="shared" si="236"/>
        <v>3040</v>
      </c>
      <c r="T587" s="563">
        <v>16</v>
      </c>
      <c r="U587" s="1255">
        <v>190</v>
      </c>
      <c r="V587" s="1261">
        <f t="shared" si="237"/>
        <v>3040</v>
      </c>
      <c r="W587" s="563">
        <v>32</v>
      </c>
      <c r="X587" s="1255">
        <v>190</v>
      </c>
      <c r="Y587" s="1261">
        <f t="shared" si="238"/>
        <v>6080</v>
      </c>
      <c r="Z587" s="563">
        <v>67</v>
      </c>
      <c r="AA587" s="1261">
        <v>6</v>
      </c>
      <c r="AB587" s="1261">
        <f t="shared" si="239"/>
        <v>402</v>
      </c>
      <c r="AC587" s="554">
        <f t="shared" si="240"/>
        <v>134</v>
      </c>
      <c r="AD587" s="540">
        <f t="shared" si="241"/>
        <v>21862</v>
      </c>
      <c r="AE587" s="1776"/>
    </row>
    <row r="588" spans="1:56" ht="46.5" customHeight="1" x14ac:dyDescent="0.25">
      <c r="A588" s="1281">
        <v>488</v>
      </c>
      <c r="B588" s="261" t="s">
        <v>2422</v>
      </c>
      <c r="C588" s="1236" t="s">
        <v>99</v>
      </c>
      <c r="D588" s="261" t="s">
        <v>2423</v>
      </c>
      <c r="E588" s="1013">
        <v>46311</v>
      </c>
      <c r="F588" s="1013">
        <v>46312</v>
      </c>
      <c r="G588" s="953" t="s">
        <v>1637</v>
      </c>
      <c r="H588" s="563">
        <v>1</v>
      </c>
      <c r="I588" s="266">
        <v>3400</v>
      </c>
      <c r="J588" s="252">
        <f t="shared" si="233"/>
        <v>3400</v>
      </c>
      <c r="K588" s="563">
        <v>1</v>
      </c>
      <c r="L588" s="266">
        <v>3000</v>
      </c>
      <c r="M588" s="781">
        <f t="shared" si="234"/>
        <v>3000</v>
      </c>
      <c r="N588" s="563">
        <v>1</v>
      </c>
      <c r="O588" s="1255">
        <v>2900</v>
      </c>
      <c r="P588" s="265">
        <f t="shared" si="235"/>
        <v>2900</v>
      </c>
      <c r="Q588" s="563">
        <v>29</v>
      </c>
      <c r="R588" s="1255">
        <v>190</v>
      </c>
      <c r="S588" s="1261">
        <f t="shared" si="236"/>
        <v>5510</v>
      </c>
      <c r="T588" s="563">
        <v>29</v>
      </c>
      <c r="U588" s="1255">
        <v>190</v>
      </c>
      <c r="V588" s="1261">
        <f t="shared" si="237"/>
        <v>5510</v>
      </c>
      <c r="W588" s="563">
        <v>58</v>
      </c>
      <c r="X588" s="1255">
        <v>190</v>
      </c>
      <c r="Y588" s="1261">
        <f t="shared" si="238"/>
        <v>11020</v>
      </c>
      <c r="Z588" s="563">
        <v>119</v>
      </c>
      <c r="AA588" s="1261">
        <v>6</v>
      </c>
      <c r="AB588" s="1261">
        <f t="shared" si="239"/>
        <v>714</v>
      </c>
      <c r="AC588" s="554">
        <f t="shared" si="240"/>
        <v>238</v>
      </c>
      <c r="AD588" s="540">
        <f t="shared" si="241"/>
        <v>32054</v>
      </c>
      <c r="AE588" s="1776"/>
    </row>
    <row r="589" spans="1:56" ht="46.5" customHeight="1" x14ac:dyDescent="0.25">
      <c r="A589" s="1281">
        <v>489</v>
      </c>
      <c r="B589" s="261" t="s">
        <v>1564</v>
      </c>
      <c r="C589" s="1236" t="s">
        <v>99</v>
      </c>
      <c r="D589" s="261" t="s">
        <v>1447</v>
      </c>
      <c r="E589" s="1013">
        <v>46312</v>
      </c>
      <c r="F589" s="1013">
        <v>46313</v>
      </c>
      <c r="G589" s="953" t="s">
        <v>1637</v>
      </c>
      <c r="H589" s="563">
        <v>1</v>
      </c>
      <c r="I589" s="266">
        <v>3400</v>
      </c>
      <c r="J589" s="252">
        <f t="shared" si="233"/>
        <v>3400</v>
      </c>
      <c r="K589" s="563">
        <v>1</v>
      </c>
      <c r="L589" s="266">
        <v>3000</v>
      </c>
      <c r="M589" s="781">
        <f t="shared" si="234"/>
        <v>3000</v>
      </c>
      <c r="N589" s="563">
        <v>1</v>
      </c>
      <c r="O589" s="1255">
        <v>2900</v>
      </c>
      <c r="P589" s="265">
        <f t="shared" si="235"/>
        <v>2900</v>
      </c>
      <c r="Q589" s="563">
        <v>14</v>
      </c>
      <c r="R589" s="1255">
        <v>190</v>
      </c>
      <c r="S589" s="1261">
        <f t="shared" si="236"/>
        <v>2660</v>
      </c>
      <c r="T589" s="563">
        <v>14</v>
      </c>
      <c r="U589" s="1255">
        <v>190</v>
      </c>
      <c r="V589" s="1261">
        <f t="shared" si="237"/>
        <v>2660</v>
      </c>
      <c r="W589" s="563">
        <v>28</v>
      </c>
      <c r="X589" s="1255">
        <v>190</v>
      </c>
      <c r="Y589" s="1261">
        <f t="shared" si="238"/>
        <v>5320</v>
      </c>
      <c r="Z589" s="563">
        <v>59</v>
      </c>
      <c r="AA589" s="1261">
        <v>6</v>
      </c>
      <c r="AB589" s="1261">
        <f t="shared" si="239"/>
        <v>354</v>
      </c>
      <c r="AC589" s="554">
        <f t="shared" si="240"/>
        <v>118</v>
      </c>
      <c r="AD589" s="540">
        <f t="shared" si="241"/>
        <v>20294</v>
      </c>
      <c r="AE589" s="1776"/>
    </row>
    <row r="590" spans="1:56" s="1016" customFormat="1" ht="34.5" customHeight="1" x14ac:dyDescent="0.25">
      <c r="A590" s="1279"/>
      <c r="B590" s="543" t="s">
        <v>882</v>
      </c>
      <c r="C590" s="300"/>
      <c r="D590" s="1042"/>
      <c r="E590" s="1043"/>
      <c r="F590" s="1043"/>
      <c r="G590" s="1043"/>
      <c r="H590" s="324"/>
      <c r="I590" s="301"/>
      <c r="J590" s="276"/>
      <c r="K590" s="324"/>
      <c r="L590" s="301"/>
      <c r="M590" s="276"/>
      <c r="N590" s="324"/>
      <c r="O590" s="301"/>
      <c r="P590" s="302"/>
      <c r="Q590" s="324"/>
      <c r="R590" s="487"/>
      <c r="S590" s="1251"/>
      <c r="T590" s="324"/>
      <c r="U590" s="487"/>
      <c r="V590" s="1251"/>
      <c r="W590" s="324"/>
      <c r="X590" s="487"/>
      <c r="Y590" s="1251"/>
      <c r="Z590" s="324"/>
      <c r="AA590" s="1251"/>
      <c r="AB590" s="1251"/>
      <c r="AC590" s="486"/>
      <c r="AD590" s="540"/>
      <c r="AE590" s="276"/>
      <c r="AJ590" s="934"/>
      <c r="AK590" s="934"/>
      <c r="AL590" s="934"/>
      <c r="AM590" s="934"/>
      <c r="AN590" s="934"/>
      <c r="AO590" s="934"/>
      <c r="AP590" s="934"/>
      <c r="AQ590" s="934"/>
      <c r="AR590" s="934"/>
      <c r="AS590" s="934"/>
      <c r="AT590" s="934"/>
      <c r="AU590" s="934"/>
      <c r="AV590" s="934"/>
      <c r="AW590" s="934"/>
      <c r="AX590" s="934"/>
      <c r="AY590" s="934"/>
      <c r="AZ590" s="934"/>
      <c r="BA590" s="934"/>
      <c r="BB590" s="934"/>
      <c r="BC590" s="934"/>
    </row>
    <row r="591" spans="1:56" s="981" customFormat="1" ht="46.5" customHeight="1" x14ac:dyDescent="0.25">
      <c r="A591" s="1281">
        <v>490</v>
      </c>
      <c r="B591" s="227" t="s">
        <v>2547</v>
      </c>
      <c r="C591" s="227" t="s">
        <v>100</v>
      </c>
      <c r="D591" s="227" t="s">
        <v>340</v>
      </c>
      <c r="E591" s="1117">
        <v>46164</v>
      </c>
      <c r="F591" s="1117">
        <v>46166</v>
      </c>
      <c r="G591" s="1117" t="s">
        <v>2193</v>
      </c>
      <c r="H591" s="978">
        <v>1</v>
      </c>
      <c r="I591" s="231">
        <v>4100</v>
      </c>
      <c r="J591" s="232">
        <f t="shared" ref="J591:J604" si="242">H591*I591</f>
        <v>4100</v>
      </c>
      <c r="K591" s="978">
        <v>1</v>
      </c>
      <c r="L591" s="231">
        <v>3350</v>
      </c>
      <c r="M591" s="234">
        <f t="shared" ref="M591:M604" si="243">K591*L591</f>
        <v>3350</v>
      </c>
      <c r="N591" s="978">
        <v>1</v>
      </c>
      <c r="O591" s="231">
        <v>3000</v>
      </c>
      <c r="P591" s="233">
        <f t="shared" ref="P591:P604" si="244">N591*O591</f>
        <v>3000</v>
      </c>
      <c r="Q591" s="978">
        <v>4</v>
      </c>
      <c r="R591" s="1281">
        <v>190</v>
      </c>
      <c r="S591" s="1269">
        <f t="shared" ref="S591:S604" si="245">Q591*R591</f>
        <v>760</v>
      </c>
      <c r="T591" s="978">
        <v>4</v>
      </c>
      <c r="U591" s="1281">
        <v>190</v>
      </c>
      <c r="V591" s="1269">
        <f t="shared" ref="V591:V604" si="246">T591*U591</f>
        <v>760</v>
      </c>
      <c r="W591" s="978">
        <v>4</v>
      </c>
      <c r="X591" s="1281">
        <v>190</v>
      </c>
      <c r="Y591" s="1269">
        <f t="shared" ref="Y591:Y604" si="247">W591*X591</f>
        <v>760</v>
      </c>
      <c r="Z591" s="978">
        <v>12</v>
      </c>
      <c r="AA591" s="1269">
        <v>6</v>
      </c>
      <c r="AB591" s="1269">
        <f t="shared" ref="AB591:AB604" si="248">Z591*AA591</f>
        <v>72</v>
      </c>
      <c r="AC591" s="979">
        <f t="shared" ref="AC591:AC604" si="249">H591+K591+N591+Q591+T591+W591+Z591</f>
        <v>27</v>
      </c>
      <c r="AD591" s="980">
        <f t="shared" ref="AD591:AD604" si="250">J591+M591+P591+S591+V591+Y591+AB591</f>
        <v>12802</v>
      </c>
      <c r="AE591" s="1118"/>
      <c r="AF591" s="1119">
        <v>12</v>
      </c>
      <c r="AI591" s="1120"/>
      <c r="AJ591" s="1221"/>
      <c r="AK591" s="1221"/>
      <c r="AL591" s="1221"/>
      <c r="AM591" s="1221"/>
      <c r="AN591" s="1221"/>
      <c r="AO591" s="1221"/>
      <c r="AP591" s="1221"/>
      <c r="AQ591" s="1221"/>
      <c r="AR591" s="1221"/>
      <c r="AS591" s="1221"/>
      <c r="AT591" s="1221"/>
      <c r="AU591" s="1221"/>
      <c r="AV591" s="1221"/>
      <c r="AW591" s="1221"/>
      <c r="AX591" s="1221"/>
      <c r="AY591" s="1221"/>
      <c r="AZ591" s="1221"/>
      <c r="BA591" s="1221"/>
      <c r="BB591" s="1221"/>
      <c r="BC591" s="1221"/>
      <c r="BD591" s="1119"/>
    </row>
    <row r="592" spans="1:56" s="981" customFormat="1" ht="46.5" customHeight="1" x14ac:dyDescent="0.25">
      <c r="A592" s="256">
        <v>491</v>
      </c>
      <c r="B592" s="227" t="s">
        <v>1888</v>
      </c>
      <c r="C592" s="227" t="s">
        <v>100</v>
      </c>
      <c r="D592" s="227" t="s">
        <v>340</v>
      </c>
      <c r="E592" s="1117">
        <v>46142</v>
      </c>
      <c r="F592" s="1117">
        <v>46145</v>
      </c>
      <c r="G592" s="1117" t="s">
        <v>1409</v>
      </c>
      <c r="H592" s="978">
        <v>1</v>
      </c>
      <c r="I592" s="231">
        <v>4100</v>
      </c>
      <c r="J592" s="232">
        <f t="shared" si="242"/>
        <v>4100</v>
      </c>
      <c r="K592" s="978">
        <v>1</v>
      </c>
      <c r="L592" s="231">
        <v>3350</v>
      </c>
      <c r="M592" s="234">
        <f t="shared" si="243"/>
        <v>3350</v>
      </c>
      <c r="N592" s="978">
        <v>1</v>
      </c>
      <c r="O592" s="231">
        <v>3000</v>
      </c>
      <c r="P592" s="233">
        <f t="shared" si="244"/>
        <v>3000</v>
      </c>
      <c r="Q592" s="978">
        <v>6</v>
      </c>
      <c r="R592" s="1281">
        <v>190</v>
      </c>
      <c r="S592" s="1269">
        <f t="shared" si="245"/>
        <v>1140</v>
      </c>
      <c r="T592" s="978">
        <v>6</v>
      </c>
      <c r="U592" s="1281">
        <v>190</v>
      </c>
      <c r="V592" s="1269">
        <f t="shared" si="246"/>
        <v>1140</v>
      </c>
      <c r="W592" s="978">
        <v>6</v>
      </c>
      <c r="X592" s="1281">
        <v>190</v>
      </c>
      <c r="Y592" s="1269">
        <f t="shared" si="247"/>
        <v>1140</v>
      </c>
      <c r="Z592" s="978">
        <v>18</v>
      </c>
      <c r="AA592" s="1269">
        <v>6</v>
      </c>
      <c r="AB592" s="1269">
        <f t="shared" si="248"/>
        <v>108</v>
      </c>
      <c r="AC592" s="979">
        <f t="shared" si="249"/>
        <v>39</v>
      </c>
      <c r="AD592" s="980">
        <f t="shared" si="250"/>
        <v>13978</v>
      </c>
      <c r="AE592" s="1118"/>
      <c r="AF592" s="1119">
        <v>18</v>
      </c>
      <c r="AI592" s="1120"/>
      <c r="AJ592" s="1221"/>
      <c r="AK592" s="1221"/>
      <c r="AL592" s="1221"/>
      <c r="AM592" s="1221"/>
      <c r="AN592" s="1221"/>
      <c r="AO592" s="1221"/>
      <c r="AP592" s="1221"/>
      <c r="AQ592" s="1221"/>
      <c r="AR592" s="1221"/>
      <c r="AS592" s="1221"/>
      <c r="AT592" s="1221"/>
      <c r="AU592" s="1221"/>
      <c r="AV592" s="1221"/>
      <c r="AW592" s="1221"/>
      <c r="AX592" s="1221"/>
      <c r="AY592" s="1221"/>
      <c r="AZ592" s="1221"/>
      <c r="BA592" s="1221"/>
      <c r="BB592" s="1221"/>
      <c r="BC592" s="1221"/>
      <c r="BD592" s="1119"/>
    </row>
    <row r="593" spans="1:56" s="981" customFormat="1" ht="46.5" customHeight="1" x14ac:dyDescent="0.25">
      <c r="A593" s="1281">
        <v>492</v>
      </c>
      <c r="B593" s="227" t="s">
        <v>1598</v>
      </c>
      <c r="C593" s="227" t="s">
        <v>100</v>
      </c>
      <c r="D593" s="227" t="s">
        <v>340</v>
      </c>
      <c r="E593" s="1117">
        <v>46157</v>
      </c>
      <c r="F593" s="1117">
        <v>46159</v>
      </c>
      <c r="G593" s="1117" t="s">
        <v>2193</v>
      </c>
      <c r="H593" s="978">
        <v>1</v>
      </c>
      <c r="I593" s="231">
        <v>4100</v>
      </c>
      <c r="J593" s="232">
        <f t="shared" si="242"/>
        <v>4100</v>
      </c>
      <c r="K593" s="978">
        <v>1</v>
      </c>
      <c r="L593" s="231">
        <v>3350</v>
      </c>
      <c r="M593" s="234">
        <f t="shared" si="243"/>
        <v>3350</v>
      </c>
      <c r="N593" s="978">
        <v>1</v>
      </c>
      <c r="O593" s="231">
        <v>3000</v>
      </c>
      <c r="P593" s="233">
        <f t="shared" si="244"/>
        <v>3000</v>
      </c>
      <c r="Q593" s="978">
        <v>4</v>
      </c>
      <c r="R593" s="1281">
        <v>190</v>
      </c>
      <c r="S593" s="1269">
        <f t="shared" si="245"/>
        <v>760</v>
      </c>
      <c r="T593" s="978">
        <v>4</v>
      </c>
      <c r="U593" s="1281">
        <v>190</v>
      </c>
      <c r="V593" s="1269">
        <f t="shared" si="246"/>
        <v>760</v>
      </c>
      <c r="W593" s="978">
        <v>4</v>
      </c>
      <c r="X593" s="1281">
        <v>190</v>
      </c>
      <c r="Y593" s="1269">
        <f t="shared" si="247"/>
        <v>760</v>
      </c>
      <c r="Z593" s="978">
        <v>24</v>
      </c>
      <c r="AA593" s="1269">
        <v>6</v>
      </c>
      <c r="AB593" s="1269">
        <f t="shared" si="248"/>
        <v>144</v>
      </c>
      <c r="AC593" s="979">
        <f t="shared" si="249"/>
        <v>39</v>
      </c>
      <c r="AD593" s="980">
        <f t="shared" si="250"/>
        <v>12874</v>
      </c>
      <c r="AE593" s="1118"/>
      <c r="AF593" s="1119">
        <v>12</v>
      </c>
      <c r="AI593" s="1120"/>
      <c r="AJ593" s="1221"/>
      <c r="AK593" s="1221"/>
      <c r="AL593" s="1221"/>
      <c r="AM593" s="1221"/>
      <c r="AN593" s="1221"/>
      <c r="AO593" s="1221"/>
      <c r="AP593" s="1221"/>
      <c r="AQ593" s="1221"/>
      <c r="AR593" s="1221"/>
      <c r="AS593" s="1221"/>
      <c r="AT593" s="1221"/>
      <c r="AU593" s="1221"/>
      <c r="AV593" s="1221"/>
      <c r="AW593" s="1221"/>
      <c r="AX593" s="1221"/>
      <c r="AY593" s="1221"/>
      <c r="AZ593" s="1221"/>
      <c r="BA593" s="1221"/>
      <c r="BB593" s="1221"/>
      <c r="BC593" s="1221"/>
      <c r="BD593" s="1119"/>
    </row>
    <row r="594" spans="1:56" s="981" customFormat="1" ht="46.5" customHeight="1" x14ac:dyDescent="0.25">
      <c r="A594" s="256">
        <v>493</v>
      </c>
      <c r="B594" s="227" t="s">
        <v>2546</v>
      </c>
      <c r="C594" s="227" t="s">
        <v>102</v>
      </c>
      <c r="D594" s="227" t="s">
        <v>340</v>
      </c>
      <c r="E594" s="1117">
        <v>46115</v>
      </c>
      <c r="F594" s="1117">
        <v>46117</v>
      </c>
      <c r="G594" s="1117" t="s">
        <v>1409</v>
      </c>
      <c r="H594" s="978">
        <v>1</v>
      </c>
      <c r="I594" s="231">
        <v>3400</v>
      </c>
      <c r="J594" s="232">
        <f t="shared" si="242"/>
        <v>3400</v>
      </c>
      <c r="K594" s="978">
        <v>1</v>
      </c>
      <c r="L594" s="231">
        <v>3000</v>
      </c>
      <c r="M594" s="234">
        <f t="shared" si="243"/>
        <v>3000</v>
      </c>
      <c r="N594" s="978">
        <v>1</v>
      </c>
      <c r="O594" s="1281">
        <v>2900</v>
      </c>
      <c r="P594" s="233">
        <f t="shared" si="244"/>
        <v>2900</v>
      </c>
      <c r="Q594" s="978">
        <v>6</v>
      </c>
      <c r="R594" s="1281">
        <v>190</v>
      </c>
      <c r="S594" s="1269">
        <f t="shared" si="245"/>
        <v>1140</v>
      </c>
      <c r="T594" s="978">
        <v>6</v>
      </c>
      <c r="U594" s="1281">
        <v>190</v>
      </c>
      <c r="V594" s="1269">
        <f t="shared" si="246"/>
        <v>1140</v>
      </c>
      <c r="W594" s="978">
        <v>6</v>
      </c>
      <c r="X594" s="1281">
        <v>190</v>
      </c>
      <c r="Y594" s="1269">
        <f t="shared" si="247"/>
        <v>1140</v>
      </c>
      <c r="Z594" s="978">
        <v>18</v>
      </c>
      <c r="AA594" s="1269">
        <v>6</v>
      </c>
      <c r="AB594" s="1269">
        <f t="shared" si="248"/>
        <v>108</v>
      </c>
      <c r="AC594" s="979">
        <f t="shared" si="249"/>
        <v>39</v>
      </c>
      <c r="AD594" s="980">
        <f t="shared" si="250"/>
        <v>12828</v>
      </c>
      <c r="AE594" s="1118"/>
      <c r="AF594" s="1119">
        <v>18</v>
      </c>
      <c r="AI594" s="1120"/>
      <c r="AJ594" s="1221"/>
      <c r="AK594" s="1221"/>
      <c r="AL594" s="1221"/>
      <c r="AM594" s="1221"/>
      <c r="AN594" s="1221"/>
      <c r="AO594" s="1221"/>
      <c r="AP594" s="1221"/>
      <c r="AQ594" s="1221"/>
      <c r="AR594" s="1221"/>
      <c r="AS594" s="1221"/>
      <c r="AT594" s="1221"/>
      <c r="AU594" s="1221"/>
      <c r="AV594" s="1221"/>
      <c r="AW594" s="1221"/>
      <c r="AX594" s="1221"/>
      <c r="AY594" s="1221"/>
      <c r="AZ594" s="1221"/>
      <c r="BA594" s="1221"/>
      <c r="BB594" s="1221"/>
      <c r="BC594" s="1221"/>
      <c r="BD594" s="1119"/>
    </row>
    <row r="595" spans="1:56" s="981" customFormat="1" ht="46.5" customHeight="1" x14ac:dyDescent="0.25">
      <c r="A595" s="1281">
        <v>494</v>
      </c>
      <c r="B595" s="227" t="s">
        <v>2552</v>
      </c>
      <c r="C595" s="227" t="s">
        <v>102</v>
      </c>
      <c r="D595" s="227" t="s">
        <v>340</v>
      </c>
      <c r="E595" s="1117">
        <v>46332</v>
      </c>
      <c r="F595" s="1117">
        <v>46334</v>
      </c>
      <c r="G595" s="1117" t="s">
        <v>1409</v>
      </c>
      <c r="H595" s="978">
        <v>1</v>
      </c>
      <c r="I595" s="231">
        <v>3400</v>
      </c>
      <c r="J595" s="232">
        <f t="shared" si="242"/>
        <v>3400</v>
      </c>
      <c r="K595" s="978">
        <v>1</v>
      </c>
      <c r="L595" s="231">
        <v>3000</v>
      </c>
      <c r="M595" s="234">
        <f t="shared" si="243"/>
        <v>3000</v>
      </c>
      <c r="N595" s="978">
        <v>1</v>
      </c>
      <c r="O595" s="1281">
        <v>2900</v>
      </c>
      <c r="P595" s="233">
        <f t="shared" si="244"/>
        <v>2900</v>
      </c>
      <c r="Q595" s="978">
        <v>6</v>
      </c>
      <c r="R595" s="1281">
        <v>190</v>
      </c>
      <c r="S595" s="1269">
        <f t="shared" si="245"/>
        <v>1140</v>
      </c>
      <c r="T595" s="978">
        <v>6</v>
      </c>
      <c r="U595" s="1281">
        <v>190</v>
      </c>
      <c r="V595" s="1269">
        <f t="shared" si="246"/>
        <v>1140</v>
      </c>
      <c r="W595" s="978">
        <v>6</v>
      </c>
      <c r="X595" s="1281">
        <v>190</v>
      </c>
      <c r="Y595" s="1269">
        <f t="shared" si="247"/>
        <v>1140</v>
      </c>
      <c r="Z595" s="978">
        <v>18</v>
      </c>
      <c r="AA595" s="1269">
        <v>6</v>
      </c>
      <c r="AB595" s="1269">
        <f t="shared" si="248"/>
        <v>108</v>
      </c>
      <c r="AC595" s="979">
        <f t="shared" si="249"/>
        <v>39</v>
      </c>
      <c r="AD595" s="980">
        <f t="shared" si="250"/>
        <v>12828</v>
      </c>
      <c r="AE595" s="1118"/>
      <c r="AF595" s="1119"/>
      <c r="AI595" s="1120"/>
      <c r="AJ595" s="1221"/>
      <c r="AK595" s="1221"/>
      <c r="AL595" s="1221"/>
      <c r="AM595" s="1221"/>
      <c r="AN595" s="1221"/>
      <c r="AO595" s="1221"/>
      <c r="AP595" s="1221"/>
      <c r="AQ595" s="1221"/>
      <c r="AR595" s="1221"/>
      <c r="AS595" s="1221"/>
      <c r="AT595" s="1221"/>
      <c r="AU595" s="1221"/>
      <c r="AV595" s="1221"/>
      <c r="AW595" s="1221"/>
      <c r="AX595" s="1221"/>
      <c r="AY595" s="1221"/>
      <c r="AZ595" s="1221"/>
      <c r="BA595" s="1221"/>
      <c r="BB595" s="1221"/>
      <c r="BC595" s="1221"/>
      <c r="BD595" s="1119"/>
    </row>
    <row r="596" spans="1:56" s="981" customFormat="1" ht="46.5" customHeight="1" x14ac:dyDescent="0.25">
      <c r="A596" s="256">
        <v>495</v>
      </c>
      <c r="B596" s="227" t="s">
        <v>2548</v>
      </c>
      <c r="C596" s="227" t="s">
        <v>100</v>
      </c>
      <c r="D596" s="227" t="s">
        <v>340</v>
      </c>
      <c r="E596" s="1117">
        <v>46200</v>
      </c>
      <c r="F596" s="1117">
        <v>46202</v>
      </c>
      <c r="G596" s="1117" t="s">
        <v>2597</v>
      </c>
      <c r="H596" s="978">
        <v>1</v>
      </c>
      <c r="I596" s="231">
        <v>4100</v>
      </c>
      <c r="J596" s="232">
        <f t="shared" si="242"/>
        <v>4100</v>
      </c>
      <c r="K596" s="978">
        <v>1</v>
      </c>
      <c r="L596" s="231">
        <v>3350</v>
      </c>
      <c r="M596" s="234">
        <f t="shared" si="243"/>
        <v>3350</v>
      </c>
      <c r="N596" s="978">
        <v>1</v>
      </c>
      <c r="O596" s="231">
        <v>3000</v>
      </c>
      <c r="P596" s="233">
        <f t="shared" si="244"/>
        <v>3000</v>
      </c>
      <c r="Q596" s="978">
        <v>4</v>
      </c>
      <c r="R596" s="1281">
        <v>190</v>
      </c>
      <c r="S596" s="1269">
        <f t="shared" si="245"/>
        <v>760</v>
      </c>
      <c r="T596" s="978">
        <v>4</v>
      </c>
      <c r="U596" s="1281">
        <v>190</v>
      </c>
      <c r="V596" s="1269">
        <f t="shared" si="246"/>
        <v>760</v>
      </c>
      <c r="W596" s="978">
        <v>4</v>
      </c>
      <c r="X596" s="1281">
        <v>190</v>
      </c>
      <c r="Y596" s="1269">
        <f t="shared" si="247"/>
        <v>760</v>
      </c>
      <c r="Z596" s="978">
        <v>12</v>
      </c>
      <c r="AA596" s="1269">
        <v>6</v>
      </c>
      <c r="AB596" s="1269">
        <f t="shared" si="248"/>
        <v>72</v>
      </c>
      <c r="AC596" s="979">
        <f t="shared" si="249"/>
        <v>27</v>
      </c>
      <c r="AD596" s="980">
        <f t="shared" si="250"/>
        <v>12802</v>
      </c>
      <c r="AE596" s="1118"/>
      <c r="AF596" s="1119"/>
      <c r="AI596" s="1120"/>
      <c r="AJ596" s="1221"/>
      <c r="AK596" s="1221"/>
      <c r="AL596" s="1221"/>
      <c r="AM596" s="1221"/>
      <c r="AN596" s="1221"/>
      <c r="AO596" s="1221"/>
      <c r="AP596" s="1221"/>
      <c r="AQ596" s="1221"/>
      <c r="AR596" s="1221"/>
      <c r="AS596" s="1221"/>
      <c r="AT596" s="1221"/>
      <c r="AU596" s="1221"/>
      <c r="AV596" s="1221"/>
      <c r="AW596" s="1221"/>
      <c r="AX596" s="1221"/>
      <c r="AY596" s="1221"/>
      <c r="AZ596" s="1221"/>
      <c r="BA596" s="1221"/>
      <c r="BB596" s="1221"/>
      <c r="BC596" s="1221"/>
      <c r="BD596" s="1119"/>
    </row>
    <row r="597" spans="1:56" s="981" customFormat="1" ht="54" customHeight="1" x14ac:dyDescent="0.25">
      <c r="A597" s="1281">
        <v>496</v>
      </c>
      <c r="B597" s="227" t="s">
        <v>1889</v>
      </c>
      <c r="C597" s="227" t="s">
        <v>100</v>
      </c>
      <c r="D597" s="227" t="s">
        <v>340</v>
      </c>
      <c r="E597" s="1117">
        <v>46199</v>
      </c>
      <c r="F597" s="1117">
        <v>46201</v>
      </c>
      <c r="G597" s="1117" t="s">
        <v>2598</v>
      </c>
      <c r="H597" s="978">
        <v>1</v>
      </c>
      <c r="I597" s="231">
        <v>4100</v>
      </c>
      <c r="J597" s="232">
        <f t="shared" si="242"/>
        <v>4100</v>
      </c>
      <c r="K597" s="978">
        <v>1</v>
      </c>
      <c r="L597" s="231">
        <v>3350</v>
      </c>
      <c r="M597" s="234">
        <f t="shared" si="243"/>
        <v>3350</v>
      </c>
      <c r="N597" s="978">
        <v>1</v>
      </c>
      <c r="O597" s="231">
        <v>3000</v>
      </c>
      <c r="P597" s="233">
        <f t="shared" si="244"/>
        <v>3000</v>
      </c>
      <c r="Q597" s="978">
        <v>6</v>
      </c>
      <c r="R597" s="1281">
        <v>190</v>
      </c>
      <c r="S597" s="1269">
        <f t="shared" si="245"/>
        <v>1140</v>
      </c>
      <c r="T597" s="978">
        <v>6</v>
      </c>
      <c r="U597" s="1281">
        <v>190</v>
      </c>
      <c r="V597" s="1269">
        <f t="shared" si="246"/>
        <v>1140</v>
      </c>
      <c r="W597" s="978">
        <v>6</v>
      </c>
      <c r="X597" s="1281">
        <v>190</v>
      </c>
      <c r="Y597" s="1269">
        <f t="shared" si="247"/>
        <v>1140</v>
      </c>
      <c r="Z597" s="978">
        <v>18</v>
      </c>
      <c r="AA597" s="1269">
        <v>6</v>
      </c>
      <c r="AB597" s="1269">
        <f t="shared" si="248"/>
        <v>108</v>
      </c>
      <c r="AC597" s="979">
        <f t="shared" si="249"/>
        <v>39</v>
      </c>
      <c r="AD597" s="980">
        <f t="shared" si="250"/>
        <v>13978</v>
      </c>
      <c r="AE597" s="1118"/>
      <c r="AF597" s="1119"/>
      <c r="AI597" s="1120"/>
      <c r="AJ597" s="1221"/>
      <c r="AK597" s="1221"/>
      <c r="AL597" s="1221"/>
      <c r="AM597" s="1221"/>
      <c r="AN597" s="1221"/>
      <c r="AO597" s="1221"/>
      <c r="AP597" s="1221"/>
      <c r="AQ597" s="1221"/>
      <c r="AR597" s="1221"/>
      <c r="AS597" s="1221"/>
      <c r="AT597" s="1221"/>
      <c r="AU597" s="1221"/>
      <c r="AV597" s="1221"/>
      <c r="AW597" s="1221"/>
      <c r="AX597" s="1221"/>
      <c r="AY597" s="1221"/>
      <c r="AZ597" s="1221"/>
      <c r="BA597" s="1221"/>
      <c r="BB597" s="1221"/>
      <c r="BC597" s="1221"/>
      <c r="BD597" s="1119"/>
    </row>
    <row r="598" spans="1:56" s="981" customFormat="1" ht="46.5" customHeight="1" x14ac:dyDescent="0.25">
      <c r="A598" s="256">
        <v>497</v>
      </c>
      <c r="B598" s="227" t="s">
        <v>1599</v>
      </c>
      <c r="C598" s="227" t="s">
        <v>99</v>
      </c>
      <c r="D598" s="227" t="s">
        <v>1054</v>
      </c>
      <c r="E598" s="1117">
        <v>46278</v>
      </c>
      <c r="F598" s="1117">
        <v>46278</v>
      </c>
      <c r="G598" s="1117" t="s">
        <v>2549</v>
      </c>
      <c r="H598" s="978">
        <v>1</v>
      </c>
      <c r="I598" s="231">
        <v>3400</v>
      </c>
      <c r="J598" s="232">
        <f t="shared" si="242"/>
        <v>3400</v>
      </c>
      <c r="K598" s="978">
        <v>1</v>
      </c>
      <c r="L598" s="231">
        <v>3000</v>
      </c>
      <c r="M598" s="234">
        <f t="shared" si="243"/>
        <v>3000</v>
      </c>
      <c r="N598" s="978">
        <v>1</v>
      </c>
      <c r="O598" s="1281">
        <v>2900</v>
      </c>
      <c r="P598" s="233">
        <f t="shared" si="244"/>
        <v>2900</v>
      </c>
      <c r="Q598" s="978">
        <v>4</v>
      </c>
      <c r="R598" s="1281">
        <v>190</v>
      </c>
      <c r="S598" s="1269">
        <f t="shared" si="245"/>
        <v>760</v>
      </c>
      <c r="T598" s="978">
        <v>4</v>
      </c>
      <c r="U598" s="1281">
        <v>190</v>
      </c>
      <c r="V598" s="1269">
        <f t="shared" si="246"/>
        <v>760</v>
      </c>
      <c r="W598" s="978">
        <v>4</v>
      </c>
      <c r="X598" s="1281">
        <v>190</v>
      </c>
      <c r="Y598" s="1269">
        <f t="shared" si="247"/>
        <v>760</v>
      </c>
      <c r="Z598" s="978">
        <v>12</v>
      </c>
      <c r="AA598" s="1269">
        <v>6</v>
      </c>
      <c r="AB598" s="1269">
        <f t="shared" si="248"/>
        <v>72</v>
      </c>
      <c r="AC598" s="979">
        <f t="shared" si="249"/>
        <v>27</v>
      </c>
      <c r="AD598" s="980">
        <f t="shared" si="250"/>
        <v>11652</v>
      </c>
      <c r="AE598" s="1118"/>
      <c r="AF598" s="1119"/>
      <c r="AI598" s="1120"/>
      <c r="AJ598" s="1221"/>
      <c r="AK598" s="1221"/>
      <c r="AL598" s="1221"/>
      <c r="AM598" s="1221"/>
      <c r="AN598" s="1221"/>
      <c r="AO598" s="1221"/>
      <c r="AP598" s="1221"/>
      <c r="AQ598" s="1221"/>
      <c r="AR598" s="1221"/>
      <c r="AS598" s="1221"/>
      <c r="AT598" s="1221"/>
      <c r="AU598" s="1221"/>
      <c r="AV598" s="1221"/>
      <c r="AW598" s="1221"/>
      <c r="AX598" s="1221"/>
      <c r="AY598" s="1221"/>
      <c r="AZ598" s="1221"/>
      <c r="BA598" s="1221"/>
      <c r="BB598" s="1221"/>
      <c r="BC598" s="1221"/>
      <c r="BD598" s="1119"/>
    </row>
    <row r="599" spans="1:56" s="981" customFormat="1" ht="46.5" customHeight="1" x14ac:dyDescent="0.25">
      <c r="A599" s="1281">
        <v>498</v>
      </c>
      <c r="B599" s="227" t="s">
        <v>1600</v>
      </c>
      <c r="C599" s="227" t="s">
        <v>101</v>
      </c>
      <c r="D599" s="227" t="s">
        <v>340</v>
      </c>
      <c r="E599" s="1117">
        <v>46290</v>
      </c>
      <c r="F599" s="1117">
        <v>46292</v>
      </c>
      <c r="G599" s="1117" t="s">
        <v>2193</v>
      </c>
      <c r="H599" s="978">
        <v>1</v>
      </c>
      <c r="I599" s="231">
        <v>4100</v>
      </c>
      <c r="J599" s="232">
        <f t="shared" si="242"/>
        <v>4100</v>
      </c>
      <c r="K599" s="978">
        <v>1</v>
      </c>
      <c r="L599" s="231">
        <v>3350</v>
      </c>
      <c r="M599" s="234">
        <f t="shared" si="243"/>
        <v>3350</v>
      </c>
      <c r="N599" s="978">
        <v>1</v>
      </c>
      <c r="O599" s="231">
        <v>2900</v>
      </c>
      <c r="P599" s="233">
        <f t="shared" si="244"/>
        <v>2900</v>
      </c>
      <c r="Q599" s="978">
        <v>4</v>
      </c>
      <c r="R599" s="1281">
        <v>190</v>
      </c>
      <c r="S599" s="1269">
        <f t="shared" si="245"/>
        <v>760</v>
      </c>
      <c r="T599" s="978">
        <v>4</v>
      </c>
      <c r="U599" s="1281">
        <v>190</v>
      </c>
      <c r="V599" s="1269">
        <f t="shared" si="246"/>
        <v>760</v>
      </c>
      <c r="W599" s="978">
        <v>4</v>
      </c>
      <c r="X599" s="1281">
        <v>190</v>
      </c>
      <c r="Y599" s="1269">
        <f t="shared" si="247"/>
        <v>760</v>
      </c>
      <c r="Z599" s="978">
        <v>12</v>
      </c>
      <c r="AA599" s="1269">
        <v>6</v>
      </c>
      <c r="AB599" s="1269">
        <f t="shared" si="248"/>
        <v>72</v>
      </c>
      <c r="AC599" s="979">
        <f t="shared" si="249"/>
        <v>27</v>
      </c>
      <c r="AD599" s="980">
        <f t="shared" si="250"/>
        <v>12702</v>
      </c>
      <c r="AE599" s="1118"/>
      <c r="AF599" s="1119"/>
      <c r="AI599" s="1120"/>
      <c r="AJ599" s="1221"/>
      <c r="AK599" s="1221"/>
      <c r="AL599" s="1221"/>
      <c r="AM599" s="1221"/>
      <c r="AN599" s="1221"/>
      <c r="AO599" s="1221"/>
      <c r="AP599" s="1221"/>
      <c r="AQ599" s="1221"/>
      <c r="AR599" s="1221"/>
      <c r="AS599" s="1221"/>
      <c r="AT599" s="1221"/>
      <c r="AU599" s="1221"/>
      <c r="AV599" s="1221"/>
      <c r="AW599" s="1221"/>
      <c r="AX599" s="1221"/>
      <c r="AY599" s="1221"/>
      <c r="AZ599" s="1221"/>
      <c r="BA599" s="1221"/>
      <c r="BB599" s="1221"/>
      <c r="BC599" s="1221"/>
      <c r="BD599" s="1119"/>
    </row>
    <row r="600" spans="1:56" s="981" customFormat="1" ht="46.5" customHeight="1" x14ac:dyDescent="0.25">
      <c r="A600" s="256">
        <v>499</v>
      </c>
      <c r="B600" s="227" t="s">
        <v>2550</v>
      </c>
      <c r="C600" s="227" t="s">
        <v>101</v>
      </c>
      <c r="D600" s="227" t="s">
        <v>340</v>
      </c>
      <c r="E600" s="1117">
        <v>46283</v>
      </c>
      <c r="F600" s="1117">
        <v>46285</v>
      </c>
      <c r="G600" s="1117" t="s">
        <v>2551</v>
      </c>
      <c r="H600" s="978">
        <v>1</v>
      </c>
      <c r="I600" s="231">
        <v>4100</v>
      </c>
      <c r="J600" s="232">
        <f t="shared" si="242"/>
        <v>4100</v>
      </c>
      <c r="K600" s="978">
        <v>1</v>
      </c>
      <c r="L600" s="231">
        <v>3350</v>
      </c>
      <c r="M600" s="234">
        <f t="shared" si="243"/>
        <v>3350</v>
      </c>
      <c r="N600" s="978">
        <v>1</v>
      </c>
      <c r="O600" s="231">
        <v>2900</v>
      </c>
      <c r="P600" s="233">
        <f t="shared" si="244"/>
        <v>2900</v>
      </c>
      <c r="Q600" s="978">
        <v>4</v>
      </c>
      <c r="R600" s="1281">
        <v>190</v>
      </c>
      <c r="S600" s="1269">
        <f t="shared" si="245"/>
        <v>760</v>
      </c>
      <c r="T600" s="978">
        <v>4</v>
      </c>
      <c r="U600" s="1281">
        <v>190</v>
      </c>
      <c r="V600" s="1269">
        <f t="shared" si="246"/>
        <v>760</v>
      </c>
      <c r="W600" s="978">
        <v>4</v>
      </c>
      <c r="X600" s="1281">
        <v>190</v>
      </c>
      <c r="Y600" s="1269">
        <f t="shared" si="247"/>
        <v>760</v>
      </c>
      <c r="Z600" s="978">
        <v>12</v>
      </c>
      <c r="AA600" s="1269">
        <v>6</v>
      </c>
      <c r="AB600" s="1269">
        <f t="shared" si="248"/>
        <v>72</v>
      </c>
      <c r="AC600" s="979">
        <f t="shared" si="249"/>
        <v>27</v>
      </c>
      <c r="AD600" s="980">
        <f t="shared" si="250"/>
        <v>12702</v>
      </c>
      <c r="AE600" s="1118"/>
      <c r="AF600" s="1119"/>
      <c r="AI600" s="1120"/>
      <c r="AJ600" s="1221"/>
      <c r="AK600" s="1221"/>
      <c r="AL600" s="1221"/>
      <c r="AM600" s="1221"/>
      <c r="AN600" s="1221"/>
      <c r="AO600" s="1221"/>
      <c r="AP600" s="1221"/>
      <c r="AQ600" s="1221"/>
      <c r="AR600" s="1221"/>
      <c r="AS600" s="1221"/>
      <c r="AT600" s="1221"/>
      <c r="AU600" s="1221"/>
      <c r="AV600" s="1221"/>
      <c r="AW600" s="1221"/>
      <c r="AX600" s="1221"/>
      <c r="AY600" s="1221"/>
      <c r="AZ600" s="1221"/>
      <c r="BA600" s="1221"/>
      <c r="BB600" s="1221"/>
      <c r="BC600" s="1221"/>
      <c r="BD600" s="1119"/>
    </row>
    <row r="601" spans="1:56" s="981" customFormat="1" ht="46.5" customHeight="1" x14ac:dyDescent="0.25">
      <c r="A601" s="1281">
        <v>500</v>
      </c>
      <c r="B601" s="227" t="s">
        <v>1890</v>
      </c>
      <c r="C601" s="227" t="s">
        <v>101</v>
      </c>
      <c r="D601" s="227" t="s">
        <v>340</v>
      </c>
      <c r="E601" s="1117">
        <v>46303</v>
      </c>
      <c r="F601" s="1117">
        <v>46306</v>
      </c>
      <c r="G601" s="1117" t="s">
        <v>1409</v>
      </c>
      <c r="H601" s="978">
        <v>1</v>
      </c>
      <c r="I601" s="231">
        <v>4100</v>
      </c>
      <c r="J601" s="232">
        <f t="shared" si="242"/>
        <v>4100</v>
      </c>
      <c r="K601" s="978">
        <v>1</v>
      </c>
      <c r="L601" s="231">
        <v>3350</v>
      </c>
      <c r="M601" s="234">
        <f t="shared" si="243"/>
        <v>3350</v>
      </c>
      <c r="N601" s="978">
        <v>1</v>
      </c>
      <c r="O601" s="231">
        <v>2900</v>
      </c>
      <c r="P601" s="233">
        <f t="shared" si="244"/>
        <v>2900</v>
      </c>
      <c r="Q601" s="978">
        <v>6</v>
      </c>
      <c r="R601" s="1281">
        <v>190</v>
      </c>
      <c r="S601" s="1269">
        <f t="shared" si="245"/>
        <v>1140</v>
      </c>
      <c r="T601" s="978">
        <v>6</v>
      </c>
      <c r="U601" s="1281">
        <v>190</v>
      </c>
      <c r="V601" s="1269">
        <f t="shared" si="246"/>
        <v>1140</v>
      </c>
      <c r="W601" s="978">
        <v>6</v>
      </c>
      <c r="X601" s="1281">
        <v>190</v>
      </c>
      <c r="Y601" s="1269">
        <f t="shared" si="247"/>
        <v>1140</v>
      </c>
      <c r="Z601" s="978">
        <v>18</v>
      </c>
      <c r="AA601" s="1269">
        <v>6</v>
      </c>
      <c r="AB601" s="1269">
        <f t="shared" si="248"/>
        <v>108</v>
      </c>
      <c r="AC601" s="979">
        <f t="shared" si="249"/>
        <v>39</v>
      </c>
      <c r="AD601" s="980">
        <f t="shared" si="250"/>
        <v>13878</v>
      </c>
      <c r="AE601" s="1118"/>
      <c r="AF601" s="1119"/>
      <c r="AI601" s="1120"/>
      <c r="AJ601" s="1221"/>
      <c r="AK601" s="1221"/>
      <c r="AL601" s="1221"/>
      <c r="AM601" s="1221"/>
      <c r="AN601" s="1221"/>
      <c r="AO601" s="1221"/>
      <c r="AP601" s="1221"/>
      <c r="AQ601" s="1221"/>
      <c r="AR601" s="1221"/>
      <c r="AS601" s="1221"/>
      <c r="AT601" s="1221"/>
      <c r="AU601" s="1221"/>
      <c r="AV601" s="1221"/>
      <c r="AW601" s="1221"/>
      <c r="AX601" s="1221"/>
      <c r="AY601" s="1221"/>
      <c r="AZ601" s="1221"/>
      <c r="BA601" s="1221"/>
      <c r="BB601" s="1221"/>
      <c r="BC601" s="1221"/>
      <c r="BD601" s="1119"/>
    </row>
    <row r="602" spans="1:56" s="981" customFormat="1" ht="46.5" customHeight="1" x14ac:dyDescent="0.25">
      <c r="A602" s="256">
        <v>501</v>
      </c>
      <c r="B602" s="227" t="s">
        <v>2553</v>
      </c>
      <c r="C602" s="227" t="s">
        <v>101</v>
      </c>
      <c r="D602" s="227" t="s">
        <v>340</v>
      </c>
      <c r="E602" s="1117">
        <v>46346</v>
      </c>
      <c r="F602" s="1117">
        <v>46348</v>
      </c>
      <c r="G602" s="1117" t="s">
        <v>2598</v>
      </c>
      <c r="H602" s="978">
        <v>1</v>
      </c>
      <c r="I602" s="231">
        <v>4100</v>
      </c>
      <c r="J602" s="232">
        <f t="shared" si="242"/>
        <v>4100</v>
      </c>
      <c r="K602" s="978">
        <v>1</v>
      </c>
      <c r="L602" s="231">
        <v>3350</v>
      </c>
      <c r="M602" s="234">
        <f t="shared" si="243"/>
        <v>3350</v>
      </c>
      <c r="N602" s="978">
        <v>1</v>
      </c>
      <c r="O602" s="231">
        <v>2900</v>
      </c>
      <c r="P602" s="233">
        <f t="shared" si="244"/>
        <v>2900</v>
      </c>
      <c r="Q602" s="978">
        <v>6</v>
      </c>
      <c r="R602" s="1281">
        <v>190</v>
      </c>
      <c r="S602" s="1269">
        <f t="shared" si="245"/>
        <v>1140</v>
      </c>
      <c r="T602" s="978">
        <v>6</v>
      </c>
      <c r="U602" s="1281">
        <v>190</v>
      </c>
      <c r="V602" s="1269">
        <f t="shared" si="246"/>
        <v>1140</v>
      </c>
      <c r="W602" s="978">
        <v>6</v>
      </c>
      <c r="X602" s="1281">
        <v>190</v>
      </c>
      <c r="Y602" s="1269">
        <f t="shared" si="247"/>
        <v>1140</v>
      </c>
      <c r="Z602" s="978">
        <v>18</v>
      </c>
      <c r="AA602" s="1269">
        <v>6</v>
      </c>
      <c r="AB602" s="1269">
        <f t="shared" si="248"/>
        <v>108</v>
      </c>
      <c r="AC602" s="979">
        <f t="shared" si="249"/>
        <v>39</v>
      </c>
      <c r="AD602" s="980">
        <f t="shared" si="250"/>
        <v>13878</v>
      </c>
      <c r="AE602" s="1118"/>
      <c r="AF602" s="1119"/>
      <c r="AI602" s="1120"/>
      <c r="AJ602" s="1221"/>
      <c r="AK602" s="1221"/>
      <c r="AL602" s="1221"/>
      <c r="AM602" s="1221"/>
      <c r="AN602" s="1221"/>
      <c r="AO602" s="1221"/>
      <c r="AP602" s="1221"/>
      <c r="AQ602" s="1221"/>
      <c r="AR602" s="1221"/>
      <c r="AS602" s="1221"/>
      <c r="AT602" s="1221"/>
      <c r="AU602" s="1221"/>
      <c r="AV602" s="1221"/>
      <c r="AW602" s="1221"/>
      <c r="AX602" s="1221"/>
      <c r="AY602" s="1221"/>
      <c r="AZ602" s="1221"/>
      <c r="BA602" s="1221"/>
      <c r="BB602" s="1221"/>
      <c r="BC602" s="1221"/>
      <c r="BD602" s="1119"/>
    </row>
    <row r="603" spans="1:56" s="981" customFormat="1" ht="46.5" customHeight="1" x14ac:dyDescent="0.25">
      <c r="A603" s="1281">
        <v>502</v>
      </c>
      <c r="B603" s="227" t="s">
        <v>2596</v>
      </c>
      <c r="C603" s="227" t="s">
        <v>102</v>
      </c>
      <c r="D603" s="227" t="s">
        <v>340</v>
      </c>
      <c r="E603" s="1117">
        <v>46121</v>
      </c>
      <c r="F603" s="1117">
        <v>46124</v>
      </c>
      <c r="G603" s="1117" t="s">
        <v>2192</v>
      </c>
      <c r="H603" s="978">
        <v>1</v>
      </c>
      <c r="I603" s="231">
        <v>3400</v>
      </c>
      <c r="J603" s="232">
        <f t="shared" si="242"/>
        <v>3400</v>
      </c>
      <c r="K603" s="978">
        <v>1</v>
      </c>
      <c r="L603" s="231">
        <v>3000</v>
      </c>
      <c r="M603" s="234">
        <f t="shared" si="243"/>
        <v>3000</v>
      </c>
      <c r="N603" s="978">
        <v>1</v>
      </c>
      <c r="O603" s="1281">
        <v>2900</v>
      </c>
      <c r="P603" s="233">
        <f t="shared" si="244"/>
        <v>2900</v>
      </c>
      <c r="Q603" s="978">
        <v>6</v>
      </c>
      <c r="R603" s="1281">
        <v>190</v>
      </c>
      <c r="S603" s="1269">
        <f t="shared" si="245"/>
        <v>1140</v>
      </c>
      <c r="T603" s="978">
        <v>6</v>
      </c>
      <c r="U603" s="1281">
        <v>190</v>
      </c>
      <c r="V603" s="1269">
        <f t="shared" si="246"/>
        <v>1140</v>
      </c>
      <c r="W603" s="978">
        <v>6</v>
      </c>
      <c r="X603" s="1281">
        <v>190</v>
      </c>
      <c r="Y603" s="1269">
        <f t="shared" si="247"/>
        <v>1140</v>
      </c>
      <c r="Z603" s="978">
        <v>18</v>
      </c>
      <c r="AA603" s="1269">
        <v>6</v>
      </c>
      <c r="AB603" s="1269">
        <f t="shared" si="248"/>
        <v>108</v>
      </c>
      <c r="AC603" s="979">
        <f t="shared" si="249"/>
        <v>39</v>
      </c>
      <c r="AD603" s="980">
        <f t="shared" si="250"/>
        <v>12828</v>
      </c>
      <c r="AE603" s="1121"/>
      <c r="AF603" s="1122" t="s">
        <v>2182</v>
      </c>
      <c r="AI603" s="1120"/>
      <c r="AJ603" s="1221"/>
      <c r="AK603" s="1221"/>
      <c r="AL603" s="1221"/>
      <c r="AM603" s="1221"/>
      <c r="AN603" s="1221"/>
      <c r="AO603" s="1221"/>
      <c r="AP603" s="1221"/>
      <c r="AQ603" s="1221"/>
      <c r="AR603" s="1221"/>
      <c r="AS603" s="1221"/>
      <c r="AT603" s="1221"/>
      <c r="AU603" s="1221"/>
      <c r="AV603" s="1221"/>
      <c r="AW603" s="1221"/>
      <c r="AX603" s="1221"/>
      <c r="AY603" s="1221"/>
      <c r="AZ603" s="1221"/>
      <c r="BA603" s="1221"/>
      <c r="BB603" s="1221"/>
      <c r="BC603" s="1221"/>
      <c r="BD603" s="1119"/>
    </row>
    <row r="604" spans="1:56" s="981" customFormat="1" ht="46.5" customHeight="1" x14ac:dyDescent="0.25">
      <c r="A604" s="256">
        <v>503</v>
      </c>
      <c r="B604" s="227" t="s">
        <v>1601</v>
      </c>
      <c r="C604" s="227" t="s">
        <v>101</v>
      </c>
      <c r="D604" s="227" t="s">
        <v>340</v>
      </c>
      <c r="E604" s="1117">
        <v>46277</v>
      </c>
      <c r="F604" s="1117">
        <v>46279</v>
      </c>
      <c r="G604" s="1117" t="s">
        <v>1177</v>
      </c>
      <c r="H604" s="978">
        <v>1</v>
      </c>
      <c r="I604" s="231">
        <v>4100</v>
      </c>
      <c r="J604" s="232">
        <f t="shared" si="242"/>
        <v>4100</v>
      </c>
      <c r="K604" s="978">
        <v>1</v>
      </c>
      <c r="L604" s="231">
        <v>3350</v>
      </c>
      <c r="M604" s="234">
        <f t="shared" si="243"/>
        <v>3350</v>
      </c>
      <c r="N604" s="978">
        <v>1</v>
      </c>
      <c r="O604" s="231">
        <v>2900</v>
      </c>
      <c r="P604" s="233">
        <f t="shared" si="244"/>
        <v>2900</v>
      </c>
      <c r="Q604" s="978">
        <v>4</v>
      </c>
      <c r="R604" s="1281">
        <v>190</v>
      </c>
      <c r="S604" s="1269">
        <f t="shared" si="245"/>
        <v>760</v>
      </c>
      <c r="T604" s="978">
        <v>4</v>
      </c>
      <c r="U604" s="1281">
        <v>190</v>
      </c>
      <c r="V604" s="1269">
        <f t="shared" si="246"/>
        <v>760</v>
      </c>
      <c r="W604" s="978">
        <v>4</v>
      </c>
      <c r="X604" s="1281">
        <v>190</v>
      </c>
      <c r="Y604" s="1269">
        <f t="shared" si="247"/>
        <v>760</v>
      </c>
      <c r="Z604" s="978">
        <v>12</v>
      </c>
      <c r="AA604" s="1269">
        <v>6</v>
      </c>
      <c r="AB604" s="1269">
        <f t="shared" si="248"/>
        <v>72</v>
      </c>
      <c r="AC604" s="979">
        <f t="shared" si="249"/>
        <v>27</v>
      </c>
      <c r="AD604" s="980">
        <f t="shared" si="250"/>
        <v>12702</v>
      </c>
      <c r="AE604" s="1118"/>
      <c r="AF604" s="1119"/>
      <c r="AI604" s="1120"/>
      <c r="AJ604" s="1221"/>
      <c r="AK604" s="1221"/>
      <c r="AL604" s="1221"/>
      <c r="AM604" s="1221"/>
      <c r="AN604" s="1221"/>
      <c r="AO604" s="1221"/>
      <c r="AP604" s="1221"/>
      <c r="AQ604" s="1221"/>
      <c r="AR604" s="1221"/>
      <c r="AS604" s="1221"/>
      <c r="AT604" s="1221"/>
      <c r="AU604" s="1221"/>
      <c r="AV604" s="1221"/>
      <c r="AW604" s="1221"/>
      <c r="AX604" s="1221"/>
      <c r="AY604" s="1221"/>
      <c r="AZ604" s="1221"/>
      <c r="BA604" s="1221"/>
      <c r="BB604" s="1221"/>
      <c r="BC604" s="1221"/>
      <c r="BD604" s="1119"/>
    </row>
    <row r="605" spans="1:56" s="1925" customFormat="1" ht="30" customHeight="1" x14ac:dyDescent="0.25">
      <c r="A605" s="1937" t="s">
        <v>2613</v>
      </c>
      <c r="B605" s="1938"/>
      <c r="C605" s="1938"/>
      <c r="D605" s="1938"/>
      <c r="E605" s="1938"/>
      <c r="F605" s="1938"/>
      <c r="G605" s="1938"/>
      <c r="H605" s="1938"/>
      <c r="I605" s="1938"/>
      <c r="J605" s="1938"/>
      <c r="K605" s="1938"/>
      <c r="L605" s="1938"/>
      <c r="M605" s="1938"/>
      <c r="N605" s="1938"/>
      <c r="O605" s="1938"/>
      <c r="P605" s="1938"/>
      <c r="Q605" s="1938"/>
      <c r="R605" s="1938"/>
      <c r="S605" s="1938"/>
      <c r="T605" s="1938"/>
      <c r="U605" s="1938"/>
      <c r="V605" s="1938"/>
      <c r="W605" s="1938"/>
      <c r="X605" s="1938"/>
      <c r="Y605" s="1938"/>
      <c r="Z605" s="1938"/>
      <c r="AA605" s="1938"/>
      <c r="AB605" s="1938"/>
      <c r="AC605" s="1938"/>
      <c r="AD605" s="1938"/>
      <c r="AE605" s="1938"/>
      <c r="AF605" s="1938"/>
      <c r="AG605" s="1938"/>
      <c r="AH605" s="1938"/>
      <c r="AI605" s="1938"/>
      <c r="AJ605" s="1938"/>
      <c r="AK605" s="1938"/>
      <c r="AL605" s="1938"/>
    </row>
    <row r="606" spans="1:56" s="790" customFormat="1" ht="46.5" customHeight="1" x14ac:dyDescent="0.25">
      <c r="A606" s="1281">
        <v>504</v>
      </c>
      <c r="B606" s="535" t="s">
        <v>2389</v>
      </c>
      <c r="C606" s="261" t="s">
        <v>102</v>
      </c>
      <c r="D606" s="535" t="s">
        <v>1561</v>
      </c>
      <c r="E606" s="1083">
        <v>46134</v>
      </c>
      <c r="F606" s="1083">
        <v>46136</v>
      </c>
      <c r="G606" s="1084" t="s">
        <v>1637</v>
      </c>
      <c r="H606" s="538"/>
      <c r="I606" s="266"/>
      <c r="J606" s="252"/>
      <c r="K606" s="538"/>
      <c r="L606" s="266"/>
      <c r="M606" s="252"/>
      <c r="N606" s="538"/>
      <c r="O606" s="266"/>
      <c r="P606" s="924"/>
      <c r="Q606" s="538">
        <v>20</v>
      </c>
      <c r="R606" s="1255">
        <v>190</v>
      </c>
      <c r="S606" s="1261">
        <f t="shared" ref="S606:S612" si="251">Q606*R606</f>
        <v>3800</v>
      </c>
      <c r="T606" s="538">
        <v>10</v>
      </c>
      <c r="U606" s="1255">
        <v>190</v>
      </c>
      <c r="V606" s="1261">
        <f t="shared" ref="V606:V612" si="252">T606*U606</f>
        <v>1900</v>
      </c>
      <c r="W606" s="538">
        <v>20</v>
      </c>
      <c r="X606" s="1255">
        <v>190</v>
      </c>
      <c r="Y606" s="1261">
        <f t="shared" ref="Y606:Y612" si="253">W606*X606</f>
        <v>3800</v>
      </c>
      <c r="Z606" s="538">
        <v>40</v>
      </c>
      <c r="AA606" s="1261">
        <v>6</v>
      </c>
      <c r="AB606" s="1261">
        <f t="shared" ref="AB606:AB612" si="254">Z606*AA606</f>
        <v>240</v>
      </c>
      <c r="AC606" s="539">
        <f t="shared" ref="AC606:AC612" si="255">H606+K606+N606+Q606+T606+W606+Z606</f>
        <v>90</v>
      </c>
      <c r="AD606" s="540">
        <f t="shared" ref="AD606:AD612" si="256">J606+M606+P606+S606+V606+Y606+AB606</f>
        <v>9740</v>
      </c>
      <c r="AE606" s="252"/>
      <c r="AI606" s="1021"/>
      <c r="AJ606" s="934"/>
      <c r="AK606" s="934"/>
      <c r="AL606" s="934"/>
      <c r="AM606" s="934"/>
      <c r="AN606" s="934"/>
      <c r="AO606" s="934"/>
      <c r="AP606" s="934"/>
      <c r="AQ606" s="934"/>
      <c r="AR606" s="934"/>
      <c r="AS606" s="934"/>
      <c r="AT606" s="934"/>
      <c r="AU606" s="934"/>
      <c r="AV606" s="934"/>
      <c r="AW606" s="934"/>
      <c r="AX606" s="934"/>
      <c r="AY606" s="934"/>
      <c r="AZ606" s="934"/>
      <c r="BA606" s="934"/>
      <c r="BB606" s="934"/>
      <c r="BC606" s="934"/>
      <c r="BD606" s="1031"/>
    </row>
    <row r="607" spans="1:56" ht="46.5" customHeight="1" x14ac:dyDescent="0.25">
      <c r="A607" s="1281">
        <v>505</v>
      </c>
      <c r="B607" s="1239" t="s">
        <v>2391</v>
      </c>
      <c r="C607" s="1239" t="s">
        <v>99</v>
      </c>
      <c r="D607" s="1239" t="s">
        <v>2390</v>
      </c>
      <c r="E607" s="941">
        <v>46210</v>
      </c>
      <c r="F607" s="941">
        <v>46212</v>
      </c>
      <c r="G607" s="966" t="s">
        <v>1432</v>
      </c>
      <c r="H607" s="567"/>
      <c r="I607" s="576"/>
      <c r="J607" s="259"/>
      <c r="K607" s="567"/>
      <c r="L607" s="576"/>
      <c r="M607" s="781"/>
      <c r="N607" s="567"/>
      <c r="O607" s="573"/>
      <c r="P607" s="781"/>
      <c r="Q607" s="567">
        <v>8</v>
      </c>
      <c r="R607" s="560">
        <v>190</v>
      </c>
      <c r="S607" s="289">
        <f t="shared" si="251"/>
        <v>1520</v>
      </c>
      <c r="T607" s="567">
        <v>8</v>
      </c>
      <c r="U607" s="560">
        <v>190</v>
      </c>
      <c r="V607" s="289">
        <f t="shared" si="252"/>
        <v>1520</v>
      </c>
      <c r="W607" s="567">
        <v>16</v>
      </c>
      <c r="X607" s="560">
        <v>190</v>
      </c>
      <c r="Y607" s="289">
        <f t="shared" si="253"/>
        <v>3040</v>
      </c>
      <c r="Z607" s="568">
        <v>35</v>
      </c>
      <c r="AA607" s="289">
        <v>6</v>
      </c>
      <c r="AB607" s="289">
        <f t="shared" si="254"/>
        <v>210</v>
      </c>
      <c r="AC607" s="561">
        <f t="shared" si="255"/>
        <v>67</v>
      </c>
      <c r="AD607" s="540">
        <f t="shared" si="256"/>
        <v>6290</v>
      </c>
      <c r="AE607" s="1055"/>
      <c r="AF607" s="1004">
        <v>35</v>
      </c>
    </row>
    <row r="608" spans="1:56" s="790" customFormat="1" ht="42" customHeight="1" x14ac:dyDescent="0.25">
      <c r="A608" s="1281">
        <v>506</v>
      </c>
      <c r="B608" s="261" t="s">
        <v>1328</v>
      </c>
      <c r="C608" s="261" t="s">
        <v>99</v>
      </c>
      <c r="D608" s="261" t="s">
        <v>1757</v>
      </c>
      <c r="E608" s="953">
        <v>46294</v>
      </c>
      <c r="F608" s="953">
        <v>46296</v>
      </c>
      <c r="G608" s="954" t="s">
        <v>427</v>
      </c>
      <c r="H608" s="538"/>
      <c r="I608" s="266"/>
      <c r="J608" s="252"/>
      <c r="K608" s="538"/>
      <c r="L608" s="266"/>
      <c r="M608" s="781"/>
      <c r="N608" s="538"/>
      <c r="O608" s="570"/>
      <c r="P608" s="265"/>
      <c r="Q608" s="538">
        <v>18</v>
      </c>
      <c r="R608" s="1255">
        <v>190</v>
      </c>
      <c r="S608" s="1261">
        <f t="shared" si="251"/>
        <v>3420</v>
      </c>
      <c r="T608" s="538">
        <v>18</v>
      </c>
      <c r="U608" s="1255">
        <v>190</v>
      </c>
      <c r="V608" s="1261">
        <f t="shared" si="252"/>
        <v>3420</v>
      </c>
      <c r="W608" s="538">
        <v>36</v>
      </c>
      <c r="X608" s="1255">
        <v>190</v>
      </c>
      <c r="Y608" s="1261">
        <f t="shared" si="253"/>
        <v>6840</v>
      </c>
      <c r="Z608" s="563">
        <v>78</v>
      </c>
      <c r="AA608" s="1261">
        <v>6</v>
      </c>
      <c r="AB608" s="1261">
        <f t="shared" si="254"/>
        <v>468</v>
      </c>
      <c r="AC608" s="554">
        <f t="shared" si="255"/>
        <v>150</v>
      </c>
      <c r="AD608" s="540">
        <f t="shared" si="256"/>
        <v>14148</v>
      </c>
      <c r="AE608" s="1776"/>
      <c r="AF608" s="1031"/>
      <c r="AI608" s="1021"/>
      <c r="AJ608" s="934"/>
      <c r="AK608" s="934"/>
      <c r="AL608" s="934"/>
      <c r="AM608" s="934"/>
      <c r="AN608" s="934"/>
      <c r="AO608" s="934"/>
      <c r="AP608" s="934"/>
      <c r="AQ608" s="934"/>
      <c r="AR608" s="934"/>
      <c r="AS608" s="934"/>
      <c r="AT608" s="934"/>
      <c r="AU608" s="934"/>
      <c r="AV608" s="934"/>
      <c r="AW608" s="934"/>
      <c r="AX608" s="934"/>
      <c r="AY608" s="934"/>
      <c r="AZ608" s="934"/>
      <c r="BA608" s="934"/>
      <c r="BB608" s="934"/>
      <c r="BC608" s="934"/>
      <c r="BD608" s="1031"/>
    </row>
    <row r="609" spans="1:56" s="790" customFormat="1" ht="46.5" customHeight="1" x14ac:dyDescent="0.25">
      <c r="A609" s="1281">
        <v>507</v>
      </c>
      <c r="B609" s="261" t="s">
        <v>1329</v>
      </c>
      <c r="C609" s="261" t="s">
        <v>99</v>
      </c>
      <c r="D609" s="261" t="s">
        <v>1758</v>
      </c>
      <c r="E609" s="953">
        <v>46301</v>
      </c>
      <c r="F609" s="953">
        <v>46303</v>
      </c>
      <c r="G609" s="954" t="s">
        <v>427</v>
      </c>
      <c r="H609" s="538"/>
      <c r="I609" s="266"/>
      <c r="J609" s="252"/>
      <c r="K609" s="538"/>
      <c r="L609" s="266"/>
      <c r="M609" s="781"/>
      <c r="N609" s="538"/>
      <c r="O609" s="570"/>
      <c r="P609" s="265"/>
      <c r="Q609" s="538">
        <v>16</v>
      </c>
      <c r="R609" s="1255">
        <v>190</v>
      </c>
      <c r="S609" s="1261">
        <f t="shared" si="251"/>
        <v>3040</v>
      </c>
      <c r="T609" s="538">
        <v>16</v>
      </c>
      <c r="U609" s="1255">
        <v>190</v>
      </c>
      <c r="V609" s="1261">
        <f t="shared" si="252"/>
        <v>3040</v>
      </c>
      <c r="W609" s="538">
        <v>32</v>
      </c>
      <c r="X609" s="1255">
        <v>190</v>
      </c>
      <c r="Y609" s="1261">
        <f t="shared" si="253"/>
        <v>6080</v>
      </c>
      <c r="Z609" s="563">
        <v>70</v>
      </c>
      <c r="AA609" s="1261">
        <v>6</v>
      </c>
      <c r="AB609" s="1261">
        <f t="shared" si="254"/>
        <v>420</v>
      </c>
      <c r="AC609" s="554">
        <f t="shared" si="255"/>
        <v>134</v>
      </c>
      <c r="AD609" s="540">
        <f t="shared" si="256"/>
        <v>12580</v>
      </c>
      <c r="AE609" s="1776"/>
      <c r="AF609" s="1031"/>
      <c r="AI609" s="1021"/>
      <c r="AJ609" s="934"/>
      <c r="AK609" s="934"/>
      <c r="AL609" s="934"/>
      <c r="AM609" s="934"/>
      <c r="AN609" s="934"/>
      <c r="AO609" s="934"/>
      <c r="AP609" s="934"/>
      <c r="AQ609" s="934"/>
      <c r="AR609" s="934"/>
      <c r="AS609" s="934"/>
      <c r="AT609" s="934"/>
      <c r="AU609" s="934"/>
      <c r="AV609" s="934"/>
      <c r="AW609" s="934"/>
      <c r="AX609" s="934"/>
      <c r="AY609" s="934"/>
      <c r="AZ609" s="934"/>
      <c r="BA609" s="934"/>
      <c r="BB609" s="934"/>
      <c r="BC609" s="934"/>
      <c r="BD609" s="1031"/>
    </row>
    <row r="610" spans="1:56" s="790" customFormat="1" ht="46.5" customHeight="1" x14ac:dyDescent="0.25">
      <c r="A610" s="1281">
        <v>508</v>
      </c>
      <c r="B610" s="261" t="s">
        <v>2393</v>
      </c>
      <c r="C610" s="261" t="s">
        <v>99</v>
      </c>
      <c r="D610" s="261" t="s">
        <v>2394</v>
      </c>
      <c r="E610" s="953">
        <v>46085</v>
      </c>
      <c r="F610" s="953">
        <v>46088</v>
      </c>
      <c r="G610" s="1014" t="s">
        <v>318</v>
      </c>
      <c r="H610" s="538"/>
      <c r="I610" s="266"/>
      <c r="J610" s="252"/>
      <c r="K610" s="538"/>
      <c r="L610" s="266"/>
      <c r="M610" s="781"/>
      <c r="N610" s="538"/>
      <c r="O610" s="570"/>
      <c r="P610" s="265"/>
      <c r="Q610" s="538">
        <v>20</v>
      </c>
      <c r="R610" s="1255">
        <v>190</v>
      </c>
      <c r="S610" s="1261">
        <f t="shared" si="251"/>
        <v>3800</v>
      </c>
      <c r="T610" s="538">
        <v>20</v>
      </c>
      <c r="U610" s="1255">
        <v>190</v>
      </c>
      <c r="V610" s="1261">
        <f t="shared" si="252"/>
        <v>3800</v>
      </c>
      <c r="W610" s="538">
        <v>40</v>
      </c>
      <c r="X610" s="1255">
        <v>190</v>
      </c>
      <c r="Y610" s="1261">
        <f t="shared" si="253"/>
        <v>7600</v>
      </c>
      <c r="Z610" s="563">
        <v>86</v>
      </c>
      <c r="AA610" s="1261">
        <v>6</v>
      </c>
      <c r="AB610" s="1261">
        <f t="shared" si="254"/>
        <v>516</v>
      </c>
      <c r="AC610" s="554">
        <f t="shared" si="255"/>
        <v>166</v>
      </c>
      <c r="AD610" s="540">
        <f t="shared" si="256"/>
        <v>15716</v>
      </c>
      <c r="AE610" s="1776"/>
      <c r="AF610" s="1031"/>
      <c r="AI610" s="1021"/>
      <c r="AJ610" s="934"/>
      <c r="AK610" s="934"/>
      <c r="AL610" s="934"/>
      <c r="AM610" s="934"/>
      <c r="AN610" s="934"/>
      <c r="AO610" s="934"/>
      <c r="AP610" s="934"/>
      <c r="AQ610" s="934"/>
      <c r="AR610" s="934"/>
      <c r="AS610" s="934"/>
      <c r="AT610" s="934"/>
      <c r="AU610" s="934"/>
      <c r="AV610" s="934"/>
      <c r="AW610" s="934"/>
      <c r="AX610" s="934"/>
      <c r="AY610" s="934"/>
      <c r="AZ610" s="934"/>
      <c r="BA610" s="934"/>
      <c r="BB610" s="934"/>
      <c r="BC610" s="934"/>
      <c r="BD610" s="1031"/>
    </row>
    <row r="611" spans="1:56" s="949" customFormat="1" ht="46.5" customHeight="1" x14ac:dyDescent="0.25">
      <c r="A611" s="1281">
        <v>509</v>
      </c>
      <c r="B611" s="1236" t="s">
        <v>1330</v>
      </c>
      <c r="C611" s="1236" t="s">
        <v>101</v>
      </c>
      <c r="D611" s="1236" t="s">
        <v>340</v>
      </c>
      <c r="E611" s="1013">
        <v>46315</v>
      </c>
      <c r="F611" s="1013">
        <v>46317</v>
      </c>
      <c r="G611" s="1014" t="s">
        <v>318</v>
      </c>
      <c r="H611" s="556"/>
      <c r="I611" s="572"/>
      <c r="J611" s="278"/>
      <c r="K611" s="556"/>
      <c r="L611" s="572"/>
      <c r="M611" s="265"/>
      <c r="N611" s="556"/>
      <c r="O611" s="572"/>
      <c r="P611" s="288"/>
      <c r="Q611" s="556">
        <v>22</v>
      </c>
      <c r="R611" s="1237">
        <v>190</v>
      </c>
      <c r="S611" s="290">
        <f t="shared" si="251"/>
        <v>4180</v>
      </c>
      <c r="T611" s="556">
        <v>22</v>
      </c>
      <c r="U611" s="1237">
        <v>190</v>
      </c>
      <c r="V611" s="290">
        <f t="shared" si="252"/>
        <v>4180</v>
      </c>
      <c r="W611" s="556">
        <v>44</v>
      </c>
      <c r="X611" s="1237">
        <v>190</v>
      </c>
      <c r="Y611" s="290">
        <f t="shared" si="253"/>
        <v>8360</v>
      </c>
      <c r="Z611" s="564">
        <v>91</v>
      </c>
      <c r="AA611" s="290">
        <v>6</v>
      </c>
      <c r="AB611" s="290">
        <f t="shared" si="254"/>
        <v>546</v>
      </c>
      <c r="AC611" s="558">
        <f t="shared" si="255"/>
        <v>179</v>
      </c>
      <c r="AD611" s="540">
        <f t="shared" si="256"/>
        <v>17266</v>
      </c>
      <c r="AE611" s="1776"/>
      <c r="AF611" s="1108"/>
      <c r="AI611" s="1109"/>
      <c r="AJ611" s="934"/>
      <c r="AK611" s="934"/>
      <c r="AL611" s="934"/>
      <c r="AM611" s="934"/>
      <c r="AN611" s="934"/>
      <c r="AO611" s="934"/>
      <c r="AP611" s="934"/>
      <c r="AQ611" s="934"/>
      <c r="AR611" s="934"/>
      <c r="AS611" s="934"/>
      <c r="AT611" s="934"/>
      <c r="AU611" s="934"/>
      <c r="AV611" s="934"/>
      <c r="AW611" s="934"/>
      <c r="AX611" s="934"/>
      <c r="AY611" s="934"/>
      <c r="AZ611" s="934"/>
      <c r="BA611" s="934"/>
      <c r="BB611" s="934"/>
      <c r="BC611" s="934"/>
      <c r="BD611" s="1108"/>
    </row>
    <row r="612" spans="1:56" s="790" customFormat="1" ht="46.5" customHeight="1" x14ac:dyDescent="0.25">
      <c r="A612" s="1281">
        <v>510</v>
      </c>
      <c r="B612" s="261" t="s">
        <v>252</v>
      </c>
      <c r="C612" s="261" t="s">
        <v>99</v>
      </c>
      <c r="D612" s="261" t="s">
        <v>1759</v>
      </c>
      <c r="E612" s="953">
        <v>46370</v>
      </c>
      <c r="F612" s="953">
        <v>46371</v>
      </c>
      <c r="G612" s="1014" t="s">
        <v>318</v>
      </c>
      <c r="H612" s="538"/>
      <c r="I612" s="266"/>
      <c r="J612" s="252"/>
      <c r="K612" s="538"/>
      <c r="L612" s="266"/>
      <c r="M612" s="781"/>
      <c r="N612" s="538"/>
      <c r="O612" s="570"/>
      <c r="P612" s="265"/>
      <c r="Q612" s="538">
        <v>20</v>
      </c>
      <c r="R612" s="1255">
        <v>190</v>
      </c>
      <c r="S612" s="1261">
        <f t="shared" si="251"/>
        <v>3800</v>
      </c>
      <c r="T612" s="538">
        <v>20</v>
      </c>
      <c r="U612" s="1255">
        <v>190</v>
      </c>
      <c r="V612" s="1261">
        <f t="shared" si="252"/>
        <v>3800</v>
      </c>
      <c r="W612" s="538">
        <v>38</v>
      </c>
      <c r="X612" s="1255">
        <v>190</v>
      </c>
      <c r="Y612" s="1261">
        <f t="shared" si="253"/>
        <v>7220</v>
      </c>
      <c r="Z612" s="563">
        <v>84</v>
      </c>
      <c r="AA612" s="1261">
        <v>6</v>
      </c>
      <c r="AB612" s="1261">
        <f t="shared" si="254"/>
        <v>504</v>
      </c>
      <c r="AC612" s="554">
        <f t="shared" si="255"/>
        <v>162</v>
      </c>
      <c r="AD612" s="540">
        <f t="shared" si="256"/>
        <v>15324</v>
      </c>
      <c r="AE612" s="1015"/>
      <c r="AF612" s="1031"/>
      <c r="AI612" s="1021"/>
      <c r="AJ612" s="934"/>
      <c r="AK612" s="934"/>
      <c r="AL612" s="934"/>
      <c r="AM612" s="934"/>
      <c r="AN612" s="934"/>
      <c r="AO612" s="934"/>
      <c r="AP612" s="934"/>
      <c r="AQ612" s="934"/>
      <c r="AR612" s="934"/>
      <c r="AS612" s="934"/>
      <c r="AT612" s="934"/>
      <c r="AU612" s="934"/>
      <c r="AV612" s="934"/>
      <c r="AW612" s="934"/>
      <c r="AX612" s="934"/>
      <c r="AY612" s="934"/>
      <c r="AZ612" s="934"/>
      <c r="BA612" s="934"/>
      <c r="BB612" s="934"/>
      <c r="BC612" s="934"/>
      <c r="BD612" s="1031"/>
    </row>
    <row r="613" spans="1:56" s="1016" customFormat="1" ht="25.5" customHeight="1" x14ac:dyDescent="0.25">
      <c r="A613" s="1279"/>
      <c r="B613" s="543" t="s">
        <v>926</v>
      </c>
      <c r="C613" s="300"/>
      <c r="D613" s="1042"/>
      <c r="E613" s="1043"/>
      <c r="F613" s="1043"/>
      <c r="G613" s="1043"/>
      <c r="H613" s="324"/>
      <c r="I613" s="301"/>
      <c r="J613" s="276"/>
      <c r="K613" s="324"/>
      <c r="L613" s="301"/>
      <c r="M613" s="276"/>
      <c r="N613" s="324"/>
      <c r="O613" s="301"/>
      <c r="P613" s="302"/>
      <c r="Q613" s="324"/>
      <c r="R613" s="487"/>
      <c r="S613" s="1251"/>
      <c r="T613" s="324"/>
      <c r="U613" s="487"/>
      <c r="V613" s="1251"/>
      <c r="W613" s="324"/>
      <c r="X613" s="487"/>
      <c r="Y613" s="1251"/>
      <c r="Z613" s="324"/>
      <c r="AA613" s="1251"/>
      <c r="AB613" s="1251"/>
      <c r="AC613" s="486"/>
      <c r="AD613" s="540"/>
      <c r="AE613" s="1123"/>
      <c r="AJ613" s="934"/>
      <c r="AK613" s="934"/>
      <c r="AL613" s="934"/>
      <c r="AM613" s="934"/>
      <c r="AN613" s="934"/>
      <c r="AO613" s="934"/>
      <c r="AP613" s="934"/>
      <c r="AQ613" s="934"/>
      <c r="AR613" s="934"/>
      <c r="AS613" s="934"/>
      <c r="AT613" s="934"/>
      <c r="AU613" s="934"/>
      <c r="AV613" s="934"/>
      <c r="AW613" s="934"/>
      <c r="AX613" s="934"/>
      <c r="AY613" s="934"/>
      <c r="AZ613" s="934"/>
      <c r="BA613" s="934"/>
      <c r="BB613" s="934"/>
      <c r="BC613" s="934"/>
    </row>
    <row r="614" spans="1:56" s="934" customFormat="1" ht="46.5" customHeight="1" x14ac:dyDescent="0.25">
      <c r="A614" s="256">
        <v>511</v>
      </c>
      <c r="B614" s="997" t="s">
        <v>632</v>
      </c>
      <c r="C614" s="1238" t="s">
        <v>102</v>
      </c>
      <c r="D614" s="1124" t="s">
        <v>1671</v>
      </c>
      <c r="E614" s="1125">
        <v>46194</v>
      </c>
      <c r="F614" s="1125">
        <v>46199</v>
      </c>
      <c r="G614" s="968" t="s">
        <v>1499</v>
      </c>
      <c r="H614" s="567"/>
      <c r="I614" s="576"/>
      <c r="J614" s="259"/>
      <c r="K614" s="567"/>
      <c r="L614" s="576"/>
      <c r="M614" s="781"/>
      <c r="N614" s="567"/>
      <c r="O614" s="573"/>
      <c r="P614" s="781"/>
      <c r="Q614" s="567">
        <v>65</v>
      </c>
      <c r="R614" s="560">
        <v>190</v>
      </c>
      <c r="S614" s="289">
        <f t="shared" ref="S614:S619" si="257">Q614*R614</f>
        <v>12350</v>
      </c>
      <c r="T614" s="567">
        <v>65</v>
      </c>
      <c r="U614" s="560">
        <v>190</v>
      </c>
      <c r="V614" s="289">
        <f t="shared" ref="V614:V619" si="258">T614*U614</f>
        <v>12350</v>
      </c>
      <c r="W614" s="567">
        <v>65</v>
      </c>
      <c r="X614" s="560">
        <v>190</v>
      </c>
      <c r="Y614" s="289">
        <f t="shared" ref="Y614:Y619" si="259">W614*X614</f>
        <v>12350</v>
      </c>
      <c r="Z614" s="568">
        <v>245</v>
      </c>
      <c r="AA614" s="289">
        <v>6</v>
      </c>
      <c r="AB614" s="289">
        <f t="shared" ref="AB614:AB619" si="260">Z614*AA614</f>
        <v>1470</v>
      </c>
      <c r="AC614" s="561">
        <f t="shared" ref="AC614:AC619" si="261">H614+K614+N614+Q614+T614+W614+Z614</f>
        <v>440</v>
      </c>
      <c r="AD614" s="540">
        <f t="shared" ref="AD614:AD619" si="262">J614+M614+P614+S614+V614+Y614+AB614</f>
        <v>38520</v>
      </c>
      <c r="AE614" s="1253"/>
    </row>
    <row r="615" spans="1:56" s="934" customFormat="1" ht="46.5" customHeight="1" x14ac:dyDescent="0.25">
      <c r="A615" s="1281">
        <v>512</v>
      </c>
      <c r="B615" s="996" t="s">
        <v>2387</v>
      </c>
      <c r="C615" s="1236" t="s">
        <v>102</v>
      </c>
      <c r="D615" s="1126" t="s">
        <v>1284</v>
      </c>
      <c r="E615" s="1127">
        <v>46364</v>
      </c>
      <c r="F615" s="1127">
        <v>46367</v>
      </c>
      <c r="G615" s="921" t="s">
        <v>301</v>
      </c>
      <c r="H615" s="538"/>
      <c r="I615" s="266"/>
      <c r="J615" s="252"/>
      <c r="K615" s="538"/>
      <c r="L615" s="266"/>
      <c r="M615" s="781"/>
      <c r="N615" s="538"/>
      <c r="O615" s="570"/>
      <c r="P615" s="265"/>
      <c r="Q615" s="538">
        <v>52</v>
      </c>
      <c r="R615" s="1255">
        <v>190</v>
      </c>
      <c r="S615" s="1261">
        <f t="shared" si="257"/>
        <v>9880</v>
      </c>
      <c r="T615" s="538">
        <v>52</v>
      </c>
      <c r="U615" s="1255">
        <v>190</v>
      </c>
      <c r="V615" s="1261">
        <f t="shared" si="258"/>
        <v>9880</v>
      </c>
      <c r="W615" s="538">
        <v>52</v>
      </c>
      <c r="X615" s="1255">
        <v>190</v>
      </c>
      <c r="Y615" s="1261">
        <f t="shared" si="259"/>
        <v>9880</v>
      </c>
      <c r="Z615" s="563">
        <v>196</v>
      </c>
      <c r="AA615" s="1261">
        <v>6</v>
      </c>
      <c r="AB615" s="1261">
        <f t="shared" si="260"/>
        <v>1176</v>
      </c>
      <c r="AC615" s="554">
        <f t="shared" si="261"/>
        <v>352</v>
      </c>
      <c r="AD615" s="540">
        <f t="shared" si="262"/>
        <v>30816</v>
      </c>
      <c r="AE615" s="1096"/>
    </row>
    <row r="616" spans="1:56" s="934" customFormat="1" ht="46.5" customHeight="1" x14ac:dyDescent="0.25">
      <c r="A616" s="256">
        <v>513</v>
      </c>
      <c r="B616" s="996" t="s">
        <v>1214</v>
      </c>
      <c r="C616" s="1236" t="s">
        <v>102</v>
      </c>
      <c r="D616" s="1126" t="s">
        <v>1284</v>
      </c>
      <c r="E616" s="1127">
        <v>46113</v>
      </c>
      <c r="F616" s="1127">
        <v>46116</v>
      </c>
      <c r="G616" s="921" t="s">
        <v>1672</v>
      </c>
      <c r="H616" s="538"/>
      <c r="I616" s="266"/>
      <c r="J616" s="252"/>
      <c r="K616" s="538"/>
      <c r="L616" s="266"/>
      <c r="M616" s="781"/>
      <c r="N616" s="538"/>
      <c r="O616" s="570"/>
      <c r="P616" s="265"/>
      <c r="Q616" s="538">
        <v>54</v>
      </c>
      <c r="R616" s="1255">
        <v>190</v>
      </c>
      <c r="S616" s="1261">
        <f t="shared" si="257"/>
        <v>10260</v>
      </c>
      <c r="T616" s="538">
        <v>54</v>
      </c>
      <c r="U616" s="1255">
        <v>190</v>
      </c>
      <c r="V616" s="1261">
        <f t="shared" si="258"/>
        <v>10260</v>
      </c>
      <c r="W616" s="538">
        <v>54</v>
      </c>
      <c r="X616" s="1255">
        <v>190</v>
      </c>
      <c r="Y616" s="1261">
        <f t="shared" si="259"/>
        <v>10260</v>
      </c>
      <c r="Z616" s="563">
        <v>210</v>
      </c>
      <c r="AA616" s="1261">
        <v>6</v>
      </c>
      <c r="AB616" s="1261">
        <f t="shared" si="260"/>
        <v>1260</v>
      </c>
      <c r="AC616" s="554">
        <f t="shared" si="261"/>
        <v>372</v>
      </c>
      <c r="AD616" s="540">
        <f t="shared" si="262"/>
        <v>32040</v>
      </c>
      <c r="AE616" s="1096"/>
    </row>
    <row r="617" spans="1:56" s="934" customFormat="1" ht="45" customHeight="1" x14ac:dyDescent="0.25">
      <c r="A617" s="1281">
        <v>514</v>
      </c>
      <c r="B617" s="996" t="s">
        <v>2386</v>
      </c>
      <c r="C617" s="261" t="s">
        <v>101</v>
      </c>
      <c r="D617" s="1126" t="s">
        <v>1500</v>
      </c>
      <c r="E617" s="1127">
        <v>46329</v>
      </c>
      <c r="F617" s="1127">
        <v>46332</v>
      </c>
      <c r="G617" s="921" t="s">
        <v>301</v>
      </c>
      <c r="H617" s="563"/>
      <c r="I617" s="266"/>
      <c r="J617" s="252"/>
      <c r="K617" s="563"/>
      <c r="L617" s="266"/>
      <c r="M617" s="781"/>
      <c r="N617" s="563"/>
      <c r="O617" s="570"/>
      <c r="P617" s="265"/>
      <c r="Q617" s="563">
        <v>26</v>
      </c>
      <c r="R617" s="1255">
        <v>190</v>
      </c>
      <c r="S617" s="1261">
        <f t="shared" si="257"/>
        <v>4940</v>
      </c>
      <c r="T617" s="563">
        <v>26</v>
      </c>
      <c r="U617" s="1255">
        <v>190</v>
      </c>
      <c r="V617" s="1261">
        <f t="shared" si="258"/>
        <v>4940</v>
      </c>
      <c r="W617" s="563">
        <v>26</v>
      </c>
      <c r="X617" s="1255">
        <v>190</v>
      </c>
      <c r="Y617" s="1261">
        <f t="shared" si="259"/>
        <v>4940</v>
      </c>
      <c r="Z617" s="563">
        <v>98</v>
      </c>
      <c r="AA617" s="1261">
        <v>6</v>
      </c>
      <c r="AB617" s="1261">
        <f t="shared" si="260"/>
        <v>588</v>
      </c>
      <c r="AC617" s="554">
        <f t="shared" si="261"/>
        <v>176</v>
      </c>
      <c r="AD617" s="540">
        <f t="shared" si="262"/>
        <v>15408</v>
      </c>
      <c r="AE617" s="1096"/>
    </row>
    <row r="618" spans="1:56" s="934" customFormat="1" ht="57.75" customHeight="1" x14ac:dyDescent="0.25">
      <c r="A618" s="256">
        <v>515</v>
      </c>
      <c r="B618" s="996" t="s">
        <v>2385</v>
      </c>
      <c r="C618" s="261" t="s">
        <v>99</v>
      </c>
      <c r="D618" s="1126" t="s">
        <v>1500</v>
      </c>
      <c r="E618" s="1127">
        <v>46329</v>
      </c>
      <c r="F618" s="1127">
        <v>46332</v>
      </c>
      <c r="G618" s="921" t="s">
        <v>301</v>
      </c>
      <c r="H618" s="563"/>
      <c r="I618" s="266"/>
      <c r="J618" s="252"/>
      <c r="K618" s="563"/>
      <c r="L618" s="266"/>
      <c r="M618" s="781"/>
      <c r="N618" s="563"/>
      <c r="O618" s="570"/>
      <c r="P618" s="265"/>
      <c r="Q618" s="563">
        <v>78</v>
      </c>
      <c r="R618" s="1255">
        <v>190</v>
      </c>
      <c r="S618" s="1261">
        <f t="shared" si="257"/>
        <v>14820</v>
      </c>
      <c r="T618" s="563">
        <v>78</v>
      </c>
      <c r="U618" s="1255">
        <v>190</v>
      </c>
      <c r="V618" s="1261">
        <f t="shared" si="258"/>
        <v>14820</v>
      </c>
      <c r="W618" s="563">
        <v>78</v>
      </c>
      <c r="X618" s="1255">
        <v>190</v>
      </c>
      <c r="Y618" s="1261">
        <f t="shared" si="259"/>
        <v>14820</v>
      </c>
      <c r="Z618" s="563">
        <v>234</v>
      </c>
      <c r="AA618" s="1261">
        <v>6</v>
      </c>
      <c r="AB618" s="1261">
        <f t="shared" si="260"/>
        <v>1404</v>
      </c>
      <c r="AC618" s="554">
        <f t="shared" si="261"/>
        <v>468</v>
      </c>
      <c r="AD618" s="540">
        <f t="shared" si="262"/>
        <v>45864</v>
      </c>
      <c r="AE618" s="1096"/>
    </row>
    <row r="619" spans="1:56" s="934" customFormat="1" ht="1.5" hidden="1" customHeight="1" x14ac:dyDescent="0.25">
      <c r="A619" s="1281"/>
      <c r="B619" s="998" t="s">
        <v>1501</v>
      </c>
      <c r="C619" s="1236" t="s">
        <v>102</v>
      </c>
      <c r="D619" s="1128" t="s">
        <v>1502</v>
      </c>
      <c r="E619" s="1129">
        <v>46000</v>
      </c>
      <c r="F619" s="1129">
        <v>46003</v>
      </c>
      <c r="G619" s="970" t="s">
        <v>301</v>
      </c>
      <c r="H619" s="564"/>
      <c r="I619" s="572"/>
      <c r="J619" s="278"/>
      <c r="K619" s="564"/>
      <c r="L619" s="572"/>
      <c r="M619" s="288"/>
      <c r="N619" s="564"/>
      <c r="O619" s="565"/>
      <c r="P619" s="288"/>
      <c r="Q619" s="564">
        <v>65</v>
      </c>
      <c r="R619" s="1237">
        <v>190</v>
      </c>
      <c r="S619" s="290">
        <f t="shared" si="257"/>
        <v>12350</v>
      </c>
      <c r="T619" s="564">
        <v>65</v>
      </c>
      <c r="U619" s="1237">
        <v>190</v>
      </c>
      <c r="V619" s="290">
        <f t="shared" si="258"/>
        <v>12350</v>
      </c>
      <c r="W619" s="564">
        <v>65</v>
      </c>
      <c r="X619" s="1237">
        <v>190</v>
      </c>
      <c r="Y619" s="290">
        <f t="shared" si="259"/>
        <v>12350</v>
      </c>
      <c r="Z619" s="564">
        <v>245</v>
      </c>
      <c r="AA619" s="290">
        <v>6</v>
      </c>
      <c r="AB619" s="290">
        <f t="shared" si="260"/>
        <v>1470</v>
      </c>
      <c r="AC619" s="558">
        <f t="shared" si="261"/>
        <v>440</v>
      </c>
      <c r="AD619" s="540">
        <f t="shared" si="262"/>
        <v>38520</v>
      </c>
      <c r="AE619" s="1227"/>
    </row>
    <row r="620" spans="1:56" s="1016" customFormat="1" ht="26.25" customHeight="1" x14ac:dyDescent="0.25">
      <c r="A620" s="1279"/>
      <c r="B620" s="543" t="s">
        <v>886</v>
      </c>
      <c r="C620" s="300"/>
      <c r="D620" s="1042"/>
      <c r="E620" s="1043"/>
      <c r="F620" s="1043"/>
      <c r="G620" s="1043"/>
      <c r="H620" s="324"/>
      <c r="I620" s="301"/>
      <c r="J620" s="276"/>
      <c r="K620" s="324"/>
      <c r="L620" s="301"/>
      <c r="M620" s="276"/>
      <c r="N620" s="324"/>
      <c r="O620" s="301"/>
      <c r="P620" s="302"/>
      <c r="Q620" s="324"/>
      <c r="R620" s="487"/>
      <c r="S620" s="1251"/>
      <c r="T620" s="324"/>
      <c r="U620" s="487"/>
      <c r="V620" s="1251"/>
      <c r="W620" s="324"/>
      <c r="X620" s="487"/>
      <c r="Y620" s="1251"/>
      <c r="Z620" s="324"/>
      <c r="AA620" s="1251"/>
      <c r="AB620" s="1251"/>
      <c r="AC620" s="486"/>
      <c r="AD620" s="540"/>
      <c r="AE620" s="1123"/>
      <c r="AJ620" s="934"/>
      <c r="AK620" s="934"/>
      <c r="AL620" s="934"/>
      <c r="AM620" s="934"/>
      <c r="AN620" s="934"/>
      <c r="AO620" s="934"/>
      <c r="AP620" s="934"/>
      <c r="AQ620" s="934"/>
      <c r="AR620" s="934"/>
      <c r="AS620" s="934"/>
      <c r="AT620" s="934"/>
      <c r="AU620" s="934"/>
      <c r="AV620" s="934"/>
      <c r="AW620" s="934"/>
      <c r="AX620" s="934"/>
      <c r="AY620" s="934"/>
      <c r="AZ620" s="934"/>
      <c r="BA620" s="934"/>
      <c r="BB620" s="934"/>
      <c r="BC620" s="934"/>
    </row>
    <row r="621" spans="1:56" s="1023" customFormat="1" ht="46.5" customHeight="1" x14ac:dyDescent="0.25">
      <c r="A621" s="256">
        <v>516</v>
      </c>
      <c r="B621" s="1239" t="s">
        <v>71</v>
      </c>
      <c r="C621" s="1239" t="s">
        <v>101</v>
      </c>
      <c r="D621" s="1105" t="s">
        <v>700</v>
      </c>
      <c r="E621" s="941">
        <v>46304</v>
      </c>
      <c r="F621" s="941">
        <v>46306</v>
      </c>
      <c r="G621" s="941" t="s">
        <v>367</v>
      </c>
      <c r="H621" s="538">
        <v>1</v>
      </c>
      <c r="I621" s="266">
        <v>3400</v>
      </c>
      <c r="J621" s="252">
        <f>H621*I621</f>
        <v>3400</v>
      </c>
      <c r="K621" s="538"/>
      <c r="L621" s="266"/>
      <c r="M621" s="781"/>
      <c r="N621" s="538"/>
      <c r="O621" s="1255"/>
      <c r="P621" s="265"/>
      <c r="Q621" s="567">
        <v>28</v>
      </c>
      <c r="R621" s="560">
        <v>190</v>
      </c>
      <c r="S621" s="289">
        <f>Q621*R621</f>
        <v>5320</v>
      </c>
      <c r="T621" s="567">
        <v>28</v>
      </c>
      <c r="U621" s="560">
        <v>190</v>
      </c>
      <c r="V621" s="289">
        <f>T621*U621</f>
        <v>5320</v>
      </c>
      <c r="W621" s="567">
        <v>28</v>
      </c>
      <c r="X621" s="560">
        <v>190</v>
      </c>
      <c r="Y621" s="289">
        <f>W621*X621</f>
        <v>5320</v>
      </c>
      <c r="Z621" s="568">
        <v>84</v>
      </c>
      <c r="AA621" s="289">
        <v>6</v>
      </c>
      <c r="AB621" s="289">
        <f>Z621*AA621</f>
        <v>504</v>
      </c>
      <c r="AC621" s="561">
        <f>H621+K621+N621+Q621+T621+W621+Z621</f>
        <v>169</v>
      </c>
      <c r="AD621" s="540">
        <f>J621+M621+P621+S621+V621+Y621+AB621</f>
        <v>19864</v>
      </c>
      <c r="AE621" s="1253"/>
      <c r="AJ621" s="934"/>
      <c r="AK621" s="934"/>
      <c r="AL621" s="934"/>
      <c r="AM621" s="934"/>
      <c r="AN621" s="934"/>
      <c r="AO621" s="934"/>
      <c r="AP621" s="934"/>
      <c r="AQ621" s="934"/>
      <c r="AR621" s="934"/>
      <c r="AS621" s="934"/>
      <c r="AT621" s="934"/>
      <c r="AU621" s="934"/>
      <c r="AV621" s="934"/>
      <c r="AW621" s="934"/>
      <c r="AX621" s="934"/>
      <c r="AY621" s="934"/>
      <c r="AZ621" s="934"/>
      <c r="BA621" s="934"/>
      <c r="BB621" s="934"/>
      <c r="BC621" s="934"/>
    </row>
    <row r="622" spans="1:56" s="884" customFormat="1" ht="73.5" customHeight="1" x14ac:dyDescent="0.25">
      <c r="A622" s="256">
        <v>517</v>
      </c>
      <c r="B622" s="1239" t="s">
        <v>174</v>
      </c>
      <c r="C622" s="1239" t="s">
        <v>99</v>
      </c>
      <c r="D622" s="1105" t="s">
        <v>2544</v>
      </c>
      <c r="E622" s="941">
        <v>46304</v>
      </c>
      <c r="F622" s="941">
        <v>46306</v>
      </c>
      <c r="G622" s="941" t="s">
        <v>367</v>
      </c>
      <c r="H622" s="538">
        <v>3</v>
      </c>
      <c r="I622" s="266">
        <v>3400</v>
      </c>
      <c r="J622" s="252">
        <f>H622*I622</f>
        <v>10200</v>
      </c>
      <c r="K622" s="538"/>
      <c r="L622" s="266"/>
      <c r="M622" s="781"/>
      <c r="N622" s="538"/>
      <c r="O622" s="1255"/>
      <c r="P622" s="265"/>
      <c r="Q622" s="567">
        <v>84</v>
      </c>
      <c r="R622" s="560">
        <v>190</v>
      </c>
      <c r="S622" s="289">
        <f>Q622*R622</f>
        <v>15960</v>
      </c>
      <c r="T622" s="567">
        <v>84</v>
      </c>
      <c r="U622" s="560">
        <v>190</v>
      </c>
      <c r="V622" s="289">
        <f>T622*U622</f>
        <v>15960</v>
      </c>
      <c r="W622" s="567">
        <v>84</v>
      </c>
      <c r="X622" s="560">
        <v>190</v>
      </c>
      <c r="Y622" s="289">
        <f>W622*X622</f>
        <v>15960</v>
      </c>
      <c r="Z622" s="568">
        <v>252</v>
      </c>
      <c r="AA622" s="289">
        <v>6</v>
      </c>
      <c r="AB622" s="289">
        <f>Z622*AA622</f>
        <v>1512</v>
      </c>
      <c r="AC622" s="561">
        <f>H622+K622+N622+Q622+T622+W622+Z622</f>
        <v>507</v>
      </c>
      <c r="AD622" s="540">
        <f>J622+M622+P622+S622+V622+Y622+AB622</f>
        <v>59592</v>
      </c>
      <c r="AE622" s="1253"/>
      <c r="AI622" s="1050"/>
      <c r="AJ622" s="934"/>
      <c r="AK622" s="934"/>
      <c r="AL622" s="934"/>
      <c r="AM622" s="934"/>
      <c r="AN622" s="934"/>
      <c r="AO622" s="934"/>
      <c r="AP622" s="934"/>
      <c r="AQ622" s="934"/>
      <c r="AR622" s="934"/>
      <c r="AS622" s="934"/>
      <c r="AT622" s="934"/>
      <c r="AU622" s="934"/>
      <c r="AV622" s="934"/>
      <c r="AW622" s="934"/>
      <c r="AX622" s="934"/>
      <c r="AY622" s="934"/>
      <c r="AZ622" s="934"/>
      <c r="BA622" s="934"/>
      <c r="BB622" s="934"/>
      <c r="BC622" s="934"/>
      <c r="BD622" s="1051"/>
    </row>
    <row r="623" spans="1:56" s="1016" customFormat="1" ht="33.75" customHeight="1" x14ac:dyDescent="0.25">
      <c r="A623" s="1279"/>
      <c r="B623" s="543" t="s">
        <v>897</v>
      </c>
      <c r="C623" s="300"/>
      <c r="D623" s="1042"/>
      <c r="E623" s="1043"/>
      <c r="F623" s="1043"/>
      <c r="G623" s="1043"/>
      <c r="H623" s="324"/>
      <c r="I623" s="301"/>
      <c r="J623" s="276"/>
      <c r="K623" s="324"/>
      <c r="L623" s="301"/>
      <c r="M623" s="276"/>
      <c r="N623" s="324"/>
      <c r="O623" s="301"/>
      <c r="P623" s="302"/>
      <c r="Q623" s="324"/>
      <c r="R623" s="487"/>
      <c r="S623" s="1251"/>
      <c r="T623" s="324"/>
      <c r="U623" s="487"/>
      <c r="V623" s="1251"/>
      <c r="W623" s="324"/>
      <c r="X623" s="487"/>
      <c r="Y623" s="1251"/>
      <c r="Z623" s="324"/>
      <c r="AA623" s="1251"/>
      <c r="AB623" s="1251"/>
      <c r="AC623" s="486"/>
      <c r="AD623" s="540"/>
      <c r="AE623" s="276"/>
      <c r="AJ623" s="934"/>
      <c r="AK623" s="934"/>
      <c r="AL623" s="934"/>
      <c r="AM623" s="934"/>
      <c r="AN623" s="934"/>
      <c r="AO623" s="934"/>
      <c r="AP623" s="934"/>
      <c r="AQ623" s="934"/>
      <c r="AR623" s="934"/>
      <c r="AS623" s="934"/>
      <c r="AT623" s="934"/>
      <c r="AU623" s="934"/>
      <c r="AV623" s="934"/>
      <c r="AW623" s="934"/>
      <c r="AX623" s="934"/>
      <c r="AY623" s="934"/>
      <c r="AZ623" s="934"/>
      <c r="BA623" s="934"/>
      <c r="BB623" s="934"/>
      <c r="BC623" s="934"/>
    </row>
    <row r="624" spans="1:56" s="884" customFormat="1" ht="46.5" customHeight="1" x14ac:dyDescent="0.25">
      <c r="A624" s="256">
        <v>518</v>
      </c>
      <c r="B624" s="1239" t="s">
        <v>820</v>
      </c>
      <c r="C624" s="1239" t="s">
        <v>101</v>
      </c>
      <c r="D624" s="1239" t="s">
        <v>340</v>
      </c>
      <c r="E624" s="941">
        <v>46292</v>
      </c>
      <c r="F624" s="941">
        <v>46292</v>
      </c>
      <c r="G624" s="966" t="s">
        <v>301</v>
      </c>
      <c r="H624" s="567"/>
      <c r="I624" s="576"/>
      <c r="J624" s="259"/>
      <c r="K624" s="567"/>
      <c r="L624" s="576"/>
      <c r="M624" s="781"/>
      <c r="N624" s="567"/>
      <c r="O624" s="576"/>
      <c r="P624" s="781"/>
      <c r="Q624" s="567">
        <v>24</v>
      </c>
      <c r="R624" s="560">
        <v>190</v>
      </c>
      <c r="S624" s="289">
        <f t="shared" ref="S624:S636" si="263">Q624*R624</f>
        <v>4560</v>
      </c>
      <c r="T624" s="567">
        <v>24</v>
      </c>
      <c r="U624" s="560">
        <v>190</v>
      </c>
      <c r="V624" s="289">
        <f t="shared" ref="V624:V634" si="264">T624*U624</f>
        <v>4560</v>
      </c>
      <c r="W624" s="567">
        <v>24</v>
      </c>
      <c r="X624" s="560">
        <v>190</v>
      </c>
      <c r="Y624" s="289">
        <f t="shared" ref="Y624:Y634" si="265">W624*X624</f>
        <v>4560</v>
      </c>
      <c r="Z624" s="538">
        <v>72</v>
      </c>
      <c r="AA624" s="1261">
        <v>6</v>
      </c>
      <c r="AB624" s="1261">
        <f t="shared" ref="AB624:AB636" si="266">Z624*AA624</f>
        <v>432</v>
      </c>
      <c r="AC624" s="561">
        <f t="shared" ref="AC624:AC632" si="267">H624+K624+N624+Q624+T624+W624+Z624</f>
        <v>144</v>
      </c>
      <c r="AD624" s="540">
        <f>J624+M624+P624+S624+V624+Y624+AB624</f>
        <v>14112</v>
      </c>
      <c r="AE624" s="1130"/>
      <c r="AF624" s="790"/>
      <c r="AG624" s="934"/>
      <c r="AH624" s="934"/>
      <c r="AI624" s="934"/>
      <c r="AJ624" s="934"/>
      <c r="AK624" s="934"/>
      <c r="AL624" s="934"/>
      <c r="AM624" s="934"/>
      <c r="AN624" s="934"/>
      <c r="AO624" s="934"/>
      <c r="AP624" s="934"/>
      <c r="AQ624" s="934"/>
      <c r="AR624" s="934"/>
      <c r="AS624" s="934"/>
      <c r="AT624" s="934"/>
      <c r="AU624" s="934"/>
      <c r="AV624" s="934"/>
      <c r="AW624" s="934"/>
      <c r="AX624" s="934"/>
      <c r="AY624" s="934"/>
      <c r="AZ624" s="934"/>
      <c r="BA624" s="934"/>
      <c r="BB624" s="934"/>
      <c r="BC624" s="934"/>
      <c r="BD624" s="1051"/>
    </row>
    <row r="625" spans="1:56" s="790" customFormat="1" ht="46.5" customHeight="1" x14ac:dyDescent="0.25">
      <c r="A625" s="1281">
        <v>519</v>
      </c>
      <c r="B625" s="261" t="s">
        <v>821</v>
      </c>
      <c r="C625" s="261" t="s">
        <v>99</v>
      </c>
      <c r="D625" s="261" t="s">
        <v>983</v>
      </c>
      <c r="E625" s="941">
        <v>46292</v>
      </c>
      <c r="F625" s="941">
        <v>46292</v>
      </c>
      <c r="G625" s="954" t="s">
        <v>301</v>
      </c>
      <c r="H625" s="538"/>
      <c r="I625" s="266"/>
      <c r="J625" s="252"/>
      <c r="K625" s="538"/>
      <c r="L625" s="266"/>
      <c r="M625" s="781"/>
      <c r="N625" s="538"/>
      <c r="O625" s="570"/>
      <c r="P625" s="265"/>
      <c r="Q625" s="538">
        <v>14</v>
      </c>
      <c r="R625" s="1255">
        <v>190</v>
      </c>
      <c r="S625" s="1261">
        <f t="shared" si="263"/>
        <v>2660</v>
      </c>
      <c r="T625" s="538">
        <v>14</v>
      </c>
      <c r="U625" s="1255">
        <v>190</v>
      </c>
      <c r="V625" s="1261">
        <f t="shared" si="264"/>
        <v>2660</v>
      </c>
      <c r="W625" s="538">
        <v>14</v>
      </c>
      <c r="X625" s="1255">
        <v>190</v>
      </c>
      <c r="Y625" s="1261">
        <f t="shared" si="265"/>
        <v>2660</v>
      </c>
      <c r="Z625" s="538">
        <v>42</v>
      </c>
      <c r="AA625" s="1261">
        <v>6</v>
      </c>
      <c r="AB625" s="1261">
        <f t="shared" si="266"/>
        <v>252</v>
      </c>
      <c r="AC625" s="554">
        <f t="shared" si="267"/>
        <v>84</v>
      </c>
      <c r="AD625" s="540">
        <f>J625+M625+P625+S625+V625+Y625+AB625</f>
        <v>8232</v>
      </c>
      <c r="AE625" s="1226"/>
      <c r="AF625" s="1031">
        <v>72</v>
      </c>
      <c r="AI625" s="1021"/>
      <c r="AJ625" s="934"/>
      <c r="AK625" s="934"/>
      <c r="AL625" s="934"/>
      <c r="AM625" s="934"/>
      <c r="AN625" s="934"/>
      <c r="AO625" s="934"/>
      <c r="AP625" s="934"/>
      <c r="AQ625" s="934"/>
      <c r="AR625" s="934"/>
      <c r="AS625" s="934"/>
      <c r="AT625" s="934"/>
      <c r="AU625" s="934"/>
      <c r="AV625" s="934"/>
      <c r="AW625" s="934"/>
      <c r="AX625" s="934"/>
      <c r="AY625" s="934"/>
      <c r="AZ625" s="934"/>
      <c r="BA625" s="934"/>
      <c r="BB625" s="934"/>
      <c r="BC625" s="934"/>
      <c r="BD625" s="1031"/>
    </row>
    <row r="626" spans="1:56" s="790" customFormat="1" ht="46.5" customHeight="1" x14ac:dyDescent="0.25">
      <c r="A626" s="256">
        <v>520</v>
      </c>
      <c r="B626" s="261" t="s">
        <v>1160</v>
      </c>
      <c r="C626" s="261" t="s">
        <v>101</v>
      </c>
      <c r="D626" s="261" t="s">
        <v>340</v>
      </c>
      <c r="E626" s="953">
        <v>46122</v>
      </c>
      <c r="F626" s="953">
        <v>46122</v>
      </c>
      <c r="G626" s="954" t="s">
        <v>748</v>
      </c>
      <c r="H626" s="538"/>
      <c r="I626" s="266"/>
      <c r="J626" s="252"/>
      <c r="K626" s="538"/>
      <c r="L626" s="266"/>
      <c r="M626" s="781"/>
      <c r="N626" s="538"/>
      <c r="O626" s="266"/>
      <c r="P626" s="265"/>
      <c r="Q626" s="538">
        <v>4</v>
      </c>
      <c r="R626" s="1255">
        <v>190</v>
      </c>
      <c r="S626" s="1261">
        <f t="shared" si="263"/>
        <v>760</v>
      </c>
      <c r="T626" s="538">
        <v>4</v>
      </c>
      <c r="U626" s="1255">
        <v>190</v>
      </c>
      <c r="V626" s="1261">
        <f t="shared" si="264"/>
        <v>760</v>
      </c>
      <c r="W626" s="538">
        <v>4</v>
      </c>
      <c r="X626" s="1255">
        <v>190</v>
      </c>
      <c r="Y626" s="1261">
        <f t="shared" si="265"/>
        <v>760</v>
      </c>
      <c r="Z626" s="538">
        <v>12</v>
      </c>
      <c r="AA626" s="1261">
        <v>6</v>
      </c>
      <c r="AB626" s="1261">
        <f t="shared" si="266"/>
        <v>72</v>
      </c>
      <c r="AC626" s="554">
        <f t="shared" si="267"/>
        <v>24</v>
      </c>
      <c r="AD626" s="540">
        <f>S626+V626+Y626+AB626</f>
        <v>2352</v>
      </c>
      <c r="AE626" s="1226"/>
      <c r="AF626" s="1031">
        <v>12</v>
      </c>
      <c r="AI626" s="1021"/>
      <c r="AJ626" s="934"/>
      <c r="AK626" s="934"/>
      <c r="AL626" s="934"/>
      <c r="AM626" s="934"/>
      <c r="AN626" s="934"/>
      <c r="AO626" s="934"/>
      <c r="AP626" s="934"/>
      <c r="AQ626" s="934"/>
      <c r="AR626" s="934"/>
      <c r="AS626" s="934"/>
      <c r="AT626" s="934"/>
      <c r="AU626" s="934"/>
      <c r="AV626" s="934"/>
      <c r="AW626" s="934"/>
      <c r="AX626" s="934"/>
      <c r="AY626" s="934"/>
      <c r="AZ626" s="934"/>
      <c r="BA626" s="934"/>
      <c r="BB626" s="934"/>
      <c r="BC626" s="934"/>
      <c r="BD626" s="1031"/>
    </row>
    <row r="627" spans="1:56" s="790" customFormat="1" ht="46.5" customHeight="1" x14ac:dyDescent="0.25">
      <c r="A627" s="1281">
        <v>521</v>
      </c>
      <c r="B627" s="261" t="s">
        <v>1321</v>
      </c>
      <c r="C627" s="261" t="s">
        <v>99</v>
      </c>
      <c r="D627" s="261" t="s">
        <v>983</v>
      </c>
      <c r="E627" s="953">
        <v>46148</v>
      </c>
      <c r="F627" s="953">
        <v>46148</v>
      </c>
      <c r="G627" s="954" t="s">
        <v>748</v>
      </c>
      <c r="H627" s="538"/>
      <c r="I627" s="266"/>
      <c r="J627" s="252"/>
      <c r="K627" s="538"/>
      <c r="L627" s="266"/>
      <c r="M627" s="781"/>
      <c r="N627" s="538"/>
      <c r="O627" s="266"/>
      <c r="P627" s="265"/>
      <c r="Q627" s="538">
        <v>36</v>
      </c>
      <c r="R627" s="1255">
        <v>190</v>
      </c>
      <c r="S627" s="1261">
        <f t="shared" si="263"/>
        <v>6840</v>
      </c>
      <c r="T627" s="538">
        <v>36</v>
      </c>
      <c r="U627" s="1255">
        <v>190</v>
      </c>
      <c r="V627" s="1261">
        <f t="shared" si="264"/>
        <v>6840</v>
      </c>
      <c r="W627" s="538">
        <v>36</v>
      </c>
      <c r="X627" s="1255">
        <v>190</v>
      </c>
      <c r="Y627" s="1261">
        <f t="shared" si="265"/>
        <v>6840</v>
      </c>
      <c r="Z627" s="538">
        <v>108</v>
      </c>
      <c r="AA627" s="1261">
        <v>6</v>
      </c>
      <c r="AB627" s="1261">
        <f t="shared" si="266"/>
        <v>648</v>
      </c>
      <c r="AC627" s="554">
        <f t="shared" si="267"/>
        <v>216</v>
      </c>
      <c r="AD627" s="540">
        <f t="shared" ref="AD627:AD632" si="268">J627+M627+P627+S627+V627+Y627+AB627</f>
        <v>21168</v>
      </c>
      <c r="AE627" s="1226"/>
      <c r="AF627" s="1031"/>
      <c r="AI627" s="1021"/>
      <c r="AJ627" s="934"/>
      <c r="AK627" s="934"/>
      <c r="AL627" s="934"/>
      <c r="AM627" s="934"/>
      <c r="AN627" s="934"/>
      <c r="AO627" s="934"/>
      <c r="AP627" s="934"/>
      <c r="AQ627" s="934"/>
      <c r="AR627" s="934"/>
      <c r="AS627" s="934"/>
      <c r="AT627" s="934"/>
      <c r="AU627" s="934"/>
      <c r="AV627" s="934"/>
      <c r="AW627" s="934"/>
      <c r="AX627" s="934"/>
      <c r="AY627" s="934"/>
      <c r="AZ627" s="934"/>
      <c r="BA627" s="934"/>
      <c r="BB627" s="934"/>
      <c r="BC627" s="934"/>
      <c r="BD627" s="1031"/>
    </row>
    <row r="628" spans="1:56" s="790" customFormat="1" ht="46.5" customHeight="1" x14ac:dyDescent="0.25">
      <c r="A628" s="256">
        <v>522</v>
      </c>
      <c r="B628" s="261" t="s">
        <v>1320</v>
      </c>
      <c r="C628" s="261" t="s">
        <v>101</v>
      </c>
      <c r="D628" s="261" t="s">
        <v>340</v>
      </c>
      <c r="E628" s="953">
        <v>46148</v>
      </c>
      <c r="F628" s="953">
        <v>46148</v>
      </c>
      <c r="G628" s="954" t="s">
        <v>748</v>
      </c>
      <c r="H628" s="252"/>
      <c r="I628" s="266"/>
      <c r="J628" s="252"/>
      <c r="K628" s="252"/>
      <c r="L628" s="266"/>
      <c r="M628" s="781"/>
      <c r="N628" s="252"/>
      <c r="O628" s="266"/>
      <c r="P628" s="265"/>
      <c r="Q628" s="252">
        <v>36</v>
      </c>
      <c r="R628" s="1255">
        <v>190</v>
      </c>
      <c r="S628" s="1261">
        <f t="shared" si="263"/>
        <v>6840</v>
      </c>
      <c r="T628" s="252">
        <v>36</v>
      </c>
      <c r="U628" s="1255">
        <v>190</v>
      </c>
      <c r="V628" s="1261">
        <f t="shared" si="264"/>
        <v>6840</v>
      </c>
      <c r="W628" s="252">
        <v>36</v>
      </c>
      <c r="X628" s="1255">
        <v>190</v>
      </c>
      <c r="Y628" s="1261">
        <f t="shared" si="265"/>
        <v>6840</v>
      </c>
      <c r="Z628" s="252">
        <v>108</v>
      </c>
      <c r="AA628" s="1255">
        <v>6</v>
      </c>
      <c r="AB628" s="1261">
        <f t="shared" si="266"/>
        <v>648</v>
      </c>
      <c r="AC628" s="530">
        <f t="shared" si="267"/>
        <v>216</v>
      </c>
      <c r="AD628" s="540">
        <f t="shared" si="268"/>
        <v>21168</v>
      </c>
      <c r="AE628" s="1015"/>
      <c r="AF628" s="1031">
        <v>108</v>
      </c>
      <c r="AI628" s="1021"/>
      <c r="AJ628" s="934"/>
      <c r="AK628" s="934"/>
      <c r="AL628" s="934"/>
      <c r="AM628" s="934"/>
      <c r="AN628" s="934"/>
      <c r="AO628" s="934"/>
      <c r="AP628" s="934"/>
      <c r="AQ628" s="934"/>
      <c r="AR628" s="934"/>
      <c r="AS628" s="934"/>
      <c r="AT628" s="934"/>
      <c r="AU628" s="934"/>
      <c r="AV628" s="934"/>
      <c r="AW628" s="934"/>
      <c r="AX628" s="934"/>
      <c r="AY628" s="934"/>
      <c r="AZ628" s="934"/>
      <c r="BA628" s="934"/>
      <c r="BB628" s="934"/>
      <c r="BC628" s="934"/>
      <c r="BD628" s="1031"/>
    </row>
    <row r="629" spans="1:56" s="790" customFormat="1" ht="46.5" customHeight="1" x14ac:dyDescent="0.25">
      <c r="A629" s="1281">
        <v>523</v>
      </c>
      <c r="B629" s="261" t="s">
        <v>1319</v>
      </c>
      <c r="C629" s="261" t="s">
        <v>101</v>
      </c>
      <c r="D629" s="261" t="s">
        <v>340</v>
      </c>
      <c r="E629" s="953">
        <v>46337</v>
      </c>
      <c r="F629" s="953">
        <v>46337</v>
      </c>
      <c r="G629" s="954" t="s">
        <v>1507</v>
      </c>
      <c r="H629" s="252"/>
      <c r="I629" s="266"/>
      <c r="J629" s="252"/>
      <c r="K629" s="252"/>
      <c r="L629" s="266"/>
      <c r="M629" s="781"/>
      <c r="N629" s="252"/>
      <c r="O629" s="266"/>
      <c r="P629" s="265"/>
      <c r="Q629" s="252">
        <v>6</v>
      </c>
      <c r="R629" s="1255">
        <v>190</v>
      </c>
      <c r="S629" s="1261">
        <f t="shared" si="263"/>
        <v>1140</v>
      </c>
      <c r="T629" s="252">
        <v>6</v>
      </c>
      <c r="U629" s="1255">
        <v>190</v>
      </c>
      <c r="V629" s="1261">
        <f t="shared" si="264"/>
        <v>1140</v>
      </c>
      <c r="W629" s="252">
        <v>6</v>
      </c>
      <c r="X629" s="1255">
        <v>190</v>
      </c>
      <c r="Y629" s="1261">
        <f t="shared" si="265"/>
        <v>1140</v>
      </c>
      <c r="Z629" s="252">
        <v>18</v>
      </c>
      <c r="AA629" s="1255">
        <v>6</v>
      </c>
      <c r="AB629" s="1261">
        <f t="shared" si="266"/>
        <v>108</v>
      </c>
      <c r="AC629" s="530">
        <f t="shared" si="267"/>
        <v>36</v>
      </c>
      <c r="AD629" s="540">
        <f t="shared" si="268"/>
        <v>3528</v>
      </c>
      <c r="AE629" s="1015"/>
      <c r="AF629" s="1031"/>
      <c r="AI629" s="1021"/>
      <c r="AJ629" s="934"/>
      <c r="AK629" s="934"/>
      <c r="AL629" s="934"/>
      <c r="AM629" s="934"/>
      <c r="AN629" s="934"/>
      <c r="AO629" s="934"/>
      <c r="AP629" s="934"/>
      <c r="AQ629" s="934"/>
      <c r="AR629" s="934"/>
      <c r="AS629" s="934"/>
      <c r="AT629" s="934"/>
      <c r="AU629" s="934"/>
      <c r="AV629" s="934"/>
      <c r="AW629" s="934"/>
      <c r="AX629" s="934"/>
      <c r="AY629" s="934"/>
      <c r="AZ629" s="934"/>
      <c r="BA629" s="934"/>
      <c r="BB629" s="934"/>
      <c r="BC629" s="934"/>
      <c r="BD629" s="1031"/>
    </row>
    <row r="630" spans="1:56" s="790" customFormat="1" ht="46.5" customHeight="1" x14ac:dyDescent="0.25">
      <c r="A630" s="256">
        <v>524</v>
      </c>
      <c r="B630" s="261" t="s">
        <v>2409</v>
      </c>
      <c r="C630" s="261" t="s">
        <v>99</v>
      </c>
      <c r="D630" s="261" t="s">
        <v>340</v>
      </c>
      <c r="E630" s="953">
        <v>46337</v>
      </c>
      <c r="F630" s="953">
        <v>46337</v>
      </c>
      <c r="G630" s="954" t="s">
        <v>1507</v>
      </c>
      <c r="H630" s="252"/>
      <c r="I630" s="266"/>
      <c r="J630" s="252"/>
      <c r="K630" s="252"/>
      <c r="L630" s="266"/>
      <c r="M630" s="781"/>
      <c r="N630" s="252"/>
      <c r="O630" s="266"/>
      <c r="P630" s="265"/>
      <c r="Q630" s="252">
        <v>6</v>
      </c>
      <c r="R630" s="1255">
        <v>190</v>
      </c>
      <c r="S630" s="1261">
        <f t="shared" si="263"/>
        <v>1140</v>
      </c>
      <c r="T630" s="252">
        <v>6</v>
      </c>
      <c r="U630" s="1255">
        <v>190</v>
      </c>
      <c r="V630" s="1261">
        <f t="shared" si="264"/>
        <v>1140</v>
      </c>
      <c r="W630" s="252">
        <v>6</v>
      </c>
      <c r="X630" s="1255">
        <v>190</v>
      </c>
      <c r="Y630" s="1261">
        <f t="shared" si="265"/>
        <v>1140</v>
      </c>
      <c r="Z630" s="252">
        <v>18</v>
      </c>
      <c r="AA630" s="1255">
        <v>6</v>
      </c>
      <c r="AB630" s="1261">
        <f t="shared" si="266"/>
        <v>108</v>
      </c>
      <c r="AC630" s="530">
        <f t="shared" si="267"/>
        <v>36</v>
      </c>
      <c r="AD630" s="540">
        <f t="shared" si="268"/>
        <v>3528</v>
      </c>
      <c r="AE630" s="1015"/>
      <c r="AF630" s="1031"/>
      <c r="AI630" s="1021"/>
      <c r="AJ630" s="934"/>
      <c r="AK630" s="934"/>
      <c r="AL630" s="934"/>
      <c r="AM630" s="934"/>
      <c r="AN630" s="934"/>
      <c r="AO630" s="934"/>
      <c r="AP630" s="934"/>
      <c r="AQ630" s="934"/>
      <c r="AR630" s="934"/>
      <c r="AS630" s="934"/>
      <c r="AT630" s="934"/>
      <c r="AU630" s="934"/>
      <c r="AV630" s="934"/>
      <c r="AW630" s="934"/>
      <c r="AX630" s="934"/>
      <c r="AY630" s="934"/>
      <c r="AZ630" s="934"/>
      <c r="BA630" s="934"/>
      <c r="BB630" s="934"/>
      <c r="BC630" s="934"/>
      <c r="BD630" s="1031"/>
    </row>
    <row r="631" spans="1:56" s="790" customFormat="1" ht="46.5" customHeight="1" x14ac:dyDescent="0.25">
      <c r="A631" s="1281">
        <v>525</v>
      </c>
      <c r="B631" s="261" t="s">
        <v>2410</v>
      </c>
      <c r="C631" s="261" t="s">
        <v>99</v>
      </c>
      <c r="D631" s="261" t="s">
        <v>340</v>
      </c>
      <c r="E631" s="953">
        <v>46344</v>
      </c>
      <c r="F631" s="953">
        <v>46344</v>
      </c>
      <c r="G631" s="954" t="s">
        <v>1507</v>
      </c>
      <c r="H631" s="252"/>
      <c r="I631" s="266"/>
      <c r="J631" s="252"/>
      <c r="K631" s="252"/>
      <c r="L631" s="266"/>
      <c r="M631" s="781"/>
      <c r="N631" s="252"/>
      <c r="O631" s="266"/>
      <c r="P631" s="265"/>
      <c r="Q631" s="252">
        <v>4</v>
      </c>
      <c r="R631" s="1255">
        <v>190</v>
      </c>
      <c r="S631" s="1261">
        <f t="shared" si="263"/>
        <v>760</v>
      </c>
      <c r="T631" s="252">
        <v>4</v>
      </c>
      <c r="U631" s="1255">
        <v>190</v>
      </c>
      <c r="V631" s="1261">
        <f t="shared" si="264"/>
        <v>760</v>
      </c>
      <c r="W631" s="252">
        <v>4</v>
      </c>
      <c r="X631" s="1255">
        <v>190</v>
      </c>
      <c r="Y631" s="1261">
        <f t="shared" si="265"/>
        <v>760</v>
      </c>
      <c r="Z631" s="252">
        <v>12</v>
      </c>
      <c r="AA631" s="1255">
        <v>6</v>
      </c>
      <c r="AB631" s="1261">
        <f t="shared" si="266"/>
        <v>72</v>
      </c>
      <c r="AC631" s="530">
        <f t="shared" si="267"/>
        <v>24</v>
      </c>
      <c r="AD631" s="540">
        <f t="shared" si="268"/>
        <v>2352</v>
      </c>
      <c r="AE631" s="1015"/>
      <c r="AF631" s="1031"/>
      <c r="AI631" s="1021"/>
      <c r="AJ631" s="934"/>
      <c r="AK631" s="934"/>
      <c r="AL631" s="934"/>
      <c r="AM631" s="934"/>
      <c r="AN631" s="934"/>
      <c r="AO631" s="934"/>
      <c r="AP631" s="934"/>
      <c r="AQ631" s="934"/>
      <c r="AR631" s="934"/>
      <c r="AS631" s="934"/>
      <c r="AT631" s="934"/>
      <c r="AU631" s="934"/>
      <c r="AV631" s="934"/>
      <c r="AW631" s="934"/>
      <c r="AX631" s="934"/>
      <c r="AY631" s="934"/>
      <c r="AZ631" s="934"/>
      <c r="BA631" s="934"/>
      <c r="BB631" s="934"/>
      <c r="BC631" s="934"/>
      <c r="BD631" s="1031"/>
    </row>
    <row r="632" spans="1:56" s="790" customFormat="1" ht="46.5" customHeight="1" x14ac:dyDescent="0.25">
      <c r="A632" s="256">
        <v>526</v>
      </c>
      <c r="B632" s="261" t="s">
        <v>2408</v>
      </c>
      <c r="C632" s="261" t="s">
        <v>99</v>
      </c>
      <c r="D632" s="261" t="s">
        <v>340</v>
      </c>
      <c r="E632" s="953">
        <v>46344</v>
      </c>
      <c r="F632" s="953">
        <v>46344</v>
      </c>
      <c r="G632" s="954" t="s">
        <v>1507</v>
      </c>
      <c r="H632" s="252"/>
      <c r="I632" s="266"/>
      <c r="J632" s="252"/>
      <c r="K632" s="252"/>
      <c r="L632" s="266"/>
      <c r="M632" s="781"/>
      <c r="N632" s="252"/>
      <c r="O632" s="266"/>
      <c r="P632" s="265"/>
      <c r="Q632" s="252">
        <v>6</v>
      </c>
      <c r="R632" s="1255">
        <v>190</v>
      </c>
      <c r="S632" s="1261">
        <f t="shared" si="263"/>
        <v>1140</v>
      </c>
      <c r="T632" s="252">
        <v>6</v>
      </c>
      <c r="U632" s="1255">
        <v>190</v>
      </c>
      <c r="V632" s="1261">
        <f t="shared" si="264"/>
        <v>1140</v>
      </c>
      <c r="W632" s="252">
        <v>6</v>
      </c>
      <c r="X632" s="1255">
        <v>190</v>
      </c>
      <c r="Y632" s="1261">
        <f t="shared" si="265"/>
        <v>1140</v>
      </c>
      <c r="Z632" s="252">
        <v>18</v>
      </c>
      <c r="AA632" s="1255">
        <v>6</v>
      </c>
      <c r="AB632" s="1261">
        <f t="shared" si="266"/>
        <v>108</v>
      </c>
      <c r="AC632" s="530">
        <f t="shared" si="267"/>
        <v>36</v>
      </c>
      <c r="AD632" s="540">
        <f t="shared" si="268"/>
        <v>3528</v>
      </c>
      <c r="AE632" s="1015"/>
      <c r="AF632" s="1031"/>
      <c r="AI632" s="1021"/>
      <c r="AJ632" s="934"/>
      <c r="AK632" s="934"/>
      <c r="AL632" s="934"/>
      <c r="AM632" s="934"/>
      <c r="AN632" s="934"/>
      <c r="AO632" s="934"/>
      <c r="AP632" s="934"/>
      <c r="AQ632" s="934"/>
      <c r="AR632" s="934"/>
      <c r="AS632" s="934"/>
      <c r="AT632" s="934"/>
      <c r="AU632" s="934"/>
      <c r="AV632" s="934"/>
      <c r="AW632" s="934"/>
      <c r="AX632" s="934"/>
      <c r="AY632" s="934"/>
      <c r="AZ632" s="934"/>
      <c r="BA632" s="934"/>
      <c r="BB632" s="934"/>
      <c r="BC632" s="934"/>
      <c r="BD632" s="1031"/>
    </row>
    <row r="633" spans="1:56" s="1010" customFormat="1" ht="30.75" customHeight="1" x14ac:dyDescent="0.25">
      <c r="A633" s="1281">
        <v>527</v>
      </c>
      <c r="B633" s="261" t="s">
        <v>1323</v>
      </c>
      <c r="C633" s="261" t="s">
        <v>99</v>
      </c>
      <c r="D633" s="261" t="s">
        <v>1054</v>
      </c>
      <c r="E633" s="953">
        <v>46137</v>
      </c>
      <c r="F633" s="953">
        <v>46137</v>
      </c>
      <c r="G633" s="954" t="s">
        <v>1629</v>
      </c>
      <c r="H633" s="538"/>
      <c r="I633" s="266"/>
      <c r="J633" s="252"/>
      <c r="K633" s="538"/>
      <c r="L633" s="266"/>
      <c r="M633" s="265"/>
      <c r="N633" s="538"/>
      <c r="O633" s="266"/>
      <c r="P633" s="265"/>
      <c r="Q633" s="538">
        <v>12</v>
      </c>
      <c r="R633" s="266">
        <v>190</v>
      </c>
      <c r="S633" s="252">
        <f t="shared" si="263"/>
        <v>2280</v>
      </c>
      <c r="T633" s="538">
        <v>12</v>
      </c>
      <c r="U633" s="266">
        <v>190</v>
      </c>
      <c r="V633" s="252">
        <f t="shared" si="264"/>
        <v>2280</v>
      </c>
      <c r="W633" s="538">
        <v>12</v>
      </c>
      <c r="X633" s="266">
        <v>190</v>
      </c>
      <c r="Y633" s="252">
        <f t="shared" si="265"/>
        <v>2280</v>
      </c>
      <c r="Z633" s="538">
        <v>36</v>
      </c>
      <c r="AA633" s="570">
        <v>6</v>
      </c>
      <c r="AB633" s="265">
        <f t="shared" si="266"/>
        <v>216</v>
      </c>
      <c r="AC633" s="530">
        <f>Q633+T633+W633+Z633</f>
        <v>72</v>
      </c>
      <c r="AD633" s="540">
        <f>S633+V633+Y633+AB633</f>
        <v>7056</v>
      </c>
      <c r="AE633" s="1102"/>
      <c r="AJ633" s="934"/>
      <c r="AK633" s="934"/>
      <c r="AL633" s="934"/>
      <c r="AM633" s="934"/>
      <c r="AN633" s="934"/>
      <c r="AO633" s="934"/>
      <c r="AP633" s="934"/>
      <c r="AQ633" s="934"/>
      <c r="AR633" s="934"/>
      <c r="AS633" s="934"/>
      <c r="AT633" s="934"/>
      <c r="AU633" s="934"/>
      <c r="AV633" s="934"/>
      <c r="AW633" s="934"/>
      <c r="AX633" s="934"/>
      <c r="AY633" s="934"/>
      <c r="AZ633" s="934"/>
      <c r="BA633" s="934"/>
      <c r="BB633" s="934"/>
      <c r="BC633" s="934"/>
    </row>
    <row r="634" spans="1:56" s="1010" customFormat="1" ht="24.75" customHeight="1" x14ac:dyDescent="0.25">
      <c r="A634" s="256">
        <v>528</v>
      </c>
      <c r="B634" s="261" t="s">
        <v>1322</v>
      </c>
      <c r="C634" s="261" t="s">
        <v>101</v>
      </c>
      <c r="D634" s="1236" t="s">
        <v>340</v>
      </c>
      <c r="E634" s="953">
        <v>46137</v>
      </c>
      <c r="F634" s="953">
        <v>46137</v>
      </c>
      <c r="G634" s="954" t="s">
        <v>1629</v>
      </c>
      <c r="H634" s="538"/>
      <c r="I634" s="266"/>
      <c r="J634" s="252"/>
      <c r="K634" s="538"/>
      <c r="L634" s="266"/>
      <c r="M634" s="265"/>
      <c r="N634" s="538"/>
      <c r="O634" s="266"/>
      <c r="P634" s="265"/>
      <c r="Q634" s="538">
        <v>12</v>
      </c>
      <c r="R634" s="266">
        <v>190</v>
      </c>
      <c r="S634" s="252">
        <f t="shared" si="263"/>
        <v>2280</v>
      </c>
      <c r="T634" s="538">
        <v>12</v>
      </c>
      <c r="U634" s="266">
        <v>190</v>
      </c>
      <c r="V634" s="252">
        <f t="shared" si="264"/>
        <v>2280</v>
      </c>
      <c r="W634" s="538">
        <v>12</v>
      </c>
      <c r="X634" s="266">
        <v>190</v>
      </c>
      <c r="Y634" s="252">
        <f t="shared" si="265"/>
        <v>2280</v>
      </c>
      <c r="Z634" s="538">
        <v>36</v>
      </c>
      <c r="AA634" s="570">
        <v>6</v>
      </c>
      <c r="AB634" s="265">
        <f t="shared" si="266"/>
        <v>216</v>
      </c>
      <c r="AC634" s="530">
        <f>Q634+T634+W634+Z634</f>
        <v>72</v>
      </c>
      <c r="AD634" s="540">
        <f>S634+V634+Y634+AB634</f>
        <v>7056</v>
      </c>
      <c r="AE634" s="1102"/>
      <c r="AJ634" s="934"/>
      <c r="AK634" s="934"/>
      <c r="AL634" s="934"/>
      <c r="AM634" s="934"/>
      <c r="AN634" s="934"/>
      <c r="AO634" s="934"/>
      <c r="AP634" s="934"/>
      <c r="AQ634" s="934"/>
      <c r="AR634" s="934"/>
      <c r="AS634" s="934"/>
      <c r="AT634" s="934"/>
      <c r="AU634" s="934"/>
      <c r="AV634" s="934"/>
      <c r="AW634" s="934"/>
      <c r="AX634" s="934"/>
      <c r="AY634" s="934"/>
      <c r="AZ634" s="934"/>
      <c r="BA634" s="934"/>
      <c r="BB634" s="934"/>
      <c r="BC634" s="934"/>
    </row>
    <row r="635" spans="1:56" s="790" customFormat="1" ht="39" customHeight="1" x14ac:dyDescent="0.25">
      <c r="A635" s="1281">
        <v>529</v>
      </c>
      <c r="B635" s="261" t="s">
        <v>1635</v>
      </c>
      <c r="C635" s="261" t="s">
        <v>101</v>
      </c>
      <c r="D635" s="261" t="s">
        <v>340</v>
      </c>
      <c r="E635" s="953">
        <v>46140</v>
      </c>
      <c r="F635" s="953">
        <v>46140</v>
      </c>
      <c r="G635" s="954" t="s">
        <v>2407</v>
      </c>
      <c r="H635" s="538"/>
      <c r="I635" s="266"/>
      <c r="J635" s="252"/>
      <c r="K635" s="538"/>
      <c r="L635" s="266"/>
      <c r="M635" s="265"/>
      <c r="N635" s="538"/>
      <c r="O635" s="266"/>
      <c r="P635" s="265"/>
      <c r="Q635" s="538">
        <v>14</v>
      </c>
      <c r="R635" s="266">
        <v>190</v>
      </c>
      <c r="S635" s="252">
        <f t="shared" si="263"/>
        <v>2660</v>
      </c>
      <c r="T635" s="538">
        <v>14</v>
      </c>
      <c r="U635" s="266">
        <v>190</v>
      </c>
      <c r="V635" s="252">
        <v>2660</v>
      </c>
      <c r="W635" s="538">
        <v>14</v>
      </c>
      <c r="X635" s="266">
        <v>190</v>
      </c>
      <c r="Y635" s="252">
        <v>2660</v>
      </c>
      <c r="Z635" s="538">
        <v>42</v>
      </c>
      <c r="AA635" s="570">
        <v>6</v>
      </c>
      <c r="AB635" s="265">
        <f t="shared" si="266"/>
        <v>252</v>
      </c>
      <c r="AC635" s="554">
        <f>Q635+T635+W635+Z635</f>
        <v>84</v>
      </c>
      <c r="AD635" s="540">
        <f>S635+V635+Y635+AB635</f>
        <v>8232</v>
      </c>
      <c r="AE635" s="1096"/>
      <c r="AI635" s="1021"/>
      <c r="AJ635" s="934"/>
      <c r="AK635" s="934"/>
      <c r="AL635" s="934"/>
      <c r="AM635" s="934"/>
      <c r="AN635" s="934"/>
      <c r="AO635" s="934"/>
      <c r="AP635" s="934"/>
      <c r="AQ635" s="934"/>
      <c r="AR635" s="934"/>
      <c r="AS635" s="934"/>
      <c r="AT635" s="934"/>
      <c r="AU635" s="934"/>
      <c r="AV635" s="934"/>
      <c r="AW635" s="934"/>
      <c r="AX635" s="934"/>
      <c r="AY635" s="934"/>
      <c r="AZ635" s="934"/>
      <c r="BA635" s="934"/>
      <c r="BB635" s="934"/>
      <c r="BC635" s="934"/>
      <c r="BD635" s="1031"/>
    </row>
    <row r="636" spans="1:56" s="790" customFormat="1" ht="39" customHeight="1" x14ac:dyDescent="0.25">
      <c r="A636" s="256">
        <v>530</v>
      </c>
      <c r="B636" s="261" t="s">
        <v>1636</v>
      </c>
      <c r="C636" s="261" t="s">
        <v>99</v>
      </c>
      <c r="D636" s="261" t="s">
        <v>1054</v>
      </c>
      <c r="E636" s="953">
        <v>46140</v>
      </c>
      <c r="F636" s="953">
        <v>46140</v>
      </c>
      <c r="G636" s="954" t="s">
        <v>2407</v>
      </c>
      <c r="H636" s="538"/>
      <c r="I636" s="266"/>
      <c r="J636" s="252"/>
      <c r="K636" s="538"/>
      <c r="L636" s="266"/>
      <c r="M636" s="265"/>
      <c r="N636" s="538"/>
      <c r="O636" s="266"/>
      <c r="P636" s="265"/>
      <c r="Q636" s="538">
        <v>14</v>
      </c>
      <c r="R636" s="266">
        <v>190</v>
      </c>
      <c r="S636" s="252">
        <f t="shared" si="263"/>
        <v>2660</v>
      </c>
      <c r="T636" s="538">
        <v>14</v>
      </c>
      <c r="U636" s="266">
        <v>190</v>
      </c>
      <c r="V636" s="252">
        <v>2660</v>
      </c>
      <c r="W636" s="538">
        <v>14</v>
      </c>
      <c r="X636" s="266">
        <v>190</v>
      </c>
      <c r="Y636" s="252">
        <v>2660</v>
      </c>
      <c r="Z636" s="538">
        <v>42</v>
      </c>
      <c r="AA636" s="570">
        <v>6</v>
      </c>
      <c r="AB636" s="265">
        <f t="shared" si="266"/>
        <v>252</v>
      </c>
      <c r="AC636" s="554">
        <f>Q636+T636+W636+Z636</f>
        <v>84</v>
      </c>
      <c r="AD636" s="540">
        <f>S636+V636+Y636+AB636</f>
        <v>8232</v>
      </c>
      <c r="AE636" s="1096"/>
      <c r="AI636" s="1021"/>
      <c r="AJ636" s="934"/>
      <c r="AK636" s="934"/>
      <c r="AL636" s="934"/>
      <c r="AM636" s="934"/>
      <c r="AN636" s="934"/>
      <c r="AO636" s="934"/>
      <c r="AP636" s="934"/>
      <c r="AQ636" s="934"/>
      <c r="AR636" s="934"/>
      <c r="AS636" s="934"/>
      <c r="AT636" s="934"/>
      <c r="AU636" s="934"/>
      <c r="AV636" s="934"/>
      <c r="AW636" s="934"/>
      <c r="AX636" s="934"/>
      <c r="AY636" s="934"/>
      <c r="AZ636" s="934"/>
      <c r="BA636" s="934"/>
      <c r="BB636" s="934"/>
      <c r="BC636" s="934"/>
      <c r="BD636" s="1031"/>
    </row>
    <row r="637" spans="1:56" x14ac:dyDescent="0.25">
      <c r="B637" s="1822" t="s">
        <v>898</v>
      </c>
    </row>
    <row r="638" spans="1:56" x14ac:dyDescent="0.25">
      <c r="B638" s="1939"/>
      <c r="AD638" s="1079"/>
    </row>
    <row r="639" spans="1:56" s="790" customFormat="1" ht="46.5" customHeight="1" x14ac:dyDescent="0.25">
      <c r="A639" s="1281">
        <v>531</v>
      </c>
      <c r="B639" s="261" t="s">
        <v>820</v>
      </c>
      <c r="C639" s="261" t="s">
        <v>101</v>
      </c>
      <c r="D639" s="261" t="s">
        <v>340</v>
      </c>
      <c r="E639" s="953">
        <v>46292</v>
      </c>
      <c r="F639" s="953">
        <v>46292</v>
      </c>
      <c r="G639" s="954" t="s">
        <v>301</v>
      </c>
      <c r="H639" s="538"/>
      <c r="I639" s="266"/>
      <c r="J639" s="252"/>
      <c r="K639" s="538"/>
      <c r="L639" s="266"/>
      <c r="M639" s="265"/>
      <c r="N639" s="538"/>
      <c r="O639" s="266"/>
      <c r="P639" s="265"/>
      <c r="Q639" s="538">
        <v>8</v>
      </c>
      <c r="R639" s="1255">
        <v>190</v>
      </c>
      <c r="S639" s="1261">
        <f t="shared" ref="S639:S644" si="269">Q639*R639</f>
        <v>1520</v>
      </c>
      <c r="T639" s="538">
        <v>8</v>
      </c>
      <c r="U639" s="1255">
        <v>190</v>
      </c>
      <c r="V639" s="1261">
        <f t="shared" ref="V639:V644" si="270">T639*U639</f>
        <v>1520</v>
      </c>
      <c r="W639" s="538">
        <v>8</v>
      </c>
      <c r="X639" s="1255">
        <v>190</v>
      </c>
      <c r="Y639" s="1261">
        <f t="shared" ref="Y639:Y644" si="271">W639*X639</f>
        <v>1520</v>
      </c>
      <c r="Z639" s="538">
        <v>24</v>
      </c>
      <c r="AA639" s="1261">
        <v>6</v>
      </c>
      <c r="AB639" s="1261">
        <f t="shared" ref="AB639:AB644" si="272">Z639*AA639</f>
        <v>144</v>
      </c>
      <c r="AC639" s="539">
        <f>Q639+T639+W639+Z639</f>
        <v>48</v>
      </c>
      <c r="AD639" s="540">
        <f>J639+M639+P639+S639+V639+Y639+AB639</f>
        <v>4704</v>
      </c>
      <c r="AE639" s="1131">
        <f>SUM(AD639:AD639)</f>
        <v>4704</v>
      </c>
      <c r="AI639" s="1021"/>
      <c r="AJ639" s="934"/>
      <c r="AK639" s="934"/>
      <c r="AL639" s="934"/>
      <c r="AM639" s="934"/>
      <c r="AN639" s="934"/>
      <c r="AO639" s="934"/>
      <c r="AP639" s="934"/>
      <c r="AQ639" s="934"/>
      <c r="AR639" s="934"/>
      <c r="AS639" s="934"/>
      <c r="AT639" s="934"/>
      <c r="AU639" s="934"/>
      <c r="AV639" s="934"/>
      <c r="AW639" s="934"/>
      <c r="AX639" s="934"/>
      <c r="AY639" s="934"/>
      <c r="AZ639" s="934"/>
      <c r="BA639" s="934"/>
      <c r="BB639" s="934"/>
      <c r="BC639" s="934"/>
      <c r="BD639" s="1031"/>
    </row>
    <row r="640" spans="1:56" s="884" customFormat="1" ht="46.5" customHeight="1" x14ac:dyDescent="0.25">
      <c r="A640" s="256">
        <v>532</v>
      </c>
      <c r="B640" s="1239" t="s">
        <v>821</v>
      </c>
      <c r="C640" s="1239" t="s">
        <v>99</v>
      </c>
      <c r="D640" s="1239" t="s">
        <v>1727</v>
      </c>
      <c r="E640" s="941">
        <v>46292</v>
      </c>
      <c r="F640" s="941">
        <v>46292</v>
      </c>
      <c r="G640" s="966" t="s">
        <v>301</v>
      </c>
      <c r="H640" s="567"/>
      <c r="I640" s="576"/>
      <c r="J640" s="259"/>
      <c r="K640" s="567"/>
      <c r="L640" s="576"/>
      <c r="M640" s="781"/>
      <c r="N640" s="567"/>
      <c r="O640" s="573"/>
      <c r="P640" s="781"/>
      <c r="Q640" s="538">
        <v>8</v>
      </c>
      <c r="R640" s="1255">
        <v>190</v>
      </c>
      <c r="S640" s="1261">
        <f t="shared" si="269"/>
        <v>1520</v>
      </c>
      <c r="T640" s="538">
        <v>8</v>
      </c>
      <c r="U640" s="1255">
        <v>190</v>
      </c>
      <c r="V640" s="1261">
        <f t="shared" si="270"/>
        <v>1520</v>
      </c>
      <c r="W640" s="538">
        <v>8</v>
      </c>
      <c r="X640" s="1255">
        <v>190</v>
      </c>
      <c r="Y640" s="1261">
        <f t="shared" si="271"/>
        <v>1520</v>
      </c>
      <c r="Z640" s="538">
        <v>24</v>
      </c>
      <c r="AA640" s="1261">
        <v>6</v>
      </c>
      <c r="AB640" s="1261">
        <f t="shared" si="272"/>
        <v>144</v>
      </c>
      <c r="AC640" s="539">
        <f>Q640+T640+W640+Z640</f>
        <v>48</v>
      </c>
      <c r="AD640" s="540">
        <f>J640+M640+P640+S640+V640+Y640+AB640</f>
        <v>4704</v>
      </c>
      <c r="AE640" s="1226"/>
      <c r="AF640" s="1051">
        <v>60</v>
      </c>
      <c r="AI640" s="1050"/>
      <c r="AJ640" s="934"/>
      <c r="AK640" s="934"/>
      <c r="AL640" s="934"/>
      <c r="AM640" s="934"/>
      <c r="AN640" s="934"/>
      <c r="AO640" s="934"/>
      <c r="AP640" s="934"/>
      <c r="AQ640" s="934"/>
      <c r="AR640" s="934"/>
      <c r="AS640" s="934"/>
      <c r="AT640" s="934"/>
      <c r="AU640" s="934"/>
      <c r="AV640" s="934"/>
      <c r="AW640" s="934"/>
      <c r="AX640" s="934"/>
      <c r="AY640" s="934"/>
      <c r="AZ640" s="934"/>
      <c r="BA640" s="934"/>
      <c r="BB640" s="934"/>
      <c r="BC640" s="934"/>
      <c r="BD640" s="1051"/>
    </row>
    <row r="641" spans="1:56" s="949" customFormat="1" ht="34.5" customHeight="1" x14ac:dyDescent="0.25">
      <c r="A641" s="1281">
        <v>533</v>
      </c>
      <c r="B641" s="1236" t="s">
        <v>1321</v>
      </c>
      <c r="C641" s="261" t="s">
        <v>99</v>
      </c>
      <c r="D641" s="261" t="s">
        <v>983</v>
      </c>
      <c r="E641" s="953">
        <v>46148</v>
      </c>
      <c r="F641" s="953">
        <v>46148</v>
      </c>
      <c r="G641" s="954" t="s">
        <v>748</v>
      </c>
      <c r="H641" s="538"/>
      <c r="I641" s="266"/>
      <c r="J641" s="252"/>
      <c r="K641" s="538"/>
      <c r="L641" s="266"/>
      <c r="M641" s="781"/>
      <c r="N641" s="538"/>
      <c r="O641" s="266"/>
      <c r="P641" s="265"/>
      <c r="Q641" s="538">
        <v>6</v>
      </c>
      <c r="R641" s="1255">
        <v>190</v>
      </c>
      <c r="S641" s="1261">
        <f t="shared" si="269"/>
        <v>1140</v>
      </c>
      <c r="T641" s="538">
        <v>6</v>
      </c>
      <c r="U641" s="1255">
        <v>190</v>
      </c>
      <c r="V641" s="1261">
        <f t="shared" si="270"/>
        <v>1140</v>
      </c>
      <c r="W641" s="538">
        <v>6</v>
      </c>
      <c r="X641" s="1255">
        <v>190</v>
      </c>
      <c r="Y641" s="1261">
        <f t="shared" si="271"/>
        <v>1140</v>
      </c>
      <c r="Z641" s="538">
        <v>18</v>
      </c>
      <c r="AA641" s="1261">
        <v>6</v>
      </c>
      <c r="AB641" s="1261">
        <f t="shared" si="272"/>
        <v>108</v>
      </c>
      <c r="AC641" s="554">
        <f>H641+K641+N641+Q641+T641+W641+Z641</f>
        <v>36</v>
      </c>
      <c r="AD641" s="540">
        <f>J641+M641+P641+S641+V641+Y641+AB641</f>
        <v>3528</v>
      </c>
      <c r="AE641" s="1235"/>
      <c r="AF641" s="1108"/>
      <c r="AI641" s="1109"/>
      <c r="AJ641" s="934"/>
      <c r="AK641" s="934"/>
      <c r="AL641" s="934"/>
      <c r="AM641" s="934"/>
      <c r="AN641" s="934"/>
      <c r="AO641" s="934"/>
      <c r="AP641" s="934"/>
      <c r="AQ641" s="934"/>
      <c r="AR641" s="934"/>
      <c r="AS641" s="934"/>
      <c r="AT641" s="934"/>
      <c r="AU641" s="934"/>
      <c r="AV641" s="934"/>
      <c r="AW641" s="934"/>
      <c r="AX641" s="934"/>
      <c r="AY641" s="934"/>
      <c r="AZ641" s="934"/>
      <c r="BA641" s="934"/>
      <c r="BB641" s="934"/>
      <c r="BC641" s="934"/>
      <c r="BD641" s="1108"/>
    </row>
    <row r="642" spans="1:56" s="790" customFormat="1" ht="46.5" customHeight="1" x14ac:dyDescent="0.25">
      <c r="A642" s="256">
        <v>534</v>
      </c>
      <c r="B642" s="261" t="s">
        <v>1320</v>
      </c>
      <c r="C642" s="261" t="s">
        <v>101</v>
      </c>
      <c r="D642" s="261" t="s">
        <v>340</v>
      </c>
      <c r="E642" s="953">
        <v>46148</v>
      </c>
      <c r="F642" s="953">
        <v>46148</v>
      </c>
      <c r="G642" s="954" t="s">
        <v>748</v>
      </c>
      <c r="H642" s="252"/>
      <c r="I642" s="266"/>
      <c r="J642" s="252"/>
      <c r="K642" s="252"/>
      <c r="L642" s="266"/>
      <c r="M642" s="781"/>
      <c r="N642" s="252"/>
      <c r="O642" s="266"/>
      <c r="P642" s="265"/>
      <c r="Q642" s="252">
        <v>6</v>
      </c>
      <c r="R642" s="1255">
        <v>190</v>
      </c>
      <c r="S642" s="1261">
        <f t="shared" si="269"/>
        <v>1140</v>
      </c>
      <c r="T642" s="252">
        <v>6</v>
      </c>
      <c r="U642" s="1255">
        <v>190</v>
      </c>
      <c r="V642" s="1261">
        <f t="shared" si="270"/>
        <v>1140</v>
      </c>
      <c r="W642" s="252">
        <v>6</v>
      </c>
      <c r="X642" s="1255">
        <v>190</v>
      </c>
      <c r="Y642" s="1261">
        <f t="shared" si="271"/>
        <v>1140</v>
      </c>
      <c r="Z642" s="252">
        <v>18</v>
      </c>
      <c r="AA642" s="1255">
        <v>6</v>
      </c>
      <c r="AB642" s="1261">
        <f t="shared" si="272"/>
        <v>108</v>
      </c>
      <c r="AC642" s="554">
        <f>H642+K642+N642+Q642+T642+W642+Z642</f>
        <v>36</v>
      </c>
      <c r="AD642" s="540">
        <f>J642+M642+P642+S642+V642+Y642+AB642</f>
        <v>3528</v>
      </c>
      <c r="AE642" s="1235"/>
      <c r="AF642" s="1031">
        <v>18</v>
      </c>
      <c r="AI642" s="1021"/>
      <c r="AJ642" s="934"/>
      <c r="AK642" s="934"/>
      <c r="AL642" s="934"/>
      <c r="AM642" s="934"/>
      <c r="AN642" s="934"/>
      <c r="AO642" s="934"/>
      <c r="AP642" s="934"/>
      <c r="AQ642" s="934"/>
      <c r="AR642" s="934"/>
      <c r="AS642" s="934"/>
      <c r="AT642" s="934"/>
      <c r="AU642" s="934"/>
      <c r="AV642" s="934"/>
      <c r="AW642" s="934"/>
      <c r="AX642" s="934"/>
      <c r="AY642" s="934"/>
      <c r="AZ642" s="934"/>
      <c r="BA642" s="934"/>
      <c r="BB642" s="934"/>
      <c r="BC642" s="934"/>
      <c r="BD642" s="1031"/>
    </row>
    <row r="643" spans="1:56" s="790" customFormat="1" ht="45.75" customHeight="1" x14ac:dyDescent="0.25">
      <c r="A643" s="1281">
        <v>535</v>
      </c>
      <c r="B643" s="261" t="s">
        <v>1635</v>
      </c>
      <c r="C643" s="261" t="s">
        <v>101</v>
      </c>
      <c r="D643" s="1236" t="s">
        <v>340</v>
      </c>
      <c r="E643" s="953">
        <v>46140</v>
      </c>
      <c r="F643" s="953">
        <v>46140</v>
      </c>
      <c r="G643" s="954" t="s">
        <v>1260</v>
      </c>
      <c r="H643" s="538"/>
      <c r="I643" s="266"/>
      <c r="J643" s="252"/>
      <c r="K643" s="538"/>
      <c r="L643" s="266"/>
      <c r="M643" s="265"/>
      <c r="N643" s="538"/>
      <c r="O643" s="266"/>
      <c r="P643" s="265"/>
      <c r="Q643" s="538">
        <v>4</v>
      </c>
      <c r="R643" s="266">
        <v>190</v>
      </c>
      <c r="S643" s="252">
        <f t="shared" si="269"/>
        <v>760</v>
      </c>
      <c r="T643" s="538">
        <v>4</v>
      </c>
      <c r="U643" s="266">
        <v>190</v>
      </c>
      <c r="V643" s="252">
        <f t="shared" si="270"/>
        <v>760</v>
      </c>
      <c r="W643" s="538">
        <v>4</v>
      </c>
      <c r="X643" s="266">
        <v>190</v>
      </c>
      <c r="Y643" s="252">
        <f t="shared" si="271"/>
        <v>760</v>
      </c>
      <c r="Z643" s="538">
        <v>12</v>
      </c>
      <c r="AA643" s="570">
        <v>6</v>
      </c>
      <c r="AB643" s="265">
        <f t="shared" si="272"/>
        <v>72</v>
      </c>
      <c r="AC643" s="554">
        <f>Q643+T643+W643+Z643</f>
        <v>24</v>
      </c>
      <c r="AD643" s="540">
        <f>S643+V643+Y643+AB643</f>
        <v>2352</v>
      </c>
      <c r="AE643" s="1096"/>
      <c r="AI643" s="1021"/>
      <c r="AJ643" s="934"/>
      <c r="AK643" s="934"/>
      <c r="AL643" s="934"/>
      <c r="AM643" s="934"/>
      <c r="AN643" s="934"/>
      <c r="AO643" s="934"/>
      <c r="AP643" s="934"/>
      <c r="AQ643" s="934"/>
      <c r="AR643" s="934"/>
      <c r="AS643" s="934"/>
      <c r="AT643" s="934"/>
      <c r="AU643" s="934"/>
      <c r="AV643" s="934"/>
      <c r="AW643" s="934"/>
      <c r="AX643" s="934"/>
      <c r="AY643" s="934"/>
      <c r="AZ643" s="934"/>
      <c r="BA643" s="934"/>
      <c r="BB643" s="934"/>
      <c r="BC643" s="934"/>
      <c r="BD643" s="1031"/>
    </row>
    <row r="644" spans="1:56" s="949" customFormat="1" ht="34.5" customHeight="1" x14ac:dyDescent="0.25">
      <c r="A644" s="256">
        <v>536</v>
      </c>
      <c r="B644" s="1236" t="s">
        <v>1728</v>
      </c>
      <c r="C644" s="261" t="s">
        <v>99</v>
      </c>
      <c r="D644" s="261" t="s">
        <v>983</v>
      </c>
      <c r="E644" s="953">
        <v>46140</v>
      </c>
      <c r="F644" s="953">
        <v>46140</v>
      </c>
      <c r="G644" s="954" t="s">
        <v>1260</v>
      </c>
      <c r="H644" s="538"/>
      <c r="I644" s="266"/>
      <c r="J644" s="252"/>
      <c r="K644" s="538"/>
      <c r="L644" s="266"/>
      <c r="M644" s="781"/>
      <c r="N644" s="538"/>
      <c r="O644" s="266"/>
      <c r="P644" s="265"/>
      <c r="Q644" s="538">
        <v>4</v>
      </c>
      <c r="R644" s="1255">
        <v>190</v>
      </c>
      <c r="S644" s="1261">
        <f t="shared" si="269"/>
        <v>760</v>
      </c>
      <c r="T644" s="538">
        <v>4</v>
      </c>
      <c r="U644" s="1255">
        <v>190</v>
      </c>
      <c r="V644" s="1261">
        <f t="shared" si="270"/>
        <v>760</v>
      </c>
      <c r="W644" s="538">
        <v>4</v>
      </c>
      <c r="X644" s="1255">
        <v>190</v>
      </c>
      <c r="Y644" s="1261">
        <f t="shared" si="271"/>
        <v>760</v>
      </c>
      <c r="Z644" s="538">
        <v>12</v>
      </c>
      <c r="AA644" s="1261">
        <v>6</v>
      </c>
      <c r="AB644" s="1261">
        <f t="shared" si="272"/>
        <v>72</v>
      </c>
      <c r="AC644" s="554">
        <f>H644+K644+N644+Q644+T644+W644+Z644</f>
        <v>24</v>
      </c>
      <c r="AD644" s="540">
        <f>J644+M644+P644+S644+V644+Y644+AB644</f>
        <v>2352</v>
      </c>
      <c r="AE644" s="1235"/>
      <c r="AF644" s="1108"/>
      <c r="AI644" s="1109"/>
      <c r="AJ644" s="934"/>
      <c r="AK644" s="934"/>
      <c r="AL644" s="934"/>
      <c r="AM644" s="934"/>
      <c r="AN644" s="934"/>
      <c r="AO644" s="934"/>
      <c r="AP644" s="934"/>
      <c r="AQ644" s="934"/>
      <c r="AR644" s="934"/>
      <c r="AS644" s="934"/>
      <c r="AT644" s="934"/>
      <c r="AU644" s="934"/>
      <c r="AV644" s="934"/>
      <c r="AW644" s="934"/>
      <c r="AX644" s="934"/>
      <c r="AY644" s="934"/>
      <c r="AZ644" s="934"/>
      <c r="BA644" s="934"/>
      <c r="BB644" s="934"/>
      <c r="BC644" s="934"/>
      <c r="BD644" s="1108"/>
    </row>
    <row r="645" spans="1:56" s="1016" customFormat="1" ht="30" customHeight="1" x14ac:dyDescent="0.25">
      <c r="A645" s="1279"/>
      <c r="B645" s="543" t="s">
        <v>899</v>
      </c>
      <c r="C645" s="300"/>
      <c r="D645" s="1042"/>
      <c r="E645" s="1043"/>
      <c r="F645" s="1043"/>
      <c r="G645" s="1043"/>
      <c r="H645" s="324"/>
      <c r="I645" s="301"/>
      <c r="J645" s="276"/>
      <c r="K645" s="324"/>
      <c r="L645" s="301"/>
      <c r="M645" s="276"/>
      <c r="N645" s="324"/>
      <c r="O645" s="301"/>
      <c r="P645" s="302"/>
      <c r="Q645" s="324"/>
      <c r="R645" s="487"/>
      <c r="S645" s="1251"/>
      <c r="T645" s="324"/>
      <c r="U645" s="487"/>
      <c r="V645" s="1251"/>
      <c r="W645" s="324"/>
      <c r="X645" s="487"/>
      <c r="Y645" s="1251"/>
      <c r="Z645" s="324"/>
      <c r="AA645" s="1251"/>
      <c r="AB645" s="1251"/>
      <c r="AC645" s="486"/>
      <c r="AD645" s="540"/>
      <c r="AE645" s="276"/>
      <c r="AJ645" s="934"/>
      <c r="AK645" s="934"/>
      <c r="AL645" s="934"/>
      <c r="AM645" s="934"/>
      <c r="AN645" s="934"/>
      <c r="AO645" s="934"/>
      <c r="AP645" s="934"/>
      <c r="AQ645" s="934"/>
      <c r="AR645" s="934"/>
      <c r="AS645" s="934"/>
      <c r="AT645" s="934"/>
      <c r="AU645" s="934"/>
      <c r="AV645" s="934"/>
      <c r="AW645" s="934"/>
      <c r="AX645" s="934"/>
      <c r="AY645" s="934"/>
      <c r="AZ645" s="934"/>
      <c r="BA645" s="934"/>
      <c r="BB645" s="934"/>
      <c r="BC645" s="934"/>
    </row>
    <row r="646" spans="1:56" s="884" customFormat="1" ht="39.75" customHeight="1" x14ac:dyDescent="0.25">
      <c r="A646" s="256">
        <v>537</v>
      </c>
      <c r="B646" s="1239" t="s">
        <v>821</v>
      </c>
      <c r="C646" s="1239" t="s">
        <v>99</v>
      </c>
      <c r="D646" s="261" t="s">
        <v>983</v>
      </c>
      <c r="E646" s="941">
        <v>46292</v>
      </c>
      <c r="F646" s="941">
        <v>46292</v>
      </c>
      <c r="G646" s="966" t="s">
        <v>301</v>
      </c>
      <c r="H646" s="567"/>
      <c r="I646" s="576"/>
      <c r="J646" s="259"/>
      <c r="K646" s="567"/>
      <c r="L646" s="576"/>
      <c r="M646" s="781"/>
      <c r="N646" s="567"/>
      <c r="O646" s="573"/>
      <c r="P646" s="781"/>
      <c r="Q646" s="567">
        <v>8</v>
      </c>
      <c r="R646" s="560">
        <v>190</v>
      </c>
      <c r="S646" s="289">
        <f t="shared" ref="S646:S651" si="273">Q646*R646</f>
        <v>1520</v>
      </c>
      <c r="T646" s="567">
        <v>8</v>
      </c>
      <c r="U646" s="560">
        <v>190</v>
      </c>
      <c r="V646" s="289">
        <f t="shared" ref="V646:V651" si="274">T646*U646</f>
        <v>1520</v>
      </c>
      <c r="W646" s="567">
        <v>8</v>
      </c>
      <c r="X646" s="560">
        <v>190</v>
      </c>
      <c r="Y646" s="289">
        <f t="shared" ref="Y646:Y651" si="275">W646*X646</f>
        <v>1520</v>
      </c>
      <c r="Z646" s="567">
        <v>24</v>
      </c>
      <c r="AA646" s="289">
        <v>6</v>
      </c>
      <c r="AB646" s="289">
        <f>Z646*AA646</f>
        <v>144</v>
      </c>
      <c r="AC646" s="561">
        <f>H646+K646+N646+Q646+T646+W646+Z646</f>
        <v>48</v>
      </c>
      <c r="AD646" s="540">
        <f>J646+M646+P646+S646+V646+Y646+AB646</f>
        <v>4704</v>
      </c>
      <c r="AE646" s="1102">
        <f>SUM(AD646:AD646)</f>
        <v>4704</v>
      </c>
      <c r="AF646" s="790"/>
      <c r="AG646" s="934"/>
      <c r="AH646" s="934"/>
      <c r="AI646" s="934"/>
      <c r="AJ646" s="934"/>
      <c r="AK646" s="934"/>
      <c r="AL646" s="934"/>
      <c r="AM646" s="934"/>
      <c r="AN646" s="934"/>
      <c r="AO646" s="934"/>
      <c r="AP646" s="934"/>
      <c r="AQ646" s="934"/>
      <c r="AR646" s="934"/>
      <c r="AS646" s="934"/>
      <c r="AT646" s="934"/>
      <c r="AU646" s="934"/>
      <c r="AV646" s="934"/>
      <c r="AW646" s="934"/>
      <c r="AX646" s="934"/>
      <c r="AY646" s="934"/>
      <c r="AZ646" s="934"/>
      <c r="BA646" s="934"/>
      <c r="BB646" s="934"/>
      <c r="BC646" s="934"/>
      <c r="BD646" s="1051"/>
    </row>
    <row r="647" spans="1:56" s="790" customFormat="1" ht="41.25" customHeight="1" x14ac:dyDescent="0.25">
      <c r="A647" s="1281">
        <v>538</v>
      </c>
      <c r="B647" s="261" t="s">
        <v>820</v>
      </c>
      <c r="C647" s="261" t="s">
        <v>101</v>
      </c>
      <c r="D647" s="261" t="s">
        <v>340</v>
      </c>
      <c r="E647" s="953">
        <v>46292</v>
      </c>
      <c r="F647" s="953">
        <v>46292</v>
      </c>
      <c r="G647" s="954" t="s">
        <v>301</v>
      </c>
      <c r="H647" s="538"/>
      <c r="I647" s="266"/>
      <c r="J647" s="252"/>
      <c r="K647" s="538"/>
      <c r="L647" s="266"/>
      <c r="M647" s="781"/>
      <c r="N647" s="538"/>
      <c r="O647" s="266"/>
      <c r="P647" s="265"/>
      <c r="Q647" s="538">
        <v>10</v>
      </c>
      <c r="R647" s="1255">
        <v>190</v>
      </c>
      <c r="S647" s="1261">
        <f t="shared" si="273"/>
        <v>1900</v>
      </c>
      <c r="T647" s="538">
        <v>10</v>
      </c>
      <c r="U647" s="1255">
        <v>190</v>
      </c>
      <c r="V647" s="1261">
        <f t="shared" si="274"/>
        <v>1900</v>
      </c>
      <c r="W647" s="538">
        <v>10</v>
      </c>
      <c r="X647" s="1255">
        <v>190</v>
      </c>
      <c r="Y647" s="1261">
        <f t="shared" si="275"/>
        <v>1900</v>
      </c>
      <c r="Z647" s="538">
        <v>30</v>
      </c>
      <c r="AA647" s="1261">
        <v>6</v>
      </c>
      <c r="AB647" s="1261">
        <f>Z647*AA647</f>
        <v>180</v>
      </c>
      <c r="AC647" s="554">
        <f>H647+K647+N647+Q647+T647+W647+Z647</f>
        <v>60</v>
      </c>
      <c r="AD647" s="540">
        <f>J647+M647+P647+S647+V647+Y647+AB647</f>
        <v>5880</v>
      </c>
      <c r="AE647" s="1226"/>
      <c r="AF647" s="1031">
        <v>30</v>
      </c>
      <c r="AI647" s="1021"/>
      <c r="AJ647" s="934"/>
      <c r="AK647" s="934"/>
      <c r="AL647" s="934"/>
      <c r="AM647" s="934"/>
      <c r="AN647" s="934"/>
      <c r="AO647" s="934"/>
      <c r="AP647" s="934"/>
      <c r="AQ647" s="934"/>
      <c r="AR647" s="934"/>
      <c r="AS647" s="934"/>
      <c r="AT647" s="934"/>
      <c r="AU647" s="934"/>
      <c r="AV647" s="934"/>
      <c r="AW647" s="934"/>
      <c r="AX647" s="934"/>
      <c r="AY647" s="934"/>
      <c r="AZ647" s="934"/>
      <c r="BA647" s="934"/>
      <c r="BB647" s="934"/>
      <c r="BC647" s="934"/>
      <c r="BD647" s="1031"/>
    </row>
    <row r="648" spans="1:56" s="790" customFormat="1" ht="39" customHeight="1" x14ac:dyDescent="0.25">
      <c r="A648" s="256">
        <v>539</v>
      </c>
      <c r="B648" s="261" t="s">
        <v>1635</v>
      </c>
      <c r="C648" s="261" t="s">
        <v>101</v>
      </c>
      <c r="D648" s="1236" t="s">
        <v>340</v>
      </c>
      <c r="E648" s="953">
        <v>46140</v>
      </c>
      <c r="F648" s="953">
        <v>46140</v>
      </c>
      <c r="G648" s="954" t="s">
        <v>1260</v>
      </c>
      <c r="H648" s="538"/>
      <c r="I648" s="266"/>
      <c r="J648" s="252"/>
      <c r="K648" s="538"/>
      <c r="L648" s="266"/>
      <c r="M648" s="265"/>
      <c r="N648" s="538"/>
      <c r="O648" s="266"/>
      <c r="P648" s="265"/>
      <c r="Q648" s="538">
        <v>6</v>
      </c>
      <c r="R648" s="266">
        <v>190</v>
      </c>
      <c r="S648" s="252">
        <f t="shared" si="273"/>
        <v>1140</v>
      </c>
      <c r="T648" s="538">
        <v>6</v>
      </c>
      <c r="U648" s="266">
        <v>190</v>
      </c>
      <c r="V648" s="252">
        <f t="shared" si="274"/>
        <v>1140</v>
      </c>
      <c r="W648" s="538">
        <v>6</v>
      </c>
      <c r="X648" s="266">
        <v>190</v>
      </c>
      <c r="Y648" s="252">
        <f t="shared" si="275"/>
        <v>1140</v>
      </c>
      <c r="Z648" s="538">
        <v>18</v>
      </c>
      <c r="AA648" s="570">
        <v>6</v>
      </c>
      <c r="AB648" s="265">
        <f>Z648*AA648</f>
        <v>108</v>
      </c>
      <c r="AC648" s="554">
        <f>Q648+T648+W648+Z648</f>
        <v>36</v>
      </c>
      <c r="AD648" s="540">
        <f>S648+V648+Y648+AB648</f>
        <v>3528</v>
      </c>
      <c r="AE648" s="1096"/>
      <c r="AI648" s="1021"/>
      <c r="AJ648" s="934"/>
      <c r="AK648" s="934"/>
      <c r="AL648" s="934"/>
      <c r="AM648" s="934"/>
      <c r="AN648" s="934"/>
      <c r="AO648" s="934"/>
      <c r="AP648" s="934"/>
      <c r="AQ648" s="934"/>
      <c r="AR648" s="934"/>
      <c r="AS648" s="934"/>
      <c r="AT648" s="934"/>
      <c r="AU648" s="934"/>
      <c r="AV648" s="934"/>
      <c r="AW648" s="934"/>
      <c r="AX648" s="934"/>
      <c r="AY648" s="934"/>
      <c r="AZ648" s="934"/>
      <c r="BA648" s="934"/>
      <c r="BB648" s="934"/>
      <c r="BC648" s="934"/>
      <c r="BD648" s="1031"/>
    </row>
    <row r="649" spans="1:56" s="790" customFormat="1" ht="36.75" customHeight="1" x14ac:dyDescent="0.25">
      <c r="A649" s="1281">
        <v>540</v>
      </c>
      <c r="B649" s="261" t="s">
        <v>1636</v>
      </c>
      <c r="C649" s="261" t="s">
        <v>99</v>
      </c>
      <c r="D649" s="1236" t="s">
        <v>340</v>
      </c>
      <c r="E649" s="953">
        <v>46140</v>
      </c>
      <c r="F649" s="953">
        <v>46140</v>
      </c>
      <c r="G649" s="954" t="s">
        <v>1260</v>
      </c>
      <c r="H649" s="538"/>
      <c r="I649" s="266"/>
      <c r="J649" s="252"/>
      <c r="K649" s="538"/>
      <c r="L649" s="266"/>
      <c r="M649" s="265"/>
      <c r="N649" s="538"/>
      <c r="O649" s="266"/>
      <c r="P649" s="265"/>
      <c r="Q649" s="538">
        <v>6</v>
      </c>
      <c r="R649" s="266">
        <v>190</v>
      </c>
      <c r="S649" s="252">
        <f t="shared" si="273"/>
        <v>1140</v>
      </c>
      <c r="T649" s="538">
        <v>6</v>
      </c>
      <c r="U649" s="266">
        <v>190</v>
      </c>
      <c r="V649" s="252">
        <f t="shared" si="274"/>
        <v>1140</v>
      </c>
      <c r="W649" s="538">
        <v>6</v>
      </c>
      <c r="X649" s="266">
        <v>190</v>
      </c>
      <c r="Y649" s="252">
        <f t="shared" si="275"/>
        <v>1140</v>
      </c>
      <c r="Z649" s="538">
        <v>18</v>
      </c>
      <c r="AA649" s="570">
        <v>6</v>
      </c>
      <c r="AB649" s="265">
        <f>Q649+T649+W649+Z649</f>
        <v>36</v>
      </c>
      <c r="AC649" s="554">
        <f>Q649+T649+W649+Z649+AB649</f>
        <v>72</v>
      </c>
      <c r="AD649" s="540">
        <f>S649+V649+Y649+AB649</f>
        <v>3456</v>
      </c>
      <c r="AE649" s="1096"/>
      <c r="AI649" s="1021"/>
      <c r="AJ649" s="934"/>
      <c r="AK649" s="934"/>
      <c r="AL649" s="934"/>
      <c r="AM649" s="934"/>
      <c r="AN649" s="934"/>
      <c r="AO649" s="934"/>
      <c r="AP649" s="934"/>
      <c r="AQ649" s="934"/>
      <c r="AR649" s="934"/>
      <c r="AS649" s="934"/>
      <c r="AT649" s="934"/>
      <c r="AU649" s="934"/>
      <c r="AV649" s="934"/>
      <c r="AW649" s="934"/>
      <c r="AX649" s="934"/>
      <c r="AY649" s="934"/>
      <c r="AZ649" s="934"/>
      <c r="BA649" s="934"/>
      <c r="BB649" s="934"/>
      <c r="BC649" s="934"/>
      <c r="BD649" s="1031"/>
    </row>
    <row r="650" spans="1:56" s="949" customFormat="1" ht="38.25" customHeight="1" x14ac:dyDescent="0.25">
      <c r="A650" s="256">
        <v>541</v>
      </c>
      <c r="B650" s="1236" t="s">
        <v>1321</v>
      </c>
      <c r="C650" s="1236" t="s">
        <v>99</v>
      </c>
      <c r="D650" s="261" t="s">
        <v>983</v>
      </c>
      <c r="E650" s="953">
        <v>46148</v>
      </c>
      <c r="F650" s="953">
        <v>46148</v>
      </c>
      <c r="G650" s="1014" t="s">
        <v>748</v>
      </c>
      <c r="H650" s="556"/>
      <c r="I650" s="572"/>
      <c r="J650" s="278"/>
      <c r="K650" s="556"/>
      <c r="L650" s="572"/>
      <c r="M650" s="265"/>
      <c r="N650" s="556"/>
      <c r="O650" s="572"/>
      <c r="P650" s="288"/>
      <c r="Q650" s="556">
        <v>6</v>
      </c>
      <c r="R650" s="1237">
        <v>190</v>
      </c>
      <c r="S650" s="290">
        <f t="shared" si="273"/>
        <v>1140</v>
      </c>
      <c r="T650" s="556">
        <v>6</v>
      </c>
      <c r="U650" s="1237">
        <v>190</v>
      </c>
      <c r="V650" s="290">
        <f t="shared" si="274"/>
        <v>1140</v>
      </c>
      <c r="W650" s="556">
        <v>6</v>
      </c>
      <c r="X650" s="1237">
        <v>190</v>
      </c>
      <c r="Y650" s="290">
        <f t="shared" si="275"/>
        <v>1140</v>
      </c>
      <c r="Z650" s="556">
        <v>18</v>
      </c>
      <c r="AA650" s="290">
        <v>6</v>
      </c>
      <c r="AB650" s="290">
        <f>Z650*AA650</f>
        <v>108</v>
      </c>
      <c r="AC650" s="558">
        <f>H650+K650+N650+Q650+T650+W650+Z650</f>
        <v>36</v>
      </c>
      <c r="AD650" s="540">
        <f>J650+M650+P650+S650+V650+Y650+AB650</f>
        <v>3528</v>
      </c>
      <c r="AE650" s="1226"/>
      <c r="AF650" s="1108">
        <v>18</v>
      </c>
      <c r="AI650" s="1109"/>
      <c r="AJ650" s="934"/>
      <c r="AK650" s="934"/>
      <c r="AL650" s="934"/>
      <c r="AM650" s="934"/>
      <c r="AN650" s="934"/>
      <c r="AO650" s="934"/>
      <c r="AP650" s="934"/>
      <c r="AQ650" s="934"/>
      <c r="AR650" s="934"/>
      <c r="AS650" s="934"/>
      <c r="AT650" s="934"/>
      <c r="AU650" s="934"/>
      <c r="AV650" s="934"/>
      <c r="AW650" s="934"/>
      <c r="AX650" s="934"/>
      <c r="AY650" s="934"/>
      <c r="AZ650" s="934"/>
      <c r="BA650" s="934"/>
      <c r="BB650" s="934"/>
      <c r="BC650" s="934"/>
      <c r="BD650" s="1108"/>
    </row>
    <row r="651" spans="1:56" s="790" customFormat="1" ht="44.25" customHeight="1" x14ac:dyDescent="0.25">
      <c r="A651" s="1281">
        <v>542</v>
      </c>
      <c r="B651" s="261" t="s">
        <v>1320</v>
      </c>
      <c r="C651" s="261" t="s">
        <v>101</v>
      </c>
      <c r="D651" s="261" t="s">
        <v>340</v>
      </c>
      <c r="E651" s="953">
        <v>46148</v>
      </c>
      <c r="F651" s="953">
        <v>46148</v>
      </c>
      <c r="G651" s="954" t="s">
        <v>748</v>
      </c>
      <c r="H651" s="252"/>
      <c r="I651" s="266"/>
      <c r="J651" s="252"/>
      <c r="K651" s="252"/>
      <c r="L651" s="266"/>
      <c r="M651" s="781"/>
      <c r="N651" s="252"/>
      <c r="O651" s="266"/>
      <c r="P651" s="265"/>
      <c r="Q651" s="252">
        <v>6</v>
      </c>
      <c r="R651" s="1255">
        <v>190</v>
      </c>
      <c r="S651" s="1261">
        <f t="shared" si="273"/>
        <v>1140</v>
      </c>
      <c r="T651" s="252">
        <v>6</v>
      </c>
      <c r="U651" s="1255">
        <v>190</v>
      </c>
      <c r="V651" s="1261">
        <f t="shared" si="274"/>
        <v>1140</v>
      </c>
      <c r="W651" s="252">
        <v>6</v>
      </c>
      <c r="X651" s="1255">
        <v>190</v>
      </c>
      <c r="Y651" s="1261">
        <f t="shared" si="275"/>
        <v>1140</v>
      </c>
      <c r="Z651" s="252">
        <v>18</v>
      </c>
      <c r="AA651" s="1255">
        <v>6</v>
      </c>
      <c r="AB651" s="1261">
        <f>Z651*AA651</f>
        <v>108</v>
      </c>
      <c r="AC651" s="539">
        <f>H651+K651+N651+Q651+T651+W651+Z651</f>
        <v>36</v>
      </c>
      <c r="AD651" s="540">
        <f>J651+M651+P651+S651+V651+Y651+AB651</f>
        <v>3528</v>
      </c>
      <c r="AE651" s="1015"/>
      <c r="AF651" s="1031">
        <v>18</v>
      </c>
      <c r="AI651" s="1021"/>
      <c r="AJ651" s="934"/>
      <c r="AK651" s="934"/>
      <c r="AL651" s="934"/>
      <c r="AM651" s="934"/>
      <c r="AN651" s="934"/>
      <c r="AO651" s="934"/>
      <c r="AP651" s="934"/>
      <c r="AQ651" s="934"/>
      <c r="AR651" s="934"/>
      <c r="AS651" s="934"/>
      <c r="AT651" s="934"/>
      <c r="AU651" s="934"/>
      <c r="AV651" s="934"/>
      <c r="AW651" s="934"/>
      <c r="AX651" s="934"/>
      <c r="AY651" s="934"/>
      <c r="AZ651" s="934"/>
      <c r="BA651" s="934"/>
      <c r="BB651" s="934"/>
      <c r="BC651" s="934"/>
      <c r="BD651" s="1031"/>
    </row>
    <row r="652" spans="1:56" ht="18.75" hidden="1" customHeight="1" x14ac:dyDescent="0.25">
      <c r="AD652" s="1079"/>
    </row>
    <row r="653" spans="1:56" s="1023" customFormat="1" ht="30" customHeight="1" x14ac:dyDescent="0.25">
      <c r="A653" s="1278"/>
      <c r="B653" s="991" t="s">
        <v>904</v>
      </c>
      <c r="C653" s="611"/>
      <c r="D653" s="1058"/>
      <c r="E653" s="1040"/>
      <c r="F653" s="1040"/>
      <c r="G653" s="1040"/>
      <c r="H653" s="645"/>
      <c r="I653" s="273"/>
      <c r="J653" s="272"/>
      <c r="K653" s="645"/>
      <c r="L653" s="273"/>
      <c r="M653" s="272"/>
      <c r="N653" s="645"/>
      <c r="O653" s="273"/>
      <c r="P653" s="274"/>
      <c r="Q653" s="645"/>
      <c r="R653" s="616"/>
      <c r="S653" s="617"/>
      <c r="T653" s="645"/>
      <c r="U653" s="616"/>
      <c r="V653" s="617"/>
      <c r="W653" s="645"/>
      <c r="X653" s="616"/>
      <c r="Y653" s="617"/>
      <c r="Z653" s="645"/>
      <c r="AA653" s="617"/>
      <c r="AB653" s="617"/>
      <c r="AC653" s="618"/>
      <c r="AD653" s="540"/>
      <c r="AE653" s="272"/>
      <c r="AJ653" s="934"/>
      <c r="AK653" s="934"/>
      <c r="AL653" s="934"/>
      <c r="AM653" s="934"/>
      <c r="AN653" s="934"/>
      <c r="AO653" s="934"/>
      <c r="AP653" s="934"/>
      <c r="AQ653" s="934"/>
      <c r="AR653" s="934"/>
      <c r="AS653" s="934"/>
      <c r="AT653" s="934"/>
      <c r="AU653" s="934"/>
      <c r="AV653" s="934"/>
      <c r="AW653" s="934"/>
      <c r="AX653" s="934"/>
      <c r="AY653" s="934"/>
      <c r="AZ653" s="934"/>
      <c r="BA653" s="934"/>
      <c r="BB653" s="934"/>
      <c r="BC653" s="934"/>
    </row>
    <row r="654" spans="1:56" ht="59.25" customHeight="1" x14ac:dyDescent="0.25">
      <c r="A654" s="256">
        <v>543</v>
      </c>
      <c r="B654" s="1239" t="s">
        <v>1577</v>
      </c>
      <c r="C654" s="611" t="s">
        <v>99</v>
      </c>
      <c r="D654" s="1239" t="s">
        <v>2370</v>
      </c>
      <c r="E654" s="941">
        <v>46100</v>
      </c>
      <c r="F654" s="941">
        <v>46101</v>
      </c>
      <c r="G654" s="966" t="s">
        <v>1415</v>
      </c>
      <c r="H654" s="567"/>
      <c r="I654" s="576"/>
      <c r="J654" s="259"/>
      <c r="K654" s="567"/>
      <c r="L654" s="576"/>
      <c r="M654" s="781"/>
      <c r="N654" s="567"/>
      <c r="O654" s="573"/>
      <c r="P654" s="781"/>
      <c r="Q654" s="567">
        <v>8</v>
      </c>
      <c r="R654" s="560">
        <v>190</v>
      </c>
      <c r="S654" s="289">
        <f>Q654*R654</f>
        <v>1520</v>
      </c>
      <c r="T654" s="567">
        <v>8</v>
      </c>
      <c r="U654" s="560">
        <v>190</v>
      </c>
      <c r="V654" s="289">
        <f>T654*U654</f>
        <v>1520</v>
      </c>
      <c r="W654" s="567">
        <v>8</v>
      </c>
      <c r="X654" s="560">
        <v>190</v>
      </c>
      <c r="Y654" s="289">
        <f>W654*X654</f>
        <v>1520</v>
      </c>
      <c r="Z654" s="568">
        <v>32</v>
      </c>
      <c r="AA654" s="290">
        <v>6</v>
      </c>
      <c r="AB654" s="290">
        <f>Z654*AA654</f>
        <v>192</v>
      </c>
      <c r="AC654" s="561">
        <f>H654+K654+N654+Q654+T654+W654+Z654</f>
        <v>56</v>
      </c>
      <c r="AD654" s="540">
        <f>J654+M654+P654+S654+V654+Y654+AB654</f>
        <v>4752</v>
      </c>
      <c r="AE654" s="1055"/>
      <c r="AF654" s="1004">
        <v>24</v>
      </c>
    </row>
    <row r="655" spans="1:56" ht="46.5" customHeight="1" x14ac:dyDescent="0.25">
      <c r="A655" s="1282">
        <v>544</v>
      </c>
      <c r="B655" s="1236" t="s">
        <v>1578</v>
      </c>
      <c r="C655" s="1236" t="s">
        <v>99</v>
      </c>
      <c r="D655" s="1236" t="s">
        <v>1579</v>
      </c>
      <c r="E655" s="1013">
        <v>46143</v>
      </c>
      <c r="F655" s="1013">
        <v>46146</v>
      </c>
      <c r="G655" s="1014" t="s">
        <v>1415</v>
      </c>
      <c r="H655" s="556"/>
      <c r="I655" s="572"/>
      <c r="J655" s="278"/>
      <c r="K655" s="556"/>
      <c r="L655" s="572"/>
      <c r="M655" s="299"/>
      <c r="N655" s="556"/>
      <c r="O655" s="565"/>
      <c r="P655" s="288"/>
      <c r="Q655" s="556">
        <v>8</v>
      </c>
      <c r="R655" s="1237">
        <v>190</v>
      </c>
      <c r="S655" s="290">
        <f>Q655*R655</f>
        <v>1520</v>
      </c>
      <c r="T655" s="556">
        <v>8</v>
      </c>
      <c r="U655" s="1237">
        <v>190</v>
      </c>
      <c r="V655" s="290">
        <f>T655*U655</f>
        <v>1520</v>
      </c>
      <c r="W655" s="556">
        <v>8</v>
      </c>
      <c r="X655" s="1237">
        <v>190</v>
      </c>
      <c r="Y655" s="290">
        <f>W655*X655</f>
        <v>1520</v>
      </c>
      <c r="Z655" s="564">
        <v>32</v>
      </c>
      <c r="AA655" s="290">
        <v>6</v>
      </c>
      <c r="AB655" s="290">
        <f>Z655*AA655</f>
        <v>192</v>
      </c>
      <c r="AC655" s="558">
        <f>H655+K655+N655+Q655+T655+W655+Z655</f>
        <v>56</v>
      </c>
      <c r="AD655" s="531">
        <f>J655+M655+P655+S655+V655+Y655+AB655</f>
        <v>4752</v>
      </c>
      <c r="AE655" s="1228" t="e">
        <f>AD655+#REF!</f>
        <v>#REF!</v>
      </c>
      <c r="AF655" s="1004">
        <v>24</v>
      </c>
    </row>
    <row r="656" spans="1:56" s="790" customFormat="1" ht="46.5" customHeight="1" x14ac:dyDescent="0.25">
      <c r="A656" s="1281"/>
      <c r="B656" s="1233" t="s">
        <v>929</v>
      </c>
      <c r="C656" s="261"/>
      <c r="D656" s="1087"/>
      <c r="E656" s="953"/>
      <c r="F656" s="953"/>
      <c r="G656" s="953"/>
      <c r="H656" s="538"/>
      <c r="I656" s="266"/>
      <c r="J656" s="252"/>
      <c r="K656" s="538"/>
      <c r="L656" s="266"/>
      <c r="M656" s="252"/>
      <c r="N656" s="538"/>
      <c r="O656" s="266"/>
      <c r="P656" s="924"/>
      <c r="Q656" s="538"/>
      <c r="R656" s="1255"/>
      <c r="S656" s="1261"/>
      <c r="T656" s="538"/>
      <c r="U656" s="1255"/>
      <c r="V656" s="1261"/>
      <c r="W656" s="538"/>
      <c r="X656" s="1255"/>
      <c r="Y656" s="1261"/>
      <c r="Z656" s="538"/>
      <c r="AA656" s="1261"/>
      <c r="AB656" s="1261"/>
      <c r="AC656" s="539"/>
      <c r="AD656" s="1132"/>
      <c r="AE656" s="252"/>
      <c r="AI656" s="1021"/>
      <c r="AJ656" s="934"/>
      <c r="AK656" s="934"/>
      <c r="AL656" s="934"/>
      <c r="AM656" s="934"/>
      <c r="AN656" s="934"/>
      <c r="AO656" s="934"/>
      <c r="AP656" s="934"/>
      <c r="AQ656" s="934"/>
      <c r="AR656" s="934"/>
      <c r="AS656" s="934"/>
      <c r="AT656" s="934"/>
      <c r="AU656" s="934"/>
      <c r="AV656" s="934"/>
      <c r="AW656" s="934"/>
      <c r="AX656" s="934"/>
      <c r="AY656" s="934"/>
      <c r="AZ656" s="934"/>
      <c r="BA656" s="934"/>
      <c r="BB656" s="934"/>
      <c r="BC656" s="934"/>
      <c r="BD656" s="1031"/>
    </row>
    <row r="657" spans="1:56" s="884" customFormat="1" ht="46.5" customHeight="1" x14ac:dyDescent="0.25">
      <c r="A657" s="256">
        <v>545</v>
      </c>
      <c r="B657" s="1239" t="s">
        <v>820</v>
      </c>
      <c r="C657" s="1239" t="s">
        <v>101</v>
      </c>
      <c r="D657" s="1239" t="s">
        <v>340</v>
      </c>
      <c r="E657" s="941">
        <v>46292</v>
      </c>
      <c r="F657" s="941">
        <v>46292</v>
      </c>
      <c r="G657" s="966" t="s">
        <v>301</v>
      </c>
      <c r="H657" s="567"/>
      <c r="I657" s="576"/>
      <c r="J657" s="259"/>
      <c r="K657" s="567"/>
      <c r="L657" s="576"/>
      <c r="M657" s="781"/>
      <c r="N657" s="567"/>
      <c r="O657" s="576"/>
      <c r="P657" s="781"/>
      <c r="Q657" s="567">
        <v>10</v>
      </c>
      <c r="R657" s="560">
        <v>190</v>
      </c>
      <c r="S657" s="289">
        <f t="shared" ref="S657:S662" si="276">Q657*R657</f>
        <v>1900</v>
      </c>
      <c r="T657" s="567">
        <v>10</v>
      </c>
      <c r="U657" s="560">
        <v>190</v>
      </c>
      <c r="V657" s="289">
        <f>T657*U657</f>
        <v>1900</v>
      </c>
      <c r="W657" s="567">
        <v>10</v>
      </c>
      <c r="X657" s="560">
        <v>190</v>
      </c>
      <c r="Y657" s="289">
        <f>W657*X657</f>
        <v>1900</v>
      </c>
      <c r="Z657" s="567">
        <v>30</v>
      </c>
      <c r="AA657" s="289">
        <v>6</v>
      </c>
      <c r="AB657" s="289">
        <f>Z657*AA657</f>
        <v>180</v>
      </c>
      <c r="AC657" s="561">
        <f>H657+K657+N657+Q657+T657+W657+Z657</f>
        <v>60</v>
      </c>
      <c r="AD657" s="782">
        <f>J657+M657+P657+S657+V657+Y657+AB657</f>
        <v>5880</v>
      </c>
      <c r="AE657" s="1226"/>
      <c r="AF657" s="1051">
        <v>30</v>
      </c>
      <c r="AI657" s="1050"/>
      <c r="AJ657" s="934"/>
      <c r="AK657" s="934"/>
      <c r="AL657" s="934"/>
      <c r="AM657" s="934"/>
      <c r="AN657" s="934"/>
      <c r="AO657" s="934"/>
      <c r="AP657" s="934"/>
      <c r="AQ657" s="934"/>
      <c r="AR657" s="934"/>
      <c r="AS657" s="934"/>
      <c r="AT657" s="934"/>
      <c r="AU657" s="934"/>
      <c r="AV657" s="934"/>
      <c r="AW657" s="934"/>
      <c r="AX657" s="934"/>
      <c r="AY657" s="934"/>
      <c r="AZ657" s="934"/>
      <c r="BA657" s="934"/>
      <c r="BB657" s="934"/>
      <c r="BC657" s="934"/>
      <c r="BD657" s="1051"/>
    </row>
    <row r="658" spans="1:56" s="884" customFormat="1" ht="46.5" customHeight="1" x14ac:dyDescent="0.25">
      <c r="A658" s="1281">
        <v>546</v>
      </c>
      <c r="B658" s="1239" t="s">
        <v>821</v>
      </c>
      <c r="C658" s="261" t="s">
        <v>99</v>
      </c>
      <c r="D658" s="261" t="s">
        <v>1729</v>
      </c>
      <c r="E658" s="953">
        <v>46292</v>
      </c>
      <c r="F658" s="953">
        <v>46292</v>
      </c>
      <c r="G658" s="966" t="s">
        <v>301</v>
      </c>
      <c r="H658" s="567"/>
      <c r="I658" s="576"/>
      <c r="J658" s="259"/>
      <c r="K658" s="567"/>
      <c r="L658" s="576"/>
      <c r="M658" s="781"/>
      <c r="N658" s="567"/>
      <c r="O658" s="573"/>
      <c r="P658" s="781"/>
      <c r="Q658" s="567">
        <v>8</v>
      </c>
      <c r="R658" s="560">
        <v>190</v>
      </c>
      <c r="S658" s="289">
        <f t="shared" si="276"/>
        <v>1520</v>
      </c>
      <c r="T658" s="567">
        <v>8</v>
      </c>
      <c r="U658" s="560">
        <v>190</v>
      </c>
      <c r="V658" s="289">
        <f>T658*U658</f>
        <v>1520</v>
      </c>
      <c r="W658" s="567">
        <v>8</v>
      </c>
      <c r="X658" s="560">
        <v>190</v>
      </c>
      <c r="Y658" s="289">
        <f>W658*X658</f>
        <v>1520</v>
      </c>
      <c r="Z658" s="567">
        <v>24</v>
      </c>
      <c r="AA658" s="289">
        <v>6</v>
      </c>
      <c r="AB658" s="289">
        <f>Z658*AA658</f>
        <v>144</v>
      </c>
      <c r="AC658" s="561">
        <f>H658+K658+N658+Q658+T658+W658+Z658</f>
        <v>48</v>
      </c>
      <c r="AD658" s="540">
        <f>J658+M658+P658+S658+V658+Y658+AB658</f>
        <v>4704</v>
      </c>
      <c r="AE658" s="1102">
        <f>SUM(AD658:AD658)</f>
        <v>4704</v>
      </c>
      <c r="AF658" s="790"/>
      <c r="AG658" s="934"/>
      <c r="AH658" s="934"/>
      <c r="AI658" s="934"/>
      <c r="AJ658" s="934"/>
      <c r="AK658" s="934"/>
      <c r="AL658" s="934"/>
      <c r="AM658" s="934"/>
      <c r="AN658" s="934"/>
      <c r="AO658" s="934"/>
      <c r="AP658" s="934"/>
      <c r="AQ658" s="934"/>
      <c r="AR658" s="934"/>
      <c r="AS658" s="934"/>
      <c r="AT658" s="934"/>
      <c r="AU658" s="934"/>
      <c r="AV658" s="934"/>
      <c r="AW658" s="934"/>
      <c r="AX658" s="934"/>
      <c r="AY658" s="934"/>
      <c r="AZ658" s="934"/>
      <c r="BA658" s="934"/>
      <c r="BB658" s="934"/>
      <c r="BC658" s="934"/>
      <c r="BD658" s="1051"/>
    </row>
    <row r="659" spans="1:56" s="790" customFormat="1" ht="36.75" customHeight="1" x14ac:dyDescent="0.25">
      <c r="A659" s="256">
        <v>547</v>
      </c>
      <c r="B659" s="261" t="s">
        <v>1635</v>
      </c>
      <c r="C659" s="261" t="s">
        <v>101</v>
      </c>
      <c r="D659" s="1239" t="s">
        <v>340</v>
      </c>
      <c r="E659" s="953">
        <v>46140</v>
      </c>
      <c r="F659" s="953">
        <v>46140</v>
      </c>
      <c r="G659" s="954" t="s">
        <v>1260</v>
      </c>
      <c r="H659" s="538"/>
      <c r="I659" s="266"/>
      <c r="J659" s="252"/>
      <c r="K659" s="538"/>
      <c r="L659" s="266"/>
      <c r="M659" s="265"/>
      <c r="N659" s="538"/>
      <c r="O659" s="266"/>
      <c r="P659" s="265"/>
      <c r="Q659" s="538">
        <v>6</v>
      </c>
      <c r="R659" s="266">
        <v>190</v>
      </c>
      <c r="S659" s="252">
        <f t="shared" si="276"/>
        <v>1140</v>
      </c>
      <c r="T659" s="538">
        <v>6</v>
      </c>
      <c r="U659" s="266">
        <v>190</v>
      </c>
      <c r="V659" s="252">
        <v>1140</v>
      </c>
      <c r="W659" s="538">
        <v>6</v>
      </c>
      <c r="X659" s="266">
        <v>190</v>
      </c>
      <c r="Y659" s="252">
        <v>1140</v>
      </c>
      <c r="Z659" s="538">
        <v>18</v>
      </c>
      <c r="AA659" s="252">
        <v>6</v>
      </c>
      <c r="AB659" s="252">
        <v>108</v>
      </c>
      <c r="AC659" s="982">
        <f>Q659+T659+W659+Z659</f>
        <v>36</v>
      </c>
      <c r="AD659" s="670">
        <f>S659+V659+Y659+108</f>
        <v>3528</v>
      </c>
      <c r="AE659" s="1107"/>
      <c r="AI659" s="1021"/>
      <c r="AJ659" s="934"/>
      <c r="AK659" s="934"/>
      <c r="AL659" s="934"/>
      <c r="AM659" s="934"/>
      <c r="AN659" s="934"/>
      <c r="AO659" s="934"/>
      <c r="AP659" s="934"/>
      <c r="AQ659" s="934"/>
      <c r="AR659" s="934"/>
      <c r="AS659" s="934"/>
      <c r="AT659" s="934"/>
      <c r="AU659" s="934"/>
      <c r="AV659" s="934"/>
      <c r="AW659" s="934"/>
      <c r="AX659" s="934"/>
      <c r="AY659" s="934"/>
      <c r="AZ659" s="934"/>
      <c r="BA659" s="934"/>
      <c r="BB659" s="934"/>
      <c r="BC659" s="934"/>
      <c r="BD659" s="1031"/>
    </row>
    <row r="660" spans="1:56" s="1135" customFormat="1" ht="46.5" customHeight="1" x14ac:dyDescent="0.25">
      <c r="A660" s="1281">
        <v>548</v>
      </c>
      <c r="B660" s="261" t="s">
        <v>1320</v>
      </c>
      <c r="C660" s="261" t="s">
        <v>101</v>
      </c>
      <c r="D660" s="261" t="s">
        <v>340</v>
      </c>
      <c r="E660" s="953">
        <v>46148</v>
      </c>
      <c r="F660" s="953">
        <v>46148</v>
      </c>
      <c r="G660" s="954" t="s">
        <v>748</v>
      </c>
      <c r="H660" s="983"/>
      <c r="I660" s="984"/>
      <c r="J660" s="983"/>
      <c r="K660" s="983"/>
      <c r="L660" s="984"/>
      <c r="M660" s="985"/>
      <c r="N660" s="983"/>
      <c r="O660" s="984"/>
      <c r="P660" s="986"/>
      <c r="Q660" s="252">
        <v>6</v>
      </c>
      <c r="R660" s="1255">
        <v>190</v>
      </c>
      <c r="S660" s="1261">
        <f t="shared" si="276"/>
        <v>1140</v>
      </c>
      <c r="T660" s="252">
        <v>6</v>
      </c>
      <c r="U660" s="1255">
        <v>190</v>
      </c>
      <c r="V660" s="1261">
        <f>T660*U660</f>
        <v>1140</v>
      </c>
      <c r="W660" s="252">
        <v>6</v>
      </c>
      <c r="X660" s="1255">
        <v>190</v>
      </c>
      <c r="Y660" s="1261">
        <f>W660*X660</f>
        <v>1140</v>
      </c>
      <c r="Z660" s="252">
        <v>18</v>
      </c>
      <c r="AA660" s="1255">
        <v>6</v>
      </c>
      <c r="AB660" s="1261">
        <v>108</v>
      </c>
      <c r="AC660" s="982">
        <f>H660+K660+N660+Q660+T660+W660+Z660</f>
        <v>36</v>
      </c>
      <c r="AD660" s="670">
        <f>J660+M660+P660+S660+V660+Y660+AB660</f>
        <v>3528</v>
      </c>
      <c r="AE660" s="1133"/>
      <c r="AF660" s="1134">
        <v>18</v>
      </c>
      <c r="AI660" s="1136"/>
      <c r="AJ660" s="1222"/>
      <c r="AK660" s="1222"/>
      <c r="AL660" s="1222"/>
      <c r="AM660" s="1222"/>
      <c r="AN660" s="1222"/>
      <c r="AO660" s="1222"/>
      <c r="AP660" s="1222"/>
      <c r="AQ660" s="1222"/>
      <c r="AR660" s="1222"/>
      <c r="AS660" s="1222"/>
      <c r="AT660" s="1222"/>
      <c r="AU660" s="1222"/>
      <c r="AV660" s="1222"/>
      <c r="AW660" s="1222"/>
      <c r="AX660" s="1222"/>
      <c r="AY660" s="1222"/>
      <c r="AZ660" s="1222"/>
      <c r="BA660" s="1222"/>
      <c r="BB660" s="1222"/>
      <c r="BC660" s="1222"/>
      <c r="BD660" s="1134"/>
    </row>
    <row r="661" spans="1:56" s="790" customFormat="1" ht="37.5" customHeight="1" x14ac:dyDescent="0.25">
      <c r="A661" s="256">
        <v>549</v>
      </c>
      <c r="B661" s="261" t="s">
        <v>1636</v>
      </c>
      <c r="C661" s="261" t="s">
        <v>99</v>
      </c>
      <c r="D661" s="261" t="s">
        <v>983</v>
      </c>
      <c r="E661" s="953">
        <v>46140</v>
      </c>
      <c r="F661" s="953">
        <v>46140</v>
      </c>
      <c r="G661" s="954" t="s">
        <v>1260</v>
      </c>
      <c r="H661" s="538"/>
      <c r="I661" s="266"/>
      <c r="J661" s="252"/>
      <c r="K661" s="538"/>
      <c r="L661" s="266"/>
      <c r="M661" s="265"/>
      <c r="N661" s="538"/>
      <c r="O661" s="266"/>
      <c r="P661" s="265"/>
      <c r="Q661" s="538">
        <v>6</v>
      </c>
      <c r="R661" s="266">
        <v>190</v>
      </c>
      <c r="S661" s="252">
        <f t="shared" si="276"/>
        <v>1140</v>
      </c>
      <c r="T661" s="538">
        <v>6</v>
      </c>
      <c r="U661" s="266">
        <v>190</v>
      </c>
      <c r="V661" s="252">
        <v>1140</v>
      </c>
      <c r="W661" s="538">
        <v>6</v>
      </c>
      <c r="X661" s="266">
        <v>190</v>
      </c>
      <c r="Y661" s="252">
        <v>1140</v>
      </c>
      <c r="Z661" s="538">
        <v>18</v>
      </c>
      <c r="AA661" s="252">
        <v>6</v>
      </c>
      <c r="AB661" s="252">
        <v>108</v>
      </c>
      <c r="AC661" s="982">
        <f>Q661+T661+W661+Z661</f>
        <v>36</v>
      </c>
      <c r="AD661" s="670">
        <f>S661+V661+Y661+108</f>
        <v>3528</v>
      </c>
      <c r="AE661" s="1107"/>
      <c r="AI661" s="1021"/>
      <c r="AJ661" s="934"/>
      <c r="AK661" s="934"/>
      <c r="AL661" s="934"/>
      <c r="AM661" s="934"/>
      <c r="AN661" s="934"/>
      <c r="AO661" s="934"/>
      <c r="AP661" s="934"/>
      <c r="AQ661" s="934"/>
      <c r="AR661" s="934"/>
      <c r="AS661" s="934"/>
      <c r="AT661" s="934"/>
      <c r="AU661" s="934"/>
      <c r="AV661" s="934"/>
      <c r="AW661" s="934"/>
      <c r="AX661" s="934"/>
      <c r="AY661" s="934"/>
      <c r="AZ661" s="934"/>
      <c r="BA661" s="934"/>
      <c r="BB661" s="934"/>
      <c r="BC661" s="934"/>
      <c r="BD661" s="1031"/>
    </row>
    <row r="662" spans="1:56" s="949" customFormat="1" ht="46.5" customHeight="1" x14ac:dyDescent="0.25">
      <c r="A662" s="1281">
        <v>550</v>
      </c>
      <c r="B662" s="1236" t="s">
        <v>1321</v>
      </c>
      <c r="C662" s="1236" t="s">
        <v>99</v>
      </c>
      <c r="D662" s="1236" t="s">
        <v>983</v>
      </c>
      <c r="E662" s="1013">
        <v>46148</v>
      </c>
      <c r="F662" s="1013">
        <v>46148</v>
      </c>
      <c r="G662" s="1014" t="s">
        <v>748</v>
      </c>
      <c r="H662" s="556"/>
      <c r="I662" s="572"/>
      <c r="J662" s="278"/>
      <c r="K662" s="556"/>
      <c r="L662" s="572"/>
      <c r="M662" s="299"/>
      <c r="N662" s="556"/>
      <c r="O662" s="572"/>
      <c r="P662" s="288"/>
      <c r="Q662" s="556">
        <v>6</v>
      </c>
      <c r="R662" s="1237">
        <v>190</v>
      </c>
      <c r="S662" s="290">
        <f t="shared" si="276"/>
        <v>1140</v>
      </c>
      <c r="T662" s="556">
        <v>6</v>
      </c>
      <c r="U662" s="1237">
        <v>190</v>
      </c>
      <c r="V662" s="290">
        <f>T662*U662</f>
        <v>1140</v>
      </c>
      <c r="W662" s="556">
        <v>6</v>
      </c>
      <c r="X662" s="1237">
        <v>190</v>
      </c>
      <c r="Y662" s="290">
        <f>W662*X662</f>
        <v>1140</v>
      </c>
      <c r="Z662" s="556">
        <v>18</v>
      </c>
      <c r="AA662" s="290">
        <v>6</v>
      </c>
      <c r="AB662" s="290">
        <f>Z662*AA662</f>
        <v>108</v>
      </c>
      <c r="AC662" s="558">
        <v>126</v>
      </c>
      <c r="AD662" s="531">
        <f>J662+M662+P662+S662+V662+Y662+AB662</f>
        <v>3528</v>
      </c>
      <c r="AE662" s="1226"/>
      <c r="AF662" s="1108">
        <v>18</v>
      </c>
      <c r="AI662" s="1109"/>
      <c r="AJ662" s="934"/>
      <c r="AK662" s="934"/>
      <c r="AL662" s="934"/>
      <c r="AM662" s="934"/>
      <c r="AN662" s="934"/>
      <c r="AO662" s="934"/>
      <c r="AP662" s="934"/>
      <c r="AQ662" s="934"/>
      <c r="AR662" s="934"/>
      <c r="AS662" s="934"/>
      <c r="AT662" s="934"/>
      <c r="AU662" s="934"/>
      <c r="AV662" s="934"/>
      <c r="AW662" s="934"/>
      <c r="AX662" s="934"/>
      <c r="AY662" s="934"/>
      <c r="AZ662" s="934"/>
      <c r="BA662" s="934"/>
      <c r="BB662" s="934"/>
      <c r="BC662" s="934"/>
      <c r="BD662" s="1108"/>
    </row>
    <row r="663" spans="1:56" s="1925" customFormat="1" ht="33.75" customHeight="1" x14ac:dyDescent="0.25">
      <c r="A663" s="1753" t="s">
        <v>2614</v>
      </c>
      <c r="B663" s="1936"/>
      <c r="C663" s="1936"/>
      <c r="D663" s="1936"/>
      <c r="E663" s="1936"/>
      <c r="F663" s="1936"/>
      <c r="G663" s="1936"/>
      <c r="H663" s="1936"/>
      <c r="I663" s="1936"/>
      <c r="J663" s="1936"/>
      <c r="K663" s="1936"/>
      <c r="L663" s="1936"/>
      <c r="M663" s="1936"/>
      <c r="N663" s="1936"/>
      <c r="O663" s="1936"/>
      <c r="P663" s="1936"/>
      <c r="Q663" s="1936"/>
      <c r="R663" s="1936"/>
      <c r="S663" s="1936"/>
      <c r="T663" s="1936"/>
      <c r="U663" s="1936"/>
      <c r="V663" s="1936"/>
      <c r="W663" s="1936"/>
      <c r="X663" s="1936"/>
      <c r="Y663" s="1936"/>
      <c r="Z663" s="1936"/>
      <c r="AA663" s="1936"/>
      <c r="AB663" s="1936"/>
      <c r="AC663" s="1936"/>
      <c r="AD663" s="1936"/>
      <c r="AE663" s="1936"/>
      <c r="AF663" s="1936"/>
      <c r="AG663" s="1936"/>
      <c r="AH663" s="1936"/>
      <c r="AI663" s="1936"/>
      <c r="AJ663" s="1936"/>
      <c r="AK663" s="1936"/>
      <c r="AL663" s="1940"/>
    </row>
    <row r="664" spans="1:56" s="790" customFormat="1" ht="96.75" customHeight="1" x14ac:dyDescent="0.25">
      <c r="A664" s="1281">
        <v>551</v>
      </c>
      <c r="B664" s="996" t="s">
        <v>2024</v>
      </c>
      <c r="C664" s="996" t="s">
        <v>99</v>
      </c>
      <c r="D664" s="996" t="s">
        <v>1795</v>
      </c>
      <c r="E664" s="1127">
        <v>46142</v>
      </c>
      <c r="F664" s="1127">
        <v>46145</v>
      </c>
      <c r="G664" s="921" t="s">
        <v>1145</v>
      </c>
      <c r="H664" s="492"/>
      <c r="I664" s="492"/>
      <c r="J664" s="492"/>
      <c r="K664" s="492"/>
      <c r="L664" s="266"/>
      <c r="M664" s="265"/>
      <c r="N664" s="538"/>
      <c r="O664" s="266"/>
      <c r="P664" s="265"/>
      <c r="Q664" s="538">
        <v>12</v>
      </c>
      <c r="R664" s="1255">
        <v>190</v>
      </c>
      <c r="S664" s="1261">
        <f t="shared" ref="S664:S670" si="277">Q664*R664</f>
        <v>2280</v>
      </c>
      <c r="T664" s="538">
        <v>12</v>
      </c>
      <c r="U664" s="1255">
        <v>190</v>
      </c>
      <c r="V664" s="1261">
        <f t="shared" ref="V664:V670" si="278">T664*U664</f>
        <v>2280</v>
      </c>
      <c r="W664" s="538">
        <v>12</v>
      </c>
      <c r="X664" s="1255">
        <v>190</v>
      </c>
      <c r="Y664" s="1261">
        <f t="shared" ref="Y664:Y670" si="279">W664*X664</f>
        <v>2280</v>
      </c>
      <c r="Z664" s="563">
        <v>36</v>
      </c>
      <c r="AA664" s="1261">
        <v>6</v>
      </c>
      <c r="AB664" s="1261">
        <f t="shared" ref="AB664:AB670" si="280">Z664*AA664</f>
        <v>216</v>
      </c>
      <c r="AC664" s="554">
        <f t="shared" ref="AC664:AC670" si="281">H664+K664+N664+Q664+T664+W664+Z664</f>
        <v>72</v>
      </c>
      <c r="AD664" s="540">
        <f t="shared" ref="AD664:AD670" si="282">J664+M664+P664+S664+V664+Y664+AB664</f>
        <v>7056</v>
      </c>
      <c r="AE664" s="1096"/>
      <c r="AI664" s="1021"/>
      <c r="AJ664" s="934"/>
      <c r="AK664" s="934"/>
      <c r="AL664" s="934"/>
      <c r="AM664" s="934"/>
      <c r="AN664" s="934"/>
      <c r="AO664" s="934"/>
      <c r="AP664" s="934"/>
      <c r="AQ664" s="934"/>
      <c r="AR664" s="934"/>
      <c r="AS664" s="934"/>
      <c r="AT664" s="934"/>
      <c r="AU664" s="934"/>
      <c r="AV664" s="934"/>
      <c r="AW664" s="934"/>
      <c r="AX664" s="934"/>
      <c r="AY664" s="934"/>
      <c r="AZ664" s="934"/>
      <c r="BA664" s="934"/>
      <c r="BB664" s="934"/>
      <c r="BC664" s="934"/>
      <c r="BD664" s="1031"/>
    </row>
    <row r="665" spans="1:56" s="790" customFormat="1" ht="99" customHeight="1" x14ac:dyDescent="0.25">
      <c r="A665" s="1281">
        <v>552</v>
      </c>
      <c r="B665" s="996" t="s">
        <v>2025</v>
      </c>
      <c r="C665" s="996" t="s">
        <v>101</v>
      </c>
      <c r="D665" s="996" t="s">
        <v>340</v>
      </c>
      <c r="E665" s="1127">
        <v>46142</v>
      </c>
      <c r="F665" s="1127">
        <v>46145</v>
      </c>
      <c r="G665" s="921" t="s">
        <v>1145</v>
      </c>
      <c r="H665" s="492"/>
      <c r="I665" s="492"/>
      <c r="J665" s="492"/>
      <c r="K665" s="492"/>
      <c r="L665" s="266"/>
      <c r="M665" s="265"/>
      <c r="N665" s="538"/>
      <c r="O665" s="266"/>
      <c r="P665" s="265"/>
      <c r="Q665" s="538">
        <v>8</v>
      </c>
      <c r="R665" s="1255">
        <v>190</v>
      </c>
      <c r="S665" s="1261">
        <f t="shared" si="277"/>
        <v>1520</v>
      </c>
      <c r="T665" s="538">
        <v>8</v>
      </c>
      <c r="U665" s="1255">
        <v>190</v>
      </c>
      <c r="V665" s="1261">
        <f t="shared" si="278"/>
        <v>1520</v>
      </c>
      <c r="W665" s="538">
        <v>8</v>
      </c>
      <c r="X665" s="1255">
        <v>190</v>
      </c>
      <c r="Y665" s="1261">
        <f t="shared" si="279"/>
        <v>1520</v>
      </c>
      <c r="Z665" s="563">
        <v>24</v>
      </c>
      <c r="AA665" s="1261">
        <v>6</v>
      </c>
      <c r="AB665" s="1261">
        <f t="shared" si="280"/>
        <v>144</v>
      </c>
      <c r="AC665" s="554">
        <f t="shared" si="281"/>
        <v>48</v>
      </c>
      <c r="AD665" s="540">
        <f t="shared" si="282"/>
        <v>4704</v>
      </c>
      <c r="AE665" s="1096"/>
      <c r="AI665" s="1021"/>
      <c r="AJ665" s="934"/>
      <c r="AK665" s="934"/>
      <c r="AL665" s="934"/>
      <c r="AM665" s="934"/>
      <c r="AN665" s="934"/>
      <c r="AO665" s="934"/>
      <c r="AP665" s="934"/>
      <c r="AQ665" s="934"/>
      <c r="AR665" s="934"/>
      <c r="AS665" s="934"/>
      <c r="AT665" s="934"/>
      <c r="AU665" s="934"/>
      <c r="AV665" s="934"/>
      <c r="AW665" s="934"/>
      <c r="AX665" s="934"/>
      <c r="AY665" s="934"/>
      <c r="AZ665" s="934"/>
      <c r="BA665" s="934"/>
      <c r="BB665" s="934"/>
      <c r="BC665" s="934"/>
      <c r="BD665" s="1031"/>
    </row>
    <row r="666" spans="1:56" s="790" customFormat="1" ht="81.75" customHeight="1" x14ac:dyDescent="0.25">
      <c r="A666" s="1281">
        <v>553</v>
      </c>
      <c r="B666" s="996" t="s">
        <v>2023</v>
      </c>
      <c r="C666" s="996" t="s">
        <v>102</v>
      </c>
      <c r="D666" s="996" t="s">
        <v>1795</v>
      </c>
      <c r="E666" s="1127">
        <v>46193</v>
      </c>
      <c r="F666" s="1127">
        <v>46194</v>
      </c>
      <c r="G666" s="921" t="s">
        <v>1145</v>
      </c>
      <c r="H666" s="492"/>
      <c r="I666" s="492"/>
      <c r="J666" s="492"/>
      <c r="K666" s="492"/>
      <c r="L666" s="266"/>
      <c r="M666" s="265"/>
      <c r="N666" s="538"/>
      <c r="O666" s="266"/>
      <c r="P666" s="265"/>
      <c r="Q666" s="538">
        <v>12</v>
      </c>
      <c r="R666" s="1255">
        <v>190</v>
      </c>
      <c r="S666" s="1261">
        <f t="shared" si="277"/>
        <v>2280</v>
      </c>
      <c r="T666" s="538">
        <v>12</v>
      </c>
      <c r="U666" s="1255">
        <v>190</v>
      </c>
      <c r="V666" s="1261">
        <f t="shared" si="278"/>
        <v>2280</v>
      </c>
      <c r="W666" s="538">
        <v>12</v>
      </c>
      <c r="X666" s="1255">
        <v>190</v>
      </c>
      <c r="Y666" s="1261">
        <f t="shared" si="279"/>
        <v>2280</v>
      </c>
      <c r="Z666" s="563">
        <v>36</v>
      </c>
      <c r="AA666" s="1261">
        <v>6</v>
      </c>
      <c r="AB666" s="1261">
        <f t="shared" si="280"/>
        <v>216</v>
      </c>
      <c r="AC666" s="554">
        <f t="shared" si="281"/>
        <v>72</v>
      </c>
      <c r="AD666" s="540">
        <f t="shared" si="282"/>
        <v>7056</v>
      </c>
      <c r="AE666" s="1096"/>
      <c r="AI666" s="1021"/>
      <c r="AJ666" s="934"/>
      <c r="AK666" s="934"/>
      <c r="AL666" s="934"/>
      <c r="AM666" s="934"/>
      <c r="AN666" s="934"/>
      <c r="AO666" s="934"/>
      <c r="AP666" s="934"/>
      <c r="AQ666" s="934"/>
      <c r="AR666" s="934"/>
      <c r="AS666" s="934"/>
      <c r="AT666" s="934"/>
      <c r="AU666" s="934"/>
      <c r="AV666" s="934"/>
      <c r="AW666" s="934"/>
      <c r="AX666" s="934"/>
      <c r="AY666" s="934"/>
      <c r="AZ666" s="934"/>
      <c r="BA666" s="934"/>
      <c r="BB666" s="934"/>
      <c r="BC666" s="934"/>
      <c r="BD666" s="1031"/>
    </row>
    <row r="667" spans="1:56" s="790" customFormat="1" ht="96" customHeight="1" x14ac:dyDescent="0.25">
      <c r="A667" s="1281">
        <v>554</v>
      </c>
      <c r="B667" s="996" t="s">
        <v>2023</v>
      </c>
      <c r="C667" s="996" t="s">
        <v>102</v>
      </c>
      <c r="D667" s="996" t="s">
        <v>1796</v>
      </c>
      <c r="E667" s="1127">
        <v>46277</v>
      </c>
      <c r="F667" s="1127">
        <v>46278</v>
      </c>
      <c r="G667" s="921" t="s">
        <v>1145</v>
      </c>
      <c r="H667" s="492"/>
      <c r="I667" s="492"/>
      <c r="J667" s="492"/>
      <c r="K667" s="492"/>
      <c r="L667" s="266"/>
      <c r="M667" s="265"/>
      <c r="N667" s="538"/>
      <c r="O667" s="266"/>
      <c r="P667" s="265"/>
      <c r="Q667" s="538">
        <v>12</v>
      </c>
      <c r="R667" s="1255">
        <v>190</v>
      </c>
      <c r="S667" s="1261">
        <f t="shared" si="277"/>
        <v>2280</v>
      </c>
      <c r="T667" s="538">
        <v>12</v>
      </c>
      <c r="U667" s="1255">
        <v>190</v>
      </c>
      <c r="V667" s="1261">
        <f t="shared" si="278"/>
        <v>2280</v>
      </c>
      <c r="W667" s="538">
        <v>12</v>
      </c>
      <c r="X667" s="1255">
        <v>190</v>
      </c>
      <c r="Y667" s="1261">
        <f t="shared" si="279"/>
        <v>2280</v>
      </c>
      <c r="Z667" s="563">
        <v>36</v>
      </c>
      <c r="AA667" s="1261">
        <v>6</v>
      </c>
      <c r="AB667" s="1261">
        <f t="shared" si="280"/>
        <v>216</v>
      </c>
      <c r="AC667" s="554">
        <f t="shared" si="281"/>
        <v>72</v>
      </c>
      <c r="AD667" s="540">
        <f t="shared" si="282"/>
        <v>7056</v>
      </c>
      <c r="AE667" s="1096"/>
      <c r="AI667" s="1021"/>
      <c r="AJ667" s="934"/>
      <c r="AK667" s="934"/>
      <c r="AL667" s="934"/>
      <c r="AM667" s="934"/>
      <c r="AN667" s="934"/>
      <c r="AO667" s="934"/>
      <c r="AP667" s="934"/>
      <c r="AQ667" s="934"/>
      <c r="AR667" s="934"/>
      <c r="AS667" s="934"/>
      <c r="AT667" s="934"/>
      <c r="AU667" s="934"/>
      <c r="AV667" s="934"/>
      <c r="AW667" s="934"/>
      <c r="AX667" s="934"/>
      <c r="AY667" s="934"/>
      <c r="AZ667" s="934"/>
      <c r="BA667" s="934"/>
      <c r="BB667" s="934"/>
      <c r="BC667" s="934"/>
      <c r="BD667" s="1031"/>
    </row>
    <row r="668" spans="1:56" s="790" customFormat="1" ht="107.25" customHeight="1" x14ac:dyDescent="0.25">
      <c r="A668" s="1281">
        <v>555</v>
      </c>
      <c r="B668" s="996" t="s">
        <v>2023</v>
      </c>
      <c r="C668" s="996" t="s">
        <v>102</v>
      </c>
      <c r="D668" s="996" t="s">
        <v>1796</v>
      </c>
      <c r="E668" s="1127">
        <v>46305</v>
      </c>
      <c r="F668" s="1127">
        <v>46306</v>
      </c>
      <c r="G668" s="921" t="s">
        <v>1145</v>
      </c>
      <c r="H668" s="492"/>
      <c r="I668" s="492"/>
      <c r="J668" s="492"/>
      <c r="K668" s="492"/>
      <c r="L668" s="266"/>
      <c r="M668" s="265"/>
      <c r="N668" s="538"/>
      <c r="O668" s="266"/>
      <c r="P668" s="265"/>
      <c r="Q668" s="538">
        <v>24</v>
      </c>
      <c r="R668" s="1255">
        <v>190</v>
      </c>
      <c r="S668" s="1261">
        <f t="shared" si="277"/>
        <v>4560</v>
      </c>
      <c r="T668" s="538">
        <v>24</v>
      </c>
      <c r="U668" s="1255">
        <v>190</v>
      </c>
      <c r="V668" s="1261">
        <f t="shared" si="278"/>
        <v>4560</v>
      </c>
      <c r="W668" s="538">
        <v>24</v>
      </c>
      <c r="X668" s="1255">
        <v>190</v>
      </c>
      <c r="Y668" s="1261">
        <f t="shared" si="279"/>
        <v>4560</v>
      </c>
      <c r="Z668" s="563">
        <v>72</v>
      </c>
      <c r="AA668" s="1261">
        <v>6</v>
      </c>
      <c r="AB668" s="1261">
        <f t="shared" si="280"/>
        <v>432</v>
      </c>
      <c r="AC668" s="554">
        <f t="shared" si="281"/>
        <v>144</v>
      </c>
      <c r="AD668" s="540">
        <f t="shared" si="282"/>
        <v>14112</v>
      </c>
      <c r="AE668" s="1096"/>
      <c r="AI668" s="1021"/>
      <c r="AJ668" s="934"/>
      <c r="AK668" s="934"/>
      <c r="AL668" s="934"/>
      <c r="AM668" s="934"/>
      <c r="AN668" s="934"/>
      <c r="AO668" s="934"/>
      <c r="AP668" s="934"/>
      <c r="AQ668" s="934"/>
      <c r="AR668" s="934"/>
      <c r="AS668" s="934"/>
      <c r="AT668" s="934"/>
      <c r="AU668" s="934"/>
      <c r="AV668" s="934"/>
      <c r="AW668" s="934"/>
      <c r="AX668" s="934"/>
      <c r="AY668" s="934"/>
      <c r="AZ668" s="934"/>
      <c r="BA668" s="934"/>
      <c r="BB668" s="934"/>
      <c r="BC668" s="934"/>
      <c r="BD668" s="1031"/>
    </row>
    <row r="669" spans="1:56" s="790" customFormat="1" ht="96.75" customHeight="1" x14ac:dyDescent="0.25">
      <c r="A669" s="1281">
        <v>556</v>
      </c>
      <c r="B669" s="996" t="s">
        <v>2026</v>
      </c>
      <c r="C669" s="996" t="s">
        <v>100</v>
      </c>
      <c r="D669" s="996" t="s">
        <v>340</v>
      </c>
      <c r="E669" s="1127">
        <v>46142</v>
      </c>
      <c r="F669" s="1127">
        <v>46145</v>
      </c>
      <c r="G669" s="921" t="s">
        <v>2009</v>
      </c>
      <c r="H669" s="492"/>
      <c r="I669" s="492"/>
      <c r="J669" s="492"/>
      <c r="K669" s="492"/>
      <c r="L669" s="266"/>
      <c r="M669" s="265"/>
      <c r="N669" s="538"/>
      <c r="O669" s="266"/>
      <c r="P669" s="265"/>
      <c r="Q669" s="538">
        <v>12</v>
      </c>
      <c r="R669" s="1255">
        <v>190</v>
      </c>
      <c r="S669" s="1261">
        <f t="shared" si="277"/>
        <v>2280</v>
      </c>
      <c r="T669" s="538">
        <v>12</v>
      </c>
      <c r="U669" s="1255">
        <v>190</v>
      </c>
      <c r="V669" s="1261">
        <f t="shared" si="278"/>
        <v>2280</v>
      </c>
      <c r="W669" s="538">
        <v>12</v>
      </c>
      <c r="X669" s="1255">
        <v>190</v>
      </c>
      <c r="Y669" s="1261">
        <f t="shared" si="279"/>
        <v>2280</v>
      </c>
      <c r="Z669" s="563">
        <v>24</v>
      </c>
      <c r="AA669" s="1261">
        <v>6</v>
      </c>
      <c r="AB669" s="1261">
        <f t="shared" si="280"/>
        <v>144</v>
      </c>
      <c r="AC669" s="554">
        <f t="shared" si="281"/>
        <v>60</v>
      </c>
      <c r="AD669" s="540">
        <f t="shared" si="282"/>
        <v>6984</v>
      </c>
      <c r="AE669" s="1096"/>
      <c r="AI669" s="1021"/>
      <c r="AJ669" s="934"/>
      <c r="AK669" s="934"/>
      <c r="AL669" s="934"/>
      <c r="AM669" s="934"/>
      <c r="AN669" s="934"/>
      <c r="AO669" s="934"/>
      <c r="AP669" s="934"/>
      <c r="AQ669" s="934"/>
      <c r="AR669" s="934"/>
      <c r="AS669" s="934"/>
      <c r="AT669" s="934"/>
      <c r="AU669" s="934"/>
      <c r="AV669" s="934"/>
      <c r="AW669" s="934"/>
      <c r="AX669" s="934"/>
      <c r="AY669" s="934"/>
      <c r="AZ669" s="934"/>
      <c r="BA669" s="934"/>
      <c r="BB669" s="934"/>
      <c r="BC669" s="934"/>
      <c r="BD669" s="1031"/>
    </row>
    <row r="670" spans="1:56" s="790" customFormat="1" ht="102" customHeight="1" x14ac:dyDescent="0.25">
      <c r="A670" s="1281">
        <v>557</v>
      </c>
      <c r="B670" s="996" t="s">
        <v>2026</v>
      </c>
      <c r="C670" s="996" t="s">
        <v>100</v>
      </c>
      <c r="D670" s="996" t="s">
        <v>340</v>
      </c>
      <c r="E670" s="1127">
        <v>46375</v>
      </c>
      <c r="F670" s="1127">
        <v>46376</v>
      </c>
      <c r="G670" s="921" t="s">
        <v>2009</v>
      </c>
      <c r="H670" s="492"/>
      <c r="I670" s="492"/>
      <c r="J670" s="492"/>
      <c r="K670" s="492"/>
      <c r="L670" s="266"/>
      <c r="M670" s="265"/>
      <c r="N670" s="538"/>
      <c r="O670" s="266"/>
      <c r="P670" s="265"/>
      <c r="Q670" s="538">
        <v>12</v>
      </c>
      <c r="R670" s="1255">
        <v>190</v>
      </c>
      <c r="S670" s="1261">
        <f t="shared" si="277"/>
        <v>2280</v>
      </c>
      <c r="T670" s="538">
        <v>12</v>
      </c>
      <c r="U670" s="1255">
        <v>190</v>
      </c>
      <c r="V670" s="1261">
        <f t="shared" si="278"/>
        <v>2280</v>
      </c>
      <c r="W670" s="538">
        <v>12</v>
      </c>
      <c r="X670" s="1255">
        <v>190</v>
      </c>
      <c r="Y670" s="1261">
        <f t="shared" si="279"/>
        <v>2280</v>
      </c>
      <c r="Z670" s="563">
        <v>36</v>
      </c>
      <c r="AA670" s="1261">
        <v>6</v>
      </c>
      <c r="AB670" s="1261">
        <f t="shared" si="280"/>
        <v>216</v>
      </c>
      <c r="AC670" s="554">
        <f t="shared" si="281"/>
        <v>72</v>
      </c>
      <c r="AD670" s="540">
        <f t="shared" si="282"/>
        <v>7056</v>
      </c>
      <c r="AE670" s="1096"/>
      <c r="AI670" s="1021"/>
      <c r="AJ670" s="934"/>
      <c r="AK670" s="934"/>
      <c r="AL670" s="934"/>
      <c r="AM670" s="934"/>
      <c r="AN670" s="934"/>
      <c r="AO670" s="934"/>
      <c r="AP670" s="934"/>
      <c r="AQ670" s="934"/>
      <c r="AR670" s="934"/>
      <c r="AS670" s="934"/>
      <c r="AT670" s="934"/>
      <c r="AU670" s="934"/>
      <c r="AV670" s="934"/>
      <c r="AW670" s="934"/>
      <c r="AX670" s="934"/>
      <c r="AY670" s="934"/>
      <c r="AZ670" s="934"/>
      <c r="BA670" s="934"/>
      <c r="BB670" s="934"/>
      <c r="BC670" s="934"/>
      <c r="BD670" s="1031"/>
    </row>
    <row r="671" spans="1:56" s="934" customFormat="1" ht="30.75" customHeight="1" x14ac:dyDescent="0.25">
      <c r="A671" s="1278"/>
      <c r="B671" s="543" t="s">
        <v>888</v>
      </c>
      <c r="C671" s="611"/>
      <c r="D671" s="1058"/>
      <c r="E671" s="1040"/>
      <c r="F671" s="1040"/>
      <c r="G671" s="1040"/>
      <c r="H671" s="645"/>
      <c r="I671" s="273"/>
      <c r="J671" s="272"/>
      <c r="K671" s="645"/>
      <c r="L671" s="273"/>
      <c r="M671" s="272"/>
      <c r="N671" s="645"/>
      <c r="O671" s="273"/>
      <c r="P671" s="274"/>
      <c r="Q671" s="645"/>
      <c r="R671" s="616"/>
      <c r="S671" s="617"/>
      <c r="T671" s="645"/>
      <c r="U671" s="616"/>
      <c r="V671" s="617"/>
      <c r="W671" s="645"/>
      <c r="X671" s="616"/>
      <c r="Y671" s="617"/>
      <c r="Z671" s="645"/>
      <c r="AA671" s="617"/>
      <c r="AB671" s="617"/>
      <c r="AC671" s="618"/>
      <c r="AD671" s="540"/>
      <c r="AE671" s="1036"/>
    </row>
    <row r="672" spans="1:56" ht="57.75" customHeight="1" x14ac:dyDescent="0.25">
      <c r="A672" s="256">
        <v>558</v>
      </c>
      <c r="B672" s="1239" t="s">
        <v>1430</v>
      </c>
      <c r="C672" s="1239" t="s">
        <v>102</v>
      </c>
      <c r="D672" s="1239" t="s">
        <v>1218</v>
      </c>
      <c r="E672" s="941">
        <v>46110</v>
      </c>
      <c r="F672" s="941">
        <v>46110</v>
      </c>
      <c r="G672" s="966" t="s">
        <v>310</v>
      </c>
      <c r="H672" s="567"/>
      <c r="I672" s="576"/>
      <c r="J672" s="259"/>
      <c r="K672" s="567"/>
      <c r="L672" s="576"/>
      <c r="M672" s="781"/>
      <c r="N672" s="567"/>
      <c r="O672" s="573"/>
      <c r="P672" s="781"/>
      <c r="Q672" s="568">
        <v>8</v>
      </c>
      <c r="R672" s="560">
        <v>190</v>
      </c>
      <c r="S672" s="289">
        <f t="shared" ref="S672:S689" si="283">Q672*R672</f>
        <v>1520</v>
      </c>
      <c r="T672" s="568">
        <v>8</v>
      </c>
      <c r="U672" s="560">
        <v>190</v>
      </c>
      <c r="V672" s="289">
        <f t="shared" ref="V672:V689" si="284">T672*U672</f>
        <v>1520</v>
      </c>
      <c r="W672" s="568">
        <v>8</v>
      </c>
      <c r="X672" s="560">
        <v>190</v>
      </c>
      <c r="Y672" s="289">
        <f t="shared" ref="Y672:Y689" si="285">W672*X672</f>
        <v>1520</v>
      </c>
      <c r="Z672" s="568">
        <v>24</v>
      </c>
      <c r="AA672" s="289">
        <v>6</v>
      </c>
      <c r="AB672" s="289">
        <f t="shared" ref="AB672:AB689" si="286">Z672*AA672</f>
        <v>144</v>
      </c>
      <c r="AC672" s="561">
        <f t="shared" ref="AC672:AC689" si="287">H672+K672+N672+Q672+T672+W672+Z672</f>
        <v>48</v>
      </c>
      <c r="AD672" s="540">
        <f t="shared" ref="AD672:AD689" si="288">J672+M672+P672+S672+V672+Y672+AB672</f>
        <v>4704</v>
      </c>
      <c r="AE672" s="1229"/>
      <c r="AF672" s="1004">
        <v>24</v>
      </c>
    </row>
    <row r="673" spans="1:32" ht="46.5" customHeight="1" x14ac:dyDescent="0.25">
      <c r="A673" s="1281">
        <v>559</v>
      </c>
      <c r="B673" s="261" t="s">
        <v>1430</v>
      </c>
      <c r="C673" s="261" t="s">
        <v>102</v>
      </c>
      <c r="D673" s="261" t="s">
        <v>1168</v>
      </c>
      <c r="E673" s="941">
        <v>46110</v>
      </c>
      <c r="F673" s="941">
        <v>46110</v>
      </c>
      <c r="G673" s="954" t="s">
        <v>310</v>
      </c>
      <c r="H673" s="538"/>
      <c r="I673" s="266"/>
      <c r="J673" s="252"/>
      <c r="K673" s="538"/>
      <c r="L673" s="266"/>
      <c r="M673" s="781"/>
      <c r="N673" s="538"/>
      <c r="O673" s="570"/>
      <c r="P673" s="265"/>
      <c r="Q673" s="563">
        <v>4</v>
      </c>
      <c r="R673" s="1255">
        <v>190</v>
      </c>
      <c r="S673" s="1261">
        <f t="shared" si="283"/>
        <v>760</v>
      </c>
      <c r="T673" s="563">
        <v>4</v>
      </c>
      <c r="U673" s="1255">
        <v>190</v>
      </c>
      <c r="V673" s="1261">
        <f t="shared" si="284"/>
        <v>760</v>
      </c>
      <c r="W673" s="563">
        <v>4</v>
      </c>
      <c r="X673" s="1255">
        <v>190</v>
      </c>
      <c r="Y673" s="1261">
        <f t="shared" si="285"/>
        <v>760</v>
      </c>
      <c r="Z673" s="563">
        <v>12</v>
      </c>
      <c r="AA673" s="1261">
        <v>6</v>
      </c>
      <c r="AB673" s="1261">
        <f t="shared" si="286"/>
        <v>72</v>
      </c>
      <c r="AC673" s="554">
        <f t="shared" si="287"/>
        <v>24</v>
      </c>
      <c r="AD673" s="540">
        <f t="shared" si="288"/>
        <v>2352</v>
      </c>
      <c r="AE673" s="1229"/>
      <c r="AF673" s="1004">
        <v>12</v>
      </c>
    </row>
    <row r="674" spans="1:32" ht="46.5" customHeight="1" x14ac:dyDescent="0.25">
      <c r="A674" s="256">
        <v>560</v>
      </c>
      <c r="B674" s="261" t="s">
        <v>1215</v>
      </c>
      <c r="C674" s="261" t="s">
        <v>99</v>
      </c>
      <c r="D674" s="261" t="s">
        <v>1169</v>
      </c>
      <c r="E674" s="953">
        <v>46115</v>
      </c>
      <c r="F674" s="953">
        <v>46117</v>
      </c>
      <c r="G674" s="954" t="s">
        <v>1170</v>
      </c>
      <c r="H674" s="538"/>
      <c r="I674" s="266"/>
      <c r="J674" s="252"/>
      <c r="K674" s="538"/>
      <c r="L674" s="266"/>
      <c r="M674" s="781"/>
      <c r="N674" s="538"/>
      <c r="O674" s="570"/>
      <c r="P674" s="265"/>
      <c r="Q674" s="563">
        <v>60</v>
      </c>
      <c r="R674" s="1255">
        <v>190</v>
      </c>
      <c r="S674" s="1261">
        <f t="shared" si="283"/>
        <v>11400</v>
      </c>
      <c r="T674" s="563">
        <v>60</v>
      </c>
      <c r="U674" s="1255">
        <v>190</v>
      </c>
      <c r="V674" s="1261">
        <f t="shared" si="284"/>
        <v>11400</v>
      </c>
      <c r="W674" s="563">
        <v>60</v>
      </c>
      <c r="X674" s="1255">
        <v>190</v>
      </c>
      <c r="Y674" s="1261">
        <f t="shared" si="285"/>
        <v>11400</v>
      </c>
      <c r="Z674" s="563">
        <v>180</v>
      </c>
      <c r="AA674" s="1261">
        <v>6</v>
      </c>
      <c r="AB674" s="1261">
        <f t="shared" si="286"/>
        <v>1080</v>
      </c>
      <c r="AC674" s="554">
        <f t="shared" si="287"/>
        <v>360</v>
      </c>
      <c r="AD674" s="540">
        <f t="shared" si="288"/>
        <v>35280</v>
      </c>
      <c r="AE674" s="1229"/>
      <c r="AF674" s="1004">
        <v>72</v>
      </c>
    </row>
    <row r="675" spans="1:32" ht="46.5" customHeight="1" x14ac:dyDescent="0.25">
      <c r="A675" s="1281">
        <v>561</v>
      </c>
      <c r="B675" s="261" t="s">
        <v>1367</v>
      </c>
      <c r="C675" s="261" t="s">
        <v>101</v>
      </c>
      <c r="D675" s="261" t="s">
        <v>1168</v>
      </c>
      <c r="E675" s="953">
        <v>46115</v>
      </c>
      <c r="F675" s="953">
        <v>46117</v>
      </c>
      <c r="G675" s="954" t="s">
        <v>1170</v>
      </c>
      <c r="H675" s="538"/>
      <c r="I675" s="266"/>
      <c r="J675" s="252"/>
      <c r="K675" s="538"/>
      <c r="L675" s="266"/>
      <c r="M675" s="781"/>
      <c r="N675" s="538"/>
      <c r="O675" s="266"/>
      <c r="P675" s="265"/>
      <c r="Q675" s="563">
        <v>8</v>
      </c>
      <c r="R675" s="1255">
        <v>190</v>
      </c>
      <c r="S675" s="1261">
        <f t="shared" si="283"/>
        <v>1520</v>
      </c>
      <c r="T675" s="563">
        <v>8</v>
      </c>
      <c r="U675" s="1255">
        <v>190</v>
      </c>
      <c r="V675" s="1261">
        <f t="shared" si="284"/>
        <v>1520</v>
      </c>
      <c r="W675" s="563">
        <v>8</v>
      </c>
      <c r="X675" s="1255">
        <v>190</v>
      </c>
      <c r="Y675" s="1261">
        <f t="shared" si="285"/>
        <v>1520</v>
      </c>
      <c r="Z675" s="563">
        <v>24</v>
      </c>
      <c r="AA675" s="1261">
        <v>6</v>
      </c>
      <c r="AB675" s="1261">
        <f t="shared" si="286"/>
        <v>144</v>
      </c>
      <c r="AC675" s="554">
        <f t="shared" si="287"/>
        <v>48</v>
      </c>
      <c r="AD675" s="540">
        <f t="shared" si="288"/>
        <v>4704</v>
      </c>
      <c r="AE675" s="1229"/>
      <c r="AF675" s="1004">
        <v>24</v>
      </c>
    </row>
    <row r="676" spans="1:32" ht="46.5" customHeight="1" x14ac:dyDescent="0.25">
      <c r="A676" s="256">
        <v>562</v>
      </c>
      <c r="B676" s="261" t="s">
        <v>2347</v>
      </c>
      <c r="C676" s="261" t="s">
        <v>102</v>
      </c>
      <c r="D676" s="261" t="s">
        <v>1471</v>
      </c>
      <c r="E676" s="953">
        <v>46129</v>
      </c>
      <c r="F676" s="953">
        <v>46130</v>
      </c>
      <c r="G676" s="954" t="s">
        <v>1431</v>
      </c>
      <c r="H676" s="563"/>
      <c r="I676" s="266"/>
      <c r="J676" s="252"/>
      <c r="K676" s="563"/>
      <c r="L676" s="266"/>
      <c r="M676" s="781"/>
      <c r="N676" s="563"/>
      <c r="O676" s="266"/>
      <c r="P676" s="265"/>
      <c r="Q676" s="563">
        <v>16</v>
      </c>
      <c r="R676" s="1255">
        <v>190</v>
      </c>
      <c r="S676" s="1261">
        <f t="shared" si="283"/>
        <v>3040</v>
      </c>
      <c r="T676" s="563">
        <v>16</v>
      </c>
      <c r="U676" s="1255">
        <v>190</v>
      </c>
      <c r="V676" s="1261">
        <f t="shared" si="284"/>
        <v>3040</v>
      </c>
      <c r="W676" s="563">
        <v>16</v>
      </c>
      <c r="X676" s="1255">
        <v>190</v>
      </c>
      <c r="Y676" s="1261">
        <f t="shared" si="285"/>
        <v>3040</v>
      </c>
      <c r="Z676" s="568">
        <v>48</v>
      </c>
      <c r="AA676" s="1261">
        <v>6</v>
      </c>
      <c r="AB676" s="1261">
        <f t="shared" si="286"/>
        <v>288</v>
      </c>
      <c r="AC676" s="554">
        <f t="shared" si="287"/>
        <v>96</v>
      </c>
      <c r="AD676" s="540">
        <f t="shared" si="288"/>
        <v>9408</v>
      </c>
      <c r="AE676" s="1229"/>
      <c r="AF676" s="1004">
        <v>126</v>
      </c>
    </row>
    <row r="677" spans="1:32" ht="46.5" customHeight="1" x14ac:dyDescent="0.25">
      <c r="A677" s="1281">
        <v>563</v>
      </c>
      <c r="B677" s="261" t="s">
        <v>2348</v>
      </c>
      <c r="C677" s="261" t="s">
        <v>102</v>
      </c>
      <c r="D677" s="261" t="s">
        <v>1471</v>
      </c>
      <c r="E677" s="953">
        <v>46134</v>
      </c>
      <c r="F677" s="953">
        <v>46135</v>
      </c>
      <c r="G677" s="954" t="s">
        <v>1748</v>
      </c>
      <c r="H677" s="538"/>
      <c r="I677" s="266"/>
      <c r="J677" s="252"/>
      <c r="K677" s="538"/>
      <c r="L677" s="266"/>
      <c r="M677" s="781"/>
      <c r="N677" s="538"/>
      <c r="O677" s="570"/>
      <c r="P677" s="265"/>
      <c r="Q677" s="563">
        <v>12</v>
      </c>
      <c r="R677" s="1255">
        <v>190</v>
      </c>
      <c r="S677" s="1261">
        <f t="shared" si="283"/>
        <v>2280</v>
      </c>
      <c r="T677" s="563">
        <v>12</v>
      </c>
      <c r="U677" s="1255">
        <v>190</v>
      </c>
      <c r="V677" s="1261">
        <f t="shared" si="284"/>
        <v>2280</v>
      </c>
      <c r="W677" s="563">
        <v>12</v>
      </c>
      <c r="X677" s="1255">
        <v>190</v>
      </c>
      <c r="Y677" s="1261">
        <f t="shared" si="285"/>
        <v>2280</v>
      </c>
      <c r="Z677" s="563">
        <v>36</v>
      </c>
      <c r="AA677" s="1261">
        <v>6</v>
      </c>
      <c r="AB677" s="1261">
        <f t="shared" si="286"/>
        <v>216</v>
      </c>
      <c r="AC677" s="554">
        <f t="shared" si="287"/>
        <v>72</v>
      </c>
      <c r="AD677" s="540">
        <f t="shared" si="288"/>
        <v>7056</v>
      </c>
      <c r="AE677" s="1229"/>
      <c r="AF677" s="1004">
        <v>90</v>
      </c>
    </row>
    <row r="678" spans="1:32" ht="46.5" customHeight="1" x14ac:dyDescent="0.25">
      <c r="A678" s="256">
        <v>564</v>
      </c>
      <c r="B678" s="261" t="s">
        <v>2349</v>
      </c>
      <c r="C678" s="261" t="s">
        <v>99</v>
      </c>
      <c r="D678" s="261" t="s">
        <v>1168</v>
      </c>
      <c r="E678" s="953">
        <v>46135</v>
      </c>
      <c r="F678" s="953">
        <v>46137</v>
      </c>
      <c r="G678" s="954" t="s">
        <v>1748</v>
      </c>
      <c r="H678" s="538"/>
      <c r="I678" s="266"/>
      <c r="J678" s="252"/>
      <c r="K678" s="538"/>
      <c r="L678" s="266"/>
      <c r="M678" s="781"/>
      <c r="N678" s="538"/>
      <c r="O678" s="266"/>
      <c r="P678" s="265"/>
      <c r="Q678" s="563">
        <v>18</v>
      </c>
      <c r="R678" s="1255">
        <v>190</v>
      </c>
      <c r="S678" s="1261">
        <f t="shared" si="283"/>
        <v>3420</v>
      </c>
      <c r="T678" s="563">
        <v>18</v>
      </c>
      <c r="U678" s="1255">
        <v>190</v>
      </c>
      <c r="V678" s="1261">
        <f t="shared" si="284"/>
        <v>3420</v>
      </c>
      <c r="W678" s="563">
        <v>18</v>
      </c>
      <c r="X678" s="1255">
        <v>190</v>
      </c>
      <c r="Y678" s="1261">
        <f t="shared" si="285"/>
        <v>3420</v>
      </c>
      <c r="Z678" s="563">
        <v>54</v>
      </c>
      <c r="AA678" s="1261">
        <v>6</v>
      </c>
      <c r="AB678" s="1261">
        <f t="shared" si="286"/>
        <v>324</v>
      </c>
      <c r="AC678" s="554">
        <f t="shared" si="287"/>
        <v>108</v>
      </c>
      <c r="AD678" s="540">
        <f t="shared" si="288"/>
        <v>10584</v>
      </c>
      <c r="AE678" s="1229"/>
      <c r="AF678" s="1004">
        <v>24</v>
      </c>
    </row>
    <row r="679" spans="1:32" ht="46.5" customHeight="1" x14ac:dyDescent="0.25">
      <c r="A679" s="1281">
        <v>565</v>
      </c>
      <c r="B679" s="261" t="s">
        <v>1749</v>
      </c>
      <c r="C679" s="261" t="s">
        <v>101</v>
      </c>
      <c r="D679" s="261" t="s">
        <v>1168</v>
      </c>
      <c r="E679" s="953">
        <v>46135</v>
      </c>
      <c r="F679" s="953">
        <v>46137</v>
      </c>
      <c r="G679" s="954" t="s">
        <v>1748</v>
      </c>
      <c r="H679" s="538"/>
      <c r="I679" s="266"/>
      <c r="J679" s="252"/>
      <c r="K679" s="538"/>
      <c r="L679" s="266"/>
      <c r="M679" s="781"/>
      <c r="N679" s="538"/>
      <c r="O679" s="266"/>
      <c r="P679" s="265"/>
      <c r="Q679" s="563">
        <v>6</v>
      </c>
      <c r="R679" s="1255">
        <v>190</v>
      </c>
      <c r="S679" s="1261">
        <f t="shared" si="283"/>
        <v>1140</v>
      </c>
      <c r="T679" s="563">
        <v>18</v>
      </c>
      <c r="U679" s="1255">
        <v>190</v>
      </c>
      <c r="V679" s="1261">
        <f t="shared" si="284"/>
        <v>3420</v>
      </c>
      <c r="W679" s="563">
        <v>6</v>
      </c>
      <c r="X679" s="1255">
        <v>190</v>
      </c>
      <c r="Y679" s="1261">
        <f t="shared" si="285"/>
        <v>1140</v>
      </c>
      <c r="Z679" s="563">
        <v>18</v>
      </c>
      <c r="AA679" s="1261">
        <v>6</v>
      </c>
      <c r="AB679" s="1261">
        <f t="shared" si="286"/>
        <v>108</v>
      </c>
      <c r="AC679" s="554">
        <f t="shared" si="287"/>
        <v>48</v>
      </c>
      <c r="AD679" s="540">
        <f t="shared" si="288"/>
        <v>5808</v>
      </c>
      <c r="AE679" s="1229"/>
      <c r="AF679" s="1004">
        <v>24</v>
      </c>
    </row>
    <row r="680" spans="1:32" ht="46.5" customHeight="1" x14ac:dyDescent="0.25">
      <c r="A680" s="256">
        <v>566</v>
      </c>
      <c r="B680" s="261" t="s">
        <v>2350</v>
      </c>
      <c r="C680" s="261" t="s">
        <v>99</v>
      </c>
      <c r="D680" s="261" t="s">
        <v>1471</v>
      </c>
      <c r="E680" s="953">
        <v>46156</v>
      </c>
      <c r="F680" s="953">
        <v>46159</v>
      </c>
      <c r="G680" s="954" t="s">
        <v>1431</v>
      </c>
      <c r="H680" s="538"/>
      <c r="I680" s="266"/>
      <c r="J680" s="252"/>
      <c r="K680" s="538"/>
      <c r="L680" s="266"/>
      <c r="M680" s="781"/>
      <c r="N680" s="538"/>
      <c r="O680" s="570"/>
      <c r="P680" s="265"/>
      <c r="Q680" s="563">
        <v>36</v>
      </c>
      <c r="R680" s="1255">
        <v>190</v>
      </c>
      <c r="S680" s="1261">
        <f t="shared" si="283"/>
        <v>6840</v>
      </c>
      <c r="T680" s="563">
        <v>36</v>
      </c>
      <c r="U680" s="1255">
        <v>190</v>
      </c>
      <c r="V680" s="1261">
        <f t="shared" si="284"/>
        <v>6840</v>
      </c>
      <c r="W680" s="563">
        <v>36</v>
      </c>
      <c r="X680" s="1255">
        <v>190</v>
      </c>
      <c r="Y680" s="1261">
        <f t="shared" si="285"/>
        <v>6840</v>
      </c>
      <c r="Z680" s="563">
        <v>108</v>
      </c>
      <c r="AA680" s="1261">
        <v>6</v>
      </c>
      <c r="AB680" s="1261">
        <f t="shared" si="286"/>
        <v>648</v>
      </c>
      <c r="AC680" s="554">
        <f t="shared" si="287"/>
        <v>216</v>
      </c>
      <c r="AD680" s="540">
        <f t="shared" si="288"/>
        <v>21168</v>
      </c>
      <c r="AE680" s="1229"/>
      <c r="AF680" s="1004">
        <v>90</v>
      </c>
    </row>
    <row r="681" spans="1:32" ht="46.5" customHeight="1" x14ac:dyDescent="0.25">
      <c r="A681" s="1281">
        <v>567</v>
      </c>
      <c r="B681" s="261" t="s">
        <v>42</v>
      </c>
      <c r="C681" s="261" t="s">
        <v>99</v>
      </c>
      <c r="D681" s="261" t="s">
        <v>1218</v>
      </c>
      <c r="E681" s="953">
        <v>46190</v>
      </c>
      <c r="F681" s="953">
        <v>46193</v>
      </c>
      <c r="G681" s="954" t="s">
        <v>1170</v>
      </c>
      <c r="H681" s="538"/>
      <c r="I681" s="266"/>
      <c r="J681" s="252"/>
      <c r="K681" s="538"/>
      <c r="L681" s="266"/>
      <c r="M681" s="781"/>
      <c r="N681" s="538"/>
      <c r="O681" s="570"/>
      <c r="P681" s="265"/>
      <c r="Q681" s="563">
        <v>70</v>
      </c>
      <c r="R681" s="1255">
        <v>190</v>
      </c>
      <c r="S681" s="1261">
        <f t="shared" si="283"/>
        <v>13300</v>
      </c>
      <c r="T681" s="563">
        <v>70</v>
      </c>
      <c r="U681" s="1255">
        <v>190</v>
      </c>
      <c r="V681" s="1261">
        <f t="shared" si="284"/>
        <v>13300</v>
      </c>
      <c r="W681" s="563">
        <v>70</v>
      </c>
      <c r="X681" s="1255">
        <v>190</v>
      </c>
      <c r="Y681" s="1261">
        <f t="shared" si="285"/>
        <v>13300</v>
      </c>
      <c r="Z681" s="563">
        <v>84</v>
      </c>
      <c r="AA681" s="1261">
        <v>6</v>
      </c>
      <c r="AB681" s="1261">
        <f t="shared" si="286"/>
        <v>504</v>
      </c>
      <c r="AC681" s="554">
        <f t="shared" si="287"/>
        <v>294</v>
      </c>
      <c r="AD681" s="540">
        <f t="shared" si="288"/>
        <v>40404</v>
      </c>
      <c r="AE681" s="1229"/>
    </row>
    <row r="682" spans="1:32" ht="46.5" customHeight="1" x14ac:dyDescent="0.25">
      <c r="A682" s="256">
        <v>568</v>
      </c>
      <c r="B682" s="261" t="s">
        <v>1278</v>
      </c>
      <c r="C682" s="261" t="s">
        <v>101</v>
      </c>
      <c r="D682" s="261" t="s">
        <v>1168</v>
      </c>
      <c r="E682" s="953">
        <v>46190</v>
      </c>
      <c r="F682" s="953">
        <v>46193</v>
      </c>
      <c r="G682" s="954" t="s">
        <v>1170</v>
      </c>
      <c r="H682" s="538"/>
      <c r="I682" s="266"/>
      <c r="J682" s="252"/>
      <c r="K682" s="538"/>
      <c r="L682" s="266"/>
      <c r="M682" s="781"/>
      <c r="N682" s="538"/>
      <c r="O682" s="266"/>
      <c r="P682" s="265"/>
      <c r="Q682" s="563">
        <v>14</v>
      </c>
      <c r="R682" s="1255">
        <v>190</v>
      </c>
      <c r="S682" s="1261">
        <f t="shared" si="283"/>
        <v>2660</v>
      </c>
      <c r="T682" s="563">
        <v>14</v>
      </c>
      <c r="U682" s="1255">
        <v>190</v>
      </c>
      <c r="V682" s="1261">
        <f t="shared" si="284"/>
        <v>2660</v>
      </c>
      <c r="W682" s="563">
        <v>14</v>
      </c>
      <c r="X682" s="1255">
        <v>190</v>
      </c>
      <c r="Y682" s="1261">
        <f t="shared" si="285"/>
        <v>2660</v>
      </c>
      <c r="Z682" s="563">
        <v>42</v>
      </c>
      <c r="AA682" s="1261">
        <v>6</v>
      </c>
      <c r="AB682" s="1261">
        <f t="shared" si="286"/>
        <v>252</v>
      </c>
      <c r="AC682" s="554">
        <f t="shared" si="287"/>
        <v>84</v>
      </c>
      <c r="AD682" s="540">
        <f t="shared" si="288"/>
        <v>8232</v>
      </c>
      <c r="AE682" s="1229"/>
    </row>
    <row r="683" spans="1:32" ht="59.25" customHeight="1" x14ac:dyDescent="0.25">
      <c r="A683" s="1281">
        <v>569</v>
      </c>
      <c r="B683" s="261" t="s">
        <v>1216</v>
      </c>
      <c r="C683" s="261" t="s">
        <v>102</v>
      </c>
      <c r="D683" s="261" t="s">
        <v>1218</v>
      </c>
      <c r="E683" s="953">
        <v>46193</v>
      </c>
      <c r="F683" s="953">
        <v>46194</v>
      </c>
      <c r="G683" s="954" t="s">
        <v>1170</v>
      </c>
      <c r="H683" s="538"/>
      <c r="I683" s="266"/>
      <c r="J683" s="252"/>
      <c r="K683" s="538"/>
      <c r="L683" s="266"/>
      <c r="M683" s="781"/>
      <c r="N683" s="538"/>
      <c r="O683" s="570"/>
      <c r="P683" s="265"/>
      <c r="Q683" s="563">
        <v>32</v>
      </c>
      <c r="R683" s="1255">
        <v>190</v>
      </c>
      <c r="S683" s="1261">
        <f t="shared" si="283"/>
        <v>6080</v>
      </c>
      <c r="T683" s="563">
        <v>32</v>
      </c>
      <c r="U683" s="1255">
        <v>190</v>
      </c>
      <c r="V683" s="1261">
        <f t="shared" si="284"/>
        <v>6080</v>
      </c>
      <c r="W683" s="563">
        <v>32</v>
      </c>
      <c r="X683" s="1255">
        <v>190</v>
      </c>
      <c r="Y683" s="1261">
        <f t="shared" si="285"/>
        <v>6080</v>
      </c>
      <c r="Z683" s="563">
        <v>96</v>
      </c>
      <c r="AA683" s="1261">
        <v>6</v>
      </c>
      <c r="AB683" s="1261">
        <f t="shared" si="286"/>
        <v>576</v>
      </c>
      <c r="AC683" s="554">
        <f t="shared" si="287"/>
        <v>192</v>
      </c>
      <c r="AD683" s="540">
        <f t="shared" si="288"/>
        <v>18816</v>
      </c>
      <c r="AE683" s="1229"/>
    </row>
    <row r="684" spans="1:32" ht="57.75" customHeight="1" x14ac:dyDescent="0.25">
      <c r="A684" s="256">
        <v>570</v>
      </c>
      <c r="B684" s="261" t="s">
        <v>1750</v>
      </c>
      <c r="C684" s="261" t="s">
        <v>102</v>
      </c>
      <c r="D684" s="261" t="s">
        <v>1166</v>
      </c>
      <c r="E684" s="953">
        <v>46313</v>
      </c>
      <c r="F684" s="953">
        <v>46313</v>
      </c>
      <c r="G684" s="954" t="s">
        <v>1167</v>
      </c>
      <c r="H684" s="563"/>
      <c r="I684" s="266"/>
      <c r="J684" s="252"/>
      <c r="K684" s="563"/>
      <c r="L684" s="266"/>
      <c r="M684" s="781"/>
      <c r="N684" s="563"/>
      <c r="O684" s="570"/>
      <c r="P684" s="265"/>
      <c r="Q684" s="563">
        <v>16</v>
      </c>
      <c r="R684" s="1255">
        <v>190</v>
      </c>
      <c r="S684" s="1261">
        <f t="shared" si="283"/>
        <v>3040</v>
      </c>
      <c r="T684" s="563">
        <v>16</v>
      </c>
      <c r="U684" s="1255">
        <v>190</v>
      </c>
      <c r="V684" s="1261">
        <f t="shared" si="284"/>
        <v>3040</v>
      </c>
      <c r="W684" s="563">
        <v>16</v>
      </c>
      <c r="X684" s="1255">
        <v>190</v>
      </c>
      <c r="Y684" s="1261">
        <f t="shared" si="285"/>
        <v>3040</v>
      </c>
      <c r="Z684" s="568">
        <v>48</v>
      </c>
      <c r="AA684" s="1261">
        <v>6</v>
      </c>
      <c r="AB684" s="1261">
        <f t="shared" si="286"/>
        <v>288</v>
      </c>
      <c r="AC684" s="554">
        <f t="shared" si="287"/>
        <v>96</v>
      </c>
      <c r="AD684" s="540">
        <f t="shared" si="288"/>
        <v>9408</v>
      </c>
      <c r="AE684" s="1229"/>
    </row>
    <row r="685" spans="1:32" ht="46.5" customHeight="1" x14ac:dyDescent="0.25">
      <c r="A685" s="1281">
        <v>571</v>
      </c>
      <c r="B685" s="261" t="s">
        <v>545</v>
      </c>
      <c r="C685" s="261" t="s">
        <v>102</v>
      </c>
      <c r="D685" s="261" t="s">
        <v>1166</v>
      </c>
      <c r="E685" s="953">
        <v>46338</v>
      </c>
      <c r="F685" s="953">
        <v>46341</v>
      </c>
      <c r="G685" s="954" t="s">
        <v>1623</v>
      </c>
      <c r="H685" s="563"/>
      <c r="I685" s="266"/>
      <c r="J685" s="252"/>
      <c r="K685" s="563"/>
      <c r="L685" s="266"/>
      <c r="M685" s="781"/>
      <c r="N685" s="563"/>
      <c r="O685" s="570"/>
      <c r="P685" s="265"/>
      <c r="Q685" s="563">
        <v>56</v>
      </c>
      <c r="R685" s="1255">
        <v>190</v>
      </c>
      <c r="S685" s="1261">
        <f t="shared" si="283"/>
        <v>10640</v>
      </c>
      <c r="T685" s="563">
        <v>56</v>
      </c>
      <c r="U685" s="1255">
        <v>190</v>
      </c>
      <c r="V685" s="1261">
        <f t="shared" si="284"/>
        <v>10640</v>
      </c>
      <c r="W685" s="563">
        <v>56</v>
      </c>
      <c r="X685" s="1255">
        <v>190</v>
      </c>
      <c r="Y685" s="1261">
        <f t="shared" si="285"/>
        <v>10640</v>
      </c>
      <c r="Z685" s="568">
        <v>168</v>
      </c>
      <c r="AA685" s="1261">
        <v>6</v>
      </c>
      <c r="AB685" s="1261">
        <f t="shared" si="286"/>
        <v>1008</v>
      </c>
      <c r="AC685" s="554">
        <f t="shared" si="287"/>
        <v>336</v>
      </c>
      <c r="AD685" s="540">
        <f t="shared" si="288"/>
        <v>32928</v>
      </c>
      <c r="AE685" s="1229"/>
    </row>
    <row r="686" spans="1:32" ht="84" customHeight="1" x14ac:dyDescent="0.25">
      <c r="A686" s="256">
        <v>572</v>
      </c>
      <c r="B686" s="261" t="s">
        <v>2353</v>
      </c>
      <c r="C686" s="261" t="s">
        <v>99</v>
      </c>
      <c r="D686" s="261" t="s">
        <v>1171</v>
      </c>
      <c r="E686" s="953">
        <v>46355</v>
      </c>
      <c r="F686" s="953">
        <v>46357</v>
      </c>
      <c r="G686" s="954" t="s">
        <v>301</v>
      </c>
      <c r="H686" s="563">
        <v>5</v>
      </c>
      <c r="I686" s="266">
        <v>3400</v>
      </c>
      <c r="J686" s="252">
        <f>H686*I686</f>
        <v>17000</v>
      </c>
      <c r="K686" s="563">
        <v>5</v>
      </c>
      <c r="L686" s="266">
        <v>3000</v>
      </c>
      <c r="M686" s="781">
        <f>K686*L686</f>
        <v>15000</v>
      </c>
      <c r="N686" s="563">
        <v>5</v>
      </c>
      <c r="O686" s="1255">
        <v>2900</v>
      </c>
      <c r="P686" s="265">
        <f>N686*O686</f>
        <v>14500</v>
      </c>
      <c r="Q686" s="563">
        <v>50</v>
      </c>
      <c r="R686" s="1255">
        <v>190</v>
      </c>
      <c r="S686" s="1261">
        <f t="shared" si="283"/>
        <v>9500</v>
      </c>
      <c r="T686" s="563">
        <v>50</v>
      </c>
      <c r="U686" s="1255">
        <v>190</v>
      </c>
      <c r="V686" s="1261">
        <f t="shared" si="284"/>
        <v>9500</v>
      </c>
      <c r="W686" s="563">
        <v>50</v>
      </c>
      <c r="X686" s="1255">
        <v>190</v>
      </c>
      <c r="Y686" s="1261">
        <f t="shared" si="285"/>
        <v>9500</v>
      </c>
      <c r="Z686" s="568">
        <v>165</v>
      </c>
      <c r="AA686" s="1261">
        <v>6</v>
      </c>
      <c r="AB686" s="1261">
        <f t="shared" si="286"/>
        <v>990</v>
      </c>
      <c r="AC686" s="554">
        <f t="shared" si="287"/>
        <v>330</v>
      </c>
      <c r="AD686" s="540">
        <f t="shared" si="288"/>
        <v>75990</v>
      </c>
      <c r="AE686" s="1229"/>
    </row>
    <row r="687" spans="1:32" ht="46.5" customHeight="1" x14ac:dyDescent="0.25">
      <c r="A687" s="1281">
        <v>573</v>
      </c>
      <c r="B687" s="261" t="s">
        <v>1217</v>
      </c>
      <c r="C687" s="261" t="s">
        <v>100</v>
      </c>
      <c r="D687" s="261" t="s">
        <v>1168</v>
      </c>
      <c r="E687" s="1013">
        <v>46338</v>
      </c>
      <c r="F687" s="1013">
        <v>46341</v>
      </c>
      <c r="G687" s="1014" t="s">
        <v>1623</v>
      </c>
      <c r="H687" s="563"/>
      <c r="I687" s="266"/>
      <c r="J687" s="252"/>
      <c r="K687" s="563"/>
      <c r="L687" s="266"/>
      <c r="M687" s="781"/>
      <c r="N687" s="563"/>
      <c r="O687" s="1255"/>
      <c r="P687" s="265"/>
      <c r="Q687" s="563">
        <v>14</v>
      </c>
      <c r="R687" s="1255">
        <v>190</v>
      </c>
      <c r="S687" s="1261">
        <f t="shared" si="283"/>
        <v>2660</v>
      </c>
      <c r="T687" s="563">
        <v>14</v>
      </c>
      <c r="U687" s="1255">
        <v>190</v>
      </c>
      <c r="V687" s="1261">
        <f t="shared" si="284"/>
        <v>2660</v>
      </c>
      <c r="W687" s="563">
        <v>14</v>
      </c>
      <c r="X687" s="1255">
        <v>190</v>
      </c>
      <c r="Y687" s="1261">
        <f t="shared" si="285"/>
        <v>2660</v>
      </c>
      <c r="Z687" s="568">
        <v>42</v>
      </c>
      <c r="AA687" s="1261">
        <v>6</v>
      </c>
      <c r="AB687" s="1261">
        <f t="shared" si="286"/>
        <v>252</v>
      </c>
      <c r="AC687" s="554">
        <f t="shared" si="287"/>
        <v>84</v>
      </c>
      <c r="AD687" s="540">
        <f t="shared" si="288"/>
        <v>8232</v>
      </c>
      <c r="AE687" s="1229"/>
    </row>
    <row r="688" spans="1:32" ht="46.5" customHeight="1" x14ac:dyDescent="0.25">
      <c r="A688" s="256">
        <v>574</v>
      </c>
      <c r="B688" s="261" t="s">
        <v>2352</v>
      </c>
      <c r="C688" s="261" t="s">
        <v>100</v>
      </c>
      <c r="D688" s="261" t="s">
        <v>1168</v>
      </c>
      <c r="E688" s="1013">
        <v>46355</v>
      </c>
      <c r="F688" s="1013">
        <v>46357</v>
      </c>
      <c r="G688" s="1014" t="s">
        <v>301</v>
      </c>
      <c r="H688" s="563">
        <v>1</v>
      </c>
      <c r="I688" s="266">
        <v>4100</v>
      </c>
      <c r="J688" s="252">
        <f>H688*I688</f>
        <v>4100</v>
      </c>
      <c r="K688" s="563">
        <v>1</v>
      </c>
      <c r="L688" s="266">
        <v>3350</v>
      </c>
      <c r="M688" s="781">
        <f>K688*L688</f>
        <v>3350</v>
      </c>
      <c r="N688" s="563">
        <v>1</v>
      </c>
      <c r="O688" s="1255">
        <v>3000</v>
      </c>
      <c r="P688" s="265">
        <f>N688*O688</f>
        <v>3000</v>
      </c>
      <c r="Q688" s="563">
        <v>10</v>
      </c>
      <c r="R688" s="1255">
        <v>190</v>
      </c>
      <c r="S688" s="1261">
        <f t="shared" si="283"/>
        <v>1900</v>
      </c>
      <c r="T688" s="563">
        <v>10</v>
      </c>
      <c r="U688" s="1255">
        <v>190</v>
      </c>
      <c r="V688" s="1261">
        <f t="shared" si="284"/>
        <v>1900</v>
      </c>
      <c r="W688" s="563">
        <v>10</v>
      </c>
      <c r="X688" s="1255">
        <v>190</v>
      </c>
      <c r="Y688" s="1261">
        <f t="shared" si="285"/>
        <v>1900</v>
      </c>
      <c r="Z688" s="568">
        <v>30</v>
      </c>
      <c r="AA688" s="1261">
        <v>6</v>
      </c>
      <c r="AB688" s="1261">
        <f t="shared" si="286"/>
        <v>180</v>
      </c>
      <c r="AC688" s="554">
        <f t="shared" si="287"/>
        <v>63</v>
      </c>
      <c r="AD688" s="540">
        <f t="shared" si="288"/>
        <v>16330</v>
      </c>
      <c r="AE688" s="1229"/>
    </row>
    <row r="689" spans="1:55" ht="93" customHeight="1" x14ac:dyDescent="0.25">
      <c r="A689" s="1281">
        <v>575</v>
      </c>
      <c r="B689" s="1236" t="s">
        <v>2351</v>
      </c>
      <c r="C689" s="1236" t="s">
        <v>101</v>
      </c>
      <c r="D689" s="1236" t="s">
        <v>1168</v>
      </c>
      <c r="E689" s="1013">
        <v>46355</v>
      </c>
      <c r="F689" s="1013">
        <v>46357</v>
      </c>
      <c r="G689" s="1014" t="s">
        <v>301</v>
      </c>
      <c r="H689" s="564">
        <v>5</v>
      </c>
      <c r="I689" s="572">
        <v>4100</v>
      </c>
      <c r="J689" s="278">
        <f>H689*I689</f>
        <v>20500</v>
      </c>
      <c r="K689" s="564">
        <v>5</v>
      </c>
      <c r="L689" s="572">
        <v>3350</v>
      </c>
      <c r="M689" s="299">
        <f>K689*L689</f>
        <v>16750</v>
      </c>
      <c r="N689" s="564">
        <v>5</v>
      </c>
      <c r="O689" s="572">
        <v>3000</v>
      </c>
      <c r="P689" s="288">
        <f>N689*O689</f>
        <v>15000</v>
      </c>
      <c r="Q689" s="564">
        <v>50</v>
      </c>
      <c r="R689" s="1237">
        <v>190</v>
      </c>
      <c r="S689" s="290">
        <f t="shared" si="283"/>
        <v>9500</v>
      </c>
      <c r="T689" s="564">
        <v>50</v>
      </c>
      <c r="U689" s="1237">
        <v>190</v>
      </c>
      <c r="V689" s="290">
        <f t="shared" si="284"/>
        <v>9500</v>
      </c>
      <c r="W689" s="564">
        <v>50</v>
      </c>
      <c r="X689" s="1237">
        <v>190</v>
      </c>
      <c r="Y689" s="290">
        <f t="shared" si="285"/>
        <v>9500</v>
      </c>
      <c r="Z689" s="621">
        <v>165</v>
      </c>
      <c r="AA689" s="290">
        <v>6</v>
      </c>
      <c r="AB689" s="290">
        <f t="shared" si="286"/>
        <v>990</v>
      </c>
      <c r="AC689" s="558">
        <f t="shared" si="287"/>
        <v>330</v>
      </c>
      <c r="AD689" s="531">
        <f t="shared" si="288"/>
        <v>81740</v>
      </c>
      <c r="AE689" s="1226"/>
    </row>
    <row r="690" spans="1:55" s="1941" customFormat="1" ht="27" customHeight="1" x14ac:dyDescent="0.25">
      <c r="A690" s="1800" t="s">
        <v>2615</v>
      </c>
    </row>
    <row r="691" spans="1:55" s="312" customFormat="1" ht="46.5" customHeight="1" x14ac:dyDescent="0.25">
      <c r="A691" s="1281">
        <v>576</v>
      </c>
      <c r="B691" s="261" t="s">
        <v>1893</v>
      </c>
      <c r="C691" s="261" t="s">
        <v>100</v>
      </c>
      <c r="D691" s="553" t="s">
        <v>1894</v>
      </c>
      <c r="E691" s="571">
        <v>46291</v>
      </c>
      <c r="F691" s="552">
        <v>46292</v>
      </c>
      <c r="G691" s="553" t="s">
        <v>301</v>
      </c>
      <c r="H691" s="367"/>
      <c r="J691" s="628"/>
      <c r="K691" s="576"/>
      <c r="L691" s="259"/>
      <c r="M691" s="628"/>
      <c r="N691" s="576"/>
      <c r="O691" s="781"/>
      <c r="P691" s="628"/>
      <c r="Q691" s="1285">
        <v>6</v>
      </c>
      <c r="R691" s="1286">
        <v>190</v>
      </c>
      <c r="S691" s="1287">
        <f>Q691*R691</f>
        <v>1140</v>
      </c>
      <c r="T691" s="1285">
        <v>6</v>
      </c>
      <c r="U691" s="1286">
        <v>190</v>
      </c>
      <c r="V691" s="1287">
        <f>T691*U691</f>
        <v>1140</v>
      </c>
      <c r="W691" s="1285">
        <v>6</v>
      </c>
      <c r="X691" s="1286">
        <v>190</v>
      </c>
      <c r="Y691" s="1287">
        <f>W691*X691</f>
        <v>1140</v>
      </c>
      <c r="Z691" s="1288">
        <v>18</v>
      </c>
      <c r="AA691" s="1287">
        <v>6</v>
      </c>
      <c r="AB691" s="1287">
        <f>Z691*AA691</f>
        <v>108</v>
      </c>
      <c r="AC691" s="1289">
        <f>Q691+T691+W691+Z691</f>
        <v>36</v>
      </c>
      <c r="AD691" s="1225">
        <f>S691+V691+Y691+AB691</f>
        <v>3528</v>
      </c>
      <c r="AE691" s="554">
        <f>J691+M691+P691+Q691+T691+W691+Z691</f>
        <v>36</v>
      </c>
      <c r="AF691" s="540" t="e">
        <f>L691+O691+#REF!+S691+V691+Y691+AB691</f>
        <v>#REF!</v>
      </c>
      <c r="AG691" s="939"/>
      <c r="AJ691" s="315"/>
      <c r="AK691" s="315"/>
      <c r="AL691" s="315"/>
      <c r="AM691" s="315"/>
      <c r="AN691" s="315"/>
    </row>
    <row r="692" spans="1:55" s="1016" customFormat="1" ht="29.25" customHeight="1" x14ac:dyDescent="0.25">
      <c r="A692" s="1281"/>
      <c r="B692" s="1233" t="s">
        <v>891</v>
      </c>
      <c r="C692" s="261"/>
      <c r="D692" s="1042"/>
      <c r="E692" s="1043"/>
      <c r="F692" s="1043"/>
      <c r="G692" s="1043"/>
      <c r="H692" s="324"/>
      <c r="I692" s="301"/>
      <c r="J692" s="276"/>
      <c r="K692" s="324"/>
      <c r="L692" s="301"/>
      <c r="M692" s="276"/>
      <c r="N692" s="324"/>
      <c r="O692" s="301"/>
      <c r="P692" s="302"/>
      <c r="Q692" s="324"/>
      <c r="R692" s="487"/>
      <c r="S692" s="1251"/>
      <c r="T692" s="324"/>
      <c r="U692" s="487"/>
      <c r="V692" s="1251"/>
      <c r="W692" s="324"/>
      <c r="X692" s="487"/>
      <c r="Y692" s="1251"/>
      <c r="Z692" s="324"/>
      <c r="AA692" s="1251"/>
      <c r="AB692" s="1251"/>
      <c r="AC692" s="486"/>
      <c r="AD692" s="531"/>
      <c r="AE692" s="276"/>
      <c r="AJ692" s="934"/>
      <c r="AK692" s="934"/>
      <c r="AL692" s="934"/>
      <c r="AM692" s="934"/>
      <c r="AN692" s="934"/>
      <c r="AO692" s="934"/>
      <c r="AP692" s="934"/>
      <c r="AQ692" s="934"/>
      <c r="AR692" s="934"/>
      <c r="AS692" s="934"/>
      <c r="AT692" s="934"/>
      <c r="AU692" s="934"/>
      <c r="AV692" s="934"/>
      <c r="AW692" s="934"/>
      <c r="AX692" s="934"/>
      <c r="AY692" s="934"/>
      <c r="AZ692" s="934"/>
      <c r="BA692" s="934"/>
      <c r="BB692" s="934"/>
      <c r="BC692" s="934"/>
    </row>
    <row r="693" spans="1:55" s="1301" customFormat="1" ht="46.5" customHeight="1" x14ac:dyDescent="0.25">
      <c r="A693" s="1281">
        <v>577</v>
      </c>
      <c r="B693" s="261" t="s">
        <v>264</v>
      </c>
      <c r="C693" s="261" t="s">
        <v>104</v>
      </c>
      <c r="D693" s="1290" t="s">
        <v>1318</v>
      </c>
      <c r="E693" s="1291">
        <v>46157</v>
      </c>
      <c r="F693" s="1291">
        <v>46159</v>
      </c>
      <c r="G693" s="1290" t="s">
        <v>318</v>
      </c>
      <c r="H693" s="1292">
        <v>8</v>
      </c>
      <c r="I693" s="1293">
        <v>3400</v>
      </c>
      <c r="J693" s="1294">
        <f>H693*I693</f>
        <v>27200</v>
      </c>
      <c r="K693" s="1292">
        <v>8</v>
      </c>
      <c r="L693" s="1293">
        <v>3000</v>
      </c>
      <c r="M693" s="1295">
        <f>K693*L693</f>
        <v>24000</v>
      </c>
      <c r="N693" s="1292">
        <v>8</v>
      </c>
      <c r="O693" s="1296">
        <v>2900</v>
      </c>
      <c r="P693" s="1295">
        <f>N693*O693</f>
        <v>23200</v>
      </c>
      <c r="Q693" s="1292">
        <v>56</v>
      </c>
      <c r="R693" s="1296">
        <v>190</v>
      </c>
      <c r="S693" s="1297">
        <f>Q693*R693</f>
        <v>10640</v>
      </c>
      <c r="T693" s="1292">
        <v>56</v>
      </c>
      <c r="U693" s="1296">
        <v>190</v>
      </c>
      <c r="V693" s="1297">
        <f>T693*U693</f>
        <v>10640</v>
      </c>
      <c r="W693" s="1292">
        <v>136</v>
      </c>
      <c r="X693" s="1296">
        <v>190</v>
      </c>
      <c r="Y693" s="1297">
        <f>W693*X693</f>
        <v>25840</v>
      </c>
      <c r="Z693" s="1298">
        <v>248</v>
      </c>
      <c r="AA693" s="1289">
        <v>6</v>
      </c>
      <c r="AB693" s="1289">
        <f>Z693*AA693</f>
        <v>1488</v>
      </c>
      <c r="AC693" s="1289">
        <f>H693+K693+N693+Q693+T693+W693+Z693</f>
        <v>520</v>
      </c>
      <c r="AD693" s="1225">
        <f>J693+M693+P693+S693+V693+Y693+AB693</f>
        <v>123008</v>
      </c>
      <c r="AE693" s="1299">
        <f>J693+M693+P693+S693+V693+Y693+AB693</f>
        <v>123008</v>
      </c>
      <c r="AF693" s="1300">
        <f>L693+O693+R693+U693+X693+AA693+AD693</f>
        <v>129484</v>
      </c>
      <c r="AG693" s="1837"/>
      <c r="AH693" s="1301">
        <v>248</v>
      </c>
      <c r="AJ693" s="1302"/>
      <c r="AK693" s="1302"/>
      <c r="AL693" s="1302"/>
      <c r="AM693" s="1302"/>
      <c r="AN693" s="1302"/>
    </row>
    <row r="694" spans="1:55" s="1309" customFormat="1" ht="46.5" customHeight="1" x14ac:dyDescent="0.25">
      <c r="A694" s="1281">
        <v>578</v>
      </c>
      <c r="B694" s="261" t="s">
        <v>178</v>
      </c>
      <c r="C694" s="261" t="s">
        <v>100</v>
      </c>
      <c r="D694" s="1303" t="s">
        <v>340</v>
      </c>
      <c r="E694" s="1304">
        <v>46157</v>
      </c>
      <c r="F694" s="1304">
        <v>46159</v>
      </c>
      <c r="G694" s="1303" t="s">
        <v>318</v>
      </c>
      <c r="H694" s="1288">
        <v>4</v>
      </c>
      <c r="I694" s="1305">
        <v>4100</v>
      </c>
      <c r="J694" s="1306">
        <f>H694*I694</f>
        <v>16400</v>
      </c>
      <c r="K694" s="1288">
        <v>4</v>
      </c>
      <c r="L694" s="1305">
        <v>3350</v>
      </c>
      <c r="M694" s="1307">
        <f>K694*L694</f>
        <v>13400</v>
      </c>
      <c r="N694" s="1288">
        <v>4</v>
      </c>
      <c r="O694" s="1286">
        <v>3000</v>
      </c>
      <c r="P694" s="1307">
        <f>N694*O694</f>
        <v>12000</v>
      </c>
      <c r="Q694" s="1288">
        <v>24</v>
      </c>
      <c r="R694" s="1286">
        <v>190</v>
      </c>
      <c r="S694" s="1287">
        <f>Q694*R694</f>
        <v>4560</v>
      </c>
      <c r="T694" s="1288">
        <v>24</v>
      </c>
      <c r="U694" s="1286">
        <v>190</v>
      </c>
      <c r="V694" s="1287">
        <f>T694*U694</f>
        <v>4560</v>
      </c>
      <c r="W694" s="1288">
        <v>48</v>
      </c>
      <c r="X694" s="1286">
        <v>190</v>
      </c>
      <c r="Y694" s="1287">
        <f>W694*X694</f>
        <v>9120</v>
      </c>
      <c r="Z694" s="1285">
        <v>120</v>
      </c>
      <c r="AA694" s="1289">
        <v>6</v>
      </c>
      <c r="AB694" s="1289">
        <v>720</v>
      </c>
      <c r="AC694" s="1289">
        <f>H694+K694+N694+Q694+T694+W694+Z694</f>
        <v>228</v>
      </c>
      <c r="AD694" s="1225">
        <f>J694+M694+P694+S694+V694+Y694+AB694</f>
        <v>60760</v>
      </c>
      <c r="AE694" s="1308">
        <f>H694+K694+N694+Q694+T694+W694+Z694</f>
        <v>228</v>
      </c>
      <c r="AF694" s="1300">
        <f>J694+M694+P694+S694+V694+Y694+AD694</f>
        <v>120800</v>
      </c>
      <c r="AG694" s="1838"/>
      <c r="AH694" s="1309">
        <v>108</v>
      </c>
      <c r="AJ694" s="1310"/>
      <c r="AK694" s="1311"/>
      <c r="AL694" s="1310"/>
    </row>
    <row r="695" spans="1:55" s="578" customFormat="1" ht="46.5" customHeight="1" x14ac:dyDescent="0.25">
      <c r="A695" s="1281">
        <v>579</v>
      </c>
      <c r="B695" s="261" t="s">
        <v>255</v>
      </c>
      <c r="C695" s="261" t="s">
        <v>104</v>
      </c>
      <c r="D695" s="559" t="s">
        <v>1318</v>
      </c>
      <c r="E695" s="566">
        <v>46290</v>
      </c>
      <c r="F695" s="566">
        <v>46290</v>
      </c>
      <c r="G695" s="559" t="s">
        <v>367</v>
      </c>
      <c r="H695" s="1312">
        <v>12</v>
      </c>
      <c r="I695" s="1313">
        <v>3400</v>
      </c>
      <c r="J695" s="1314">
        <f>H695*I695</f>
        <v>40800</v>
      </c>
      <c r="K695" s="1312">
        <v>12</v>
      </c>
      <c r="L695" s="1313">
        <v>3000</v>
      </c>
      <c r="M695" s="1315">
        <f>K695*L695</f>
        <v>36000</v>
      </c>
      <c r="N695" s="1312">
        <v>12</v>
      </c>
      <c r="O695" s="1316">
        <v>2900</v>
      </c>
      <c r="P695" s="1315">
        <f>N695*O695</f>
        <v>34800</v>
      </c>
      <c r="Q695" s="1312">
        <v>80</v>
      </c>
      <c r="R695" s="1316">
        <v>190</v>
      </c>
      <c r="S695" s="1317">
        <f>Q695*R695</f>
        <v>15200</v>
      </c>
      <c r="T695" s="1312">
        <v>80</v>
      </c>
      <c r="U695" s="1316">
        <v>190</v>
      </c>
      <c r="V695" s="1317">
        <f>T695*U695</f>
        <v>15200</v>
      </c>
      <c r="W695" s="1312">
        <v>196</v>
      </c>
      <c r="X695" s="1316">
        <v>190</v>
      </c>
      <c r="Y695" s="1317">
        <f>W695*X695</f>
        <v>37240</v>
      </c>
      <c r="Z695" s="1318">
        <v>276</v>
      </c>
      <c r="AA695" s="1289">
        <v>6</v>
      </c>
      <c r="AB695" s="1289">
        <f>Z695*AA695</f>
        <v>1656</v>
      </c>
      <c r="AC695" s="1289">
        <f>H695+K695+N695+Q695+T695+W695+Z695</f>
        <v>668</v>
      </c>
      <c r="AD695" s="1225">
        <f>J695+M695+P695+S695+V695+Y695+AB695</f>
        <v>180896</v>
      </c>
      <c r="AE695" s="1810"/>
      <c r="AF695" s="540">
        <f>J695+M695+P695+S695+V695+Y695+AD695</f>
        <v>360136</v>
      </c>
      <c r="AG695" s="1838"/>
    </row>
    <row r="696" spans="1:55" s="367" customFormat="1" ht="46.5" customHeight="1" x14ac:dyDescent="0.3">
      <c r="A696" s="1281">
        <v>580</v>
      </c>
      <c r="B696" s="261" t="s">
        <v>173</v>
      </c>
      <c r="C696" s="261" t="s">
        <v>101</v>
      </c>
      <c r="D696" s="267" t="s">
        <v>700</v>
      </c>
      <c r="E696" s="552">
        <v>46374</v>
      </c>
      <c r="F696" s="552">
        <v>46376</v>
      </c>
      <c r="G696" s="552" t="s">
        <v>298</v>
      </c>
      <c r="H696" s="1285">
        <v>4</v>
      </c>
      <c r="I696" s="1305">
        <v>4100</v>
      </c>
      <c r="J696" s="1306">
        <f>H696*I696</f>
        <v>16400</v>
      </c>
      <c r="K696" s="1285">
        <v>4</v>
      </c>
      <c r="L696" s="1305">
        <v>3350</v>
      </c>
      <c r="M696" s="1315">
        <f>K696*L696</f>
        <v>13400</v>
      </c>
      <c r="N696" s="1285">
        <v>4</v>
      </c>
      <c r="O696" s="1305">
        <v>3000</v>
      </c>
      <c r="P696" s="1307">
        <f>N696*O696</f>
        <v>12000</v>
      </c>
      <c r="Q696" s="1285">
        <v>24</v>
      </c>
      <c r="R696" s="1286">
        <v>190</v>
      </c>
      <c r="S696" s="1287">
        <f>Q696*R696</f>
        <v>4560</v>
      </c>
      <c r="T696" s="1285">
        <v>24</v>
      </c>
      <c r="U696" s="1286">
        <v>190</v>
      </c>
      <c r="V696" s="1287">
        <f>T696*U696</f>
        <v>4560</v>
      </c>
      <c r="W696" s="1285">
        <v>48</v>
      </c>
      <c r="X696" s="1286">
        <v>190</v>
      </c>
      <c r="Y696" s="1287">
        <f>W696*X696</f>
        <v>9120</v>
      </c>
      <c r="Z696" s="1285">
        <v>60</v>
      </c>
      <c r="AA696" s="1289">
        <v>6</v>
      </c>
      <c r="AB696" s="1289">
        <f>Z696*AA696</f>
        <v>360</v>
      </c>
      <c r="AC696" s="1289">
        <f>H696+K696+N696+Q696+T696+W696+Z696</f>
        <v>168</v>
      </c>
      <c r="AD696" s="1225">
        <f>J696+M696+P696+S696+V696+Y696+AB696</f>
        <v>60400</v>
      </c>
      <c r="AE696" s="1836"/>
      <c r="AF696" s="540">
        <f>J696+M696+P696+S696+V696+Y696+AD696</f>
        <v>120440</v>
      </c>
      <c r="AG696" s="532"/>
      <c r="AH696" s="367" t="s">
        <v>2182</v>
      </c>
      <c r="AI696" s="315"/>
      <c r="AJ696" s="315"/>
      <c r="AK696" s="315"/>
      <c r="AL696" s="315"/>
      <c r="AM696" s="315"/>
      <c r="AN696" s="315"/>
    </row>
    <row r="697" spans="1:55" s="315" customFormat="1" ht="55.5" customHeight="1" x14ac:dyDescent="0.3">
      <c r="A697" s="1281">
        <v>581</v>
      </c>
      <c r="B697" s="261" t="s">
        <v>70</v>
      </c>
      <c r="C697" s="261" t="s">
        <v>99</v>
      </c>
      <c r="D697" s="294" t="s">
        <v>1607</v>
      </c>
      <c r="E697" s="552">
        <v>46374</v>
      </c>
      <c r="F697" s="552">
        <v>46376</v>
      </c>
      <c r="G697" s="555" t="s">
        <v>298</v>
      </c>
      <c r="H697" s="1319">
        <v>8</v>
      </c>
      <c r="I697" s="1320">
        <v>3400</v>
      </c>
      <c r="J697" s="1321">
        <f>H697*I697</f>
        <v>27200</v>
      </c>
      <c r="K697" s="1319">
        <v>8</v>
      </c>
      <c r="L697" s="1320">
        <v>3000</v>
      </c>
      <c r="M697" s="1322">
        <f>K697*L697</f>
        <v>24000</v>
      </c>
      <c r="N697" s="1319">
        <v>8</v>
      </c>
      <c r="O697" s="1320">
        <v>2900</v>
      </c>
      <c r="P697" s="1322">
        <f>N697*O697</f>
        <v>23200</v>
      </c>
      <c r="Q697" s="1319">
        <v>56</v>
      </c>
      <c r="R697" s="1323">
        <v>190</v>
      </c>
      <c r="S697" s="1289">
        <f>Q697*R697</f>
        <v>10640</v>
      </c>
      <c r="T697" s="1319">
        <v>56</v>
      </c>
      <c r="U697" s="1323">
        <v>190</v>
      </c>
      <c r="V697" s="1289">
        <f>T697*U697</f>
        <v>10640</v>
      </c>
      <c r="W697" s="1319">
        <v>112</v>
      </c>
      <c r="X697" s="1323">
        <v>190</v>
      </c>
      <c r="Y697" s="1289">
        <f>W697*X697</f>
        <v>21280</v>
      </c>
      <c r="Z697" s="1319">
        <v>248</v>
      </c>
      <c r="AA697" s="1289">
        <v>6</v>
      </c>
      <c r="AB697" s="1289">
        <f>Z697*AA697</f>
        <v>1488</v>
      </c>
      <c r="AC697" s="1289">
        <f>H697+K697+N697+Q697+T697+W697+Z697</f>
        <v>496</v>
      </c>
      <c r="AD697" s="1225">
        <f>J697+M697+P697+S697+V697+Y697+AB697</f>
        <v>118448</v>
      </c>
      <c r="AE697" s="1836"/>
      <c r="AF697" s="540">
        <f>J697+M697+P697+S697+V697+Y697+AD697</f>
        <v>235408</v>
      </c>
      <c r="AG697" s="532"/>
      <c r="AH697" s="367" t="s">
        <v>2182</v>
      </c>
    </row>
    <row r="698" spans="1:55" s="1016" customFormat="1" ht="24.75" customHeight="1" x14ac:dyDescent="0.25">
      <c r="A698" s="1281"/>
      <c r="B698" s="1233" t="s">
        <v>915</v>
      </c>
      <c r="C698" s="261"/>
      <c r="D698" s="1042"/>
      <c r="E698" s="1043"/>
      <c r="F698" s="1043"/>
      <c r="G698" s="1043"/>
      <c r="H698" s="324"/>
      <c r="I698" s="301"/>
      <c r="J698" s="276"/>
      <c r="K698" s="324"/>
      <c r="L698" s="301"/>
      <c r="M698" s="276"/>
      <c r="N698" s="324"/>
      <c r="O698" s="301"/>
      <c r="P698" s="276"/>
      <c r="Q698" s="324"/>
      <c r="R698" s="487"/>
      <c r="S698" s="1251"/>
      <c r="T698" s="324"/>
      <c r="U698" s="487"/>
      <c r="V698" s="1251"/>
      <c r="W698" s="324"/>
      <c r="X698" s="487"/>
      <c r="Y698" s="1251"/>
      <c r="Z698" s="324"/>
      <c r="AA698" s="1251"/>
      <c r="AB698" s="1251"/>
      <c r="AC698" s="530"/>
      <c r="AD698" s="531"/>
      <c r="AE698" s="276"/>
      <c r="AJ698" s="934"/>
      <c r="AK698" s="934"/>
      <c r="AL698" s="934"/>
      <c r="AM698" s="934"/>
      <c r="AN698" s="934"/>
      <c r="AO698" s="934"/>
      <c r="AP698" s="934"/>
      <c r="AQ698" s="934"/>
      <c r="AR698" s="934"/>
      <c r="AS698" s="934"/>
      <c r="AT698" s="934"/>
      <c r="AU698" s="934"/>
      <c r="AV698" s="934"/>
      <c r="AW698" s="934"/>
      <c r="AX698" s="934"/>
      <c r="AY698" s="934"/>
      <c r="AZ698" s="934"/>
      <c r="BA698" s="934"/>
      <c r="BB698" s="934"/>
      <c r="BC698" s="934"/>
    </row>
    <row r="699" spans="1:55" s="312" customFormat="1" ht="46.5" customHeight="1" x14ac:dyDescent="0.25">
      <c r="A699" s="1281">
        <v>582</v>
      </c>
      <c r="B699" s="261" t="s">
        <v>71</v>
      </c>
      <c r="C699" s="261" t="s">
        <v>101</v>
      </c>
      <c r="D699" s="559" t="s">
        <v>443</v>
      </c>
      <c r="E699" s="936">
        <v>46079</v>
      </c>
      <c r="F699" s="936">
        <v>46082</v>
      </c>
      <c r="G699" s="559" t="s">
        <v>2414</v>
      </c>
      <c r="H699" s="564"/>
      <c r="I699" s="572"/>
      <c r="J699" s="278"/>
      <c r="K699" s="564"/>
      <c r="L699" s="572"/>
      <c r="M699" s="265"/>
      <c r="N699" s="564"/>
      <c r="O699" s="572"/>
      <c r="P699" s="1322"/>
      <c r="Q699" s="1312">
        <v>48</v>
      </c>
      <c r="R699" s="1316">
        <v>190</v>
      </c>
      <c r="S699" s="1317">
        <f>Q699*R699</f>
        <v>9120</v>
      </c>
      <c r="T699" s="1312">
        <v>32</v>
      </c>
      <c r="U699" s="1316">
        <v>190</v>
      </c>
      <c r="V699" s="1317">
        <f>T699*U699</f>
        <v>6080</v>
      </c>
      <c r="W699" s="1312">
        <v>32</v>
      </c>
      <c r="X699" s="1316">
        <v>190</v>
      </c>
      <c r="Y699" s="1317">
        <f>W699*X699</f>
        <v>6080</v>
      </c>
      <c r="Z699" s="1318">
        <v>112</v>
      </c>
      <c r="AA699" s="1317">
        <v>6</v>
      </c>
      <c r="AB699" s="1317">
        <f>Z699*AA699</f>
        <v>672</v>
      </c>
      <c r="AC699" s="1309"/>
      <c r="AD699" s="1309"/>
      <c r="AE699" s="561">
        <f>H699+K699+N699+Q699+T699+W699+Z699</f>
        <v>224</v>
      </c>
      <c r="AF699" s="540">
        <f>J699+M699+P699+S699+V699+Y699+AB699</f>
        <v>21952</v>
      </c>
      <c r="AG699" s="1837" t="e">
        <f>AF699+AF701+#REF!+#REF!</f>
        <v>#REF!</v>
      </c>
      <c r="AH699" s="312">
        <v>112</v>
      </c>
      <c r="AL699" s="790" t="s">
        <v>2396</v>
      </c>
      <c r="AM699" s="315"/>
      <c r="AN699" s="367"/>
      <c r="AO699" s="315"/>
      <c r="AP699" s="315"/>
      <c r="AQ699" s="315"/>
      <c r="AR699" s="315"/>
      <c r="AS699" s="315"/>
    </row>
    <row r="700" spans="1:55" s="312" customFormat="1" ht="46.5" customHeight="1" x14ac:dyDescent="0.25">
      <c r="A700" s="1281">
        <v>583</v>
      </c>
      <c r="B700" s="261" t="s">
        <v>2415</v>
      </c>
      <c r="C700" s="261" t="s">
        <v>99</v>
      </c>
      <c r="D700" s="553" t="s">
        <v>1228</v>
      </c>
      <c r="E700" s="936">
        <v>46360</v>
      </c>
      <c r="F700" s="936">
        <v>46362</v>
      </c>
      <c r="G700" s="559" t="s">
        <v>1735</v>
      </c>
      <c r="H700" s="564"/>
      <c r="I700" s="572"/>
      <c r="J700" s="278"/>
      <c r="K700" s="564"/>
      <c r="L700" s="572"/>
      <c r="M700" s="265"/>
      <c r="N700" s="564"/>
      <c r="O700" s="572"/>
      <c r="P700" s="1322"/>
      <c r="Q700" s="1288">
        <v>66</v>
      </c>
      <c r="R700" s="1286">
        <v>190</v>
      </c>
      <c r="S700" s="1287">
        <f>Q700*R700</f>
        <v>12540</v>
      </c>
      <c r="T700" s="1288">
        <v>66</v>
      </c>
      <c r="U700" s="1286">
        <v>190</v>
      </c>
      <c r="V700" s="1287">
        <f>T700*U700</f>
        <v>12540</v>
      </c>
      <c r="W700" s="1288">
        <v>66</v>
      </c>
      <c r="X700" s="1286">
        <v>190</v>
      </c>
      <c r="Y700" s="1287">
        <f>W700*X700</f>
        <v>12540</v>
      </c>
      <c r="Z700" s="1318">
        <v>198</v>
      </c>
      <c r="AA700" s="1287">
        <v>6</v>
      </c>
      <c r="AB700" s="1287">
        <f>Z700*AA700</f>
        <v>1188</v>
      </c>
      <c r="AC700" s="1309"/>
      <c r="AD700" s="1309"/>
      <c r="AE700" s="554">
        <f>H700+K700+N700+Q700+T700+W700+Z700</f>
        <v>396</v>
      </c>
      <c r="AF700" s="540">
        <f>J700+M700+P700+S700+V700+Y700+AB700</f>
        <v>38808</v>
      </c>
      <c r="AG700" s="1838"/>
      <c r="AH700" s="312">
        <v>336</v>
      </c>
      <c r="AL700" s="790" t="s">
        <v>2396</v>
      </c>
      <c r="AM700" s="315"/>
      <c r="AN700" s="367"/>
      <c r="AO700" s="315"/>
      <c r="AP700" s="315"/>
      <c r="AQ700" s="315"/>
      <c r="AR700" s="315"/>
      <c r="AS700" s="315"/>
    </row>
    <row r="701" spans="1:55" s="312" customFormat="1" ht="46.5" customHeight="1" x14ac:dyDescent="0.25">
      <c r="A701" s="1281">
        <v>584</v>
      </c>
      <c r="B701" s="261" t="s">
        <v>174</v>
      </c>
      <c r="C701" s="261" t="s">
        <v>99</v>
      </c>
      <c r="D701" s="553" t="s">
        <v>1228</v>
      </c>
      <c r="E701" s="936">
        <v>46079</v>
      </c>
      <c r="F701" s="936">
        <v>46082</v>
      </c>
      <c r="G701" s="559" t="s">
        <v>2414</v>
      </c>
      <c r="H701" s="564"/>
      <c r="I701" s="572"/>
      <c r="J701" s="278"/>
      <c r="K701" s="564"/>
      <c r="L701" s="572"/>
      <c r="M701" s="265"/>
      <c r="N701" s="564"/>
      <c r="O701" s="572"/>
      <c r="P701" s="1322"/>
      <c r="Q701" s="1288">
        <v>112</v>
      </c>
      <c r="R701" s="1286">
        <v>190</v>
      </c>
      <c r="S701" s="1287">
        <f>Q701*R701</f>
        <v>21280</v>
      </c>
      <c r="T701" s="1288">
        <v>112</v>
      </c>
      <c r="U701" s="1286">
        <v>190</v>
      </c>
      <c r="V701" s="1287">
        <f>T701*U701</f>
        <v>21280</v>
      </c>
      <c r="W701" s="1288">
        <v>112</v>
      </c>
      <c r="X701" s="1286">
        <v>190</v>
      </c>
      <c r="Y701" s="1287">
        <f>W701*X701</f>
        <v>21280</v>
      </c>
      <c r="Z701" s="1318">
        <v>336</v>
      </c>
      <c r="AA701" s="1287">
        <v>6</v>
      </c>
      <c r="AB701" s="1287">
        <f>Z701*AA701</f>
        <v>2016</v>
      </c>
      <c r="AC701" s="1309"/>
      <c r="AD701" s="1309"/>
      <c r="AE701" s="554">
        <f>H701+K701+N701+Q701+T701+W701+Z701</f>
        <v>672</v>
      </c>
      <c r="AF701" s="540">
        <f>J701+M701+P701+S701+V701+Y701+AB701</f>
        <v>65856</v>
      </c>
      <c r="AG701" s="1840"/>
      <c r="AH701" s="312">
        <v>336</v>
      </c>
      <c r="AL701" s="790" t="s">
        <v>2396</v>
      </c>
      <c r="AM701" s="315"/>
      <c r="AN701" s="367"/>
      <c r="AO701" s="315"/>
      <c r="AP701" s="315"/>
      <c r="AQ701" s="315"/>
      <c r="AR701" s="315"/>
      <c r="AS701" s="315"/>
    </row>
    <row r="702" spans="1:55" s="1016" customFormat="1" ht="35.25" customHeight="1" x14ac:dyDescent="0.25">
      <c r="A702" s="1281"/>
      <c r="B702" s="1233" t="s">
        <v>1141</v>
      </c>
      <c r="C702" s="261"/>
      <c r="D702" s="300"/>
      <c r="E702" s="1043"/>
      <c r="F702" s="1043"/>
      <c r="G702" s="1043"/>
      <c r="H702" s="622"/>
      <c r="I702" s="640"/>
      <c r="J702" s="639"/>
      <c r="K702" s="622"/>
      <c r="L702" s="640"/>
      <c r="M702" s="639"/>
      <c r="N702" s="622"/>
      <c r="O702" s="640"/>
      <c r="P702" s="663"/>
      <c r="Q702" s="622"/>
      <c r="R702" s="487"/>
      <c r="S702" s="1251"/>
      <c r="T702" s="622"/>
      <c r="U702" s="487"/>
      <c r="V702" s="1251"/>
      <c r="W702" s="622"/>
      <c r="X702" s="487"/>
      <c r="Y702" s="1251"/>
      <c r="Z702" s="622"/>
      <c r="AA702" s="1251"/>
      <c r="AB702" s="1251"/>
      <c r="AC702" s="486"/>
      <c r="AD702" s="531"/>
      <c r="AE702" s="639"/>
      <c r="AJ702" s="934"/>
      <c r="AK702" s="934"/>
      <c r="AL702" s="934"/>
      <c r="AM702" s="934"/>
      <c r="AN702" s="934"/>
      <c r="AO702" s="934"/>
      <c r="AP702" s="934"/>
      <c r="AQ702" s="934"/>
      <c r="AR702" s="934"/>
      <c r="AS702" s="934"/>
      <c r="AT702" s="934"/>
      <c r="AU702" s="934"/>
      <c r="AV702" s="934"/>
      <c r="AW702" s="934"/>
      <c r="AX702" s="934"/>
      <c r="AY702" s="934"/>
      <c r="AZ702" s="934"/>
      <c r="BA702" s="934"/>
      <c r="BB702" s="934"/>
      <c r="BC702" s="934"/>
    </row>
    <row r="703" spans="1:55" s="398" customFormat="1" ht="46.5" customHeight="1" x14ac:dyDescent="0.25">
      <c r="A703" s="1281">
        <v>585</v>
      </c>
      <c r="B703" s="261" t="s">
        <v>1581</v>
      </c>
      <c r="C703" s="258" t="s">
        <v>101</v>
      </c>
      <c r="D703" s="1324" t="s">
        <v>340</v>
      </c>
      <c r="E703" s="1325">
        <v>46339</v>
      </c>
      <c r="F703" s="1325">
        <v>46341</v>
      </c>
      <c r="G703" s="1325" t="s">
        <v>2166</v>
      </c>
      <c r="H703" s="1326">
        <v>8</v>
      </c>
      <c r="I703" s="1313">
        <v>4100</v>
      </c>
      <c r="J703" s="1314">
        <f>H703*I703</f>
        <v>32800</v>
      </c>
      <c r="K703" s="1326">
        <v>8</v>
      </c>
      <c r="L703" s="1313">
        <v>3350</v>
      </c>
      <c r="M703" s="1315">
        <f>K703*L703</f>
        <v>26800</v>
      </c>
      <c r="N703" s="1326">
        <v>16</v>
      </c>
      <c r="O703" s="1313">
        <v>3000</v>
      </c>
      <c r="P703" s="1315">
        <f>N703*O703</f>
        <v>48000</v>
      </c>
      <c r="Q703" s="1326">
        <v>72</v>
      </c>
      <c r="R703" s="1316">
        <v>190</v>
      </c>
      <c r="S703" s="1317">
        <f>Q703*R703</f>
        <v>13680</v>
      </c>
      <c r="T703" s="1326">
        <v>72</v>
      </c>
      <c r="U703" s="1316">
        <v>190</v>
      </c>
      <c r="V703" s="1317">
        <f>T703*U703</f>
        <v>13680</v>
      </c>
      <c r="W703" s="1326">
        <v>144</v>
      </c>
      <c r="X703" s="1316">
        <v>190</v>
      </c>
      <c r="Y703" s="1317">
        <f>W703*X703</f>
        <v>27360</v>
      </c>
      <c r="Z703" s="1326">
        <v>288</v>
      </c>
      <c r="AA703" s="1317">
        <v>6</v>
      </c>
      <c r="AB703" s="1326">
        <f>Z703*AA703</f>
        <v>1728</v>
      </c>
      <c r="AC703" s="1323">
        <f>H703+K703+N703+Q703+T703+W703+Z703</f>
        <v>608</v>
      </c>
      <c r="AD703" s="531">
        <f>J703+M703+P703+S703+V703+Y703</f>
        <v>162320</v>
      </c>
      <c r="AE703" s="561">
        <f>H703+K703+N703+Q703+T703+W703+Z703</f>
        <v>608</v>
      </c>
      <c r="AF703" s="540">
        <f>J703+M703+P703+S703+V703+Y703+AB703</f>
        <v>164048</v>
      </c>
      <c r="AG703" s="1839">
        <f>SUM(AF703:AF704)</f>
        <v>345536</v>
      </c>
      <c r="AH703" s="412"/>
      <c r="AJ703" s="578"/>
      <c r="AK703" s="578"/>
      <c r="AL703" s="578"/>
      <c r="AM703" s="578"/>
      <c r="AN703" s="578"/>
    </row>
    <row r="704" spans="1:55" s="666" customFormat="1" ht="46.5" customHeight="1" x14ac:dyDescent="0.25">
      <c r="A704" s="1281">
        <v>586</v>
      </c>
      <c r="B704" s="261" t="s">
        <v>1156</v>
      </c>
      <c r="C704" s="880" t="s">
        <v>99</v>
      </c>
      <c r="D704" s="1327" t="s">
        <v>1610</v>
      </c>
      <c r="E704" s="1328">
        <v>46339</v>
      </c>
      <c r="F704" s="1328">
        <v>46341</v>
      </c>
      <c r="G704" s="1328" t="s">
        <v>43</v>
      </c>
      <c r="H704" s="1329">
        <v>8</v>
      </c>
      <c r="I704" s="1293">
        <v>3400</v>
      </c>
      <c r="J704" s="1294">
        <f>H704*I704</f>
        <v>27200</v>
      </c>
      <c r="K704" s="1329">
        <v>8</v>
      </c>
      <c r="L704" s="1293">
        <v>3000</v>
      </c>
      <c r="M704" s="1295">
        <f>K704*L704</f>
        <v>24000</v>
      </c>
      <c r="N704" s="1329">
        <v>16</v>
      </c>
      <c r="O704" s="1296">
        <v>2900</v>
      </c>
      <c r="P704" s="1295">
        <f>N704*O704</f>
        <v>46400</v>
      </c>
      <c r="Q704" s="1329">
        <v>107</v>
      </c>
      <c r="R704" s="1296">
        <v>190</v>
      </c>
      <c r="S704" s="1297">
        <f>Q704*R704</f>
        <v>20330</v>
      </c>
      <c r="T704" s="1329">
        <v>107</v>
      </c>
      <c r="U704" s="1296">
        <v>190</v>
      </c>
      <c r="V704" s="1297">
        <f>T704*U704</f>
        <v>20330</v>
      </c>
      <c r="W704" s="1329">
        <v>214</v>
      </c>
      <c r="X704" s="1296">
        <v>190</v>
      </c>
      <c r="Y704" s="1297">
        <f>W704*X704</f>
        <v>40660</v>
      </c>
      <c r="Z704" s="1329">
        <v>428</v>
      </c>
      <c r="AA704" s="1297">
        <v>6</v>
      </c>
      <c r="AB704" s="1326">
        <f>Z704*AA704</f>
        <v>2568</v>
      </c>
      <c r="AC704" s="1323">
        <f>H704+K704+N704+Q704+T704+W704+Z704</f>
        <v>888</v>
      </c>
      <c r="AD704" s="531">
        <f>J704+M704+P704+S704+V704+Y704+AB704</f>
        <v>181488</v>
      </c>
      <c r="AE704" s="606">
        <f>H704+K704+N704+Q704+T704+W704+Z704</f>
        <v>888</v>
      </c>
      <c r="AF704" s="540">
        <f>J704+M704+P704+S704+V704+Y704+AB704</f>
        <v>181488</v>
      </c>
      <c r="AG704" s="1840"/>
      <c r="AJ704" s="315"/>
      <c r="AK704" s="315"/>
      <c r="AL704" s="315"/>
      <c r="AM704" s="315"/>
      <c r="AN704" s="315"/>
    </row>
    <row r="705" spans="1:56" s="790" customFormat="1" ht="33" customHeight="1" x14ac:dyDescent="0.25">
      <c r="A705" s="1281"/>
      <c r="B705" s="1233" t="s">
        <v>861</v>
      </c>
      <c r="C705" s="261"/>
      <c r="D705" s="1138"/>
      <c r="E705" s="1139"/>
      <c r="F705" s="1139"/>
      <c r="G705" s="1140"/>
      <c r="H705" s="581"/>
      <c r="I705" s="266"/>
      <c r="J705" s="252"/>
      <c r="K705" s="581"/>
      <c r="L705" s="266"/>
      <c r="M705" s="265"/>
      <c r="N705" s="581"/>
      <c r="O705" s="1255"/>
      <c r="P705" s="265"/>
      <c r="Q705" s="581"/>
      <c r="R705" s="1255"/>
      <c r="S705" s="1261"/>
      <c r="T705" s="581"/>
      <c r="U705" s="1255"/>
      <c r="V705" s="1261"/>
      <c r="W705" s="581"/>
      <c r="X705" s="1255"/>
      <c r="Y705" s="1261"/>
      <c r="Z705" s="581"/>
      <c r="AA705" s="1261"/>
      <c r="AB705" s="1261"/>
      <c r="AC705" s="554"/>
      <c r="AD705" s="531"/>
      <c r="AE705" s="1020"/>
      <c r="AI705" s="1021"/>
      <c r="AJ705" s="934"/>
      <c r="AK705" s="934"/>
      <c r="AL705" s="934"/>
      <c r="AM705" s="934"/>
      <c r="AN705" s="934"/>
      <c r="AO705" s="934"/>
      <c r="AP705" s="934"/>
      <c r="AQ705" s="934"/>
      <c r="AR705" s="934"/>
      <c r="AS705" s="934"/>
      <c r="AT705" s="934"/>
      <c r="AU705" s="934"/>
      <c r="AV705" s="934"/>
      <c r="AW705" s="934"/>
      <c r="AX705" s="934"/>
      <c r="AY705" s="934"/>
      <c r="AZ705" s="934"/>
      <c r="BA705" s="934"/>
      <c r="BB705" s="934"/>
      <c r="BC705" s="934"/>
      <c r="BD705" s="1031"/>
    </row>
    <row r="706" spans="1:56" s="312" customFormat="1" ht="79.5" customHeight="1" x14ac:dyDescent="0.3">
      <c r="A706" s="1281">
        <v>587</v>
      </c>
      <c r="B706" s="261" t="s">
        <v>1113</v>
      </c>
      <c r="C706" s="277" t="s">
        <v>104</v>
      </c>
      <c r="D706" s="1330" t="s">
        <v>1237</v>
      </c>
      <c r="E706" s="1205">
        <v>46318</v>
      </c>
      <c r="F706" s="1205">
        <v>46320</v>
      </c>
      <c r="G706" s="1331" t="s">
        <v>1512</v>
      </c>
      <c r="H706" s="538"/>
      <c r="I706" s="266"/>
      <c r="J706" s="252"/>
      <c r="K706" s="538"/>
      <c r="L706" s="266"/>
      <c r="M706" s="265"/>
      <c r="N706" s="538"/>
      <c r="O706" s="570"/>
      <c r="P706" s="265"/>
      <c r="Q706" s="1288">
        <v>40</v>
      </c>
      <c r="R706" s="1286">
        <v>190</v>
      </c>
      <c r="S706" s="1287">
        <f t="shared" ref="S706:S712" si="289">Q706*R706</f>
        <v>7600</v>
      </c>
      <c r="T706" s="1288">
        <v>40</v>
      </c>
      <c r="U706" s="1286">
        <v>190</v>
      </c>
      <c r="V706" s="1287">
        <f t="shared" ref="V706:V712" si="290">T706*U706</f>
        <v>7600</v>
      </c>
      <c r="W706" s="1288">
        <v>80</v>
      </c>
      <c r="X706" s="1286">
        <v>190</v>
      </c>
      <c r="Y706" s="1287">
        <f t="shared" ref="Y706:Y712" si="291">W706*X706</f>
        <v>15200</v>
      </c>
      <c r="Z706" s="1285">
        <v>160</v>
      </c>
      <c r="AA706" s="1286">
        <v>6</v>
      </c>
      <c r="AB706" s="1326">
        <f t="shared" ref="AB706:AB712" si="292">Z706*AA706</f>
        <v>960</v>
      </c>
      <c r="AC706" s="1286">
        <f t="shared" ref="AC706:AC712" si="293">Q706+T706+W706+Z706</f>
        <v>320</v>
      </c>
      <c r="AD706" s="1225">
        <f>S706+V706+Y706+AB706</f>
        <v>31360</v>
      </c>
      <c r="AE706" s="539">
        <f t="shared" ref="AE706:AE712" si="294">J706+M706+P706+S706+V706+Y706+AB706</f>
        <v>31360</v>
      </c>
      <c r="AF706" s="540">
        <f t="shared" ref="AF706:AF712" si="295">L706+O706+R706+U706+X706+AA706+AD706</f>
        <v>31936</v>
      </c>
      <c r="AG706" s="532"/>
      <c r="AH706" s="315" t="s">
        <v>2331</v>
      </c>
      <c r="AI706" s="315"/>
      <c r="AJ706" s="315"/>
      <c r="AK706" s="315"/>
      <c r="AL706" s="315"/>
      <c r="AM706" s="315"/>
      <c r="AN706" s="315"/>
    </row>
    <row r="707" spans="1:56" s="312" customFormat="1" ht="58.5" customHeight="1" x14ac:dyDescent="0.3">
      <c r="A707" s="1281">
        <v>588</v>
      </c>
      <c r="B707" s="261" t="s">
        <v>1515</v>
      </c>
      <c r="C707" s="277" t="s">
        <v>104</v>
      </c>
      <c r="D707" s="1332" t="s">
        <v>1724</v>
      </c>
      <c r="E707" s="1205">
        <v>46332</v>
      </c>
      <c r="F707" s="1205">
        <v>46334</v>
      </c>
      <c r="G707" s="1331" t="s">
        <v>748</v>
      </c>
      <c r="H707" s="556"/>
      <c r="I707" s="572"/>
      <c r="J707" s="278"/>
      <c r="K707" s="556"/>
      <c r="L707" s="572"/>
      <c r="M707" s="299"/>
      <c r="N707" s="556"/>
      <c r="O707" s="565"/>
      <c r="P707" s="288"/>
      <c r="Q707" s="1333">
        <v>40</v>
      </c>
      <c r="R707" s="1323">
        <v>190</v>
      </c>
      <c r="S707" s="1289">
        <f t="shared" si="289"/>
        <v>7600</v>
      </c>
      <c r="T707" s="1333">
        <v>40</v>
      </c>
      <c r="U707" s="1323">
        <v>190</v>
      </c>
      <c r="V707" s="1289">
        <f t="shared" si="290"/>
        <v>7600</v>
      </c>
      <c r="W707" s="1333">
        <v>80</v>
      </c>
      <c r="X707" s="1323">
        <v>190</v>
      </c>
      <c r="Y707" s="1289">
        <f t="shared" si="291"/>
        <v>15200</v>
      </c>
      <c r="Z707" s="1319">
        <v>160</v>
      </c>
      <c r="AA707" s="1323">
        <v>6</v>
      </c>
      <c r="AB707" s="1326">
        <f t="shared" si="292"/>
        <v>960</v>
      </c>
      <c r="AC707" s="1323">
        <f t="shared" si="293"/>
        <v>320</v>
      </c>
      <c r="AD707" s="1225">
        <f>S707+V707+Y707+AB707</f>
        <v>31360</v>
      </c>
      <c r="AE707" s="483">
        <f t="shared" si="294"/>
        <v>31360</v>
      </c>
      <c r="AF707" s="531">
        <f t="shared" si="295"/>
        <v>31936</v>
      </c>
      <c r="AG707" s="532"/>
      <c r="AH707" s="315" t="s">
        <v>2331</v>
      </c>
      <c r="AI707" s="315"/>
      <c r="AJ707" s="315"/>
      <c r="AK707" s="315"/>
      <c r="AL707" s="315"/>
      <c r="AM707" s="315"/>
      <c r="AN707" s="315"/>
    </row>
    <row r="708" spans="1:56" s="577" customFormat="1" ht="87" customHeight="1" x14ac:dyDescent="0.3">
      <c r="A708" s="1281">
        <v>589</v>
      </c>
      <c r="B708" s="261" t="s">
        <v>1516</v>
      </c>
      <c r="C708" s="277" t="s">
        <v>104</v>
      </c>
      <c r="D708" s="1332" t="s">
        <v>1725</v>
      </c>
      <c r="E708" s="1205">
        <v>46367</v>
      </c>
      <c r="F708" s="1205">
        <v>46369</v>
      </c>
      <c r="G708" s="1331" t="s">
        <v>1718</v>
      </c>
      <c r="H708" s="538"/>
      <c r="I708" s="572"/>
      <c r="J708" s="278"/>
      <c r="K708" s="556"/>
      <c r="L708" s="572"/>
      <c r="M708" s="288"/>
      <c r="N708" s="556"/>
      <c r="O708" s="565"/>
      <c r="P708" s="288"/>
      <c r="Q708" s="1333">
        <v>36</v>
      </c>
      <c r="R708" s="1323">
        <v>190</v>
      </c>
      <c r="S708" s="1289">
        <f t="shared" si="289"/>
        <v>6840</v>
      </c>
      <c r="T708" s="1333">
        <v>36</v>
      </c>
      <c r="U708" s="1323">
        <v>190</v>
      </c>
      <c r="V708" s="1289">
        <f t="shared" si="290"/>
        <v>6840</v>
      </c>
      <c r="W708" s="1333">
        <v>72</v>
      </c>
      <c r="X708" s="1323">
        <v>190</v>
      </c>
      <c r="Y708" s="1289">
        <f t="shared" si="291"/>
        <v>13680</v>
      </c>
      <c r="Z708" s="1319">
        <v>144</v>
      </c>
      <c r="AA708" s="1323">
        <v>6</v>
      </c>
      <c r="AB708" s="1326">
        <f t="shared" si="292"/>
        <v>864</v>
      </c>
      <c r="AC708" s="1323">
        <f t="shared" si="293"/>
        <v>288</v>
      </c>
      <c r="AD708" s="1225">
        <f>S708+V708+Y708+AC708</f>
        <v>27648</v>
      </c>
      <c r="AE708" s="483">
        <f t="shared" si="294"/>
        <v>28224</v>
      </c>
      <c r="AF708" s="531">
        <f t="shared" si="295"/>
        <v>28224</v>
      </c>
      <c r="AG708" s="702"/>
      <c r="AH708" s="315" t="s">
        <v>2331</v>
      </c>
      <c r="AI708" s="315"/>
      <c r="AJ708" s="315"/>
      <c r="AK708" s="315"/>
      <c r="AL708" s="315"/>
      <c r="AM708" s="315"/>
      <c r="AN708" s="315"/>
    </row>
    <row r="709" spans="1:56" s="312" customFormat="1" ht="75" customHeight="1" x14ac:dyDescent="0.3">
      <c r="A709" s="1281">
        <v>590</v>
      </c>
      <c r="B709" s="261" t="s">
        <v>1721</v>
      </c>
      <c r="C709" s="42" t="s">
        <v>99</v>
      </c>
      <c r="D709" s="1334" t="s">
        <v>1722</v>
      </c>
      <c r="E709" s="571">
        <v>46107</v>
      </c>
      <c r="F709" s="571">
        <v>46109</v>
      </c>
      <c r="G709" s="1331" t="s">
        <v>1718</v>
      </c>
      <c r="H709" s="505"/>
      <c r="I709" s="266"/>
      <c r="J709" s="252"/>
      <c r="K709" s="538"/>
      <c r="L709" s="266"/>
      <c r="M709" s="265"/>
      <c r="N709" s="538"/>
      <c r="O709" s="266"/>
      <c r="P709" s="265"/>
      <c r="Q709" s="1288">
        <v>20</v>
      </c>
      <c r="R709" s="1286">
        <v>190</v>
      </c>
      <c r="S709" s="1287">
        <f t="shared" si="289"/>
        <v>3800</v>
      </c>
      <c r="T709" s="1288">
        <v>20</v>
      </c>
      <c r="U709" s="1286">
        <v>190</v>
      </c>
      <c r="V709" s="1287">
        <f t="shared" si="290"/>
        <v>3800</v>
      </c>
      <c r="W709" s="1288">
        <v>40</v>
      </c>
      <c r="X709" s="1286">
        <v>190</v>
      </c>
      <c r="Y709" s="1287">
        <f t="shared" si="291"/>
        <v>7600</v>
      </c>
      <c r="Z709" s="1285">
        <v>80</v>
      </c>
      <c r="AA709" s="1287">
        <v>6</v>
      </c>
      <c r="AB709" s="1326">
        <f t="shared" si="292"/>
        <v>480</v>
      </c>
      <c r="AC709" s="1287">
        <f t="shared" si="293"/>
        <v>160</v>
      </c>
      <c r="AD709" s="1225">
        <f>S709+V709+Y709+AB709</f>
        <v>15680</v>
      </c>
      <c r="AE709" s="554">
        <f t="shared" si="294"/>
        <v>15680</v>
      </c>
      <c r="AF709" s="540">
        <f t="shared" si="295"/>
        <v>16256</v>
      </c>
      <c r="AG709" s="1335"/>
      <c r="AJ709" s="315"/>
      <c r="AK709" s="315"/>
      <c r="AL709" s="315"/>
      <c r="AM709" s="315"/>
      <c r="AN709" s="315"/>
    </row>
    <row r="710" spans="1:56" s="312" customFormat="1" ht="46.5" customHeight="1" x14ac:dyDescent="0.3">
      <c r="A710" s="1281">
        <v>591</v>
      </c>
      <c r="B710" s="261" t="s">
        <v>1723</v>
      </c>
      <c r="C710" s="277" t="s">
        <v>101</v>
      </c>
      <c r="D710" s="1334" t="s">
        <v>358</v>
      </c>
      <c r="E710" s="936">
        <v>46128</v>
      </c>
      <c r="F710" s="936">
        <v>46130</v>
      </c>
      <c r="G710" s="1331" t="s">
        <v>1718</v>
      </c>
      <c r="H710" s="538"/>
      <c r="I710" s="266"/>
      <c r="J710" s="252"/>
      <c r="K710" s="538"/>
      <c r="L710" s="266"/>
      <c r="M710" s="265"/>
      <c r="N710" s="538"/>
      <c r="O710" s="266"/>
      <c r="P710" s="265"/>
      <c r="Q710" s="1288">
        <v>16</v>
      </c>
      <c r="R710" s="1286">
        <v>190</v>
      </c>
      <c r="S710" s="1287">
        <f t="shared" si="289"/>
        <v>3040</v>
      </c>
      <c r="T710" s="1288">
        <v>16</v>
      </c>
      <c r="U710" s="1286">
        <v>190</v>
      </c>
      <c r="V710" s="1287">
        <f t="shared" si="290"/>
        <v>3040</v>
      </c>
      <c r="W710" s="1288">
        <v>32</v>
      </c>
      <c r="X710" s="1286">
        <v>190</v>
      </c>
      <c r="Y710" s="1287">
        <f t="shared" si="291"/>
        <v>6080</v>
      </c>
      <c r="Z710" s="1285">
        <v>64</v>
      </c>
      <c r="AA710" s="1287">
        <v>6</v>
      </c>
      <c r="AB710" s="1326">
        <f t="shared" si="292"/>
        <v>384</v>
      </c>
      <c r="AC710" s="1287">
        <f t="shared" si="293"/>
        <v>128</v>
      </c>
      <c r="AD710" s="1225">
        <f>S710+V710+Y710+AB710</f>
        <v>12544</v>
      </c>
      <c r="AE710" s="554">
        <f t="shared" si="294"/>
        <v>12544</v>
      </c>
      <c r="AF710" s="540">
        <f t="shared" si="295"/>
        <v>13120</v>
      </c>
      <c r="AG710" s="1335"/>
      <c r="AJ710" s="315"/>
      <c r="AK710" s="315"/>
      <c r="AL710" s="315"/>
      <c r="AM710" s="315"/>
      <c r="AN710" s="315"/>
    </row>
    <row r="711" spans="1:56" s="312" customFormat="1" ht="46.5" customHeight="1" x14ac:dyDescent="0.3">
      <c r="A711" s="1281">
        <v>592</v>
      </c>
      <c r="B711" s="261" t="s">
        <v>1511</v>
      </c>
      <c r="C711" s="277" t="s">
        <v>101</v>
      </c>
      <c r="D711" s="1334" t="s">
        <v>358</v>
      </c>
      <c r="E711" s="936">
        <v>46186</v>
      </c>
      <c r="F711" s="936">
        <v>46187</v>
      </c>
      <c r="G711" s="1331" t="s">
        <v>1718</v>
      </c>
      <c r="H711" s="505"/>
      <c r="I711" s="266"/>
      <c r="J711" s="252"/>
      <c r="K711" s="538"/>
      <c r="L711" s="266"/>
      <c r="M711" s="265"/>
      <c r="N711" s="538"/>
      <c r="O711" s="266"/>
      <c r="P711" s="265"/>
      <c r="Q711" s="1288">
        <v>16</v>
      </c>
      <c r="R711" s="1286">
        <v>190</v>
      </c>
      <c r="S711" s="1287">
        <f t="shared" si="289"/>
        <v>3040</v>
      </c>
      <c r="T711" s="1288">
        <v>16</v>
      </c>
      <c r="U711" s="1286">
        <v>190</v>
      </c>
      <c r="V711" s="1287">
        <f t="shared" si="290"/>
        <v>3040</v>
      </c>
      <c r="W711" s="1288">
        <v>32</v>
      </c>
      <c r="X711" s="1286">
        <v>190</v>
      </c>
      <c r="Y711" s="1287">
        <f t="shared" si="291"/>
        <v>6080</v>
      </c>
      <c r="Z711" s="1285">
        <v>64</v>
      </c>
      <c r="AA711" s="1287">
        <v>6</v>
      </c>
      <c r="AB711" s="1326">
        <f t="shared" si="292"/>
        <v>384</v>
      </c>
      <c r="AC711" s="1287">
        <f t="shared" si="293"/>
        <v>128</v>
      </c>
      <c r="AD711" s="1225">
        <f>S711+V711+Y711+AB711</f>
        <v>12544</v>
      </c>
      <c r="AE711" s="554">
        <f t="shared" si="294"/>
        <v>12544</v>
      </c>
      <c r="AF711" s="540">
        <f t="shared" si="295"/>
        <v>13120</v>
      </c>
      <c r="AG711" s="1335"/>
      <c r="AJ711" s="315"/>
      <c r="AK711" s="315"/>
      <c r="AL711" s="315"/>
      <c r="AM711" s="315"/>
      <c r="AN711" s="315"/>
    </row>
    <row r="712" spans="1:56" s="312" customFormat="1" ht="67.5" customHeight="1" x14ac:dyDescent="0.3">
      <c r="A712" s="1281">
        <v>593</v>
      </c>
      <c r="B712" s="261" t="s">
        <v>1514</v>
      </c>
      <c r="C712" s="277" t="s">
        <v>104</v>
      </c>
      <c r="D712" s="1204" t="s">
        <v>1237</v>
      </c>
      <c r="E712" s="936">
        <v>46283</v>
      </c>
      <c r="F712" s="936">
        <v>46285</v>
      </c>
      <c r="G712" s="1331" t="s">
        <v>323</v>
      </c>
      <c r="H712" s="538"/>
      <c r="I712" s="266"/>
      <c r="J712" s="252"/>
      <c r="K712" s="538"/>
      <c r="L712" s="266"/>
      <c r="M712" s="781"/>
      <c r="N712" s="538"/>
      <c r="O712" s="570"/>
      <c r="P712" s="265"/>
      <c r="Q712" s="1288">
        <v>40</v>
      </c>
      <c r="R712" s="1286">
        <v>190</v>
      </c>
      <c r="S712" s="1287">
        <f t="shared" si="289"/>
        <v>7600</v>
      </c>
      <c r="T712" s="1288">
        <v>40</v>
      </c>
      <c r="U712" s="1286">
        <v>190</v>
      </c>
      <c r="V712" s="1287">
        <f t="shared" si="290"/>
        <v>7600</v>
      </c>
      <c r="W712" s="1288">
        <v>80</v>
      </c>
      <c r="X712" s="1286">
        <v>190</v>
      </c>
      <c r="Y712" s="1287">
        <f t="shared" si="291"/>
        <v>15200</v>
      </c>
      <c r="Z712" s="1288">
        <v>160</v>
      </c>
      <c r="AA712" s="1287">
        <v>6</v>
      </c>
      <c r="AB712" s="1326">
        <f t="shared" si="292"/>
        <v>960</v>
      </c>
      <c r="AC712" s="1287">
        <f t="shared" si="293"/>
        <v>320</v>
      </c>
      <c r="AD712" s="1225">
        <f>S712+V712+Y712+AB712</f>
        <v>31360</v>
      </c>
      <c r="AE712" s="554">
        <f t="shared" si="294"/>
        <v>31360</v>
      </c>
      <c r="AF712" s="540">
        <f t="shared" si="295"/>
        <v>31936</v>
      </c>
      <c r="AG712" s="1234"/>
      <c r="AJ712" s="315"/>
      <c r="AK712" s="315"/>
      <c r="AL712" s="315"/>
      <c r="AM712" s="315"/>
      <c r="AN712" s="315"/>
    </row>
    <row r="713" spans="1:56" s="1817" customFormat="1" ht="29.25" customHeight="1" x14ac:dyDescent="0.25">
      <c r="A713" s="1753" t="s">
        <v>2616</v>
      </c>
      <c r="B713" s="1870"/>
      <c r="C713" s="1870"/>
      <c r="D713" s="1870"/>
      <c r="E713" s="1870"/>
      <c r="F713" s="1870"/>
      <c r="G713" s="1870"/>
      <c r="H713" s="1870"/>
      <c r="I713" s="1870"/>
      <c r="J713" s="1870"/>
      <c r="K713" s="1870"/>
      <c r="L713" s="1870"/>
      <c r="M713" s="1870"/>
      <c r="N713" s="1870"/>
      <c r="O713" s="1870"/>
      <c r="P713" s="1870"/>
      <c r="Q713" s="1870"/>
      <c r="R713" s="1870"/>
      <c r="S713" s="1870"/>
      <c r="T713" s="1870"/>
      <c r="U713" s="1870"/>
      <c r="V713" s="1870"/>
      <c r="W713" s="1870"/>
      <c r="X713" s="1870"/>
      <c r="Y713" s="1870"/>
      <c r="Z713" s="1870"/>
      <c r="AA713" s="1870"/>
      <c r="AB713" s="1870"/>
      <c r="AC713" s="1870"/>
      <c r="AD713" s="1870"/>
      <c r="AE713" s="1870"/>
      <c r="AF713" s="1870"/>
      <c r="AG713" s="1870"/>
      <c r="AH713" s="1870"/>
      <c r="AI713" s="1870"/>
      <c r="AJ713" s="1870"/>
      <c r="AK713" s="1870"/>
    </row>
    <row r="714" spans="1:56" s="312" customFormat="1" ht="60.75" customHeight="1" x14ac:dyDescent="0.25">
      <c r="A714" s="1281">
        <v>594</v>
      </c>
      <c r="B714" s="230" t="s">
        <v>1572</v>
      </c>
      <c r="C714" s="261" t="s">
        <v>102</v>
      </c>
      <c r="D714" s="553" t="s">
        <v>1571</v>
      </c>
      <c r="E714" s="571">
        <v>46094</v>
      </c>
      <c r="F714" s="571">
        <v>46094</v>
      </c>
      <c r="G714" s="553" t="s">
        <v>301</v>
      </c>
      <c r="H714" s="563"/>
      <c r="I714" s="266"/>
      <c r="J714" s="252"/>
      <c r="K714" s="563"/>
      <c r="L714" s="266"/>
      <c r="M714" s="265"/>
      <c r="N714" s="563"/>
      <c r="O714" s="570"/>
      <c r="P714" s="265"/>
      <c r="Q714" s="563">
        <v>6</v>
      </c>
      <c r="R714" s="266">
        <v>190</v>
      </c>
      <c r="S714" s="252">
        <f>Q714*R714</f>
        <v>1140</v>
      </c>
      <c r="T714" s="563">
        <v>6</v>
      </c>
      <c r="U714" s="266">
        <v>190</v>
      </c>
      <c r="V714" s="252">
        <f>T714*U714</f>
        <v>1140</v>
      </c>
      <c r="W714" s="563">
        <v>6</v>
      </c>
      <c r="X714" s="266">
        <v>190</v>
      </c>
      <c r="Y714" s="252">
        <f>W714*X714</f>
        <v>1140</v>
      </c>
      <c r="Z714" s="538">
        <v>24</v>
      </c>
      <c r="AA714" s="570">
        <v>6</v>
      </c>
      <c r="AB714" s="265">
        <f>Z714*AA714</f>
        <v>144</v>
      </c>
      <c r="AC714" s="561">
        <v>42</v>
      </c>
      <c r="AD714" s="782">
        <f>S714+V714+Y714+AB714</f>
        <v>3564</v>
      </c>
      <c r="AE714" s="554">
        <f>Q714+T714+W714+Z714</f>
        <v>42</v>
      </c>
      <c r="AF714" s="540">
        <f>S714+V714+Y714+AB714</f>
        <v>3564</v>
      </c>
      <c r="AG714" s="939"/>
      <c r="AJ714" s="315"/>
      <c r="AK714" s="315"/>
      <c r="AL714" s="315"/>
      <c r="AM714" s="315"/>
      <c r="AN714" s="315"/>
    </row>
    <row r="715" spans="1:56" ht="82.5" customHeight="1" x14ac:dyDescent="0.25">
      <c r="A715" s="1281">
        <v>595</v>
      </c>
      <c r="B715" s="1239" t="s">
        <v>1742</v>
      </c>
      <c r="C715" s="1239" t="s">
        <v>102</v>
      </c>
      <c r="D715" s="1239" t="s">
        <v>1571</v>
      </c>
      <c r="E715" s="1054">
        <v>46102</v>
      </c>
      <c r="F715" s="941">
        <v>46102</v>
      </c>
      <c r="G715" s="966" t="s">
        <v>1743</v>
      </c>
      <c r="H715" s="568"/>
      <c r="I715" s="576"/>
      <c r="J715" s="259"/>
      <c r="K715" s="568"/>
      <c r="L715" s="576"/>
      <c r="M715" s="781"/>
      <c r="N715" s="568"/>
      <c r="O715" s="573"/>
      <c r="P715" s="781"/>
      <c r="Q715" s="568">
        <v>6</v>
      </c>
      <c r="R715" s="576">
        <v>190</v>
      </c>
      <c r="S715" s="259">
        <f>Q715*R715</f>
        <v>1140</v>
      </c>
      <c r="T715" s="568">
        <v>6</v>
      </c>
      <c r="U715" s="576">
        <v>190</v>
      </c>
      <c r="V715" s="259">
        <v>1140</v>
      </c>
      <c r="W715" s="568">
        <v>6</v>
      </c>
      <c r="X715" s="576">
        <v>190</v>
      </c>
      <c r="Y715" s="259">
        <v>1140</v>
      </c>
      <c r="Z715" s="538">
        <v>24</v>
      </c>
      <c r="AA715" s="573">
        <v>6</v>
      </c>
      <c r="AB715" s="781">
        <f>Z715*AA715</f>
        <v>144</v>
      </c>
      <c r="AC715" s="561">
        <f>Q715+T715+W715+Z715</f>
        <v>42</v>
      </c>
      <c r="AD715" s="782">
        <f>S715+V715+Y715+AB715</f>
        <v>3564</v>
      </c>
      <c r="AE715" s="1137"/>
      <c r="AF715" s="1004" t="s">
        <v>1709</v>
      </c>
    </row>
    <row r="716" spans="1:56" ht="63.75" customHeight="1" x14ac:dyDescent="0.25">
      <c r="A716" s="1281">
        <v>596</v>
      </c>
      <c r="B716" s="261" t="s">
        <v>2236</v>
      </c>
      <c r="C716" s="261" t="s">
        <v>102</v>
      </c>
      <c r="D716" s="261" t="s">
        <v>1571</v>
      </c>
      <c r="E716" s="1056">
        <v>46108</v>
      </c>
      <c r="F716" s="1056">
        <v>46109</v>
      </c>
      <c r="G716" s="954" t="s">
        <v>1573</v>
      </c>
      <c r="H716" s="563"/>
      <c r="I716" s="266"/>
      <c r="J716" s="252"/>
      <c r="K716" s="563"/>
      <c r="L716" s="266"/>
      <c r="M716" s="265"/>
      <c r="N716" s="563"/>
      <c r="O716" s="570"/>
      <c r="P716" s="265"/>
      <c r="Q716" s="563">
        <v>6</v>
      </c>
      <c r="R716" s="266">
        <v>190</v>
      </c>
      <c r="S716" s="252">
        <f>Q716*R716</f>
        <v>1140</v>
      </c>
      <c r="T716" s="563">
        <v>6</v>
      </c>
      <c r="U716" s="266">
        <v>190</v>
      </c>
      <c r="V716" s="252">
        <f>T716*U716</f>
        <v>1140</v>
      </c>
      <c r="W716" s="563">
        <v>6</v>
      </c>
      <c r="X716" s="266">
        <v>190</v>
      </c>
      <c r="Y716" s="252">
        <f>W716*X716</f>
        <v>1140</v>
      </c>
      <c r="Z716" s="538">
        <v>24</v>
      </c>
      <c r="AA716" s="570">
        <v>6</v>
      </c>
      <c r="AB716" s="265">
        <f>Z716*AA716</f>
        <v>144</v>
      </c>
      <c r="AC716" s="554">
        <f>Q716+T716+W716+Z716</f>
        <v>42</v>
      </c>
      <c r="AD716" s="540">
        <f>S716+V716+Y716+AB716</f>
        <v>3564</v>
      </c>
      <c r="AE716" s="1137"/>
    </row>
    <row r="717" spans="1:56" ht="63.75" customHeight="1" x14ac:dyDescent="0.25">
      <c r="A717" s="1281">
        <v>597</v>
      </c>
      <c r="B717" s="261" t="s">
        <v>2237</v>
      </c>
      <c r="C717" s="261" t="s">
        <v>102</v>
      </c>
      <c r="D717" s="261" t="s">
        <v>1571</v>
      </c>
      <c r="E717" s="1056">
        <v>46313</v>
      </c>
      <c r="F717" s="1056">
        <v>46313</v>
      </c>
      <c r="G717" s="954" t="s">
        <v>2201</v>
      </c>
      <c r="H717" s="563"/>
      <c r="I717" s="266"/>
      <c r="J717" s="252"/>
      <c r="K717" s="563"/>
      <c r="L717" s="266"/>
      <c r="M717" s="265"/>
      <c r="N717" s="563"/>
      <c r="O717" s="570"/>
      <c r="P717" s="265"/>
      <c r="Q717" s="563">
        <v>6</v>
      </c>
      <c r="R717" s="266">
        <v>190</v>
      </c>
      <c r="S717" s="252">
        <f>Q717*R717</f>
        <v>1140</v>
      </c>
      <c r="T717" s="563">
        <v>6</v>
      </c>
      <c r="U717" s="266">
        <v>190</v>
      </c>
      <c r="V717" s="252">
        <f>T717*U717</f>
        <v>1140</v>
      </c>
      <c r="W717" s="563">
        <v>6</v>
      </c>
      <c r="X717" s="266">
        <v>190</v>
      </c>
      <c r="Y717" s="252">
        <f>W717*X717</f>
        <v>1140</v>
      </c>
      <c r="Z717" s="538">
        <v>24</v>
      </c>
      <c r="AA717" s="570">
        <v>6</v>
      </c>
      <c r="AB717" s="265">
        <f>Z717*AA717</f>
        <v>144</v>
      </c>
      <c r="AC717" s="554">
        <f>Q717+T717+W717+Z717</f>
        <v>42</v>
      </c>
      <c r="AD717" s="540">
        <f>S717+V717+Y717+AB717</f>
        <v>3564</v>
      </c>
      <c r="AE717" s="1137"/>
    </row>
    <row r="718" spans="1:56" ht="63.75" customHeight="1" x14ac:dyDescent="0.25">
      <c r="A718" s="1281">
        <v>598</v>
      </c>
      <c r="B718" s="261" t="s">
        <v>1744</v>
      </c>
      <c r="C718" s="261" t="s">
        <v>102</v>
      </c>
      <c r="D718" s="261" t="s">
        <v>1571</v>
      </c>
      <c r="E718" s="1056">
        <v>46109</v>
      </c>
      <c r="F718" s="1056">
        <v>46110</v>
      </c>
      <c r="G718" s="954" t="s">
        <v>1573</v>
      </c>
      <c r="H718" s="563"/>
      <c r="I718" s="266"/>
      <c r="J718" s="252"/>
      <c r="K718" s="563"/>
      <c r="L718" s="266"/>
      <c r="M718" s="265"/>
      <c r="N718" s="563"/>
      <c r="O718" s="570"/>
      <c r="P718" s="265"/>
      <c r="Q718" s="563">
        <v>6</v>
      </c>
      <c r="R718" s="266">
        <v>190</v>
      </c>
      <c r="S718" s="252">
        <f>Q718*R718</f>
        <v>1140</v>
      </c>
      <c r="T718" s="563">
        <v>6</v>
      </c>
      <c r="U718" s="266">
        <v>190</v>
      </c>
      <c r="V718" s="252">
        <f>T718*U718</f>
        <v>1140</v>
      </c>
      <c r="W718" s="563">
        <v>6</v>
      </c>
      <c r="X718" s="266">
        <v>190</v>
      </c>
      <c r="Y718" s="252">
        <f>W718*X718</f>
        <v>1140</v>
      </c>
      <c r="Z718" s="538">
        <v>24</v>
      </c>
      <c r="AA718" s="570">
        <v>6</v>
      </c>
      <c r="AB718" s="265">
        <f>Z718*AA718</f>
        <v>144</v>
      </c>
      <c r="AC718" s="554">
        <f>Q718+T718+W718+Z718</f>
        <v>42</v>
      </c>
      <c r="AD718" s="540">
        <f>S718+V718+Y718+AB718</f>
        <v>3564</v>
      </c>
      <c r="AE718" s="1137"/>
    </row>
    <row r="719" spans="1:56" s="934" customFormat="1" ht="30.75" customHeight="1" x14ac:dyDescent="0.25">
      <c r="A719" s="1280"/>
      <c r="B719" s="995" t="s">
        <v>892</v>
      </c>
      <c r="C719" s="481"/>
      <c r="D719" s="994"/>
      <c r="E719" s="1142"/>
      <c r="F719" s="1142"/>
      <c r="G719" s="1143"/>
      <c r="H719" s="667"/>
      <c r="I719" s="524"/>
      <c r="J719" s="652"/>
      <c r="K719" s="667"/>
      <c r="L719" s="524"/>
      <c r="M719" s="525"/>
      <c r="N719" s="667"/>
      <c r="O719" s="591"/>
      <c r="P719" s="525"/>
      <c r="Q719" s="667"/>
      <c r="R719" s="591"/>
      <c r="S719" s="587"/>
      <c r="T719" s="667"/>
      <c r="U719" s="591"/>
      <c r="V719" s="587"/>
      <c r="W719" s="667"/>
      <c r="X719" s="591"/>
      <c r="Y719" s="587"/>
      <c r="Z719" s="667"/>
      <c r="AA719" s="587"/>
      <c r="AB719" s="587"/>
      <c r="AC719" s="606"/>
      <c r="AD719" s="540"/>
      <c r="AE719" s="1015"/>
    </row>
    <row r="720" spans="1:56" s="790" customFormat="1" ht="72" customHeight="1" x14ac:dyDescent="0.25">
      <c r="A720" s="1281">
        <v>599</v>
      </c>
      <c r="B720" s="261" t="s">
        <v>2590</v>
      </c>
      <c r="C720" s="261" t="s">
        <v>99</v>
      </c>
      <c r="D720" s="261" t="s">
        <v>1634</v>
      </c>
      <c r="E720" s="1056">
        <v>46298</v>
      </c>
      <c r="F720" s="953">
        <v>46298</v>
      </c>
      <c r="G720" s="954" t="s">
        <v>1145</v>
      </c>
      <c r="H720" s="581">
        <v>1</v>
      </c>
      <c r="I720" s="266">
        <v>3400</v>
      </c>
      <c r="J720" s="252">
        <f t="shared" ref="J720:J726" si="296">H720*I720</f>
        <v>3400</v>
      </c>
      <c r="K720" s="581">
        <v>1</v>
      </c>
      <c r="L720" s="266">
        <v>3000</v>
      </c>
      <c r="M720" s="265">
        <f t="shared" ref="M720:M726" si="297">K720*L720</f>
        <v>3000</v>
      </c>
      <c r="N720" s="581">
        <v>1</v>
      </c>
      <c r="O720" s="1255">
        <v>2900</v>
      </c>
      <c r="P720" s="265">
        <f t="shared" ref="P720:P726" si="298">N720*O720</f>
        <v>2900</v>
      </c>
      <c r="Q720" s="563">
        <v>71</v>
      </c>
      <c r="R720" s="266">
        <v>190</v>
      </c>
      <c r="S720" s="252">
        <f t="shared" ref="S720:S726" si="299">Q720*R720</f>
        <v>13490</v>
      </c>
      <c r="T720" s="563">
        <v>71</v>
      </c>
      <c r="U720" s="266">
        <v>190</v>
      </c>
      <c r="V720" s="252">
        <f t="shared" ref="V720:V726" si="300">T720*U720</f>
        <v>13490</v>
      </c>
      <c r="W720" s="563">
        <v>142</v>
      </c>
      <c r="X720" s="266">
        <v>190</v>
      </c>
      <c r="Y720" s="252">
        <f t="shared" ref="Y720:Y726" si="301">W720*X720</f>
        <v>26980</v>
      </c>
      <c r="Z720" s="538">
        <v>302</v>
      </c>
      <c r="AA720" s="570">
        <v>6</v>
      </c>
      <c r="AB720" s="265">
        <f t="shared" ref="AB720:AB726" si="302">Z720*AA720</f>
        <v>1812</v>
      </c>
      <c r="AC720" s="1250">
        <f t="shared" ref="AC720:AC726" si="303">H720+K720+N720+Q720+T720+W720+Z720</f>
        <v>589</v>
      </c>
      <c r="AD720" s="885">
        <f t="shared" ref="AD720:AD726" si="304">J720+M720+P720+S720+V720+Y720+AB720</f>
        <v>65072</v>
      </c>
      <c r="AE720" s="1085"/>
      <c r="AI720" s="1021"/>
      <c r="AJ720" s="934"/>
      <c r="AK720" s="934"/>
      <c r="AL720" s="934"/>
      <c r="AM720" s="934"/>
      <c r="AN720" s="934"/>
      <c r="AO720" s="934"/>
      <c r="AP720" s="934"/>
      <c r="AQ720" s="934"/>
      <c r="AR720" s="934"/>
      <c r="AS720" s="934"/>
      <c r="AT720" s="934"/>
      <c r="AU720" s="934"/>
      <c r="AV720" s="934"/>
      <c r="AW720" s="934"/>
      <c r="AX720" s="934"/>
      <c r="AY720" s="934"/>
      <c r="AZ720" s="934"/>
      <c r="BA720" s="934"/>
      <c r="BB720" s="934"/>
      <c r="BC720" s="934"/>
      <c r="BD720" s="1031"/>
    </row>
    <row r="721" spans="1:56" s="790" customFormat="1" ht="46.5" customHeight="1" x14ac:dyDescent="0.25">
      <c r="A721" s="1281">
        <v>600</v>
      </c>
      <c r="B721" s="1138" t="s">
        <v>2591</v>
      </c>
      <c r="C721" s="261" t="s">
        <v>101</v>
      </c>
      <c r="D721" s="1138" t="s">
        <v>340</v>
      </c>
      <c r="E721" s="1139">
        <v>46299</v>
      </c>
      <c r="F721" s="1139">
        <v>46299</v>
      </c>
      <c r="G721" s="1140" t="s">
        <v>2592</v>
      </c>
      <c r="H721" s="581">
        <v>1</v>
      </c>
      <c r="I721" s="266">
        <v>4100</v>
      </c>
      <c r="J721" s="252">
        <f t="shared" si="296"/>
        <v>4100</v>
      </c>
      <c r="K721" s="581">
        <v>1</v>
      </c>
      <c r="L721" s="266">
        <v>3350</v>
      </c>
      <c r="M721" s="265">
        <f t="shared" si="297"/>
        <v>3350</v>
      </c>
      <c r="N721" s="581">
        <v>1</v>
      </c>
      <c r="O721" s="1255">
        <v>3000</v>
      </c>
      <c r="P721" s="265">
        <f t="shared" si="298"/>
        <v>3000</v>
      </c>
      <c r="Q721" s="581">
        <v>13</v>
      </c>
      <c r="R721" s="1255">
        <v>190</v>
      </c>
      <c r="S721" s="1261">
        <f t="shared" si="299"/>
        <v>2470</v>
      </c>
      <c r="T721" s="581">
        <v>13</v>
      </c>
      <c r="U721" s="1255">
        <v>190</v>
      </c>
      <c r="V721" s="1261">
        <f t="shared" si="300"/>
        <v>2470</v>
      </c>
      <c r="W721" s="581">
        <v>26</v>
      </c>
      <c r="X721" s="1255">
        <v>190</v>
      </c>
      <c r="Y721" s="1261">
        <f t="shared" si="301"/>
        <v>4940</v>
      </c>
      <c r="Z721" s="581">
        <v>58</v>
      </c>
      <c r="AA721" s="1261">
        <v>6</v>
      </c>
      <c r="AB721" s="1261">
        <f t="shared" si="302"/>
        <v>348</v>
      </c>
      <c r="AC721" s="1250">
        <f t="shared" si="303"/>
        <v>113</v>
      </c>
      <c r="AD721" s="885">
        <f t="shared" si="304"/>
        <v>20678</v>
      </c>
      <c r="AE721" s="1044"/>
      <c r="AF721" s="934"/>
      <c r="AG721" s="934"/>
      <c r="AH721" s="934"/>
      <c r="AI721" s="934"/>
      <c r="AJ721" s="934"/>
      <c r="AK721" s="934"/>
      <c r="AL721" s="934"/>
      <c r="AM721" s="934"/>
      <c r="AN721" s="934"/>
      <c r="AO721" s="934"/>
      <c r="AP721" s="934"/>
      <c r="AQ721" s="934"/>
      <c r="AR721" s="934"/>
      <c r="AS721" s="934"/>
      <c r="AT721" s="934"/>
      <c r="AU721" s="934"/>
      <c r="AV721" s="934"/>
      <c r="AW721" s="934"/>
      <c r="AX721" s="934"/>
      <c r="AY721" s="934"/>
      <c r="AZ721" s="934"/>
      <c r="BA721" s="934"/>
      <c r="BB721" s="934"/>
      <c r="BC721" s="934"/>
      <c r="BD721" s="1031"/>
    </row>
    <row r="722" spans="1:56" s="790" customFormat="1" ht="72" customHeight="1" x14ac:dyDescent="0.25">
      <c r="A722" s="1281">
        <v>601</v>
      </c>
      <c r="B722" s="261" t="s">
        <v>1631</v>
      </c>
      <c r="C722" s="261" t="s">
        <v>102</v>
      </c>
      <c r="D722" s="261" t="s">
        <v>1632</v>
      </c>
      <c r="E722" s="1056">
        <v>46123</v>
      </c>
      <c r="F722" s="953">
        <v>46124</v>
      </c>
      <c r="G722" s="954" t="s">
        <v>2583</v>
      </c>
      <c r="H722" s="581">
        <v>3</v>
      </c>
      <c r="I722" s="266">
        <v>3400</v>
      </c>
      <c r="J722" s="252">
        <f t="shared" si="296"/>
        <v>10200</v>
      </c>
      <c r="K722" s="581">
        <v>3</v>
      </c>
      <c r="L722" s="266">
        <v>3000</v>
      </c>
      <c r="M722" s="265">
        <f t="shared" si="297"/>
        <v>9000</v>
      </c>
      <c r="N722" s="581">
        <v>3</v>
      </c>
      <c r="O722" s="1255">
        <v>2900</v>
      </c>
      <c r="P722" s="265">
        <f t="shared" si="298"/>
        <v>8700</v>
      </c>
      <c r="Q722" s="563">
        <v>130</v>
      </c>
      <c r="R722" s="266">
        <v>190</v>
      </c>
      <c r="S722" s="252">
        <f t="shared" si="299"/>
        <v>24700</v>
      </c>
      <c r="T722" s="563">
        <v>130</v>
      </c>
      <c r="U722" s="266">
        <v>190</v>
      </c>
      <c r="V722" s="252">
        <f t="shared" si="300"/>
        <v>24700</v>
      </c>
      <c r="W722" s="563">
        <v>260</v>
      </c>
      <c r="X722" s="266">
        <v>190</v>
      </c>
      <c r="Y722" s="252">
        <f t="shared" si="301"/>
        <v>49400</v>
      </c>
      <c r="Z722" s="538">
        <v>547</v>
      </c>
      <c r="AA722" s="570">
        <v>6</v>
      </c>
      <c r="AB722" s="265">
        <f t="shared" si="302"/>
        <v>3282</v>
      </c>
      <c r="AC722" s="1250">
        <f t="shared" si="303"/>
        <v>1076</v>
      </c>
      <c r="AD722" s="885">
        <f t="shared" si="304"/>
        <v>129982</v>
      </c>
      <c r="AE722" s="1085"/>
      <c r="AI722" s="1021"/>
      <c r="AJ722" s="934"/>
      <c r="AK722" s="934"/>
      <c r="AL722" s="934"/>
      <c r="AM722" s="934"/>
      <c r="AN722" s="934"/>
      <c r="AO722" s="934"/>
      <c r="AP722" s="934"/>
      <c r="AQ722" s="934"/>
      <c r="AR722" s="934"/>
      <c r="AS722" s="934"/>
      <c r="AT722" s="934"/>
      <c r="AU722" s="934"/>
      <c r="AV722" s="934"/>
      <c r="AW722" s="934"/>
      <c r="AX722" s="934"/>
      <c r="AY722" s="934"/>
      <c r="AZ722" s="934"/>
      <c r="BA722" s="934"/>
      <c r="BB722" s="934"/>
      <c r="BC722" s="934"/>
      <c r="BD722" s="1031"/>
    </row>
    <row r="723" spans="1:56" s="790" customFormat="1" ht="46.5" customHeight="1" x14ac:dyDescent="0.25">
      <c r="A723" s="1281">
        <v>602</v>
      </c>
      <c r="B723" s="1138" t="s">
        <v>2588</v>
      </c>
      <c r="C723" s="261" t="s">
        <v>99</v>
      </c>
      <c r="D723" s="1138" t="s">
        <v>1634</v>
      </c>
      <c r="E723" s="1139">
        <v>46276</v>
      </c>
      <c r="F723" s="1139">
        <v>46277</v>
      </c>
      <c r="G723" s="1140" t="s">
        <v>2589</v>
      </c>
      <c r="H723" s="581">
        <v>3</v>
      </c>
      <c r="I723" s="266">
        <v>3400</v>
      </c>
      <c r="J723" s="252">
        <f t="shared" si="296"/>
        <v>10200</v>
      </c>
      <c r="K723" s="581">
        <v>2</v>
      </c>
      <c r="L723" s="266">
        <v>3000</v>
      </c>
      <c r="M723" s="265">
        <f t="shared" si="297"/>
        <v>6000</v>
      </c>
      <c r="N723" s="581">
        <v>2</v>
      </c>
      <c r="O723" s="1255">
        <v>2900</v>
      </c>
      <c r="P723" s="265">
        <f t="shared" si="298"/>
        <v>5800</v>
      </c>
      <c r="Q723" s="581">
        <v>98</v>
      </c>
      <c r="R723" s="1255">
        <v>190</v>
      </c>
      <c r="S723" s="1261">
        <f t="shared" si="299"/>
        <v>18620</v>
      </c>
      <c r="T723" s="581">
        <v>98</v>
      </c>
      <c r="U723" s="1255">
        <v>190</v>
      </c>
      <c r="V723" s="1261">
        <f t="shared" si="300"/>
        <v>18620</v>
      </c>
      <c r="W723" s="581">
        <v>196</v>
      </c>
      <c r="X723" s="1255">
        <v>190</v>
      </c>
      <c r="Y723" s="1261">
        <f t="shared" si="301"/>
        <v>37240</v>
      </c>
      <c r="Z723" s="581">
        <v>413</v>
      </c>
      <c r="AA723" s="1261">
        <v>6</v>
      </c>
      <c r="AB723" s="1261">
        <f t="shared" si="302"/>
        <v>2478</v>
      </c>
      <c r="AC723" s="558">
        <f t="shared" si="303"/>
        <v>812</v>
      </c>
      <c r="AD723" s="540">
        <f t="shared" si="304"/>
        <v>98958</v>
      </c>
      <c r="AE723" s="1044"/>
      <c r="AF723" s="934"/>
      <c r="AG723" s="934"/>
      <c r="AH723" s="934"/>
      <c r="AI723" s="934"/>
      <c r="AJ723" s="934"/>
      <c r="AK723" s="934"/>
      <c r="AL723" s="934"/>
      <c r="AM723" s="934"/>
      <c r="AN723" s="934"/>
      <c r="AO723" s="934"/>
      <c r="AP723" s="934"/>
      <c r="AQ723" s="934"/>
      <c r="AR723" s="934"/>
      <c r="AS723" s="934"/>
      <c r="AT723" s="934"/>
      <c r="AU723" s="934"/>
      <c r="AV723" s="934"/>
      <c r="AW723" s="934"/>
      <c r="AX723" s="934"/>
      <c r="AY723" s="934"/>
      <c r="AZ723" s="934"/>
      <c r="BA723" s="934"/>
      <c r="BB723" s="934"/>
      <c r="BC723" s="934"/>
      <c r="BD723" s="1031"/>
    </row>
    <row r="724" spans="1:56" s="790" customFormat="1" ht="65.25" customHeight="1" x14ac:dyDescent="0.25">
      <c r="A724" s="1281">
        <v>603</v>
      </c>
      <c r="B724" s="261" t="s">
        <v>2585</v>
      </c>
      <c r="C724" s="261" t="s">
        <v>102</v>
      </c>
      <c r="D724" s="261" t="s">
        <v>1633</v>
      </c>
      <c r="E724" s="1056">
        <v>46129</v>
      </c>
      <c r="F724" s="953">
        <v>46130</v>
      </c>
      <c r="G724" s="954" t="s">
        <v>301</v>
      </c>
      <c r="H724" s="581">
        <v>2</v>
      </c>
      <c r="I724" s="266">
        <v>3400</v>
      </c>
      <c r="J724" s="252">
        <f t="shared" si="296"/>
        <v>6800</v>
      </c>
      <c r="K724" s="581">
        <v>2</v>
      </c>
      <c r="L724" s="266">
        <v>3000</v>
      </c>
      <c r="M724" s="265">
        <f t="shared" si="297"/>
        <v>6000</v>
      </c>
      <c r="N724" s="581">
        <v>2</v>
      </c>
      <c r="O724" s="1255">
        <v>2900</v>
      </c>
      <c r="P724" s="265">
        <f t="shared" si="298"/>
        <v>5800</v>
      </c>
      <c r="Q724" s="563">
        <v>71</v>
      </c>
      <c r="R724" s="266">
        <v>190</v>
      </c>
      <c r="S724" s="252">
        <f t="shared" si="299"/>
        <v>13490</v>
      </c>
      <c r="T724" s="563">
        <v>71</v>
      </c>
      <c r="U724" s="266">
        <v>190</v>
      </c>
      <c r="V724" s="252">
        <f t="shared" si="300"/>
        <v>13490</v>
      </c>
      <c r="W724" s="563">
        <v>142</v>
      </c>
      <c r="X724" s="266">
        <v>190</v>
      </c>
      <c r="Y724" s="252">
        <f t="shared" si="301"/>
        <v>26980</v>
      </c>
      <c r="Z724" s="538">
        <v>302</v>
      </c>
      <c r="AA724" s="570">
        <v>6</v>
      </c>
      <c r="AB724" s="265">
        <f t="shared" si="302"/>
        <v>1812</v>
      </c>
      <c r="AC724" s="1250">
        <f t="shared" si="303"/>
        <v>592</v>
      </c>
      <c r="AD724" s="885">
        <f t="shared" si="304"/>
        <v>74372</v>
      </c>
      <c r="AE724" s="1085"/>
      <c r="AI724" s="1021"/>
      <c r="AJ724" s="934"/>
      <c r="AK724" s="934"/>
      <c r="AL724" s="934"/>
      <c r="AM724" s="934"/>
      <c r="AN724" s="934"/>
      <c r="AO724" s="934"/>
      <c r="AP724" s="934"/>
      <c r="AQ724" s="934"/>
      <c r="AR724" s="934"/>
      <c r="AS724" s="934"/>
      <c r="AT724" s="934"/>
      <c r="AU724" s="934"/>
      <c r="AV724" s="934"/>
      <c r="AW724" s="934"/>
      <c r="AX724" s="934"/>
      <c r="AY724" s="934"/>
      <c r="AZ724" s="934"/>
      <c r="BA724" s="934"/>
      <c r="BB724" s="934"/>
      <c r="BC724" s="934"/>
      <c r="BD724" s="1031"/>
    </row>
    <row r="725" spans="1:56" s="790" customFormat="1" ht="69.75" customHeight="1" x14ac:dyDescent="0.25">
      <c r="A725" s="1281">
        <v>604</v>
      </c>
      <c r="B725" s="261" t="s">
        <v>2586</v>
      </c>
      <c r="C725" s="261" t="s">
        <v>102</v>
      </c>
      <c r="D725" s="261" t="s">
        <v>2587</v>
      </c>
      <c r="E725" s="1056">
        <v>46158</v>
      </c>
      <c r="F725" s="953">
        <v>46159</v>
      </c>
      <c r="G725" s="954" t="s">
        <v>1031</v>
      </c>
      <c r="H725" s="581">
        <v>3</v>
      </c>
      <c r="I725" s="266">
        <v>3400</v>
      </c>
      <c r="J725" s="252">
        <f t="shared" si="296"/>
        <v>10200</v>
      </c>
      <c r="K725" s="581">
        <v>2</v>
      </c>
      <c r="L725" s="266">
        <v>3000</v>
      </c>
      <c r="M725" s="265">
        <f t="shared" si="297"/>
        <v>6000</v>
      </c>
      <c r="N725" s="581">
        <v>2</v>
      </c>
      <c r="O725" s="1255">
        <v>2900</v>
      </c>
      <c r="P725" s="265">
        <f t="shared" si="298"/>
        <v>5800</v>
      </c>
      <c r="Q725" s="563">
        <v>98</v>
      </c>
      <c r="R725" s="266">
        <v>190</v>
      </c>
      <c r="S725" s="252">
        <f t="shared" si="299"/>
        <v>18620</v>
      </c>
      <c r="T725" s="563">
        <v>98</v>
      </c>
      <c r="U725" s="266">
        <v>190</v>
      </c>
      <c r="V725" s="252">
        <f t="shared" si="300"/>
        <v>18620</v>
      </c>
      <c r="W725" s="563">
        <v>196</v>
      </c>
      <c r="X725" s="266">
        <v>190</v>
      </c>
      <c r="Y725" s="252">
        <f t="shared" si="301"/>
        <v>37240</v>
      </c>
      <c r="Z725" s="538">
        <v>416</v>
      </c>
      <c r="AA725" s="570">
        <v>6</v>
      </c>
      <c r="AB725" s="265">
        <f t="shared" si="302"/>
        <v>2496</v>
      </c>
      <c r="AC725" s="1250">
        <f t="shared" si="303"/>
        <v>815</v>
      </c>
      <c r="AD725" s="885">
        <f t="shared" si="304"/>
        <v>98976</v>
      </c>
      <c r="AE725" s="1085"/>
      <c r="AI725" s="1021"/>
      <c r="AJ725" s="934"/>
      <c r="AK725" s="934"/>
      <c r="AL725" s="934"/>
      <c r="AM725" s="934"/>
      <c r="AN725" s="934"/>
      <c r="AO725" s="934"/>
      <c r="AP725" s="934"/>
      <c r="AQ725" s="934"/>
      <c r="AR725" s="934"/>
      <c r="AS725" s="934"/>
      <c r="AT725" s="934"/>
      <c r="AU725" s="934"/>
      <c r="AV725" s="934"/>
      <c r="AW725" s="934"/>
      <c r="AX725" s="934"/>
      <c r="AY725" s="934"/>
      <c r="AZ725" s="934"/>
      <c r="BA725" s="934"/>
      <c r="BB725" s="934"/>
      <c r="BC725" s="934"/>
      <c r="BD725" s="1031"/>
    </row>
    <row r="726" spans="1:56" s="790" customFormat="1" ht="46.5" customHeight="1" x14ac:dyDescent="0.25">
      <c r="A726" s="1281">
        <v>605</v>
      </c>
      <c r="B726" s="1138" t="s">
        <v>71</v>
      </c>
      <c r="C726" s="261" t="s">
        <v>101</v>
      </c>
      <c r="D726" s="1138" t="s">
        <v>340</v>
      </c>
      <c r="E726" s="1139">
        <v>46278</v>
      </c>
      <c r="F726" s="1139">
        <v>46278</v>
      </c>
      <c r="G726" s="1140" t="s">
        <v>2589</v>
      </c>
      <c r="H726" s="581">
        <v>2</v>
      </c>
      <c r="I726" s="266">
        <v>4100</v>
      </c>
      <c r="J726" s="252">
        <f t="shared" si="296"/>
        <v>8200</v>
      </c>
      <c r="K726" s="581">
        <v>2</v>
      </c>
      <c r="L726" s="266">
        <v>3350</v>
      </c>
      <c r="M726" s="265">
        <f t="shared" si="297"/>
        <v>6700</v>
      </c>
      <c r="N726" s="581">
        <v>2</v>
      </c>
      <c r="O726" s="1255">
        <v>3000</v>
      </c>
      <c r="P726" s="265">
        <f t="shared" si="298"/>
        <v>6000</v>
      </c>
      <c r="Q726" s="581">
        <v>32</v>
      </c>
      <c r="R726" s="1255">
        <v>190</v>
      </c>
      <c r="S726" s="1261">
        <f t="shared" si="299"/>
        <v>6080</v>
      </c>
      <c r="T726" s="581">
        <v>32</v>
      </c>
      <c r="U726" s="1255">
        <v>190</v>
      </c>
      <c r="V726" s="1261">
        <f t="shared" si="300"/>
        <v>6080</v>
      </c>
      <c r="W726" s="581">
        <v>64</v>
      </c>
      <c r="X726" s="1255">
        <v>190</v>
      </c>
      <c r="Y726" s="1261">
        <f t="shared" si="301"/>
        <v>12160</v>
      </c>
      <c r="Z726" s="581">
        <v>134</v>
      </c>
      <c r="AA726" s="1261">
        <v>6</v>
      </c>
      <c r="AB726" s="1261">
        <f t="shared" si="302"/>
        <v>804</v>
      </c>
      <c r="AC726" s="558">
        <f t="shared" si="303"/>
        <v>268</v>
      </c>
      <c r="AD726" s="540">
        <f t="shared" si="304"/>
        <v>46024</v>
      </c>
      <c r="AE726" s="1044"/>
      <c r="AF726" s="934"/>
      <c r="AG726" s="934"/>
      <c r="AH726" s="934"/>
      <c r="AI726" s="934"/>
      <c r="AJ726" s="934"/>
      <c r="AK726" s="934"/>
      <c r="AL726" s="934"/>
      <c r="AM726" s="934"/>
      <c r="AN726" s="934"/>
      <c r="AO726" s="934"/>
      <c r="AP726" s="934"/>
      <c r="AQ726" s="934"/>
      <c r="AR726" s="934"/>
      <c r="AS726" s="934"/>
      <c r="AT726" s="934"/>
      <c r="AU726" s="934"/>
      <c r="AV726" s="934"/>
      <c r="AW726" s="934"/>
      <c r="AX726" s="934"/>
      <c r="AY726" s="934"/>
      <c r="AZ726" s="934"/>
      <c r="BA726" s="934"/>
      <c r="BB726" s="934"/>
      <c r="BC726" s="934"/>
      <c r="BD726" s="1031"/>
    </row>
    <row r="727" spans="1:56" s="1010" customFormat="1" ht="26.25" customHeight="1" x14ac:dyDescent="0.25">
      <c r="A727" s="1277"/>
      <c r="B727" s="1240" t="s">
        <v>1417</v>
      </c>
      <c r="C727" s="945"/>
      <c r="D727" s="945"/>
      <c r="E727" s="1034"/>
      <c r="F727" s="1034"/>
      <c r="G727" s="789"/>
      <c r="H727" s="624"/>
      <c r="I727" s="522"/>
      <c r="J727" s="523"/>
      <c r="K727" s="624"/>
      <c r="L727" s="522"/>
      <c r="M727" s="527"/>
      <c r="N727" s="624"/>
      <c r="O727" s="528"/>
      <c r="P727" s="527"/>
      <c r="Q727" s="624"/>
      <c r="R727" s="528"/>
      <c r="S727" s="529"/>
      <c r="T727" s="624"/>
      <c r="U727" s="528"/>
      <c r="V727" s="529"/>
      <c r="W727" s="624"/>
      <c r="X727" s="528"/>
      <c r="Y727" s="529"/>
      <c r="Z727" s="521"/>
      <c r="AA727" s="529"/>
      <c r="AB727" s="529"/>
      <c r="AC727" s="530"/>
      <c r="AD727" s="540"/>
      <c r="AE727" s="1048"/>
      <c r="AJ727" s="934"/>
      <c r="AK727" s="934"/>
      <c r="AL727" s="934"/>
      <c r="AM727" s="934"/>
      <c r="AN727" s="934"/>
      <c r="AO727" s="934"/>
      <c r="AP727" s="934"/>
      <c r="AQ727" s="934"/>
      <c r="AR727" s="934"/>
      <c r="AS727" s="934"/>
      <c r="AT727" s="934"/>
      <c r="AU727" s="934"/>
      <c r="AV727" s="934"/>
      <c r="AW727" s="934"/>
      <c r="AX727" s="934"/>
      <c r="AY727" s="934"/>
      <c r="AZ727" s="934"/>
      <c r="BA727" s="934"/>
      <c r="BB727" s="934"/>
      <c r="BC727" s="934"/>
    </row>
    <row r="728" spans="1:56" s="790" customFormat="1" ht="84" customHeight="1" x14ac:dyDescent="0.25">
      <c r="A728" s="1281">
        <v>606</v>
      </c>
      <c r="B728" s="261" t="s">
        <v>1761</v>
      </c>
      <c r="C728" s="261" t="s">
        <v>102</v>
      </c>
      <c r="D728" s="261" t="s">
        <v>1546</v>
      </c>
      <c r="E728" s="953">
        <v>46136</v>
      </c>
      <c r="F728" s="953">
        <v>46138</v>
      </c>
      <c r="G728" s="954" t="s">
        <v>334</v>
      </c>
      <c r="H728" s="581">
        <v>1</v>
      </c>
      <c r="I728" s="266">
        <v>3400</v>
      </c>
      <c r="J728" s="252">
        <f>H728*I728</f>
        <v>3400</v>
      </c>
      <c r="K728" s="581">
        <v>1</v>
      </c>
      <c r="L728" s="266">
        <v>3000</v>
      </c>
      <c r="M728" s="265">
        <f>K728*L728</f>
        <v>3000</v>
      </c>
      <c r="N728" s="581">
        <v>1</v>
      </c>
      <c r="O728" s="1255">
        <v>2900</v>
      </c>
      <c r="P728" s="265">
        <f>N728*O728</f>
        <v>2900</v>
      </c>
      <c r="Q728" s="538">
        <v>100</v>
      </c>
      <c r="R728" s="266">
        <v>190</v>
      </c>
      <c r="S728" s="252">
        <f>Q728*R728</f>
        <v>19000</v>
      </c>
      <c r="T728" s="538">
        <v>100</v>
      </c>
      <c r="U728" s="266">
        <v>190</v>
      </c>
      <c r="V728" s="252">
        <f>T728*U728</f>
        <v>19000</v>
      </c>
      <c r="W728" s="538">
        <v>100</v>
      </c>
      <c r="X728" s="266">
        <v>190</v>
      </c>
      <c r="Y728" s="252">
        <f>W728*X728</f>
        <v>19000</v>
      </c>
      <c r="Z728" s="563">
        <v>300</v>
      </c>
      <c r="AA728" s="570">
        <v>6</v>
      </c>
      <c r="AB728" s="265">
        <f>Z728*AA728</f>
        <v>1800</v>
      </c>
      <c r="AC728" s="554">
        <f>H728+K728+N728+Q728+T728+W728+Z728</f>
        <v>603</v>
      </c>
      <c r="AD728" s="540">
        <f>J728+M728+P728+S728+V728+Y728+AB728</f>
        <v>68100</v>
      </c>
      <c r="AE728" s="1020"/>
      <c r="AI728" s="1021"/>
      <c r="AJ728" s="934"/>
      <c r="AK728" s="934"/>
      <c r="AL728" s="934"/>
      <c r="AM728" s="934"/>
      <c r="AN728" s="934"/>
      <c r="AO728" s="934"/>
      <c r="AP728" s="934"/>
      <c r="AQ728" s="934"/>
      <c r="AR728" s="934"/>
      <c r="AS728" s="934"/>
      <c r="AT728" s="934"/>
      <c r="AU728" s="934"/>
      <c r="AV728" s="934"/>
      <c r="AW728" s="934"/>
      <c r="AX728" s="934"/>
      <c r="AY728" s="934"/>
      <c r="AZ728" s="934"/>
      <c r="BA728" s="934"/>
      <c r="BB728" s="934"/>
      <c r="BC728" s="934"/>
      <c r="BD728" s="1031"/>
    </row>
    <row r="729" spans="1:56" s="1016" customFormat="1" ht="28.5" customHeight="1" x14ac:dyDescent="0.25">
      <c r="A729" s="1279"/>
      <c r="B729" s="543" t="s">
        <v>1368</v>
      </c>
      <c r="C729" s="300"/>
      <c r="D729" s="300"/>
      <c r="E729" s="1043"/>
      <c r="F729" s="1043"/>
      <c r="G729" s="602"/>
      <c r="H729" s="324"/>
      <c r="I729" s="301"/>
      <c r="J729" s="276"/>
      <c r="K729" s="324"/>
      <c r="L729" s="301"/>
      <c r="M729" s="639"/>
      <c r="N729" s="324"/>
      <c r="O729" s="487"/>
      <c r="P729" s="639"/>
      <c r="Q729" s="324"/>
      <c r="R729" s="487"/>
      <c r="S729" s="1251"/>
      <c r="T729" s="324"/>
      <c r="U729" s="487"/>
      <c r="V729" s="1251"/>
      <c r="W729" s="324"/>
      <c r="X729" s="487"/>
      <c r="Y729" s="1251"/>
      <c r="Z729" s="622"/>
      <c r="AA729" s="1251"/>
      <c r="AB729" s="1251"/>
      <c r="AC729" s="486"/>
      <c r="AD729" s="540"/>
      <c r="AE729" s="1044"/>
      <c r="AJ729" s="934"/>
      <c r="AK729" s="934"/>
      <c r="AL729" s="934"/>
      <c r="AM729" s="934"/>
      <c r="AN729" s="934"/>
      <c r="AO729" s="934"/>
      <c r="AP729" s="934"/>
      <c r="AQ729" s="934"/>
      <c r="AR729" s="934"/>
      <c r="AS729" s="934"/>
      <c r="AT729" s="934"/>
      <c r="AU729" s="934"/>
      <c r="AV729" s="934"/>
      <c r="AW729" s="934"/>
      <c r="AX729" s="934"/>
      <c r="AY729" s="934"/>
      <c r="AZ729" s="934"/>
      <c r="BA729" s="934"/>
      <c r="BB729" s="934"/>
      <c r="BC729" s="934"/>
    </row>
    <row r="730" spans="1:56" s="1023" customFormat="1" ht="46.5" customHeight="1" x14ac:dyDescent="0.25">
      <c r="A730" s="256">
        <v>607</v>
      </c>
      <c r="B730" s="1239" t="s">
        <v>2206</v>
      </c>
      <c r="C730" s="611" t="s">
        <v>100</v>
      </c>
      <c r="D730" s="1239" t="s">
        <v>340</v>
      </c>
      <c r="E730" s="953">
        <v>46158</v>
      </c>
      <c r="F730" s="953">
        <v>46158</v>
      </c>
      <c r="G730" s="953" t="s">
        <v>301</v>
      </c>
      <c r="H730" s="538"/>
      <c r="I730" s="266"/>
      <c r="J730" s="252"/>
      <c r="K730" s="538"/>
      <c r="L730" s="266"/>
      <c r="M730" s="265"/>
      <c r="N730" s="538"/>
      <c r="O730" s="1255"/>
      <c r="P730" s="265"/>
      <c r="Q730" s="538">
        <v>7</v>
      </c>
      <c r="R730" s="1255">
        <v>190</v>
      </c>
      <c r="S730" s="1261">
        <f>Q730*R730</f>
        <v>1330</v>
      </c>
      <c r="T730" s="538">
        <v>7</v>
      </c>
      <c r="U730" s="1255">
        <v>190</v>
      </c>
      <c r="V730" s="1261">
        <f>T730*U730</f>
        <v>1330</v>
      </c>
      <c r="W730" s="538">
        <v>7</v>
      </c>
      <c r="X730" s="560">
        <v>190</v>
      </c>
      <c r="Y730" s="289">
        <f>W730*X730</f>
        <v>1330</v>
      </c>
      <c r="Z730" s="568">
        <v>21</v>
      </c>
      <c r="AA730" s="289">
        <v>6</v>
      </c>
      <c r="AB730" s="289">
        <f>Z730*AA730</f>
        <v>126</v>
      </c>
      <c r="AC730" s="561">
        <f>H730+K730+N730+Q730+T730+W730+Z730</f>
        <v>42</v>
      </c>
      <c r="AD730" s="540">
        <f>J730+M730+P730+S730+V730+Y730+AB730</f>
        <v>4116</v>
      </c>
      <c r="AE730" s="1229"/>
      <c r="AJ730" s="934"/>
      <c r="AK730" s="934"/>
      <c r="AL730" s="934"/>
      <c r="AM730" s="934"/>
      <c r="AN730" s="934"/>
      <c r="AO730" s="934"/>
      <c r="AP730" s="934"/>
      <c r="AQ730" s="934"/>
      <c r="AR730" s="934"/>
      <c r="AS730" s="934"/>
      <c r="AT730" s="934"/>
      <c r="AU730" s="934"/>
      <c r="AV730" s="934"/>
      <c r="AW730" s="934"/>
      <c r="AX730" s="934"/>
      <c r="AY730" s="934"/>
      <c r="AZ730" s="934"/>
      <c r="BA730" s="934"/>
      <c r="BB730" s="934"/>
      <c r="BC730" s="934"/>
    </row>
    <row r="731" spans="1:56" s="934" customFormat="1" ht="38.25" customHeight="1" x14ac:dyDescent="0.25">
      <c r="A731" s="1281">
        <v>608</v>
      </c>
      <c r="B731" s="261" t="s">
        <v>1565</v>
      </c>
      <c r="C731" s="261" t="s">
        <v>101</v>
      </c>
      <c r="D731" s="261" t="s">
        <v>340</v>
      </c>
      <c r="E731" s="953">
        <v>46095</v>
      </c>
      <c r="F731" s="953">
        <v>46096</v>
      </c>
      <c r="G731" s="953" t="s">
        <v>301</v>
      </c>
      <c r="H731" s="538">
        <v>1</v>
      </c>
      <c r="I731" s="266">
        <v>4100</v>
      </c>
      <c r="J731" s="252">
        <f>H731*I731</f>
        <v>4100</v>
      </c>
      <c r="K731" s="538">
        <v>1</v>
      </c>
      <c r="L731" s="266">
        <v>3350</v>
      </c>
      <c r="M731" s="265">
        <f>K731*L731</f>
        <v>3350</v>
      </c>
      <c r="N731" s="538">
        <v>1</v>
      </c>
      <c r="O731" s="1255">
        <v>3000</v>
      </c>
      <c r="P731" s="265">
        <f>N731*O731</f>
        <v>3000</v>
      </c>
      <c r="Q731" s="538">
        <v>7</v>
      </c>
      <c r="R731" s="1255">
        <v>190</v>
      </c>
      <c r="S731" s="1261">
        <f>Q731*R731</f>
        <v>1330</v>
      </c>
      <c r="T731" s="538">
        <v>7</v>
      </c>
      <c r="U731" s="1255">
        <v>190</v>
      </c>
      <c r="V731" s="1261">
        <f>T731*U731</f>
        <v>1330</v>
      </c>
      <c r="W731" s="538">
        <v>7</v>
      </c>
      <c r="X731" s="1255">
        <v>190</v>
      </c>
      <c r="Y731" s="1261">
        <f>W731*X731</f>
        <v>1330</v>
      </c>
      <c r="Z731" s="563">
        <v>21</v>
      </c>
      <c r="AA731" s="1261">
        <v>6</v>
      </c>
      <c r="AB731" s="1261">
        <f>Z731*AA731</f>
        <v>126</v>
      </c>
      <c r="AC731" s="554">
        <f>H731+K731+N731+Q731+T731+W731+Z731</f>
        <v>45</v>
      </c>
      <c r="AD731" s="540">
        <f>J731+M731+P731+S731+V731+Y731+AB731</f>
        <v>14566</v>
      </c>
      <c r="AE731" s="1226"/>
    </row>
    <row r="732" spans="1:56" ht="33.75" customHeight="1" x14ac:dyDescent="0.25">
      <c r="A732" s="1283">
        <v>609</v>
      </c>
      <c r="B732" s="1239" t="s">
        <v>2206</v>
      </c>
      <c r="C732" s="1238" t="s">
        <v>101</v>
      </c>
      <c r="D732" s="1238" t="s">
        <v>340</v>
      </c>
      <c r="E732" s="941">
        <v>46298</v>
      </c>
      <c r="F732" s="941">
        <v>46299</v>
      </c>
      <c r="G732" s="1049" t="s">
        <v>301</v>
      </c>
      <c r="H732" s="628">
        <v>1</v>
      </c>
      <c r="I732" s="629">
        <v>4100</v>
      </c>
      <c r="J732" s="286">
        <f>H732*I732</f>
        <v>4100</v>
      </c>
      <c r="K732" s="628">
        <v>1</v>
      </c>
      <c r="L732" s="629">
        <v>3350</v>
      </c>
      <c r="M732" s="299">
        <f>K732*L732</f>
        <v>3350</v>
      </c>
      <c r="N732" s="628">
        <v>1</v>
      </c>
      <c r="O732" s="605">
        <v>3000</v>
      </c>
      <c r="P732" s="299">
        <f>N732*O732</f>
        <v>3000</v>
      </c>
      <c r="Q732" s="628">
        <v>7</v>
      </c>
      <c r="R732" s="605">
        <v>190</v>
      </c>
      <c r="S732" s="306">
        <f>Q732*R732</f>
        <v>1330</v>
      </c>
      <c r="T732" s="628">
        <v>7</v>
      </c>
      <c r="U732" s="605">
        <v>190</v>
      </c>
      <c r="V732" s="306">
        <f>T732*U732</f>
        <v>1330</v>
      </c>
      <c r="W732" s="628">
        <v>7</v>
      </c>
      <c r="X732" s="605">
        <v>190</v>
      </c>
      <c r="Y732" s="306">
        <f>W732*X732</f>
        <v>1330</v>
      </c>
      <c r="Z732" s="621">
        <v>21</v>
      </c>
      <c r="AA732" s="306">
        <v>6</v>
      </c>
      <c r="AB732" s="306">
        <f>Z732*AA732</f>
        <v>126</v>
      </c>
      <c r="AC732" s="606">
        <f>H732+K732+N732+Q732+T732+W732+Z732</f>
        <v>45</v>
      </c>
      <c r="AD732" s="540">
        <f>J732+M732+P732+S732+V732+Y732+AB732</f>
        <v>14566</v>
      </c>
      <c r="AE732" s="1226"/>
    </row>
    <row r="733" spans="1:56" s="1016" customFormat="1" ht="27" customHeight="1" x14ac:dyDescent="0.25">
      <c r="A733" s="1279"/>
      <c r="B733" s="543" t="s">
        <v>893</v>
      </c>
      <c r="C733" s="300"/>
      <c r="D733" s="1042"/>
      <c r="E733" s="1043"/>
      <c r="F733" s="1043"/>
      <c r="G733" s="1043"/>
      <c r="H733" s="324"/>
      <c r="I733" s="301"/>
      <c r="J733" s="276"/>
      <c r="K733" s="324"/>
      <c r="L733" s="301"/>
      <c r="M733" s="276"/>
      <c r="N733" s="324"/>
      <c r="O733" s="301"/>
      <c r="P733" s="302"/>
      <c r="Q733" s="324"/>
      <c r="R733" s="487"/>
      <c r="S733" s="1251"/>
      <c r="T733" s="324"/>
      <c r="U733" s="487"/>
      <c r="V733" s="1251"/>
      <c r="W733" s="324"/>
      <c r="X733" s="487"/>
      <c r="Y733" s="1251"/>
      <c r="Z733" s="324"/>
      <c r="AA733" s="1251"/>
      <c r="AB733" s="1251"/>
      <c r="AC733" s="486"/>
      <c r="AD733" s="540"/>
      <c r="AE733" s="276"/>
      <c r="AJ733" s="934"/>
      <c r="AK733" s="934"/>
      <c r="AL733" s="934"/>
      <c r="AM733" s="934"/>
      <c r="AN733" s="934"/>
      <c r="AO733" s="934"/>
      <c r="AP733" s="934"/>
      <c r="AQ733" s="934"/>
      <c r="AR733" s="934"/>
      <c r="AS733" s="934"/>
      <c r="AT733" s="934"/>
      <c r="AU733" s="934"/>
      <c r="AV733" s="934"/>
      <c r="AW733" s="934"/>
      <c r="AX733" s="934"/>
      <c r="AY733" s="934"/>
      <c r="AZ733" s="934"/>
      <c r="BA733" s="934"/>
      <c r="BB733" s="934"/>
      <c r="BC733" s="934"/>
    </row>
    <row r="734" spans="1:56" ht="78" customHeight="1" x14ac:dyDescent="0.25">
      <c r="A734" s="1281">
        <v>610</v>
      </c>
      <c r="B734" s="261" t="s">
        <v>2279</v>
      </c>
      <c r="C734" s="261" t="s">
        <v>102</v>
      </c>
      <c r="D734" s="261" t="s">
        <v>1552</v>
      </c>
      <c r="E734" s="953">
        <v>46144</v>
      </c>
      <c r="F734" s="953">
        <v>46145</v>
      </c>
      <c r="G734" s="954" t="s">
        <v>310</v>
      </c>
      <c r="H734" s="538"/>
      <c r="I734" s="266"/>
      <c r="J734" s="252"/>
      <c r="K734" s="538"/>
      <c r="L734" s="266"/>
      <c r="M734" s="781"/>
      <c r="N734" s="538"/>
      <c r="O734" s="266"/>
      <c r="P734" s="265"/>
      <c r="Q734" s="556">
        <v>135</v>
      </c>
      <c r="R734" s="1237">
        <v>190</v>
      </c>
      <c r="S734" s="290">
        <f>Q734*R734</f>
        <v>25650</v>
      </c>
      <c r="T734" s="556">
        <v>135</v>
      </c>
      <c r="U734" s="1237">
        <v>190</v>
      </c>
      <c r="V734" s="290">
        <f>T734*U734</f>
        <v>25650</v>
      </c>
      <c r="W734" s="556">
        <v>135</v>
      </c>
      <c r="X734" s="1237">
        <v>190</v>
      </c>
      <c r="Y734" s="290">
        <f>W734*X734</f>
        <v>25650</v>
      </c>
      <c r="Z734" s="564">
        <v>405</v>
      </c>
      <c r="AA734" s="290">
        <v>6</v>
      </c>
      <c r="AB734" s="290">
        <f>Z734*AA734</f>
        <v>2430</v>
      </c>
      <c r="AC734" s="558">
        <f>H734+K734+N734+Q734+T734+W734+Z734</f>
        <v>810</v>
      </c>
      <c r="AD734" s="540">
        <f>J734+M734+P734+S734+V734+Y734+AB734</f>
        <v>79380</v>
      </c>
      <c r="AE734" s="1836"/>
      <c r="AF734" s="1004">
        <v>225</v>
      </c>
    </row>
    <row r="735" spans="1:56" ht="84.75" customHeight="1" x14ac:dyDescent="0.25">
      <c r="A735" s="256">
        <v>611</v>
      </c>
      <c r="B735" s="1236" t="s">
        <v>1879</v>
      </c>
      <c r="C735" s="1236" t="s">
        <v>102</v>
      </c>
      <c r="D735" s="1236" t="s">
        <v>1552</v>
      </c>
      <c r="E735" s="1013">
        <v>46144</v>
      </c>
      <c r="F735" s="1013" t="s">
        <v>2280</v>
      </c>
      <c r="G735" s="954" t="s">
        <v>310</v>
      </c>
      <c r="H735" s="556"/>
      <c r="I735" s="572"/>
      <c r="J735" s="278"/>
      <c r="K735" s="556"/>
      <c r="L735" s="572"/>
      <c r="M735" s="299"/>
      <c r="N735" s="556"/>
      <c r="O735" s="565"/>
      <c r="P735" s="288"/>
      <c r="Q735" s="556">
        <v>135</v>
      </c>
      <c r="R735" s="1237">
        <v>190</v>
      </c>
      <c r="S735" s="290">
        <f>Q735*R735</f>
        <v>25650</v>
      </c>
      <c r="T735" s="556">
        <v>135</v>
      </c>
      <c r="U735" s="1237">
        <v>190</v>
      </c>
      <c r="V735" s="290">
        <f>T735*U735</f>
        <v>25650</v>
      </c>
      <c r="W735" s="556">
        <v>135</v>
      </c>
      <c r="X735" s="1237">
        <v>190</v>
      </c>
      <c r="Y735" s="290">
        <f>W735*X735</f>
        <v>25650</v>
      </c>
      <c r="Z735" s="564">
        <v>405</v>
      </c>
      <c r="AA735" s="290">
        <v>6</v>
      </c>
      <c r="AB735" s="290">
        <f>Z735*AA735</f>
        <v>2430</v>
      </c>
      <c r="AC735" s="558">
        <f>H735+K735+N735+Q735+T735+W735+Z735</f>
        <v>810</v>
      </c>
      <c r="AD735" s="540">
        <f>J735+M735+P735+S735+V735+Y735+AB735</f>
        <v>79380</v>
      </c>
      <c r="AE735" s="1777"/>
    </row>
    <row r="736" spans="1:56" s="1016" customFormat="1" ht="30.75" customHeight="1" x14ac:dyDescent="0.25">
      <c r="A736" s="1279"/>
      <c r="B736" s="543" t="s">
        <v>894</v>
      </c>
      <c r="C736" s="300"/>
      <c r="D736" s="1042"/>
      <c r="E736" s="1043"/>
      <c r="F736" s="1043"/>
      <c r="G736" s="1043"/>
      <c r="H736" s="324"/>
      <c r="I736" s="301"/>
      <c r="J736" s="276"/>
      <c r="K736" s="324"/>
      <c r="L736" s="301"/>
      <c r="M736" s="276"/>
      <c r="N736" s="324"/>
      <c r="O736" s="301"/>
      <c r="P736" s="302"/>
      <c r="Q736" s="324"/>
      <c r="R736" s="487"/>
      <c r="S736" s="1251"/>
      <c r="T736" s="324"/>
      <c r="U736" s="487"/>
      <c r="V736" s="1251"/>
      <c r="W736" s="324"/>
      <c r="X736" s="487"/>
      <c r="Y736" s="1251"/>
      <c r="Z736" s="324"/>
      <c r="AA736" s="1251"/>
      <c r="AB736" s="1251"/>
      <c r="AC736" s="486"/>
      <c r="AD736" s="540"/>
      <c r="AE736" s="1044"/>
      <c r="AJ736" s="934"/>
      <c r="AK736" s="934"/>
      <c r="AL736" s="934"/>
      <c r="AM736" s="934"/>
      <c r="AN736" s="934"/>
      <c r="AO736" s="934"/>
      <c r="AP736" s="934"/>
      <c r="AQ736" s="934"/>
      <c r="AR736" s="934"/>
      <c r="AS736" s="934"/>
      <c r="AT736" s="934"/>
      <c r="AU736" s="934"/>
      <c r="AV736" s="934"/>
      <c r="AW736" s="934"/>
      <c r="AX736" s="934"/>
      <c r="AY736" s="934"/>
      <c r="AZ736" s="934"/>
      <c r="BA736" s="934"/>
      <c r="BB736" s="934"/>
      <c r="BC736" s="934"/>
    </row>
    <row r="737" spans="1:32" ht="87" customHeight="1" x14ac:dyDescent="0.25">
      <c r="A737" s="1282"/>
      <c r="B737" s="261" t="s">
        <v>2325</v>
      </c>
      <c r="C737" s="1843" t="s">
        <v>102</v>
      </c>
      <c r="D737" s="1843" t="s">
        <v>1425</v>
      </c>
      <c r="E737" s="1135"/>
      <c r="F737" s="1135"/>
      <c r="G737" s="1135"/>
      <c r="H737" s="538"/>
      <c r="I737" s="266"/>
      <c r="J737" s="252"/>
      <c r="K737" s="538"/>
      <c r="L737" s="266"/>
      <c r="M737" s="781"/>
      <c r="N737" s="538"/>
      <c r="O737" s="1255"/>
      <c r="P737" s="265"/>
      <c r="Q737" s="790"/>
      <c r="R737" s="790"/>
      <c r="S737" s="790"/>
      <c r="T737" s="790"/>
      <c r="U737" s="790"/>
      <c r="V737" s="790"/>
      <c r="W737" s="790"/>
      <c r="X737" s="790"/>
      <c r="Y737" s="790"/>
      <c r="Z737" s="790"/>
      <c r="AA737" s="790"/>
      <c r="AB737" s="790"/>
      <c r="AC737" s="790"/>
      <c r="AD737" s="790"/>
      <c r="AE737" s="1229"/>
      <c r="AF737" s="1004">
        <v>30</v>
      </c>
    </row>
    <row r="738" spans="1:32" ht="36.75" customHeight="1" x14ac:dyDescent="0.25">
      <c r="A738" s="1283"/>
      <c r="B738" s="261" t="s">
        <v>2504</v>
      </c>
      <c r="C738" s="1846"/>
      <c r="D738" s="1846"/>
      <c r="E738" s="1056">
        <v>46117</v>
      </c>
      <c r="F738" s="1056">
        <v>46117</v>
      </c>
      <c r="G738" s="954" t="s">
        <v>334</v>
      </c>
      <c r="H738" s="538"/>
      <c r="I738" s="266"/>
      <c r="J738" s="252"/>
      <c r="K738" s="538"/>
      <c r="L738" s="266"/>
      <c r="M738" s="781"/>
      <c r="N738" s="538"/>
      <c r="O738" s="1255"/>
      <c r="P738" s="265"/>
      <c r="Q738" s="538">
        <v>6</v>
      </c>
      <c r="R738" s="1255">
        <v>190</v>
      </c>
      <c r="S738" s="1261">
        <f t="shared" ref="S738:S743" si="305">Q738*R738</f>
        <v>1140</v>
      </c>
      <c r="T738" s="538">
        <v>6</v>
      </c>
      <c r="U738" s="1255">
        <v>190</v>
      </c>
      <c r="V738" s="1261">
        <f t="shared" ref="V738:V743" si="306">T738*U738</f>
        <v>1140</v>
      </c>
      <c r="W738" s="538">
        <v>6</v>
      </c>
      <c r="X738" s="1255">
        <v>190</v>
      </c>
      <c r="Y738" s="1261">
        <f t="shared" ref="Y738:Y743" si="307">W738*X738</f>
        <v>1140</v>
      </c>
      <c r="Z738" s="538">
        <v>18</v>
      </c>
      <c r="AA738" s="1261">
        <v>6</v>
      </c>
      <c r="AB738" s="1261">
        <f t="shared" ref="AB738:AB743" si="308">Z738*AA738</f>
        <v>108</v>
      </c>
      <c r="AC738" s="554">
        <v>30</v>
      </c>
      <c r="AD738" s="540">
        <f t="shared" ref="AD738:AD743" si="309">J738+M738+P738+S738+V738+Y738+AB738</f>
        <v>3528</v>
      </c>
      <c r="AE738" s="1229"/>
    </row>
    <row r="739" spans="1:32" ht="36.75" customHeight="1" x14ac:dyDescent="0.25">
      <c r="A739" s="1283">
        <v>612</v>
      </c>
      <c r="B739" s="261" t="s">
        <v>2326</v>
      </c>
      <c r="C739" s="1846"/>
      <c r="D739" s="1846"/>
      <c r="E739" s="1056">
        <v>46131</v>
      </c>
      <c r="F739" s="1056">
        <v>46131</v>
      </c>
      <c r="G739" s="954" t="s">
        <v>1930</v>
      </c>
      <c r="H739" s="538"/>
      <c r="I739" s="266"/>
      <c r="J739" s="252"/>
      <c r="K739" s="538"/>
      <c r="L739" s="266"/>
      <c r="M739" s="781"/>
      <c r="N739" s="538"/>
      <c r="O739" s="1255"/>
      <c r="P739" s="265"/>
      <c r="Q739" s="538">
        <v>6</v>
      </c>
      <c r="R739" s="1255">
        <v>190</v>
      </c>
      <c r="S739" s="1261">
        <f t="shared" si="305"/>
        <v>1140</v>
      </c>
      <c r="T739" s="538">
        <v>6</v>
      </c>
      <c r="U739" s="1255">
        <v>190</v>
      </c>
      <c r="V739" s="1261">
        <f t="shared" si="306"/>
        <v>1140</v>
      </c>
      <c r="W739" s="538">
        <v>6</v>
      </c>
      <c r="X739" s="1255">
        <v>190</v>
      </c>
      <c r="Y739" s="1261">
        <f t="shared" si="307"/>
        <v>1140</v>
      </c>
      <c r="Z739" s="538">
        <v>18</v>
      </c>
      <c r="AA739" s="1261">
        <v>6</v>
      </c>
      <c r="AB739" s="1261">
        <f t="shared" si="308"/>
        <v>108</v>
      </c>
      <c r="AC739" s="554">
        <v>30</v>
      </c>
      <c r="AD739" s="540">
        <f t="shared" si="309"/>
        <v>3528</v>
      </c>
      <c r="AE739" s="1229"/>
    </row>
    <row r="740" spans="1:32" ht="36.75" customHeight="1" x14ac:dyDescent="0.25">
      <c r="A740" s="1283"/>
      <c r="B740" s="261" t="s">
        <v>2327</v>
      </c>
      <c r="C740" s="1846"/>
      <c r="D740" s="1846"/>
      <c r="E740" s="1056">
        <v>46278</v>
      </c>
      <c r="F740" s="1056">
        <v>46278</v>
      </c>
      <c r="G740" s="954" t="s">
        <v>1145</v>
      </c>
      <c r="H740" s="538"/>
      <c r="I740" s="266"/>
      <c r="J740" s="252"/>
      <c r="K740" s="538"/>
      <c r="L740" s="266"/>
      <c r="M740" s="781"/>
      <c r="N740" s="538"/>
      <c r="O740" s="1255"/>
      <c r="P740" s="265"/>
      <c r="Q740" s="538">
        <v>6</v>
      </c>
      <c r="R740" s="1255">
        <v>190</v>
      </c>
      <c r="S740" s="1261">
        <f t="shared" si="305"/>
        <v>1140</v>
      </c>
      <c r="T740" s="538">
        <v>6</v>
      </c>
      <c r="U740" s="1255">
        <v>190</v>
      </c>
      <c r="V740" s="1261">
        <f t="shared" si="306"/>
        <v>1140</v>
      </c>
      <c r="W740" s="538">
        <v>6</v>
      </c>
      <c r="X740" s="1255">
        <v>190</v>
      </c>
      <c r="Y740" s="1261">
        <f t="shared" si="307"/>
        <v>1140</v>
      </c>
      <c r="Z740" s="538">
        <v>18</v>
      </c>
      <c r="AA740" s="1261">
        <v>6</v>
      </c>
      <c r="AB740" s="1261">
        <f t="shared" si="308"/>
        <v>108</v>
      </c>
      <c r="AC740" s="554">
        <v>30</v>
      </c>
      <c r="AD740" s="540">
        <f t="shared" si="309"/>
        <v>3528</v>
      </c>
      <c r="AE740" s="1229"/>
    </row>
    <row r="741" spans="1:32" ht="29.25" customHeight="1" x14ac:dyDescent="0.25">
      <c r="A741" s="1283"/>
      <c r="B741" s="261" t="s">
        <v>2328</v>
      </c>
      <c r="C741" s="1846"/>
      <c r="D741" s="1846"/>
      <c r="E741" s="1056">
        <v>46292</v>
      </c>
      <c r="F741" s="1056">
        <v>46292</v>
      </c>
      <c r="G741" s="954" t="s">
        <v>2329</v>
      </c>
      <c r="H741" s="538"/>
      <c r="I741" s="266"/>
      <c r="J741" s="252"/>
      <c r="K741" s="538"/>
      <c r="L741" s="266"/>
      <c r="M741" s="781"/>
      <c r="N741" s="538"/>
      <c r="O741" s="1255"/>
      <c r="P741" s="265"/>
      <c r="Q741" s="538">
        <v>6</v>
      </c>
      <c r="R741" s="1255">
        <v>190</v>
      </c>
      <c r="S741" s="1261">
        <f t="shared" si="305"/>
        <v>1140</v>
      </c>
      <c r="T741" s="538">
        <v>6</v>
      </c>
      <c r="U741" s="1255">
        <v>190</v>
      </c>
      <c r="V741" s="1261">
        <f t="shared" si="306"/>
        <v>1140</v>
      </c>
      <c r="W741" s="538">
        <v>6</v>
      </c>
      <c r="X741" s="1255">
        <v>190</v>
      </c>
      <c r="Y741" s="1261">
        <f t="shared" si="307"/>
        <v>1140</v>
      </c>
      <c r="Z741" s="538">
        <v>18</v>
      </c>
      <c r="AA741" s="1261">
        <v>6</v>
      </c>
      <c r="AB741" s="1261">
        <f t="shared" si="308"/>
        <v>108</v>
      </c>
      <c r="AC741" s="554">
        <v>30</v>
      </c>
      <c r="AD741" s="540">
        <f t="shared" si="309"/>
        <v>3528</v>
      </c>
      <c r="AE741" s="1229"/>
    </row>
    <row r="742" spans="1:32" ht="36" customHeight="1" x14ac:dyDescent="0.25">
      <c r="A742" s="256"/>
      <c r="B742" s="261" t="s">
        <v>2330</v>
      </c>
      <c r="C742" s="1847"/>
      <c r="D742" s="1847"/>
      <c r="E742" s="1056">
        <v>46357</v>
      </c>
      <c r="F742" s="1056">
        <v>46357</v>
      </c>
      <c r="G742" s="954" t="s">
        <v>2000</v>
      </c>
      <c r="H742" s="538"/>
      <c r="I742" s="266"/>
      <c r="J742" s="252"/>
      <c r="K742" s="538"/>
      <c r="L742" s="266"/>
      <c r="M742" s="781"/>
      <c r="N742" s="538"/>
      <c r="O742" s="1255"/>
      <c r="P742" s="265"/>
      <c r="Q742" s="538">
        <v>6</v>
      </c>
      <c r="R742" s="1255">
        <v>190</v>
      </c>
      <c r="S742" s="1261">
        <f t="shared" si="305"/>
        <v>1140</v>
      </c>
      <c r="T742" s="538">
        <v>6</v>
      </c>
      <c r="U742" s="1255">
        <v>190</v>
      </c>
      <c r="V742" s="1261">
        <f t="shared" si="306"/>
        <v>1140</v>
      </c>
      <c r="W742" s="538">
        <v>6</v>
      </c>
      <c r="X742" s="1255">
        <v>190</v>
      </c>
      <c r="Y742" s="1261">
        <f t="shared" si="307"/>
        <v>1140</v>
      </c>
      <c r="Z742" s="538">
        <v>18</v>
      </c>
      <c r="AA742" s="1261">
        <v>6</v>
      </c>
      <c r="AB742" s="1261">
        <f t="shared" si="308"/>
        <v>108</v>
      </c>
      <c r="AC742" s="554">
        <v>30</v>
      </c>
      <c r="AD742" s="540">
        <f t="shared" si="309"/>
        <v>3528</v>
      </c>
      <c r="AE742" s="1229"/>
    </row>
    <row r="743" spans="1:32" ht="67.5" customHeight="1" x14ac:dyDescent="0.25">
      <c r="A743" s="256">
        <v>613</v>
      </c>
      <c r="B743" s="1239" t="s">
        <v>1940</v>
      </c>
      <c r="C743" s="1239" t="s">
        <v>99</v>
      </c>
      <c r="D743" s="1239" t="s">
        <v>1785</v>
      </c>
      <c r="E743" s="953">
        <v>46100</v>
      </c>
      <c r="F743" s="953">
        <v>46109</v>
      </c>
      <c r="G743" s="966" t="s">
        <v>1422</v>
      </c>
      <c r="H743" s="567"/>
      <c r="I743" s="576"/>
      <c r="J743" s="259"/>
      <c r="K743" s="567"/>
      <c r="L743" s="576"/>
      <c r="M743" s="781"/>
      <c r="N743" s="567"/>
      <c r="O743" s="573"/>
      <c r="P743" s="781"/>
      <c r="Q743" s="567">
        <v>12</v>
      </c>
      <c r="R743" s="560">
        <v>190</v>
      </c>
      <c r="S743" s="289">
        <f t="shared" si="305"/>
        <v>2280</v>
      </c>
      <c r="T743" s="567">
        <v>12</v>
      </c>
      <c r="U743" s="560">
        <v>190</v>
      </c>
      <c r="V743" s="289">
        <f t="shared" si="306"/>
        <v>2280</v>
      </c>
      <c r="W743" s="567">
        <v>12</v>
      </c>
      <c r="X743" s="560">
        <v>190</v>
      </c>
      <c r="Y743" s="289">
        <f t="shared" si="307"/>
        <v>2280</v>
      </c>
      <c r="Z743" s="567">
        <v>72</v>
      </c>
      <c r="AA743" s="289">
        <v>6</v>
      </c>
      <c r="AB743" s="289">
        <f t="shared" si="308"/>
        <v>432</v>
      </c>
      <c r="AC743" s="561">
        <f>H743+K743+N743+Q743+T743+W743+Z743</f>
        <v>108</v>
      </c>
      <c r="AD743" s="540">
        <f t="shared" si="309"/>
        <v>7272</v>
      </c>
      <c r="AE743" s="1229"/>
      <c r="AF743" s="1004">
        <v>12</v>
      </c>
    </row>
    <row r="744" spans="1:32" ht="85.5" customHeight="1" x14ac:dyDescent="0.25">
      <c r="A744" s="256">
        <v>614</v>
      </c>
      <c r="B744" s="1239" t="s">
        <v>1309</v>
      </c>
      <c r="C744" s="1239" t="s">
        <v>99</v>
      </c>
      <c r="D744" s="1239" t="s">
        <v>1785</v>
      </c>
      <c r="E744" s="953">
        <v>46101</v>
      </c>
      <c r="F744" s="953">
        <v>46104</v>
      </c>
      <c r="G744" s="966" t="s">
        <v>1422</v>
      </c>
      <c r="H744" s="567"/>
      <c r="I744" s="576"/>
      <c r="J744" s="259"/>
      <c r="K744" s="567"/>
      <c r="L744" s="576"/>
      <c r="M744" s="781"/>
      <c r="N744" s="567"/>
      <c r="O744" s="573"/>
      <c r="P744" s="781"/>
      <c r="Q744" s="567">
        <v>12</v>
      </c>
      <c r="R744" s="560">
        <v>190</v>
      </c>
      <c r="S744" s="289">
        <v>2280</v>
      </c>
      <c r="T744" s="567">
        <v>12</v>
      </c>
      <c r="U744" s="560">
        <v>190</v>
      </c>
      <c r="V744" s="289">
        <v>2280</v>
      </c>
      <c r="W744" s="567">
        <v>12</v>
      </c>
      <c r="X744" s="560">
        <v>190</v>
      </c>
      <c r="Y744" s="289">
        <v>2280</v>
      </c>
      <c r="Z744" s="567">
        <v>72</v>
      </c>
      <c r="AA744" s="289">
        <v>6</v>
      </c>
      <c r="AB744" s="289">
        <v>432</v>
      </c>
      <c r="AC744" s="561">
        <v>108</v>
      </c>
      <c r="AD744" s="540">
        <v>7272</v>
      </c>
      <c r="AE744" s="1229"/>
      <c r="AF744" s="1004">
        <v>12</v>
      </c>
    </row>
    <row r="745" spans="1:32" ht="87.75" customHeight="1" x14ac:dyDescent="0.25">
      <c r="A745" s="256">
        <v>615</v>
      </c>
      <c r="B745" s="1239" t="s">
        <v>266</v>
      </c>
      <c r="C745" s="1239" t="s">
        <v>99</v>
      </c>
      <c r="D745" s="1239" t="s">
        <v>1785</v>
      </c>
      <c r="E745" s="953">
        <v>46108</v>
      </c>
      <c r="F745" s="953">
        <v>46110</v>
      </c>
      <c r="G745" s="966" t="s">
        <v>1422</v>
      </c>
      <c r="H745" s="567"/>
      <c r="I745" s="576"/>
      <c r="J745" s="259"/>
      <c r="K745" s="567"/>
      <c r="L745" s="576"/>
      <c r="M745" s="781"/>
      <c r="N745" s="567"/>
      <c r="O745" s="573"/>
      <c r="P745" s="781"/>
      <c r="Q745" s="567">
        <v>12</v>
      </c>
      <c r="R745" s="560">
        <v>190</v>
      </c>
      <c r="S745" s="289">
        <v>2280</v>
      </c>
      <c r="T745" s="567">
        <v>12</v>
      </c>
      <c r="U745" s="560">
        <v>190</v>
      </c>
      <c r="V745" s="289">
        <v>2280</v>
      </c>
      <c r="W745" s="567">
        <v>12</v>
      </c>
      <c r="X745" s="560">
        <v>190</v>
      </c>
      <c r="Y745" s="289">
        <v>2280</v>
      </c>
      <c r="Z745" s="567">
        <v>72</v>
      </c>
      <c r="AA745" s="289">
        <v>6</v>
      </c>
      <c r="AB745" s="289">
        <v>432</v>
      </c>
      <c r="AC745" s="561">
        <v>108</v>
      </c>
      <c r="AD745" s="540">
        <v>7272</v>
      </c>
      <c r="AE745" s="1229"/>
      <c r="AF745" s="1004">
        <v>12</v>
      </c>
    </row>
    <row r="746" spans="1:32" ht="87.75" customHeight="1" x14ac:dyDescent="0.25">
      <c r="A746" s="256">
        <v>616</v>
      </c>
      <c r="B746" s="1239" t="s">
        <v>1310</v>
      </c>
      <c r="C746" s="1239" t="s">
        <v>99</v>
      </c>
      <c r="D746" s="1239" t="s">
        <v>1785</v>
      </c>
      <c r="E746" s="953">
        <v>46109</v>
      </c>
      <c r="F746" s="953">
        <v>46111</v>
      </c>
      <c r="G746" s="966" t="s">
        <v>1422</v>
      </c>
      <c r="H746" s="567"/>
      <c r="I746" s="576"/>
      <c r="J746" s="259"/>
      <c r="K746" s="567"/>
      <c r="L746" s="576"/>
      <c r="M746" s="781"/>
      <c r="N746" s="567"/>
      <c r="O746" s="573"/>
      <c r="P746" s="781"/>
      <c r="Q746" s="567">
        <v>12</v>
      </c>
      <c r="R746" s="560">
        <v>190</v>
      </c>
      <c r="S746" s="289">
        <f t="shared" ref="S746:S763" si="310">Q746*R746</f>
        <v>2280</v>
      </c>
      <c r="T746" s="567">
        <v>12</v>
      </c>
      <c r="U746" s="560">
        <v>190</v>
      </c>
      <c r="V746" s="289">
        <f t="shared" ref="V746:V763" si="311">T746*U746</f>
        <v>2280</v>
      </c>
      <c r="W746" s="567">
        <v>12</v>
      </c>
      <c r="X746" s="560">
        <v>190</v>
      </c>
      <c r="Y746" s="289">
        <f t="shared" ref="Y746:Y763" si="312">W746*X746</f>
        <v>2280</v>
      </c>
      <c r="Z746" s="567">
        <v>72</v>
      </c>
      <c r="AA746" s="289">
        <v>6</v>
      </c>
      <c r="AB746" s="289">
        <f t="shared" ref="AB746:AB762" si="313">Z746*AA746</f>
        <v>432</v>
      </c>
      <c r="AC746" s="561">
        <f>H746+K746+N746+Q746+T746+W746+Z746</f>
        <v>108</v>
      </c>
      <c r="AD746" s="540">
        <f t="shared" ref="AD746:AD763" si="314">J746+M746+P746+S746+V746+Y746+AB746</f>
        <v>7272</v>
      </c>
      <c r="AE746" s="1229"/>
      <c r="AF746" s="1004">
        <v>12</v>
      </c>
    </row>
    <row r="747" spans="1:32" ht="46.5" customHeight="1" x14ac:dyDescent="0.25">
      <c r="A747" s="256">
        <v>617</v>
      </c>
      <c r="B747" s="261" t="s">
        <v>2332</v>
      </c>
      <c r="C747" s="261" t="s">
        <v>102</v>
      </c>
      <c r="D747" s="261" t="s">
        <v>340</v>
      </c>
      <c r="E747" s="953">
        <v>46199</v>
      </c>
      <c r="F747" s="953">
        <v>46201</v>
      </c>
      <c r="G747" s="954" t="s">
        <v>1989</v>
      </c>
      <c r="H747" s="538">
        <v>2</v>
      </c>
      <c r="I747" s="266">
        <v>3400</v>
      </c>
      <c r="J747" s="252">
        <f>H747*I747</f>
        <v>6800</v>
      </c>
      <c r="K747" s="538">
        <v>2</v>
      </c>
      <c r="L747" s="266">
        <v>3000</v>
      </c>
      <c r="M747" s="781">
        <f>K747*L747</f>
        <v>6000</v>
      </c>
      <c r="N747" s="538">
        <v>2</v>
      </c>
      <c r="O747" s="1255">
        <v>2900</v>
      </c>
      <c r="P747" s="265">
        <f>N747*O747</f>
        <v>5800</v>
      </c>
      <c r="Q747" s="538">
        <v>10</v>
      </c>
      <c r="R747" s="1255">
        <v>190</v>
      </c>
      <c r="S747" s="1261">
        <f t="shared" si="310"/>
        <v>1900</v>
      </c>
      <c r="T747" s="538">
        <v>10</v>
      </c>
      <c r="U747" s="1255">
        <v>190</v>
      </c>
      <c r="V747" s="1261">
        <f t="shared" si="311"/>
        <v>1900</v>
      </c>
      <c r="W747" s="538">
        <v>10</v>
      </c>
      <c r="X747" s="1255">
        <v>190</v>
      </c>
      <c r="Y747" s="1261">
        <f t="shared" si="312"/>
        <v>1900</v>
      </c>
      <c r="Z747" s="538">
        <v>30</v>
      </c>
      <c r="AA747" s="1261">
        <v>6</v>
      </c>
      <c r="AB747" s="1261">
        <f t="shared" si="313"/>
        <v>180</v>
      </c>
      <c r="AC747" s="554">
        <f>Q747+T747+W747+Z747</f>
        <v>60</v>
      </c>
      <c r="AD747" s="540">
        <f t="shared" si="314"/>
        <v>24480</v>
      </c>
      <c r="AE747" s="1229"/>
    </row>
    <row r="748" spans="1:32" ht="46.5" customHeight="1" x14ac:dyDescent="0.25">
      <c r="A748" s="256">
        <v>618</v>
      </c>
      <c r="B748" s="261" t="s">
        <v>2332</v>
      </c>
      <c r="C748" s="261" t="s">
        <v>102</v>
      </c>
      <c r="D748" s="261" t="s">
        <v>342</v>
      </c>
      <c r="E748" s="953">
        <v>46159</v>
      </c>
      <c r="F748" s="953">
        <v>46159</v>
      </c>
      <c r="G748" s="954" t="s">
        <v>1260</v>
      </c>
      <c r="H748" s="538">
        <v>1</v>
      </c>
      <c r="I748" s="266">
        <v>3400</v>
      </c>
      <c r="J748" s="252">
        <f>H748*I748</f>
        <v>3400</v>
      </c>
      <c r="K748" s="538">
        <v>1</v>
      </c>
      <c r="L748" s="266">
        <v>3000</v>
      </c>
      <c r="M748" s="781">
        <f>K748*L748</f>
        <v>3000</v>
      </c>
      <c r="N748" s="538">
        <v>1</v>
      </c>
      <c r="O748" s="1255">
        <v>2900</v>
      </c>
      <c r="P748" s="265">
        <f>N748*O748</f>
        <v>2900</v>
      </c>
      <c r="Q748" s="538">
        <v>4</v>
      </c>
      <c r="R748" s="1255">
        <v>190</v>
      </c>
      <c r="S748" s="1261">
        <f t="shared" si="310"/>
        <v>760</v>
      </c>
      <c r="T748" s="538">
        <v>4</v>
      </c>
      <c r="U748" s="1255">
        <v>190</v>
      </c>
      <c r="V748" s="1261">
        <f t="shared" si="311"/>
        <v>760</v>
      </c>
      <c r="W748" s="538">
        <v>4</v>
      </c>
      <c r="X748" s="1255">
        <v>190</v>
      </c>
      <c r="Y748" s="1261">
        <f t="shared" si="312"/>
        <v>760</v>
      </c>
      <c r="Z748" s="538">
        <v>15</v>
      </c>
      <c r="AA748" s="1261">
        <v>6</v>
      </c>
      <c r="AB748" s="1261">
        <f t="shared" si="313"/>
        <v>90</v>
      </c>
      <c r="AC748" s="554">
        <f>Q748+T748+W748+Z748</f>
        <v>27</v>
      </c>
      <c r="AD748" s="540">
        <f t="shared" si="314"/>
        <v>11670</v>
      </c>
      <c r="AE748" s="1229"/>
    </row>
    <row r="749" spans="1:32" ht="46.5" customHeight="1" x14ac:dyDescent="0.25">
      <c r="A749" s="256">
        <v>619</v>
      </c>
      <c r="B749" s="261" t="s">
        <v>1990</v>
      </c>
      <c r="C749" s="261" t="s">
        <v>102</v>
      </c>
      <c r="D749" s="261" t="s">
        <v>340</v>
      </c>
      <c r="E749" s="953">
        <v>46200</v>
      </c>
      <c r="F749" s="953">
        <v>46202</v>
      </c>
      <c r="G749" s="954" t="s">
        <v>1989</v>
      </c>
      <c r="H749" s="538">
        <v>2</v>
      </c>
      <c r="I749" s="266">
        <v>3400</v>
      </c>
      <c r="J749" s="252">
        <f>H749*I749</f>
        <v>6800</v>
      </c>
      <c r="K749" s="538">
        <v>2</v>
      </c>
      <c r="L749" s="266">
        <v>3000</v>
      </c>
      <c r="M749" s="781">
        <f>K749*L749</f>
        <v>6000</v>
      </c>
      <c r="N749" s="538">
        <v>2</v>
      </c>
      <c r="O749" s="1255">
        <v>2900</v>
      </c>
      <c r="P749" s="265">
        <f>N749*O749</f>
        <v>5800</v>
      </c>
      <c r="Q749" s="538">
        <v>10</v>
      </c>
      <c r="R749" s="1255">
        <v>190</v>
      </c>
      <c r="S749" s="1261">
        <f t="shared" si="310"/>
        <v>1900</v>
      </c>
      <c r="T749" s="538">
        <v>10</v>
      </c>
      <c r="U749" s="1255">
        <v>190</v>
      </c>
      <c r="V749" s="1261">
        <f t="shared" si="311"/>
        <v>1900</v>
      </c>
      <c r="W749" s="538">
        <v>10</v>
      </c>
      <c r="X749" s="1255">
        <v>190</v>
      </c>
      <c r="Y749" s="1261">
        <f t="shared" si="312"/>
        <v>1900</v>
      </c>
      <c r="Z749" s="538">
        <v>30</v>
      </c>
      <c r="AA749" s="1261">
        <v>6</v>
      </c>
      <c r="AB749" s="1261">
        <f t="shared" si="313"/>
        <v>180</v>
      </c>
      <c r="AC749" s="554">
        <f>Q749+T749+W749+Z749</f>
        <v>60</v>
      </c>
      <c r="AD749" s="540">
        <f t="shared" si="314"/>
        <v>24480</v>
      </c>
      <c r="AE749" s="1229"/>
    </row>
    <row r="750" spans="1:32" ht="70.5" customHeight="1" x14ac:dyDescent="0.25">
      <c r="A750" s="256">
        <v>620</v>
      </c>
      <c r="B750" s="261" t="s">
        <v>1992</v>
      </c>
      <c r="C750" s="261" t="s">
        <v>102</v>
      </c>
      <c r="D750" s="261" t="s">
        <v>1785</v>
      </c>
      <c r="E750" s="953">
        <v>46229</v>
      </c>
      <c r="F750" s="953">
        <v>46236</v>
      </c>
      <c r="G750" s="954" t="s">
        <v>1643</v>
      </c>
      <c r="H750" s="538"/>
      <c r="I750" s="266"/>
      <c r="J750" s="252"/>
      <c r="K750" s="538"/>
      <c r="L750" s="266"/>
      <c r="M750" s="781"/>
      <c r="N750" s="538"/>
      <c r="O750" s="1255"/>
      <c r="P750" s="265"/>
      <c r="Q750" s="538">
        <v>14</v>
      </c>
      <c r="R750" s="1255">
        <v>190</v>
      </c>
      <c r="S750" s="1261">
        <f t="shared" si="310"/>
        <v>2660</v>
      </c>
      <c r="T750" s="538">
        <v>14</v>
      </c>
      <c r="U750" s="1255">
        <v>190</v>
      </c>
      <c r="V750" s="1261">
        <f t="shared" si="311"/>
        <v>2660</v>
      </c>
      <c r="W750" s="538">
        <v>14</v>
      </c>
      <c r="X750" s="1255">
        <v>190</v>
      </c>
      <c r="Y750" s="1261">
        <f t="shared" si="312"/>
        <v>2660</v>
      </c>
      <c r="Z750" s="538">
        <v>42</v>
      </c>
      <c r="AA750" s="1261">
        <v>6</v>
      </c>
      <c r="AB750" s="1261">
        <f t="shared" si="313"/>
        <v>252</v>
      </c>
      <c r="AC750" s="554">
        <f>Q750+T750+W750+Z750</f>
        <v>84</v>
      </c>
      <c r="AD750" s="540">
        <f t="shared" si="314"/>
        <v>8232</v>
      </c>
      <c r="AE750" s="1229"/>
    </row>
    <row r="751" spans="1:32" ht="70.5" customHeight="1" x14ac:dyDescent="0.25">
      <c r="A751" s="256">
        <v>621</v>
      </c>
      <c r="B751" s="261" t="s">
        <v>1991</v>
      </c>
      <c r="C751" s="261" t="s">
        <v>102</v>
      </c>
      <c r="D751" s="261" t="s">
        <v>1785</v>
      </c>
      <c r="E751" s="953">
        <v>46217</v>
      </c>
      <c r="F751" s="953">
        <v>46229</v>
      </c>
      <c r="G751" s="954" t="s">
        <v>1844</v>
      </c>
      <c r="H751" s="538"/>
      <c r="I751" s="266"/>
      <c r="J751" s="252"/>
      <c r="K751" s="538"/>
      <c r="L751" s="266"/>
      <c r="M751" s="781"/>
      <c r="N751" s="538"/>
      <c r="O751" s="1255"/>
      <c r="P751" s="265"/>
      <c r="Q751" s="538">
        <v>10</v>
      </c>
      <c r="R751" s="1255">
        <v>190</v>
      </c>
      <c r="S751" s="1261">
        <f t="shared" si="310"/>
        <v>1900</v>
      </c>
      <c r="T751" s="538">
        <v>10</v>
      </c>
      <c r="U751" s="1255">
        <v>190</v>
      </c>
      <c r="V751" s="1261">
        <f t="shared" si="311"/>
        <v>1900</v>
      </c>
      <c r="W751" s="538">
        <v>10</v>
      </c>
      <c r="X751" s="1255">
        <v>190</v>
      </c>
      <c r="Y751" s="1261">
        <f t="shared" si="312"/>
        <v>1900</v>
      </c>
      <c r="Z751" s="538">
        <v>30</v>
      </c>
      <c r="AA751" s="1261">
        <v>6</v>
      </c>
      <c r="AB751" s="1261">
        <f t="shared" si="313"/>
        <v>180</v>
      </c>
      <c r="AC751" s="554">
        <f>Q751+T751+W751+Z751</f>
        <v>60</v>
      </c>
      <c r="AD751" s="540">
        <f t="shared" si="314"/>
        <v>5880</v>
      </c>
      <c r="AE751" s="1229"/>
    </row>
    <row r="752" spans="1:32" ht="87.75" customHeight="1" x14ac:dyDescent="0.25">
      <c r="A752" s="256">
        <v>622</v>
      </c>
      <c r="B752" s="1239" t="s">
        <v>1792</v>
      </c>
      <c r="C752" s="1239" t="s">
        <v>99</v>
      </c>
      <c r="D752" s="1239" t="s">
        <v>345</v>
      </c>
      <c r="E752" s="953">
        <v>46195</v>
      </c>
      <c r="F752" s="953">
        <v>46200</v>
      </c>
      <c r="G752" s="966" t="s">
        <v>1422</v>
      </c>
      <c r="H752" s="538">
        <v>2</v>
      </c>
      <c r="I752" s="266">
        <v>3400</v>
      </c>
      <c r="J752" s="252">
        <f>H752*I752</f>
        <v>6800</v>
      </c>
      <c r="K752" s="538">
        <v>2</v>
      </c>
      <c r="L752" s="266">
        <v>3000</v>
      </c>
      <c r="M752" s="781">
        <f>K752*L752</f>
        <v>6000</v>
      </c>
      <c r="N752" s="538">
        <v>2</v>
      </c>
      <c r="O752" s="1255">
        <v>2900</v>
      </c>
      <c r="P752" s="265">
        <f>N752*O752</f>
        <v>5800</v>
      </c>
      <c r="Q752" s="567">
        <v>8</v>
      </c>
      <c r="R752" s="560">
        <v>190</v>
      </c>
      <c r="S752" s="289">
        <f t="shared" si="310"/>
        <v>1520</v>
      </c>
      <c r="T752" s="567">
        <v>8</v>
      </c>
      <c r="U752" s="560">
        <v>190</v>
      </c>
      <c r="V752" s="289">
        <f t="shared" si="311"/>
        <v>1520</v>
      </c>
      <c r="W752" s="567">
        <v>8</v>
      </c>
      <c r="X752" s="560">
        <v>190</v>
      </c>
      <c r="Y752" s="289">
        <f t="shared" si="312"/>
        <v>1520</v>
      </c>
      <c r="Z752" s="567">
        <v>30</v>
      </c>
      <c r="AA752" s="289">
        <v>6</v>
      </c>
      <c r="AB752" s="289">
        <f t="shared" si="313"/>
        <v>180</v>
      </c>
      <c r="AC752" s="561">
        <f>H752+K752+N752+Q752+T752+W752+Z752</f>
        <v>60</v>
      </c>
      <c r="AD752" s="540">
        <f t="shared" si="314"/>
        <v>23340</v>
      </c>
      <c r="AE752" s="1229"/>
      <c r="AF752" s="1004">
        <v>12</v>
      </c>
    </row>
    <row r="753" spans="1:56" ht="70.5" customHeight="1" x14ac:dyDescent="0.25">
      <c r="A753" s="256">
        <v>623</v>
      </c>
      <c r="B753" s="261" t="s">
        <v>1993</v>
      </c>
      <c r="C753" s="261" t="s">
        <v>102</v>
      </c>
      <c r="D753" s="261" t="s">
        <v>340</v>
      </c>
      <c r="E753" s="953">
        <v>46297</v>
      </c>
      <c r="F753" s="953">
        <v>46299</v>
      </c>
      <c r="G753" s="954" t="s">
        <v>1989</v>
      </c>
      <c r="H753" s="538"/>
      <c r="I753" s="266"/>
      <c r="J753" s="252"/>
      <c r="K753" s="538"/>
      <c r="L753" s="266"/>
      <c r="M753" s="781"/>
      <c r="N753" s="538"/>
      <c r="O753" s="1255"/>
      <c r="P753" s="265"/>
      <c r="Q753" s="538">
        <v>2</v>
      </c>
      <c r="R753" s="1255">
        <v>190</v>
      </c>
      <c r="S753" s="1261">
        <f t="shared" si="310"/>
        <v>380</v>
      </c>
      <c r="T753" s="538">
        <v>2</v>
      </c>
      <c r="U753" s="1255">
        <v>190</v>
      </c>
      <c r="V753" s="1261">
        <f t="shared" si="311"/>
        <v>380</v>
      </c>
      <c r="W753" s="538">
        <v>2</v>
      </c>
      <c r="X753" s="1255">
        <v>190</v>
      </c>
      <c r="Y753" s="1261">
        <f t="shared" si="312"/>
        <v>380</v>
      </c>
      <c r="Z753" s="538">
        <v>12</v>
      </c>
      <c r="AA753" s="1261">
        <v>6</v>
      </c>
      <c r="AB753" s="1261">
        <f t="shared" si="313"/>
        <v>72</v>
      </c>
      <c r="AC753" s="554">
        <f>Q753+T753+W753+Z753</f>
        <v>18</v>
      </c>
      <c r="AD753" s="540">
        <f t="shared" si="314"/>
        <v>1212</v>
      </c>
      <c r="AE753" s="1229"/>
    </row>
    <row r="754" spans="1:56" ht="70.5" customHeight="1" x14ac:dyDescent="0.25">
      <c r="A754" s="256">
        <v>624</v>
      </c>
      <c r="B754" s="261" t="s">
        <v>1993</v>
      </c>
      <c r="C754" s="261" t="s">
        <v>102</v>
      </c>
      <c r="D754" s="261" t="s">
        <v>340</v>
      </c>
      <c r="E754" s="953">
        <v>46298</v>
      </c>
      <c r="F754" s="953">
        <v>46300</v>
      </c>
      <c r="G754" s="954" t="s">
        <v>1989</v>
      </c>
      <c r="H754" s="538"/>
      <c r="I754" s="266"/>
      <c r="J754" s="252"/>
      <c r="K754" s="538"/>
      <c r="L754" s="266"/>
      <c r="M754" s="781"/>
      <c r="N754" s="538"/>
      <c r="O754" s="1255"/>
      <c r="P754" s="265"/>
      <c r="Q754" s="538">
        <v>2</v>
      </c>
      <c r="R754" s="1255">
        <v>190</v>
      </c>
      <c r="S754" s="1261">
        <f t="shared" si="310"/>
        <v>380</v>
      </c>
      <c r="T754" s="538">
        <v>2</v>
      </c>
      <c r="U754" s="1255">
        <v>190</v>
      </c>
      <c r="V754" s="1261">
        <f t="shared" si="311"/>
        <v>380</v>
      </c>
      <c r="W754" s="538">
        <v>2</v>
      </c>
      <c r="X754" s="1255">
        <v>190</v>
      </c>
      <c r="Y754" s="1261">
        <f t="shared" si="312"/>
        <v>380</v>
      </c>
      <c r="Z754" s="538">
        <v>12</v>
      </c>
      <c r="AA754" s="1261">
        <v>6</v>
      </c>
      <c r="AB754" s="1261">
        <f t="shared" si="313"/>
        <v>72</v>
      </c>
      <c r="AC754" s="554">
        <f>Q754+T754+W754+Z754</f>
        <v>18</v>
      </c>
      <c r="AD754" s="540">
        <f t="shared" si="314"/>
        <v>1212</v>
      </c>
      <c r="AE754" s="1229"/>
    </row>
    <row r="755" spans="1:56" ht="103.5" customHeight="1" x14ac:dyDescent="0.25">
      <c r="A755" s="256">
        <v>625</v>
      </c>
      <c r="B755" s="261" t="s">
        <v>2333</v>
      </c>
      <c r="C755" s="261" t="s">
        <v>102</v>
      </c>
      <c r="D755" s="535" t="s">
        <v>1994</v>
      </c>
      <c r="E755" s="953" t="s">
        <v>1996</v>
      </c>
      <c r="F755" s="953" t="s">
        <v>1996</v>
      </c>
      <c r="G755" s="954" t="s">
        <v>1997</v>
      </c>
      <c r="H755" s="538"/>
      <c r="I755" s="266"/>
      <c r="J755" s="252"/>
      <c r="K755" s="538"/>
      <c r="L755" s="266"/>
      <c r="M755" s="781"/>
      <c r="N755" s="538"/>
      <c r="O755" s="1255"/>
      <c r="P755" s="265"/>
      <c r="Q755" s="538">
        <v>8</v>
      </c>
      <c r="R755" s="1255">
        <v>190</v>
      </c>
      <c r="S755" s="1261">
        <f t="shared" si="310"/>
        <v>1520</v>
      </c>
      <c r="T755" s="538">
        <v>8</v>
      </c>
      <c r="U755" s="1255">
        <v>190</v>
      </c>
      <c r="V755" s="1261">
        <f t="shared" si="311"/>
        <v>1520</v>
      </c>
      <c r="W755" s="538">
        <v>8</v>
      </c>
      <c r="X755" s="1255">
        <v>190</v>
      </c>
      <c r="Y755" s="1261">
        <f t="shared" si="312"/>
        <v>1520</v>
      </c>
      <c r="Z755" s="538">
        <v>24</v>
      </c>
      <c r="AA755" s="1261">
        <v>6</v>
      </c>
      <c r="AB755" s="1261">
        <f t="shared" si="313"/>
        <v>144</v>
      </c>
      <c r="AC755" s="554">
        <f>H755+K755+N755+Q755+T755+W755+Z755</f>
        <v>48</v>
      </c>
      <c r="AD755" s="540">
        <f t="shared" si="314"/>
        <v>4704</v>
      </c>
      <c r="AE755" s="1229"/>
    </row>
    <row r="756" spans="1:56" ht="70.5" customHeight="1" x14ac:dyDescent="0.25">
      <c r="A756" s="256">
        <v>626</v>
      </c>
      <c r="B756" s="261" t="s">
        <v>1998</v>
      </c>
      <c r="C756" s="261" t="s">
        <v>102</v>
      </c>
      <c r="D756" s="261" t="s">
        <v>340</v>
      </c>
      <c r="E756" s="953">
        <v>46306</v>
      </c>
      <c r="F756" s="953">
        <v>46306</v>
      </c>
      <c r="G756" s="954" t="s">
        <v>1643</v>
      </c>
      <c r="H756" s="538"/>
      <c r="I756" s="266"/>
      <c r="J756" s="252"/>
      <c r="K756" s="538"/>
      <c r="L756" s="266"/>
      <c r="M756" s="781"/>
      <c r="N756" s="538"/>
      <c r="O756" s="1255"/>
      <c r="P756" s="265"/>
      <c r="Q756" s="538">
        <v>4</v>
      </c>
      <c r="R756" s="1255">
        <v>190</v>
      </c>
      <c r="S756" s="1261">
        <f t="shared" si="310"/>
        <v>760</v>
      </c>
      <c r="T756" s="538">
        <v>4</v>
      </c>
      <c r="U756" s="1255">
        <v>190</v>
      </c>
      <c r="V756" s="1261">
        <f t="shared" si="311"/>
        <v>760</v>
      </c>
      <c r="W756" s="538">
        <v>4</v>
      </c>
      <c r="X756" s="1255">
        <v>190</v>
      </c>
      <c r="Y756" s="1261">
        <f t="shared" si="312"/>
        <v>760</v>
      </c>
      <c r="Z756" s="538">
        <v>12</v>
      </c>
      <c r="AA756" s="1261">
        <v>6</v>
      </c>
      <c r="AB756" s="1261">
        <f t="shared" si="313"/>
        <v>72</v>
      </c>
      <c r="AC756" s="554">
        <f>Q756+T756+W756+Z756</f>
        <v>24</v>
      </c>
      <c r="AD756" s="540">
        <f t="shared" si="314"/>
        <v>2352</v>
      </c>
      <c r="AE756" s="1229"/>
    </row>
    <row r="757" spans="1:56" ht="65.25" customHeight="1" x14ac:dyDescent="0.25">
      <c r="A757" s="256">
        <v>627</v>
      </c>
      <c r="B757" s="261" t="s">
        <v>2001</v>
      </c>
      <c r="C757" s="261" t="s">
        <v>100</v>
      </c>
      <c r="D757" s="261" t="s">
        <v>1785</v>
      </c>
      <c r="E757" s="953">
        <v>46368</v>
      </c>
      <c r="F757" s="953">
        <v>46368</v>
      </c>
      <c r="G757" s="954" t="s">
        <v>1145</v>
      </c>
      <c r="H757" s="538"/>
      <c r="I757" s="266"/>
      <c r="J757" s="252"/>
      <c r="K757" s="538"/>
      <c r="L757" s="266"/>
      <c r="M757" s="781"/>
      <c r="N757" s="538"/>
      <c r="O757" s="1255"/>
      <c r="P757" s="265"/>
      <c r="Q757" s="538">
        <v>10</v>
      </c>
      <c r="R757" s="1255">
        <v>190</v>
      </c>
      <c r="S757" s="1261">
        <f t="shared" si="310"/>
        <v>1900</v>
      </c>
      <c r="T757" s="538">
        <v>10</v>
      </c>
      <c r="U757" s="1255">
        <v>190</v>
      </c>
      <c r="V757" s="1261">
        <f t="shared" si="311"/>
        <v>1900</v>
      </c>
      <c r="W757" s="538">
        <v>10</v>
      </c>
      <c r="X757" s="1255">
        <v>190</v>
      </c>
      <c r="Y757" s="1261">
        <f t="shared" si="312"/>
        <v>1900</v>
      </c>
      <c r="Z757" s="538">
        <v>30</v>
      </c>
      <c r="AA757" s="1261">
        <v>6</v>
      </c>
      <c r="AB757" s="1261">
        <f t="shared" si="313"/>
        <v>180</v>
      </c>
      <c r="AC757" s="554">
        <f>H757+K757+N757+Q757+T757+W757+Z757</f>
        <v>60</v>
      </c>
      <c r="AD757" s="540">
        <f t="shared" si="314"/>
        <v>5880</v>
      </c>
      <c r="AE757" s="1229"/>
    </row>
    <row r="758" spans="1:56" ht="65.25" customHeight="1" x14ac:dyDescent="0.25">
      <c r="A758" s="256">
        <v>628</v>
      </c>
      <c r="B758" s="261" t="s">
        <v>1995</v>
      </c>
      <c r="C758" s="261" t="s">
        <v>102</v>
      </c>
      <c r="D758" s="261" t="s">
        <v>340</v>
      </c>
      <c r="E758" s="953">
        <v>46314</v>
      </c>
      <c r="F758" s="953">
        <v>46319</v>
      </c>
      <c r="G758" s="954" t="s">
        <v>301</v>
      </c>
      <c r="H758" s="1004"/>
      <c r="I758" s="266"/>
      <c r="J758" s="252"/>
      <c r="K758" s="538"/>
      <c r="L758" s="266"/>
      <c r="M758" s="781"/>
      <c r="N758" s="538"/>
      <c r="O758" s="1255"/>
      <c r="P758" s="265"/>
      <c r="Q758" s="538">
        <v>2</v>
      </c>
      <c r="R758" s="1255">
        <v>190</v>
      </c>
      <c r="S758" s="1261">
        <f t="shared" si="310"/>
        <v>380</v>
      </c>
      <c r="T758" s="538">
        <v>2</v>
      </c>
      <c r="U758" s="1255">
        <v>190</v>
      </c>
      <c r="V758" s="1261">
        <f t="shared" si="311"/>
        <v>380</v>
      </c>
      <c r="W758" s="538">
        <v>2</v>
      </c>
      <c r="X758" s="1255">
        <v>190</v>
      </c>
      <c r="Y758" s="1261">
        <f t="shared" si="312"/>
        <v>380</v>
      </c>
      <c r="Z758" s="538">
        <v>12</v>
      </c>
      <c r="AA758" s="1261">
        <v>6</v>
      </c>
      <c r="AB758" s="1261">
        <f t="shared" si="313"/>
        <v>72</v>
      </c>
      <c r="AC758" s="554">
        <f>Q758+T758+W758+Z758</f>
        <v>18</v>
      </c>
      <c r="AD758" s="540">
        <f t="shared" si="314"/>
        <v>1212</v>
      </c>
      <c r="AE758" s="1229"/>
    </row>
    <row r="759" spans="1:56" ht="46.5" customHeight="1" x14ac:dyDescent="0.25">
      <c r="A759" s="256">
        <v>629</v>
      </c>
      <c r="B759" s="261" t="s">
        <v>1999</v>
      </c>
      <c r="C759" s="261" t="s">
        <v>101</v>
      </c>
      <c r="D759" s="261" t="s">
        <v>358</v>
      </c>
      <c r="E759" s="953">
        <v>46311</v>
      </c>
      <c r="F759" s="953">
        <v>46314</v>
      </c>
      <c r="G759" s="954" t="s">
        <v>301</v>
      </c>
      <c r="H759" s="538"/>
      <c r="I759" s="266"/>
      <c r="J759" s="252"/>
      <c r="K759" s="538"/>
      <c r="L759" s="266"/>
      <c r="M759" s="781"/>
      <c r="N759" s="538"/>
      <c r="O759" s="1255"/>
      <c r="P759" s="265"/>
      <c r="Q759" s="538">
        <v>2</v>
      </c>
      <c r="R759" s="1255">
        <v>190</v>
      </c>
      <c r="S759" s="1261">
        <f t="shared" si="310"/>
        <v>380</v>
      </c>
      <c r="T759" s="538">
        <v>2</v>
      </c>
      <c r="U759" s="1255">
        <v>190</v>
      </c>
      <c r="V759" s="1261">
        <f t="shared" si="311"/>
        <v>380</v>
      </c>
      <c r="W759" s="538">
        <v>2</v>
      </c>
      <c r="X759" s="1255">
        <v>190</v>
      </c>
      <c r="Y759" s="1261">
        <f t="shared" si="312"/>
        <v>380</v>
      </c>
      <c r="Z759" s="538">
        <v>12</v>
      </c>
      <c r="AA759" s="1261">
        <v>6</v>
      </c>
      <c r="AB759" s="1261">
        <f t="shared" si="313"/>
        <v>72</v>
      </c>
      <c r="AC759" s="554">
        <f>H759+K759+N759+Q759+T759+W759+Z759</f>
        <v>18</v>
      </c>
      <c r="AD759" s="540">
        <f t="shared" si="314"/>
        <v>1212</v>
      </c>
      <c r="AE759" s="1229"/>
    </row>
    <row r="760" spans="1:56" ht="46.5" customHeight="1" x14ac:dyDescent="0.25">
      <c r="A760" s="256">
        <v>630</v>
      </c>
      <c r="B760" s="261" t="s">
        <v>1418</v>
      </c>
      <c r="C760" s="261" t="s">
        <v>101</v>
      </c>
      <c r="D760" s="261" t="s">
        <v>358</v>
      </c>
      <c r="E760" s="953">
        <v>46319</v>
      </c>
      <c r="F760" s="953">
        <v>46321</v>
      </c>
      <c r="G760" s="954" t="s">
        <v>301</v>
      </c>
      <c r="H760" s="538"/>
      <c r="I760" s="266"/>
      <c r="J760" s="252"/>
      <c r="K760" s="538"/>
      <c r="L760" s="266"/>
      <c r="M760" s="781"/>
      <c r="N760" s="538"/>
      <c r="O760" s="1255"/>
      <c r="P760" s="265"/>
      <c r="Q760" s="538">
        <v>2</v>
      </c>
      <c r="R760" s="1255">
        <v>190</v>
      </c>
      <c r="S760" s="1261">
        <f t="shared" si="310"/>
        <v>380</v>
      </c>
      <c r="T760" s="538">
        <v>2</v>
      </c>
      <c r="U760" s="1255">
        <v>190</v>
      </c>
      <c r="V760" s="1261">
        <f t="shared" si="311"/>
        <v>380</v>
      </c>
      <c r="W760" s="538">
        <v>2</v>
      </c>
      <c r="X760" s="1255">
        <v>190</v>
      </c>
      <c r="Y760" s="1261">
        <f t="shared" si="312"/>
        <v>380</v>
      </c>
      <c r="Z760" s="538">
        <v>12</v>
      </c>
      <c r="AA760" s="1261">
        <v>6</v>
      </c>
      <c r="AB760" s="1261">
        <f t="shared" si="313"/>
        <v>72</v>
      </c>
      <c r="AC760" s="554">
        <f>H760+K760+N760+Q760+T760+W760+Z760</f>
        <v>18</v>
      </c>
      <c r="AD760" s="540">
        <f t="shared" si="314"/>
        <v>1212</v>
      </c>
      <c r="AE760" s="1229"/>
    </row>
    <row r="761" spans="1:56" ht="46.5" customHeight="1" x14ac:dyDescent="0.25">
      <c r="A761" s="256">
        <v>631</v>
      </c>
      <c r="B761" s="261" t="s">
        <v>1311</v>
      </c>
      <c r="C761" s="261" t="s">
        <v>101</v>
      </c>
      <c r="D761" s="261" t="s">
        <v>358</v>
      </c>
      <c r="E761" s="953">
        <v>46318</v>
      </c>
      <c r="F761" s="953">
        <v>46320</v>
      </c>
      <c r="G761" s="1056" t="s">
        <v>301</v>
      </c>
      <c r="H761" s="538"/>
      <c r="I761" s="266"/>
      <c r="J761" s="252"/>
      <c r="K761" s="538"/>
      <c r="L761" s="266"/>
      <c r="M761" s="781"/>
      <c r="N761" s="538"/>
      <c r="O761" s="1255"/>
      <c r="P761" s="265"/>
      <c r="Q761" s="538">
        <v>2</v>
      </c>
      <c r="R761" s="1255">
        <v>190</v>
      </c>
      <c r="S761" s="1261">
        <f t="shared" si="310"/>
        <v>380</v>
      </c>
      <c r="T761" s="538">
        <v>2</v>
      </c>
      <c r="U761" s="1255">
        <v>190</v>
      </c>
      <c r="V761" s="1261">
        <f t="shared" si="311"/>
        <v>380</v>
      </c>
      <c r="W761" s="538">
        <v>2</v>
      </c>
      <c r="X761" s="1255">
        <v>190</v>
      </c>
      <c r="Y761" s="1261">
        <f t="shared" si="312"/>
        <v>380</v>
      </c>
      <c r="Z761" s="538">
        <v>12</v>
      </c>
      <c r="AA761" s="1261">
        <v>6</v>
      </c>
      <c r="AB761" s="1261">
        <f t="shared" si="313"/>
        <v>72</v>
      </c>
      <c r="AC761" s="554">
        <f>H761+K761+N761+Q761+T761+W761+Z761</f>
        <v>18</v>
      </c>
      <c r="AD761" s="540">
        <f t="shared" si="314"/>
        <v>1212</v>
      </c>
      <c r="AE761" s="1229"/>
    </row>
    <row r="762" spans="1:56" ht="46.5" customHeight="1" x14ac:dyDescent="0.25">
      <c r="A762" s="256">
        <v>632</v>
      </c>
      <c r="B762" s="1236" t="s">
        <v>1786</v>
      </c>
      <c r="C762" s="1236" t="s">
        <v>101</v>
      </c>
      <c r="D762" s="1236" t="s">
        <v>1419</v>
      </c>
      <c r="E762" s="1013">
        <v>46199</v>
      </c>
      <c r="F762" s="1013">
        <v>46201</v>
      </c>
      <c r="G762" s="1057" t="s">
        <v>1989</v>
      </c>
      <c r="H762" s="556">
        <v>2</v>
      </c>
      <c r="I762" s="572">
        <v>4100</v>
      </c>
      <c r="J762" s="278">
        <f>H762*I762</f>
        <v>8200</v>
      </c>
      <c r="K762" s="556">
        <v>2</v>
      </c>
      <c r="L762" s="572">
        <v>3350</v>
      </c>
      <c r="M762" s="299">
        <f>K762*L762</f>
        <v>6700</v>
      </c>
      <c r="N762" s="556">
        <v>2</v>
      </c>
      <c r="O762" s="1237">
        <v>3000</v>
      </c>
      <c r="P762" s="288">
        <f>N762*O762</f>
        <v>6000</v>
      </c>
      <c r="Q762" s="556">
        <v>8</v>
      </c>
      <c r="R762" s="1237">
        <v>190</v>
      </c>
      <c r="S762" s="290">
        <f t="shared" si="310"/>
        <v>1520</v>
      </c>
      <c r="T762" s="556">
        <v>8</v>
      </c>
      <c r="U762" s="1237">
        <v>190</v>
      </c>
      <c r="V762" s="290">
        <f t="shared" si="311"/>
        <v>1520</v>
      </c>
      <c r="W762" s="556">
        <v>8</v>
      </c>
      <c r="X762" s="1237">
        <v>190</v>
      </c>
      <c r="Y762" s="290">
        <f t="shared" si="312"/>
        <v>1520</v>
      </c>
      <c r="Z762" s="556">
        <v>30</v>
      </c>
      <c r="AA762" s="290">
        <v>6</v>
      </c>
      <c r="AB762" s="290">
        <f t="shared" si="313"/>
        <v>180</v>
      </c>
      <c r="AC762" s="558">
        <f>H762+K762+N762+Q762+T762+W762+Z762</f>
        <v>60</v>
      </c>
      <c r="AD762" s="540">
        <f t="shared" si="314"/>
        <v>25640</v>
      </c>
      <c r="AE762" s="1226"/>
    </row>
    <row r="763" spans="1:56" s="790" customFormat="1" ht="45.75" customHeight="1" x14ac:dyDescent="0.25">
      <c r="A763" s="256">
        <v>633</v>
      </c>
      <c r="B763" s="261" t="s">
        <v>1423</v>
      </c>
      <c r="C763" s="790" t="s">
        <v>101</v>
      </c>
      <c r="D763" s="261" t="s">
        <v>1791</v>
      </c>
      <c r="E763" s="1056">
        <v>46360</v>
      </c>
      <c r="F763" s="1056">
        <v>46366</v>
      </c>
      <c r="G763" s="534" t="s">
        <v>367</v>
      </c>
      <c r="H763" s="492"/>
      <c r="I763" s="492"/>
      <c r="J763" s="492"/>
      <c r="K763" s="492"/>
      <c r="L763" s="492"/>
      <c r="M763" s="492"/>
      <c r="N763" s="538"/>
      <c r="O763" s="1255"/>
      <c r="P763" s="265"/>
      <c r="Q763" s="538">
        <v>2</v>
      </c>
      <c r="R763" s="1255">
        <v>190</v>
      </c>
      <c r="S763" s="1261">
        <f t="shared" si="310"/>
        <v>380</v>
      </c>
      <c r="T763" s="538">
        <v>2</v>
      </c>
      <c r="U763" s="1255">
        <v>190</v>
      </c>
      <c r="V763" s="1261">
        <f t="shared" si="311"/>
        <v>380</v>
      </c>
      <c r="W763" s="538">
        <v>2</v>
      </c>
      <c r="X763" s="1255">
        <v>190</v>
      </c>
      <c r="Y763" s="1261">
        <f t="shared" si="312"/>
        <v>380</v>
      </c>
      <c r="Z763" s="538">
        <v>12</v>
      </c>
      <c r="AA763" s="1261">
        <v>6</v>
      </c>
      <c r="AB763" s="1261">
        <v>84</v>
      </c>
      <c r="AC763" s="554">
        <f>H763+K763+N763+Q763+T763+W763+Z763</f>
        <v>18</v>
      </c>
      <c r="AD763" s="540">
        <f t="shared" si="314"/>
        <v>1224</v>
      </c>
      <c r="AE763" s="1060"/>
      <c r="AI763" s="1021"/>
      <c r="AJ763" s="934"/>
      <c r="AK763" s="934"/>
      <c r="AL763" s="934"/>
      <c r="AM763" s="934"/>
      <c r="AN763" s="934"/>
      <c r="AO763" s="934"/>
      <c r="AP763" s="934"/>
      <c r="AQ763" s="934"/>
      <c r="AR763" s="934"/>
      <c r="AS763" s="934"/>
      <c r="AT763" s="934"/>
      <c r="AU763" s="934"/>
      <c r="AV763" s="934"/>
      <c r="AW763" s="934"/>
      <c r="AX763" s="934"/>
      <c r="AY763" s="934"/>
      <c r="AZ763" s="934"/>
      <c r="BA763" s="934"/>
      <c r="BB763" s="934"/>
      <c r="BC763" s="934"/>
      <c r="BD763" s="1031"/>
    </row>
    <row r="764" spans="1:56" s="1925" customFormat="1" ht="29.25" customHeight="1" x14ac:dyDescent="0.25">
      <c r="A764" s="1787" t="s">
        <v>2617</v>
      </c>
      <c r="B764" s="1942"/>
      <c r="C764" s="1942"/>
      <c r="D764" s="1942"/>
      <c r="E764" s="1942"/>
      <c r="F764" s="1942"/>
      <c r="G764" s="1942"/>
      <c r="H764" s="1942"/>
      <c r="I764" s="1942"/>
      <c r="J764" s="1942"/>
      <c r="K764" s="1942"/>
      <c r="L764" s="1942"/>
      <c r="M764" s="1942"/>
      <c r="N764" s="1942"/>
      <c r="O764" s="1942"/>
      <c r="P764" s="1942"/>
      <c r="Q764" s="1942"/>
      <c r="R764" s="1942"/>
      <c r="S764" s="1942"/>
      <c r="T764" s="1942"/>
      <c r="U764" s="1942"/>
      <c r="V764" s="1942"/>
      <c r="W764" s="1942"/>
      <c r="X764" s="1942"/>
      <c r="Y764" s="1942"/>
      <c r="Z764" s="1942"/>
      <c r="AA764" s="1942"/>
      <c r="AB764" s="1942"/>
      <c r="AC764" s="1942"/>
      <c r="AD764" s="1942"/>
      <c r="AE764" s="1942"/>
      <c r="AF764" s="1942"/>
      <c r="AG764" s="1942"/>
      <c r="AH764" s="1942"/>
      <c r="AI764" s="1942"/>
      <c r="AJ764" s="1942"/>
      <c r="AK764" s="1942"/>
      <c r="AL764" s="1942"/>
    </row>
    <row r="765" spans="1:56" ht="51" customHeight="1" x14ac:dyDescent="0.25">
      <c r="A765" s="1281">
        <v>634</v>
      </c>
      <c r="B765" s="261" t="s">
        <v>48</v>
      </c>
      <c r="C765" s="261" t="s">
        <v>99</v>
      </c>
      <c r="D765" s="261" t="s">
        <v>1424</v>
      </c>
      <c r="E765" s="1056">
        <v>46344</v>
      </c>
      <c r="F765" s="1056">
        <v>46348</v>
      </c>
      <c r="G765" s="954" t="s">
        <v>318</v>
      </c>
      <c r="H765" s="538"/>
      <c r="I765" s="266"/>
      <c r="J765" s="252"/>
      <c r="K765" s="538"/>
      <c r="L765" s="266"/>
      <c r="M765" s="265"/>
      <c r="N765" s="538"/>
      <c r="O765" s="1255"/>
      <c r="P765" s="265"/>
      <c r="Q765" s="538">
        <v>24</v>
      </c>
      <c r="R765" s="1255">
        <v>190</v>
      </c>
      <c r="S765" s="1261">
        <f>Q765*R765</f>
        <v>4560</v>
      </c>
      <c r="T765" s="538">
        <v>24</v>
      </c>
      <c r="U765" s="1255">
        <v>190</v>
      </c>
      <c r="V765" s="1261">
        <f>T765*U765</f>
        <v>4560</v>
      </c>
      <c r="W765" s="538">
        <v>24</v>
      </c>
      <c r="X765" s="1255">
        <v>190</v>
      </c>
      <c r="Y765" s="1261">
        <f>W765*X765</f>
        <v>4560</v>
      </c>
      <c r="Z765" s="538">
        <v>144</v>
      </c>
      <c r="AA765" s="1261">
        <v>6</v>
      </c>
      <c r="AB765" s="1261">
        <f>Z765*AA765</f>
        <v>864</v>
      </c>
      <c r="AC765" s="554">
        <f>H765+K765+N765+Q765+T765+W765+Z765</f>
        <v>216</v>
      </c>
      <c r="AD765" s="540">
        <f>J765+M765+P765+S765+V765+Y765+AB765</f>
        <v>14544</v>
      </c>
      <c r="AE765" s="1229"/>
      <c r="AF765" s="1004">
        <v>144</v>
      </c>
    </row>
    <row r="766" spans="1:56" ht="69.75" customHeight="1" x14ac:dyDescent="0.25">
      <c r="A766" s="1933">
        <v>635</v>
      </c>
      <c r="B766" s="261" t="s">
        <v>2196</v>
      </c>
      <c r="C766" s="1843" t="s">
        <v>102</v>
      </c>
      <c r="D766" s="1843" t="s">
        <v>1425</v>
      </c>
      <c r="E766" s="1135"/>
      <c r="F766" s="1135"/>
      <c r="G766" s="1135"/>
      <c r="H766" s="538"/>
      <c r="I766" s="266"/>
      <c r="J766" s="252"/>
      <c r="K766" s="538"/>
      <c r="L766" s="266"/>
      <c r="M766" s="781"/>
      <c r="N766" s="538"/>
      <c r="O766" s="1255"/>
      <c r="P766" s="265"/>
      <c r="Q766" s="790"/>
      <c r="R766" s="790"/>
      <c r="S766" s="790"/>
      <c r="T766" s="790"/>
      <c r="U766" s="790"/>
      <c r="V766" s="790"/>
      <c r="W766" s="790"/>
      <c r="X766" s="790"/>
      <c r="Y766" s="790"/>
      <c r="Z766" s="790"/>
      <c r="AA766" s="790"/>
      <c r="AB766" s="790"/>
      <c r="AC766" s="790"/>
      <c r="AD766" s="790"/>
      <c r="AE766" s="1229"/>
      <c r="AF766" s="1004">
        <v>30</v>
      </c>
    </row>
    <row r="767" spans="1:56" ht="39" customHeight="1" x14ac:dyDescent="0.25">
      <c r="A767" s="1935"/>
      <c r="B767" s="261" t="s">
        <v>2197</v>
      </c>
      <c r="C767" s="1844"/>
      <c r="D767" s="1844"/>
      <c r="E767" s="1056">
        <v>46179</v>
      </c>
      <c r="F767" s="1056">
        <v>46179</v>
      </c>
      <c r="G767" s="954" t="s">
        <v>318</v>
      </c>
      <c r="H767" s="538"/>
      <c r="I767" s="266"/>
      <c r="J767" s="252"/>
      <c r="K767" s="538"/>
      <c r="L767" s="266"/>
      <c r="M767" s="781"/>
      <c r="N767" s="538"/>
      <c r="O767" s="1255"/>
      <c r="P767" s="265"/>
      <c r="Q767" s="538">
        <v>10</v>
      </c>
      <c r="R767" s="1255">
        <v>190</v>
      </c>
      <c r="S767" s="1261">
        <f t="shared" ref="S767:S778" si="315">Q767*R767</f>
        <v>1900</v>
      </c>
      <c r="T767" s="538">
        <v>10</v>
      </c>
      <c r="U767" s="1255">
        <v>190</v>
      </c>
      <c r="V767" s="1261">
        <f t="shared" ref="V767:V778" si="316">T767*U767</f>
        <v>1900</v>
      </c>
      <c r="W767" s="538">
        <v>10</v>
      </c>
      <c r="X767" s="1255">
        <v>190</v>
      </c>
      <c r="Y767" s="1261">
        <f t="shared" ref="Y767:Y778" si="317">W767*X767</f>
        <v>1900</v>
      </c>
      <c r="Z767" s="538">
        <v>30</v>
      </c>
      <c r="AA767" s="1261">
        <v>6</v>
      </c>
      <c r="AB767" s="1261">
        <f t="shared" ref="AB767:AB778" si="318">Z767*AA767</f>
        <v>180</v>
      </c>
      <c r="AC767" s="554">
        <v>30</v>
      </c>
      <c r="AD767" s="540">
        <f>J766+M766+P766+S767+V767+Y767+AB767</f>
        <v>5880</v>
      </c>
      <c r="AE767" s="1229"/>
    </row>
    <row r="768" spans="1:56" ht="36.75" customHeight="1" x14ac:dyDescent="0.25">
      <c r="A768" s="1935"/>
      <c r="B768" s="261" t="s">
        <v>2198</v>
      </c>
      <c r="C768" s="1844"/>
      <c r="D768" s="1844"/>
      <c r="E768" s="1056">
        <v>46249</v>
      </c>
      <c r="F768" s="1056">
        <v>46249</v>
      </c>
      <c r="G768" s="954" t="s">
        <v>2201</v>
      </c>
      <c r="H768" s="538"/>
      <c r="I768" s="266"/>
      <c r="J768" s="252"/>
      <c r="K768" s="538"/>
      <c r="L768" s="266"/>
      <c r="M768" s="781"/>
      <c r="N768" s="538"/>
      <c r="O768" s="1255"/>
      <c r="P768" s="265"/>
      <c r="Q768" s="538">
        <v>10</v>
      </c>
      <c r="R768" s="1255">
        <v>190</v>
      </c>
      <c r="S768" s="1261">
        <f t="shared" si="315"/>
        <v>1900</v>
      </c>
      <c r="T768" s="538">
        <v>10</v>
      </c>
      <c r="U768" s="1255">
        <v>190</v>
      </c>
      <c r="V768" s="1261">
        <f t="shared" si="316"/>
        <v>1900</v>
      </c>
      <c r="W768" s="538">
        <v>10</v>
      </c>
      <c r="X768" s="1255">
        <v>190</v>
      </c>
      <c r="Y768" s="1261">
        <f t="shared" si="317"/>
        <v>1900</v>
      </c>
      <c r="Z768" s="538">
        <v>30</v>
      </c>
      <c r="AA768" s="1261">
        <v>6</v>
      </c>
      <c r="AB768" s="1261">
        <f t="shared" si="318"/>
        <v>180</v>
      </c>
      <c r="AC768" s="554">
        <v>30</v>
      </c>
      <c r="AD768" s="540">
        <f t="shared" ref="AD768:AD778" si="319">J768+M768+P768+S768+V768+Y768+AB768</f>
        <v>5880</v>
      </c>
      <c r="AE768" s="1229"/>
    </row>
    <row r="769" spans="1:56" ht="36.75" customHeight="1" x14ac:dyDescent="0.25">
      <c r="A769" s="1935"/>
      <c r="B769" s="261" t="s">
        <v>2199</v>
      </c>
      <c r="C769" s="1844"/>
      <c r="D769" s="1844"/>
      <c r="E769" s="1056">
        <v>46263</v>
      </c>
      <c r="F769" s="1056">
        <v>46263</v>
      </c>
      <c r="G769" s="954" t="s">
        <v>1997</v>
      </c>
      <c r="H769" s="538"/>
      <c r="I769" s="266"/>
      <c r="J769" s="252"/>
      <c r="K769" s="538"/>
      <c r="L769" s="266"/>
      <c r="M769" s="781"/>
      <c r="N769" s="538"/>
      <c r="O769" s="1255"/>
      <c r="P769" s="265"/>
      <c r="Q769" s="538">
        <v>10</v>
      </c>
      <c r="R769" s="1255">
        <v>190</v>
      </c>
      <c r="S769" s="1261">
        <f t="shared" si="315"/>
        <v>1900</v>
      </c>
      <c r="T769" s="538">
        <v>10</v>
      </c>
      <c r="U769" s="1255">
        <v>190</v>
      </c>
      <c r="V769" s="1261">
        <f t="shared" si="316"/>
        <v>1900</v>
      </c>
      <c r="W769" s="538">
        <v>10</v>
      </c>
      <c r="X769" s="1255">
        <v>190</v>
      </c>
      <c r="Y769" s="1261">
        <f t="shared" si="317"/>
        <v>1900</v>
      </c>
      <c r="Z769" s="538">
        <v>30</v>
      </c>
      <c r="AA769" s="1261">
        <v>6</v>
      </c>
      <c r="AB769" s="1261">
        <f t="shared" si="318"/>
        <v>180</v>
      </c>
      <c r="AC769" s="554">
        <v>30</v>
      </c>
      <c r="AD769" s="540">
        <f t="shared" si="319"/>
        <v>5880</v>
      </c>
      <c r="AE769" s="1229"/>
    </row>
    <row r="770" spans="1:56" ht="36.75" customHeight="1" x14ac:dyDescent="0.25">
      <c r="A770" s="1935"/>
      <c r="B770" s="261" t="s">
        <v>2200</v>
      </c>
      <c r="C770" s="1844"/>
      <c r="D770" s="1844"/>
      <c r="E770" s="1056">
        <v>46284</v>
      </c>
      <c r="F770" s="1056">
        <v>46284</v>
      </c>
      <c r="G770" s="954" t="s">
        <v>2202</v>
      </c>
      <c r="H770" s="538"/>
      <c r="I770" s="266"/>
      <c r="J770" s="252"/>
      <c r="K770" s="538"/>
      <c r="L770" s="266"/>
      <c r="M770" s="781"/>
      <c r="N770" s="538"/>
      <c r="O770" s="1255"/>
      <c r="P770" s="265"/>
      <c r="Q770" s="538">
        <v>10</v>
      </c>
      <c r="R770" s="1255">
        <v>190</v>
      </c>
      <c r="S770" s="1261">
        <f t="shared" si="315"/>
        <v>1900</v>
      </c>
      <c r="T770" s="538">
        <v>10</v>
      </c>
      <c r="U770" s="1255">
        <v>190</v>
      </c>
      <c r="V770" s="1261">
        <f t="shared" si="316"/>
        <v>1900</v>
      </c>
      <c r="W770" s="538">
        <v>10</v>
      </c>
      <c r="X770" s="1255">
        <v>190</v>
      </c>
      <c r="Y770" s="1261">
        <f t="shared" si="317"/>
        <v>1900</v>
      </c>
      <c r="Z770" s="538">
        <v>30</v>
      </c>
      <c r="AA770" s="1261">
        <v>6</v>
      </c>
      <c r="AB770" s="1261">
        <f t="shared" si="318"/>
        <v>180</v>
      </c>
      <c r="AC770" s="554">
        <v>30</v>
      </c>
      <c r="AD770" s="540">
        <f t="shared" si="319"/>
        <v>5880</v>
      </c>
      <c r="AE770" s="1229"/>
    </row>
    <row r="771" spans="1:56" ht="29.25" customHeight="1" x14ac:dyDescent="0.25">
      <c r="A771" s="1935"/>
      <c r="B771" s="261" t="s">
        <v>2204</v>
      </c>
      <c r="C771" s="1844"/>
      <c r="D771" s="1844"/>
      <c r="E771" s="1056">
        <v>46305</v>
      </c>
      <c r="F771" s="1056">
        <v>46305</v>
      </c>
      <c r="G771" s="954" t="s">
        <v>2203</v>
      </c>
      <c r="H771" s="538"/>
      <c r="I771" s="266"/>
      <c r="J771" s="252"/>
      <c r="K771" s="538"/>
      <c r="L771" s="266"/>
      <c r="M771" s="781"/>
      <c r="N771" s="538"/>
      <c r="O771" s="1255"/>
      <c r="P771" s="265"/>
      <c r="Q771" s="538">
        <v>10</v>
      </c>
      <c r="R771" s="1255">
        <v>190</v>
      </c>
      <c r="S771" s="1261">
        <f t="shared" si="315"/>
        <v>1900</v>
      </c>
      <c r="T771" s="538">
        <v>10</v>
      </c>
      <c r="U771" s="1255">
        <v>190</v>
      </c>
      <c r="V771" s="1261">
        <f t="shared" si="316"/>
        <v>1900</v>
      </c>
      <c r="W771" s="538">
        <v>10</v>
      </c>
      <c r="X771" s="1255">
        <v>190</v>
      </c>
      <c r="Y771" s="1261">
        <f t="shared" si="317"/>
        <v>1900</v>
      </c>
      <c r="Z771" s="538">
        <v>30</v>
      </c>
      <c r="AA771" s="1261">
        <v>6</v>
      </c>
      <c r="AB771" s="1261">
        <f t="shared" si="318"/>
        <v>180</v>
      </c>
      <c r="AC771" s="554">
        <v>30</v>
      </c>
      <c r="AD771" s="540">
        <f t="shared" si="319"/>
        <v>5880</v>
      </c>
      <c r="AE771" s="1229"/>
    </row>
    <row r="772" spans="1:56" ht="36" customHeight="1" x14ac:dyDescent="0.25">
      <c r="A772" s="1934"/>
      <c r="B772" s="261" t="s">
        <v>2205</v>
      </c>
      <c r="C772" s="1845"/>
      <c r="D772" s="1845"/>
      <c r="E772" s="1056">
        <v>46375</v>
      </c>
      <c r="F772" s="1056">
        <v>46375</v>
      </c>
      <c r="G772" s="954" t="s">
        <v>1145</v>
      </c>
      <c r="H772" s="538"/>
      <c r="I772" s="266"/>
      <c r="J772" s="252"/>
      <c r="K772" s="538"/>
      <c r="L772" s="266"/>
      <c r="M772" s="781"/>
      <c r="N772" s="538"/>
      <c r="O772" s="1255"/>
      <c r="P772" s="265"/>
      <c r="Q772" s="538">
        <v>10</v>
      </c>
      <c r="R772" s="1255">
        <v>190</v>
      </c>
      <c r="S772" s="1261">
        <f t="shared" si="315"/>
        <v>1900</v>
      </c>
      <c r="T772" s="538">
        <v>10</v>
      </c>
      <c r="U772" s="1255">
        <v>190</v>
      </c>
      <c r="V772" s="1261">
        <f t="shared" si="316"/>
        <v>1900</v>
      </c>
      <c r="W772" s="538">
        <v>10</v>
      </c>
      <c r="X772" s="1255">
        <v>190</v>
      </c>
      <c r="Y772" s="1261">
        <f t="shared" si="317"/>
        <v>1900</v>
      </c>
      <c r="Z772" s="538">
        <v>30</v>
      </c>
      <c r="AA772" s="1261">
        <v>6</v>
      </c>
      <c r="AB772" s="1261">
        <f t="shared" si="318"/>
        <v>180</v>
      </c>
      <c r="AC772" s="554">
        <v>30</v>
      </c>
      <c r="AD772" s="540">
        <f t="shared" si="319"/>
        <v>5880</v>
      </c>
      <c r="AE772" s="1229"/>
    </row>
    <row r="773" spans="1:56" ht="72" customHeight="1" x14ac:dyDescent="0.25">
      <c r="A773" s="256">
        <v>636</v>
      </c>
      <c r="B773" s="261" t="s">
        <v>2195</v>
      </c>
      <c r="C773" s="261" t="s">
        <v>102</v>
      </c>
      <c r="D773" s="261" t="s">
        <v>1425</v>
      </c>
      <c r="E773" s="1056">
        <v>46156</v>
      </c>
      <c r="F773" s="1056">
        <v>46158</v>
      </c>
      <c r="G773" s="954" t="s">
        <v>318</v>
      </c>
      <c r="H773" s="538"/>
      <c r="I773" s="266"/>
      <c r="J773" s="252"/>
      <c r="K773" s="538"/>
      <c r="L773" s="266"/>
      <c r="M773" s="781"/>
      <c r="N773" s="538"/>
      <c r="O773" s="1255"/>
      <c r="P773" s="265"/>
      <c r="Q773" s="538">
        <v>10</v>
      </c>
      <c r="R773" s="1255">
        <v>190</v>
      </c>
      <c r="S773" s="1261">
        <f t="shared" si="315"/>
        <v>1900</v>
      </c>
      <c r="T773" s="538">
        <v>10</v>
      </c>
      <c r="U773" s="1255">
        <v>190</v>
      </c>
      <c r="V773" s="1261">
        <f t="shared" si="316"/>
        <v>1900</v>
      </c>
      <c r="W773" s="538">
        <v>10</v>
      </c>
      <c r="X773" s="1255">
        <v>190</v>
      </c>
      <c r="Y773" s="1261">
        <f t="shared" si="317"/>
        <v>1900</v>
      </c>
      <c r="Z773" s="538">
        <v>30</v>
      </c>
      <c r="AA773" s="1261">
        <v>6</v>
      </c>
      <c r="AB773" s="1261">
        <f t="shared" si="318"/>
        <v>180</v>
      </c>
      <c r="AC773" s="554">
        <f t="shared" ref="AC773:AC778" si="320">H773+K773+N773+Q773+T773+W773+Z773</f>
        <v>60</v>
      </c>
      <c r="AD773" s="540">
        <f t="shared" si="319"/>
        <v>5880</v>
      </c>
      <c r="AE773" s="1229"/>
      <c r="AF773" s="1004">
        <v>30</v>
      </c>
    </row>
    <row r="774" spans="1:56" ht="46.5" customHeight="1" x14ac:dyDescent="0.25">
      <c r="A774" s="1281">
        <v>637</v>
      </c>
      <c r="B774" s="261" t="s">
        <v>49</v>
      </c>
      <c r="C774" s="261" t="s">
        <v>100</v>
      </c>
      <c r="D774" s="261" t="s">
        <v>358</v>
      </c>
      <c r="E774" s="1056">
        <v>46157</v>
      </c>
      <c r="F774" s="1056">
        <v>46163</v>
      </c>
      <c r="G774" s="954" t="s">
        <v>318</v>
      </c>
      <c r="H774" s="538"/>
      <c r="I774" s="266"/>
      <c r="J774" s="252"/>
      <c r="K774" s="538"/>
      <c r="L774" s="266"/>
      <c r="M774" s="781"/>
      <c r="N774" s="538"/>
      <c r="O774" s="1255"/>
      <c r="P774" s="265"/>
      <c r="Q774" s="538">
        <v>6</v>
      </c>
      <c r="R774" s="1255">
        <v>190</v>
      </c>
      <c r="S774" s="1261">
        <f t="shared" si="315"/>
        <v>1140</v>
      </c>
      <c r="T774" s="538">
        <v>6</v>
      </c>
      <c r="U774" s="1255">
        <v>190</v>
      </c>
      <c r="V774" s="1261">
        <f t="shared" si="316"/>
        <v>1140</v>
      </c>
      <c r="W774" s="538">
        <v>6</v>
      </c>
      <c r="X774" s="1255">
        <v>190</v>
      </c>
      <c r="Y774" s="1261">
        <f t="shared" si="317"/>
        <v>1140</v>
      </c>
      <c r="Z774" s="538">
        <v>18</v>
      </c>
      <c r="AA774" s="1261">
        <v>6</v>
      </c>
      <c r="AB774" s="1261">
        <f t="shared" si="318"/>
        <v>108</v>
      </c>
      <c r="AC774" s="554">
        <f t="shared" si="320"/>
        <v>36</v>
      </c>
      <c r="AD774" s="540">
        <f t="shared" si="319"/>
        <v>3528</v>
      </c>
      <c r="AE774" s="1229"/>
      <c r="AF774" s="1004">
        <v>18</v>
      </c>
    </row>
    <row r="775" spans="1:56" ht="46.5" customHeight="1" x14ac:dyDescent="0.25">
      <c r="A775" s="256">
        <v>638</v>
      </c>
      <c r="B775" s="261" t="s">
        <v>50</v>
      </c>
      <c r="C775" s="261" t="s">
        <v>101</v>
      </c>
      <c r="D775" s="261" t="s">
        <v>358</v>
      </c>
      <c r="E775" s="1056">
        <v>46181</v>
      </c>
      <c r="F775" s="1056">
        <v>46190</v>
      </c>
      <c r="G775" s="954" t="s">
        <v>1643</v>
      </c>
      <c r="H775" s="538">
        <v>6</v>
      </c>
      <c r="I775" s="266">
        <v>4100</v>
      </c>
      <c r="J775" s="252">
        <f>H775*I775</f>
        <v>24600</v>
      </c>
      <c r="K775" s="538">
        <v>6</v>
      </c>
      <c r="L775" s="266">
        <v>3350</v>
      </c>
      <c r="M775" s="781">
        <f>K775*L775</f>
        <v>20100</v>
      </c>
      <c r="N775" s="538">
        <v>6</v>
      </c>
      <c r="O775" s="1255">
        <v>3000</v>
      </c>
      <c r="P775" s="265">
        <f>N775*O775</f>
        <v>18000</v>
      </c>
      <c r="Q775" s="538">
        <v>21</v>
      </c>
      <c r="R775" s="1255">
        <v>190</v>
      </c>
      <c r="S775" s="1261">
        <f t="shared" si="315"/>
        <v>3990</v>
      </c>
      <c r="T775" s="538">
        <v>21</v>
      </c>
      <c r="U775" s="1255">
        <v>190</v>
      </c>
      <c r="V775" s="1261">
        <f t="shared" si="316"/>
        <v>3990</v>
      </c>
      <c r="W775" s="538">
        <v>21</v>
      </c>
      <c r="X775" s="1255">
        <v>190</v>
      </c>
      <c r="Y775" s="1261">
        <f t="shared" si="317"/>
        <v>3990</v>
      </c>
      <c r="Z775" s="538">
        <v>63</v>
      </c>
      <c r="AA775" s="1261">
        <v>6</v>
      </c>
      <c r="AB775" s="1261">
        <f t="shared" si="318"/>
        <v>378</v>
      </c>
      <c r="AC775" s="554">
        <f t="shared" si="320"/>
        <v>144</v>
      </c>
      <c r="AD775" s="540">
        <f t="shared" si="319"/>
        <v>75048</v>
      </c>
      <c r="AE775" s="1229"/>
    </row>
    <row r="776" spans="1:56" ht="46.5" customHeight="1" x14ac:dyDescent="0.25">
      <c r="A776" s="1281">
        <v>639</v>
      </c>
      <c r="B776" s="261" t="s">
        <v>1302</v>
      </c>
      <c r="C776" s="261" t="s">
        <v>100</v>
      </c>
      <c r="D776" s="261" t="s">
        <v>358</v>
      </c>
      <c r="E776" s="1056">
        <v>46204</v>
      </c>
      <c r="F776" s="1056">
        <v>46210</v>
      </c>
      <c r="G776" s="954" t="s">
        <v>1544</v>
      </c>
      <c r="H776" s="538"/>
      <c r="I776" s="266"/>
      <c r="J776" s="252"/>
      <c r="K776" s="538"/>
      <c r="L776" s="266"/>
      <c r="M776" s="781"/>
      <c r="N776" s="538"/>
      <c r="O776" s="1255"/>
      <c r="P776" s="265"/>
      <c r="Q776" s="538">
        <v>6</v>
      </c>
      <c r="R776" s="1255">
        <v>190</v>
      </c>
      <c r="S776" s="1261">
        <f t="shared" si="315"/>
        <v>1140</v>
      </c>
      <c r="T776" s="538">
        <v>6</v>
      </c>
      <c r="U776" s="1255">
        <v>190</v>
      </c>
      <c r="V776" s="1261">
        <f t="shared" si="316"/>
        <v>1140</v>
      </c>
      <c r="W776" s="538">
        <v>6</v>
      </c>
      <c r="X776" s="1255">
        <v>190</v>
      </c>
      <c r="Y776" s="1261">
        <f t="shared" si="317"/>
        <v>1140</v>
      </c>
      <c r="Z776" s="538">
        <v>18</v>
      </c>
      <c r="AA776" s="1261">
        <v>6</v>
      </c>
      <c r="AB776" s="1261">
        <f t="shared" si="318"/>
        <v>108</v>
      </c>
      <c r="AC776" s="554">
        <f t="shared" si="320"/>
        <v>36</v>
      </c>
      <c r="AD776" s="540">
        <f t="shared" si="319"/>
        <v>3528</v>
      </c>
      <c r="AE776" s="1229"/>
      <c r="AF776" s="1004">
        <v>18</v>
      </c>
    </row>
    <row r="777" spans="1:56" ht="46.5" customHeight="1" x14ac:dyDescent="0.25">
      <c r="A777" s="256">
        <v>640</v>
      </c>
      <c r="B777" s="261" t="s">
        <v>546</v>
      </c>
      <c r="C777" s="261" t="s">
        <v>101</v>
      </c>
      <c r="D777" s="261" t="s">
        <v>358</v>
      </c>
      <c r="E777" s="1056">
        <v>46276</v>
      </c>
      <c r="F777" s="1056">
        <v>46284</v>
      </c>
      <c r="G777" s="954" t="s">
        <v>2002</v>
      </c>
      <c r="H777" s="538">
        <v>6</v>
      </c>
      <c r="I777" s="266">
        <v>4100</v>
      </c>
      <c r="J777" s="252">
        <f>H777*I777</f>
        <v>24600</v>
      </c>
      <c r="K777" s="538"/>
      <c r="L777" s="266"/>
      <c r="M777" s="781"/>
      <c r="N777" s="538"/>
      <c r="O777" s="1255"/>
      <c r="P777" s="265"/>
      <c r="Q777" s="538">
        <v>6</v>
      </c>
      <c r="R777" s="1255">
        <v>190</v>
      </c>
      <c r="S777" s="1261">
        <f t="shared" si="315"/>
        <v>1140</v>
      </c>
      <c r="T777" s="538">
        <v>6</v>
      </c>
      <c r="U777" s="1255">
        <v>190</v>
      </c>
      <c r="V777" s="1261">
        <f t="shared" si="316"/>
        <v>1140</v>
      </c>
      <c r="W777" s="538">
        <v>6</v>
      </c>
      <c r="X777" s="1255">
        <v>190</v>
      </c>
      <c r="Y777" s="1261">
        <f t="shared" si="317"/>
        <v>1140</v>
      </c>
      <c r="Z777" s="538">
        <v>18</v>
      </c>
      <c r="AA777" s="1261">
        <v>6</v>
      </c>
      <c r="AB777" s="1261">
        <f t="shared" si="318"/>
        <v>108</v>
      </c>
      <c r="AC777" s="554">
        <f t="shared" si="320"/>
        <v>42</v>
      </c>
      <c r="AD777" s="540">
        <f t="shared" si="319"/>
        <v>28128</v>
      </c>
      <c r="AE777" s="1229"/>
    </row>
    <row r="778" spans="1:56" ht="75" customHeight="1" x14ac:dyDescent="0.25">
      <c r="A778" s="1281">
        <v>641</v>
      </c>
      <c r="B778" s="1236" t="s">
        <v>2003</v>
      </c>
      <c r="C778" s="1236" t="s">
        <v>102</v>
      </c>
      <c r="D778" s="1236" t="s">
        <v>1568</v>
      </c>
      <c r="E778" s="1056">
        <v>46312</v>
      </c>
      <c r="F778" s="1056">
        <v>46314</v>
      </c>
      <c r="G778" s="1057" t="s">
        <v>301</v>
      </c>
      <c r="H778" s="556"/>
      <c r="I778" s="572"/>
      <c r="J778" s="278"/>
      <c r="K778" s="556"/>
      <c r="L778" s="572"/>
      <c r="M778" s="265"/>
      <c r="N778" s="556"/>
      <c r="O778" s="1237"/>
      <c r="P778" s="288"/>
      <c r="Q778" s="556">
        <v>10</v>
      </c>
      <c r="R778" s="1237">
        <v>190</v>
      </c>
      <c r="S778" s="290">
        <f t="shared" si="315"/>
        <v>1900</v>
      </c>
      <c r="T778" s="556">
        <v>10</v>
      </c>
      <c r="U778" s="1237">
        <v>190</v>
      </c>
      <c r="V778" s="290">
        <f t="shared" si="316"/>
        <v>1900</v>
      </c>
      <c r="W778" s="556">
        <v>10</v>
      </c>
      <c r="X778" s="1237">
        <v>190</v>
      </c>
      <c r="Y778" s="290">
        <f t="shared" si="317"/>
        <v>1900</v>
      </c>
      <c r="Z778" s="556">
        <v>30</v>
      </c>
      <c r="AA778" s="290">
        <v>6</v>
      </c>
      <c r="AB778" s="290">
        <f t="shared" si="318"/>
        <v>180</v>
      </c>
      <c r="AC778" s="558">
        <f t="shared" si="320"/>
        <v>60</v>
      </c>
      <c r="AD778" s="540">
        <f t="shared" si="319"/>
        <v>5880</v>
      </c>
      <c r="AE778" s="1226"/>
    </row>
    <row r="779" spans="1:56" s="1016" customFormat="1" ht="33.75" customHeight="1" x14ac:dyDescent="0.25">
      <c r="A779" s="1279"/>
      <c r="B779" s="543" t="s">
        <v>928</v>
      </c>
      <c r="C779" s="300"/>
      <c r="D779" s="1042"/>
      <c r="E779" s="1043"/>
      <c r="F779" s="1043"/>
      <c r="G779" s="1043"/>
      <c r="H779" s="324"/>
      <c r="I779" s="301"/>
      <c r="J779" s="276"/>
      <c r="K779" s="324"/>
      <c r="L779" s="301"/>
      <c r="M779" s="276"/>
      <c r="N779" s="324"/>
      <c r="O779" s="669"/>
      <c r="P779" s="669"/>
      <c r="Q779" s="324"/>
      <c r="R779" s="487"/>
      <c r="S779" s="1251"/>
      <c r="T779" s="324"/>
      <c r="U779" s="487"/>
      <c r="V779" s="1251"/>
      <c r="W779" s="324"/>
      <c r="X779" s="487"/>
      <c r="Y779" s="1251"/>
      <c r="Z779" s="647"/>
      <c r="AA779" s="1251"/>
      <c r="AB779" s="1251"/>
      <c r="AC779" s="486"/>
      <c r="AD779" s="540"/>
      <c r="AE779" s="276"/>
      <c r="AJ779" s="934"/>
      <c r="AK779" s="934"/>
      <c r="AL779" s="934"/>
      <c r="AM779" s="934"/>
      <c r="AN779" s="934"/>
      <c r="AO779" s="934"/>
      <c r="AP779" s="934"/>
      <c r="AQ779" s="934"/>
      <c r="AR779" s="934"/>
      <c r="AS779" s="934"/>
      <c r="AT779" s="934"/>
      <c r="AU779" s="934"/>
      <c r="AV779" s="934"/>
      <c r="AW779" s="934"/>
      <c r="AX779" s="934"/>
      <c r="AY779" s="934"/>
      <c r="AZ779" s="934"/>
      <c r="BA779" s="934"/>
      <c r="BB779" s="934"/>
      <c r="BC779" s="934"/>
    </row>
    <row r="780" spans="1:56" s="884" customFormat="1" ht="46.5" customHeight="1" x14ac:dyDescent="0.25">
      <c r="A780" s="256">
        <v>642</v>
      </c>
      <c r="B780" s="1239" t="s">
        <v>174</v>
      </c>
      <c r="C780" s="1239" t="s">
        <v>99</v>
      </c>
      <c r="D780" s="1239" t="s">
        <v>1804</v>
      </c>
      <c r="E780" s="1056">
        <v>46277</v>
      </c>
      <c r="F780" s="1056">
        <v>46278</v>
      </c>
      <c r="G780" s="941" t="s">
        <v>301</v>
      </c>
      <c r="H780" s="567"/>
      <c r="I780" s="576"/>
      <c r="J780" s="259"/>
      <c r="K780" s="567"/>
      <c r="L780" s="576"/>
      <c r="M780" s="781"/>
      <c r="N780" s="567"/>
      <c r="O780" s="573"/>
      <c r="P780" s="781"/>
      <c r="Q780" s="567">
        <v>14</v>
      </c>
      <c r="R780" s="560">
        <v>190</v>
      </c>
      <c r="S780" s="289">
        <f>Q780*R780</f>
        <v>2660</v>
      </c>
      <c r="T780" s="567">
        <v>14</v>
      </c>
      <c r="U780" s="560">
        <v>190</v>
      </c>
      <c r="V780" s="289">
        <f>T780*U780</f>
        <v>2660</v>
      </c>
      <c r="W780" s="567">
        <v>10</v>
      </c>
      <c r="X780" s="560">
        <v>190</v>
      </c>
      <c r="Y780" s="289">
        <f>W780*X780</f>
        <v>1900</v>
      </c>
      <c r="Z780" s="568">
        <v>120</v>
      </c>
      <c r="AA780" s="289">
        <v>6</v>
      </c>
      <c r="AB780" s="289">
        <f>Z780*AA780</f>
        <v>720</v>
      </c>
      <c r="AC780" s="561">
        <f>H780+K780+N780+Q780+T780+W780+Z780</f>
        <v>158</v>
      </c>
      <c r="AD780" s="540">
        <f>J780+M780+P780+S780+V780+Y780+AB780</f>
        <v>7940</v>
      </c>
      <c r="AE780" s="1811">
        <f>AD780+AD781</f>
        <v>13850</v>
      </c>
      <c r="AF780" s="1051"/>
      <c r="AI780" s="1050"/>
      <c r="AJ780" s="934"/>
      <c r="AK780" s="934"/>
      <c r="AL780" s="934"/>
      <c r="AM780" s="934"/>
      <c r="AN780" s="934"/>
      <c r="AO780" s="934"/>
      <c r="AP780" s="934"/>
      <c r="AQ780" s="934"/>
      <c r="AR780" s="934"/>
      <c r="AS780" s="934"/>
      <c r="AT780" s="934"/>
      <c r="AU780" s="934"/>
      <c r="AV780" s="934"/>
      <c r="AW780" s="934"/>
      <c r="AX780" s="934"/>
      <c r="AY780" s="934"/>
      <c r="AZ780" s="934"/>
      <c r="BA780" s="934"/>
      <c r="BB780" s="934"/>
      <c r="BC780" s="934"/>
      <c r="BD780" s="1051"/>
    </row>
    <row r="781" spans="1:56" s="949" customFormat="1" ht="46.5" customHeight="1" x14ac:dyDescent="0.25">
      <c r="A781" s="1282">
        <v>643</v>
      </c>
      <c r="B781" s="1236" t="s">
        <v>173</v>
      </c>
      <c r="C781" s="1236" t="s">
        <v>101</v>
      </c>
      <c r="D781" s="1236" t="s">
        <v>1798</v>
      </c>
      <c r="E781" s="1056">
        <v>46277</v>
      </c>
      <c r="F781" s="1056">
        <v>46278</v>
      </c>
      <c r="G781" s="1013" t="s">
        <v>301</v>
      </c>
      <c r="H781" s="556"/>
      <c r="I781" s="572"/>
      <c r="J781" s="278"/>
      <c r="K781" s="556"/>
      <c r="L781" s="572"/>
      <c r="M781" s="299"/>
      <c r="N781" s="556"/>
      <c r="O781" s="572"/>
      <c r="P781" s="288"/>
      <c r="Q781" s="556">
        <v>10</v>
      </c>
      <c r="R781" s="1237">
        <v>190</v>
      </c>
      <c r="S781" s="290">
        <f>Q781*R781</f>
        <v>1900</v>
      </c>
      <c r="T781" s="556">
        <v>10</v>
      </c>
      <c r="U781" s="1237">
        <v>190</v>
      </c>
      <c r="V781" s="290">
        <f>T781*U781</f>
        <v>1900</v>
      </c>
      <c r="W781" s="556">
        <v>10</v>
      </c>
      <c r="X781" s="1237">
        <v>190</v>
      </c>
      <c r="Y781" s="290">
        <f>W781*X781</f>
        <v>1900</v>
      </c>
      <c r="Z781" s="564">
        <v>35</v>
      </c>
      <c r="AA781" s="290">
        <v>6</v>
      </c>
      <c r="AB781" s="290">
        <f>Z781*AA781</f>
        <v>210</v>
      </c>
      <c r="AC781" s="558">
        <f>H781+K781+N781+Q781+T781+W781+Z781</f>
        <v>65</v>
      </c>
      <c r="AD781" s="540">
        <f>J781+M781+P781+S781+V781+Y781+AB781</f>
        <v>5910</v>
      </c>
      <c r="AE781" s="1813"/>
      <c r="AF781" s="1108"/>
      <c r="AI781" s="1109"/>
      <c r="AJ781" s="934"/>
      <c r="AK781" s="934"/>
      <c r="AL781" s="934"/>
      <c r="AM781" s="934"/>
      <c r="AN781" s="934"/>
      <c r="AO781" s="934"/>
      <c r="AP781" s="934"/>
      <c r="AQ781" s="934"/>
      <c r="AR781" s="934"/>
      <c r="AS781" s="934"/>
      <c r="AT781" s="934"/>
      <c r="AU781" s="934"/>
      <c r="AV781" s="934"/>
      <c r="AW781" s="934"/>
      <c r="AX781" s="934"/>
      <c r="AY781" s="934"/>
      <c r="AZ781" s="934"/>
      <c r="BA781" s="934"/>
      <c r="BB781" s="934"/>
      <c r="BC781" s="934"/>
      <c r="BD781" s="1108"/>
    </row>
    <row r="782" spans="1:56" s="1016" customFormat="1" ht="26.25" customHeight="1" x14ac:dyDescent="0.25">
      <c r="A782" s="1279"/>
      <c r="B782" s="543" t="s">
        <v>931</v>
      </c>
      <c r="C782" s="300"/>
      <c r="D782" s="1042"/>
      <c r="E782" s="1043"/>
      <c r="F782" s="1043"/>
      <c r="G782" s="1043"/>
      <c r="H782" s="324"/>
      <c r="I782" s="301"/>
      <c r="J782" s="276"/>
      <c r="K782" s="324"/>
      <c r="L782" s="301"/>
      <c r="M782" s="276"/>
      <c r="N782" s="324"/>
      <c r="O782" s="301"/>
      <c r="P782" s="276"/>
      <c r="Q782" s="324"/>
      <c r="R782" s="487"/>
      <c r="S782" s="1251"/>
      <c r="T782" s="324"/>
      <c r="U782" s="487"/>
      <c r="V782" s="1251"/>
      <c r="W782" s="324"/>
      <c r="X782" s="487"/>
      <c r="Y782" s="1251"/>
      <c r="Z782" s="324"/>
      <c r="AA782" s="1251"/>
      <c r="AB782" s="1251"/>
      <c r="AC782" s="486"/>
      <c r="AD782" s="540"/>
      <c r="AE782" s="276"/>
      <c r="AJ782" s="934"/>
      <c r="AK782" s="934"/>
      <c r="AL782" s="934"/>
      <c r="AM782" s="934"/>
      <c r="AN782" s="934"/>
      <c r="AO782" s="934"/>
      <c r="AP782" s="934"/>
      <c r="AQ782" s="934"/>
      <c r="AR782" s="934"/>
      <c r="AS782" s="934"/>
      <c r="AT782" s="934"/>
      <c r="AU782" s="934"/>
      <c r="AV782" s="934"/>
      <c r="AW782" s="934"/>
      <c r="AX782" s="934"/>
      <c r="AY782" s="934"/>
      <c r="AZ782" s="934"/>
      <c r="BA782" s="934"/>
      <c r="BB782" s="934"/>
      <c r="BC782" s="934"/>
    </row>
    <row r="783" spans="1:56" ht="88.5" customHeight="1" x14ac:dyDescent="0.25">
      <c r="A783" s="256">
        <v>644</v>
      </c>
      <c r="B783" s="1239" t="s">
        <v>1142</v>
      </c>
      <c r="C783" s="1239" t="s">
        <v>102</v>
      </c>
      <c r="D783" s="261" t="s">
        <v>1550</v>
      </c>
      <c r="E783" s="941">
        <v>46288</v>
      </c>
      <c r="F783" s="941">
        <v>46290</v>
      </c>
      <c r="G783" s="954" t="s">
        <v>1387</v>
      </c>
      <c r="H783" s="567"/>
      <c r="I783" s="576"/>
      <c r="J783" s="259"/>
      <c r="K783" s="567"/>
      <c r="L783" s="576"/>
      <c r="M783" s="781"/>
      <c r="N783" s="567"/>
      <c r="O783" s="573"/>
      <c r="P783" s="781"/>
      <c r="Q783" s="567">
        <v>14</v>
      </c>
      <c r="R783" s="560">
        <v>190</v>
      </c>
      <c r="S783" s="289">
        <f>Q783*R783</f>
        <v>2660</v>
      </c>
      <c r="T783" s="567">
        <v>14</v>
      </c>
      <c r="U783" s="560">
        <v>190</v>
      </c>
      <c r="V783" s="289">
        <f>T783*U783</f>
        <v>2660</v>
      </c>
      <c r="W783" s="567">
        <v>14</v>
      </c>
      <c r="X783" s="560">
        <v>190</v>
      </c>
      <c r="Y783" s="289">
        <f>W783*X783</f>
        <v>2660</v>
      </c>
      <c r="Z783" s="568">
        <v>56</v>
      </c>
      <c r="AA783" s="1261">
        <v>6</v>
      </c>
      <c r="AB783" s="1261">
        <f>Z783*AA783</f>
        <v>336</v>
      </c>
      <c r="AC783" s="561">
        <f>H783+K783+N783+Q783+T783+W783+Z783</f>
        <v>98</v>
      </c>
      <c r="AD783" s="540">
        <f>J783+M783+P783+S783+V783+Y783+AB783</f>
        <v>8316</v>
      </c>
      <c r="AE783" s="1778">
        <f>SUM(AD783:AD787)</f>
        <v>65976</v>
      </c>
      <c r="AF783" s="1004">
        <v>16</v>
      </c>
    </row>
    <row r="784" spans="1:56" ht="78" customHeight="1" x14ac:dyDescent="0.25">
      <c r="A784" s="256">
        <v>645</v>
      </c>
      <c r="B784" s="261" t="s">
        <v>670</v>
      </c>
      <c r="C784" s="261" t="s">
        <v>99</v>
      </c>
      <c r="D784" s="261" t="s">
        <v>1548</v>
      </c>
      <c r="E784" s="953">
        <v>46118</v>
      </c>
      <c r="F784" s="953">
        <v>46120</v>
      </c>
      <c r="G784" s="954" t="s">
        <v>1387</v>
      </c>
      <c r="H784" s="538"/>
      <c r="I784" s="266"/>
      <c r="J784" s="252"/>
      <c r="K784" s="538"/>
      <c r="L784" s="266"/>
      <c r="M784" s="781"/>
      <c r="N784" s="538"/>
      <c r="O784" s="570"/>
      <c r="P784" s="265"/>
      <c r="Q784" s="538">
        <v>14</v>
      </c>
      <c r="R784" s="1255">
        <v>190</v>
      </c>
      <c r="S784" s="1261">
        <f>Q784*R784</f>
        <v>2660</v>
      </c>
      <c r="T784" s="538">
        <v>14</v>
      </c>
      <c r="U784" s="1255">
        <v>190</v>
      </c>
      <c r="V784" s="1261">
        <f>T784*U784</f>
        <v>2660</v>
      </c>
      <c r="W784" s="538">
        <v>14</v>
      </c>
      <c r="X784" s="1255">
        <v>190</v>
      </c>
      <c r="Y784" s="1261">
        <f>W784*X784</f>
        <v>2660</v>
      </c>
      <c r="Z784" s="563">
        <v>56</v>
      </c>
      <c r="AA784" s="1261">
        <v>6</v>
      </c>
      <c r="AB784" s="1261">
        <f>Z784*AA784</f>
        <v>336</v>
      </c>
      <c r="AC784" s="554">
        <f>H784+K784+N784+Q784+T784+W784+Z784</f>
        <v>98</v>
      </c>
      <c r="AD784" s="540">
        <f>J784+M784+P784+S784+V784+Y784+AB784</f>
        <v>8316</v>
      </c>
      <c r="AE784" s="1776"/>
      <c r="AF784" s="1004">
        <v>56</v>
      </c>
    </row>
    <row r="785" spans="1:56" ht="81" customHeight="1" x14ac:dyDescent="0.25">
      <c r="A785" s="256">
        <v>646</v>
      </c>
      <c r="B785" s="261" t="s">
        <v>1692</v>
      </c>
      <c r="C785" s="261" t="s">
        <v>102</v>
      </c>
      <c r="D785" s="261" t="s">
        <v>1548</v>
      </c>
      <c r="E785" s="953">
        <v>46372</v>
      </c>
      <c r="F785" s="953">
        <v>46374</v>
      </c>
      <c r="G785" s="954" t="s">
        <v>318</v>
      </c>
      <c r="H785" s="538"/>
      <c r="I785" s="266"/>
      <c r="J785" s="252"/>
      <c r="K785" s="538"/>
      <c r="L785" s="266"/>
      <c r="M785" s="781"/>
      <c r="N785" s="538"/>
      <c r="O785" s="570"/>
      <c r="P785" s="265"/>
      <c r="Q785" s="538">
        <v>14</v>
      </c>
      <c r="R785" s="1255">
        <v>190</v>
      </c>
      <c r="S785" s="1261">
        <f>Q785*R785</f>
        <v>2660</v>
      </c>
      <c r="T785" s="538">
        <v>14</v>
      </c>
      <c r="U785" s="1255">
        <v>190</v>
      </c>
      <c r="V785" s="1261">
        <f>T785*U785</f>
        <v>2660</v>
      </c>
      <c r="W785" s="538">
        <v>14</v>
      </c>
      <c r="X785" s="1255">
        <v>190</v>
      </c>
      <c r="Y785" s="1261">
        <f>W785*X785</f>
        <v>2660</v>
      </c>
      <c r="Z785" s="563">
        <v>56</v>
      </c>
      <c r="AA785" s="1261">
        <v>6</v>
      </c>
      <c r="AB785" s="1261">
        <f>Z785*AA785</f>
        <v>336</v>
      </c>
      <c r="AC785" s="554">
        <f>H785+K785+N785+Q785+T785+W785+Z785</f>
        <v>98</v>
      </c>
      <c r="AD785" s="540">
        <f>J785+M785+P785+S785+V785+Y785+AB785</f>
        <v>8316</v>
      </c>
      <c r="AE785" s="1776"/>
      <c r="AF785" s="1004">
        <v>24</v>
      </c>
    </row>
    <row r="786" spans="1:56" ht="92.25" customHeight="1" x14ac:dyDescent="0.25">
      <c r="A786" s="256">
        <v>647</v>
      </c>
      <c r="B786" s="261" t="s">
        <v>1549</v>
      </c>
      <c r="C786" s="261" t="s">
        <v>102</v>
      </c>
      <c r="D786" s="261" t="s">
        <v>1550</v>
      </c>
      <c r="E786" s="953">
        <v>46342</v>
      </c>
      <c r="F786" s="953">
        <v>46344</v>
      </c>
      <c r="G786" s="954" t="s">
        <v>1387</v>
      </c>
      <c r="H786" s="563"/>
      <c r="I786" s="266"/>
      <c r="J786" s="252"/>
      <c r="K786" s="563"/>
      <c r="L786" s="266"/>
      <c r="M786" s="781"/>
      <c r="N786" s="563"/>
      <c r="O786" s="570"/>
      <c r="P786" s="265"/>
      <c r="Q786" s="563">
        <v>14</v>
      </c>
      <c r="R786" s="1255">
        <v>190</v>
      </c>
      <c r="S786" s="1261">
        <f>Q786*R786</f>
        <v>2660</v>
      </c>
      <c r="T786" s="563">
        <v>14</v>
      </c>
      <c r="U786" s="1255">
        <v>190</v>
      </c>
      <c r="V786" s="1261">
        <f>T786*U786</f>
        <v>2660</v>
      </c>
      <c r="W786" s="563">
        <v>14</v>
      </c>
      <c r="X786" s="1255">
        <v>190</v>
      </c>
      <c r="Y786" s="1261">
        <f>W786*X786</f>
        <v>2660</v>
      </c>
      <c r="Z786" s="563">
        <v>56</v>
      </c>
      <c r="AA786" s="1261">
        <v>6</v>
      </c>
      <c r="AB786" s="1261">
        <f>Z786*AA786</f>
        <v>336</v>
      </c>
      <c r="AC786" s="554">
        <f>H786+K786+N786+Q786+T786+W786+Z786</f>
        <v>98</v>
      </c>
      <c r="AD786" s="540">
        <f>J786+M786+P786+S786+V786+Y786+AB786</f>
        <v>8316</v>
      </c>
      <c r="AE786" s="1776"/>
    </row>
    <row r="787" spans="1:56" ht="75.75" customHeight="1" x14ac:dyDescent="0.25">
      <c r="A787" s="256">
        <v>648</v>
      </c>
      <c r="B787" s="1236" t="s">
        <v>1551</v>
      </c>
      <c r="C787" s="1236" t="s">
        <v>99</v>
      </c>
      <c r="D787" s="1236" t="s">
        <v>1550</v>
      </c>
      <c r="E787" s="1013">
        <v>46359</v>
      </c>
      <c r="F787" s="1013">
        <v>46360</v>
      </c>
      <c r="G787" s="1014" t="s">
        <v>301</v>
      </c>
      <c r="H787" s="564">
        <v>2</v>
      </c>
      <c r="I787" s="572">
        <v>3400</v>
      </c>
      <c r="J787" s="278">
        <f>H787*I787</f>
        <v>6800</v>
      </c>
      <c r="K787" s="564">
        <v>2</v>
      </c>
      <c r="L787" s="572">
        <v>3000</v>
      </c>
      <c r="M787" s="299">
        <f>K787*L787</f>
        <v>6000</v>
      </c>
      <c r="N787" s="564">
        <v>2</v>
      </c>
      <c r="O787" s="1237">
        <v>2900</v>
      </c>
      <c r="P787" s="288">
        <f>N787*O787</f>
        <v>5800</v>
      </c>
      <c r="Q787" s="564">
        <v>24</v>
      </c>
      <c r="R787" s="1237">
        <v>190</v>
      </c>
      <c r="S787" s="290">
        <f>Q787*R787</f>
        <v>4560</v>
      </c>
      <c r="T787" s="564">
        <v>24</v>
      </c>
      <c r="U787" s="1237">
        <v>190</v>
      </c>
      <c r="V787" s="290">
        <f>T787*U787</f>
        <v>4560</v>
      </c>
      <c r="W787" s="564">
        <v>24</v>
      </c>
      <c r="X787" s="1237">
        <v>190</v>
      </c>
      <c r="Y787" s="290">
        <f>W787*X787</f>
        <v>4560</v>
      </c>
      <c r="Z787" s="564">
        <v>72</v>
      </c>
      <c r="AA787" s="290">
        <v>6</v>
      </c>
      <c r="AB787" s="290">
        <f>Z787*AA787</f>
        <v>432</v>
      </c>
      <c r="AC787" s="558">
        <f>H787+K787+N787+Q787+T787+W787+Z787</f>
        <v>150</v>
      </c>
      <c r="AD787" s="540">
        <f>J787+M787+P787+S787+V787+Y787+AB787</f>
        <v>32712</v>
      </c>
      <c r="AE787" s="1776"/>
    </row>
    <row r="788" spans="1:56" s="1016" customFormat="1" ht="34.5" customHeight="1" x14ac:dyDescent="0.25">
      <c r="A788" s="1279"/>
      <c r="B788" s="543" t="s">
        <v>932</v>
      </c>
      <c r="C788" s="300"/>
      <c r="D788" s="1042"/>
      <c r="E788" s="1043"/>
      <c r="F788" s="1043"/>
      <c r="G788" s="1043"/>
      <c r="H788" s="324"/>
      <c r="I788" s="301"/>
      <c r="J788" s="276"/>
      <c r="K788" s="324"/>
      <c r="L788" s="301"/>
      <c r="M788" s="276"/>
      <c r="N788" s="324"/>
      <c r="O788" s="301"/>
      <c r="P788" s="302"/>
      <c r="Q788" s="324"/>
      <c r="R788" s="487"/>
      <c r="S788" s="1251"/>
      <c r="T788" s="324"/>
      <c r="U788" s="487"/>
      <c r="V788" s="1251"/>
      <c r="W788" s="324"/>
      <c r="X788" s="487"/>
      <c r="Y788" s="1251"/>
      <c r="Z788" s="324"/>
      <c r="AA788" s="1251"/>
      <c r="AB788" s="1251"/>
      <c r="AC788" s="486"/>
      <c r="AD788" s="540"/>
      <c r="AE788" s="1044"/>
      <c r="AJ788" s="934"/>
      <c r="AK788" s="934"/>
      <c r="AL788" s="934"/>
      <c r="AM788" s="934"/>
      <c r="AN788" s="934"/>
      <c r="AO788" s="934"/>
      <c r="AP788" s="934"/>
      <c r="AQ788" s="934"/>
      <c r="AR788" s="934"/>
      <c r="AS788" s="934"/>
      <c r="AT788" s="934"/>
      <c r="AU788" s="934"/>
      <c r="AV788" s="934"/>
      <c r="AW788" s="934"/>
      <c r="AX788" s="934"/>
      <c r="AY788" s="934"/>
      <c r="AZ788" s="934"/>
      <c r="BA788" s="934"/>
      <c r="BB788" s="934"/>
      <c r="BC788" s="934"/>
    </row>
    <row r="789" spans="1:56" ht="46.5" customHeight="1" x14ac:dyDescent="0.25">
      <c r="A789" s="1281">
        <v>649</v>
      </c>
      <c r="B789" s="261" t="s">
        <v>2343</v>
      </c>
      <c r="C789" s="261" t="s">
        <v>99</v>
      </c>
      <c r="D789" s="261" t="s">
        <v>2344</v>
      </c>
      <c r="E789" s="953">
        <v>46107</v>
      </c>
      <c r="F789" s="953">
        <v>46114</v>
      </c>
      <c r="G789" s="954" t="s">
        <v>301</v>
      </c>
      <c r="H789" s="538">
        <v>1</v>
      </c>
      <c r="I789" s="266">
        <v>3400</v>
      </c>
      <c r="J789" s="252">
        <f>H789*I789</f>
        <v>3400</v>
      </c>
      <c r="K789" s="538">
        <v>1</v>
      </c>
      <c r="L789" s="266">
        <v>3000</v>
      </c>
      <c r="M789" s="781">
        <f>K789*L789</f>
        <v>3000</v>
      </c>
      <c r="N789" s="538">
        <v>1</v>
      </c>
      <c r="O789" s="570">
        <v>2900</v>
      </c>
      <c r="P789" s="265">
        <f>N789*O789</f>
        <v>2900</v>
      </c>
      <c r="Q789" s="538">
        <v>35</v>
      </c>
      <c r="R789" s="1255">
        <v>190</v>
      </c>
      <c r="S789" s="1261">
        <f>Q789*R789</f>
        <v>6650</v>
      </c>
      <c r="T789" s="538">
        <v>35</v>
      </c>
      <c r="U789" s="1255">
        <v>190</v>
      </c>
      <c r="V789" s="1261">
        <f>T789*U789</f>
        <v>6650</v>
      </c>
      <c r="W789" s="538">
        <v>35</v>
      </c>
      <c r="X789" s="1255">
        <v>190</v>
      </c>
      <c r="Y789" s="1261">
        <f>W789*X789</f>
        <v>6650</v>
      </c>
      <c r="Z789" s="564">
        <v>115</v>
      </c>
      <c r="AA789" s="290">
        <v>6</v>
      </c>
      <c r="AB789" s="290">
        <f>Z789*AA789</f>
        <v>690</v>
      </c>
      <c r="AC789" s="554">
        <f>H789+K789+N789+Q789+T789+W789+Z789</f>
        <v>223</v>
      </c>
      <c r="AD789" s="540">
        <f>J789+M789+P789+S789+V789+Y789+AB789</f>
        <v>29940</v>
      </c>
      <c r="AE789" s="1226"/>
      <c r="AF789" s="1004">
        <v>116</v>
      </c>
    </row>
    <row r="790" spans="1:56" ht="46.5" customHeight="1" x14ac:dyDescent="0.25">
      <c r="A790" s="1281">
        <v>650</v>
      </c>
      <c r="B790" s="261" t="s">
        <v>1920</v>
      </c>
      <c r="C790" s="261" t="s">
        <v>99</v>
      </c>
      <c r="D790" s="261" t="s">
        <v>695</v>
      </c>
      <c r="E790" s="953">
        <v>46091</v>
      </c>
      <c r="F790" s="953">
        <v>46097</v>
      </c>
      <c r="G790" s="954" t="s">
        <v>301</v>
      </c>
      <c r="H790" s="538">
        <v>1</v>
      </c>
      <c r="I790" s="266">
        <v>3400</v>
      </c>
      <c r="J790" s="252">
        <f>H790*I790</f>
        <v>3400</v>
      </c>
      <c r="K790" s="538">
        <v>1</v>
      </c>
      <c r="L790" s="266">
        <v>3000</v>
      </c>
      <c r="M790" s="781">
        <f>K790*L790</f>
        <v>3000</v>
      </c>
      <c r="N790" s="538">
        <v>1</v>
      </c>
      <c r="O790" s="570">
        <v>2900</v>
      </c>
      <c r="P790" s="265">
        <f>N790*O790</f>
        <v>2900</v>
      </c>
      <c r="Q790" s="538">
        <v>35</v>
      </c>
      <c r="R790" s="1255">
        <v>190</v>
      </c>
      <c r="S790" s="1261">
        <f>Q790*R790</f>
        <v>6650</v>
      </c>
      <c r="T790" s="538">
        <v>35</v>
      </c>
      <c r="U790" s="1255">
        <v>190</v>
      </c>
      <c r="V790" s="1261">
        <f>T790*U790</f>
        <v>6650</v>
      </c>
      <c r="W790" s="538">
        <v>35</v>
      </c>
      <c r="X790" s="1255">
        <v>190</v>
      </c>
      <c r="Y790" s="1261">
        <f>W790*X790</f>
        <v>6650</v>
      </c>
      <c r="Z790" s="564">
        <v>115</v>
      </c>
      <c r="AA790" s="290">
        <v>6</v>
      </c>
      <c r="AB790" s="290">
        <f>Z790*AA790</f>
        <v>690</v>
      </c>
      <c r="AC790" s="554">
        <f>H790+K790+N790+Q790+T790+W790+Z790</f>
        <v>223</v>
      </c>
      <c r="AD790" s="540">
        <f>J790+M790+P790+S790+V790+Y790+AB790</f>
        <v>29940</v>
      </c>
      <c r="AE790" s="1226"/>
      <c r="AF790" s="1004">
        <v>116</v>
      </c>
    </row>
    <row r="791" spans="1:56" ht="46.5" customHeight="1" x14ac:dyDescent="0.25">
      <c r="A791" s="1281">
        <v>651</v>
      </c>
      <c r="B791" s="261" t="s">
        <v>2342</v>
      </c>
      <c r="C791" s="261" t="s">
        <v>99</v>
      </c>
      <c r="D791" s="261" t="s">
        <v>828</v>
      </c>
      <c r="E791" s="1144">
        <v>46099</v>
      </c>
      <c r="F791" s="1144">
        <v>46105</v>
      </c>
      <c r="G791" s="954" t="s">
        <v>301</v>
      </c>
      <c r="H791" s="538">
        <v>1</v>
      </c>
      <c r="I791" s="266">
        <v>3400</v>
      </c>
      <c r="J791" s="252">
        <f>H791*I791</f>
        <v>3400</v>
      </c>
      <c r="K791" s="538">
        <v>1</v>
      </c>
      <c r="L791" s="266">
        <v>3000</v>
      </c>
      <c r="M791" s="781">
        <f>K791*L791</f>
        <v>3000</v>
      </c>
      <c r="N791" s="538">
        <v>1</v>
      </c>
      <c r="O791" s="570">
        <v>2900</v>
      </c>
      <c r="P791" s="265">
        <f>N791*O791</f>
        <v>2900</v>
      </c>
      <c r="Q791" s="538">
        <v>35</v>
      </c>
      <c r="R791" s="1255">
        <v>190</v>
      </c>
      <c r="S791" s="1261">
        <f>Q791*R791</f>
        <v>6650</v>
      </c>
      <c r="T791" s="538">
        <v>35</v>
      </c>
      <c r="U791" s="1255">
        <v>190</v>
      </c>
      <c r="V791" s="1261">
        <f>T791*U791</f>
        <v>6650</v>
      </c>
      <c r="W791" s="538">
        <v>35</v>
      </c>
      <c r="X791" s="1255">
        <v>190</v>
      </c>
      <c r="Y791" s="1261">
        <f>W791*X791</f>
        <v>6650</v>
      </c>
      <c r="Z791" s="564">
        <v>115</v>
      </c>
      <c r="AA791" s="290">
        <v>6</v>
      </c>
      <c r="AB791" s="290">
        <f>Z791*AA791</f>
        <v>690</v>
      </c>
      <c r="AC791" s="554">
        <f>H791+K791+N791+Q791+T791+W791+Z791</f>
        <v>223</v>
      </c>
      <c r="AD791" s="540">
        <f>J791+M791+P791+S791+V791+Y791+AB791</f>
        <v>29940</v>
      </c>
      <c r="AE791" s="1226"/>
      <c r="AF791" s="1004">
        <v>116</v>
      </c>
    </row>
    <row r="792" spans="1:56" ht="46.5" customHeight="1" x14ac:dyDescent="0.25">
      <c r="A792" s="1281">
        <v>652</v>
      </c>
      <c r="B792" s="261" t="s">
        <v>2345</v>
      </c>
      <c r="C792" s="261" t="s">
        <v>101</v>
      </c>
      <c r="D792" s="261" t="s">
        <v>329</v>
      </c>
      <c r="E792" s="1144">
        <v>46168</v>
      </c>
      <c r="F792" s="1144">
        <v>46173</v>
      </c>
      <c r="G792" s="954" t="s">
        <v>301</v>
      </c>
      <c r="H792" s="538">
        <v>1</v>
      </c>
      <c r="I792" s="266">
        <v>4100</v>
      </c>
      <c r="J792" s="252">
        <f>H792*I792</f>
        <v>4100</v>
      </c>
      <c r="K792" s="538">
        <v>1</v>
      </c>
      <c r="L792" s="266">
        <v>3350</v>
      </c>
      <c r="M792" s="781">
        <f>K792*L792</f>
        <v>3350</v>
      </c>
      <c r="N792" s="538">
        <v>1</v>
      </c>
      <c r="O792" s="266">
        <v>3000</v>
      </c>
      <c r="P792" s="265">
        <f>N792*O792</f>
        <v>3000</v>
      </c>
      <c r="Q792" s="538">
        <v>24</v>
      </c>
      <c r="R792" s="1255">
        <v>190</v>
      </c>
      <c r="S792" s="1261">
        <f>Q792*R792</f>
        <v>4560</v>
      </c>
      <c r="T792" s="538">
        <v>24</v>
      </c>
      <c r="U792" s="1255">
        <v>190</v>
      </c>
      <c r="V792" s="1261">
        <f>T792*U792</f>
        <v>4560</v>
      </c>
      <c r="W792" s="538">
        <v>24</v>
      </c>
      <c r="X792" s="1255">
        <v>190</v>
      </c>
      <c r="Y792" s="1261">
        <f>W792*X792</f>
        <v>4560</v>
      </c>
      <c r="Z792" s="563">
        <v>72</v>
      </c>
      <c r="AA792" s="1261">
        <v>6</v>
      </c>
      <c r="AB792" s="1261">
        <f>Z792*AA792</f>
        <v>432</v>
      </c>
      <c r="AC792" s="539">
        <f>H792+K792+N792+Q792+T792+W792+Z792</f>
        <v>147</v>
      </c>
      <c r="AD792" s="540">
        <f>J792+M792+P792+S792+V792+Y792+AB792</f>
        <v>24562</v>
      </c>
      <c r="AE792" s="1226"/>
      <c r="AF792" s="1004">
        <v>83</v>
      </c>
    </row>
    <row r="793" spans="1:56" s="1016" customFormat="1" ht="33.75" customHeight="1" x14ac:dyDescent="0.25">
      <c r="A793" s="1279"/>
      <c r="B793" s="543" t="s">
        <v>933</v>
      </c>
      <c r="C793" s="300"/>
      <c r="D793" s="1042"/>
      <c r="E793" s="1043"/>
      <c r="F793" s="1043"/>
      <c r="G793" s="1043"/>
      <c r="H793" s="324"/>
      <c r="I793" s="301"/>
      <c r="J793" s="276"/>
      <c r="K793" s="324"/>
      <c r="L793" s="301"/>
      <c r="M793" s="276"/>
      <c r="N793" s="324"/>
      <c r="O793" s="301"/>
      <c r="P793" s="302"/>
      <c r="Q793" s="324"/>
      <c r="R793" s="487"/>
      <c r="S793" s="1251"/>
      <c r="T793" s="324"/>
      <c r="U793" s="487"/>
      <c r="V793" s="1251"/>
      <c r="W793" s="324"/>
      <c r="X793" s="487"/>
      <c r="Y793" s="1251"/>
      <c r="Z793" s="324"/>
      <c r="AA793" s="1251"/>
      <c r="AB793" s="1251"/>
      <c r="AC793" s="486"/>
      <c r="AD793" s="540"/>
      <c r="AE793" s="276"/>
      <c r="AJ793" s="934"/>
      <c r="AK793" s="934"/>
      <c r="AL793" s="934"/>
      <c r="AM793" s="934"/>
      <c r="AN793" s="934"/>
      <c r="AO793" s="934"/>
      <c r="AP793" s="934"/>
      <c r="AQ793" s="934"/>
      <c r="AR793" s="934"/>
      <c r="AS793" s="934"/>
      <c r="AT793" s="934"/>
      <c r="AU793" s="934"/>
      <c r="AV793" s="934"/>
      <c r="AW793" s="934"/>
      <c r="AX793" s="934"/>
      <c r="AY793" s="934"/>
      <c r="AZ793" s="934"/>
      <c r="BA793" s="934"/>
      <c r="BB793" s="934"/>
      <c r="BC793" s="934"/>
    </row>
    <row r="794" spans="1:56" ht="46.5" customHeight="1" x14ac:dyDescent="0.25">
      <c r="A794" s="256">
        <v>653</v>
      </c>
      <c r="B794" s="1239" t="s">
        <v>2540</v>
      </c>
      <c r="C794" s="1239" t="s">
        <v>102</v>
      </c>
      <c r="D794" s="1239" t="s">
        <v>1197</v>
      </c>
      <c r="E794" s="966" t="s">
        <v>43</v>
      </c>
      <c r="F794" s="966" t="s">
        <v>43</v>
      </c>
      <c r="G794" s="966" t="s">
        <v>43</v>
      </c>
      <c r="H794" s="538">
        <v>54</v>
      </c>
      <c r="I794" s="266">
        <v>3400</v>
      </c>
      <c r="J794" s="252">
        <f>H794*I794</f>
        <v>183600</v>
      </c>
      <c r="K794" s="538">
        <v>54</v>
      </c>
      <c r="L794" s="266">
        <v>3000</v>
      </c>
      <c r="M794" s="265">
        <f>K794*L794</f>
        <v>162000</v>
      </c>
      <c r="N794" s="538">
        <v>54</v>
      </c>
      <c r="O794" s="573">
        <v>2900</v>
      </c>
      <c r="P794" s="781">
        <f>N794*O794</f>
        <v>156600</v>
      </c>
      <c r="Q794" s="628">
        <v>727</v>
      </c>
      <c r="R794" s="560">
        <v>190</v>
      </c>
      <c r="S794" s="289">
        <f>Q794*R794</f>
        <v>138130</v>
      </c>
      <c r="T794" s="628">
        <v>727</v>
      </c>
      <c r="U794" s="560">
        <v>190</v>
      </c>
      <c r="V794" s="289">
        <f>T794*U794</f>
        <v>138130</v>
      </c>
      <c r="W794" s="628">
        <v>824</v>
      </c>
      <c r="X794" s="560">
        <v>190</v>
      </c>
      <c r="Y794" s="289">
        <f>W794*X794</f>
        <v>156560</v>
      </c>
      <c r="Z794" s="621">
        <v>2559</v>
      </c>
      <c r="AA794" s="289">
        <v>6</v>
      </c>
      <c r="AB794" s="289">
        <f>Z794*AA794</f>
        <v>15354</v>
      </c>
      <c r="AC794" s="561">
        <f>H794+K794+N794+Q794+T794+W794+Z794</f>
        <v>4999</v>
      </c>
      <c r="AD794" s="540">
        <f>J794+M794+P794+S794+V794+Y794+AB794</f>
        <v>950374</v>
      </c>
      <c r="AE794" s="1253">
        <f>AD794</f>
        <v>950374</v>
      </c>
    </row>
    <row r="795" spans="1:56" ht="46.5" customHeight="1" x14ac:dyDescent="0.25">
      <c r="A795" s="1943" t="s">
        <v>1269</v>
      </c>
      <c r="B795" s="1944"/>
      <c r="C795" s="1944"/>
      <c r="D795" s="1944"/>
      <c r="E795" s="1944"/>
      <c r="F795" s="1944"/>
      <c r="G795" s="1945"/>
      <c r="H795" s="595">
        <f>SUM(H6:H794)</f>
        <v>790</v>
      </c>
      <c r="I795" s="672"/>
      <c r="J795" s="673">
        <f>SUM(J6:J794)</f>
        <v>2853200</v>
      </c>
      <c r="K795" s="595">
        <v>764</v>
      </c>
      <c r="L795" s="672"/>
      <c r="M795" s="673">
        <f>SUM(M6:M794)</f>
        <v>2390150</v>
      </c>
      <c r="N795" s="595">
        <v>807</v>
      </c>
      <c r="O795" s="672"/>
      <c r="P795" s="673">
        <f>SUM(P6:P794)</f>
        <v>2388200</v>
      </c>
      <c r="Q795" s="595">
        <v>16862</v>
      </c>
      <c r="R795" s="672"/>
      <c r="S795" s="673">
        <v>3203780</v>
      </c>
      <c r="T795" s="595">
        <v>16091</v>
      </c>
      <c r="U795" s="672"/>
      <c r="V795" s="673">
        <v>3057290</v>
      </c>
      <c r="W795" s="595">
        <v>18858</v>
      </c>
      <c r="X795" s="672"/>
      <c r="Y795" s="673">
        <v>3583020</v>
      </c>
      <c r="Z795" s="595">
        <v>53625</v>
      </c>
      <c r="AA795" s="672"/>
      <c r="AB795" s="673">
        <v>321750</v>
      </c>
      <c r="AC795" s="558">
        <f>H795+K795+N795+Q795+T795+W795+Z795</f>
        <v>107797</v>
      </c>
      <c r="AD795" s="531">
        <v>17825290</v>
      </c>
      <c r="AE795" s="1141"/>
    </row>
    <row r="796" spans="1:56" s="790" customFormat="1" ht="46.5" customHeight="1" x14ac:dyDescent="0.25">
      <c r="A796" s="1946" t="s">
        <v>1268</v>
      </c>
      <c r="B796" s="1946"/>
      <c r="C796" s="1946"/>
      <c r="D796" s="1946"/>
      <c r="E796" s="1946"/>
      <c r="F796" s="1946"/>
      <c r="G796" s="1946"/>
      <c r="H796" s="1946"/>
      <c r="I796" s="1946"/>
      <c r="J796" s="1946"/>
      <c r="K796" s="1946"/>
      <c r="L796" s="1946"/>
      <c r="M796" s="1946"/>
      <c r="N796" s="1946"/>
      <c r="O796" s="1946"/>
      <c r="P796" s="1946"/>
      <c r="Q796" s="1946"/>
      <c r="R796" s="1946"/>
      <c r="S796" s="1946"/>
      <c r="T796" s="1946"/>
      <c r="U796" s="1946"/>
      <c r="V796" s="1946"/>
      <c r="W796" s="1946"/>
      <c r="X796" s="1946"/>
      <c r="Y796" s="1946"/>
      <c r="Z796" s="1946"/>
      <c r="AA796" s="1946"/>
      <c r="AB796" s="1946"/>
      <c r="AC796" s="539">
        <f>AC795</f>
        <v>107797</v>
      </c>
      <c r="AD796" s="670"/>
      <c r="AE796" s="1038"/>
      <c r="AI796" s="1021"/>
      <c r="AJ796" s="934"/>
      <c r="AK796" s="934"/>
      <c r="AL796" s="934"/>
      <c r="AM796" s="934"/>
      <c r="AN796" s="934"/>
      <c r="AO796" s="934"/>
      <c r="AP796" s="934"/>
      <c r="AQ796" s="934"/>
      <c r="AR796" s="934"/>
      <c r="AS796" s="934"/>
      <c r="AT796" s="934"/>
      <c r="AU796" s="934"/>
      <c r="AV796" s="934"/>
      <c r="AW796" s="934"/>
      <c r="AX796" s="934"/>
      <c r="AY796" s="934"/>
      <c r="AZ796" s="934"/>
      <c r="BA796" s="934"/>
      <c r="BB796" s="934"/>
      <c r="BC796" s="934"/>
      <c r="BD796" s="1031"/>
    </row>
    <row r="797" spans="1:56" s="790" customFormat="1" ht="46.5" customHeight="1" x14ac:dyDescent="0.25">
      <c r="A797" s="1946" t="s">
        <v>1267</v>
      </c>
      <c r="B797" s="1946"/>
      <c r="C797" s="1946"/>
      <c r="D797" s="1946"/>
      <c r="E797" s="1946"/>
      <c r="F797" s="1946"/>
      <c r="G797" s="1946"/>
      <c r="H797" s="1946"/>
      <c r="I797" s="1946"/>
      <c r="J797" s="1946"/>
      <c r="K797" s="1946"/>
      <c r="L797" s="1946"/>
      <c r="M797" s="1946"/>
      <c r="N797" s="1946"/>
      <c r="O797" s="1946"/>
      <c r="P797" s="1946"/>
      <c r="Q797" s="1946"/>
      <c r="R797" s="1946"/>
      <c r="S797" s="1946"/>
      <c r="T797" s="1946"/>
      <c r="U797" s="1946"/>
      <c r="V797" s="1946"/>
      <c r="W797" s="1946"/>
      <c r="X797" s="1946"/>
      <c r="Y797" s="1946"/>
      <c r="Z797" s="1946"/>
      <c r="AA797" s="1946"/>
      <c r="AB797" s="1946"/>
      <c r="AC797" s="1946"/>
      <c r="AD797" s="674"/>
      <c r="AE797" s="1038"/>
      <c r="AI797" s="1021"/>
      <c r="AJ797" s="934"/>
      <c r="AK797" s="934"/>
      <c r="AL797" s="934"/>
      <c r="AM797" s="934"/>
      <c r="AN797" s="934"/>
      <c r="AO797" s="934"/>
      <c r="AP797" s="934"/>
      <c r="AQ797" s="934"/>
      <c r="AR797" s="934"/>
      <c r="AS797" s="934"/>
      <c r="AT797" s="934"/>
      <c r="AU797" s="934"/>
      <c r="AV797" s="934"/>
      <c r="AW797" s="934"/>
      <c r="AX797" s="934"/>
      <c r="AY797" s="934"/>
      <c r="AZ797" s="934"/>
      <c r="BA797" s="934"/>
      <c r="BB797" s="934"/>
      <c r="BC797" s="934"/>
      <c r="BD797" s="1031"/>
    </row>
    <row r="798" spans="1:56" x14ac:dyDescent="0.25">
      <c r="AD798" s="1110"/>
    </row>
    <row r="799" spans="1:56" ht="46.5" customHeight="1" x14ac:dyDescent="0.25">
      <c r="B799" s="1835" t="s">
        <v>2621</v>
      </c>
      <c r="C799" s="1835"/>
      <c r="D799" s="1835"/>
      <c r="E799" s="1835"/>
      <c r="F799" s="1835"/>
      <c r="G799" s="1835"/>
      <c r="H799" s="1835"/>
      <c r="M799" s="675"/>
      <c r="P799" s="675"/>
      <c r="V799" s="675"/>
      <c r="Y799" s="676"/>
      <c r="Z799" s="1826"/>
      <c r="AA799" s="1826"/>
      <c r="AB799" s="1826"/>
      <c r="AC799" s="1826"/>
      <c r="AD799" s="497"/>
    </row>
    <row r="800" spans="1:56" ht="15.75" customHeight="1" x14ac:dyDescent="0.25">
      <c r="I800" s="1243"/>
      <c r="J800" s="508"/>
      <c r="K800" s="497"/>
      <c r="L800" s="1243"/>
      <c r="M800" s="676"/>
      <c r="N800" s="497"/>
      <c r="O800" s="1243"/>
      <c r="P800" s="676"/>
      <c r="Q800" s="497"/>
      <c r="R800" s="1243"/>
      <c r="S800" s="676"/>
      <c r="Y800" s="508"/>
      <c r="Z800" s="497"/>
      <c r="AA800" s="1826"/>
      <c r="AB800" s="1826"/>
      <c r="AC800" s="1826"/>
      <c r="AD800" s="1152"/>
    </row>
    <row r="801" spans="1:55" ht="46.5" hidden="1" customHeight="1" x14ac:dyDescent="0.25">
      <c r="B801" s="1827"/>
      <c r="C801" s="1827"/>
      <c r="D801" s="1827"/>
      <c r="E801" s="1827"/>
      <c r="F801" s="1827"/>
      <c r="G801" s="1827"/>
      <c r="I801" s="1243"/>
      <c r="J801" s="508"/>
      <c r="K801" s="497"/>
      <c r="L801" s="1243"/>
      <c r="M801" s="676"/>
      <c r="N801" s="497"/>
      <c r="O801" s="1243"/>
      <c r="P801" s="676"/>
      <c r="Q801" s="497"/>
      <c r="R801" s="804"/>
      <c r="S801" s="508"/>
      <c r="Y801" s="1828"/>
      <c r="Z801" s="1828"/>
      <c r="AA801" s="1828"/>
      <c r="AB801" s="1828"/>
      <c r="AC801" s="1828"/>
      <c r="AD801" s="1828"/>
    </row>
    <row r="802" spans="1:55" ht="46.5" customHeight="1" x14ac:dyDescent="0.3">
      <c r="A802" s="1829" t="s">
        <v>1200</v>
      </c>
      <c r="B802" s="1829"/>
      <c r="C802" s="944"/>
      <c r="D802" s="1830"/>
      <c r="E802" s="1830"/>
      <c r="F802" s="677"/>
      <c r="G802" s="677" t="s">
        <v>1642</v>
      </c>
      <c r="H802" s="495"/>
      <c r="I802" s="682"/>
      <c r="J802" s="682"/>
      <c r="K802" s="497"/>
      <c r="L802" s="1243"/>
      <c r="M802" s="1828"/>
      <c r="N802" s="1828"/>
      <c r="O802" s="1828"/>
      <c r="P802" s="508"/>
      <c r="Q802" s="1831"/>
      <c r="R802" s="1831"/>
      <c r="S802" s="1831"/>
      <c r="T802" s="678"/>
      <c r="W802" s="678"/>
      <c r="Y802" s="676"/>
      <c r="Z802" s="497"/>
      <c r="AA802" s="508"/>
      <c r="AB802" s="1015"/>
      <c r="AD802" s="1153"/>
    </row>
    <row r="803" spans="1:55" s="513" customFormat="1" ht="21.75" customHeight="1" x14ac:dyDescent="0.3">
      <c r="A803" s="1829" t="s">
        <v>1271</v>
      </c>
      <c r="B803" s="1829"/>
      <c r="C803" s="944"/>
      <c r="D803" s="944"/>
      <c r="E803" s="679"/>
      <c r="F803" s="677"/>
      <c r="G803" s="677"/>
      <c r="H803" s="1149"/>
      <c r="I803" s="481"/>
      <c r="J803" s="871"/>
      <c r="K803" s="497"/>
      <c r="L803" s="1243"/>
      <c r="M803" s="508"/>
      <c r="N803" s="509"/>
      <c r="O803" s="1243"/>
      <c r="P803" s="508"/>
      <c r="Q803" s="680"/>
      <c r="R803" s="1244"/>
      <c r="S803" s="681"/>
      <c r="T803" s="503"/>
      <c r="U803" s="498"/>
      <c r="V803" s="499"/>
      <c r="W803" s="503"/>
      <c r="X803" s="498"/>
      <c r="Y803" s="508"/>
      <c r="Z803" s="497"/>
      <c r="AA803" s="508"/>
      <c r="AB803" s="1015"/>
      <c r="AC803" s="1002"/>
      <c r="AD803" s="1153"/>
      <c r="AE803" s="583"/>
      <c r="AF803" s="1004"/>
      <c r="AG803" s="1004"/>
      <c r="AH803" s="1004"/>
      <c r="AI803" s="1004"/>
      <c r="AJ803" s="1230"/>
      <c r="AK803" s="1230"/>
      <c r="AL803" s="1230"/>
      <c r="AM803" s="1230"/>
      <c r="AN803" s="1230"/>
      <c r="AO803" s="1230"/>
      <c r="AP803" s="1230"/>
      <c r="AQ803" s="1230"/>
      <c r="AR803" s="1230"/>
      <c r="AS803" s="1230"/>
      <c r="AT803" s="1230"/>
      <c r="AU803" s="1230"/>
      <c r="AV803" s="1230"/>
      <c r="AW803" s="1230"/>
      <c r="AX803" s="1230"/>
      <c r="AY803" s="1230"/>
      <c r="AZ803" s="1230"/>
      <c r="BA803" s="1230"/>
      <c r="BB803" s="1230"/>
      <c r="BC803" s="1230"/>
    </row>
    <row r="804" spans="1:55" s="513" customFormat="1" ht="46.5" customHeight="1" x14ac:dyDescent="0.3">
      <c r="A804" s="1829"/>
      <c r="B804" s="1829"/>
      <c r="C804" s="944"/>
      <c r="D804" s="1830"/>
      <c r="E804" s="1830"/>
      <c r="F804" s="677"/>
      <c r="G804" s="677" t="s">
        <v>1640</v>
      </c>
      <c r="H804" s="1150"/>
      <c r="I804" s="682"/>
      <c r="J804" s="604"/>
      <c r="K804" s="497"/>
      <c r="L804" s="1243"/>
      <c r="M804" s="1828"/>
      <c r="N804" s="1828"/>
      <c r="O804" s="1828"/>
      <c r="P804" s="508"/>
      <c r="Q804" s="1831"/>
      <c r="R804" s="1831"/>
      <c r="S804" s="1831"/>
      <c r="T804" s="503"/>
      <c r="U804" s="498"/>
      <c r="V804" s="499"/>
      <c r="W804" s="503"/>
      <c r="X804" s="498"/>
      <c r="Y804" s="508"/>
      <c r="Z804" s="497"/>
      <c r="AA804" s="508"/>
      <c r="AB804" s="1015"/>
      <c r="AC804" s="1002"/>
      <c r="AD804" s="1153"/>
      <c r="AE804" s="583"/>
      <c r="AF804" s="1004"/>
      <c r="AG804" s="1004"/>
      <c r="AH804" s="1004"/>
      <c r="AI804" s="1004"/>
      <c r="AJ804" s="1230"/>
      <c r="AK804" s="1230"/>
      <c r="AL804" s="1230"/>
      <c r="AM804" s="1230"/>
      <c r="AN804" s="1230"/>
      <c r="AO804" s="1230"/>
      <c r="AP804" s="1230"/>
      <c r="AQ804" s="1230"/>
      <c r="AR804" s="1230"/>
      <c r="AS804" s="1230"/>
      <c r="AT804" s="1230"/>
      <c r="AU804" s="1230"/>
      <c r="AV804" s="1230"/>
      <c r="AW804" s="1230"/>
      <c r="AX804" s="1230"/>
      <c r="AY804" s="1230"/>
      <c r="AZ804" s="1230"/>
      <c r="BA804" s="1230"/>
      <c r="BB804" s="1230"/>
      <c r="BC804" s="1230"/>
    </row>
    <row r="805" spans="1:55" ht="21" x14ac:dyDescent="0.25">
      <c r="A805" s="1284"/>
      <c r="B805" s="1147"/>
      <c r="C805" s="1147"/>
      <c r="D805" s="1147"/>
      <c r="E805" s="679"/>
      <c r="F805" s="679"/>
      <c r="G805" s="1148"/>
      <c r="H805" s="1146"/>
      <c r="Y805" s="508"/>
      <c r="Z805" s="497"/>
      <c r="AA805" s="508"/>
      <c r="AB805" s="1015"/>
      <c r="AD805" s="1153"/>
    </row>
    <row r="806" spans="1:55" x14ac:dyDescent="0.25">
      <c r="Y806" s="508"/>
      <c r="Z806" s="497"/>
      <c r="AA806" s="508"/>
      <c r="AB806" s="1015"/>
      <c r="AD806" s="1153"/>
    </row>
    <row r="807" spans="1:55" s="513" customFormat="1" ht="46.5" customHeight="1" x14ac:dyDescent="0.25">
      <c r="A807" s="250"/>
      <c r="B807" s="518"/>
      <c r="C807" s="518"/>
      <c r="D807" s="518"/>
      <c r="E807" s="1001"/>
      <c r="F807" s="1001"/>
      <c r="G807" s="1030"/>
      <c r="H807" s="503"/>
      <c r="I807" s="498"/>
      <c r="J807" s="499"/>
      <c r="K807" s="1824"/>
      <c r="L807" s="1825"/>
      <c r="M807" s="1825"/>
      <c r="N807" s="1824"/>
      <c r="O807" s="1825"/>
      <c r="P807" s="1825"/>
      <c r="Q807" s="503"/>
      <c r="R807" s="498"/>
      <c r="S807" s="499"/>
      <c r="T807" s="503"/>
      <c r="U807" s="498"/>
      <c r="V807" s="499"/>
      <c r="W807" s="503"/>
      <c r="X807" s="498"/>
      <c r="Y807" s="508"/>
      <c r="Z807" s="497"/>
      <c r="AA807" s="508"/>
      <c r="AB807" s="1015"/>
      <c r="AC807" s="1002"/>
      <c r="AD807" s="1153"/>
      <c r="AE807" s="583"/>
      <c r="AF807" s="1004"/>
      <c r="AG807" s="1004"/>
      <c r="AH807" s="1004"/>
      <c r="AI807" s="1004"/>
      <c r="AJ807" s="1230"/>
      <c r="AK807" s="1230"/>
      <c r="AL807" s="1230"/>
      <c r="AM807" s="1230"/>
      <c r="AN807" s="1230"/>
      <c r="AO807" s="1230"/>
      <c r="AP807" s="1230"/>
      <c r="AQ807" s="1230"/>
      <c r="AR807" s="1230"/>
      <c r="AS807" s="1230"/>
      <c r="AT807" s="1230"/>
      <c r="AU807" s="1230"/>
      <c r="AV807" s="1230"/>
      <c r="AW807" s="1230"/>
      <c r="AX807" s="1230"/>
      <c r="AY807" s="1230"/>
      <c r="AZ807" s="1230"/>
      <c r="BA807" s="1230"/>
      <c r="BB807" s="1230"/>
      <c r="BC807" s="1230"/>
    </row>
    <row r="808" spans="1:55" x14ac:dyDescent="0.25">
      <c r="Y808" s="508"/>
      <c r="Z808" s="497"/>
      <c r="AA808" s="508"/>
      <c r="AB808" s="1015"/>
      <c r="AD808" s="1153"/>
    </row>
    <row r="809" spans="1:55" x14ac:dyDescent="0.25">
      <c r="Y809" s="508"/>
      <c r="Z809" s="497"/>
      <c r="AA809" s="508"/>
      <c r="AB809" s="1015"/>
      <c r="AD809" s="1153"/>
    </row>
    <row r="810" spans="1:55" x14ac:dyDescent="0.25">
      <c r="Y810" s="508"/>
      <c r="Z810" s="497"/>
      <c r="AA810" s="508"/>
      <c r="AB810" s="1015"/>
      <c r="AD810" s="1153"/>
    </row>
    <row r="811" spans="1:55" x14ac:dyDescent="0.25">
      <c r="Y811" s="508"/>
      <c r="Z811" s="497"/>
      <c r="AA811" s="508"/>
      <c r="AB811" s="1015"/>
      <c r="AD811" s="1153"/>
    </row>
    <row r="812" spans="1:55" x14ac:dyDescent="0.25">
      <c r="Y812" s="508"/>
      <c r="Z812" s="497"/>
      <c r="AA812" s="508"/>
      <c r="AB812" s="1015"/>
      <c r="AD812" s="1153"/>
    </row>
    <row r="813" spans="1:55" x14ac:dyDescent="0.25">
      <c r="Y813" s="508"/>
      <c r="Z813" s="497"/>
      <c r="AA813" s="508"/>
      <c r="AB813" s="1015"/>
      <c r="AD813" s="1153"/>
    </row>
    <row r="814" spans="1:55" x14ac:dyDescent="0.25">
      <c r="Y814" s="508"/>
      <c r="Z814" s="497"/>
      <c r="AA814" s="508"/>
      <c r="AB814" s="1015"/>
      <c r="AD814" s="1153"/>
    </row>
    <row r="815" spans="1:55" x14ac:dyDescent="0.25">
      <c r="Y815" s="508"/>
      <c r="Z815" s="497"/>
      <c r="AA815" s="508"/>
      <c r="AB815" s="1015"/>
      <c r="AD815" s="1153"/>
    </row>
    <row r="816" spans="1:55" x14ac:dyDescent="0.25">
      <c r="Y816" s="508"/>
      <c r="Z816" s="497"/>
      <c r="AA816" s="508"/>
      <c r="AB816" s="1015"/>
      <c r="AD816" s="1153"/>
    </row>
    <row r="817" spans="25:30" x14ac:dyDescent="0.25">
      <c r="Y817" s="508"/>
      <c r="Z817" s="497"/>
      <c r="AA817" s="508"/>
      <c r="AB817" s="1015"/>
      <c r="AD817" s="1153"/>
    </row>
    <row r="818" spans="25:30" x14ac:dyDescent="0.25">
      <c r="Y818" s="508"/>
      <c r="Z818" s="497"/>
      <c r="AA818" s="508"/>
      <c r="AB818" s="1015"/>
      <c r="AD818" s="1153"/>
    </row>
    <row r="819" spans="25:30" x14ac:dyDescent="0.25">
      <c r="Y819" s="508"/>
      <c r="Z819" s="497"/>
      <c r="AA819" s="508"/>
      <c r="AB819" s="1015"/>
      <c r="AD819" s="1153"/>
    </row>
    <row r="820" spans="25:30" x14ac:dyDescent="0.25">
      <c r="Y820" s="508"/>
      <c r="Z820" s="497"/>
      <c r="AA820" s="508"/>
      <c r="AB820" s="1015"/>
      <c r="AD820" s="1153"/>
    </row>
    <row r="821" spans="25:30" x14ac:dyDescent="0.25">
      <c r="Y821" s="508"/>
      <c r="Z821" s="497"/>
      <c r="AA821" s="508"/>
      <c r="AB821" s="1015"/>
      <c r="AD821" s="1153"/>
    </row>
    <row r="822" spans="25:30" x14ac:dyDescent="0.25">
      <c r="Y822" s="508"/>
      <c r="Z822" s="497"/>
      <c r="AA822" s="508"/>
      <c r="AB822" s="1015"/>
      <c r="AD822" s="1153"/>
    </row>
    <row r="823" spans="25:30" x14ac:dyDescent="0.25">
      <c r="Y823" s="508"/>
      <c r="Z823" s="497"/>
      <c r="AA823" s="508"/>
      <c r="AB823" s="1015"/>
      <c r="AD823" s="1153"/>
    </row>
    <row r="824" spans="25:30" x14ac:dyDescent="0.25">
      <c r="Y824" s="508"/>
      <c r="Z824" s="497"/>
      <c r="AA824" s="508"/>
      <c r="AB824" s="1015"/>
      <c r="AD824" s="1153"/>
    </row>
    <row r="825" spans="25:30" x14ac:dyDescent="0.25">
      <c r="Y825" s="508"/>
      <c r="Z825" s="497"/>
      <c r="AA825" s="508"/>
      <c r="AB825" s="1015"/>
      <c r="AD825" s="1153"/>
    </row>
    <row r="826" spans="25:30" x14ac:dyDescent="0.25">
      <c r="Y826" s="508"/>
      <c r="Z826" s="497"/>
      <c r="AA826" s="508"/>
      <c r="AB826" s="1015"/>
      <c r="AD826" s="1153"/>
    </row>
    <row r="827" spans="25:30" x14ac:dyDescent="0.25">
      <c r="Y827" s="508"/>
      <c r="Z827" s="497"/>
      <c r="AA827" s="508"/>
      <c r="AB827" s="1015"/>
      <c r="AD827" s="1153"/>
    </row>
    <row r="828" spans="25:30" x14ac:dyDescent="0.25">
      <c r="Y828" s="508"/>
      <c r="Z828" s="497"/>
      <c r="AA828" s="508"/>
      <c r="AB828" s="1015"/>
      <c r="AD828" s="1153"/>
    </row>
    <row r="829" spans="25:30" x14ac:dyDescent="0.25">
      <c r="Y829" s="508"/>
      <c r="Z829" s="497"/>
      <c r="AA829" s="508"/>
      <c r="AB829" s="1015"/>
      <c r="AD829" s="1153"/>
    </row>
    <row r="830" spans="25:30" x14ac:dyDescent="0.25">
      <c r="Y830" s="508"/>
      <c r="Z830" s="497"/>
      <c r="AA830" s="508"/>
      <c r="AB830" s="1015"/>
      <c r="AD830" s="1153"/>
    </row>
    <row r="831" spans="25:30" x14ac:dyDescent="0.25">
      <c r="Y831" s="508"/>
      <c r="Z831" s="497"/>
      <c r="AA831" s="508"/>
      <c r="AB831" s="1015"/>
      <c r="AD831" s="1153"/>
    </row>
    <row r="832" spans="25:30" x14ac:dyDescent="0.25">
      <c r="Y832" s="508"/>
      <c r="Z832" s="497"/>
      <c r="AA832" s="508"/>
      <c r="AB832" s="1015"/>
      <c r="AD832" s="1153"/>
    </row>
    <row r="833" spans="25:30" x14ac:dyDescent="0.25">
      <c r="Y833" s="508"/>
      <c r="Z833" s="497"/>
      <c r="AA833" s="508"/>
      <c r="AB833" s="1015"/>
      <c r="AD833" s="1153"/>
    </row>
    <row r="834" spans="25:30" x14ac:dyDescent="0.25">
      <c r="Y834" s="508"/>
      <c r="Z834" s="497"/>
      <c r="AA834" s="508"/>
      <c r="AB834" s="1015"/>
      <c r="AD834" s="1153"/>
    </row>
    <row r="835" spans="25:30" x14ac:dyDescent="0.25">
      <c r="Y835" s="508"/>
      <c r="Z835" s="497"/>
      <c r="AA835" s="508"/>
      <c r="AB835" s="1015"/>
      <c r="AD835" s="1153"/>
    </row>
    <row r="836" spans="25:30" x14ac:dyDescent="0.25">
      <c r="Y836" s="508"/>
      <c r="Z836" s="497"/>
      <c r="AA836" s="508"/>
      <c r="AB836" s="1015"/>
      <c r="AD836" s="1153"/>
    </row>
    <row r="837" spans="25:30" x14ac:dyDescent="0.25">
      <c r="Y837" s="508"/>
      <c r="Z837" s="497"/>
      <c r="AA837" s="508"/>
      <c r="AB837" s="1015"/>
      <c r="AD837" s="1153"/>
    </row>
    <row r="838" spans="25:30" x14ac:dyDescent="0.25">
      <c r="Y838" s="508"/>
      <c r="Z838" s="497"/>
      <c r="AA838" s="508"/>
      <c r="AB838" s="1015"/>
      <c r="AD838" s="1153"/>
    </row>
    <row r="839" spans="25:30" x14ac:dyDescent="0.25">
      <c r="Y839" s="508"/>
      <c r="Z839" s="497"/>
      <c r="AA839" s="508"/>
      <c r="AB839" s="1015"/>
      <c r="AD839" s="1153"/>
    </row>
    <row r="840" spans="25:30" x14ac:dyDescent="0.25">
      <c r="Y840" s="508"/>
      <c r="Z840" s="497"/>
      <c r="AA840" s="508"/>
      <c r="AB840" s="1015"/>
      <c r="AD840" s="1153"/>
    </row>
    <row r="841" spans="25:30" x14ac:dyDescent="0.25">
      <c r="Y841" s="508"/>
      <c r="Z841" s="497"/>
      <c r="AA841" s="508"/>
      <c r="AB841" s="1015"/>
      <c r="AD841" s="1153"/>
    </row>
    <row r="842" spans="25:30" x14ac:dyDescent="0.25">
      <c r="Y842" s="508"/>
      <c r="Z842" s="497"/>
      <c r="AA842" s="508"/>
      <c r="AB842" s="1015"/>
      <c r="AD842" s="1153"/>
    </row>
    <row r="843" spans="25:30" x14ac:dyDescent="0.25">
      <c r="Y843" s="508"/>
      <c r="Z843" s="497"/>
      <c r="AA843" s="508"/>
      <c r="AB843" s="1015"/>
      <c r="AD843" s="1153"/>
    </row>
    <row r="844" spans="25:30" x14ac:dyDescent="0.25">
      <c r="Y844" s="508"/>
      <c r="Z844" s="497"/>
      <c r="AA844" s="508"/>
      <c r="AB844" s="1015"/>
      <c r="AD844" s="1153"/>
    </row>
    <row r="845" spans="25:30" x14ac:dyDescent="0.25">
      <c r="Y845" s="508"/>
      <c r="Z845" s="497"/>
      <c r="AA845" s="508"/>
      <c r="AB845" s="1015"/>
      <c r="AD845" s="1153"/>
    </row>
    <row r="846" spans="25:30" x14ac:dyDescent="0.25">
      <c r="Y846" s="508"/>
      <c r="Z846" s="497"/>
      <c r="AA846" s="508"/>
      <c r="AB846" s="1015"/>
      <c r="AD846" s="1153"/>
    </row>
    <row r="847" spans="25:30" x14ac:dyDescent="0.25">
      <c r="Y847" s="508"/>
      <c r="Z847" s="497"/>
      <c r="AA847" s="508"/>
      <c r="AB847" s="1015"/>
      <c r="AD847" s="1153"/>
    </row>
    <row r="848" spans="25:30" x14ac:dyDescent="0.25">
      <c r="Y848" s="508"/>
      <c r="Z848" s="497"/>
      <c r="AA848" s="508"/>
      <c r="AB848" s="1015"/>
      <c r="AD848" s="1153"/>
    </row>
    <row r="849" spans="25:30" x14ac:dyDescent="0.25">
      <c r="Y849" s="508"/>
      <c r="Z849" s="497"/>
      <c r="AA849" s="508"/>
      <c r="AB849" s="1015"/>
      <c r="AD849" s="1153"/>
    </row>
    <row r="850" spans="25:30" x14ac:dyDescent="0.25">
      <c r="Y850" s="508"/>
      <c r="Z850" s="497"/>
      <c r="AA850" s="508"/>
      <c r="AB850" s="1015"/>
      <c r="AD850" s="1153"/>
    </row>
    <row r="851" spans="25:30" x14ac:dyDescent="0.25">
      <c r="Y851" s="508"/>
      <c r="Z851" s="497"/>
      <c r="AA851" s="508"/>
      <c r="AB851" s="1015"/>
      <c r="AD851" s="1153"/>
    </row>
    <row r="852" spans="25:30" x14ac:dyDescent="0.25">
      <c r="Y852" s="508"/>
      <c r="Z852" s="497"/>
      <c r="AA852" s="508"/>
      <c r="AB852" s="1015"/>
      <c r="AD852" s="1153"/>
    </row>
    <row r="853" spans="25:30" x14ac:dyDescent="0.25">
      <c r="Y853" s="508"/>
      <c r="Z853" s="497"/>
      <c r="AA853" s="508"/>
      <c r="AB853" s="1015"/>
      <c r="AD853" s="1153"/>
    </row>
    <row r="854" spans="25:30" x14ac:dyDescent="0.25">
      <c r="Y854" s="508"/>
      <c r="Z854" s="497"/>
      <c r="AA854" s="508"/>
      <c r="AB854" s="1015"/>
      <c r="AD854" s="1153"/>
    </row>
    <row r="855" spans="25:30" x14ac:dyDescent="0.25">
      <c r="Y855" s="508"/>
      <c r="Z855" s="497"/>
      <c r="AA855" s="508"/>
      <c r="AB855" s="1015"/>
      <c r="AD855" s="1153"/>
    </row>
    <row r="856" spans="25:30" x14ac:dyDescent="0.25">
      <c r="Y856" s="508"/>
      <c r="Z856" s="497"/>
      <c r="AA856" s="508"/>
      <c r="AB856" s="1015"/>
      <c r="AD856" s="1153"/>
    </row>
    <row r="857" spans="25:30" x14ac:dyDescent="0.25">
      <c r="Y857" s="508"/>
      <c r="Z857" s="497"/>
      <c r="AA857" s="508"/>
      <c r="AB857" s="1015"/>
      <c r="AD857" s="1153"/>
    </row>
    <row r="858" spans="25:30" x14ac:dyDescent="0.25">
      <c r="Y858" s="508"/>
      <c r="Z858" s="497"/>
      <c r="AA858" s="508"/>
      <c r="AB858" s="1015"/>
      <c r="AD858" s="1153"/>
    </row>
    <row r="859" spans="25:30" x14ac:dyDescent="0.25">
      <c r="Y859" s="508"/>
      <c r="Z859" s="497"/>
      <c r="AA859" s="508"/>
      <c r="AB859" s="1015"/>
      <c r="AD859" s="1153"/>
    </row>
    <row r="860" spans="25:30" x14ac:dyDescent="0.25">
      <c r="Y860" s="508"/>
      <c r="Z860" s="497"/>
      <c r="AA860" s="508"/>
      <c r="AB860" s="1015"/>
      <c r="AD860" s="1153"/>
    </row>
    <row r="861" spans="25:30" x14ac:dyDescent="0.25">
      <c r="Y861" s="508"/>
      <c r="Z861" s="497"/>
      <c r="AA861" s="508"/>
      <c r="AB861" s="1015"/>
      <c r="AD861" s="1153"/>
    </row>
    <row r="862" spans="25:30" x14ac:dyDescent="0.25">
      <c r="Y862" s="508"/>
      <c r="Z862" s="497"/>
      <c r="AA862" s="508"/>
      <c r="AB862" s="1015"/>
      <c r="AD862" s="1153"/>
    </row>
    <row r="863" spans="25:30" x14ac:dyDescent="0.25">
      <c r="Y863" s="508"/>
      <c r="Z863" s="497"/>
      <c r="AA863" s="508"/>
      <c r="AB863" s="1015"/>
      <c r="AD863" s="1153"/>
    </row>
    <row r="864" spans="25:30" x14ac:dyDescent="0.25">
      <c r="Y864" s="508"/>
      <c r="Z864" s="497"/>
      <c r="AA864" s="508"/>
      <c r="AB864" s="1015"/>
      <c r="AD864" s="1153"/>
    </row>
    <row r="865" spans="25:30" x14ac:dyDescent="0.25">
      <c r="Y865" s="508"/>
      <c r="Z865" s="497"/>
      <c r="AA865" s="508"/>
      <c r="AB865" s="1015"/>
      <c r="AD865" s="1153"/>
    </row>
    <row r="866" spans="25:30" x14ac:dyDescent="0.25">
      <c r="Y866" s="508"/>
      <c r="Z866" s="497"/>
      <c r="AA866" s="508"/>
      <c r="AB866" s="1015"/>
      <c r="AD866" s="1153"/>
    </row>
    <row r="867" spans="25:30" x14ac:dyDescent="0.25">
      <c r="Y867" s="508"/>
      <c r="Z867" s="497"/>
      <c r="AA867" s="508"/>
      <c r="AB867" s="1015"/>
      <c r="AD867" s="1153"/>
    </row>
    <row r="868" spans="25:30" x14ac:dyDescent="0.25">
      <c r="Y868" s="508"/>
      <c r="Z868" s="497"/>
      <c r="AA868" s="508"/>
      <c r="AB868" s="1015"/>
      <c r="AD868" s="1153"/>
    </row>
    <row r="869" spans="25:30" x14ac:dyDescent="0.25">
      <c r="Y869" s="508"/>
      <c r="Z869" s="497"/>
      <c r="AA869" s="508"/>
      <c r="AB869" s="1015"/>
      <c r="AD869" s="1153"/>
    </row>
    <row r="870" spans="25:30" x14ac:dyDescent="0.25">
      <c r="Y870" s="508"/>
      <c r="Z870" s="497"/>
      <c r="AA870" s="508"/>
      <c r="AB870" s="1015"/>
      <c r="AD870" s="1153"/>
    </row>
    <row r="871" spans="25:30" x14ac:dyDescent="0.25">
      <c r="Y871" s="508"/>
      <c r="Z871" s="497"/>
      <c r="AA871" s="508"/>
      <c r="AB871" s="1015"/>
      <c r="AD871" s="1153"/>
    </row>
    <row r="872" spans="25:30" x14ac:dyDescent="0.25">
      <c r="Y872" s="508"/>
      <c r="Z872" s="497"/>
      <c r="AA872" s="508"/>
      <c r="AB872" s="1015"/>
      <c r="AD872" s="1153"/>
    </row>
    <row r="873" spans="25:30" x14ac:dyDescent="0.25">
      <c r="Y873" s="508"/>
      <c r="Z873" s="497"/>
      <c r="AA873" s="508"/>
      <c r="AB873" s="1015"/>
      <c r="AD873" s="1153"/>
    </row>
    <row r="874" spans="25:30" x14ac:dyDescent="0.25">
      <c r="Y874" s="508"/>
      <c r="Z874" s="497"/>
      <c r="AA874" s="508"/>
      <c r="AB874" s="1015"/>
      <c r="AD874" s="1153"/>
    </row>
    <row r="875" spans="25:30" x14ac:dyDescent="0.25">
      <c r="Y875" s="508"/>
      <c r="Z875" s="497"/>
      <c r="AA875" s="508"/>
      <c r="AB875" s="1015"/>
      <c r="AD875" s="1153"/>
    </row>
    <row r="876" spans="25:30" x14ac:dyDescent="0.25">
      <c r="Y876" s="508"/>
      <c r="Z876" s="497"/>
      <c r="AA876" s="508"/>
      <c r="AB876" s="1015"/>
      <c r="AD876" s="1153"/>
    </row>
    <row r="877" spans="25:30" x14ac:dyDescent="0.25">
      <c r="Y877" s="508"/>
      <c r="Z877" s="497"/>
      <c r="AA877" s="508"/>
      <c r="AB877" s="1015"/>
      <c r="AD877" s="1153"/>
    </row>
    <row r="878" spans="25:30" x14ac:dyDescent="0.25">
      <c r="Y878" s="508"/>
      <c r="Z878" s="497"/>
      <c r="AA878" s="508"/>
      <c r="AB878" s="1015"/>
      <c r="AD878" s="1153"/>
    </row>
    <row r="879" spans="25:30" x14ac:dyDescent="0.25">
      <c r="Y879" s="508"/>
      <c r="Z879" s="497"/>
      <c r="AA879" s="508"/>
      <c r="AB879" s="1015"/>
      <c r="AD879" s="1153"/>
    </row>
    <row r="880" spans="25:30" x14ac:dyDescent="0.25">
      <c r="Y880" s="508"/>
      <c r="Z880" s="497"/>
      <c r="AA880" s="508"/>
      <c r="AB880" s="1015"/>
      <c r="AD880" s="1153"/>
    </row>
    <row r="881" spans="25:30" x14ac:dyDescent="0.25">
      <c r="Y881" s="508"/>
      <c r="Z881" s="497"/>
      <c r="AA881" s="508"/>
      <c r="AB881" s="1015"/>
      <c r="AD881" s="1153"/>
    </row>
    <row r="882" spans="25:30" x14ac:dyDescent="0.25">
      <c r="Y882" s="508"/>
      <c r="Z882" s="497"/>
      <c r="AA882" s="508"/>
      <c r="AB882" s="1015"/>
      <c r="AD882" s="1153"/>
    </row>
    <row r="883" spans="25:30" x14ac:dyDescent="0.25">
      <c r="Y883" s="508"/>
      <c r="Z883" s="497"/>
      <c r="AA883" s="508"/>
      <c r="AB883" s="1015"/>
      <c r="AD883" s="1153"/>
    </row>
    <row r="884" spans="25:30" x14ac:dyDescent="0.25">
      <c r="Y884" s="508"/>
      <c r="Z884" s="497"/>
      <c r="AA884" s="508"/>
      <c r="AB884" s="1015"/>
      <c r="AD884" s="1153"/>
    </row>
    <row r="885" spans="25:30" x14ac:dyDescent="0.25">
      <c r="Y885" s="508"/>
      <c r="Z885" s="497"/>
      <c r="AA885" s="508"/>
      <c r="AB885" s="1015"/>
      <c r="AD885" s="1153"/>
    </row>
    <row r="886" spans="25:30" x14ac:dyDescent="0.25">
      <c r="Y886" s="508"/>
      <c r="Z886" s="497"/>
      <c r="AA886" s="508"/>
      <c r="AB886" s="1015"/>
      <c r="AD886" s="1153"/>
    </row>
    <row r="887" spans="25:30" x14ac:dyDescent="0.25">
      <c r="Y887" s="508"/>
      <c r="Z887" s="497"/>
      <c r="AA887" s="508"/>
      <c r="AB887" s="1015"/>
      <c r="AD887" s="1153"/>
    </row>
    <row r="888" spans="25:30" x14ac:dyDescent="0.25">
      <c r="Y888" s="508"/>
      <c r="Z888" s="497"/>
      <c r="AA888" s="508"/>
      <c r="AB888" s="1015"/>
      <c r="AD888" s="1153"/>
    </row>
    <row r="889" spans="25:30" x14ac:dyDescent="0.25">
      <c r="Y889" s="508"/>
      <c r="Z889" s="497"/>
      <c r="AA889" s="508"/>
      <c r="AB889" s="1015"/>
      <c r="AD889" s="1153"/>
    </row>
    <row r="890" spans="25:30" x14ac:dyDescent="0.25">
      <c r="Y890" s="508"/>
      <c r="Z890" s="497"/>
      <c r="AA890" s="508"/>
      <c r="AB890" s="1015"/>
      <c r="AD890" s="1153"/>
    </row>
    <row r="891" spans="25:30" x14ac:dyDescent="0.25">
      <c r="Y891" s="508"/>
      <c r="Z891" s="497"/>
      <c r="AA891" s="508"/>
      <c r="AB891" s="1015"/>
      <c r="AD891" s="1153"/>
    </row>
    <row r="892" spans="25:30" x14ac:dyDescent="0.25">
      <c r="Y892" s="508"/>
      <c r="Z892" s="497"/>
      <c r="AA892" s="508"/>
      <c r="AB892" s="1015"/>
      <c r="AD892" s="1153"/>
    </row>
    <row r="893" spans="25:30" x14ac:dyDescent="0.25">
      <c r="Y893" s="508"/>
      <c r="Z893" s="497"/>
      <c r="AA893" s="508"/>
      <c r="AB893" s="1015"/>
      <c r="AD893" s="1153"/>
    </row>
    <row r="894" spans="25:30" x14ac:dyDescent="0.25">
      <c r="Y894" s="508"/>
      <c r="Z894" s="497"/>
      <c r="AA894" s="508"/>
      <c r="AB894" s="1015"/>
      <c r="AD894" s="1153"/>
    </row>
    <row r="895" spans="25:30" x14ac:dyDescent="0.25">
      <c r="Y895" s="508"/>
      <c r="Z895" s="497"/>
      <c r="AA895" s="508"/>
      <c r="AB895" s="1015"/>
      <c r="AD895" s="1153"/>
    </row>
    <row r="896" spans="25:30" x14ac:dyDescent="0.25">
      <c r="Y896" s="508"/>
      <c r="Z896" s="497"/>
      <c r="AA896" s="508"/>
      <c r="AB896" s="1015"/>
      <c r="AD896" s="1153"/>
    </row>
    <row r="897" spans="25:30" x14ac:dyDescent="0.25">
      <c r="Y897" s="508"/>
      <c r="Z897" s="497"/>
      <c r="AA897" s="508"/>
      <c r="AB897" s="1015"/>
      <c r="AD897" s="1153"/>
    </row>
    <row r="898" spans="25:30" x14ac:dyDescent="0.25">
      <c r="Y898" s="508"/>
      <c r="Z898" s="497"/>
      <c r="AA898" s="508"/>
      <c r="AB898" s="1015"/>
      <c r="AD898" s="1153"/>
    </row>
    <row r="899" spans="25:30" x14ac:dyDescent="0.25">
      <c r="Y899" s="508"/>
      <c r="Z899" s="497"/>
      <c r="AA899" s="508"/>
      <c r="AB899" s="1015"/>
      <c r="AD899" s="1153"/>
    </row>
    <row r="900" spans="25:30" x14ac:dyDescent="0.25">
      <c r="Y900" s="508"/>
      <c r="Z900" s="497"/>
      <c r="AA900" s="508"/>
      <c r="AB900" s="1015"/>
      <c r="AD900" s="1153"/>
    </row>
    <row r="901" spans="25:30" x14ac:dyDescent="0.25">
      <c r="Y901" s="508"/>
      <c r="Z901" s="497"/>
      <c r="AA901" s="508"/>
      <c r="AB901" s="1015"/>
      <c r="AD901" s="1153"/>
    </row>
    <row r="902" spans="25:30" x14ac:dyDescent="0.25">
      <c r="Y902" s="508"/>
      <c r="Z902" s="497"/>
      <c r="AA902" s="508"/>
      <c r="AB902" s="1015"/>
      <c r="AD902" s="1153"/>
    </row>
  </sheetData>
  <protectedRanges>
    <protectedRange sqref="A210" name="Диапазон1_1_2_7_1_1"/>
    <protectedRange sqref="B763" name="Диапазон1_1_2_3_1_1"/>
    <protectedRange sqref="D763" name="Диапазон1_1_2_6_3"/>
    <protectedRange sqref="D755" name="Диапазон1_1_2_3"/>
    <protectedRange sqref="B528:B538" name="Диапазон1_1_2_5_3"/>
    <protectedRange sqref="B200:B209" name="Диапазон1_1_2_7_1_2"/>
  </protectedRanges>
  <mergeCells count="99">
    <mergeCell ref="F7:F8"/>
    <mergeCell ref="G7:G8"/>
    <mergeCell ref="H7:H8"/>
    <mergeCell ref="I7:I8"/>
    <mergeCell ref="J7:R7"/>
    <mergeCell ref="A803:B804"/>
    <mergeCell ref="D804:E804"/>
    <mergeCell ref="M804:O804"/>
    <mergeCell ref="Q804:S804"/>
    <mergeCell ref="K807:P807"/>
    <mergeCell ref="A2:R2"/>
    <mergeCell ref="G3:O3"/>
    <mergeCell ref="D4:D5"/>
    <mergeCell ref="F4:U4"/>
    <mergeCell ref="F5:U5"/>
    <mergeCell ref="AA800:AC800"/>
    <mergeCell ref="B801:G801"/>
    <mergeCell ref="Y801:AD801"/>
    <mergeCell ref="A802:B802"/>
    <mergeCell ref="D802:E802"/>
    <mergeCell ref="M802:O802"/>
    <mergeCell ref="Q802:S802"/>
    <mergeCell ref="B799:H799"/>
    <mergeCell ref="Z799:AC799"/>
    <mergeCell ref="C737:C742"/>
    <mergeCell ref="D737:D742"/>
    <mergeCell ref="A764:XFD764"/>
    <mergeCell ref="A766:A772"/>
    <mergeCell ref="C766:C772"/>
    <mergeCell ref="D766:D772"/>
    <mergeCell ref="AE780:AE781"/>
    <mergeCell ref="AE783:AE787"/>
    <mergeCell ref="A795:G795"/>
    <mergeCell ref="A796:AB796"/>
    <mergeCell ref="A797:AC797"/>
    <mergeCell ref="AE734:AE735"/>
    <mergeCell ref="AE585:AE589"/>
    <mergeCell ref="A605:XFD605"/>
    <mergeCell ref="AE608:AE611"/>
    <mergeCell ref="B637:B638"/>
    <mergeCell ref="A663:XFD663"/>
    <mergeCell ref="A690:XFD690"/>
    <mergeCell ref="AG693:AG695"/>
    <mergeCell ref="AE695:AE697"/>
    <mergeCell ref="AG699:AG701"/>
    <mergeCell ref="AG703:AG704"/>
    <mergeCell ref="A713:XFD713"/>
    <mergeCell ref="AE581:AE582"/>
    <mergeCell ref="AE409:AE411"/>
    <mergeCell ref="AE413:AE415"/>
    <mergeCell ref="A417:A423"/>
    <mergeCell ref="AE431:AE441"/>
    <mergeCell ref="AE453:AE456"/>
    <mergeCell ref="AE514:AE516"/>
    <mergeCell ref="AE524:AE526"/>
    <mergeCell ref="AE530:AE536"/>
    <mergeCell ref="AE540:AE541"/>
    <mergeCell ref="AE545:AE546"/>
    <mergeCell ref="AE563:AE568"/>
    <mergeCell ref="AE390:AE393"/>
    <mergeCell ref="A210:XFD210"/>
    <mergeCell ref="A215:XFD215"/>
    <mergeCell ref="AE229:AE234"/>
    <mergeCell ref="AE239:AE243"/>
    <mergeCell ref="AE247:AE253"/>
    <mergeCell ref="AE256:AE263"/>
    <mergeCell ref="AE271:AE274"/>
    <mergeCell ref="A275:XFD275"/>
    <mergeCell ref="AE278:AE285"/>
    <mergeCell ref="A306:XFD306"/>
    <mergeCell ref="A316:XFD316"/>
    <mergeCell ref="A193:B193"/>
    <mergeCell ref="A120:D120"/>
    <mergeCell ref="AE121:AE122"/>
    <mergeCell ref="A127:A128"/>
    <mergeCell ref="A129:A137"/>
    <mergeCell ref="A138:A139"/>
    <mergeCell ref="A140:A142"/>
    <mergeCell ref="A143:A146"/>
    <mergeCell ref="A147:A149"/>
    <mergeCell ref="A151:D151"/>
    <mergeCell ref="AE159:AE163"/>
    <mergeCell ref="AE165:AE167"/>
    <mergeCell ref="AE87:AE94"/>
    <mergeCell ref="AE6:AE10"/>
    <mergeCell ref="A52:XFD52"/>
    <mergeCell ref="A7:A8"/>
    <mergeCell ref="B7:B8"/>
    <mergeCell ref="C7:C8"/>
    <mergeCell ref="D7:D8"/>
    <mergeCell ref="G66:H66"/>
    <mergeCell ref="AE67:AE70"/>
    <mergeCell ref="A71:XFD71"/>
    <mergeCell ref="A72:XFD72"/>
    <mergeCell ref="AE80:AE83"/>
    <mergeCell ref="S7:AA7"/>
    <mergeCell ref="AB7:AD7"/>
    <mergeCell ref="AG7:AG8"/>
    <mergeCell ref="E7:E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125"/>
  <sheetViews>
    <sheetView view="pageBreakPreview" zoomScale="70" zoomScaleNormal="50" zoomScaleSheetLayoutView="70" workbookViewId="0">
      <selection activeCell="U2" sqref="U2"/>
    </sheetView>
  </sheetViews>
  <sheetFormatPr defaultRowHeight="15" x14ac:dyDescent="0.25"/>
  <cols>
    <col min="1" max="1" width="5.28515625" style="223" customWidth="1"/>
    <col min="2" max="2" width="24" style="4" hidden="1" customWidth="1"/>
    <col min="3" max="3" width="17.28515625" style="85" hidden="1" customWidth="1"/>
    <col min="4" max="4" width="65.5703125" style="37" customWidth="1"/>
    <col min="5" max="5" width="25.7109375" style="85" hidden="1" customWidth="1"/>
    <col min="6" max="6" width="15.28515625" style="40" customWidth="1"/>
    <col min="7" max="7" width="16.42578125" style="40" customWidth="1"/>
    <col min="8" max="8" width="24.7109375" style="85" customWidth="1"/>
    <col min="9" max="9" width="17" style="37" hidden="1" customWidth="1"/>
    <col min="10" max="10" width="14.28515625" style="40" hidden="1" customWidth="1"/>
    <col min="11" max="11" width="13" style="40" hidden="1" customWidth="1"/>
    <col min="12" max="12" width="8.28515625" style="6" customWidth="1"/>
    <col min="13" max="13" width="7.7109375" style="6" customWidth="1"/>
    <col min="14" max="14" width="10.7109375" style="6" customWidth="1"/>
    <col min="15" max="16" width="7.7109375" style="6" customWidth="1"/>
    <col min="17" max="17" width="10" style="6" customWidth="1"/>
    <col min="18" max="19" width="7.7109375" style="6" customWidth="1"/>
    <col min="20" max="20" width="10.28515625" style="6" customWidth="1"/>
    <col min="21" max="22" width="7.7109375" customWidth="1"/>
    <col min="23" max="23" width="10.7109375" customWidth="1"/>
    <col min="24" max="25" width="7.7109375" customWidth="1"/>
    <col min="26" max="26" width="10.28515625" customWidth="1"/>
    <col min="27" max="27" width="10" customWidth="1"/>
    <col min="28" max="28" width="7.7109375" customWidth="1"/>
    <col min="29" max="29" width="11.28515625" customWidth="1"/>
    <col min="30" max="30" width="9.28515625" customWidth="1"/>
    <col min="31" max="31" width="7.7109375" customWidth="1"/>
    <col min="32" max="32" width="11.42578125" customWidth="1"/>
    <col min="33" max="33" width="12.7109375" customWidth="1"/>
    <col min="34" max="34" width="10.28515625" customWidth="1"/>
    <col min="35" max="35" width="17.28515625" customWidth="1"/>
    <col min="36" max="36" width="12.28515625" customWidth="1"/>
  </cols>
  <sheetData>
    <row r="1" spans="1:50" ht="21" customHeight="1" x14ac:dyDescent="0.25">
      <c r="A1" s="1954" t="s">
        <v>941</v>
      </c>
      <c r="B1" s="1954"/>
      <c r="C1" s="1954"/>
      <c r="D1" s="1954"/>
      <c r="E1" s="1954"/>
      <c r="F1" s="1954"/>
      <c r="G1" s="1954"/>
      <c r="H1" s="1954"/>
      <c r="I1" s="1954"/>
      <c r="J1" s="1954"/>
      <c r="K1" s="1954"/>
      <c r="L1" s="1954"/>
      <c r="M1" s="1954"/>
      <c r="N1" s="1954"/>
      <c r="O1" s="1954"/>
      <c r="P1" s="1954"/>
      <c r="Q1" s="1954"/>
      <c r="R1" s="1954"/>
      <c r="S1" s="1954"/>
      <c r="T1" s="1954"/>
      <c r="U1" s="1954"/>
      <c r="V1" s="1954"/>
      <c r="W1" s="1954"/>
      <c r="X1" s="1954"/>
      <c r="Y1" s="1954"/>
      <c r="Z1" s="1954"/>
      <c r="AA1" s="1954"/>
      <c r="AB1" s="1954"/>
      <c r="AC1" s="1954"/>
      <c r="AD1" s="1954"/>
      <c r="AE1" s="1954"/>
      <c r="AF1" s="1954"/>
      <c r="AG1" s="1954"/>
      <c r="AH1" s="1954"/>
      <c r="AI1" s="1954"/>
      <c r="AJ1" s="1954"/>
    </row>
    <row r="2" spans="1:50" ht="15.75" thickBot="1" x14ac:dyDescent="0.3"/>
    <row r="3" spans="1:50" ht="45" customHeight="1" x14ac:dyDescent="0.25">
      <c r="A3" s="1955" t="s">
        <v>0</v>
      </c>
      <c r="B3" s="1957" t="s">
        <v>106</v>
      </c>
      <c r="C3" s="1959" t="s">
        <v>107</v>
      </c>
      <c r="D3" s="1959" t="s">
        <v>94</v>
      </c>
      <c r="E3" s="1959" t="s">
        <v>295</v>
      </c>
      <c r="F3" s="1961" t="s">
        <v>917</v>
      </c>
      <c r="G3" s="1961" t="s">
        <v>938</v>
      </c>
      <c r="H3" s="1959" t="s">
        <v>296</v>
      </c>
      <c r="I3" s="221" t="s">
        <v>295</v>
      </c>
      <c r="J3" s="221" t="s">
        <v>96</v>
      </c>
      <c r="K3" s="221" t="s">
        <v>97</v>
      </c>
      <c r="L3" s="1957" t="s">
        <v>1</v>
      </c>
      <c r="M3" s="1957"/>
      <c r="N3" s="1957"/>
      <c r="O3" s="1957"/>
      <c r="P3" s="1957"/>
      <c r="Q3" s="1957"/>
      <c r="R3" s="1957"/>
      <c r="S3" s="1957"/>
      <c r="T3" s="1957"/>
      <c r="U3" s="1963" t="s">
        <v>5</v>
      </c>
      <c r="V3" s="1963"/>
      <c r="W3" s="1963"/>
      <c r="X3" s="1963"/>
      <c r="Y3" s="1963"/>
      <c r="Z3" s="1963"/>
      <c r="AA3" s="1963"/>
      <c r="AB3" s="1963"/>
      <c r="AC3" s="1963"/>
      <c r="AD3" s="1963" t="s">
        <v>7</v>
      </c>
      <c r="AE3" s="1963"/>
      <c r="AF3" s="1963"/>
      <c r="AG3" s="1964" t="s">
        <v>934</v>
      </c>
      <c r="AH3" s="1964"/>
      <c r="AI3" s="1964"/>
      <c r="AJ3" s="1965" t="s">
        <v>20</v>
      </c>
      <c r="AM3" s="1953" t="s">
        <v>1132</v>
      </c>
      <c r="AN3" s="1953"/>
      <c r="AO3" s="1953"/>
      <c r="AP3" s="1953"/>
      <c r="AQ3" s="1953"/>
      <c r="AT3" s="220"/>
      <c r="AU3" s="220"/>
      <c r="AV3" s="220"/>
      <c r="AW3" s="220"/>
      <c r="AX3" s="220"/>
    </row>
    <row r="4" spans="1:50" ht="32.65" customHeight="1" thickBot="1" x14ac:dyDescent="0.3">
      <c r="A4" s="1956"/>
      <c r="B4" s="1958"/>
      <c r="C4" s="1960"/>
      <c r="D4" s="1960"/>
      <c r="E4" s="1960"/>
      <c r="F4" s="1962"/>
      <c r="G4" s="1962"/>
      <c r="H4" s="1960"/>
      <c r="I4" s="222"/>
      <c r="J4" s="222"/>
      <c r="K4" s="222"/>
      <c r="L4" s="222" t="s">
        <v>3</v>
      </c>
      <c r="M4" s="222" t="s">
        <v>409</v>
      </c>
      <c r="N4" s="222" t="s">
        <v>410</v>
      </c>
      <c r="O4" s="222" t="s">
        <v>3</v>
      </c>
      <c r="P4" s="222" t="s">
        <v>409</v>
      </c>
      <c r="Q4" s="222" t="s">
        <v>410</v>
      </c>
      <c r="R4" s="222" t="s">
        <v>4</v>
      </c>
      <c r="S4" s="222" t="s">
        <v>409</v>
      </c>
      <c r="T4" s="222" t="s">
        <v>410</v>
      </c>
      <c r="U4" s="222" t="s">
        <v>3</v>
      </c>
      <c r="V4" s="222" t="s">
        <v>409</v>
      </c>
      <c r="W4" s="222" t="s">
        <v>410</v>
      </c>
      <c r="X4" s="222" t="s">
        <v>3</v>
      </c>
      <c r="Y4" s="222" t="s">
        <v>409</v>
      </c>
      <c r="Z4" s="222" t="s">
        <v>410</v>
      </c>
      <c r="AA4" s="222" t="s">
        <v>4</v>
      </c>
      <c r="AB4" s="222" t="s">
        <v>409</v>
      </c>
      <c r="AC4" s="222" t="s">
        <v>410</v>
      </c>
      <c r="AD4" s="222" t="s">
        <v>4</v>
      </c>
      <c r="AE4" s="222" t="s">
        <v>409</v>
      </c>
      <c r="AF4" s="222" t="s">
        <v>410</v>
      </c>
      <c r="AG4" s="222" t="s">
        <v>935</v>
      </c>
      <c r="AH4" s="222" t="s">
        <v>919</v>
      </c>
      <c r="AI4" s="222" t="s">
        <v>936</v>
      </c>
      <c r="AJ4" s="1966"/>
      <c r="AM4" s="4" t="s">
        <v>1121</v>
      </c>
      <c r="AN4" s="4" t="s">
        <v>1129</v>
      </c>
      <c r="AO4" s="4" t="s">
        <v>1122</v>
      </c>
      <c r="AP4" s="4" t="s">
        <v>1130</v>
      </c>
      <c r="AQ4" s="4" t="s">
        <v>1131</v>
      </c>
    </row>
    <row r="5" spans="1:50" ht="18" customHeight="1" x14ac:dyDescent="0.25">
      <c r="A5" s="106"/>
      <c r="B5" s="96"/>
      <c r="C5" s="97"/>
      <c r="D5" s="98" t="s">
        <v>832</v>
      </c>
      <c r="E5" s="98"/>
      <c r="F5" s="99"/>
      <c r="G5" s="99"/>
      <c r="H5" s="99"/>
      <c r="I5" s="99"/>
      <c r="J5" s="99"/>
      <c r="K5" s="99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2"/>
      <c r="AE5" s="79"/>
      <c r="AF5" s="79"/>
      <c r="AG5" s="79"/>
      <c r="AH5" s="137"/>
      <c r="AI5" s="137"/>
      <c r="AJ5" s="107"/>
    </row>
    <row r="6" spans="1:50" ht="16.149999999999999" customHeight="1" x14ac:dyDescent="0.25">
      <c r="A6" s="108">
        <v>1</v>
      </c>
      <c r="B6" s="8" t="s">
        <v>67</v>
      </c>
      <c r="C6" s="21" t="s">
        <v>163</v>
      </c>
      <c r="D6" s="22" t="s">
        <v>174</v>
      </c>
      <c r="E6" s="21" t="s">
        <v>693</v>
      </c>
      <c r="F6" s="35">
        <v>44812</v>
      </c>
      <c r="G6" s="35">
        <v>44815</v>
      </c>
      <c r="H6" s="21" t="s">
        <v>297</v>
      </c>
      <c r="I6" s="22" t="s">
        <v>693</v>
      </c>
      <c r="J6" s="35">
        <v>44812</v>
      </c>
      <c r="K6" s="35">
        <v>44815</v>
      </c>
      <c r="L6" s="10"/>
      <c r="M6" s="10">
        <v>3400</v>
      </c>
      <c r="N6" s="10">
        <f>L6*M6</f>
        <v>0</v>
      </c>
      <c r="O6" s="10"/>
      <c r="P6" s="10">
        <v>2900</v>
      </c>
      <c r="Q6" s="10">
        <f>O6*P6</f>
        <v>0</v>
      </c>
      <c r="R6" s="10"/>
      <c r="S6" s="10">
        <v>2800</v>
      </c>
      <c r="T6" s="10">
        <f>R6*S6</f>
        <v>0</v>
      </c>
      <c r="U6" s="10">
        <v>8</v>
      </c>
      <c r="V6" s="10">
        <v>150</v>
      </c>
      <c r="W6" s="10">
        <f t="shared" ref="W6:W35" si="0">U6*V6</f>
        <v>1200</v>
      </c>
      <c r="X6" s="10">
        <v>8</v>
      </c>
      <c r="Y6" s="10">
        <v>150</v>
      </c>
      <c r="Z6" s="10">
        <f t="shared" ref="Z6:Z35" si="1">X6*Y6</f>
        <v>1200</v>
      </c>
      <c r="AA6" s="10">
        <v>16</v>
      </c>
      <c r="AB6" s="10">
        <v>150</v>
      </c>
      <c r="AC6" s="10">
        <f t="shared" ref="AC6:AC35" si="2">AA6*AB6</f>
        <v>2400</v>
      </c>
      <c r="AD6" s="11">
        <v>32</v>
      </c>
      <c r="AE6" s="26">
        <v>7</v>
      </c>
      <c r="AF6" s="7">
        <f>AD6*AE6</f>
        <v>224</v>
      </c>
      <c r="AG6" s="152">
        <v>1</v>
      </c>
      <c r="AH6" s="139">
        <f t="shared" ref="AH6:AH35" si="3">L6+O6+R6+U6+X6+AA6+AD6</f>
        <v>64</v>
      </c>
      <c r="AI6" s="139">
        <f>AJ6</f>
        <v>5024</v>
      </c>
      <c r="AJ6" s="109">
        <f t="shared" ref="AJ6:AJ35" si="4">N6+Q6+T6+W6+Z6+AC6+AF6</f>
        <v>5024</v>
      </c>
      <c r="AK6">
        <v>9</v>
      </c>
      <c r="AM6" t="b">
        <f>D6='10.06.2022 КП'!D6</f>
        <v>1</v>
      </c>
      <c r="AN6" t="b">
        <f>E6='10.06.2022 КП'!E6</f>
        <v>1</v>
      </c>
      <c r="AO6" t="b">
        <f>F6='10.06.2022 КП'!F6</f>
        <v>1</v>
      </c>
      <c r="AP6" t="b">
        <f>G6='10.06.2022 КП'!G6</f>
        <v>1</v>
      </c>
      <c r="AQ6" t="b">
        <f>H6='10.06.2022 КП'!H6</f>
        <v>1</v>
      </c>
    </row>
    <row r="7" spans="1:50" x14ac:dyDescent="0.25">
      <c r="A7" s="106"/>
      <c r="B7" s="96"/>
      <c r="C7" s="97"/>
      <c r="D7" s="98" t="s">
        <v>833</v>
      </c>
      <c r="E7" s="99"/>
      <c r="F7" s="99"/>
      <c r="G7" s="99"/>
      <c r="H7" s="99"/>
      <c r="I7" s="99"/>
      <c r="J7" s="99"/>
      <c r="K7" s="99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2"/>
      <c r="AE7" s="79"/>
      <c r="AF7" s="79"/>
      <c r="AG7" s="153"/>
      <c r="AH7" s="151"/>
      <c r="AI7" s="151"/>
      <c r="AJ7" s="164"/>
      <c r="AM7" t="b">
        <f>D7='10.06.2022 КП'!D7</f>
        <v>1</v>
      </c>
      <c r="AN7" t="b">
        <f>E7='10.06.2022 КП'!E7</f>
        <v>1</v>
      </c>
      <c r="AO7" t="b">
        <f>F7='10.06.2022 КП'!F7</f>
        <v>1</v>
      </c>
      <c r="AP7" t="b">
        <f>G7='10.06.2022 КП'!G7</f>
        <v>1</v>
      </c>
      <c r="AQ7" t="b">
        <f>H7='10.06.2022 КП'!H7</f>
        <v>1</v>
      </c>
    </row>
    <row r="8" spans="1:50" ht="26.25" x14ac:dyDescent="0.25">
      <c r="A8" s="108">
        <v>5</v>
      </c>
      <c r="B8" s="8" t="s">
        <v>15</v>
      </c>
      <c r="C8" s="21" t="s">
        <v>135</v>
      </c>
      <c r="D8" s="22" t="s">
        <v>1065</v>
      </c>
      <c r="E8" s="21" t="s">
        <v>694</v>
      </c>
      <c r="F8" s="35">
        <v>44824</v>
      </c>
      <c r="G8" s="35">
        <v>44829</v>
      </c>
      <c r="H8" s="21" t="s">
        <v>301</v>
      </c>
      <c r="I8" s="70" t="s">
        <v>694</v>
      </c>
      <c r="J8" s="82">
        <v>44824</v>
      </c>
      <c r="K8" s="82">
        <v>44829</v>
      </c>
      <c r="L8" s="71">
        <v>1</v>
      </c>
      <c r="M8" s="71">
        <v>3400</v>
      </c>
      <c r="N8" s="71">
        <f>L8*M8</f>
        <v>3400</v>
      </c>
      <c r="O8" s="71">
        <v>1</v>
      </c>
      <c r="P8" s="71">
        <v>2900</v>
      </c>
      <c r="Q8" s="71">
        <f>O8*P8</f>
        <v>2900</v>
      </c>
      <c r="R8" s="71">
        <v>1</v>
      </c>
      <c r="S8" s="71">
        <v>2800</v>
      </c>
      <c r="T8" s="71">
        <f>R8*S8</f>
        <v>2800</v>
      </c>
      <c r="U8" s="71">
        <v>14</v>
      </c>
      <c r="V8" s="71">
        <v>150</v>
      </c>
      <c r="W8" s="71">
        <f t="shared" si="0"/>
        <v>2100</v>
      </c>
      <c r="X8" s="71">
        <v>14</v>
      </c>
      <c r="Y8" s="71">
        <v>150</v>
      </c>
      <c r="Z8" s="71">
        <f t="shared" si="1"/>
        <v>2100</v>
      </c>
      <c r="AA8" s="71">
        <v>14</v>
      </c>
      <c r="AB8" s="71">
        <v>150</v>
      </c>
      <c r="AC8" s="71">
        <f t="shared" si="2"/>
        <v>2100</v>
      </c>
      <c r="AD8" s="83">
        <v>45</v>
      </c>
      <c r="AE8" s="72">
        <v>7</v>
      </c>
      <c r="AF8" s="84">
        <f>AD8*AE8</f>
        <v>315</v>
      </c>
      <c r="AG8" s="152">
        <v>1</v>
      </c>
      <c r="AH8" s="141">
        <f t="shared" si="3"/>
        <v>90</v>
      </c>
      <c r="AI8" s="139">
        <f t="shared" ref="AI8:AI30" si="5">AJ8</f>
        <v>15715</v>
      </c>
      <c r="AJ8" s="113">
        <f t="shared" si="4"/>
        <v>15715</v>
      </c>
      <c r="AK8">
        <v>9</v>
      </c>
      <c r="AM8" t="b">
        <f>D8='10.06.2022 КП'!D11</f>
        <v>1</v>
      </c>
      <c r="AN8" t="b">
        <f>E8='10.06.2022 КП'!E11</f>
        <v>1</v>
      </c>
      <c r="AO8" t="b">
        <f>F8='10.06.2022 КП'!F11</f>
        <v>1</v>
      </c>
      <c r="AP8" t="b">
        <f>G8='10.06.2022 КП'!G11</f>
        <v>1</v>
      </c>
      <c r="AQ8" t="b">
        <f>H8='10.06.2022 КП'!H11</f>
        <v>1</v>
      </c>
    </row>
    <row r="9" spans="1:50" x14ac:dyDescent="0.25">
      <c r="A9" s="106"/>
      <c r="B9" s="96"/>
      <c r="C9" s="97"/>
      <c r="D9" s="179" t="s">
        <v>837</v>
      </c>
      <c r="E9" s="99"/>
      <c r="F9" s="99"/>
      <c r="G9" s="99"/>
      <c r="H9" s="99"/>
      <c r="I9" s="99"/>
      <c r="J9" s="99"/>
      <c r="K9" s="99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2"/>
      <c r="AE9" s="79"/>
      <c r="AF9" s="79"/>
      <c r="AG9" s="153"/>
      <c r="AH9" s="151"/>
      <c r="AI9" s="151"/>
      <c r="AJ9" s="164"/>
      <c r="AM9" t="b">
        <f>D9='10.06.2022 КП'!D21</f>
        <v>1</v>
      </c>
      <c r="AN9" t="b">
        <f>E9='10.06.2022 КП'!E21</f>
        <v>1</v>
      </c>
      <c r="AO9" t="b">
        <f>F9='10.06.2022 КП'!F21</f>
        <v>1</v>
      </c>
      <c r="AP9" t="b">
        <f>G9='10.06.2022 КП'!G21</f>
        <v>1</v>
      </c>
      <c r="AQ9" t="b">
        <f>H9='10.06.2022 КП'!H21</f>
        <v>1</v>
      </c>
    </row>
    <row r="10" spans="1:50" ht="27" customHeight="1" x14ac:dyDescent="0.25">
      <c r="A10" s="114">
        <v>20</v>
      </c>
      <c r="B10" s="8" t="s">
        <v>239</v>
      </c>
      <c r="C10" s="21" t="s">
        <v>144</v>
      </c>
      <c r="D10" s="22" t="s">
        <v>242</v>
      </c>
      <c r="E10" s="21" t="s">
        <v>692</v>
      </c>
      <c r="F10" s="35">
        <v>44773</v>
      </c>
      <c r="G10" s="35">
        <v>44773</v>
      </c>
      <c r="H10" s="21" t="s">
        <v>299</v>
      </c>
      <c r="I10" s="22" t="s">
        <v>692</v>
      </c>
      <c r="J10" s="35">
        <v>44773</v>
      </c>
      <c r="K10" s="35">
        <v>44773</v>
      </c>
      <c r="L10" s="14"/>
      <c r="M10" s="10">
        <v>3400</v>
      </c>
      <c r="N10" s="10">
        <f t="shared" ref="N10:N19" si="6">L10*M10</f>
        <v>0</v>
      </c>
      <c r="O10" s="14"/>
      <c r="P10" s="10">
        <v>2900</v>
      </c>
      <c r="Q10" s="10">
        <f t="shared" ref="Q10:Q19" si="7">O10*P10</f>
        <v>0</v>
      </c>
      <c r="R10" s="14"/>
      <c r="S10" s="10">
        <v>2800</v>
      </c>
      <c r="T10" s="10">
        <f t="shared" ref="T10:T19" si="8">R10*S10</f>
        <v>0</v>
      </c>
      <c r="U10" s="10">
        <v>4</v>
      </c>
      <c r="V10" s="10">
        <v>150</v>
      </c>
      <c r="W10" s="10">
        <f t="shared" si="0"/>
        <v>600</v>
      </c>
      <c r="X10" s="10">
        <v>4</v>
      </c>
      <c r="Y10" s="10">
        <v>150</v>
      </c>
      <c r="Z10" s="10">
        <f t="shared" si="1"/>
        <v>600</v>
      </c>
      <c r="AA10" s="10">
        <v>4</v>
      </c>
      <c r="AB10" s="10">
        <v>150</v>
      </c>
      <c r="AC10" s="10">
        <f t="shared" si="2"/>
        <v>600</v>
      </c>
      <c r="AD10" s="11">
        <v>12</v>
      </c>
      <c r="AE10" s="26">
        <v>7</v>
      </c>
      <c r="AF10" s="7">
        <f t="shared" ref="AF10:AF20" si="9">AD10*AE10</f>
        <v>84</v>
      </c>
      <c r="AG10" s="152">
        <v>1</v>
      </c>
      <c r="AH10" s="139">
        <f t="shared" si="3"/>
        <v>24</v>
      </c>
      <c r="AI10" s="139">
        <f t="shared" si="5"/>
        <v>1884</v>
      </c>
      <c r="AJ10" s="109">
        <f t="shared" si="4"/>
        <v>1884</v>
      </c>
      <c r="AK10">
        <v>7</v>
      </c>
      <c r="AM10" t="b">
        <f>D10='10.06.2022 КП'!D29</f>
        <v>1</v>
      </c>
      <c r="AN10" t="b">
        <f>E10='10.06.2022 КП'!E29</f>
        <v>1</v>
      </c>
      <c r="AO10" t="b">
        <f>F10='10.06.2022 КП'!F29</f>
        <v>1</v>
      </c>
      <c r="AP10" t="b">
        <f>G10='10.06.2022 КП'!G29</f>
        <v>1</v>
      </c>
      <c r="AQ10" t="b">
        <f>H10='10.06.2022 КП'!H29</f>
        <v>1</v>
      </c>
    </row>
    <row r="11" spans="1:50" ht="27" customHeight="1" x14ac:dyDescent="0.25">
      <c r="A11" s="108">
        <v>21</v>
      </c>
      <c r="B11" s="8" t="s">
        <v>239</v>
      </c>
      <c r="C11" s="21" t="s">
        <v>144</v>
      </c>
      <c r="D11" s="22" t="s">
        <v>243</v>
      </c>
      <c r="E11" s="21" t="s">
        <v>692</v>
      </c>
      <c r="F11" s="35">
        <v>44787</v>
      </c>
      <c r="G11" s="35">
        <v>44787</v>
      </c>
      <c r="H11" s="21" t="s">
        <v>318</v>
      </c>
      <c r="I11" s="22" t="s">
        <v>692</v>
      </c>
      <c r="J11" s="35">
        <v>44787</v>
      </c>
      <c r="K11" s="35">
        <v>44787</v>
      </c>
      <c r="L11" s="14"/>
      <c r="M11" s="10">
        <v>3400</v>
      </c>
      <c r="N11" s="10">
        <f t="shared" si="6"/>
        <v>0</v>
      </c>
      <c r="O11" s="14"/>
      <c r="P11" s="10">
        <v>2900</v>
      </c>
      <c r="Q11" s="10">
        <f t="shared" si="7"/>
        <v>0</v>
      </c>
      <c r="R11" s="14"/>
      <c r="S11" s="10">
        <v>2800</v>
      </c>
      <c r="T11" s="10">
        <f t="shared" si="8"/>
        <v>0</v>
      </c>
      <c r="U11" s="10">
        <v>4</v>
      </c>
      <c r="V11" s="10">
        <v>150</v>
      </c>
      <c r="W11" s="10">
        <f t="shared" si="0"/>
        <v>600</v>
      </c>
      <c r="X11" s="10">
        <v>4</v>
      </c>
      <c r="Y11" s="10">
        <v>150</v>
      </c>
      <c r="Z11" s="10">
        <f t="shared" si="1"/>
        <v>600</v>
      </c>
      <c r="AA11" s="10">
        <v>4</v>
      </c>
      <c r="AB11" s="10">
        <v>150</v>
      </c>
      <c r="AC11" s="10">
        <f t="shared" si="2"/>
        <v>600</v>
      </c>
      <c r="AD11" s="11">
        <v>12</v>
      </c>
      <c r="AE11" s="26">
        <v>7</v>
      </c>
      <c r="AF11" s="7">
        <f t="shared" si="9"/>
        <v>84</v>
      </c>
      <c r="AG11" s="152">
        <v>1</v>
      </c>
      <c r="AH11" s="139">
        <f t="shared" si="3"/>
        <v>24</v>
      </c>
      <c r="AI11" s="139">
        <f t="shared" si="5"/>
        <v>1884</v>
      </c>
      <c r="AJ11" s="109">
        <f t="shared" si="4"/>
        <v>1884</v>
      </c>
      <c r="AK11">
        <v>8</v>
      </c>
      <c r="AM11" t="b">
        <f>D11='10.06.2022 КП'!D30</f>
        <v>1</v>
      </c>
      <c r="AN11" t="b">
        <f>E11='10.06.2022 КП'!E30</f>
        <v>1</v>
      </c>
      <c r="AO11" t="b">
        <f>F11='10.06.2022 КП'!F30</f>
        <v>1</v>
      </c>
      <c r="AP11" t="b">
        <f>G11='10.06.2022 КП'!G30</f>
        <v>1</v>
      </c>
      <c r="AQ11" t="b">
        <f>H11='10.06.2022 КП'!H30</f>
        <v>1</v>
      </c>
    </row>
    <row r="12" spans="1:50" ht="27" customHeight="1" x14ac:dyDescent="0.25">
      <c r="A12" s="108">
        <v>22</v>
      </c>
      <c r="B12" s="8" t="s">
        <v>239</v>
      </c>
      <c r="C12" s="21" t="s">
        <v>144</v>
      </c>
      <c r="D12" s="22" t="s">
        <v>244</v>
      </c>
      <c r="E12" s="21" t="s">
        <v>692</v>
      </c>
      <c r="F12" s="35">
        <v>44829</v>
      </c>
      <c r="G12" s="35">
        <v>44829</v>
      </c>
      <c r="H12" s="21" t="s">
        <v>763</v>
      </c>
      <c r="I12" s="22" t="s">
        <v>692</v>
      </c>
      <c r="J12" s="35">
        <v>44829</v>
      </c>
      <c r="K12" s="35">
        <v>44829</v>
      </c>
      <c r="L12" s="14"/>
      <c r="M12" s="10">
        <v>3400</v>
      </c>
      <c r="N12" s="10">
        <f t="shared" si="6"/>
        <v>0</v>
      </c>
      <c r="O12" s="14"/>
      <c r="P12" s="10">
        <v>2900</v>
      </c>
      <c r="Q12" s="10">
        <f t="shared" si="7"/>
        <v>0</v>
      </c>
      <c r="R12" s="14"/>
      <c r="S12" s="10">
        <v>2800</v>
      </c>
      <c r="T12" s="10">
        <f t="shared" si="8"/>
        <v>0</v>
      </c>
      <c r="U12" s="10">
        <v>4</v>
      </c>
      <c r="V12" s="10">
        <v>150</v>
      </c>
      <c r="W12" s="10">
        <f t="shared" si="0"/>
        <v>600</v>
      </c>
      <c r="X12" s="10">
        <v>4</v>
      </c>
      <c r="Y12" s="10">
        <v>150</v>
      </c>
      <c r="Z12" s="10">
        <f t="shared" si="1"/>
        <v>600</v>
      </c>
      <c r="AA12" s="10">
        <v>4</v>
      </c>
      <c r="AB12" s="10">
        <v>150</v>
      </c>
      <c r="AC12" s="10">
        <f t="shared" si="2"/>
        <v>600</v>
      </c>
      <c r="AD12" s="11">
        <v>12</v>
      </c>
      <c r="AE12" s="26">
        <v>7</v>
      </c>
      <c r="AF12" s="7">
        <f t="shared" si="9"/>
        <v>84</v>
      </c>
      <c r="AG12" s="152">
        <v>1</v>
      </c>
      <c r="AH12" s="139">
        <f t="shared" si="3"/>
        <v>24</v>
      </c>
      <c r="AI12" s="139">
        <f t="shared" si="5"/>
        <v>1884</v>
      </c>
      <c r="AJ12" s="109">
        <f t="shared" si="4"/>
        <v>1884</v>
      </c>
      <c r="AK12">
        <v>9</v>
      </c>
      <c r="AM12" t="b">
        <f>D12='10.06.2022 КП'!D31</f>
        <v>1</v>
      </c>
      <c r="AN12" t="b">
        <f>E12='10.06.2022 КП'!E31</f>
        <v>1</v>
      </c>
      <c r="AO12" t="b">
        <f>F12='10.06.2022 КП'!F31</f>
        <v>1</v>
      </c>
      <c r="AP12" t="b">
        <f>G12='10.06.2022 КП'!G31</f>
        <v>1</v>
      </c>
      <c r="AQ12" t="b">
        <f>H12='10.06.2022 КП'!H31</f>
        <v>1</v>
      </c>
    </row>
    <row r="13" spans="1:50" x14ac:dyDescent="0.25">
      <c r="A13" s="106"/>
      <c r="B13" s="96"/>
      <c r="C13" s="97"/>
      <c r="D13" s="179" t="s">
        <v>839</v>
      </c>
      <c r="E13" s="99"/>
      <c r="F13" s="99"/>
      <c r="G13" s="99"/>
      <c r="H13" s="99"/>
      <c r="I13" s="99"/>
      <c r="J13" s="99"/>
      <c r="K13" s="99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2"/>
      <c r="AE13" s="79"/>
      <c r="AF13" s="79"/>
      <c r="AG13" s="153"/>
      <c r="AH13" s="151"/>
      <c r="AI13" s="151"/>
      <c r="AJ13" s="164"/>
      <c r="AM13" t="b">
        <f>D13='10.06.2022 КП'!D36</f>
        <v>1</v>
      </c>
      <c r="AN13" t="b">
        <f>E13='10.06.2022 КП'!E36</f>
        <v>1</v>
      </c>
      <c r="AO13" t="b">
        <f>F13='10.06.2022 КП'!F36</f>
        <v>1</v>
      </c>
      <c r="AP13" t="b">
        <f>G13='10.06.2022 КП'!G36</f>
        <v>1</v>
      </c>
      <c r="AQ13" t="b">
        <f>H13='10.06.2022 КП'!H36</f>
        <v>1</v>
      </c>
    </row>
    <row r="14" spans="1:50" s="67" customFormat="1" ht="27" customHeight="1" x14ac:dyDescent="0.25">
      <c r="A14" s="108">
        <v>33</v>
      </c>
      <c r="B14" s="8" t="s">
        <v>18</v>
      </c>
      <c r="C14" s="21" t="s">
        <v>126</v>
      </c>
      <c r="D14" s="22" t="s">
        <v>985</v>
      </c>
      <c r="E14" s="21" t="s">
        <v>333</v>
      </c>
      <c r="F14" s="206">
        <v>44765</v>
      </c>
      <c r="G14" s="206">
        <v>44768</v>
      </c>
      <c r="H14" s="21" t="s">
        <v>332</v>
      </c>
      <c r="I14" s="38" t="s">
        <v>333</v>
      </c>
      <c r="J14" s="35">
        <v>44763</v>
      </c>
      <c r="K14" s="35">
        <v>44766</v>
      </c>
      <c r="L14" s="10">
        <v>2</v>
      </c>
      <c r="M14" s="10">
        <v>3400</v>
      </c>
      <c r="N14" s="10">
        <f t="shared" si="6"/>
        <v>6800</v>
      </c>
      <c r="O14" s="10">
        <v>2</v>
      </c>
      <c r="P14" s="10">
        <v>2900</v>
      </c>
      <c r="Q14" s="10">
        <f t="shared" si="7"/>
        <v>5800</v>
      </c>
      <c r="R14" s="10">
        <v>2</v>
      </c>
      <c r="S14" s="10">
        <v>2800</v>
      </c>
      <c r="T14" s="10">
        <f t="shared" si="8"/>
        <v>5600</v>
      </c>
      <c r="U14" s="10">
        <v>6</v>
      </c>
      <c r="V14" s="10">
        <v>150</v>
      </c>
      <c r="W14" s="10">
        <f t="shared" si="0"/>
        <v>900</v>
      </c>
      <c r="X14" s="10">
        <v>6</v>
      </c>
      <c r="Y14" s="10">
        <v>150</v>
      </c>
      <c r="Z14" s="10">
        <f t="shared" si="1"/>
        <v>900</v>
      </c>
      <c r="AA14" s="10">
        <v>6</v>
      </c>
      <c r="AB14" s="10">
        <v>150</v>
      </c>
      <c r="AC14" s="10">
        <f t="shared" si="2"/>
        <v>900</v>
      </c>
      <c r="AD14" s="11">
        <v>24</v>
      </c>
      <c r="AE14" s="26">
        <v>7</v>
      </c>
      <c r="AF14" s="7">
        <f t="shared" si="9"/>
        <v>168</v>
      </c>
      <c r="AG14" s="152">
        <v>1</v>
      </c>
      <c r="AH14" s="139">
        <f t="shared" si="3"/>
        <v>48</v>
      </c>
      <c r="AI14" s="139">
        <f t="shared" si="5"/>
        <v>21068</v>
      </c>
      <c r="AJ14" s="109">
        <f t="shared" si="4"/>
        <v>21068</v>
      </c>
      <c r="AK14" s="67">
        <v>7</v>
      </c>
      <c r="AM14" t="b">
        <f>D14='10.06.2022 КП'!D44</f>
        <v>1</v>
      </c>
      <c r="AN14" t="b">
        <f>E14='10.06.2022 КП'!E44</f>
        <v>1</v>
      </c>
      <c r="AO14" t="b">
        <f>F14='10.06.2022 КП'!F44</f>
        <v>0</v>
      </c>
      <c r="AP14" t="b">
        <f>G14='10.06.2022 КП'!G44</f>
        <v>0</v>
      </c>
      <c r="AQ14" t="b">
        <f>H14='10.06.2022 КП'!H44</f>
        <v>1</v>
      </c>
      <c r="AT14"/>
    </row>
    <row r="15" spans="1:50" s="67" customFormat="1" ht="27" customHeight="1" x14ac:dyDescent="0.25">
      <c r="A15" s="108">
        <v>34</v>
      </c>
      <c r="B15" s="8" t="s">
        <v>18</v>
      </c>
      <c r="C15" s="21" t="s">
        <v>126</v>
      </c>
      <c r="D15" s="22" t="s">
        <v>291</v>
      </c>
      <c r="E15" s="21" t="s">
        <v>1072</v>
      </c>
      <c r="F15" s="206">
        <v>44780</v>
      </c>
      <c r="G15" s="206">
        <v>44783</v>
      </c>
      <c r="H15" s="21" t="s">
        <v>332</v>
      </c>
      <c r="I15" s="38" t="s">
        <v>697</v>
      </c>
      <c r="J15" s="35">
        <v>44766</v>
      </c>
      <c r="K15" s="35">
        <v>44769</v>
      </c>
      <c r="L15" s="11">
        <v>2</v>
      </c>
      <c r="M15" s="10">
        <v>3400</v>
      </c>
      <c r="N15" s="10">
        <f t="shared" si="6"/>
        <v>6800</v>
      </c>
      <c r="O15" s="10">
        <v>2</v>
      </c>
      <c r="P15" s="10">
        <v>2900</v>
      </c>
      <c r="Q15" s="10">
        <f t="shared" si="7"/>
        <v>5800</v>
      </c>
      <c r="R15" s="10">
        <v>2</v>
      </c>
      <c r="S15" s="10">
        <v>2800</v>
      </c>
      <c r="T15" s="10">
        <f t="shared" si="8"/>
        <v>5600</v>
      </c>
      <c r="U15" s="10">
        <v>6</v>
      </c>
      <c r="V15" s="10">
        <v>150</v>
      </c>
      <c r="W15" s="10">
        <f t="shared" si="0"/>
        <v>900</v>
      </c>
      <c r="X15" s="10">
        <v>6</v>
      </c>
      <c r="Y15" s="10">
        <v>150</v>
      </c>
      <c r="Z15" s="10">
        <f t="shared" si="1"/>
        <v>900</v>
      </c>
      <c r="AA15" s="10">
        <v>6</v>
      </c>
      <c r="AB15" s="10">
        <v>150</v>
      </c>
      <c r="AC15" s="10">
        <f t="shared" si="2"/>
        <v>900</v>
      </c>
      <c r="AD15" s="11">
        <v>24</v>
      </c>
      <c r="AE15" s="26">
        <v>7</v>
      </c>
      <c r="AF15" s="7">
        <f t="shared" si="9"/>
        <v>168</v>
      </c>
      <c r="AG15" s="152">
        <v>1</v>
      </c>
      <c r="AH15" s="139">
        <f t="shared" si="3"/>
        <v>48</v>
      </c>
      <c r="AI15" s="139">
        <f t="shared" si="5"/>
        <v>21068</v>
      </c>
      <c r="AJ15" s="109">
        <f t="shared" si="4"/>
        <v>21068</v>
      </c>
      <c r="AK15" s="67">
        <v>8</v>
      </c>
      <c r="AM15" t="b">
        <f>D15='10.06.2022 КП'!D45</f>
        <v>1</v>
      </c>
      <c r="AN15" t="b">
        <f>E15='10.06.2022 КП'!E45</f>
        <v>1</v>
      </c>
      <c r="AO15" t="b">
        <f>F15='10.06.2022 КП'!F45</f>
        <v>0</v>
      </c>
      <c r="AP15" t="b">
        <f>G15='10.06.2022 КП'!G45</f>
        <v>0</v>
      </c>
      <c r="AQ15" t="b">
        <f>H15='10.06.2022 КП'!H45</f>
        <v>1</v>
      </c>
      <c r="AT15"/>
    </row>
    <row r="16" spans="1:50" s="67" customFormat="1" ht="16.149999999999999" customHeight="1" x14ac:dyDescent="0.25">
      <c r="A16" s="108">
        <v>35</v>
      </c>
      <c r="B16" s="8" t="s">
        <v>18</v>
      </c>
      <c r="C16" s="21" t="s">
        <v>126</v>
      </c>
      <c r="D16" s="22" t="s">
        <v>292</v>
      </c>
      <c r="E16" s="21" t="s">
        <v>333</v>
      </c>
      <c r="F16" s="206">
        <v>44798</v>
      </c>
      <c r="G16" s="206">
        <v>44801</v>
      </c>
      <c r="H16" s="21" t="s">
        <v>332</v>
      </c>
      <c r="I16" s="22" t="s">
        <v>698</v>
      </c>
      <c r="J16" s="35">
        <v>44803</v>
      </c>
      <c r="K16" s="35">
        <v>44806</v>
      </c>
      <c r="L16" s="11">
        <v>2</v>
      </c>
      <c r="M16" s="10">
        <v>3400</v>
      </c>
      <c r="N16" s="10">
        <f t="shared" si="6"/>
        <v>6800</v>
      </c>
      <c r="O16" s="10">
        <v>2</v>
      </c>
      <c r="P16" s="10">
        <v>2900</v>
      </c>
      <c r="Q16" s="10">
        <f t="shared" si="7"/>
        <v>5800</v>
      </c>
      <c r="R16" s="10">
        <v>2</v>
      </c>
      <c r="S16" s="10">
        <v>2800</v>
      </c>
      <c r="T16" s="10">
        <f t="shared" si="8"/>
        <v>5600</v>
      </c>
      <c r="U16" s="10">
        <v>6</v>
      </c>
      <c r="V16" s="10">
        <v>150</v>
      </c>
      <c r="W16" s="10">
        <f t="shared" si="0"/>
        <v>900</v>
      </c>
      <c r="X16" s="10">
        <v>6</v>
      </c>
      <c r="Y16" s="10">
        <v>150</v>
      </c>
      <c r="Z16" s="10">
        <f t="shared" si="1"/>
        <v>900</v>
      </c>
      <c r="AA16" s="10">
        <v>6</v>
      </c>
      <c r="AB16" s="10">
        <v>150</v>
      </c>
      <c r="AC16" s="10">
        <f t="shared" si="2"/>
        <v>900</v>
      </c>
      <c r="AD16" s="11">
        <v>24</v>
      </c>
      <c r="AE16" s="26">
        <v>7</v>
      </c>
      <c r="AF16" s="7">
        <f t="shared" si="9"/>
        <v>168</v>
      </c>
      <c r="AG16" s="152">
        <v>1</v>
      </c>
      <c r="AH16" s="139">
        <f t="shared" si="3"/>
        <v>48</v>
      </c>
      <c r="AI16" s="139">
        <f t="shared" si="5"/>
        <v>21068</v>
      </c>
      <c r="AJ16" s="109">
        <f t="shared" si="4"/>
        <v>21068</v>
      </c>
      <c r="AK16" s="67">
        <v>8</v>
      </c>
      <c r="AM16" t="b">
        <f>D16='10.06.2022 КП'!D46</f>
        <v>1</v>
      </c>
      <c r="AN16" t="b">
        <f>E16='10.06.2022 КП'!E46</f>
        <v>1</v>
      </c>
      <c r="AO16" t="b">
        <f>F16='10.06.2022 КП'!F46</f>
        <v>0</v>
      </c>
      <c r="AP16" t="b">
        <f>G16='10.06.2022 КП'!G46</f>
        <v>0</v>
      </c>
      <c r="AQ16" t="b">
        <f>H16='10.06.2022 КП'!H46</f>
        <v>1</v>
      </c>
      <c r="AT16"/>
    </row>
    <row r="17" spans="1:46" s="67" customFormat="1" ht="16.149999999999999" customHeight="1" x14ac:dyDescent="0.25">
      <c r="A17" s="108">
        <v>36</v>
      </c>
      <c r="B17" s="8" t="s">
        <v>18</v>
      </c>
      <c r="C17" s="21" t="s">
        <v>126</v>
      </c>
      <c r="D17" s="22" t="s">
        <v>75</v>
      </c>
      <c r="E17" s="21" t="s">
        <v>700</v>
      </c>
      <c r="F17" s="206">
        <v>44801</v>
      </c>
      <c r="G17" s="206">
        <v>44804</v>
      </c>
      <c r="H17" s="21" t="s">
        <v>699</v>
      </c>
      <c r="I17" s="38" t="s">
        <v>700</v>
      </c>
      <c r="J17" s="35">
        <v>44806</v>
      </c>
      <c r="K17" s="35">
        <v>44809</v>
      </c>
      <c r="L17" s="10">
        <v>2</v>
      </c>
      <c r="M17" s="10">
        <v>3400</v>
      </c>
      <c r="N17" s="10">
        <f t="shared" si="6"/>
        <v>6800</v>
      </c>
      <c r="O17" s="10">
        <v>2</v>
      </c>
      <c r="P17" s="10">
        <v>2900</v>
      </c>
      <c r="Q17" s="10">
        <f t="shared" si="7"/>
        <v>5800</v>
      </c>
      <c r="R17" s="10">
        <v>2</v>
      </c>
      <c r="S17" s="10">
        <v>2800</v>
      </c>
      <c r="T17" s="10">
        <f t="shared" si="8"/>
        <v>5600</v>
      </c>
      <c r="U17" s="10">
        <v>6</v>
      </c>
      <c r="V17" s="10">
        <v>150</v>
      </c>
      <c r="W17" s="10">
        <f t="shared" si="0"/>
        <v>900</v>
      </c>
      <c r="X17" s="10">
        <v>6</v>
      </c>
      <c r="Y17" s="10">
        <v>150</v>
      </c>
      <c r="Z17" s="10">
        <f t="shared" si="1"/>
        <v>900</v>
      </c>
      <c r="AA17" s="10">
        <v>6</v>
      </c>
      <c r="AB17" s="10">
        <v>150</v>
      </c>
      <c r="AC17" s="10">
        <f t="shared" si="2"/>
        <v>900</v>
      </c>
      <c r="AD17" s="11">
        <v>24</v>
      </c>
      <c r="AE17" s="26">
        <v>7</v>
      </c>
      <c r="AF17" s="7">
        <f t="shared" si="9"/>
        <v>168</v>
      </c>
      <c r="AG17" s="152">
        <v>1</v>
      </c>
      <c r="AH17" s="139">
        <f t="shared" si="3"/>
        <v>48</v>
      </c>
      <c r="AI17" s="139">
        <f t="shared" si="5"/>
        <v>21068</v>
      </c>
      <c r="AJ17" s="109">
        <f t="shared" si="4"/>
        <v>21068</v>
      </c>
      <c r="AK17" s="67">
        <v>8</v>
      </c>
      <c r="AM17" t="b">
        <f>D17='10.06.2022 КП'!D47</f>
        <v>1</v>
      </c>
      <c r="AN17" t="b">
        <f>E17='10.06.2022 КП'!E47</f>
        <v>1</v>
      </c>
      <c r="AO17" t="b">
        <f>F17='10.06.2022 КП'!F47</f>
        <v>0</v>
      </c>
      <c r="AP17" t="b">
        <f>G17='10.06.2022 КП'!G47</f>
        <v>0</v>
      </c>
      <c r="AQ17" t="b">
        <f>H17='10.06.2022 КП'!H47</f>
        <v>1</v>
      </c>
      <c r="AT17"/>
    </row>
    <row r="18" spans="1:46" ht="26.25" x14ac:dyDescent="0.25">
      <c r="A18" s="108">
        <v>37</v>
      </c>
      <c r="B18" s="8" t="s">
        <v>13</v>
      </c>
      <c r="C18" s="21" t="s">
        <v>126</v>
      </c>
      <c r="D18" s="22" t="s">
        <v>290</v>
      </c>
      <c r="E18" s="21" t="s">
        <v>328</v>
      </c>
      <c r="F18" s="35">
        <v>44817</v>
      </c>
      <c r="G18" s="35">
        <v>44822</v>
      </c>
      <c r="H18" s="21" t="s">
        <v>1073</v>
      </c>
      <c r="I18" s="22" t="s">
        <v>328</v>
      </c>
      <c r="J18" s="35">
        <v>44817</v>
      </c>
      <c r="K18" s="35">
        <v>44822</v>
      </c>
      <c r="L18" s="10">
        <v>1</v>
      </c>
      <c r="M18" s="10">
        <v>3400</v>
      </c>
      <c r="N18" s="10">
        <f t="shared" si="6"/>
        <v>3400</v>
      </c>
      <c r="O18" s="10">
        <v>1</v>
      </c>
      <c r="P18" s="10">
        <v>2900</v>
      </c>
      <c r="Q18" s="10">
        <f t="shared" si="7"/>
        <v>2900</v>
      </c>
      <c r="R18" s="10">
        <v>1</v>
      </c>
      <c r="S18" s="10">
        <v>2800</v>
      </c>
      <c r="T18" s="10">
        <f t="shared" si="8"/>
        <v>2800</v>
      </c>
      <c r="U18" s="10">
        <v>14</v>
      </c>
      <c r="V18" s="10">
        <v>150</v>
      </c>
      <c r="W18" s="10">
        <f t="shared" si="0"/>
        <v>2100</v>
      </c>
      <c r="X18" s="10">
        <v>14</v>
      </c>
      <c r="Y18" s="10">
        <v>150</v>
      </c>
      <c r="Z18" s="10">
        <f t="shared" si="1"/>
        <v>2100</v>
      </c>
      <c r="AA18" s="10">
        <v>14</v>
      </c>
      <c r="AB18" s="10">
        <v>150</v>
      </c>
      <c r="AC18" s="10">
        <f t="shared" si="2"/>
        <v>2100</v>
      </c>
      <c r="AD18" s="11">
        <v>45</v>
      </c>
      <c r="AE18" s="26">
        <v>7</v>
      </c>
      <c r="AF18" s="7">
        <f t="shared" si="9"/>
        <v>315</v>
      </c>
      <c r="AG18" s="152">
        <v>1</v>
      </c>
      <c r="AH18" s="139">
        <f t="shared" si="3"/>
        <v>90</v>
      </c>
      <c r="AI18" s="139">
        <f t="shared" si="5"/>
        <v>15715</v>
      </c>
      <c r="AJ18" s="109">
        <f t="shared" si="4"/>
        <v>15715</v>
      </c>
      <c r="AK18" s="67">
        <v>9</v>
      </c>
      <c r="AM18" t="b">
        <f>D18='10.06.2022 КП'!D48</f>
        <v>1</v>
      </c>
      <c r="AN18" t="b">
        <f>E18='10.06.2022 КП'!E48</f>
        <v>1</v>
      </c>
      <c r="AO18" t="b">
        <f>F18='10.06.2022 КП'!F48</f>
        <v>1</v>
      </c>
      <c r="AP18" t="b">
        <f>G18='10.06.2022 КП'!G48</f>
        <v>1</v>
      </c>
      <c r="AQ18" t="b">
        <f>H18='10.06.2022 КП'!H48</f>
        <v>1</v>
      </c>
    </row>
    <row r="19" spans="1:46" ht="26.25" x14ac:dyDescent="0.25">
      <c r="A19" s="108">
        <v>38</v>
      </c>
      <c r="B19" s="8" t="s">
        <v>13</v>
      </c>
      <c r="C19" s="21" t="s">
        <v>126</v>
      </c>
      <c r="D19" s="22" t="s">
        <v>289</v>
      </c>
      <c r="E19" s="21" t="s">
        <v>1001</v>
      </c>
      <c r="F19" s="35">
        <v>44824</v>
      </c>
      <c r="G19" s="35">
        <v>44829</v>
      </c>
      <c r="H19" s="21" t="s">
        <v>1073</v>
      </c>
      <c r="I19" s="22" t="s">
        <v>324</v>
      </c>
      <c r="J19" s="35">
        <v>44824</v>
      </c>
      <c r="K19" s="35">
        <v>44829</v>
      </c>
      <c r="L19" s="10">
        <v>1</v>
      </c>
      <c r="M19" s="10">
        <v>3400</v>
      </c>
      <c r="N19" s="10">
        <f t="shared" si="6"/>
        <v>3400</v>
      </c>
      <c r="O19" s="10">
        <v>1</v>
      </c>
      <c r="P19" s="10">
        <v>2900</v>
      </c>
      <c r="Q19" s="10">
        <f t="shared" si="7"/>
        <v>2900</v>
      </c>
      <c r="R19" s="10">
        <v>1</v>
      </c>
      <c r="S19" s="10">
        <v>2800</v>
      </c>
      <c r="T19" s="10">
        <f t="shared" si="8"/>
        <v>2800</v>
      </c>
      <c r="U19" s="10">
        <v>14</v>
      </c>
      <c r="V19" s="10">
        <v>150</v>
      </c>
      <c r="W19" s="10">
        <f t="shared" si="0"/>
        <v>2100</v>
      </c>
      <c r="X19" s="10">
        <v>14</v>
      </c>
      <c r="Y19" s="10">
        <v>150</v>
      </c>
      <c r="Z19" s="10">
        <f t="shared" si="1"/>
        <v>2100</v>
      </c>
      <c r="AA19" s="10">
        <v>14</v>
      </c>
      <c r="AB19" s="10">
        <v>150</v>
      </c>
      <c r="AC19" s="10">
        <f t="shared" si="2"/>
        <v>2100</v>
      </c>
      <c r="AD19" s="11">
        <v>45</v>
      </c>
      <c r="AE19" s="26">
        <v>7</v>
      </c>
      <c r="AF19" s="7">
        <f t="shared" si="9"/>
        <v>315</v>
      </c>
      <c r="AG19" s="152">
        <v>1</v>
      </c>
      <c r="AH19" s="139">
        <f t="shared" si="3"/>
        <v>90</v>
      </c>
      <c r="AI19" s="139">
        <f t="shared" si="5"/>
        <v>15715</v>
      </c>
      <c r="AJ19" s="109">
        <f t="shared" si="4"/>
        <v>15715</v>
      </c>
      <c r="AK19" s="67">
        <v>9</v>
      </c>
      <c r="AM19" t="b">
        <f>D19='10.06.2022 КП'!D49</f>
        <v>1</v>
      </c>
      <c r="AN19" t="b">
        <f>E19='10.06.2022 КП'!E49</f>
        <v>1</v>
      </c>
      <c r="AO19" t="b">
        <f>F19='10.06.2022 КП'!F49</f>
        <v>1</v>
      </c>
      <c r="AP19" t="b">
        <f>G19='10.06.2022 КП'!G49</f>
        <v>1</v>
      </c>
      <c r="AQ19" t="b">
        <f>H19='10.06.2022 КП'!H49</f>
        <v>1</v>
      </c>
    </row>
    <row r="20" spans="1:46" ht="16.149999999999999" customHeight="1" x14ac:dyDescent="0.25">
      <c r="A20" s="108">
        <v>39</v>
      </c>
      <c r="B20" s="8"/>
      <c r="C20" s="21" t="s">
        <v>126</v>
      </c>
      <c r="D20" s="57" t="s">
        <v>285</v>
      </c>
      <c r="E20" s="9" t="s">
        <v>817</v>
      </c>
      <c r="F20" s="35">
        <v>44831</v>
      </c>
      <c r="G20" s="35">
        <v>44836</v>
      </c>
      <c r="H20" s="21" t="s">
        <v>323</v>
      </c>
      <c r="I20" s="57" t="s">
        <v>817</v>
      </c>
      <c r="J20" s="62">
        <v>44831</v>
      </c>
      <c r="K20" s="62">
        <v>44836</v>
      </c>
      <c r="L20" s="10"/>
      <c r="M20" s="10"/>
      <c r="N20" s="10"/>
      <c r="O20" s="10"/>
      <c r="P20" s="10"/>
      <c r="Q20" s="10"/>
      <c r="R20" s="10"/>
      <c r="S20" s="10"/>
      <c r="T20" s="10"/>
      <c r="U20" s="10">
        <v>15</v>
      </c>
      <c r="V20" s="10">
        <v>150</v>
      </c>
      <c r="W20" s="10">
        <f t="shared" si="0"/>
        <v>2250</v>
      </c>
      <c r="X20" s="10">
        <v>15</v>
      </c>
      <c r="Y20" s="10">
        <v>150</v>
      </c>
      <c r="Z20" s="10">
        <f t="shared" si="1"/>
        <v>2250</v>
      </c>
      <c r="AA20" s="10">
        <v>15</v>
      </c>
      <c r="AB20" s="10">
        <v>150</v>
      </c>
      <c r="AC20" s="10">
        <f t="shared" si="2"/>
        <v>2250</v>
      </c>
      <c r="AD20" s="11">
        <v>45</v>
      </c>
      <c r="AE20" s="26">
        <v>7</v>
      </c>
      <c r="AF20" s="7">
        <f t="shared" si="9"/>
        <v>315</v>
      </c>
      <c r="AG20" s="152">
        <v>1</v>
      </c>
      <c r="AH20" s="139">
        <f t="shared" si="3"/>
        <v>90</v>
      </c>
      <c r="AI20" s="139">
        <f t="shared" si="5"/>
        <v>7065</v>
      </c>
      <c r="AJ20" s="109">
        <f t="shared" si="4"/>
        <v>7065</v>
      </c>
      <c r="AK20" s="67">
        <v>9</v>
      </c>
      <c r="AM20" t="b">
        <f>D20='10.06.2022 КП'!D50</f>
        <v>1</v>
      </c>
      <c r="AN20" t="b">
        <f>E20='10.06.2022 КП'!E50</f>
        <v>1</v>
      </c>
      <c r="AO20" t="b">
        <f>F20='10.06.2022 КП'!F50</f>
        <v>1</v>
      </c>
      <c r="AP20" t="b">
        <f>G20='10.06.2022 КП'!G50</f>
        <v>1</v>
      </c>
      <c r="AQ20" t="b">
        <f>H20='10.06.2022 КП'!H50</f>
        <v>1</v>
      </c>
    </row>
    <row r="21" spans="1:46" x14ac:dyDescent="0.25">
      <c r="A21" s="106"/>
      <c r="B21" s="96"/>
      <c r="C21" s="97"/>
      <c r="D21" s="180" t="s">
        <v>840</v>
      </c>
      <c r="E21" s="99"/>
      <c r="F21" s="99"/>
      <c r="G21" s="99"/>
      <c r="H21" s="99"/>
      <c r="I21" s="99"/>
      <c r="J21" s="99"/>
      <c r="K21" s="99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2"/>
      <c r="AE21" s="79"/>
      <c r="AF21" s="79"/>
      <c r="AG21" s="153"/>
      <c r="AH21" s="151"/>
      <c r="AI21" s="151"/>
      <c r="AJ21" s="164"/>
      <c r="AM21" t="b">
        <f>D21='10.06.2022 КП'!D51</f>
        <v>1</v>
      </c>
      <c r="AN21" t="b">
        <f>E21='10.06.2022 КП'!E51</f>
        <v>1</v>
      </c>
      <c r="AO21" t="b">
        <f>F21='10.06.2022 КП'!F51</f>
        <v>1</v>
      </c>
      <c r="AP21" t="b">
        <f>G21='10.06.2022 КП'!G51</f>
        <v>1</v>
      </c>
      <c r="AQ21" t="b">
        <f>H21='10.06.2022 КП'!H51</f>
        <v>1</v>
      </c>
    </row>
    <row r="22" spans="1:46" s="67" customFormat="1" ht="30" customHeight="1" x14ac:dyDescent="0.25">
      <c r="A22" s="108">
        <v>45</v>
      </c>
      <c r="B22" s="8" t="s">
        <v>18</v>
      </c>
      <c r="C22" s="21" t="s">
        <v>122</v>
      </c>
      <c r="D22" s="22" t="s">
        <v>560</v>
      </c>
      <c r="E22" s="21" t="s">
        <v>342</v>
      </c>
      <c r="F22" s="35">
        <v>44761</v>
      </c>
      <c r="G22" s="35">
        <v>44764</v>
      </c>
      <c r="H22" s="207" t="s">
        <v>1074</v>
      </c>
      <c r="I22" s="38" t="s">
        <v>342</v>
      </c>
      <c r="J22" s="35">
        <v>44761</v>
      </c>
      <c r="K22" s="35">
        <v>44764</v>
      </c>
      <c r="L22" s="10">
        <v>2</v>
      </c>
      <c r="M22" s="10">
        <v>3400</v>
      </c>
      <c r="N22" s="10">
        <f t="shared" ref="N22:N47" si="10">L22*M22</f>
        <v>6800</v>
      </c>
      <c r="O22" s="10">
        <v>2</v>
      </c>
      <c r="P22" s="10">
        <v>2900</v>
      </c>
      <c r="Q22" s="10">
        <f t="shared" ref="Q22:Q47" si="11">O22*P22</f>
        <v>5800</v>
      </c>
      <c r="R22" s="10">
        <v>2</v>
      </c>
      <c r="S22" s="10">
        <v>2800</v>
      </c>
      <c r="T22" s="10">
        <f t="shared" ref="T22:T47" si="12">R22*S22</f>
        <v>5600</v>
      </c>
      <c r="U22" s="10">
        <v>26</v>
      </c>
      <c r="V22" s="10">
        <v>150</v>
      </c>
      <c r="W22" s="10">
        <f t="shared" si="0"/>
        <v>3900</v>
      </c>
      <c r="X22" s="10">
        <v>26</v>
      </c>
      <c r="Y22" s="10">
        <v>150</v>
      </c>
      <c r="Z22" s="10">
        <f t="shared" si="1"/>
        <v>3900</v>
      </c>
      <c r="AA22" s="10">
        <v>26</v>
      </c>
      <c r="AB22" s="10">
        <v>150</v>
      </c>
      <c r="AC22" s="10">
        <f t="shared" si="2"/>
        <v>3900</v>
      </c>
      <c r="AD22" s="11">
        <v>84</v>
      </c>
      <c r="AE22" s="26">
        <v>7</v>
      </c>
      <c r="AF22" s="7">
        <f t="shared" ref="AF22:AF47" si="13">AD22*AE22</f>
        <v>588</v>
      </c>
      <c r="AG22" s="152">
        <v>1</v>
      </c>
      <c r="AH22" s="139">
        <f t="shared" si="3"/>
        <v>168</v>
      </c>
      <c r="AI22" s="139">
        <f t="shared" si="5"/>
        <v>30488</v>
      </c>
      <c r="AJ22" s="109">
        <f t="shared" si="4"/>
        <v>30488</v>
      </c>
      <c r="AK22" s="67">
        <v>7</v>
      </c>
      <c r="AM22" t="b">
        <f>D22='10.06.2022 КП'!D57</f>
        <v>1</v>
      </c>
      <c r="AN22" t="b">
        <f>E22='10.06.2022 КП'!E57</f>
        <v>1</v>
      </c>
      <c r="AO22" t="b">
        <f>F22='10.06.2022 КП'!F57</f>
        <v>1</v>
      </c>
      <c r="AP22" t="b">
        <f>G22='10.06.2022 КП'!G57</f>
        <v>1</v>
      </c>
      <c r="AQ22" t="b">
        <f>H22='10.06.2022 КП'!H57</f>
        <v>0</v>
      </c>
      <c r="AT22"/>
    </row>
    <row r="23" spans="1:46" ht="28.9" customHeight="1" x14ac:dyDescent="0.25">
      <c r="A23" s="108">
        <v>46</v>
      </c>
      <c r="B23" s="8" t="s">
        <v>18</v>
      </c>
      <c r="C23" s="21" t="s">
        <v>122</v>
      </c>
      <c r="D23" s="22" t="s">
        <v>560</v>
      </c>
      <c r="E23" s="21" t="s">
        <v>343</v>
      </c>
      <c r="F23" s="35">
        <v>44796</v>
      </c>
      <c r="G23" s="35">
        <v>44799</v>
      </c>
      <c r="H23" s="207" t="s">
        <v>1074</v>
      </c>
      <c r="I23" s="38" t="s">
        <v>343</v>
      </c>
      <c r="J23" s="35">
        <v>44796</v>
      </c>
      <c r="K23" s="35">
        <v>44799</v>
      </c>
      <c r="L23" s="10">
        <v>2</v>
      </c>
      <c r="M23" s="10">
        <v>3400</v>
      </c>
      <c r="N23" s="10">
        <f t="shared" si="10"/>
        <v>6800</v>
      </c>
      <c r="O23" s="10">
        <v>2</v>
      </c>
      <c r="P23" s="10">
        <v>2900</v>
      </c>
      <c r="Q23" s="10">
        <f t="shared" si="11"/>
        <v>5800</v>
      </c>
      <c r="R23" s="10">
        <v>2</v>
      </c>
      <c r="S23" s="10">
        <v>2800</v>
      </c>
      <c r="T23" s="10">
        <f t="shared" si="12"/>
        <v>5600</v>
      </c>
      <c r="U23" s="10">
        <v>26</v>
      </c>
      <c r="V23" s="10">
        <v>150</v>
      </c>
      <c r="W23" s="10">
        <f t="shared" si="0"/>
        <v>3900</v>
      </c>
      <c r="X23" s="10">
        <v>26</v>
      </c>
      <c r="Y23" s="10">
        <v>150</v>
      </c>
      <c r="Z23" s="10">
        <f t="shared" si="1"/>
        <v>3900</v>
      </c>
      <c r="AA23" s="10">
        <v>26</v>
      </c>
      <c r="AB23" s="10">
        <v>150</v>
      </c>
      <c r="AC23" s="10">
        <f t="shared" si="2"/>
        <v>3900</v>
      </c>
      <c r="AD23" s="11">
        <v>84</v>
      </c>
      <c r="AE23" s="26">
        <v>7</v>
      </c>
      <c r="AF23" s="7">
        <f t="shared" si="13"/>
        <v>588</v>
      </c>
      <c r="AG23" s="152">
        <v>1</v>
      </c>
      <c r="AH23" s="139">
        <f t="shared" si="3"/>
        <v>168</v>
      </c>
      <c r="AI23" s="139">
        <f t="shared" si="5"/>
        <v>30488</v>
      </c>
      <c r="AJ23" s="109">
        <f t="shared" si="4"/>
        <v>30488</v>
      </c>
      <c r="AK23" s="67">
        <v>8</v>
      </c>
      <c r="AM23" t="b">
        <f>D23='10.06.2022 КП'!D58</f>
        <v>1</v>
      </c>
      <c r="AN23" t="b">
        <f>E23='10.06.2022 КП'!E58</f>
        <v>1</v>
      </c>
      <c r="AO23" t="b">
        <f>F23='10.06.2022 КП'!F58</f>
        <v>1</v>
      </c>
      <c r="AP23" t="b">
        <f>G23='10.06.2022 КП'!G58</f>
        <v>1</v>
      </c>
      <c r="AQ23" t="b">
        <f>H23='10.06.2022 КП'!H58</f>
        <v>0</v>
      </c>
    </row>
    <row r="24" spans="1:46" ht="27" customHeight="1" x14ac:dyDescent="0.25">
      <c r="A24" s="108">
        <v>47</v>
      </c>
      <c r="B24" s="8" t="s">
        <v>216</v>
      </c>
      <c r="C24" s="21" t="s">
        <v>122</v>
      </c>
      <c r="D24" s="22" t="s">
        <v>561</v>
      </c>
      <c r="E24" s="21" t="s">
        <v>828</v>
      </c>
      <c r="F24" s="35">
        <v>44810</v>
      </c>
      <c r="G24" s="35">
        <v>44813</v>
      </c>
      <c r="H24" s="21" t="s">
        <v>1074</v>
      </c>
      <c r="I24" s="38" t="s">
        <v>828</v>
      </c>
      <c r="J24" s="35">
        <v>44810</v>
      </c>
      <c r="K24" s="35">
        <v>44813</v>
      </c>
      <c r="L24" s="10">
        <v>1</v>
      </c>
      <c r="M24" s="10">
        <v>3400</v>
      </c>
      <c r="N24" s="10">
        <f t="shared" si="10"/>
        <v>3400</v>
      </c>
      <c r="O24" s="10">
        <v>1</v>
      </c>
      <c r="P24" s="10">
        <v>2900</v>
      </c>
      <c r="Q24" s="10">
        <f t="shared" si="11"/>
        <v>2900</v>
      </c>
      <c r="R24" s="10">
        <v>1</v>
      </c>
      <c r="S24" s="10">
        <v>2800</v>
      </c>
      <c r="T24" s="10">
        <f t="shared" si="12"/>
        <v>2800</v>
      </c>
      <c r="U24" s="10">
        <v>18</v>
      </c>
      <c r="V24" s="10">
        <v>150</v>
      </c>
      <c r="W24" s="10">
        <f t="shared" si="0"/>
        <v>2700</v>
      </c>
      <c r="X24" s="10">
        <v>18</v>
      </c>
      <c r="Y24" s="10">
        <v>150</v>
      </c>
      <c r="Z24" s="10">
        <f t="shared" si="1"/>
        <v>2700</v>
      </c>
      <c r="AA24" s="10">
        <v>18</v>
      </c>
      <c r="AB24" s="10">
        <v>150</v>
      </c>
      <c r="AC24" s="10">
        <f t="shared" si="2"/>
        <v>2700</v>
      </c>
      <c r="AD24" s="11">
        <v>54</v>
      </c>
      <c r="AE24" s="26">
        <v>7</v>
      </c>
      <c r="AF24" s="7">
        <f t="shared" si="13"/>
        <v>378</v>
      </c>
      <c r="AG24" s="152">
        <v>1</v>
      </c>
      <c r="AH24" s="139">
        <f t="shared" si="3"/>
        <v>111</v>
      </c>
      <c r="AI24" s="139">
        <f t="shared" si="5"/>
        <v>17578</v>
      </c>
      <c r="AJ24" s="109">
        <f t="shared" si="4"/>
        <v>17578</v>
      </c>
      <c r="AK24" s="67">
        <v>9</v>
      </c>
      <c r="AM24" t="b">
        <f>D24='10.06.2022 КП'!D59</f>
        <v>1</v>
      </c>
      <c r="AN24" t="b">
        <f>E24='10.06.2022 КП'!E59</f>
        <v>1</v>
      </c>
      <c r="AO24" t="b">
        <f>F24='10.06.2022 КП'!F59</f>
        <v>1</v>
      </c>
      <c r="AP24" t="b">
        <f>G24='10.06.2022 КП'!G59</f>
        <v>1</v>
      </c>
      <c r="AQ24" t="b">
        <f>H24='10.06.2022 КП'!H59</f>
        <v>1</v>
      </c>
    </row>
    <row r="25" spans="1:46" x14ac:dyDescent="0.25">
      <c r="A25" s="108">
        <v>48</v>
      </c>
      <c r="B25" s="8"/>
      <c r="C25" s="8" t="s">
        <v>122</v>
      </c>
      <c r="D25" s="57" t="s">
        <v>561</v>
      </c>
      <c r="E25" s="9" t="s">
        <v>827</v>
      </c>
      <c r="F25" s="35">
        <v>44831</v>
      </c>
      <c r="G25" s="35">
        <v>44834</v>
      </c>
      <c r="H25" s="21" t="s">
        <v>334</v>
      </c>
      <c r="I25" s="57" t="s">
        <v>827</v>
      </c>
      <c r="J25" s="62">
        <v>44831</v>
      </c>
      <c r="K25" s="62">
        <v>44834</v>
      </c>
      <c r="L25" s="10">
        <v>1</v>
      </c>
      <c r="M25" s="10">
        <v>3400</v>
      </c>
      <c r="N25" s="10">
        <f t="shared" si="10"/>
        <v>3400</v>
      </c>
      <c r="O25" s="10">
        <v>1</v>
      </c>
      <c r="P25" s="10">
        <v>2900</v>
      </c>
      <c r="Q25" s="10">
        <f t="shared" si="11"/>
        <v>2900</v>
      </c>
      <c r="R25" s="10">
        <v>1</v>
      </c>
      <c r="S25" s="10">
        <v>2800</v>
      </c>
      <c r="T25" s="10">
        <f t="shared" si="12"/>
        <v>2800</v>
      </c>
      <c r="U25" s="10">
        <v>18</v>
      </c>
      <c r="V25" s="10">
        <v>150</v>
      </c>
      <c r="W25" s="10">
        <f t="shared" si="0"/>
        <v>2700</v>
      </c>
      <c r="X25" s="10">
        <v>18</v>
      </c>
      <c r="Y25" s="10">
        <v>150</v>
      </c>
      <c r="Z25" s="10">
        <f t="shared" si="1"/>
        <v>2700</v>
      </c>
      <c r="AA25" s="10">
        <v>18</v>
      </c>
      <c r="AB25" s="10">
        <v>150</v>
      </c>
      <c r="AC25" s="10">
        <f t="shared" si="2"/>
        <v>2700</v>
      </c>
      <c r="AD25" s="11">
        <v>54</v>
      </c>
      <c r="AE25" s="26">
        <v>7</v>
      </c>
      <c r="AF25" s="7">
        <f t="shared" si="13"/>
        <v>378</v>
      </c>
      <c r="AG25" s="152">
        <v>1</v>
      </c>
      <c r="AH25" s="139">
        <f t="shared" si="3"/>
        <v>111</v>
      </c>
      <c r="AI25" s="139">
        <f t="shared" si="5"/>
        <v>17578</v>
      </c>
      <c r="AJ25" s="109">
        <f t="shared" si="4"/>
        <v>17578</v>
      </c>
      <c r="AK25" s="67">
        <v>9</v>
      </c>
      <c r="AM25" t="b">
        <f>D25='10.06.2022 КП'!D60</f>
        <v>1</v>
      </c>
      <c r="AN25" t="b">
        <f>E25='10.06.2022 КП'!E60</f>
        <v>1</v>
      </c>
      <c r="AO25" t="b">
        <f>F25='10.06.2022 КП'!F60</f>
        <v>1</v>
      </c>
      <c r="AP25" t="b">
        <f>G25='10.06.2022 КП'!G60</f>
        <v>1</v>
      </c>
      <c r="AQ25" t="b">
        <f>H25='10.06.2022 КП'!H60</f>
        <v>1</v>
      </c>
    </row>
    <row r="26" spans="1:46" x14ac:dyDescent="0.25">
      <c r="A26" s="106"/>
      <c r="B26" s="96"/>
      <c r="C26" s="97"/>
      <c r="D26" s="179" t="s">
        <v>922</v>
      </c>
      <c r="E26" s="99"/>
      <c r="F26" s="99"/>
      <c r="G26" s="99"/>
      <c r="H26" s="99"/>
      <c r="I26" s="99"/>
      <c r="J26" s="99"/>
      <c r="K26" s="99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2"/>
      <c r="AE26" s="79"/>
      <c r="AF26" s="79"/>
      <c r="AG26" s="153"/>
      <c r="AH26" s="151"/>
      <c r="AI26" s="151"/>
      <c r="AJ26" s="164"/>
      <c r="AM26" t="b">
        <f>D26='10.06.2022 КП'!D61</f>
        <v>1</v>
      </c>
      <c r="AN26" t="b">
        <f>E26='10.06.2022 КП'!E61</f>
        <v>1</v>
      </c>
      <c r="AO26" t="b">
        <f>F26='10.06.2022 КП'!F61</f>
        <v>1</v>
      </c>
      <c r="AP26" t="b">
        <f>G26='10.06.2022 КП'!G61</f>
        <v>1</v>
      </c>
      <c r="AQ26" t="b">
        <f>H26='10.06.2022 КП'!H61</f>
        <v>1</v>
      </c>
    </row>
    <row r="27" spans="1:46" ht="16.149999999999999" customHeight="1" x14ac:dyDescent="0.25">
      <c r="A27" s="108">
        <v>51</v>
      </c>
      <c r="B27" s="8" t="s">
        <v>17</v>
      </c>
      <c r="C27" s="21" t="s">
        <v>150</v>
      </c>
      <c r="D27" s="22" t="s">
        <v>174</v>
      </c>
      <c r="E27" s="21" t="s">
        <v>342</v>
      </c>
      <c r="F27" s="35">
        <v>44753</v>
      </c>
      <c r="G27" s="35">
        <v>44756</v>
      </c>
      <c r="H27" s="21" t="s">
        <v>301</v>
      </c>
      <c r="I27" s="38" t="s">
        <v>342</v>
      </c>
      <c r="J27" s="35">
        <v>44753</v>
      </c>
      <c r="K27" s="35">
        <v>44756</v>
      </c>
      <c r="L27" s="11"/>
      <c r="M27" s="10">
        <v>3400</v>
      </c>
      <c r="N27" s="10">
        <f t="shared" si="10"/>
        <v>0</v>
      </c>
      <c r="O27" s="10"/>
      <c r="P27" s="10">
        <v>2900</v>
      </c>
      <c r="Q27" s="10">
        <f t="shared" si="11"/>
        <v>0</v>
      </c>
      <c r="R27" s="10"/>
      <c r="S27" s="10">
        <v>2800</v>
      </c>
      <c r="T27" s="10">
        <f t="shared" si="12"/>
        <v>0</v>
      </c>
      <c r="U27" s="10">
        <v>81</v>
      </c>
      <c r="V27" s="10">
        <v>150</v>
      </c>
      <c r="W27" s="10">
        <f t="shared" si="0"/>
        <v>12150</v>
      </c>
      <c r="X27" s="10">
        <v>81</v>
      </c>
      <c r="Y27" s="10">
        <v>150</v>
      </c>
      <c r="Z27" s="10">
        <f t="shared" si="1"/>
        <v>12150</v>
      </c>
      <c r="AA27" s="10">
        <v>81</v>
      </c>
      <c r="AB27" s="10">
        <v>150</v>
      </c>
      <c r="AC27" s="10">
        <f t="shared" si="2"/>
        <v>12150</v>
      </c>
      <c r="AD27" s="11">
        <v>243</v>
      </c>
      <c r="AE27" s="26">
        <v>7</v>
      </c>
      <c r="AF27" s="7">
        <f t="shared" si="13"/>
        <v>1701</v>
      </c>
      <c r="AG27" s="152">
        <v>1</v>
      </c>
      <c r="AH27" s="139">
        <f t="shared" si="3"/>
        <v>486</v>
      </c>
      <c r="AI27" s="139">
        <f t="shared" si="5"/>
        <v>38151</v>
      </c>
      <c r="AJ27" s="109">
        <f t="shared" si="4"/>
        <v>38151</v>
      </c>
      <c r="AK27" s="67">
        <v>7</v>
      </c>
      <c r="AM27" t="b">
        <f>D27='10.06.2022 КП'!D64</f>
        <v>1</v>
      </c>
      <c r="AN27" t="b">
        <f>E27='10.06.2022 КП'!E64</f>
        <v>1</v>
      </c>
      <c r="AO27" t="b">
        <f>F27='10.06.2022 КП'!F64</f>
        <v>1</v>
      </c>
      <c r="AP27" t="b">
        <f>G27='10.06.2022 КП'!G64</f>
        <v>1</v>
      </c>
      <c r="AQ27" t="b">
        <f>H27='10.06.2022 КП'!H64</f>
        <v>1</v>
      </c>
    </row>
    <row r="28" spans="1:46" ht="16.149999999999999" customHeight="1" x14ac:dyDescent="0.25">
      <c r="A28" s="108">
        <v>52</v>
      </c>
      <c r="B28" s="8" t="s">
        <v>17</v>
      </c>
      <c r="C28" s="21" t="s">
        <v>150</v>
      </c>
      <c r="D28" s="22" t="s">
        <v>174</v>
      </c>
      <c r="E28" s="21" t="s">
        <v>345</v>
      </c>
      <c r="F28" s="35">
        <v>44756</v>
      </c>
      <c r="G28" s="35">
        <v>44760</v>
      </c>
      <c r="H28" s="21" t="s">
        <v>301</v>
      </c>
      <c r="I28" s="38" t="s">
        <v>345</v>
      </c>
      <c r="J28" s="35">
        <v>44756</v>
      </c>
      <c r="K28" s="35">
        <v>44760</v>
      </c>
      <c r="L28" s="11"/>
      <c r="M28" s="10">
        <v>3400</v>
      </c>
      <c r="N28" s="10">
        <f t="shared" si="10"/>
        <v>0</v>
      </c>
      <c r="O28" s="10"/>
      <c r="P28" s="10">
        <v>2900</v>
      </c>
      <c r="Q28" s="10">
        <f t="shared" si="11"/>
        <v>0</v>
      </c>
      <c r="R28" s="10"/>
      <c r="S28" s="10">
        <v>2800</v>
      </c>
      <c r="T28" s="10">
        <f t="shared" si="12"/>
        <v>0</v>
      </c>
      <c r="U28" s="10">
        <v>81</v>
      </c>
      <c r="V28" s="10">
        <v>150</v>
      </c>
      <c r="W28" s="10">
        <f t="shared" si="0"/>
        <v>12150</v>
      </c>
      <c r="X28" s="10">
        <v>81</v>
      </c>
      <c r="Y28" s="10">
        <v>150</v>
      </c>
      <c r="Z28" s="10">
        <f t="shared" si="1"/>
        <v>12150</v>
      </c>
      <c r="AA28" s="10">
        <v>81</v>
      </c>
      <c r="AB28" s="10">
        <v>150</v>
      </c>
      <c r="AC28" s="10">
        <f t="shared" si="2"/>
        <v>12150</v>
      </c>
      <c r="AD28" s="11">
        <v>243</v>
      </c>
      <c r="AE28" s="26">
        <v>7</v>
      </c>
      <c r="AF28" s="7">
        <f t="shared" si="13"/>
        <v>1701</v>
      </c>
      <c r="AG28" s="152">
        <v>1</v>
      </c>
      <c r="AH28" s="139">
        <f t="shared" si="3"/>
        <v>486</v>
      </c>
      <c r="AI28" s="139">
        <f t="shared" si="5"/>
        <v>38151</v>
      </c>
      <c r="AJ28" s="109">
        <f t="shared" si="4"/>
        <v>38151</v>
      </c>
      <c r="AK28" s="67">
        <v>7</v>
      </c>
      <c r="AM28" t="b">
        <f>D28='10.06.2022 КП'!D65</f>
        <v>1</v>
      </c>
      <c r="AN28" t="b">
        <f>E28='10.06.2022 КП'!E65</f>
        <v>1</v>
      </c>
      <c r="AO28" t="b">
        <f>F28='10.06.2022 КП'!F65</f>
        <v>1</v>
      </c>
      <c r="AP28" t="b">
        <f>G28='10.06.2022 КП'!G65</f>
        <v>1</v>
      </c>
      <c r="AQ28" t="b">
        <f>H28='10.06.2022 КП'!H65</f>
        <v>1</v>
      </c>
    </row>
    <row r="29" spans="1:46" ht="16.149999999999999" customHeight="1" x14ac:dyDescent="0.25">
      <c r="A29" s="112">
        <v>53</v>
      </c>
      <c r="B29" s="8" t="s">
        <v>17</v>
      </c>
      <c r="C29" s="21" t="s">
        <v>150</v>
      </c>
      <c r="D29" s="22" t="s">
        <v>563</v>
      </c>
      <c r="E29" s="21" t="s">
        <v>340</v>
      </c>
      <c r="F29" s="35">
        <v>44774</v>
      </c>
      <c r="G29" s="35">
        <v>44777</v>
      </c>
      <c r="H29" s="21" t="s">
        <v>301</v>
      </c>
      <c r="I29" s="22" t="s">
        <v>340</v>
      </c>
      <c r="J29" s="35">
        <v>44774</v>
      </c>
      <c r="K29" s="35">
        <v>44777</v>
      </c>
      <c r="L29" s="10">
        <v>11</v>
      </c>
      <c r="M29" s="10">
        <v>3400</v>
      </c>
      <c r="N29" s="10">
        <f t="shared" si="10"/>
        <v>37400</v>
      </c>
      <c r="O29" s="10">
        <v>11</v>
      </c>
      <c r="P29" s="10">
        <v>2900</v>
      </c>
      <c r="Q29" s="10">
        <f t="shared" si="11"/>
        <v>31900</v>
      </c>
      <c r="R29" s="10">
        <v>11</v>
      </c>
      <c r="S29" s="10">
        <v>2800</v>
      </c>
      <c r="T29" s="10">
        <f t="shared" si="12"/>
        <v>30800</v>
      </c>
      <c r="U29" s="10">
        <v>45</v>
      </c>
      <c r="V29" s="10">
        <v>150</v>
      </c>
      <c r="W29" s="10">
        <f t="shared" si="0"/>
        <v>6750</v>
      </c>
      <c r="X29" s="10">
        <v>45</v>
      </c>
      <c r="Y29" s="10">
        <v>150</v>
      </c>
      <c r="Z29" s="10">
        <f t="shared" si="1"/>
        <v>6750</v>
      </c>
      <c r="AA29" s="10">
        <v>45</v>
      </c>
      <c r="AB29" s="10">
        <v>150</v>
      </c>
      <c r="AC29" s="10">
        <f t="shared" si="2"/>
        <v>6750</v>
      </c>
      <c r="AD29" s="11">
        <v>135</v>
      </c>
      <c r="AE29" s="26">
        <v>7</v>
      </c>
      <c r="AF29" s="7">
        <f t="shared" si="13"/>
        <v>945</v>
      </c>
      <c r="AG29" s="152">
        <v>1</v>
      </c>
      <c r="AH29" s="139">
        <f t="shared" si="3"/>
        <v>303</v>
      </c>
      <c r="AI29" s="139">
        <f t="shared" si="5"/>
        <v>121295</v>
      </c>
      <c r="AJ29" s="109">
        <f t="shared" si="4"/>
        <v>121295</v>
      </c>
      <c r="AK29" s="67">
        <v>8</v>
      </c>
      <c r="AM29" t="b">
        <f>D29='10.06.2022 КП'!D66</f>
        <v>1</v>
      </c>
      <c r="AN29" t="b">
        <f>E29='10.06.2022 КП'!E66</f>
        <v>1</v>
      </c>
      <c r="AO29" t="b">
        <f>F29='10.06.2022 КП'!F66</f>
        <v>1</v>
      </c>
      <c r="AP29" t="b">
        <f>G29='10.06.2022 КП'!G66</f>
        <v>1</v>
      </c>
      <c r="AQ29" t="b">
        <f>H29='10.06.2022 КП'!H66</f>
        <v>1</v>
      </c>
    </row>
    <row r="30" spans="1:46" ht="16.149999999999999" customHeight="1" x14ac:dyDescent="0.25">
      <c r="A30" s="108">
        <v>54</v>
      </c>
      <c r="B30" s="8" t="s">
        <v>17</v>
      </c>
      <c r="C30" s="21" t="s">
        <v>150</v>
      </c>
      <c r="D30" s="22" t="s">
        <v>562</v>
      </c>
      <c r="E30" s="21" t="s">
        <v>344</v>
      </c>
      <c r="F30" s="35">
        <v>44790</v>
      </c>
      <c r="G30" s="35">
        <v>44792</v>
      </c>
      <c r="H30" s="21" t="s">
        <v>346</v>
      </c>
      <c r="I30" s="38" t="s">
        <v>344</v>
      </c>
      <c r="J30" s="35">
        <v>44790</v>
      </c>
      <c r="K30" s="35">
        <v>44792</v>
      </c>
      <c r="L30" s="10"/>
      <c r="M30" s="10">
        <v>3400</v>
      </c>
      <c r="N30" s="10">
        <f t="shared" si="10"/>
        <v>0</v>
      </c>
      <c r="O30" s="10"/>
      <c r="P30" s="10">
        <v>2900</v>
      </c>
      <c r="Q30" s="10">
        <f t="shared" si="11"/>
        <v>0</v>
      </c>
      <c r="R30" s="10"/>
      <c r="S30" s="10">
        <v>2800</v>
      </c>
      <c r="T30" s="10">
        <f t="shared" si="12"/>
        <v>0</v>
      </c>
      <c r="U30" s="10">
        <v>12</v>
      </c>
      <c r="V30" s="10">
        <v>150</v>
      </c>
      <c r="W30" s="10">
        <f t="shared" si="0"/>
        <v>1800</v>
      </c>
      <c r="X30" s="10">
        <v>12</v>
      </c>
      <c r="Y30" s="10">
        <v>150</v>
      </c>
      <c r="Z30" s="10">
        <f t="shared" si="1"/>
        <v>1800</v>
      </c>
      <c r="AA30" s="10">
        <v>12</v>
      </c>
      <c r="AB30" s="10">
        <v>150</v>
      </c>
      <c r="AC30" s="10">
        <f t="shared" si="2"/>
        <v>1800</v>
      </c>
      <c r="AD30" s="11">
        <v>36</v>
      </c>
      <c r="AE30" s="26">
        <v>7</v>
      </c>
      <c r="AF30" s="7">
        <f t="shared" si="13"/>
        <v>252</v>
      </c>
      <c r="AG30" s="152">
        <v>1</v>
      </c>
      <c r="AH30" s="139">
        <f t="shared" si="3"/>
        <v>72</v>
      </c>
      <c r="AI30" s="139">
        <f t="shared" si="5"/>
        <v>5652</v>
      </c>
      <c r="AJ30" s="109">
        <f t="shared" si="4"/>
        <v>5652</v>
      </c>
      <c r="AK30" s="67">
        <v>8</v>
      </c>
      <c r="AM30" t="b">
        <f>D30='10.06.2022 КП'!D67</f>
        <v>1</v>
      </c>
      <c r="AN30" t="b">
        <f>E30='10.06.2022 КП'!E67</f>
        <v>1</v>
      </c>
      <c r="AO30" t="b">
        <f>F30='10.06.2022 КП'!F67</f>
        <v>1</v>
      </c>
      <c r="AP30" t="b">
        <f>G30='10.06.2022 КП'!G67</f>
        <v>1</v>
      </c>
      <c r="AQ30" t="b">
        <f>H30='10.06.2022 КП'!H67</f>
        <v>1</v>
      </c>
    </row>
    <row r="31" spans="1:46" ht="18" customHeight="1" x14ac:dyDescent="0.25">
      <c r="A31" s="106"/>
      <c r="B31" s="96"/>
      <c r="C31" s="97"/>
      <c r="D31" s="179" t="s">
        <v>842</v>
      </c>
      <c r="E31" s="99"/>
      <c r="F31" s="99"/>
      <c r="G31" s="99"/>
      <c r="H31" s="99"/>
      <c r="I31" s="99"/>
      <c r="J31" s="99"/>
      <c r="K31" s="99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2"/>
      <c r="AE31" s="79"/>
      <c r="AF31" s="79"/>
      <c r="AG31" s="153"/>
      <c r="AH31" s="151"/>
      <c r="AI31" s="151"/>
      <c r="AJ31" s="164"/>
      <c r="AM31" t="b">
        <f>D31='10.06.2022 КП'!D68</f>
        <v>1</v>
      </c>
      <c r="AN31" t="b">
        <f>E31='10.06.2022 КП'!E68</f>
        <v>1</v>
      </c>
      <c r="AO31" t="b">
        <f>F31='10.06.2022 КП'!F68</f>
        <v>1</v>
      </c>
      <c r="AP31" t="b">
        <f>G31='10.06.2022 КП'!G68</f>
        <v>1</v>
      </c>
      <c r="AQ31" t="b">
        <f>H31='10.06.2022 КП'!H68</f>
        <v>1</v>
      </c>
    </row>
    <row r="32" spans="1:46" ht="16.149999999999999" customHeight="1" x14ac:dyDescent="0.25">
      <c r="A32" s="108">
        <v>60</v>
      </c>
      <c r="B32" s="16" t="s">
        <v>24</v>
      </c>
      <c r="C32" s="21" t="s">
        <v>137</v>
      </c>
      <c r="D32" s="22" t="s">
        <v>70</v>
      </c>
      <c r="E32" s="21" t="s">
        <v>350</v>
      </c>
      <c r="F32" s="35">
        <v>44805</v>
      </c>
      <c r="G32" s="35">
        <v>44807</v>
      </c>
      <c r="H32" s="21" t="s">
        <v>301</v>
      </c>
      <c r="I32" s="38" t="s">
        <v>350</v>
      </c>
      <c r="J32" s="35">
        <v>44805</v>
      </c>
      <c r="K32" s="35">
        <v>44807</v>
      </c>
      <c r="L32" s="10"/>
      <c r="M32" s="10">
        <v>3400</v>
      </c>
      <c r="N32" s="10">
        <f t="shared" si="10"/>
        <v>0</v>
      </c>
      <c r="O32" s="17"/>
      <c r="P32" s="10">
        <v>2900</v>
      </c>
      <c r="Q32" s="10">
        <f t="shared" si="11"/>
        <v>0</v>
      </c>
      <c r="R32" s="17"/>
      <c r="S32" s="10">
        <v>2800</v>
      </c>
      <c r="T32" s="10">
        <f t="shared" si="12"/>
        <v>0</v>
      </c>
      <c r="U32" s="17">
        <v>54</v>
      </c>
      <c r="V32" s="10">
        <v>150</v>
      </c>
      <c r="W32" s="10">
        <f t="shared" si="0"/>
        <v>8100</v>
      </c>
      <c r="X32" s="17">
        <v>54</v>
      </c>
      <c r="Y32" s="10">
        <v>150</v>
      </c>
      <c r="Z32" s="10">
        <f t="shared" si="1"/>
        <v>8100</v>
      </c>
      <c r="AA32" s="17">
        <v>54</v>
      </c>
      <c r="AB32" s="10">
        <v>150</v>
      </c>
      <c r="AC32" s="10">
        <f t="shared" si="2"/>
        <v>8100</v>
      </c>
      <c r="AD32" s="19">
        <v>162</v>
      </c>
      <c r="AE32" s="26">
        <v>7</v>
      </c>
      <c r="AF32" s="7">
        <f t="shared" si="13"/>
        <v>1134</v>
      </c>
      <c r="AG32" s="152">
        <v>1</v>
      </c>
      <c r="AH32" s="145">
        <f t="shared" si="3"/>
        <v>324</v>
      </c>
      <c r="AI32" s="139">
        <f t="shared" ref="AI32:AI47" si="14">AJ32</f>
        <v>25434</v>
      </c>
      <c r="AJ32" s="118">
        <f t="shared" si="4"/>
        <v>25434</v>
      </c>
      <c r="AK32" s="67">
        <v>9</v>
      </c>
      <c r="AM32" t="b">
        <f>D32='10.06.2022 КП'!D74</f>
        <v>1</v>
      </c>
      <c r="AN32" t="b">
        <f>E32='10.06.2022 КП'!E74</f>
        <v>1</v>
      </c>
      <c r="AO32" t="b">
        <f>F32='10.06.2022 КП'!F74</f>
        <v>1</v>
      </c>
      <c r="AP32" t="b">
        <f>G32='10.06.2022 КП'!G74</f>
        <v>1</v>
      </c>
      <c r="AQ32" t="b">
        <f>H32='10.06.2022 КП'!H74</f>
        <v>1</v>
      </c>
    </row>
    <row r="33" spans="1:43" ht="16.149999999999999" customHeight="1" x14ac:dyDescent="0.25">
      <c r="A33" s="108">
        <v>61</v>
      </c>
      <c r="B33" s="16" t="s">
        <v>24</v>
      </c>
      <c r="C33" s="21" t="s">
        <v>137</v>
      </c>
      <c r="D33" s="22" t="s">
        <v>70</v>
      </c>
      <c r="E33" s="21" t="s">
        <v>351</v>
      </c>
      <c r="F33" s="35">
        <v>44807</v>
      </c>
      <c r="G33" s="35">
        <v>44809</v>
      </c>
      <c r="H33" s="21" t="s">
        <v>301</v>
      </c>
      <c r="I33" s="22" t="s">
        <v>351</v>
      </c>
      <c r="J33" s="35">
        <v>44807</v>
      </c>
      <c r="K33" s="35">
        <v>44809</v>
      </c>
      <c r="L33" s="10"/>
      <c r="M33" s="10">
        <v>3400</v>
      </c>
      <c r="N33" s="10">
        <f t="shared" si="10"/>
        <v>0</v>
      </c>
      <c r="O33" s="17"/>
      <c r="P33" s="10">
        <v>2900</v>
      </c>
      <c r="Q33" s="10">
        <f t="shared" si="11"/>
        <v>0</v>
      </c>
      <c r="R33" s="17"/>
      <c r="S33" s="10">
        <v>2800</v>
      </c>
      <c r="T33" s="10">
        <f t="shared" si="12"/>
        <v>0</v>
      </c>
      <c r="U33" s="17">
        <v>80</v>
      </c>
      <c r="V33" s="10">
        <v>150</v>
      </c>
      <c r="W33" s="10">
        <f t="shared" si="0"/>
        <v>12000</v>
      </c>
      <c r="X33" s="17">
        <v>80</v>
      </c>
      <c r="Y33" s="10">
        <v>150</v>
      </c>
      <c r="Z33" s="10">
        <f t="shared" si="1"/>
        <v>12000</v>
      </c>
      <c r="AA33" s="17">
        <v>80</v>
      </c>
      <c r="AB33" s="10">
        <v>150</v>
      </c>
      <c r="AC33" s="10">
        <f t="shared" si="2"/>
        <v>12000</v>
      </c>
      <c r="AD33" s="19">
        <v>240</v>
      </c>
      <c r="AE33" s="26">
        <v>7</v>
      </c>
      <c r="AF33" s="7">
        <f t="shared" si="13"/>
        <v>1680</v>
      </c>
      <c r="AG33" s="152">
        <v>1</v>
      </c>
      <c r="AH33" s="145">
        <f t="shared" si="3"/>
        <v>480</v>
      </c>
      <c r="AI33" s="139">
        <f t="shared" si="14"/>
        <v>37680</v>
      </c>
      <c r="AJ33" s="118">
        <f t="shared" si="4"/>
        <v>37680</v>
      </c>
      <c r="AK33" s="67">
        <v>9</v>
      </c>
      <c r="AM33" t="b">
        <f>D33='10.06.2022 КП'!D75</f>
        <v>1</v>
      </c>
      <c r="AN33" t="b">
        <f>E33='10.06.2022 КП'!E75</f>
        <v>1</v>
      </c>
      <c r="AO33" t="b">
        <f>F33='10.06.2022 КП'!F75</f>
        <v>1</v>
      </c>
      <c r="AP33" t="b">
        <f>G33='10.06.2022 КП'!G75</f>
        <v>1</v>
      </c>
      <c r="AQ33" t="b">
        <f>H33='10.06.2022 КП'!H75</f>
        <v>1</v>
      </c>
    </row>
    <row r="34" spans="1:43" ht="16.149999999999999" customHeight="1" x14ac:dyDescent="0.25">
      <c r="A34" s="108">
        <v>62</v>
      </c>
      <c r="B34" s="8" t="s">
        <v>24</v>
      </c>
      <c r="C34" s="21" t="s">
        <v>137</v>
      </c>
      <c r="D34" s="22" t="s">
        <v>81</v>
      </c>
      <c r="E34" s="21" t="s">
        <v>352</v>
      </c>
      <c r="F34" s="35">
        <v>44826</v>
      </c>
      <c r="G34" s="35">
        <v>44829</v>
      </c>
      <c r="H34" s="21" t="s">
        <v>301</v>
      </c>
      <c r="I34" s="22" t="s">
        <v>352</v>
      </c>
      <c r="J34" s="35">
        <v>44826</v>
      </c>
      <c r="K34" s="35">
        <v>44829</v>
      </c>
      <c r="L34" s="10"/>
      <c r="M34" s="10">
        <v>3400</v>
      </c>
      <c r="N34" s="10">
        <f t="shared" si="10"/>
        <v>0</v>
      </c>
      <c r="O34" s="10"/>
      <c r="P34" s="10">
        <v>2900</v>
      </c>
      <c r="Q34" s="10">
        <f t="shared" si="11"/>
        <v>0</v>
      </c>
      <c r="R34" s="10"/>
      <c r="S34" s="10">
        <v>2800</v>
      </c>
      <c r="T34" s="10">
        <f t="shared" si="12"/>
        <v>0</v>
      </c>
      <c r="U34" s="10">
        <v>26</v>
      </c>
      <c r="V34" s="10">
        <v>150</v>
      </c>
      <c r="W34" s="10">
        <f t="shared" si="0"/>
        <v>3900</v>
      </c>
      <c r="X34" s="10">
        <v>26</v>
      </c>
      <c r="Y34" s="10">
        <v>150</v>
      </c>
      <c r="Z34" s="10">
        <f t="shared" si="1"/>
        <v>3900</v>
      </c>
      <c r="AA34" s="10">
        <v>26</v>
      </c>
      <c r="AB34" s="10">
        <v>150</v>
      </c>
      <c r="AC34" s="10">
        <f t="shared" si="2"/>
        <v>3900</v>
      </c>
      <c r="AD34" s="11">
        <v>78</v>
      </c>
      <c r="AE34" s="26">
        <v>7</v>
      </c>
      <c r="AF34" s="7">
        <f t="shared" si="13"/>
        <v>546</v>
      </c>
      <c r="AG34" s="152">
        <v>1</v>
      </c>
      <c r="AH34" s="145">
        <f t="shared" si="3"/>
        <v>156</v>
      </c>
      <c r="AI34" s="139">
        <f t="shared" si="14"/>
        <v>12246</v>
      </c>
      <c r="AJ34" s="118">
        <f t="shared" si="4"/>
        <v>12246</v>
      </c>
      <c r="AK34" s="67">
        <v>9</v>
      </c>
      <c r="AM34" t="b">
        <f>D34='10.06.2022 КП'!D76</f>
        <v>1</v>
      </c>
      <c r="AN34" t="b">
        <f>E34='10.06.2022 КП'!E76</f>
        <v>1</v>
      </c>
      <c r="AO34" t="b">
        <f>F34='10.06.2022 КП'!F76</f>
        <v>1</v>
      </c>
      <c r="AP34" t="b">
        <f>G34='10.06.2022 КП'!G76</f>
        <v>1</v>
      </c>
      <c r="AQ34" t="b">
        <f>H34='10.06.2022 КП'!H76</f>
        <v>1</v>
      </c>
    </row>
    <row r="35" spans="1:43" ht="16.149999999999999" customHeight="1" x14ac:dyDescent="0.25">
      <c r="A35" s="108">
        <v>63</v>
      </c>
      <c r="B35" s="8" t="s">
        <v>24</v>
      </c>
      <c r="C35" s="21" t="s">
        <v>137</v>
      </c>
      <c r="D35" s="22" t="s">
        <v>1075</v>
      </c>
      <c r="E35" s="21" t="s">
        <v>702</v>
      </c>
      <c r="F35" s="35">
        <v>44826</v>
      </c>
      <c r="G35" s="35">
        <v>44829</v>
      </c>
      <c r="H35" s="21" t="s">
        <v>301</v>
      </c>
      <c r="I35" s="22" t="s">
        <v>702</v>
      </c>
      <c r="J35" s="35">
        <v>44826</v>
      </c>
      <c r="K35" s="35">
        <v>44829</v>
      </c>
      <c r="L35" s="17"/>
      <c r="M35" s="10">
        <v>3400</v>
      </c>
      <c r="N35" s="10">
        <f t="shared" si="10"/>
        <v>0</v>
      </c>
      <c r="O35" s="17"/>
      <c r="P35" s="10">
        <v>2900</v>
      </c>
      <c r="Q35" s="10">
        <f t="shared" si="11"/>
        <v>0</v>
      </c>
      <c r="R35" s="17"/>
      <c r="S35" s="10">
        <v>2800</v>
      </c>
      <c r="T35" s="10">
        <f t="shared" si="12"/>
        <v>0</v>
      </c>
      <c r="U35" s="10">
        <v>32</v>
      </c>
      <c r="V35" s="10">
        <v>150</v>
      </c>
      <c r="W35" s="10">
        <f t="shared" si="0"/>
        <v>4800</v>
      </c>
      <c r="X35" s="10">
        <v>32</v>
      </c>
      <c r="Y35" s="10">
        <v>150</v>
      </c>
      <c r="Z35" s="10">
        <f t="shared" si="1"/>
        <v>4800</v>
      </c>
      <c r="AA35" s="10">
        <v>32</v>
      </c>
      <c r="AB35" s="10">
        <v>150</v>
      </c>
      <c r="AC35" s="10">
        <f t="shared" si="2"/>
        <v>4800</v>
      </c>
      <c r="AD35" s="11">
        <v>96</v>
      </c>
      <c r="AE35" s="26">
        <v>7</v>
      </c>
      <c r="AF35" s="7">
        <f t="shared" si="13"/>
        <v>672</v>
      </c>
      <c r="AG35" s="152">
        <v>1</v>
      </c>
      <c r="AH35" s="139">
        <f t="shared" si="3"/>
        <v>192</v>
      </c>
      <c r="AI35" s="139">
        <f t="shared" si="14"/>
        <v>15072</v>
      </c>
      <c r="AJ35" s="109">
        <f t="shared" si="4"/>
        <v>15072</v>
      </c>
      <c r="AK35" s="67">
        <v>9</v>
      </c>
      <c r="AM35" t="b">
        <f>D35='10.06.2022 КП'!D77</f>
        <v>1</v>
      </c>
      <c r="AN35" t="b">
        <f>E35='10.06.2022 КП'!E77</f>
        <v>1</v>
      </c>
      <c r="AO35" t="b">
        <f>F35='10.06.2022 КП'!F77</f>
        <v>1</v>
      </c>
      <c r="AP35" t="b">
        <f>G35='10.06.2022 КП'!G77</f>
        <v>1</v>
      </c>
      <c r="AQ35" t="b">
        <f>H35='10.06.2022 КП'!H77</f>
        <v>1</v>
      </c>
    </row>
    <row r="36" spans="1:43" ht="14.65" customHeight="1" x14ac:dyDescent="0.25">
      <c r="A36" s="106"/>
      <c r="B36" s="96"/>
      <c r="C36" s="97"/>
      <c r="D36" s="179" t="s">
        <v>913</v>
      </c>
      <c r="E36" s="99"/>
      <c r="F36" s="99"/>
      <c r="G36" s="99"/>
      <c r="H36" s="99"/>
      <c r="I36" s="99"/>
      <c r="J36" s="99"/>
      <c r="K36" s="99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2"/>
      <c r="AE36" s="79"/>
      <c r="AF36" s="79"/>
      <c r="AG36" s="153"/>
      <c r="AH36" s="151"/>
      <c r="AI36" s="151"/>
      <c r="AJ36" s="164"/>
      <c r="AK36" s="67"/>
      <c r="AM36" t="b">
        <f>D36='10.06.2022 КП'!D78</f>
        <v>1</v>
      </c>
      <c r="AN36" t="b">
        <f>E36='10.06.2022 КП'!E78</f>
        <v>1</v>
      </c>
      <c r="AO36" t="b">
        <f>F36='10.06.2022 КП'!F78</f>
        <v>1</v>
      </c>
      <c r="AP36" t="b">
        <f>G36='10.06.2022 КП'!G78</f>
        <v>1</v>
      </c>
      <c r="AQ36" t="b">
        <f>H36='10.06.2022 КП'!H78</f>
        <v>1</v>
      </c>
    </row>
    <row r="37" spans="1:43" ht="25.5" x14ac:dyDescent="0.25">
      <c r="A37" s="108">
        <v>67</v>
      </c>
      <c r="B37" s="8" t="s">
        <v>198</v>
      </c>
      <c r="C37" s="21" t="s">
        <v>151</v>
      </c>
      <c r="D37" s="22" t="s">
        <v>174</v>
      </c>
      <c r="E37" s="21" t="s">
        <v>345</v>
      </c>
      <c r="F37" s="35">
        <v>44743</v>
      </c>
      <c r="G37" s="35">
        <v>44748</v>
      </c>
      <c r="H37" s="21" t="s">
        <v>767</v>
      </c>
      <c r="I37" s="38" t="s">
        <v>345</v>
      </c>
      <c r="J37" s="35">
        <v>44743</v>
      </c>
      <c r="K37" s="35">
        <v>44748</v>
      </c>
      <c r="L37" s="10"/>
      <c r="M37" s="10">
        <v>3400</v>
      </c>
      <c r="N37" s="10">
        <f t="shared" si="10"/>
        <v>0</v>
      </c>
      <c r="O37" s="10"/>
      <c r="P37" s="10">
        <v>2900</v>
      </c>
      <c r="Q37" s="10">
        <f t="shared" si="11"/>
        <v>0</v>
      </c>
      <c r="R37" s="10"/>
      <c r="S37" s="10">
        <v>2800</v>
      </c>
      <c r="T37" s="10">
        <f t="shared" si="12"/>
        <v>0</v>
      </c>
      <c r="U37" s="10">
        <v>20</v>
      </c>
      <c r="V37" s="10">
        <v>150</v>
      </c>
      <c r="W37" s="10">
        <f t="shared" ref="W37:W54" si="15">U37*V37</f>
        <v>3000</v>
      </c>
      <c r="X37" s="10">
        <v>20</v>
      </c>
      <c r="Y37" s="10">
        <v>150</v>
      </c>
      <c r="Z37" s="10">
        <f t="shared" ref="Z37:Z54" si="16">X37*Y37</f>
        <v>3000</v>
      </c>
      <c r="AA37" s="10">
        <v>20</v>
      </c>
      <c r="AB37" s="10">
        <v>150</v>
      </c>
      <c r="AC37" s="10">
        <f t="shared" ref="AC37:AC54" si="17">AA37*AB37</f>
        <v>3000</v>
      </c>
      <c r="AD37" s="11">
        <v>60</v>
      </c>
      <c r="AE37" s="26">
        <v>7</v>
      </c>
      <c r="AF37" s="7">
        <f t="shared" si="13"/>
        <v>420</v>
      </c>
      <c r="AG37" s="152">
        <v>1</v>
      </c>
      <c r="AH37" s="139">
        <f t="shared" ref="AH37:AH54" si="18">L37+O37+R37+U37+X37+AA37+AD37</f>
        <v>120</v>
      </c>
      <c r="AI37" s="139">
        <f t="shared" si="14"/>
        <v>9420</v>
      </c>
      <c r="AJ37" s="109">
        <f t="shared" ref="AJ37:AJ54" si="19">N37+Q37+T37+W37+Z37+AC37+AF37</f>
        <v>9420</v>
      </c>
      <c r="AK37" s="67">
        <v>7</v>
      </c>
      <c r="AM37" t="b">
        <f>D37='10.06.2022 КП'!D82</f>
        <v>1</v>
      </c>
      <c r="AN37" t="b">
        <f>E37='10.06.2022 КП'!E82</f>
        <v>1</v>
      </c>
      <c r="AO37" t="b">
        <f>F37='10.06.2022 КП'!F82</f>
        <v>1</v>
      </c>
      <c r="AP37" t="b">
        <f>G37='10.06.2022 КП'!G82</f>
        <v>1</v>
      </c>
      <c r="AQ37" t="b">
        <f>H37='10.06.2022 КП'!H82</f>
        <v>1</v>
      </c>
    </row>
    <row r="38" spans="1:43" ht="25.5" x14ac:dyDescent="0.25">
      <c r="A38" s="114">
        <v>68</v>
      </c>
      <c r="B38" s="8" t="s">
        <v>198</v>
      </c>
      <c r="C38" s="21" t="s">
        <v>151</v>
      </c>
      <c r="D38" s="22" t="s">
        <v>174</v>
      </c>
      <c r="E38" s="21" t="s">
        <v>1002</v>
      </c>
      <c r="F38" s="35">
        <v>44748</v>
      </c>
      <c r="G38" s="35">
        <v>44752</v>
      </c>
      <c r="H38" s="21" t="s">
        <v>767</v>
      </c>
      <c r="I38" s="22" t="s">
        <v>703</v>
      </c>
      <c r="J38" s="35">
        <v>44748</v>
      </c>
      <c r="K38" s="35">
        <v>44752</v>
      </c>
      <c r="L38" s="10"/>
      <c r="M38" s="10">
        <v>3400</v>
      </c>
      <c r="N38" s="10">
        <f t="shared" si="10"/>
        <v>0</v>
      </c>
      <c r="O38" s="10"/>
      <c r="P38" s="10">
        <v>2900</v>
      </c>
      <c r="Q38" s="10">
        <f t="shared" si="11"/>
        <v>0</v>
      </c>
      <c r="R38" s="10"/>
      <c r="S38" s="10">
        <v>2800</v>
      </c>
      <c r="T38" s="10">
        <f t="shared" si="12"/>
        <v>0</v>
      </c>
      <c r="U38" s="10">
        <v>20</v>
      </c>
      <c r="V38" s="10">
        <v>150</v>
      </c>
      <c r="W38" s="10">
        <f t="shared" si="15"/>
        <v>3000</v>
      </c>
      <c r="X38" s="10">
        <v>20</v>
      </c>
      <c r="Y38" s="10">
        <v>150</v>
      </c>
      <c r="Z38" s="10">
        <f t="shared" si="16"/>
        <v>3000</v>
      </c>
      <c r="AA38" s="10">
        <v>20</v>
      </c>
      <c r="AB38" s="10">
        <v>150</v>
      </c>
      <c r="AC38" s="10">
        <f t="shared" si="17"/>
        <v>3000</v>
      </c>
      <c r="AD38" s="11">
        <v>60</v>
      </c>
      <c r="AE38" s="26">
        <v>7</v>
      </c>
      <c r="AF38" s="7">
        <f t="shared" si="13"/>
        <v>420</v>
      </c>
      <c r="AG38" s="152">
        <v>1</v>
      </c>
      <c r="AH38" s="139">
        <f t="shared" si="18"/>
        <v>120</v>
      </c>
      <c r="AI38" s="139">
        <f t="shared" si="14"/>
        <v>9420</v>
      </c>
      <c r="AJ38" s="109">
        <f t="shared" si="19"/>
        <v>9420</v>
      </c>
      <c r="AK38" s="67">
        <v>7</v>
      </c>
      <c r="AM38" t="b">
        <f>D38='10.06.2022 КП'!D83</f>
        <v>1</v>
      </c>
      <c r="AN38" t="b">
        <f>E38='10.06.2022 КП'!E83</f>
        <v>1</v>
      </c>
      <c r="AO38" t="b">
        <f>F38='10.06.2022 КП'!F83</f>
        <v>1</v>
      </c>
      <c r="AP38" t="b">
        <f>G38='10.06.2022 КП'!G83</f>
        <v>1</v>
      </c>
      <c r="AQ38" t="b">
        <f>H38='10.06.2022 КП'!H83</f>
        <v>1</v>
      </c>
    </row>
    <row r="39" spans="1:43" x14ac:dyDescent="0.25">
      <c r="A39" s="106"/>
      <c r="B39" s="96"/>
      <c r="C39" s="97"/>
      <c r="D39" s="179" t="s">
        <v>843</v>
      </c>
      <c r="E39" s="99"/>
      <c r="F39" s="99"/>
      <c r="G39" s="99"/>
      <c r="H39" s="99"/>
      <c r="I39" s="99"/>
      <c r="J39" s="99"/>
      <c r="K39" s="99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2"/>
      <c r="AE39" s="79"/>
      <c r="AF39" s="79"/>
      <c r="AG39" s="153"/>
      <c r="AH39" s="151"/>
      <c r="AI39" s="151"/>
      <c r="AJ39" s="164"/>
      <c r="AK39" s="67"/>
      <c r="AM39" t="b">
        <f>D39='10.06.2022 КП'!D84</f>
        <v>1</v>
      </c>
      <c r="AN39" t="b">
        <f>E39='10.06.2022 КП'!E84</f>
        <v>1</v>
      </c>
      <c r="AO39" t="b">
        <f>F39='10.06.2022 КП'!F84</f>
        <v>1</v>
      </c>
      <c r="AP39" t="b">
        <f>G39='10.06.2022 КП'!G84</f>
        <v>1</v>
      </c>
      <c r="AQ39" t="b">
        <f>H39='10.06.2022 КП'!H84</f>
        <v>1</v>
      </c>
    </row>
    <row r="40" spans="1:43" ht="16.149999999999999" customHeight="1" x14ac:dyDescent="0.25">
      <c r="A40" s="108">
        <v>73</v>
      </c>
      <c r="B40" s="8" t="s">
        <v>164</v>
      </c>
      <c r="C40" s="21" t="s">
        <v>121</v>
      </c>
      <c r="D40" s="22" t="s">
        <v>251</v>
      </c>
      <c r="E40" s="21" t="s">
        <v>355</v>
      </c>
      <c r="F40" s="35">
        <v>44818</v>
      </c>
      <c r="G40" s="35">
        <v>44821</v>
      </c>
      <c r="H40" s="21" t="s">
        <v>318</v>
      </c>
      <c r="I40" s="38" t="s">
        <v>355</v>
      </c>
      <c r="J40" s="35">
        <v>44818</v>
      </c>
      <c r="K40" s="35">
        <v>44821</v>
      </c>
      <c r="L40" s="10"/>
      <c r="M40" s="10">
        <v>3400</v>
      </c>
      <c r="N40" s="10">
        <f t="shared" si="10"/>
        <v>0</v>
      </c>
      <c r="O40" s="10"/>
      <c r="P40" s="10">
        <v>2900</v>
      </c>
      <c r="Q40" s="10">
        <f t="shared" si="11"/>
        <v>0</v>
      </c>
      <c r="R40" s="10"/>
      <c r="S40" s="10">
        <v>2800</v>
      </c>
      <c r="T40" s="10">
        <f t="shared" si="12"/>
        <v>0</v>
      </c>
      <c r="U40" s="10">
        <v>18</v>
      </c>
      <c r="V40" s="10">
        <v>150</v>
      </c>
      <c r="W40" s="10">
        <f t="shared" si="15"/>
        <v>2700</v>
      </c>
      <c r="X40" s="10">
        <v>18</v>
      </c>
      <c r="Y40" s="10">
        <v>150</v>
      </c>
      <c r="Z40" s="10">
        <f t="shared" si="16"/>
        <v>2700</v>
      </c>
      <c r="AA40" s="10">
        <v>34</v>
      </c>
      <c r="AB40" s="10">
        <v>150</v>
      </c>
      <c r="AC40" s="10">
        <f t="shared" si="17"/>
        <v>5100</v>
      </c>
      <c r="AD40" s="11">
        <v>70</v>
      </c>
      <c r="AE40" s="26">
        <v>7</v>
      </c>
      <c r="AF40" s="7">
        <f t="shared" si="13"/>
        <v>490</v>
      </c>
      <c r="AG40" s="152">
        <v>1</v>
      </c>
      <c r="AH40" s="145">
        <f t="shared" si="18"/>
        <v>140</v>
      </c>
      <c r="AI40" s="139">
        <f t="shared" si="14"/>
        <v>10990</v>
      </c>
      <c r="AJ40" s="118">
        <f t="shared" si="19"/>
        <v>10990</v>
      </c>
      <c r="AK40" s="67">
        <v>9</v>
      </c>
      <c r="AM40" t="b">
        <f>D40='10.06.2022 КП'!D89</f>
        <v>1</v>
      </c>
      <c r="AN40" t="b">
        <f>E40='10.06.2022 КП'!E89</f>
        <v>1</v>
      </c>
      <c r="AO40" t="b">
        <f>F40='10.06.2022 КП'!F89</f>
        <v>1</v>
      </c>
      <c r="AP40" t="b">
        <f>G40='10.06.2022 КП'!G89</f>
        <v>1</v>
      </c>
      <c r="AQ40" t="b">
        <f>H40='10.06.2022 КП'!H89</f>
        <v>1</v>
      </c>
    </row>
    <row r="41" spans="1:43" ht="15.6" customHeight="1" x14ac:dyDescent="0.25">
      <c r="A41" s="106"/>
      <c r="B41" s="96"/>
      <c r="C41" s="97"/>
      <c r="D41" s="179" t="s">
        <v>844</v>
      </c>
      <c r="E41" s="99"/>
      <c r="F41" s="99"/>
      <c r="G41" s="99"/>
      <c r="H41" s="99"/>
      <c r="I41" s="99"/>
      <c r="J41" s="99"/>
      <c r="K41" s="99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2"/>
      <c r="AE41" s="79"/>
      <c r="AF41" s="79"/>
      <c r="AG41" s="153"/>
      <c r="AH41" s="151"/>
      <c r="AI41" s="151"/>
      <c r="AJ41" s="164"/>
      <c r="AM41" t="b">
        <f>D41='10.06.2022 КП'!D90</f>
        <v>1</v>
      </c>
      <c r="AN41" t="b">
        <f>E41='10.06.2022 КП'!E90</f>
        <v>1</v>
      </c>
      <c r="AO41" t="b">
        <f>F41='10.06.2022 КП'!F90</f>
        <v>1</v>
      </c>
      <c r="AP41" t="b">
        <f>G41='10.06.2022 КП'!G90</f>
        <v>1</v>
      </c>
      <c r="AQ41" t="b">
        <f>H41='10.06.2022 КП'!H90</f>
        <v>1</v>
      </c>
    </row>
    <row r="42" spans="1:43" ht="15.6" customHeight="1" x14ac:dyDescent="0.25">
      <c r="A42" s="106"/>
      <c r="B42" s="96"/>
      <c r="C42" s="97"/>
      <c r="D42" s="179" t="s">
        <v>845</v>
      </c>
      <c r="E42" s="99"/>
      <c r="F42" s="99"/>
      <c r="G42" s="99"/>
      <c r="H42" s="99"/>
      <c r="I42" s="99"/>
      <c r="J42" s="99"/>
      <c r="K42" s="99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2"/>
      <c r="AE42" s="79"/>
      <c r="AF42" s="79"/>
      <c r="AG42" s="153"/>
      <c r="AH42" s="151"/>
      <c r="AI42" s="151"/>
      <c r="AJ42" s="164"/>
      <c r="AM42" t="b">
        <f>D42='10.06.2022 КП'!D92</f>
        <v>1</v>
      </c>
      <c r="AN42" t="b">
        <f>E42='10.06.2022 КП'!E92</f>
        <v>1</v>
      </c>
      <c r="AO42" t="b">
        <f>F42='10.06.2022 КП'!F92</f>
        <v>1</v>
      </c>
      <c r="AP42" t="b">
        <f>G42='10.06.2022 КП'!G92</f>
        <v>1</v>
      </c>
      <c r="AQ42" t="b">
        <f>H42='10.06.2022 КП'!H92</f>
        <v>1</v>
      </c>
    </row>
    <row r="43" spans="1:43" ht="40.15" customHeight="1" x14ac:dyDescent="0.25">
      <c r="A43" s="112">
        <v>88</v>
      </c>
      <c r="B43" s="8" t="s">
        <v>222</v>
      </c>
      <c r="C43" s="21" t="s">
        <v>138</v>
      </c>
      <c r="D43" s="22" t="s">
        <v>44</v>
      </c>
      <c r="E43" s="21" t="s">
        <v>706</v>
      </c>
      <c r="F43" s="35">
        <v>44819</v>
      </c>
      <c r="G43" s="35">
        <v>44822</v>
      </c>
      <c r="H43" s="21" t="s">
        <v>1004</v>
      </c>
      <c r="I43" s="22" t="s">
        <v>706</v>
      </c>
      <c r="J43" s="35">
        <v>44819</v>
      </c>
      <c r="K43" s="35">
        <v>44822</v>
      </c>
      <c r="L43" s="14"/>
      <c r="M43" s="10">
        <v>3400</v>
      </c>
      <c r="N43" s="10">
        <f t="shared" si="10"/>
        <v>0</v>
      </c>
      <c r="O43" s="14"/>
      <c r="P43" s="10">
        <v>2900</v>
      </c>
      <c r="Q43" s="10">
        <f t="shared" si="11"/>
        <v>0</v>
      </c>
      <c r="R43" s="14"/>
      <c r="S43" s="10">
        <v>2800</v>
      </c>
      <c r="T43" s="10">
        <f t="shared" si="12"/>
        <v>0</v>
      </c>
      <c r="U43" s="10">
        <v>32</v>
      </c>
      <c r="V43" s="10">
        <v>150</v>
      </c>
      <c r="W43" s="10">
        <f t="shared" si="15"/>
        <v>4800</v>
      </c>
      <c r="X43" s="10">
        <v>24</v>
      </c>
      <c r="Y43" s="10">
        <v>150</v>
      </c>
      <c r="Z43" s="10">
        <f t="shared" si="16"/>
        <v>3600</v>
      </c>
      <c r="AA43" s="10">
        <v>24</v>
      </c>
      <c r="AB43" s="10">
        <v>150</v>
      </c>
      <c r="AC43" s="10">
        <f t="shared" si="17"/>
        <v>3600</v>
      </c>
      <c r="AD43" s="11">
        <v>96</v>
      </c>
      <c r="AE43" s="26">
        <v>7</v>
      </c>
      <c r="AF43" s="7">
        <f t="shared" si="13"/>
        <v>672</v>
      </c>
      <c r="AG43" s="152">
        <v>1</v>
      </c>
      <c r="AH43" s="145">
        <f t="shared" si="18"/>
        <v>176</v>
      </c>
      <c r="AI43" s="139">
        <f t="shared" si="14"/>
        <v>12672</v>
      </c>
      <c r="AJ43" s="118">
        <f t="shared" si="19"/>
        <v>12672</v>
      </c>
      <c r="AK43">
        <v>9</v>
      </c>
      <c r="AM43" t="b">
        <f>D43='10.06.2022 КП'!D106</f>
        <v>1</v>
      </c>
      <c r="AN43" t="b">
        <f>E43='10.06.2022 КП'!E106</f>
        <v>1</v>
      </c>
      <c r="AO43" t="b">
        <f>F43='10.06.2022 КП'!F106</f>
        <v>1</v>
      </c>
      <c r="AP43" t="b">
        <f>G43='10.06.2022 КП'!G106</f>
        <v>1</v>
      </c>
      <c r="AQ43" t="b">
        <f>H43='10.06.2022 КП'!H106</f>
        <v>1</v>
      </c>
    </row>
    <row r="44" spans="1:43" ht="41.65" customHeight="1" x14ac:dyDescent="0.25">
      <c r="A44" s="108">
        <v>89</v>
      </c>
      <c r="B44" s="8" t="s">
        <v>222</v>
      </c>
      <c r="C44" s="21" t="s">
        <v>138</v>
      </c>
      <c r="D44" s="22" t="s">
        <v>34</v>
      </c>
      <c r="E44" s="21" t="s">
        <v>706</v>
      </c>
      <c r="F44" s="35">
        <v>44826</v>
      </c>
      <c r="G44" s="35">
        <v>44829</v>
      </c>
      <c r="H44" s="21" t="s">
        <v>1004</v>
      </c>
      <c r="I44" s="22" t="s">
        <v>706</v>
      </c>
      <c r="J44" s="35">
        <v>44826</v>
      </c>
      <c r="K44" s="35">
        <v>44829</v>
      </c>
      <c r="L44" s="10">
        <v>8</v>
      </c>
      <c r="M44" s="10">
        <v>3400</v>
      </c>
      <c r="N44" s="10">
        <f t="shared" si="10"/>
        <v>27200</v>
      </c>
      <c r="O44" s="10"/>
      <c r="P44" s="10">
        <v>2900</v>
      </c>
      <c r="Q44" s="10">
        <f t="shared" si="11"/>
        <v>0</v>
      </c>
      <c r="R44" s="10"/>
      <c r="S44" s="10">
        <v>2800</v>
      </c>
      <c r="T44" s="10">
        <f t="shared" si="12"/>
        <v>0</v>
      </c>
      <c r="U44" s="10">
        <v>32</v>
      </c>
      <c r="V44" s="10">
        <v>150</v>
      </c>
      <c r="W44" s="10">
        <f t="shared" si="15"/>
        <v>4800</v>
      </c>
      <c r="X44" s="10">
        <v>24</v>
      </c>
      <c r="Y44" s="10">
        <v>150</v>
      </c>
      <c r="Z44" s="10">
        <f t="shared" si="16"/>
        <v>3600</v>
      </c>
      <c r="AA44" s="10">
        <v>24</v>
      </c>
      <c r="AB44" s="10">
        <v>150</v>
      </c>
      <c r="AC44" s="10">
        <f t="shared" si="17"/>
        <v>3600</v>
      </c>
      <c r="AD44" s="11">
        <v>96</v>
      </c>
      <c r="AE44" s="26">
        <v>7</v>
      </c>
      <c r="AF44" s="7">
        <f t="shared" si="13"/>
        <v>672</v>
      </c>
      <c r="AG44" s="152">
        <v>1</v>
      </c>
      <c r="AH44" s="145">
        <f t="shared" si="18"/>
        <v>184</v>
      </c>
      <c r="AI44" s="139">
        <f t="shared" si="14"/>
        <v>39872</v>
      </c>
      <c r="AJ44" s="118">
        <f t="shared" si="19"/>
        <v>39872</v>
      </c>
      <c r="AK44">
        <v>9</v>
      </c>
      <c r="AM44" t="b">
        <f>D44='10.06.2022 КП'!D107</f>
        <v>1</v>
      </c>
      <c r="AN44" t="b">
        <f>E44='10.06.2022 КП'!E107</f>
        <v>1</v>
      </c>
      <c r="AO44" t="b">
        <f>F44='10.06.2022 КП'!F107</f>
        <v>1</v>
      </c>
      <c r="AP44" t="b">
        <f>G44='10.06.2022 КП'!G107</f>
        <v>1</v>
      </c>
      <c r="AQ44" t="b">
        <f>H44='10.06.2022 КП'!H107</f>
        <v>1</v>
      </c>
    </row>
    <row r="45" spans="1:43" ht="16.149999999999999" customHeight="1" x14ac:dyDescent="0.25">
      <c r="A45" s="106"/>
      <c r="B45" s="96"/>
      <c r="C45" s="97"/>
      <c r="D45" s="179" t="s">
        <v>846</v>
      </c>
      <c r="E45" s="99"/>
      <c r="F45" s="99"/>
      <c r="G45" s="99"/>
      <c r="H45" s="99"/>
      <c r="I45" s="99"/>
      <c r="J45" s="99"/>
      <c r="K45" s="99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2"/>
      <c r="AE45" s="79"/>
      <c r="AF45" s="79"/>
      <c r="AG45" s="153"/>
      <c r="AH45" s="151"/>
      <c r="AI45" s="151"/>
      <c r="AJ45" s="164"/>
      <c r="AM45" t="b">
        <f>D45='10.06.2022 КП'!D108</f>
        <v>1</v>
      </c>
      <c r="AN45" t="b">
        <f>E45='10.06.2022 КП'!E108</f>
        <v>1</v>
      </c>
      <c r="AO45" t="b">
        <f>F45='10.06.2022 КП'!F108</f>
        <v>1</v>
      </c>
      <c r="AP45" t="b">
        <f>G45='10.06.2022 КП'!G108</f>
        <v>1</v>
      </c>
      <c r="AQ45" t="b">
        <f>H45='10.06.2022 КП'!H108</f>
        <v>1</v>
      </c>
    </row>
    <row r="46" spans="1:43" ht="27" customHeight="1" x14ac:dyDescent="0.25">
      <c r="A46" s="108">
        <v>98</v>
      </c>
      <c r="B46" s="8" t="s">
        <v>208</v>
      </c>
      <c r="C46" s="21" t="s">
        <v>110</v>
      </c>
      <c r="D46" s="22" t="s">
        <v>210</v>
      </c>
      <c r="E46" s="21" t="s">
        <v>365</v>
      </c>
      <c r="F46" s="35">
        <v>44820</v>
      </c>
      <c r="G46" s="35">
        <v>44822</v>
      </c>
      <c r="H46" s="21" t="s">
        <v>301</v>
      </c>
      <c r="I46" s="38" t="s">
        <v>365</v>
      </c>
      <c r="J46" s="35">
        <v>44820</v>
      </c>
      <c r="K46" s="35">
        <v>44822</v>
      </c>
      <c r="L46" s="10"/>
      <c r="M46" s="10">
        <v>3400</v>
      </c>
      <c r="N46" s="10">
        <f t="shared" si="10"/>
        <v>0</v>
      </c>
      <c r="O46" s="10"/>
      <c r="P46" s="10">
        <v>2900</v>
      </c>
      <c r="Q46" s="10">
        <f t="shared" si="11"/>
        <v>0</v>
      </c>
      <c r="R46" s="10"/>
      <c r="S46" s="10">
        <v>2800</v>
      </c>
      <c r="T46" s="10">
        <f t="shared" si="12"/>
        <v>0</v>
      </c>
      <c r="U46" s="10"/>
      <c r="V46" s="10">
        <v>150</v>
      </c>
      <c r="W46" s="10">
        <f t="shared" si="15"/>
        <v>0</v>
      </c>
      <c r="X46" s="10"/>
      <c r="Y46" s="10">
        <v>150</v>
      </c>
      <c r="Z46" s="10">
        <f t="shared" si="16"/>
        <v>0</v>
      </c>
      <c r="AA46" s="10"/>
      <c r="AB46" s="10">
        <v>150</v>
      </c>
      <c r="AC46" s="10">
        <f t="shared" si="17"/>
        <v>0</v>
      </c>
      <c r="AD46" s="66">
        <v>288</v>
      </c>
      <c r="AE46" s="7">
        <v>7</v>
      </c>
      <c r="AF46" s="7">
        <f t="shared" si="13"/>
        <v>2016</v>
      </c>
      <c r="AG46" s="152">
        <v>1</v>
      </c>
      <c r="AH46" s="139">
        <f t="shared" si="18"/>
        <v>288</v>
      </c>
      <c r="AI46" s="139">
        <f t="shared" si="14"/>
        <v>2016</v>
      </c>
      <c r="AJ46" s="109">
        <f t="shared" si="19"/>
        <v>2016</v>
      </c>
      <c r="AK46">
        <v>9</v>
      </c>
      <c r="AM46" t="b">
        <f>D46='10.06.2022 КП'!D117</f>
        <v>1</v>
      </c>
      <c r="AN46" t="b">
        <f>E46='10.06.2022 КП'!E117</f>
        <v>1</v>
      </c>
      <c r="AO46" t="b">
        <f>F46='10.06.2022 КП'!F117</f>
        <v>1</v>
      </c>
      <c r="AP46" t="b">
        <f>G46='10.06.2022 КП'!G117</f>
        <v>1</v>
      </c>
      <c r="AQ46" t="b">
        <f>H46='10.06.2022 КП'!H117</f>
        <v>1</v>
      </c>
    </row>
    <row r="47" spans="1:43" ht="27" customHeight="1" x14ac:dyDescent="0.25">
      <c r="A47" s="114">
        <v>99</v>
      </c>
      <c r="B47" s="8" t="s">
        <v>225</v>
      </c>
      <c r="C47" s="21" t="s">
        <v>110</v>
      </c>
      <c r="D47" s="22" t="s">
        <v>571</v>
      </c>
      <c r="E47" s="21" t="s">
        <v>1077</v>
      </c>
      <c r="F47" s="35">
        <v>44827</v>
      </c>
      <c r="G47" s="35">
        <v>44829</v>
      </c>
      <c r="H47" s="21" t="s">
        <v>301</v>
      </c>
      <c r="I47" s="22" t="s">
        <v>761</v>
      </c>
      <c r="J47" s="35">
        <v>44827</v>
      </c>
      <c r="K47" s="35">
        <v>44829</v>
      </c>
      <c r="L47" s="10"/>
      <c r="M47" s="10">
        <v>3400</v>
      </c>
      <c r="N47" s="10">
        <f t="shared" si="10"/>
        <v>0</v>
      </c>
      <c r="O47" s="10"/>
      <c r="P47" s="10">
        <v>2900</v>
      </c>
      <c r="Q47" s="10">
        <f t="shared" si="11"/>
        <v>0</v>
      </c>
      <c r="R47" s="10"/>
      <c r="S47" s="10">
        <v>2800</v>
      </c>
      <c r="T47" s="10">
        <f t="shared" si="12"/>
        <v>0</v>
      </c>
      <c r="U47" s="10">
        <v>76</v>
      </c>
      <c r="V47" s="10">
        <v>150</v>
      </c>
      <c r="W47" s="10">
        <f t="shared" si="15"/>
        <v>11400</v>
      </c>
      <c r="X47" s="10">
        <v>42</v>
      </c>
      <c r="Y47" s="10">
        <v>150</v>
      </c>
      <c r="Z47" s="10">
        <f t="shared" si="16"/>
        <v>6300</v>
      </c>
      <c r="AA47" s="10">
        <v>42</v>
      </c>
      <c r="AB47" s="10">
        <v>150</v>
      </c>
      <c r="AC47" s="10">
        <f t="shared" si="17"/>
        <v>6300</v>
      </c>
      <c r="AD47" s="11">
        <v>160</v>
      </c>
      <c r="AE47" s="26">
        <v>7</v>
      </c>
      <c r="AF47" s="7">
        <f t="shared" si="13"/>
        <v>1120</v>
      </c>
      <c r="AG47" s="152">
        <v>1</v>
      </c>
      <c r="AH47" s="139">
        <f t="shared" si="18"/>
        <v>320</v>
      </c>
      <c r="AI47" s="139">
        <f t="shared" si="14"/>
        <v>25120</v>
      </c>
      <c r="AJ47" s="109">
        <f t="shared" si="19"/>
        <v>25120</v>
      </c>
      <c r="AK47">
        <v>9</v>
      </c>
      <c r="AM47" t="b">
        <f>D47='10.06.2022 КП'!D118</f>
        <v>1</v>
      </c>
      <c r="AN47" t="b">
        <f>E47='10.06.2022 КП'!E118</f>
        <v>1</v>
      </c>
      <c r="AO47" t="b">
        <f>F47='10.06.2022 КП'!F118</f>
        <v>1</v>
      </c>
      <c r="AP47" t="b">
        <f>G47='10.06.2022 КП'!G118</f>
        <v>1</v>
      </c>
      <c r="AQ47" t="b">
        <f>H47='10.06.2022 КП'!H118</f>
        <v>1</v>
      </c>
    </row>
    <row r="48" spans="1:43" ht="16.149999999999999" customHeight="1" x14ac:dyDescent="0.25">
      <c r="A48" s="106"/>
      <c r="B48" s="96"/>
      <c r="C48" s="97"/>
      <c r="D48" s="179" t="s">
        <v>849</v>
      </c>
      <c r="E48" s="99"/>
      <c r="F48" s="99"/>
      <c r="G48" s="99"/>
      <c r="H48" s="99"/>
      <c r="I48" s="99"/>
      <c r="J48" s="99"/>
      <c r="K48" s="99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2"/>
      <c r="AE48" s="79"/>
      <c r="AF48" s="79"/>
      <c r="AG48" s="153"/>
      <c r="AH48" s="151"/>
      <c r="AI48" s="151"/>
      <c r="AJ48" s="164"/>
      <c r="AM48" t="b">
        <f>D48='10.06.2022 КП'!D131</f>
        <v>1</v>
      </c>
      <c r="AN48" t="b">
        <f>E48='10.06.2022 КП'!E131</f>
        <v>1</v>
      </c>
      <c r="AO48" t="b">
        <f>F48='10.06.2022 КП'!F131</f>
        <v>1</v>
      </c>
      <c r="AP48" t="b">
        <f>G48='10.06.2022 КП'!G131</f>
        <v>1</v>
      </c>
      <c r="AQ48" t="b">
        <f>H48='10.06.2022 КП'!H131</f>
        <v>1</v>
      </c>
    </row>
    <row r="49" spans="1:43" ht="16.149999999999999" customHeight="1" x14ac:dyDescent="0.25">
      <c r="A49" s="108">
        <v>116</v>
      </c>
      <c r="B49" s="8" t="s">
        <v>219</v>
      </c>
      <c r="C49" s="21" t="s">
        <v>220</v>
      </c>
      <c r="D49" s="22" t="s">
        <v>221</v>
      </c>
      <c r="E49" s="21" t="s">
        <v>375</v>
      </c>
      <c r="F49" s="35">
        <v>44775</v>
      </c>
      <c r="G49" s="35">
        <v>44778</v>
      </c>
      <c r="H49" s="21" t="s">
        <v>301</v>
      </c>
      <c r="I49" s="22" t="s">
        <v>379</v>
      </c>
      <c r="J49" s="35">
        <v>44775</v>
      </c>
      <c r="K49" s="35">
        <v>44778</v>
      </c>
      <c r="L49" s="10"/>
      <c r="M49" s="10">
        <v>3400</v>
      </c>
      <c r="N49" s="10">
        <f t="shared" ref="N49:N64" si="20">L49*M49</f>
        <v>0</v>
      </c>
      <c r="O49" s="10"/>
      <c r="P49" s="10">
        <v>2900</v>
      </c>
      <c r="Q49" s="10">
        <f t="shared" ref="Q49:Q64" si="21">O49*P49</f>
        <v>0</v>
      </c>
      <c r="R49" s="10"/>
      <c r="S49" s="10">
        <v>2800</v>
      </c>
      <c r="T49" s="10">
        <f t="shared" ref="T49:T64" si="22">R49*S49</f>
        <v>0</v>
      </c>
      <c r="U49" s="10">
        <v>20</v>
      </c>
      <c r="V49" s="10">
        <v>150</v>
      </c>
      <c r="W49" s="10">
        <f t="shared" si="15"/>
        <v>3000</v>
      </c>
      <c r="X49" s="10">
        <v>20</v>
      </c>
      <c r="Y49" s="10">
        <v>150</v>
      </c>
      <c r="Z49" s="10">
        <f t="shared" si="16"/>
        <v>3000</v>
      </c>
      <c r="AA49" s="10">
        <v>20</v>
      </c>
      <c r="AB49" s="10">
        <v>150</v>
      </c>
      <c r="AC49" s="10">
        <f t="shared" si="17"/>
        <v>3000</v>
      </c>
      <c r="AD49" s="11">
        <v>60</v>
      </c>
      <c r="AE49" s="26">
        <v>7</v>
      </c>
      <c r="AF49" s="7">
        <f t="shared" ref="AF49:AF64" si="23">AD49*AE49</f>
        <v>420</v>
      </c>
      <c r="AG49" s="152">
        <v>1</v>
      </c>
      <c r="AH49" s="139">
        <f t="shared" si="18"/>
        <v>120</v>
      </c>
      <c r="AI49" s="139">
        <f t="shared" ref="AI49:AI64" si="24">AJ49</f>
        <v>9420</v>
      </c>
      <c r="AJ49" s="109">
        <f t="shared" si="19"/>
        <v>9420</v>
      </c>
      <c r="AK49">
        <v>8</v>
      </c>
      <c r="AM49" t="b">
        <f>D49='10.06.2022 КП'!D139</f>
        <v>1</v>
      </c>
      <c r="AN49" t="b">
        <f>E49='10.06.2022 КП'!E139</f>
        <v>1</v>
      </c>
      <c r="AO49" t="b">
        <f>F49='10.06.2022 КП'!F139</f>
        <v>1</v>
      </c>
      <c r="AP49" t="b">
        <f>G49='10.06.2022 КП'!G139</f>
        <v>1</v>
      </c>
      <c r="AQ49" t="b">
        <f>H49='10.06.2022 КП'!H139</f>
        <v>1</v>
      </c>
    </row>
    <row r="50" spans="1:43" ht="27" customHeight="1" x14ac:dyDescent="0.25">
      <c r="A50" s="108">
        <v>117</v>
      </c>
      <c r="B50" s="8" t="s">
        <v>219</v>
      </c>
      <c r="C50" s="21" t="s">
        <v>220</v>
      </c>
      <c r="D50" s="22" t="s">
        <v>576</v>
      </c>
      <c r="E50" s="21" t="s">
        <v>337</v>
      </c>
      <c r="F50" s="35">
        <v>44796</v>
      </c>
      <c r="G50" s="35">
        <v>44799</v>
      </c>
      <c r="H50" s="21" t="s">
        <v>301</v>
      </c>
      <c r="I50" s="22" t="s">
        <v>337</v>
      </c>
      <c r="J50" s="35">
        <v>44796</v>
      </c>
      <c r="K50" s="35">
        <v>44799</v>
      </c>
      <c r="L50" s="10"/>
      <c r="M50" s="10">
        <v>3400</v>
      </c>
      <c r="N50" s="10">
        <f t="shared" si="20"/>
        <v>0</v>
      </c>
      <c r="O50" s="10"/>
      <c r="P50" s="10">
        <v>2900</v>
      </c>
      <c r="Q50" s="10">
        <f t="shared" si="21"/>
        <v>0</v>
      </c>
      <c r="R50" s="10"/>
      <c r="S50" s="10">
        <v>2800</v>
      </c>
      <c r="T50" s="10">
        <f t="shared" si="22"/>
        <v>0</v>
      </c>
      <c r="U50" s="10">
        <v>15</v>
      </c>
      <c r="V50" s="10">
        <v>150</v>
      </c>
      <c r="W50" s="10">
        <f t="shared" si="15"/>
        <v>2250</v>
      </c>
      <c r="X50" s="10">
        <v>15</v>
      </c>
      <c r="Y50" s="10">
        <v>150</v>
      </c>
      <c r="Z50" s="10">
        <f t="shared" si="16"/>
        <v>2250</v>
      </c>
      <c r="AA50" s="10">
        <v>15</v>
      </c>
      <c r="AB50" s="10">
        <v>150</v>
      </c>
      <c r="AC50" s="10">
        <f t="shared" si="17"/>
        <v>2250</v>
      </c>
      <c r="AD50" s="11">
        <v>45</v>
      </c>
      <c r="AE50" s="26">
        <v>7</v>
      </c>
      <c r="AF50" s="7">
        <f t="shared" si="23"/>
        <v>315</v>
      </c>
      <c r="AG50" s="152">
        <v>1</v>
      </c>
      <c r="AH50" s="145">
        <f t="shared" si="18"/>
        <v>90</v>
      </c>
      <c r="AI50" s="139">
        <f t="shared" si="24"/>
        <v>7065</v>
      </c>
      <c r="AJ50" s="118">
        <f t="shared" si="19"/>
        <v>7065</v>
      </c>
      <c r="AK50">
        <v>8</v>
      </c>
      <c r="AM50" t="b">
        <f>D50='10.06.2022 КП'!D140</f>
        <v>1</v>
      </c>
      <c r="AN50" t="b">
        <f>E50='10.06.2022 КП'!E140</f>
        <v>1</v>
      </c>
      <c r="AO50" t="b">
        <f>F50='10.06.2022 КП'!F140</f>
        <v>1</v>
      </c>
      <c r="AP50" t="b">
        <f>G50='10.06.2022 КП'!G140</f>
        <v>1</v>
      </c>
      <c r="AQ50" t="b">
        <f>H50='10.06.2022 КП'!H140</f>
        <v>1</v>
      </c>
    </row>
    <row r="51" spans="1:43" ht="16.149999999999999" customHeight="1" x14ac:dyDescent="0.25">
      <c r="A51" s="108">
        <v>118</v>
      </c>
      <c r="B51" s="8" t="s">
        <v>219</v>
      </c>
      <c r="C51" s="21" t="s">
        <v>220</v>
      </c>
      <c r="D51" s="22" t="s">
        <v>577</v>
      </c>
      <c r="E51" s="21" t="s">
        <v>380</v>
      </c>
      <c r="F51" s="35">
        <v>44811</v>
      </c>
      <c r="G51" s="35">
        <v>44813</v>
      </c>
      <c r="H51" s="21" t="s">
        <v>301</v>
      </c>
      <c r="I51" s="22" t="s">
        <v>380</v>
      </c>
      <c r="J51" s="35">
        <v>44811</v>
      </c>
      <c r="K51" s="35">
        <v>44813</v>
      </c>
      <c r="L51" s="10"/>
      <c r="M51" s="10">
        <v>3400</v>
      </c>
      <c r="N51" s="10">
        <f t="shared" si="20"/>
        <v>0</v>
      </c>
      <c r="O51" s="10"/>
      <c r="P51" s="10">
        <v>2900</v>
      </c>
      <c r="Q51" s="10">
        <f t="shared" si="21"/>
        <v>0</v>
      </c>
      <c r="R51" s="10"/>
      <c r="S51" s="10">
        <v>2800</v>
      </c>
      <c r="T51" s="10">
        <f t="shared" si="22"/>
        <v>0</v>
      </c>
      <c r="U51" s="10">
        <v>12</v>
      </c>
      <c r="V51" s="10">
        <v>150</v>
      </c>
      <c r="W51" s="10">
        <f t="shared" si="15"/>
        <v>1800</v>
      </c>
      <c r="X51" s="10">
        <v>12</v>
      </c>
      <c r="Y51" s="10">
        <v>150</v>
      </c>
      <c r="Z51" s="10">
        <f t="shared" si="16"/>
        <v>1800</v>
      </c>
      <c r="AA51" s="10">
        <v>12</v>
      </c>
      <c r="AB51" s="10">
        <v>150</v>
      </c>
      <c r="AC51" s="10">
        <f t="shared" si="17"/>
        <v>1800</v>
      </c>
      <c r="AD51" s="11">
        <v>36</v>
      </c>
      <c r="AE51" s="26">
        <v>7</v>
      </c>
      <c r="AF51" s="7">
        <f t="shared" si="23"/>
        <v>252</v>
      </c>
      <c r="AG51" s="152">
        <v>1</v>
      </c>
      <c r="AH51" s="139">
        <f t="shared" si="18"/>
        <v>72</v>
      </c>
      <c r="AI51" s="139">
        <f t="shared" si="24"/>
        <v>5652</v>
      </c>
      <c r="AJ51" s="109">
        <f t="shared" si="19"/>
        <v>5652</v>
      </c>
      <c r="AK51" s="67">
        <v>9</v>
      </c>
      <c r="AM51" t="b">
        <f>D51='10.06.2022 КП'!D141</f>
        <v>1</v>
      </c>
      <c r="AN51" t="b">
        <f>E51='10.06.2022 КП'!E141</f>
        <v>1</v>
      </c>
      <c r="AO51" t="b">
        <f>F51='10.06.2022 КП'!F141</f>
        <v>1</v>
      </c>
      <c r="AP51" t="b">
        <f>G51='10.06.2022 КП'!G141</f>
        <v>1</v>
      </c>
      <c r="AQ51" t="b">
        <f>H51='10.06.2022 КП'!H141</f>
        <v>1</v>
      </c>
    </row>
    <row r="52" spans="1:43" ht="15.6" customHeight="1" x14ac:dyDescent="0.25">
      <c r="A52" s="106"/>
      <c r="B52" s="96"/>
      <c r="C52" s="97"/>
      <c r="D52" s="179" t="s">
        <v>850</v>
      </c>
      <c r="E52" s="99"/>
      <c r="F52" s="99"/>
      <c r="G52" s="99"/>
      <c r="H52" s="99"/>
      <c r="I52" s="99"/>
      <c r="J52" s="99"/>
      <c r="K52" s="99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2"/>
      <c r="AE52" s="79"/>
      <c r="AF52" s="79"/>
      <c r="AG52" s="153"/>
      <c r="AH52" s="151"/>
      <c r="AI52" s="151"/>
      <c r="AJ52" s="164"/>
      <c r="AK52" s="67"/>
      <c r="AM52" t="b">
        <f>D52='10.06.2022 КП'!D142</f>
        <v>1</v>
      </c>
      <c r="AN52" t="b">
        <f>E52='10.06.2022 КП'!E142</f>
        <v>1</v>
      </c>
      <c r="AO52" t="b">
        <f>F52='10.06.2022 КП'!F142</f>
        <v>1</v>
      </c>
      <c r="AP52" t="b">
        <f>G52='10.06.2022 КП'!G142</f>
        <v>1</v>
      </c>
      <c r="AQ52" t="b">
        <f>H52='10.06.2022 КП'!H142</f>
        <v>1</v>
      </c>
    </row>
    <row r="53" spans="1:43" ht="25.5" x14ac:dyDescent="0.25">
      <c r="A53" s="108">
        <v>119</v>
      </c>
      <c r="B53" s="8" t="s">
        <v>213</v>
      </c>
      <c r="C53" s="8" t="s">
        <v>130</v>
      </c>
      <c r="D53" s="57" t="s">
        <v>174</v>
      </c>
      <c r="E53" s="9" t="s">
        <v>506</v>
      </c>
      <c r="F53" s="156">
        <v>44618</v>
      </c>
      <c r="G53" s="35">
        <v>44835</v>
      </c>
      <c r="H53" s="21" t="s">
        <v>1078</v>
      </c>
      <c r="I53" s="57" t="s">
        <v>381</v>
      </c>
      <c r="J53" s="64">
        <v>44618</v>
      </c>
      <c r="K53" s="62">
        <v>44835</v>
      </c>
      <c r="L53" s="10"/>
      <c r="M53" s="10">
        <v>3400</v>
      </c>
      <c r="N53" s="10">
        <f t="shared" si="20"/>
        <v>0</v>
      </c>
      <c r="O53" s="10"/>
      <c r="P53" s="10">
        <v>2900</v>
      </c>
      <c r="Q53" s="10">
        <f t="shared" si="21"/>
        <v>0</v>
      </c>
      <c r="R53" s="10"/>
      <c r="S53" s="10">
        <v>2800</v>
      </c>
      <c r="T53" s="10">
        <f t="shared" si="22"/>
        <v>0</v>
      </c>
      <c r="U53" s="10">
        <v>27</v>
      </c>
      <c r="V53" s="10">
        <v>150</v>
      </c>
      <c r="W53" s="10">
        <f t="shared" si="15"/>
        <v>4050</v>
      </c>
      <c r="X53" s="10">
        <v>27</v>
      </c>
      <c r="Y53" s="10">
        <v>150</v>
      </c>
      <c r="Z53" s="10">
        <f t="shared" si="16"/>
        <v>4050</v>
      </c>
      <c r="AA53" s="10">
        <v>27</v>
      </c>
      <c r="AB53" s="10">
        <v>150</v>
      </c>
      <c r="AC53" s="10">
        <f t="shared" si="17"/>
        <v>4050</v>
      </c>
      <c r="AD53" s="11"/>
      <c r="AE53" s="26">
        <v>7</v>
      </c>
      <c r="AF53" s="7">
        <f t="shared" si="23"/>
        <v>0</v>
      </c>
      <c r="AG53" s="152">
        <v>1</v>
      </c>
      <c r="AH53" s="139">
        <f t="shared" si="18"/>
        <v>81</v>
      </c>
      <c r="AI53" s="139">
        <f t="shared" si="24"/>
        <v>12150</v>
      </c>
      <c r="AJ53" s="109">
        <f t="shared" si="19"/>
        <v>12150</v>
      </c>
      <c r="AK53" s="67">
        <v>9</v>
      </c>
      <c r="AM53" t="b">
        <f>D53='10.06.2022 КП'!D143</f>
        <v>1</v>
      </c>
      <c r="AN53" t="b">
        <f>E53='10.06.2022 КП'!E143</f>
        <v>1</v>
      </c>
      <c r="AO53" t="b">
        <f>F53='10.06.2022 КП'!F143</f>
        <v>1</v>
      </c>
      <c r="AP53" t="b">
        <f>G53='10.06.2022 КП'!G143</f>
        <v>1</v>
      </c>
      <c r="AQ53" t="b">
        <f>H53='10.06.2022 КП'!H143</f>
        <v>1</v>
      </c>
    </row>
    <row r="54" spans="1:43" ht="16.149999999999999" customHeight="1" x14ac:dyDescent="0.25">
      <c r="A54" s="108">
        <v>126</v>
      </c>
      <c r="B54" s="8" t="s">
        <v>213</v>
      </c>
      <c r="C54" s="21" t="s">
        <v>130</v>
      </c>
      <c r="D54" s="22" t="s">
        <v>818</v>
      </c>
      <c r="E54" s="21" t="s">
        <v>329</v>
      </c>
      <c r="F54" s="35">
        <v>44814</v>
      </c>
      <c r="G54" s="35">
        <v>44814</v>
      </c>
      <c r="H54" s="21" t="s">
        <v>772</v>
      </c>
      <c r="I54" s="22" t="s">
        <v>329</v>
      </c>
      <c r="J54" s="35">
        <v>44814</v>
      </c>
      <c r="K54" s="35">
        <v>44814</v>
      </c>
      <c r="L54" s="10">
        <v>1</v>
      </c>
      <c r="M54" s="10">
        <v>3400</v>
      </c>
      <c r="N54" s="10">
        <f t="shared" si="20"/>
        <v>3400</v>
      </c>
      <c r="O54" s="10">
        <v>1</v>
      </c>
      <c r="P54" s="10">
        <v>2900</v>
      </c>
      <c r="Q54" s="10">
        <f t="shared" si="21"/>
        <v>2900</v>
      </c>
      <c r="R54" s="10">
        <v>1</v>
      </c>
      <c r="S54" s="10">
        <v>2800</v>
      </c>
      <c r="T54" s="10">
        <f t="shared" si="22"/>
        <v>2800</v>
      </c>
      <c r="U54" s="10">
        <v>14</v>
      </c>
      <c r="V54" s="10">
        <v>150</v>
      </c>
      <c r="W54" s="10">
        <f t="shared" si="15"/>
        <v>2100</v>
      </c>
      <c r="X54" s="10">
        <v>14</v>
      </c>
      <c r="Y54" s="10">
        <v>150</v>
      </c>
      <c r="Z54" s="10">
        <f t="shared" si="16"/>
        <v>2100</v>
      </c>
      <c r="AA54" s="10">
        <v>14</v>
      </c>
      <c r="AB54" s="10">
        <v>150</v>
      </c>
      <c r="AC54" s="10">
        <f t="shared" si="17"/>
        <v>2100</v>
      </c>
      <c r="AD54" s="11">
        <v>45</v>
      </c>
      <c r="AE54" s="26">
        <v>7</v>
      </c>
      <c r="AF54" s="7">
        <f t="shared" si="23"/>
        <v>315</v>
      </c>
      <c r="AG54" s="152">
        <v>1</v>
      </c>
      <c r="AH54" s="145">
        <f t="shared" si="18"/>
        <v>90</v>
      </c>
      <c r="AI54" s="139">
        <f t="shared" si="24"/>
        <v>15715</v>
      </c>
      <c r="AJ54" s="118">
        <f t="shared" si="19"/>
        <v>15715</v>
      </c>
      <c r="AK54" s="67">
        <v>9</v>
      </c>
      <c r="AM54" t="b">
        <f>D54='10.06.2022 КП'!D150</f>
        <v>1</v>
      </c>
      <c r="AN54" t="b">
        <f>E54='10.06.2022 КП'!E150</f>
        <v>1</v>
      </c>
      <c r="AO54" t="b">
        <f>F54='10.06.2022 КП'!F150</f>
        <v>1</v>
      </c>
      <c r="AP54" t="b">
        <f>G54='10.06.2022 КП'!G150</f>
        <v>1</v>
      </c>
      <c r="AQ54" t="b">
        <f>H54='10.06.2022 КП'!H150</f>
        <v>1</v>
      </c>
    </row>
    <row r="55" spans="1:43" ht="14.65" customHeight="1" x14ac:dyDescent="0.25">
      <c r="A55" s="106"/>
      <c r="B55" s="96"/>
      <c r="C55" s="97"/>
      <c r="D55" s="179" t="s">
        <v>923</v>
      </c>
      <c r="E55" s="99"/>
      <c r="F55" s="99"/>
      <c r="G55" s="99"/>
      <c r="H55" s="99"/>
      <c r="I55" s="99"/>
      <c r="J55" s="99"/>
      <c r="K55" s="99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2"/>
      <c r="AE55" s="79"/>
      <c r="AF55" s="79"/>
      <c r="AG55" s="153"/>
      <c r="AH55" s="151"/>
      <c r="AI55" s="151"/>
      <c r="AJ55" s="164"/>
      <c r="AM55" t="b">
        <f>D55='10.06.2022 КП'!D167</f>
        <v>1</v>
      </c>
      <c r="AN55" t="b">
        <f>E55='10.06.2022 КП'!E167</f>
        <v>1</v>
      </c>
      <c r="AO55" t="b">
        <f>F55='10.06.2022 КП'!F167</f>
        <v>1</v>
      </c>
      <c r="AP55" t="b">
        <f>G55='10.06.2022 КП'!G167</f>
        <v>1</v>
      </c>
      <c r="AQ55" t="b">
        <f>H55='10.06.2022 КП'!H167</f>
        <v>1</v>
      </c>
    </row>
    <row r="56" spans="1:43" ht="16.149999999999999" customHeight="1" x14ac:dyDescent="0.25">
      <c r="A56" s="114">
        <v>143</v>
      </c>
      <c r="B56" s="8" t="s">
        <v>212</v>
      </c>
      <c r="C56" s="21" t="s">
        <v>211</v>
      </c>
      <c r="D56" s="22" t="s">
        <v>588</v>
      </c>
      <c r="E56" s="21" t="s">
        <v>441</v>
      </c>
      <c r="F56" s="35">
        <v>44785</v>
      </c>
      <c r="G56" s="35">
        <v>44787</v>
      </c>
      <c r="H56" s="21" t="s">
        <v>301</v>
      </c>
      <c r="I56" s="22" t="s">
        <v>441</v>
      </c>
      <c r="J56" s="35">
        <v>44785</v>
      </c>
      <c r="K56" s="35">
        <v>44787</v>
      </c>
      <c r="L56" s="10"/>
      <c r="M56" s="10">
        <v>3400</v>
      </c>
      <c r="N56" s="10">
        <f t="shared" si="20"/>
        <v>0</v>
      </c>
      <c r="O56" s="10"/>
      <c r="P56" s="10">
        <v>2900</v>
      </c>
      <c r="Q56" s="10">
        <f t="shared" si="21"/>
        <v>0</v>
      </c>
      <c r="R56" s="10"/>
      <c r="S56" s="10">
        <v>2800</v>
      </c>
      <c r="T56" s="10">
        <f t="shared" si="22"/>
        <v>0</v>
      </c>
      <c r="U56" s="10">
        <v>12</v>
      </c>
      <c r="V56" s="10">
        <v>150</v>
      </c>
      <c r="W56" s="10">
        <f t="shared" ref="W56:W74" si="25">U56*V56</f>
        <v>1800</v>
      </c>
      <c r="X56" s="10">
        <v>12</v>
      </c>
      <c r="Y56" s="10">
        <v>150</v>
      </c>
      <c r="Z56" s="10">
        <f t="shared" ref="Z56:Z74" si="26">X56*Y56</f>
        <v>1800</v>
      </c>
      <c r="AA56" s="10">
        <v>24</v>
      </c>
      <c r="AB56" s="10">
        <v>150</v>
      </c>
      <c r="AC56" s="10">
        <f t="shared" ref="AC56:AC74" si="27">AA56*AB56</f>
        <v>3600</v>
      </c>
      <c r="AD56" s="11">
        <v>48</v>
      </c>
      <c r="AE56" s="26">
        <v>7</v>
      </c>
      <c r="AF56" s="7">
        <f t="shared" si="23"/>
        <v>336</v>
      </c>
      <c r="AG56" s="152">
        <v>1</v>
      </c>
      <c r="AH56" s="139">
        <f t="shared" ref="AH56:AH77" si="28">L56+O56+R56+U56+X56+AA56+AD56</f>
        <v>96</v>
      </c>
      <c r="AI56" s="139">
        <f t="shared" si="24"/>
        <v>7536</v>
      </c>
      <c r="AJ56" s="109">
        <f t="shared" ref="AJ56:AJ77" si="29">N56+Q56+T56+W56+Z56+AC56+AF56</f>
        <v>7536</v>
      </c>
      <c r="AK56" s="67">
        <v>8</v>
      </c>
      <c r="AM56" t="b">
        <f>D56='10.06.2022 КП'!D172</f>
        <v>1</v>
      </c>
      <c r="AN56" t="b">
        <f>E56='10.06.2022 КП'!E172</f>
        <v>1</v>
      </c>
      <c r="AO56" t="b">
        <f>F56='10.06.2022 КП'!F172</f>
        <v>1</v>
      </c>
      <c r="AP56" t="b">
        <f>G56='10.06.2022 КП'!G172</f>
        <v>1</v>
      </c>
      <c r="AQ56" t="b">
        <f>H56='10.06.2022 КП'!H172</f>
        <v>1</v>
      </c>
    </row>
    <row r="57" spans="1:43" x14ac:dyDescent="0.25">
      <c r="A57" s="106"/>
      <c r="B57" s="96"/>
      <c r="C57" s="97"/>
      <c r="D57" s="179" t="s">
        <v>911</v>
      </c>
      <c r="E57" s="99"/>
      <c r="F57" s="99"/>
      <c r="G57" s="99"/>
      <c r="H57" s="99"/>
      <c r="I57" s="99"/>
      <c r="J57" s="99"/>
      <c r="K57" s="99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2"/>
      <c r="AE57" s="79"/>
      <c r="AF57" s="79"/>
      <c r="AG57" s="153"/>
      <c r="AH57" s="151"/>
      <c r="AI57" s="151"/>
      <c r="AJ57" s="164"/>
      <c r="AM57" t="b">
        <f>D57='10.06.2022 КП'!D176</f>
        <v>1</v>
      </c>
      <c r="AN57" t="b">
        <f>E57='10.06.2022 КП'!E176</f>
        <v>1</v>
      </c>
      <c r="AO57" t="b">
        <f>F57='10.06.2022 КП'!F176</f>
        <v>1</v>
      </c>
      <c r="AP57" t="b">
        <f>G57='10.06.2022 КП'!G176</f>
        <v>1</v>
      </c>
      <c r="AQ57" t="b">
        <f>H57='10.06.2022 КП'!H176</f>
        <v>1</v>
      </c>
    </row>
    <row r="58" spans="1:43" ht="63.75" x14ac:dyDescent="0.25">
      <c r="A58" s="108">
        <v>152</v>
      </c>
      <c r="B58" s="8" t="s">
        <v>219</v>
      </c>
      <c r="C58" s="21" t="s">
        <v>109</v>
      </c>
      <c r="D58" s="22" t="s">
        <v>1083</v>
      </c>
      <c r="E58" s="21" t="s">
        <v>387</v>
      </c>
      <c r="F58" s="35" t="s">
        <v>720</v>
      </c>
      <c r="G58" s="35" t="s">
        <v>721</v>
      </c>
      <c r="H58" s="21" t="s">
        <v>774</v>
      </c>
      <c r="I58" s="22" t="s">
        <v>387</v>
      </c>
      <c r="J58" s="35" t="s">
        <v>720</v>
      </c>
      <c r="K58" s="35" t="s">
        <v>721</v>
      </c>
      <c r="L58" s="10"/>
      <c r="M58" s="10">
        <v>3400</v>
      </c>
      <c r="N58" s="10">
        <f t="shared" si="20"/>
        <v>0</v>
      </c>
      <c r="O58" s="10"/>
      <c r="P58" s="10">
        <v>2900</v>
      </c>
      <c r="Q58" s="10">
        <f t="shared" si="21"/>
        <v>0</v>
      </c>
      <c r="R58" s="10"/>
      <c r="S58" s="10">
        <v>2800</v>
      </c>
      <c r="T58" s="10">
        <f t="shared" si="22"/>
        <v>0</v>
      </c>
      <c r="U58" s="10">
        <v>15</v>
      </c>
      <c r="V58" s="10">
        <v>150</v>
      </c>
      <c r="W58" s="10">
        <f t="shared" si="25"/>
        <v>2250</v>
      </c>
      <c r="X58" s="10">
        <v>15</v>
      </c>
      <c r="Y58" s="10">
        <v>150</v>
      </c>
      <c r="Z58" s="10">
        <f t="shared" si="26"/>
        <v>2250</v>
      </c>
      <c r="AA58" s="10">
        <v>15</v>
      </c>
      <c r="AB58" s="10">
        <v>150</v>
      </c>
      <c r="AC58" s="10">
        <f t="shared" si="27"/>
        <v>2250</v>
      </c>
      <c r="AD58" s="11">
        <v>45</v>
      </c>
      <c r="AE58" s="26">
        <v>7</v>
      </c>
      <c r="AF58" s="7">
        <f t="shared" si="23"/>
        <v>315</v>
      </c>
      <c r="AG58" s="152">
        <v>1</v>
      </c>
      <c r="AH58" s="145">
        <f t="shared" si="28"/>
        <v>90</v>
      </c>
      <c r="AI58" s="139">
        <f t="shared" si="24"/>
        <v>7065</v>
      </c>
      <c r="AJ58" s="118">
        <f t="shared" si="29"/>
        <v>7065</v>
      </c>
      <c r="AK58" s="67">
        <v>7</v>
      </c>
      <c r="AM58" t="b">
        <f>D58='10.06.2022 КП'!D183</f>
        <v>1</v>
      </c>
      <c r="AN58" t="b">
        <f>E58='10.06.2022 КП'!E183</f>
        <v>1</v>
      </c>
      <c r="AO58" t="b">
        <f>F58='10.06.2022 КП'!F183</f>
        <v>1</v>
      </c>
      <c r="AP58" t="b">
        <f>G58='10.06.2022 КП'!G183</f>
        <v>1</v>
      </c>
      <c r="AQ58" t="b">
        <f>H58='10.06.2022 КП'!H183</f>
        <v>1</v>
      </c>
    </row>
    <row r="59" spans="1:43" x14ac:dyDescent="0.25">
      <c r="A59" s="108">
        <v>153</v>
      </c>
      <c r="B59" s="8" t="s">
        <v>219</v>
      </c>
      <c r="C59" s="21" t="s">
        <v>109</v>
      </c>
      <c r="D59" s="22" t="s">
        <v>70</v>
      </c>
      <c r="E59" s="21" t="s">
        <v>377</v>
      </c>
      <c r="F59" s="35">
        <v>44785</v>
      </c>
      <c r="G59" s="35">
        <v>44787</v>
      </c>
      <c r="H59" s="21" t="s">
        <v>773</v>
      </c>
      <c r="I59" s="38" t="s">
        <v>377</v>
      </c>
      <c r="J59" s="35">
        <v>44785</v>
      </c>
      <c r="K59" s="35">
        <v>44787</v>
      </c>
      <c r="L59" s="10"/>
      <c r="M59" s="10">
        <v>3400</v>
      </c>
      <c r="N59" s="10">
        <f t="shared" si="20"/>
        <v>0</v>
      </c>
      <c r="O59" s="10"/>
      <c r="P59" s="10">
        <v>2900</v>
      </c>
      <c r="Q59" s="10">
        <f t="shared" si="21"/>
        <v>0</v>
      </c>
      <c r="R59" s="10"/>
      <c r="S59" s="10">
        <v>2800</v>
      </c>
      <c r="T59" s="10">
        <f t="shared" si="22"/>
        <v>0</v>
      </c>
      <c r="U59" s="10">
        <v>4</v>
      </c>
      <c r="V59" s="10">
        <v>150</v>
      </c>
      <c r="W59" s="10">
        <f t="shared" si="25"/>
        <v>600</v>
      </c>
      <c r="X59" s="10">
        <v>4</v>
      </c>
      <c r="Y59" s="10">
        <v>150</v>
      </c>
      <c r="Z59" s="10">
        <f t="shared" si="26"/>
        <v>600</v>
      </c>
      <c r="AA59" s="10">
        <v>4</v>
      </c>
      <c r="AB59" s="10">
        <v>150</v>
      </c>
      <c r="AC59" s="10">
        <f t="shared" si="27"/>
        <v>600</v>
      </c>
      <c r="AD59" s="11">
        <v>12</v>
      </c>
      <c r="AE59" s="26">
        <v>7</v>
      </c>
      <c r="AF59" s="7">
        <f t="shared" si="23"/>
        <v>84</v>
      </c>
      <c r="AG59" s="152">
        <v>1</v>
      </c>
      <c r="AH59" s="145">
        <f t="shared" si="28"/>
        <v>24</v>
      </c>
      <c r="AI59" s="139">
        <f t="shared" si="24"/>
        <v>1884</v>
      </c>
      <c r="AJ59" s="118">
        <f t="shared" si="29"/>
        <v>1884</v>
      </c>
      <c r="AK59">
        <v>8</v>
      </c>
      <c r="AM59" t="b">
        <f>D59='10.06.2022 КП'!D184</f>
        <v>1</v>
      </c>
      <c r="AN59" t="b">
        <f>E59='10.06.2022 КП'!E184</f>
        <v>1</v>
      </c>
      <c r="AO59" t="b">
        <f>F59='10.06.2022 КП'!F184</f>
        <v>1</v>
      </c>
      <c r="AP59" t="b">
        <f>G59='10.06.2022 КП'!G184</f>
        <v>1</v>
      </c>
      <c r="AQ59" t="b">
        <f>H59='10.06.2022 КП'!H184</f>
        <v>1</v>
      </c>
    </row>
    <row r="60" spans="1:43" ht="18" customHeight="1" x14ac:dyDescent="0.25">
      <c r="A60" s="106"/>
      <c r="B60" s="96"/>
      <c r="C60" s="97"/>
      <c r="D60" s="179" t="s">
        <v>858</v>
      </c>
      <c r="E60" s="99"/>
      <c r="F60" s="99"/>
      <c r="G60" s="99"/>
      <c r="H60" s="99"/>
      <c r="I60" s="99"/>
      <c r="J60" s="99"/>
      <c r="K60" s="99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2"/>
      <c r="AE60" s="79"/>
      <c r="AF60" s="79"/>
      <c r="AG60" s="153"/>
      <c r="AH60" s="151"/>
      <c r="AI60" s="151"/>
      <c r="AJ60" s="164"/>
      <c r="AM60" t="b">
        <f>D60='10.06.2022 КП'!D189</f>
        <v>1</v>
      </c>
      <c r="AN60" t="b">
        <f>E60='10.06.2022 КП'!E189</f>
        <v>1</v>
      </c>
      <c r="AO60" t="b">
        <f>F60='10.06.2022 КП'!F189</f>
        <v>1</v>
      </c>
      <c r="AP60" t="b">
        <f>G60='10.06.2022 КП'!G189</f>
        <v>1</v>
      </c>
      <c r="AQ60" t="b">
        <f>H60='10.06.2022 КП'!H189</f>
        <v>1</v>
      </c>
    </row>
    <row r="61" spans="1:43" ht="16.149999999999999" customHeight="1" x14ac:dyDescent="0.25">
      <c r="A61" s="108">
        <v>159</v>
      </c>
      <c r="B61" s="8" t="s">
        <v>224</v>
      </c>
      <c r="C61" s="21" t="s">
        <v>139</v>
      </c>
      <c r="D61" s="22" t="s">
        <v>531</v>
      </c>
      <c r="E61" s="21" t="s">
        <v>340</v>
      </c>
      <c r="F61" s="35">
        <v>44748</v>
      </c>
      <c r="G61" s="35">
        <v>44750</v>
      </c>
      <c r="H61" s="21" t="s">
        <v>298</v>
      </c>
      <c r="I61" s="22" t="s">
        <v>340</v>
      </c>
      <c r="J61" s="35">
        <v>44748</v>
      </c>
      <c r="K61" s="35">
        <v>44750</v>
      </c>
      <c r="L61" s="10"/>
      <c r="M61" s="10">
        <v>3400</v>
      </c>
      <c r="N61" s="10">
        <f t="shared" si="20"/>
        <v>0</v>
      </c>
      <c r="O61" s="10"/>
      <c r="P61" s="10">
        <v>2900</v>
      </c>
      <c r="Q61" s="10">
        <f t="shared" si="21"/>
        <v>0</v>
      </c>
      <c r="R61" s="10"/>
      <c r="S61" s="10">
        <v>2800</v>
      </c>
      <c r="T61" s="10">
        <f t="shared" si="22"/>
        <v>0</v>
      </c>
      <c r="U61" s="10">
        <v>6</v>
      </c>
      <c r="V61" s="10">
        <v>150</v>
      </c>
      <c r="W61" s="10">
        <f t="shared" si="25"/>
        <v>900</v>
      </c>
      <c r="X61" s="10">
        <v>6</v>
      </c>
      <c r="Y61" s="10">
        <v>150</v>
      </c>
      <c r="Z61" s="10">
        <f t="shared" si="26"/>
        <v>900</v>
      </c>
      <c r="AA61" s="10">
        <v>6</v>
      </c>
      <c r="AB61" s="10">
        <v>150</v>
      </c>
      <c r="AC61" s="10">
        <f t="shared" si="27"/>
        <v>900</v>
      </c>
      <c r="AD61" s="11">
        <v>18</v>
      </c>
      <c r="AE61" s="26">
        <v>7</v>
      </c>
      <c r="AF61" s="7">
        <f t="shared" si="23"/>
        <v>126</v>
      </c>
      <c r="AG61" s="152">
        <v>1</v>
      </c>
      <c r="AH61" s="145">
        <f>L61+O61+R61+U61+X61+AA61+AD61</f>
        <v>36</v>
      </c>
      <c r="AI61" s="139">
        <f t="shared" si="24"/>
        <v>2826</v>
      </c>
      <c r="AJ61" s="118">
        <f>N61+Q61+T61+W61+Z61+AC61+AF61</f>
        <v>2826</v>
      </c>
      <c r="AK61">
        <v>7</v>
      </c>
      <c r="AM61" t="b">
        <f>D61='10.06.2022 КП'!D192</f>
        <v>1</v>
      </c>
      <c r="AN61" t="b">
        <f>E61='10.06.2022 КП'!E192</f>
        <v>1</v>
      </c>
      <c r="AO61" t="b">
        <f>F61='10.06.2022 КП'!F192</f>
        <v>1</v>
      </c>
      <c r="AP61" t="b">
        <f>G61='10.06.2022 КП'!G192</f>
        <v>1</v>
      </c>
      <c r="AQ61" t="b">
        <f>H61='10.06.2022 КП'!H192</f>
        <v>1</v>
      </c>
    </row>
    <row r="62" spans="1:43" ht="16.149999999999999" customHeight="1" x14ac:dyDescent="0.25">
      <c r="A62" s="108">
        <v>160</v>
      </c>
      <c r="B62" s="8" t="s">
        <v>224</v>
      </c>
      <c r="C62" s="21" t="s">
        <v>139</v>
      </c>
      <c r="D62" s="22" t="s">
        <v>532</v>
      </c>
      <c r="E62" s="21" t="s">
        <v>345</v>
      </c>
      <c r="F62" s="35">
        <v>44748</v>
      </c>
      <c r="G62" s="35">
        <v>44750</v>
      </c>
      <c r="H62" s="21" t="s">
        <v>298</v>
      </c>
      <c r="I62" s="22" t="s">
        <v>725</v>
      </c>
      <c r="J62" s="35">
        <v>44748</v>
      </c>
      <c r="K62" s="35">
        <v>44750</v>
      </c>
      <c r="L62" s="10"/>
      <c r="M62" s="10">
        <v>3400</v>
      </c>
      <c r="N62" s="10">
        <f t="shared" si="20"/>
        <v>0</v>
      </c>
      <c r="O62" s="10"/>
      <c r="P62" s="10">
        <v>2900</v>
      </c>
      <c r="Q62" s="10">
        <f t="shared" si="21"/>
        <v>0</v>
      </c>
      <c r="R62" s="10"/>
      <c r="S62" s="10">
        <v>2800</v>
      </c>
      <c r="T62" s="10">
        <f t="shared" si="22"/>
        <v>0</v>
      </c>
      <c r="U62" s="10">
        <v>6</v>
      </c>
      <c r="V62" s="10">
        <v>150</v>
      </c>
      <c r="W62" s="10">
        <f t="shared" si="25"/>
        <v>900</v>
      </c>
      <c r="X62" s="10">
        <v>6</v>
      </c>
      <c r="Y62" s="10">
        <v>150</v>
      </c>
      <c r="Z62" s="10">
        <f t="shared" si="26"/>
        <v>900</v>
      </c>
      <c r="AA62" s="10">
        <v>6</v>
      </c>
      <c r="AB62" s="10">
        <v>150</v>
      </c>
      <c r="AC62" s="10">
        <f t="shared" si="27"/>
        <v>900</v>
      </c>
      <c r="AD62" s="11">
        <v>18</v>
      </c>
      <c r="AE62" s="26">
        <v>7</v>
      </c>
      <c r="AF62" s="7">
        <f t="shared" si="23"/>
        <v>126</v>
      </c>
      <c r="AG62" s="152">
        <v>1</v>
      </c>
      <c r="AH62" s="145">
        <f>L62+O62+R62+U62+X62+AA62+AD62</f>
        <v>36</v>
      </c>
      <c r="AI62" s="139">
        <f t="shared" si="24"/>
        <v>2826</v>
      </c>
      <c r="AJ62" s="118">
        <f>N62+Q62+T62+W62+Z62+AC62+AF62</f>
        <v>2826</v>
      </c>
      <c r="AK62">
        <v>7</v>
      </c>
      <c r="AM62" t="b">
        <f>D62='10.06.2022 КП'!D193</f>
        <v>1</v>
      </c>
      <c r="AN62" t="b">
        <f>E62='10.06.2022 КП'!E193</f>
        <v>1</v>
      </c>
      <c r="AO62" t="b">
        <f>F62='10.06.2022 КП'!F193</f>
        <v>1</v>
      </c>
      <c r="AP62" t="b">
        <f>G62='10.06.2022 КП'!G193</f>
        <v>1</v>
      </c>
      <c r="AQ62" t="b">
        <f>H62='10.06.2022 КП'!H193</f>
        <v>1</v>
      </c>
    </row>
    <row r="63" spans="1:43" ht="16.149999999999999" customHeight="1" x14ac:dyDescent="0.25">
      <c r="A63" s="108">
        <v>161</v>
      </c>
      <c r="B63" s="8" t="s">
        <v>224</v>
      </c>
      <c r="C63" s="21" t="s">
        <v>139</v>
      </c>
      <c r="D63" s="22" t="s">
        <v>63</v>
      </c>
      <c r="E63" s="21" t="s">
        <v>340</v>
      </c>
      <c r="F63" s="35">
        <v>44750</v>
      </c>
      <c r="G63" s="35">
        <v>44759</v>
      </c>
      <c r="H63" s="21" t="s">
        <v>298</v>
      </c>
      <c r="I63" s="22" t="s">
        <v>340</v>
      </c>
      <c r="J63" s="35">
        <v>44750</v>
      </c>
      <c r="K63" s="35">
        <v>44759</v>
      </c>
      <c r="L63" s="10"/>
      <c r="M63" s="10">
        <v>3400</v>
      </c>
      <c r="N63" s="10">
        <f t="shared" si="20"/>
        <v>0</v>
      </c>
      <c r="O63" s="10"/>
      <c r="P63" s="10">
        <v>2900</v>
      </c>
      <c r="Q63" s="10">
        <f t="shared" si="21"/>
        <v>0</v>
      </c>
      <c r="R63" s="10"/>
      <c r="S63" s="10">
        <v>2800</v>
      </c>
      <c r="T63" s="10">
        <f t="shared" si="22"/>
        <v>0</v>
      </c>
      <c r="U63" s="10">
        <v>8</v>
      </c>
      <c r="V63" s="10">
        <v>150</v>
      </c>
      <c r="W63" s="10">
        <f t="shared" si="25"/>
        <v>1200</v>
      </c>
      <c r="X63" s="10">
        <v>8</v>
      </c>
      <c r="Y63" s="10">
        <v>150</v>
      </c>
      <c r="Z63" s="10">
        <f t="shared" si="26"/>
        <v>1200</v>
      </c>
      <c r="AA63" s="10">
        <v>8</v>
      </c>
      <c r="AB63" s="10">
        <v>150</v>
      </c>
      <c r="AC63" s="10">
        <f t="shared" si="27"/>
        <v>1200</v>
      </c>
      <c r="AD63" s="11">
        <v>24</v>
      </c>
      <c r="AE63" s="26">
        <v>7</v>
      </c>
      <c r="AF63" s="7">
        <f t="shared" si="23"/>
        <v>168</v>
      </c>
      <c r="AG63" s="152">
        <v>1</v>
      </c>
      <c r="AH63" s="145">
        <f t="shared" si="28"/>
        <v>48</v>
      </c>
      <c r="AI63" s="139">
        <f t="shared" si="24"/>
        <v>3768</v>
      </c>
      <c r="AJ63" s="118">
        <f t="shared" si="29"/>
        <v>3768</v>
      </c>
      <c r="AK63">
        <v>7</v>
      </c>
      <c r="AM63" t="b">
        <f>D63='10.06.2022 КП'!D194</f>
        <v>1</v>
      </c>
      <c r="AN63" t="b">
        <f>E63='10.06.2022 КП'!E194</f>
        <v>1</v>
      </c>
      <c r="AO63" t="b">
        <f>F63='10.06.2022 КП'!F194</f>
        <v>1</v>
      </c>
      <c r="AP63" t="b">
        <f>G63='10.06.2022 КП'!G194</f>
        <v>1</v>
      </c>
      <c r="AQ63" t="b">
        <f>H63='10.06.2022 КП'!H194</f>
        <v>1</v>
      </c>
    </row>
    <row r="64" spans="1:43" ht="16.149999999999999" customHeight="1" x14ac:dyDescent="0.25">
      <c r="A64" s="108">
        <v>162</v>
      </c>
      <c r="B64" s="8" t="s">
        <v>224</v>
      </c>
      <c r="C64" s="21" t="s">
        <v>139</v>
      </c>
      <c r="D64" s="22" t="s">
        <v>64</v>
      </c>
      <c r="E64" s="21" t="s">
        <v>345</v>
      </c>
      <c r="F64" s="35">
        <v>44808</v>
      </c>
      <c r="G64" s="35">
        <v>44815</v>
      </c>
      <c r="H64" s="21" t="s">
        <v>298</v>
      </c>
      <c r="I64" s="22" t="s">
        <v>725</v>
      </c>
      <c r="J64" s="35">
        <v>44808</v>
      </c>
      <c r="K64" s="35">
        <v>44815</v>
      </c>
      <c r="L64" s="10"/>
      <c r="M64" s="10">
        <v>3400</v>
      </c>
      <c r="N64" s="10">
        <f t="shared" si="20"/>
        <v>0</v>
      </c>
      <c r="O64" s="10"/>
      <c r="P64" s="10">
        <v>2900</v>
      </c>
      <c r="Q64" s="10">
        <f t="shared" si="21"/>
        <v>0</v>
      </c>
      <c r="R64" s="10"/>
      <c r="S64" s="10">
        <v>2800</v>
      </c>
      <c r="T64" s="10">
        <f t="shared" si="22"/>
        <v>0</v>
      </c>
      <c r="U64" s="10">
        <v>4</v>
      </c>
      <c r="V64" s="10">
        <v>150</v>
      </c>
      <c r="W64" s="10">
        <f t="shared" si="25"/>
        <v>600</v>
      </c>
      <c r="X64" s="10">
        <v>4</v>
      </c>
      <c r="Y64" s="10">
        <v>150</v>
      </c>
      <c r="Z64" s="10">
        <f t="shared" si="26"/>
        <v>600</v>
      </c>
      <c r="AA64" s="10">
        <v>4</v>
      </c>
      <c r="AB64" s="10">
        <v>150</v>
      </c>
      <c r="AC64" s="10">
        <f t="shared" si="27"/>
        <v>600</v>
      </c>
      <c r="AD64" s="11">
        <v>12</v>
      </c>
      <c r="AE64" s="26">
        <v>7</v>
      </c>
      <c r="AF64" s="7">
        <f t="shared" si="23"/>
        <v>84</v>
      </c>
      <c r="AG64" s="152">
        <v>1</v>
      </c>
      <c r="AH64" s="139">
        <f t="shared" si="28"/>
        <v>24</v>
      </c>
      <c r="AI64" s="139">
        <f t="shared" si="24"/>
        <v>1884</v>
      </c>
      <c r="AJ64" s="109">
        <f t="shared" si="29"/>
        <v>1884</v>
      </c>
      <c r="AK64">
        <v>9</v>
      </c>
      <c r="AM64" t="b">
        <f>D64='10.06.2022 КП'!D195</f>
        <v>1</v>
      </c>
      <c r="AN64" t="b">
        <f>E64='10.06.2022 КП'!E195</f>
        <v>1</v>
      </c>
      <c r="AO64" t="b">
        <f>F64='10.06.2022 КП'!F195</f>
        <v>1</v>
      </c>
      <c r="AP64" t="b">
        <f>G64='10.06.2022 КП'!G195</f>
        <v>1</v>
      </c>
      <c r="AQ64" t="b">
        <f>H64='10.06.2022 КП'!H195</f>
        <v>1</v>
      </c>
    </row>
    <row r="65" spans="1:46" x14ac:dyDescent="0.25">
      <c r="A65" s="106"/>
      <c r="B65" s="96"/>
      <c r="C65" s="97"/>
      <c r="D65" s="179" t="s">
        <v>859</v>
      </c>
      <c r="E65" s="99"/>
      <c r="F65" s="99"/>
      <c r="G65" s="99"/>
      <c r="H65" s="99"/>
      <c r="I65" s="99"/>
      <c r="J65" s="99"/>
      <c r="K65" s="99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2"/>
      <c r="AE65" s="79"/>
      <c r="AF65" s="79"/>
      <c r="AG65" s="153"/>
      <c r="AH65" s="151"/>
      <c r="AI65" s="151"/>
      <c r="AJ65" s="164"/>
      <c r="AM65" t="b">
        <f>D65='10.06.2022 КП'!D196</f>
        <v>1</v>
      </c>
      <c r="AN65" t="b">
        <f>E65='10.06.2022 КП'!E196</f>
        <v>1</v>
      </c>
      <c r="AO65" t="b">
        <f>F65='10.06.2022 КП'!F196</f>
        <v>1</v>
      </c>
      <c r="AP65" t="b">
        <f>G65='10.06.2022 КП'!G196</f>
        <v>1</v>
      </c>
      <c r="AQ65" t="b">
        <f>H65='10.06.2022 КП'!H196</f>
        <v>1</v>
      </c>
    </row>
    <row r="66" spans="1:46" ht="52.5" customHeight="1" x14ac:dyDescent="0.25">
      <c r="A66" s="108">
        <v>170</v>
      </c>
      <c r="B66" s="8" t="s">
        <v>268</v>
      </c>
      <c r="C66" s="21" t="s">
        <v>152</v>
      </c>
      <c r="D66" s="22" t="s">
        <v>598</v>
      </c>
      <c r="E66" s="21" t="s">
        <v>1018</v>
      </c>
      <c r="F66" s="35">
        <v>44750</v>
      </c>
      <c r="G66" s="35">
        <v>44752</v>
      </c>
      <c r="H66" s="21" t="s">
        <v>1086</v>
      </c>
      <c r="I66" s="22" t="s">
        <v>727</v>
      </c>
      <c r="J66" s="35">
        <v>44750</v>
      </c>
      <c r="K66" s="35">
        <v>44752</v>
      </c>
      <c r="L66" s="10"/>
      <c r="M66" s="10">
        <v>3400</v>
      </c>
      <c r="N66" s="10">
        <f t="shared" ref="N66:N85" si="30">L66*M66</f>
        <v>0</v>
      </c>
      <c r="O66" s="10"/>
      <c r="P66" s="10">
        <v>2900</v>
      </c>
      <c r="Q66" s="10">
        <f t="shared" ref="Q66:Q85" si="31">O66*P66</f>
        <v>0</v>
      </c>
      <c r="R66" s="10"/>
      <c r="S66" s="10">
        <v>2800</v>
      </c>
      <c r="T66" s="10">
        <f t="shared" ref="T66:T85" si="32">R66*S66</f>
        <v>0</v>
      </c>
      <c r="U66" s="10">
        <v>8</v>
      </c>
      <c r="V66" s="10">
        <v>150</v>
      </c>
      <c r="W66" s="10">
        <f t="shared" si="25"/>
        <v>1200</v>
      </c>
      <c r="X66" s="10">
        <v>8</v>
      </c>
      <c r="Y66" s="10">
        <v>150</v>
      </c>
      <c r="Z66" s="10">
        <f t="shared" si="26"/>
        <v>1200</v>
      </c>
      <c r="AA66" s="10">
        <v>8</v>
      </c>
      <c r="AB66" s="10">
        <v>150</v>
      </c>
      <c r="AC66" s="10">
        <f t="shared" si="27"/>
        <v>1200</v>
      </c>
      <c r="AD66" s="11">
        <v>24</v>
      </c>
      <c r="AE66" s="26">
        <v>7</v>
      </c>
      <c r="AF66" s="7">
        <f>AD66*AE66</f>
        <v>168</v>
      </c>
      <c r="AG66" s="152">
        <v>1</v>
      </c>
      <c r="AH66" s="145">
        <f t="shared" si="28"/>
        <v>48</v>
      </c>
      <c r="AI66" s="139">
        <f t="shared" ref="AI66:AI81" si="33">AJ66</f>
        <v>3768</v>
      </c>
      <c r="AJ66" s="118">
        <f t="shared" si="29"/>
        <v>3768</v>
      </c>
      <c r="AK66">
        <v>7</v>
      </c>
      <c r="AM66" t="b">
        <f>D66='10.06.2022 КП'!D204</f>
        <v>1</v>
      </c>
      <c r="AN66" t="b">
        <f>E66='10.06.2022 КП'!E204</f>
        <v>1</v>
      </c>
      <c r="AO66" t="b">
        <f>F66='10.06.2022 КП'!F204</f>
        <v>1</v>
      </c>
      <c r="AP66" t="b">
        <f>G66='10.06.2022 КП'!G204</f>
        <v>1</v>
      </c>
      <c r="AQ66" t="b">
        <f>H66='10.06.2022 КП'!H204</f>
        <v>1</v>
      </c>
    </row>
    <row r="67" spans="1:46" ht="52.9" customHeight="1" x14ac:dyDescent="0.25">
      <c r="A67" s="114">
        <v>171</v>
      </c>
      <c r="B67" s="8" t="s">
        <v>268</v>
      </c>
      <c r="C67" s="21" t="s">
        <v>152</v>
      </c>
      <c r="D67" s="22" t="s">
        <v>599</v>
      </c>
      <c r="E67" s="21" t="s">
        <v>1018</v>
      </c>
      <c r="F67" s="35">
        <v>44750</v>
      </c>
      <c r="G67" s="35">
        <v>44752</v>
      </c>
      <c r="H67" s="21" t="s">
        <v>1086</v>
      </c>
      <c r="I67" s="22" t="s">
        <v>727</v>
      </c>
      <c r="J67" s="35">
        <v>44750</v>
      </c>
      <c r="K67" s="35">
        <v>44752</v>
      </c>
      <c r="L67" s="10"/>
      <c r="M67" s="10">
        <v>3400</v>
      </c>
      <c r="N67" s="10">
        <f t="shared" si="30"/>
        <v>0</v>
      </c>
      <c r="O67" s="10"/>
      <c r="P67" s="10">
        <v>2900</v>
      </c>
      <c r="Q67" s="10">
        <f t="shared" si="31"/>
        <v>0</v>
      </c>
      <c r="R67" s="10"/>
      <c r="S67" s="10">
        <v>2800</v>
      </c>
      <c r="T67" s="10">
        <f t="shared" si="32"/>
        <v>0</v>
      </c>
      <c r="U67" s="10">
        <v>2</v>
      </c>
      <c r="V67" s="10">
        <v>150</v>
      </c>
      <c r="W67" s="10">
        <f t="shared" si="25"/>
        <v>300</v>
      </c>
      <c r="X67" s="10">
        <v>2</v>
      </c>
      <c r="Y67" s="10">
        <v>150</v>
      </c>
      <c r="Z67" s="10">
        <f t="shared" si="26"/>
        <v>300</v>
      </c>
      <c r="AA67" s="10">
        <v>2</v>
      </c>
      <c r="AB67" s="10">
        <v>150</v>
      </c>
      <c r="AC67" s="10">
        <f t="shared" si="27"/>
        <v>300</v>
      </c>
      <c r="AD67" s="11">
        <v>6</v>
      </c>
      <c r="AE67" s="26">
        <v>7</v>
      </c>
      <c r="AF67" s="7">
        <f>AD67*AE67</f>
        <v>42</v>
      </c>
      <c r="AG67" s="152">
        <v>1</v>
      </c>
      <c r="AH67" s="145">
        <f t="shared" si="28"/>
        <v>12</v>
      </c>
      <c r="AI67" s="139">
        <f t="shared" si="33"/>
        <v>942</v>
      </c>
      <c r="AJ67" s="118">
        <f t="shared" si="29"/>
        <v>942</v>
      </c>
      <c r="AK67">
        <v>7</v>
      </c>
      <c r="AM67" t="b">
        <f>D67='10.06.2022 КП'!D205</f>
        <v>1</v>
      </c>
      <c r="AN67" t="b">
        <f>E67='10.06.2022 КП'!E205</f>
        <v>1</v>
      </c>
      <c r="AO67" t="b">
        <f>F67='10.06.2022 КП'!F205</f>
        <v>1</v>
      </c>
      <c r="AP67" t="b">
        <f>G67='10.06.2022 КП'!G205</f>
        <v>1</v>
      </c>
      <c r="AQ67" t="b">
        <f>H67='10.06.2022 КП'!H205</f>
        <v>1</v>
      </c>
    </row>
    <row r="68" spans="1:46" ht="17.649999999999999" customHeight="1" x14ac:dyDescent="0.25">
      <c r="A68" s="106"/>
      <c r="B68" s="96"/>
      <c r="C68" s="97"/>
      <c r="D68" s="179" t="s">
        <v>861</v>
      </c>
      <c r="E68" s="99"/>
      <c r="F68" s="99"/>
      <c r="G68" s="99"/>
      <c r="H68" s="99"/>
      <c r="I68" s="99"/>
      <c r="J68" s="99"/>
      <c r="K68" s="99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2"/>
      <c r="AE68" s="79"/>
      <c r="AF68" s="79"/>
      <c r="AG68" s="153"/>
      <c r="AH68" s="151"/>
      <c r="AI68" s="151"/>
      <c r="AJ68" s="164"/>
      <c r="AM68" t="b">
        <f>D68='10.06.2022 КП'!D208</f>
        <v>1</v>
      </c>
      <c r="AN68" t="b">
        <f>E68='10.06.2022 КП'!E208</f>
        <v>1</v>
      </c>
      <c r="AO68" t="b">
        <f>F68='10.06.2022 КП'!F208</f>
        <v>1</v>
      </c>
      <c r="AP68" t="b">
        <f>G68='10.06.2022 КП'!G208</f>
        <v>1</v>
      </c>
      <c r="AQ68" t="b">
        <f>H68='10.06.2022 КП'!H208</f>
        <v>1</v>
      </c>
    </row>
    <row r="69" spans="1:46" s="218" customFormat="1" ht="45.6" customHeight="1" x14ac:dyDescent="0.25">
      <c r="A69" s="208">
        <v>176</v>
      </c>
      <c r="B69" s="209"/>
      <c r="C69" s="207" t="s">
        <v>123</v>
      </c>
      <c r="D69" s="210" t="s">
        <v>1111</v>
      </c>
      <c r="E69" s="207" t="s">
        <v>1112</v>
      </c>
      <c r="F69" s="206">
        <v>44834</v>
      </c>
      <c r="G69" s="206">
        <v>44836</v>
      </c>
      <c r="H69" s="207" t="s">
        <v>298</v>
      </c>
      <c r="I69" s="210" t="s">
        <v>360</v>
      </c>
      <c r="J69" s="206">
        <v>44701</v>
      </c>
      <c r="K69" s="206">
        <v>44702</v>
      </c>
      <c r="L69" s="211"/>
      <c r="M69" s="211">
        <v>3400</v>
      </c>
      <c r="N69" s="211">
        <f t="shared" si="30"/>
        <v>0</v>
      </c>
      <c r="O69" s="211"/>
      <c r="P69" s="211">
        <v>2900</v>
      </c>
      <c r="Q69" s="211">
        <f t="shared" si="31"/>
        <v>0</v>
      </c>
      <c r="R69" s="211"/>
      <c r="S69" s="211">
        <v>2800</v>
      </c>
      <c r="T69" s="211">
        <f t="shared" si="32"/>
        <v>0</v>
      </c>
      <c r="U69" s="211">
        <v>2</v>
      </c>
      <c r="V69" s="211">
        <v>150</v>
      </c>
      <c r="W69" s="211">
        <f t="shared" si="25"/>
        <v>300</v>
      </c>
      <c r="X69" s="211">
        <v>3</v>
      </c>
      <c r="Y69" s="211">
        <v>150</v>
      </c>
      <c r="Z69" s="211">
        <f t="shared" si="26"/>
        <v>450</v>
      </c>
      <c r="AA69" s="211">
        <v>3</v>
      </c>
      <c r="AB69" s="211">
        <v>150</v>
      </c>
      <c r="AC69" s="211">
        <f t="shared" si="27"/>
        <v>450</v>
      </c>
      <c r="AD69" s="212"/>
      <c r="AE69" s="213">
        <v>7</v>
      </c>
      <c r="AF69" s="214">
        <v>150</v>
      </c>
      <c r="AG69" s="215">
        <v>1</v>
      </c>
      <c r="AH69" s="216">
        <f t="shared" si="28"/>
        <v>8</v>
      </c>
      <c r="AI69" s="216">
        <f t="shared" si="33"/>
        <v>1350</v>
      </c>
      <c r="AJ69" s="217">
        <f t="shared" si="29"/>
        <v>1350</v>
      </c>
      <c r="AK69" s="218">
        <v>9</v>
      </c>
      <c r="AM69" t="b">
        <f>D69='10.06.2022 КП'!D211</f>
        <v>0</v>
      </c>
      <c r="AN69" t="b">
        <f>E69='10.06.2022 КП'!E211</f>
        <v>0</v>
      </c>
      <c r="AO69" t="b">
        <f>F69='10.06.2022 КП'!F211</f>
        <v>0</v>
      </c>
      <c r="AP69" t="b">
        <f>G69='10.06.2022 КП'!G211</f>
        <v>0</v>
      </c>
      <c r="AQ69" t="b">
        <f>H69='10.06.2022 КП'!H211</f>
        <v>0</v>
      </c>
      <c r="AT69"/>
    </row>
    <row r="70" spans="1:46" ht="27" customHeight="1" x14ac:dyDescent="0.25">
      <c r="A70" s="108">
        <v>178</v>
      </c>
      <c r="B70" s="8" t="s">
        <v>12</v>
      </c>
      <c r="C70" s="21" t="s">
        <v>123</v>
      </c>
      <c r="D70" s="22" t="s">
        <v>259</v>
      </c>
      <c r="E70" s="21" t="s">
        <v>1021</v>
      </c>
      <c r="F70" s="35">
        <v>44813</v>
      </c>
      <c r="G70" s="35">
        <v>44815</v>
      </c>
      <c r="H70" s="21" t="s">
        <v>323</v>
      </c>
      <c r="I70" s="22" t="s">
        <v>728</v>
      </c>
      <c r="J70" s="35">
        <v>44813</v>
      </c>
      <c r="K70" s="35">
        <v>44815</v>
      </c>
      <c r="L70" s="10"/>
      <c r="M70" s="10">
        <v>3400</v>
      </c>
      <c r="N70" s="10">
        <f t="shared" si="30"/>
        <v>0</v>
      </c>
      <c r="O70" s="10"/>
      <c r="P70" s="10">
        <v>2900</v>
      </c>
      <c r="Q70" s="10">
        <f t="shared" si="31"/>
        <v>0</v>
      </c>
      <c r="R70" s="10"/>
      <c r="S70" s="10">
        <v>2800</v>
      </c>
      <c r="T70" s="10">
        <f t="shared" si="32"/>
        <v>0</v>
      </c>
      <c r="U70" s="10">
        <v>40</v>
      </c>
      <c r="V70" s="10">
        <v>150</v>
      </c>
      <c r="W70" s="10">
        <f t="shared" si="25"/>
        <v>6000</v>
      </c>
      <c r="X70" s="10">
        <v>40</v>
      </c>
      <c r="Y70" s="10">
        <v>150</v>
      </c>
      <c r="Z70" s="10">
        <f t="shared" si="26"/>
        <v>6000</v>
      </c>
      <c r="AA70" s="10">
        <v>80</v>
      </c>
      <c r="AB70" s="10">
        <v>150</v>
      </c>
      <c r="AC70" s="10">
        <f t="shared" si="27"/>
        <v>12000</v>
      </c>
      <c r="AD70" s="11">
        <v>160</v>
      </c>
      <c r="AE70" s="26">
        <v>7</v>
      </c>
      <c r="AF70" s="7">
        <f>AD70*AE70</f>
        <v>1120</v>
      </c>
      <c r="AG70" s="152">
        <v>1</v>
      </c>
      <c r="AH70" s="139">
        <f t="shared" si="28"/>
        <v>320</v>
      </c>
      <c r="AI70" s="139">
        <f t="shared" si="33"/>
        <v>25120</v>
      </c>
      <c r="AJ70" s="109">
        <f t="shared" si="29"/>
        <v>25120</v>
      </c>
      <c r="AK70">
        <v>9</v>
      </c>
      <c r="AM70" t="b">
        <f>D70='10.06.2022 КП'!D213</f>
        <v>1</v>
      </c>
      <c r="AN70" t="b">
        <f>E70='10.06.2022 КП'!E213</f>
        <v>1</v>
      </c>
      <c r="AO70" t="b">
        <f>F70='10.06.2022 КП'!F213</f>
        <v>1</v>
      </c>
      <c r="AP70" t="b">
        <f>G70='10.06.2022 КП'!G213</f>
        <v>1</v>
      </c>
      <c r="AQ70" t="b">
        <f>H70='10.06.2022 КП'!H213</f>
        <v>1</v>
      </c>
    </row>
    <row r="71" spans="1:46" ht="16.149999999999999" customHeight="1" x14ac:dyDescent="0.25">
      <c r="A71" s="106"/>
      <c r="B71" s="96"/>
      <c r="C71" s="97"/>
      <c r="D71" s="179" t="s">
        <v>862</v>
      </c>
      <c r="E71" s="99"/>
      <c r="F71" s="99"/>
      <c r="G71" s="99"/>
      <c r="H71" s="99"/>
      <c r="I71" s="99"/>
      <c r="J71" s="99"/>
      <c r="K71" s="99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2"/>
      <c r="AE71" s="79"/>
      <c r="AF71" s="79"/>
      <c r="AG71" s="153"/>
      <c r="AH71" s="151"/>
      <c r="AI71" s="151"/>
      <c r="AJ71" s="164"/>
      <c r="AM71" t="b">
        <f>D71='10.06.2022 КП'!D214</f>
        <v>1</v>
      </c>
      <c r="AN71" t="b">
        <f>E71='10.06.2022 КП'!E214</f>
        <v>1</v>
      </c>
      <c r="AO71" t="b">
        <f>F71='10.06.2022 КП'!F214</f>
        <v>1</v>
      </c>
      <c r="AP71" t="b">
        <f>G71='10.06.2022 КП'!G214</f>
        <v>1</v>
      </c>
      <c r="AQ71" t="b">
        <f>H71='10.06.2022 КП'!H214</f>
        <v>1</v>
      </c>
    </row>
    <row r="72" spans="1:46" ht="16.149999999999999" customHeight="1" x14ac:dyDescent="0.25">
      <c r="A72" s="108">
        <v>180</v>
      </c>
      <c r="B72" s="8"/>
      <c r="C72" s="21" t="s">
        <v>108</v>
      </c>
      <c r="D72" s="57" t="s">
        <v>831</v>
      </c>
      <c r="E72" s="9" t="s">
        <v>830</v>
      </c>
      <c r="F72" s="35">
        <v>44831</v>
      </c>
      <c r="G72" s="35">
        <v>44835</v>
      </c>
      <c r="H72" s="21" t="s">
        <v>310</v>
      </c>
      <c r="I72" s="57" t="s">
        <v>830</v>
      </c>
      <c r="J72" s="62">
        <v>44831</v>
      </c>
      <c r="K72" s="62">
        <v>44835</v>
      </c>
      <c r="L72" s="11">
        <v>4</v>
      </c>
      <c r="M72" s="10">
        <v>3400</v>
      </c>
      <c r="N72" s="10">
        <f t="shared" si="30"/>
        <v>13600</v>
      </c>
      <c r="O72" s="10">
        <v>4</v>
      </c>
      <c r="P72" s="10">
        <v>2900</v>
      </c>
      <c r="Q72" s="10">
        <f t="shared" si="31"/>
        <v>11600</v>
      </c>
      <c r="R72" s="10">
        <v>4</v>
      </c>
      <c r="S72" s="10">
        <v>2800</v>
      </c>
      <c r="T72" s="10">
        <f t="shared" si="32"/>
        <v>11200</v>
      </c>
      <c r="U72" s="10">
        <v>80</v>
      </c>
      <c r="V72" s="10">
        <v>150</v>
      </c>
      <c r="W72" s="10">
        <f t="shared" si="25"/>
        <v>12000</v>
      </c>
      <c r="X72" s="10">
        <v>40</v>
      </c>
      <c r="Y72" s="10">
        <v>150</v>
      </c>
      <c r="Z72" s="10">
        <f t="shared" si="26"/>
        <v>6000</v>
      </c>
      <c r="AA72" s="10">
        <v>40</v>
      </c>
      <c r="AB72" s="10">
        <v>150</v>
      </c>
      <c r="AC72" s="10">
        <f t="shared" si="27"/>
        <v>6000</v>
      </c>
      <c r="AD72" s="11">
        <v>172</v>
      </c>
      <c r="AE72" s="26">
        <v>7</v>
      </c>
      <c r="AF72" s="7">
        <f t="shared" ref="AF72:AF87" si="34">AD72*AE72</f>
        <v>1204</v>
      </c>
      <c r="AG72" s="152">
        <v>1</v>
      </c>
      <c r="AH72" s="139">
        <f t="shared" si="28"/>
        <v>344</v>
      </c>
      <c r="AI72" s="139">
        <f t="shared" si="33"/>
        <v>61604</v>
      </c>
      <c r="AJ72" s="109">
        <f t="shared" si="29"/>
        <v>61604</v>
      </c>
      <c r="AK72">
        <v>9</v>
      </c>
      <c r="AM72" t="b">
        <f>D72='10.06.2022 КП'!D216</f>
        <v>1</v>
      </c>
      <c r="AN72" t="b">
        <f>E72='10.06.2022 КП'!E216</f>
        <v>1</v>
      </c>
      <c r="AO72" t="b">
        <f>F72='10.06.2022 КП'!F216</f>
        <v>1</v>
      </c>
      <c r="AP72" t="b">
        <f>G72='10.06.2022 КП'!G216</f>
        <v>1</v>
      </c>
      <c r="AQ72" t="b">
        <f>H72='10.06.2022 КП'!H216</f>
        <v>1</v>
      </c>
    </row>
    <row r="73" spans="1:46" ht="18" customHeight="1" x14ac:dyDescent="0.25">
      <c r="A73" s="106"/>
      <c r="B73" s="96"/>
      <c r="C73" s="97"/>
      <c r="D73" s="179" t="s">
        <v>912</v>
      </c>
      <c r="E73" s="99"/>
      <c r="F73" s="99"/>
      <c r="G73" s="99"/>
      <c r="H73" s="99"/>
      <c r="I73" s="99"/>
      <c r="J73" s="99"/>
      <c r="K73" s="99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2"/>
      <c r="AE73" s="79"/>
      <c r="AF73" s="79"/>
      <c r="AG73" s="153"/>
      <c r="AH73" s="151"/>
      <c r="AI73" s="151"/>
      <c r="AJ73" s="164"/>
      <c r="AM73" t="b">
        <f>D73='10.06.2022 КП'!D217</f>
        <v>1</v>
      </c>
      <c r="AN73" t="b">
        <f>E73='10.06.2022 КП'!E217</f>
        <v>1</v>
      </c>
      <c r="AO73" t="b">
        <f>F73='10.06.2022 КП'!F217</f>
        <v>1</v>
      </c>
      <c r="AP73" t="b">
        <f>G73='10.06.2022 КП'!G217</f>
        <v>1</v>
      </c>
      <c r="AQ73" t="b">
        <f>H73='10.06.2022 КП'!H217</f>
        <v>1</v>
      </c>
    </row>
    <row r="74" spans="1:46" ht="16.149999999999999" customHeight="1" x14ac:dyDescent="0.25">
      <c r="A74" s="108">
        <v>183</v>
      </c>
      <c r="B74" s="8" t="s">
        <v>217</v>
      </c>
      <c r="C74" s="21" t="s">
        <v>133</v>
      </c>
      <c r="D74" s="22" t="s">
        <v>586</v>
      </c>
      <c r="E74" s="21" t="s">
        <v>333</v>
      </c>
      <c r="F74" s="35">
        <v>44815</v>
      </c>
      <c r="G74" s="35">
        <v>44819</v>
      </c>
      <c r="H74" s="21" t="s">
        <v>301</v>
      </c>
      <c r="I74" s="22" t="s">
        <v>698</v>
      </c>
      <c r="J74" s="35">
        <v>44815</v>
      </c>
      <c r="K74" s="35">
        <v>44819</v>
      </c>
      <c r="L74" s="10">
        <v>6</v>
      </c>
      <c r="M74" s="10">
        <v>3400</v>
      </c>
      <c r="N74" s="10">
        <f t="shared" si="30"/>
        <v>20400</v>
      </c>
      <c r="O74" s="10">
        <v>6</v>
      </c>
      <c r="P74" s="10">
        <v>2900</v>
      </c>
      <c r="Q74" s="10">
        <f t="shared" si="31"/>
        <v>17400</v>
      </c>
      <c r="R74" s="10">
        <v>6</v>
      </c>
      <c r="S74" s="10">
        <v>2800</v>
      </c>
      <c r="T74" s="10">
        <f t="shared" si="32"/>
        <v>16800</v>
      </c>
      <c r="U74" s="10">
        <v>30</v>
      </c>
      <c r="V74" s="10">
        <v>150</v>
      </c>
      <c r="W74" s="10">
        <f t="shared" si="25"/>
        <v>4500</v>
      </c>
      <c r="X74" s="10">
        <v>30</v>
      </c>
      <c r="Y74" s="10">
        <v>150</v>
      </c>
      <c r="Z74" s="10">
        <f t="shared" si="26"/>
        <v>4500</v>
      </c>
      <c r="AA74" s="10">
        <v>36</v>
      </c>
      <c r="AB74" s="10">
        <v>150</v>
      </c>
      <c r="AC74" s="10">
        <f t="shared" si="27"/>
        <v>5400</v>
      </c>
      <c r="AD74" s="11">
        <v>96</v>
      </c>
      <c r="AE74" s="26">
        <v>7</v>
      </c>
      <c r="AF74" s="7">
        <f t="shared" si="34"/>
        <v>672</v>
      </c>
      <c r="AG74" s="152">
        <v>1</v>
      </c>
      <c r="AH74" s="139">
        <f t="shared" si="28"/>
        <v>210</v>
      </c>
      <c r="AI74" s="139">
        <f t="shared" si="33"/>
        <v>69672</v>
      </c>
      <c r="AJ74" s="109">
        <f t="shared" si="29"/>
        <v>69672</v>
      </c>
      <c r="AK74">
        <v>9</v>
      </c>
      <c r="AM74" t="b">
        <f>D74='10.06.2022 КП'!D220</f>
        <v>1</v>
      </c>
      <c r="AN74" t="b">
        <f>E74='10.06.2022 КП'!E220</f>
        <v>1</v>
      </c>
      <c r="AO74" t="b">
        <f>F74='10.06.2022 КП'!F220</f>
        <v>1</v>
      </c>
      <c r="AP74" t="b">
        <f>G74='10.06.2022 КП'!G220</f>
        <v>1</v>
      </c>
      <c r="AQ74" t="b">
        <f>H74='10.06.2022 КП'!H220</f>
        <v>1</v>
      </c>
    </row>
    <row r="75" spans="1:46" ht="15" customHeight="1" x14ac:dyDescent="0.25">
      <c r="A75" s="106"/>
      <c r="B75" s="96"/>
      <c r="C75" s="97"/>
      <c r="D75" s="179" t="s">
        <v>863</v>
      </c>
      <c r="E75" s="99"/>
      <c r="F75" s="99"/>
      <c r="G75" s="99"/>
      <c r="H75" s="99"/>
      <c r="I75" s="99"/>
      <c r="J75" s="99"/>
      <c r="K75" s="99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2"/>
      <c r="AE75" s="79"/>
      <c r="AF75" s="79"/>
      <c r="AG75" s="153"/>
      <c r="AH75" s="151"/>
      <c r="AI75" s="151"/>
      <c r="AJ75" s="164"/>
      <c r="AM75" t="b">
        <f>D75='10.06.2022 КП'!D221</f>
        <v>1</v>
      </c>
      <c r="AN75" t="b">
        <f>E75='10.06.2022 КП'!E221</f>
        <v>1</v>
      </c>
      <c r="AO75" t="b">
        <f>F75='10.06.2022 КП'!F221</f>
        <v>1</v>
      </c>
      <c r="AP75" t="b">
        <f>G75='10.06.2022 КП'!G221</f>
        <v>1</v>
      </c>
      <c r="AQ75" t="b">
        <f>H75='10.06.2022 КП'!H221</f>
        <v>1</v>
      </c>
    </row>
    <row r="76" spans="1:46" ht="16.149999999999999" customHeight="1" x14ac:dyDescent="0.25">
      <c r="A76" s="108">
        <v>193</v>
      </c>
      <c r="B76" s="8" t="s">
        <v>206</v>
      </c>
      <c r="C76" s="21" t="s">
        <v>132</v>
      </c>
      <c r="D76" s="22" t="s">
        <v>79</v>
      </c>
      <c r="E76" s="21" t="s">
        <v>329</v>
      </c>
      <c r="F76" s="206">
        <v>44750</v>
      </c>
      <c r="G76" s="206">
        <v>44753</v>
      </c>
      <c r="H76" s="207" t="s">
        <v>310</v>
      </c>
      <c r="I76" s="22" t="s">
        <v>329</v>
      </c>
      <c r="J76" s="35">
        <v>44733</v>
      </c>
      <c r="K76" s="35">
        <v>44736</v>
      </c>
      <c r="L76" s="10">
        <v>1</v>
      </c>
      <c r="M76" s="10">
        <v>3400</v>
      </c>
      <c r="N76" s="10">
        <f t="shared" si="30"/>
        <v>3400</v>
      </c>
      <c r="O76" s="10">
        <v>1</v>
      </c>
      <c r="P76" s="10">
        <v>2900</v>
      </c>
      <c r="Q76" s="10">
        <f t="shared" si="31"/>
        <v>2900</v>
      </c>
      <c r="R76" s="10">
        <v>1</v>
      </c>
      <c r="S76" s="10">
        <v>2800</v>
      </c>
      <c r="T76" s="10">
        <f t="shared" si="32"/>
        <v>2800</v>
      </c>
      <c r="U76" s="10">
        <v>13</v>
      </c>
      <c r="V76" s="10">
        <v>150</v>
      </c>
      <c r="W76" s="10">
        <f t="shared" ref="W76:W92" si="35">U76*V76</f>
        <v>1950</v>
      </c>
      <c r="X76" s="10">
        <v>13</v>
      </c>
      <c r="Y76" s="10">
        <v>150</v>
      </c>
      <c r="Z76" s="10">
        <f t="shared" ref="Z76:Z92" si="36">X76*Y76</f>
        <v>1950</v>
      </c>
      <c r="AA76" s="10">
        <v>13</v>
      </c>
      <c r="AB76" s="10">
        <v>150</v>
      </c>
      <c r="AC76" s="10">
        <f t="shared" ref="AC76:AC92" si="37">AA76*AB76</f>
        <v>1950</v>
      </c>
      <c r="AD76" s="11">
        <v>42</v>
      </c>
      <c r="AE76" s="26">
        <v>7</v>
      </c>
      <c r="AF76" s="7">
        <f t="shared" si="34"/>
        <v>294</v>
      </c>
      <c r="AG76" s="152">
        <v>1</v>
      </c>
      <c r="AH76" s="145">
        <f t="shared" si="28"/>
        <v>84</v>
      </c>
      <c r="AI76" s="139">
        <f t="shared" si="33"/>
        <v>15244</v>
      </c>
      <c r="AJ76" s="118">
        <f t="shared" si="29"/>
        <v>15244</v>
      </c>
      <c r="AK76">
        <v>7</v>
      </c>
      <c r="AM76" t="b">
        <f>D76='10.06.2022 КП'!D231</f>
        <v>1</v>
      </c>
      <c r="AN76" t="b">
        <f>E76='10.06.2022 КП'!E231</f>
        <v>1</v>
      </c>
      <c r="AO76" t="b">
        <f>F76='10.06.2022 КП'!F231</f>
        <v>0</v>
      </c>
      <c r="AP76" t="b">
        <f>G76='10.06.2022 КП'!G231</f>
        <v>0</v>
      </c>
      <c r="AQ76" t="b">
        <f>H76='10.06.2022 КП'!H231</f>
        <v>0</v>
      </c>
    </row>
    <row r="77" spans="1:46" ht="16.149999999999999" customHeight="1" x14ac:dyDescent="0.25">
      <c r="A77" s="108">
        <v>194</v>
      </c>
      <c r="B77" s="8" t="s">
        <v>206</v>
      </c>
      <c r="C77" s="21" t="s">
        <v>132</v>
      </c>
      <c r="D77" s="22" t="s">
        <v>282</v>
      </c>
      <c r="E77" s="21" t="s">
        <v>329</v>
      </c>
      <c r="F77" s="35">
        <v>44754</v>
      </c>
      <c r="G77" s="35">
        <v>44757</v>
      </c>
      <c r="H77" s="207" t="s">
        <v>310</v>
      </c>
      <c r="I77" s="22" t="s">
        <v>329</v>
      </c>
      <c r="J77" s="35">
        <v>44754</v>
      </c>
      <c r="K77" s="35">
        <v>44757</v>
      </c>
      <c r="L77" s="10">
        <v>1</v>
      </c>
      <c r="M77" s="10">
        <v>3400</v>
      </c>
      <c r="N77" s="10">
        <f t="shared" si="30"/>
        <v>3400</v>
      </c>
      <c r="O77" s="10">
        <v>1</v>
      </c>
      <c r="P77" s="10">
        <v>2900</v>
      </c>
      <c r="Q77" s="10">
        <f t="shared" si="31"/>
        <v>2900</v>
      </c>
      <c r="R77" s="10">
        <v>1</v>
      </c>
      <c r="S77" s="10">
        <v>2800</v>
      </c>
      <c r="T77" s="10">
        <f t="shared" si="32"/>
        <v>2800</v>
      </c>
      <c r="U77" s="10">
        <v>13</v>
      </c>
      <c r="V77" s="10">
        <v>150</v>
      </c>
      <c r="W77" s="10">
        <f t="shared" si="35"/>
        <v>1950</v>
      </c>
      <c r="X77" s="10">
        <v>13</v>
      </c>
      <c r="Y77" s="10">
        <v>150</v>
      </c>
      <c r="Z77" s="10">
        <f t="shared" si="36"/>
        <v>1950</v>
      </c>
      <c r="AA77" s="10">
        <v>13</v>
      </c>
      <c r="AB77" s="10">
        <v>150</v>
      </c>
      <c r="AC77" s="10">
        <f t="shared" si="37"/>
        <v>1950</v>
      </c>
      <c r="AD77" s="11">
        <v>42</v>
      </c>
      <c r="AE77" s="26">
        <v>7</v>
      </c>
      <c r="AF77" s="7">
        <f t="shared" si="34"/>
        <v>294</v>
      </c>
      <c r="AG77" s="152">
        <v>1</v>
      </c>
      <c r="AH77" s="145">
        <f t="shared" si="28"/>
        <v>84</v>
      </c>
      <c r="AI77" s="139">
        <f t="shared" si="33"/>
        <v>15244</v>
      </c>
      <c r="AJ77" s="118">
        <f t="shared" si="29"/>
        <v>15244</v>
      </c>
      <c r="AK77">
        <v>7</v>
      </c>
      <c r="AM77" t="b">
        <f>D77='10.06.2022 КП'!D232</f>
        <v>1</v>
      </c>
      <c r="AN77" t="b">
        <f>E77='10.06.2022 КП'!E232</f>
        <v>1</v>
      </c>
      <c r="AO77" t="b">
        <f>F77='10.06.2022 КП'!F232</f>
        <v>1</v>
      </c>
      <c r="AP77" t="b">
        <f>G77='10.06.2022 КП'!G232</f>
        <v>1</v>
      </c>
      <c r="AQ77" t="b">
        <f>H77='10.06.2022 КП'!H232</f>
        <v>0</v>
      </c>
    </row>
    <row r="78" spans="1:46" ht="26.25" x14ac:dyDescent="0.25">
      <c r="A78" s="108">
        <v>197</v>
      </c>
      <c r="B78" s="8" t="s">
        <v>206</v>
      </c>
      <c r="C78" s="21" t="s">
        <v>132</v>
      </c>
      <c r="D78" s="22" t="s">
        <v>284</v>
      </c>
      <c r="E78" s="21" t="s">
        <v>1064</v>
      </c>
      <c r="F78" s="35">
        <v>44815</v>
      </c>
      <c r="G78" s="35">
        <v>44829</v>
      </c>
      <c r="H78" s="21" t="s">
        <v>989</v>
      </c>
      <c r="I78" s="22" t="s">
        <v>402</v>
      </c>
      <c r="J78" s="35">
        <v>44815</v>
      </c>
      <c r="K78" s="35">
        <v>44829</v>
      </c>
      <c r="L78" s="10">
        <v>1</v>
      </c>
      <c r="M78" s="10">
        <v>3400</v>
      </c>
      <c r="N78" s="10">
        <f t="shared" si="30"/>
        <v>3400</v>
      </c>
      <c r="O78" s="10">
        <v>1</v>
      </c>
      <c r="P78" s="10">
        <v>2900</v>
      </c>
      <c r="Q78" s="10">
        <f t="shared" si="31"/>
        <v>2900</v>
      </c>
      <c r="R78" s="10">
        <v>1</v>
      </c>
      <c r="S78" s="10">
        <v>2800</v>
      </c>
      <c r="T78" s="10">
        <f t="shared" si="32"/>
        <v>2800</v>
      </c>
      <c r="U78" s="10">
        <v>18</v>
      </c>
      <c r="V78" s="10">
        <v>150</v>
      </c>
      <c r="W78" s="10">
        <f t="shared" si="35"/>
        <v>2700</v>
      </c>
      <c r="X78" s="10">
        <v>18</v>
      </c>
      <c r="Y78" s="10">
        <v>150</v>
      </c>
      <c r="Z78" s="10">
        <f t="shared" si="36"/>
        <v>2700</v>
      </c>
      <c r="AA78" s="10">
        <v>18</v>
      </c>
      <c r="AB78" s="10">
        <v>150</v>
      </c>
      <c r="AC78" s="10">
        <f t="shared" si="37"/>
        <v>2700</v>
      </c>
      <c r="AD78" s="11">
        <v>69</v>
      </c>
      <c r="AE78" s="26">
        <v>7</v>
      </c>
      <c r="AF78" s="7">
        <f t="shared" si="34"/>
        <v>483</v>
      </c>
      <c r="AG78" s="152">
        <v>1</v>
      </c>
      <c r="AH78" s="139">
        <f>L78+O78+R78+U78+X78+AA78+AD78</f>
        <v>126</v>
      </c>
      <c r="AI78" s="139">
        <f t="shared" si="33"/>
        <v>17683</v>
      </c>
      <c r="AJ78" s="109">
        <f>N78+Q78+T78+W78+Z78+AC78+AF78</f>
        <v>17683</v>
      </c>
      <c r="AK78">
        <v>9</v>
      </c>
      <c r="AM78" t="b">
        <f>D78='10.06.2022 КП'!D235</f>
        <v>1</v>
      </c>
      <c r="AN78" t="b">
        <f>E78='10.06.2022 КП'!E235</f>
        <v>1</v>
      </c>
      <c r="AO78" t="b">
        <f>F78='10.06.2022 КП'!F235</f>
        <v>1</v>
      </c>
      <c r="AP78" t="b">
        <f>G78='10.06.2022 КП'!G235</f>
        <v>1</v>
      </c>
      <c r="AQ78" t="b">
        <f>H78='10.06.2022 КП'!H235</f>
        <v>1</v>
      </c>
    </row>
    <row r="79" spans="1:46" ht="27.6" customHeight="1" x14ac:dyDescent="0.25">
      <c r="A79" s="108">
        <v>198</v>
      </c>
      <c r="B79" s="20"/>
      <c r="C79" s="21" t="s">
        <v>132</v>
      </c>
      <c r="D79" s="22" t="s">
        <v>549</v>
      </c>
      <c r="E79" s="21" t="s">
        <v>43</v>
      </c>
      <c r="F79" s="21" t="s">
        <v>43</v>
      </c>
      <c r="G79" s="21" t="s">
        <v>43</v>
      </c>
      <c r="H79" s="21" t="s">
        <v>43</v>
      </c>
      <c r="I79" s="41" t="s">
        <v>43</v>
      </c>
      <c r="J79" s="21" t="s">
        <v>43</v>
      </c>
      <c r="K79" s="21" t="s">
        <v>43</v>
      </c>
      <c r="L79" s="28">
        <v>2</v>
      </c>
      <c r="M79" s="10">
        <v>3400</v>
      </c>
      <c r="N79" s="28">
        <f t="shared" si="30"/>
        <v>6800</v>
      </c>
      <c r="O79" s="28">
        <v>2</v>
      </c>
      <c r="P79" s="10">
        <v>2900</v>
      </c>
      <c r="Q79" s="28">
        <f t="shared" si="31"/>
        <v>5800</v>
      </c>
      <c r="R79" s="28">
        <v>2</v>
      </c>
      <c r="S79" s="10">
        <v>2800</v>
      </c>
      <c r="T79" s="28">
        <f t="shared" si="32"/>
        <v>5600</v>
      </c>
      <c r="U79" s="10">
        <v>32</v>
      </c>
      <c r="V79" s="10">
        <v>150</v>
      </c>
      <c r="W79" s="10">
        <f t="shared" si="35"/>
        <v>4800</v>
      </c>
      <c r="X79" s="10">
        <v>32</v>
      </c>
      <c r="Y79" s="10">
        <v>150</v>
      </c>
      <c r="Z79" s="10">
        <f t="shared" si="36"/>
        <v>4800</v>
      </c>
      <c r="AA79" s="10">
        <v>32</v>
      </c>
      <c r="AB79" s="10">
        <v>150</v>
      </c>
      <c r="AC79" s="10">
        <f t="shared" si="37"/>
        <v>4800</v>
      </c>
      <c r="AD79" s="11">
        <v>63</v>
      </c>
      <c r="AE79" s="26">
        <v>7</v>
      </c>
      <c r="AF79" s="7">
        <f t="shared" si="34"/>
        <v>441</v>
      </c>
      <c r="AG79" s="152">
        <v>1</v>
      </c>
      <c r="AH79" s="139">
        <f t="shared" ref="AH79:AH94" si="38">L79+O79+R79+U79+X79+AA79+AD79</f>
        <v>165</v>
      </c>
      <c r="AI79" s="139">
        <f t="shared" si="33"/>
        <v>33041</v>
      </c>
      <c r="AJ79" s="109">
        <f t="shared" ref="AJ79:AJ94" si="39">N79+Q79+T79+W79+Z79+AC79+AF79</f>
        <v>33041</v>
      </c>
      <c r="AK79">
        <v>9</v>
      </c>
      <c r="AM79" t="b">
        <f>D79='10.06.2022 КП'!D236</f>
        <v>1</v>
      </c>
      <c r="AN79" t="b">
        <f>E79='10.06.2022 КП'!E236</f>
        <v>1</v>
      </c>
      <c r="AO79" t="b">
        <f>F79='10.06.2022 КП'!F236</f>
        <v>1</v>
      </c>
      <c r="AP79" t="b">
        <f>G79='10.06.2022 КП'!G236</f>
        <v>1</v>
      </c>
      <c r="AQ79" t="b">
        <f>H79='10.06.2022 КП'!H236</f>
        <v>1</v>
      </c>
    </row>
    <row r="80" spans="1:46" ht="16.149999999999999" customHeight="1" x14ac:dyDescent="0.25">
      <c r="A80" s="106"/>
      <c r="B80" s="96"/>
      <c r="C80" s="97"/>
      <c r="D80" s="179" t="s">
        <v>865</v>
      </c>
      <c r="E80" s="99"/>
      <c r="F80" s="99"/>
      <c r="G80" s="99"/>
      <c r="H80" s="99"/>
      <c r="I80" s="99"/>
      <c r="J80" s="99"/>
      <c r="K80" s="99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2"/>
      <c r="AE80" s="79"/>
      <c r="AF80" s="79"/>
      <c r="AG80" s="153"/>
      <c r="AH80" s="151"/>
      <c r="AI80" s="151"/>
      <c r="AJ80" s="164"/>
      <c r="AM80" t="b">
        <f>D80='10.06.2022 КП'!D247</f>
        <v>1</v>
      </c>
      <c r="AN80" t="b">
        <f>E80='10.06.2022 КП'!E247</f>
        <v>1</v>
      </c>
      <c r="AO80" t="b">
        <f>F80='10.06.2022 КП'!F247</f>
        <v>1</v>
      </c>
      <c r="AP80" t="b">
        <f>G80='10.06.2022 КП'!G247</f>
        <v>1</v>
      </c>
      <c r="AQ80" t="b">
        <f>H80='10.06.2022 КП'!H247</f>
        <v>1</v>
      </c>
    </row>
    <row r="81" spans="1:43" ht="16.149999999999999" customHeight="1" x14ac:dyDescent="0.25">
      <c r="A81" s="108">
        <v>211</v>
      </c>
      <c r="B81" s="8" t="s">
        <v>16</v>
      </c>
      <c r="C81" s="21" t="s">
        <v>160</v>
      </c>
      <c r="D81" s="22" t="s">
        <v>60</v>
      </c>
      <c r="E81" s="21" t="s">
        <v>782</v>
      </c>
      <c r="F81" s="35">
        <v>44820</v>
      </c>
      <c r="G81" s="35">
        <v>44822</v>
      </c>
      <c r="H81" s="21" t="s">
        <v>301</v>
      </c>
      <c r="I81" s="22" t="s">
        <v>782</v>
      </c>
      <c r="J81" s="35">
        <v>44820</v>
      </c>
      <c r="K81" s="35">
        <v>44822</v>
      </c>
      <c r="L81" s="10">
        <v>1</v>
      </c>
      <c r="M81" s="10">
        <v>3400</v>
      </c>
      <c r="N81" s="10">
        <f t="shared" si="30"/>
        <v>3400</v>
      </c>
      <c r="O81" s="10">
        <v>1</v>
      </c>
      <c r="P81" s="10">
        <v>2900</v>
      </c>
      <c r="Q81" s="10">
        <f t="shared" si="31"/>
        <v>2900</v>
      </c>
      <c r="R81" s="10">
        <v>1</v>
      </c>
      <c r="S81" s="10">
        <v>2800</v>
      </c>
      <c r="T81" s="10">
        <f t="shared" si="32"/>
        <v>2800</v>
      </c>
      <c r="U81" s="10">
        <v>21</v>
      </c>
      <c r="V81" s="10">
        <v>150</v>
      </c>
      <c r="W81" s="10">
        <f t="shared" si="35"/>
        <v>3150</v>
      </c>
      <c r="X81" s="10">
        <v>21</v>
      </c>
      <c r="Y81" s="10">
        <v>150</v>
      </c>
      <c r="Z81" s="10">
        <f t="shared" si="36"/>
        <v>3150</v>
      </c>
      <c r="AA81" s="10">
        <v>21</v>
      </c>
      <c r="AB81" s="10">
        <v>150</v>
      </c>
      <c r="AC81" s="10">
        <f t="shared" si="37"/>
        <v>3150</v>
      </c>
      <c r="AD81" s="11">
        <v>81</v>
      </c>
      <c r="AE81" s="26">
        <v>7</v>
      </c>
      <c r="AF81" s="7">
        <f t="shared" si="34"/>
        <v>567</v>
      </c>
      <c r="AG81" s="152">
        <v>1</v>
      </c>
      <c r="AH81" s="139">
        <f t="shared" si="38"/>
        <v>147</v>
      </c>
      <c r="AI81" s="139">
        <f t="shared" si="33"/>
        <v>19117</v>
      </c>
      <c r="AJ81" s="109">
        <f t="shared" si="39"/>
        <v>19117</v>
      </c>
      <c r="AK81">
        <v>9</v>
      </c>
      <c r="AM81" t="b">
        <f>D81='10.06.2022 КП'!D251</f>
        <v>1</v>
      </c>
      <c r="AN81" t="b">
        <f>E81='10.06.2022 КП'!E251</f>
        <v>1</v>
      </c>
      <c r="AO81" t="b">
        <f>F81='10.06.2022 КП'!F251</f>
        <v>1</v>
      </c>
      <c r="AP81" t="b">
        <f>G81='10.06.2022 КП'!G251</f>
        <v>1</v>
      </c>
      <c r="AQ81" t="b">
        <f>H81='10.06.2022 КП'!H251</f>
        <v>1</v>
      </c>
    </row>
    <row r="82" spans="1:43" ht="14.65" customHeight="1" x14ac:dyDescent="0.25">
      <c r="A82" s="106"/>
      <c r="B82" s="96"/>
      <c r="C82" s="97"/>
      <c r="D82" s="179" t="s">
        <v>871</v>
      </c>
      <c r="E82" s="99"/>
      <c r="F82" s="99"/>
      <c r="G82" s="99"/>
      <c r="H82" s="99"/>
      <c r="I82" s="99"/>
      <c r="J82" s="99"/>
      <c r="K82" s="99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2"/>
      <c r="AE82" s="79"/>
      <c r="AF82" s="79"/>
      <c r="AG82" s="153"/>
      <c r="AH82" s="151"/>
      <c r="AI82" s="151"/>
      <c r="AJ82" s="164"/>
      <c r="AM82" t="b">
        <f>D82='10.06.2022 КП'!D275</f>
        <v>1</v>
      </c>
      <c r="AN82" t="b">
        <f>E82='10.06.2022 КП'!E275</f>
        <v>1</v>
      </c>
      <c r="AO82" t="b">
        <f>F82='10.06.2022 КП'!F275</f>
        <v>1</v>
      </c>
      <c r="AP82" t="b">
        <f>G82='10.06.2022 КП'!G275</f>
        <v>1</v>
      </c>
      <c r="AQ82" t="b">
        <f>H82='10.06.2022 КП'!H275</f>
        <v>1</v>
      </c>
    </row>
    <row r="83" spans="1:43" ht="27" customHeight="1" x14ac:dyDescent="0.25">
      <c r="A83" s="108">
        <v>231</v>
      </c>
      <c r="B83" s="8" t="s">
        <v>23</v>
      </c>
      <c r="C83" s="21" t="s">
        <v>141</v>
      </c>
      <c r="D83" s="22" t="s">
        <v>69</v>
      </c>
      <c r="E83" s="21" t="s">
        <v>392</v>
      </c>
      <c r="F83" s="35">
        <v>44798</v>
      </c>
      <c r="G83" s="35">
        <v>44801</v>
      </c>
      <c r="H83" s="21" t="s">
        <v>785</v>
      </c>
      <c r="I83" s="22" t="s">
        <v>392</v>
      </c>
      <c r="J83" s="35">
        <v>44798</v>
      </c>
      <c r="K83" s="35">
        <v>44801</v>
      </c>
      <c r="L83" s="10">
        <v>2</v>
      </c>
      <c r="M83" s="10">
        <v>3400</v>
      </c>
      <c r="N83" s="10">
        <f t="shared" si="30"/>
        <v>6800</v>
      </c>
      <c r="O83" s="10">
        <v>2</v>
      </c>
      <c r="P83" s="10">
        <v>2900</v>
      </c>
      <c r="Q83" s="10">
        <f t="shared" si="31"/>
        <v>5800</v>
      </c>
      <c r="R83" s="10">
        <v>2</v>
      </c>
      <c r="S83" s="10">
        <v>2800</v>
      </c>
      <c r="T83" s="10">
        <f t="shared" si="32"/>
        <v>5600</v>
      </c>
      <c r="U83" s="10">
        <v>14</v>
      </c>
      <c r="V83" s="10">
        <v>150</v>
      </c>
      <c r="W83" s="10">
        <f t="shared" si="35"/>
        <v>2100</v>
      </c>
      <c r="X83" s="10">
        <v>12</v>
      </c>
      <c r="Y83" s="10">
        <v>150</v>
      </c>
      <c r="Z83" s="10">
        <f t="shared" si="36"/>
        <v>1800</v>
      </c>
      <c r="AA83" s="10">
        <v>12</v>
      </c>
      <c r="AB83" s="10">
        <v>150</v>
      </c>
      <c r="AC83" s="10">
        <f t="shared" si="37"/>
        <v>1800</v>
      </c>
      <c r="AD83" s="11">
        <v>48</v>
      </c>
      <c r="AE83" s="26">
        <v>7</v>
      </c>
      <c r="AF83" s="7">
        <f t="shared" si="34"/>
        <v>336</v>
      </c>
      <c r="AG83" s="152">
        <v>1</v>
      </c>
      <c r="AH83" s="145">
        <f t="shared" si="38"/>
        <v>92</v>
      </c>
      <c r="AI83" s="139">
        <f t="shared" ref="AI83:AI95" si="40">AJ83</f>
        <v>24236</v>
      </c>
      <c r="AJ83" s="118">
        <f t="shared" si="39"/>
        <v>24236</v>
      </c>
      <c r="AK83">
        <v>8</v>
      </c>
      <c r="AM83" t="b">
        <f>D83='10.06.2022 КП'!D277</f>
        <v>1</v>
      </c>
      <c r="AN83" t="b">
        <f>E83='10.06.2022 КП'!E277</f>
        <v>1</v>
      </c>
      <c r="AO83" t="b">
        <f>F83='10.06.2022 КП'!F277</f>
        <v>1</v>
      </c>
      <c r="AP83" t="b">
        <f>G83='10.06.2022 КП'!G277</f>
        <v>1</v>
      </c>
      <c r="AQ83" t="b">
        <f>H83='10.06.2022 КП'!H277</f>
        <v>1</v>
      </c>
    </row>
    <row r="84" spans="1:43" ht="13.15" customHeight="1" x14ac:dyDescent="0.25">
      <c r="A84" s="106"/>
      <c r="B84" s="96"/>
      <c r="C84" s="97"/>
      <c r="D84" s="179" t="s">
        <v>872</v>
      </c>
      <c r="E84" s="99"/>
      <c r="F84" s="99"/>
      <c r="G84" s="99"/>
      <c r="H84" s="99"/>
      <c r="I84" s="99"/>
      <c r="J84" s="99"/>
      <c r="K84" s="99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2"/>
      <c r="AE84" s="79"/>
      <c r="AF84" s="79"/>
      <c r="AG84" s="153"/>
      <c r="AH84" s="151"/>
      <c r="AI84" s="151"/>
      <c r="AJ84" s="164"/>
      <c r="AM84" t="b">
        <f>D84='10.06.2022 КП'!D278</f>
        <v>1</v>
      </c>
      <c r="AN84" t="b">
        <f>E84='10.06.2022 КП'!E278</f>
        <v>1</v>
      </c>
      <c r="AO84" t="b">
        <f>F84='10.06.2022 КП'!F278</f>
        <v>1</v>
      </c>
      <c r="AP84" t="b">
        <f>G84='10.06.2022 КП'!G278</f>
        <v>1</v>
      </c>
      <c r="AQ84" t="b">
        <f>H84='10.06.2022 КП'!H278</f>
        <v>1</v>
      </c>
    </row>
    <row r="85" spans="1:43" ht="52.5" customHeight="1" x14ac:dyDescent="0.25">
      <c r="A85" s="108">
        <v>232</v>
      </c>
      <c r="B85" s="8" t="s">
        <v>68</v>
      </c>
      <c r="C85" s="21" t="s">
        <v>204</v>
      </c>
      <c r="D85" s="22" t="s">
        <v>180</v>
      </c>
      <c r="E85" s="21" t="s">
        <v>1027</v>
      </c>
      <c r="F85" s="35">
        <v>44821</v>
      </c>
      <c r="G85" s="35">
        <v>44822</v>
      </c>
      <c r="H85" s="21" t="s">
        <v>297</v>
      </c>
      <c r="I85" s="22" t="s">
        <v>786</v>
      </c>
      <c r="J85" s="35">
        <v>44821</v>
      </c>
      <c r="K85" s="35">
        <v>44822</v>
      </c>
      <c r="L85" s="10"/>
      <c r="M85" s="10">
        <v>3400</v>
      </c>
      <c r="N85" s="10">
        <f t="shared" si="30"/>
        <v>0</v>
      </c>
      <c r="O85" s="10"/>
      <c r="P85" s="10">
        <v>2900</v>
      </c>
      <c r="Q85" s="10">
        <f t="shared" si="31"/>
        <v>0</v>
      </c>
      <c r="R85" s="10"/>
      <c r="S85" s="10">
        <v>2800</v>
      </c>
      <c r="T85" s="10">
        <f t="shared" si="32"/>
        <v>0</v>
      </c>
      <c r="U85" s="10">
        <v>134</v>
      </c>
      <c r="V85" s="10">
        <v>150</v>
      </c>
      <c r="W85" s="10">
        <f t="shared" si="35"/>
        <v>20100</v>
      </c>
      <c r="X85" s="10">
        <v>134</v>
      </c>
      <c r="Y85" s="10">
        <v>150</v>
      </c>
      <c r="Z85" s="10">
        <f t="shared" si="36"/>
        <v>20100</v>
      </c>
      <c r="AA85" s="10">
        <v>134</v>
      </c>
      <c r="AB85" s="10">
        <v>150</v>
      </c>
      <c r="AC85" s="10">
        <f t="shared" si="37"/>
        <v>20100</v>
      </c>
      <c r="AD85" s="11">
        <v>402</v>
      </c>
      <c r="AE85" s="26">
        <v>7</v>
      </c>
      <c r="AF85" s="7">
        <f t="shared" si="34"/>
        <v>2814</v>
      </c>
      <c r="AG85" s="152">
        <v>1</v>
      </c>
      <c r="AH85" s="145">
        <f t="shared" si="38"/>
        <v>804</v>
      </c>
      <c r="AI85" s="139">
        <f t="shared" si="40"/>
        <v>63114</v>
      </c>
      <c r="AJ85" s="118">
        <f t="shared" si="39"/>
        <v>63114</v>
      </c>
      <c r="AK85">
        <v>9</v>
      </c>
      <c r="AM85" t="b">
        <f>D85='10.06.2022 КП'!D279</f>
        <v>1</v>
      </c>
      <c r="AN85" t="b">
        <f>E85='10.06.2022 КП'!E279</f>
        <v>1</v>
      </c>
      <c r="AO85" t="b">
        <f>F85='10.06.2022 КП'!F279</f>
        <v>1</v>
      </c>
      <c r="AP85" t="b">
        <f>G85='10.06.2022 КП'!G279</f>
        <v>1</v>
      </c>
      <c r="AQ85" t="b">
        <f>H85='10.06.2022 КП'!H279</f>
        <v>1</v>
      </c>
    </row>
    <row r="86" spans="1:43" ht="14.65" customHeight="1" x14ac:dyDescent="0.25">
      <c r="A86" s="106"/>
      <c r="B86" s="96"/>
      <c r="C86" s="97"/>
      <c r="D86" s="179" t="s">
        <v>876</v>
      </c>
      <c r="E86" s="99"/>
      <c r="F86" s="99"/>
      <c r="G86" s="99"/>
      <c r="H86" s="99"/>
      <c r="I86" s="99"/>
      <c r="J86" s="99"/>
      <c r="K86" s="99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2"/>
      <c r="AE86" s="79"/>
      <c r="AF86" s="79"/>
      <c r="AG86" s="153"/>
      <c r="AH86" s="151"/>
      <c r="AI86" s="151"/>
      <c r="AJ86" s="164"/>
      <c r="AM86" t="b">
        <f>D86='10.06.2022 КП'!D288</f>
        <v>1</v>
      </c>
      <c r="AN86" t="b">
        <f>E86='10.06.2022 КП'!E288</f>
        <v>1</v>
      </c>
      <c r="AO86" t="b">
        <f>F86='10.06.2022 КП'!F288</f>
        <v>1</v>
      </c>
      <c r="AP86" t="b">
        <f>G86='10.06.2022 КП'!G288</f>
        <v>1</v>
      </c>
      <c r="AQ86" t="b">
        <f>H86='10.06.2022 КП'!H288</f>
        <v>1</v>
      </c>
    </row>
    <row r="87" spans="1:43" ht="38.25" x14ac:dyDescent="0.25">
      <c r="A87" s="108">
        <v>238</v>
      </c>
      <c r="B87" s="8" t="s">
        <v>191</v>
      </c>
      <c r="C87" s="21" t="s">
        <v>293</v>
      </c>
      <c r="D87" s="22" t="s">
        <v>1092</v>
      </c>
      <c r="E87" s="21" t="s">
        <v>485</v>
      </c>
      <c r="F87" s="35" t="s">
        <v>788</v>
      </c>
      <c r="G87" s="35" t="s">
        <v>789</v>
      </c>
      <c r="H87" s="21" t="s">
        <v>1031</v>
      </c>
      <c r="I87" s="22" t="s">
        <v>485</v>
      </c>
      <c r="J87" s="35" t="s">
        <v>788</v>
      </c>
      <c r="K87" s="35" t="s">
        <v>789</v>
      </c>
      <c r="L87" s="10"/>
      <c r="M87" s="10">
        <v>3400</v>
      </c>
      <c r="N87" s="10">
        <f t="shared" ref="N87:N108" si="41">L87*M87</f>
        <v>0</v>
      </c>
      <c r="O87" s="10"/>
      <c r="P87" s="10">
        <v>2900</v>
      </c>
      <c r="Q87" s="10">
        <f t="shared" ref="Q87:Q108" si="42">O87*P87</f>
        <v>0</v>
      </c>
      <c r="R87" s="10"/>
      <c r="S87" s="10">
        <v>2800</v>
      </c>
      <c r="T87" s="10">
        <f t="shared" ref="T87:T108" si="43">R87*S87</f>
        <v>0</v>
      </c>
      <c r="U87" s="10">
        <v>20</v>
      </c>
      <c r="V87" s="10">
        <v>150</v>
      </c>
      <c r="W87" s="10">
        <f t="shared" si="35"/>
        <v>3000</v>
      </c>
      <c r="X87" s="10">
        <v>20</v>
      </c>
      <c r="Y87" s="10">
        <v>150</v>
      </c>
      <c r="Z87" s="10">
        <f t="shared" si="36"/>
        <v>3000</v>
      </c>
      <c r="AA87" s="10">
        <v>20</v>
      </c>
      <c r="AB87" s="10">
        <v>150</v>
      </c>
      <c r="AC87" s="10">
        <f t="shared" si="37"/>
        <v>3000</v>
      </c>
      <c r="AD87" s="11">
        <v>60</v>
      </c>
      <c r="AE87" s="26">
        <v>7</v>
      </c>
      <c r="AF87" s="7">
        <f t="shared" si="34"/>
        <v>420</v>
      </c>
      <c r="AG87" s="152">
        <v>1</v>
      </c>
      <c r="AH87" s="139">
        <f t="shared" si="38"/>
        <v>120</v>
      </c>
      <c r="AI87" s="139">
        <f t="shared" si="40"/>
        <v>9420</v>
      </c>
      <c r="AJ87" s="109">
        <f t="shared" si="39"/>
        <v>9420</v>
      </c>
      <c r="AK87">
        <v>9</v>
      </c>
      <c r="AM87" t="b">
        <f>D87='10.06.2022 КП'!D289</f>
        <v>1</v>
      </c>
      <c r="AN87" t="b">
        <f>E87='10.06.2022 КП'!E289</f>
        <v>1</v>
      </c>
      <c r="AO87" t="b">
        <f>F87='10.06.2022 КП'!F289</f>
        <v>1</v>
      </c>
      <c r="AP87" t="b">
        <f>G87='10.06.2022 КП'!G289</f>
        <v>1</v>
      </c>
      <c r="AQ87" t="b">
        <f>H87='10.06.2022 КП'!H289</f>
        <v>1</v>
      </c>
    </row>
    <row r="88" spans="1:43" x14ac:dyDescent="0.25">
      <c r="A88" s="106"/>
      <c r="B88" s="96"/>
      <c r="C88" s="97"/>
      <c r="D88" s="179" t="s">
        <v>878</v>
      </c>
      <c r="E88" s="99"/>
      <c r="F88" s="99"/>
      <c r="G88" s="99"/>
      <c r="H88" s="99"/>
      <c r="I88" s="99"/>
      <c r="J88" s="99"/>
      <c r="K88" s="99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2"/>
      <c r="AE88" s="79"/>
      <c r="AF88" s="79"/>
      <c r="AG88" s="153"/>
      <c r="AH88" s="151"/>
      <c r="AI88" s="151"/>
      <c r="AJ88" s="164"/>
      <c r="AM88" t="b">
        <f>D88='10.06.2022 КП'!D298</f>
        <v>1</v>
      </c>
      <c r="AN88" t="b">
        <f>E88='10.06.2022 КП'!E298</f>
        <v>1</v>
      </c>
      <c r="AO88" t="b">
        <f>F88='10.06.2022 КП'!F298</f>
        <v>1</v>
      </c>
      <c r="AP88" t="b">
        <f>G88='10.06.2022 КП'!G298</f>
        <v>1</v>
      </c>
      <c r="AQ88" t="b">
        <f>H88='10.06.2022 КП'!H298</f>
        <v>1</v>
      </c>
    </row>
    <row r="89" spans="1:43" ht="51.4" customHeight="1" x14ac:dyDescent="0.25">
      <c r="A89" s="108">
        <v>250</v>
      </c>
      <c r="B89" s="8" t="s">
        <v>238</v>
      </c>
      <c r="C89" s="21" t="s">
        <v>236</v>
      </c>
      <c r="D89" s="22" t="s">
        <v>90</v>
      </c>
      <c r="E89" s="21" t="s">
        <v>1037</v>
      </c>
      <c r="F89" s="35">
        <v>44813</v>
      </c>
      <c r="G89" s="35">
        <v>44815</v>
      </c>
      <c r="H89" s="21" t="s">
        <v>541</v>
      </c>
      <c r="I89" s="22" t="s">
        <v>731</v>
      </c>
      <c r="J89" s="35">
        <v>44813</v>
      </c>
      <c r="K89" s="35">
        <v>44815</v>
      </c>
      <c r="L89" s="10">
        <v>2</v>
      </c>
      <c r="M89" s="10">
        <v>3400</v>
      </c>
      <c r="N89" s="10">
        <f t="shared" si="41"/>
        <v>6800</v>
      </c>
      <c r="O89" s="10">
        <v>2</v>
      </c>
      <c r="P89" s="10">
        <v>2900</v>
      </c>
      <c r="Q89" s="10">
        <f t="shared" si="42"/>
        <v>5800</v>
      </c>
      <c r="R89" s="10">
        <v>2</v>
      </c>
      <c r="S89" s="10">
        <v>2800</v>
      </c>
      <c r="T89" s="10">
        <f t="shared" si="43"/>
        <v>5600</v>
      </c>
      <c r="U89" s="10">
        <v>10</v>
      </c>
      <c r="V89" s="10">
        <v>150</v>
      </c>
      <c r="W89" s="10">
        <f t="shared" si="35"/>
        <v>1500</v>
      </c>
      <c r="X89" s="10">
        <v>10</v>
      </c>
      <c r="Y89" s="10">
        <v>150</v>
      </c>
      <c r="Z89" s="10">
        <f t="shared" si="36"/>
        <v>1500</v>
      </c>
      <c r="AA89" s="10">
        <v>10</v>
      </c>
      <c r="AB89" s="10">
        <v>150</v>
      </c>
      <c r="AC89" s="10">
        <f t="shared" si="37"/>
        <v>1500</v>
      </c>
      <c r="AD89" s="11">
        <v>36</v>
      </c>
      <c r="AE89" s="26">
        <v>7</v>
      </c>
      <c r="AF89" s="7">
        <f t="shared" ref="AF89:AF108" si="44">AD89*AE89</f>
        <v>252</v>
      </c>
      <c r="AG89" s="152">
        <v>1</v>
      </c>
      <c r="AH89" s="139">
        <f t="shared" si="38"/>
        <v>72</v>
      </c>
      <c r="AI89" s="139">
        <f t="shared" si="40"/>
        <v>22952</v>
      </c>
      <c r="AJ89" s="109">
        <f t="shared" si="39"/>
        <v>22952</v>
      </c>
      <c r="AK89">
        <v>9</v>
      </c>
      <c r="AM89" t="b">
        <f>D89='10.06.2022 КП'!D303</f>
        <v>1</v>
      </c>
      <c r="AN89" t="b">
        <f>E89='10.06.2022 КП'!E303</f>
        <v>1</v>
      </c>
      <c r="AO89" t="b">
        <f>F89='10.06.2022 КП'!F303</f>
        <v>1</v>
      </c>
      <c r="AP89" t="b">
        <f>G89='10.06.2022 КП'!G303</f>
        <v>1</v>
      </c>
      <c r="AQ89" t="b">
        <f>H89='10.06.2022 КП'!H303</f>
        <v>1</v>
      </c>
    </row>
    <row r="90" spans="1:43" ht="16.149999999999999" customHeight="1" x14ac:dyDescent="0.25">
      <c r="A90" s="108">
        <v>251</v>
      </c>
      <c r="B90" s="8" t="s">
        <v>238</v>
      </c>
      <c r="C90" s="21" t="s">
        <v>236</v>
      </c>
      <c r="D90" s="22" t="s">
        <v>89</v>
      </c>
      <c r="E90" s="21" t="s">
        <v>449</v>
      </c>
      <c r="F90" s="35">
        <v>44813</v>
      </c>
      <c r="G90" s="35">
        <v>44815</v>
      </c>
      <c r="H90" s="21" t="s">
        <v>541</v>
      </c>
      <c r="I90" s="22" t="s">
        <v>411</v>
      </c>
      <c r="J90" s="35">
        <v>44813</v>
      </c>
      <c r="K90" s="35">
        <v>44815</v>
      </c>
      <c r="L90" s="10">
        <v>1</v>
      </c>
      <c r="M90" s="10">
        <v>3400</v>
      </c>
      <c r="N90" s="10">
        <f t="shared" si="41"/>
        <v>3400</v>
      </c>
      <c r="O90" s="10">
        <v>1</v>
      </c>
      <c r="P90" s="10">
        <v>2900</v>
      </c>
      <c r="Q90" s="10">
        <f t="shared" si="42"/>
        <v>2900</v>
      </c>
      <c r="R90" s="10">
        <v>1</v>
      </c>
      <c r="S90" s="10">
        <v>2800</v>
      </c>
      <c r="T90" s="10">
        <f t="shared" si="43"/>
        <v>2800</v>
      </c>
      <c r="U90" s="10">
        <v>2</v>
      </c>
      <c r="V90" s="10">
        <v>150</v>
      </c>
      <c r="W90" s="10">
        <f t="shared" si="35"/>
        <v>300</v>
      </c>
      <c r="X90" s="10">
        <v>2</v>
      </c>
      <c r="Y90" s="10">
        <v>150</v>
      </c>
      <c r="Z90" s="10">
        <f t="shared" si="36"/>
        <v>300</v>
      </c>
      <c r="AA90" s="10">
        <v>2</v>
      </c>
      <c r="AB90" s="10">
        <v>150</v>
      </c>
      <c r="AC90" s="10">
        <f t="shared" si="37"/>
        <v>300</v>
      </c>
      <c r="AD90" s="11">
        <v>9</v>
      </c>
      <c r="AE90" s="26">
        <v>7</v>
      </c>
      <c r="AF90" s="7">
        <f t="shared" si="44"/>
        <v>63</v>
      </c>
      <c r="AG90" s="152">
        <v>1</v>
      </c>
      <c r="AH90" s="139">
        <f t="shared" si="38"/>
        <v>18</v>
      </c>
      <c r="AI90" s="139">
        <f t="shared" si="40"/>
        <v>10063</v>
      </c>
      <c r="AJ90" s="109">
        <f t="shared" si="39"/>
        <v>10063</v>
      </c>
      <c r="AK90">
        <v>9</v>
      </c>
      <c r="AM90" t="b">
        <f>D90='10.06.2022 КП'!D304</f>
        <v>1</v>
      </c>
      <c r="AN90" t="b">
        <f>E90='10.06.2022 КП'!E304</f>
        <v>1</v>
      </c>
      <c r="AO90" t="b">
        <f>F90='10.06.2022 КП'!F304</f>
        <v>1</v>
      </c>
      <c r="AP90" t="b">
        <f>G90='10.06.2022 КП'!G304</f>
        <v>1</v>
      </c>
      <c r="AQ90" t="b">
        <f>H90='10.06.2022 КП'!H304</f>
        <v>1</v>
      </c>
    </row>
    <row r="91" spans="1:43" ht="15" customHeight="1" x14ac:dyDescent="0.25">
      <c r="A91" s="106"/>
      <c r="B91" s="96"/>
      <c r="C91" s="97"/>
      <c r="D91" s="179" t="s">
        <v>880</v>
      </c>
      <c r="E91" s="99"/>
      <c r="F91" s="99"/>
      <c r="G91" s="99"/>
      <c r="H91" s="99"/>
      <c r="I91" s="99"/>
      <c r="J91" s="99"/>
      <c r="K91" s="99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2"/>
      <c r="AE91" s="79"/>
      <c r="AF91" s="79"/>
      <c r="AG91" s="153"/>
      <c r="AH91" s="151"/>
      <c r="AI91" s="151"/>
      <c r="AJ91" s="164"/>
      <c r="AM91" t="b">
        <f>D91='10.06.2022 КП'!D307</f>
        <v>1</v>
      </c>
      <c r="AN91" t="b">
        <f>E91='10.06.2022 КП'!E307</f>
        <v>1</v>
      </c>
      <c r="AO91" t="b">
        <f>F91='10.06.2022 КП'!F307</f>
        <v>1</v>
      </c>
      <c r="AP91" t="b">
        <f>G91='10.06.2022 КП'!G307</f>
        <v>1</v>
      </c>
      <c r="AQ91" t="b">
        <f>H91='10.06.2022 КП'!H307</f>
        <v>1</v>
      </c>
    </row>
    <row r="92" spans="1:43" ht="27" customHeight="1" x14ac:dyDescent="0.25">
      <c r="A92" s="108">
        <v>255</v>
      </c>
      <c r="B92" s="8" t="s">
        <v>171</v>
      </c>
      <c r="C92" s="21" t="s">
        <v>148</v>
      </c>
      <c r="D92" s="22" t="s">
        <v>618</v>
      </c>
      <c r="E92" s="21" t="s">
        <v>1029</v>
      </c>
      <c r="F92" s="35">
        <v>44785</v>
      </c>
      <c r="G92" s="35">
        <v>44787</v>
      </c>
      <c r="H92" s="21" t="s">
        <v>767</v>
      </c>
      <c r="I92" s="22" t="s">
        <v>414</v>
      </c>
      <c r="J92" s="35">
        <v>44785</v>
      </c>
      <c r="K92" s="35">
        <v>44787</v>
      </c>
      <c r="L92" s="14"/>
      <c r="M92" s="10">
        <v>3400</v>
      </c>
      <c r="N92" s="10">
        <f t="shared" si="41"/>
        <v>0</v>
      </c>
      <c r="O92" s="14"/>
      <c r="P92" s="10">
        <v>2900</v>
      </c>
      <c r="Q92" s="10">
        <f t="shared" si="42"/>
        <v>0</v>
      </c>
      <c r="R92" s="14"/>
      <c r="S92" s="10">
        <v>2800</v>
      </c>
      <c r="T92" s="10">
        <f t="shared" si="43"/>
        <v>0</v>
      </c>
      <c r="U92" s="12">
        <v>60</v>
      </c>
      <c r="V92" s="10">
        <v>150</v>
      </c>
      <c r="W92" s="10">
        <f t="shared" si="35"/>
        <v>9000</v>
      </c>
      <c r="X92" s="12">
        <v>60</v>
      </c>
      <c r="Y92" s="10">
        <v>150</v>
      </c>
      <c r="Z92" s="10">
        <f t="shared" si="36"/>
        <v>9000</v>
      </c>
      <c r="AA92" s="12">
        <v>60</v>
      </c>
      <c r="AB92" s="10">
        <v>150</v>
      </c>
      <c r="AC92" s="10">
        <f t="shared" si="37"/>
        <v>9000</v>
      </c>
      <c r="AD92" s="12">
        <v>180</v>
      </c>
      <c r="AE92" s="26">
        <v>7</v>
      </c>
      <c r="AF92" s="7">
        <f t="shared" si="44"/>
        <v>1260</v>
      </c>
      <c r="AG92" s="152">
        <v>1</v>
      </c>
      <c r="AH92" s="139">
        <f t="shared" si="38"/>
        <v>360</v>
      </c>
      <c r="AI92" s="139">
        <f t="shared" si="40"/>
        <v>28260</v>
      </c>
      <c r="AJ92" s="109">
        <f t="shared" si="39"/>
        <v>28260</v>
      </c>
      <c r="AK92">
        <v>8</v>
      </c>
      <c r="AM92" t="b">
        <f>D92='10.06.2022 КП'!D310</f>
        <v>1</v>
      </c>
      <c r="AN92" t="b">
        <f>E92='10.06.2022 КП'!E310</f>
        <v>1</v>
      </c>
      <c r="AO92" t="b">
        <f>F92='10.06.2022 КП'!F310</f>
        <v>1</v>
      </c>
      <c r="AP92" t="b">
        <f>G92='10.06.2022 КП'!G310</f>
        <v>1</v>
      </c>
      <c r="AQ92" t="b">
        <f>H92='10.06.2022 КП'!H310</f>
        <v>1</v>
      </c>
    </row>
    <row r="93" spans="1:43" ht="16.149999999999999" customHeight="1" x14ac:dyDescent="0.25">
      <c r="A93" s="106"/>
      <c r="B93" s="96"/>
      <c r="C93" s="97"/>
      <c r="D93" s="179" t="s">
        <v>881</v>
      </c>
      <c r="E93" s="99"/>
      <c r="F93" s="99"/>
      <c r="G93" s="99"/>
      <c r="H93" s="99"/>
      <c r="I93" s="99"/>
      <c r="J93" s="99"/>
      <c r="K93" s="99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2"/>
      <c r="AE93" s="79"/>
      <c r="AF93" s="79"/>
      <c r="AG93" s="153"/>
      <c r="AH93" s="151"/>
      <c r="AI93" s="151"/>
      <c r="AJ93" s="164"/>
      <c r="AM93" t="b">
        <f>D93='10.06.2022 КП'!D311</f>
        <v>1</v>
      </c>
      <c r="AN93" t="b">
        <f>E93='10.06.2022 КП'!E311</f>
        <v>1</v>
      </c>
      <c r="AO93" t="b">
        <f>F93='10.06.2022 КП'!F311</f>
        <v>1</v>
      </c>
      <c r="AP93" t="b">
        <f>G93='10.06.2022 КП'!G311</f>
        <v>1</v>
      </c>
      <c r="AQ93" t="b">
        <f>H93='10.06.2022 КП'!H311</f>
        <v>1</v>
      </c>
    </row>
    <row r="94" spans="1:43" ht="16.149999999999999" customHeight="1" x14ac:dyDescent="0.25">
      <c r="A94" s="108">
        <v>260</v>
      </c>
      <c r="B94" s="8" t="s">
        <v>188</v>
      </c>
      <c r="C94" s="21" t="s">
        <v>116</v>
      </c>
      <c r="D94" s="22" t="s">
        <v>71</v>
      </c>
      <c r="E94" s="21" t="s">
        <v>509</v>
      </c>
      <c r="F94" s="35">
        <v>44827</v>
      </c>
      <c r="G94" s="35">
        <v>44829</v>
      </c>
      <c r="H94" s="21" t="s">
        <v>334</v>
      </c>
      <c r="I94" s="22" t="s">
        <v>509</v>
      </c>
      <c r="J94" s="35">
        <v>44827</v>
      </c>
      <c r="K94" s="35">
        <v>44829</v>
      </c>
      <c r="L94" s="10">
        <v>1</v>
      </c>
      <c r="M94" s="10">
        <v>3400</v>
      </c>
      <c r="N94" s="10">
        <f t="shared" si="41"/>
        <v>3400</v>
      </c>
      <c r="O94" s="10">
        <v>1</v>
      </c>
      <c r="P94" s="10">
        <v>2900</v>
      </c>
      <c r="Q94" s="10">
        <f t="shared" si="42"/>
        <v>2900</v>
      </c>
      <c r="R94" s="10">
        <v>1</v>
      </c>
      <c r="S94" s="10">
        <v>2800</v>
      </c>
      <c r="T94" s="10">
        <f t="shared" si="43"/>
        <v>2800</v>
      </c>
      <c r="U94" s="10">
        <v>17</v>
      </c>
      <c r="V94" s="10">
        <v>150</v>
      </c>
      <c r="W94" s="10">
        <f t="shared" ref="W94:W112" si="45">U94*V94</f>
        <v>2550</v>
      </c>
      <c r="X94" s="10">
        <v>17</v>
      </c>
      <c r="Y94" s="10">
        <v>150</v>
      </c>
      <c r="Z94" s="10">
        <f t="shared" ref="Z94:Z112" si="46">X94*Y94</f>
        <v>2550</v>
      </c>
      <c r="AA94" s="10">
        <v>34</v>
      </c>
      <c r="AB94" s="10">
        <v>150</v>
      </c>
      <c r="AC94" s="10">
        <f t="shared" ref="AC94:AC112" si="47">AA94*AB94</f>
        <v>5100</v>
      </c>
      <c r="AD94" s="11">
        <v>71</v>
      </c>
      <c r="AE94" s="26">
        <v>7</v>
      </c>
      <c r="AF94" s="7">
        <f t="shared" si="44"/>
        <v>497</v>
      </c>
      <c r="AG94" s="152">
        <v>1</v>
      </c>
      <c r="AH94" s="145">
        <f t="shared" si="38"/>
        <v>142</v>
      </c>
      <c r="AI94" s="139">
        <f t="shared" si="40"/>
        <v>19797</v>
      </c>
      <c r="AJ94" s="118">
        <f t="shared" si="39"/>
        <v>19797</v>
      </c>
      <c r="AK94">
        <v>9</v>
      </c>
      <c r="AM94" t="b">
        <f>D94='10.06.2022 КП'!D316</f>
        <v>1</v>
      </c>
      <c r="AN94" t="b">
        <f>E94='10.06.2022 КП'!E316</f>
        <v>1</v>
      </c>
      <c r="AO94" t="b">
        <f>F94='10.06.2022 КП'!F316</f>
        <v>1</v>
      </c>
      <c r="AP94" t="b">
        <f>G94='10.06.2022 КП'!G316</f>
        <v>1</v>
      </c>
      <c r="AQ94" t="b">
        <f>H94='10.06.2022 КП'!H316</f>
        <v>1</v>
      </c>
    </row>
    <row r="95" spans="1:43" ht="27" customHeight="1" x14ac:dyDescent="0.25">
      <c r="A95" s="108">
        <v>261</v>
      </c>
      <c r="B95" s="8" t="s">
        <v>188</v>
      </c>
      <c r="C95" s="21" t="s">
        <v>116</v>
      </c>
      <c r="D95" s="22" t="s">
        <v>623</v>
      </c>
      <c r="E95" s="21" t="s">
        <v>1040</v>
      </c>
      <c r="F95" s="35">
        <v>44827</v>
      </c>
      <c r="G95" s="35">
        <v>44829</v>
      </c>
      <c r="H95" s="21" t="s">
        <v>334</v>
      </c>
      <c r="I95" s="22" t="s">
        <v>733</v>
      </c>
      <c r="J95" s="35">
        <v>44827</v>
      </c>
      <c r="K95" s="35">
        <v>44829</v>
      </c>
      <c r="L95" s="10">
        <v>1</v>
      </c>
      <c r="M95" s="10">
        <v>3400</v>
      </c>
      <c r="N95" s="10">
        <f t="shared" si="41"/>
        <v>3400</v>
      </c>
      <c r="O95" s="10">
        <v>1</v>
      </c>
      <c r="P95" s="10">
        <v>2900</v>
      </c>
      <c r="Q95" s="10">
        <f t="shared" si="42"/>
        <v>2900</v>
      </c>
      <c r="R95" s="10">
        <v>1</v>
      </c>
      <c r="S95" s="10">
        <v>2800</v>
      </c>
      <c r="T95" s="10">
        <f t="shared" si="43"/>
        <v>2800</v>
      </c>
      <c r="U95" s="10">
        <v>63</v>
      </c>
      <c r="V95" s="10">
        <v>150</v>
      </c>
      <c r="W95" s="10">
        <f t="shared" si="45"/>
        <v>9450</v>
      </c>
      <c r="X95" s="10">
        <v>63</v>
      </c>
      <c r="Y95" s="10">
        <v>150</v>
      </c>
      <c r="Z95" s="10">
        <f t="shared" si="46"/>
        <v>9450</v>
      </c>
      <c r="AA95" s="10">
        <v>126</v>
      </c>
      <c r="AB95" s="10">
        <v>150</v>
      </c>
      <c r="AC95" s="10">
        <f t="shared" si="47"/>
        <v>18900</v>
      </c>
      <c r="AD95" s="11">
        <v>255</v>
      </c>
      <c r="AE95" s="26">
        <v>7</v>
      </c>
      <c r="AF95" s="7">
        <f t="shared" si="44"/>
        <v>1785</v>
      </c>
      <c r="AG95" s="152">
        <v>1</v>
      </c>
      <c r="AH95" s="145">
        <f>L95+O95+R95+U95+X95+AA95+AD95</f>
        <v>510</v>
      </c>
      <c r="AI95" s="139">
        <f t="shared" si="40"/>
        <v>48685</v>
      </c>
      <c r="AJ95" s="118">
        <f t="shared" ref="AJ95:AJ112" si="48">N95+Q95+T95+W95+Z95+AC95+AF95</f>
        <v>48685</v>
      </c>
      <c r="AK95">
        <v>9</v>
      </c>
      <c r="AM95" t="b">
        <f>D95='10.06.2022 КП'!D317</f>
        <v>1</v>
      </c>
      <c r="AN95" t="b">
        <f>E95='10.06.2022 КП'!E317</f>
        <v>1</v>
      </c>
      <c r="AO95" t="b">
        <f>F95='10.06.2022 КП'!F317</f>
        <v>1</v>
      </c>
      <c r="AP95" t="b">
        <f>G95='10.06.2022 КП'!G317</f>
        <v>1</v>
      </c>
      <c r="AQ95" t="b">
        <f>H95='10.06.2022 КП'!H317</f>
        <v>1</v>
      </c>
    </row>
    <row r="96" spans="1:43" ht="18" customHeight="1" x14ac:dyDescent="0.25">
      <c r="A96" s="106"/>
      <c r="B96" s="96"/>
      <c r="C96" s="97"/>
      <c r="D96" s="179" t="s">
        <v>882</v>
      </c>
      <c r="E96" s="99"/>
      <c r="F96" s="99"/>
      <c r="G96" s="99"/>
      <c r="H96" s="99"/>
      <c r="I96" s="99"/>
      <c r="J96" s="99"/>
      <c r="K96" s="99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2"/>
      <c r="AE96" s="79"/>
      <c r="AF96" s="79"/>
      <c r="AG96" s="153"/>
      <c r="AH96" s="151"/>
      <c r="AI96" s="151"/>
      <c r="AJ96" s="164"/>
      <c r="AM96" t="b">
        <f>D96='10.06.2022 КП'!D318</f>
        <v>1</v>
      </c>
      <c r="AN96" t="b">
        <f>E96='10.06.2022 КП'!E318</f>
        <v>1</v>
      </c>
      <c r="AO96" t="b">
        <f>F96='10.06.2022 КП'!F318</f>
        <v>1</v>
      </c>
      <c r="AP96" t="b">
        <f>G96='10.06.2022 КП'!G318</f>
        <v>1</v>
      </c>
      <c r="AQ96" t="b">
        <f>H96='10.06.2022 КП'!H318</f>
        <v>1</v>
      </c>
    </row>
    <row r="97" spans="1:43" ht="27" customHeight="1" x14ac:dyDescent="0.25">
      <c r="A97" s="108">
        <v>272</v>
      </c>
      <c r="B97" s="8" t="s">
        <v>167</v>
      </c>
      <c r="C97" s="21" t="s">
        <v>168</v>
      </c>
      <c r="D97" s="22" t="s">
        <v>624</v>
      </c>
      <c r="E97" s="21" t="s">
        <v>443</v>
      </c>
      <c r="F97" s="35">
        <v>44770</v>
      </c>
      <c r="G97" s="35">
        <v>44773</v>
      </c>
      <c r="H97" s="21" t="s">
        <v>806</v>
      </c>
      <c r="I97" s="22" t="s">
        <v>443</v>
      </c>
      <c r="J97" s="35">
        <v>44770</v>
      </c>
      <c r="K97" s="35">
        <v>44773</v>
      </c>
      <c r="L97" s="10"/>
      <c r="M97" s="10">
        <v>3400</v>
      </c>
      <c r="N97" s="10">
        <f t="shared" si="41"/>
        <v>0</v>
      </c>
      <c r="O97" s="10"/>
      <c r="P97" s="10">
        <v>2900</v>
      </c>
      <c r="Q97" s="10">
        <f t="shared" si="42"/>
        <v>0</v>
      </c>
      <c r="R97" s="10"/>
      <c r="S97" s="10">
        <v>2800</v>
      </c>
      <c r="T97" s="10">
        <f t="shared" si="43"/>
        <v>0</v>
      </c>
      <c r="U97" s="10">
        <v>2</v>
      </c>
      <c r="V97" s="10">
        <v>150</v>
      </c>
      <c r="W97" s="10">
        <f t="shared" si="45"/>
        <v>300</v>
      </c>
      <c r="X97" s="10">
        <v>2</v>
      </c>
      <c r="Y97" s="10">
        <v>150</v>
      </c>
      <c r="Z97" s="10">
        <f t="shared" si="46"/>
        <v>300</v>
      </c>
      <c r="AA97" s="10">
        <v>2</v>
      </c>
      <c r="AB97" s="10">
        <v>150</v>
      </c>
      <c r="AC97" s="10">
        <f t="shared" si="47"/>
        <v>300</v>
      </c>
      <c r="AD97" s="11">
        <v>6</v>
      </c>
      <c r="AE97" s="26">
        <v>7</v>
      </c>
      <c r="AF97" s="7">
        <f t="shared" si="44"/>
        <v>42</v>
      </c>
      <c r="AG97" s="152">
        <v>1</v>
      </c>
      <c r="AH97" s="145">
        <f>L97+O97+R97+U97+X97+AA97+AD97</f>
        <v>12</v>
      </c>
      <c r="AI97" s="139">
        <f t="shared" ref="AI97:AI110" si="49">AJ97</f>
        <v>942</v>
      </c>
      <c r="AJ97" s="118">
        <f t="shared" si="48"/>
        <v>942</v>
      </c>
      <c r="AK97">
        <v>7</v>
      </c>
      <c r="AM97" t="b">
        <f>D97='10.06.2022 КП'!D329</f>
        <v>1</v>
      </c>
      <c r="AN97" t="b">
        <f>E97='10.06.2022 КП'!E329</f>
        <v>1</v>
      </c>
      <c r="AO97" t="b">
        <f>F97='10.06.2022 КП'!F329</f>
        <v>1</v>
      </c>
      <c r="AP97" t="b">
        <f>G97='10.06.2022 КП'!G329</f>
        <v>1</v>
      </c>
      <c r="AQ97" t="b">
        <f>H97='10.06.2022 КП'!H329</f>
        <v>1</v>
      </c>
    </row>
    <row r="98" spans="1:43" ht="16.149999999999999" customHeight="1" x14ac:dyDescent="0.25">
      <c r="A98" s="108">
        <v>273</v>
      </c>
      <c r="B98" s="8" t="s">
        <v>167</v>
      </c>
      <c r="C98" s="21" t="s">
        <v>168</v>
      </c>
      <c r="D98" s="22" t="s">
        <v>54</v>
      </c>
      <c r="E98" s="21" t="s">
        <v>807</v>
      </c>
      <c r="F98" s="35">
        <v>44815</v>
      </c>
      <c r="G98" s="35">
        <v>44815</v>
      </c>
      <c r="H98" s="21" t="s">
        <v>301</v>
      </c>
      <c r="I98" s="22" t="s">
        <v>807</v>
      </c>
      <c r="J98" s="35">
        <v>44815</v>
      </c>
      <c r="K98" s="35">
        <v>44815</v>
      </c>
      <c r="L98" s="10"/>
      <c r="M98" s="10">
        <v>3400</v>
      </c>
      <c r="N98" s="10">
        <f t="shared" si="41"/>
        <v>0</v>
      </c>
      <c r="O98" s="10"/>
      <c r="P98" s="10">
        <v>2900</v>
      </c>
      <c r="Q98" s="10">
        <f t="shared" si="42"/>
        <v>0</v>
      </c>
      <c r="R98" s="10"/>
      <c r="S98" s="10">
        <v>2800</v>
      </c>
      <c r="T98" s="10">
        <f t="shared" si="43"/>
        <v>0</v>
      </c>
      <c r="U98" s="10">
        <v>1</v>
      </c>
      <c r="V98" s="10">
        <v>150</v>
      </c>
      <c r="W98" s="10">
        <f t="shared" si="45"/>
        <v>150</v>
      </c>
      <c r="X98" s="10">
        <v>1</v>
      </c>
      <c r="Y98" s="10">
        <v>150</v>
      </c>
      <c r="Z98" s="10">
        <f t="shared" si="46"/>
        <v>150</v>
      </c>
      <c r="AA98" s="10">
        <v>1</v>
      </c>
      <c r="AB98" s="10">
        <v>150</v>
      </c>
      <c r="AC98" s="10">
        <f t="shared" si="47"/>
        <v>150</v>
      </c>
      <c r="AD98" s="11">
        <v>3</v>
      </c>
      <c r="AE98" s="26">
        <v>7</v>
      </c>
      <c r="AF98" s="7">
        <f t="shared" si="44"/>
        <v>21</v>
      </c>
      <c r="AG98" s="152">
        <v>1</v>
      </c>
      <c r="AH98" s="145">
        <f>L98+O98+R98+U98+X98+AA98+AD98</f>
        <v>6</v>
      </c>
      <c r="AI98" s="139">
        <f t="shared" si="49"/>
        <v>471</v>
      </c>
      <c r="AJ98" s="118">
        <f t="shared" si="48"/>
        <v>471</v>
      </c>
      <c r="AK98">
        <v>9</v>
      </c>
      <c r="AM98" t="b">
        <f>D98='10.06.2022 КП'!D330</f>
        <v>1</v>
      </c>
      <c r="AN98" t="b">
        <f>E98='10.06.2022 КП'!E330</f>
        <v>1</v>
      </c>
      <c r="AO98" t="b">
        <f>F98='10.06.2022 КП'!F330</f>
        <v>1</v>
      </c>
      <c r="AP98" t="b">
        <f>G98='10.06.2022 КП'!G330</f>
        <v>1</v>
      </c>
      <c r="AQ98" t="b">
        <f>H98='10.06.2022 КП'!H330</f>
        <v>1</v>
      </c>
    </row>
    <row r="99" spans="1:43" ht="27" customHeight="1" x14ac:dyDescent="0.25">
      <c r="A99" s="108">
        <v>274</v>
      </c>
      <c r="B99" s="8" t="s">
        <v>167</v>
      </c>
      <c r="C99" s="21" t="s">
        <v>168</v>
      </c>
      <c r="D99" s="22" t="s">
        <v>56</v>
      </c>
      <c r="E99" s="21" t="s">
        <v>735</v>
      </c>
      <c r="F99" s="35">
        <v>44820</v>
      </c>
      <c r="G99" s="35">
        <v>44822</v>
      </c>
      <c r="H99" s="21" t="s">
        <v>808</v>
      </c>
      <c r="I99" s="22" t="s">
        <v>735</v>
      </c>
      <c r="J99" s="35">
        <v>44820</v>
      </c>
      <c r="K99" s="35">
        <v>44822</v>
      </c>
      <c r="L99" s="10">
        <v>1</v>
      </c>
      <c r="M99" s="10">
        <v>3400</v>
      </c>
      <c r="N99" s="10">
        <f t="shared" si="41"/>
        <v>3400</v>
      </c>
      <c r="O99" s="10">
        <v>1</v>
      </c>
      <c r="P99" s="10">
        <v>2900</v>
      </c>
      <c r="Q99" s="10">
        <f t="shared" si="42"/>
        <v>2900</v>
      </c>
      <c r="R99" s="10">
        <v>1</v>
      </c>
      <c r="S99" s="10">
        <v>2800</v>
      </c>
      <c r="T99" s="10">
        <f t="shared" si="43"/>
        <v>2800</v>
      </c>
      <c r="U99" s="10">
        <v>4</v>
      </c>
      <c r="V99" s="10">
        <v>150</v>
      </c>
      <c r="W99" s="10">
        <f t="shared" si="45"/>
        <v>600</v>
      </c>
      <c r="X99" s="10">
        <v>4</v>
      </c>
      <c r="Y99" s="10">
        <v>150</v>
      </c>
      <c r="Z99" s="10">
        <f t="shared" si="46"/>
        <v>600</v>
      </c>
      <c r="AA99" s="10">
        <v>4</v>
      </c>
      <c r="AB99" s="10">
        <v>150</v>
      </c>
      <c r="AC99" s="10">
        <f t="shared" si="47"/>
        <v>600</v>
      </c>
      <c r="AD99" s="11">
        <v>12</v>
      </c>
      <c r="AE99" s="26">
        <v>7</v>
      </c>
      <c r="AF99" s="7">
        <f t="shared" si="44"/>
        <v>84</v>
      </c>
      <c r="AG99" s="152">
        <v>1</v>
      </c>
      <c r="AH99" s="139">
        <f>L99+O99+R99+U99+X99+AA99+AD99</f>
        <v>27</v>
      </c>
      <c r="AI99" s="139">
        <f t="shared" si="49"/>
        <v>10984</v>
      </c>
      <c r="AJ99" s="109">
        <f t="shared" si="48"/>
        <v>10984</v>
      </c>
      <c r="AK99">
        <v>9</v>
      </c>
      <c r="AM99" t="b">
        <f>D99='10.06.2022 КП'!D331</f>
        <v>1</v>
      </c>
      <c r="AN99" t="b">
        <f>E99='10.06.2022 КП'!E331</f>
        <v>1</v>
      </c>
      <c r="AO99" t="b">
        <f>F99='10.06.2022 КП'!F331</f>
        <v>1</v>
      </c>
      <c r="AP99" t="b">
        <f>G99='10.06.2022 КП'!G331</f>
        <v>1</v>
      </c>
      <c r="AQ99" t="b">
        <f>H99='10.06.2022 КП'!H331</f>
        <v>1</v>
      </c>
    </row>
    <row r="100" spans="1:43" ht="27" customHeight="1" x14ac:dyDescent="0.25">
      <c r="A100" s="108">
        <v>275</v>
      </c>
      <c r="B100" s="8" t="s">
        <v>167</v>
      </c>
      <c r="C100" s="21" t="s">
        <v>168</v>
      </c>
      <c r="D100" s="22" t="s">
        <v>57</v>
      </c>
      <c r="E100" s="21" t="s">
        <v>735</v>
      </c>
      <c r="F100" s="35">
        <v>44827</v>
      </c>
      <c r="G100" s="35">
        <v>44829</v>
      </c>
      <c r="H100" s="21" t="s">
        <v>1046</v>
      </c>
      <c r="I100" s="22" t="s">
        <v>735</v>
      </c>
      <c r="J100" s="35">
        <v>44827</v>
      </c>
      <c r="K100" s="35">
        <v>44829</v>
      </c>
      <c r="L100" s="10">
        <v>1</v>
      </c>
      <c r="M100" s="10">
        <v>3400</v>
      </c>
      <c r="N100" s="10">
        <f t="shared" si="41"/>
        <v>3400</v>
      </c>
      <c r="O100" s="10">
        <v>1</v>
      </c>
      <c r="P100" s="10">
        <v>2900</v>
      </c>
      <c r="Q100" s="10">
        <f t="shared" si="42"/>
        <v>2900</v>
      </c>
      <c r="R100" s="10">
        <v>1</v>
      </c>
      <c r="S100" s="10">
        <v>2800</v>
      </c>
      <c r="T100" s="10">
        <f t="shared" si="43"/>
        <v>2800</v>
      </c>
      <c r="U100" s="10">
        <v>4</v>
      </c>
      <c r="V100" s="10">
        <v>150</v>
      </c>
      <c r="W100" s="10">
        <f t="shared" si="45"/>
        <v>600</v>
      </c>
      <c r="X100" s="10">
        <v>4</v>
      </c>
      <c r="Y100" s="10">
        <v>150</v>
      </c>
      <c r="Z100" s="10">
        <f t="shared" si="46"/>
        <v>600</v>
      </c>
      <c r="AA100" s="10">
        <v>4</v>
      </c>
      <c r="AB100" s="10">
        <v>150</v>
      </c>
      <c r="AC100" s="10">
        <f t="shared" si="47"/>
        <v>600</v>
      </c>
      <c r="AD100" s="11">
        <v>12</v>
      </c>
      <c r="AE100" s="26">
        <v>7</v>
      </c>
      <c r="AF100" s="7">
        <f t="shared" si="44"/>
        <v>84</v>
      </c>
      <c r="AG100" s="152">
        <v>1</v>
      </c>
      <c r="AH100" s="139">
        <f>L100+O100+R100+U100+X100+AA100+AD100</f>
        <v>27</v>
      </c>
      <c r="AI100" s="139">
        <f t="shared" si="49"/>
        <v>10984</v>
      </c>
      <c r="AJ100" s="109">
        <f t="shared" si="48"/>
        <v>10984</v>
      </c>
      <c r="AK100">
        <v>9</v>
      </c>
      <c r="AM100" t="b">
        <f>D100='10.06.2022 КП'!D332</f>
        <v>1</v>
      </c>
      <c r="AN100" t="b">
        <f>E100='10.06.2022 КП'!E332</f>
        <v>1</v>
      </c>
      <c r="AO100" t="b">
        <f>F100='10.06.2022 КП'!F332</f>
        <v>1</v>
      </c>
      <c r="AP100" t="b">
        <f>G100='10.06.2022 КП'!G332</f>
        <v>1</v>
      </c>
      <c r="AQ100" t="b">
        <f>H100='10.06.2022 КП'!H332</f>
        <v>1</v>
      </c>
    </row>
    <row r="101" spans="1:43" ht="15.6" customHeight="1" x14ac:dyDescent="0.25">
      <c r="A101" s="106"/>
      <c r="B101" s="96"/>
      <c r="C101" s="97"/>
      <c r="D101" s="179" t="s">
        <v>884</v>
      </c>
      <c r="E101" s="99"/>
      <c r="F101" s="99"/>
      <c r="G101" s="99"/>
      <c r="H101" s="99"/>
      <c r="I101" s="99"/>
      <c r="J101" s="99"/>
      <c r="K101" s="99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2"/>
      <c r="AE101" s="79"/>
      <c r="AF101" s="79"/>
      <c r="AG101" s="153"/>
      <c r="AH101" s="151"/>
      <c r="AI101" s="151"/>
      <c r="AJ101" s="164"/>
      <c r="AM101" t="b">
        <f>D101='10.06.2022 КП'!D336</f>
        <v>1</v>
      </c>
      <c r="AN101" t="b">
        <f>E101='10.06.2022 КП'!E336</f>
        <v>1</v>
      </c>
      <c r="AO101" t="b">
        <f>F101='10.06.2022 КП'!F336</f>
        <v>1</v>
      </c>
      <c r="AP101" t="b">
        <f>G101='10.06.2022 КП'!G336</f>
        <v>1</v>
      </c>
      <c r="AQ101" t="b">
        <f>H101='10.06.2022 КП'!H336</f>
        <v>1</v>
      </c>
    </row>
    <row r="102" spans="1:43" ht="16.149999999999999" customHeight="1" x14ac:dyDescent="0.25">
      <c r="A102" s="108">
        <v>280</v>
      </c>
      <c r="B102" s="8" t="s">
        <v>164</v>
      </c>
      <c r="C102" s="21" t="s">
        <v>129</v>
      </c>
      <c r="D102" s="22" t="s">
        <v>253</v>
      </c>
      <c r="E102" s="21" t="s">
        <v>1048</v>
      </c>
      <c r="F102" s="35">
        <v>44824</v>
      </c>
      <c r="G102" s="35">
        <v>44826</v>
      </c>
      <c r="H102" s="21" t="s">
        <v>427</v>
      </c>
      <c r="I102" s="22" t="s">
        <v>737</v>
      </c>
      <c r="J102" s="35">
        <v>44824</v>
      </c>
      <c r="K102" s="35">
        <v>44826</v>
      </c>
      <c r="L102" s="10"/>
      <c r="M102" s="10">
        <v>3400</v>
      </c>
      <c r="N102" s="10">
        <f t="shared" si="41"/>
        <v>0</v>
      </c>
      <c r="O102" s="10"/>
      <c r="P102" s="10">
        <v>2900</v>
      </c>
      <c r="Q102" s="10">
        <f t="shared" si="42"/>
        <v>0</v>
      </c>
      <c r="R102" s="10"/>
      <c r="S102" s="10">
        <v>2800</v>
      </c>
      <c r="T102" s="10">
        <f t="shared" si="43"/>
        <v>0</v>
      </c>
      <c r="U102" s="10">
        <v>20</v>
      </c>
      <c r="V102" s="10">
        <v>150</v>
      </c>
      <c r="W102" s="10">
        <f t="shared" si="45"/>
        <v>3000</v>
      </c>
      <c r="X102" s="10">
        <v>20</v>
      </c>
      <c r="Y102" s="10">
        <v>150</v>
      </c>
      <c r="Z102" s="10">
        <f t="shared" si="46"/>
        <v>3000</v>
      </c>
      <c r="AA102" s="10">
        <v>38</v>
      </c>
      <c r="AB102" s="10">
        <v>150</v>
      </c>
      <c r="AC102" s="10">
        <f t="shared" si="47"/>
        <v>5700</v>
      </c>
      <c r="AD102" s="11">
        <v>78</v>
      </c>
      <c r="AE102" s="26">
        <v>7</v>
      </c>
      <c r="AF102" s="7">
        <f t="shared" si="44"/>
        <v>546</v>
      </c>
      <c r="AG102" s="152">
        <v>1</v>
      </c>
      <c r="AH102" s="145">
        <f>L102+O102+R102+U102+X102+AA102+AD102</f>
        <v>156</v>
      </c>
      <c r="AI102" s="139">
        <f t="shared" si="49"/>
        <v>12246</v>
      </c>
      <c r="AJ102" s="118">
        <f t="shared" si="48"/>
        <v>12246</v>
      </c>
      <c r="AK102">
        <v>9</v>
      </c>
      <c r="AM102" t="b">
        <f>D102='10.06.2022 КП'!D339</f>
        <v>1</v>
      </c>
      <c r="AN102" t="b">
        <f>E102='10.06.2022 КП'!E339</f>
        <v>1</v>
      </c>
      <c r="AO102" t="b">
        <f>F102='10.06.2022 КП'!F339</f>
        <v>1</v>
      </c>
      <c r="AP102" t="b">
        <f>G102='10.06.2022 КП'!G339</f>
        <v>1</v>
      </c>
      <c r="AQ102" t="b">
        <f>H102='10.06.2022 КП'!H339</f>
        <v>1</v>
      </c>
    </row>
    <row r="103" spans="1:43" ht="15" customHeight="1" x14ac:dyDescent="0.25">
      <c r="A103" s="106"/>
      <c r="B103" s="96"/>
      <c r="C103" s="97"/>
      <c r="D103" s="179" t="s">
        <v>888</v>
      </c>
      <c r="E103" s="99"/>
      <c r="F103" s="99"/>
      <c r="G103" s="99"/>
      <c r="H103" s="99"/>
      <c r="I103" s="99"/>
      <c r="J103" s="99"/>
      <c r="K103" s="99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2"/>
      <c r="AE103" s="79"/>
      <c r="AF103" s="79"/>
      <c r="AG103" s="153"/>
      <c r="AH103" s="151"/>
      <c r="AI103" s="151"/>
      <c r="AJ103" s="164"/>
      <c r="AM103" t="b">
        <f>D103='10.06.2022 КП'!D347</f>
        <v>1</v>
      </c>
      <c r="AN103" t="b">
        <f>E103='10.06.2022 КП'!E347</f>
        <v>1</v>
      </c>
      <c r="AO103" t="b">
        <f>F103='10.06.2022 КП'!F347</f>
        <v>1</v>
      </c>
      <c r="AP103" t="b">
        <f>G103='10.06.2022 КП'!G347</f>
        <v>1</v>
      </c>
      <c r="AQ103" t="b">
        <f>H103='10.06.2022 КП'!H347</f>
        <v>1</v>
      </c>
    </row>
    <row r="104" spans="1:43" ht="27" customHeight="1" x14ac:dyDescent="0.25">
      <c r="A104" s="108">
        <v>291</v>
      </c>
      <c r="B104" s="8"/>
      <c r="C104" s="21" t="s">
        <v>125</v>
      </c>
      <c r="D104" s="57" t="s">
        <v>909</v>
      </c>
      <c r="E104" s="21" t="s">
        <v>747</v>
      </c>
      <c r="F104" s="35">
        <v>44832</v>
      </c>
      <c r="G104" s="35">
        <v>44834</v>
      </c>
      <c r="H104" s="21" t="s">
        <v>993</v>
      </c>
      <c r="I104" s="57" t="s">
        <v>921</v>
      </c>
      <c r="J104" s="62">
        <v>44832</v>
      </c>
      <c r="K104" s="62">
        <v>44834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>
        <v>19</v>
      </c>
      <c r="V104" s="10">
        <v>150</v>
      </c>
      <c r="W104" s="10">
        <f t="shared" si="45"/>
        <v>2850</v>
      </c>
      <c r="X104" s="10">
        <v>19</v>
      </c>
      <c r="Y104" s="10">
        <v>150</v>
      </c>
      <c r="Z104" s="10">
        <f t="shared" si="46"/>
        <v>2850</v>
      </c>
      <c r="AA104" s="10">
        <v>18</v>
      </c>
      <c r="AB104" s="10">
        <v>150</v>
      </c>
      <c r="AC104" s="10">
        <f t="shared" si="47"/>
        <v>2700</v>
      </c>
      <c r="AD104" s="11">
        <v>80</v>
      </c>
      <c r="AE104" s="26">
        <v>7</v>
      </c>
      <c r="AF104" s="7">
        <v>549</v>
      </c>
      <c r="AG104" s="152">
        <v>1</v>
      </c>
      <c r="AH104" s="139">
        <f>L104+O104+R104+U104+X104+AA104+AD104</f>
        <v>136</v>
      </c>
      <c r="AI104" s="139">
        <f t="shared" si="49"/>
        <v>8949</v>
      </c>
      <c r="AJ104" s="224">
        <f t="shared" si="48"/>
        <v>8949</v>
      </c>
      <c r="AK104" s="225">
        <v>9</v>
      </c>
      <c r="AM104" t="b">
        <f>D104='10.06.2022 КП'!D354</f>
        <v>1</v>
      </c>
      <c r="AN104" t="b">
        <f>E104='10.06.2022 КП'!E354</f>
        <v>1</v>
      </c>
      <c r="AO104" t="b">
        <f>F104='10.06.2022 КП'!F354</f>
        <v>1</v>
      </c>
      <c r="AP104" t="b">
        <f>G104='10.06.2022 КП'!G354</f>
        <v>1</v>
      </c>
      <c r="AQ104" t="b">
        <f>H104='10.06.2022 КП'!H354</f>
        <v>1</v>
      </c>
    </row>
    <row r="105" spans="1:43" x14ac:dyDescent="0.25">
      <c r="A105" s="106"/>
      <c r="B105" s="96"/>
      <c r="C105" s="97"/>
      <c r="D105" s="179" t="s">
        <v>889</v>
      </c>
      <c r="E105" s="99"/>
      <c r="F105" s="99"/>
      <c r="G105" s="99"/>
      <c r="H105" s="99"/>
      <c r="I105" s="99"/>
      <c r="J105" s="99"/>
      <c r="K105" s="99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2"/>
      <c r="AE105" s="79"/>
      <c r="AF105" s="79"/>
      <c r="AG105" s="153"/>
      <c r="AH105" s="151"/>
      <c r="AI105" s="151"/>
      <c r="AJ105" s="164"/>
      <c r="AK105" s="150"/>
      <c r="AM105" t="b">
        <f>D105='10.06.2022 КП'!D355</f>
        <v>1</v>
      </c>
      <c r="AN105" t="b">
        <f>E105='10.06.2022 КП'!E355</f>
        <v>1</v>
      </c>
      <c r="AO105" t="b">
        <f>F105='10.06.2022 КП'!F355</f>
        <v>1</v>
      </c>
      <c r="AP105" t="b">
        <f>G105='10.06.2022 КП'!G355</f>
        <v>1</v>
      </c>
      <c r="AQ105" t="b">
        <f>H105='10.06.2022 КП'!H355</f>
        <v>1</v>
      </c>
    </row>
    <row r="106" spans="1:43" ht="27" customHeight="1" x14ac:dyDescent="0.25">
      <c r="A106" s="108">
        <v>293</v>
      </c>
      <c r="B106" s="8" t="s">
        <v>235</v>
      </c>
      <c r="C106" s="21" t="s">
        <v>111</v>
      </c>
      <c r="D106" s="22" t="s">
        <v>639</v>
      </c>
      <c r="E106" s="21" t="s">
        <v>1051</v>
      </c>
      <c r="F106" s="35">
        <v>44751</v>
      </c>
      <c r="G106" s="35">
        <v>44751</v>
      </c>
      <c r="H106" s="21" t="s">
        <v>301</v>
      </c>
      <c r="I106" s="22" t="s">
        <v>741</v>
      </c>
      <c r="J106" s="35">
        <v>44751</v>
      </c>
      <c r="K106" s="35">
        <v>44751</v>
      </c>
      <c r="L106" s="10"/>
      <c r="M106" s="10">
        <v>3400</v>
      </c>
      <c r="N106" s="10">
        <f t="shared" si="41"/>
        <v>0</v>
      </c>
      <c r="O106" s="10"/>
      <c r="P106" s="10">
        <v>2900</v>
      </c>
      <c r="Q106" s="10">
        <f t="shared" si="42"/>
        <v>0</v>
      </c>
      <c r="R106" s="10"/>
      <c r="S106" s="10">
        <v>2800</v>
      </c>
      <c r="T106" s="10">
        <f t="shared" si="43"/>
        <v>0</v>
      </c>
      <c r="U106" s="10">
        <v>32</v>
      </c>
      <c r="V106" s="10">
        <v>150</v>
      </c>
      <c r="W106" s="10">
        <f t="shared" si="45"/>
        <v>4800</v>
      </c>
      <c r="X106" s="10">
        <v>32</v>
      </c>
      <c r="Y106" s="10">
        <v>150</v>
      </c>
      <c r="Z106" s="10">
        <f t="shared" si="46"/>
        <v>4800</v>
      </c>
      <c r="AA106" s="10">
        <v>64</v>
      </c>
      <c r="AB106" s="10">
        <v>150</v>
      </c>
      <c r="AC106" s="10">
        <f t="shared" si="47"/>
        <v>9600</v>
      </c>
      <c r="AD106" s="11">
        <v>128</v>
      </c>
      <c r="AE106" s="26">
        <v>7</v>
      </c>
      <c r="AF106" s="7">
        <f t="shared" si="44"/>
        <v>896</v>
      </c>
      <c r="AG106" s="152">
        <v>1</v>
      </c>
      <c r="AH106" s="139">
        <f>L106+O106+R106+U106+X106+AA106+AD106</f>
        <v>256</v>
      </c>
      <c r="AI106" s="139">
        <f t="shared" si="49"/>
        <v>20096</v>
      </c>
      <c r="AJ106" s="109">
        <f t="shared" si="48"/>
        <v>20096</v>
      </c>
      <c r="AK106">
        <v>7</v>
      </c>
      <c r="AM106" t="b">
        <f>D106='10.06.2022 КП'!D357</f>
        <v>1</v>
      </c>
      <c r="AN106" t="b">
        <f>E106='10.06.2022 КП'!E357</f>
        <v>1</v>
      </c>
      <c r="AO106" t="b">
        <f>F106='10.06.2022 КП'!F357</f>
        <v>1</v>
      </c>
      <c r="AP106" t="b">
        <f>G106='10.06.2022 КП'!G357</f>
        <v>1</v>
      </c>
      <c r="AQ106" t="b">
        <f>H106='10.06.2022 КП'!H357</f>
        <v>1</v>
      </c>
    </row>
    <row r="107" spans="1:43" ht="16.149999999999999" customHeight="1" x14ac:dyDescent="0.25">
      <c r="A107" s="106"/>
      <c r="B107" s="96"/>
      <c r="C107" s="97"/>
      <c r="D107" s="179" t="s">
        <v>891</v>
      </c>
      <c r="E107" s="99"/>
      <c r="F107" s="99"/>
      <c r="G107" s="99"/>
      <c r="H107" s="99"/>
      <c r="I107" s="99"/>
      <c r="J107" s="99"/>
      <c r="K107" s="99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2"/>
      <c r="AE107" s="79"/>
      <c r="AF107" s="79"/>
      <c r="AG107" s="153"/>
      <c r="AH107" s="151"/>
      <c r="AI107" s="151"/>
      <c r="AJ107" s="164"/>
      <c r="AM107" t="b">
        <f>D107='10.06.2022 КП'!D361</f>
        <v>1</v>
      </c>
      <c r="AN107" t="b">
        <f>E107='10.06.2022 КП'!E361</f>
        <v>1</v>
      </c>
      <c r="AO107" t="b">
        <f>F107='10.06.2022 КП'!F361</f>
        <v>1</v>
      </c>
      <c r="AP107" t="b">
        <f>G107='10.06.2022 КП'!G361</f>
        <v>1</v>
      </c>
      <c r="AQ107" t="b">
        <f>H107='10.06.2022 КП'!H361</f>
        <v>1</v>
      </c>
    </row>
    <row r="108" spans="1:43" ht="38.65" customHeight="1" x14ac:dyDescent="0.25">
      <c r="A108" s="108">
        <v>296</v>
      </c>
      <c r="B108" s="8" t="s">
        <v>165</v>
      </c>
      <c r="C108" s="8" t="s">
        <v>166</v>
      </c>
      <c r="D108" s="57" t="s">
        <v>255</v>
      </c>
      <c r="E108" s="9" t="s">
        <v>521</v>
      </c>
      <c r="F108" s="35">
        <v>44827</v>
      </c>
      <c r="G108" s="35">
        <v>44829</v>
      </c>
      <c r="H108" s="21" t="s">
        <v>367</v>
      </c>
      <c r="I108" s="57" t="s">
        <v>521</v>
      </c>
      <c r="J108" s="62">
        <v>44827</v>
      </c>
      <c r="K108" s="62">
        <v>44829</v>
      </c>
      <c r="L108" s="10">
        <v>4</v>
      </c>
      <c r="M108" s="10">
        <v>3400</v>
      </c>
      <c r="N108" s="10">
        <f t="shared" si="41"/>
        <v>13600</v>
      </c>
      <c r="O108" s="10">
        <v>4</v>
      </c>
      <c r="P108" s="10">
        <v>2900</v>
      </c>
      <c r="Q108" s="10">
        <f t="shared" si="42"/>
        <v>11600</v>
      </c>
      <c r="R108" s="10">
        <v>4</v>
      </c>
      <c r="S108" s="10">
        <v>2800</v>
      </c>
      <c r="T108" s="10">
        <f t="shared" si="43"/>
        <v>11200</v>
      </c>
      <c r="U108" s="10">
        <v>52</v>
      </c>
      <c r="V108" s="10">
        <v>150</v>
      </c>
      <c r="W108" s="10">
        <f t="shared" si="45"/>
        <v>7800</v>
      </c>
      <c r="X108" s="10">
        <v>52</v>
      </c>
      <c r="Y108" s="10">
        <v>150</v>
      </c>
      <c r="Z108" s="10">
        <f t="shared" si="46"/>
        <v>7800</v>
      </c>
      <c r="AA108" s="10">
        <v>52</v>
      </c>
      <c r="AB108" s="10">
        <v>150</v>
      </c>
      <c r="AC108" s="10">
        <f t="shared" si="47"/>
        <v>7800</v>
      </c>
      <c r="AD108" s="11">
        <v>220</v>
      </c>
      <c r="AE108" s="26">
        <v>7</v>
      </c>
      <c r="AF108" s="7">
        <f t="shared" si="44"/>
        <v>1540</v>
      </c>
      <c r="AG108" s="152">
        <v>1</v>
      </c>
      <c r="AH108" s="145">
        <f>L108+O108+R108+U108+X108+AA108+AD108</f>
        <v>388</v>
      </c>
      <c r="AI108" s="139">
        <f t="shared" si="49"/>
        <v>61340</v>
      </c>
      <c r="AJ108" s="118">
        <f t="shared" si="48"/>
        <v>61340</v>
      </c>
      <c r="AK108">
        <v>9</v>
      </c>
      <c r="AM108" t="b">
        <f>D108='10.06.2022 КП'!D362</f>
        <v>1</v>
      </c>
      <c r="AN108" t="b">
        <f>E108='10.06.2022 КП'!E362</f>
        <v>1</v>
      </c>
      <c r="AO108" t="b">
        <f>F108='10.06.2022 КП'!F362</f>
        <v>1</v>
      </c>
      <c r="AP108" t="b">
        <f>G108='10.06.2022 КП'!G362</f>
        <v>1</v>
      </c>
      <c r="AQ108" t="b">
        <f>H108='10.06.2022 КП'!H362</f>
        <v>1</v>
      </c>
    </row>
    <row r="109" spans="1:43" ht="16.899999999999999" customHeight="1" x14ac:dyDescent="0.25">
      <c r="A109" s="106"/>
      <c r="B109" s="96"/>
      <c r="C109" s="97"/>
      <c r="D109" s="179" t="s">
        <v>895</v>
      </c>
      <c r="E109" s="99"/>
      <c r="F109" s="99"/>
      <c r="G109" s="99"/>
      <c r="H109" s="99"/>
      <c r="I109" s="99"/>
      <c r="J109" s="99"/>
      <c r="K109" s="99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2"/>
      <c r="AE109" s="79"/>
      <c r="AF109" s="79"/>
      <c r="AG109" s="153"/>
      <c r="AH109" s="151"/>
      <c r="AI109" s="151"/>
      <c r="AJ109" s="164"/>
      <c r="AM109" t="b">
        <f>D109='10.06.2022 КП'!D385</f>
        <v>1</v>
      </c>
      <c r="AN109" t="b">
        <f>E109='10.06.2022 КП'!E385</f>
        <v>1</v>
      </c>
      <c r="AO109" t="b">
        <f>F109='10.06.2022 КП'!F385</f>
        <v>1</v>
      </c>
      <c r="AP109" t="b">
        <f>G109='10.06.2022 КП'!G385</f>
        <v>1</v>
      </c>
      <c r="AQ109" t="b">
        <f>H109='10.06.2022 КП'!H385</f>
        <v>1</v>
      </c>
    </row>
    <row r="110" spans="1:43" ht="26.25" x14ac:dyDescent="0.25">
      <c r="A110" s="108">
        <v>319</v>
      </c>
      <c r="B110" s="8" t="s">
        <v>169</v>
      </c>
      <c r="C110" s="21" t="s">
        <v>136</v>
      </c>
      <c r="D110" s="22" t="s">
        <v>546</v>
      </c>
      <c r="E110" s="21" t="s">
        <v>340</v>
      </c>
      <c r="F110" s="35">
        <v>44815</v>
      </c>
      <c r="G110" s="35">
        <v>44822</v>
      </c>
      <c r="H110" s="21" t="s">
        <v>764</v>
      </c>
      <c r="I110" s="22" t="s">
        <v>300</v>
      </c>
      <c r="J110" s="35">
        <v>44815</v>
      </c>
      <c r="K110" s="35">
        <v>44822</v>
      </c>
      <c r="L110" s="14"/>
      <c r="M110" s="10">
        <v>3400</v>
      </c>
      <c r="N110" s="10">
        <f t="shared" ref="N110:N119" si="50">L110*M110</f>
        <v>0</v>
      </c>
      <c r="O110" s="14"/>
      <c r="P110" s="10">
        <v>2900</v>
      </c>
      <c r="Q110" s="10">
        <f t="shared" ref="Q110:Q119" si="51">O110*P110</f>
        <v>0</v>
      </c>
      <c r="R110" s="14"/>
      <c r="S110" s="10">
        <v>2800</v>
      </c>
      <c r="T110" s="10">
        <f t="shared" ref="T110:T119" si="52">R110*S110</f>
        <v>0</v>
      </c>
      <c r="U110" s="10">
        <v>4</v>
      </c>
      <c r="V110" s="10">
        <v>150</v>
      </c>
      <c r="W110" s="10">
        <f t="shared" si="45"/>
        <v>600</v>
      </c>
      <c r="X110" s="10">
        <v>4</v>
      </c>
      <c r="Y110" s="10">
        <v>150</v>
      </c>
      <c r="Z110" s="10">
        <f t="shared" si="46"/>
        <v>600</v>
      </c>
      <c r="AA110" s="10">
        <v>4</v>
      </c>
      <c r="AB110" s="10">
        <v>150</v>
      </c>
      <c r="AC110" s="10">
        <f t="shared" si="47"/>
        <v>600</v>
      </c>
      <c r="AD110" s="11">
        <v>18</v>
      </c>
      <c r="AE110" s="26">
        <v>7</v>
      </c>
      <c r="AF110" s="7">
        <f t="shared" ref="AF110:AF119" si="53">AD110*AE110</f>
        <v>126</v>
      </c>
      <c r="AG110" s="152">
        <v>1</v>
      </c>
      <c r="AH110" s="139">
        <f>L110+O110+R110+U110+X110+AA110+AD110</f>
        <v>30</v>
      </c>
      <c r="AI110" s="139">
        <f t="shared" si="49"/>
        <v>1926</v>
      </c>
      <c r="AJ110" s="109">
        <f t="shared" si="48"/>
        <v>1926</v>
      </c>
      <c r="AK110">
        <v>9</v>
      </c>
      <c r="AM110" t="b">
        <f>D110='10.06.2022 КП'!D390</f>
        <v>1</v>
      </c>
      <c r="AN110" t="b">
        <f>E110='10.06.2022 КП'!E390</f>
        <v>1</v>
      </c>
      <c r="AO110" t="b">
        <f>F110='10.06.2022 КП'!F390</f>
        <v>1</v>
      </c>
      <c r="AP110" t="b">
        <f>G110='10.06.2022 КП'!G390</f>
        <v>1</v>
      </c>
      <c r="AQ110" t="b">
        <f>H110='10.06.2022 КП'!H390</f>
        <v>1</v>
      </c>
    </row>
    <row r="111" spans="1:43" x14ac:dyDescent="0.25">
      <c r="A111" s="106"/>
      <c r="B111" s="96"/>
      <c r="C111" s="97"/>
      <c r="D111" s="179" t="s">
        <v>928</v>
      </c>
      <c r="E111" s="99"/>
      <c r="F111" s="99"/>
      <c r="G111" s="99"/>
      <c r="H111" s="99"/>
      <c r="I111" s="99"/>
      <c r="J111" s="99"/>
      <c r="K111" s="99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2"/>
      <c r="AE111" s="79"/>
      <c r="AF111" s="79"/>
      <c r="AG111" s="153"/>
      <c r="AH111" s="151"/>
      <c r="AI111" s="151"/>
      <c r="AJ111" s="164"/>
      <c r="AM111" t="b">
        <f>D111='10.06.2022 КП'!D391</f>
        <v>1</v>
      </c>
      <c r="AN111" t="b">
        <f>E111='10.06.2022 КП'!E391</f>
        <v>1</v>
      </c>
      <c r="AO111" t="b">
        <f>F111='10.06.2022 КП'!F391</f>
        <v>1</v>
      </c>
      <c r="AP111" t="b">
        <f>G111='10.06.2022 КП'!G391</f>
        <v>1</v>
      </c>
      <c r="AQ111" t="b">
        <f>H111='10.06.2022 КП'!H391</f>
        <v>1</v>
      </c>
    </row>
    <row r="112" spans="1:43" ht="39" x14ac:dyDescent="0.25">
      <c r="A112" s="108">
        <v>320</v>
      </c>
      <c r="B112" s="8" t="s">
        <v>16</v>
      </c>
      <c r="C112" s="21" t="s">
        <v>161</v>
      </c>
      <c r="D112" s="22" t="s">
        <v>174</v>
      </c>
      <c r="E112" s="21" t="s">
        <v>746</v>
      </c>
      <c r="F112" s="35">
        <v>44807</v>
      </c>
      <c r="G112" s="35">
        <v>44807</v>
      </c>
      <c r="H112" s="21" t="s">
        <v>301</v>
      </c>
      <c r="I112" s="22" t="s">
        <v>746</v>
      </c>
      <c r="J112" s="35">
        <v>44807</v>
      </c>
      <c r="K112" s="35">
        <v>44807</v>
      </c>
      <c r="L112" s="10"/>
      <c r="M112" s="10">
        <v>3400</v>
      </c>
      <c r="N112" s="10">
        <f t="shared" si="50"/>
        <v>0</v>
      </c>
      <c r="O112" s="10"/>
      <c r="P112" s="10">
        <v>2900</v>
      </c>
      <c r="Q112" s="10">
        <f t="shared" si="51"/>
        <v>0</v>
      </c>
      <c r="R112" s="10"/>
      <c r="S112" s="10">
        <v>2800</v>
      </c>
      <c r="T112" s="10">
        <f t="shared" si="52"/>
        <v>0</v>
      </c>
      <c r="U112" s="10">
        <v>38</v>
      </c>
      <c r="V112" s="10">
        <v>150</v>
      </c>
      <c r="W112" s="10">
        <f t="shared" si="45"/>
        <v>5700</v>
      </c>
      <c r="X112" s="10">
        <v>38</v>
      </c>
      <c r="Y112" s="10">
        <v>150</v>
      </c>
      <c r="Z112" s="10">
        <f t="shared" si="46"/>
        <v>5700</v>
      </c>
      <c r="AA112" s="10">
        <v>38</v>
      </c>
      <c r="AB112" s="10">
        <v>150</v>
      </c>
      <c r="AC112" s="10">
        <f t="shared" si="47"/>
        <v>5700</v>
      </c>
      <c r="AD112" s="11">
        <v>120</v>
      </c>
      <c r="AE112" s="26">
        <v>7</v>
      </c>
      <c r="AF112" s="7">
        <f t="shared" si="53"/>
        <v>840</v>
      </c>
      <c r="AG112" s="152">
        <v>1</v>
      </c>
      <c r="AH112" s="139">
        <f>L112+O112+R112+U112+X112+AA112+AD112</f>
        <v>234</v>
      </c>
      <c r="AI112" s="139">
        <f t="shared" ref="AI112:AI119" si="54">AJ112</f>
        <v>17940</v>
      </c>
      <c r="AJ112" s="109">
        <f t="shared" si="48"/>
        <v>17940</v>
      </c>
      <c r="AK112">
        <v>9</v>
      </c>
      <c r="AM112" t="b">
        <f>D112='10.06.2022 КП'!D392</f>
        <v>1</v>
      </c>
      <c r="AN112" t="b">
        <f>E112='10.06.2022 КП'!E392</f>
        <v>1</v>
      </c>
      <c r="AO112" t="b">
        <f>F112='10.06.2022 КП'!F392</f>
        <v>1</v>
      </c>
      <c r="AP112" t="b">
        <f>G112='10.06.2022 КП'!G392</f>
        <v>1</v>
      </c>
      <c r="AQ112" t="b">
        <f>H112='10.06.2022 КП'!H392</f>
        <v>1</v>
      </c>
    </row>
    <row r="113" spans="1:43" ht="14.65" customHeight="1" x14ac:dyDescent="0.25">
      <c r="A113" s="106"/>
      <c r="B113" s="96"/>
      <c r="C113" s="97"/>
      <c r="D113" s="179" t="s">
        <v>898</v>
      </c>
      <c r="E113" s="99"/>
      <c r="F113" s="99"/>
      <c r="G113" s="99"/>
      <c r="H113" s="99"/>
      <c r="I113" s="99"/>
      <c r="J113" s="99"/>
      <c r="K113" s="99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2"/>
      <c r="AE113" s="79"/>
      <c r="AF113" s="79"/>
      <c r="AG113" s="153"/>
      <c r="AH113" s="151"/>
      <c r="AI113" s="151"/>
      <c r="AJ113" s="164"/>
      <c r="AM113" t="b">
        <f>D113='10.06.2022 КП'!D400</f>
        <v>1</v>
      </c>
      <c r="AN113" t="b">
        <f>E113='10.06.2022 КП'!E400</f>
        <v>1</v>
      </c>
      <c r="AO113" t="b">
        <f>F113='10.06.2022 КП'!F400</f>
        <v>1</v>
      </c>
      <c r="AP113" t="b">
        <f>G113='10.06.2022 КП'!G400</f>
        <v>1</v>
      </c>
      <c r="AQ113" t="b">
        <f>H113='10.06.2022 КП'!H400</f>
        <v>1</v>
      </c>
    </row>
    <row r="114" spans="1:43" ht="27" customHeight="1" x14ac:dyDescent="0.25">
      <c r="A114" s="108">
        <v>332</v>
      </c>
      <c r="B114" s="8" t="s">
        <v>229</v>
      </c>
      <c r="C114" s="21" t="s">
        <v>232</v>
      </c>
      <c r="D114" s="22" t="s">
        <v>657</v>
      </c>
      <c r="E114" s="21" t="s">
        <v>340</v>
      </c>
      <c r="F114" s="35">
        <v>44799</v>
      </c>
      <c r="G114" s="35">
        <v>44804</v>
      </c>
      <c r="H114" s="21" t="s">
        <v>815</v>
      </c>
      <c r="I114" s="22" t="s">
        <v>300</v>
      </c>
      <c r="J114" s="35">
        <v>44799</v>
      </c>
      <c r="K114" s="35">
        <v>44804</v>
      </c>
      <c r="L114" s="10"/>
      <c r="M114" s="10">
        <v>3400</v>
      </c>
      <c r="N114" s="10">
        <f t="shared" si="50"/>
        <v>0</v>
      </c>
      <c r="O114" s="10"/>
      <c r="P114" s="10">
        <v>2900</v>
      </c>
      <c r="Q114" s="10">
        <f t="shared" si="51"/>
        <v>0</v>
      </c>
      <c r="R114" s="10"/>
      <c r="S114" s="10">
        <v>2800</v>
      </c>
      <c r="T114" s="10">
        <f t="shared" si="52"/>
        <v>0</v>
      </c>
      <c r="U114" s="10">
        <v>2</v>
      </c>
      <c r="V114" s="10">
        <v>150</v>
      </c>
      <c r="W114" s="10">
        <f t="shared" ref="W114:W119" si="55">U114*V114</f>
        <v>300</v>
      </c>
      <c r="X114" s="10">
        <v>2</v>
      </c>
      <c r="Y114" s="10">
        <v>150</v>
      </c>
      <c r="Z114" s="10">
        <f t="shared" ref="Z114:Z119" si="56">X114*Y114</f>
        <v>300</v>
      </c>
      <c r="AA114" s="10">
        <v>2</v>
      </c>
      <c r="AB114" s="10">
        <v>150</v>
      </c>
      <c r="AC114" s="10">
        <f t="shared" ref="AC114:AC119" si="57">AA114*AB114</f>
        <v>300</v>
      </c>
      <c r="AD114" s="11">
        <v>6</v>
      </c>
      <c r="AE114" s="26">
        <v>7</v>
      </c>
      <c r="AF114" s="7">
        <f t="shared" si="53"/>
        <v>42</v>
      </c>
      <c r="AG114" s="152">
        <v>1</v>
      </c>
      <c r="AH114" s="139">
        <f t="shared" ref="AH114:AH119" si="58">L114+O114+R114+U114+X114+AA114+AD114</f>
        <v>12</v>
      </c>
      <c r="AI114" s="139">
        <f t="shared" si="54"/>
        <v>942</v>
      </c>
      <c r="AJ114" s="109">
        <f t="shared" ref="AJ114:AJ119" si="59">N114+Q114+T114+W114+Z114+AC114+AF114</f>
        <v>942</v>
      </c>
      <c r="AK114">
        <v>8</v>
      </c>
      <c r="AM114" t="b">
        <f>D114='10.06.2022 КП'!D406</f>
        <v>1</v>
      </c>
      <c r="AN114" t="b">
        <f>E114='10.06.2022 КП'!E406</f>
        <v>1</v>
      </c>
      <c r="AO114" t="b">
        <f>F114='10.06.2022 КП'!F406</f>
        <v>1</v>
      </c>
      <c r="AP114" t="b">
        <f>G114='10.06.2022 КП'!G406</f>
        <v>1</v>
      </c>
      <c r="AQ114" t="b">
        <f>H114='10.06.2022 КП'!H406</f>
        <v>1</v>
      </c>
    </row>
    <row r="115" spans="1:43" ht="27" customHeight="1" x14ac:dyDescent="0.25">
      <c r="A115" s="108">
        <v>333</v>
      </c>
      <c r="B115" s="8" t="s">
        <v>229</v>
      </c>
      <c r="C115" s="21" t="s">
        <v>232</v>
      </c>
      <c r="D115" s="22" t="s">
        <v>658</v>
      </c>
      <c r="E115" s="21" t="s">
        <v>340</v>
      </c>
      <c r="F115" s="35">
        <v>44804</v>
      </c>
      <c r="G115" s="35">
        <v>44810</v>
      </c>
      <c r="H115" s="21" t="s">
        <v>764</v>
      </c>
      <c r="I115" s="22" t="s">
        <v>300</v>
      </c>
      <c r="J115" s="35">
        <v>44804</v>
      </c>
      <c r="K115" s="35">
        <v>44810</v>
      </c>
      <c r="L115" s="10"/>
      <c r="M115" s="10">
        <v>3400</v>
      </c>
      <c r="N115" s="10">
        <f t="shared" si="50"/>
        <v>0</v>
      </c>
      <c r="O115" s="10"/>
      <c r="P115" s="10">
        <v>2900</v>
      </c>
      <c r="Q115" s="10">
        <f t="shared" si="51"/>
        <v>0</v>
      </c>
      <c r="R115" s="10"/>
      <c r="S115" s="10">
        <v>2800</v>
      </c>
      <c r="T115" s="10">
        <f t="shared" si="52"/>
        <v>0</v>
      </c>
      <c r="U115" s="10">
        <v>2</v>
      </c>
      <c r="V115" s="10">
        <v>150</v>
      </c>
      <c r="W115" s="10">
        <f t="shared" si="55"/>
        <v>300</v>
      </c>
      <c r="X115" s="10">
        <v>2</v>
      </c>
      <c r="Y115" s="10">
        <v>150</v>
      </c>
      <c r="Z115" s="10">
        <f t="shared" si="56"/>
        <v>300</v>
      </c>
      <c r="AA115" s="10">
        <v>2</v>
      </c>
      <c r="AB115" s="10">
        <v>150</v>
      </c>
      <c r="AC115" s="10">
        <f t="shared" si="57"/>
        <v>300</v>
      </c>
      <c r="AD115" s="66">
        <v>6</v>
      </c>
      <c r="AE115" s="7">
        <v>7</v>
      </c>
      <c r="AF115" s="7">
        <f t="shared" si="53"/>
        <v>42</v>
      </c>
      <c r="AG115" s="152">
        <v>1</v>
      </c>
      <c r="AH115" s="139">
        <f t="shared" si="58"/>
        <v>12</v>
      </c>
      <c r="AI115" s="139">
        <f t="shared" si="54"/>
        <v>942</v>
      </c>
      <c r="AJ115" s="109">
        <f t="shared" si="59"/>
        <v>942</v>
      </c>
      <c r="AK115">
        <v>9</v>
      </c>
      <c r="AM115" t="b">
        <f>D115='10.06.2022 КП'!D407</f>
        <v>1</v>
      </c>
      <c r="AN115" t="b">
        <f>E115='10.06.2022 КП'!E407</f>
        <v>1</v>
      </c>
      <c r="AO115" t="b">
        <f>F115='10.06.2022 КП'!F407</f>
        <v>1</v>
      </c>
      <c r="AP115" t="b">
        <f>G115='10.06.2022 КП'!G407</f>
        <v>1</v>
      </c>
      <c r="AQ115" t="b">
        <f>H115='10.06.2022 КП'!H407</f>
        <v>1</v>
      </c>
    </row>
    <row r="116" spans="1:43" x14ac:dyDescent="0.25">
      <c r="A116" s="106"/>
      <c r="B116" s="96"/>
      <c r="C116" s="97"/>
      <c r="D116" s="179" t="s">
        <v>930</v>
      </c>
      <c r="E116" s="99"/>
      <c r="F116" s="99"/>
      <c r="G116" s="99"/>
      <c r="H116" s="99"/>
      <c r="I116" s="99"/>
      <c r="J116" s="99"/>
      <c r="K116" s="99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2"/>
      <c r="AE116" s="79"/>
      <c r="AF116" s="79"/>
      <c r="AG116" s="153"/>
      <c r="AH116" s="151"/>
      <c r="AI116" s="151"/>
      <c r="AJ116" s="164"/>
      <c r="AM116" t="b">
        <f>D116='10.06.2022 КП'!D422</f>
        <v>1</v>
      </c>
      <c r="AN116" t="b">
        <f>E116='10.06.2022 КП'!E422</f>
        <v>1</v>
      </c>
      <c r="AO116" t="b">
        <f>F116='10.06.2022 КП'!F422</f>
        <v>1</v>
      </c>
      <c r="AP116" t="b">
        <f>G116='10.06.2022 КП'!G422</f>
        <v>1</v>
      </c>
      <c r="AQ116" t="b">
        <f>H116='10.06.2022 КП'!H422</f>
        <v>1</v>
      </c>
    </row>
    <row r="117" spans="1:43" ht="40.15" customHeight="1" x14ac:dyDescent="0.25">
      <c r="A117" s="108">
        <v>346</v>
      </c>
      <c r="B117" s="8" t="s">
        <v>193</v>
      </c>
      <c r="C117" s="21" t="s">
        <v>158</v>
      </c>
      <c r="D117" s="22" t="s">
        <v>665</v>
      </c>
      <c r="E117" s="21" t="s">
        <v>1055</v>
      </c>
      <c r="F117" s="35">
        <v>44818</v>
      </c>
      <c r="G117" s="35">
        <v>44820</v>
      </c>
      <c r="H117" s="21" t="s">
        <v>318</v>
      </c>
      <c r="I117" s="22" t="s">
        <v>750</v>
      </c>
      <c r="J117" s="35">
        <v>44818</v>
      </c>
      <c r="K117" s="35">
        <v>44820</v>
      </c>
      <c r="L117" s="10"/>
      <c r="M117" s="10">
        <v>3400</v>
      </c>
      <c r="N117" s="10">
        <f t="shared" si="50"/>
        <v>0</v>
      </c>
      <c r="O117" s="10"/>
      <c r="P117" s="10">
        <v>2900</v>
      </c>
      <c r="Q117" s="10">
        <f t="shared" si="51"/>
        <v>0</v>
      </c>
      <c r="R117" s="10"/>
      <c r="S117" s="10">
        <v>2800</v>
      </c>
      <c r="T117" s="10">
        <f t="shared" si="52"/>
        <v>0</v>
      </c>
      <c r="U117" s="10">
        <v>8</v>
      </c>
      <c r="V117" s="10">
        <v>150</v>
      </c>
      <c r="W117" s="10">
        <f t="shared" si="55"/>
        <v>1200</v>
      </c>
      <c r="X117" s="10">
        <v>8</v>
      </c>
      <c r="Y117" s="10">
        <v>150</v>
      </c>
      <c r="Z117" s="10">
        <f t="shared" si="56"/>
        <v>1200</v>
      </c>
      <c r="AA117" s="10">
        <v>8</v>
      </c>
      <c r="AB117" s="10">
        <v>150</v>
      </c>
      <c r="AC117" s="10">
        <f t="shared" si="57"/>
        <v>1200</v>
      </c>
      <c r="AD117" s="11">
        <v>56</v>
      </c>
      <c r="AE117" s="3">
        <v>7</v>
      </c>
      <c r="AF117" s="3">
        <f t="shared" si="53"/>
        <v>392</v>
      </c>
      <c r="AG117" s="152">
        <v>1</v>
      </c>
      <c r="AH117" s="139">
        <f t="shared" si="58"/>
        <v>80</v>
      </c>
      <c r="AI117" s="139">
        <f t="shared" si="54"/>
        <v>3992</v>
      </c>
      <c r="AJ117" s="109">
        <f t="shared" si="59"/>
        <v>3992</v>
      </c>
      <c r="AK117">
        <v>9</v>
      </c>
      <c r="AM117" t="b">
        <f>D117='10.06.2022 КП'!D424</f>
        <v>1</v>
      </c>
      <c r="AN117" t="b">
        <f>E117='10.06.2022 КП'!E424</f>
        <v>1</v>
      </c>
      <c r="AO117" t="b">
        <f>F117='10.06.2022 КП'!F424</f>
        <v>1</v>
      </c>
      <c r="AP117" t="b">
        <f>G117='10.06.2022 КП'!G424</f>
        <v>1</v>
      </c>
      <c r="AQ117" t="b">
        <f>H117='10.06.2022 КП'!H424</f>
        <v>1</v>
      </c>
    </row>
    <row r="118" spans="1:43" ht="14.65" customHeight="1" x14ac:dyDescent="0.25">
      <c r="A118" s="106"/>
      <c r="B118" s="96"/>
      <c r="C118" s="97"/>
      <c r="D118" s="179" t="s">
        <v>931</v>
      </c>
      <c r="E118" s="99"/>
      <c r="F118" s="99"/>
      <c r="G118" s="99"/>
      <c r="H118" s="99"/>
      <c r="I118" s="99"/>
      <c r="J118" s="99"/>
      <c r="K118" s="99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2"/>
      <c r="AE118" s="79"/>
      <c r="AF118" s="79"/>
      <c r="AG118" s="153"/>
      <c r="AH118" s="151"/>
      <c r="AI118" s="151"/>
      <c r="AJ118" s="164"/>
      <c r="AM118" t="b">
        <f>D118='10.06.2022 КП'!D431</f>
        <v>1</v>
      </c>
      <c r="AN118" t="b">
        <f>E118='10.06.2022 КП'!E431</f>
        <v>1</v>
      </c>
      <c r="AO118" t="b">
        <f>F118='10.06.2022 КП'!F431</f>
        <v>1</v>
      </c>
      <c r="AP118" t="b">
        <f>G118='10.06.2022 КП'!G431</f>
        <v>1</v>
      </c>
      <c r="AQ118" t="b">
        <f>H118='10.06.2022 КП'!H431</f>
        <v>1</v>
      </c>
    </row>
    <row r="119" spans="1:43" ht="49.9" customHeight="1" x14ac:dyDescent="0.25">
      <c r="A119" s="108">
        <v>355</v>
      </c>
      <c r="B119" s="8" t="s">
        <v>203</v>
      </c>
      <c r="C119" s="21" t="s">
        <v>215</v>
      </c>
      <c r="D119" s="22" t="s">
        <v>673</v>
      </c>
      <c r="E119" s="21" t="s">
        <v>1060</v>
      </c>
      <c r="F119" s="35">
        <v>44817</v>
      </c>
      <c r="G119" s="35">
        <v>44819</v>
      </c>
      <c r="H119" s="21" t="s">
        <v>297</v>
      </c>
      <c r="I119" s="22" t="s">
        <v>755</v>
      </c>
      <c r="J119" s="35">
        <v>44817</v>
      </c>
      <c r="K119" s="35">
        <v>44819</v>
      </c>
      <c r="L119" s="10"/>
      <c r="M119" s="10">
        <v>3400</v>
      </c>
      <c r="N119" s="10">
        <f t="shared" si="50"/>
        <v>0</v>
      </c>
      <c r="O119" s="10"/>
      <c r="P119" s="10">
        <v>2900</v>
      </c>
      <c r="Q119" s="10">
        <f t="shared" si="51"/>
        <v>0</v>
      </c>
      <c r="R119" s="10"/>
      <c r="S119" s="10">
        <v>2800</v>
      </c>
      <c r="T119" s="10">
        <f t="shared" si="52"/>
        <v>0</v>
      </c>
      <c r="U119" s="10">
        <v>12</v>
      </c>
      <c r="V119" s="10">
        <v>150</v>
      </c>
      <c r="W119" s="10">
        <f t="shared" si="55"/>
        <v>1800</v>
      </c>
      <c r="X119" s="10">
        <v>12</v>
      </c>
      <c r="Y119" s="10">
        <v>150</v>
      </c>
      <c r="Z119" s="10">
        <f t="shared" si="56"/>
        <v>1800</v>
      </c>
      <c r="AA119" s="10">
        <v>12</v>
      </c>
      <c r="AB119" s="10">
        <v>150</v>
      </c>
      <c r="AC119" s="10">
        <f t="shared" si="57"/>
        <v>1800</v>
      </c>
      <c r="AD119" s="11">
        <v>48</v>
      </c>
      <c r="AE119" s="3">
        <v>7</v>
      </c>
      <c r="AF119" s="3">
        <f t="shared" si="53"/>
        <v>336</v>
      </c>
      <c r="AG119" s="152">
        <v>1</v>
      </c>
      <c r="AH119" s="145">
        <f t="shared" si="58"/>
        <v>84</v>
      </c>
      <c r="AI119" s="139">
        <f t="shared" si="54"/>
        <v>5736</v>
      </c>
      <c r="AJ119" s="118">
        <f t="shared" si="59"/>
        <v>5736</v>
      </c>
      <c r="AK119">
        <v>9</v>
      </c>
      <c r="AM119" t="b">
        <f>D119='10.06.2022 КП'!D436</f>
        <v>1</v>
      </c>
      <c r="AN119" t="b">
        <f>E119='10.06.2022 КП'!E436</f>
        <v>1</v>
      </c>
      <c r="AO119" t="b">
        <f>F119='10.06.2022 КП'!F436</f>
        <v>1</v>
      </c>
      <c r="AP119" t="b">
        <f>G119='10.06.2022 КП'!G436</f>
        <v>1</v>
      </c>
      <c r="AQ119" t="b">
        <f>H119='10.06.2022 КП'!H436</f>
        <v>1</v>
      </c>
    </row>
    <row r="123" spans="1:43" x14ac:dyDescent="0.25">
      <c r="F123" s="40">
        <v>7</v>
      </c>
      <c r="G123" s="40">
        <f>SUMIF(AK6:AK119,F123,U6:U119)</f>
        <v>343</v>
      </c>
      <c r="H123" s="40">
        <f t="shared" ref="H123:T123" si="60">SUMIF(AL6:AL119,G123,V6:V119)</f>
        <v>0</v>
      </c>
      <c r="I123" s="40">
        <f t="shared" si="60"/>
        <v>0</v>
      </c>
      <c r="J123" s="40">
        <f t="shared" si="60"/>
        <v>0</v>
      </c>
      <c r="K123" s="40">
        <f t="shared" si="60"/>
        <v>0</v>
      </c>
      <c r="L123" s="40">
        <f t="shared" si="60"/>
        <v>0</v>
      </c>
      <c r="M123" s="40">
        <f t="shared" si="60"/>
        <v>0</v>
      </c>
      <c r="N123" s="40">
        <f t="shared" si="60"/>
        <v>0</v>
      </c>
      <c r="O123" s="40">
        <f t="shared" si="60"/>
        <v>0</v>
      </c>
      <c r="P123" s="40">
        <f t="shared" si="60"/>
        <v>0</v>
      </c>
      <c r="Q123" s="40">
        <f t="shared" si="60"/>
        <v>0</v>
      </c>
      <c r="R123" s="40">
        <f t="shared" si="60"/>
        <v>0</v>
      </c>
      <c r="S123" s="40">
        <f t="shared" si="60"/>
        <v>0</v>
      </c>
      <c r="T123" s="40">
        <f t="shared" si="60"/>
        <v>0</v>
      </c>
      <c r="U123" s="40">
        <f>SUMIF(AK6:AK119,F123,X6:X119)</f>
        <v>343</v>
      </c>
      <c r="V123" s="40">
        <f>SUMIF(AL6:AL119,G123,Y6:Y119)</f>
        <v>0</v>
      </c>
      <c r="W123" s="40">
        <f>SUMIF(AM6:AM119,H123,Z6:Z119)</f>
        <v>0</v>
      </c>
      <c r="X123" s="40">
        <f>SUMIF(AK6:AK119,F123,AA6:AA119)</f>
        <v>375</v>
      </c>
    </row>
    <row r="124" spans="1:43" x14ac:dyDescent="0.25">
      <c r="F124" s="40">
        <v>8</v>
      </c>
      <c r="G124" s="40">
        <f>SUMIF(AK7:AK120,F124,U7:U120)</f>
        <v>232</v>
      </c>
      <c r="U124" s="40">
        <f>SUMIF(AK7:AK120,F124,X7:X120)</f>
        <v>230</v>
      </c>
      <c r="X124" s="40">
        <f>SUMIF(AK7:AK120,F124,AA7:AA120)</f>
        <v>242</v>
      </c>
    </row>
    <row r="125" spans="1:43" x14ac:dyDescent="0.25">
      <c r="F125" s="40">
        <v>9</v>
      </c>
      <c r="G125" s="40">
        <f>SUMIF(AK8:AK121,F125,U8:U121)</f>
        <v>1137</v>
      </c>
      <c r="U125" s="40">
        <f>SUMIF(AK8:AK121,F125,X8:X121)</f>
        <v>1048</v>
      </c>
      <c r="X125" s="40">
        <f>SUMIF(AK8:AK121,F125,AA8:AA121)</f>
        <v>1207</v>
      </c>
    </row>
  </sheetData>
  <mergeCells count="15">
    <mergeCell ref="AM3:AQ3"/>
    <mergeCell ref="A1:AJ1"/>
    <mergeCell ref="A3:A4"/>
    <mergeCell ref="B3:B4"/>
    <mergeCell ref="C3:C4"/>
    <mergeCell ref="D3:D4"/>
    <mergeCell ref="E3:E4"/>
    <mergeCell ref="F3:F4"/>
    <mergeCell ref="G3:G4"/>
    <mergeCell ref="H3:H4"/>
    <mergeCell ref="L3:T3"/>
    <mergeCell ref="U3:AC3"/>
    <mergeCell ref="AD3:AF3"/>
    <mergeCell ref="AG3:AI3"/>
    <mergeCell ref="AJ3:AJ4"/>
  </mergeCells>
  <printOptions horizontalCentered="1"/>
  <pageMargins left="0.11811023622047245" right="0.11811023622047245" top="0.78740157480314965" bottom="0.39370078740157483" header="0" footer="0"/>
  <pageSetup paperSize="9" scale="60" orientation="portrait" r:id="rId1"/>
  <rowBreaks count="2" manualBreakCount="2">
    <brk id="51" max="36" man="1"/>
    <brk id="90" max="3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460"/>
  <sheetViews>
    <sheetView view="pageBreakPreview" zoomScale="70" zoomScaleNormal="50" zoomScaleSheetLayoutView="70" workbookViewId="0">
      <pane ySplit="7" topLeftCell="A366" activePane="bottomLeft" state="frozen"/>
      <selection activeCell="E1" sqref="E1"/>
      <selection pane="bottomLeft" sqref="A1:D5"/>
    </sheetView>
  </sheetViews>
  <sheetFormatPr defaultRowHeight="15" x14ac:dyDescent="0.25"/>
  <cols>
    <col min="1" max="1" width="5.42578125" style="205" customWidth="1"/>
    <col min="2" max="2" width="24" style="4" hidden="1" customWidth="1"/>
    <col min="3" max="3" width="17.28515625" style="85" hidden="1" customWidth="1"/>
    <col min="4" max="4" width="38.28515625" style="37" customWidth="1"/>
    <col min="5" max="5" width="17.28515625" style="40" customWidth="1"/>
    <col min="6" max="6" width="17.7109375" style="40" customWidth="1"/>
    <col min="7" max="7" width="21.7109375" style="85" customWidth="1"/>
    <col min="8" max="8" width="17" style="37" hidden="1" customWidth="1"/>
    <col min="9" max="9" width="11.42578125" style="39" hidden="1" customWidth="1"/>
    <col min="10" max="10" width="14.28515625" style="39" hidden="1" customWidth="1"/>
    <col min="11" max="11" width="14.28515625" style="40" hidden="1" customWidth="1"/>
    <col min="12" max="12" width="13" style="40" hidden="1" customWidth="1"/>
    <col min="13" max="13" width="8.28515625" style="6" hidden="1" customWidth="1"/>
    <col min="14" max="14" width="7.7109375" style="6" hidden="1" customWidth="1"/>
    <col min="15" max="15" width="10.7109375" style="6" hidden="1" customWidth="1"/>
    <col min="16" max="17" width="7.7109375" style="6" hidden="1" customWidth="1"/>
    <col min="18" max="18" width="10" style="6" hidden="1" customWidth="1"/>
    <col min="19" max="20" width="7.7109375" style="6" hidden="1" customWidth="1"/>
    <col min="21" max="21" width="10.28515625" style="6" hidden="1" customWidth="1"/>
    <col min="22" max="23" width="7.7109375" hidden="1" customWidth="1"/>
    <col min="24" max="24" width="10.7109375" hidden="1" customWidth="1"/>
    <col min="25" max="26" width="7.7109375" hidden="1" customWidth="1"/>
    <col min="27" max="27" width="10.28515625" hidden="1" customWidth="1"/>
    <col min="28" max="28" width="10" hidden="1" customWidth="1"/>
    <col min="29" max="29" width="7.7109375" hidden="1" customWidth="1"/>
    <col min="30" max="30" width="11.28515625" hidden="1" customWidth="1"/>
    <col min="31" max="31" width="9.28515625" hidden="1" customWidth="1"/>
    <col min="32" max="32" width="7.7109375" hidden="1" customWidth="1"/>
    <col min="33" max="33" width="11.42578125" hidden="1" customWidth="1"/>
    <col min="34" max="34" width="12.7109375" customWidth="1"/>
    <col min="35" max="35" width="10.28515625" customWidth="1"/>
    <col min="36" max="36" width="17.28515625" customWidth="1"/>
    <col min="37" max="37" width="12.28515625" customWidth="1"/>
    <col min="63" max="63" width="13.28515625" customWidth="1"/>
  </cols>
  <sheetData>
    <row r="1" spans="1:46" ht="15.75" x14ac:dyDescent="0.25">
      <c r="A1" s="193" t="s">
        <v>1105</v>
      </c>
    </row>
    <row r="2" spans="1:46" ht="15.75" x14ac:dyDescent="0.25">
      <c r="A2" s="193" t="s">
        <v>1106</v>
      </c>
    </row>
    <row r="3" spans="1:46" ht="15.75" x14ac:dyDescent="0.25">
      <c r="A3" s="193" t="s">
        <v>1107</v>
      </c>
    </row>
    <row r="4" spans="1:46" ht="16.5" thickBot="1" x14ac:dyDescent="0.3">
      <c r="A4" s="194" t="s">
        <v>1108</v>
      </c>
      <c r="B4" s="190"/>
      <c r="C4" s="191"/>
      <c r="D4" s="192"/>
    </row>
    <row r="5" spans="1:46" ht="17.25" thickTop="1" thickBot="1" x14ac:dyDescent="0.3">
      <c r="A5" s="193" t="s">
        <v>943</v>
      </c>
    </row>
    <row r="6" spans="1:46" ht="45" customHeight="1" x14ac:dyDescent="0.25">
      <c r="A6" s="1955" t="s">
        <v>0</v>
      </c>
      <c r="B6" s="1957" t="s">
        <v>106</v>
      </c>
      <c r="C6" s="1959" t="s">
        <v>107</v>
      </c>
      <c r="D6" s="1959" t="s">
        <v>94</v>
      </c>
      <c r="E6" s="1961" t="s">
        <v>917</v>
      </c>
      <c r="F6" s="1961" t="s">
        <v>938</v>
      </c>
      <c r="G6" s="1959" t="s">
        <v>296</v>
      </c>
      <c r="H6" s="203" t="s">
        <v>295</v>
      </c>
      <c r="I6" s="203" t="s">
        <v>95</v>
      </c>
      <c r="J6" s="158" t="s">
        <v>433</v>
      </c>
      <c r="K6" s="203" t="s">
        <v>96</v>
      </c>
      <c r="L6" s="203" t="s">
        <v>97</v>
      </c>
      <c r="M6" s="1957" t="s">
        <v>1</v>
      </c>
      <c r="N6" s="1957"/>
      <c r="O6" s="1957"/>
      <c r="P6" s="1957"/>
      <c r="Q6" s="1957"/>
      <c r="R6" s="1957"/>
      <c r="S6" s="1957"/>
      <c r="T6" s="1957"/>
      <c r="U6" s="1957"/>
      <c r="V6" s="1963" t="s">
        <v>5</v>
      </c>
      <c r="W6" s="1963"/>
      <c r="X6" s="1963"/>
      <c r="Y6" s="1963"/>
      <c r="Z6" s="1963"/>
      <c r="AA6" s="1963"/>
      <c r="AB6" s="1963"/>
      <c r="AC6" s="1963"/>
      <c r="AD6" s="1963"/>
      <c r="AE6" s="1963" t="s">
        <v>7</v>
      </c>
      <c r="AF6" s="1963"/>
      <c r="AG6" s="1963"/>
      <c r="AH6" s="1964" t="s">
        <v>934</v>
      </c>
      <c r="AI6" s="1964"/>
      <c r="AJ6" s="1964"/>
      <c r="AK6" s="1965" t="s">
        <v>20</v>
      </c>
      <c r="AM6" s="1953" t="s">
        <v>1133</v>
      </c>
      <c r="AN6" s="1953"/>
      <c r="AO6" s="1953"/>
      <c r="AP6" s="1953"/>
      <c r="AQ6" s="1953"/>
      <c r="AR6" s="1953"/>
      <c r="AS6" s="1953"/>
      <c r="AT6" s="1953"/>
    </row>
    <row r="7" spans="1:46" ht="32.65" customHeight="1" thickBot="1" x14ac:dyDescent="0.3">
      <c r="A7" s="1956"/>
      <c r="B7" s="1958"/>
      <c r="C7" s="1960"/>
      <c r="D7" s="1960"/>
      <c r="E7" s="1962"/>
      <c r="F7" s="1962"/>
      <c r="G7" s="1960"/>
      <c r="H7" s="204"/>
      <c r="I7" s="204"/>
      <c r="J7" s="160"/>
      <c r="K7" s="204"/>
      <c r="L7" s="204"/>
      <c r="M7" s="204" t="s">
        <v>3</v>
      </c>
      <c r="N7" s="204" t="s">
        <v>409</v>
      </c>
      <c r="O7" s="204" t="s">
        <v>410</v>
      </c>
      <c r="P7" s="204" t="s">
        <v>3</v>
      </c>
      <c r="Q7" s="204" t="s">
        <v>409</v>
      </c>
      <c r="R7" s="204" t="s">
        <v>410</v>
      </c>
      <c r="S7" s="204" t="s">
        <v>4</v>
      </c>
      <c r="T7" s="204" t="s">
        <v>409</v>
      </c>
      <c r="U7" s="204" t="s">
        <v>410</v>
      </c>
      <c r="V7" s="204" t="s">
        <v>3</v>
      </c>
      <c r="W7" s="204" t="s">
        <v>409</v>
      </c>
      <c r="X7" s="204" t="s">
        <v>410</v>
      </c>
      <c r="Y7" s="204" t="s">
        <v>3</v>
      </c>
      <c r="Z7" s="204" t="s">
        <v>409</v>
      </c>
      <c r="AA7" s="204" t="s">
        <v>410</v>
      </c>
      <c r="AB7" s="204" t="s">
        <v>4</v>
      </c>
      <c r="AC7" s="204" t="s">
        <v>409</v>
      </c>
      <c r="AD7" s="204" t="s">
        <v>410</v>
      </c>
      <c r="AE7" s="204" t="s">
        <v>4</v>
      </c>
      <c r="AF7" s="204" t="s">
        <v>409</v>
      </c>
      <c r="AG7" s="204" t="s">
        <v>410</v>
      </c>
      <c r="AH7" s="204" t="s">
        <v>935</v>
      </c>
      <c r="AI7" s="204" t="s">
        <v>919</v>
      </c>
      <c r="AJ7" s="204" t="s">
        <v>936</v>
      </c>
      <c r="AK7" s="1966"/>
      <c r="AM7" s="219" t="s">
        <v>1121</v>
      </c>
      <c r="AN7" s="219" t="s">
        <v>1122</v>
      </c>
      <c r="AO7" s="219" t="s">
        <v>1123</v>
      </c>
      <c r="AP7" s="219" t="s">
        <v>1124</v>
      </c>
      <c r="AQ7" s="219" t="s">
        <v>1125</v>
      </c>
      <c r="AR7" s="219" t="s">
        <v>1126</v>
      </c>
      <c r="AS7" s="219" t="s">
        <v>1127</v>
      </c>
      <c r="AT7" s="219" t="s">
        <v>1128</v>
      </c>
    </row>
    <row r="8" spans="1:46" ht="18" customHeight="1" x14ac:dyDescent="0.25">
      <c r="A8" s="106"/>
      <c r="B8" s="96"/>
      <c r="C8" s="97"/>
      <c r="D8" s="98" t="s">
        <v>832</v>
      </c>
      <c r="E8" s="99"/>
      <c r="F8" s="99"/>
      <c r="G8" s="99"/>
      <c r="H8" s="99"/>
      <c r="I8" s="97"/>
      <c r="J8" s="100"/>
      <c r="K8" s="99"/>
      <c r="L8" s="99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2"/>
      <c r="AF8" s="79"/>
      <c r="AG8" s="79"/>
      <c r="AH8" s="79"/>
      <c r="AI8" s="137"/>
      <c r="AJ8" s="137"/>
      <c r="AK8" s="107"/>
    </row>
    <row r="9" spans="1:46" ht="26.25" x14ac:dyDescent="0.25">
      <c r="A9" s="108">
        <v>1</v>
      </c>
      <c r="B9" s="8" t="s">
        <v>67</v>
      </c>
      <c r="C9" s="21" t="s">
        <v>163</v>
      </c>
      <c r="D9" s="22" t="s">
        <v>174</v>
      </c>
      <c r="E9" s="35">
        <v>44812</v>
      </c>
      <c r="F9" s="35">
        <v>44815</v>
      </c>
      <c r="G9" s="21" t="s">
        <v>297</v>
      </c>
      <c r="H9" s="22" t="s">
        <v>693</v>
      </c>
      <c r="I9" s="22" t="s">
        <v>99</v>
      </c>
      <c r="J9" s="22" t="s">
        <v>294</v>
      </c>
      <c r="K9" s="35">
        <v>44812</v>
      </c>
      <c r="L9" s="35">
        <v>44815</v>
      </c>
      <c r="M9" s="10"/>
      <c r="N9" s="10">
        <v>3400</v>
      </c>
      <c r="O9" s="10">
        <f t="shared" ref="O9:O23" si="0">M9*N9</f>
        <v>0</v>
      </c>
      <c r="P9" s="10"/>
      <c r="Q9" s="10">
        <v>2900</v>
      </c>
      <c r="R9" s="10">
        <f t="shared" ref="R9:R23" si="1">P9*Q9</f>
        <v>0</v>
      </c>
      <c r="S9" s="10"/>
      <c r="T9" s="10">
        <v>2800</v>
      </c>
      <c r="U9" s="10">
        <f t="shared" ref="U9:U23" si="2">S9*T9</f>
        <v>0</v>
      </c>
      <c r="V9" s="10">
        <v>8</v>
      </c>
      <c r="W9" s="10">
        <v>150</v>
      </c>
      <c r="X9" s="10">
        <f t="shared" ref="X9:X82" si="3">V9*W9</f>
        <v>1200</v>
      </c>
      <c r="Y9" s="10">
        <v>8</v>
      </c>
      <c r="Z9" s="10">
        <v>150</v>
      </c>
      <c r="AA9" s="10">
        <f t="shared" ref="AA9:AA82" si="4">Y9*Z9</f>
        <v>1200</v>
      </c>
      <c r="AB9" s="10">
        <v>16</v>
      </c>
      <c r="AC9" s="10">
        <v>150</v>
      </c>
      <c r="AD9" s="10">
        <f t="shared" ref="AD9:AD82" si="5">AB9*AC9</f>
        <v>2400</v>
      </c>
      <c r="AE9" s="11">
        <v>32</v>
      </c>
      <c r="AF9" s="26">
        <v>7</v>
      </c>
      <c r="AG9" s="7">
        <f t="shared" ref="AG9:AG23" si="6">AE9*AF9</f>
        <v>224</v>
      </c>
      <c r="AH9" s="152">
        <v>1</v>
      </c>
      <c r="AI9" s="139">
        <f t="shared" ref="AI9:AI82" si="7">M9+P9+S9+V9+Y9+AB9+AE9</f>
        <v>64</v>
      </c>
      <c r="AJ9" s="139">
        <f>AK9</f>
        <v>5024</v>
      </c>
      <c r="AK9" s="109">
        <f t="shared" ref="AK9:AK82" si="8">O9+R9+U9+X9+AA9+AD9+AG9</f>
        <v>5024</v>
      </c>
      <c r="AM9" t="b">
        <f>D9='15.02.2022 Смета'!D9</f>
        <v>1</v>
      </c>
      <c r="AN9" t="b">
        <f>E9='15.02.2022 Смета'!E9</f>
        <v>1</v>
      </c>
      <c r="AO9" t="b">
        <f>F9='15.02.2022 Смета'!F9</f>
        <v>1</v>
      </c>
      <c r="AP9" t="b">
        <f>G9='15.02.2022 Смета'!G9</f>
        <v>1</v>
      </c>
      <c r="AQ9" t="b">
        <f>AH9='15.02.2022 Смета'!AH9</f>
        <v>1</v>
      </c>
      <c r="AR9" t="b">
        <f>AI9='15.02.2022 Смета'!AI9</f>
        <v>1</v>
      </c>
      <c r="AS9" t="b">
        <f>AJ9='15.02.2022 Смета'!AJ9</f>
        <v>1</v>
      </c>
      <c r="AT9" t="b">
        <f>AK9='15.02.2022 Смета'!AK9</f>
        <v>1</v>
      </c>
    </row>
    <row r="10" spans="1:46" x14ac:dyDescent="0.25">
      <c r="A10" s="106"/>
      <c r="B10" s="96"/>
      <c r="C10" s="97"/>
      <c r="D10" s="179" t="s">
        <v>833</v>
      </c>
      <c r="E10" s="99"/>
      <c r="F10" s="99"/>
      <c r="G10" s="99"/>
      <c r="H10" s="99"/>
      <c r="I10" s="97"/>
      <c r="J10" s="100"/>
      <c r="K10" s="99"/>
      <c r="L10" s="99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2"/>
      <c r="AF10" s="79"/>
      <c r="AG10" s="79"/>
      <c r="AH10" s="153"/>
      <c r="AI10" s="151"/>
      <c r="AJ10" s="151"/>
      <c r="AK10" s="164"/>
      <c r="AM10" t="b">
        <f>D10='15.02.2022 Смета'!D10</f>
        <v>1</v>
      </c>
      <c r="AN10" t="b">
        <f>E10='15.02.2022 Смета'!E10</f>
        <v>1</v>
      </c>
      <c r="AO10" t="b">
        <f>F10='15.02.2022 Смета'!F10</f>
        <v>1</v>
      </c>
      <c r="AP10" t="b">
        <f>G10='15.02.2022 Смета'!G10</f>
        <v>1</v>
      </c>
      <c r="AQ10" t="b">
        <f>AH10='15.02.2022 Смета'!AH10</f>
        <v>1</v>
      </c>
      <c r="AR10" t="b">
        <f>AI10='15.02.2022 Смета'!AI10</f>
        <v>1</v>
      </c>
      <c r="AS10" t="b">
        <f>AJ10='15.02.2022 Смета'!AJ10</f>
        <v>1</v>
      </c>
      <c r="AT10" t="b">
        <f>AK10='15.02.2022 Смета'!AK10</f>
        <v>1</v>
      </c>
    </row>
    <row r="11" spans="1:46" ht="26.25" x14ac:dyDescent="0.25">
      <c r="A11" s="108">
        <v>2</v>
      </c>
      <c r="B11" s="8" t="s">
        <v>15</v>
      </c>
      <c r="C11" s="21" t="s">
        <v>135</v>
      </c>
      <c r="D11" s="22" t="s">
        <v>550</v>
      </c>
      <c r="E11" s="35">
        <v>44635</v>
      </c>
      <c r="F11" s="35">
        <v>44640</v>
      </c>
      <c r="G11" s="21" t="s">
        <v>301</v>
      </c>
      <c r="H11" s="22" t="s">
        <v>484</v>
      </c>
      <c r="I11" s="22" t="s">
        <v>104</v>
      </c>
      <c r="J11" s="22" t="s">
        <v>294</v>
      </c>
      <c r="K11" s="35">
        <v>44635</v>
      </c>
      <c r="L11" s="35">
        <v>44640</v>
      </c>
      <c r="M11" s="10"/>
      <c r="N11" s="10">
        <v>3400</v>
      </c>
      <c r="O11" s="10">
        <f t="shared" si="0"/>
        <v>0</v>
      </c>
      <c r="P11" s="10"/>
      <c r="Q11" s="10">
        <v>2900</v>
      </c>
      <c r="R11" s="10">
        <f t="shared" si="1"/>
        <v>0</v>
      </c>
      <c r="S11" s="10"/>
      <c r="T11" s="10">
        <v>2800</v>
      </c>
      <c r="U11" s="10">
        <f t="shared" si="2"/>
        <v>0</v>
      </c>
      <c r="V11" s="10">
        <v>14</v>
      </c>
      <c r="W11" s="10">
        <v>150</v>
      </c>
      <c r="X11" s="10">
        <f t="shared" si="3"/>
        <v>2100</v>
      </c>
      <c r="Y11" s="10">
        <v>14</v>
      </c>
      <c r="Z11" s="10">
        <v>150</v>
      </c>
      <c r="AA11" s="10">
        <f t="shared" si="4"/>
        <v>2100</v>
      </c>
      <c r="AB11" s="10">
        <v>14</v>
      </c>
      <c r="AC11" s="10">
        <v>150</v>
      </c>
      <c r="AD11" s="10">
        <f t="shared" si="5"/>
        <v>2100</v>
      </c>
      <c r="AE11" s="11"/>
      <c r="AF11" s="26">
        <v>7</v>
      </c>
      <c r="AG11" s="7">
        <f t="shared" si="6"/>
        <v>0</v>
      </c>
      <c r="AH11" s="152">
        <v>1</v>
      </c>
      <c r="AI11" s="139">
        <f t="shared" si="7"/>
        <v>42</v>
      </c>
      <c r="AJ11" s="139">
        <f t="shared" ref="AJ11:AJ74" si="9">AK11</f>
        <v>6300</v>
      </c>
      <c r="AK11" s="109">
        <f t="shared" si="8"/>
        <v>6300</v>
      </c>
      <c r="AM11" t="b">
        <f>D11='15.02.2022 Смета'!D11</f>
        <v>1</v>
      </c>
      <c r="AN11" t="b">
        <f>E11='15.02.2022 Смета'!E11</f>
        <v>1</v>
      </c>
      <c r="AO11" t="b">
        <f>F11='15.02.2022 Смета'!F11</f>
        <v>1</v>
      </c>
      <c r="AP11" t="b">
        <f>G11='15.02.2022 Смета'!G11</f>
        <v>1</v>
      </c>
      <c r="AQ11" t="b">
        <f>AH11='15.02.2022 Смета'!AH11</f>
        <v>1</v>
      </c>
      <c r="AR11" t="b">
        <f>AI11='15.02.2022 Смета'!AI11</f>
        <v>1</v>
      </c>
      <c r="AS11" t="b">
        <f>AJ11='15.02.2022 Смета'!AJ11</f>
        <v>1</v>
      </c>
      <c r="AT11" t="b">
        <f>AK11='15.02.2022 Смета'!AK11</f>
        <v>1</v>
      </c>
    </row>
    <row r="12" spans="1:46" ht="42" customHeight="1" x14ac:dyDescent="0.25">
      <c r="A12" s="108">
        <v>3</v>
      </c>
      <c r="B12" s="8" t="s">
        <v>15</v>
      </c>
      <c r="C12" s="21" t="s">
        <v>135</v>
      </c>
      <c r="D12" s="22" t="s">
        <v>551</v>
      </c>
      <c r="E12" s="35">
        <v>44670</v>
      </c>
      <c r="F12" s="35">
        <v>44675</v>
      </c>
      <c r="G12" s="21" t="s">
        <v>301</v>
      </c>
      <c r="H12" s="22" t="s">
        <v>468</v>
      </c>
      <c r="I12" s="22" t="s">
        <v>99</v>
      </c>
      <c r="J12" s="22" t="s">
        <v>294</v>
      </c>
      <c r="K12" s="35">
        <v>44670</v>
      </c>
      <c r="L12" s="35">
        <v>44675</v>
      </c>
      <c r="M12" s="10"/>
      <c r="N12" s="10">
        <v>3400</v>
      </c>
      <c r="O12" s="10">
        <f t="shared" si="0"/>
        <v>0</v>
      </c>
      <c r="P12" s="10"/>
      <c r="Q12" s="10">
        <v>2900</v>
      </c>
      <c r="R12" s="10">
        <f t="shared" si="1"/>
        <v>0</v>
      </c>
      <c r="S12" s="10"/>
      <c r="T12" s="10">
        <v>2800</v>
      </c>
      <c r="U12" s="10">
        <f t="shared" si="2"/>
        <v>0</v>
      </c>
      <c r="V12" s="10">
        <v>14</v>
      </c>
      <c r="W12" s="10">
        <v>150</v>
      </c>
      <c r="X12" s="10">
        <f t="shared" si="3"/>
        <v>2100</v>
      </c>
      <c r="Y12" s="10">
        <v>14</v>
      </c>
      <c r="Z12" s="10">
        <v>150</v>
      </c>
      <c r="AA12" s="10">
        <f t="shared" si="4"/>
        <v>2100</v>
      </c>
      <c r="AB12" s="10">
        <v>14</v>
      </c>
      <c r="AC12" s="10">
        <v>150</v>
      </c>
      <c r="AD12" s="10">
        <f t="shared" si="5"/>
        <v>2100</v>
      </c>
      <c r="AE12" s="11">
        <v>45</v>
      </c>
      <c r="AF12" s="26">
        <v>7</v>
      </c>
      <c r="AG12" s="7">
        <f t="shared" si="6"/>
        <v>315</v>
      </c>
      <c r="AH12" s="152">
        <v>1</v>
      </c>
      <c r="AI12" s="139">
        <f t="shared" si="7"/>
        <v>87</v>
      </c>
      <c r="AJ12" s="139">
        <f t="shared" si="9"/>
        <v>6615</v>
      </c>
      <c r="AK12" s="109">
        <f t="shared" si="8"/>
        <v>6615</v>
      </c>
      <c r="AM12" t="b">
        <f>D12='15.02.2022 Смета'!D12</f>
        <v>1</v>
      </c>
      <c r="AN12" t="b">
        <f>E12='15.02.2022 Смета'!E12</f>
        <v>1</v>
      </c>
      <c r="AO12" t="b">
        <f>F12='15.02.2022 Смета'!F12</f>
        <v>1</v>
      </c>
      <c r="AP12" t="b">
        <f>G12='15.02.2022 Смета'!G12</f>
        <v>1</v>
      </c>
      <c r="AQ12" t="b">
        <f>AH12='15.02.2022 Смета'!AH12</f>
        <v>1</v>
      </c>
      <c r="AR12" t="b">
        <f>AI12='15.02.2022 Смета'!AI12</f>
        <v>1</v>
      </c>
      <c r="AS12" t="b">
        <f>AJ12='15.02.2022 Смета'!AJ12</f>
        <v>1</v>
      </c>
      <c r="AT12" t="b">
        <f>AK12='15.02.2022 Смета'!AK12</f>
        <v>1</v>
      </c>
    </row>
    <row r="13" spans="1:46" ht="42" customHeight="1" x14ac:dyDescent="0.25">
      <c r="A13" s="108">
        <v>4</v>
      </c>
      <c r="B13" s="8" t="s">
        <v>15</v>
      </c>
      <c r="C13" s="21" t="s">
        <v>135</v>
      </c>
      <c r="D13" s="22" t="s">
        <v>552</v>
      </c>
      <c r="E13" s="35">
        <v>44684</v>
      </c>
      <c r="F13" s="35">
        <v>44689</v>
      </c>
      <c r="G13" s="21" t="s">
        <v>301</v>
      </c>
      <c r="H13" s="22" t="s">
        <v>468</v>
      </c>
      <c r="I13" s="22" t="s">
        <v>99</v>
      </c>
      <c r="J13" s="22" t="s">
        <v>294</v>
      </c>
      <c r="K13" s="35">
        <v>44684</v>
      </c>
      <c r="L13" s="35">
        <v>44689</v>
      </c>
      <c r="M13" s="10"/>
      <c r="N13" s="10">
        <v>3400</v>
      </c>
      <c r="O13" s="10">
        <f t="shared" si="0"/>
        <v>0</v>
      </c>
      <c r="P13" s="10"/>
      <c r="Q13" s="10">
        <v>2900</v>
      </c>
      <c r="R13" s="10">
        <f t="shared" si="1"/>
        <v>0</v>
      </c>
      <c r="S13" s="10"/>
      <c r="T13" s="10">
        <v>2800</v>
      </c>
      <c r="U13" s="10">
        <f t="shared" si="2"/>
        <v>0</v>
      </c>
      <c r="V13" s="10">
        <v>14</v>
      </c>
      <c r="W13" s="10">
        <v>150</v>
      </c>
      <c r="X13" s="10">
        <f t="shared" si="3"/>
        <v>2100</v>
      </c>
      <c r="Y13" s="10">
        <v>14</v>
      </c>
      <c r="Z13" s="10">
        <v>150</v>
      </c>
      <c r="AA13" s="10">
        <f t="shared" si="4"/>
        <v>2100</v>
      </c>
      <c r="AB13" s="10">
        <v>14</v>
      </c>
      <c r="AC13" s="10">
        <v>150</v>
      </c>
      <c r="AD13" s="10">
        <f t="shared" si="5"/>
        <v>2100</v>
      </c>
      <c r="AE13" s="11">
        <v>45</v>
      </c>
      <c r="AF13" s="26">
        <v>7</v>
      </c>
      <c r="AG13" s="7">
        <f t="shared" si="6"/>
        <v>315</v>
      </c>
      <c r="AH13" s="152">
        <v>1</v>
      </c>
      <c r="AI13" s="139">
        <f t="shared" si="7"/>
        <v>87</v>
      </c>
      <c r="AJ13" s="139">
        <f t="shared" si="9"/>
        <v>6615</v>
      </c>
      <c r="AK13" s="109">
        <f t="shared" si="8"/>
        <v>6615</v>
      </c>
      <c r="AM13" t="b">
        <f>D13='15.02.2022 Смета'!D13</f>
        <v>1</v>
      </c>
      <c r="AN13" t="b">
        <f>E13='15.02.2022 Смета'!E13</f>
        <v>1</v>
      </c>
      <c r="AO13" t="b">
        <f>F13='15.02.2022 Смета'!F13</f>
        <v>1</v>
      </c>
      <c r="AP13" t="b">
        <f>G13='15.02.2022 Смета'!G13</f>
        <v>1</v>
      </c>
      <c r="AQ13" t="b">
        <f>AH13='15.02.2022 Смета'!AH13</f>
        <v>1</v>
      </c>
      <c r="AR13" t="b">
        <f>AI13='15.02.2022 Смета'!AI13</f>
        <v>1</v>
      </c>
      <c r="AS13" t="b">
        <f>AJ13='15.02.2022 Смета'!AJ13</f>
        <v>1</v>
      </c>
      <c r="AT13" t="b">
        <f>AK13='15.02.2022 Смета'!AK13</f>
        <v>1</v>
      </c>
    </row>
    <row r="14" spans="1:46" ht="42.6" customHeight="1" x14ac:dyDescent="0.25">
      <c r="A14" s="112">
        <v>5</v>
      </c>
      <c r="B14" s="81" t="s">
        <v>15</v>
      </c>
      <c r="C14" s="69" t="s">
        <v>135</v>
      </c>
      <c r="D14" s="70" t="s">
        <v>835</v>
      </c>
      <c r="E14" s="82">
        <v>44824</v>
      </c>
      <c r="F14" s="82">
        <v>44829</v>
      </c>
      <c r="G14" s="69" t="s">
        <v>301</v>
      </c>
      <c r="H14" s="70" t="s">
        <v>694</v>
      </c>
      <c r="I14" s="70" t="s">
        <v>104</v>
      </c>
      <c r="J14" s="70" t="s">
        <v>294</v>
      </c>
      <c r="K14" s="82">
        <v>44824</v>
      </c>
      <c r="L14" s="82">
        <v>44829</v>
      </c>
      <c r="M14" s="71">
        <v>1</v>
      </c>
      <c r="N14" s="71">
        <v>3400</v>
      </c>
      <c r="O14" s="71">
        <f t="shared" si="0"/>
        <v>3400</v>
      </c>
      <c r="P14" s="71">
        <v>1</v>
      </c>
      <c r="Q14" s="71">
        <v>2900</v>
      </c>
      <c r="R14" s="71">
        <f t="shared" si="1"/>
        <v>2900</v>
      </c>
      <c r="S14" s="71">
        <v>1</v>
      </c>
      <c r="T14" s="71">
        <v>2800</v>
      </c>
      <c r="U14" s="71">
        <f t="shared" si="2"/>
        <v>2800</v>
      </c>
      <c r="V14" s="71">
        <v>14</v>
      </c>
      <c r="W14" s="71">
        <v>150</v>
      </c>
      <c r="X14" s="71">
        <f t="shared" si="3"/>
        <v>2100</v>
      </c>
      <c r="Y14" s="71">
        <v>14</v>
      </c>
      <c r="Z14" s="71">
        <v>150</v>
      </c>
      <c r="AA14" s="71">
        <f t="shared" si="4"/>
        <v>2100</v>
      </c>
      <c r="AB14" s="71">
        <v>14</v>
      </c>
      <c r="AC14" s="71">
        <v>150</v>
      </c>
      <c r="AD14" s="71">
        <f t="shared" si="5"/>
        <v>2100</v>
      </c>
      <c r="AE14" s="83">
        <v>45</v>
      </c>
      <c r="AF14" s="72">
        <v>7</v>
      </c>
      <c r="AG14" s="84">
        <f t="shared" si="6"/>
        <v>315</v>
      </c>
      <c r="AH14" s="152">
        <v>1</v>
      </c>
      <c r="AI14" s="141">
        <f t="shared" si="7"/>
        <v>90</v>
      </c>
      <c r="AJ14" s="139">
        <f t="shared" si="9"/>
        <v>15715</v>
      </c>
      <c r="AK14" s="113">
        <f t="shared" si="8"/>
        <v>15715</v>
      </c>
      <c r="AM14" t="b">
        <f>D14='15.02.2022 Смета'!D14</f>
        <v>1</v>
      </c>
      <c r="AN14" t="b">
        <f>E14='15.02.2022 Смета'!E14</f>
        <v>1</v>
      </c>
      <c r="AO14" t="b">
        <f>F14='15.02.2022 Смета'!F14</f>
        <v>1</v>
      </c>
      <c r="AP14" t="b">
        <f>G14='15.02.2022 Смета'!G14</f>
        <v>1</v>
      </c>
      <c r="AQ14" t="b">
        <f>AH14='15.02.2022 Смета'!AH14</f>
        <v>1</v>
      </c>
      <c r="AR14" t="b">
        <f>AI14='15.02.2022 Смета'!AI14</f>
        <v>1</v>
      </c>
      <c r="AS14" t="b">
        <f>AJ14='15.02.2022 Смета'!AJ14</f>
        <v>1</v>
      </c>
      <c r="AT14" t="b">
        <f>AK14='15.02.2022 Смета'!AK14</f>
        <v>1</v>
      </c>
    </row>
    <row r="15" spans="1:46" ht="44.65" customHeight="1" x14ac:dyDescent="0.25">
      <c r="A15" s="108">
        <v>6</v>
      </c>
      <c r="B15" s="20"/>
      <c r="C15" s="21" t="s">
        <v>135</v>
      </c>
      <c r="D15" s="22" t="s">
        <v>548</v>
      </c>
      <c r="E15" s="21" t="s">
        <v>43</v>
      </c>
      <c r="F15" s="21" t="s">
        <v>43</v>
      </c>
      <c r="G15" s="41" t="s">
        <v>43</v>
      </c>
      <c r="H15" s="22" t="s">
        <v>43</v>
      </c>
      <c r="I15" s="22" t="s">
        <v>105</v>
      </c>
      <c r="J15" s="22" t="s">
        <v>294</v>
      </c>
      <c r="K15" s="22" t="s">
        <v>43</v>
      </c>
      <c r="L15" s="22" t="s">
        <v>43</v>
      </c>
      <c r="M15" s="28">
        <v>6</v>
      </c>
      <c r="N15" s="10">
        <v>3400</v>
      </c>
      <c r="O15" s="28">
        <f t="shared" si="0"/>
        <v>20400</v>
      </c>
      <c r="P15" s="28">
        <v>6</v>
      </c>
      <c r="Q15" s="10">
        <v>2900</v>
      </c>
      <c r="R15" s="28">
        <f t="shared" si="1"/>
        <v>17400</v>
      </c>
      <c r="S15" s="28">
        <v>6</v>
      </c>
      <c r="T15" s="10">
        <v>2800</v>
      </c>
      <c r="U15" s="28">
        <f t="shared" si="2"/>
        <v>16800</v>
      </c>
      <c r="V15" s="31">
        <v>30</v>
      </c>
      <c r="W15" s="31">
        <v>150</v>
      </c>
      <c r="X15" s="10">
        <f t="shared" si="3"/>
        <v>4500</v>
      </c>
      <c r="Y15" s="29">
        <v>30</v>
      </c>
      <c r="Z15" s="29">
        <v>150</v>
      </c>
      <c r="AA15" s="29">
        <f t="shared" si="4"/>
        <v>4500</v>
      </c>
      <c r="AB15" s="29">
        <v>30</v>
      </c>
      <c r="AC15" s="29">
        <v>150</v>
      </c>
      <c r="AD15" s="29">
        <f t="shared" si="5"/>
        <v>4500</v>
      </c>
      <c r="AE15" s="29">
        <v>108</v>
      </c>
      <c r="AF15" s="3">
        <v>7</v>
      </c>
      <c r="AG15" s="29">
        <f t="shared" si="6"/>
        <v>756</v>
      </c>
      <c r="AH15" s="152">
        <v>1</v>
      </c>
      <c r="AI15" s="139">
        <f t="shared" si="7"/>
        <v>216</v>
      </c>
      <c r="AJ15" s="139">
        <f t="shared" si="9"/>
        <v>68856</v>
      </c>
      <c r="AK15" s="109">
        <f t="shared" si="8"/>
        <v>68856</v>
      </c>
      <c r="AM15" t="b">
        <f>D15='15.02.2022 Смета'!D15</f>
        <v>1</v>
      </c>
      <c r="AN15" t="b">
        <f>E15='15.02.2022 Смета'!E15</f>
        <v>1</v>
      </c>
      <c r="AO15" t="b">
        <f>F15='15.02.2022 Смета'!F15</f>
        <v>1</v>
      </c>
      <c r="AP15" t="b">
        <f>G15='15.02.2022 Смета'!G15</f>
        <v>1</v>
      </c>
      <c r="AQ15" t="b">
        <f>AH15='15.02.2022 Смета'!AH15</f>
        <v>1</v>
      </c>
      <c r="AR15" t="b">
        <f>AI15='15.02.2022 Смета'!AI15</f>
        <v>1</v>
      </c>
      <c r="AS15" t="b">
        <f>AJ15='15.02.2022 Смета'!AJ15</f>
        <v>1</v>
      </c>
      <c r="AT15" t="b">
        <f>AK15='15.02.2022 Смета'!AK15</f>
        <v>1</v>
      </c>
    </row>
    <row r="16" spans="1:46" ht="16.149999999999999" customHeight="1" x14ac:dyDescent="0.25">
      <c r="A16" s="106"/>
      <c r="B16" s="96"/>
      <c r="C16" s="97"/>
      <c r="D16" s="179" t="s">
        <v>834</v>
      </c>
      <c r="E16" s="99"/>
      <c r="F16" s="99"/>
      <c r="G16" s="99"/>
      <c r="H16" s="99"/>
      <c r="I16" s="97"/>
      <c r="J16" s="100"/>
      <c r="K16" s="99"/>
      <c r="L16" s="99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2"/>
      <c r="AF16" s="79"/>
      <c r="AG16" s="79"/>
      <c r="AH16" s="153"/>
      <c r="AI16" s="151"/>
      <c r="AJ16" s="151"/>
      <c r="AK16" s="164"/>
      <c r="AM16" t="b">
        <f>D16='15.02.2022 Смета'!D16</f>
        <v>1</v>
      </c>
      <c r="AN16" t="b">
        <f>E16='15.02.2022 Смета'!E16</f>
        <v>1</v>
      </c>
      <c r="AO16" t="b">
        <f>F16='15.02.2022 Смета'!F16</f>
        <v>1</v>
      </c>
      <c r="AP16" t="b">
        <f>G16='15.02.2022 Смета'!G16</f>
        <v>1</v>
      </c>
      <c r="AQ16" t="b">
        <f>AH16='15.02.2022 Смета'!AH16</f>
        <v>1</v>
      </c>
      <c r="AR16" t="b">
        <f>AI16='15.02.2022 Смета'!AI16</f>
        <v>1</v>
      </c>
      <c r="AS16" t="b">
        <f>AJ16='15.02.2022 Смета'!AJ16</f>
        <v>1</v>
      </c>
      <c r="AT16" t="b">
        <f>AK16='15.02.2022 Смета'!AK16</f>
        <v>1</v>
      </c>
    </row>
    <row r="17" spans="1:46" ht="31.15" customHeight="1" x14ac:dyDescent="0.25">
      <c r="A17" s="108">
        <v>7</v>
      </c>
      <c r="B17" s="8" t="s">
        <v>181</v>
      </c>
      <c r="C17" s="21" t="s">
        <v>156</v>
      </c>
      <c r="D17" s="22" t="s">
        <v>174</v>
      </c>
      <c r="E17" s="35">
        <v>44632</v>
      </c>
      <c r="F17" s="35">
        <v>44632</v>
      </c>
      <c r="G17" s="21" t="s">
        <v>939</v>
      </c>
      <c r="H17" s="22" t="s">
        <v>322</v>
      </c>
      <c r="I17" s="22" t="s">
        <v>99</v>
      </c>
      <c r="J17" s="22" t="s">
        <v>294</v>
      </c>
      <c r="K17" s="35">
        <v>44632</v>
      </c>
      <c r="L17" s="35">
        <v>44632</v>
      </c>
      <c r="M17" s="10"/>
      <c r="N17" s="10">
        <v>3400</v>
      </c>
      <c r="O17" s="10">
        <f t="shared" si="0"/>
        <v>0</v>
      </c>
      <c r="P17" s="10"/>
      <c r="Q17" s="10">
        <v>2900</v>
      </c>
      <c r="R17" s="10">
        <f t="shared" si="1"/>
        <v>0</v>
      </c>
      <c r="S17" s="10"/>
      <c r="T17" s="10">
        <v>2800</v>
      </c>
      <c r="U17" s="10">
        <f t="shared" si="2"/>
        <v>0</v>
      </c>
      <c r="V17" s="10">
        <v>10</v>
      </c>
      <c r="W17" s="10">
        <v>150</v>
      </c>
      <c r="X17" s="10">
        <f t="shared" si="3"/>
        <v>1500</v>
      </c>
      <c r="Y17" s="10">
        <v>10</v>
      </c>
      <c r="Z17" s="10">
        <v>150</v>
      </c>
      <c r="AA17" s="10">
        <f t="shared" si="4"/>
        <v>1500</v>
      </c>
      <c r="AB17" s="10">
        <v>10</v>
      </c>
      <c r="AC17" s="10">
        <v>150</v>
      </c>
      <c r="AD17" s="10">
        <f t="shared" si="5"/>
        <v>1500</v>
      </c>
      <c r="AE17" s="11"/>
      <c r="AF17" s="3">
        <v>7</v>
      </c>
      <c r="AG17" s="3">
        <f t="shared" si="6"/>
        <v>0</v>
      </c>
      <c r="AH17" s="152">
        <v>1</v>
      </c>
      <c r="AI17" s="139">
        <f t="shared" si="7"/>
        <v>30</v>
      </c>
      <c r="AJ17" s="139">
        <f t="shared" si="9"/>
        <v>4500</v>
      </c>
      <c r="AK17" s="109">
        <f t="shared" si="8"/>
        <v>4500</v>
      </c>
      <c r="AM17" t="b">
        <f>D17='15.02.2022 Смета'!D17</f>
        <v>1</v>
      </c>
      <c r="AN17" t="b">
        <f>E17='15.02.2022 Смета'!E17</f>
        <v>1</v>
      </c>
      <c r="AO17" t="b">
        <f>F17='15.02.2022 Смета'!F17</f>
        <v>1</v>
      </c>
      <c r="AP17" t="b">
        <f>G17='15.02.2022 Смета'!G17</f>
        <v>1</v>
      </c>
      <c r="AQ17" t="b">
        <f>AH17='15.02.2022 Смета'!AH17</f>
        <v>1</v>
      </c>
      <c r="AR17" t="b">
        <f>AI17='15.02.2022 Смета'!AI17</f>
        <v>1</v>
      </c>
      <c r="AS17" t="b">
        <f>AJ17='15.02.2022 Смета'!AJ17</f>
        <v>1</v>
      </c>
      <c r="AT17" t="b">
        <f>AK17='15.02.2022 Смета'!AK17</f>
        <v>1</v>
      </c>
    </row>
    <row r="18" spans="1:46" ht="25.5" x14ac:dyDescent="0.25">
      <c r="A18" s="114">
        <v>8</v>
      </c>
      <c r="B18" s="73" t="s">
        <v>181</v>
      </c>
      <c r="C18" s="74" t="s">
        <v>156</v>
      </c>
      <c r="D18" s="75" t="s">
        <v>174</v>
      </c>
      <c r="E18" s="76">
        <v>44632</v>
      </c>
      <c r="F18" s="76">
        <v>44632</v>
      </c>
      <c r="G18" s="74" t="s">
        <v>303</v>
      </c>
      <c r="H18" s="75" t="s">
        <v>492</v>
      </c>
      <c r="I18" s="75" t="s">
        <v>99</v>
      </c>
      <c r="J18" s="75" t="s">
        <v>294</v>
      </c>
      <c r="K18" s="76">
        <v>44632</v>
      </c>
      <c r="L18" s="76">
        <v>44632</v>
      </c>
      <c r="M18" s="77"/>
      <c r="N18" s="77">
        <v>3400</v>
      </c>
      <c r="O18" s="77">
        <f t="shared" si="0"/>
        <v>0</v>
      </c>
      <c r="P18" s="77"/>
      <c r="Q18" s="77">
        <v>2900</v>
      </c>
      <c r="R18" s="77">
        <f t="shared" si="1"/>
        <v>0</v>
      </c>
      <c r="S18" s="77"/>
      <c r="T18" s="77">
        <v>2800</v>
      </c>
      <c r="U18" s="77">
        <f t="shared" si="2"/>
        <v>0</v>
      </c>
      <c r="V18" s="77">
        <v>10</v>
      </c>
      <c r="W18" s="77">
        <v>150</v>
      </c>
      <c r="X18" s="77">
        <f t="shared" si="3"/>
        <v>1500</v>
      </c>
      <c r="Y18" s="77">
        <v>10</v>
      </c>
      <c r="Z18" s="77">
        <v>150</v>
      </c>
      <c r="AA18" s="77">
        <f t="shared" si="4"/>
        <v>1500</v>
      </c>
      <c r="AB18" s="77">
        <v>10</v>
      </c>
      <c r="AC18" s="77">
        <v>150</v>
      </c>
      <c r="AD18" s="77">
        <f t="shared" si="5"/>
        <v>1500</v>
      </c>
      <c r="AE18" s="78"/>
      <c r="AF18" s="79">
        <v>7</v>
      </c>
      <c r="AG18" s="80">
        <f t="shared" si="6"/>
        <v>0</v>
      </c>
      <c r="AH18" s="152">
        <v>1</v>
      </c>
      <c r="AI18" s="142">
        <f t="shared" si="7"/>
        <v>30</v>
      </c>
      <c r="AJ18" s="139">
        <f t="shared" si="9"/>
        <v>4500</v>
      </c>
      <c r="AK18" s="115">
        <f t="shared" si="8"/>
        <v>4500</v>
      </c>
      <c r="AM18" t="b">
        <f>D18='15.02.2022 Смета'!D18</f>
        <v>1</v>
      </c>
      <c r="AN18" t="b">
        <f>E18='15.02.2022 Смета'!E18</f>
        <v>1</v>
      </c>
      <c r="AO18" t="b">
        <f>F18='15.02.2022 Смета'!F18</f>
        <v>1</v>
      </c>
      <c r="AP18" t="b">
        <f>G18='15.02.2022 Смета'!G18</f>
        <v>1</v>
      </c>
      <c r="AQ18" t="b">
        <f>AH18='15.02.2022 Смета'!AH18</f>
        <v>1</v>
      </c>
      <c r="AR18" t="b">
        <f>AI18='15.02.2022 Смета'!AI18</f>
        <v>1</v>
      </c>
      <c r="AS18" t="b">
        <f>AJ18='15.02.2022 Смета'!AJ18</f>
        <v>1</v>
      </c>
      <c r="AT18" t="b">
        <f>AK18='15.02.2022 Смета'!AK18</f>
        <v>1</v>
      </c>
    </row>
    <row r="19" spans="1:46" x14ac:dyDescent="0.25">
      <c r="A19" s="108">
        <v>9</v>
      </c>
      <c r="B19" s="8" t="s">
        <v>181</v>
      </c>
      <c r="C19" s="21" t="s">
        <v>156</v>
      </c>
      <c r="D19" s="22" t="s">
        <v>174</v>
      </c>
      <c r="E19" s="35">
        <v>44682</v>
      </c>
      <c r="F19" s="35">
        <v>44682</v>
      </c>
      <c r="G19" s="21" t="s">
        <v>305</v>
      </c>
      <c r="H19" s="22" t="s">
        <v>462</v>
      </c>
      <c r="I19" s="22" t="s">
        <v>99</v>
      </c>
      <c r="J19" s="22" t="s">
        <v>294</v>
      </c>
      <c r="K19" s="35">
        <v>44682</v>
      </c>
      <c r="L19" s="35">
        <v>44682</v>
      </c>
      <c r="M19" s="10"/>
      <c r="N19" s="10">
        <v>3400</v>
      </c>
      <c r="O19" s="10">
        <f t="shared" si="0"/>
        <v>0</v>
      </c>
      <c r="P19" s="10"/>
      <c r="Q19" s="10">
        <v>2900</v>
      </c>
      <c r="R19" s="10">
        <f t="shared" si="1"/>
        <v>0</v>
      </c>
      <c r="S19" s="10"/>
      <c r="T19" s="10">
        <v>2800</v>
      </c>
      <c r="U19" s="10">
        <f t="shared" si="2"/>
        <v>0</v>
      </c>
      <c r="V19" s="10">
        <v>20</v>
      </c>
      <c r="W19" s="10">
        <v>150</v>
      </c>
      <c r="X19" s="10">
        <f t="shared" si="3"/>
        <v>3000</v>
      </c>
      <c r="Y19" s="10">
        <v>20</v>
      </c>
      <c r="Z19" s="10">
        <v>150</v>
      </c>
      <c r="AA19" s="10">
        <f t="shared" si="4"/>
        <v>3000</v>
      </c>
      <c r="AB19" s="10">
        <v>20</v>
      </c>
      <c r="AC19" s="10">
        <v>150</v>
      </c>
      <c r="AD19" s="10">
        <f t="shared" si="5"/>
        <v>3000</v>
      </c>
      <c r="AE19" s="11">
        <v>60</v>
      </c>
      <c r="AF19" s="26">
        <v>7</v>
      </c>
      <c r="AG19" s="7">
        <f t="shared" si="6"/>
        <v>420</v>
      </c>
      <c r="AH19" s="152">
        <v>1</v>
      </c>
      <c r="AI19" s="139">
        <f t="shared" si="7"/>
        <v>120</v>
      </c>
      <c r="AJ19" s="139">
        <f t="shared" si="9"/>
        <v>9420</v>
      </c>
      <c r="AK19" s="109">
        <f t="shared" si="8"/>
        <v>9420</v>
      </c>
      <c r="AM19" t="b">
        <f>D19='15.02.2022 Смета'!D19</f>
        <v>1</v>
      </c>
      <c r="AN19" t="b">
        <f>E19='15.02.2022 Смета'!E19</f>
        <v>1</v>
      </c>
      <c r="AO19" t="b">
        <f>F19='15.02.2022 Смета'!F19</f>
        <v>1</v>
      </c>
      <c r="AP19" t="b">
        <f>G19='15.02.2022 Смета'!G19</f>
        <v>1</v>
      </c>
      <c r="AQ19" t="b">
        <f>AH19='15.02.2022 Смета'!AH19</f>
        <v>1</v>
      </c>
      <c r="AR19" t="b">
        <f>AI19='15.02.2022 Смета'!AI19</f>
        <v>1</v>
      </c>
      <c r="AS19" t="b">
        <f>AJ19='15.02.2022 Смета'!AJ19</f>
        <v>1</v>
      </c>
      <c r="AT19" t="b">
        <f>AK19='15.02.2022 Смета'!AK19</f>
        <v>1</v>
      </c>
    </row>
    <row r="20" spans="1:46" x14ac:dyDescent="0.25">
      <c r="A20" s="106"/>
      <c r="B20" s="96"/>
      <c r="C20" s="97"/>
      <c r="D20" s="179" t="s">
        <v>836</v>
      </c>
      <c r="E20" s="99"/>
      <c r="F20" s="99"/>
      <c r="G20" s="99"/>
      <c r="H20" s="99"/>
      <c r="I20" s="97"/>
      <c r="J20" s="100"/>
      <c r="K20" s="99"/>
      <c r="L20" s="99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2"/>
      <c r="AF20" s="79"/>
      <c r="AG20" s="79"/>
      <c r="AH20" s="153"/>
      <c r="AI20" s="151"/>
      <c r="AJ20" s="151"/>
      <c r="AK20" s="164"/>
      <c r="AM20" t="b">
        <f>D20='15.02.2022 Смета'!D20</f>
        <v>1</v>
      </c>
      <c r="AN20" t="b">
        <f>E20='15.02.2022 Смета'!E20</f>
        <v>1</v>
      </c>
      <c r="AO20" t="b">
        <f>F20='15.02.2022 Смета'!F20</f>
        <v>1</v>
      </c>
      <c r="AP20" t="b">
        <f>G20='15.02.2022 Смета'!G20</f>
        <v>1</v>
      </c>
      <c r="AQ20" t="b">
        <f>AH20='15.02.2022 Смета'!AH20</f>
        <v>1</v>
      </c>
      <c r="AR20" t="b">
        <f>AI20='15.02.2022 Смета'!AI20</f>
        <v>1</v>
      </c>
      <c r="AS20" t="b">
        <f>AJ20='15.02.2022 Смета'!AJ20</f>
        <v>1</v>
      </c>
      <c r="AT20" t="b">
        <f>AK20='15.02.2022 Смета'!AK20</f>
        <v>1</v>
      </c>
    </row>
    <row r="21" spans="1:46" ht="25.5" x14ac:dyDescent="0.25">
      <c r="A21" s="108">
        <v>10</v>
      </c>
      <c r="B21" s="8" t="s">
        <v>207</v>
      </c>
      <c r="C21" s="21" t="s">
        <v>113</v>
      </c>
      <c r="D21" s="22" t="s">
        <v>311</v>
      </c>
      <c r="E21" s="35">
        <v>44605</v>
      </c>
      <c r="F21" s="35">
        <v>44611</v>
      </c>
      <c r="G21" s="21" t="s">
        <v>309</v>
      </c>
      <c r="H21" s="22" t="s">
        <v>306</v>
      </c>
      <c r="I21" s="22" t="s">
        <v>99</v>
      </c>
      <c r="J21" s="22" t="s">
        <v>294</v>
      </c>
      <c r="K21" s="35">
        <v>44605</v>
      </c>
      <c r="L21" s="35">
        <v>44611</v>
      </c>
      <c r="M21" s="10"/>
      <c r="N21" s="10">
        <v>3400</v>
      </c>
      <c r="O21" s="10">
        <f t="shared" si="0"/>
        <v>0</v>
      </c>
      <c r="P21" s="10"/>
      <c r="Q21" s="10">
        <v>2900</v>
      </c>
      <c r="R21" s="10">
        <f t="shared" si="1"/>
        <v>0</v>
      </c>
      <c r="S21" s="10"/>
      <c r="T21" s="10">
        <v>2800</v>
      </c>
      <c r="U21" s="10">
        <f t="shared" si="2"/>
        <v>0</v>
      </c>
      <c r="V21" s="10">
        <v>13</v>
      </c>
      <c r="W21" s="10">
        <v>150</v>
      </c>
      <c r="X21" s="10">
        <f t="shared" si="3"/>
        <v>1950</v>
      </c>
      <c r="Y21" s="10">
        <v>13</v>
      </c>
      <c r="Z21" s="10">
        <v>150</v>
      </c>
      <c r="AA21" s="10">
        <f t="shared" si="4"/>
        <v>1950</v>
      </c>
      <c r="AB21" s="10">
        <v>26</v>
      </c>
      <c r="AC21" s="10">
        <v>150</v>
      </c>
      <c r="AD21" s="10">
        <f t="shared" si="5"/>
        <v>3900</v>
      </c>
      <c r="AE21" s="11"/>
      <c r="AF21" s="26">
        <v>7</v>
      </c>
      <c r="AG21" s="7">
        <f t="shared" si="6"/>
        <v>0</v>
      </c>
      <c r="AH21" s="152">
        <v>1</v>
      </c>
      <c r="AI21" s="139">
        <f t="shared" si="7"/>
        <v>52</v>
      </c>
      <c r="AJ21" s="139">
        <f t="shared" si="9"/>
        <v>7800</v>
      </c>
      <c r="AK21" s="109">
        <f t="shared" si="8"/>
        <v>7800</v>
      </c>
      <c r="AM21" t="b">
        <f>D21='15.02.2022 Смета'!D21</f>
        <v>1</v>
      </c>
      <c r="AN21" t="b">
        <f>E21='15.02.2022 Смета'!E21</f>
        <v>1</v>
      </c>
      <c r="AO21" t="b">
        <f>F21='15.02.2022 Смета'!F21</f>
        <v>1</v>
      </c>
      <c r="AP21" t="b">
        <f>G21='15.02.2022 Смета'!G21</f>
        <v>1</v>
      </c>
      <c r="AQ21" t="b">
        <f>AH21='15.02.2022 Смета'!AH21</f>
        <v>1</v>
      </c>
      <c r="AR21" t="b">
        <f>AI21='15.02.2022 Смета'!AI21</f>
        <v>1</v>
      </c>
      <c r="AS21" t="b">
        <f>AJ21='15.02.2022 Смета'!AJ21</f>
        <v>1</v>
      </c>
      <c r="AT21" t="b">
        <f>AK21='15.02.2022 Смета'!AK21</f>
        <v>1</v>
      </c>
    </row>
    <row r="22" spans="1:46" ht="25.5" x14ac:dyDescent="0.25">
      <c r="A22" s="108">
        <v>11</v>
      </c>
      <c r="B22" s="8" t="s">
        <v>207</v>
      </c>
      <c r="C22" s="21" t="s">
        <v>113</v>
      </c>
      <c r="D22" s="22" t="s">
        <v>311</v>
      </c>
      <c r="E22" s="35">
        <v>44631</v>
      </c>
      <c r="F22" s="35">
        <v>44639</v>
      </c>
      <c r="G22" s="21" t="s">
        <v>310</v>
      </c>
      <c r="H22" s="22" t="s">
        <v>307</v>
      </c>
      <c r="I22" s="22" t="s">
        <v>99</v>
      </c>
      <c r="J22" s="22" t="s">
        <v>294</v>
      </c>
      <c r="K22" s="35">
        <v>44631</v>
      </c>
      <c r="L22" s="35">
        <v>44639</v>
      </c>
      <c r="M22" s="10"/>
      <c r="N22" s="10">
        <v>3400</v>
      </c>
      <c r="O22" s="10">
        <f t="shared" si="0"/>
        <v>0</v>
      </c>
      <c r="P22" s="10"/>
      <c r="Q22" s="10">
        <v>2900</v>
      </c>
      <c r="R22" s="10">
        <f t="shared" si="1"/>
        <v>0</v>
      </c>
      <c r="S22" s="10"/>
      <c r="T22" s="10">
        <v>2800</v>
      </c>
      <c r="U22" s="10">
        <f t="shared" si="2"/>
        <v>0</v>
      </c>
      <c r="V22" s="10">
        <v>16</v>
      </c>
      <c r="W22" s="10">
        <v>150</v>
      </c>
      <c r="X22" s="10">
        <f t="shared" si="3"/>
        <v>2400</v>
      </c>
      <c r="Y22" s="10">
        <v>16</v>
      </c>
      <c r="Z22" s="10">
        <v>150</v>
      </c>
      <c r="AA22" s="10">
        <f t="shared" si="4"/>
        <v>2400</v>
      </c>
      <c r="AB22" s="10">
        <v>32</v>
      </c>
      <c r="AC22" s="10">
        <v>150</v>
      </c>
      <c r="AD22" s="10">
        <f t="shared" si="5"/>
        <v>4800</v>
      </c>
      <c r="AE22" s="11"/>
      <c r="AF22" s="26">
        <v>7</v>
      </c>
      <c r="AG22" s="7">
        <f t="shared" si="6"/>
        <v>0</v>
      </c>
      <c r="AH22" s="152">
        <v>1</v>
      </c>
      <c r="AI22" s="139">
        <f t="shared" si="7"/>
        <v>64</v>
      </c>
      <c r="AJ22" s="139">
        <f t="shared" si="9"/>
        <v>9600</v>
      </c>
      <c r="AK22" s="109">
        <f t="shared" si="8"/>
        <v>9600</v>
      </c>
      <c r="AM22" t="b">
        <f>D22='15.02.2022 Смета'!D22</f>
        <v>1</v>
      </c>
      <c r="AN22" t="b">
        <f>E22='15.02.2022 Смета'!E22</f>
        <v>1</v>
      </c>
      <c r="AO22" t="b">
        <f>F22='15.02.2022 Смета'!F22</f>
        <v>1</v>
      </c>
      <c r="AP22" t="b">
        <f>G22='15.02.2022 Смета'!G22</f>
        <v>1</v>
      </c>
      <c r="AQ22" t="b">
        <f>AH22='15.02.2022 Смета'!AH22</f>
        <v>1</v>
      </c>
      <c r="AR22" t="b">
        <f>AI22='15.02.2022 Смета'!AI22</f>
        <v>1</v>
      </c>
      <c r="AS22" t="b">
        <f>AJ22='15.02.2022 Смета'!AJ22</f>
        <v>1</v>
      </c>
      <c r="AT22" t="b">
        <f>AK22='15.02.2022 Смета'!AK22</f>
        <v>1</v>
      </c>
    </row>
    <row r="23" spans="1:46" ht="25.5" x14ac:dyDescent="0.25">
      <c r="A23" s="108">
        <v>12</v>
      </c>
      <c r="B23" s="63"/>
      <c r="C23" s="47" t="s">
        <v>113</v>
      </c>
      <c r="D23" s="22" t="str">
        <f>'15.02.2022 КП'!D21</f>
        <v>Чемпионат Краснодарского края по боксу среди мужчин и женщин 19-40 лет</v>
      </c>
      <c r="E23" s="35">
        <v>44711</v>
      </c>
      <c r="F23" s="35">
        <v>44715</v>
      </c>
      <c r="G23" s="21" t="s">
        <v>301</v>
      </c>
      <c r="H23" s="22" t="s">
        <v>308</v>
      </c>
      <c r="I23" s="57" t="s">
        <v>101</v>
      </c>
      <c r="J23" s="62">
        <v>44852</v>
      </c>
      <c r="K23" s="35">
        <v>44711</v>
      </c>
      <c r="L23" s="35">
        <v>44715</v>
      </c>
      <c r="M23" s="10"/>
      <c r="N23" s="10">
        <v>3400</v>
      </c>
      <c r="O23" s="10">
        <f t="shared" si="0"/>
        <v>0</v>
      </c>
      <c r="P23" s="10"/>
      <c r="Q23" s="10">
        <v>2900</v>
      </c>
      <c r="R23" s="10">
        <f t="shared" si="1"/>
        <v>0</v>
      </c>
      <c r="S23" s="10"/>
      <c r="T23" s="10">
        <v>2800</v>
      </c>
      <c r="U23" s="10">
        <f t="shared" si="2"/>
        <v>0</v>
      </c>
      <c r="V23" s="10">
        <v>67</v>
      </c>
      <c r="W23" s="10">
        <v>150</v>
      </c>
      <c r="X23" s="10">
        <f t="shared" si="3"/>
        <v>10050</v>
      </c>
      <c r="Y23" s="10">
        <v>67</v>
      </c>
      <c r="Z23" s="10">
        <v>150</v>
      </c>
      <c r="AA23" s="10">
        <f t="shared" si="4"/>
        <v>10050</v>
      </c>
      <c r="AB23" s="10">
        <v>68</v>
      </c>
      <c r="AC23" s="10">
        <v>150</v>
      </c>
      <c r="AD23" s="10">
        <f t="shared" si="5"/>
        <v>10200</v>
      </c>
      <c r="AE23" s="11">
        <v>166</v>
      </c>
      <c r="AF23" s="26">
        <v>7</v>
      </c>
      <c r="AG23" s="7">
        <f t="shared" si="6"/>
        <v>1162</v>
      </c>
      <c r="AH23" s="152">
        <v>1</v>
      </c>
      <c r="AI23" s="139">
        <f t="shared" si="7"/>
        <v>368</v>
      </c>
      <c r="AJ23" s="139">
        <f t="shared" si="9"/>
        <v>31462</v>
      </c>
      <c r="AK23" s="109">
        <f t="shared" si="8"/>
        <v>31462</v>
      </c>
      <c r="AM23" t="b">
        <f>D23='15.02.2022 Смета'!D23</f>
        <v>1</v>
      </c>
      <c r="AN23" t="b">
        <f>E23='15.02.2022 Смета'!E23</f>
        <v>1</v>
      </c>
      <c r="AO23" t="b">
        <f>F23='15.02.2022 Смета'!F23</f>
        <v>1</v>
      </c>
      <c r="AP23" t="b">
        <f>G23='15.02.2022 Смета'!G23</f>
        <v>1</v>
      </c>
      <c r="AQ23" t="b">
        <f>AH23='15.02.2022 Смета'!AH23</f>
        <v>1</v>
      </c>
      <c r="AR23" t="b">
        <f>AI23='15.02.2022 Смета'!AI23</f>
        <v>1</v>
      </c>
      <c r="AS23" t="b">
        <f>AJ23='15.02.2022 Смета'!AJ23</f>
        <v>1</v>
      </c>
      <c r="AT23" t="b">
        <f>AK23='15.02.2022 Смета'!AK23</f>
        <v>1</v>
      </c>
    </row>
    <row r="24" spans="1:46" x14ac:dyDescent="0.25">
      <c r="A24" s="106"/>
      <c r="B24" s="96"/>
      <c r="C24" s="97"/>
      <c r="D24" s="179" t="s">
        <v>837</v>
      </c>
      <c r="E24" s="99"/>
      <c r="F24" s="99"/>
      <c r="G24" s="99"/>
      <c r="H24" s="99"/>
      <c r="I24" s="97"/>
      <c r="J24" s="100"/>
      <c r="K24" s="99"/>
      <c r="L24" s="99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2"/>
      <c r="AF24" s="79"/>
      <c r="AG24" s="79"/>
      <c r="AH24" s="153"/>
      <c r="AI24" s="151"/>
      <c r="AJ24" s="151"/>
      <c r="AK24" s="164"/>
      <c r="AM24" t="b">
        <f>D24='15.02.2022 Смета'!D24</f>
        <v>1</v>
      </c>
      <c r="AN24" t="b">
        <f>E24='15.02.2022 Смета'!E24</f>
        <v>1</v>
      </c>
      <c r="AO24" t="b">
        <f>F24='15.02.2022 Смета'!F24</f>
        <v>1</v>
      </c>
      <c r="AP24" t="b">
        <f>G24='15.02.2022 Смета'!G24</f>
        <v>1</v>
      </c>
      <c r="AQ24" t="b">
        <f>AH24='15.02.2022 Смета'!AH24</f>
        <v>1</v>
      </c>
      <c r="AR24" t="b">
        <f>AI24='15.02.2022 Смета'!AI24</f>
        <v>1</v>
      </c>
      <c r="AS24" t="b">
        <f>AJ24='15.02.2022 Смета'!AJ24</f>
        <v>1</v>
      </c>
      <c r="AT24" t="b">
        <f>AK24='15.02.2022 Смета'!AK24</f>
        <v>1</v>
      </c>
    </row>
    <row r="25" spans="1:46" ht="70.150000000000006" customHeight="1" x14ac:dyDescent="0.25">
      <c r="A25" s="108">
        <v>13</v>
      </c>
      <c r="B25" s="8" t="s">
        <v>239</v>
      </c>
      <c r="C25" s="21" t="s">
        <v>144</v>
      </c>
      <c r="D25" s="22" t="s">
        <v>682</v>
      </c>
      <c r="E25" s="35" t="s">
        <v>683</v>
      </c>
      <c r="F25" s="35" t="s">
        <v>684</v>
      </c>
      <c r="G25" s="21" t="s">
        <v>312</v>
      </c>
      <c r="H25" s="22" t="s">
        <v>483</v>
      </c>
      <c r="I25" s="22" t="s">
        <v>99</v>
      </c>
      <c r="J25" s="22" t="s">
        <v>294</v>
      </c>
      <c r="K25" s="35" t="s">
        <v>683</v>
      </c>
      <c r="L25" s="35" t="s">
        <v>684</v>
      </c>
      <c r="M25" s="14"/>
      <c r="N25" s="10">
        <v>3400</v>
      </c>
      <c r="O25" s="10">
        <f t="shared" ref="O25:O52" si="10">M25*N25</f>
        <v>0</v>
      </c>
      <c r="P25" s="14"/>
      <c r="Q25" s="10">
        <v>2900</v>
      </c>
      <c r="R25" s="10">
        <f t="shared" ref="R25:R52" si="11">P25*Q25</f>
        <v>0</v>
      </c>
      <c r="S25" s="14"/>
      <c r="T25" s="10">
        <v>2800</v>
      </c>
      <c r="U25" s="10">
        <f t="shared" ref="U25:U52" si="12">S25*T25</f>
        <v>0</v>
      </c>
      <c r="V25" s="10">
        <v>60</v>
      </c>
      <c r="W25" s="10">
        <v>150</v>
      </c>
      <c r="X25" s="10">
        <f t="shared" si="3"/>
        <v>9000</v>
      </c>
      <c r="Y25" s="10">
        <v>60</v>
      </c>
      <c r="Z25" s="10">
        <v>150</v>
      </c>
      <c r="AA25" s="10">
        <f t="shared" si="4"/>
        <v>9000</v>
      </c>
      <c r="AB25" s="10">
        <v>60</v>
      </c>
      <c r="AC25" s="10">
        <v>150</v>
      </c>
      <c r="AD25" s="10">
        <f t="shared" si="5"/>
        <v>9000</v>
      </c>
      <c r="AE25" s="11"/>
      <c r="AF25" s="26">
        <v>7</v>
      </c>
      <c r="AG25" s="7">
        <f t="shared" ref="AG25:AG88" si="13">AE25*AF25</f>
        <v>0</v>
      </c>
      <c r="AH25" s="152">
        <v>1</v>
      </c>
      <c r="AI25" s="139">
        <f t="shared" si="7"/>
        <v>180</v>
      </c>
      <c r="AJ25" s="139">
        <f t="shared" si="9"/>
        <v>27000</v>
      </c>
      <c r="AK25" s="109">
        <f t="shared" si="8"/>
        <v>27000</v>
      </c>
      <c r="AM25" t="b">
        <f>D25='15.02.2022 Смета'!D25</f>
        <v>1</v>
      </c>
      <c r="AN25" t="b">
        <f>E25='15.02.2022 Смета'!E25</f>
        <v>1</v>
      </c>
      <c r="AO25" t="b">
        <f>F25='15.02.2022 Смета'!F25</f>
        <v>1</v>
      </c>
      <c r="AP25" t="b">
        <f>G25='15.02.2022 Смета'!G25</f>
        <v>1</v>
      </c>
      <c r="AQ25" t="b">
        <f>AH25='15.02.2022 Смета'!AH25</f>
        <v>1</v>
      </c>
      <c r="AR25" t="b">
        <f>AI25='15.02.2022 Смета'!AI25</f>
        <v>1</v>
      </c>
      <c r="AS25" t="b">
        <f>AJ25='15.02.2022 Смета'!AJ25</f>
        <v>1</v>
      </c>
      <c r="AT25" t="b">
        <f>AK25='15.02.2022 Смета'!AK25</f>
        <v>1</v>
      </c>
    </row>
    <row r="26" spans="1:46" ht="63.75" x14ac:dyDescent="0.25">
      <c r="A26" s="108">
        <v>14</v>
      </c>
      <c r="B26" s="8" t="s">
        <v>239</v>
      </c>
      <c r="C26" s="21" t="s">
        <v>144</v>
      </c>
      <c r="D26" s="22" t="s">
        <v>685</v>
      </c>
      <c r="E26" s="35" t="s">
        <v>686</v>
      </c>
      <c r="F26" s="35" t="s">
        <v>687</v>
      </c>
      <c r="G26" s="21" t="s">
        <v>312</v>
      </c>
      <c r="H26" s="22" t="s">
        <v>340</v>
      </c>
      <c r="I26" s="22" t="s">
        <v>101</v>
      </c>
      <c r="J26" s="22" t="s">
        <v>294</v>
      </c>
      <c r="K26" s="35" t="s">
        <v>686</v>
      </c>
      <c r="L26" s="35" t="s">
        <v>687</v>
      </c>
      <c r="M26" s="14"/>
      <c r="N26" s="10">
        <v>3400</v>
      </c>
      <c r="O26" s="10">
        <f t="shared" si="10"/>
        <v>0</v>
      </c>
      <c r="P26" s="14"/>
      <c r="Q26" s="10">
        <v>2900</v>
      </c>
      <c r="R26" s="10">
        <f t="shared" si="11"/>
        <v>0</v>
      </c>
      <c r="S26" s="14"/>
      <c r="T26" s="10">
        <v>2800</v>
      </c>
      <c r="U26" s="10">
        <f t="shared" si="12"/>
        <v>0</v>
      </c>
      <c r="V26" s="10">
        <v>12</v>
      </c>
      <c r="W26" s="10">
        <v>150</v>
      </c>
      <c r="X26" s="10">
        <f t="shared" si="3"/>
        <v>1800</v>
      </c>
      <c r="Y26" s="10">
        <v>12</v>
      </c>
      <c r="Z26" s="10">
        <v>150</v>
      </c>
      <c r="AA26" s="10">
        <f t="shared" si="4"/>
        <v>1800</v>
      </c>
      <c r="AB26" s="10">
        <v>12</v>
      </c>
      <c r="AC26" s="10">
        <v>150</v>
      </c>
      <c r="AD26" s="10">
        <f t="shared" si="5"/>
        <v>1800</v>
      </c>
      <c r="AE26" s="11"/>
      <c r="AF26" s="26">
        <v>7</v>
      </c>
      <c r="AG26" s="7">
        <f t="shared" si="13"/>
        <v>0</v>
      </c>
      <c r="AH26" s="152">
        <v>1</v>
      </c>
      <c r="AI26" s="139">
        <f t="shared" si="7"/>
        <v>36</v>
      </c>
      <c r="AJ26" s="139">
        <f t="shared" si="9"/>
        <v>5400</v>
      </c>
      <c r="AK26" s="109">
        <f t="shared" si="8"/>
        <v>5400</v>
      </c>
      <c r="AM26" t="b">
        <f>D26='15.02.2022 Смета'!D26</f>
        <v>1</v>
      </c>
      <c r="AN26" t="b">
        <f>E26='15.02.2022 Смета'!E26</f>
        <v>1</v>
      </c>
      <c r="AO26" t="b">
        <f>F26='15.02.2022 Смета'!F26</f>
        <v>1</v>
      </c>
      <c r="AP26" t="b">
        <f>G26='15.02.2022 Смета'!G26</f>
        <v>1</v>
      </c>
      <c r="AQ26" t="b">
        <f>AH26='15.02.2022 Смета'!AH26</f>
        <v>1</v>
      </c>
      <c r="AR26" t="b">
        <f>AI26='15.02.2022 Смета'!AI26</f>
        <v>1</v>
      </c>
      <c r="AS26" t="b">
        <f>AJ26='15.02.2022 Смета'!AJ26</f>
        <v>1</v>
      </c>
      <c r="AT26" t="b">
        <f>AK26='15.02.2022 Смета'!AK26</f>
        <v>1</v>
      </c>
    </row>
    <row r="27" spans="1:46" ht="95.65" customHeight="1" x14ac:dyDescent="0.25">
      <c r="A27" s="108">
        <v>15</v>
      </c>
      <c r="B27" s="8" t="s">
        <v>239</v>
      </c>
      <c r="C27" s="21" t="s">
        <v>144</v>
      </c>
      <c r="D27" s="22" t="s">
        <v>688</v>
      </c>
      <c r="E27" s="35" t="s">
        <v>759</v>
      </c>
      <c r="F27" s="35" t="s">
        <v>760</v>
      </c>
      <c r="G27" s="21" t="s">
        <v>312</v>
      </c>
      <c r="H27" s="38" t="s">
        <v>314</v>
      </c>
      <c r="I27" s="22" t="s">
        <v>99</v>
      </c>
      <c r="J27" s="22" t="s">
        <v>294</v>
      </c>
      <c r="K27" s="35" t="s">
        <v>759</v>
      </c>
      <c r="L27" s="35" t="s">
        <v>760</v>
      </c>
      <c r="M27" s="14"/>
      <c r="N27" s="10">
        <v>3400</v>
      </c>
      <c r="O27" s="10">
        <f t="shared" si="10"/>
        <v>0</v>
      </c>
      <c r="P27" s="14"/>
      <c r="Q27" s="10">
        <v>2900</v>
      </c>
      <c r="R27" s="10">
        <f t="shared" si="11"/>
        <v>0</v>
      </c>
      <c r="S27" s="14"/>
      <c r="T27" s="10">
        <v>2800</v>
      </c>
      <c r="U27" s="10">
        <f t="shared" si="12"/>
        <v>0</v>
      </c>
      <c r="V27" s="10">
        <v>106</v>
      </c>
      <c r="W27" s="10">
        <v>150</v>
      </c>
      <c r="X27" s="10">
        <f t="shared" si="3"/>
        <v>15900</v>
      </c>
      <c r="Y27" s="10">
        <v>106</v>
      </c>
      <c r="Z27" s="10">
        <v>150</v>
      </c>
      <c r="AA27" s="10">
        <f t="shared" si="4"/>
        <v>15900</v>
      </c>
      <c r="AB27" s="10">
        <v>106</v>
      </c>
      <c r="AC27" s="10">
        <v>150</v>
      </c>
      <c r="AD27" s="10">
        <f t="shared" si="5"/>
        <v>15900</v>
      </c>
      <c r="AE27" s="11"/>
      <c r="AF27" s="26">
        <v>7</v>
      </c>
      <c r="AG27" s="7">
        <f t="shared" si="13"/>
        <v>0</v>
      </c>
      <c r="AH27" s="152">
        <v>1</v>
      </c>
      <c r="AI27" s="139">
        <f t="shared" si="7"/>
        <v>318</v>
      </c>
      <c r="AJ27" s="139">
        <f t="shared" si="9"/>
        <v>47700</v>
      </c>
      <c r="AK27" s="109">
        <f t="shared" si="8"/>
        <v>47700</v>
      </c>
      <c r="AM27" t="b">
        <f>D27='15.02.2022 Смета'!D27</f>
        <v>1</v>
      </c>
      <c r="AN27" t="b">
        <f>E27='15.02.2022 Смета'!E27</f>
        <v>1</v>
      </c>
      <c r="AO27" t="b">
        <f>F27='15.02.2022 Смета'!F27</f>
        <v>1</v>
      </c>
      <c r="AP27" t="b">
        <f>G27='15.02.2022 Смета'!G27</f>
        <v>1</v>
      </c>
      <c r="AQ27" t="b">
        <f>AH27='15.02.2022 Смета'!AH27</f>
        <v>1</v>
      </c>
      <c r="AR27" t="b">
        <f>AI27='15.02.2022 Смета'!AI27</f>
        <v>1</v>
      </c>
      <c r="AS27" t="b">
        <f>AJ27='15.02.2022 Смета'!AJ27</f>
        <v>1</v>
      </c>
      <c r="AT27" t="b">
        <f>AK27='15.02.2022 Смета'!AK27</f>
        <v>1</v>
      </c>
    </row>
    <row r="28" spans="1:46" ht="69" customHeight="1" x14ac:dyDescent="0.25">
      <c r="A28" s="108">
        <v>16</v>
      </c>
      <c r="B28" s="8" t="s">
        <v>239</v>
      </c>
      <c r="C28" s="21" t="s">
        <v>144</v>
      </c>
      <c r="D28" s="22" t="s">
        <v>689</v>
      </c>
      <c r="E28" s="35" t="s">
        <v>690</v>
      </c>
      <c r="F28" s="35" t="s">
        <v>691</v>
      </c>
      <c r="G28" s="21" t="s">
        <v>312</v>
      </c>
      <c r="H28" s="22" t="s">
        <v>340</v>
      </c>
      <c r="I28" s="22" t="s">
        <v>101</v>
      </c>
      <c r="J28" s="22" t="s">
        <v>294</v>
      </c>
      <c r="K28" s="35" t="s">
        <v>690</v>
      </c>
      <c r="L28" s="35" t="s">
        <v>691</v>
      </c>
      <c r="M28" s="14"/>
      <c r="N28" s="10">
        <v>3400</v>
      </c>
      <c r="O28" s="10">
        <f t="shared" si="10"/>
        <v>0</v>
      </c>
      <c r="P28" s="14"/>
      <c r="Q28" s="10">
        <v>2900</v>
      </c>
      <c r="R28" s="10">
        <f t="shared" si="11"/>
        <v>0</v>
      </c>
      <c r="S28" s="14"/>
      <c r="T28" s="10">
        <v>2800</v>
      </c>
      <c r="U28" s="10">
        <f t="shared" si="12"/>
        <v>0</v>
      </c>
      <c r="V28" s="10">
        <v>18</v>
      </c>
      <c r="W28" s="10">
        <v>150</v>
      </c>
      <c r="X28" s="10">
        <f t="shared" si="3"/>
        <v>2700</v>
      </c>
      <c r="Y28" s="10">
        <v>18</v>
      </c>
      <c r="Z28" s="10">
        <v>150</v>
      </c>
      <c r="AA28" s="10">
        <f t="shared" si="4"/>
        <v>2700</v>
      </c>
      <c r="AB28" s="10">
        <v>18</v>
      </c>
      <c r="AC28" s="10">
        <v>150</v>
      </c>
      <c r="AD28" s="10">
        <f t="shared" si="5"/>
        <v>2700</v>
      </c>
      <c r="AE28" s="11">
        <v>60</v>
      </c>
      <c r="AF28" s="26">
        <v>7</v>
      </c>
      <c r="AG28" s="7">
        <f t="shared" si="13"/>
        <v>420</v>
      </c>
      <c r="AH28" s="152">
        <v>1</v>
      </c>
      <c r="AI28" s="139">
        <f t="shared" si="7"/>
        <v>114</v>
      </c>
      <c r="AJ28" s="139">
        <f t="shared" si="9"/>
        <v>8520</v>
      </c>
      <c r="AK28" s="109">
        <f t="shared" si="8"/>
        <v>8520</v>
      </c>
      <c r="AM28" t="b">
        <f>D28='15.02.2022 Смета'!D28</f>
        <v>1</v>
      </c>
      <c r="AN28" t="b">
        <f>E28='15.02.2022 Смета'!E28</f>
        <v>1</v>
      </c>
      <c r="AO28" t="b">
        <f>F28='15.02.2022 Смета'!F28</f>
        <v>1</v>
      </c>
      <c r="AP28" t="b">
        <f>G28='15.02.2022 Смета'!G28</f>
        <v>1</v>
      </c>
      <c r="AQ28" t="b">
        <f>AH28='15.02.2022 Смета'!AH28</f>
        <v>1</v>
      </c>
      <c r="AR28" t="b">
        <f>AI28='15.02.2022 Смета'!AI28</f>
        <v>1</v>
      </c>
      <c r="AS28" t="b">
        <f>AJ28='15.02.2022 Смета'!AJ28</f>
        <v>1</v>
      </c>
      <c r="AT28" t="b">
        <f>AK28='15.02.2022 Смета'!AK28</f>
        <v>1</v>
      </c>
    </row>
    <row r="29" spans="1:46" ht="25.15" customHeight="1" x14ac:dyDescent="0.25">
      <c r="A29" s="112">
        <v>17</v>
      </c>
      <c r="B29" s="8" t="s">
        <v>239</v>
      </c>
      <c r="C29" s="21" t="s">
        <v>144</v>
      </c>
      <c r="D29" s="22" t="s">
        <v>240</v>
      </c>
      <c r="E29" s="35">
        <v>44713</v>
      </c>
      <c r="F29" s="35">
        <v>44713</v>
      </c>
      <c r="G29" s="21" t="s">
        <v>315</v>
      </c>
      <c r="H29" s="38" t="s">
        <v>316</v>
      </c>
      <c r="I29" s="22" t="s">
        <v>102</v>
      </c>
      <c r="J29" s="22" t="s">
        <v>294</v>
      </c>
      <c r="K29" s="35">
        <v>44713</v>
      </c>
      <c r="L29" s="35">
        <v>44713</v>
      </c>
      <c r="M29" s="14"/>
      <c r="N29" s="10">
        <v>3400</v>
      </c>
      <c r="O29" s="10">
        <f t="shared" si="10"/>
        <v>0</v>
      </c>
      <c r="P29" s="14"/>
      <c r="Q29" s="10">
        <v>2900</v>
      </c>
      <c r="R29" s="10">
        <f t="shared" si="11"/>
        <v>0</v>
      </c>
      <c r="S29" s="14"/>
      <c r="T29" s="10">
        <v>2800</v>
      </c>
      <c r="U29" s="10">
        <f t="shared" si="12"/>
        <v>0</v>
      </c>
      <c r="V29" s="10">
        <v>8</v>
      </c>
      <c r="W29" s="10">
        <v>150</v>
      </c>
      <c r="X29" s="10">
        <f t="shared" si="3"/>
        <v>1200</v>
      </c>
      <c r="Y29" s="10">
        <v>8</v>
      </c>
      <c r="Z29" s="10">
        <v>150</v>
      </c>
      <c r="AA29" s="10">
        <f t="shared" si="4"/>
        <v>1200</v>
      </c>
      <c r="AB29" s="10">
        <v>8</v>
      </c>
      <c r="AC29" s="10">
        <v>150</v>
      </c>
      <c r="AD29" s="10">
        <f t="shared" si="5"/>
        <v>1200</v>
      </c>
      <c r="AE29" s="11">
        <v>24</v>
      </c>
      <c r="AF29" s="26">
        <v>7</v>
      </c>
      <c r="AG29" s="7">
        <f t="shared" si="13"/>
        <v>168</v>
      </c>
      <c r="AH29" s="152">
        <v>1</v>
      </c>
      <c r="AI29" s="139">
        <f t="shared" si="7"/>
        <v>48</v>
      </c>
      <c r="AJ29" s="139">
        <f t="shared" si="9"/>
        <v>3768</v>
      </c>
      <c r="AK29" s="109">
        <f t="shared" si="8"/>
        <v>3768</v>
      </c>
      <c r="AM29" t="b">
        <f>D29='15.02.2022 Смета'!D29</f>
        <v>1</v>
      </c>
      <c r="AN29" t="b">
        <f>E29='15.02.2022 Смета'!E29</f>
        <v>1</v>
      </c>
      <c r="AO29" t="b">
        <f>F29='15.02.2022 Смета'!F29</f>
        <v>1</v>
      </c>
      <c r="AP29" t="b">
        <f>G29='15.02.2022 Смета'!G29</f>
        <v>1</v>
      </c>
      <c r="AQ29" t="b">
        <f>AH29='15.02.2022 Смета'!AH29</f>
        <v>1</v>
      </c>
      <c r="AR29" t="b">
        <f>AI29='15.02.2022 Смета'!AI29</f>
        <v>1</v>
      </c>
      <c r="AS29" t="b">
        <f>AJ29='15.02.2022 Смета'!AJ29</f>
        <v>1</v>
      </c>
      <c r="AT29" t="b">
        <f>AK29='15.02.2022 Смета'!AK29</f>
        <v>1</v>
      </c>
    </row>
    <row r="30" spans="1:46" ht="57.6" customHeight="1" x14ac:dyDescent="0.25">
      <c r="A30" s="108">
        <v>18</v>
      </c>
      <c r="B30" s="8" t="s">
        <v>239</v>
      </c>
      <c r="C30" s="21" t="s">
        <v>144</v>
      </c>
      <c r="D30" s="22" t="s">
        <v>241</v>
      </c>
      <c r="E30" s="35">
        <v>44724</v>
      </c>
      <c r="F30" s="35">
        <v>44724</v>
      </c>
      <c r="G30" s="21" t="s">
        <v>317</v>
      </c>
      <c r="H30" s="22" t="s">
        <v>692</v>
      </c>
      <c r="I30" s="22" t="s">
        <v>102</v>
      </c>
      <c r="J30" s="22" t="s">
        <v>294</v>
      </c>
      <c r="K30" s="35">
        <v>44724</v>
      </c>
      <c r="L30" s="35">
        <v>44724</v>
      </c>
      <c r="M30" s="14"/>
      <c r="N30" s="10">
        <v>3400</v>
      </c>
      <c r="O30" s="10">
        <f t="shared" si="10"/>
        <v>0</v>
      </c>
      <c r="P30" s="14"/>
      <c r="Q30" s="10">
        <v>2900</v>
      </c>
      <c r="R30" s="10">
        <f t="shared" si="11"/>
        <v>0</v>
      </c>
      <c r="S30" s="14"/>
      <c r="T30" s="10">
        <v>2800</v>
      </c>
      <c r="U30" s="10">
        <f t="shared" si="12"/>
        <v>0</v>
      </c>
      <c r="V30" s="10">
        <v>4</v>
      </c>
      <c r="W30" s="10">
        <v>150</v>
      </c>
      <c r="X30" s="10">
        <f t="shared" si="3"/>
        <v>600</v>
      </c>
      <c r="Y30" s="10">
        <v>4</v>
      </c>
      <c r="Z30" s="10">
        <v>150</v>
      </c>
      <c r="AA30" s="10">
        <f t="shared" si="4"/>
        <v>600</v>
      </c>
      <c r="AB30" s="10">
        <v>4</v>
      </c>
      <c r="AC30" s="10">
        <v>150</v>
      </c>
      <c r="AD30" s="10">
        <f t="shared" si="5"/>
        <v>600</v>
      </c>
      <c r="AE30" s="11">
        <v>12</v>
      </c>
      <c r="AF30" s="26">
        <v>7</v>
      </c>
      <c r="AG30" s="7">
        <f t="shared" si="13"/>
        <v>84</v>
      </c>
      <c r="AH30" s="152">
        <v>1</v>
      </c>
      <c r="AI30" s="139">
        <f t="shared" si="7"/>
        <v>24</v>
      </c>
      <c r="AJ30" s="139">
        <f t="shared" si="9"/>
        <v>1884</v>
      </c>
      <c r="AK30" s="109">
        <f t="shared" si="8"/>
        <v>1884</v>
      </c>
      <c r="AM30" t="b">
        <f>D30='15.02.2022 Смета'!D30</f>
        <v>1</v>
      </c>
      <c r="AN30" t="b">
        <f>E30='15.02.2022 Смета'!E30</f>
        <v>1</v>
      </c>
      <c r="AO30" t="b">
        <f>F30='15.02.2022 Смета'!F30</f>
        <v>1</v>
      </c>
      <c r="AP30" t="b">
        <f>G30='15.02.2022 Смета'!G30</f>
        <v>1</v>
      </c>
      <c r="AQ30" t="b">
        <f>AH30='15.02.2022 Смета'!AH30</f>
        <v>1</v>
      </c>
      <c r="AR30" t="b">
        <f>AI30='15.02.2022 Смета'!AI30</f>
        <v>1</v>
      </c>
      <c r="AS30" t="b">
        <f>AJ30='15.02.2022 Смета'!AJ30</f>
        <v>1</v>
      </c>
      <c r="AT30" t="b">
        <f>AK30='15.02.2022 Смета'!AK30</f>
        <v>1</v>
      </c>
    </row>
    <row r="31" spans="1:46" ht="31.15" customHeight="1" x14ac:dyDescent="0.25">
      <c r="A31" s="108">
        <v>19</v>
      </c>
      <c r="B31" s="8" t="s">
        <v>239</v>
      </c>
      <c r="C31" s="21" t="s">
        <v>144</v>
      </c>
      <c r="D31" s="22" t="s">
        <v>527</v>
      </c>
      <c r="E31" s="35">
        <v>44726</v>
      </c>
      <c r="F31" s="35">
        <v>44729</v>
      </c>
      <c r="G31" s="21" t="s">
        <v>313</v>
      </c>
      <c r="H31" s="22" t="s">
        <v>340</v>
      </c>
      <c r="I31" s="22" t="s">
        <v>101</v>
      </c>
      <c r="J31" s="22" t="s">
        <v>294</v>
      </c>
      <c r="K31" s="35">
        <v>44726</v>
      </c>
      <c r="L31" s="35">
        <v>44729</v>
      </c>
      <c r="M31" s="14"/>
      <c r="N31" s="10">
        <v>3400</v>
      </c>
      <c r="O31" s="10">
        <f t="shared" si="10"/>
        <v>0</v>
      </c>
      <c r="P31" s="14"/>
      <c r="Q31" s="10">
        <v>2900</v>
      </c>
      <c r="R31" s="10">
        <f t="shared" si="11"/>
        <v>0</v>
      </c>
      <c r="S31" s="14"/>
      <c r="T31" s="10">
        <v>2800</v>
      </c>
      <c r="U31" s="10">
        <f t="shared" si="12"/>
        <v>0</v>
      </c>
      <c r="V31" s="10">
        <v>8</v>
      </c>
      <c r="W31" s="10">
        <v>150</v>
      </c>
      <c r="X31" s="10">
        <f t="shared" si="3"/>
        <v>1200</v>
      </c>
      <c r="Y31" s="10">
        <v>8</v>
      </c>
      <c r="Z31" s="10">
        <v>150</v>
      </c>
      <c r="AA31" s="10">
        <f t="shared" si="4"/>
        <v>1200</v>
      </c>
      <c r="AB31" s="10">
        <v>8</v>
      </c>
      <c r="AC31" s="10">
        <v>150</v>
      </c>
      <c r="AD31" s="10">
        <f t="shared" si="5"/>
        <v>1200</v>
      </c>
      <c r="AE31" s="11">
        <v>24</v>
      </c>
      <c r="AF31" s="26">
        <v>7</v>
      </c>
      <c r="AG31" s="7">
        <f t="shared" si="13"/>
        <v>168</v>
      </c>
      <c r="AH31" s="152">
        <v>1</v>
      </c>
      <c r="AI31" s="139">
        <f t="shared" si="7"/>
        <v>48</v>
      </c>
      <c r="AJ31" s="139">
        <f t="shared" si="9"/>
        <v>3768</v>
      </c>
      <c r="AK31" s="109">
        <f t="shared" si="8"/>
        <v>3768</v>
      </c>
      <c r="AM31" t="b">
        <f>D31='15.02.2022 Смета'!D31</f>
        <v>1</v>
      </c>
      <c r="AN31" t="b">
        <f>E31='15.02.2022 Смета'!E31</f>
        <v>1</v>
      </c>
      <c r="AO31" t="b">
        <f>F31='15.02.2022 Смета'!F31</f>
        <v>1</v>
      </c>
      <c r="AP31" t="b">
        <f>G31='15.02.2022 Смета'!G31</f>
        <v>1</v>
      </c>
      <c r="AQ31" t="b">
        <f>AH31='15.02.2022 Смета'!AH31</f>
        <v>1</v>
      </c>
      <c r="AR31" t="b">
        <f>AI31='15.02.2022 Смета'!AI31</f>
        <v>1</v>
      </c>
      <c r="AS31" t="b">
        <f>AJ31='15.02.2022 Смета'!AJ31</f>
        <v>1</v>
      </c>
      <c r="AT31" t="b">
        <f>AK31='15.02.2022 Смета'!AK31</f>
        <v>1</v>
      </c>
    </row>
    <row r="32" spans="1:46" ht="34.15" customHeight="1" x14ac:dyDescent="0.25">
      <c r="A32" s="114">
        <v>20</v>
      </c>
      <c r="B32" s="8" t="s">
        <v>239</v>
      </c>
      <c r="C32" s="21" t="s">
        <v>144</v>
      </c>
      <c r="D32" s="22" t="s">
        <v>242</v>
      </c>
      <c r="E32" s="35">
        <v>44773</v>
      </c>
      <c r="F32" s="35">
        <v>44773</v>
      </c>
      <c r="G32" s="21" t="s">
        <v>299</v>
      </c>
      <c r="H32" s="22" t="s">
        <v>692</v>
      </c>
      <c r="I32" s="22" t="s">
        <v>102</v>
      </c>
      <c r="J32" s="22" t="s">
        <v>294</v>
      </c>
      <c r="K32" s="35">
        <v>44773</v>
      </c>
      <c r="L32" s="35">
        <v>44773</v>
      </c>
      <c r="M32" s="14"/>
      <c r="N32" s="10">
        <v>3400</v>
      </c>
      <c r="O32" s="10">
        <f t="shared" si="10"/>
        <v>0</v>
      </c>
      <c r="P32" s="14"/>
      <c r="Q32" s="10">
        <v>2900</v>
      </c>
      <c r="R32" s="10">
        <f t="shared" si="11"/>
        <v>0</v>
      </c>
      <c r="S32" s="14"/>
      <c r="T32" s="10">
        <v>2800</v>
      </c>
      <c r="U32" s="10">
        <f t="shared" si="12"/>
        <v>0</v>
      </c>
      <c r="V32" s="10">
        <v>4</v>
      </c>
      <c r="W32" s="10">
        <v>150</v>
      </c>
      <c r="X32" s="10">
        <f t="shared" si="3"/>
        <v>600</v>
      </c>
      <c r="Y32" s="10">
        <v>4</v>
      </c>
      <c r="Z32" s="10">
        <v>150</v>
      </c>
      <c r="AA32" s="10">
        <f t="shared" si="4"/>
        <v>600</v>
      </c>
      <c r="AB32" s="10">
        <v>4</v>
      </c>
      <c r="AC32" s="10">
        <v>150</v>
      </c>
      <c r="AD32" s="10">
        <f t="shared" si="5"/>
        <v>600</v>
      </c>
      <c r="AE32" s="11">
        <v>12</v>
      </c>
      <c r="AF32" s="26">
        <v>7</v>
      </c>
      <c r="AG32" s="7">
        <f t="shared" si="13"/>
        <v>84</v>
      </c>
      <c r="AH32" s="152">
        <v>1</v>
      </c>
      <c r="AI32" s="139">
        <f t="shared" si="7"/>
        <v>24</v>
      </c>
      <c r="AJ32" s="139">
        <f t="shared" si="9"/>
        <v>1884</v>
      </c>
      <c r="AK32" s="109">
        <f t="shared" si="8"/>
        <v>1884</v>
      </c>
      <c r="AM32" t="b">
        <f>D32='15.02.2022 Смета'!D32</f>
        <v>1</v>
      </c>
      <c r="AN32" t="b">
        <f>E32='15.02.2022 Смета'!E32</f>
        <v>1</v>
      </c>
      <c r="AO32" t="b">
        <f>F32='15.02.2022 Смета'!F32</f>
        <v>1</v>
      </c>
      <c r="AP32" t="b">
        <f>G32='15.02.2022 Смета'!G32</f>
        <v>1</v>
      </c>
      <c r="AQ32" t="b">
        <f>AH32='15.02.2022 Смета'!AH32</f>
        <v>1</v>
      </c>
      <c r="AR32" t="b">
        <f>AI32='15.02.2022 Смета'!AI32</f>
        <v>1</v>
      </c>
      <c r="AS32" t="b">
        <f>AJ32='15.02.2022 Смета'!AJ32</f>
        <v>1</v>
      </c>
      <c r="AT32" t="b">
        <f>AK32='15.02.2022 Смета'!AK32</f>
        <v>1</v>
      </c>
    </row>
    <row r="33" spans="1:46" ht="58.9" customHeight="1" x14ac:dyDescent="0.25">
      <c r="A33" s="108">
        <v>21</v>
      </c>
      <c r="B33" s="8" t="s">
        <v>239</v>
      </c>
      <c r="C33" s="21" t="s">
        <v>144</v>
      </c>
      <c r="D33" s="22" t="s">
        <v>243</v>
      </c>
      <c r="E33" s="35">
        <v>44787</v>
      </c>
      <c r="F33" s="35">
        <v>44787</v>
      </c>
      <c r="G33" s="21" t="s">
        <v>318</v>
      </c>
      <c r="H33" s="22" t="s">
        <v>692</v>
      </c>
      <c r="I33" s="22" t="s">
        <v>102</v>
      </c>
      <c r="J33" s="22" t="s">
        <v>294</v>
      </c>
      <c r="K33" s="35">
        <v>44787</v>
      </c>
      <c r="L33" s="35">
        <v>44787</v>
      </c>
      <c r="M33" s="14"/>
      <c r="N33" s="10">
        <v>3400</v>
      </c>
      <c r="O33" s="10">
        <f t="shared" si="10"/>
        <v>0</v>
      </c>
      <c r="P33" s="14"/>
      <c r="Q33" s="10">
        <v>2900</v>
      </c>
      <c r="R33" s="10">
        <f t="shared" si="11"/>
        <v>0</v>
      </c>
      <c r="S33" s="14"/>
      <c r="T33" s="10">
        <v>2800</v>
      </c>
      <c r="U33" s="10">
        <f t="shared" si="12"/>
        <v>0</v>
      </c>
      <c r="V33" s="10">
        <v>4</v>
      </c>
      <c r="W33" s="10">
        <v>150</v>
      </c>
      <c r="X33" s="10">
        <f t="shared" si="3"/>
        <v>600</v>
      </c>
      <c r="Y33" s="10">
        <v>4</v>
      </c>
      <c r="Z33" s="10">
        <v>150</v>
      </c>
      <c r="AA33" s="10">
        <f t="shared" si="4"/>
        <v>600</v>
      </c>
      <c r="AB33" s="10">
        <v>4</v>
      </c>
      <c r="AC33" s="10">
        <v>150</v>
      </c>
      <c r="AD33" s="10">
        <f t="shared" si="5"/>
        <v>600</v>
      </c>
      <c r="AE33" s="11">
        <v>12</v>
      </c>
      <c r="AF33" s="26">
        <v>7</v>
      </c>
      <c r="AG33" s="7">
        <f t="shared" si="13"/>
        <v>84</v>
      </c>
      <c r="AH33" s="152">
        <v>1</v>
      </c>
      <c r="AI33" s="139">
        <f t="shared" si="7"/>
        <v>24</v>
      </c>
      <c r="AJ33" s="139">
        <f t="shared" si="9"/>
        <v>1884</v>
      </c>
      <c r="AK33" s="109">
        <f t="shared" si="8"/>
        <v>1884</v>
      </c>
      <c r="AM33" t="b">
        <f>D33='15.02.2022 Смета'!D33</f>
        <v>1</v>
      </c>
      <c r="AN33" t="b">
        <f>E33='15.02.2022 Смета'!E33</f>
        <v>1</v>
      </c>
      <c r="AO33" t="b">
        <f>F33='15.02.2022 Смета'!F33</f>
        <v>1</v>
      </c>
      <c r="AP33" t="b">
        <f>G33='15.02.2022 Смета'!G33</f>
        <v>1</v>
      </c>
      <c r="AQ33" t="b">
        <f>AH33='15.02.2022 Смета'!AH33</f>
        <v>1</v>
      </c>
      <c r="AR33" t="b">
        <f>AI33='15.02.2022 Смета'!AI33</f>
        <v>1</v>
      </c>
      <c r="AS33" t="b">
        <f>AJ33='15.02.2022 Смета'!AJ33</f>
        <v>1</v>
      </c>
      <c r="AT33" t="b">
        <f>AK33='15.02.2022 Смета'!AK33</f>
        <v>1</v>
      </c>
    </row>
    <row r="34" spans="1:46" ht="38.25" x14ac:dyDescent="0.25">
      <c r="A34" s="108">
        <v>22</v>
      </c>
      <c r="B34" s="8" t="s">
        <v>239</v>
      </c>
      <c r="C34" s="21" t="s">
        <v>144</v>
      </c>
      <c r="D34" s="22" t="s">
        <v>244</v>
      </c>
      <c r="E34" s="35">
        <v>44829</v>
      </c>
      <c r="F34" s="35">
        <v>44829</v>
      </c>
      <c r="G34" s="21" t="s">
        <v>763</v>
      </c>
      <c r="H34" s="22" t="s">
        <v>692</v>
      </c>
      <c r="I34" s="22" t="s">
        <v>102</v>
      </c>
      <c r="J34" s="22" t="s">
        <v>294</v>
      </c>
      <c r="K34" s="35">
        <v>44829</v>
      </c>
      <c r="L34" s="35">
        <v>44829</v>
      </c>
      <c r="M34" s="14"/>
      <c r="N34" s="10">
        <v>3400</v>
      </c>
      <c r="O34" s="10">
        <f t="shared" si="10"/>
        <v>0</v>
      </c>
      <c r="P34" s="14"/>
      <c r="Q34" s="10">
        <v>2900</v>
      </c>
      <c r="R34" s="10">
        <f t="shared" si="11"/>
        <v>0</v>
      </c>
      <c r="S34" s="14"/>
      <c r="T34" s="10">
        <v>2800</v>
      </c>
      <c r="U34" s="10">
        <f t="shared" si="12"/>
        <v>0</v>
      </c>
      <c r="V34" s="10">
        <v>4</v>
      </c>
      <c r="W34" s="10">
        <v>150</v>
      </c>
      <c r="X34" s="10">
        <f t="shared" si="3"/>
        <v>600</v>
      </c>
      <c r="Y34" s="10">
        <v>4</v>
      </c>
      <c r="Z34" s="10">
        <v>150</v>
      </c>
      <c r="AA34" s="10">
        <f t="shared" si="4"/>
        <v>600</v>
      </c>
      <c r="AB34" s="10">
        <v>4</v>
      </c>
      <c r="AC34" s="10">
        <v>150</v>
      </c>
      <c r="AD34" s="10">
        <f t="shared" si="5"/>
        <v>600</v>
      </c>
      <c r="AE34" s="11">
        <v>12</v>
      </c>
      <c r="AF34" s="26">
        <v>7</v>
      </c>
      <c r="AG34" s="7">
        <f t="shared" si="13"/>
        <v>84</v>
      </c>
      <c r="AH34" s="152">
        <v>1</v>
      </c>
      <c r="AI34" s="139">
        <f t="shared" si="7"/>
        <v>24</v>
      </c>
      <c r="AJ34" s="139">
        <f t="shared" si="9"/>
        <v>1884</v>
      </c>
      <c r="AK34" s="109">
        <f t="shared" si="8"/>
        <v>1884</v>
      </c>
      <c r="AM34" t="b">
        <f>D34='15.02.2022 Смета'!D34</f>
        <v>1</v>
      </c>
      <c r="AN34" t="b">
        <f>E34='15.02.2022 Смета'!E34</f>
        <v>1</v>
      </c>
      <c r="AO34" t="b">
        <f>F34='15.02.2022 Смета'!F34</f>
        <v>1</v>
      </c>
      <c r="AP34" t="b">
        <f>G34='15.02.2022 Смета'!G34</f>
        <v>1</v>
      </c>
      <c r="AQ34" t="b">
        <f>AH34='15.02.2022 Смета'!AH34</f>
        <v>1</v>
      </c>
      <c r="AR34" t="b">
        <f>AI34='15.02.2022 Смета'!AI34</f>
        <v>1</v>
      </c>
      <c r="AS34" t="b">
        <f>AJ34='15.02.2022 Смета'!AJ34</f>
        <v>1</v>
      </c>
      <c r="AT34" t="b">
        <f>AK34='15.02.2022 Смета'!AK34</f>
        <v>1</v>
      </c>
    </row>
    <row r="35" spans="1:46" x14ac:dyDescent="0.25">
      <c r="A35" s="106"/>
      <c r="B35" s="96"/>
      <c r="C35" s="97"/>
      <c r="D35" s="179" t="s">
        <v>838</v>
      </c>
      <c r="E35" s="99"/>
      <c r="F35" s="99"/>
      <c r="G35" s="99"/>
      <c r="H35" s="99"/>
      <c r="I35" s="97"/>
      <c r="J35" s="100"/>
      <c r="K35" s="99"/>
      <c r="L35" s="99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2"/>
      <c r="AF35" s="79"/>
      <c r="AG35" s="79"/>
      <c r="AH35" s="153"/>
      <c r="AI35" s="151"/>
      <c r="AJ35" s="151"/>
      <c r="AK35" s="164"/>
      <c r="AM35" t="b">
        <f>D35='15.02.2022 Смета'!D35</f>
        <v>1</v>
      </c>
      <c r="AN35" t="b">
        <f>E35='15.02.2022 Смета'!E35</f>
        <v>1</v>
      </c>
      <c r="AO35" t="b">
        <f>F35='15.02.2022 Смета'!F35</f>
        <v>1</v>
      </c>
      <c r="AP35" t="b">
        <f>G35='15.02.2022 Смета'!G35</f>
        <v>1</v>
      </c>
      <c r="AQ35" t="b">
        <f>AH35='15.02.2022 Смета'!AH35</f>
        <v>1</v>
      </c>
      <c r="AR35" t="b">
        <f>AI35='15.02.2022 Смета'!AI35</f>
        <v>1</v>
      </c>
      <c r="AS35" t="b">
        <f>AJ35='15.02.2022 Смета'!AJ35</f>
        <v>1</v>
      </c>
      <c r="AT35" t="b">
        <f>AK35='15.02.2022 Смета'!AK35</f>
        <v>1</v>
      </c>
    </row>
    <row r="36" spans="1:46" ht="39" x14ac:dyDescent="0.25">
      <c r="A36" s="108">
        <v>23</v>
      </c>
      <c r="B36" s="8" t="s">
        <v>184</v>
      </c>
      <c r="C36" s="21" t="s">
        <v>128</v>
      </c>
      <c r="D36" s="22" t="s">
        <v>180</v>
      </c>
      <c r="E36" s="35">
        <v>44606</v>
      </c>
      <c r="F36" s="35">
        <v>44611</v>
      </c>
      <c r="G36" s="21" t="s">
        <v>319</v>
      </c>
      <c r="H36" s="38" t="s">
        <v>320</v>
      </c>
      <c r="I36" s="22" t="s">
        <v>99</v>
      </c>
      <c r="J36" s="22" t="s">
        <v>294</v>
      </c>
      <c r="K36" s="35">
        <v>44606</v>
      </c>
      <c r="L36" s="35">
        <v>44611</v>
      </c>
      <c r="M36" s="10"/>
      <c r="N36" s="10">
        <v>3400</v>
      </c>
      <c r="O36" s="10">
        <f t="shared" si="10"/>
        <v>0</v>
      </c>
      <c r="P36" s="10"/>
      <c r="Q36" s="10">
        <v>2900</v>
      </c>
      <c r="R36" s="10">
        <f t="shared" si="11"/>
        <v>0</v>
      </c>
      <c r="S36" s="10"/>
      <c r="T36" s="10">
        <v>2800</v>
      </c>
      <c r="U36" s="10">
        <f t="shared" si="12"/>
        <v>0</v>
      </c>
      <c r="V36" s="10">
        <v>16</v>
      </c>
      <c r="W36" s="10">
        <v>150</v>
      </c>
      <c r="X36" s="10">
        <f t="shared" si="3"/>
        <v>2400</v>
      </c>
      <c r="Y36" s="10">
        <v>16</v>
      </c>
      <c r="Z36" s="10">
        <v>150</v>
      </c>
      <c r="AA36" s="10">
        <f t="shared" si="4"/>
        <v>2400</v>
      </c>
      <c r="AB36" s="10">
        <v>16</v>
      </c>
      <c r="AC36" s="10">
        <v>150</v>
      </c>
      <c r="AD36" s="10">
        <f t="shared" si="5"/>
        <v>2400</v>
      </c>
      <c r="AE36" s="11"/>
      <c r="AF36" s="26">
        <v>7</v>
      </c>
      <c r="AG36" s="7">
        <f t="shared" si="13"/>
        <v>0</v>
      </c>
      <c r="AH36" s="152">
        <v>1</v>
      </c>
      <c r="AI36" s="139">
        <f t="shared" si="7"/>
        <v>48</v>
      </c>
      <c r="AJ36" s="139">
        <f t="shared" si="9"/>
        <v>7200</v>
      </c>
      <c r="AK36" s="109">
        <f t="shared" si="8"/>
        <v>7200</v>
      </c>
      <c r="AM36" t="b">
        <f>D36='15.02.2022 Смета'!D36</f>
        <v>1</v>
      </c>
      <c r="AN36" t="b">
        <f>E36='15.02.2022 Смета'!E36</f>
        <v>1</v>
      </c>
      <c r="AO36" t="b">
        <f>F36='15.02.2022 Смета'!F36</f>
        <v>1</v>
      </c>
      <c r="AP36" t="b">
        <f>G36='15.02.2022 Смета'!G36</f>
        <v>1</v>
      </c>
      <c r="AQ36" t="b">
        <f>AH36='15.02.2022 Смета'!AH36</f>
        <v>1</v>
      </c>
      <c r="AR36" t="b">
        <f>AI36='15.02.2022 Смета'!AI36</f>
        <v>1</v>
      </c>
      <c r="AS36" t="b">
        <f>AJ36='15.02.2022 Смета'!AJ36</f>
        <v>1</v>
      </c>
      <c r="AT36" t="b">
        <f>AK36='15.02.2022 Смета'!AK36</f>
        <v>1</v>
      </c>
    </row>
    <row r="37" spans="1:46" ht="27.6" customHeight="1" x14ac:dyDescent="0.25">
      <c r="A37" s="108">
        <v>24</v>
      </c>
      <c r="B37" s="8" t="s">
        <v>184</v>
      </c>
      <c r="C37" s="21" t="s">
        <v>128</v>
      </c>
      <c r="D37" s="22" t="s">
        <v>174</v>
      </c>
      <c r="E37" s="35">
        <v>44691</v>
      </c>
      <c r="F37" s="35">
        <v>44696</v>
      </c>
      <c r="G37" s="21" t="s">
        <v>321</v>
      </c>
      <c r="H37" s="22" t="s">
        <v>322</v>
      </c>
      <c r="I37" s="22" t="s">
        <v>99</v>
      </c>
      <c r="J37" s="22" t="s">
        <v>294</v>
      </c>
      <c r="K37" s="35">
        <v>44691</v>
      </c>
      <c r="L37" s="35">
        <v>44696</v>
      </c>
      <c r="M37" s="10"/>
      <c r="N37" s="10">
        <v>3400</v>
      </c>
      <c r="O37" s="10">
        <f t="shared" si="10"/>
        <v>0</v>
      </c>
      <c r="P37" s="10"/>
      <c r="Q37" s="10">
        <v>2900</v>
      </c>
      <c r="R37" s="10">
        <f t="shared" si="11"/>
        <v>0</v>
      </c>
      <c r="S37" s="10"/>
      <c r="T37" s="10">
        <v>2800</v>
      </c>
      <c r="U37" s="10">
        <f t="shared" si="12"/>
        <v>0</v>
      </c>
      <c r="V37" s="10">
        <v>16</v>
      </c>
      <c r="W37" s="10">
        <v>150</v>
      </c>
      <c r="X37" s="10">
        <f t="shared" si="3"/>
        <v>2400</v>
      </c>
      <c r="Y37" s="10">
        <v>16</v>
      </c>
      <c r="Z37" s="10">
        <v>150</v>
      </c>
      <c r="AA37" s="10">
        <f t="shared" si="4"/>
        <v>2400</v>
      </c>
      <c r="AB37" s="10">
        <v>16</v>
      </c>
      <c r="AC37" s="10">
        <v>150</v>
      </c>
      <c r="AD37" s="10">
        <f t="shared" si="5"/>
        <v>2400</v>
      </c>
      <c r="AE37" s="11">
        <v>51</v>
      </c>
      <c r="AF37" s="26">
        <v>7</v>
      </c>
      <c r="AG37" s="7">
        <f t="shared" si="13"/>
        <v>357</v>
      </c>
      <c r="AH37" s="152">
        <v>1</v>
      </c>
      <c r="AI37" s="139">
        <f t="shared" si="7"/>
        <v>99</v>
      </c>
      <c r="AJ37" s="139">
        <f t="shared" si="9"/>
        <v>7557</v>
      </c>
      <c r="AK37" s="109">
        <f t="shared" si="8"/>
        <v>7557</v>
      </c>
      <c r="AM37" t="b">
        <f>D37='15.02.2022 Смета'!D37</f>
        <v>1</v>
      </c>
      <c r="AN37" t="b">
        <f>E37='15.02.2022 Смета'!E37</f>
        <v>1</v>
      </c>
      <c r="AO37" t="b">
        <f>F37='15.02.2022 Смета'!F37</f>
        <v>1</v>
      </c>
      <c r="AP37" t="b">
        <f>G37='15.02.2022 Смета'!G37</f>
        <v>1</v>
      </c>
      <c r="AQ37" t="b">
        <f>AH37='15.02.2022 Смета'!AH37</f>
        <v>1</v>
      </c>
      <c r="AR37" t="b">
        <f>AI37='15.02.2022 Смета'!AI37</f>
        <v>1</v>
      </c>
      <c r="AS37" t="b">
        <f>AJ37='15.02.2022 Смета'!AJ37</f>
        <v>1</v>
      </c>
      <c r="AT37" t="b">
        <f>AK37='15.02.2022 Смета'!AK37</f>
        <v>1</v>
      </c>
    </row>
    <row r="38" spans="1:46" ht="39" x14ac:dyDescent="0.25">
      <c r="A38" s="108">
        <v>25</v>
      </c>
      <c r="B38" s="8" t="s">
        <v>184</v>
      </c>
      <c r="C38" s="21" t="s">
        <v>128</v>
      </c>
      <c r="D38" s="22" t="s">
        <v>553</v>
      </c>
      <c r="E38" s="35">
        <v>44746</v>
      </c>
      <c r="F38" s="35">
        <v>44751</v>
      </c>
      <c r="G38" s="21" t="s">
        <v>321</v>
      </c>
      <c r="H38" s="22" t="s">
        <v>695</v>
      </c>
      <c r="I38" s="22" t="s">
        <v>99</v>
      </c>
      <c r="J38" s="22" t="s">
        <v>294</v>
      </c>
      <c r="K38" s="35">
        <v>44746</v>
      </c>
      <c r="L38" s="35">
        <v>44751</v>
      </c>
      <c r="M38" s="10">
        <v>1</v>
      </c>
      <c r="N38" s="10">
        <v>3400</v>
      </c>
      <c r="O38" s="10">
        <f t="shared" si="10"/>
        <v>3400</v>
      </c>
      <c r="P38" s="10">
        <v>1</v>
      </c>
      <c r="Q38" s="10">
        <v>2900</v>
      </c>
      <c r="R38" s="10">
        <f t="shared" si="11"/>
        <v>2900</v>
      </c>
      <c r="S38" s="10">
        <v>1</v>
      </c>
      <c r="T38" s="10">
        <v>2800</v>
      </c>
      <c r="U38" s="10">
        <f t="shared" si="12"/>
        <v>2800</v>
      </c>
      <c r="V38" s="10">
        <v>16</v>
      </c>
      <c r="W38" s="10">
        <v>150</v>
      </c>
      <c r="X38" s="10">
        <f t="shared" si="3"/>
        <v>2400</v>
      </c>
      <c r="Y38" s="10">
        <v>16</v>
      </c>
      <c r="Z38" s="10">
        <v>150</v>
      </c>
      <c r="AA38" s="10">
        <f t="shared" si="4"/>
        <v>2400</v>
      </c>
      <c r="AB38" s="10">
        <v>16</v>
      </c>
      <c r="AC38" s="10">
        <v>150</v>
      </c>
      <c r="AD38" s="10">
        <f t="shared" si="5"/>
        <v>2400</v>
      </c>
      <c r="AE38" s="11">
        <v>51</v>
      </c>
      <c r="AF38" s="26">
        <v>7</v>
      </c>
      <c r="AG38" s="7">
        <f t="shared" si="13"/>
        <v>357</v>
      </c>
      <c r="AH38" s="152">
        <v>1</v>
      </c>
      <c r="AI38" s="139">
        <f t="shared" si="7"/>
        <v>102</v>
      </c>
      <c r="AJ38" s="139">
        <f t="shared" si="9"/>
        <v>16657</v>
      </c>
      <c r="AK38" s="109">
        <f t="shared" si="8"/>
        <v>16657</v>
      </c>
      <c r="AM38" t="b">
        <f>D38='15.02.2022 Смета'!D38</f>
        <v>1</v>
      </c>
      <c r="AN38" t="b">
        <f>E38='15.02.2022 Смета'!E38</f>
        <v>1</v>
      </c>
      <c r="AO38" t="b">
        <f>F38='15.02.2022 Смета'!F38</f>
        <v>1</v>
      </c>
      <c r="AP38" t="b">
        <f>G38='15.02.2022 Смета'!G38</f>
        <v>1</v>
      </c>
      <c r="AQ38" t="b">
        <f>AH38='15.02.2022 Смета'!AH38</f>
        <v>1</v>
      </c>
      <c r="AR38" t="b">
        <f>AI38='15.02.2022 Смета'!AI38</f>
        <v>1</v>
      </c>
      <c r="AS38" t="b">
        <f>AJ38='15.02.2022 Смета'!AJ38</f>
        <v>1</v>
      </c>
      <c r="AT38" t="b">
        <f>AK38='15.02.2022 Смета'!AK38</f>
        <v>1</v>
      </c>
    </row>
    <row r="39" spans="1:46" x14ac:dyDescent="0.25">
      <c r="A39" s="106"/>
      <c r="B39" s="96"/>
      <c r="C39" s="97"/>
      <c r="D39" s="179" t="s">
        <v>839</v>
      </c>
      <c r="E39" s="99"/>
      <c r="F39" s="99"/>
      <c r="G39" s="99"/>
      <c r="H39" s="99"/>
      <c r="I39" s="97"/>
      <c r="J39" s="100"/>
      <c r="K39" s="99"/>
      <c r="L39" s="99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2"/>
      <c r="AF39" s="79"/>
      <c r="AG39" s="79"/>
      <c r="AH39" s="153"/>
      <c r="AI39" s="151"/>
      <c r="AJ39" s="151"/>
      <c r="AK39" s="164"/>
      <c r="AM39" t="b">
        <f>D39='15.02.2022 Смета'!D39</f>
        <v>1</v>
      </c>
      <c r="AN39" t="b">
        <f>E39='15.02.2022 Смета'!E39</f>
        <v>1</v>
      </c>
      <c r="AO39" t="b">
        <f>F39='15.02.2022 Смета'!F39</f>
        <v>1</v>
      </c>
      <c r="AP39" t="b">
        <f>G39='15.02.2022 Смета'!G39</f>
        <v>1</v>
      </c>
      <c r="AQ39" t="b">
        <f>AH39='15.02.2022 Смета'!AH39</f>
        <v>1</v>
      </c>
      <c r="AR39" t="b">
        <f>AI39='15.02.2022 Смета'!AI39</f>
        <v>1</v>
      </c>
      <c r="AS39" t="b">
        <f>AJ39='15.02.2022 Смета'!AJ39</f>
        <v>1</v>
      </c>
      <c r="AT39" t="b">
        <f>AK39='15.02.2022 Смета'!AK39</f>
        <v>1</v>
      </c>
    </row>
    <row r="40" spans="1:46" ht="39.6" customHeight="1" x14ac:dyDescent="0.25">
      <c r="A40" s="108">
        <v>26</v>
      </c>
      <c r="B40" s="8" t="s">
        <v>18</v>
      </c>
      <c r="C40" s="21" t="s">
        <v>126</v>
      </c>
      <c r="D40" s="22" t="s">
        <v>73</v>
      </c>
      <c r="E40" s="35">
        <v>44606</v>
      </c>
      <c r="F40" s="35">
        <v>44609</v>
      </c>
      <c r="G40" s="21" t="s">
        <v>332</v>
      </c>
      <c r="H40" s="22" t="s">
        <v>474</v>
      </c>
      <c r="I40" s="22" t="s">
        <v>102</v>
      </c>
      <c r="J40" s="22" t="s">
        <v>294</v>
      </c>
      <c r="K40" s="35">
        <v>44606</v>
      </c>
      <c r="L40" s="35">
        <v>44609</v>
      </c>
      <c r="M40" s="11"/>
      <c r="N40" s="10">
        <v>3400</v>
      </c>
      <c r="O40" s="10">
        <f t="shared" si="10"/>
        <v>0</v>
      </c>
      <c r="P40" s="10"/>
      <c r="Q40" s="10">
        <v>2900</v>
      </c>
      <c r="R40" s="10">
        <f t="shared" si="11"/>
        <v>0</v>
      </c>
      <c r="S40" s="10"/>
      <c r="T40" s="10">
        <v>2800</v>
      </c>
      <c r="U40" s="10">
        <f t="shared" si="12"/>
        <v>0</v>
      </c>
      <c r="V40" s="10">
        <v>3</v>
      </c>
      <c r="W40" s="10">
        <v>150</v>
      </c>
      <c r="X40" s="10">
        <f t="shared" si="3"/>
        <v>450</v>
      </c>
      <c r="Y40" s="10">
        <v>3</v>
      </c>
      <c r="Z40" s="10">
        <v>150</v>
      </c>
      <c r="AA40" s="10">
        <f t="shared" si="4"/>
        <v>450</v>
      </c>
      <c r="AB40" s="10">
        <v>3</v>
      </c>
      <c r="AC40" s="10">
        <v>150</v>
      </c>
      <c r="AD40" s="10">
        <f t="shared" si="5"/>
        <v>450</v>
      </c>
      <c r="AE40" s="11"/>
      <c r="AF40" s="26">
        <v>7</v>
      </c>
      <c r="AG40" s="7">
        <f t="shared" si="13"/>
        <v>0</v>
      </c>
      <c r="AH40" s="152">
        <v>1</v>
      </c>
      <c r="AI40" s="139">
        <f t="shared" si="7"/>
        <v>9</v>
      </c>
      <c r="AJ40" s="139">
        <f t="shared" si="9"/>
        <v>1350</v>
      </c>
      <c r="AK40" s="109">
        <f t="shared" si="8"/>
        <v>1350</v>
      </c>
      <c r="AM40" t="b">
        <f>D40='15.02.2022 Смета'!D40</f>
        <v>1</v>
      </c>
      <c r="AN40" t="b">
        <f>E40='15.02.2022 Смета'!E40</f>
        <v>1</v>
      </c>
      <c r="AO40" t="b">
        <f>F40='15.02.2022 Смета'!F40</f>
        <v>1</v>
      </c>
      <c r="AP40" t="b">
        <f>G40='15.02.2022 Смета'!G40</f>
        <v>1</v>
      </c>
      <c r="AQ40" t="b">
        <f>AH40='15.02.2022 Смета'!AH40</f>
        <v>1</v>
      </c>
      <c r="AR40" t="b">
        <f>AI40='15.02.2022 Смета'!AI40</f>
        <v>1</v>
      </c>
      <c r="AS40" t="b">
        <f>AJ40='15.02.2022 Смета'!AJ40</f>
        <v>1</v>
      </c>
      <c r="AT40" t="b">
        <f>AK40='15.02.2022 Смета'!AK40</f>
        <v>1</v>
      </c>
    </row>
    <row r="41" spans="1:46" ht="26.65" customHeight="1" x14ac:dyDescent="0.25">
      <c r="A41" s="108">
        <v>27</v>
      </c>
      <c r="B41" s="8" t="s">
        <v>18</v>
      </c>
      <c r="C41" s="21" t="s">
        <v>126</v>
      </c>
      <c r="D41" s="22" t="s">
        <v>286</v>
      </c>
      <c r="E41" s="35">
        <v>44606</v>
      </c>
      <c r="F41" s="35">
        <v>44609</v>
      </c>
      <c r="G41" s="21" t="s">
        <v>326</v>
      </c>
      <c r="H41" s="22" t="s">
        <v>696</v>
      </c>
      <c r="I41" s="22" t="s">
        <v>102</v>
      </c>
      <c r="J41" s="22" t="s">
        <v>294</v>
      </c>
      <c r="K41" s="35">
        <v>44606</v>
      </c>
      <c r="L41" s="35">
        <v>44609</v>
      </c>
      <c r="M41" s="11"/>
      <c r="N41" s="10">
        <v>3400</v>
      </c>
      <c r="O41" s="10">
        <f t="shared" si="10"/>
        <v>0</v>
      </c>
      <c r="P41" s="10"/>
      <c r="Q41" s="10">
        <v>2900</v>
      </c>
      <c r="R41" s="10">
        <f t="shared" si="11"/>
        <v>0</v>
      </c>
      <c r="S41" s="10"/>
      <c r="T41" s="10">
        <v>2800</v>
      </c>
      <c r="U41" s="10">
        <f t="shared" si="12"/>
        <v>0</v>
      </c>
      <c r="V41" s="10">
        <v>3</v>
      </c>
      <c r="W41" s="10">
        <v>150</v>
      </c>
      <c r="X41" s="10">
        <f t="shared" si="3"/>
        <v>450</v>
      </c>
      <c r="Y41" s="10">
        <v>3</v>
      </c>
      <c r="Z41" s="10">
        <v>150</v>
      </c>
      <c r="AA41" s="10">
        <f t="shared" si="4"/>
        <v>450</v>
      </c>
      <c r="AB41" s="10">
        <v>3</v>
      </c>
      <c r="AC41" s="10">
        <v>150</v>
      </c>
      <c r="AD41" s="10">
        <f t="shared" si="5"/>
        <v>450</v>
      </c>
      <c r="AE41" s="11"/>
      <c r="AF41" s="26">
        <v>7</v>
      </c>
      <c r="AG41" s="7">
        <f t="shared" si="13"/>
        <v>0</v>
      </c>
      <c r="AH41" s="152">
        <v>1</v>
      </c>
      <c r="AI41" s="139">
        <f t="shared" si="7"/>
        <v>9</v>
      </c>
      <c r="AJ41" s="139">
        <f t="shared" si="9"/>
        <v>1350</v>
      </c>
      <c r="AK41" s="109">
        <f t="shared" si="8"/>
        <v>1350</v>
      </c>
      <c r="AM41" t="b">
        <f>D41='15.02.2022 Смета'!D41</f>
        <v>1</v>
      </c>
      <c r="AN41" t="b">
        <f>E41='15.02.2022 Смета'!E41</f>
        <v>1</v>
      </c>
      <c r="AO41" t="b">
        <f>F41='15.02.2022 Смета'!F41</f>
        <v>1</v>
      </c>
      <c r="AP41" t="b">
        <f>G41='15.02.2022 Смета'!G41</f>
        <v>1</v>
      </c>
      <c r="AQ41" t="b">
        <f>AH41='15.02.2022 Смета'!AH41</f>
        <v>1</v>
      </c>
      <c r="AR41" t="b">
        <f>AI41='15.02.2022 Смета'!AI41</f>
        <v>1</v>
      </c>
      <c r="AS41" t="b">
        <f>AJ41='15.02.2022 Смета'!AJ41</f>
        <v>1</v>
      </c>
      <c r="AT41" t="b">
        <f>AK41='15.02.2022 Смета'!AK41</f>
        <v>1</v>
      </c>
    </row>
    <row r="42" spans="1:46" ht="28.9" customHeight="1" x14ac:dyDescent="0.25">
      <c r="A42" s="108">
        <v>28</v>
      </c>
      <c r="B42" s="8" t="s">
        <v>18</v>
      </c>
      <c r="C42" s="21" t="s">
        <v>126</v>
      </c>
      <c r="D42" s="22" t="s">
        <v>287</v>
      </c>
      <c r="E42" s="35">
        <v>44609</v>
      </c>
      <c r="F42" s="35">
        <v>44612</v>
      </c>
      <c r="G42" s="21" t="s">
        <v>699</v>
      </c>
      <c r="H42" s="22" t="s">
        <v>327</v>
      </c>
      <c r="I42" s="22" t="s">
        <v>102</v>
      </c>
      <c r="J42" s="22" t="s">
        <v>294</v>
      </c>
      <c r="K42" s="35">
        <v>44609</v>
      </c>
      <c r="L42" s="35">
        <v>44612</v>
      </c>
      <c r="M42" s="11"/>
      <c r="N42" s="10">
        <v>3400</v>
      </c>
      <c r="O42" s="10">
        <f t="shared" si="10"/>
        <v>0</v>
      </c>
      <c r="P42" s="10"/>
      <c r="Q42" s="10">
        <v>2900</v>
      </c>
      <c r="R42" s="10">
        <f t="shared" si="11"/>
        <v>0</v>
      </c>
      <c r="S42" s="10"/>
      <c r="T42" s="10">
        <v>2800</v>
      </c>
      <c r="U42" s="10">
        <f t="shared" si="12"/>
        <v>0</v>
      </c>
      <c r="V42" s="10">
        <v>3</v>
      </c>
      <c r="W42" s="10">
        <v>150</v>
      </c>
      <c r="X42" s="10">
        <f t="shared" si="3"/>
        <v>450</v>
      </c>
      <c r="Y42" s="10">
        <v>3</v>
      </c>
      <c r="Z42" s="10">
        <v>150</v>
      </c>
      <c r="AA42" s="10">
        <f t="shared" si="4"/>
        <v>450</v>
      </c>
      <c r="AB42" s="10">
        <v>3</v>
      </c>
      <c r="AC42" s="10">
        <v>150</v>
      </c>
      <c r="AD42" s="10">
        <f t="shared" si="5"/>
        <v>450</v>
      </c>
      <c r="AE42" s="11"/>
      <c r="AF42" s="26">
        <v>7</v>
      </c>
      <c r="AG42" s="7">
        <f t="shared" si="13"/>
        <v>0</v>
      </c>
      <c r="AH42" s="152">
        <v>1</v>
      </c>
      <c r="AI42" s="139">
        <f t="shared" si="7"/>
        <v>9</v>
      </c>
      <c r="AJ42" s="139">
        <f t="shared" si="9"/>
        <v>1350</v>
      </c>
      <c r="AK42" s="109">
        <f t="shared" si="8"/>
        <v>1350</v>
      </c>
      <c r="AM42" t="b">
        <f>D42='15.02.2022 Смета'!D42</f>
        <v>1</v>
      </c>
      <c r="AN42" t="b">
        <f>E42='15.02.2022 Смета'!E42</f>
        <v>1</v>
      </c>
      <c r="AO42" t="b">
        <f>F42='15.02.2022 Смета'!F42</f>
        <v>1</v>
      </c>
      <c r="AP42" t="b">
        <f>G42='15.02.2022 Смета'!G42</f>
        <v>1</v>
      </c>
      <c r="AQ42" t="b">
        <f>AH42='15.02.2022 Смета'!AH42</f>
        <v>1</v>
      </c>
      <c r="AR42" t="b">
        <f>AI42='15.02.2022 Смета'!AI42</f>
        <v>1</v>
      </c>
      <c r="AS42" t="b">
        <f>AJ42='15.02.2022 Смета'!AJ42</f>
        <v>1</v>
      </c>
      <c r="AT42" t="b">
        <f>AK42='15.02.2022 Смета'!AK42</f>
        <v>1</v>
      </c>
    </row>
    <row r="43" spans="1:46" ht="30.6" customHeight="1" x14ac:dyDescent="0.25">
      <c r="A43" s="112">
        <v>29</v>
      </c>
      <c r="B43" s="8" t="s">
        <v>18</v>
      </c>
      <c r="C43" s="21" t="s">
        <v>126</v>
      </c>
      <c r="D43" s="22" t="s">
        <v>288</v>
      </c>
      <c r="E43" s="35">
        <v>44609</v>
      </c>
      <c r="F43" s="35">
        <v>44612</v>
      </c>
      <c r="G43" s="21" t="s">
        <v>332</v>
      </c>
      <c r="H43" s="22" t="s">
        <v>526</v>
      </c>
      <c r="I43" s="22" t="s">
        <v>102</v>
      </c>
      <c r="J43" s="22" t="s">
        <v>294</v>
      </c>
      <c r="K43" s="35">
        <v>44609</v>
      </c>
      <c r="L43" s="35">
        <v>44612</v>
      </c>
      <c r="M43" s="11"/>
      <c r="N43" s="10">
        <v>3400</v>
      </c>
      <c r="O43" s="10">
        <f t="shared" si="10"/>
        <v>0</v>
      </c>
      <c r="P43" s="10"/>
      <c r="Q43" s="10">
        <v>2900</v>
      </c>
      <c r="R43" s="10">
        <f t="shared" si="11"/>
        <v>0</v>
      </c>
      <c r="S43" s="10"/>
      <c r="T43" s="10">
        <v>2800</v>
      </c>
      <c r="U43" s="10">
        <f t="shared" si="12"/>
        <v>0</v>
      </c>
      <c r="V43" s="10">
        <v>3</v>
      </c>
      <c r="W43" s="10">
        <v>150</v>
      </c>
      <c r="X43" s="10">
        <f t="shared" si="3"/>
        <v>450</v>
      </c>
      <c r="Y43" s="10">
        <v>3</v>
      </c>
      <c r="Z43" s="10">
        <v>150</v>
      </c>
      <c r="AA43" s="10">
        <f t="shared" si="4"/>
        <v>450</v>
      </c>
      <c r="AB43" s="10">
        <v>3</v>
      </c>
      <c r="AC43" s="10">
        <v>150</v>
      </c>
      <c r="AD43" s="10">
        <f t="shared" si="5"/>
        <v>450</v>
      </c>
      <c r="AE43" s="11"/>
      <c r="AF43" s="26">
        <v>7</v>
      </c>
      <c r="AG43" s="7">
        <f t="shared" si="13"/>
        <v>0</v>
      </c>
      <c r="AH43" s="152">
        <v>1</v>
      </c>
      <c r="AI43" s="139">
        <f t="shared" si="7"/>
        <v>9</v>
      </c>
      <c r="AJ43" s="139">
        <f t="shared" si="9"/>
        <v>1350</v>
      </c>
      <c r="AK43" s="109">
        <f t="shared" si="8"/>
        <v>1350</v>
      </c>
      <c r="AM43" t="b">
        <f>D43='15.02.2022 Смета'!D43</f>
        <v>1</v>
      </c>
      <c r="AN43" t="b">
        <f>E43='15.02.2022 Смета'!E43</f>
        <v>1</v>
      </c>
      <c r="AO43" t="b">
        <f>F43='15.02.2022 Смета'!F43</f>
        <v>1</v>
      </c>
      <c r="AP43" t="b">
        <f>G43='15.02.2022 Смета'!G43</f>
        <v>1</v>
      </c>
      <c r="AQ43" t="b">
        <f>AH43='15.02.2022 Смета'!AH43</f>
        <v>1</v>
      </c>
      <c r="AR43" t="b">
        <f>AI43='15.02.2022 Смета'!AI43</f>
        <v>1</v>
      </c>
      <c r="AS43" t="b">
        <f>AJ43='15.02.2022 Смета'!AJ43</f>
        <v>1</v>
      </c>
      <c r="AT43" t="b">
        <f>AK43='15.02.2022 Смета'!AK43</f>
        <v>1</v>
      </c>
    </row>
    <row r="44" spans="1:46" ht="27.6" customHeight="1" x14ac:dyDescent="0.25">
      <c r="A44" s="108">
        <v>30</v>
      </c>
      <c r="B44" s="8" t="s">
        <v>13</v>
      </c>
      <c r="C44" s="21" t="s">
        <v>126</v>
      </c>
      <c r="D44" s="22" t="s">
        <v>62</v>
      </c>
      <c r="E44" s="35">
        <v>44663</v>
      </c>
      <c r="F44" s="35">
        <v>44668</v>
      </c>
      <c r="G44" s="21" t="s">
        <v>331</v>
      </c>
      <c r="H44" s="38" t="s">
        <v>329</v>
      </c>
      <c r="I44" s="22" t="s">
        <v>100</v>
      </c>
      <c r="J44" s="22" t="s">
        <v>294</v>
      </c>
      <c r="K44" s="35">
        <v>44663</v>
      </c>
      <c r="L44" s="35">
        <v>44668</v>
      </c>
      <c r="M44" s="10"/>
      <c r="N44" s="10">
        <v>3400</v>
      </c>
      <c r="O44" s="10">
        <f t="shared" si="10"/>
        <v>0</v>
      </c>
      <c r="P44" s="10"/>
      <c r="Q44" s="10">
        <v>2900</v>
      </c>
      <c r="R44" s="10">
        <f t="shared" si="11"/>
        <v>0</v>
      </c>
      <c r="S44" s="10"/>
      <c r="T44" s="10">
        <v>2800</v>
      </c>
      <c r="U44" s="10">
        <f t="shared" si="12"/>
        <v>0</v>
      </c>
      <c r="V44" s="10">
        <v>14</v>
      </c>
      <c r="W44" s="10">
        <v>150</v>
      </c>
      <c r="X44" s="10">
        <f t="shared" si="3"/>
        <v>2100</v>
      </c>
      <c r="Y44" s="10">
        <v>14</v>
      </c>
      <c r="Z44" s="10">
        <v>150</v>
      </c>
      <c r="AA44" s="10">
        <f t="shared" si="4"/>
        <v>2100</v>
      </c>
      <c r="AB44" s="10">
        <v>14</v>
      </c>
      <c r="AC44" s="10">
        <v>150</v>
      </c>
      <c r="AD44" s="10">
        <f t="shared" si="5"/>
        <v>2100</v>
      </c>
      <c r="AE44" s="11">
        <v>45</v>
      </c>
      <c r="AF44" s="26">
        <v>7</v>
      </c>
      <c r="AG44" s="7">
        <f t="shared" si="13"/>
        <v>315</v>
      </c>
      <c r="AH44" s="152">
        <v>1</v>
      </c>
      <c r="AI44" s="139">
        <f t="shared" si="7"/>
        <v>87</v>
      </c>
      <c r="AJ44" s="139">
        <f t="shared" si="9"/>
        <v>6615</v>
      </c>
      <c r="AK44" s="109">
        <f t="shared" si="8"/>
        <v>6615</v>
      </c>
      <c r="AM44" t="b">
        <f>D44='15.02.2022 Смета'!D44</f>
        <v>1</v>
      </c>
      <c r="AN44" t="b">
        <f>E44='15.02.2022 Смета'!E44</f>
        <v>1</v>
      </c>
      <c r="AO44" t="b">
        <f>F44='15.02.2022 Смета'!F44</f>
        <v>1</v>
      </c>
      <c r="AP44" t="b">
        <f>G44='15.02.2022 Смета'!G44</f>
        <v>1</v>
      </c>
      <c r="AQ44" t="b">
        <f>AH44='15.02.2022 Смета'!AH44</f>
        <v>1</v>
      </c>
      <c r="AR44" t="b">
        <f>AI44='15.02.2022 Смета'!AI44</f>
        <v>1</v>
      </c>
      <c r="AS44" t="b">
        <f>AJ44='15.02.2022 Смета'!AJ44</f>
        <v>1</v>
      </c>
      <c r="AT44" t="b">
        <f>AK44='15.02.2022 Смета'!AK44</f>
        <v>1</v>
      </c>
    </row>
    <row r="45" spans="1:46" ht="28.15" customHeight="1" x14ac:dyDescent="0.25">
      <c r="A45" s="108">
        <v>31</v>
      </c>
      <c r="B45" s="8" t="s">
        <v>13</v>
      </c>
      <c r="C45" s="21" t="s">
        <v>126</v>
      </c>
      <c r="D45" s="22" t="s">
        <v>61</v>
      </c>
      <c r="E45" s="35">
        <v>44669</v>
      </c>
      <c r="F45" s="35">
        <v>44674</v>
      </c>
      <c r="G45" s="21" t="s">
        <v>331</v>
      </c>
      <c r="H45" s="38" t="s">
        <v>330</v>
      </c>
      <c r="I45" s="22" t="s">
        <v>100</v>
      </c>
      <c r="J45" s="22" t="s">
        <v>304</v>
      </c>
      <c r="K45" s="35">
        <v>44669</v>
      </c>
      <c r="L45" s="35">
        <v>44674</v>
      </c>
      <c r="M45" s="10"/>
      <c r="N45" s="10">
        <v>3400</v>
      </c>
      <c r="O45" s="10">
        <f t="shared" si="10"/>
        <v>0</v>
      </c>
      <c r="P45" s="10"/>
      <c r="Q45" s="10">
        <v>2900</v>
      </c>
      <c r="R45" s="10">
        <f t="shared" si="11"/>
        <v>0</v>
      </c>
      <c r="S45" s="10"/>
      <c r="T45" s="10">
        <v>2800</v>
      </c>
      <c r="U45" s="10">
        <f t="shared" si="12"/>
        <v>0</v>
      </c>
      <c r="V45" s="10">
        <v>14</v>
      </c>
      <c r="W45" s="10">
        <v>150</v>
      </c>
      <c r="X45" s="10">
        <f t="shared" si="3"/>
        <v>2100</v>
      </c>
      <c r="Y45" s="10">
        <v>14</v>
      </c>
      <c r="Z45" s="10">
        <v>150</v>
      </c>
      <c r="AA45" s="10">
        <f t="shared" si="4"/>
        <v>2100</v>
      </c>
      <c r="AB45" s="10">
        <v>14</v>
      </c>
      <c r="AC45" s="10">
        <v>150</v>
      </c>
      <c r="AD45" s="10">
        <f t="shared" si="5"/>
        <v>2100</v>
      </c>
      <c r="AE45" s="11">
        <v>45</v>
      </c>
      <c r="AF45" s="26">
        <v>7</v>
      </c>
      <c r="AG45" s="7">
        <f t="shared" si="13"/>
        <v>315</v>
      </c>
      <c r="AH45" s="152">
        <v>1</v>
      </c>
      <c r="AI45" s="139">
        <f t="shared" si="7"/>
        <v>87</v>
      </c>
      <c r="AJ45" s="139">
        <f t="shared" si="9"/>
        <v>6615</v>
      </c>
      <c r="AK45" s="109">
        <f t="shared" si="8"/>
        <v>6615</v>
      </c>
      <c r="AM45" t="b">
        <f>D45='15.02.2022 Смета'!D45</f>
        <v>1</v>
      </c>
      <c r="AN45" t="b">
        <f>E45='15.02.2022 Смета'!E45</f>
        <v>1</v>
      </c>
      <c r="AO45" t="b">
        <f>F45='15.02.2022 Смета'!F45</f>
        <v>1</v>
      </c>
      <c r="AP45" t="b">
        <f>G45='15.02.2022 Смета'!G45</f>
        <v>1</v>
      </c>
      <c r="AQ45" t="b">
        <f>AH45='15.02.2022 Смета'!AH45</f>
        <v>1</v>
      </c>
      <c r="AR45" t="b">
        <f>AI45='15.02.2022 Смета'!AI45</f>
        <v>1</v>
      </c>
      <c r="AS45" t="b">
        <f>AJ45='15.02.2022 Смета'!AJ45</f>
        <v>1</v>
      </c>
      <c r="AT45" t="b">
        <f>AK45='15.02.2022 Смета'!AK45</f>
        <v>1</v>
      </c>
    </row>
    <row r="46" spans="1:46" ht="28.15" customHeight="1" x14ac:dyDescent="0.25">
      <c r="A46" s="114">
        <v>32</v>
      </c>
      <c r="B46" s="8" t="s">
        <v>18</v>
      </c>
      <c r="C46" s="21" t="s">
        <v>126</v>
      </c>
      <c r="D46" s="22" t="s">
        <v>74</v>
      </c>
      <c r="E46" s="35">
        <v>44683</v>
      </c>
      <c r="F46" s="35">
        <v>44686</v>
      </c>
      <c r="G46" s="21" t="s">
        <v>332</v>
      </c>
      <c r="H46" s="22" t="s">
        <v>340</v>
      </c>
      <c r="I46" s="22" t="s">
        <v>101</v>
      </c>
      <c r="J46" s="22" t="s">
        <v>294</v>
      </c>
      <c r="K46" s="35">
        <v>44683</v>
      </c>
      <c r="L46" s="35">
        <v>44597</v>
      </c>
      <c r="M46" s="10"/>
      <c r="N46" s="10">
        <v>3400</v>
      </c>
      <c r="O46" s="10">
        <f t="shared" si="10"/>
        <v>0</v>
      </c>
      <c r="P46" s="10"/>
      <c r="Q46" s="10">
        <v>2900</v>
      </c>
      <c r="R46" s="10">
        <f t="shared" si="11"/>
        <v>0</v>
      </c>
      <c r="S46" s="10"/>
      <c r="T46" s="10">
        <v>2800</v>
      </c>
      <c r="U46" s="10">
        <f t="shared" si="12"/>
        <v>0</v>
      </c>
      <c r="V46" s="10">
        <v>6</v>
      </c>
      <c r="W46" s="10">
        <v>150</v>
      </c>
      <c r="X46" s="10">
        <f t="shared" si="3"/>
        <v>900</v>
      </c>
      <c r="Y46" s="10">
        <v>6</v>
      </c>
      <c r="Z46" s="10">
        <v>150</v>
      </c>
      <c r="AA46" s="10">
        <f t="shared" si="4"/>
        <v>900</v>
      </c>
      <c r="AB46" s="10">
        <v>6</v>
      </c>
      <c r="AC46" s="10">
        <v>150</v>
      </c>
      <c r="AD46" s="10">
        <f t="shared" si="5"/>
        <v>900</v>
      </c>
      <c r="AE46" s="11"/>
      <c r="AF46" s="26">
        <v>7</v>
      </c>
      <c r="AG46" s="7">
        <f t="shared" si="13"/>
        <v>0</v>
      </c>
      <c r="AH46" s="152">
        <v>1</v>
      </c>
      <c r="AI46" s="139">
        <f t="shared" si="7"/>
        <v>18</v>
      </c>
      <c r="AJ46" s="139">
        <f t="shared" si="9"/>
        <v>2700</v>
      </c>
      <c r="AK46" s="109">
        <f t="shared" si="8"/>
        <v>2700</v>
      </c>
      <c r="AM46" t="b">
        <f>D46='15.02.2022 Смета'!D46</f>
        <v>1</v>
      </c>
      <c r="AN46" t="b">
        <f>E46='15.02.2022 Смета'!E46</f>
        <v>1</v>
      </c>
      <c r="AO46" t="b">
        <f>F46='15.02.2022 Смета'!F46</f>
        <v>0</v>
      </c>
      <c r="AP46" t="b">
        <f>G46='15.02.2022 Смета'!G46</f>
        <v>1</v>
      </c>
      <c r="AQ46" t="b">
        <f>AH46='15.02.2022 Смета'!AH46</f>
        <v>1</v>
      </c>
      <c r="AR46" t="b">
        <f>AI46='15.02.2022 Смета'!AI46</f>
        <v>1</v>
      </c>
      <c r="AS46" t="b">
        <f>AJ46='15.02.2022 Смета'!AJ46</f>
        <v>1</v>
      </c>
      <c r="AT46" t="b">
        <f>AK46='15.02.2022 Смета'!AK46</f>
        <v>1</v>
      </c>
    </row>
    <row r="47" spans="1:46" ht="42.6" customHeight="1" x14ac:dyDescent="0.25">
      <c r="A47" s="108">
        <v>33</v>
      </c>
      <c r="B47" s="8" t="s">
        <v>18</v>
      </c>
      <c r="C47" s="21" t="s">
        <v>126</v>
      </c>
      <c r="D47" s="22" t="s">
        <v>554</v>
      </c>
      <c r="E47" s="206">
        <v>44765</v>
      </c>
      <c r="F47" s="206">
        <v>44768</v>
      </c>
      <c r="G47" s="21" t="s">
        <v>332</v>
      </c>
      <c r="H47" s="38" t="s">
        <v>333</v>
      </c>
      <c r="I47" s="22" t="s">
        <v>99</v>
      </c>
      <c r="J47" s="22" t="s">
        <v>304</v>
      </c>
      <c r="K47" s="35">
        <v>44763</v>
      </c>
      <c r="L47" s="35">
        <v>44766</v>
      </c>
      <c r="M47" s="10">
        <v>2</v>
      </c>
      <c r="N47" s="10">
        <v>3400</v>
      </c>
      <c r="O47" s="10">
        <f t="shared" si="10"/>
        <v>6800</v>
      </c>
      <c r="P47" s="10">
        <v>2</v>
      </c>
      <c r="Q47" s="10">
        <v>2900</v>
      </c>
      <c r="R47" s="10">
        <f t="shared" si="11"/>
        <v>5800</v>
      </c>
      <c r="S47" s="10">
        <v>2</v>
      </c>
      <c r="T47" s="10">
        <v>2800</v>
      </c>
      <c r="U47" s="10">
        <f t="shared" si="12"/>
        <v>5600</v>
      </c>
      <c r="V47" s="10">
        <v>6</v>
      </c>
      <c r="W47" s="10">
        <v>150</v>
      </c>
      <c r="X47" s="10">
        <f t="shared" si="3"/>
        <v>900</v>
      </c>
      <c r="Y47" s="10">
        <v>6</v>
      </c>
      <c r="Z47" s="10">
        <v>150</v>
      </c>
      <c r="AA47" s="10">
        <f t="shared" si="4"/>
        <v>900</v>
      </c>
      <c r="AB47" s="10">
        <v>6</v>
      </c>
      <c r="AC47" s="10">
        <v>150</v>
      </c>
      <c r="AD47" s="10">
        <f t="shared" si="5"/>
        <v>900</v>
      </c>
      <c r="AE47" s="11">
        <v>24</v>
      </c>
      <c r="AF47" s="26">
        <v>7</v>
      </c>
      <c r="AG47" s="7">
        <f t="shared" si="13"/>
        <v>168</v>
      </c>
      <c r="AH47" s="152">
        <v>1</v>
      </c>
      <c r="AI47" s="139">
        <f t="shared" si="7"/>
        <v>48</v>
      </c>
      <c r="AJ47" s="139">
        <f t="shared" si="9"/>
        <v>21068</v>
      </c>
      <c r="AK47" s="109">
        <f t="shared" si="8"/>
        <v>21068</v>
      </c>
      <c r="AM47" t="b">
        <f>D47='15.02.2022 Смета'!D47</f>
        <v>1</v>
      </c>
      <c r="AN47" t="b">
        <f>E47='15.02.2022 Смета'!E47</f>
        <v>0</v>
      </c>
      <c r="AO47" t="b">
        <f>F47='15.02.2022 Смета'!F47</f>
        <v>0</v>
      </c>
      <c r="AP47" t="b">
        <f>G47='15.02.2022 Смета'!G47</f>
        <v>1</v>
      </c>
      <c r="AQ47" t="b">
        <f>AH47='15.02.2022 Смета'!AH47</f>
        <v>1</v>
      </c>
      <c r="AR47" t="b">
        <f>AI47='15.02.2022 Смета'!AI47</f>
        <v>1</v>
      </c>
      <c r="AS47" t="b">
        <f>AJ47='15.02.2022 Смета'!AJ47</f>
        <v>1</v>
      </c>
      <c r="AT47" t="b">
        <f>AK47='15.02.2022 Смета'!AK47</f>
        <v>1</v>
      </c>
    </row>
    <row r="48" spans="1:46" ht="39.6" customHeight="1" x14ac:dyDescent="0.25">
      <c r="A48" s="108">
        <v>34</v>
      </c>
      <c r="B48" s="8" t="s">
        <v>18</v>
      </c>
      <c r="C48" s="21" t="s">
        <v>126</v>
      </c>
      <c r="D48" s="22" t="s">
        <v>291</v>
      </c>
      <c r="E48" s="206">
        <v>44780</v>
      </c>
      <c r="F48" s="206">
        <v>44783</v>
      </c>
      <c r="G48" s="21" t="s">
        <v>332</v>
      </c>
      <c r="H48" s="38" t="s">
        <v>697</v>
      </c>
      <c r="I48" s="22" t="s">
        <v>99</v>
      </c>
      <c r="J48" s="22" t="s">
        <v>294</v>
      </c>
      <c r="K48" s="35">
        <v>44766</v>
      </c>
      <c r="L48" s="35">
        <v>44769</v>
      </c>
      <c r="M48" s="11">
        <v>2</v>
      </c>
      <c r="N48" s="10">
        <v>3400</v>
      </c>
      <c r="O48" s="10">
        <f t="shared" si="10"/>
        <v>6800</v>
      </c>
      <c r="P48" s="10">
        <v>2</v>
      </c>
      <c r="Q48" s="10">
        <v>2900</v>
      </c>
      <c r="R48" s="10">
        <f t="shared" si="11"/>
        <v>5800</v>
      </c>
      <c r="S48" s="10">
        <v>2</v>
      </c>
      <c r="T48" s="10">
        <v>2800</v>
      </c>
      <c r="U48" s="10">
        <f t="shared" si="12"/>
        <v>5600</v>
      </c>
      <c r="V48" s="10">
        <v>6</v>
      </c>
      <c r="W48" s="10">
        <v>150</v>
      </c>
      <c r="X48" s="10">
        <f t="shared" si="3"/>
        <v>900</v>
      </c>
      <c r="Y48" s="10">
        <v>6</v>
      </c>
      <c r="Z48" s="10">
        <v>150</v>
      </c>
      <c r="AA48" s="10">
        <f t="shared" si="4"/>
        <v>900</v>
      </c>
      <c r="AB48" s="10">
        <v>6</v>
      </c>
      <c r="AC48" s="10">
        <v>150</v>
      </c>
      <c r="AD48" s="10">
        <f t="shared" si="5"/>
        <v>900</v>
      </c>
      <c r="AE48" s="11">
        <v>24</v>
      </c>
      <c r="AF48" s="26">
        <v>7</v>
      </c>
      <c r="AG48" s="7">
        <f t="shared" si="13"/>
        <v>168</v>
      </c>
      <c r="AH48" s="152">
        <v>1</v>
      </c>
      <c r="AI48" s="139">
        <f t="shared" si="7"/>
        <v>48</v>
      </c>
      <c r="AJ48" s="139">
        <f t="shared" si="9"/>
        <v>21068</v>
      </c>
      <c r="AK48" s="109">
        <f t="shared" si="8"/>
        <v>21068</v>
      </c>
      <c r="AM48" t="b">
        <f>D48='15.02.2022 Смета'!D48</f>
        <v>1</v>
      </c>
      <c r="AN48" t="b">
        <f>E48='15.02.2022 Смета'!E48</f>
        <v>0</v>
      </c>
      <c r="AO48" t="b">
        <f>F48='15.02.2022 Смета'!F48</f>
        <v>0</v>
      </c>
      <c r="AP48" t="b">
        <f>G48='15.02.2022 Смета'!G48</f>
        <v>1</v>
      </c>
      <c r="AQ48" t="b">
        <f>AH48='15.02.2022 Смета'!AH48</f>
        <v>1</v>
      </c>
      <c r="AR48" t="b">
        <f>AI48='15.02.2022 Смета'!AI48</f>
        <v>1</v>
      </c>
      <c r="AS48" t="b">
        <f>AJ48='15.02.2022 Смета'!AJ48</f>
        <v>1</v>
      </c>
      <c r="AT48" t="b">
        <f>AK48='15.02.2022 Смета'!AK48</f>
        <v>1</v>
      </c>
    </row>
    <row r="49" spans="1:46" ht="26.65" customHeight="1" x14ac:dyDescent="0.25">
      <c r="A49" s="108">
        <v>35</v>
      </c>
      <c r="B49" s="8" t="s">
        <v>18</v>
      </c>
      <c r="C49" s="21" t="s">
        <v>126</v>
      </c>
      <c r="D49" s="22" t="s">
        <v>292</v>
      </c>
      <c r="E49" s="206">
        <v>44798</v>
      </c>
      <c r="F49" s="206">
        <v>44801</v>
      </c>
      <c r="G49" s="21" t="s">
        <v>332</v>
      </c>
      <c r="H49" s="22" t="s">
        <v>698</v>
      </c>
      <c r="I49" s="22" t="s">
        <v>102</v>
      </c>
      <c r="J49" s="22" t="s">
        <v>294</v>
      </c>
      <c r="K49" s="35">
        <v>44803</v>
      </c>
      <c r="L49" s="35">
        <v>44806</v>
      </c>
      <c r="M49" s="11">
        <v>2</v>
      </c>
      <c r="N49" s="10">
        <v>3400</v>
      </c>
      <c r="O49" s="10">
        <f t="shared" si="10"/>
        <v>6800</v>
      </c>
      <c r="P49" s="10">
        <v>2</v>
      </c>
      <c r="Q49" s="10">
        <v>2900</v>
      </c>
      <c r="R49" s="10">
        <f t="shared" si="11"/>
        <v>5800</v>
      </c>
      <c r="S49" s="10">
        <v>2</v>
      </c>
      <c r="T49" s="10">
        <v>2800</v>
      </c>
      <c r="U49" s="10">
        <f t="shared" si="12"/>
        <v>5600</v>
      </c>
      <c r="V49" s="10">
        <v>6</v>
      </c>
      <c r="W49" s="10">
        <v>150</v>
      </c>
      <c r="X49" s="10">
        <f t="shared" si="3"/>
        <v>900</v>
      </c>
      <c r="Y49" s="10">
        <v>6</v>
      </c>
      <c r="Z49" s="10">
        <v>150</v>
      </c>
      <c r="AA49" s="10">
        <f t="shared" si="4"/>
        <v>900</v>
      </c>
      <c r="AB49" s="10">
        <v>6</v>
      </c>
      <c r="AC49" s="10">
        <v>150</v>
      </c>
      <c r="AD49" s="10">
        <f t="shared" si="5"/>
        <v>900</v>
      </c>
      <c r="AE49" s="11">
        <v>24</v>
      </c>
      <c r="AF49" s="26">
        <v>7</v>
      </c>
      <c r="AG49" s="7">
        <f t="shared" si="13"/>
        <v>168</v>
      </c>
      <c r="AH49" s="152">
        <v>1</v>
      </c>
      <c r="AI49" s="139">
        <f t="shared" si="7"/>
        <v>48</v>
      </c>
      <c r="AJ49" s="139">
        <f t="shared" si="9"/>
        <v>21068</v>
      </c>
      <c r="AK49" s="109">
        <f t="shared" si="8"/>
        <v>21068</v>
      </c>
      <c r="AM49" t="b">
        <f>D49='15.02.2022 Смета'!D49</f>
        <v>1</v>
      </c>
      <c r="AN49" t="b">
        <f>E49='15.02.2022 Смета'!E49</f>
        <v>0</v>
      </c>
      <c r="AO49" t="b">
        <f>F49='15.02.2022 Смета'!F49</f>
        <v>0</v>
      </c>
      <c r="AP49" t="b">
        <f>G49='15.02.2022 Смета'!G49</f>
        <v>1</v>
      </c>
      <c r="AQ49" t="b">
        <f>AH49='15.02.2022 Смета'!AH49</f>
        <v>1</v>
      </c>
      <c r="AR49" t="b">
        <f>AI49='15.02.2022 Смета'!AI49</f>
        <v>1</v>
      </c>
      <c r="AS49" t="b">
        <f>AJ49='15.02.2022 Смета'!AJ49</f>
        <v>1</v>
      </c>
      <c r="AT49" t="b">
        <f>AK49='15.02.2022 Смета'!AK49</f>
        <v>1</v>
      </c>
    </row>
    <row r="50" spans="1:46" ht="26.25" x14ac:dyDescent="0.25">
      <c r="A50" s="108">
        <v>36</v>
      </c>
      <c r="B50" s="8" t="s">
        <v>18</v>
      </c>
      <c r="C50" s="21" t="s">
        <v>126</v>
      </c>
      <c r="D50" s="22" t="s">
        <v>75</v>
      </c>
      <c r="E50" s="206">
        <v>44801</v>
      </c>
      <c r="F50" s="206">
        <v>44804</v>
      </c>
      <c r="G50" s="21" t="s">
        <v>699</v>
      </c>
      <c r="H50" s="38" t="s">
        <v>700</v>
      </c>
      <c r="I50" s="22" t="s">
        <v>100</v>
      </c>
      <c r="J50" s="22" t="s">
        <v>294</v>
      </c>
      <c r="K50" s="35">
        <v>44806</v>
      </c>
      <c r="L50" s="35">
        <v>44809</v>
      </c>
      <c r="M50" s="10">
        <v>2</v>
      </c>
      <c r="N50" s="10">
        <v>3400</v>
      </c>
      <c r="O50" s="10">
        <f t="shared" si="10"/>
        <v>6800</v>
      </c>
      <c r="P50" s="10">
        <v>2</v>
      </c>
      <c r="Q50" s="10">
        <v>2900</v>
      </c>
      <c r="R50" s="10">
        <f t="shared" si="11"/>
        <v>5800</v>
      </c>
      <c r="S50" s="10">
        <v>2</v>
      </c>
      <c r="T50" s="10">
        <v>2800</v>
      </c>
      <c r="U50" s="10">
        <f t="shared" si="12"/>
        <v>5600</v>
      </c>
      <c r="V50" s="10">
        <v>6</v>
      </c>
      <c r="W50" s="10">
        <v>150</v>
      </c>
      <c r="X50" s="10">
        <f t="shared" si="3"/>
        <v>900</v>
      </c>
      <c r="Y50" s="10">
        <v>6</v>
      </c>
      <c r="Z50" s="10">
        <v>150</v>
      </c>
      <c r="AA50" s="10">
        <f t="shared" si="4"/>
        <v>900</v>
      </c>
      <c r="AB50" s="10">
        <v>6</v>
      </c>
      <c r="AC50" s="10">
        <v>150</v>
      </c>
      <c r="AD50" s="10">
        <f t="shared" si="5"/>
        <v>900</v>
      </c>
      <c r="AE50" s="11">
        <v>24</v>
      </c>
      <c r="AF50" s="26">
        <v>7</v>
      </c>
      <c r="AG50" s="7">
        <f t="shared" si="13"/>
        <v>168</v>
      </c>
      <c r="AH50" s="152">
        <v>1</v>
      </c>
      <c r="AI50" s="139">
        <f t="shared" si="7"/>
        <v>48</v>
      </c>
      <c r="AJ50" s="139">
        <f t="shared" si="9"/>
        <v>21068</v>
      </c>
      <c r="AK50" s="109">
        <f t="shared" si="8"/>
        <v>21068</v>
      </c>
      <c r="AM50" t="b">
        <f>D50='15.02.2022 Смета'!D50</f>
        <v>1</v>
      </c>
      <c r="AN50" t="b">
        <f>E50='15.02.2022 Смета'!E50</f>
        <v>0</v>
      </c>
      <c r="AO50" t="b">
        <f>F50='15.02.2022 Смета'!F50</f>
        <v>0</v>
      </c>
      <c r="AP50" t="b">
        <f>G50='15.02.2022 Смета'!G50</f>
        <v>1</v>
      </c>
      <c r="AQ50" t="b">
        <f>AH50='15.02.2022 Смета'!AH50</f>
        <v>1</v>
      </c>
      <c r="AR50" t="b">
        <f>AI50='15.02.2022 Смета'!AI50</f>
        <v>1</v>
      </c>
      <c r="AS50" t="b">
        <f>AJ50='15.02.2022 Смета'!AJ50</f>
        <v>1</v>
      </c>
      <c r="AT50" t="b">
        <f>AK50='15.02.2022 Смета'!AK50</f>
        <v>1</v>
      </c>
    </row>
    <row r="51" spans="1:46" ht="27.6" customHeight="1" x14ac:dyDescent="0.25">
      <c r="A51" s="108">
        <v>37</v>
      </c>
      <c r="B51" s="8" t="s">
        <v>13</v>
      </c>
      <c r="C51" s="21" t="s">
        <v>126</v>
      </c>
      <c r="D51" s="22" t="s">
        <v>290</v>
      </c>
      <c r="E51" s="35">
        <v>44817</v>
      </c>
      <c r="F51" s="35">
        <v>44822</v>
      </c>
      <c r="G51" s="21" t="s">
        <v>325</v>
      </c>
      <c r="H51" s="22" t="s">
        <v>328</v>
      </c>
      <c r="I51" s="22" t="s">
        <v>99</v>
      </c>
      <c r="J51" s="22" t="s">
        <v>294</v>
      </c>
      <c r="K51" s="35">
        <v>44817</v>
      </c>
      <c r="L51" s="35">
        <v>44822</v>
      </c>
      <c r="M51" s="10">
        <v>1</v>
      </c>
      <c r="N51" s="10">
        <v>3400</v>
      </c>
      <c r="O51" s="10">
        <f t="shared" si="10"/>
        <v>3400</v>
      </c>
      <c r="P51" s="10">
        <v>1</v>
      </c>
      <c r="Q51" s="10">
        <v>2900</v>
      </c>
      <c r="R51" s="10">
        <f t="shared" si="11"/>
        <v>2900</v>
      </c>
      <c r="S51" s="10">
        <v>1</v>
      </c>
      <c r="T51" s="10">
        <v>2800</v>
      </c>
      <c r="U51" s="10">
        <f t="shared" si="12"/>
        <v>2800</v>
      </c>
      <c r="V51" s="10">
        <v>14</v>
      </c>
      <c r="W51" s="10">
        <v>150</v>
      </c>
      <c r="X51" s="10">
        <f t="shared" si="3"/>
        <v>2100</v>
      </c>
      <c r="Y51" s="10">
        <v>14</v>
      </c>
      <c r="Z51" s="10">
        <v>150</v>
      </c>
      <c r="AA51" s="10">
        <f t="shared" si="4"/>
        <v>2100</v>
      </c>
      <c r="AB51" s="10">
        <v>14</v>
      </c>
      <c r="AC51" s="10">
        <v>150</v>
      </c>
      <c r="AD51" s="10">
        <f t="shared" si="5"/>
        <v>2100</v>
      </c>
      <c r="AE51" s="11">
        <v>45</v>
      </c>
      <c r="AF51" s="26">
        <v>7</v>
      </c>
      <c r="AG51" s="7">
        <f t="shared" si="13"/>
        <v>315</v>
      </c>
      <c r="AH51" s="152">
        <v>1</v>
      </c>
      <c r="AI51" s="139">
        <f t="shared" si="7"/>
        <v>90</v>
      </c>
      <c r="AJ51" s="139">
        <f t="shared" si="9"/>
        <v>15715</v>
      </c>
      <c r="AK51" s="109">
        <f t="shared" si="8"/>
        <v>15715</v>
      </c>
      <c r="AM51" t="b">
        <f>D51='15.02.2022 Смета'!D51</f>
        <v>1</v>
      </c>
      <c r="AN51" t="b">
        <f>E51='15.02.2022 Смета'!E51</f>
        <v>1</v>
      </c>
      <c r="AO51" t="b">
        <f>F51='15.02.2022 Смета'!F51</f>
        <v>1</v>
      </c>
      <c r="AP51" t="b">
        <f>G51='15.02.2022 Смета'!G51</f>
        <v>1</v>
      </c>
      <c r="AQ51" t="b">
        <f>AH51='15.02.2022 Смета'!AH51</f>
        <v>1</v>
      </c>
      <c r="AR51" t="b">
        <f>AI51='15.02.2022 Смета'!AI51</f>
        <v>1</v>
      </c>
      <c r="AS51" t="b">
        <f>AJ51='15.02.2022 Смета'!AJ51</f>
        <v>1</v>
      </c>
      <c r="AT51" t="b">
        <f>AK51='15.02.2022 Смета'!AK51</f>
        <v>1</v>
      </c>
    </row>
    <row r="52" spans="1:46" ht="27.6" customHeight="1" x14ac:dyDescent="0.25">
      <c r="A52" s="108">
        <v>38</v>
      </c>
      <c r="B52" s="8" t="s">
        <v>13</v>
      </c>
      <c r="C52" s="21" t="s">
        <v>126</v>
      </c>
      <c r="D52" s="22" t="s">
        <v>289</v>
      </c>
      <c r="E52" s="35">
        <v>44824</v>
      </c>
      <c r="F52" s="35">
        <v>44829</v>
      </c>
      <c r="G52" s="21" t="s">
        <v>325</v>
      </c>
      <c r="H52" s="22" t="s">
        <v>324</v>
      </c>
      <c r="I52" s="22" t="s">
        <v>99</v>
      </c>
      <c r="J52" s="22" t="s">
        <v>294</v>
      </c>
      <c r="K52" s="35">
        <v>44824</v>
      </c>
      <c r="L52" s="35">
        <v>44829</v>
      </c>
      <c r="M52" s="10">
        <v>1</v>
      </c>
      <c r="N52" s="10">
        <v>3400</v>
      </c>
      <c r="O52" s="10">
        <f t="shared" si="10"/>
        <v>3400</v>
      </c>
      <c r="P52" s="10">
        <v>1</v>
      </c>
      <c r="Q52" s="10">
        <v>2900</v>
      </c>
      <c r="R52" s="10">
        <f t="shared" si="11"/>
        <v>2900</v>
      </c>
      <c r="S52" s="10">
        <v>1</v>
      </c>
      <c r="T52" s="10">
        <v>2800</v>
      </c>
      <c r="U52" s="10">
        <f t="shared" si="12"/>
        <v>2800</v>
      </c>
      <c r="V52" s="10">
        <v>14</v>
      </c>
      <c r="W52" s="10">
        <v>150</v>
      </c>
      <c r="X52" s="10">
        <f t="shared" si="3"/>
        <v>2100</v>
      </c>
      <c r="Y52" s="10">
        <v>14</v>
      </c>
      <c r="Z52" s="10">
        <v>150</v>
      </c>
      <c r="AA52" s="10">
        <f t="shared" si="4"/>
        <v>2100</v>
      </c>
      <c r="AB52" s="10">
        <v>14</v>
      </c>
      <c r="AC52" s="10">
        <v>150</v>
      </c>
      <c r="AD52" s="10">
        <f t="shared" si="5"/>
        <v>2100</v>
      </c>
      <c r="AE52" s="11">
        <v>45</v>
      </c>
      <c r="AF52" s="26">
        <v>7</v>
      </c>
      <c r="AG52" s="7">
        <f t="shared" si="13"/>
        <v>315</v>
      </c>
      <c r="AH52" s="152">
        <v>1</v>
      </c>
      <c r="AI52" s="139">
        <f t="shared" si="7"/>
        <v>90</v>
      </c>
      <c r="AJ52" s="139">
        <f t="shared" si="9"/>
        <v>15715</v>
      </c>
      <c r="AK52" s="109">
        <f t="shared" si="8"/>
        <v>15715</v>
      </c>
      <c r="AM52" t="b">
        <f>D52='15.02.2022 Смета'!D52</f>
        <v>1</v>
      </c>
      <c r="AN52" t="b">
        <f>E52='15.02.2022 Смета'!E52</f>
        <v>1</v>
      </c>
      <c r="AO52" t="b">
        <f>F52='15.02.2022 Смета'!F52</f>
        <v>1</v>
      </c>
      <c r="AP52" t="b">
        <f>G52='15.02.2022 Смета'!G52</f>
        <v>1</v>
      </c>
      <c r="AQ52" t="b">
        <f>AH52='15.02.2022 Смета'!AH52</f>
        <v>1</v>
      </c>
      <c r="AR52" t="b">
        <f>AI52='15.02.2022 Смета'!AI52</f>
        <v>1</v>
      </c>
      <c r="AS52" t="b">
        <f>AJ52='15.02.2022 Смета'!AJ52</f>
        <v>1</v>
      </c>
      <c r="AT52" t="b">
        <f>AK52='15.02.2022 Смета'!AK52</f>
        <v>1</v>
      </c>
    </row>
    <row r="53" spans="1:46" ht="25.5" x14ac:dyDescent="0.25">
      <c r="A53" s="108">
        <v>39</v>
      </c>
      <c r="B53" s="8"/>
      <c r="C53" s="21" t="s">
        <v>126</v>
      </c>
      <c r="D53" s="57" t="s">
        <v>285</v>
      </c>
      <c r="E53" s="35">
        <v>44831</v>
      </c>
      <c r="F53" s="35">
        <v>44836</v>
      </c>
      <c r="G53" s="21" t="s">
        <v>323</v>
      </c>
      <c r="H53" s="57" t="s">
        <v>817</v>
      </c>
      <c r="I53" s="57" t="s">
        <v>99</v>
      </c>
      <c r="J53" s="57">
        <v>44831</v>
      </c>
      <c r="K53" s="62">
        <v>44831</v>
      </c>
      <c r="L53" s="62">
        <v>44836</v>
      </c>
      <c r="M53" s="10"/>
      <c r="N53" s="10"/>
      <c r="O53" s="10"/>
      <c r="P53" s="10"/>
      <c r="Q53" s="10"/>
      <c r="R53" s="10"/>
      <c r="S53" s="10"/>
      <c r="T53" s="10"/>
      <c r="U53" s="10"/>
      <c r="V53" s="10">
        <v>15</v>
      </c>
      <c r="W53" s="10">
        <v>150</v>
      </c>
      <c r="X53" s="10">
        <f t="shared" si="3"/>
        <v>2250</v>
      </c>
      <c r="Y53" s="10">
        <v>15</v>
      </c>
      <c r="Z53" s="10">
        <v>150</v>
      </c>
      <c r="AA53" s="10">
        <f t="shared" si="4"/>
        <v>2250</v>
      </c>
      <c r="AB53" s="10">
        <v>15</v>
      </c>
      <c r="AC53" s="10">
        <v>150</v>
      </c>
      <c r="AD53" s="10">
        <f t="shared" si="5"/>
        <v>2250</v>
      </c>
      <c r="AE53" s="11">
        <v>45</v>
      </c>
      <c r="AF53" s="26">
        <v>7</v>
      </c>
      <c r="AG53" s="7">
        <f t="shared" si="13"/>
        <v>315</v>
      </c>
      <c r="AH53" s="152">
        <v>1</v>
      </c>
      <c r="AI53" s="139">
        <f t="shared" si="7"/>
        <v>90</v>
      </c>
      <c r="AJ53" s="139">
        <f t="shared" si="9"/>
        <v>7065</v>
      </c>
      <c r="AK53" s="109">
        <f t="shared" si="8"/>
        <v>7065</v>
      </c>
      <c r="AM53" t="b">
        <f>D53='15.02.2022 Смета'!D53</f>
        <v>1</v>
      </c>
      <c r="AN53" t="b">
        <f>E53='15.02.2022 Смета'!E53</f>
        <v>1</v>
      </c>
      <c r="AO53" t="b">
        <f>F53='15.02.2022 Смета'!F53</f>
        <v>1</v>
      </c>
      <c r="AP53" t="b">
        <f>G53='15.02.2022 Смета'!G53</f>
        <v>1</v>
      </c>
      <c r="AQ53" t="b">
        <f>AH53='15.02.2022 Смета'!AH53</f>
        <v>1</v>
      </c>
      <c r="AR53" t="b">
        <f>AI53='15.02.2022 Смета'!AI53</f>
        <v>1</v>
      </c>
      <c r="AS53" t="b">
        <f>AJ53='15.02.2022 Смета'!AJ53</f>
        <v>1</v>
      </c>
      <c r="AT53" t="b">
        <f>AK53='15.02.2022 Смета'!AK53</f>
        <v>1</v>
      </c>
    </row>
    <row r="54" spans="1:46" x14ac:dyDescent="0.25">
      <c r="A54" s="106"/>
      <c r="B54" s="96"/>
      <c r="C54" s="97"/>
      <c r="D54" s="179" t="s">
        <v>840</v>
      </c>
      <c r="E54" s="99"/>
      <c r="F54" s="99"/>
      <c r="G54" s="99"/>
      <c r="H54" s="99"/>
      <c r="I54" s="97"/>
      <c r="J54" s="100"/>
      <c r="K54" s="99"/>
      <c r="L54" s="99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2"/>
      <c r="AF54" s="79"/>
      <c r="AG54" s="79"/>
      <c r="AH54" s="153"/>
      <c r="AI54" s="151"/>
      <c r="AJ54" s="151"/>
      <c r="AK54" s="164"/>
      <c r="AM54" t="b">
        <f>D54='15.02.2022 Смета'!D54</f>
        <v>1</v>
      </c>
      <c r="AN54" t="b">
        <f>E54='15.02.2022 Смета'!E54</f>
        <v>1</v>
      </c>
      <c r="AO54" t="b">
        <f>F54='15.02.2022 Смета'!F54</f>
        <v>1</v>
      </c>
      <c r="AP54" t="b">
        <f>G54='15.02.2022 Смета'!G54</f>
        <v>1</v>
      </c>
      <c r="AQ54" t="b">
        <f>AH54='15.02.2022 Смета'!AH54</f>
        <v>1</v>
      </c>
      <c r="AR54" t="b">
        <f>AI54='15.02.2022 Смета'!AI54</f>
        <v>1</v>
      </c>
      <c r="AS54" t="b">
        <f>AJ54='15.02.2022 Смета'!AJ54</f>
        <v>1</v>
      </c>
      <c r="AT54" t="b">
        <f>AK54='15.02.2022 Смета'!AK54</f>
        <v>1</v>
      </c>
    </row>
    <row r="55" spans="1:46" ht="16.899999999999999" customHeight="1" x14ac:dyDescent="0.25">
      <c r="A55" s="108">
        <v>40</v>
      </c>
      <c r="B55" s="8" t="s">
        <v>216</v>
      </c>
      <c r="C55" s="21" t="s">
        <v>122</v>
      </c>
      <c r="D55" s="22" t="s">
        <v>556</v>
      </c>
      <c r="E55" s="35">
        <v>44622</v>
      </c>
      <c r="F55" s="35">
        <v>44625</v>
      </c>
      <c r="G55" s="21" t="s">
        <v>336</v>
      </c>
      <c r="H55" s="22" t="s">
        <v>335</v>
      </c>
      <c r="I55" s="22" t="s">
        <v>102</v>
      </c>
      <c r="J55" s="22" t="s">
        <v>294</v>
      </c>
      <c r="K55" s="35">
        <v>44622</v>
      </c>
      <c r="L55" s="35">
        <v>44625</v>
      </c>
      <c r="M55" s="10"/>
      <c r="N55" s="10">
        <v>3400</v>
      </c>
      <c r="O55" s="10">
        <f>M55*N55</f>
        <v>0</v>
      </c>
      <c r="P55" s="10"/>
      <c r="Q55" s="10">
        <v>2900</v>
      </c>
      <c r="R55" s="10">
        <f>P55*Q55</f>
        <v>0</v>
      </c>
      <c r="S55" s="10"/>
      <c r="T55" s="10">
        <v>2800</v>
      </c>
      <c r="U55" s="10">
        <f>S55*T55</f>
        <v>0</v>
      </c>
      <c r="V55" s="10">
        <v>18</v>
      </c>
      <c r="W55" s="10">
        <v>150</v>
      </c>
      <c r="X55" s="10">
        <f t="shared" si="3"/>
        <v>2700</v>
      </c>
      <c r="Y55" s="10">
        <v>18</v>
      </c>
      <c r="Z55" s="10">
        <v>150</v>
      </c>
      <c r="AA55" s="10">
        <f t="shared" si="4"/>
        <v>2700</v>
      </c>
      <c r="AB55" s="10">
        <v>18</v>
      </c>
      <c r="AC55" s="10">
        <v>150</v>
      </c>
      <c r="AD55" s="10">
        <f t="shared" si="5"/>
        <v>2700</v>
      </c>
      <c r="AE55" s="11"/>
      <c r="AF55" s="26">
        <v>7</v>
      </c>
      <c r="AG55" s="7">
        <f t="shared" si="13"/>
        <v>0</v>
      </c>
      <c r="AH55" s="152">
        <v>1</v>
      </c>
      <c r="AI55" s="139">
        <f t="shared" si="7"/>
        <v>54</v>
      </c>
      <c r="AJ55" s="139">
        <f t="shared" si="9"/>
        <v>8100</v>
      </c>
      <c r="AK55" s="109">
        <f t="shared" si="8"/>
        <v>8100</v>
      </c>
      <c r="AM55" t="b">
        <f>D55='15.02.2022 Смета'!D55</f>
        <v>1</v>
      </c>
      <c r="AN55" t="b">
        <f>E55='15.02.2022 Смета'!E55</f>
        <v>1</v>
      </c>
      <c r="AO55" t="b">
        <f>F55='15.02.2022 Смета'!F55</f>
        <v>1</v>
      </c>
      <c r="AP55" t="b">
        <f>G55='15.02.2022 Смета'!G55</f>
        <v>1</v>
      </c>
      <c r="AQ55" t="b">
        <f>AH55='15.02.2022 Смета'!AH55</f>
        <v>1</v>
      </c>
      <c r="AR55" t="b">
        <f>AI55='15.02.2022 Смета'!AI55</f>
        <v>1</v>
      </c>
      <c r="AS55" t="b">
        <f>AJ55='15.02.2022 Смета'!AJ55</f>
        <v>1</v>
      </c>
      <c r="AT55" t="b">
        <f>AK55='15.02.2022 Смета'!AK55</f>
        <v>1</v>
      </c>
    </row>
    <row r="56" spans="1:46" ht="19.149999999999999" customHeight="1" x14ac:dyDescent="0.25">
      <c r="A56" s="112">
        <v>41</v>
      </c>
      <c r="B56" s="8" t="s">
        <v>216</v>
      </c>
      <c r="C56" s="21" t="s">
        <v>122</v>
      </c>
      <c r="D56" s="22" t="s">
        <v>557</v>
      </c>
      <c r="E56" s="35">
        <v>44648</v>
      </c>
      <c r="F56" s="35">
        <v>44651</v>
      </c>
      <c r="G56" s="21" t="s">
        <v>334</v>
      </c>
      <c r="H56" s="22" t="s">
        <v>335</v>
      </c>
      <c r="I56" s="22" t="s">
        <v>102</v>
      </c>
      <c r="J56" s="22" t="s">
        <v>294</v>
      </c>
      <c r="K56" s="35">
        <v>44648</v>
      </c>
      <c r="L56" s="35">
        <v>44651</v>
      </c>
      <c r="M56" s="10"/>
      <c r="N56" s="10">
        <v>3400</v>
      </c>
      <c r="O56" s="10">
        <f>M56*N56</f>
        <v>0</v>
      </c>
      <c r="P56" s="10"/>
      <c r="Q56" s="10">
        <v>2900</v>
      </c>
      <c r="R56" s="10">
        <f>P56*Q56</f>
        <v>0</v>
      </c>
      <c r="S56" s="10"/>
      <c r="T56" s="10">
        <v>2800</v>
      </c>
      <c r="U56" s="10">
        <f>S56*T56</f>
        <v>0</v>
      </c>
      <c r="V56" s="10">
        <v>18</v>
      </c>
      <c r="W56" s="10">
        <v>150</v>
      </c>
      <c r="X56" s="10">
        <f t="shared" si="3"/>
        <v>2700</v>
      </c>
      <c r="Y56" s="10">
        <v>18</v>
      </c>
      <c r="Z56" s="10">
        <v>150</v>
      </c>
      <c r="AA56" s="10">
        <f t="shared" si="4"/>
        <v>2700</v>
      </c>
      <c r="AB56" s="10">
        <v>18</v>
      </c>
      <c r="AC56" s="10">
        <v>150</v>
      </c>
      <c r="AD56" s="10">
        <f t="shared" si="5"/>
        <v>2700</v>
      </c>
      <c r="AE56" s="11"/>
      <c r="AF56" s="26">
        <v>7</v>
      </c>
      <c r="AG56" s="7">
        <f t="shared" si="13"/>
        <v>0</v>
      </c>
      <c r="AH56" s="152">
        <v>1</v>
      </c>
      <c r="AI56" s="139">
        <f t="shared" si="7"/>
        <v>54</v>
      </c>
      <c r="AJ56" s="139">
        <f t="shared" si="9"/>
        <v>8100</v>
      </c>
      <c r="AK56" s="109">
        <f t="shared" si="8"/>
        <v>8100</v>
      </c>
      <c r="AM56" t="b">
        <f>D56='15.02.2022 Смета'!D56</f>
        <v>1</v>
      </c>
      <c r="AN56" t="b">
        <f>E56='15.02.2022 Смета'!E56</f>
        <v>1</v>
      </c>
      <c r="AO56" t="b">
        <f>F56='15.02.2022 Смета'!F56</f>
        <v>1</v>
      </c>
      <c r="AP56" t="b">
        <f>G56='15.02.2022 Смета'!G56</f>
        <v>1</v>
      </c>
      <c r="AQ56" t="b">
        <f>AH56='15.02.2022 Смета'!AH56</f>
        <v>1</v>
      </c>
      <c r="AR56" t="b">
        <f>AI56='15.02.2022 Смета'!AI56</f>
        <v>1</v>
      </c>
      <c r="AS56" t="b">
        <f>AJ56='15.02.2022 Смета'!AJ56</f>
        <v>1</v>
      </c>
      <c r="AT56" t="b">
        <f>AK56='15.02.2022 Смета'!AK56</f>
        <v>1</v>
      </c>
    </row>
    <row r="57" spans="1:46" ht="27" customHeight="1" x14ac:dyDescent="0.25">
      <c r="A57" s="108">
        <v>42</v>
      </c>
      <c r="B57" s="8"/>
      <c r="C57" s="47" t="s">
        <v>122</v>
      </c>
      <c r="D57" s="22" t="s">
        <v>93</v>
      </c>
      <c r="E57" s="35">
        <v>44698</v>
      </c>
      <c r="F57" s="35">
        <v>44701</v>
      </c>
      <c r="G57" s="21" t="s">
        <v>764</v>
      </c>
      <c r="H57" s="38" t="s">
        <v>338</v>
      </c>
      <c r="I57" s="57" t="s">
        <v>112</v>
      </c>
      <c r="J57" s="195">
        <v>44911</v>
      </c>
      <c r="K57" s="35">
        <v>44698</v>
      </c>
      <c r="L57" s="35">
        <v>44701</v>
      </c>
      <c r="M57" s="10"/>
      <c r="N57" s="10">
        <v>3400</v>
      </c>
      <c r="O57" s="10">
        <f t="shared" ref="O57:O120" si="14">M57*N57</f>
        <v>0</v>
      </c>
      <c r="P57" s="10"/>
      <c r="Q57" s="10">
        <v>2900</v>
      </c>
      <c r="R57" s="10">
        <f t="shared" ref="R57:R120" si="15">P57*Q57</f>
        <v>0</v>
      </c>
      <c r="S57" s="10"/>
      <c r="T57" s="10">
        <v>2800</v>
      </c>
      <c r="U57" s="10">
        <f t="shared" ref="U57:U120" si="16">S57*T57</f>
        <v>0</v>
      </c>
      <c r="V57" s="10">
        <v>42</v>
      </c>
      <c r="W57" s="10">
        <v>150</v>
      </c>
      <c r="X57" s="10">
        <f t="shared" si="3"/>
        <v>6300</v>
      </c>
      <c r="Y57" s="10">
        <v>42</v>
      </c>
      <c r="Z57" s="10">
        <v>150</v>
      </c>
      <c r="AA57" s="10">
        <f t="shared" si="4"/>
        <v>6300</v>
      </c>
      <c r="AB57" s="10">
        <v>42</v>
      </c>
      <c r="AC57" s="10">
        <v>150</v>
      </c>
      <c r="AD57" s="10">
        <f t="shared" si="5"/>
        <v>6300</v>
      </c>
      <c r="AE57" s="11">
        <v>190</v>
      </c>
      <c r="AF57" s="26">
        <v>7</v>
      </c>
      <c r="AG57" s="7">
        <f t="shared" si="13"/>
        <v>1330</v>
      </c>
      <c r="AH57" s="152">
        <v>1</v>
      </c>
      <c r="AI57" s="139">
        <f t="shared" si="7"/>
        <v>316</v>
      </c>
      <c r="AJ57" s="139">
        <f t="shared" si="9"/>
        <v>20230</v>
      </c>
      <c r="AK57" s="109">
        <f t="shared" si="8"/>
        <v>20230</v>
      </c>
      <c r="AM57" t="b">
        <f>D57='15.02.2022 Смета'!D57</f>
        <v>1</v>
      </c>
      <c r="AN57" t="b">
        <f>E57='15.02.2022 Смета'!E57</f>
        <v>1</v>
      </c>
      <c r="AO57" t="b">
        <f>F57='15.02.2022 Смета'!F57</f>
        <v>1</v>
      </c>
      <c r="AP57" t="b">
        <f>G57='15.02.2022 Смета'!G57</f>
        <v>1</v>
      </c>
      <c r="AQ57" t="b">
        <f>AH57='15.02.2022 Смета'!AH57</f>
        <v>1</v>
      </c>
      <c r="AR57" t="b">
        <f>AI57='15.02.2022 Смета'!AI57</f>
        <v>1</v>
      </c>
      <c r="AS57" t="b">
        <f>AJ57='15.02.2022 Смета'!AJ57</f>
        <v>1</v>
      </c>
      <c r="AT57" t="b">
        <f>AK57='15.02.2022 Смета'!AK57</f>
        <v>1</v>
      </c>
    </row>
    <row r="58" spans="1:46" ht="26.25" x14ac:dyDescent="0.25">
      <c r="A58" s="108">
        <v>43</v>
      </c>
      <c r="B58" s="8" t="s">
        <v>18</v>
      </c>
      <c r="C58" s="21" t="s">
        <v>122</v>
      </c>
      <c r="D58" s="22" t="s">
        <v>559</v>
      </c>
      <c r="E58" s="35">
        <v>44731</v>
      </c>
      <c r="F58" s="35">
        <v>44734</v>
      </c>
      <c r="G58" s="21" t="s">
        <v>332</v>
      </c>
      <c r="H58" s="38" t="s">
        <v>341</v>
      </c>
      <c r="I58" s="22" t="s">
        <v>99</v>
      </c>
      <c r="J58" s="22" t="s">
        <v>294</v>
      </c>
      <c r="K58" s="35">
        <v>44731</v>
      </c>
      <c r="L58" s="35">
        <v>44734</v>
      </c>
      <c r="M58" s="10">
        <v>2</v>
      </c>
      <c r="N58" s="10">
        <v>3400</v>
      </c>
      <c r="O58" s="10">
        <f t="shared" si="14"/>
        <v>6800</v>
      </c>
      <c r="P58" s="10">
        <v>2</v>
      </c>
      <c r="Q58" s="10">
        <v>2900</v>
      </c>
      <c r="R58" s="10">
        <f t="shared" si="15"/>
        <v>5800</v>
      </c>
      <c r="S58" s="10">
        <v>2</v>
      </c>
      <c r="T58" s="10">
        <v>2800</v>
      </c>
      <c r="U58" s="10">
        <f t="shared" si="16"/>
        <v>5600</v>
      </c>
      <c r="V58" s="10">
        <v>26</v>
      </c>
      <c r="W58" s="10">
        <v>150</v>
      </c>
      <c r="X58" s="10">
        <f t="shared" si="3"/>
        <v>3900</v>
      </c>
      <c r="Y58" s="10">
        <v>26</v>
      </c>
      <c r="Z58" s="10">
        <v>150</v>
      </c>
      <c r="AA58" s="10">
        <f t="shared" si="4"/>
        <v>3900</v>
      </c>
      <c r="AB58" s="10">
        <v>26</v>
      </c>
      <c r="AC58" s="10">
        <v>150</v>
      </c>
      <c r="AD58" s="10">
        <f t="shared" si="5"/>
        <v>3900</v>
      </c>
      <c r="AE58" s="11">
        <v>84</v>
      </c>
      <c r="AF58" s="26">
        <v>7</v>
      </c>
      <c r="AG58" s="7">
        <f t="shared" si="13"/>
        <v>588</v>
      </c>
      <c r="AH58" s="152">
        <v>1</v>
      </c>
      <c r="AI58" s="139">
        <f t="shared" si="7"/>
        <v>168</v>
      </c>
      <c r="AJ58" s="139">
        <f t="shared" si="9"/>
        <v>30488</v>
      </c>
      <c r="AK58" s="109">
        <f t="shared" si="8"/>
        <v>30488</v>
      </c>
      <c r="AM58" t="b">
        <f>D58='15.02.2022 Смета'!D58</f>
        <v>1</v>
      </c>
      <c r="AN58" t="b">
        <f>E58='15.02.2022 Смета'!E58</f>
        <v>1</v>
      </c>
      <c r="AO58" t="b">
        <f>F58='15.02.2022 Смета'!F58</f>
        <v>1</v>
      </c>
      <c r="AP58" t="b">
        <f>G58='15.02.2022 Смета'!G58</f>
        <v>1</v>
      </c>
      <c r="AQ58" t="b">
        <f>AH58='15.02.2022 Смета'!AH58</f>
        <v>1</v>
      </c>
      <c r="AR58" t="b">
        <f>AI58='15.02.2022 Смета'!AI58</f>
        <v>1</v>
      </c>
      <c r="AS58" t="b">
        <f>AJ58='15.02.2022 Смета'!AJ58</f>
        <v>1</v>
      </c>
      <c r="AT58" t="b">
        <f>AK58='15.02.2022 Смета'!AK58</f>
        <v>1</v>
      </c>
    </row>
    <row r="59" spans="1:46" ht="26.25" x14ac:dyDescent="0.25">
      <c r="A59" s="114">
        <v>44</v>
      </c>
      <c r="B59" s="8" t="s">
        <v>18</v>
      </c>
      <c r="C59" s="21" t="s">
        <v>122</v>
      </c>
      <c r="D59" s="22" t="s">
        <v>558</v>
      </c>
      <c r="E59" s="35">
        <v>44735</v>
      </c>
      <c r="F59" s="35">
        <v>44738</v>
      </c>
      <c r="G59" s="21" t="s">
        <v>332</v>
      </c>
      <c r="H59" s="22" t="s">
        <v>340</v>
      </c>
      <c r="I59" s="22" t="s">
        <v>101</v>
      </c>
      <c r="J59" s="22" t="s">
        <v>294</v>
      </c>
      <c r="K59" s="35">
        <v>44735</v>
      </c>
      <c r="L59" s="35">
        <v>44738</v>
      </c>
      <c r="M59" s="10">
        <v>2</v>
      </c>
      <c r="N59" s="10">
        <v>3400</v>
      </c>
      <c r="O59" s="10">
        <f t="shared" si="14"/>
        <v>6800</v>
      </c>
      <c r="P59" s="10">
        <v>2</v>
      </c>
      <c r="Q59" s="10">
        <v>2900</v>
      </c>
      <c r="R59" s="10">
        <f t="shared" si="15"/>
        <v>5800</v>
      </c>
      <c r="S59" s="10">
        <v>2</v>
      </c>
      <c r="T59" s="10">
        <v>2800</v>
      </c>
      <c r="U59" s="10">
        <f t="shared" si="16"/>
        <v>5600</v>
      </c>
      <c r="V59" s="10">
        <v>26</v>
      </c>
      <c r="W59" s="10">
        <v>150</v>
      </c>
      <c r="X59" s="10">
        <f t="shared" si="3"/>
        <v>3900</v>
      </c>
      <c r="Y59" s="10">
        <v>26</v>
      </c>
      <c r="Z59" s="10">
        <v>150</v>
      </c>
      <c r="AA59" s="10">
        <f t="shared" si="4"/>
        <v>3900</v>
      </c>
      <c r="AB59" s="10">
        <v>26</v>
      </c>
      <c r="AC59" s="10">
        <v>150</v>
      </c>
      <c r="AD59" s="10">
        <f t="shared" si="5"/>
        <v>3900</v>
      </c>
      <c r="AE59" s="11">
        <v>84</v>
      </c>
      <c r="AF59" s="26">
        <v>7</v>
      </c>
      <c r="AG59" s="7">
        <f t="shared" si="13"/>
        <v>588</v>
      </c>
      <c r="AH59" s="152">
        <v>1</v>
      </c>
      <c r="AI59" s="139">
        <f t="shared" si="7"/>
        <v>168</v>
      </c>
      <c r="AJ59" s="139">
        <f t="shared" si="9"/>
        <v>30488</v>
      </c>
      <c r="AK59" s="109">
        <f t="shared" si="8"/>
        <v>30488</v>
      </c>
      <c r="AM59" t="b">
        <f>D59='15.02.2022 Смета'!D59</f>
        <v>1</v>
      </c>
      <c r="AN59" t="b">
        <f>E59='15.02.2022 Смета'!E59</f>
        <v>1</v>
      </c>
      <c r="AO59" t="b">
        <f>F59='15.02.2022 Смета'!F59</f>
        <v>1</v>
      </c>
      <c r="AP59" t="b">
        <f>G59='15.02.2022 Смета'!G59</f>
        <v>1</v>
      </c>
      <c r="AQ59" t="b">
        <f>AH59='15.02.2022 Смета'!AH59</f>
        <v>1</v>
      </c>
      <c r="AR59" t="b">
        <f>AI59='15.02.2022 Смета'!AI59</f>
        <v>1</v>
      </c>
      <c r="AS59" t="b">
        <f>AJ59='15.02.2022 Смета'!AJ59</f>
        <v>1</v>
      </c>
      <c r="AT59" t="b">
        <f>AK59='15.02.2022 Смета'!AK59</f>
        <v>1</v>
      </c>
    </row>
    <row r="60" spans="1:46" ht="28.9" customHeight="1" x14ac:dyDescent="0.25">
      <c r="A60" s="108">
        <v>45</v>
      </c>
      <c r="B60" s="8" t="s">
        <v>18</v>
      </c>
      <c r="C60" s="21" t="s">
        <v>122</v>
      </c>
      <c r="D60" s="22" t="s">
        <v>560</v>
      </c>
      <c r="E60" s="35">
        <v>44761</v>
      </c>
      <c r="F60" s="35">
        <v>44764</v>
      </c>
      <c r="G60" s="207" t="s">
        <v>339</v>
      </c>
      <c r="H60" s="38" t="s">
        <v>342</v>
      </c>
      <c r="I60" s="22" t="s">
        <v>99</v>
      </c>
      <c r="J60" s="22" t="s">
        <v>294</v>
      </c>
      <c r="K60" s="35">
        <v>44761</v>
      </c>
      <c r="L60" s="35">
        <v>44764</v>
      </c>
      <c r="M60" s="10">
        <v>2</v>
      </c>
      <c r="N60" s="10">
        <v>3400</v>
      </c>
      <c r="O60" s="10">
        <f t="shared" si="14"/>
        <v>6800</v>
      </c>
      <c r="P60" s="10">
        <v>2</v>
      </c>
      <c r="Q60" s="10">
        <v>2900</v>
      </c>
      <c r="R60" s="10">
        <f t="shared" si="15"/>
        <v>5800</v>
      </c>
      <c r="S60" s="10">
        <v>2</v>
      </c>
      <c r="T60" s="10">
        <v>2800</v>
      </c>
      <c r="U60" s="10">
        <f t="shared" si="16"/>
        <v>5600</v>
      </c>
      <c r="V60" s="10">
        <v>26</v>
      </c>
      <c r="W60" s="10">
        <v>150</v>
      </c>
      <c r="X60" s="10">
        <f t="shared" si="3"/>
        <v>3900</v>
      </c>
      <c r="Y60" s="10">
        <v>26</v>
      </c>
      <c r="Z60" s="10">
        <v>150</v>
      </c>
      <c r="AA60" s="10">
        <f t="shared" si="4"/>
        <v>3900</v>
      </c>
      <c r="AB60" s="10">
        <v>26</v>
      </c>
      <c r="AC60" s="10">
        <v>150</v>
      </c>
      <c r="AD60" s="10">
        <f t="shared" si="5"/>
        <v>3900</v>
      </c>
      <c r="AE60" s="11">
        <v>84</v>
      </c>
      <c r="AF60" s="26">
        <v>7</v>
      </c>
      <c r="AG60" s="7">
        <f t="shared" si="13"/>
        <v>588</v>
      </c>
      <c r="AH60" s="152">
        <v>1</v>
      </c>
      <c r="AI60" s="139">
        <f t="shared" si="7"/>
        <v>168</v>
      </c>
      <c r="AJ60" s="139">
        <f t="shared" si="9"/>
        <v>30488</v>
      </c>
      <c r="AK60" s="109">
        <f t="shared" si="8"/>
        <v>30488</v>
      </c>
      <c r="AM60" t="b">
        <f>D60='15.02.2022 Смета'!D60</f>
        <v>1</v>
      </c>
      <c r="AN60" t="b">
        <f>E60='15.02.2022 Смета'!E60</f>
        <v>1</v>
      </c>
      <c r="AO60" t="b">
        <f>F60='15.02.2022 Смета'!F60</f>
        <v>1</v>
      </c>
      <c r="AP60" t="b">
        <f>G60='15.02.2022 Смета'!G60</f>
        <v>0</v>
      </c>
      <c r="AQ60" t="b">
        <f>AH60='15.02.2022 Смета'!AH60</f>
        <v>1</v>
      </c>
      <c r="AR60" t="b">
        <f>AI60='15.02.2022 Смета'!AI60</f>
        <v>1</v>
      </c>
      <c r="AS60" t="b">
        <f>AJ60='15.02.2022 Смета'!AJ60</f>
        <v>1</v>
      </c>
      <c r="AT60" t="b">
        <f>AK60='15.02.2022 Смета'!AK60</f>
        <v>1</v>
      </c>
    </row>
    <row r="61" spans="1:46" ht="28.9" customHeight="1" x14ac:dyDescent="0.25">
      <c r="A61" s="108">
        <v>46</v>
      </c>
      <c r="B61" s="8" t="s">
        <v>18</v>
      </c>
      <c r="C61" s="21" t="s">
        <v>122</v>
      </c>
      <c r="D61" s="22" t="s">
        <v>560</v>
      </c>
      <c r="E61" s="35">
        <v>44796</v>
      </c>
      <c r="F61" s="35">
        <v>44799</v>
      </c>
      <c r="G61" s="207" t="s">
        <v>339</v>
      </c>
      <c r="H61" s="38" t="s">
        <v>343</v>
      </c>
      <c r="I61" s="22" t="s">
        <v>99</v>
      </c>
      <c r="J61" s="22" t="s">
        <v>294</v>
      </c>
      <c r="K61" s="35">
        <v>44796</v>
      </c>
      <c r="L61" s="35">
        <v>44799</v>
      </c>
      <c r="M61" s="10">
        <v>2</v>
      </c>
      <c r="N61" s="10">
        <v>3400</v>
      </c>
      <c r="O61" s="10">
        <f t="shared" si="14"/>
        <v>6800</v>
      </c>
      <c r="P61" s="10">
        <v>2</v>
      </c>
      <c r="Q61" s="10">
        <v>2900</v>
      </c>
      <c r="R61" s="10">
        <f t="shared" si="15"/>
        <v>5800</v>
      </c>
      <c r="S61" s="10">
        <v>2</v>
      </c>
      <c r="T61" s="10">
        <v>2800</v>
      </c>
      <c r="U61" s="10">
        <f t="shared" si="16"/>
        <v>5600</v>
      </c>
      <c r="V61" s="10">
        <v>26</v>
      </c>
      <c r="W61" s="10">
        <v>150</v>
      </c>
      <c r="X61" s="10">
        <f t="shared" si="3"/>
        <v>3900</v>
      </c>
      <c r="Y61" s="10">
        <v>26</v>
      </c>
      <c r="Z61" s="10">
        <v>150</v>
      </c>
      <c r="AA61" s="10">
        <f t="shared" si="4"/>
        <v>3900</v>
      </c>
      <c r="AB61" s="10">
        <v>26</v>
      </c>
      <c r="AC61" s="10">
        <v>150</v>
      </c>
      <c r="AD61" s="10">
        <f t="shared" si="5"/>
        <v>3900</v>
      </c>
      <c r="AE61" s="11">
        <v>84</v>
      </c>
      <c r="AF61" s="26">
        <v>7</v>
      </c>
      <c r="AG61" s="7">
        <f t="shared" si="13"/>
        <v>588</v>
      </c>
      <c r="AH61" s="152">
        <v>1</v>
      </c>
      <c r="AI61" s="139">
        <f t="shared" si="7"/>
        <v>168</v>
      </c>
      <c r="AJ61" s="139">
        <f t="shared" si="9"/>
        <v>30488</v>
      </c>
      <c r="AK61" s="109">
        <f t="shared" si="8"/>
        <v>30488</v>
      </c>
      <c r="AM61" t="b">
        <f>D61='15.02.2022 Смета'!D61</f>
        <v>1</v>
      </c>
      <c r="AN61" t="b">
        <f>E61='15.02.2022 Смета'!E61</f>
        <v>1</v>
      </c>
      <c r="AO61" t="b">
        <f>F61='15.02.2022 Смета'!F61</f>
        <v>1</v>
      </c>
      <c r="AP61" t="b">
        <f>G61='15.02.2022 Смета'!G61</f>
        <v>0</v>
      </c>
      <c r="AQ61" t="b">
        <f>AH61='15.02.2022 Смета'!AH61</f>
        <v>1</v>
      </c>
      <c r="AR61" t="b">
        <f>AI61='15.02.2022 Смета'!AI61</f>
        <v>1</v>
      </c>
      <c r="AS61" t="b">
        <f>AJ61='15.02.2022 Смета'!AJ61</f>
        <v>1</v>
      </c>
      <c r="AT61" t="b">
        <f>AK61='15.02.2022 Смета'!AK61</f>
        <v>1</v>
      </c>
    </row>
    <row r="62" spans="1:46" ht="30" customHeight="1" x14ac:dyDescent="0.25">
      <c r="A62" s="108">
        <v>47</v>
      </c>
      <c r="B62" s="8" t="s">
        <v>216</v>
      </c>
      <c r="C62" s="21" t="s">
        <v>122</v>
      </c>
      <c r="D62" s="22" t="s">
        <v>561</v>
      </c>
      <c r="E62" s="35">
        <v>44810</v>
      </c>
      <c r="F62" s="35">
        <v>44813</v>
      </c>
      <c r="G62" s="21" t="s">
        <v>339</v>
      </c>
      <c r="H62" s="38" t="s">
        <v>828</v>
      </c>
      <c r="I62" s="22" t="s">
        <v>99</v>
      </c>
      <c r="J62" s="22" t="s">
        <v>294</v>
      </c>
      <c r="K62" s="35">
        <v>44810</v>
      </c>
      <c r="L62" s="35">
        <v>44813</v>
      </c>
      <c r="M62" s="10">
        <v>1</v>
      </c>
      <c r="N62" s="10">
        <v>3400</v>
      </c>
      <c r="O62" s="10">
        <f t="shared" si="14"/>
        <v>3400</v>
      </c>
      <c r="P62" s="10">
        <v>1</v>
      </c>
      <c r="Q62" s="10">
        <v>2900</v>
      </c>
      <c r="R62" s="10">
        <f t="shared" si="15"/>
        <v>2900</v>
      </c>
      <c r="S62" s="10">
        <v>1</v>
      </c>
      <c r="T62" s="10">
        <v>2800</v>
      </c>
      <c r="U62" s="10">
        <f t="shared" si="16"/>
        <v>2800</v>
      </c>
      <c r="V62" s="10">
        <v>18</v>
      </c>
      <c r="W62" s="10">
        <v>150</v>
      </c>
      <c r="X62" s="10">
        <f t="shared" si="3"/>
        <v>2700</v>
      </c>
      <c r="Y62" s="10">
        <v>18</v>
      </c>
      <c r="Z62" s="10">
        <v>150</v>
      </c>
      <c r="AA62" s="10">
        <f t="shared" si="4"/>
        <v>2700</v>
      </c>
      <c r="AB62" s="10">
        <v>18</v>
      </c>
      <c r="AC62" s="10">
        <v>150</v>
      </c>
      <c r="AD62" s="10">
        <f t="shared" si="5"/>
        <v>2700</v>
      </c>
      <c r="AE62" s="11">
        <v>54</v>
      </c>
      <c r="AF62" s="26">
        <v>7</v>
      </c>
      <c r="AG62" s="7">
        <f t="shared" si="13"/>
        <v>378</v>
      </c>
      <c r="AH62" s="152">
        <v>1</v>
      </c>
      <c r="AI62" s="139">
        <f t="shared" si="7"/>
        <v>111</v>
      </c>
      <c r="AJ62" s="139">
        <f t="shared" si="9"/>
        <v>17578</v>
      </c>
      <c r="AK62" s="109">
        <f t="shared" si="8"/>
        <v>17578</v>
      </c>
      <c r="AM62" t="b">
        <f>D62='15.02.2022 Смета'!D62</f>
        <v>1</v>
      </c>
      <c r="AN62" t="b">
        <f>E62='15.02.2022 Смета'!E62</f>
        <v>1</v>
      </c>
      <c r="AO62" t="b">
        <f>F62='15.02.2022 Смета'!F62</f>
        <v>1</v>
      </c>
      <c r="AP62" t="b">
        <f>G62='15.02.2022 Смета'!G62</f>
        <v>1</v>
      </c>
      <c r="AQ62" t="b">
        <f>AH62='15.02.2022 Смета'!AH62</f>
        <v>1</v>
      </c>
      <c r="AR62" t="b">
        <f>AI62='15.02.2022 Смета'!AI62</f>
        <v>1</v>
      </c>
      <c r="AS62" t="b">
        <f>AJ62='15.02.2022 Смета'!AJ62</f>
        <v>1</v>
      </c>
      <c r="AT62" t="b">
        <f>AK62='15.02.2022 Смета'!AK62</f>
        <v>1</v>
      </c>
    </row>
    <row r="63" spans="1:46" ht="25.5" x14ac:dyDescent="0.25">
      <c r="A63" s="108">
        <v>48</v>
      </c>
      <c r="B63" s="8"/>
      <c r="C63" s="8" t="s">
        <v>122</v>
      </c>
      <c r="D63" s="57" t="s">
        <v>561</v>
      </c>
      <c r="E63" s="35">
        <v>44831</v>
      </c>
      <c r="F63" s="35">
        <v>44834</v>
      </c>
      <c r="G63" s="21" t="s">
        <v>334</v>
      </c>
      <c r="H63" s="57" t="s">
        <v>827</v>
      </c>
      <c r="I63" s="22"/>
      <c r="J63" s="22"/>
      <c r="K63" s="62">
        <v>44831</v>
      </c>
      <c r="L63" s="62">
        <v>44834</v>
      </c>
      <c r="M63" s="10">
        <v>1</v>
      </c>
      <c r="N63" s="10">
        <v>3400</v>
      </c>
      <c r="O63" s="10">
        <f t="shared" si="14"/>
        <v>3400</v>
      </c>
      <c r="P63" s="10">
        <v>1</v>
      </c>
      <c r="Q63" s="10">
        <v>2900</v>
      </c>
      <c r="R63" s="10">
        <f t="shared" si="15"/>
        <v>2900</v>
      </c>
      <c r="S63" s="10">
        <v>1</v>
      </c>
      <c r="T63" s="10">
        <v>2800</v>
      </c>
      <c r="U63" s="10">
        <f t="shared" si="16"/>
        <v>2800</v>
      </c>
      <c r="V63" s="10">
        <v>18</v>
      </c>
      <c r="W63" s="10">
        <v>150</v>
      </c>
      <c r="X63" s="10">
        <f t="shared" si="3"/>
        <v>2700</v>
      </c>
      <c r="Y63" s="10">
        <v>18</v>
      </c>
      <c r="Z63" s="10">
        <v>150</v>
      </c>
      <c r="AA63" s="10">
        <f t="shared" si="4"/>
        <v>2700</v>
      </c>
      <c r="AB63" s="10">
        <v>18</v>
      </c>
      <c r="AC63" s="10">
        <v>150</v>
      </c>
      <c r="AD63" s="10">
        <f t="shared" si="5"/>
        <v>2700</v>
      </c>
      <c r="AE63" s="11">
        <v>54</v>
      </c>
      <c r="AF63" s="26">
        <v>7</v>
      </c>
      <c r="AG63" s="7">
        <f t="shared" si="13"/>
        <v>378</v>
      </c>
      <c r="AH63" s="152">
        <v>1</v>
      </c>
      <c r="AI63" s="139">
        <f t="shared" si="7"/>
        <v>111</v>
      </c>
      <c r="AJ63" s="139">
        <f t="shared" si="9"/>
        <v>17578</v>
      </c>
      <c r="AK63" s="109">
        <f t="shared" si="8"/>
        <v>17578</v>
      </c>
      <c r="AM63" t="b">
        <f>D63='15.02.2022 Смета'!D63</f>
        <v>1</v>
      </c>
      <c r="AN63" t="b">
        <f>E63='15.02.2022 Смета'!E63</f>
        <v>1</v>
      </c>
      <c r="AO63" t="b">
        <f>F63='15.02.2022 Смета'!F63</f>
        <v>1</v>
      </c>
      <c r="AP63" t="b">
        <f>G63='15.02.2022 Смета'!G63</f>
        <v>1</v>
      </c>
      <c r="AQ63" t="b">
        <f>AH63='15.02.2022 Смета'!AH63</f>
        <v>1</v>
      </c>
      <c r="AR63" t="b">
        <f>AI63='15.02.2022 Смета'!AI63</f>
        <v>1</v>
      </c>
      <c r="AS63" t="b">
        <f>AJ63='15.02.2022 Смета'!AJ63</f>
        <v>1</v>
      </c>
      <c r="AT63" t="b">
        <f>AK63='15.02.2022 Смета'!AK63</f>
        <v>1</v>
      </c>
    </row>
    <row r="64" spans="1:46" x14ac:dyDescent="0.25">
      <c r="A64" s="106"/>
      <c r="B64" s="96"/>
      <c r="C64" s="97"/>
      <c r="D64" s="179" t="s">
        <v>922</v>
      </c>
      <c r="E64" s="99"/>
      <c r="F64" s="99"/>
      <c r="G64" s="99"/>
      <c r="H64" s="99"/>
      <c r="I64" s="97"/>
      <c r="J64" s="100"/>
      <c r="K64" s="99"/>
      <c r="L64" s="99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2"/>
      <c r="AF64" s="79"/>
      <c r="AG64" s="79"/>
      <c r="AH64" s="153"/>
      <c r="AI64" s="151"/>
      <c r="AJ64" s="151"/>
      <c r="AK64" s="164"/>
      <c r="AM64" t="b">
        <f>D64='15.02.2022 Смета'!D64</f>
        <v>1</v>
      </c>
      <c r="AN64" t="b">
        <f>E64='15.02.2022 Смета'!E64</f>
        <v>1</v>
      </c>
      <c r="AO64" t="b">
        <f>F64='15.02.2022 Смета'!F64</f>
        <v>1</v>
      </c>
      <c r="AP64" t="b">
        <f>G64='15.02.2022 Смета'!G64</f>
        <v>1</v>
      </c>
      <c r="AQ64" t="b">
        <f>AH64='15.02.2022 Смета'!AH64</f>
        <v>1</v>
      </c>
      <c r="AR64" t="b">
        <f>AI64='15.02.2022 Смета'!AI64</f>
        <v>1</v>
      </c>
      <c r="AS64" t="b">
        <f>AJ64='15.02.2022 Смета'!AJ64</f>
        <v>1</v>
      </c>
      <c r="AT64" t="b">
        <f>AK64='15.02.2022 Смета'!AK64</f>
        <v>1</v>
      </c>
    </row>
    <row r="65" spans="1:46" ht="26.25" x14ac:dyDescent="0.25">
      <c r="A65" s="108">
        <v>49</v>
      </c>
      <c r="B65" s="8" t="s">
        <v>17</v>
      </c>
      <c r="C65" s="21" t="s">
        <v>150</v>
      </c>
      <c r="D65" s="22" t="s">
        <v>173</v>
      </c>
      <c r="E65" s="35">
        <v>44712</v>
      </c>
      <c r="F65" s="35">
        <v>44715</v>
      </c>
      <c r="G65" s="21" t="s">
        <v>301</v>
      </c>
      <c r="H65" s="38" t="s">
        <v>340</v>
      </c>
      <c r="I65" s="22" t="s">
        <v>101</v>
      </c>
      <c r="J65" s="22" t="s">
        <v>294</v>
      </c>
      <c r="K65" s="35">
        <v>44712</v>
      </c>
      <c r="L65" s="35">
        <v>44715</v>
      </c>
      <c r="M65" s="10"/>
      <c r="N65" s="10">
        <v>3400</v>
      </c>
      <c r="O65" s="10">
        <f t="shared" si="14"/>
        <v>0</v>
      </c>
      <c r="P65" s="10"/>
      <c r="Q65" s="10">
        <v>2900</v>
      </c>
      <c r="R65" s="10">
        <f t="shared" si="15"/>
        <v>0</v>
      </c>
      <c r="S65" s="10"/>
      <c r="T65" s="10">
        <v>2800</v>
      </c>
      <c r="U65" s="10">
        <f t="shared" si="16"/>
        <v>0</v>
      </c>
      <c r="V65" s="10">
        <v>49</v>
      </c>
      <c r="W65" s="10">
        <v>150</v>
      </c>
      <c r="X65" s="10">
        <f t="shared" si="3"/>
        <v>7350</v>
      </c>
      <c r="Y65" s="10">
        <v>49</v>
      </c>
      <c r="Z65" s="10">
        <v>150</v>
      </c>
      <c r="AA65" s="10">
        <f t="shared" si="4"/>
        <v>7350</v>
      </c>
      <c r="AB65" s="10">
        <v>49</v>
      </c>
      <c r="AC65" s="10">
        <v>150</v>
      </c>
      <c r="AD65" s="10">
        <f t="shared" si="5"/>
        <v>7350</v>
      </c>
      <c r="AE65" s="11">
        <v>147</v>
      </c>
      <c r="AF65" s="26">
        <v>7</v>
      </c>
      <c r="AG65" s="7">
        <f t="shared" si="13"/>
        <v>1029</v>
      </c>
      <c r="AH65" s="152">
        <v>1</v>
      </c>
      <c r="AI65" s="139">
        <f t="shared" si="7"/>
        <v>294</v>
      </c>
      <c r="AJ65" s="139">
        <f t="shared" si="9"/>
        <v>23079</v>
      </c>
      <c r="AK65" s="109">
        <f t="shared" si="8"/>
        <v>23079</v>
      </c>
      <c r="AM65" t="b">
        <f>D65='15.02.2022 Смета'!D65</f>
        <v>1</v>
      </c>
      <c r="AN65" t="b">
        <f>E65='15.02.2022 Смета'!E65</f>
        <v>1</v>
      </c>
      <c r="AO65" t="b">
        <f>F65='15.02.2022 Смета'!F65</f>
        <v>1</v>
      </c>
      <c r="AP65" t="b">
        <f>G65='15.02.2022 Смета'!G65</f>
        <v>1</v>
      </c>
      <c r="AQ65" t="b">
        <f>AH65='15.02.2022 Смета'!AH65</f>
        <v>1</v>
      </c>
      <c r="AR65" t="b">
        <f>AI65='15.02.2022 Смета'!AI65</f>
        <v>1</v>
      </c>
      <c r="AS65" t="b">
        <f>AJ65='15.02.2022 Смета'!AJ65</f>
        <v>1</v>
      </c>
      <c r="AT65" t="b">
        <f>AK65='15.02.2022 Смета'!AK65</f>
        <v>1</v>
      </c>
    </row>
    <row r="66" spans="1:46" ht="26.25" x14ac:dyDescent="0.25">
      <c r="A66" s="108">
        <v>50</v>
      </c>
      <c r="B66" s="8" t="s">
        <v>17</v>
      </c>
      <c r="C66" s="21" t="s">
        <v>150</v>
      </c>
      <c r="D66" s="22" t="s">
        <v>174</v>
      </c>
      <c r="E66" s="35">
        <v>44733</v>
      </c>
      <c r="F66" s="35">
        <v>44736</v>
      </c>
      <c r="G66" s="21" t="s">
        <v>301</v>
      </c>
      <c r="H66" s="38" t="s">
        <v>344</v>
      </c>
      <c r="I66" s="22" t="s">
        <v>99</v>
      </c>
      <c r="J66" s="22" t="s">
        <v>294</v>
      </c>
      <c r="K66" s="35">
        <v>44733</v>
      </c>
      <c r="L66" s="35">
        <v>44736</v>
      </c>
      <c r="M66" s="11"/>
      <c r="N66" s="10">
        <v>3400</v>
      </c>
      <c r="O66" s="10">
        <f t="shared" si="14"/>
        <v>0</v>
      </c>
      <c r="P66" s="10"/>
      <c r="Q66" s="10">
        <v>2900</v>
      </c>
      <c r="R66" s="10">
        <f t="shared" si="15"/>
        <v>0</v>
      </c>
      <c r="S66" s="10"/>
      <c r="T66" s="10">
        <v>2800</v>
      </c>
      <c r="U66" s="10">
        <f t="shared" si="16"/>
        <v>0</v>
      </c>
      <c r="V66" s="10">
        <v>49</v>
      </c>
      <c r="W66" s="10">
        <v>150</v>
      </c>
      <c r="X66" s="10">
        <f t="shared" si="3"/>
        <v>7350</v>
      </c>
      <c r="Y66" s="10">
        <v>49</v>
      </c>
      <c r="Z66" s="10">
        <v>150</v>
      </c>
      <c r="AA66" s="10">
        <f t="shared" si="4"/>
        <v>7350</v>
      </c>
      <c r="AB66" s="10">
        <v>49</v>
      </c>
      <c r="AC66" s="10">
        <v>150</v>
      </c>
      <c r="AD66" s="10">
        <f t="shared" si="5"/>
        <v>7350</v>
      </c>
      <c r="AE66" s="11">
        <v>147</v>
      </c>
      <c r="AF66" s="26">
        <v>7</v>
      </c>
      <c r="AG66" s="7">
        <f t="shared" si="13"/>
        <v>1029</v>
      </c>
      <c r="AH66" s="152">
        <v>1</v>
      </c>
      <c r="AI66" s="139">
        <f t="shared" si="7"/>
        <v>294</v>
      </c>
      <c r="AJ66" s="139">
        <f t="shared" si="9"/>
        <v>23079</v>
      </c>
      <c r="AK66" s="109">
        <f t="shared" si="8"/>
        <v>23079</v>
      </c>
      <c r="AM66" t="b">
        <f>D66='15.02.2022 Смета'!D66</f>
        <v>1</v>
      </c>
      <c r="AN66" t="b">
        <f>E66='15.02.2022 Смета'!E66</f>
        <v>1</v>
      </c>
      <c r="AO66" t="b">
        <f>F66='15.02.2022 Смета'!F66</f>
        <v>1</v>
      </c>
      <c r="AP66" t="b">
        <f>G66='15.02.2022 Смета'!G66</f>
        <v>1</v>
      </c>
      <c r="AQ66" t="b">
        <f>AH66='15.02.2022 Смета'!AH66</f>
        <v>1</v>
      </c>
      <c r="AR66" t="b">
        <f>AI66='15.02.2022 Смета'!AI66</f>
        <v>1</v>
      </c>
      <c r="AS66" t="b">
        <f>AJ66='15.02.2022 Смета'!AJ66</f>
        <v>1</v>
      </c>
      <c r="AT66" t="b">
        <f>AK66='15.02.2022 Смета'!AK66</f>
        <v>1</v>
      </c>
    </row>
    <row r="67" spans="1:46" ht="26.25" x14ac:dyDescent="0.25">
      <c r="A67" s="108">
        <v>51</v>
      </c>
      <c r="B67" s="8" t="s">
        <v>17</v>
      </c>
      <c r="C67" s="21" t="s">
        <v>150</v>
      </c>
      <c r="D67" s="22" t="s">
        <v>174</v>
      </c>
      <c r="E67" s="35">
        <v>44753</v>
      </c>
      <c r="F67" s="35">
        <v>44756</v>
      </c>
      <c r="G67" s="21" t="s">
        <v>301</v>
      </c>
      <c r="H67" s="38" t="s">
        <v>342</v>
      </c>
      <c r="I67" s="22" t="s">
        <v>99</v>
      </c>
      <c r="J67" s="22" t="s">
        <v>294</v>
      </c>
      <c r="K67" s="35">
        <v>44753</v>
      </c>
      <c r="L67" s="35">
        <v>44756</v>
      </c>
      <c r="M67" s="11"/>
      <c r="N67" s="10">
        <v>3400</v>
      </c>
      <c r="O67" s="10">
        <f t="shared" si="14"/>
        <v>0</v>
      </c>
      <c r="P67" s="10"/>
      <c r="Q67" s="10">
        <v>2900</v>
      </c>
      <c r="R67" s="10">
        <f t="shared" si="15"/>
        <v>0</v>
      </c>
      <c r="S67" s="10"/>
      <c r="T67" s="10">
        <v>2800</v>
      </c>
      <c r="U67" s="10">
        <f t="shared" si="16"/>
        <v>0</v>
      </c>
      <c r="V67" s="10">
        <v>81</v>
      </c>
      <c r="W67" s="10">
        <v>150</v>
      </c>
      <c r="X67" s="10">
        <f t="shared" si="3"/>
        <v>12150</v>
      </c>
      <c r="Y67" s="10">
        <v>81</v>
      </c>
      <c r="Z67" s="10">
        <v>150</v>
      </c>
      <c r="AA67" s="10">
        <f t="shared" si="4"/>
        <v>12150</v>
      </c>
      <c r="AB67" s="10">
        <v>81</v>
      </c>
      <c r="AC67" s="10">
        <v>150</v>
      </c>
      <c r="AD67" s="10">
        <f t="shared" si="5"/>
        <v>12150</v>
      </c>
      <c r="AE67" s="11">
        <v>243</v>
      </c>
      <c r="AF67" s="26">
        <v>7</v>
      </c>
      <c r="AG67" s="7">
        <f t="shared" si="13"/>
        <v>1701</v>
      </c>
      <c r="AH67" s="152">
        <v>1</v>
      </c>
      <c r="AI67" s="139">
        <f t="shared" si="7"/>
        <v>486</v>
      </c>
      <c r="AJ67" s="139">
        <f t="shared" si="9"/>
        <v>38151</v>
      </c>
      <c r="AK67" s="109">
        <f t="shared" si="8"/>
        <v>38151</v>
      </c>
      <c r="AM67" t="b">
        <f>D67='15.02.2022 Смета'!D67</f>
        <v>1</v>
      </c>
      <c r="AN67" t="b">
        <f>E67='15.02.2022 Смета'!E67</f>
        <v>1</v>
      </c>
      <c r="AO67" t="b">
        <f>F67='15.02.2022 Смета'!F67</f>
        <v>1</v>
      </c>
      <c r="AP67" t="b">
        <f>G67='15.02.2022 Смета'!G67</f>
        <v>1</v>
      </c>
      <c r="AQ67" t="b">
        <f>AH67='15.02.2022 Смета'!AH67</f>
        <v>1</v>
      </c>
      <c r="AR67" t="b">
        <f>AI67='15.02.2022 Смета'!AI67</f>
        <v>1</v>
      </c>
      <c r="AS67" t="b">
        <f>AJ67='15.02.2022 Смета'!AJ67</f>
        <v>1</v>
      </c>
      <c r="AT67" t="b">
        <f>AK67='15.02.2022 Смета'!AK67</f>
        <v>1</v>
      </c>
    </row>
    <row r="68" spans="1:46" ht="26.25" x14ac:dyDescent="0.25">
      <c r="A68" s="108">
        <v>52</v>
      </c>
      <c r="B68" s="8" t="s">
        <v>17</v>
      </c>
      <c r="C68" s="21" t="s">
        <v>150</v>
      </c>
      <c r="D68" s="22" t="s">
        <v>174</v>
      </c>
      <c r="E68" s="35">
        <v>44756</v>
      </c>
      <c r="F68" s="35">
        <v>44760</v>
      </c>
      <c r="G68" s="21" t="s">
        <v>301</v>
      </c>
      <c r="H68" s="38" t="s">
        <v>345</v>
      </c>
      <c r="I68" s="22" t="s">
        <v>99</v>
      </c>
      <c r="J68" s="22" t="s">
        <v>294</v>
      </c>
      <c r="K68" s="35">
        <v>44756</v>
      </c>
      <c r="L68" s="35">
        <v>44760</v>
      </c>
      <c r="M68" s="11"/>
      <c r="N68" s="10">
        <v>3400</v>
      </c>
      <c r="O68" s="10">
        <f t="shared" si="14"/>
        <v>0</v>
      </c>
      <c r="P68" s="10"/>
      <c r="Q68" s="10">
        <v>2900</v>
      </c>
      <c r="R68" s="10">
        <f t="shared" si="15"/>
        <v>0</v>
      </c>
      <c r="S68" s="10"/>
      <c r="T68" s="10">
        <v>2800</v>
      </c>
      <c r="U68" s="10">
        <f t="shared" si="16"/>
        <v>0</v>
      </c>
      <c r="V68" s="10">
        <v>81</v>
      </c>
      <c r="W68" s="10">
        <v>150</v>
      </c>
      <c r="X68" s="10">
        <f t="shared" si="3"/>
        <v>12150</v>
      </c>
      <c r="Y68" s="10">
        <v>81</v>
      </c>
      <c r="Z68" s="10">
        <v>150</v>
      </c>
      <c r="AA68" s="10">
        <f t="shared" si="4"/>
        <v>12150</v>
      </c>
      <c r="AB68" s="10">
        <v>81</v>
      </c>
      <c r="AC68" s="10">
        <v>150</v>
      </c>
      <c r="AD68" s="10">
        <f t="shared" si="5"/>
        <v>12150</v>
      </c>
      <c r="AE68" s="11">
        <v>243</v>
      </c>
      <c r="AF68" s="26">
        <v>7</v>
      </c>
      <c r="AG68" s="7">
        <f t="shared" si="13"/>
        <v>1701</v>
      </c>
      <c r="AH68" s="152">
        <v>1</v>
      </c>
      <c r="AI68" s="139">
        <f t="shared" si="7"/>
        <v>486</v>
      </c>
      <c r="AJ68" s="139">
        <f t="shared" si="9"/>
        <v>38151</v>
      </c>
      <c r="AK68" s="109">
        <f t="shared" si="8"/>
        <v>38151</v>
      </c>
      <c r="AM68" t="b">
        <f>D68='15.02.2022 Смета'!D68</f>
        <v>1</v>
      </c>
      <c r="AN68" t="b">
        <f>E68='15.02.2022 Смета'!E68</f>
        <v>1</v>
      </c>
      <c r="AO68" t="b">
        <f>F68='15.02.2022 Смета'!F68</f>
        <v>1</v>
      </c>
      <c r="AP68" t="b">
        <f>G68='15.02.2022 Смета'!G68</f>
        <v>1</v>
      </c>
      <c r="AQ68" t="b">
        <f>AH68='15.02.2022 Смета'!AH68</f>
        <v>1</v>
      </c>
      <c r="AR68" t="b">
        <f>AI68='15.02.2022 Смета'!AI68</f>
        <v>1</v>
      </c>
      <c r="AS68" t="b">
        <f>AJ68='15.02.2022 Смета'!AJ68</f>
        <v>1</v>
      </c>
      <c r="AT68" t="b">
        <f>AK68='15.02.2022 Смета'!AK68</f>
        <v>1</v>
      </c>
    </row>
    <row r="69" spans="1:46" ht="25.9" customHeight="1" x14ac:dyDescent="0.25">
      <c r="A69" s="112">
        <v>53</v>
      </c>
      <c r="B69" s="8" t="s">
        <v>17</v>
      </c>
      <c r="C69" s="21" t="s">
        <v>150</v>
      </c>
      <c r="D69" s="22" t="s">
        <v>563</v>
      </c>
      <c r="E69" s="35">
        <v>44774</v>
      </c>
      <c r="F69" s="35">
        <v>44777</v>
      </c>
      <c r="G69" s="21" t="s">
        <v>301</v>
      </c>
      <c r="H69" s="22" t="s">
        <v>340</v>
      </c>
      <c r="I69" s="22" t="s">
        <v>100</v>
      </c>
      <c r="J69" s="22" t="s">
        <v>294</v>
      </c>
      <c r="K69" s="35">
        <v>44774</v>
      </c>
      <c r="L69" s="35">
        <v>44777</v>
      </c>
      <c r="M69" s="10">
        <v>11</v>
      </c>
      <c r="N69" s="10">
        <v>3400</v>
      </c>
      <c r="O69" s="10">
        <f t="shared" si="14"/>
        <v>37400</v>
      </c>
      <c r="P69" s="10">
        <v>11</v>
      </c>
      <c r="Q69" s="10">
        <v>2900</v>
      </c>
      <c r="R69" s="10">
        <f t="shared" si="15"/>
        <v>31900</v>
      </c>
      <c r="S69" s="10">
        <v>11</v>
      </c>
      <c r="T69" s="10">
        <v>2800</v>
      </c>
      <c r="U69" s="10">
        <f t="shared" si="16"/>
        <v>30800</v>
      </c>
      <c r="V69" s="10">
        <v>45</v>
      </c>
      <c r="W69" s="10">
        <v>150</v>
      </c>
      <c r="X69" s="10">
        <f t="shared" si="3"/>
        <v>6750</v>
      </c>
      <c r="Y69" s="10">
        <v>45</v>
      </c>
      <c r="Z69" s="10">
        <v>150</v>
      </c>
      <c r="AA69" s="10">
        <f t="shared" si="4"/>
        <v>6750</v>
      </c>
      <c r="AB69" s="10">
        <v>45</v>
      </c>
      <c r="AC69" s="10">
        <v>150</v>
      </c>
      <c r="AD69" s="10">
        <f t="shared" si="5"/>
        <v>6750</v>
      </c>
      <c r="AE69" s="11">
        <v>135</v>
      </c>
      <c r="AF69" s="26">
        <v>7</v>
      </c>
      <c r="AG69" s="7">
        <f t="shared" si="13"/>
        <v>945</v>
      </c>
      <c r="AH69" s="152">
        <v>1</v>
      </c>
      <c r="AI69" s="139">
        <f t="shared" si="7"/>
        <v>303</v>
      </c>
      <c r="AJ69" s="139">
        <f t="shared" si="9"/>
        <v>121295</v>
      </c>
      <c r="AK69" s="109">
        <f t="shared" si="8"/>
        <v>121295</v>
      </c>
      <c r="AM69" t="b">
        <f>D69='15.02.2022 Смета'!D69</f>
        <v>1</v>
      </c>
      <c r="AN69" t="b">
        <f>E69='15.02.2022 Смета'!E69</f>
        <v>1</v>
      </c>
      <c r="AO69" t="b">
        <f>F69='15.02.2022 Смета'!F69</f>
        <v>1</v>
      </c>
      <c r="AP69" t="b">
        <f>G69='15.02.2022 Смета'!G69</f>
        <v>1</v>
      </c>
      <c r="AQ69" t="b">
        <f>AH69='15.02.2022 Смета'!AH69</f>
        <v>1</v>
      </c>
      <c r="AR69" t="b">
        <f>AI69='15.02.2022 Смета'!AI69</f>
        <v>1</v>
      </c>
      <c r="AS69" t="b">
        <f>AJ69='15.02.2022 Смета'!AJ69</f>
        <v>1</v>
      </c>
      <c r="AT69" t="b">
        <f>AK69='15.02.2022 Смета'!AK69</f>
        <v>1</v>
      </c>
    </row>
    <row r="70" spans="1:46" ht="28.15" customHeight="1" x14ac:dyDescent="0.25">
      <c r="A70" s="108">
        <v>54</v>
      </c>
      <c r="B70" s="8" t="s">
        <v>17</v>
      </c>
      <c r="C70" s="21" t="s">
        <v>150</v>
      </c>
      <c r="D70" s="22" t="s">
        <v>562</v>
      </c>
      <c r="E70" s="35">
        <v>44790</v>
      </c>
      <c r="F70" s="35">
        <v>44792</v>
      </c>
      <c r="G70" s="21" t="s">
        <v>346</v>
      </c>
      <c r="H70" s="38" t="s">
        <v>344</v>
      </c>
      <c r="I70" s="22" t="s">
        <v>99</v>
      </c>
      <c r="J70" s="22" t="s">
        <v>294</v>
      </c>
      <c r="K70" s="35">
        <v>44790</v>
      </c>
      <c r="L70" s="35">
        <v>44792</v>
      </c>
      <c r="M70" s="10"/>
      <c r="N70" s="10">
        <v>3400</v>
      </c>
      <c r="O70" s="10">
        <f t="shared" si="14"/>
        <v>0</v>
      </c>
      <c r="P70" s="10"/>
      <c r="Q70" s="10">
        <v>2900</v>
      </c>
      <c r="R70" s="10">
        <f t="shared" si="15"/>
        <v>0</v>
      </c>
      <c r="S70" s="10"/>
      <c r="T70" s="10">
        <v>2800</v>
      </c>
      <c r="U70" s="10">
        <f t="shared" si="16"/>
        <v>0</v>
      </c>
      <c r="V70" s="10">
        <v>12</v>
      </c>
      <c r="W70" s="10">
        <v>150</v>
      </c>
      <c r="X70" s="10">
        <f t="shared" si="3"/>
        <v>1800</v>
      </c>
      <c r="Y70" s="10">
        <v>12</v>
      </c>
      <c r="Z70" s="10">
        <v>150</v>
      </c>
      <c r="AA70" s="10">
        <f t="shared" si="4"/>
        <v>1800</v>
      </c>
      <c r="AB70" s="10">
        <v>12</v>
      </c>
      <c r="AC70" s="10">
        <v>150</v>
      </c>
      <c r="AD70" s="10">
        <f t="shared" si="5"/>
        <v>1800</v>
      </c>
      <c r="AE70" s="11">
        <v>36</v>
      </c>
      <c r="AF70" s="26">
        <v>7</v>
      </c>
      <c r="AG70" s="7">
        <f t="shared" si="13"/>
        <v>252</v>
      </c>
      <c r="AH70" s="152">
        <v>1</v>
      </c>
      <c r="AI70" s="139">
        <f t="shared" si="7"/>
        <v>72</v>
      </c>
      <c r="AJ70" s="139">
        <f t="shared" si="9"/>
        <v>5652</v>
      </c>
      <c r="AK70" s="109">
        <f t="shared" si="8"/>
        <v>5652</v>
      </c>
      <c r="AM70" t="b">
        <f>D70='15.02.2022 Смета'!D70</f>
        <v>1</v>
      </c>
      <c r="AN70" t="b">
        <f>E70='15.02.2022 Смета'!E70</f>
        <v>1</v>
      </c>
      <c r="AO70" t="b">
        <f>F70='15.02.2022 Смета'!F70</f>
        <v>1</v>
      </c>
      <c r="AP70" t="b">
        <f>G70='15.02.2022 Смета'!G70</f>
        <v>1</v>
      </c>
      <c r="AQ70" t="b">
        <f>AH70='15.02.2022 Смета'!AH70</f>
        <v>1</v>
      </c>
      <c r="AR70" t="b">
        <f>AI70='15.02.2022 Смета'!AI70</f>
        <v>1</v>
      </c>
      <c r="AS70" t="b">
        <f>AJ70='15.02.2022 Смета'!AJ70</f>
        <v>1</v>
      </c>
      <c r="AT70" t="b">
        <f>AK70='15.02.2022 Смета'!AK70</f>
        <v>1</v>
      </c>
    </row>
    <row r="71" spans="1:46" ht="18" customHeight="1" x14ac:dyDescent="0.25">
      <c r="A71" s="106"/>
      <c r="B71" s="96"/>
      <c r="C71" s="97"/>
      <c r="D71" s="179" t="s">
        <v>842</v>
      </c>
      <c r="E71" s="99"/>
      <c r="F71" s="99"/>
      <c r="G71" s="99"/>
      <c r="H71" s="99"/>
      <c r="I71" s="97"/>
      <c r="J71" s="100"/>
      <c r="K71" s="99"/>
      <c r="L71" s="99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2"/>
      <c r="AF71" s="79"/>
      <c r="AG71" s="79"/>
      <c r="AH71" s="153"/>
      <c r="AI71" s="151"/>
      <c r="AJ71" s="151"/>
      <c r="AK71" s="164"/>
      <c r="AM71" t="b">
        <f>D71='15.02.2022 Смета'!D71</f>
        <v>1</v>
      </c>
      <c r="AN71" t="b">
        <f>E71='15.02.2022 Смета'!E71</f>
        <v>1</v>
      </c>
      <c r="AO71" t="b">
        <f>F71='15.02.2022 Смета'!F71</f>
        <v>1</v>
      </c>
      <c r="AP71" t="b">
        <f>G71='15.02.2022 Смета'!G71</f>
        <v>1</v>
      </c>
      <c r="AQ71" t="b">
        <f>AH71='15.02.2022 Смета'!AH71</f>
        <v>1</v>
      </c>
      <c r="AR71" t="b">
        <f>AI71='15.02.2022 Смета'!AI71</f>
        <v>1</v>
      </c>
      <c r="AS71" t="b">
        <f>AJ71='15.02.2022 Смета'!AJ71</f>
        <v>1</v>
      </c>
      <c r="AT71" t="b">
        <f>AK71='15.02.2022 Смета'!AK71</f>
        <v>1</v>
      </c>
    </row>
    <row r="72" spans="1:46" ht="20.65" customHeight="1" x14ac:dyDescent="0.25">
      <c r="A72" s="108">
        <v>55</v>
      </c>
      <c r="B72" s="16" t="s">
        <v>24</v>
      </c>
      <c r="C72" s="21" t="s">
        <v>137</v>
      </c>
      <c r="D72" s="22" t="s">
        <v>81</v>
      </c>
      <c r="E72" s="35">
        <v>44693</v>
      </c>
      <c r="F72" s="35">
        <v>44696</v>
      </c>
      <c r="G72" s="21" t="s">
        <v>301</v>
      </c>
      <c r="H72" s="38" t="s">
        <v>347</v>
      </c>
      <c r="I72" s="22" t="s">
        <v>102</v>
      </c>
      <c r="J72" s="22" t="s">
        <v>294</v>
      </c>
      <c r="K72" s="35">
        <v>44693</v>
      </c>
      <c r="L72" s="35">
        <v>44696</v>
      </c>
      <c r="M72" s="10"/>
      <c r="N72" s="10">
        <v>3400</v>
      </c>
      <c r="O72" s="10">
        <f t="shared" si="14"/>
        <v>0</v>
      </c>
      <c r="P72" s="17"/>
      <c r="Q72" s="10">
        <v>2900</v>
      </c>
      <c r="R72" s="10">
        <f t="shared" si="15"/>
        <v>0</v>
      </c>
      <c r="S72" s="17"/>
      <c r="T72" s="10">
        <v>2800</v>
      </c>
      <c r="U72" s="10">
        <f t="shared" si="16"/>
        <v>0</v>
      </c>
      <c r="V72" s="10">
        <v>44</v>
      </c>
      <c r="W72" s="10">
        <v>150</v>
      </c>
      <c r="X72" s="10">
        <f t="shared" si="3"/>
        <v>6600</v>
      </c>
      <c r="Y72" s="10">
        <v>44</v>
      </c>
      <c r="Z72" s="10">
        <v>150</v>
      </c>
      <c r="AA72" s="10">
        <f t="shared" si="4"/>
        <v>6600</v>
      </c>
      <c r="AB72" s="10">
        <v>44</v>
      </c>
      <c r="AC72" s="10">
        <v>150</v>
      </c>
      <c r="AD72" s="10">
        <f t="shared" si="5"/>
        <v>6600</v>
      </c>
      <c r="AE72" s="11">
        <v>132</v>
      </c>
      <c r="AF72" s="26">
        <v>7</v>
      </c>
      <c r="AG72" s="7">
        <f t="shared" si="13"/>
        <v>924</v>
      </c>
      <c r="AH72" s="152">
        <v>1</v>
      </c>
      <c r="AI72" s="139">
        <f t="shared" si="7"/>
        <v>264</v>
      </c>
      <c r="AJ72" s="139">
        <f t="shared" si="9"/>
        <v>20724</v>
      </c>
      <c r="AK72" s="109">
        <f t="shared" si="8"/>
        <v>20724</v>
      </c>
      <c r="AM72" t="b">
        <f>D72='15.02.2022 Смета'!D72</f>
        <v>1</v>
      </c>
      <c r="AN72" t="b">
        <f>E72='15.02.2022 Смета'!E72</f>
        <v>1</v>
      </c>
      <c r="AO72" t="b">
        <f>F72='15.02.2022 Смета'!F72</f>
        <v>1</v>
      </c>
      <c r="AP72" t="b">
        <f>G72='15.02.2022 Смета'!G72</f>
        <v>1</v>
      </c>
      <c r="AQ72" t="b">
        <f>AH72='15.02.2022 Смета'!AH72</f>
        <v>1</v>
      </c>
      <c r="AR72" t="b">
        <f>AI72='15.02.2022 Смета'!AI72</f>
        <v>1</v>
      </c>
      <c r="AS72" t="b">
        <f>AJ72='15.02.2022 Смета'!AJ72</f>
        <v>1</v>
      </c>
      <c r="AT72" t="b">
        <f>AK72='15.02.2022 Смета'!AK72</f>
        <v>1</v>
      </c>
    </row>
    <row r="73" spans="1:46" ht="19.899999999999999" customHeight="1" x14ac:dyDescent="0.25">
      <c r="A73" s="114">
        <v>56</v>
      </c>
      <c r="B73" s="16" t="s">
        <v>24</v>
      </c>
      <c r="C73" s="21" t="s">
        <v>137</v>
      </c>
      <c r="D73" s="22" t="s">
        <v>178</v>
      </c>
      <c r="E73" s="35">
        <v>44693</v>
      </c>
      <c r="F73" s="35">
        <v>44696</v>
      </c>
      <c r="G73" s="21" t="s">
        <v>301</v>
      </c>
      <c r="H73" s="22" t="s">
        <v>701</v>
      </c>
      <c r="I73" s="22" t="s">
        <v>100</v>
      </c>
      <c r="J73" s="22" t="s">
        <v>294</v>
      </c>
      <c r="K73" s="35">
        <v>44693</v>
      </c>
      <c r="L73" s="35">
        <v>44696</v>
      </c>
      <c r="M73" s="10"/>
      <c r="N73" s="10">
        <v>3400</v>
      </c>
      <c r="O73" s="10">
        <f t="shared" si="14"/>
        <v>0</v>
      </c>
      <c r="P73" s="17"/>
      <c r="Q73" s="10">
        <v>2900</v>
      </c>
      <c r="R73" s="10">
        <f t="shared" si="15"/>
        <v>0</v>
      </c>
      <c r="S73" s="17"/>
      <c r="T73" s="10">
        <v>2800</v>
      </c>
      <c r="U73" s="10">
        <f t="shared" si="16"/>
        <v>0</v>
      </c>
      <c r="V73" s="10">
        <v>62</v>
      </c>
      <c r="W73" s="10">
        <v>150</v>
      </c>
      <c r="X73" s="10">
        <f t="shared" si="3"/>
        <v>9300</v>
      </c>
      <c r="Y73" s="10">
        <v>62</v>
      </c>
      <c r="Z73" s="10">
        <v>150</v>
      </c>
      <c r="AA73" s="10">
        <f t="shared" si="4"/>
        <v>9300</v>
      </c>
      <c r="AB73" s="10">
        <v>62</v>
      </c>
      <c r="AC73" s="10">
        <v>150</v>
      </c>
      <c r="AD73" s="10">
        <f t="shared" si="5"/>
        <v>9300</v>
      </c>
      <c r="AE73" s="11">
        <v>186</v>
      </c>
      <c r="AF73" s="26">
        <v>7</v>
      </c>
      <c r="AG73" s="7">
        <f t="shared" si="13"/>
        <v>1302</v>
      </c>
      <c r="AH73" s="152">
        <v>1</v>
      </c>
      <c r="AI73" s="139">
        <f t="shared" si="7"/>
        <v>372</v>
      </c>
      <c r="AJ73" s="139">
        <f t="shared" si="9"/>
        <v>29202</v>
      </c>
      <c r="AK73" s="109">
        <f t="shared" si="8"/>
        <v>29202</v>
      </c>
      <c r="AM73" t="b">
        <f>D73='15.02.2022 Смета'!D73</f>
        <v>1</v>
      </c>
      <c r="AN73" t="b">
        <f>E73='15.02.2022 Смета'!E73</f>
        <v>1</v>
      </c>
      <c r="AO73" t="b">
        <f>F73='15.02.2022 Смета'!F73</f>
        <v>1</v>
      </c>
      <c r="AP73" t="b">
        <f>G73='15.02.2022 Смета'!G73</f>
        <v>1</v>
      </c>
      <c r="AQ73" t="b">
        <f>AH73='15.02.2022 Смета'!AH73</f>
        <v>1</v>
      </c>
      <c r="AR73" t="b">
        <f>AI73='15.02.2022 Смета'!AI73</f>
        <v>1</v>
      </c>
      <c r="AS73" t="b">
        <f>AJ73='15.02.2022 Смета'!AJ73</f>
        <v>1</v>
      </c>
      <c r="AT73" t="b">
        <f>AK73='15.02.2022 Смета'!AK73</f>
        <v>1</v>
      </c>
    </row>
    <row r="74" spans="1:46" ht="19.149999999999999" customHeight="1" x14ac:dyDescent="0.25">
      <c r="A74" s="108">
        <v>57</v>
      </c>
      <c r="B74" s="16" t="s">
        <v>24</v>
      </c>
      <c r="C74" s="21" t="s">
        <v>137</v>
      </c>
      <c r="D74" s="22" t="s">
        <v>70</v>
      </c>
      <c r="E74" s="35">
        <v>44736</v>
      </c>
      <c r="F74" s="35">
        <v>44739</v>
      </c>
      <c r="G74" s="21" t="s">
        <v>301</v>
      </c>
      <c r="H74" s="22" t="s">
        <v>348</v>
      </c>
      <c r="I74" s="22" t="s">
        <v>99</v>
      </c>
      <c r="J74" s="22" t="s">
        <v>294</v>
      </c>
      <c r="K74" s="35">
        <v>44736</v>
      </c>
      <c r="L74" s="35">
        <v>44739</v>
      </c>
      <c r="M74" s="10"/>
      <c r="N74" s="10">
        <v>3400</v>
      </c>
      <c r="O74" s="10">
        <f t="shared" si="14"/>
        <v>0</v>
      </c>
      <c r="P74" s="17"/>
      <c r="Q74" s="10">
        <v>2900</v>
      </c>
      <c r="R74" s="10">
        <f t="shared" si="15"/>
        <v>0</v>
      </c>
      <c r="S74" s="17"/>
      <c r="T74" s="10">
        <v>2800</v>
      </c>
      <c r="U74" s="10">
        <f t="shared" si="16"/>
        <v>0</v>
      </c>
      <c r="V74" s="17">
        <v>54</v>
      </c>
      <c r="W74" s="10">
        <v>150</v>
      </c>
      <c r="X74" s="10">
        <f t="shared" si="3"/>
        <v>8100</v>
      </c>
      <c r="Y74" s="17">
        <v>54</v>
      </c>
      <c r="Z74" s="10">
        <v>150</v>
      </c>
      <c r="AA74" s="10">
        <f t="shared" si="4"/>
        <v>8100</v>
      </c>
      <c r="AB74" s="17">
        <v>54</v>
      </c>
      <c r="AC74" s="10">
        <v>150</v>
      </c>
      <c r="AD74" s="10">
        <f t="shared" si="5"/>
        <v>8100</v>
      </c>
      <c r="AE74" s="19">
        <v>162</v>
      </c>
      <c r="AF74" s="26">
        <v>7</v>
      </c>
      <c r="AG74" s="7">
        <f t="shared" si="13"/>
        <v>1134</v>
      </c>
      <c r="AH74" s="152">
        <v>1</v>
      </c>
      <c r="AI74" s="139">
        <f t="shared" si="7"/>
        <v>324</v>
      </c>
      <c r="AJ74" s="139">
        <f t="shared" si="9"/>
        <v>25434</v>
      </c>
      <c r="AK74" s="109">
        <f t="shared" si="8"/>
        <v>25434</v>
      </c>
      <c r="AM74" t="b">
        <f>D74='15.02.2022 Смета'!D74</f>
        <v>1</v>
      </c>
      <c r="AN74" t="b">
        <f>E74='15.02.2022 Смета'!E74</f>
        <v>1</v>
      </c>
      <c r="AO74" t="b">
        <f>F74='15.02.2022 Смета'!F74</f>
        <v>1</v>
      </c>
      <c r="AP74" t="b">
        <f>G74='15.02.2022 Смета'!G74</f>
        <v>1</v>
      </c>
      <c r="AQ74" t="b">
        <f>AH74='15.02.2022 Смета'!AH74</f>
        <v>1</v>
      </c>
      <c r="AR74" t="b">
        <f>AI74='15.02.2022 Смета'!AI74</f>
        <v>1</v>
      </c>
      <c r="AS74" t="b">
        <f>AJ74='15.02.2022 Смета'!AJ74</f>
        <v>1</v>
      </c>
      <c r="AT74" t="b">
        <f>AK74='15.02.2022 Смета'!AK74</f>
        <v>1</v>
      </c>
    </row>
    <row r="75" spans="1:46" ht="19.899999999999999" customHeight="1" x14ac:dyDescent="0.25">
      <c r="A75" s="108">
        <v>58</v>
      </c>
      <c r="B75" s="16" t="s">
        <v>24</v>
      </c>
      <c r="C75" s="21" t="s">
        <v>137</v>
      </c>
      <c r="D75" s="22" t="s">
        <v>70</v>
      </c>
      <c r="E75" s="35">
        <v>44736</v>
      </c>
      <c r="F75" s="35">
        <v>44739</v>
      </c>
      <c r="G75" s="21" t="s">
        <v>301</v>
      </c>
      <c r="H75" s="22" t="s">
        <v>349</v>
      </c>
      <c r="I75" s="22" t="s">
        <v>99</v>
      </c>
      <c r="J75" s="22" t="s">
        <v>294</v>
      </c>
      <c r="K75" s="35">
        <v>44736</v>
      </c>
      <c r="L75" s="35">
        <v>44739</v>
      </c>
      <c r="M75" s="10"/>
      <c r="N75" s="10">
        <v>3400</v>
      </c>
      <c r="O75" s="10">
        <f t="shared" si="14"/>
        <v>0</v>
      </c>
      <c r="P75" s="17"/>
      <c r="Q75" s="10">
        <v>2900</v>
      </c>
      <c r="R75" s="10">
        <f t="shared" si="15"/>
        <v>0</v>
      </c>
      <c r="S75" s="17"/>
      <c r="T75" s="10">
        <v>2800</v>
      </c>
      <c r="U75" s="10">
        <f t="shared" si="16"/>
        <v>0</v>
      </c>
      <c r="V75" s="17">
        <v>24</v>
      </c>
      <c r="W75" s="10">
        <v>150</v>
      </c>
      <c r="X75" s="10">
        <f t="shared" si="3"/>
        <v>3600</v>
      </c>
      <c r="Y75" s="17">
        <v>24</v>
      </c>
      <c r="Z75" s="10">
        <v>150</v>
      </c>
      <c r="AA75" s="10">
        <f t="shared" si="4"/>
        <v>3600</v>
      </c>
      <c r="AB75" s="17">
        <v>24</v>
      </c>
      <c r="AC75" s="10">
        <v>150</v>
      </c>
      <c r="AD75" s="10">
        <f t="shared" si="5"/>
        <v>3600</v>
      </c>
      <c r="AE75" s="19">
        <v>72</v>
      </c>
      <c r="AF75" s="26">
        <v>7</v>
      </c>
      <c r="AG75" s="7">
        <f t="shared" si="13"/>
        <v>504</v>
      </c>
      <c r="AH75" s="152">
        <v>1</v>
      </c>
      <c r="AI75" s="139">
        <f t="shared" si="7"/>
        <v>144</v>
      </c>
      <c r="AJ75" s="139">
        <f t="shared" ref="AJ75:AJ138" si="17">AK75</f>
        <v>11304</v>
      </c>
      <c r="AK75" s="109">
        <f t="shared" si="8"/>
        <v>11304</v>
      </c>
      <c r="AM75" t="b">
        <f>D75='15.02.2022 Смета'!D75</f>
        <v>1</v>
      </c>
      <c r="AN75" t="b">
        <f>E75='15.02.2022 Смета'!E75</f>
        <v>1</v>
      </c>
      <c r="AO75" t="b">
        <f>F75='15.02.2022 Смета'!F75</f>
        <v>1</v>
      </c>
      <c r="AP75" t="b">
        <f>G75='15.02.2022 Смета'!G75</f>
        <v>1</v>
      </c>
      <c r="AQ75" t="b">
        <f>AH75='15.02.2022 Смета'!AH75</f>
        <v>1</v>
      </c>
      <c r="AR75" t="b">
        <f>AI75='15.02.2022 Смета'!AI75</f>
        <v>1</v>
      </c>
      <c r="AS75" t="b">
        <f>AJ75='15.02.2022 Смета'!AJ75</f>
        <v>1</v>
      </c>
      <c r="AT75" t="b">
        <f>AK75='15.02.2022 Смета'!AK75</f>
        <v>1</v>
      </c>
    </row>
    <row r="76" spans="1:46" ht="19.899999999999999" customHeight="1" x14ac:dyDescent="0.25">
      <c r="A76" s="108">
        <v>59</v>
      </c>
      <c r="B76" s="16" t="s">
        <v>24</v>
      </c>
      <c r="C76" s="21" t="s">
        <v>137</v>
      </c>
      <c r="D76" s="22" t="s">
        <v>71</v>
      </c>
      <c r="E76" s="35">
        <v>44736</v>
      </c>
      <c r="F76" s="35">
        <v>44739</v>
      </c>
      <c r="G76" s="21" t="s">
        <v>301</v>
      </c>
      <c r="H76" s="22" t="s">
        <v>374</v>
      </c>
      <c r="I76" s="22" t="s">
        <v>101</v>
      </c>
      <c r="J76" s="22" t="s">
        <v>294</v>
      </c>
      <c r="K76" s="35">
        <v>44736</v>
      </c>
      <c r="L76" s="35">
        <v>44739</v>
      </c>
      <c r="M76" s="10"/>
      <c r="N76" s="10">
        <v>3400</v>
      </c>
      <c r="O76" s="10">
        <f t="shared" si="14"/>
        <v>0</v>
      </c>
      <c r="P76" s="17"/>
      <c r="Q76" s="10">
        <v>2900</v>
      </c>
      <c r="R76" s="10">
        <f t="shared" si="15"/>
        <v>0</v>
      </c>
      <c r="S76" s="17"/>
      <c r="T76" s="10">
        <v>2800</v>
      </c>
      <c r="U76" s="10">
        <f t="shared" si="16"/>
        <v>0</v>
      </c>
      <c r="V76" s="17">
        <v>72</v>
      </c>
      <c r="W76" s="10">
        <v>150</v>
      </c>
      <c r="X76" s="10">
        <f t="shared" si="3"/>
        <v>10800</v>
      </c>
      <c r="Y76" s="17">
        <v>72</v>
      </c>
      <c r="Z76" s="10">
        <v>150</v>
      </c>
      <c r="AA76" s="10">
        <f t="shared" si="4"/>
        <v>10800</v>
      </c>
      <c r="AB76" s="17">
        <v>72</v>
      </c>
      <c r="AC76" s="10">
        <v>150</v>
      </c>
      <c r="AD76" s="10">
        <f t="shared" si="5"/>
        <v>10800</v>
      </c>
      <c r="AE76" s="19">
        <v>216</v>
      </c>
      <c r="AF76" s="26">
        <v>7</v>
      </c>
      <c r="AG76" s="7">
        <f t="shared" si="13"/>
        <v>1512</v>
      </c>
      <c r="AH76" s="152">
        <v>1</v>
      </c>
      <c r="AI76" s="139">
        <f t="shared" si="7"/>
        <v>432</v>
      </c>
      <c r="AJ76" s="139">
        <f t="shared" si="17"/>
        <v>33912</v>
      </c>
      <c r="AK76" s="109">
        <f t="shared" si="8"/>
        <v>33912</v>
      </c>
      <c r="AM76" t="b">
        <f>D76='15.02.2022 Смета'!D76</f>
        <v>1</v>
      </c>
      <c r="AN76" t="b">
        <f>E76='15.02.2022 Смета'!E76</f>
        <v>1</v>
      </c>
      <c r="AO76" t="b">
        <f>F76='15.02.2022 Смета'!F76</f>
        <v>1</v>
      </c>
      <c r="AP76" t="b">
        <f>G76='15.02.2022 Смета'!G76</f>
        <v>1</v>
      </c>
      <c r="AQ76" t="b">
        <f>AH76='15.02.2022 Смета'!AH76</f>
        <v>1</v>
      </c>
      <c r="AR76" t="b">
        <f>AI76='15.02.2022 Смета'!AI76</f>
        <v>1</v>
      </c>
      <c r="AS76" t="b">
        <f>AJ76='15.02.2022 Смета'!AJ76</f>
        <v>1</v>
      </c>
      <c r="AT76" t="b">
        <f>AK76='15.02.2022 Смета'!AK76</f>
        <v>1</v>
      </c>
    </row>
    <row r="77" spans="1:46" ht="18.600000000000001" customHeight="1" x14ac:dyDescent="0.25">
      <c r="A77" s="108">
        <v>60</v>
      </c>
      <c r="B77" s="16" t="s">
        <v>24</v>
      </c>
      <c r="C77" s="21" t="s">
        <v>137</v>
      </c>
      <c r="D77" s="22" t="s">
        <v>70</v>
      </c>
      <c r="E77" s="35">
        <v>44805</v>
      </c>
      <c r="F77" s="35">
        <v>44807</v>
      </c>
      <c r="G77" s="21" t="s">
        <v>301</v>
      </c>
      <c r="H77" s="38" t="s">
        <v>350</v>
      </c>
      <c r="I77" s="22" t="s">
        <v>99</v>
      </c>
      <c r="J77" s="22" t="s">
        <v>294</v>
      </c>
      <c r="K77" s="35">
        <v>44805</v>
      </c>
      <c r="L77" s="35">
        <v>44807</v>
      </c>
      <c r="M77" s="10"/>
      <c r="N77" s="10">
        <v>3400</v>
      </c>
      <c r="O77" s="10">
        <f t="shared" si="14"/>
        <v>0</v>
      </c>
      <c r="P77" s="17"/>
      <c r="Q77" s="10">
        <v>2900</v>
      </c>
      <c r="R77" s="10">
        <f t="shared" si="15"/>
        <v>0</v>
      </c>
      <c r="S77" s="17"/>
      <c r="T77" s="10">
        <v>2800</v>
      </c>
      <c r="U77" s="10">
        <f t="shared" si="16"/>
        <v>0</v>
      </c>
      <c r="V77" s="17">
        <v>54</v>
      </c>
      <c r="W77" s="10">
        <v>150</v>
      </c>
      <c r="X77" s="10">
        <f t="shared" si="3"/>
        <v>8100</v>
      </c>
      <c r="Y77" s="17">
        <v>54</v>
      </c>
      <c r="Z77" s="10">
        <v>150</v>
      </c>
      <c r="AA77" s="10">
        <f t="shared" si="4"/>
        <v>8100</v>
      </c>
      <c r="AB77" s="17">
        <v>54</v>
      </c>
      <c r="AC77" s="10">
        <v>150</v>
      </c>
      <c r="AD77" s="10">
        <f t="shared" si="5"/>
        <v>8100</v>
      </c>
      <c r="AE77" s="19">
        <v>162</v>
      </c>
      <c r="AF77" s="26">
        <v>7</v>
      </c>
      <c r="AG77" s="7">
        <f t="shared" si="13"/>
        <v>1134</v>
      </c>
      <c r="AH77" s="152">
        <v>1</v>
      </c>
      <c r="AI77" s="139">
        <f t="shared" si="7"/>
        <v>324</v>
      </c>
      <c r="AJ77" s="139">
        <f t="shared" si="17"/>
        <v>25434</v>
      </c>
      <c r="AK77" s="109">
        <f t="shared" si="8"/>
        <v>25434</v>
      </c>
      <c r="AM77" t="b">
        <f>D77='15.02.2022 Смета'!D77</f>
        <v>1</v>
      </c>
      <c r="AN77" t="b">
        <f>E77='15.02.2022 Смета'!E77</f>
        <v>1</v>
      </c>
      <c r="AO77" t="b">
        <f>F77='15.02.2022 Смета'!F77</f>
        <v>1</v>
      </c>
      <c r="AP77" t="b">
        <f>G77='15.02.2022 Смета'!G77</f>
        <v>1</v>
      </c>
      <c r="AQ77" t="b">
        <f>AH77='15.02.2022 Смета'!AH77</f>
        <v>1</v>
      </c>
      <c r="AR77" t="b">
        <f>AI77='15.02.2022 Смета'!AI77</f>
        <v>1</v>
      </c>
      <c r="AS77" t="b">
        <f>AJ77='15.02.2022 Смета'!AJ77</f>
        <v>1</v>
      </c>
      <c r="AT77" t="b">
        <f>AK77='15.02.2022 Смета'!AK77</f>
        <v>1</v>
      </c>
    </row>
    <row r="78" spans="1:46" ht="19.899999999999999" customHeight="1" x14ac:dyDescent="0.25">
      <c r="A78" s="108">
        <v>61</v>
      </c>
      <c r="B78" s="16" t="s">
        <v>24</v>
      </c>
      <c r="C78" s="21" t="s">
        <v>137</v>
      </c>
      <c r="D78" s="22" t="s">
        <v>70</v>
      </c>
      <c r="E78" s="35">
        <v>44807</v>
      </c>
      <c r="F78" s="35">
        <v>44809</v>
      </c>
      <c r="G78" s="21" t="s">
        <v>301</v>
      </c>
      <c r="H78" s="22" t="s">
        <v>351</v>
      </c>
      <c r="I78" s="22" t="s">
        <v>99</v>
      </c>
      <c r="J78" s="22" t="s">
        <v>294</v>
      </c>
      <c r="K78" s="35">
        <v>44807</v>
      </c>
      <c r="L78" s="35">
        <v>44809</v>
      </c>
      <c r="M78" s="10"/>
      <c r="N78" s="10">
        <v>3400</v>
      </c>
      <c r="O78" s="10">
        <f t="shared" si="14"/>
        <v>0</v>
      </c>
      <c r="P78" s="17"/>
      <c r="Q78" s="10">
        <v>2900</v>
      </c>
      <c r="R78" s="10">
        <f t="shared" si="15"/>
        <v>0</v>
      </c>
      <c r="S78" s="17"/>
      <c r="T78" s="10">
        <v>2800</v>
      </c>
      <c r="U78" s="10">
        <f t="shared" si="16"/>
        <v>0</v>
      </c>
      <c r="V78" s="17">
        <v>80</v>
      </c>
      <c r="W78" s="10">
        <v>150</v>
      </c>
      <c r="X78" s="10">
        <f t="shared" si="3"/>
        <v>12000</v>
      </c>
      <c r="Y78" s="17">
        <v>80</v>
      </c>
      <c r="Z78" s="10">
        <v>150</v>
      </c>
      <c r="AA78" s="10">
        <f t="shared" si="4"/>
        <v>12000</v>
      </c>
      <c r="AB78" s="17">
        <v>80</v>
      </c>
      <c r="AC78" s="10">
        <v>150</v>
      </c>
      <c r="AD78" s="10">
        <f t="shared" si="5"/>
        <v>12000</v>
      </c>
      <c r="AE78" s="19">
        <v>240</v>
      </c>
      <c r="AF78" s="26">
        <v>7</v>
      </c>
      <c r="AG78" s="7">
        <f t="shared" si="13"/>
        <v>1680</v>
      </c>
      <c r="AH78" s="152">
        <v>1</v>
      </c>
      <c r="AI78" s="139">
        <f t="shared" si="7"/>
        <v>480</v>
      </c>
      <c r="AJ78" s="139">
        <f t="shared" si="17"/>
        <v>37680</v>
      </c>
      <c r="AK78" s="109">
        <f t="shared" si="8"/>
        <v>37680</v>
      </c>
      <c r="AM78" t="b">
        <f>D78='15.02.2022 Смета'!D78</f>
        <v>1</v>
      </c>
      <c r="AN78" t="b">
        <f>E78='15.02.2022 Смета'!E78</f>
        <v>1</v>
      </c>
      <c r="AO78" t="b">
        <f>F78='15.02.2022 Смета'!F78</f>
        <v>1</v>
      </c>
      <c r="AP78" t="b">
        <f>G78='15.02.2022 Смета'!G78</f>
        <v>1</v>
      </c>
      <c r="AQ78" t="b">
        <f>AH78='15.02.2022 Смета'!AH78</f>
        <v>1</v>
      </c>
      <c r="AR78" t="b">
        <f>AI78='15.02.2022 Смета'!AI78</f>
        <v>1</v>
      </c>
      <c r="AS78" t="b">
        <f>AJ78='15.02.2022 Смета'!AJ78</f>
        <v>1</v>
      </c>
      <c r="AT78" t="b">
        <f>AK78='15.02.2022 Смета'!AK78</f>
        <v>1</v>
      </c>
    </row>
    <row r="79" spans="1:46" ht="21" customHeight="1" x14ac:dyDescent="0.25">
      <c r="A79" s="108">
        <v>62</v>
      </c>
      <c r="B79" s="8" t="s">
        <v>24</v>
      </c>
      <c r="C79" s="21" t="s">
        <v>137</v>
      </c>
      <c r="D79" s="22" t="s">
        <v>81</v>
      </c>
      <c r="E79" s="35">
        <v>44826</v>
      </c>
      <c r="F79" s="35">
        <v>44829</v>
      </c>
      <c r="G79" s="21" t="s">
        <v>301</v>
      </c>
      <c r="H79" s="22" t="s">
        <v>352</v>
      </c>
      <c r="I79" s="22" t="s">
        <v>102</v>
      </c>
      <c r="J79" s="22" t="s">
        <v>294</v>
      </c>
      <c r="K79" s="35">
        <v>44826</v>
      </c>
      <c r="L79" s="35">
        <v>44829</v>
      </c>
      <c r="M79" s="10"/>
      <c r="N79" s="10">
        <v>3400</v>
      </c>
      <c r="O79" s="10">
        <f t="shared" si="14"/>
        <v>0</v>
      </c>
      <c r="P79" s="10"/>
      <c r="Q79" s="10">
        <v>2900</v>
      </c>
      <c r="R79" s="10">
        <f t="shared" si="15"/>
        <v>0</v>
      </c>
      <c r="S79" s="10"/>
      <c r="T79" s="10">
        <v>2800</v>
      </c>
      <c r="U79" s="10">
        <f t="shared" si="16"/>
        <v>0</v>
      </c>
      <c r="V79" s="10">
        <v>26</v>
      </c>
      <c r="W79" s="10">
        <v>150</v>
      </c>
      <c r="X79" s="10">
        <f t="shared" si="3"/>
        <v>3900</v>
      </c>
      <c r="Y79" s="10">
        <v>26</v>
      </c>
      <c r="Z79" s="10">
        <v>150</v>
      </c>
      <c r="AA79" s="10">
        <f t="shared" si="4"/>
        <v>3900</v>
      </c>
      <c r="AB79" s="10">
        <v>26</v>
      </c>
      <c r="AC79" s="10">
        <v>150</v>
      </c>
      <c r="AD79" s="10">
        <f t="shared" si="5"/>
        <v>3900</v>
      </c>
      <c r="AE79" s="11">
        <v>78</v>
      </c>
      <c r="AF79" s="26">
        <v>7</v>
      </c>
      <c r="AG79" s="7">
        <f t="shared" si="13"/>
        <v>546</v>
      </c>
      <c r="AH79" s="152">
        <v>1</v>
      </c>
      <c r="AI79" s="139">
        <f t="shared" si="7"/>
        <v>156</v>
      </c>
      <c r="AJ79" s="139">
        <f t="shared" si="17"/>
        <v>12246</v>
      </c>
      <c r="AK79" s="109">
        <f t="shared" si="8"/>
        <v>12246</v>
      </c>
      <c r="AM79" t="b">
        <f>D79='15.02.2022 Смета'!D79</f>
        <v>1</v>
      </c>
      <c r="AN79" t="b">
        <f>E79='15.02.2022 Смета'!E79</f>
        <v>1</v>
      </c>
      <c r="AO79" t="b">
        <f>F79='15.02.2022 Смета'!F79</f>
        <v>1</v>
      </c>
      <c r="AP79" t="b">
        <f>G79='15.02.2022 Смета'!G79</f>
        <v>1</v>
      </c>
      <c r="AQ79" t="b">
        <f>AH79='15.02.2022 Смета'!AH79</f>
        <v>1</v>
      </c>
      <c r="AR79" t="b">
        <f>AI79='15.02.2022 Смета'!AI79</f>
        <v>1</v>
      </c>
      <c r="AS79" t="b">
        <f>AJ79='15.02.2022 Смета'!AJ79</f>
        <v>1</v>
      </c>
      <c r="AT79" t="b">
        <f>AK79='15.02.2022 Смета'!AK79</f>
        <v>1</v>
      </c>
    </row>
    <row r="80" spans="1:46" ht="19.149999999999999" customHeight="1" x14ac:dyDescent="0.25">
      <c r="A80" s="108">
        <v>63</v>
      </c>
      <c r="B80" s="8" t="s">
        <v>24</v>
      </c>
      <c r="C80" s="21" t="s">
        <v>137</v>
      </c>
      <c r="D80" s="22" t="s">
        <v>1075</v>
      </c>
      <c r="E80" s="35">
        <v>44826</v>
      </c>
      <c r="F80" s="35">
        <v>44829</v>
      </c>
      <c r="G80" s="21" t="s">
        <v>301</v>
      </c>
      <c r="H80" s="22" t="s">
        <v>702</v>
      </c>
      <c r="I80" s="22" t="s">
        <v>102</v>
      </c>
      <c r="J80" s="32" t="s">
        <v>294</v>
      </c>
      <c r="K80" s="35">
        <v>44826</v>
      </c>
      <c r="L80" s="35">
        <v>44829</v>
      </c>
      <c r="M80" s="17"/>
      <c r="N80" s="10">
        <v>3400</v>
      </c>
      <c r="O80" s="10">
        <f t="shared" si="14"/>
        <v>0</v>
      </c>
      <c r="P80" s="17"/>
      <c r="Q80" s="10">
        <v>2900</v>
      </c>
      <c r="R80" s="10">
        <f t="shared" si="15"/>
        <v>0</v>
      </c>
      <c r="S80" s="17"/>
      <c r="T80" s="10">
        <v>2800</v>
      </c>
      <c r="U80" s="10">
        <f t="shared" si="16"/>
        <v>0</v>
      </c>
      <c r="V80" s="10">
        <v>32</v>
      </c>
      <c r="W80" s="10">
        <v>150</v>
      </c>
      <c r="X80" s="10">
        <f t="shared" si="3"/>
        <v>4800</v>
      </c>
      <c r="Y80" s="10">
        <v>32</v>
      </c>
      <c r="Z80" s="10">
        <v>150</v>
      </c>
      <c r="AA80" s="10">
        <f t="shared" si="4"/>
        <v>4800</v>
      </c>
      <c r="AB80" s="10">
        <v>32</v>
      </c>
      <c r="AC80" s="10">
        <v>150</v>
      </c>
      <c r="AD80" s="10">
        <f t="shared" si="5"/>
        <v>4800</v>
      </c>
      <c r="AE80" s="11">
        <v>96</v>
      </c>
      <c r="AF80" s="26">
        <v>7</v>
      </c>
      <c r="AG80" s="7">
        <f t="shared" si="13"/>
        <v>672</v>
      </c>
      <c r="AH80" s="152">
        <v>1</v>
      </c>
      <c r="AI80" s="139">
        <f t="shared" si="7"/>
        <v>192</v>
      </c>
      <c r="AJ80" s="139">
        <f t="shared" si="17"/>
        <v>15072</v>
      </c>
      <c r="AK80" s="109">
        <f t="shared" si="8"/>
        <v>15072</v>
      </c>
      <c r="AL80" s="67"/>
      <c r="AM80" t="b">
        <f>D80='15.02.2022 Смета'!D80</f>
        <v>1</v>
      </c>
      <c r="AN80" t="b">
        <f>E80='15.02.2022 Смета'!E80</f>
        <v>1</v>
      </c>
      <c r="AO80" t="b">
        <f>F80='15.02.2022 Смета'!F80</f>
        <v>1</v>
      </c>
      <c r="AP80" t="b">
        <f>G80='15.02.2022 Смета'!G80</f>
        <v>1</v>
      </c>
      <c r="AQ80" t="b">
        <f>AH80='15.02.2022 Смета'!AH80</f>
        <v>1</v>
      </c>
      <c r="AR80" t="b">
        <f>AI80='15.02.2022 Смета'!AI80</f>
        <v>1</v>
      </c>
      <c r="AS80" t="b">
        <f>AJ80='15.02.2022 Смета'!AJ80</f>
        <v>1</v>
      </c>
      <c r="AT80" t="b">
        <f>AK80='15.02.2022 Смета'!AK80</f>
        <v>1</v>
      </c>
    </row>
    <row r="81" spans="1:46" ht="14.65" customHeight="1" x14ac:dyDescent="0.25">
      <c r="A81" s="106"/>
      <c r="B81" s="96"/>
      <c r="C81" s="97"/>
      <c r="D81" s="179" t="s">
        <v>913</v>
      </c>
      <c r="E81" s="99"/>
      <c r="F81" s="99"/>
      <c r="G81" s="99"/>
      <c r="H81" s="99"/>
      <c r="I81" s="97"/>
      <c r="J81" s="100"/>
      <c r="K81" s="99"/>
      <c r="L81" s="99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2"/>
      <c r="AF81" s="79"/>
      <c r="AG81" s="79"/>
      <c r="AH81" s="153"/>
      <c r="AI81" s="151"/>
      <c r="AJ81" s="151"/>
      <c r="AK81" s="164"/>
      <c r="AL81" s="67"/>
      <c r="AM81" t="b">
        <f>D81='15.02.2022 Смета'!D81</f>
        <v>1</v>
      </c>
      <c r="AN81" t="b">
        <f>E81='15.02.2022 Смета'!E81</f>
        <v>1</v>
      </c>
      <c r="AO81" t="b">
        <f>F81='15.02.2022 Смета'!F81</f>
        <v>1</v>
      </c>
      <c r="AP81" t="b">
        <f>G81='15.02.2022 Смета'!G81</f>
        <v>1</v>
      </c>
      <c r="AQ81" t="b">
        <f>AH81='15.02.2022 Смета'!AH81</f>
        <v>1</v>
      </c>
      <c r="AR81" t="b">
        <f>AI81='15.02.2022 Смета'!AI81</f>
        <v>1</v>
      </c>
      <c r="AS81" t="b">
        <f>AJ81='15.02.2022 Смета'!AJ81</f>
        <v>1</v>
      </c>
      <c r="AT81" t="b">
        <f>AK81='15.02.2022 Смета'!AK81</f>
        <v>1</v>
      </c>
    </row>
    <row r="82" spans="1:46" ht="25.9" customHeight="1" x14ac:dyDescent="0.25">
      <c r="A82" s="108">
        <v>64</v>
      </c>
      <c r="B82" s="8" t="s">
        <v>198</v>
      </c>
      <c r="C82" s="21" t="s">
        <v>151</v>
      </c>
      <c r="D82" s="22" t="s">
        <v>174</v>
      </c>
      <c r="E82" s="35">
        <v>44650</v>
      </c>
      <c r="F82" s="35">
        <v>44655</v>
      </c>
      <c r="G82" s="21" t="s">
        <v>765</v>
      </c>
      <c r="H82" s="22" t="s">
        <v>463</v>
      </c>
      <c r="I82" s="22" t="s">
        <v>99</v>
      </c>
      <c r="J82" s="22" t="s">
        <v>294</v>
      </c>
      <c r="K82" s="35">
        <v>44650</v>
      </c>
      <c r="L82" s="35">
        <v>44655</v>
      </c>
      <c r="M82" s="10"/>
      <c r="N82" s="10">
        <v>3400</v>
      </c>
      <c r="O82" s="10">
        <f t="shared" si="14"/>
        <v>0</v>
      </c>
      <c r="P82" s="10"/>
      <c r="Q82" s="10">
        <v>2900</v>
      </c>
      <c r="R82" s="10">
        <f t="shared" si="15"/>
        <v>0</v>
      </c>
      <c r="S82" s="10"/>
      <c r="T82" s="10">
        <v>2800</v>
      </c>
      <c r="U82" s="10">
        <f t="shared" si="16"/>
        <v>0</v>
      </c>
      <c r="V82" s="10">
        <v>16</v>
      </c>
      <c r="W82" s="10">
        <v>150</v>
      </c>
      <c r="X82" s="10">
        <f t="shared" si="3"/>
        <v>2400</v>
      </c>
      <c r="Y82" s="10">
        <v>16</v>
      </c>
      <c r="Z82" s="10">
        <v>150</v>
      </c>
      <c r="AA82" s="10">
        <f t="shared" si="4"/>
        <v>2400</v>
      </c>
      <c r="AB82" s="10">
        <v>16</v>
      </c>
      <c r="AC82" s="10">
        <v>150</v>
      </c>
      <c r="AD82" s="10">
        <f t="shared" si="5"/>
        <v>2400</v>
      </c>
      <c r="AE82" s="11"/>
      <c r="AF82" s="26">
        <v>7</v>
      </c>
      <c r="AG82" s="7">
        <f t="shared" si="13"/>
        <v>0</v>
      </c>
      <c r="AH82" s="152">
        <v>1</v>
      </c>
      <c r="AI82" s="139">
        <f t="shared" si="7"/>
        <v>48</v>
      </c>
      <c r="AJ82" s="139">
        <f t="shared" si="17"/>
        <v>7200</v>
      </c>
      <c r="AK82" s="109">
        <f t="shared" si="8"/>
        <v>7200</v>
      </c>
      <c r="AL82" s="67"/>
      <c r="AM82" t="b">
        <f>D82='15.02.2022 Смета'!D82</f>
        <v>1</v>
      </c>
      <c r="AN82" t="b">
        <f>E82='15.02.2022 Смета'!E82</f>
        <v>1</v>
      </c>
      <c r="AO82" t="b">
        <f>F82='15.02.2022 Смета'!F82</f>
        <v>1</v>
      </c>
      <c r="AP82" t="b">
        <f>G82='15.02.2022 Смета'!G82</f>
        <v>1</v>
      </c>
      <c r="AQ82" t="b">
        <f>AH82='15.02.2022 Смета'!AH82</f>
        <v>1</v>
      </c>
      <c r="AR82" t="b">
        <f>AI82='15.02.2022 Смета'!AI82</f>
        <v>1</v>
      </c>
      <c r="AS82" t="b">
        <f>AJ82='15.02.2022 Смета'!AJ82</f>
        <v>1</v>
      </c>
      <c r="AT82" t="b">
        <f>AK82='15.02.2022 Смета'!AK82</f>
        <v>1</v>
      </c>
    </row>
    <row r="83" spans="1:46" ht="28.9" customHeight="1" x14ac:dyDescent="0.25">
      <c r="A83" s="112">
        <v>65</v>
      </c>
      <c r="B83" s="8" t="s">
        <v>198</v>
      </c>
      <c r="C83" s="21" t="s">
        <v>151</v>
      </c>
      <c r="D83" s="22" t="s">
        <v>174</v>
      </c>
      <c r="E83" s="35">
        <v>44655</v>
      </c>
      <c r="F83" s="35">
        <v>44661</v>
      </c>
      <c r="G83" s="21" t="s">
        <v>766</v>
      </c>
      <c r="H83" s="22" t="s">
        <v>342</v>
      </c>
      <c r="I83" s="22" t="s">
        <v>99</v>
      </c>
      <c r="J83" s="22" t="s">
        <v>294</v>
      </c>
      <c r="K83" s="35">
        <v>44655</v>
      </c>
      <c r="L83" s="35">
        <v>44661</v>
      </c>
      <c r="M83" s="10"/>
      <c r="N83" s="10">
        <v>3400</v>
      </c>
      <c r="O83" s="10">
        <f t="shared" si="14"/>
        <v>0</v>
      </c>
      <c r="P83" s="10"/>
      <c r="Q83" s="10">
        <v>2900</v>
      </c>
      <c r="R83" s="10">
        <f t="shared" si="15"/>
        <v>0</v>
      </c>
      <c r="S83" s="10"/>
      <c r="T83" s="10">
        <v>2800</v>
      </c>
      <c r="U83" s="10">
        <f t="shared" si="16"/>
        <v>0</v>
      </c>
      <c r="V83" s="10">
        <v>22</v>
      </c>
      <c r="W83" s="10">
        <v>150</v>
      </c>
      <c r="X83" s="10">
        <f t="shared" ref="X83:X155" si="18">V83*W83</f>
        <v>3300</v>
      </c>
      <c r="Y83" s="10">
        <v>22</v>
      </c>
      <c r="Z83" s="10">
        <v>150</v>
      </c>
      <c r="AA83" s="10">
        <f t="shared" ref="AA83:AA155" si="19">Y83*Z83</f>
        <v>3300</v>
      </c>
      <c r="AB83" s="10">
        <v>22</v>
      </c>
      <c r="AC83" s="10">
        <v>150</v>
      </c>
      <c r="AD83" s="10">
        <f t="shared" ref="AD83:AD155" si="20">AB83*AC83</f>
        <v>3300</v>
      </c>
      <c r="AE83" s="11">
        <v>66</v>
      </c>
      <c r="AF83" s="26">
        <v>7</v>
      </c>
      <c r="AG83" s="7">
        <f t="shared" si="13"/>
        <v>462</v>
      </c>
      <c r="AH83" s="152">
        <v>1</v>
      </c>
      <c r="AI83" s="139">
        <f t="shared" ref="AI83:AI158" si="21">M83+P83+S83+V83+Y83+AB83+AE83</f>
        <v>132</v>
      </c>
      <c r="AJ83" s="139">
        <f t="shared" si="17"/>
        <v>10362</v>
      </c>
      <c r="AK83" s="109">
        <f t="shared" ref="AK83:AK158" si="22">O83+R83+U83+X83+AA83+AD83+AG83</f>
        <v>10362</v>
      </c>
      <c r="AL83" s="67"/>
      <c r="AM83" t="b">
        <f>D83='15.02.2022 Смета'!D83</f>
        <v>1</v>
      </c>
      <c r="AN83" t="b">
        <f>E83='15.02.2022 Смета'!E83</f>
        <v>1</v>
      </c>
      <c r="AO83" t="b">
        <f>F83='15.02.2022 Смета'!F83</f>
        <v>1</v>
      </c>
      <c r="AP83" t="b">
        <f>G83='15.02.2022 Смета'!G83</f>
        <v>1</v>
      </c>
      <c r="AQ83" t="b">
        <f>AH83='15.02.2022 Смета'!AH83</f>
        <v>1</v>
      </c>
      <c r="AR83" t="b">
        <f>AI83='15.02.2022 Смета'!AI83</f>
        <v>1</v>
      </c>
      <c r="AS83" t="b">
        <f>AJ83='15.02.2022 Смета'!AJ83</f>
        <v>1</v>
      </c>
      <c r="AT83" t="b">
        <f>AK83='15.02.2022 Смета'!AK83</f>
        <v>1</v>
      </c>
    </row>
    <row r="84" spans="1:46" ht="27.6" customHeight="1" x14ac:dyDescent="0.25">
      <c r="A84" s="108">
        <v>66</v>
      </c>
      <c r="B84" s="8" t="s">
        <v>198</v>
      </c>
      <c r="C84" s="21" t="s">
        <v>151</v>
      </c>
      <c r="D84" s="22" t="s">
        <v>174</v>
      </c>
      <c r="E84" s="35">
        <v>44713</v>
      </c>
      <c r="F84" s="35">
        <v>44717</v>
      </c>
      <c r="G84" s="21" t="s">
        <v>767</v>
      </c>
      <c r="H84" s="38" t="s">
        <v>344</v>
      </c>
      <c r="I84" s="22" t="s">
        <v>99</v>
      </c>
      <c r="J84" s="22" t="s">
        <v>294</v>
      </c>
      <c r="K84" s="35">
        <v>44713</v>
      </c>
      <c r="L84" s="35">
        <v>44717</v>
      </c>
      <c r="M84" s="10"/>
      <c r="N84" s="10">
        <v>3400</v>
      </c>
      <c r="O84" s="10">
        <f t="shared" si="14"/>
        <v>0</v>
      </c>
      <c r="P84" s="10"/>
      <c r="Q84" s="10">
        <v>2900</v>
      </c>
      <c r="R84" s="10">
        <f t="shared" si="15"/>
        <v>0</v>
      </c>
      <c r="S84" s="10"/>
      <c r="T84" s="10">
        <v>2800</v>
      </c>
      <c r="U84" s="10">
        <f t="shared" si="16"/>
        <v>0</v>
      </c>
      <c r="V84" s="10">
        <v>22</v>
      </c>
      <c r="W84" s="10">
        <v>150</v>
      </c>
      <c r="X84" s="10">
        <f t="shared" si="18"/>
        <v>3300</v>
      </c>
      <c r="Y84" s="10">
        <v>22</v>
      </c>
      <c r="Z84" s="10">
        <v>150</v>
      </c>
      <c r="AA84" s="10">
        <f t="shared" si="19"/>
        <v>3300</v>
      </c>
      <c r="AB84" s="10">
        <v>22</v>
      </c>
      <c r="AC84" s="10">
        <v>150</v>
      </c>
      <c r="AD84" s="10">
        <f t="shared" si="20"/>
        <v>3300</v>
      </c>
      <c r="AE84" s="11">
        <v>66</v>
      </c>
      <c r="AF84" s="26">
        <v>7</v>
      </c>
      <c r="AG84" s="7">
        <f t="shared" si="13"/>
        <v>462</v>
      </c>
      <c r="AH84" s="152">
        <v>1</v>
      </c>
      <c r="AI84" s="139">
        <f t="shared" si="21"/>
        <v>132</v>
      </c>
      <c r="AJ84" s="139">
        <f t="shared" si="17"/>
        <v>10362</v>
      </c>
      <c r="AK84" s="109">
        <f t="shared" si="22"/>
        <v>10362</v>
      </c>
      <c r="AL84" s="67"/>
      <c r="AM84" t="b">
        <f>D84='15.02.2022 Смета'!D84</f>
        <v>1</v>
      </c>
      <c r="AN84" t="b">
        <f>E84='15.02.2022 Смета'!E84</f>
        <v>1</v>
      </c>
      <c r="AO84" t="b">
        <f>F84='15.02.2022 Смета'!F84</f>
        <v>1</v>
      </c>
      <c r="AP84" t="b">
        <f>G84='15.02.2022 Смета'!G84</f>
        <v>1</v>
      </c>
      <c r="AQ84" t="b">
        <f>AH84='15.02.2022 Смета'!AH84</f>
        <v>1</v>
      </c>
      <c r="AR84" t="b">
        <f>AI84='15.02.2022 Смета'!AI84</f>
        <v>1</v>
      </c>
      <c r="AS84" t="b">
        <f>AJ84='15.02.2022 Смета'!AJ84</f>
        <v>1</v>
      </c>
      <c r="AT84" t="b">
        <f>AK84='15.02.2022 Смета'!AK84</f>
        <v>1</v>
      </c>
    </row>
    <row r="85" spans="1:46" ht="27.6" customHeight="1" x14ac:dyDescent="0.25">
      <c r="A85" s="108">
        <v>67</v>
      </c>
      <c r="B85" s="8" t="s">
        <v>198</v>
      </c>
      <c r="C85" s="21" t="s">
        <v>151</v>
      </c>
      <c r="D85" s="22" t="s">
        <v>174</v>
      </c>
      <c r="E85" s="35">
        <v>44743</v>
      </c>
      <c r="F85" s="35">
        <v>44748</v>
      </c>
      <c r="G85" s="21" t="s">
        <v>767</v>
      </c>
      <c r="H85" s="38" t="s">
        <v>345</v>
      </c>
      <c r="I85" s="22" t="s">
        <v>99</v>
      </c>
      <c r="J85" s="22" t="s">
        <v>294</v>
      </c>
      <c r="K85" s="35">
        <v>44743</v>
      </c>
      <c r="L85" s="35">
        <v>44748</v>
      </c>
      <c r="M85" s="10"/>
      <c r="N85" s="10">
        <v>3400</v>
      </c>
      <c r="O85" s="10">
        <f t="shared" si="14"/>
        <v>0</v>
      </c>
      <c r="P85" s="10"/>
      <c r="Q85" s="10">
        <v>2900</v>
      </c>
      <c r="R85" s="10">
        <f t="shared" si="15"/>
        <v>0</v>
      </c>
      <c r="S85" s="10"/>
      <c r="T85" s="10">
        <v>2800</v>
      </c>
      <c r="U85" s="10">
        <f t="shared" si="16"/>
        <v>0</v>
      </c>
      <c r="V85" s="10">
        <v>20</v>
      </c>
      <c r="W85" s="10">
        <v>150</v>
      </c>
      <c r="X85" s="10">
        <f t="shared" si="18"/>
        <v>3000</v>
      </c>
      <c r="Y85" s="10">
        <v>20</v>
      </c>
      <c r="Z85" s="10">
        <v>150</v>
      </c>
      <c r="AA85" s="10">
        <f t="shared" si="19"/>
        <v>3000</v>
      </c>
      <c r="AB85" s="10">
        <v>20</v>
      </c>
      <c r="AC85" s="10">
        <v>150</v>
      </c>
      <c r="AD85" s="10">
        <f t="shared" si="20"/>
        <v>3000</v>
      </c>
      <c r="AE85" s="11">
        <v>60</v>
      </c>
      <c r="AF85" s="26">
        <v>7</v>
      </c>
      <c r="AG85" s="7">
        <f t="shared" si="13"/>
        <v>420</v>
      </c>
      <c r="AH85" s="152">
        <v>1</v>
      </c>
      <c r="AI85" s="139">
        <f t="shared" si="21"/>
        <v>120</v>
      </c>
      <c r="AJ85" s="139">
        <f t="shared" si="17"/>
        <v>9420</v>
      </c>
      <c r="AK85" s="109">
        <f t="shared" si="22"/>
        <v>9420</v>
      </c>
      <c r="AL85" s="67"/>
      <c r="AM85" t="b">
        <f>D85='15.02.2022 Смета'!D85</f>
        <v>1</v>
      </c>
      <c r="AN85" t="b">
        <f>E85='15.02.2022 Смета'!E85</f>
        <v>1</v>
      </c>
      <c r="AO85" t="b">
        <f>F85='15.02.2022 Смета'!F85</f>
        <v>1</v>
      </c>
      <c r="AP85" t="b">
        <f>G85='15.02.2022 Смета'!G85</f>
        <v>1</v>
      </c>
      <c r="AQ85" t="b">
        <f>AH85='15.02.2022 Смета'!AH85</f>
        <v>1</v>
      </c>
      <c r="AR85" t="b">
        <f>AI85='15.02.2022 Смета'!AI85</f>
        <v>1</v>
      </c>
      <c r="AS85" t="b">
        <f>AJ85='15.02.2022 Смета'!AJ85</f>
        <v>1</v>
      </c>
      <c r="AT85" t="b">
        <f>AK85='15.02.2022 Смета'!AK85</f>
        <v>1</v>
      </c>
    </row>
    <row r="86" spans="1:46" ht="25.5" x14ac:dyDescent="0.25">
      <c r="A86" s="114">
        <v>68</v>
      </c>
      <c r="B86" s="8" t="s">
        <v>198</v>
      </c>
      <c r="C86" s="21" t="s">
        <v>151</v>
      </c>
      <c r="D86" s="22" t="s">
        <v>174</v>
      </c>
      <c r="E86" s="35">
        <v>44748</v>
      </c>
      <c r="F86" s="35">
        <v>44752</v>
      </c>
      <c r="G86" s="21" t="s">
        <v>767</v>
      </c>
      <c r="H86" s="22" t="s">
        <v>703</v>
      </c>
      <c r="I86" s="22" t="s">
        <v>99</v>
      </c>
      <c r="J86" s="22" t="s">
        <v>294</v>
      </c>
      <c r="K86" s="35">
        <v>44748</v>
      </c>
      <c r="L86" s="35">
        <v>44752</v>
      </c>
      <c r="M86" s="10"/>
      <c r="N86" s="10">
        <v>3400</v>
      </c>
      <c r="O86" s="10">
        <f t="shared" si="14"/>
        <v>0</v>
      </c>
      <c r="P86" s="10"/>
      <c r="Q86" s="10">
        <v>2900</v>
      </c>
      <c r="R86" s="10">
        <f t="shared" si="15"/>
        <v>0</v>
      </c>
      <c r="S86" s="10"/>
      <c r="T86" s="10">
        <v>2800</v>
      </c>
      <c r="U86" s="10">
        <f t="shared" si="16"/>
        <v>0</v>
      </c>
      <c r="V86" s="10">
        <v>20</v>
      </c>
      <c r="W86" s="10">
        <v>150</v>
      </c>
      <c r="X86" s="10">
        <f t="shared" si="18"/>
        <v>3000</v>
      </c>
      <c r="Y86" s="10">
        <v>20</v>
      </c>
      <c r="Z86" s="10">
        <v>150</v>
      </c>
      <c r="AA86" s="10">
        <f t="shared" si="19"/>
        <v>3000</v>
      </c>
      <c r="AB86" s="10">
        <v>20</v>
      </c>
      <c r="AC86" s="10">
        <v>150</v>
      </c>
      <c r="AD86" s="10">
        <f t="shared" si="20"/>
        <v>3000</v>
      </c>
      <c r="AE86" s="11">
        <v>60</v>
      </c>
      <c r="AF86" s="26">
        <v>7</v>
      </c>
      <c r="AG86" s="7">
        <f t="shared" si="13"/>
        <v>420</v>
      </c>
      <c r="AH86" s="152">
        <v>1</v>
      </c>
      <c r="AI86" s="139">
        <f t="shared" si="21"/>
        <v>120</v>
      </c>
      <c r="AJ86" s="139">
        <f t="shared" si="17"/>
        <v>9420</v>
      </c>
      <c r="AK86" s="109">
        <f t="shared" si="22"/>
        <v>9420</v>
      </c>
      <c r="AL86" s="67"/>
      <c r="AM86" t="b">
        <f>D86='15.02.2022 Смета'!D86</f>
        <v>1</v>
      </c>
      <c r="AN86" t="b">
        <f>E86='15.02.2022 Смета'!E86</f>
        <v>1</v>
      </c>
      <c r="AO86" t="b">
        <f>F86='15.02.2022 Смета'!F86</f>
        <v>1</v>
      </c>
      <c r="AP86" t="b">
        <f>G86='15.02.2022 Смета'!G86</f>
        <v>1</v>
      </c>
      <c r="AQ86" t="b">
        <f>AH86='15.02.2022 Смета'!AH86</f>
        <v>1</v>
      </c>
      <c r="AR86" t="b">
        <f>AI86='15.02.2022 Смета'!AI86</f>
        <v>1</v>
      </c>
      <c r="AS86" t="b">
        <f>AJ86='15.02.2022 Смета'!AJ86</f>
        <v>1</v>
      </c>
      <c r="AT86" t="b">
        <f>AK86='15.02.2022 Смета'!AK86</f>
        <v>1</v>
      </c>
    </row>
    <row r="87" spans="1:46" x14ac:dyDescent="0.25">
      <c r="A87" s="106"/>
      <c r="B87" s="96"/>
      <c r="C87" s="97"/>
      <c r="D87" s="179" t="s">
        <v>843</v>
      </c>
      <c r="E87" s="99"/>
      <c r="F87" s="99"/>
      <c r="G87" s="99"/>
      <c r="H87" s="99"/>
      <c r="I87" s="97"/>
      <c r="J87" s="100"/>
      <c r="K87" s="99"/>
      <c r="L87" s="99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2"/>
      <c r="AF87" s="79"/>
      <c r="AG87" s="79"/>
      <c r="AH87" s="153"/>
      <c r="AI87" s="151"/>
      <c r="AJ87" s="151"/>
      <c r="AK87" s="164"/>
      <c r="AL87" s="67"/>
      <c r="AM87" t="b">
        <f>D87='15.02.2022 Смета'!D87</f>
        <v>1</v>
      </c>
      <c r="AN87" t="b">
        <f>E87='15.02.2022 Смета'!E87</f>
        <v>1</v>
      </c>
      <c r="AO87" t="b">
        <f>F87='15.02.2022 Смета'!F87</f>
        <v>1</v>
      </c>
      <c r="AP87" t="b">
        <f>G87='15.02.2022 Смета'!G87</f>
        <v>1</v>
      </c>
      <c r="AQ87" t="b">
        <f>AH87='15.02.2022 Смета'!AH87</f>
        <v>1</v>
      </c>
      <c r="AR87" t="b">
        <f>AI87='15.02.2022 Смета'!AI87</f>
        <v>1</v>
      </c>
      <c r="AS87" t="b">
        <f>AJ87='15.02.2022 Смета'!AJ87</f>
        <v>1</v>
      </c>
      <c r="AT87" t="b">
        <f>AK87='15.02.2022 Смета'!AK87</f>
        <v>1</v>
      </c>
    </row>
    <row r="88" spans="1:46" ht="25.9" customHeight="1" x14ac:dyDescent="0.25">
      <c r="A88" s="108">
        <v>69</v>
      </c>
      <c r="B88" s="8" t="s">
        <v>164</v>
      </c>
      <c r="C88" s="21" t="s">
        <v>121</v>
      </c>
      <c r="D88" s="22" t="s">
        <v>84</v>
      </c>
      <c r="E88" s="35">
        <v>44593</v>
      </c>
      <c r="F88" s="35">
        <v>44595</v>
      </c>
      <c r="G88" s="21" t="s">
        <v>318</v>
      </c>
      <c r="H88" s="22" t="s">
        <v>505</v>
      </c>
      <c r="I88" s="22" t="s">
        <v>99</v>
      </c>
      <c r="J88" s="22" t="s">
        <v>294</v>
      </c>
      <c r="K88" s="35">
        <v>44593</v>
      </c>
      <c r="L88" s="35">
        <v>44595</v>
      </c>
      <c r="M88" s="10"/>
      <c r="N88" s="10">
        <v>3400</v>
      </c>
      <c r="O88" s="10">
        <f t="shared" si="14"/>
        <v>0</v>
      </c>
      <c r="P88" s="10"/>
      <c r="Q88" s="10">
        <v>2900</v>
      </c>
      <c r="R88" s="10">
        <f t="shared" si="15"/>
        <v>0</v>
      </c>
      <c r="S88" s="10"/>
      <c r="T88" s="10">
        <v>2800</v>
      </c>
      <c r="U88" s="10">
        <f t="shared" si="16"/>
        <v>0</v>
      </c>
      <c r="V88" s="10">
        <v>16</v>
      </c>
      <c r="W88" s="10">
        <v>150</v>
      </c>
      <c r="X88" s="10">
        <f t="shared" si="18"/>
        <v>2400</v>
      </c>
      <c r="Y88" s="10">
        <v>16</v>
      </c>
      <c r="Z88" s="10">
        <v>150</v>
      </c>
      <c r="AA88" s="10">
        <f t="shared" si="19"/>
        <v>2400</v>
      </c>
      <c r="AB88" s="10">
        <v>30</v>
      </c>
      <c r="AC88" s="10">
        <v>150</v>
      </c>
      <c r="AD88" s="10">
        <f t="shared" si="20"/>
        <v>4500</v>
      </c>
      <c r="AE88" s="11"/>
      <c r="AF88" s="26">
        <v>7</v>
      </c>
      <c r="AG88" s="7">
        <f t="shared" si="13"/>
        <v>0</v>
      </c>
      <c r="AH88" s="152">
        <v>1</v>
      </c>
      <c r="AI88" s="139">
        <f t="shared" si="21"/>
        <v>62</v>
      </c>
      <c r="AJ88" s="139">
        <f t="shared" si="17"/>
        <v>9300</v>
      </c>
      <c r="AK88" s="109">
        <f t="shared" si="22"/>
        <v>9300</v>
      </c>
      <c r="AL88" s="67"/>
      <c r="AM88" t="b">
        <f>D88='15.02.2022 Смета'!D88</f>
        <v>1</v>
      </c>
      <c r="AN88" t="b">
        <f>E88='15.02.2022 Смета'!E88</f>
        <v>1</v>
      </c>
      <c r="AO88" t="b">
        <f>F88='15.02.2022 Смета'!F88</f>
        <v>1</v>
      </c>
      <c r="AP88" t="b">
        <f>G88='15.02.2022 Смета'!G88</f>
        <v>1</v>
      </c>
      <c r="AQ88" t="b">
        <f>AH88='15.02.2022 Смета'!AH88</f>
        <v>1</v>
      </c>
      <c r="AR88" t="b">
        <f>AI88='15.02.2022 Смета'!AI88</f>
        <v>1</v>
      </c>
      <c r="AS88" t="b">
        <f>AJ88='15.02.2022 Смета'!AJ88</f>
        <v>1</v>
      </c>
      <c r="AT88" t="b">
        <f>AK88='15.02.2022 Смета'!AK88</f>
        <v>1</v>
      </c>
    </row>
    <row r="89" spans="1:46" ht="28.15" customHeight="1" x14ac:dyDescent="0.25">
      <c r="A89" s="108">
        <v>70</v>
      </c>
      <c r="B89" s="8" t="s">
        <v>164</v>
      </c>
      <c r="C89" s="21" t="s">
        <v>121</v>
      </c>
      <c r="D89" s="22" t="s">
        <v>249</v>
      </c>
      <c r="E89" s="35">
        <v>44629</v>
      </c>
      <c r="F89" s="35">
        <v>44632</v>
      </c>
      <c r="G89" s="21" t="s">
        <v>318</v>
      </c>
      <c r="H89" s="38" t="s">
        <v>353</v>
      </c>
      <c r="I89" s="22" t="s">
        <v>99</v>
      </c>
      <c r="J89" s="22" t="s">
        <v>294</v>
      </c>
      <c r="K89" s="35">
        <v>44629</v>
      </c>
      <c r="L89" s="35">
        <v>44632</v>
      </c>
      <c r="M89" s="10"/>
      <c r="N89" s="10">
        <v>3400</v>
      </c>
      <c r="O89" s="10">
        <f t="shared" si="14"/>
        <v>0</v>
      </c>
      <c r="P89" s="10"/>
      <c r="Q89" s="10">
        <v>2900</v>
      </c>
      <c r="R89" s="10">
        <f t="shared" si="15"/>
        <v>0</v>
      </c>
      <c r="S89" s="10"/>
      <c r="T89" s="10">
        <v>2800</v>
      </c>
      <c r="U89" s="10">
        <f t="shared" si="16"/>
        <v>0</v>
      </c>
      <c r="V89" s="10">
        <v>22</v>
      </c>
      <c r="W89" s="10">
        <v>150</v>
      </c>
      <c r="X89" s="10">
        <f t="shared" si="18"/>
        <v>3300</v>
      </c>
      <c r="Y89" s="10">
        <v>22</v>
      </c>
      <c r="Z89" s="10">
        <v>150</v>
      </c>
      <c r="AA89" s="10">
        <f t="shared" si="19"/>
        <v>3300</v>
      </c>
      <c r="AB89" s="10">
        <v>42</v>
      </c>
      <c r="AC89" s="10">
        <v>150</v>
      </c>
      <c r="AD89" s="10">
        <f t="shared" si="20"/>
        <v>6300</v>
      </c>
      <c r="AE89" s="11"/>
      <c r="AF89" s="26">
        <v>7</v>
      </c>
      <c r="AG89" s="7">
        <f t="shared" ref="AG89:AG129" si="23">AE89*AF89</f>
        <v>0</v>
      </c>
      <c r="AH89" s="152">
        <v>1</v>
      </c>
      <c r="AI89" s="139">
        <f t="shared" si="21"/>
        <v>86</v>
      </c>
      <c r="AJ89" s="139">
        <f t="shared" si="17"/>
        <v>12900</v>
      </c>
      <c r="AK89" s="109">
        <f t="shared" si="22"/>
        <v>12900</v>
      </c>
      <c r="AM89" t="b">
        <f>D89='15.02.2022 Смета'!D89</f>
        <v>1</v>
      </c>
      <c r="AN89" t="b">
        <f>E89='15.02.2022 Смета'!E89</f>
        <v>1</v>
      </c>
      <c r="AO89" t="b">
        <f>F89='15.02.2022 Смета'!F89</f>
        <v>1</v>
      </c>
      <c r="AP89" t="b">
        <f>G89='15.02.2022 Смета'!G89</f>
        <v>1</v>
      </c>
      <c r="AQ89" t="b">
        <f>AH89='15.02.2022 Смета'!AH89</f>
        <v>1</v>
      </c>
      <c r="AR89" t="b">
        <f>AI89='15.02.2022 Смета'!AI89</f>
        <v>1</v>
      </c>
      <c r="AS89" t="b">
        <f>AJ89='15.02.2022 Смета'!AJ89</f>
        <v>1</v>
      </c>
      <c r="AT89" t="b">
        <f>AK89='15.02.2022 Смета'!AK89</f>
        <v>1</v>
      </c>
    </row>
    <row r="90" spans="1:46" ht="28.9" customHeight="1" x14ac:dyDescent="0.25">
      <c r="A90" s="108">
        <v>71</v>
      </c>
      <c r="B90" s="8" t="s">
        <v>164</v>
      </c>
      <c r="C90" s="21" t="s">
        <v>121</v>
      </c>
      <c r="D90" s="22" t="s">
        <v>40</v>
      </c>
      <c r="E90" s="35">
        <v>44677</v>
      </c>
      <c r="F90" s="35">
        <v>44679</v>
      </c>
      <c r="G90" s="21" t="s">
        <v>318</v>
      </c>
      <c r="H90" s="38" t="s">
        <v>340</v>
      </c>
      <c r="I90" s="22" t="s">
        <v>101</v>
      </c>
      <c r="J90" s="22" t="s">
        <v>294</v>
      </c>
      <c r="K90" s="35">
        <v>44677</v>
      </c>
      <c r="L90" s="35">
        <v>44679</v>
      </c>
      <c r="M90" s="10"/>
      <c r="N90" s="10">
        <v>3400</v>
      </c>
      <c r="O90" s="10">
        <f t="shared" si="14"/>
        <v>0</v>
      </c>
      <c r="P90" s="10"/>
      <c r="Q90" s="10">
        <v>2900</v>
      </c>
      <c r="R90" s="10">
        <f t="shared" si="15"/>
        <v>0</v>
      </c>
      <c r="S90" s="10"/>
      <c r="T90" s="10">
        <v>2800</v>
      </c>
      <c r="U90" s="10">
        <f t="shared" si="16"/>
        <v>0</v>
      </c>
      <c r="V90" s="10">
        <v>16</v>
      </c>
      <c r="W90" s="10">
        <v>150</v>
      </c>
      <c r="X90" s="10">
        <f t="shared" si="18"/>
        <v>2400</v>
      </c>
      <c r="Y90" s="10">
        <v>16</v>
      </c>
      <c r="Z90" s="10">
        <v>150</v>
      </c>
      <c r="AA90" s="10">
        <f t="shared" si="19"/>
        <v>2400</v>
      </c>
      <c r="AB90" s="10">
        <v>30</v>
      </c>
      <c r="AC90" s="10">
        <v>150</v>
      </c>
      <c r="AD90" s="10">
        <f t="shared" si="20"/>
        <v>4500</v>
      </c>
      <c r="AE90" s="11">
        <v>62</v>
      </c>
      <c r="AF90" s="26">
        <v>7</v>
      </c>
      <c r="AG90" s="7">
        <f t="shared" si="23"/>
        <v>434</v>
      </c>
      <c r="AH90" s="152">
        <v>1</v>
      </c>
      <c r="AI90" s="139">
        <f t="shared" si="21"/>
        <v>124</v>
      </c>
      <c r="AJ90" s="139">
        <f t="shared" si="17"/>
        <v>9734</v>
      </c>
      <c r="AK90" s="109">
        <f t="shared" si="22"/>
        <v>9734</v>
      </c>
      <c r="AM90" t="b">
        <f>D90='15.02.2022 Смета'!D90</f>
        <v>1</v>
      </c>
      <c r="AN90" t="b">
        <f>E90='15.02.2022 Смета'!E90</f>
        <v>1</v>
      </c>
      <c r="AO90" t="b">
        <f>F90='15.02.2022 Смета'!F90</f>
        <v>1</v>
      </c>
      <c r="AP90" t="b">
        <f>G90='15.02.2022 Смета'!G90</f>
        <v>1</v>
      </c>
      <c r="AQ90" t="b">
        <f>AH90='15.02.2022 Смета'!AH90</f>
        <v>1</v>
      </c>
      <c r="AR90" t="b">
        <f>AI90='15.02.2022 Смета'!AI90</f>
        <v>1</v>
      </c>
      <c r="AS90" t="b">
        <f>AJ90='15.02.2022 Смета'!AJ90</f>
        <v>1</v>
      </c>
      <c r="AT90" t="b">
        <f>AK90='15.02.2022 Смета'!AK90</f>
        <v>1</v>
      </c>
    </row>
    <row r="91" spans="1:46" ht="27.6" customHeight="1" x14ac:dyDescent="0.25">
      <c r="A91" s="108">
        <v>72</v>
      </c>
      <c r="B91" s="8" t="s">
        <v>164</v>
      </c>
      <c r="C91" s="21" t="s">
        <v>121</v>
      </c>
      <c r="D91" s="22" t="s">
        <v>250</v>
      </c>
      <c r="E91" s="35">
        <v>44713</v>
      </c>
      <c r="F91" s="35">
        <v>44716</v>
      </c>
      <c r="G91" s="21" t="s">
        <v>318</v>
      </c>
      <c r="H91" s="38" t="s">
        <v>354</v>
      </c>
      <c r="I91" s="22" t="s">
        <v>99</v>
      </c>
      <c r="J91" s="22" t="s">
        <v>294</v>
      </c>
      <c r="K91" s="35">
        <v>44713</v>
      </c>
      <c r="L91" s="35">
        <v>44716</v>
      </c>
      <c r="M91" s="10"/>
      <c r="N91" s="10">
        <v>3400</v>
      </c>
      <c r="O91" s="10">
        <f t="shared" si="14"/>
        <v>0</v>
      </c>
      <c r="P91" s="10"/>
      <c r="Q91" s="10">
        <v>2900</v>
      </c>
      <c r="R91" s="10">
        <f t="shared" si="15"/>
        <v>0</v>
      </c>
      <c r="S91" s="10"/>
      <c r="T91" s="10">
        <v>2800</v>
      </c>
      <c r="U91" s="10">
        <f t="shared" si="16"/>
        <v>0</v>
      </c>
      <c r="V91" s="10">
        <v>16</v>
      </c>
      <c r="W91" s="10">
        <v>150</v>
      </c>
      <c r="X91" s="10">
        <f t="shared" si="18"/>
        <v>2400</v>
      </c>
      <c r="Y91" s="10">
        <v>16</v>
      </c>
      <c r="Z91" s="10">
        <v>150</v>
      </c>
      <c r="AA91" s="10">
        <f t="shared" si="19"/>
        <v>2400</v>
      </c>
      <c r="AB91" s="10">
        <v>30</v>
      </c>
      <c r="AC91" s="10">
        <v>150</v>
      </c>
      <c r="AD91" s="10">
        <f t="shared" si="20"/>
        <v>4500</v>
      </c>
      <c r="AE91" s="11">
        <v>62</v>
      </c>
      <c r="AF91" s="26">
        <v>7</v>
      </c>
      <c r="AG91" s="7">
        <f t="shared" si="23"/>
        <v>434</v>
      </c>
      <c r="AH91" s="152">
        <v>1</v>
      </c>
      <c r="AI91" s="139">
        <f t="shared" si="21"/>
        <v>124</v>
      </c>
      <c r="AJ91" s="139">
        <f t="shared" si="17"/>
        <v>9734</v>
      </c>
      <c r="AK91" s="109">
        <f t="shared" si="22"/>
        <v>9734</v>
      </c>
      <c r="AM91" t="b">
        <f>D91='15.02.2022 Смета'!D91</f>
        <v>1</v>
      </c>
      <c r="AN91" t="b">
        <f>E91='15.02.2022 Смета'!E91</f>
        <v>1</v>
      </c>
      <c r="AO91" t="b">
        <f>F91='15.02.2022 Смета'!F91</f>
        <v>1</v>
      </c>
      <c r="AP91" t="b">
        <f>G91='15.02.2022 Смета'!G91</f>
        <v>1</v>
      </c>
      <c r="AQ91" t="b">
        <f>AH91='15.02.2022 Смета'!AH91</f>
        <v>1</v>
      </c>
      <c r="AR91" t="b">
        <f>AI91='15.02.2022 Смета'!AI91</f>
        <v>1</v>
      </c>
      <c r="AS91" t="b">
        <f>AJ91='15.02.2022 Смета'!AJ91</f>
        <v>1</v>
      </c>
      <c r="AT91" t="b">
        <f>AK91='15.02.2022 Смета'!AK91</f>
        <v>1</v>
      </c>
    </row>
    <row r="92" spans="1:46" ht="27.6" customHeight="1" x14ac:dyDescent="0.25">
      <c r="A92" s="108">
        <v>73</v>
      </c>
      <c r="B92" s="8" t="s">
        <v>164</v>
      </c>
      <c r="C92" s="21" t="s">
        <v>121</v>
      </c>
      <c r="D92" s="22" t="s">
        <v>251</v>
      </c>
      <c r="E92" s="35">
        <v>44818</v>
      </c>
      <c r="F92" s="35">
        <v>44821</v>
      </c>
      <c r="G92" s="21" t="s">
        <v>318</v>
      </c>
      <c r="H92" s="38" t="s">
        <v>355</v>
      </c>
      <c r="I92" s="22" t="s">
        <v>99</v>
      </c>
      <c r="J92" s="22" t="s">
        <v>294</v>
      </c>
      <c r="K92" s="35">
        <v>44818</v>
      </c>
      <c r="L92" s="35">
        <v>44821</v>
      </c>
      <c r="M92" s="10"/>
      <c r="N92" s="10">
        <v>3400</v>
      </c>
      <c r="O92" s="10">
        <f t="shared" si="14"/>
        <v>0</v>
      </c>
      <c r="P92" s="10"/>
      <c r="Q92" s="10">
        <v>2900</v>
      </c>
      <c r="R92" s="10">
        <f t="shared" si="15"/>
        <v>0</v>
      </c>
      <c r="S92" s="10"/>
      <c r="T92" s="10">
        <v>2800</v>
      </c>
      <c r="U92" s="10">
        <f t="shared" si="16"/>
        <v>0</v>
      </c>
      <c r="V92" s="10">
        <v>18</v>
      </c>
      <c r="W92" s="10">
        <v>150</v>
      </c>
      <c r="X92" s="10">
        <f t="shared" si="18"/>
        <v>2700</v>
      </c>
      <c r="Y92" s="10">
        <v>18</v>
      </c>
      <c r="Z92" s="10">
        <v>150</v>
      </c>
      <c r="AA92" s="10">
        <f t="shared" si="19"/>
        <v>2700</v>
      </c>
      <c r="AB92" s="10">
        <v>34</v>
      </c>
      <c r="AC92" s="10">
        <v>150</v>
      </c>
      <c r="AD92" s="10">
        <f t="shared" si="20"/>
        <v>5100</v>
      </c>
      <c r="AE92" s="11">
        <v>70</v>
      </c>
      <c r="AF92" s="26">
        <v>7</v>
      </c>
      <c r="AG92" s="7">
        <f t="shared" si="23"/>
        <v>490</v>
      </c>
      <c r="AH92" s="152">
        <v>1</v>
      </c>
      <c r="AI92" s="139">
        <f t="shared" si="21"/>
        <v>140</v>
      </c>
      <c r="AJ92" s="139">
        <f t="shared" si="17"/>
        <v>10990</v>
      </c>
      <c r="AK92" s="109">
        <f t="shared" si="22"/>
        <v>10990</v>
      </c>
      <c r="AM92" t="b">
        <f>D92='15.02.2022 Смета'!D92</f>
        <v>1</v>
      </c>
      <c r="AN92" t="b">
        <f>E92='15.02.2022 Смета'!E92</f>
        <v>1</v>
      </c>
      <c r="AO92" t="b">
        <f>F92='15.02.2022 Смета'!F92</f>
        <v>1</v>
      </c>
      <c r="AP92" t="b">
        <f>G92='15.02.2022 Смета'!G92</f>
        <v>1</v>
      </c>
      <c r="AQ92" t="b">
        <f>AH92='15.02.2022 Смета'!AH92</f>
        <v>1</v>
      </c>
      <c r="AR92" t="b">
        <f>AI92='15.02.2022 Смета'!AI92</f>
        <v>1</v>
      </c>
      <c r="AS92" t="b">
        <f>AJ92='15.02.2022 Смета'!AJ92</f>
        <v>1</v>
      </c>
      <c r="AT92" t="b">
        <f>AK92='15.02.2022 Смета'!AK92</f>
        <v>1</v>
      </c>
    </row>
    <row r="93" spans="1:46" ht="15.6" customHeight="1" x14ac:dyDescent="0.25">
      <c r="A93" s="106"/>
      <c r="B93" s="96"/>
      <c r="C93" s="97"/>
      <c r="D93" s="179" t="s">
        <v>844</v>
      </c>
      <c r="E93" s="99"/>
      <c r="F93" s="99"/>
      <c r="G93" s="99"/>
      <c r="H93" s="99"/>
      <c r="I93" s="97"/>
      <c r="J93" s="100"/>
      <c r="K93" s="99"/>
      <c r="L93" s="99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2"/>
      <c r="AF93" s="79"/>
      <c r="AG93" s="79"/>
      <c r="AH93" s="153"/>
      <c r="AI93" s="151"/>
      <c r="AJ93" s="151"/>
      <c r="AK93" s="164"/>
      <c r="AM93" t="b">
        <f>D93='15.02.2022 Смета'!D93</f>
        <v>1</v>
      </c>
      <c r="AN93" t="b">
        <f>E93='15.02.2022 Смета'!E93</f>
        <v>1</v>
      </c>
      <c r="AO93" t="b">
        <f>F93='15.02.2022 Смета'!F93</f>
        <v>1</v>
      </c>
      <c r="AP93" t="b">
        <f>G93='15.02.2022 Смета'!G93</f>
        <v>1</v>
      </c>
      <c r="AQ93" t="b">
        <f>AH93='15.02.2022 Смета'!AH93</f>
        <v>1</v>
      </c>
      <c r="AR93" t="b">
        <f>AI93='15.02.2022 Смета'!AI93</f>
        <v>1</v>
      </c>
      <c r="AS93" t="b">
        <f>AJ93='15.02.2022 Смета'!AJ93</f>
        <v>1</v>
      </c>
      <c r="AT93" t="b">
        <f>AK93='15.02.2022 Смета'!AK93</f>
        <v>1</v>
      </c>
    </row>
    <row r="94" spans="1:46" ht="18.600000000000001" customHeight="1" x14ac:dyDescent="0.25">
      <c r="A94" s="108">
        <v>74</v>
      </c>
      <c r="B94" s="8" t="s">
        <v>272</v>
      </c>
      <c r="C94" s="21" t="s">
        <v>273</v>
      </c>
      <c r="D94" s="22" t="s">
        <v>70</v>
      </c>
      <c r="E94" s="35">
        <v>44618</v>
      </c>
      <c r="F94" s="35">
        <v>44619</v>
      </c>
      <c r="G94" s="21" t="s">
        <v>298</v>
      </c>
      <c r="H94" s="22" t="s">
        <v>493</v>
      </c>
      <c r="I94" s="22" t="s">
        <v>99</v>
      </c>
      <c r="J94" s="22" t="s">
        <v>294</v>
      </c>
      <c r="K94" s="35">
        <v>44618</v>
      </c>
      <c r="L94" s="35">
        <v>44619</v>
      </c>
      <c r="M94" s="14"/>
      <c r="N94" s="10">
        <v>3400</v>
      </c>
      <c r="O94" s="10">
        <f t="shared" si="14"/>
        <v>0</v>
      </c>
      <c r="P94" s="14"/>
      <c r="Q94" s="10">
        <v>2900</v>
      </c>
      <c r="R94" s="10">
        <f t="shared" si="15"/>
        <v>0</v>
      </c>
      <c r="S94" s="14"/>
      <c r="T94" s="10">
        <v>2800</v>
      </c>
      <c r="U94" s="10">
        <f t="shared" si="16"/>
        <v>0</v>
      </c>
      <c r="V94" s="10">
        <v>9</v>
      </c>
      <c r="W94" s="10">
        <v>150</v>
      </c>
      <c r="X94" s="10">
        <f t="shared" si="18"/>
        <v>1350</v>
      </c>
      <c r="Y94" s="10">
        <v>9</v>
      </c>
      <c r="Z94" s="10">
        <v>150</v>
      </c>
      <c r="AA94" s="10">
        <f t="shared" si="19"/>
        <v>1350</v>
      </c>
      <c r="AB94" s="10">
        <v>15</v>
      </c>
      <c r="AC94" s="10">
        <v>150</v>
      </c>
      <c r="AD94" s="10">
        <f t="shared" si="20"/>
        <v>2250</v>
      </c>
      <c r="AE94" s="10"/>
      <c r="AF94" s="26">
        <v>7</v>
      </c>
      <c r="AG94" s="7">
        <f t="shared" si="23"/>
        <v>0</v>
      </c>
      <c r="AH94" s="152">
        <v>1</v>
      </c>
      <c r="AI94" s="139">
        <f t="shared" si="21"/>
        <v>33</v>
      </c>
      <c r="AJ94" s="139">
        <f t="shared" si="17"/>
        <v>4950</v>
      </c>
      <c r="AK94" s="109">
        <f t="shared" si="22"/>
        <v>4950</v>
      </c>
      <c r="AM94" t="b">
        <f>D94='15.02.2022 Смета'!D94</f>
        <v>1</v>
      </c>
      <c r="AN94" t="b">
        <f>E94='15.02.2022 Смета'!E94</f>
        <v>1</v>
      </c>
      <c r="AO94" t="b">
        <f>F94='15.02.2022 Смета'!F94</f>
        <v>1</v>
      </c>
      <c r="AP94" t="b">
        <f>G94='15.02.2022 Смета'!G94</f>
        <v>1</v>
      </c>
      <c r="AQ94" t="b">
        <f>AH94='15.02.2022 Смета'!AH94</f>
        <v>1</v>
      </c>
      <c r="AR94" t="b">
        <f>AI94='15.02.2022 Смета'!AI94</f>
        <v>1</v>
      </c>
      <c r="AS94" t="b">
        <f>AJ94='15.02.2022 Смета'!AJ94</f>
        <v>1</v>
      </c>
      <c r="AT94" t="b">
        <f>AK94='15.02.2022 Смета'!AK94</f>
        <v>1</v>
      </c>
    </row>
    <row r="95" spans="1:46" ht="15.6" customHeight="1" x14ac:dyDescent="0.25">
      <c r="A95" s="106"/>
      <c r="B95" s="96"/>
      <c r="C95" s="97"/>
      <c r="D95" s="179" t="s">
        <v>845</v>
      </c>
      <c r="E95" s="99"/>
      <c r="F95" s="99"/>
      <c r="G95" s="99"/>
      <c r="H95" s="99"/>
      <c r="I95" s="97"/>
      <c r="J95" s="100"/>
      <c r="K95" s="99"/>
      <c r="L95" s="99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2"/>
      <c r="AF95" s="79"/>
      <c r="AG95" s="79"/>
      <c r="AH95" s="153"/>
      <c r="AI95" s="151"/>
      <c r="AJ95" s="151"/>
      <c r="AK95" s="164"/>
      <c r="AM95" t="b">
        <f>D95='15.02.2022 Смета'!D95</f>
        <v>1</v>
      </c>
      <c r="AN95" t="b">
        <f>E95='15.02.2022 Смета'!E95</f>
        <v>1</v>
      </c>
      <c r="AO95" t="b">
        <f>F95='15.02.2022 Смета'!F95</f>
        <v>1</v>
      </c>
      <c r="AP95" t="b">
        <f>G95='15.02.2022 Смета'!G95</f>
        <v>1</v>
      </c>
      <c r="AQ95" t="b">
        <f>AH95='15.02.2022 Смета'!AH95</f>
        <v>1</v>
      </c>
      <c r="AR95" t="b">
        <f>AI95='15.02.2022 Смета'!AI95</f>
        <v>1</v>
      </c>
      <c r="AS95" t="b">
        <f>AJ95='15.02.2022 Смета'!AJ95</f>
        <v>1</v>
      </c>
      <c r="AT95" t="b">
        <f>AK95='15.02.2022 Смета'!AK95</f>
        <v>1</v>
      </c>
    </row>
    <row r="96" spans="1:46" ht="40.9" customHeight="1" x14ac:dyDescent="0.25">
      <c r="A96" s="108">
        <v>75</v>
      </c>
      <c r="B96" s="8" t="s">
        <v>222</v>
      </c>
      <c r="C96" s="21" t="s">
        <v>138</v>
      </c>
      <c r="D96" s="22" t="s">
        <v>190</v>
      </c>
      <c r="E96" s="35">
        <v>44644</v>
      </c>
      <c r="F96" s="35">
        <v>44647</v>
      </c>
      <c r="G96" s="21" t="s">
        <v>357</v>
      </c>
      <c r="H96" s="22" t="s">
        <v>466</v>
      </c>
      <c r="I96" s="22" t="s">
        <v>102</v>
      </c>
      <c r="J96" s="22" t="s">
        <v>294</v>
      </c>
      <c r="K96" s="35">
        <v>44644</v>
      </c>
      <c r="L96" s="35">
        <v>44647</v>
      </c>
      <c r="M96" s="10"/>
      <c r="N96" s="10">
        <v>3400</v>
      </c>
      <c r="O96" s="10">
        <f t="shared" si="14"/>
        <v>0</v>
      </c>
      <c r="P96" s="10"/>
      <c r="Q96" s="10">
        <v>2900</v>
      </c>
      <c r="R96" s="10">
        <f t="shared" si="15"/>
        <v>0</v>
      </c>
      <c r="S96" s="10"/>
      <c r="T96" s="10">
        <v>2800</v>
      </c>
      <c r="U96" s="10">
        <f t="shared" si="16"/>
        <v>0</v>
      </c>
      <c r="V96" s="10">
        <v>5</v>
      </c>
      <c r="W96" s="10">
        <v>150</v>
      </c>
      <c r="X96" s="10">
        <f t="shared" si="18"/>
        <v>750</v>
      </c>
      <c r="Y96" s="10">
        <v>5</v>
      </c>
      <c r="Z96" s="10">
        <v>150</v>
      </c>
      <c r="AA96" s="10">
        <f t="shared" si="19"/>
        <v>750</v>
      </c>
      <c r="AB96" s="10">
        <v>5</v>
      </c>
      <c r="AC96" s="10">
        <v>150</v>
      </c>
      <c r="AD96" s="10">
        <f t="shared" si="20"/>
        <v>750</v>
      </c>
      <c r="AE96" s="27"/>
      <c r="AF96" s="26">
        <v>7</v>
      </c>
      <c r="AG96" s="7">
        <f t="shared" si="23"/>
        <v>0</v>
      </c>
      <c r="AH96" s="152">
        <v>1</v>
      </c>
      <c r="AI96" s="139">
        <f t="shared" si="21"/>
        <v>15</v>
      </c>
      <c r="AJ96" s="139">
        <f t="shared" si="17"/>
        <v>2250</v>
      </c>
      <c r="AK96" s="109">
        <f t="shared" si="22"/>
        <v>2250</v>
      </c>
      <c r="AM96" t="b">
        <f>D96='15.02.2022 Смета'!D96</f>
        <v>1</v>
      </c>
      <c r="AN96" t="b">
        <f>E96='15.02.2022 Смета'!E96</f>
        <v>1</v>
      </c>
      <c r="AO96" t="b">
        <f>F96='15.02.2022 Смета'!F96</f>
        <v>1</v>
      </c>
      <c r="AP96" t="b">
        <f>G96='15.02.2022 Смета'!G96</f>
        <v>1</v>
      </c>
      <c r="AQ96" t="b">
        <f>AH96='15.02.2022 Смета'!AH96</f>
        <v>1</v>
      </c>
      <c r="AR96" t="b">
        <f>AI96='15.02.2022 Смета'!AI96</f>
        <v>1</v>
      </c>
      <c r="AS96" t="b">
        <f>AJ96='15.02.2022 Смета'!AJ96</f>
        <v>1</v>
      </c>
      <c r="AT96" t="b">
        <f>AK96='15.02.2022 Смета'!AK96</f>
        <v>1</v>
      </c>
    </row>
    <row r="97" spans="1:46" ht="41.65" customHeight="1" x14ac:dyDescent="0.25">
      <c r="A97" s="112">
        <v>76</v>
      </c>
      <c r="B97" s="8" t="s">
        <v>222</v>
      </c>
      <c r="C97" s="21" t="s">
        <v>138</v>
      </c>
      <c r="D97" s="22" t="s">
        <v>25</v>
      </c>
      <c r="E97" s="35">
        <v>44648</v>
      </c>
      <c r="F97" s="35">
        <v>44651</v>
      </c>
      <c r="G97" s="21" t="s">
        <v>357</v>
      </c>
      <c r="H97" s="22" t="s">
        <v>476</v>
      </c>
      <c r="I97" s="22" t="s">
        <v>102</v>
      </c>
      <c r="J97" s="22" t="s">
        <v>294</v>
      </c>
      <c r="K97" s="35">
        <v>44648</v>
      </c>
      <c r="L97" s="35">
        <v>44651</v>
      </c>
      <c r="M97" s="10"/>
      <c r="N97" s="10">
        <v>3400</v>
      </c>
      <c r="O97" s="10">
        <f t="shared" si="14"/>
        <v>0</v>
      </c>
      <c r="P97" s="10"/>
      <c r="Q97" s="10">
        <v>2900</v>
      </c>
      <c r="R97" s="10">
        <f t="shared" si="15"/>
        <v>0</v>
      </c>
      <c r="S97" s="10"/>
      <c r="T97" s="10">
        <v>2800</v>
      </c>
      <c r="U97" s="10">
        <f t="shared" si="16"/>
        <v>0</v>
      </c>
      <c r="V97" s="13">
        <v>11</v>
      </c>
      <c r="W97" s="10">
        <v>150</v>
      </c>
      <c r="X97" s="10">
        <f t="shared" si="18"/>
        <v>1650</v>
      </c>
      <c r="Y97" s="13">
        <v>11</v>
      </c>
      <c r="Z97" s="10">
        <v>150</v>
      </c>
      <c r="AA97" s="10">
        <f t="shared" si="19"/>
        <v>1650</v>
      </c>
      <c r="AB97" s="13">
        <v>11</v>
      </c>
      <c r="AC97" s="10">
        <v>150</v>
      </c>
      <c r="AD97" s="10">
        <f t="shared" si="20"/>
        <v>1650</v>
      </c>
      <c r="AE97" s="24"/>
      <c r="AF97" s="26">
        <v>7</v>
      </c>
      <c r="AG97" s="7">
        <f t="shared" si="23"/>
        <v>0</v>
      </c>
      <c r="AH97" s="152">
        <v>1</v>
      </c>
      <c r="AI97" s="139">
        <f t="shared" si="21"/>
        <v>33</v>
      </c>
      <c r="AJ97" s="139">
        <f t="shared" si="17"/>
        <v>4950</v>
      </c>
      <c r="AK97" s="109">
        <f t="shared" si="22"/>
        <v>4950</v>
      </c>
      <c r="AM97" t="b">
        <f>D97='15.02.2022 Смета'!D97</f>
        <v>1</v>
      </c>
      <c r="AN97" t="b">
        <f>E97='15.02.2022 Смета'!E97</f>
        <v>1</v>
      </c>
      <c r="AO97" t="b">
        <f>F97='15.02.2022 Смета'!F97</f>
        <v>1</v>
      </c>
      <c r="AP97" t="b">
        <f>G97='15.02.2022 Смета'!G97</f>
        <v>1</v>
      </c>
      <c r="AQ97" t="b">
        <f>AH97='15.02.2022 Смета'!AH97</f>
        <v>1</v>
      </c>
      <c r="AR97" t="b">
        <f>AI97='15.02.2022 Смета'!AI97</f>
        <v>1</v>
      </c>
      <c r="AS97" t="b">
        <f>AJ97='15.02.2022 Смета'!AJ97</f>
        <v>1</v>
      </c>
      <c r="AT97" t="b">
        <f>AK97='15.02.2022 Смета'!AK97</f>
        <v>1</v>
      </c>
    </row>
    <row r="98" spans="1:46" ht="43.9" customHeight="1" x14ac:dyDescent="0.25">
      <c r="A98" s="108">
        <v>77</v>
      </c>
      <c r="B98" s="8" t="s">
        <v>222</v>
      </c>
      <c r="C98" s="21" t="s">
        <v>138</v>
      </c>
      <c r="D98" s="22" t="s">
        <v>26</v>
      </c>
      <c r="E98" s="35">
        <v>44649</v>
      </c>
      <c r="F98" s="35">
        <v>44651</v>
      </c>
      <c r="G98" s="21" t="s">
        <v>357</v>
      </c>
      <c r="H98" s="38" t="s">
        <v>358</v>
      </c>
      <c r="I98" s="22" t="s">
        <v>100</v>
      </c>
      <c r="J98" s="22" t="s">
        <v>294</v>
      </c>
      <c r="K98" s="35">
        <v>44649</v>
      </c>
      <c r="L98" s="35">
        <v>44651</v>
      </c>
      <c r="M98" s="10"/>
      <c r="N98" s="10">
        <v>3400</v>
      </c>
      <c r="O98" s="10">
        <f t="shared" si="14"/>
        <v>0</v>
      </c>
      <c r="P98" s="10"/>
      <c r="Q98" s="10">
        <v>2900</v>
      </c>
      <c r="R98" s="10">
        <f t="shared" si="15"/>
        <v>0</v>
      </c>
      <c r="S98" s="10"/>
      <c r="T98" s="10">
        <v>2800</v>
      </c>
      <c r="U98" s="10">
        <f t="shared" si="16"/>
        <v>0</v>
      </c>
      <c r="V98" s="13">
        <v>8</v>
      </c>
      <c r="W98" s="10">
        <v>150</v>
      </c>
      <c r="X98" s="10">
        <f t="shared" si="18"/>
        <v>1200</v>
      </c>
      <c r="Y98" s="13">
        <v>4</v>
      </c>
      <c r="Z98" s="10">
        <v>150</v>
      </c>
      <c r="AA98" s="10">
        <f t="shared" si="19"/>
        <v>600</v>
      </c>
      <c r="AB98" s="13">
        <v>4</v>
      </c>
      <c r="AC98" s="10">
        <v>150</v>
      </c>
      <c r="AD98" s="10">
        <f t="shared" si="20"/>
        <v>600</v>
      </c>
      <c r="AE98" s="24"/>
      <c r="AF98" s="26">
        <v>7</v>
      </c>
      <c r="AG98" s="7">
        <f t="shared" si="23"/>
        <v>0</v>
      </c>
      <c r="AH98" s="152">
        <v>1</v>
      </c>
      <c r="AI98" s="139">
        <f t="shared" si="21"/>
        <v>16</v>
      </c>
      <c r="AJ98" s="139">
        <f t="shared" si="17"/>
        <v>2400</v>
      </c>
      <c r="AK98" s="109">
        <f t="shared" si="22"/>
        <v>2400</v>
      </c>
      <c r="AM98" t="b">
        <f>D98='15.02.2022 Смета'!D98</f>
        <v>1</v>
      </c>
      <c r="AN98" t="b">
        <f>E98='15.02.2022 Смета'!E98</f>
        <v>1</v>
      </c>
      <c r="AO98" t="b">
        <f>F98='15.02.2022 Смета'!F98</f>
        <v>1</v>
      </c>
      <c r="AP98" t="b">
        <f>G98='15.02.2022 Смета'!G98</f>
        <v>1</v>
      </c>
      <c r="AQ98" t="b">
        <f>AH98='15.02.2022 Смета'!AH98</f>
        <v>1</v>
      </c>
      <c r="AR98" t="b">
        <f>AI98='15.02.2022 Смета'!AI98</f>
        <v>1</v>
      </c>
      <c r="AS98" t="b">
        <f>AJ98='15.02.2022 Смета'!AJ98</f>
        <v>1</v>
      </c>
      <c r="AT98" t="b">
        <f>AK98='15.02.2022 Смета'!AK98</f>
        <v>1</v>
      </c>
    </row>
    <row r="99" spans="1:46" ht="37.9" customHeight="1" x14ac:dyDescent="0.25">
      <c r="A99" s="112">
        <v>78</v>
      </c>
      <c r="B99" s="8" t="s">
        <v>222</v>
      </c>
      <c r="C99" s="21" t="s">
        <v>138</v>
      </c>
      <c r="D99" s="22" t="s">
        <v>564</v>
      </c>
      <c r="E99" s="35">
        <v>44651</v>
      </c>
      <c r="F99" s="35">
        <v>44654</v>
      </c>
      <c r="G99" s="21" t="s">
        <v>357</v>
      </c>
      <c r="H99" s="22" t="s">
        <v>469</v>
      </c>
      <c r="I99" s="22" t="s">
        <v>102</v>
      </c>
      <c r="J99" s="22" t="s">
        <v>294</v>
      </c>
      <c r="K99" s="35">
        <v>44651</v>
      </c>
      <c r="L99" s="35">
        <v>44654</v>
      </c>
      <c r="M99" s="10"/>
      <c r="N99" s="10">
        <v>3400</v>
      </c>
      <c r="O99" s="10">
        <f t="shared" si="14"/>
        <v>0</v>
      </c>
      <c r="P99" s="10"/>
      <c r="Q99" s="10">
        <v>2900</v>
      </c>
      <c r="R99" s="10">
        <f t="shared" si="15"/>
        <v>0</v>
      </c>
      <c r="S99" s="10"/>
      <c r="T99" s="10">
        <v>2800</v>
      </c>
      <c r="U99" s="10">
        <f t="shared" si="16"/>
        <v>0</v>
      </c>
      <c r="V99" s="10">
        <v>4</v>
      </c>
      <c r="W99" s="10">
        <v>150</v>
      </c>
      <c r="X99" s="10">
        <f t="shared" si="18"/>
        <v>600</v>
      </c>
      <c r="Y99" s="10">
        <v>4</v>
      </c>
      <c r="Z99" s="10">
        <v>150</v>
      </c>
      <c r="AA99" s="10">
        <f t="shared" si="19"/>
        <v>600</v>
      </c>
      <c r="AB99" s="10">
        <v>4</v>
      </c>
      <c r="AC99" s="10">
        <v>150</v>
      </c>
      <c r="AD99" s="10">
        <f t="shared" si="20"/>
        <v>600</v>
      </c>
      <c r="AE99" s="11"/>
      <c r="AF99" s="26">
        <v>7</v>
      </c>
      <c r="AG99" s="7">
        <f t="shared" si="23"/>
        <v>0</v>
      </c>
      <c r="AH99" s="152">
        <v>1</v>
      </c>
      <c r="AI99" s="139">
        <f t="shared" si="21"/>
        <v>12</v>
      </c>
      <c r="AJ99" s="139">
        <f t="shared" si="17"/>
        <v>1800</v>
      </c>
      <c r="AK99" s="109">
        <f t="shared" si="22"/>
        <v>1800</v>
      </c>
      <c r="AM99" t="b">
        <f>D99='15.02.2022 Смета'!D99</f>
        <v>1</v>
      </c>
      <c r="AN99" t="b">
        <f>E99='15.02.2022 Смета'!E99</f>
        <v>1</v>
      </c>
      <c r="AO99" t="b">
        <f>F99='15.02.2022 Смета'!F99</f>
        <v>1</v>
      </c>
      <c r="AP99" t="b">
        <f>G99='15.02.2022 Смета'!G99</f>
        <v>1</v>
      </c>
      <c r="AQ99" t="b">
        <f>AH99='15.02.2022 Смета'!AH99</f>
        <v>1</v>
      </c>
      <c r="AR99" t="b">
        <f>AI99='15.02.2022 Смета'!AI99</f>
        <v>1</v>
      </c>
      <c r="AS99" t="b">
        <f>AJ99='15.02.2022 Смета'!AJ99</f>
        <v>1</v>
      </c>
      <c r="AT99" t="b">
        <f>AK99='15.02.2022 Смета'!AK99</f>
        <v>1</v>
      </c>
    </row>
    <row r="100" spans="1:46" ht="42.6" customHeight="1" x14ac:dyDescent="0.25">
      <c r="A100" s="108">
        <v>79</v>
      </c>
      <c r="B100" s="8" t="s">
        <v>222</v>
      </c>
      <c r="C100" s="21" t="s">
        <v>138</v>
      </c>
      <c r="D100" s="22" t="s">
        <v>27</v>
      </c>
      <c r="E100" s="35">
        <v>44657</v>
      </c>
      <c r="F100" s="35">
        <v>44660</v>
      </c>
      <c r="G100" s="21" t="s">
        <v>359</v>
      </c>
      <c r="H100" s="22" t="s">
        <v>470</v>
      </c>
      <c r="I100" s="22" t="s">
        <v>99</v>
      </c>
      <c r="J100" s="22" t="s">
        <v>294</v>
      </c>
      <c r="K100" s="35">
        <v>44657</v>
      </c>
      <c r="L100" s="35">
        <v>44660</v>
      </c>
      <c r="M100" s="10"/>
      <c r="N100" s="10">
        <v>3400</v>
      </c>
      <c r="O100" s="10">
        <f t="shared" si="14"/>
        <v>0</v>
      </c>
      <c r="P100" s="10"/>
      <c r="Q100" s="10">
        <v>2900</v>
      </c>
      <c r="R100" s="10">
        <f t="shared" si="15"/>
        <v>0</v>
      </c>
      <c r="S100" s="10"/>
      <c r="T100" s="10">
        <v>2800</v>
      </c>
      <c r="U100" s="10">
        <f t="shared" si="16"/>
        <v>0</v>
      </c>
      <c r="V100" s="10">
        <v>6</v>
      </c>
      <c r="W100" s="10">
        <v>150</v>
      </c>
      <c r="X100" s="10">
        <f t="shared" si="18"/>
        <v>900</v>
      </c>
      <c r="Y100" s="10">
        <v>3</v>
      </c>
      <c r="Z100" s="10">
        <v>150</v>
      </c>
      <c r="AA100" s="10">
        <f t="shared" si="19"/>
        <v>450</v>
      </c>
      <c r="AB100" s="11">
        <v>3</v>
      </c>
      <c r="AC100" s="10">
        <v>150</v>
      </c>
      <c r="AD100" s="10">
        <f t="shared" si="20"/>
        <v>450</v>
      </c>
      <c r="AE100" s="11"/>
      <c r="AF100" s="26">
        <v>7</v>
      </c>
      <c r="AG100" s="7">
        <f t="shared" si="23"/>
        <v>0</v>
      </c>
      <c r="AH100" s="152">
        <v>1</v>
      </c>
      <c r="AI100" s="139">
        <f t="shared" si="21"/>
        <v>12</v>
      </c>
      <c r="AJ100" s="139">
        <f t="shared" si="17"/>
        <v>1800</v>
      </c>
      <c r="AK100" s="109">
        <f t="shared" si="22"/>
        <v>1800</v>
      </c>
      <c r="AM100" t="b">
        <f>D100='15.02.2022 Смета'!D100</f>
        <v>1</v>
      </c>
      <c r="AN100" t="b">
        <f>E100='15.02.2022 Смета'!E100</f>
        <v>1</v>
      </c>
      <c r="AO100" t="b">
        <f>F100='15.02.2022 Смета'!F100</f>
        <v>1</v>
      </c>
      <c r="AP100" t="b">
        <f>G100='15.02.2022 Смета'!G100</f>
        <v>1</v>
      </c>
      <c r="AQ100" t="b">
        <f>AH100='15.02.2022 Смета'!AH100</f>
        <v>1</v>
      </c>
      <c r="AR100" t="b">
        <f>AI100='15.02.2022 Смета'!AI100</f>
        <v>1</v>
      </c>
      <c r="AS100" t="b">
        <f>AJ100='15.02.2022 Смета'!AJ100</f>
        <v>1</v>
      </c>
      <c r="AT100" t="b">
        <f>AK100='15.02.2022 Смета'!AK100</f>
        <v>1</v>
      </c>
    </row>
    <row r="101" spans="1:46" ht="42" customHeight="1" x14ac:dyDescent="0.25">
      <c r="A101" s="112">
        <v>80</v>
      </c>
      <c r="B101" s="8" t="s">
        <v>222</v>
      </c>
      <c r="C101" s="21" t="s">
        <v>138</v>
      </c>
      <c r="D101" s="22" t="s">
        <v>28</v>
      </c>
      <c r="E101" s="35">
        <v>44657</v>
      </c>
      <c r="F101" s="35">
        <v>44660</v>
      </c>
      <c r="G101" s="21" t="s">
        <v>359</v>
      </c>
      <c r="H101" s="22" t="s">
        <v>358</v>
      </c>
      <c r="I101" s="22" t="s">
        <v>99</v>
      </c>
      <c r="J101" s="22" t="s">
        <v>294</v>
      </c>
      <c r="K101" s="35">
        <v>44657</v>
      </c>
      <c r="L101" s="35">
        <v>44660</v>
      </c>
      <c r="M101" s="10"/>
      <c r="N101" s="10">
        <v>3400</v>
      </c>
      <c r="O101" s="10">
        <f t="shared" si="14"/>
        <v>0</v>
      </c>
      <c r="P101" s="10"/>
      <c r="Q101" s="10">
        <v>2900</v>
      </c>
      <c r="R101" s="10">
        <f t="shared" si="15"/>
        <v>0</v>
      </c>
      <c r="S101" s="10"/>
      <c r="T101" s="10">
        <v>2800</v>
      </c>
      <c r="U101" s="10">
        <f t="shared" si="16"/>
        <v>0</v>
      </c>
      <c r="V101" s="10">
        <v>10</v>
      </c>
      <c r="W101" s="10">
        <v>150</v>
      </c>
      <c r="X101" s="10">
        <f t="shared" si="18"/>
        <v>1500</v>
      </c>
      <c r="Y101" s="10">
        <v>5</v>
      </c>
      <c r="Z101" s="10">
        <v>150</v>
      </c>
      <c r="AA101" s="10">
        <f t="shared" si="19"/>
        <v>750</v>
      </c>
      <c r="AB101" s="11">
        <v>5</v>
      </c>
      <c r="AC101" s="10">
        <v>150</v>
      </c>
      <c r="AD101" s="10">
        <f t="shared" si="20"/>
        <v>750</v>
      </c>
      <c r="AE101" s="11"/>
      <c r="AF101" s="26">
        <v>7</v>
      </c>
      <c r="AG101" s="7">
        <f t="shared" si="23"/>
        <v>0</v>
      </c>
      <c r="AH101" s="152">
        <v>1</v>
      </c>
      <c r="AI101" s="139">
        <f t="shared" si="21"/>
        <v>20</v>
      </c>
      <c r="AJ101" s="139">
        <f t="shared" si="17"/>
        <v>3000</v>
      </c>
      <c r="AK101" s="109">
        <f t="shared" si="22"/>
        <v>3000</v>
      </c>
      <c r="AM101" t="b">
        <f>D101='15.02.2022 Смета'!D101</f>
        <v>1</v>
      </c>
      <c r="AN101" t="b">
        <f>E101='15.02.2022 Смета'!E101</f>
        <v>1</v>
      </c>
      <c r="AO101" t="b">
        <f>F101='15.02.2022 Смета'!F101</f>
        <v>1</v>
      </c>
      <c r="AP101" t="b">
        <f>G101='15.02.2022 Смета'!G101</f>
        <v>1</v>
      </c>
      <c r="AQ101" t="b">
        <f>AH101='15.02.2022 Смета'!AH101</f>
        <v>1</v>
      </c>
      <c r="AR101" t="b">
        <f>AI101='15.02.2022 Смета'!AI101</f>
        <v>1</v>
      </c>
      <c r="AS101" t="b">
        <f>AJ101='15.02.2022 Смета'!AJ101</f>
        <v>1</v>
      </c>
      <c r="AT101" t="b">
        <f>AK101='15.02.2022 Смета'!AK101</f>
        <v>1</v>
      </c>
    </row>
    <row r="102" spans="1:46" ht="26.65" customHeight="1" x14ac:dyDescent="0.25">
      <c r="A102" s="108">
        <v>81</v>
      </c>
      <c r="B102" s="8" t="s">
        <v>222</v>
      </c>
      <c r="C102" s="21" t="s">
        <v>138</v>
      </c>
      <c r="D102" s="22" t="s">
        <v>29</v>
      </c>
      <c r="E102" s="35">
        <v>44665</v>
      </c>
      <c r="F102" s="35">
        <v>44668</v>
      </c>
      <c r="G102" s="21" t="s">
        <v>361</v>
      </c>
      <c r="H102" s="22" t="s">
        <v>445</v>
      </c>
      <c r="I102" s="22" t="s">
        <v>99</v>
      </c>
      <c r="J102" s="22" t="s">
        <v>294</v>
      </c>
      <c r="K102" s="35">
        <v>44665</v>
      </c>
      <c r="L102" s="35">
        <v>44668</v>
      </c>
      <c r="M102" s="10"/>
      <c r="N102" s="10">
        <v>3400</v>
      </c>
      <c r="O102" s="10">
        <f t="shared" si="14"/>
        <v>0</v>
      </c>
      <c r="P102" s="10"/>
      <c r="Q102" s="10">
        <v>2900</v>
      </c>
      <c r="R102" s="10">
        <f t="shared" si="15"/>
        <v>0</v>
      </c>
      <c r="S102" s="10"/>
      <c r="T102" s="10">
        <v>2800</v>
      </c>
      <c r="U102" s="10">
        <f t="shared" si="16"/>
        <v>0</v>
      </c>
      <c r="V102" s="10">
        <v>20</v>
      </c>
      <c r="W102" s="10">
        <v>150</v>
      </c>
      <c r="X102" s="10">
        <f t="shared" si="18"/>
        <v>3000</v>
      </c>
      <c r="Y102" s="10">
        <v>16</v>
      </c>
      <c r="Z102" s="10">
        <v>150</v>
      </c>
      <c r="AA102" s="10">
        <f t="shared" si="19"/>
        <v>2400</v>
      </c>
      <c r="AB102" s="11">
        <v>16</v>
      </c>
      <c r="AC102" s="10">
        <v>150</v>
      </c>
      <c r="AD102" s="10">
        <f t="shared" si="20"/>
        <v>2400</v>
      </c>
      <c r="AE102" s="11">
        <v>64</v>
      </c>
      <c r="AF102" s="26">
        <v>7</v>
      </c>
      <c r="AG102" s="7">
        <f t="shared" si="23"/>
        <v>448</v>
      </c>
      <c r="AH102" s="152">
        <v>1</v>
      </c>
      <c r="AI102" s="139">
        <f t="shared" si="21"/>
        <v>116</v>
      </c>
      <c r="AJ102" s="139">
        <f t="shared" si="17"/>
        <v>8248</v>
      </c>
      <c r="AK102" s="109">
        <f t="shared" si="22"/>
        <v>8248</v>
      </c>
      <c r="AM102" t="b">
        <f>D102='15.02.2022 Смета'!D102</f>
        <v>1</v>
      </c>
      <c r="AN102" t="b">
        <f>E102='15.02.2022 Смета'!E102</f>
        <v>1</v>
      </c>
      <c r="AO102" t="b">
        <f>F102='15.02.2022 Смета'!F102</f>
        <v>1</v>
      </c>
      <c r="AP102" t="b">
        <f>G102='15.02.2022 Смета'!G102</f>
        <v>1</v>
      </c>
      <c r="AQ102" t="b">
        <f>AH102='15.02.2022 Смета'!AH102</f>
        <v>1</v>
      </c>
      <c r="AR102" t="b">
        <f>AI102='15.02.2022 Смета'!AI102</f>
        <v>1</v>
      </c>
      <c r="AS102" t="b">
        <f>AJ102='15.02.2022 Смета'!AJ102</f>
        <v>1</v>
      </c>
      <c r="AT102" t="b">
        <f>AK102='15.02.2022 Смета'!AK102</f>
        <v>1</v>
      </c>
    </row>
    <row r="103" spans="1:46" ht="27.6" customHeight="1" x14ac:dyDescent="0.25">
      <c r="A103" s="112">
        <v>82</v>
      </c>
      <c r="B103" s="8" t="s">
        <v>222</v>
      </c>
      <c r="C103" s="21" t="s">
        <v>138</v>
      </c>
      <c r="D103" s="22" t="s">
        <v>30</v>
      </c>
      <c r="E103" s="35">
        <v>44665</v>
      </c>
      <c r="F103" s="35">
        <v>44668</v>
      </c>
      <c r="G103" s="21" t="s">
        <v>361</v>
      </c>
      <c r="H103" s="38" t="s">
        <v>358</v>
      </c>
      <c r="I103" s="22" t="s">
        <v>99</v>
      </c>
      <c r="J103" s="22" t="s">
        <v>294</v>
      </c>
      <c r="K103" s="35">
        <v>44665</v>
      </c>
      <c r="L103" s="35">
        <v>44668</v>
      </c>
      <c r="M103" s="10"/>
      <c r="N103" s="10">
        <v>3400</v>
      </c>
      <c r="O103" s="10">
        <f t="shared" si="14"/>
        <v>0</v>
      </c>
      <c r="P103" s="10"/>
      <c r="Q103" s="10">
        <v>2900</v>
      </c>
      <c r="R103" s="10">
        <f t="shared" si="15"/>
        <v>0</v>
      </c>
      <c r="S103" s="10"/>
      <c r="T103" s="10">
        <v>2800</v>
      </c>
      <c r="U103" s="10">
        <f t="shared" si="16"/>
        <v>0</v>
      </c>
      <c r="V103" s="10">
        <v>21</v>
      </c>
      <c r="W103" s="10">
        <v>150</v>
      </c>
      <c r="X103" s="10">
        <f t="shared" si="18"/>
        <v>3150</v>
      </c>
      <c r="Y103" s="10">
        <v>18</v>
      </c>
      <c r="Z103" s="10">
        <v>150</v>
      </c>
      <c r="AA103" s="10">
        <f t="shared" si="19"/>
        <v>2700</v>
      </c>
      <c r="AB103" s="11">
        <v>18</v>
      </c>
      <c r="AC103" s="10">
        <v>150</v>
      </c>
      <c r="AD103" s="10">
        <f t="shared" si="20"/>
        <v>2700</v>
      </c>
      <c r="AE103" s="11">
        <v>72</v>
      </c>
      <c r="AF103" s="26">
        <v>7</v>
      </c>
      <c r="AG103" s="7">
        <f t="shared" si="23"/>
        <v>504</v>
      </c>
      <c r="AH103" s="152">
        <v>1</v>
      </c>
      <c r="AI103" s="139">
        <f t="shared" si="21"/>
        <v>129</v>
      </c>
      <c r="AJ103" s="139">
        <f t="shared" si="17"/>
        <v>9054</v>
      </c>
      <c r="AK103" s="109">
        <f t="shared" si="22"/>
        <v>9054</v>
      </c>
      <c r="AM103" t="b">
        <f>D103='15.02.2022 Смета'!D103</f>
        <v>1</v>
      </c>
      <c r="AN103" t="b">
        <f>E103='15.02.2022 Смета'!E103</f>
        <v>1</v>
      </c>
      <c r="AO103" t="b">
        <f>F103='15.02.2022 Смета'!F103</f>
        <v>1</v>
      </c>
      <c r="AP103" t="b">
        <f>G103='15.02.2022 Смета'!G103</f>
        <v>1</v>
      </c>
      <c r="AQ103" t="b">
        <f>AH103='15.02.2022 Смета'!AH103</f>
        <v>1</v>
      </c>
      <c r="AR103" t="b">
        <f>AI103='15.02.2022 Смета'!AI103</f>
        <v>1</v>
      </c>
      <c r="AS103" t="b">
        <f>AJ103='15.02.2022 Смета'!AJ103</f>
        <v>1</v>
      </c>
      <c r="AT103" t="b">
        <f>AK103='15.02.2022 Смета'!AK103</f>
        <v>1</v>
      </c>
    </row>
    <row r="104" spans="1:46" ht="30" customHeight="1" x14ac:dyDescent="0.25">
      <c r="A104" s="108">
        <v>83</v>
      </c>
      <c r="B104" s="8" t="s">
        <v>222</v>
      </c>
      <c r="C104" s="21" t="s">
        <v>138</v>
      </c>
      <c r="D104" s="22" t="s">
        <v>270</v>
      </c>
      <c r="E104" s="35">
        <v>44677</v>
      </c>
      <c r="F104" s="35">
        <v>44680</v>
      </c>
      <c r="G104" s="21" t="s">
        <v>937</v>
      </c>
      <c r="H104" s="22" t="s">
        <v>704</v>
      </c>
      <c r="I104" s="22" t="s">
        <v>102</v>
      </c>
      <c r="J104" s="22" t="s">
        <v>294</v>
      </c>
      <c r="K104" s="35">
        <v>44677</v>
      </c>
      <c r="L104" s="35">
        <v>44680</v>
      </c>
      <c r="M104" s="10"/>
      <c r="N104" s="10">
        <v>3400</v>
      </c>
      <c r="O104" s="10">
        <f t="shared" si="14"/>
        <v>0</v>
      </c>
      <c r="P104" s="10"/>
      <c r="Q104" s="10">
        <v>2900</v>
      </c>
      <c r="R104" s="10">
        <f t="shared" si="15"/>
        <v>0</v>
      </c>
      <c r="S104" s="10"/>
      <c r="T104" s="10">
        <v>2800</v>
      </c>
      <c r="U104" s="10">
        <f t="shared" si="16"/>
        <v>0</v>
      </c>
      <c r="V104" s="10">
        <v>14</v>
      </c>
      <c r="W104" s="10">
        <v>150</v>
      </c>
      <c r="X104" s="10">
        <f t="shared" si="18"/>
        <v>2100</v>
      </c>
      <c r="Y104" s="10">
        <v>14</v>
      </c>
      <c r="Z104" s="10">
        <v>150</v>
      </c>
      <c r="AA104" s="10">
        <f t="shared" si="19"/>
        <v>2100</v>
      </c>
      <c r="AB104" s="11">
        <v>14</v>
      </c>
      <c r="AC104" s="10">
        <v>150</v>
      </c>
      <c r="AD104" s="10">
        <f t="shared" si="20"/>
        <v>2100</v>
      </c>
      <c r="AE104" s="11">
        <v>56</v>
      </c>
      <c r="AF104" s="26">
        <v>7</v>
      </c>
      <c r="AG104" s="7">
        <f t="shared" si="23"/>
        <v>392</v>
      </c>
      <c r="AH104" s="152">
        <v>1</v>
      </c>
      <c r="AI104" s="139">
        <f t="shared" si="21"/>
        <v>98</v>
      </c>
      <c r="AJ104" s="139">
        <f t="shared" si="17"/>
        <v>6692</v>
      </c>
      <c r="AK104" s="109">
        <f t="shared" si="22"/>
        <v>6692</v>
      </c>
      <c r="AM104" t="b">
        <f>D104='15.02.2022 Смета'!D104</f>
        <v>1</v>
      </c>
      <c r="AN104" t="b">
        <f>E104='15.02.2022 Смета'!E104</f>
        <v>1</v>
      </c>
      <c r="AO104" t="b">
        <f>F104='15.02.2022 Смета'!F104</f>
        <v>1</v>
      </c>
      <c r="AP104" t="b">
        <f>G104='15.02.2022 Смета'!G104</f>
        <v>1</v>
      </c>
      <c r="AQ104" t="b">
        <f>AH104='15.02.2022 Смета'!AH104</f>
        <v>1</v>
      </c>
      <c r="AR104" t="b">
        <f>AI104='15.02.2022 Смета'!AI104</f>
        <v>1</v>
      </c>
      <c r="AS104" t="b">
        <f>AJ104='15.02.2022 Смета'!AJ104</f>
        <v>1</v>
      </c>
      <c r="AT104" t="b">
        <f>AK104='15.02.2022 Смета'!AK104</f>
        <v>1</v>
      </c>
    </row>
    <row r="105" spans="1:46" ht="28.9" customHeight="1" x14ac:dyDescent="0.25">
      <c r="A105" s="112">
        <v>84</v>
      </c>
      <c r="B105" s="8" t="s">
        <v>222</v>
      </c>
      <c r="C105" s="21" t="s">
        <v>138</v>
      </c>
      <c r="D105" s="22" t="s">
        <v>528</v>
      </c>
      <c r="E105" s="35">
        <v>44711</v>
      </c>
      <c r="F105" s="35">
        <v>44714</v>
      </c>
      <c r="G105" s="21" t="s">
        <v>359</v>
      </c>
      <c r="H105" s="38" t="s">
        <v>340</v>
      </c>
      <c r="I105" s="22" t="s">
        <v>100</v>
      </c>
      <c r="J105" s="22" t="s">
        <v>294</v>
      </c>
      <c r="K105" s="35">
        <v>44711</v>
      </c>
      <c r="L105" s="35">
        <v>44714</v>
      </c>
      <c r="M105" s="28"/>
      <c r="N105" s="10">
        <v>3400</v>
      </c>
      <c r="O105" s="10">
        <f t="shared" si="14"/>
        <v>0</v>
      </c>
      <c r="P105" s="28"/>
      <c r="Q105" s="10">
        <v>2900</v>
      </c>
      <c r="R105" s="10">
        <f t="shared" si="15"/>
        <v>0</v>
      </c>
      <c r="S105" s="28"/>
      <c r="T105" s="10">
        <v>2800</v>
      </c>
      <c r="U105" s="10">
        <f t="shared" si="16"/>
        <v>0</v>
      </c>
      <c r="V105" s="29">
        <v>10</v>
      </c>
      <c r="W105" s="10">
        <v>150</v>
      </c>
      <c r="X105" s="10">
        <f t="shared" si="18"/>
        <v>1500</v>
      </c>
      <c r="Y105" s="29">
        <v>5</v>
      </c>
      <c r="Z105" s="10">
        <v>150</v>
      </c>
      <c r="AA105" s="10">
        <f t="shared" si="19"/>
        <v>750</v>
      </c>
      <c r="AB105" s="29">
        <v>5</v>
      </c>
      <c r="AC105" s="10">
        <v>150</v>
      </c>
      <c r="AD105" s="10">
        <f t="shared" si="20"/>
        <v>750</v>
      </c>
      <c r="AE105" s="29">
        <v>20</v>
      </c>
      <c r="AF105" s="26">
        <v>7</v>
      </c>
      <c r="AG105" s="7">
        <f t="shared" si="23"/>
        <v>140</v>
      </c>
      <c r="AH105" s="152">
        <v>1</v>
      </c>
      <c r="AI105" s="139">
        <f t="shared" si="21"/>
        <v>40</v>
      </c>
      <c r="AJ105" s="139">
        <f t="shared" si="17"/>
        <v>3140</v>
      </c>
      <c r="AK105" s="109">
        <f t="shared" si="22"/>
        <v>3140</v>
      </c>
      <c r="AM105" t="b">
        <f>D105='15.02.2022 Смета'!D105</f>
        <v>1</v>
      </c>
      <c r="AN105" t="b">
        <f>E105='15.02.2022 Смета'!E105</f>
        <v>1</v>
      </c>
      <c r="AO105" t="b">
        <f>F105='15.02.2022 Смета'!F105</f>
        <v>1</v>
      </c>
      <c r="AP105" t="b">
        <f>G105='15.02.2022 Смета'!G105</f>
        <v>1</v>
      </c>
      <c r="AQ105" t="b">
        <f>AH105='15.02.2022 Смета'!AH105</f>
        <v>1</v>
      </c>
      <c r="AR105" t="b">
        <f>AI105='15.02.2022 Смета'!AI105</f>
        <v>1</v>
      </c>
      <c r="AS105" t="b">
        <f>AJ105='15.02.2022 Смета'!AJ105</f>
        <v>1</v>
      </c>
      <c r="AT105" t="b">
        <f>AK105='15.02.2022 Смета'!AK105</f>
        <v>1</v>
      </c>
    </row>
    <row r="106" spans="1:46" ht="27.6" customHeight="1" x14ac:dyDescent="0.25">
      <c r="A106" s="108">
        <v>85</v>
      </c>
      <c r="B106" s="21" t="s">
        <v>222</v>
      </c>
      <c r="C106" s="21" t="s">
        <v>138</v>
      </c>
      <c r="D106" s="22" t="s">
        <v>32</v>
      </c>
      <c r="E106" s="35">
        <v>44720</v>
      </c>
      <c r="F106" s="35">
        <v>44723</v>
      </c>
      <c r="G106" s="21" t="s">
        <v>357</v>
      </c>
      <c r="H106" s="38" t="s">
        <v>340</v>
      </c>
      <c r="I106" s="22" t="s">
        <v>101</v>
      </c>
      <c r="J106" s="22" t="s">
        <v>294</v>
      </c>
      <c r="K106" s="35">
        <v>44720</v>
      </c>
      <c r="L106" s="35">
        <v>44723</v>
      </c>
      <c r="M106" s="11"/>
      <c r="N106" s="10">
        <v>3400</v>
      </c>
      <c r="O106" s="10">
        <f t="shared" si="14"/>
        <v>0</v>
      </c>
      <c r="P106" s="10"/>
      <c r="Q106" s="10">
        <v>2900</v>
      </c>
      <c r="R106" s="10">
        <f t="shared" si="15"/>
        <v>0</v>
      </c>
      <c r="S106" s="10"/>
      <c r="T106" s="10">
        <v>2800</v>
      </c>
      <c r="U106" s="10">
        <f t="shared" si="16"/>
        <v>0</v>
      </c>
      <c r="V106" s="10">
        <v>20</v>
      </c>
      <c r="W106" s="10">
        <v>150</v>
      </c>
      <c r="X106" s="10">
        <f t="shared" si="18"/>
        <v>3000</v>
      </c>
      <c r="Y106" s="10">
        <v>15</v>
      </c>
      <c r="Z106" s="10">
        <v>150</v>
      </c>
      <c r="AA106" s="10">
        <f t="shared" si="19"/>
        <v>2250</v>
      </c>
      <c r="AB106" s="10">
        <v>15</v>
      </c>
      <c r="AC106" s="10">
        <v>150</v>
      </c>
      <c r="AD106" s="10">
        <f t="shared" si="20"/>
        <v>2250</v>
      </c>
      <c r="AE106" s="11">
        <v>60</v>
      </c>
      <c r="AF106" s="26">
        <v>7</v>
      </c>
      <c r="AG106" s="7">
        <f t="shared" si="23"/>
        <v>420</v>
      </c>
      <c r="AH106" s="152">
        <v>1</v>
      </c>
      <c r="AI106" s="139">
        <f t="shared" si="21"/>
        <v>110</v>
      </c>
      <c r="AJ106" s="139">
        <f t="shared" si="17"/>
        <v>7920</v>
      </c>
      <c r="AK106" s="109">
        <f t="shared" si="22"/>
        <v>7920</v>
      </c>
      <c r="AM106" t="b">
        <f>D106='15.02.2022 Смета'!D106</f>
        <v>1</v>
      </c>
      <c r="AN106" t="b">
        <f>E106='15.02.2022 Смета'!E106</f>
        <v>1</v>
      </c>
      <c r="AO106" t="b">
        <f>F106='15.02.2022 Смета'!F106</f>
        <v>1</v>
      </c>
      <c r="AP106" t="b">
        <f>G106='15.02.2022 Смета'!G106</f>
        <v>1</v>
      </c>
      <c r="AQ106" t="b">
        <f>AH106='15.02.2022 Смета'!AH106</f>
        <v>1</v>
      </c>
      <c r="AR106" t="b">
        <f>AI106='15.02.2022 Смета'!AI106</f>
        <v>1</v>
      </c>
      <c r="AS106" t="b">
        <f>AJ106='15.02.2022 Смета'!AJ106</f>
        <v>1</v>
      </c>
      <c r="AT106" t="b">
        <f>AK106='15.02.2022 Смета'!AK106</f>
        <v>1</v>
      </c>
    </row>
    <row r="107" spans="1:46" ht="29.65" customHeight="1" x14ac:dyDescent="0.25">
      <c r="A107" s="112">
        <v>86</v>
      </c>
      <c r="B107" s="8" t="s">
        <v>172</v>
      </c>
      <c r="C107" s="47" t="s">
        <v>138</v>
      </c>
      <c r="D107" s="22" t="s">
        <v>31</v>
      </c>
      <c r="E107" s="35">
        <v>44720</v>
      </c>
      <c r="F107" s="35">
        <v>44723</v>
      </c>
      <c r="G107" s="21" t="s">
        <v>937</v>
      </c>
      <c r="H107" s="22" t="s">
        <v>705</v>
      </c>
      <c r="I107" s="22" t="s">
        <v>99</v>
      </c>
      <c r="J107" s="22" t="s">
        <v>294</v>
      </c>
      <c r="K107" s="35">
        <v>44720</v>
      </c>
      <c r="L107" s="35">
        <v>44723</v>
      </c>
      <c r="M107" s="10"/>
      <c r="N107" s="10">
        <v>0</v>
      </c>
      <c r="O107" s="10"/>
      <c r="P107" s="10"/>
      <c r="Q107" s="10">
        <v>0</v>
      </c>
      <c r="R107" s="10"/>
      <c r="S107" s="10"/>
      <c r="T107" s="10">
        <v>0</v>
      </c>
      <c r="U107" s="10"/>
      <c r="V107" s="10">
        <v>2</v>
      </c>
      <c r="W107" s="10">
        <v>150</v>
      </c>
      <c r="X107" s="10">
        <f t="shared" si="18"/>
        <v>300</v>
      </c>
      <c r="Y107" s="10">
        <v>2</v>
      </c>
      <c r="Z107" s="10">
        <v>150</v>
      </c>
      <c r="AA107" s="10">
        <f t="shared" si="19"/>
        <v>300</v>
      </c>
      <c r="AB107" s="10">
        <v>2</v>
      </c>
      <c r="AC107" s="10">
        <v>150</v>
      </c>
      <c r="AD107" s="10">
        <f t="shared" si="20"/>
        <v>300</v>
      </c>
      <c r="AE107" s="3">
        <v>5</v>
      </c>
      <c r="AF107" s="26">
        <v>7</v>
      </c>
      <c r="AG107" s="7">
        <v>36</v>
      </c>
      <c r="AH107" s="152">
        <v>1</v>
      </c>
      <c r="AI107" s="139">
        <f t="shared" si="21"/>
        <v>11</v>
      </c>
      <c r="AJ107" s="139">
        <f t="shared" si="17"/>
        <v>936</v>
      </c>
      <c r="AK107" s="109">
        <f t="shared" si="22"/>
        <v>936</v>
      </c>
      <c r="AM107" t="b">
        <f>D107='15.02.2022 Смета'!D107</f>
        <v>1</v>
      </c>
      <c r="AN107" t="b">
        <f>E107='15.02.2022 Смета'!E107</f>
        <v>1</v>
      </c>
      <c r="AO107" t="b">
        <f>F107='15.02.2022 Смета'!F107</f>
        <v>1</v>
      </c>
      <c r="AP107" t="b">
        <f>G107='15.02.2022 Смета'!G107</f>
        <v>1</v>
      </c>
      <c r="AQ107" t="b">
        <f>AH107='15.02.2022 Смета'!AH107</f>
        <v>1</v>
      </c>
      <c r="AR107" t="b">
        <f>AI107='15.02.2022 Смета'!AI107</f>
        <v>1</v>
      </c>
      <c r="AS107" t="b">
        <f>AJ107='15.02.2022 Смета'!AJ107</f>
        <v>1</v>
      </c>
      <c r="AT107" t="b">
        <f>AK107='15.02.2022 Смета'!AK107</f>
        <v>1</v>
      </c>
    </row>
    <row r="108" spans="1:46" ht="29.65" customHeight="1" x14ac:dyDescent="0.25">
      <c r="A108" s="108">
        <v>87</v>
      </c>
      <c r="B108" s="8" t="s">
        <v>222</v>
      </c>
      <c r="C108" s="21" t="s">
        <v>138</v>
      </c>
      <c r="D108" s="22" t="s">
        <v>33</v>
      </c>
      <c r="E108" s="35">
        <v>44727</v>
      </c>
      <c r="F108" s="35">
        <v>44730</v>
      </c>
      <c r="G108" s="21" t="s">
        <v>768</v>
      </c>
      <c r="H108" s="22" t="s">
        <v>358</v>
      </c>
      <c r="I108" s="22" t="s">
        <v>100</v>
      </c>
      <c r="J108" s="22" t="s">
        <v>294</v>
      </c>
      <c r="K108" s="35">
        <v>44727</v>
      </c>
      <c r="L108" s="35">
        <v>44730</v>
      </c>
      <c r="M108" s="10"/>
      <c r="N108" s="10">
        <v>3400</v>
      </c>
      <c r="O108" s="10">
        <f t="shared" si="14"/>
        <v>0</v>
      </c>
      <c r="P108" s="10"/>
      <c r="Q108" s="10">
        <v>2900</v>
      </c>
      <c r="R108" s="10">
        <f t="shared" si="15"/>
        <v>0</v>
      </c>
      <c r="S108" s="10"/>
      <c r="T108" s="10">
        <v>2800</v>
      </c>
      <c r="U108" s="10">
        <f t="shared" si="16"/>
        <v>0</v>
      </c>
      <c r="V108" s="10">
        <v>21</v>
      </c>
      <c r="W108" s="10">
        <v>150</v>
      </c>
      <c r="X108" s="10">
        <f t="shared" si="18"/>
        <v>3150</v>
      </c>
      <c r="Y108" s="10">
        <v>18</v>
      </c>
      <c r="Z108" s="10">
        <v>150</v>
      </c>
      <c r="AA108" s="10">
        <f t="shared" si="19"/>
        <v>2700</v>
      </c>
      <c r="AB108" s="11">
        <v>18</v>
      </c>
      <c r="AC108" s="10">
        <v>150</v>
      </c>
      <c r="AD108" s="10">
        <f t="shared" si="20"/>
        <v>2700</v>
      </c>
      <c r="AE108" s="11">
        <v>72</v>
      </c>
      <c r="AF108" s="26">
        <v>7</v>
      </c>
      <c r="AG108" s="7">
        <f t="shared" si="23"/>
        <v>504</v>
      </c>
      <c r="AH108" s="152">
        <v>1</v>
      </c>
      <c r="AI108" s="139">
        <f t="shared" si="21"/>
        <v>129</v>
      </c>
      <c r="AJ108" s="139">
        <f t="shared" si="17"/>
        <v>9054</v>
      </c>
      <c r="AK108" s="109">
        <f t="shared" si="22"/>
        <v>9054</v>
      </c>
      <c r="AM108" t="b">
        <f>D108='15.02.2022 Смета'!D108</f>
        <v>1</v>
      </c>
      <c r="AN108" t="b">
        <f>E108='15.02.2022 Смета'!E108</f>
        <v>1</v>
      </c>
      <c r="AO108" t="b">
        <f>F108='15.02.2022 Смета'!F108</f>
        <v>1</v>
      </c>
      <c r="AP108" t="b">
        <f>G108='15.02.2022 Смета'!G108</f>
        <v>1</v>
      </c>
      <c r="AQ108" t="b">
        <f>AH108='15.02.2022 Смета'!AH108</f>
        <v>1</v>
      </c>
      <c r="AR108" t="b">
        <f>AI108='15.02.2022 Смета'!AI108</f>
        <v>1</v>
      </c>
      <c r="AS108" t="b">
        <f>AJ108='15.02.2022 Смета'!AJ108</f>
        <v>1</v>
      </c>
      <c r="AT108" t="b">
        <f>AK108='15.02.2022 Смета'!AK108</f>
        <v>1</v>
      </c>
    </row>
    <row r="109" spans="1:46" ht="40.15" customHeight="1" x14ac:dyDescent="0.25">
      <c r="A109" s="112">
        <v>88</v>
      </c>
      <c r="B109" s="8" t="s">
        <v>222</v>
      </c>
      <c r="C109" s="21" t="s">
        <v>138</v>
      </c>
      <c r="D109" s="22" t="s">
        <v>44</v>
      </c>
      <c r="E109" s="35">
        <v>44819</v>
      </c>
      <c r="F109" s="35">
        <v>44822</v>
      </c>
      <c r="G109" s="21" t="s">
        <v>769</v>
      </c>
      <c r="H109" s="22" t="s">
        <v>706</v>
      </c>
      <c r="I109" s="22" t="s">
        <v>102</v>
      </c>
      <c r="J109" s="22" t="s">
        <v>304</v>
      </c>
      <c r="K109" s="35">
        <v>44819</v>
      </c>
      <c r="L109" s="35">
        <v>44822</v>
      </c>
      <c r="M109" s="14"/>
      <c r="N109" s="10">
        <v>3400</v>
      </c>
      <c r="O109" s="10">
        <f t="shared" si="14"/>
        <v>0</v>
      </c>
      <c r="P109" s="14"/>
      <c r="Q109" s="10">
        <v>2900</v>
      </c>
      <c r="R109" s="10">
        <f t="shared" si="15"/>
        <v>0</v>
      </c>
      <c r="S109" s="14"/>
      <c r="T109" s="10">
        <v>2800</v>
      </c>
      <c r="U109" s="10">
        <f t="shared" si="16"/>
        <v>0</v>
      </c>
      <c r="V109" s="10">
        <v>32</v>
      </c>
      <c r="W109" s="10">
        <v>150</v>
      </c>
      <c r="X109" s="10">
        <f t="shared" si="18"/>
        <v>4800</v>
      </c>
      <c r="Y109" s="10">
        <v>24</v>
      </c>
      <c r="Z109" s="10">
        <v>150</v>
      </c>
      <c r="AA109" s="10">
        <f t="shared" si="19"/>
        <v>3600</v>
      </c>
      <c r="AB109" s="10">
        <v>24</v>
      </c>
      <c r="AC109" s="10">
        <v>150</v>
      </c>
      <c r="AD109" s="10">
        <f t="shared" si="20"/>
        <v>3600</v>
      </c>
      <c r="AE109" s="11">
        <v>96</v>
      </c>
      <c r="AF109" s="26">
        <v>7</v>
      </c>
      <c r="AG109" s="7">
        <f t="shared" si="23"/>
        <v>672</v>
      </c>
      <c r="AH109" s="152">
        <v>1</v>
      </c>
      <c r="AI109" s="139">
        <f t="shared" si="21"/>
        <v>176</v>
      </c>
      <c r="AJ109" s="139">
        <f t="shared" si="17"/>
        <v>12672</v>
      </c>
      <c r="AK109" s="109">
        <f t="shared" si="22"/>
        <v>12672</v>
      </c>
      <c r="AM109" t="b">
        <f>D109='15.02.2022 Смета'!D109</f>
        <v>1</v>
      </c>
      <c r="AN109" t="b">
        <f>E109='15.02.2022 Смета'!E109</f>
        <v>1</v>
      </c>
      <c r="AO109" t="b">
        <f>F109='15.02.2022 Смета'!F109</f>
        <v>1</v>
      </c>
      <c r="AP109" t="b">
        <f>G109='15.02.2022 Смета'!G109</f>
        <v>1</v>
      </c>
      <c r="AQ109" t="b">
        <f>AH109='15.02.2022 Смета'!AH109</f>
        <v>1</v>
      </c>
      <c r="AR109" t="b">
        <f>AI109='15.02.2022 Смета'!AI109</f>
        <v>1</v>
      </c>
      <c r="AS109" t="b">
        <f>AJ109='15.02.2022 Смета'!AJ109</f>
        <v>1</v>
      </c>
      <c r="AT109" t="b">
        <f>AK109='15.02.2022 Смета'!AK109</f>
        <v>1</v>
      </c>
    </row>
    <row r="110" spans="1:46" ht="25.15" customHeight="1" x14ac:dyDescent="0.25">
      <c r="A110" s="108">
        <v>89</v>
      </c>
      <c r="B110" s="8" t="s">
        <v>222</v>
      </c>
      <c r="C110" s="21" t="s">
        <v>138</v>
      </c>
      <c r="D110" s="22" t="s">
        <v>34</v>
      </c>
      <c r="E110" s="35">
        <v>44826</v>
      </c>
      <c r="F110" s="35">
        <v>44829</v>
      </c>
      <c r="G110" s="21" t="s">
        <v>769</v>
      </c>
      <c r="H110" s="22" t="s">
        <v>706</v>
      </c>
      <c r="I110" s="22" t="s">
        <v>105</v>
      </c>
      <c r="J110" s="22" t="s">
        <v>294</v>
      </c>
      <c r="K110" s="35">
        <v>44826</v>
      </c>
      <c r="L110" s="35">
        <v>44829</v>
      </c>
      <c r="M110" s="10">
        <v>8</v>
      </c>
      <c r="N110" s="10">
        <v>3400</v>
      </c>
      <c r="O110" s="10">
        <f t="shared" si="14"/>
        <v>27200</v>
      </c>
      <c r="P110" s="10"/>
      <c r="Q110" s="10">
        <v>2900</v>
      </c>
      <c r="R110" s="10">
        <f t="shared" si="15"/>
        <v>0</v>
      </c>
      <c r="S110" s="10"/>
      <c r="T110" s="10">
        <v>2800</v>
      </c>
      <c r="U110" s="10">
        <f t="shared" si="16"/>
        <v>0</v>
      </c>
      <c r="V110" s="10">
        <v>32</v>
      </c>
      <c r="W110" s="10">
        <v>150</v>
      </c>
      <c r="X110" s="10">
        <f t="shared" si="18"/>
        <v>4800</v>
      </c>
      <c r="Y110" s="10">
        <v>24</v>
      </c>
      <c r="Z110" s="10">
        <v>150</v>
      </c>
      <c r="AA110" s="10">
        <f t="shared" si="19"/>
        <v>3600</v>
      </c>
      <c r="AB110" s="10">
        <v>24</v>
      </c>
      <c r="AC110" s="10">
        <v>150</v>
      </c>
      <c r="AD110" s="10">
        <f t="shared" si="20"/>
        <v>3600</v>
      </c>
      <c r="AE110" s="11">
        <v>96</v>
      </c>
      <c r="AF110" s="26">
        <v>7</v>
      </c>
      <c r="AG110" s="7">
        <f t="shared" si="23"/>
        <v>672</v>
      </c>
      <c r="AH110" s="152">
        <v>1</v>
      </c>
      <c r="AI110" s="139">
        <f t="shared" si="21"/>
        <v>184</v>
      </c>
      <c r="AJ110" s="139">
        <f t="shared" si="17"/>
        <v>39872</v>
      </c>
      <c r="AK110" s="109">
        <f t="shared" si="22"/>
        <v>39872</v>
      </c>
      <c r="AM110" t="b">
        <f>D110='15.02.2022 Смета'!D110</f>
        <v>1</v>
      </c>
      <c r="AN110" t="b">
        <f>E110='15.02.2022 Смета'!E110</f>
        <v>1</v>
      </c>
      <c r="AO110" t="b">
        <f>F110='15.02.2022 Смета'!F110</f>
        <v>1</v>
      </c>
      <c r="AP110" t="b">
        <f>G110='15.02.2022 Смета'!G110</f>
        <v>1</v>
      </c>
      <c r="AQ110" t="b">
        <f>AH110='15.02.2022 Смета'!AH110</f>
        <v>1</v>
      </c>
      <c r="AR110" t="b">
        <f>AI110='15.02.2022 Смета'!AI110</f>
        <v>1</v>
      </c>
      <c r="AS110" t="b">
        <f>AJ110='15.02.2022 Смета'!AJ110</f>
        <v>1</v>
      </c>
      <c r="AT110" t="b">
        <f>AK110='15.02.2022 Смета'!AK110</f>
        <v>1</v>
      </c>
    </row>
    <row r="111" spans="1:46" ht="16.149999999999999" customHeight="1" x14ac:dyDescent="0.25">
      <c r="A111" s="106"/>
      <c r="B111" s="96"/>
      <c r="C111" s="97"/>
      <c r="D111" s="179" t="s">
        <v>846</v>
      </c>
      <c r="E111" s="99"/>
      <c r="F111" s="99"/>
      <c r="G111" s="99"/>
      <c r="H111" s="99"/>
      <c r="I111" s="97"/>
      <c r="J111" s="100"/>
      <c r="K111" s="99"/>
      <c r="L111" s="99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2"/>
      <c r="AF111" s="79"/>
      <c r="AG111" s="79"/>
      <c r="AH111" s="153"/>
      <c r="AI111" s="151"/>
      <c r="AJ111" s="151"/>
      <c r="AK111" s="164"/>
      <c r="AM111" t="b">
        <f>D111='15.02.2022 Смета'!D111</f>
        <v>1</v>
      </c>
      <c r="AN111" t="b">
        <f>E111='15.02.2022 Смета'!E111</f>
        <v>1</v>
      </c>
      <c r="AO111" t="b">
        <f>F111='15.02.2022 Смета'!F111</f>
        <v>1</v>
      </c>
      <c r="AP111" t="b">
        <f>G111='15.02.2022 Смета'!G111</f>
        <v>1</v>
      </c>
      <c r="AQ111" t="b">
        <f>AH111='15.02.2022 Смета'!AH111</f>
        <v>1</v>
      </c>
      <c r="AR111" t="b">
        <f>AI111='15.02.2022 Смета'!AI111</f>
        <v>1</v>
      </c>
      <c r="AS111" t="b">
        <f>AJ111='15.02.2022 Смета'!AJ111</f>
        <v>1</v>
      </c>
      <c r="AT111" t="b">
        <f>AK111='15.02.2022 Смета'!AK111</f>
        <v>1</v>
      </c>
    </row>
    <row r="112" spans="1:46" ht="25.9" customHeight="1" x14ac:dyDescent="0.25">
      <c r="A112" s="108">
        <v>90</v>
      </c>
      <c r="B112" s="8" t="s">
        <v>208</v>
      </c>
      <c r="C112" s="21" t="s">
        <v>110</v>
      </c>
      <c r="D112" s="22" t="s">
        <v>209</v>
      </c>
      <c r="E112" s="35">
        <v>44617</v>
      </c>
      <c r="F112" s="35">
        <v>44619</v>
      </c>
      <c r="G112" s="21" t="s">
        <v>301</v>
      </c>
      <c r="H112" s="22" t="s">
        <v>508</v>
      </c>
      <c r="I112" s="22" t="s">
        <v>102</v>
      </c>
      <c r="J112" s="22" t="s">
        <v>294</v>
      </c>
      <c r="K112" s="35">
        <v>44617</v>
      </c>
      <c r="L112" s="35">
        <v>44619</v>
      </c>
      <c r="M112" s="10"/>
      <c r="N112" s="10">
        <v>3400</v>
      </c>
      <c r="O112" s="10">
        <f t="shared" si="14"/>
        <v>0</v>
      </c>
      <c r="P112" s="10"/>
      <c r="Q112" s="10">
        <v>2900</v>
      </c>
      <c r="R112" s="10">
        <f t="shared" si="15"/>
        <v>0</v>
      </c>
      <c r="S112" s="10"/>
      <c r="T112" s="10">
        <v>2800</v>
      </c>
      <c r="U112" s="10">
        <f t="shared" si="16"/>
        <v>0</v>
      </c>
      <c r="V112" s="10">
        <v>80</v>
      </c>
      <c r="W112" s="10">
        <v>150</v>
      </c>
      <c r="X112" s="10">
        <f t="shared" si="18"/>
        <v>12000</v>
      </c>
      <c r="Y112" s="10">
        <v>40</v>
      </c>
      <c r="Z112" s="10">
        <v>150</v>
      </c>
      <c r="AA112" s="10">
        <f t="shared" si="19"/>
        <v>6000</v>
      </c>
      <c r="AB112" s="10">
        <v>40</v>
      </c>
      <c r="AC112" s="10">
        <v>150</v>
      </c>
      <c r="AD112" s="10">
        <f t="shared" si="20"/>
        <v>6000</v>
      </c>
      <c r="AE112" s="11"/>
      <c r="AF112" s="26">
        <v>7</v>
      </c>
      <c r="AG112" s="7">
        <f t="shared" si="23"/>
        <v>0</v>
      </c>
      <c r="AH112" s="152">
        <v>1</v>
      </c>
      <c r="AI112" s="139">
        <f t="shared" si="21"/>
        <v>160</v>
      </c>
      <c r="AJ112" s="139">
        <f t="shared" si="17"/>
        <v>24000</v>
      </c>
      <c r="AK112" s="109">
        <f t="shared" si="22"/>
        <v>24000</v>
      </c>
      <c r="AM112" t="b">
        <f>D112='15.02.2022 Смета'!D112</f>
        <v>1</v>
      </c>
      <c r="AN112" t="b">
        <f>E112='15.02.2022 Смета'!E112</f>
        <v>1</v>
      </c>
      <c r="AO112" t="b">
        <f>F112='15.02.2022 Смета'!F112</f>
        <v>1</v>
      </c>
      <c r="AP112" t="b">
        <f>G112='15.02.2022 Смета'!G112</f>
        <v>1</v>
      </c>
      <c r="AQ112" t="b">
        <f>AH112='15.02.2022 Смета'!AH112</f>
        <v>1</v>
      </c>
      <c r="AR112" t="b">
        <f>AI112='15.02.2022 Смета'!AI112</f>
        <v>1</v>
      </c>
      <c r="AS112" t="b">
        <f>AJ112='15.02.2022 Смета'!AJ112</f>
        <v>1</v>
      </c>
      <c r="AT112" t="b">
        <f>AK112='15.02.2022 Смета'!AK112</f>
        <v>1</v>
      </c>
    </row>
    <row r="113" spans="1:46" ht="26.65" customHeight="1" x14ac:dyDescent="0.25">
      <c r="A113" s="114">
        <v>91</v>
      </c>
      <c r="B113" s="8" t="s">
        <v>225</v>
      </c>
      <c r="C113" s="21" t="s">
        <v>110</v>
      </c>
      <c r="D113" s="22" t="s">
        <v>565</v>
      </c>
      <c r="E113" s="35">
        <v>44625</v>
      </c>
      <c r="F113" s="35">
        <v>44626</v>
      </c>
      <c r="G113" s="21" t="s">
        <v>362</v>
      </c>
      <c r="H113" s="22" t="s">
        <v>363</v>
      </c>
      <c r="I113" s="22" t="s">
        <v>99</v>
      </c>
      <c r="J113" s="22" t="s">
        <v>294</v>
      </c>
      <c r="K113" s="35">
        <v>44625</v>
      </c>
      <c r="L113" s="35">
        <v>44626</v>
      </c>
      <c r="M113" s="10"/>
      <c r="N113" s="10">
        <v>3400</v>
      </c>
      <c r="O113" s="10">
        <f t="shared" si="14"/>
        <v>0</v>
      </c>
      <c r="P113" s="10"/>
      <c r="Q113" s="10">
        <v>2900</v>
      </c>
      <c r="R113" s="10">
        <f t="shared" si="15"/>
        <v>0</v>
      </c>
      <c r="S113" s="10"/>
      <c r="T113" s="10">
        <v>2800</v>
      </c>
      <c r="U113" s="10">
        <f t="shared" si="16"/>
        <v>0</v>
      </c>
      <c r="V113" s="10">
        <v>40</v>
      </c>
      <c r="W113" s="10">
        <v>150</v>
      </c>
      <c r="X113" s="10">
        <f t="shared" si="18"/>
        <v>6000</v>
      </c>
      <c r="Y113" s="10">
        <v>24</v>
      </c>
      <c r="Z113" s="10">
        <v>150</v>
      </c>
      <c r="AA113" s="10">
        <f t="shared" si="19"/>
        <v>3600</v>
      </c>
      <c r="AB113" s="10">
        <v>24</v>
      </c>
      <c r="AC113" s="10">
        <v>150</v>
      </c>
      <c r="AD113" s="10">
        <f t="shared" si="20"/>
        <v>3600</v>
      </c>
      <c r="AE113" s="11"/>
      <c r="AF113" s="26">
        <v>7</v>
      </c>
      <c r="AG113" s="7">
        <f t="shared" si="23"/>
        <v>0</v>
      </c>
      <c r="AH113" s="152">
        <v>1</v>
      </c>
      <c r="AI113" s="139">
        <f t="shared" si="21"/>
        <v>88</v>
      </c>
      <c r="AJ113" s="139">
        <f t="shared" si="17"/>
        <v>13200</v>
      </c>
      <c r="AK113" s="109">
        <f t="shared" si="22"/>
        <v>13200</v>
      </c>
      <c r="AM113" t="b">
        <f>D113='15.02.2022 Смета'!D113</f>
        <v>1</v>
      </c>
      <c r="AN113" t="b">
        <f>E113='15.02.2022 Смета'!E113</f>
        <v>1</v>
      </c>
      <c r="AO113" t="b">
        <f>F113='15.02.2022 Смета'!F113</f>
        <v>1</v>
      </c>
      <c r="AP113" t="b">
        <f>G113='15.02.2022 Смета'!G113</f>
        <v>1</v>
      </c>
      <c r="AQ113" t="b">
        <f>AH113='15.02.2022 Смета'!AH113</f>
        <v>1</v>
      </c>
      <c r="AR113" t="b">
        <f>AI113='15.02.2022 Смета'!AI113</f>
        <v>1</v>
      </c>
      <c r="AS113" t="b">
        <f>AJ113='15.02.2022 Смета'!AJ113</f>
        <v>1</v>
      </c>
      <c r="AT113" t="b">
        <f>AK113='15.02.2022 Смета'!AK113</f>
        <v>1</v>
      </c>
    </row>
    <row r="114" spans="1:46" ht="28.9" customHeight="1" x14ac:dyDescent="0.25">
      <c r="A114" s="108">
        <v>92</v>
      </c>
      <c r="B114" s="8" t="s">
        <v>208</v>
      </c>
      <c r="C114" s="21" t="s">
        <v>110</v>
      </c>
      <c r="D114" s="22" t="s">
        <v>566</v>
      </c>
      <c r="E114" s="35">
        <v>44652</v>
      </c>
      <c r="F114" s="35">
        <v>44653</v>
      </c>
      <c r="G114" s="21" t="s">
        <v>297</v>
      </c>
      <c r="H114" s="22" t="s">
        <v>487</v>
      </c>
      <c r="I114" s="22" t="s">
        <v>112</v>
      </c>
      <c r="J114" s="22" t="s">
        <v>364</v>
      </c>
      <c r="K114" s="35">
        <v>44652</v>
      </c>
      <c r="L114" s="35">
        <v>44653</v>
      </c>
      <c r="M114" s="10"/>
      <c r="N114" s="10">
        <v>3400</v>
      </c>
      <c r="O114" s="10">
        <f t="shared" si="14"/>
        <v>0</v>
      </c>
      <c r="P114" s="10"/>
      <c r="Q114" s="10">
        <v>2900</v>
      </c>
      <c r="R114" s="10">
        <f t="shared" si="15"/>
        <v>0</v>
      </c>
      <c r="S114" s="10"/>
      <c r="T114" s="10">
        <v>2800</v>
      </c>
      <c r="U114" s="10">
        <f t="shared" si="16"/>
        <v>0</v>
      </c>
      <c r="V114" s="10">
        <v>20</v>
      </c>
      <c r="W114" s="10">
        <v>150</v>
      </c>
      <c r="X114" s="10">
        <f t="shared" si="18"/>
        <v>3000</v>
      </c>
      <c r="Y114" s="10">
        <v>10</v>
      </c>
      <c r="Z114" s="10">
        <v>150</v>
      </c>
      <c r="AA114" s="10">
        <f t="shared" si="19"/>
        <v>1500</v>
      </c>
      <c r="AB114" s="10">
        <v>10</v>
      </c>
      <c r="AC114" s="10">
        <v>150</v>
      </c>
      <c r="AD114" s="10">
        <f t="shared" si="20"/>
        <v>1500</v>
      </c>
      <c r="AE114" s="11"/>
      <c r="AF114" s="26">
        <v>7</v>
      </c>
      <c r="AG114" s="7">
        <f t="shared" si="23"/>
        <v>0</v>
      </c>
      <c r="AH114" s="152">
        <v>1</v>
      </c>
      <c r="AI114" s="139">
        <f t="shared" si="21"/>
        <v>40</v>
      </c>
      <c r="AJ114" s="139">
        <f t="shared" si="17"/>
        <v>6000</v>
      </c>
      <c r="AK114" s="109">
        <f t="shared" si="22"/>
        <v>6000</v>
      </c>
      <c r="AM114" t="b">
        <f>D114='15.02.2022 Смета'!D114</f>
        <v>1</v>
      </c>
      <c r="AN114" t="b">
        <f>E114='15.02.2022 Смета'!E114</f>
        <v>1</v>
      </c>
      <c r="AO114" t="b">
        <f>F114='15.02.2022 Смета'!F114</f>
        <v>1</v>
      </c>
      <c r="AP114" t="b">
        <f>G114='15.02.2022 Смета'!G114</f>
        <v>1</v>
      </c>
      <c r="AQ114" t="b">
        <f>AH114='15.02.2022 Смета'!AH114</f>
        <v>1</v>
      </c>
      <c r="AR114" t="b">
        <f>AI114='15.02.2022 Смета'!AI114</f>
        <v>1</v>
      </c>
      <c r="AS114" t="b">
        <f>AJ114='15.02.2022 Смета'!AJ114</f>
        <v>1</v>
      </c>
      <c r="AT114" t="b">
        <f>AK114='15.02.2022 Смета'!AK114</f>
        <v>1</v>
      </c>
    </row>
    <row r="115" spans="1:46" ht="48.6" customHeight="1" x14ac:dyDescent="0.25">
      <c r="A115" s="114">
        <v>93</v>
      </c>
      <c r="B115" s="8" t="s">
        <v>208</v>
      </c>
      <c r="C115" s="21" t="s">
        <v>110</v>
      </c>
      <c r="D115" s="22" t="s">
        <v>72</v>
      </c>
      <c r="E115" s="35">
        <v>44687</v>
      </c>
      <c r="F115" s="35">
        <v>44689</v>
      </c>
      <c r="G115" s="21" t="s">
        <v>301</v>
      </c>
      <c r="H115" s="22" t="s">
        <v>707</v>
      </c>
      <c r="I115" s="22" t="s">
        <v>112</v>
      </c>
      <c r="J115" s="22" t="s">
        <v>294</v>
      </c>
      <c r="K115" s="35">
        <v>44687</v>
      </c>
      <c r="L115" s="35">
        <v>44689</v>
      </c>
      <c r="M115" s="10"/>
      <c r="N115" s="10">
        <v>3400</v>
      </c>
      <c r="O115" s="10">
        <f t="shared" si="14"/>
        <v>0</v>
      </c>
      <c r="P115" s="10"/>
      <c r="Q115" s="10">
        <v>2900</v>
      </c>
      <c r="R115" s="10">
        <f t="shared" si="15"/>
        <v>0</v>
      </c>
      <c r="S115" s="10"/>
      <c r="T115" s="10">
        <v>2800</v>
      </c>
      <c r="U115" s="10">
        <f t="shared" si="16"/>
        <v>0</v>
      </c>
      <c r="V115" s="10">
        <v>136</v>
      </c>
      <c r="W115" s="10">
        <v>150</v>
      </c>
      <c r="X115" s="10">
        <f t="shared" si="18"/>
        <v>20400</v>
      </c>
      <c r="Y115" s="10">
        <v>68</v>
      </c>
      <c r="Z115" s="10">
        <v>150</v>
      </c>
      <c r="AA115" s="10">
        <f t="shared" si="19"/>
        <v>10200</v>
      </c>
      <c r="AB115" s="10">
        <v>68</v>
      </c>
      <c r="AC115" s="10">
        <v>150</v>
      </c>
      <c r="AD115" s="10">
        <f t="shared" si="20"/>
        <v>10200</v>
      </c>
      <c r="AE115" s="11">
        <v>275</v>
      </c>
      <c r="AF115" s="26">
        <v>7</v>
      </c>
      <c r="AG115" s="7">
        <f t="shared" si="23"/>
        <v>1925</v>
      </c>
      <c r="AH115" s="152">
        <v>1</v>
      </c>
      <c r="AI115" s="139">
        <f t="shared" si="21"/>
        <v>547</v>
      </c>
      <c r="AJ115" s="139">
        <f t="shared" si="17"/>
        <v>42725</v>
      </c>
      <c r="AK115" s="109">
        <f t="shared" si="22"/>
        <v>42725</v>
      </c>
      <c r="AM115" t="b">
        <f>D115='15.02.2022 Смета'!D115</f>
        <v>1</v>
      </c>
      <c r="AN115" t="b">
        <f>E115='15.02.2022 Смета'!E115</f>
        <v>1</v>
      </c>
      <c r="AO115" t="b">
        <f>F115='15.02.2022 Смета'!F115</f>
        <v>1</v>
      </c>
      <c r="AP115" t="b">
        <f>G115='15.02.2022 Смета'!G115</f>
        <v>1</v>
      </c>
      <c r="AQ115" t="b">
        <f>AH115='15.02.2022 Смета'!AH115</f>
        <v>1</v>
      </c>
      <c r="AR115" t="b">
        <f>AI115='15.02.2022 Смета'!AI115</f>
        <v>1</v>
      </c>
      <c r="AS115" t="b">
        <f>AJ115='15.02.2022 Смета'!AJ115</f>
        <v>1</v>
      </c>
      <c r="AT115" t="b">
        <f>AK115='15.02.2022 Смета'!AK115</f>
        <v>1</v>
      </c>
    </row>
    <row r="116" spans="1:46" ht="40.9" customHeight="1" x14ac:dyDescent="0.25">
      <c r="A116" s="108">
        <v>94</v>
      </c>
      <c r="B116" s="8" t="s">
        <v>225</v>
      </c>
      <c r="C116" s="21" t="s">
        <v>110</v>
      </c>
      <c r="D116" s="22" t="s">
        <v>567</v>
      </c>
      <c r="E116" s="35">
        <v>44708</v>
      </c>
      <c r="F116" s="35">
        <v>44710</v>
      </c>
      <c r="G116" s="21" t="s">
        <v>301</v>
      </c>
      <c r="H116" s="22" t="s">
        <v>708</v>
      </c>
      <c r="I116" s="22" t="s">
        <v>102</v>
      </c>
      <c r="J116" s="22" t="s">
        <v>294</v>
      </c>
      <c r="K116" s="35">
        <v>44708</v>
      </c>
      <c r="L116" s="35">
        <v>44710</v>
      </c>
      <c r="M116" s="10"/>
      <c r="N116" s="10">
        <v>3400</v>
      </c>
      <c r="O116" s="10">
        <f t="shared" si="14"/>
        <v>0</v>
      </c>
      <c r="P116" s="10"/>
      <c r="Q116" s="10">
        <v>2900</v>
      </c>
      <c r="R116" s="10">
        <f t="shared" si="15"/>
        <v>0</v>
      </c>
      <c r="S116" s="10"/>
      <c r="T116" s="10">
        <v>2800</v>
      </c>
      <c r="U116" s="10">
        <f t="shared" si="16"/>
        <v>0</v>
      </c>
      <c r="V116" s="10">
        <v>60</v>
      </c>
      <c r="W116" s="10">
        <v>150</v>
      </c>
      <c r="X116" s="10">
        <f t="shared" si="18"/>
        <v>9000</v>
      </c>
      <c r="Y116" s="10">
        <v>60</v>
      </c>
      <c r="Z116" s="10">
        <v>150</v>
      </c>
      <c r="AA116" s="10">
        <f t="shared" si="19"/>
        <v>9000</v>
      </c>
      <c r="AB116" s="10">
        <v>60</v>
      </c>
      <c r="AC116" s="10">
        <v>150</v>
      </c>
      <c r="AD116" s="10">
        <f t="shared" si="20"/>
        <v>9000</v>
      </c>
      <c r="AE116" s="11">
        <v>132</v>
      </c>
      <c r="AF116" s="26">
        <v>7</v>
      </c>
      <c r="AG116" s="7">
        <f t="shared" si="23"/>
        <v>924</v>
      </c>
      <c r="AH116" s="152">
        <v>1</v>
      </c>
      <c r="AI116" s="139">
        <f t="shared" si="21"/>
        <v>312</v>
      </c>
      <c r="AJ116" s="139">
        <f t="shared" si="17"/>
        <v>27924</v>
      </c>
      <c r="AK116" s="109">
        <f t="shared" si="22"/>
        <v>27924</v>
      </c>
      <c r="AM116" t="b">
        <f>D116='15.02.2022 Смета'!D116</f>
        <v>1</v>
      </c>
      <c r="AN116" t="b">
        <f>E116='15.02.2022 Смета'!E116</f>
        <v>1</v>
      </c>
      <c r="AO116" t="b">
        <f>F116='15.02.2022 Смета'!F116</f>
        <v>1</v>
      </c>
      <c r="AP116" t="b">
        <f>G116='15.02.2022 Смета'!G116</f>
        <v>1</v>
      </c>
      <c r="AQ116" t="b">
        <f>AH116='15.02.2022 Смета'!AH116</f>
        <v>1</v>
      </c>
      <c r="AR116" t="b">
        <f>AI116='15.02.2022 Смета'!AI116</f>
        <v>1</v>
      </c>
      <c r="AS116" t="b">
        <f>AJ116='15.02.2022 Смета'!AJ116</f>
        <v>1</v>
      </c>
      <c r="AT116" t="b">
        <f>AK116='15.02.2022 Смета'!AK116</f>
        <v>1</v>
      </c>
    </row>
    <row r="117" spans="1:46" ht="27" customHeight="1" x14ac:dyDescent="0.25">
      <c r="A117" s="114">
        <v>95</v>
      </c>
      <c r="B117" s="8" t="s">
        <v>225</v>
      </c>
      <c r="C117" s="21" t="s">
        <v>110</v>
      </c>
      <c r="D117" s="22" t="s">
        <v>568</v>
      </c>
      <c r="E117" s="35">
        <v>44722</v>
      </c>
      <c r="F117" s="35">
        <v>44724</v>
      </c>
      <c r="G117" s="21" t="s">
        <v>323</v>
      </c>
      <c r="H117" s="22" t="s">
        <v>709</v>
      </c>
      <c r="I117" s="22" t="s">
        <v>99</v>
      </c>
      <c r="J117" s="22" t="s">
        <v>294</v>
      </c>
      <c r="K117" s="35">
        <v>44722</v>
      </c>
      <c r="L117" s="35">
        <v>44724</v>
      </c>
      <c r="M117" s="10"/>
      <c r="N117" s="10">
        <v>3400</v>
      </c>
      <c r="O117" s="10">
        <f t="shared" si="14"/>
        <v>0</v>
      </c>
      <c r="P117" s="10"/>
      <c r="Q117" s="10">
        <v>2900</v>
      </c>
      <c r="R117" s="10">
        <f t="shared" si="15"/>
        <v>0</v>
      </c>
      <c r="S117" s="10"/>
      <c r="T117" s="10">
        <v>2800</v>
      </c>
      <c r="U117" s="10">
        <f t="shared" si="16"/>
        <v>0</v>
      </c>
      <c r="V117" s="10">
        <v>44</v>
      </c>
      <c r="W117" s="10">
        <v>150</v>
      </c>
      <c r="X117" s="10">
        <f t="shared" si="18"/>
        <v>6600</v>
      </c>
      <c r="Y117" s="10">
        <v>26</v>
      </c>
      <c r="Z117" s="10">
        <v>150</v>
      </c>
      <c r="AA117" s="10">
        <f t="shared" si="19"/>
        <v>3900</v>
      </c>
      <c r="AB117" s="10">
        <v>26</v>
      </c>
      <c r="AC117" s="10">
        <v>150</v>
      </c>
      <c r="AD117" s="10">
        <f t="shared" si="20"/>
        <v>3900</v>
      </c>
      <c r="AE117" s="11">
        <v>96</v>
      </c>
      <c r="AF117" s="26">
        <v>7</v>
      </c>
      <c r="AG117" s="7">
        <f t="shared" si="23"/>
        <v>672</v>
      </c>
      <c r="AH117" s="152">
        <v>1</v>
      </c>
      <c r="AI117" s="139">
        <f t="shared" si="21"/>
        <v>192</v>
      </c>
      <c r="AJ117" s="139">
        <f t="shared" si="17"/>
        <v>15072</v>
      </c>
      <c r="AK117" s="109">
        <f t="shared" si="22"/>
        <v>15072</v>
      </c>
      <c r="AM117" t="b">
        <f>D117='15.02.2022 Смета'!D117</f>
        <v>1</v>
      </c>
      <c r="AN117" t="b">
        <f>E117='15.02.2022 Смета'!E117</f>
        <v>1</v>
      </c>
      <c r="AO117" t="b">
        <f>F117='15.02.2022 Смета'!F117</f>
        <v>1</v>
      </c>
      <c r="AP117" t="b">
        <f>G117='15.02.2022 Смета'!G117</f>
        <v>1</v>
      </c>
      <c r="AQ117" t="b">
        <f>AH117='15.02.2022 Смета'!AH117</f>
        <v>1</v>
      </c>
      <c r="AR117" t="b">
        <f>AI117='15.02.2022 Смета'!AI117</f>
        <v>1</v>
      </c>
      <c r="AS117" t="b">
        <f>AJ117='15.02.2022 Смета'!AJ117</f>
        <v>1</v>
      </c>
      <c r="AT117" t="b">
        <f>AK117='15.02.2022 Смета'!AK117</f>
        <v>1</v>
      </c>
    </row>
    <row r="118" spans="1:46" ht="28.9" customHeight="1" x14ac:dyDescent="0.25">
      <c r="A118" s="108">
        <v>96</v>
      </c>
      <c r="B118" s="8" t="s">
        <v>225</v>
      </c>
      <c r="C118" s="21" t="s">
        <v>110</v>
      </c>
      <c r="D118" s="22" t="s">
        <v>569</v>
      </c>
      <c r="E118" s="35">
        <v>44729</v>
      </c>
      <c r="F118" s="35">
        <v>44731</v>
      </c>
      <c r="G118" s="21" t="s">
        <v>301</v>
      </c>
      <c r="H118" s="22" t="s">
        <v>710</v>
      </c>
      <c r="I118" s="22" t="s">
        <v>99</v>
      </c>
      <c r="J118" s="22" t="s">
        <v>294</v>
      </c>
      <c r="K118" s="35">
        <v>44729</v>
      </c>
      <c r="L118" s="35">
        <v>44731</v>
      </c>
      <c r="M118" s="10">
        <v>3</v>
      </c>
      <c r="N118" s="10">
        <v>3400</v>
      </c>
      <c r="O118" s="10">
        <f t="shared" si="14"/>
        <v>10200</v>
      </c>
      <c r="P118" s="10">
        <v>3</v>
      </c>
      <c r="Q118" s="10">
        <v>2900</v>
      </c>
      <c r="R118" s="10">
        <f t="shared" si="15"/>
        <v>8700</v>
      </c>
      <c r="S118" s="10">
        <v>3</v>
      </c>
      <c r="T118" s="10">
        <v>2800</v>
      </c>
      <c r="U118" s="10">
        <f t="shared" si="16"/>
        <v>8400</v>
      </c>
      <c r="V118" s="10">
        <v>72</v>
      </c>
      <c r="W118" s="10">
        <v>150</v>
      </c>
      <c r="X118" s="10">
        <f t="shared" si="18"/>
        <v>10800</v>
      </c>
      <c r="Y118" s="10">
        <v>36</v>
      </c>
      <c r="Z118" s="10">
        <v>150</v>
      </c>
      <c r="AA118" s="10">
        <f t="shared" si="19"/>
        <v>5400</v>
      </c>
      <c r="AB118" s="10">
        <v>36</v>
      </c>
      <c r="AC118" s="10">
        <v>150</v>
      </c>
      <c r="AD118" s="10">
        <f t="shared" si="20"/>
        <v>5400</v>
      </c>
      <c r="AE118" s="11">
        <v>153</v>
      </c>
      <c r="AF118" s="26">
        <v>7</v>
      </c>
      <c r="AG118" s="7">
        <f t="shared" si="23"/>
        <v>1071</v>
      </c>
      <c r="AH118" s="152">
        <v>1</v>
      </c>
      <c r="AI118" s="139">
        <f t="shared" si="21"/>
        <v>306</v>
      </c>
      <c r="AJ118" s="139">
        <f t="shared" si="17"/>
        <v>49971</v>
      </c>
      <c r="AK118" s="109">
        <f t="shared" si="22"/>
        <v>49971</v>
      </c>
      <c r="AM118" t="b">
        <f>D118='15.02.2022 Смета'!D118</f>
        <v>1</v>
      </c>
      <c r="AN118" t="b">
        <f>E118='15.02.2022 Смета'!E118</f>
        <v>1</v>
      </c>
      <c r="AO118" t="b">
        <f>F118='15.02.2022 Смета'!F118</f>
        <v>1</v>
      </c>
      <c r="AP118" t="b">
        <f>G118='15.02.2022 Смета'!G118</f>
        <v>1</v>
      </c>
      <c r="AQ118" t="b">
        <f>AH118='15.02.2022 Смета'!AH118</f>
        <v>1</v>
      </c>
      <c r="AR118" t="b">
        <f>AI118='15.02.2022 Смета'!AI118</f>
        <v>1</v>
      </c>
      <c r="AS118" t="b">
        <f>AJ118='15.02.2022 Смета'!AJ118</f>
        <v>1</v>
      </c>
      <c r="AT118" t="b">
        <f>AK118='15.02.2022 Смета'!AK118</f>
        <v>1</v>
      </c>
    </row>
    <row r="119" spans="1:46" ht="29.65" customHeight="1" x14ac:dyDescent="0.25">
      <c r="A119" s="114">
        <v>97</v>
      </c>
      <c r="B119" s="8" t="s">
        <v>225</v>
      </c>
      <c r="C119" s="21" t="s">
        <v>110</v>
      </c>
      <c r="D119" s="22" t="s">
        <v>570</v>
      </c>
      <c r="E119" s="35">
        <v>44736</v>
      </c>
      <c r="F119" s="35">
        <v>44738</v>
      </c>
      <c r="G119" s="21" t="s">
        <v>301</v>
      </c>
      <c r="H119" s="22" t="s">
        <v>711</v>
      </c>
      <c r="I119" s="22" t="s">
        <v>99</v>
      </c>
      <c r="J119" s="22" t="s">
        <v>294</v>
      </c>
      <c r="K119" s="35">
        <v>44736</v>
      </c>
      <c r="L119" s="35">
        <v>44738</v>
      </c>
      <c r="M119" s="10">
        <v>3</v>
      </c>
      <c r="N119" s="10">
        <v>3400</v>
      </c>
      <c r="O119" s="10">
        <f t="shared" si="14"/>
        <v>10200</v>
      </c>
      <c r="P119" s="10">
        <v>3</v>
      </c>
      <c r="Q119" s="10">
        <v>2900</v>
      </c>
      <c r="R119" s="10">
        <f t="shared" si="15"/>
        <v>8700</v>
      </c>
      <c r="S119" s="10">
        <v>3</v>
      </c>
      <c r="T119" s="10">
        <v>2800</v>
      </c>
      <c r="U119" s="10">
        <f t="shared" si="16"/>
        <v>8400</v>
      </c>
      <c r="V119" s="10">
        <v>80</v>
      </c>
      <c r="W119" s="10">
        <v>150</v>
      </c>
      <c r="X119" s="10">
        <f t="shared" si="18"/>
        <v>12000</v>
      </c>
      <c r="Y119" s="10">
        <v>44</v>
      </c>
      <c r="Z119" s="10">
        <v>150</v>
      </c>
      <c r="AA119" s="10">
        <f t="shared" si="19"/>
        <v>6600</v>
      </c>
      <c r="AB119" s="10">
        <v>44</v>
      </c>
      <c r="AC119" s="10">
        <v>150</v>
      </c>
      <c r="AD119" s="10">
        <f t="shared" si="20"/>
        <v>6600</v>
      </c>
      <c r="AE119" s="11">
        <v>177</v>
      </c>
      <c r="AF119" s="26">
        <v>7</v>
      </c>
      <c r="AG119" s="7">
        <f t="shared" si="23"/>
        <v>1239</v>
      </c>
      <c r="AH119" s="152">
        <v>1</v>
      </c>
      <c r="AI119" s="139">
        <f t="shared" si="21"/>
        <v>354</v>
      </c>
      <c r="AJ119" s="139">
        <f t="shared" si="17"/>
        <v>53739</v>
      </c>
      <c r="AK119" s="109">
        <f t="shared" si="22"/>
        <v>53739</v>
      </c>
      <c r="AM119" t="b">
        <f>D119='15.02.2022 Смета'!D119</f>
        <v>1</v>
      </c>
      <c r="AN119" t="b">
        <f>E119='15.02.2022 Смета'!E119</f>
        <v>1</v>
      </c>
      <c r="AO119" t="b">
        <f>F119='15.02.2022 Смета'!F119</f>
        <v>1</v>
      </c>
      <c r="AP119" t="b">
        <f>G119='15.02.2022 Смета'!G119</f>
        <v>1</v>
      </c>
      <c r="AQ119" t="b">
        <f>AH119='15.02.2022 Смета'!AH119</f>
        <v>1</v>
      </c>
      <c r="AR119" t="b">
        <f>AI119='15.02.2022 Смета'!AI119</f>
        <v>1</v>
      </c>
      <c r="AS119" t="b">
        <f>AJ119='15.02.2022 Смета'!AJ119</f>
        <v>1</v>
      </c>
      <c r="AT119" t="b">
        <f>AK119='15.02.2022 Смета'!AK119</f>
        <v>1</v>
      </c>
    </row>
    <row r="120" spans="1:46" ht="26.65" customHeight="1" x14ac:dyDescent="0.25">
      <c r="A120" s="108">
        <v>98</v>
      </c>
      <c r="B120" s="8" t="s">
        <v>208</v>
      </c>
      <c r="C120" s="21" t="s">
        <v>110</v>
      </c>
      <c r="D120" s="22" t="s">
        <v>210</v>
      </c>
      <c r="E120" s="35">
        <v>44820</v>
      </c>
      <c r="F120" s="35">
        <v>44822</v>
      </c>
      <c r="G120" s="21" t="s">
        <v>301</v>
      </c>
      <c r="H120" s="38" t="s">
        <v>365</v>
      </c>
      <c r="I120" s="22" t="s">
        <v>99</v>
      </c>
      <c r="J120" s="22" t="s">
        <v>294</v>
      </c>
      <c r="K120" s="35">
        <v>44820</v>
      </c>
      <c r="L120" s="35">
        <v>44822</v>
      </c>
      <c r="M120" s="10"/>
      <c r="N120" s="10">
        <v>3400</v>
      </c>
      <c r="O120" s="10">
        <f t="shared" si="14"/>
        <v>0</v>
      </c>
      <c r="P120" s="10"/>
      <c r="Q120" s="10">
        <v>2900</v>
      </c>
      <c r="R120" s="10">
        <f t="shared" si="15"/>
        <v>0</v>
      </c>
      <c r="S120" s="10"/>
      <c r="T120" s="10">
        <v>2800</v>
      </c>
      <c r="U120" s="10">
        <f t="shared" si="16"/>
        <v>0</v>
      </c>
      <c r="V120" s="10"/>
      <c r="W120" s="10">
        <v>150</v>
      </c>
      <c r="X120" s="10">
        <f t="shared" si="18"/>
        <v>0</v>
      </c>
      <c r="Y120" s="10"/>
      <c r="Z120" s="10">
        <v>150</v>
      </c>
      <c r="AA120" s="10">
        <f t="shared" si="19"/>
        <v>0</v>
      </c>
      <c r="AB120" s="10"/>
      <c r="AC120" s="10">
        <v>150</v>
      </c>
      <c r="AD120" s="10">
        <f t="shared" si="20"/>
        <v>0</v>
      </c>
      <c r="AE120" s="66">
        <v>288</v>
      </c>
      <c r="AF120" s="7">
        <v>7</v>
      </c>
      <c r="AG120" s="7">
        <f t="shared" si="23"/>
        <v>2016</v>
      </c>
      <c r="AH120" s="152">
        <v>1</v>
      </c>
      <c r="AI120" s="139">
        <f t="shared" si="21"/>
        <v>288</v>
      </c>
      <c r="AJ120" s="139">
        <f t="shared" si="17"/>
        <v>2016</v>
      </c>
      <c r="AK120" s="109">
        <f t="shared" si="22"/>
        <v>2016</v>
      </c>
      <c r="AM120" t="b">
        <f>D120='15.02.2022 Смета'!D120</f>
        <v>1</v>
      </c>
      <c r="AN120" t="b">
        <f>E120='15.02.2022 Смета'!E120</f>
        <v>1</v>
      </c>
      <c r="AO120" t="b">
        <f>F120='15.02.2022 Смета'!F120</f>
        <v>1</v>
      </c>
      <c r="AP120" t="b">
        <f>G120='15.02.2022 Смета'!G120</f>
        <v>1</v>
      </c>
      <c r="AQ120" t="b">
        <f>AH120='15.02.2022 Смета'!AH120</f>
        <v>1</v>
      </c>
      <c r="AR120" t="b">
        <f>AI120='15.02.2022 Смета'!AI120</f>
        <v>1</v>
      </c>
      <c r="AS120" t="b">
        <f>AJ120='15.02.2022 Смета'!AJ120</f>
        <v>1</v>
      </c>
      <c r="AT120" t="b">
        <f>AK120='15.02.2022 Смета'!AK120</f>
        <v>1</v>
      </c>
    </row>
    <row r="121" spans="1:46" ht="27" customHeight="1" x14ac:dyDescent="0.25">
      <c r="A121" s="114">
        <v>99</v>
      </c>
      <c r="B121" s="8" t="s">
        <v>225</v>
      </c>
      <c r="C121" s="21" t="s">
        <v>110</v>
      </c>
      <c r="D121" s="22" t="s">
        <v>571</v>
      </c>
      <c r="E121" s="35">
        <v>44827</v>
      </c>
      <c r="F121" s="35">
        <v>44829</v>
      </c>
      <c r="G121" s="21" t="s">
        <v>301</v>
      </c>
      <c r="H121" s="22" t="s">
        <v>761</v>
      </c>
      <c r="I121" s="22" t="s">
        <v>99</v>
      </c>
      <c r="J121" s="22" t="s">
        <v>294</v>
      </c>
      <c r="K121" s="35">
        <v>44827</v>
      </c>
      <c r="L121" s="35">
        <v>44829</v>
      </c>
      <c r="M121" s="10"/>
      <c r="N121" s="10">
        <v>3400</v>
      </c>
      <c r="O121" s="10">
        <f t="shared" ref="O121:O129" si="24">M121*N121</f>
        <v>0</v>
      </c>
      <c r="P121" s="10"/>
      <c r="Q121" s="10">
        <v>2900</v>
      </c>
      <c r="R121" s="10">
        <f t="shared" ref="R121:R129" si="25">P121*Q121</f>
        <v>0</v>
      </c>
      <c r="S121" s="10"/>
      <c r="T121" s="10">
        <v>2800</v>
      </c>
      <c r="U121" s="10">
        <f t="shared" ref="U121:U129" si="26">S121*T121</f>
        <v>0</v>
      </c>
      <c r="V121" s="10">
        <v>76</v>
      </c>
      <c r="W121" s="10">
        <v>150</v>
      </c>
      <c r="X121" s="10">
        <f t="shared" si="18"/>
        <v>11400</v>
      </c>
      <c r="Y121" s="10">
        <v>42</v>
      </c>
      <c r="Z121" s="10">
        <v>150</v>
      </c>
      <c r="AA121" s="10">
        <f t="shared" si="19"/>
        <v>6300</v>
      </c>
      <c r="AB121" s="10">
        <v>42</v>
      </c>
      <c r="AC121" s="10">
        <v>150</v>
      </c>
      <c r="AD121" s="10">
        <f t="shared" si="20"/>
        <v>6300</v>
      </c>
      <c r="AE121" s="11">
        <v>160</v>
      </c>
      <c r="AF121" s="26">
        <v>7</v>
      </c>
      <c r="AG121" s="7">
        <f t="shared" si="23"/>
        <v>1120</v>
      </c>
      <c r="AH121" s="152">
        <v>1</v>
      </c>
      <c r="AI121" s="139">
        <f t="shared" si="21"/>
        <v>320</v>
      </c>
      <c r="AJ121" s="139">
        <f t="shared" si="17"/>
        <v>25120</v>
      </c>
      <c r="AK121" s="109">
        <f t="shared" si="22"/>
        <v>25120</v>
      </c>
      <c r="AM121" t="b">
        <f>D121='15.02.2022 Смета'!D121</f>
        <v>1</v>
      </c>
      <c r="AN121" t="b">
        <f>E121='15.02.2022 Смета'!E121</f>
        <v>1</v>
      </c>
      <c r="AO121" t="b">
        <f>F121='15.02.2022 Смета'!F121</f>
        <v>1</v>
      </c>
      <c r="AP121" t="b">
        <f>G121='15.02.2022 Смета'!G121</f>
        <v>1</v>
      </c>
      <c r="AQ121" t="b">
        <f>AH121='15.02.2022 Смета'!AH121</f>
        <v>1</v>
      </c>
      <c r="AR121" t="b">
        <f>AI121='15.02.2022 Смета'!AI121</f>
        <v>1</v>
      </c>
      <c r="AS121" t="b">
        <f>AJ121='15.02.2022 Смета'!AJ121</f>
        <v>1</v>
      </c>
      <c r="AT121" t="b">
        <f>AK121='15.02.2022 Смета'!AK121</f>
        <v>1</v>
      </c>
    </row>
    <row r="122" spans="1:46" x14ac:dyDescent="0.25">
      <c r="A122" s="106"/>
      <c r="B122" s="96"/>
      <c r="C122" s="97"/>
      <c r="D122" s="179" t="s">
        <v>914</v>
      </c>
      <c r="E122" s="99"/>
      <c r="F122" s="99"/>
      <c r="G122" s="99"/>
      <c r="H122" s="99"/>
      <c r="I122" s="97"/>
      <c r="J122" s="100"/>
      <c r="K122" s="99"/>
      <c r="L122" s="99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2"/>
      <c r="AF122" s="79"/>
      <c r="AG122" s="79"/>
      <c r="AH122" s="153"/>
      <c r="AI122" s="151"/>
      <c r="AJ122" s="151"/>
      <c r="AK122" s="164"/>
      <c r="AM122" t="b">
        <f>D122='15.02.2022 Смета'!D122</f>
        <v>1</v>
      </c>
      <c r="AN122" t="b">
        <f>E122='15.02.2022 Смета'!E122</f>
        <v>1</v>
      </c>
      <c r="AO122" t="b">
        <f>F122='15.02.2022 Смета'!F122</f>
        <v>1</v>
      </c>
      <c r="AP122" t="b">
        <f>G122='15.02.2022 Смета'!G122</f>
        <v>1</v>
      </c>
      <c r="AQ122" t="b">
        <f>AH122='15.02.2022 Смета'!AH122</f>
        <v>1</v>
      </c>
      <c r="AR122" t="b">
        <f>AI122='15.02.2022 Смета'!AI122</f>
        <v>1</v>
      </c>
      <c r="AS122" t="b">
        <f>AJ122='15.02.2022 Смета'!AJ122</f>
        <v>1</v>
      </c>
      <c r="AT122" t="b">
        <f>AK122='15.02.2022 Смета'!AK122</f>
        <v>1</v>
      </c>
    </row>
    <row r="123" spans="1:46" ht="26.25" x14ac:dyDescent="0.25">
      <c r="A123" s="112">
        <v>100</v>
      </c>
      <c r="B123" s="8" t="s">
        <v>19</v>
      </c>
      <c r="C123" s="21" t="s">
        <v>153</v>
      </c>
      <c r="D123" s="22" t="s">
        <v>58</v>
      </c>
      <c r="E123" s="35">
        <v>44597</v>
      </c>
      <c r="F123" s="35">
        <v>44906</v>
      </c>
      <c r="G123" s="21" t="s">
        <v>748</v>
      </c>
      <c r="H123" s="22" t="s">
        <v>300</v>
      </c>
      <c r="I123" s="22" t="s">
        <v>100</v>
      </c>
      <c r="J123" s="22" t="s">
        <v>294</v>
      </c>
      <c r="K123" s="35">
        <v>44597</v>
      </c>
      <c r="L123" s="35">
        <v>44906</v>
      </c>
      <c r="M123" s="10"/>
      <c r="N123" s="10">
        <v>3400</v>
      </c>
      <c r="O123" s="10">
        <f t="shared" si="24"/>
        <v>0</v>
      </c>
      <c r="P123" s="10"/>
      <c r="Q123" s="10">
        <v>2900</v>
      </c>
      <c r="R123" s="10">
        <f t="shared" si="25"/>
        <v>0</v>
      </c>
      <c r="S123" s="10"/>
      <c r="T123" s="10">
        <v>2800</v>
      </c>
      <c r="U123" s="10">
        <f t="shared" si="26"/>
        <v>0</v>
      </c>
      <c r="V123" s="10">
        <v>2</v>
      </c>
      <c r="W123" s="10">
        <v>150</v>
      </c>
      <c r="X123" s="10">
        <f t="shared" si="18"/>
        <v>300</v>
      </c>
      <c r="Y123" s="10">
        <v>2</v>
      </c>
      <c r="Z123" s="10">
        <v>150</v>
      </c>
      <c r="AA123" s="10">
        <f t="shared" si="19"/>
        <v>300</v>
      </c>
      <c r="AB123" s="10">
        <v>2</v>
      </c>
      <c r="AC123" s="10">
        <v>150</v>
      </c>
      <c r="AD123" s="10">
        <f t="shared" si="20"/>
        <v>300</v>
      </c>
      <c r="AE123" s="11"/>
      <c r="AF123" s="26">
        <v>7</v>
      </c>
      <c r="AG123" s="7">
        <f t="shared" si="23"/>
        <v>0</v>
      </c>
      <c r="AH123" s="152">
        <v>1</v>
      </c>
      <c r="AI123" s="139">
        <f t="shared" si="21"/>
        <v>6</v>
      </c>
      <c r="AJ123" s="139">
        <f t="shared" si="17"/>
        <v>900</v>
      </c>
      <c r="AK123" s="109">
        <f t="shared" si="22"/>
        <v>900</v>
      </c>
      <c r="AM123" t="b">
        <f>D123='15.02.2022 Смета'!D123</f>
        <v>1</v>
      </c>
      <c r="AN123" t="b">
        <f>E123='15.02.2022 Смета'!E123</f>
        <v>1</v>
      </c>
      <c r="AO123" t="b">
        <f>F123='15.02.2022 Смета'!F123</f>
        <v>1</v>
      </c>
      <c r="AP123" t="b">
        <f>G123='15.02.2022 Смета'!G123</f>
        <v>1</v>
      </c>
      <c r="AQ123" t="b">
        <f>AH123='15.02.2022 Смета'!AH123</f>
        <v>1</v>
      </c>
      <c r="AR123" t="b">
        <f>AI123='15.02.2022 Смета'!AI123</f>
        <v>1</v>
      </c>
      <c r="AS123" t="b">
        <f>AJ123='15.02.2022 Смета'!AJ123</f>
        <v>1</v>
      </c>
      <c r="AT123" t="b">
        <f>AK123='15.02.2022 Смета'!AK123</f>
        <v>1</v>
      </c>
    </row>
    <row r="124" spans="1:46" ht="22.15" customHeight="1" x14ac:dyDescent="0.25">
      <c r="A124" s="108">
        <v>101</v>
      </c>
      <c r="B124" s="8" t="s">
        <v>19</v>
      </c>
      <c r="C124" s="21" t="s">
        <v>153</v>
      </c>
      <c r="D124" s="22" t="s">
        <v>174</v>
      </c>
      <c r="E124" s="35">
        <v>44738</v>
      </c>
      <c r="F124" s="35">
        <v>44742</v>
      </c>
      <c r="G124" s="21" t="s">
        <v>748</v>
      </c>
      <c r="H124" s="22" t="s">
        <v>712</v>
      </c>
      <c r="I124" s="22" t="s">
        <v>99</v>
      </c>
      <c r="J124" s="22" t="s">
        <v>294</v>
      </c>
      <c r="K124" s="35">
        <v>44738</v>
      </c>
      <c r="L124" s="35">
        <v>44742</v>
      </c>
      <c r="M124" s="10"/>
      <c r="N124" s="10">
        <v>3400</v>
      </c>
      <c r="O124" s="10">
        <f t="shared" si="24"/>
        <v>0</v>
      </c>
      <c r="P124" s="10"/>
      <c r="Q124" s="10">
        <v>2900</v>
      </c>
      <c r="R124" s="10">
        <f t="shared" si="25"/>
        <v>0</v>
      </c>
      <c r="S124" s="10"/>
      <c r="T124" s="10">
        <v>2800</v>
      </c>
      <c r="U124" s="10">
        <f t="shared" si="26"/>
        <v>0</v>
      </c>
      <c r="V124" s="10">
        <v>6</v>
      </c>
      <c r="W124" s="10">
        <v>150</v>
      </c>
      <c r="X124" s="10">
        <f t="shared" si="18"/>
        <v>900</v>
      </c>
      <c r="Y124" s="10">
        <v>6</v>
      </c>
      <c r="Z124" s="10">
        <v>150</v>
      </c>
      <c r="AA124" s="10">
        <f t="shared" si="19"/>
        <v>900</v>
      </c>
      <c r="AB124" s="10">
        <v>6</v>
      </c>
      <c r="AC124" s="10">
        <v>150</v>
      </c>
      <c r="AD124" s="10">
        <f t="shared" si="20"/>
        <v>900</v>
      </c>
      <c r="AE124" s="11">
        <v>24</v>
      </c>
      <c r="AF124" s="26">
        <v>7</v>
      </c>
      <c r="AG124" s="7">
        <f t="shared" si="23"/>
        <v>168</v>
      </c>
      <c r="AH124" s="152">
        <v>1</v>
      </c>
      <c r="AI124" s="139">
        <f t="shared" si="21"/>
        <v>42</v>
      </c>
      <c r="AJ124" s="139">
        <f t="shared" si="17"/>
        <v>2868</v>
      </c>
      <c r="AK124" s="109">
        <f t="shared" si="22"/>
        <v>2868</v>
      </c>
      <c r="AM124" t="b">
        <f>D124='15.02.2022 Смета'!D124</f>
        <v>1</v>
      </c>
      <c r="AN124" t="b">
        <f>E124='15.02.2022 Смета'!E124</f>
        <v>1</v>
      </c>
      <c r="AO124" t="b">
        <f>F124='15.02.2022 Смета'!F124</f>
        <v>1</v>
      </c>
      <c r="AP124" t="b">
        <f>G124='15.02.2022 Смета'!G124</f>
        <v>1</v>
      </c>
      <c r="AQ124" t="b">
        <f>AH124='15.02.2022 Смета'!AH124</f>
        <v>1</v>
      </c>
      <c r="AR124" t="b">
        <f>AI124='15.02.2022 Смета'!AI124</f>
        <v>1</v>
      </c>
      <c r="AS124" t="b">
        <f>AJ124='15.02.2022 Смета'!AJ124</f>
        <v>1</v>
      </c>
      <c r="AT124" t="b">
        <f>AK124='15.02.2022 Смета'!AK124</f>
        <v>1</v>
      </c>
    </row>
    <row r="125" spans="1:46" x14ac:dyDescent="0.25">
      <c r="A125" s="106"/>
      <c r="B125" s="96"/>
      <c r="C125" s="97"/>
      <c r="D125" s="179" t="s">
        <v>847</v>
      </c>
      <c r="E125" s="99"/>
      <c r="F125" s="99"/>
      <c r="G125" s="99"/>
      <c r="H125" s="99"/>
      <c r="I125" s="97"/>
      <c r="J125" s="100"/>
      <c r="K125" s="99"/>
      <c r="L125" s="99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2"/>
      <c r="AF125" s="79"/>
      <c r="AG125" s="79"/>
      <c r="AH125" s="153"/>
      <c r="AI125" s="151"/>
      <c r="AJ125" s="151"/>
      <c r="AK125" s="164"/>
      <c r="AM125" t="b">
        <f>D125='15.02.2022 Смета'!D125</f>
        <v>1</v>
      </c>
      <c r="AN125" t="b">
        <f>E125='15.02.2022 Смета'!E125</f>
        <v>1</v>
      </c>
      <c r="AO125" t="b">
        <f>F125='15.02.2022 Смета'!F125</f>
        <v>1</v>
      </c>
      <c r="AP125" t="b">
        <f>G125='15.02.2022 Смета'!G125</f>
        <v>1</v>
      </c>
      <c r="AQ125" t="b">
        <f>AH125='15.02.2022 Смета'!AH125</f>
        <v>1</v>
      </c>
      <c r="AR125" t="b">
        <f>AI125='15.02.2022 Смета'!AI125</f>
        <v>1</v>
      </c>
      <c r="AS125" t="b">
        <f>AJ125='15.02.2022 Смета'!AJ125</f>
        <v>1</v>
      </c>
      <c r="AT125" t="b">
        <f>AK125='15.02.2022 Смета'!AK125</f>
        <v>1</v>
      </c>
    </row>
    <row r="126" spans="1:46" ht="26.25" x14ac:dyDescent="0.25">
      <c r="A126" s="108">
        <v>102</v>
      </c>
      <c r="B126" s="15" t="s">
        <v>14</v>
      </c>
      <c r="C126" s="21" t="s">
        <v>157</v>
      </c>
      <c r="D126" s="22" t="s">
        <v>572</v>
      </c>
      <c r="E126" s="35">
        <v>44665</v>
      </c>
      <c r="F126" s="35">
        <v>44669</v>
      </c>
      <c r="G126" s="21" t="s">
        <v>309</v>
      </c>
      <c r="H126" s="22" t="s">
        <v>340</v>
      </c>
      <c r="I126" s="22" t="s">
        <v>99</v>
      </c>
      <c r="J126" s="22" t="s">
        <v>294</v>
      </c>
      <c r="K126" s="35">
        <v>44665</v>
      </c>
      <c r="L126" s="35">
        <v>44669</v>
      </c>
      <c r="M126" s="14"/>
      <c r="N126" s="10">
        <v>3400</v>
      </c>
      <c r="O126" s="10">
        <f t="shared" si="24"/>
        <v>0</v>
      </c>
      <c r="P126" s="14"/>
      <c r="Q126" s="10">
        <v>2900</v>
      </c>
      <c r="R126" s="10">
        <f t="shared" si="25"/>
        <v>0</v>
      </c>
      <c r="S126" s="14"/>
      <c r="T126" s="10">
        <v>2800</v>
      </c>
      <c r="U126" s="10">
        <f t="shared" si="26"/>
        <v>0</v>
      </c>
      <c r="V126" s="10">
        <v>7</v>
      </c>
      <c r="W126" s="10">
        <v>150</v>
      </c>
      <c r="X126" s="10">
        <f t="shared" si="18"/>
        <v>1050</v>
      </c>
      <c r="Y126" s="10">
        <v>7</v>
      </c>
      <c r="Z126" s="10">
        <v>150</v>
      </c>
      <c r="AA126" s="10">
        <f t="shared" si="19"/>
        <v>1050</v>
      </c>
      <c r="AB126" s="10">
        <v>7</v>
      </c>
      <c r="AC126" s="10">
        <v>150</v>
      </c>
      <c r="AD126" s="10">
        <f t="shared" si="20"/>
        <v>1050</v>
      </c>
      <c r="AE126" s="10">
        <v>27</v>
      </c>
      <c r="AF126" s="26">
        <v>7</v>
      </c>
      <c r="AG126" s="7">
        <f t="shared" si="23"/>
        <v>189</v>
      </c>
      <c r="AH126" s="152">
        <v>1</v>
      </c>
      <c r="AI126" s="139">
        <f t="shared" si="21"/>
        <v>48</v>
      </c>
      <c r="AJ126" s="139">
        <f t="shared" si="17"/>
        <v>3339</v>
      </c>
      <c r="AK126" s="109">
        <f t="shared" si="22"/>
        <v>3339</v>
      </c>
      <c r="AM126" t="b">
        <f>D126='15.02.2022 Смета'!D126</f>
        <v>1</v>
      </c>
      <c r="AN126" t="b">
        <f>E126='15.02.2022 Смета'!E126</f>
        <v>1</v>
      </c>
      <c r="AO126" t="b">
        <f>F126='15.02.2022 Смета'!F126</f>
        <v>1</v>
      </c>
      <c r="AP126" t="b">
        <f>G126='15.02.2022 Смета'!G126</f>
        <v>1</v>
      </c>
      <c r="AQ126" t="b">
        <f>AH126='15.02.2022 Смета'!AH126</f>
        <v>1</v>
      </c>
      <c r="AR126" t="b">
        <f>AI126='15.02.2022 Смета'!AI126</f>
        <v>1</v>
      </c>
      <c r="AS126" t="b">
        <f>AJ126='15.02.2022 Смета'!AJ126</f>
        <v>1</v>
      </c>
      <c r="AT126" t="b">
        <f>AK126='15.02.2022 Смета'!AK126</f>
        <v>1</v>
      </c>
    </row>
    <row r="127" spans="1:46" ht="27" customHeight="1" x14ac:dyDescent="0.25">
      <c r="A127" s="114">
        <v>103</v>
      </c>
      <c r="B127" s="15" t="s">
        <v>14</v>
      </c>
      <c r="C127" s="21" t="s">
        <v>157</v>
      </c>
      <c r="D127" s="22" t="s">
        <v>529</v>
      </c>
      <c r="E127" s="35">
        <v>44706</v>
      </c>
      <c r="F127" s="35">
        <v>44712</v>
      </c>
      <c r="G127" s="21" t="s">
        <v>530</v>
      </c>
      <c r="H127" s="22" t="s">
        <v>713</v>
      </c>
      <c r="I127" s="22" t="s">
        <v>102</v>
      </c>
      <c r="J127" s="22" t="s">
        <v>294</v>
      </c>
      <c r="K127" s="35">
        <v>44706</v>
      </c>
      <c r="L127" s="35">
        <v>44712</v>
      </c>
      <c r="M127" s="28"/>
      <c r="N127" s="10">
        <v>3400</v>
      </c>
      <c r="O127" s="10">
        <f t="shared" si="24"/>
        <v>0</v>
      </c>
      <c r="P127" s="28"/>
      <c r="Q127" s="10">
        <v>2900</v>
      </c>
      <c r="R127" s="10">
        <f t="shared" si="25"/>
        <v>0</v>
      </c>
      <c r="S127" s="28"/>
      <c r="T127" s="10">
        <v>2800</v>
      </c>
      <c r="U127" s="10">
        <f t="shared" si="26"/>
        <v>0</v>
      </c>
      <c r="V127" s="10">
        <v>10</v>
      </c>
      <c r="W127" s="10">
        <v>150</v>
      </c>
      <c r="X127" s="10">
        <f t="shared" si="18"/>
        <v>1500</v>
      </c>
      <c r="Y127" s="10">
        <v>10</v>
      </c>
      <c r="Z127" s="10">
        <v>150</v>
      </c>
      <c r="AA127" s="10">
        <f t="shared" si="19"/>
        <v>1500</v>
      </c>
      <c r="AB127" s="10">
        <v>10</v>
      </c>
      <c r="AC127" s="10">
        <v>150</v>
      </c>
      <c r="AD127" s="10">
        <f t="shared" si="20"/>
        <v>1500</v>
      </c>
      <c r="AE127" s="29">
        <v>30</v>
      </c>
      <c r="AF127" s="26">
        <v>7</v>
      </c>
      <c r="AG127" s="7">
        <f t="shared" si="23"/>
        <v>210</v>
      </c>
      <c r="AH127" s="152">
        <v>1</v>
      </c>
      <c r="AI127" s="139">
        <f t="shared" si="21"/>
        <v>60</v>
      </c>
      <c r="AJ127" s="139">
        <f t="shared" si="17"/>
        <v>4710</v>
      </c>
      <c r="AK127" s="109">
        <f t="shared" si="22"/>
        <v>4710</v>
      </c>
      <c r="AM127" t="b">
        <f>D127='15.02.2022 Смета'!D127</f>
        <v>1</v>
      </c>
      <c r="AN127" t="b">
        <f>E127='15.02.2022 Смета'!E127</f>
        <v>1</v>
      </c>
      <c r="AO127" t="b">
        <f>F127='15.02.2022 Смета'!F127</f>
        <v>1</v>
      </c>
      <c r="AP127" t="b">
        <f>G127='15.02.2022 Смета'!G127</f>
        <v>1</v>
      </c>
      <c r="AQ127" t="b">
        <f>AH127='15.02.2022 Смета'!AH127</f>
        <v>1</v>
      </c>
      <c r="AR127" t="b">
        <f>AI127='15.02.2022 Смета'!AI127</f>
        <v>1</v>
      </c>
      <c r="AS127" t="b">
        <f>AJ127='15.02.2022 Смета'!AJ127</f>
        <v>1</v>
      </c>
      <c r="AT127" t="b">
        <f>AK127='15.02.2022 Смета'!AK127</f>
        <v>1</v>
      </c>
    </row>
    <row r="128" spans="1:46" ht="16.149999999999999" customHeight="1" x14ac:dyDescent="0.25">
      <c r="A128" s="108">
        <v>104</v>
      </c>
      <c r="B128" s="15" t="s">
        <v>14</v>
      </c>
      <c r="C128" s="21" t="s">
        <v>157</v>
      </c>
      <c r="D128" s="22" t="s">
        <v>173</v>
      </c>
      <c r="E128" s="35">
        <v>44746</v>
      </c>
      <c r="F128" s="35">
        <v>44752</v>
      </c>
      <c r="G128" s="21" t="s">
        <v>367</v>
      </c>
      <c r="H128" s="22" t="s">
        <v>714</v>
      </c>
      <c r="I128" s="22" t="s">
        <v>101</v>
      </c>
      <c r="J128" s="22" t="s">
        <v>294</v>
      </c>
      <c r="K128" s="35">
        <v>44746</v>
      </c>
      <c r="L128" s="35">
        <v>44752</v>
      </c>
      <c r="M128" s="14"/>
      <c r="N128" s="10">
        <v>3400</v>
      </c>
      <c r="O128" s="10">
        <f t="shared" si="24"/>
        <v>0</v>
      </c>
      <c r="P128" s="14"/>
      <c r="Q128" s="10">
        <v>2900</v>
      </c>
      <c r="R128" s="10">
        <f t="shared" si="25"/>
        <v>0</v>
      </c>
      <c r="S128" s="14"/>
      <c r="T128" s="10">
        <v>2800</v>
      </c>
      <c r="U128" s="10">
        <f t="shared" si="26"/>
        <v>0</v>
      </c>
      <c r="V128" s="10">
        <v>9</v>
      </c>
      <c r="W128" s="10">
        <v>150</v>
      </c>
      <c r="X128" s="10">
        <f t="shared" si="18"/>
        <v>1350</v>
      </c>
      <c r="Y128" s="10">
        <v>9</v>
      </c>
      <c r="Z128" s="10">
        <v>150</v>
      </c>
      <c r="AA128" s="10">
        <f t="shared" si="19"/>
        <v>1350</v>
      </c>
      <c r="AB128" s="10">
        <v>9</v>
      </c>
      <c r="AC128" s="10">
        <v>150</v>
      </c>
      <c r="AD128" s="10">
        <f t="shared" si="20"/>
        <v>1350</v>
      </c>
      <c r="AE128" s="10">
        <v>27</v>
      </c>
      <c r="AF128" s="26">
        <v>7</v>
      </c>
      <c r="AG128" s="7">
        <f t="shared" si="23"/>
        <v>189</v>
      </c>
      <c r="AH128" s="152">
        <v>1</v>
      </c>
      <c r="AI128" s="139">
        <f t="shared" si="21"/>
        <v>54</v>
      </c>
      <c r="AJ128" s="139">
        <f t="shared" si="17"/>
        <v>4239</v>
      </c>
      <c r="AK128" s="109">
        <f t="shared" si="22"/>
        <v>4239</v>
      </c>
      <c r="AM128" t="b">
        <f>D128='15.02.2022 Смета'!D128</f>
        <v>1</v>
      </c>
      <c r="AN128" t="b">
        <f>E128='15.02.2022 Смета'!E128</f>
        <v>1</v>
      </c>
      <c r="AO128" t="b">
        <f>F128='15.02.2022 Смета'!F128</f>
        <v>1</v>
      </c>
      <c r="AP128" t="b">
        <f>G128='15.02.2022 Смета'!G128</f>
        <v>1</v>
      </c>
      <c r="AQ128" t="b">
        <f>AH128='15.02.2022 Смета'!AH128</f>
        <v>1</v>
      </c>
      <c r="AR128" t="b">
        <f>AI128='15.02.2022 Смета'!AI128</f>
        <v>1</v>
      </c>
      <c r="AS128" t="b">
        <f>AJ128='15.02.2022 Смета'!AJ128</f>
        <v>1</v>
      </c>
      <c r="AT128" t="b">
        <f>AK128='15.02.2022 Смета'!AK128</f>
        <v>1</v>
      </c>
    </row>
    <row r="129" spans="1:46" ht="16.899999999999999" customHeight="1" x14ac:dyDescent="0.25">
      <c r="A129" s="114">
        <v>105</v>
      </c>
      <c r="B129" s="15" t="s">
        <v>14</v>
      </c>
      <c r="C129" s="21" t="s">
        <v>157</v>
      </c>
      <c r="D129" s="22" t="s">
        <v>174</v>
      </c>
      <c r="E129" s="35">
        <v>44746</v>
      </c>
      <c r="F129" s="35">
        <v>44752</v>
      </c>
      <c r="G129" s="21" t="s">
        <v>367</v>
      </c>
      <c r="H129" s="22" t="s">
        <v>714</v>
      </c>
      <c r="I129" s="22" t="s">
        <v>99</v>
      </c>
      <c r="J129" s="22" t="s">
        <v>294</v>
      </c>
      <c r="K129" s="35">
        <v>44746</v>
      </c>
      <c r="L129" s="35">
        <v>44752</v>
      </c>
      <c r="M129" s="28"/>
      <c r="N129" s="10">
        <v>3400</v>
      </c>
      <c r="O129" s="10">
        <f t="shared" si="24"/>
        <v>0</v>
      </c>
      <c r="P129" s="28"/>
      <c r="Q129" s="10">
        <v>2900</v>
      </c>
      <c r="R129" s="10">
        <f t="shared" si="25"/>
        <v>0</v>
      </c>
      <c r="S129" s="28"/>
      <c r="T129" s="10">
        <v>2800</v>
      </c>
      <c r="U129" s="10">
        <f t="shared" si="26"/>
        <v>0</v>
      </c>
      <c r="V129" s="10">
        <v>44</v>
      </c>
      <c r="W129" s="10">
        <v>150</v>
      </c>
      <c r="X129" s="10">
        <f t="shared" si="18"/>
        <v>6600</v>
      </c>
      <c r="Y129" s="10">
        <v>44</v>
      </c>
      <c r="Z129" s="10">
        <v>150</v>
      </c>
      <c r="AA129" s="10">
        <f t="shared" si="19"/>
        <v>6600</v>
      </c>
      <c r="AB129" s="10">
        <v>44</v>
      </c>
      <c r="AC129" s="10">
        <v>150</v>
      </c>
      <c r="AD129" s="10">
        <f t="shared" si="20"/>
        <v>6600</v>
      </c>
      <c r="AE129" s="29">
        <v>132</v>
      </c>
      <c r="AF129" s="26">
        <v>7</v>
      </c>
      <c r="AG129" s="7">
        <f t="shared" si="23"/>
        <v>924</v>
      </c>
      <c r="AH129" s="152">
        <v>1</v>
      </c>
      <c r="AI129" s="139">
        <f t="shared" si="21"/>
        <v>264</v>
      </c>
      <c r="AJ129" s="139">
        <f t="shared" si="17"/>
        <v>20724</v>
      </c>
      <c r="AK129" s="109">
        <f t="shared" si="22"/>
        <v>20724</v>
      </c>
      <c r="AM129" t="b">
        <f>D129='15.02.2022 Смета'!D129</f>
        <v>1</v>
      </c>
      <c r="AN129" t="b">
        <f>E129='15.02.2022 Смета'!E129</f>
        <v>1</v>
      </c>
      <c r="AO129" t="b">
        <f>F129='15.02.2022 Смета'!F129</f>
        <v>1</v>
      </c>
      <c r="AP129" t="b">
        <f>G129='15.02.2022 Смета'!G129</f>
        <v>1</v>
      </c>
      <c r="AQ129" t="b">
        <f>AH129='15.02.2022 Смета'!AH129</f>
        <v>1</v>
      </c>
      <c r="AR129" t="b">
        <f>AI129='15.02.2022 Смета'!AI129</f>
        <v>1</v>
      </c>
      <c r="AS129" t="b">
        <f>AJ129='15.02.2022 Смета'!AJ129</f>
        <v>1</v>
      </c>
      <c r="AT129" t="b">
        <f>AK129='15.02.2022 Смета'!AK129</f>
        <v>1</v>
      </c>
    </row>
    <row r="130" spans="1:46" x14ac:dyDescent="0.25">
      <c r="A130" s="106"/>
      <c r="B130" s="96"/>
      <c r="C130" s="97"/>
      <c r="D130" s="179" t="s">
        <v>848</v>
      </c>
      <c r="E130" s="99"/>
      <c r="F130" s="99"/>
      <c r="G130" s="99"/>
      <c r="H130" s="99"/>
      <c r="I130" s="97"/>
      <c r="J130" s="100"/>
      <c r="K130" s="99"/>
      <c r="L130" s="99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2"/>
      <c r="AF130" s="79"/>
      <c r="AG130" s="79"/>
      <c r="AH130" s="153"/>
      <c r="AI130" s="151"/>
      <c r="AJ130" s="151"/>
      <c r="AK130" s="164"/>
      <c r="AM130" t="b">
        <f>D130='15.02.2022 Смета'!D130</f>
        <v>1</v>
      </c>
      <c r="AN130" t="b">
        <f>E130='15.02.2022 Смета'!E130</f>
        <v>1</v>
      </c>
      <c r="AO130" t="b">
        <f>F130='15.02.2022 Смета'!F130</f>
        <v>1</v>
      </c>
      <c r="AP130" t="b">
        <f>G130='15.02.2022 Смета'!G130</f>
        <v>1</v>
      </c>
      <c r="AQ130" t="b">
        <f>AH130='15.02.2022 Смета'!AH130</f>
        <v>1</v>
      </c>
      <c r="AR130" t="b">
        <f>AI130='15.02.2022 Смета'!AI130</f>
        <v>1</v>
      </c>
      <c r="AS130" t="b">
        <f>AJ130='15.02.2022 Смета'!AJ130</f>
        <v>1</v>
      </c>
      <c r="AT130" t="b">
        <f>AK130='15.02.2022 Смета'!AK130</f>
        <v>1</v>
      </c>
    </row>
    <row r="131" spans="1:46" ht="17.649999999999999" customHeight="1" x14ac:dyDescent="0.25">
      <c r="A131" s="108">
        <v>106</v>
      </c>
      <c r="B131" s="18" t="s">
        <v>172</v>
      </c>
      <c r="C131" s="44" t="s">
        <v>120</v>
      </c>
      <c r="D131" s="42" t="s">
        <v>174</v>
      </c>
      <c r="E131" s="43">
        <v>44621</v>
      </c>
      <c r="F131" s="43">
        <v>44625</v>
      </c>
      <c r="G131" s="21" t="s">
        <v>319</v>
      </c>
      <c r="H131" s="38" t="s">
        <v>369</v>
      </c>
      <c r="I131" s="42" t="s">
        <v>99</v>
      </c>
      <c r="J131" s="42" t="s">
        <v>294</v>
      </c>
      <c r="K131" s="43">
        <v>44621</v>
      </c>
      <c r="L131" s="43">
        <v>44625</v>
      </c>
      <c r="M131" s="13"/>
      <c r="N131" s="10">
        <v>3400</v>
      </c>
      <c r="O131" s="10">
        <f t="shared" ref="O131:O206" si="27">M131*N131</f>
        <v>0</v>
      </c>
      <c r="P131" s="13"/>
      <c r="Q131" s="10">
        <v>2900</v>
      </c>
      <c r="R131" s="10">
        <f t="shared" ref="R131:R206" si="28">P131*Q131</f>
        <v>0</v>
      </c>
      <c r="S131" s="13"/>
      <c r="T131" s="10">
        <v>2800</v>
      </c>
      <c r="U131" s="10">
        <f t="shared" ref="U131:U206" si="29">S131*T131</f>
        <v>0</v>
      </c>
      <c r="V131" s="13">
        <v>44</v>
      </c>
      <c r="W131" s="10">
        <v>150</v>
      </c>
      <c r="X131" s="10">
        <f t="shared" si="18"/>
        <v>6600</v>
      </c>
      <c r="Y131" s="13">
        <v>44</v>
      </c>
      <c r="Z131" s="10">
        <v>150</v>
      </c>
      <c r="AA131" s="10">
        <f t="shared" si="19"/>
        <v>6600</v>
      </c>
      <c r="AB131" s="13">
        <v>44</v>
      </c>
      <c r="AC131" s="10">
        <v>150</v>
      </c>
      <c r="AD131" s="10">
        <f t="shared" si="20"/>
        <v>6600</v>
      </c>
      <c r="AE131" s="24"/>
      <c r="AF131" s="26">
        <v>7</v>
      </c>
      <c r="AG131" s="7">
        <f t="shared" ref="AG131:AG206" si="30">AE131*AF131</f>
        <v>0</v>
      </c>
      <c r="AH131" s="152">
        <v>1</v>
      </c>
      <c r="AI131" s="139">
        <f t="shared" si="21"/>
        <v>132</v>
      </c>
      <c r="AJ131" s="139">
        <f t="shared" si="17"/>
        <v>19800</v>
      </c>
      <c r="AK131" s="109">
        <f t="shared" si="22"/>
        <v>19800</v>
      </c>
      <c r="AM131" t="b">
        <f>D131='15.02.2022 Смета'!D131</f>
        <v>1</v>
      </c>
      <c r="AN131" t="b">
        <f>E131='15.02.2022 Смета'!E131</f>
        <v>1</v>
      </c>
      <c r="AO131" t="b">
        <f>F131='15.02.2022 Смета'!F131</f>
        <v>1</v>
      </c>
      <c r="AP131" t="b">
        <f>G131='15.02.2022 Смета'!G131</f>
        <v>1</v>
      </c>
      <c r="AQ131" t="b">
        <f>AH131='15.02.2022 Смета'!AH131</f>
        <v>1</v>
      </c>
      <c r="AR131" t="b">
        <f>AI131='15.02.2022 Смета'!AI131</f>
        <v>1</v>
      </c>
      <c r="AS131" t="b">
        <f>AJ131='15.02.2022 Смета'!AJ131</f>
        <v>1</v>
      </c>
      <c r="AT131" t="b">
        <f>AK131='15.02.2022 Смета'!AK131</f>
        <v>1</v>
      </c>
    </row>
    <row r="132" spans="1:46" ht="28.15" customHeight="1" x14ac:dyDescent="0.25">
      <c r="A132" s="108">
        <v>107</v>
      </c>
      <c r="B132" s="8" t="s">
        <v>172</v>
      </c>
      <c r="C132" s="21" t="s">
        <v>120</v>
      </c>
      <c r="D132" s="22" t="s">
        <v>46</v>
      </c>
      <c r="E132" s="35">
        <v>44636</v>
      </c>
      <c r="F132" s="35">
        <v>44639</v>
      </c>
      <c r="G132" s="21" t="s">
        <v>301</v>
      </c>
      <c r="H132" s="38" t="s">
        <v>370</v>
      </c>
      <c r="I132" s="22" t="s">
        <v>102</v>
      </c>
      <c r="J132" s="22" t="s">
        <v>294</v>
      </c>
      <c r="K132" s="35">
        <v>44636</v>
      </c>
      <c r="L132" s="35">
        <v>44639</v>
      </c>
      <c r="M132" s="10"/>
      <c r="N132" s="10">
        <v>3400</v>
      </c>
      <c r="O132" s="10">
        <f t="shared" si="27"/>
        <v>0</v>
      </c>
      <c r="P132" s="10"/>
      <c r="Q132" s="10">
        <v>2900</v>
      </c>
      <c r="R132" s="10">
        <f t="shared" si="28"/>
        <v>0</v>
      </c>
      <c r="S132" s="10"/>
      <c r="T132" s="10">
        <v>2800</v>
      </c>
      <c r="U132" s="10">
        <f t="shared" si="29"/>
        <v>0</v>
      </c>
      <c r="V132" s="10">
        <v>18</v>
      </c>
      <c r="W132" s="10">
        <v>150</v>
      </c>
      <c r="X132" s="10">
        <f t="shared" si="18"/>
        <v>2700</v>
      </c>
      <c r="Y132" s="10">
        <v>18</v>
      </c>
      <c r="Z132" s="10">
        <v>150</v>
      </c>
      <c r="AA132" s="10">
        <f t="shared" si="19"/>
        <v>2700</v>
      </c>
      <c r="AB132" s="13">
        <v>18</v>
      </c>
      <c r="AC132" s="10">
        <v>150</v>
      </c>
      <c r="AD132" s="10">
        <f t="shared" si="20"/>
        <v>2700</v>
      </c>
      <c r="AE132" s="11"/>
      <c r="AF132" s="26">
        <v>7</v>
      </c>
      <c r="AG132" s="7">
        <f t="shared" si="30"/>
        <v>0</v>
      </c>
      <c r="AH132" s="152">
        <v>1</v>
      </c>
      <c r="AI132" s="139">
        <f t="shared" si="21"/>
        <v>54</v>
      </c>
      <c r="AJ132" s="139">
        <f t="shared" si="17"/>
        <v>8100</v>
      </c>
      <c r="AK132" s="109">
        <f t="shared" si="22"/>
        <v>8100</v>
      </c>
      <c r="AM132" t="b">
        <f>D132='15.02.2022 Смета'!D132</f>
        <v>1</v>
      </c>
      <c r="AN132" t="b">
        <f>E132='15.02.2022 Смета'!E132</f>
        <v>1</v>
      </c>
      <c r="AO132" t="b">
        <f>F132='15.02.2022 Смета'!F132</f>
        <v>1</v>
      </c>
      <c r="AP132" t="b">
        <f>G132='15.02.2022 Смета'!G132</f>
        <v>1</v>
      </c>
      <c r="AQ132" t="b">
        <f>AH132='15.02.2022 Смета'!AH132</f>
        <v>1</v>
      </c>
      <c r="AR132" t="b">
        <f>AI132='15.02.2022 Смета'!AI132</f>
        <v>1</v>
      </c>
      <c r="AS132" t="b">
        <f>AJ132='15.02.2022 Смета'!AJ132</f>
        <v>1</v>
      </c>
      <c r="AT132" t="b">
        <f>AK132='15.02.2022 Смета'!AK132</f>
        <v>1</v>
      </c>
    </row>
    <row r="133" spans="1:46" ht="19.149999999999999" customHeight="1" x14ac:dyDescent="0.25">
      <c r="A133" s="108">
        <v>108</v>
      </c>
      <c r="B133" s="8" t="s">
        <v>172</v>
      </c>
      <c r="C133" s="21" t="s">
        <v>120</v>
      </c>
      <c r="D133" s="22" t="s">
        <v>70</v>
      </c>
      <c r="E133" s="35">
        <v>44640</v>
      </c>
      <c r="F133" s="35">
        <v>44645</v>
      </c>
      <c r="G133" s="21" t="s">
        <v>319</v>
      </c>
      <c r="H133" s="38" t="s">
        <v>371</v>
      </c>
      <c r="I133" s="22" t="s">
        <v>99</v>
      </c>
      <c r="J133" s="22" t="s">
        <v>294</v>
      </c>
      <c r="K133" s="35">
        <v>44640</v>
      </c>
      <c r="L133" s="35">
        <v>44645</v>
      </c>
      <c r="M133" s="10"/>
      <c r="N133" s="10">
        <v>3400</v>
      </c>
      <c r="O133" s="10">
        <f t="shared" si="27"/>
        <v>0</v>
      </c>
      <c r="P133" s="10"/>
      <c r="Q133" s="10">
        <v>2900</v>
      </c>
      <c r="R133" s="10">
        <f t="shared" si="28"/>
        <v>0</v>
      </c>
      <c r="S133" s="10"/>
      <c r="T133" s="10">
        <v>2800</v>
      </c>
      <c r="U133" s="10">
        <f t="shared" si="29"/>
        <v>0</v>
      </c>
      <c r="V133" s="10">
        <v>34</v>
      </c>
      <c r="W133" s="10">
        <v>150</v>
      </c>
      <c r="X133" s="10">
        <f t="shared" si="18"/>
        <v>5100</v>
      </c>
      <c r="Y133" s="10">
        <v>34</v>
      </c>
      <c r="Z133" s="10">
        <v>150</v>
      </c>
      <c r="AA133" s="10">
        <f t="shared" si="19"/>
        <v>5100</v>
      </c>
      <c r="AB133" s="10">
        <v>34</v>
      </c>
      <c r="AC133" s="10">
        <v>150</v>
      </c>
      <c r="AD133" s="10">
        <f t="shared" si="20"/>
        <v>5100</v>
      </c>
      <c r="AE133" s="11"/>
      <c r="AF133" s="26">
        <v>7</v>
      </c>
      <c r="AG133" s="7">
        <f t="shared" si="30"/>
        <v>0</v>
      </c>
      <c r="AH133" s="152">
        <v>1</v>
      </c>
      <c r="AI133" s="139">
        <f t="shared" si="21"/>
        <v>102</v>
      </c>
      <c r="AJ133" s="139">
        <f t="shared" si="17"/>
        <v>15300</v>
      </c>
      <c r="AK133" s="109">
        <f t="shared" si="22"/>
        <v>15300</v>
      </c>
      <c r="AM133" t="b">
        <f>D133='15.02.2022 Смета'!D133</f>
        <v>1</v>
      </c>
      <c r="AN133" t="b">
        <f>E133='15.02.2022 Смета'!E133</f>
        <v>1</v>
      </c>
      <c r="AO133" t="b">
        <f>F133='15.02.2022 Смета'!F133</f>
        <v>1</v>
      </c>
      <c r="AP133" t="b">
        <f>G133='15.02.2022 Смета'!G133</f>
        <v>1</v>
      </c>
      <c r="AQ133" t="b">
        <f>AH133='15.02.2022 Смета'!AH133</f>
        <v>1</v>
      </c>
      <c r="AR133" t="b">
        <f>AI133='15.02.2022 Смета'!AI133</f>
        <v>1</v>
      </c>
      <c r="AS133" t="b">
        <f>AJ133='15.02.2022 Смета'!AJ133</f>
        <v>1</v>
      </c>
      <c r="AT133" t="b">
        <f>AK133='15.02.2022 Смета'!AK133</f>
        <v>1</v>
      </c>
    </row>
    <row r="134" spans="1:46" ht="16.149999999999999" customHeight="1" x14ac:dyDescent="0.25">
      <c r="A134" s="106"/>
      <c r="B134" s="96"/>
      <c r="C134" s="97"/>
      <c r="D134" s="179" t="s">
        <v>849</v>
      </c>
      <c r="E134" s="99"/>
      <c r="F134" s="99"/>
      <c r="G134" s="99"/>
      <c r="H134" s="99"/>
      <c r="I134" s="97"/>
      <c r="J134" s="100"/>
      <c r="K134" s="99"/>
      <c r="L134" s="99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2"/>
      <c r="AF134" s="79"/>
      <c r="AG134" s="79"/>
      <c r="AH134" s="153"/>
      <c r="AI134" s="151"/>
      <c r="AJ134" s="151"/>
      <c r="AK134" s="164"/>
      <c r="AM134" t="b">
        <f>D134='15.02.2022 Смета'!D134</f>
        <v>1</v>
      </c>
      <c r="AN134" t="b">
        <f>E134='15.02.2022 Смета'!E134</f>
        <v>1</v>
      </c>
      <c r="AO134" t="b">
        <f>F134='15.02.2022 Смета'!F134</f>
        <v>1</v>
      </c>
      <c r="AP134" t="b">
        <f>G134='15.02.2022 Смета'!G134</f>
        <v>1</v>
      </c>
      <c r="AQ134" t="b">
        <f>AH134='15.02.2022 Смета'!AH134</f>
        <v>1</v>
      </c>
      <c r="AR134" t="b">
        <f>AI134='15.02.2022 Смета'!AI134</f>
        <v>1</v>
      </c>
      <c r="AS134" t="b">
        <f>AJ134='15.02.2022 Смета'!AJ134</f>
        <v>1</v>
      </c>
      <c r="AT134" t="b">
        <f>AK134='15.02.2022 Смета'!AK134</f>
        <v>1</v>
      </c>
    </row>
    <row r="135" spans="1:46" ht="29.65" customHeight="1" x14ac:dyDescent="0.25">
      <c r="A135" s="108">
        <v>109</v>
      </c>
      <c r="B135" s="8" t="s">
        <v>219</v>
      </c>
      <c r="C135" s="21" t="s">
        <v>220</v>
      </c>
      <c r="D135" s="22" t="s">
        <v>573</v>
      </c>
      <c r="E135" s="35">
        <v>44670</v>
      </c>
      <c r="F135" s="35">
        <v>44673</v>
      </c>
      <c r="G135" s="21" t="s">
        <v>301</v>
      </c>
      <c r="H135" s="22" t="s">
        <v>376</v>
      </c>
      <c r="I135" s="22" t="s">
        <v>99</v>
      </c>
      <c r="J135" s="22" t="s">
        <v>294</v>
      </c>
      <c r="K135" s="35">
        <v>44670</v>
      </c>
      <c r="L135" s="35">
        <v>44673</v>
      </c>
      <c r="M135" s="10"/>
      <c r="N135" s="10">
        <v>3400</v>
      </c>
      <c r="O135" s="10">
        <f t="shared" si="27"/>
        <v>0</v>
      </c>
      <c r="P135" s="10"/>
      <c r="Q135" s="10">
        <v>2900</v>
      </c>
      <c r="R135" s="10">
        <f t="shared" si="28"/>
        <v>0</v>
      </c>
      <c r="S135" s="10"/>
      <c r="T135" s="10">
        <v>2800</v>
      </c>
      <c r="U135" s="10">
        <f t="shared" si="29"/>
        <v>0</v>
      </c>
      <c r="V135" s="10">
        <v>16</v>
      </c>
      <c r="W135" s="10">
        <v>150</v>
      </c>
      <c r="X135" s="10">
        <f t="shared" si="18"/>
        <v>2400</v>
      </c>
      <c r="Y135" s="10">
        <v>16</v>
      </c>
      <c r="Z135" s="10">
        <v>150</v>
      </c>
      <c r="AA135" s="10">
        <f t="shared" si="19"/>
        <v>2400</v>
      </c>
      <c r="AB135" s="10">
        <v>16</v>
      </c>
      <c r="AC135" s="10">
        <v>150</v>
      </c>
      <c r="AD135" s="10">
        <f t="shared" si="20"/>
        <v>2400</v>
      </c>
      <c r="AE135" s="11">
        <v>48</v>
      </c>
      <c r="AF135" s="26">
        <v>7</v>
      </c>
      <c r="AG135" s="7">
        <f t="shared" si="30"/>
        <v>336</v>
      </c>
      <c r="AH135" s="152">
        <v>1</v>
      </c>
      <c r="AI135" s="139">
        <f t="shared" si="21"/>
        <v>96</v>
      </c>
      <c r="AJ135" s="139">
        <f t="shared" si="17"/>
        <v>7536</v>
      </c>
      <c r="AK135" s="109">
        <f t="shared" si="22"/>
        <v>7536</v>
      </c>
      <c r="AM135" t="b">
        <f>D135='15.02.2022 Смета'!D135</f>
        <v>1</v>
      </c>
      <c r="AN135" t="b">
        <f>E135='15.02.2022 Смета'!E135</f>
        <v>1</v>
      </c>
      <c r="AO135" t="b">
        <f>F135='15.02.2022 Смета'!F135</f>
        <v>1</v>
      </c>
      <c r="AP135" t="b">
        <f>G135='15.02.2022 Смета'!G135</f>
        <v>1</v>
      </c>
      <c r="AQ135" t="b">
        <f>AH135='15.02.2022 Смета'!AH135</f>
        <v>1</v>
      </c>
      <c r="AR135" t="b">
        <f>AI135='15.02.2022 Смета'!AI135</f>
        <v>1</v>
      </c>
      <c r="AS135" t="b">
        <f>AJ135='15.02.2022 Смета'!AJ135</f>
        <v>1</v>
      </c>
      <c r="AT135" t="b">
        <f>AK135='15.02.2022 Смета'!AK135</f>
        <v>1</v>
      </c>
    </row>
    <row r="136" spans="1:46" ht="29.65" customHeight="1" x14ac:dyDescent="0.25">
      <c r="A136" s="108">
        <v>110</v>
      </c>
      <c r="B136" s="8" t="s">
        <v>219</v>
      </c>
      <c r="C136" s="21" t="s">
        <v>220</v>
      </c>
      <c r="D136" s="22" t="s">
        <v>36</v>
      </c>
      <c r="E136" s="35">
        <v>44671</v>
      </c>
      <c r="F136" s="35">
        <v>44673</v>
      </c>
      <c r="G136" s="21" t="s">
        <v>301</v>
      </c>
      <c r="H136" s="38" t="s">
        <v>378</v>
      </c>
      <c r="I136" s="22" t="s">
        <v>102</v>
      </c>
      <c r="J136" s="22" t="s">
        <v>294</v>
      </c>
      <c r="K136" s="35">
        <v>44671</v>
      </c>
      <c r="L136" s="35">
        <v>44673</v>
      </c>
      <c r="M136" s="10"/>
      <c r="N136" s="10">
        <v>3400</v>
      </c>
      <c r="O136" s="10">
        <f t="shared" si="27"/>
        <v>0</v>
      </c>
      <c r="P136" s="10"/>
      <c r="Q136" s="10">
        <v>2900</v>
      </c>
      <c r="R136" s="10">
        <f t="shared" si="28"/>
        <v>0</v>
      </c>
      <c r="S136" s="10"/>
      <c r="T136" s="10">
        <v>2800</v>
      </c>
      <c r="U136" s="10">
        <f t="shared" si="29"/>
        <v>0</v>
      </c>
      <c r="V136" s="10">
        <v>8</v>
      </c>
      <c r="W136" s="10">
        <v>150</v>
      </c>
      <c r="X136" s="10">
        <f t="shared" si="18"/>
        <v>1200</v>
      </c>
      <c r="Y136" s="10">
        <v>8</v>
      </c>
      <c r="Z136" s="10">
        <v>150</v>
      </c>
      <c r="AA136" s="10">
        <f t="shared" si="19"/>
        <v>1200</v>
      </c>
      <c r="AB136" s="10">
        <v>8</v>
      </c>
      <c r="AC136" s="10">
        <v>150</v>
      </c>
      <c r="AD136" s="10">
        <f t="shared" si="20"/>
        <v>1200</v>
      </c>
      <c r="AE136" s="11">
        <v>24</v>
      </c>
      <c r="AF136" s="26">
        <v>7</v>
      </c>
      <c r="AG136" s="7">
        <f t="shared" si="30"/>
        <v>168</v>
      </c>
      <c r="AH136" s="152">
        <v>1</v>
      </c>
      <c r="AI136" s="139">
        <f t="shared" si="21"/>
        <v>48</v>
      </c>
      <c r="AJ136" s="139">
        <f t="shared" si="17"/>
        <v>3768</v>
      </c>
      <c r="AK136" s="109">
        <f t="shared" si="22"/>
        <v>3768</v>
      </c>
      <c r="AM136" t="b">
        <f>D136='15.02.2022 Смета'!D136</f>
        <v>1</v>
      </c>
      <c r="AN136" t="b">
        <f>E136='15.02.2022 Смета'!E136</f>
        <v>1</v>
      </c>
      <c r="AO136" t="b">
        <f>F136='15.02.2022 Смета'!F136</f>
        <v>1</v>
      </c>
      <c r="AP136" t="b">
        <f>G136='15.02.2022 Смета'!G136</f>
        <v>1</v>
      </c>
      <c r="AQ136" t="b">
        <f>AH136='15.02.2022 Смета'!AH136</f>
        <v>1</v>
      </c>
      <c r="AR136" t="b">
        <f>AI136='15.02.2022 Смета'!AI136</f>
        <v>1</v>
      </c>
      <c r="AS136" t="b">
        <f>AJ136='15.02.2022 Смета'!AJ136</f>
        <v>1</v>
      </c>
      <c r="AT136" t="b">
        <f>AK136='15.02.2022 Смета'!AK136</f>
        <v>1</v>
      </c>
    </row>
    <row r="137" spans="1:46" ht="28.9" customHeight="1" x14ac:dyDescent="0.25">
      <c r="A137" s="108">
        <v>111</v>
      </c>
      <c r="B137" s="8" t="s">
        <v>219</v>
      </c>
      <c r="C137" s="21" t="s">
        <v>220</v>
      </c>
      <c r="D137" s="22" t="s">
        <v>37</v>
      </c>
      <c r="E137" s="35">
        <v>44712</v>
      </c>
      <c r="F137" s="35">
        <v>44715</v>
      </c>
      <c r="G137" s="21" t="s">
        <v>301</v>
      </c>
      <c r="H137" s="38" t="s">
        <v>337</v>
      </c>
      <c r="I137" s="22" t="s">
        <v>102</v>
      </c>
      <c r="J137" s="22" t="s">
        <v>294</v>
      </c>
      <c r="K137" s="35">
        <v>44712</v>
      </c>
      <c r="L137" s="35">
        <v>44715</v>
      </c>
      <c r="M137" s="10"/>
      <c r="N137" s="10">
        <v>3400</v>
      </c>
      <c r="O137" s="10">
        <f t="shared" si="27"/>
        <v>0</v>
      </c>
      <c r="P137" s="10"/>
      <c r="Q137" s="10">
        <v>2900</v>
      </c>
      <c r="R137" s="10">
        <f t="shared" si="28"/>
        <v>0</v>
      </c>
      <c r="S137" s="10"/>
      <c r="T137" s="10">
        <v>2800</v>
      </c>
      <c r="U137" s="10">
        <f t="shared" si="29"/>
        <v>0</v>
      </c>
      <c r="V137" s="10">
        <v>18</v>
      </c>
      <c r="W137" s="10">
        <v>150</v>
      </c>
      <c r="X137" s="10">
        <f t="shared" si="18"/>
        <v>2700</v>
      </c>
      <c r="Y137" s="10">
        <v>18</v>
      </c>
      <c r="Z137" s="10">
        <v>150</v>
      </c>
      <c r="AA137" s="10">
        <f t="shared" si="19"/>
        <v>2700</v>
      </c>
      <c r="AB137" s="10">
        <v>18</v>
      </c>
      <c r="AC137" s="10">
        <v>150</v>
      </c>
      <c r="AD137" s="10">
        <f t="shared" si="20"/>
        <v>2700</v>
      </c>
      <c r="AE137" s="11">
        <v>54</v>
      </c>
      <c r="AF137" s="26">
        <v>7</v>
      </c>
      <c r="AG137" s="7">
        <f t="shared" si="30"/>
        <v>378</v>
      </c>
      <c r="AH137" s="152">
        <v>1</v>
      </c>
      <c r="AI137" s="139">
        <f t="shared" si="21"/>
        <v>108</v>
      </c>
      <c r="AJ137" s="139">
        <f t="shared" si="17"/>
        <v>8478</v>
      </c>
      <c r="AK137" s="109">
        <f t="shared" si="22"/>
        <v>8478</v>
      </c>
      <c r="AM137" t="b">
        <f>D137='15.02.2022 Смета'!D137</f>
        <v>1</v>
      </c>
      <c r="AN137" t="b">
        <f>E137='15.02.2022 Смета'!E137</f>
        <v>1</v>
      </c>
      <c r="AO137" t="b">
        <f>F137='15.02.2022 Смета'!F137</f>
        <v>1</v>
      </c>
      <c r="AP137" t="b">
        <f>G137='15.02.2022 Смета'!G137</f>
        <v>1</v>
      </c>
      <c r="AQ137" t="b">
        <f>AH137='15.02.2022 Смета'!AH137</f>
        <v>1</v>
      </c>
      <c r="AR137" t="b">
        <f>AI137='15.02.2022 Смета'!AI137</f>
        <v>1</v>
      </c>
      <c r="AS137" t="b">
        <f>AJ137='15.02.2022 Смета'!AJ137</f>
        <v>1</v>
      </c>
      <c r="AT137" t="b">
        <f>AK137='15.02.2022 Смета'!AK137</f>
        <v>1</v>
      </c>
    </row>
    <row r="138" spans="1:46" ht="25.5" x14ac:dyDescent="0.25">
      <c r="A138" s="108">
        <v>112</v>
      </c>
      <c r="B138" s="8" t="s">
        <v>219</v>
      </c>
      <c r="C138" s="21" t="s">
        <v>220</v>
      </c>
      <c r="D138" s="22" t="s">
        <v>35</v>
      </c>
      <c r="E138" s="35">
        <v>44719</v>
      </c>
      <c r="F138" s="35">
        <v>44722</v>
      </c>
      <c r="G138" s="21" t="s">
        <v>301</v>
      </c>
      <c r="H138" s="38" t="s">
        <v>375</v>
      </c>
      <c r="I138" s="22" t="s">
        <v>101</v>
      </c>
      <c r="J138" s="22" t="s">
        <v>294</v>
      </c>
      <c r="K138" s="35">
        <v>44719</v>
      </c>
      <c r="L138" s="35">
        <v>44722</v>
      </c>
      <c r="M138" s="10"/>
      <c r="N138" s="10">
        <v>3400</v>
      </c>
      <c r="O138" s="10">
        <f t="shared" si="27"/>
        <v>0</v>
      </c>
      <c r="P138" s="10"/>
      <c r="Q138" s="10">
        <v>2900</v>
      </c>
      <c r="R138" s="10">
        <f t="shared" si="28"/>
        <v>0</v>
      </c>
      <c r="S138" s="10"/>
      <c r="T138" s="10">
        <v>2800</v>
      </c>
      <c r="U138" s="10">
        <f t="shared" si="29"/>
        <v>0</v>
      </c>
      <c r="V138" s="10">
        <v>20</v>
      </c>
      <c r="W138" s="10">
        <v>150</v>
      </c>
      <c r="X138" s="10">
        <f t="shared" si="18"/>
        <v>3000</v>
      </c>
      <c r="Y138" s="10">
        <v>20</v>
      </c>
      <c r="Z138" s="10">
        <v>150</v>
      </c>
      <c r="AA138" s="10">
        <f t="shared" si="19"/>
        <v>3000</v>
      </c>
      <c r="AB138" s="10">
        <v>20</v>
      </c>
      <c r="AC138" s="10">
        <v>150</v>
      </c>
      <c r="AD138" s="10">
        <f t="shared" si="20"/>
        <v>3000</v>
      </c>
      <c r="AE138" s="11">
        <v>60</v>
      </c>
      <c r="AF138" s="26">
        <v>7</v>
      </c>
      <c r="AG138" s="7">
        <f t="shared" si="30"/>
        <v>420</v>
      </c>
      <c r="AH138" s="152">
        <v>1</v>
      </c>
      <c r="AI138" s="139">
        <f t="shared" si="21"/>
        <v>120</v>
      </c>
      <c r="AJ138" s="139">
        <f t="shared" si="17"/>
        <v>9420</v>
      </c>
      <c r="AK138" s="109">
        <f t="shared" si="22"/>
        <v>9420</v>
      </c>
      <c r="AM138" t="b">
        <f>D138='15.02.2022 Смета'!D138</f>
        <v>1</v>
      </c>
      <c r="AN138" t="b">
        <f>E138='15.02.2022 Смета'!E138</f>
        <v>1</v>
      </c>
      <c r="AO138" t="b">
        <f>F138='15.02.2022 Смета'!F138</f>
        <v>1</v>
      </c>
      <c r="AP138" t="b">
        <f>G138='15.02.2022 Смета'!G138</f>
        <v>1</v>
      </c>
      <c r="AQ138" t="b">
        <f>AH138='15.02.2022 Смета'!AH138</f>
        <v>1</v>
      </c>
      <c r="AR138" t="b">
        <f>AI138='15.02.2022 Смета'!AI138</f>
        <v>1</v>
      </c>
      <c r="AS138" t="b">
        <f>AJ138='15.02.2022 Смета'!AJ138</f>
        <v>1</v>
      </c>
      <c r="AT138" t="b">
        <f>AK138='15.02.2022 Смета'!AK138</f>
        <v>1</v>
      </c>
    </row>
    <row r="139" spans="1:46" ht="30.6" customHeight="1" x14ac:dyDescent="0.25">
      <c r="A139" s="108">
        <v>113</v>
      </c>
      <c r="B139" s="8" t="s">
        <v>219</v>
      </c>
      <c r="C139" s="21" t="s">
        <v>220</v>
      </c>
      <c r="D139" s="22" t="s">
        <v>36</v>
      </c>
      <c r="E139" s="35">
        <v>44720</v>
      </c>
      <c r="F139" s="35">
        <v>44722</v>
      </c>
      <c r="G139" s="21" t="s">
        <v>301</v>
      </c>
      <c r="H139" s="22" t="s">
        <v>379</v>
      </c>
      <c r="I139" s="22" t="s">
        <v>102</v>
      </c>
      <c r="J139" s="22" t="s">
        <v>294</v>
      </c>
      <c r="K139" s="35">
        <v>44720</v>
      </c>
      <c r="L139" s="35">
        <v>44722</v>
      </c>
      <c r="M139" s="10"/>
      <c r="N139" s="10">
        <v>3400</v>
      </c>
      <c r="O139" s="10">
        <f t="shared" si="27"/>
        <v>0</v>
      </c>
      <c r="P139" s="10"/>
      <c r="Q139" s="10">
        <v>2900</v>
      </c>
      <c r="R139" s="10">
        <f t="shared" si="28"/>
        <v>0</v>
      </c>
      <c r="S139" s="10"/>
      <c r="T139" s="10">
        <v>2800</v>
      </c>
      <c r="U139" s="10">
        <f t="shared" si="29"/>
        <v>0</v>
      </c>
      <c r="V139" s="10">
        <v>8</v>
      </c>
      <c r="W139" s="10">
        <v>150</v>
      </c>
      <c r="X139" s="10">
        <f t="shared" si="18"/>
        <v>1200</v>
      </c>
      <c r="Y139" s="10">
        <v>8</v>
      </c>
      <c r="Z139" s="10">
        <v>150</v>
      </c>
      <c r="AA139" s="10">
        <f t="shared" si="19"/>
        <v>1200</v>
      </c>
      <c r="AB139" s="10">
        <v>8</v>
      </c>
      <c r="AC139" s="10">
        <v>150</v>
      </c>
      <c r="AD139" s="10">
        <f t="shared" si="20"/>
        <v>1200</v>
      </c>
      <c r="AE139" s="11">
        <v>24</v>
      </c>
      <c r="AF139" s="26">
        <v>7</v>
      </c>
      <c r="AG139" s="7">
        <f t="shared" si="30"/>
        <v>168</v>
      </c>
      <c r="AH139" s="152">
        <v>1</v>
      </c>
      <c r="AI139" s="139">
        <f t="shared" si="21"/>
        <v>48</v>
      </c>
      <c r="AJ139" s="139">
        <f t="shared" ref="AJ139:AJ202" si="31">AK139</f>
        <v>3768</v>
      </c>
      <c r="AK139" s="109">
        <f t="shared" si="22"/>
        <v>3768</v>
      </c>
      <c r="AM139" t="b">
        <f>D139='15.02.2022 Смета'!D139</f>
        <v>1</v>
      </c>
      <c r="AN139" t="b">
        <f>E139='15.02.2022 Смета'!E139</f>
        <v>1</v>
      </c>
      <c r="AO139" t="b">
        <f>F139='15.02.2022 Смета'!F139</f>
        <v>1</v>
      </c>
      <c r="AP139" t="b">
        <f>G139='15.02.2022 Смета'!G139</f>
        <v>1</v>
      </c>
      <c r="AQ139" t="b">
        <f>AH139='15.02.2022 Смета'!AH139</f>
        <v>1</v>
      </c>
      <c r="AR139" t="b">
        <f>AI139='15.02.2022 Смета'!AI139</f>
        <v>1</v>
      </c>
      <c r="AS139" t="b">
        <f>AJ139='15.02.2022 Смета'!AJ139</f>
        <v>1</v>
      </c>
      <c r="AT139" t="b">
        <f>AK139='15.02.2022 Смета'!AK139</f>
        <v>1</v>
      </c>
    </row>
    <row r="140" spans="1:46" ht="24.6" customHeight="1" x14ac:dyDescent="0.25">
      <c r="A140" s="108">
        <v>114</v>
      </c>
      <c r="B140" s="8" t="s">
        <v>219</v>
      </c>
      <c r="C140" s="21" t="s">
        <v>220</v>
      </c>
      <c r="D140" s="22" t="s">
        <v>574</v>
      </c>
      <c r="E140" s="35">
        <v>44726</v>
      </c>
      <c r="F140" s="35">
        <v>44729</v>
      </c>
      <c r="G140" s="21" t="s">
        <v>301</v>
      </c>
      <c r="H140" s="22" t="s">
        <v>380</v>
      </c>
      <c r="I140" s="22" t="s">
        <v>99</v>
      </c>
      <c r="J140" s="22" t="s">
        <v>294</v>
      </c>
      <c r="K140" s="35">
        <v>44726</v>
      </c>
      <c r="L140" s="35">
        <v>44729</v>
      </c>
      <c r="M140" s="10"/>
      <c r="N140" s="10">
        <v>3400</v>
      </c>
      <c r="O140" s="10">
        <f t="shared" si="27"/>
        <v>0</v>
      </c>
      <c r="P140" s="10"/>
      <c r="Q140" s="10">
        <v>2900</v>
      </c>
      <c r="R140" s="10">
        <f t="shared" si="28"/>
        <v>0</v>
      </c>
      <c r="S140" s="10"/>
      <c r="T140" s="10">
        <v>2800</v>
      </c>
      <c r="U140" s="10">
        <f t="shared" si="29"/>
        <v>0</v>
      </c>
      <c r="V140" s="10">
        <v>15</v>
      </c>
      <c r="W140" s="10">
        <v>150</v>
      </c>
      <c r="X140" s="10">
        <f t="shared" si="18"/>
        <v>2250</v>
      </c>
      <c r="Y140" s="10">
        <v>15</v>
      </c>
      <c r="Z140" s="10">
        <v>150</v>
      </c>
      <c r="AA140" s="10">
        <f t="shared" si="19"/>
        <v>2250</v>
      </c>
      <c r="AB140" s="10">
        <v>15</v>
      </c>
      <c r="AC140" s="10">
        <v>150</v>
      </c>
      <c r="AD140" s="10">
        <f t="shared" si="20"/>
        <v>2250</v>
      </c>
      <c r="AE140" s="11">
        <v>45</v>
      </c>
      <c r="AF140" s="26">
        <v>7</v>
      </c>
      <c r="AG140" s="7">
        <f t="shared" si="30"/>
        <v>315</v>
      </c>
      <c r="AH140" s="152">
        <v>1</v>
      </c>
      <c r="AI140" s="139">
        <f t="shared" si="21"/>
        <v>90</v>
      </c>
      <c r="AJ140" s="139">
        <f t="shared" si="31"/>
        <v>7065</v>
      </c>
      <c r="AK140" s="109">
        <f t="shared" si="22"/>
        <v>7065</v>
      </c>
      <c r="AM140" t="b">
        <f>D140='15.02.2022 Смета'!D140</f>
        <v>1</v>
      </c>
      <c r="AN140" t="b">
        <f>E140='15.02.2022 Смета'!E140</f>
        <v>1</v>
      </c>
      <c r="AO140" t="b">
        <f>F140='15.02.2022 Смета'!F140</f>
        <v>1</v>
      </c>
      <c r="AP140" t="b">
        <f>G140='15.02.2022 Смета'!G140</f>
        <v>1</v>
      </c>
      <c r="AQ140" t="b">
        <f>AH140='15.02.2022 Смета'!AH140</f>
        <v>1</v>
      </c>
      <c r="AR140" t="b">
        <f>AI140='15.02.2022 Смета'!AI140</f>
        <v>1</v>
      </c>
      <c r="AS140" t="b">
        <f>AJ140='15.02.2022 Смета'!AJ140</f>
        <v>1</v>
      </c>
      <c r="AT140" t="b">
        <f>AK140='15.02.2022 Смета'!AK140</f>
        <v>1</v>
      </c>
    </row>
    <row r="141" spans="1:46" ht="26.65" customHeight="1" x14ac:dyDescent="0.25">
      <c r="A141" s="108">
        <v>115</v>
      </c>
      <c r="B141" s="8" t="s">
        <v>219</v>
      </c>
      <c r="C141" s="21" t="s">
        <v>220</v>
      </c>
      <c r="D141" s="22" t="s">
        <v>575</v>
      </c>
      <c r="E141" s="35">
        <v>44740</v>
      </c>
      <c r="F141" s="35">
        <v>44743</v>
      </c>
      <c r="G141" s="21" t="s">
        <v>301</v>
      </c>
      <c r="H141" s="38" t="s">
        <v>377</v>
      </c>
      <c r="I141" s="22" t="s">
        <v>99</v>
      </c>
      <c r="J141" s="22" t="s">
        <v>294</v>
      </c>
      <c r="K141" s="35">
        <v>44740</v>
      </c>
      <c r="L141" s="35">
        <v>44743</v>
      </c>
      <c r="M141" s="10"/>
      <c r="N141" s="10">
        <v>3400</v>
      </c>
      <c r="O141" s="10">
        <f t="shared" si="27"/>
        <v>0</v>
      </c>
      <c r="P141" s="10"/>
      <c r="Q141" s="10">
        <v>2900</v>
      </c>
      <c r="R141" s="10">
        <f t="shared" si="28"/>
        <v>0</v>
      </c>
      <c r="S141" s="10"/>
      <c r="T141" s="10">
        <v>2800</v>
      </c>
      <c r="U141" s="10">
        <f t="shared" si="29"/>
        <v>0</v>
      </c>
      <c r="V141" s="10">
        <v>13</v>
      </c>
      <c r="W141" s="10">
        <v>150</v>
      </c>
      <c r="X141" s="10">
        <f t="shared" si="18"/>
        <v>1950</v>
      </c>
      <c r="Y141" s="10">
        <v>13</v>
      </c>
      <c r="Z141" s="10">
        <v>150</v>
      </c>
      <c r="AA141" s="10">
        <f t="shared" si="19"/>
        <v>1950</v>
      </c>
      <c r="AB141" s="10">
        <v>13</v>
      </c>
      <c r="AC141" s="10">
        <v>150</v>
      </c>
      <c r="AD141" s="10">
        <f t="shared" si="20"/>
        <v>1950</v>
      </c>
      <c r="AE141" s="11">
        <v>39</v>
      </c>
      <c r="AF141" s="26">
        <v>7</v>
      </c>
      <c r="AG141" s="7">
        <f t="shared" si="30"/>
        <v>273</v>
      </c>
      <c r="AH141" s="152">
        <v>1</v>
      </c>
      <c r="AI141" s="139">
        <f t="shared" si="21"/>
        <v>78</v>
      </c>
      <c r="AJ141" s="139">
        <f t="shared" si="31"/>
        <v>6123</v>
      </c>
      <c r="AK141" s="109">
        <f t="shared" si="22"/>
        <v>6123</v>
      </c>
      <c r="AM141" t="b">
        <f>D141='15.02.2022 Смета'!D141</f>
        <v>1</v>
      </c>
      <c r="AN141" t="b">
        <f>E141='15.02.2022 Смета'!E141</f>
        <v>1</v>
      </c>
      <c r="AO141" t="b">
        <f>F141='15.02.2022 Смета'!F141</f>
        <v>1</v>
      </c>
      <c r="AP141" t="b">
        <f>G141='15.02.2022 Смета'!G141</f>
        <v>1</v>
      </c>
      <c r="AQ141" t="b">
        <f>AH141='15.02.2022 Смета'!AH141</f>
        <v>1</v>
      </c>
      <c r="AR141" t="b">
        <f>AI141='15.02.2022 Смета'!AI141</f>
        <v>1</v>
      </c>
      <c r="AS141" t="b">
        <f>AJ141='15.02.2022 Смета'!AJ141</f>
        <v>1</v>
      </c>
      <c r="AT141" t="b">
        <f>AK141='15.02.2022 Смета'!AK141</f>
        <v>1</v>
      </c>
    </row>
    <row r="142" spans="1:46" ht="28.9" customHeight="1" x14ac:dyDescent="0.25">
      <c r="A142" s="108">
        <v>116</v>
      </c>
      <c r="B142" s="8" t="s">
        <v>219</v>
      </c>
      <c r="C142" s="21" t="s">
        <v>220</v>
      </c>
      <c r="D142" s="22" t="s">
        <v>221</v>
      </c>
      <c r="E142" s="35">
        <v>44775</v>
      </c>
      <c r="F142" s="35">
        <v>44778</v>
      </c>
      <c r="G142" s="21" t="s">
        <v>301</v>
      </c>
      <c r="H142" s="22" t="s">
        <v>379</v>
      </c>
      <c r="I142" s="22" t="s">
        <v>100</v>
      </c>
      <c r="J142" s="22" t="s">
        <v>294</v>
      </c>
      <c r="K142" s="35">
        <v>44775</v>
      </c>
      <c r="L142" s="35">
        <v>44778</v>
      </c>
      <c r="M142" s="10"/>
      <c r="N142" s="10">
        <v>3400</v>
      </c>
      <c r="O142" s="10">
        <f t="shared" si="27"/>
        <v>0</v>
      </c>
      <c r="P142" s="10"/>
      <c r="Q142" s="10">
        <v>2900</v>
      </c>
      <c r="R142" s="10">
        <f t="shared" si="28"/>
        <v>0</v>
      </c>
      <c r="S142" s="10"/>
      <c r="T142" s="10">
        <v>2800</v>
      </c>
      <c r="U142" s="10">
        <f t="shared" si="29"/>
        <v>0</v>
      </c>
      <c r="V142" s="10">
        <v>20</v>
      </c>
      <c r="W142" s="10">
        <v>150</v>
      </c>
      <c r="X142" s="10">
        <f t="shared" si="18"/>
        <v>3000</v>
      </c>
      <c r="Y142" s="10">
        <v>20</v>
      </c>
      <c r="Z142" s="10">
        <v>150</v>
      </c>
      <c r="AA142" s="10">
        <f t="shared" si="19"/>
        <v>3000</v>
      </c>
      <c r="AB142" s="10">
        <v>20</v>
      </c>
      <c r="AC142" s="10">
        <v>150</v>
      </c>
      <c r="AD142" s="10">
        <f t="shared" si="20"/>
        <v>3000</v>
      </c>
      <c r="AE142" s="11">
        <v>60</v>
      </c>
      <c r="AF142" s="26">
        <v>7</v>
      </c>
      <c r="AG142" s="7">
        <f t="shared" si="30"/>
        <v>420</v>
      </c>
      <c r="AH142" s="152">
        <v>1</v>
      </c>
      <c r="AI142" s="139">
        <f t="shared" si="21"/>
        <v>120</v>
      </c>
      <c r="AJ142" s="139">
        <f t="shared" si="31"/>
        <v>9420</v>
      </c>
      <c r="AK142" s="109">
        <f t="shared" si="22"/>
        <v>9420</v>
      </c>
      <c r="AM142" t="b">
        <f>D142='15.02.2022 Смета'!D142</f>
        <v>1</v>
      </c>
      <c r="AN142" t="b">
        <f>E142='15.02.2022 Смета'!E142</f>
        <v>1</v>
      </c>
      <c r="AO142" t="b">
        <f>F142='15.02.2022 Смета'!F142</f>
        <v>1</v>
      </c>
      <c r="AP142" t="b">
        <f>G142='15.02.2022 Смета'!G142</f>
        <v>1</v>
      </c>
      <c r="AQ142" t="b">
        <f>AH142='15.02.2022 Смета'!AH142</f>
        <v>1</v>
      </c>
      <c r="AR142" t="b">
        <f>AI142='15.02.2022 Смета'!AI142</f>
        <v>1</v>
      </c>
      <c r="AS142" t="b">
        <f>AJ142='15.02.2022 Смета'!AJ142</f>
        <v>1</v>
      </c>
      <c r="AT142" t="b">
        <f>AK142='15.02.2022 Смета'!AK142</f>
        <v>1</v>
      </c>
    </row>
    <row r="143" spans="1:46" ht="27.6" customHeight="1" x14ac:dyDescent="0.25">
      <c r="A143" s="108">
        <v>117</v>
      </c>
      <c r="B143" s="8" t="s">
        <v>219</v>
      </c>
      <c r="C143" s="21" t="s">
        <v>220</v>
      </c>
      <c r="D143" s="22" t="s">
        <v>576</v>
      </c>
      <c r="E143" s="35">
        <v>44796</v>
      </c>
      <c r="F143" s="35">
        <v>44799</v>
      </c>
      <c r="G143" s="21" t="s">
        <v>301</v>
      </c>
      <c r="H143" s="22" t="s">
        <v>337</v>
      </c>
      <c r="I143" s="22" t="s">
        <v>99</v>
      </c>
      <c r="J143" s="22" t="s">
        <v>294</v>
      </c>
      <c r="K143" s="35">
        <v>44796</v>
      </c>
      <c r="L143" s="35">
        <v>44799</v>
      </c>
      <c r="M143" s="10"/>
      <c r="N143" s="10">
        <v>3400</v>
      </c>
      <c r="O143" s="10">
        <f t="shared" si="27"/>
        <v>0</v>
      </c>
      <c r="P143" s="10"/>
      <c r="Q143" s="10">
        <v>2900</v>
      </c>
      <c r="R143" s="10">
        <f t="shared" si="28"/>
        <v>0</v>
      </c>
      <c r="S143" s="10"/>
      <c r="T143" s="10">
        <v>2800</v>
      </c>
      <c r="U143" s="10">
        <f t="shared" si="29"/>
        <v>0</v>
      </c>
      <c r="V143" s="10">
        <v>15</v>
      </c>
      <c r="W143" s="10">
        <v>150</v>
      </c>
      <c r="X143" s="10">
        <f t="shared" si="18"/>
        <v>2250</v>
      </c>
      <c r="Y143" s="10">
        <v>15</v>
      </c>
      <c r="Z143" s="10">
        <v>150</v>
      </c>
      <c r="AA143" s="10">
        <f t="shared" si="19"/>
        <v>2250</v>
      </c>
      <c r="AB143" s="10">
        <v>15</v>
      </c>
      <c r="AC143" s="10">
        <v>150</v>
      </c>
      <c r="AD143" s="10">
        <f t="shared" si="20"/>
        <v>2250</v>
      </c>
      <c r="AE143" s="11">
        <v>45</v>
      </c>
      <c r="AF143" s="26">
        <v>7</v>
      </c>
      <c r="AG143" s="7">
        <f t="shared" si="30"/>
        <v>315</v>
      </c>
      <c r="AH143" s="152">
        <v>1</v>
      </c>
      <c r="AI143" s="139">
        <f t="shared" si="21"/>
        <v>90</v>
      </c>
      <c r="AJ143" s="139">
        <f t="shared" si="31"/>
        <v>7065</v>
      </c>
      <c r="AK143" s="109">
        <f t="shared" si="22"/>
        <v>7065</v>
      </c>
      <c r="AM143" t="b">
        <f>D143='15.02.2022 Смета'!D143</f>
        <v>1</v>
      </c>
      <c r="AN143" t="b">
        <f>E143='15.02.2022 Смета'!E143</f>
        <v>1</v>
      </c>
      <c r="AO143" t="b">
        <f>F143='15.02.2022 Смета'!F143</f>
        <v>1</v>
      </c>
      <c r="AP143" t="b">
        <f>G143='15.02.2022 Смета'!G143</f>
        <v>1</v>
      </c>
      <c r="AQ143" t="b">
        <f>AH143='15.02.2022 Смета'!AH143</f>
        <v>1</v>
      </c>
      <c r="AR143" t="b">
        <f>AI143='15.02.2022 Смета'!AI143</f>
        <v>1</v>
      </c>
      <c r="AS143" t="b">
        <f>AJ143='15.02.2022 Смета'!AJ143</f>
        <v>1</v>
      </c>
      <c r="AT143" t="b">
        <f>AK143='15.02.2022 Смета'!AK143</f>
        <v>1</v>
      </c>
    </row>
    <row r="144" spans="1:46" ht="25.9" customHeight="1" x14ac:dyDescent="0.25">
      <c r="A144" s="108">
        <v>118</v>
      </c>
      <c r="B144" s="8" t="s">
        <v>219</v>
      </c>
      <c r="C144" s="21" t="s">
        <v>220</v>
      </c>
      <c r="D144" s="22" t="s">
        <v>577</v>
      </c>
      <c r="E144" s="35">
        <v>44811</v>
      </c>
      <c r="F144" s="35">
        <v>44813</v>
      </c>
      <c r="G144" s="21" t="s">
        <v>301</v>
      </c>
      <c r="H144" s="22" t="s">
        <v>380</v>
      </c>
      <c r="I144" s="22" t="s">
        <v>99</v>
      </c>
      <c r="J144" s="22" t="s">
        <v>294</v>
      </c>
      <c r="K144" s="35">
        <v>44811</v>
      </c>
      <c r="L144" s="35">
        <v>44813</v>
      </c>
      <c r="M144" s="10"/>
      <c r="N144" s="10">
        <v>3400</v>
      </c>
      <c r="O144" s="10">
        <f t="shared" si="27"/>
        <v>0</v>
      </c>
      <c r="P144" s="10"/>
      <c r="Q144" s="10">
        <v>2900</v>
      </c>
      <c r="R144" s="10">
        <f t="shared" si="28"/>
        <v>0</v>
      </c>
      <c r="S144" s="10"/>
      <c r="T144" s="10">
        <v>2800</v>
      </c>
      <c r="U144" s="10">
        <f t="shared" si="29"/>
        <v>0</v>
      </c>
      <c r="V144" s="10">
        <v>12</v>
      </c>
      <c r="W144" s="10">
        <v>150</v>
      </c>
      <c r="X144" s="10">
        <f t="shared" si="18"/>
        <v>1800</v>
      </c>
      <c r="Y144" s="10">
        <v>12</v>
      </c>
      <c r="Z144" s="10">
        <v>150</v>
      </c>
      <c r="AA144" s="10">
        <f t="shared" si="19"/>
        <v>1800</v>
      </c>
      <c r="AB144" s="10">
        <v>12</v>
      </c>
      <c r="AC144" s="10">
        <v>150</v>
      </c>
      <c r="AD144" s="10">
        <f t="shared" si="20"/>
        <v>1800</v>
      </c>
      <c r="AE144" s="11">
        <v>36</v>
      </c>
      <c r="AF144" s="26">
        <v>7</v>
      </c>
      <c r="AG144" s="7">
        <f t="shared" si="30"/>
        <v>252</v>
      </c>
      <c r="AH144" s="152">
        <v>1</v>
      </c>
      <c r="AI144" s="139">
        <f t="shared" si="21"/>
        <v>72</v>
      </c>
      <c r="AJ144" s="139">
        <f t="shared" si="31"/>
        <v>5652</v>
      </c>
      <c r="AK144" s="109">
        <f t="shared" si="22"/>
        <v>5652</v>
      </c>
      <c r="AL144" s="67"/>
      <c r="AM144" t="b">
        <f>D144='15.02.2022 Смета'!D144</f>
        <v>1</v>
      </c>
      <c r="AN144" t="b">
        <f>E144='15.02.2022 Смета'!E144</f>
        <v>1</v>
      </c>
      <c r="AO144" t="b">
        <f>F144='15.02.2022 Смета'!F144</f>
        <v>1</v>
      </c>
      <c r="AP144" t="b">
        <f>G144='15.02.2022 Смета'!G144</f>
        <v>1</v>
      </c>
      <c r="AQ144" t="b">
        <f>AH144='15.02.2022 Смета'!AH144</f>
        <v>1</v>
      </c>
      <c r="AR144" t="b">
        <f>AI144='15.02.2022 Смета'!AI144</f>
        <v>1</v>
      </c>
      <c r="AS144" t="b">
        <f>AJ144='15.02.2022 Смета'!AJ144</f>
        <v>1</v>
      </c>
      <c r="AT144" t="b">
        <f>AK144='15.02.2022 Смета'!AK144</f>
        <v>1</v>
      </c>
    </row>
    <row r="145" spans="1:46" ht="15.6" customHeight="1" x14ac:dyDescent="0.25">
      <c r="A145" s="106"/>
      <c r="B145" s="96"/>
      <c r="C145" s="97"/>
      <c r="D145" s="179" t="s">
        <v>850</v>
      </c>
      <c r="E145" s="99"/>
      <c r="F145" s="99"/>
      <c r="G145" s="99"/>
      <c r="H145" s="99"/>
      <c r="I145" s="97"/>
      <c r="J145" s="100"/>
      <c r="K145" s="99"/>
      <c r="L145" s="99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2"/>
      <c r="AF145" s="79"/>
      <c r="AG145" s="79"/>
      <c r="AH145" s="153"/>
      <c r="AI145" s="151"/>
      <c r="AJ145" s="151"/>
      <c r="AK145" s="164"/>
      <c r="AL145" s="67"/>
      <c r="AM145" t="b">
        <f>D145='15.02.2022 Смета'!D145</f>
        <v>1</v>
      </c>
      <c r="AN145" t="b">
        <f>E145='15.02.2022 Смета'!E145</f>
        <v>1</v>
      </c>
      <c r="AO145" t="b">
        <f>F145='15.02.2022 Смета'!F145</f>
        <v>1</v>
      </c>
      <c r="AP145" t="b">
        <f>G145='15.02.2022 Смета'!G145</f>
        <v>1</v>
      </c>
      <c r="AQ145" t="b">
        <f>AH145='15.02.2022 Смета'!AH145</f>
        <v>1</v>
      </c>
      <c r="AR145" t="b">
        <f>AI145='15.02.2022 Смета'!AI145</f>
        <v>1</v>
      </c>
      <c r="AS145" t="b">
        <f>AJ145='15.02.2022 Смета'!AJ145</f>
        <v>1</v>
      </c>
      <c r="AT145" t="b">
        <f>AK145='15.02.2022 Смета'!AK145</f>
        <v>1</v>
      </c>
    </row>
    <row r="146" spans="1:46" ht="25.5" x14ac:dyDescent="0.25">
      <c r="A146" s="108">
        <v>119</v>
      </c>
      <c r="B146" s="8" t="s">
        <v>213</v>
      </c>
      <c r="C146" s="8" t="s">
        <v>130</v>
      </c>
      <c r="D146" s="57" t="s">
        <v>174</v>
      </c>
      <c r="E146" s="156">
        <v>44618</v>
      </c>
      <c r="F146" s="35">
        <v>44835</v>
      </c>
      <c r="G146" s="21" t="s">
        <v>770</v>
      </c>
      <c r="H146" s="57" t="s">
        <v>381</v>
      </c>
      <c r="I146" s="22"/>
      <c r="J146" s="22"/>
      <c r="K146" s="64">
        <v>44618</v>
      </c>
      <c r="L146" s="62">
        <v>44835</v>
      </c>
      <c r="M146" s="10"/>
      <c r="N146" s="10">
        <v>3400</v>
      </c>
      <c r="O146" s="10">
        <f t="shared" si="27"/>
        <v>0</v>
      </c>
      <c r="P146" s="10"/>
      <c r="Q146" s="10">
        <v>2900</v>
      </c>
      <c r="R146" s="10">
        <f t="shared" si="28"/>
        <v>0</v>
      </c>
      <c r="S146" s="10"/>
      <c r="T146" s="10">
        <v>2800</v>
      </c>
      <c r="U146" s="10">
        <f t="shared" si="29"/>
        <v>0</v>
      </c>
      <c r="V146" s="10">
        <v>27</v>
      </c>
      <c r="W146" s="10">
        <v>150</v>
      </c>
      <c r="X146" s="10">
        <f t="shared" si="18"/>
        <v>4050</v>
      </c>
      <c r="Y146" s="10">
        <v>27</v>
      </c>
      <c r="Z146" s="10">
        <v>150</v>
      </c>
      <c r="AA146" s="10">
        <f t="shared" si="19"/>
        <v>4050</v>
      </c>
      <c r="AB146" s="10">
        <v>27</v>
      </c>
      <c r="AC146" s="10">
        <v>150</v>
      </c>
      <c r="AD146" s="10">
        <f t="shared" si="20"/>
        <v>4050</v>
      </c>
      <c r="AE146" s="11"/>
      <c r="AF146" s="26">
        <v>7</v>
      </c>
      <c r="AG146" s="7">
        <f t="shared" si="30"/>
        <v>0</v>
      </c>
      <c r="AH146" s="152">
        <v>1</v>
      </c>
      <c r="AI146" s="139">
        <f t="shared" si="21"/>
        <v>81</v>
      </c>
      <c r="AJ146" s="139">
        <f t="shared" si="31"/>
        <v>12150</v>
      </c>
      <c r="AK146" s="109">
        <f t="shared" si="22"/>
        <v>12150</v>
      </c>
      <c r="AL146" s="67"/>
      <c r="AM146" t="b">
        <f>D146='15.02.2022 Смета'!D146</f>
        <v>1</v>
      </c>
      <c r="AN146" t="b">
        <f>E146='15.02.2022 Смета'!E146</f>
        <v>1</v>
      </c>
      <c r="AO146" t="b">
        <f>F146='15.02.2022 Смета'!F146</f>
        <v>1</v>
      </c>
      <c r="AP146" t="b">
        <f>G146='15.02.2022 Смета'!G146</f>
        <v>1</v>
      </c>
      <c r="AQ146" t="b">
        <f>AH146='15.02.2022 Смета'!AH146</f>
        <v>1</v>
      </c>
      <c r="AR146" t="b">
        <f>AI146='15.02.2022 Смета'!AI146</f>
        <v>1</v>
      </c>
      <c r="AS146" t="b">
        <f>AJ146='15.02.2022 Смета'!AJ146</f>
        <v>1</v>
      </c>
      <c r="AT146" t="b">
        <f>AK146='15.02.2022 Смета'!AK146</f>
        <v>1</v>
      </c>
    </row>
    <row r="147" spans="1:46" ht="27" customHeight="1" x14ac:dyDescent="0.25">
      <c r="A147" s="108">
        <v>120</v>
      </c>
      <c r="B147" s="8" t="s">
        <v>213</v>
      </c>
      <c r="C147" s="21" t="s">
        <v>130</v>
      </c>
      <c r="D147" s="22" t="s">
        <v>578</v>
      </c>
      <c r="E147" s="35">
        <v>44625</v>
      </c>
      <c r="F147" s="35">
        <v>44625</v>
      </c>
      <c r="G147" s="21" t="s">
        <v>301</v>
      </c>
      <c r="H147" s="22" t="s">
        <v>441</v>
      </c>
      <c r="I147" s="22" t="s">
        <v>99</v>
      </c>
      <c r="J147" s="22" t="s">
        <v>294</v>
      </c>
      <c r="K147" s="35">
        <v>44625</v>
      </c>
      <c r="L147" s="35">
        <v>44625</v>
      </c>
      <c r="M147" s="10"/>
      <c r="N147" s="10">
        <v>3400</v>
      </c>
      <c r="O147" s="10">
        <f t="shared" si="27"/>
        <v>0</v>
      </c>
      <c r="P147" s="10"/>
      <c r="Q147" s="10">
        <v>2900</v>
      </c>
      <c r="R147" s="10">
        <f t="shared" si="28"/>
        <v>0</v>
      </c>
      <c r="S147" s="10"/>
      <c r="T147" s="10">
        <v>2800</v>
      </c>
      <c r="U147" s="10">
        <f t="shared" si="29"/>
        <v>0</v>
      </c>
      <c r="V147" s="10">
        <v>17</v>
      </c>
      <c r="W147" s="10">
        <v>150</v>
      </c>
      <c r="X147" s="10">
        <f t="shared" si="18"/>
        <v>2550</v>
      </c>
      <c r="Y147" s="10">
        <v>17</v>
      </c>
      <c r="Z147" s="10">
        <v>150</v>
      </c>
      <c r="AA147" s="10">
        <f t="shared" si="19"/>
        <v>2550</v>
      </c>
      <c r="AB147" s="10">
        <v>17</v>
      </c>
      <c r="AC147" s="10">
        <v>150</v>
      </c>
      <c r="AD147" s="10">
        <f t="shared" si="20"/>
        <v>2550</v>
      </c>
      <c r="AE147" s="11"/>
      <c r="AF147" s="26">
        <v>7</v>
      </c>
      <c r="AG147" s="7">
        <f t="shared" si="30"/>
        <v>0</v>
      </c>
      <c r="AH147" s="152">
        <v>1</v>
      </c>
      <c r="AI147" s="139">
        <f t="shared" si="21"/>
        <v>51</v>
      </c>
      <c r="AJ147" s="139">
        <f t="shared" si="31"/>
        <v>7650</v>
      </c>
      <c r="AK147" s="109">
        <f t="shared" si="22"/>
        <v>7650</v>
      </c>
      <c r="AL147" s="67"/>
      <c r="AM147" t="b">
        <f>D147='15.02.2022 Смета'!D147</f>
        <v>1</v>
      </c>
      <c r="AN147" t="b">
        <f>E147='15.02.2022 Смета'!E147</f>
        <v>1</v>
      </c>
      <c r="AO147" t="b">
        <f>F147='15.02.2022 Смета'!F147</f>
        <v>1</v>
      </c>
      <c r="AP147" t="b">
        <f>G147='15.02.2022 Смета'!G147</f>
        <v>1</v>
      </c>
      <c r="AQ147" t="b">
        <f>AH147='15.02.2022 Смета'!AH147</f>
        <v>1</v>
      </c>
      <c r="AR147" t="b">
        <f>AI147='15.02.2022 Смета'!AI147</f>
        <v>1</v>
      </c>
      <c r="AS147" t="b">
        <f>AJ147='15.02.2022 Смета'!AJ147</f>
        <v>1</v>
      </c>
      <c r="AT147" t="b">
        <f>AK147='15.02.2022 Смета'!AK147</f>
        <v>1</v>
      </c>
    </row>
    <row r="148" spans="1:46" ht="37.9" customHeight="1" x14ac:dyDescent="0.25">
      <c r="A148" s="108">
        <v>121</v>
      </c>
      <c r="B148" s="8" t="s">
        <v>213</v>
      </c>
      <c r="C148" s="8" t="s">
        <v>130</v>
      </c>
      <c r="D148" s="57" t="s">
        <v>174</v>
      </c>
      <c r="E148" s="35">
        <v>44626</v>
      </c>
      <c r="F148" s="35">
        <v>44856</v>
      </c>
      <c r="G148" s="21" t="s">
        <v>770</v>
      </c>
      <c r="H148" s="57" t="s">
        <v>382</v>
      </c>
      <c r="I148" s="22"/>
      <c r="J148" s="22"/>
      <c r="K148" s="62">
        <v>44626</v>
      </c>
      <c r="L148" s="62">
        <v>44856</v>
      </c>
      <c r="M148" s="10"/>
      <c r="N148" s="10">
        <v>3400</v>
      </c>
      <c r="O148" s="10">
        <f t="shared" si="27"/>
        <v>0</v>
      </c>
      <c r="P148" s="10"/>
      <c r="Q148" s="10">
        <v>2900</v>
      </c>
      <c r="R148" s="10">
        <f t="shared" si="28"/>
        <v>0</v>
      </c>
      <c r="S148" s="10"/>
      <c r="T148" s="10">
        <v>2800</v>
      </c>
      <c r="U148" s="10">
        <f t="shared" si="29"/>
        <v>0</v>
      </c>
      <c r="V148" s="10">
        <v>27</v>
      </c>
      <c r="W148" s="10">
        <v>150</v>
      </c>
      <c r="X148" s="10">
        <f t="shared" si="18"/>
        <v>4050</v>
      </c>
      <c r="Y148" s="10">
        <v>27</v>
      </c>
      <c r="Z148" s="10">
        <v>150</v>
      </c>
      <c r="AA148" s="10">
        <f t="shared" si="19"/>
        <v>4050</v>
      </c>
      <c r="AB148" s="10">
        <v>27</v>
      </c>
      <c r="AC148" s="10">
        <v>150</v>
      </c>
      <c r="AD148" s="10">
        <f t="shared" si="20"/>
        <v>4050</v>
      </c>
      <c r="AE148" s="12"/>
      <c r="AF148" s="26">
        <v>7</v>
      </c>
      <c r="AG148" s="7">
        <f t="shared" si="30"/>
        <v>0</v>
      </c>
      <c r="AH148" s="152">
        <v>1</v>
      </c>
      <c r="AI148" s="139">
        <f t="shared" si="21"/>
        <v>81</v>
      </c>
      <c r="AJ148" s="139">
        <f t="shared" si="31"/>
        <v>12150</v>
      </c>
      <c r="AK148" s="109">
        <f t="shared" si="22"/>
        <v>12150</v>
      </c>
      <c r="AL148" s="67"/>
      <c r="AM148" t="b">
        <f>D148='15.02.2022 Смета'!D148</f>
        <v>1</v>
      </c>
      <c r="AN148" t="b">
        <f>E148='15.02.2022 Смета'!E148</f>
        <v>1</v>
      </c>
      <c r="AO148" t="b">
        <f>F148='15.02.2022 Смета'!F148</f>
        <v>1</v>
      </c>
      <c r="AP148" t="b">
        <f>G148='15.02.2022 Смета'!G148</f>
        <v>1</v>
      </c>
      <c r="AQ148" t="b">
        <f>AH148='15.02.2022 Смета'!AH148</f>
        <v>1</v>
      </c>
      <c r="AR148" t="b">
        <f>AI148='15.02.2022 Смета'!AI148</f>
        <v>1</v>
      </c>
      <c r="AS148" t="b">
        <f>AJ148='15.02.2022 Смета'!AJ148</f>
        <v>1</v>
      </c>
      <c r="AT148" t="b">
        <f>AK148='15.02.2022 Смета'!AK148</f>
        <v>1</v>
      </c>
    </row>
    <row r="149" spans="1:46" ht="38.25" x14ac:dyDescent="0.25">
      <c r="A149" s="108">
        <v>122</v>
      </c>
      <c r="B149" s="8" t="s">
        <v>213</v>
      </c>
      <c r="C149" s="21" t="s">
        <v>130</v>
      </c>
      <c r="D149" s="22" t="s">
        <v>578</v>
      </c>
      <c r="E149" s="35">
        <v>44639</v>
      </c>
      <c r="F149" s="35">
        <v>44639</v>
      </c>
      <c r="G149" s="21" t="s">
        <v>771</v>
      </c>
      <c r="H149" s="22" t="s">
        <v>492</v>
      </c>
      <c r="I149" s="22" t="s">
        <v>100</v>
      </c>
      <c r="J149" s="22" t="s">
        <v>294</v>
      </c>
      <c r="K149" s="35">
        <v>44639</v>
      </c>
      <c r="L149" s="35">
        <v>44639</v>
      </c>
      <c r="M149" s="10"/>
      <c r="N149" s="10">
        <v>3400</v>
      </c>
      <c r="O149" s="10">
        <f t="shared" si="27"/>
        <v>0</v>
      </c>
      <c r="P149" s="10"/>
      <c r="Q149" s="10">
        <v>2900</v>
      </c>
      <c r="R149" s="10">
        <f t="shared" si="28"/>
        <v>0</v>
      </c>
      <c r="S149" s="10"/>
      <c r="T149" s="10">
        <v>2800</v>
      </c>
      <c r="U149" s="10">
        <f t="shared" si="29"/>
        <v>0</v>
      </c>
      <c r="V149" s="10">
        <v>17</v>
      </c>
      <c r="W149" s="10">
        <v>150</v>
      </c>
      <c r="X149" s="10">
        <f t="shared" si="18"/>
        <v>2550</v>
      </c>
      <c r="Y149" s="10">
        <v>17</v>
      </c>
      <c r="Z149" s="10">
        <v>150</v>
      </c>
      <c r="AA149" s="10">
        <f t="shared" si="19"/>
        <v>2550</v>
      </c>
      <c r="AB149" s="10">
        <v>17</v>
      </c>
      <c r="AC149" s="10">
        <v>150</v>
      </c>
      <c r="AD149" s="10">
        <f t="shared" si="20"/>
        <v>2550</v>
      </c>
      <c r="AE149" s="11"/>
      <c r="AF149" s="26">
        <v>7</v>
      </c>
      <c r="AG149" s="7">
        <f t="shared" si="30"/>
        <v>0</v>
      </c>
      <c r="AH149" s="152">
        <v>1</v>
      </c>
      <c r="AI149" s="139">
        <f t="shared" si="21"/>
        <v>51</v>
      </c>
      <c r="AJ149" s="139">
        <f t="shared" si="31"/>
        <v>7650</v>
      </c>
      <c r="AK149" s="109">
        <f t="shared" si="22"/>
        <v>7650</v>
      </c>
      <c r="AL149" s="67"/>
      <c r="AM149" t="b">
        <f>D149='15.02.2022 Смета'!D149</f>
        <v>1</v>
      </c>
      <c r="AN149" t="b">
        <f>E149='15.02.2022 Смета'!E149</f>
        <v>1</v>
      </c>
      <c r="AO149" t="b">
        <f>F149='15.02.2022 Смета'!F149</f>
        <v>1</v>
      </c>
      <c r="AP149" t="b">
        <f>G149='15.02.2022 Смета'!G149</f>
        <v>1</v>
      </c>
      <c r="AQ149" t="b">
        <f>AH149='15.02.2022 Смета'!AH149</f>
        <v>1</v>
      </c>
      <c r="AR149" t="b">
        <f>AI149='15.02.2022 Смета'!AI149</f>
        <v>1</v>
      </c>
      <c r="AS149" t="b">
        <f>AJ149='15.02.2022 Смета'!AJ149</f>
        <v>1</v>
      </c>
      <c r="AT149" t="b">
        <f>AK149='15.02.2022 Смета'!AK149</f>
        <v>1</v>
      </c>
    </row>
    <row r="150" spans="1:46" ht="13.9" customHeight="1" x14ac:dyDescent="0.25">
      <c r="A150" s="108">
        <v>123</v>
      </c>
      <c r="B150" s="8" t="s">
        <v>213</v>
      </c>
      <c r="C150" s="21" t="s">
        <v>130</v>
      </c>
      <c r="D150" s="22" t="s">
        <v>579</v>
      </c>
      <c r="E150" s="35">
        <v>44660</v>
      </c>
      <c r="F150" s="35">
        <v>44660</v>
      </c>
      <c r="G150" s="21" t="s">
        <v>301</v>
      </c>
      <c r="H150" s="22" t="s">
        <v>329</v>
      </c>
      <c r="I150" s="22" t="s">
        <v>101</v>
      </c>
      <c r="J150" s="22" t="s">
        <v>294</v>
      </c>
      <c r="K150" s="35">
        <v>44660</v>
      </c>
      <c r="L150" s="35">
        <v>44660</v>
      </c>
      <c r="M150" s="10"/>
      <c r="N150" s="10">
        <v>3400</v>
      </c>
      <c r="O150" s="10">
        <f t="shared" si="27"/>
        <v>0</v>
      </c>
      <c r="P150" s="10"/>
      <c r="Q150" s="10">
        <v>2900</v>
      </c>
      <c r="R150" s="10">
        <f t="shared" si="28"/>
        <v>0</v>
      </c>
      <c r="S150" s="10"/>
      <c r="T150" s="10">
        <v>2800</v>
      </c>
      <c r="U150" s="10">
        <f t="shared" si="29"/>
        <v>0</v>
      </c>
      <c r="V150" s="10">
        <v>17</v>
      </c>
      <c r="W150" s="10">
        <v>150</v>
      </c>
      <c r="X150" s="10">
        <f t="shared" si="18"/>
        <v>2550</v>
      </c>
      <c r="Y150" s="10">
        <v>17</v>
      </c>
      <c r="Z150" s="10">
        <v>150</v>
      </c>
      <c r="AA150" s="10">
        <f t="shared" si="19"/>
        <v>2550</v>
      </c>
      <c r="AB150" s="10">
        <v>17</v>
      </c>
      <c r="AC150" s="10">
        <v>150</v>
      </c>
      <c r="AD150" s="10">
        <f t="shared" si="20"/>
        <v>2550</v>
      </c>
      <c r="AE150" s="11"/>
      <c r="AF150" s="26">
        <v>7</v>
      </c>
      <c r="AG150" s="7">
        <f t="shared" si="30"/>
        <v>0</v>
      </c>
      <c r="AH150" s="152">
        <v>1</v>
      </c>
      <c r="AI150" s="139">
        <f t="shared" si="21"/>
        <v>51</v>
      </c>
      <c r="AJ150" s="139">
        <f t="shared" si="31"/>
        <v>7650</v>
      </c>
      <c r="AK150" s="109">
        <f t="shared" si="22"/>
        <v>7650</v>
      </c>
      <c r="AL150" s="67"/>
      <c r="AM150" t="b">
        <f>D150='15.02.2022 Смета'!D150</f>
        <v>1</v>
      </c>
      <c r="AN150" t="b">
        <f>E150='15.02.2022 Смета'!E150</f>
        <v>1</v>
      </c>
      <c r="AO150" t="b">
        <f>F150='15.02.2022 Смета'!F150</f>
        <v>1</v>
      </c>
      <c r="AP150" t="b">
        <f>G150='15.02.2022 Смета'!G150</f>
        <v>1</v>
      </c>
      <c r="AQ150" t="b">
        <f>AH150='15.02.2022 Смета'!AH150</f>
        <v>1</v>
      </c>
      <c r="AR150" t="b">
        <f>AI150='15.02.2022 Смета'!AI150</f>
        <v>1</v>
      </c>
      <c r="AS150" t="b">
        <f>AJ150='15.02.2022 Смета'!AJ150</f>
        <v>1</v>
      </c>
      <c r="AT150" t="b">
        <f>AK150='15.02.2022 Смета'!AK150</f>
        <v>1</v>
      </c>
    </row>
    <row r="151" spans="1:46" ht="36" customHeight="1" x14ac:dyDescent="0.25">
      <c r="A151" s="108">
        <v>124</v>
      </c>
      <c r="B151" s="8" t="s">
        <v>213</v>
      </c>
      <c r="C151" s="8" t="s">
        <v>130</v>
      </c>
      <c r="D151" s="57" t="s">
        <v>174</v>
      </c>
      <c r="E151" s="156">
        <v>44702</v>
      </c>
      <c r="F151" s="156">
        <v>44863</v>
      </c>
      <c r="G151" s="21" t="s">
        <v>770</v>
      </c>
      <c r="H151" s="57" t="s">
        <v>383</v>
      </c>
      <c r="I151" s="22"/>
      <c r="J151" s="22"/>
      <c r="K151" s="64">
        <v>44702</v>
      </c>
      <c r="L151" s="64">
        <v>44863</v>
      </c>
      <c r="M151" s="10"/>
      <c r="N151" s="10">
        <v>3400</v>
      </c>
      <c r="O151" s="10">
        <f t="shared" si="27"/>
        <v>0</v>
      </c>
      <c r="P151" s="10"/>
      <c r="Q151" s="10">
        <v>2900</v>
      </c>
      <c r="R151" s="10">
        <f t="shared" si="28"/>
        <v>0</v>
      </c>
      <c r="S151" s="10"/>
      <c r="T151" s="10">
        <v>2800</v>
      </c>
      <c r="U151" s="10">
        <f t="shared" si="29"/>
        <v>0</v>
      </c>
      <c r="V151" s="10">
        <v>17</v>
      </c>
      <c r="W151" s="10">
        <v>150</v>
      </c>
      <c r="X151" s="10">
        <f t="shared" si="18"/>
        <v>2550</v>
      </c>
      <c r="Y151" s="10">
        <v>17</v>
      </c>
      <c r="Z151" s="10">
        <v>150</v>
      </c>
      <c r="AA151" s="10">
        <f t="shared" si="19"/>
        <v>2550</v>
      </c>
      <c r="AB151" s="10">
        <v>17</v>
      </c>
      <c r="AC151" s="10">
        <v>150</v>
      </c>
      <c r="AD151" s="10">
        <f t="shared" si="20"/>
        <v>2550</v>
      </c>
      <c r="AE151" s="11">
        <v>54</v>
      </c>
      <c r="AF151" s="26">
        <v>7</v>
      </c>
      <c r="AG151" s="7">
        <f t="shared" si="30"/>
        <v>378</v>
      </c>
      <c r="AH151" s="152">
        <v>1</v>
      </c>
      <c r="AI151" s="139">
        <f t="shared" si="21"/>
        <v>105</v>
      </c>
      <c r="AJ151" s="139">
        <f t="shared" si="31"/>
        <v>8028</v>
      </c>
      <c r="AK151" s="109">
        <f t="shared" si="22"/>
        <v>8028</v>
      </c>
      <c r="AM151" t="b">
        <f>D151='15.02.2022 Смета'!D151</f>
        <v>1</v>
      </c>
      <c r="AN151" t="b">
        <f>E151='15.02.2022 Смета'!E151</f>
        <v>1</v>
      </c>
      <c r="AO151" t="b">
        <f>F151='15.02.2022 Смета'!F151</f>
        <v>1</v>
      </c>
      <c r="AP151" t="b">
        <f>G151='15.02.2022 Смета'!G151</f>
        <v>1</v>
      </c>
      <c r="AQ151" t="b">
        <f>AH151='15.02.2022 Смета'!AH151</f>
        <v>1</v>
      </c>
      <c r="AR151" t="b">
        <f>AI151='15.02.2022 Смета'!AI151</f>
        <v>1</v>
      </c>
      <c r="AS151" t="b">
        <f>AJ151='15.02.2022 Смета'!AJ151</f>
        <v>1</v>
      </c>
      <c r="AT151" t="b">
        <f>AK151='15.02.2022 Смета'!AK151</f>
        <v>1</v>
      </c>
    </row>
    <row r="152" spans="1:46" ht="39" customHeight="1" x14ac:dyDescent="0.25">
      <c r="A152" s="108">
        <v>125</v>
      </c>
      <c r="B152" s="8" t="s">
        <v>214</v>
      </c>
      <c r="C152" s="21" t="s">
        <v>130</v>
      </c>
      <c r="D152" s="22" t="s">
        <v>580</v>
      </c>
      <c r="E152" s="35">
        <v>44702</v>
      </c>
      <c r="F152" s="35">
        <v>44870</v>
      </c>
      <c r="G152" s="21" t="s">
        <v>770</v>
      </c>
      <c r="H152" s="22" t="s">
        <v>442</v>
      </c>
      <c r="I152" s="22" t="s">
        <v>104</v>
      </c>
      <c r="J152" s="22" t="s">
        <v>294</v>
      </c>
      <c r="K152" s="35">
        <v>44702</v>
      </c>
      <c r="L152" s="35">
        <v>44870</v>
      </c>
      <c r="M152" s="11"/>
      <c r="N152" s="10">
        <v>3400</v>
      </c>
      <c r="O152" s="10">
        <f t="shared" si="27"/>
        <v>0</v>
      </c>
      <c r="P152" s="10"/>
      <c r="Q152" s="10">
        <v>2900</v>
      </c>
      <c r="R152" s="10">
        <f t="shared" si="28"/>
        <v>0</v>
      </c>
      <c r="S152" s="10"/>
      <c r="T152" s="10">
        <v>2800</v>
      </c>
      <c r="U152" s="10">
        <f t="shared" si="29"/>
        <v>0</v>
      </c>
      <c r="V152" s="10">
        <v>30</v>
      </c>
      <c r="W152" s="10">
        <v>150</v>
      </c>
      <c r="X152" s="10">
        <f t="shared" si="18"/>
        <v>4500</v>
      </c>
      <c r="Y152" s="10">
        <v>30</v>
      </c>
      <c r="Z152" s="10">
        <v>150</v>
      </c>
      <c r="AA152" s="10">
        <f t="shared" si="19"/>
        <v>4500</v>
      </c>
      <c r="AB152" s="10">
        <v>30</v>
      </c>
      <c r="AC152" s="10">
        <v>150</v>
      </c>
      <c r="AD152" s="10">
        <f t="shared" si="20"/>
        <v>4500</v>
      </c>
      <c r="AE152" s="11">
        <v>96</v>
      </c>
      <c r="AF152" s="26">
        <v>7</v>
      </c>
      <c r="AG152" s="7">
        <f t="shared" si="30"/>
        <v>672</v>
      </c>
      <c r="AH152" s="152">
        <v>1</v>
      </c>
      <c r="AI152" s="139">
        <f t="shared" si="21"/>
        <v>186</v>
      </c>
      <c r="AJ152" s="139">
        <f t="shared" si="31"/>
        <v>14172</v>
      </c>
      <c r="AK152" s="109">
        <f t="shared" si="22"/>
        <v>14172</v>
      </c>
      <c r="AM152" t="b">
        <f>D152='15.02.2022 Смета'!D152</f>
        <v>1</v>
      </c>
      <c r="AN152" t="b">
        <f>E152='15.02.2022 Смета'!E152</f>
        <v>1</v>
      </c>
      <c r="AO152" t="b">
        <f>F152='15.02.2022 Смета'!F152</f>
        <v>1</v>
      </c>
      <c r="AP152" t="b">
        <f>G152='15.02.2022 Смета'!G152</f>
        <v>1</v>
      </c>
      <c r="AQ152" t="b">
        <f>AH152='15.02.2022 Смета'!AH152</f>
        <v>1</v>
      </c>
      <c r="AR152" t="b">
        <f>AI152='15.02.2022 Смета'!AI152</f>
        <v>1</v>
      </c>
      <c r="AS152" t="b">
        <f>AJ152='15.02.2022 Смета'!AJ152</f>
        <v>1</v>
      </c>
      <c r="AT152" t="b">
        <f>AK152='15.02.2022 Смета'!AK152</f>
        <v>1</v>
      </c>
    </row>
    <row r="153" spans="1:46" ht="25.5" x14ac:dyDescent="0.25">
      <c r="A153" s="108">
        <v>126</v>
      </c>
      <c r="B153" s="8" t="s">
        <v>213</v>
      </c>
      <c r="C153" s="21" t="s">
        <v>130</v>
      </c>
      <c r="D153" s="22" t="s">
        <v>818</v>
      </c>
      <c r="E153" s="35">
        <v>44814</v>
      </c>
      <c r="F153" s="35">
        <v>44814</v>
      </c>
      <c r="G153" s="21" t="s">
        <v>772</v>
      </c>
      <c r="H153" s="22" t="s">
        <v>329</v>
      </c>
      <c r="I153" s="22" t="s">
        <v>101</v>
      </c>
      <c r="J153" s="22" t="s">
        <v>294</v>
      </c>
      <c r="K153" s="35">
        <v>44814</v>
      </c>
      <c r="L153" s="35">
        <v>44814</v>
      </c>
      <c r="M153" s="10">
        <v>1</v>
      </c>
      <c r="N153" s="10">
        <v>3400</v>
      </c>
      <c r="O153" s="10">
        <f t="shared" si="27"/>
        <v>3400</v>
      </c>
      <c r="P153" s="10">
        <v>1</v>
      </c>
      <c r="Q153" s="10">
        <v>2900</v>
      </c>
      <c r="R153" s="10">
        <f t="shared" si="28"/>
        <v>2900</v>
      </c>
      <c r="S153" s="10">
        <v>1</v>
      </c>
      <c r="T153" s="10">
        <v>2800</v>
      </c>
      <c r="U153" s="10">
        <f t="shared" si="29"/>
        <v>2800</v>
      </c>
      <c r="V153" s="10">
        <v>14</v>
      </c>
      <c r="W153" s="10">
        <v>150</v>
      </c>
      <c r="X153" s="10">
        <f t="shared" si="18"/>
        <v>2100</v>
      </c>
      <c r="Y153" s="10">
        <v>14</v>
      </c>
      <c r="Z153" s="10">
        <v>150</v>
      </c>
      <c r="AA153" s="10">
        <f t="shared" si="19"/>
        <v>2100</v>
      </c>
      <c r="AB153" s="10">
        <v>14</v>
      </c>
      <c r="AC153" s="10">
        <v>150</v>
      </c>
      <c r="AD153" s="10">
        <f t="shared" si="20"/>
        <v>2100</v>
      </c>
      <c r="AE153" s="11">
        <v>45</v>
      </c>
      <c r="AF153" s="26">
        <v>7</v>
      </c>
      <c r="AG153" s="7">
        <f t="shared" si="30"/>
        <v>315</v>
      </c>
      <c r="AH153" s="152">
        <v>1</v>
      </c>
      <c r="AI153" s="139">
        <f t="shared" si="21"/>
        <v>90</v>
      </c>
      <c r="AJ153" s="139">
        <f t="shared" si="31"/>
        <v>15715</v>
      </c>
      <c r="AK153" s="109">
        <f t="shared" si="22"/>
        <v>15715</v>
      </c>
      <c r="AM153" t="b">
        <f>D153='15.02.2022 Смета'!D153</f>
        <v>1</v>
      </c>
      <c r="AN153" t="b">
        <f>E153='15.02.2022 Смета'!E153</f>
        <v>1</v>
      </c>
      <c r="AO153" t="b">
        <f>F153='15.02.2022 Смета'!F153</f>
        <v>1</v>
      </c>
      <c r="AP153" t="b">
        <f>G153='15.02.2022 Смета'!G153</f>
        <v>1</v>
      </c>
      <c r="AQ153" t="b">
        <f>AH153='15.02.2022 Смета'!AH153</f>
        <v>1</v>
      </c>
      <c r="AR153" t="b">
        <f>AI153='15.02.2022 Смета'!AI153</f>
        <v>1</v>
      </c>
      <c r="AS153" t="b">
        <f>AJ153='15.02.2022 Смета'!AJ153</f>
        <v>1</v>
      </c>
      <c r="AT153" t="b">
        <f>AK153='15.02.2022 Смета'!AK153</f>
        <v>1</v>
      </c>
    </row>
    <row r="154" spans="1:46" x14ac:dyDescent="0.25">
      <c r="A154" s="106"/>
      <c r="B154" s="96"/>
      <c r="C154" s="97"/>
      <c r="D154" s="179" t="s">
        <v>851</v>
      </c>
      <c r="E154" s="99"/>
      <c r="F154" s="99"/>
      <c r="G154" s="99"/>
      <c r="H154" s="99"/>
      <c r="I154" s="97"/>
      <c r="J154" s="100"/>
      <c r="K154" s="99"/>
      <c r="L154" s="99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2"/>
      <c r="AF154" s="79"/>
      <c r="AG154" s="79"/>
      <c r="AH154" s="153"/>
      <c r="AI154" s="151"/>
      <c r="AJ154" s="151"/>
      <c r="AK154" s="164"/>
      <c r="AM154" t="b">
        <f>D154='15.02.2022 Смета'!D154</f>
        <v>1</v>
      </c>
      <c r="AN154" t="b">
        <f>E154='15.02.2022 Смета'!E154</f>
        <v>1</v>
      </c>
      <c r="AO154" t="b">
        <f>F154='15.02.2022 Смета'!F154</f>
        <v>1</v>
      </c>
      <c r="AP154" t="b">
        <f>G154='15.02.2022 Смета'!G154</f>
        <v>1</v>
      </c>
      <c r="AQ154" t="b">
        <f>AH154='15.02.2022 Смета'!AH154</f>
        <v>1</v>
      </c>
      <c r="AR154" t="b">
        <f>AI154='15.02.2022 Смета'!AI154</f>
        <v>1</v>
      </c>
      <c r="AS154" t="b">
        <f>AJ154='15.02.2022 Смета'!AJ154</f>
        <v>1</v>
      </c>
      <c r="AT154" t="b">
        <f>AK154='15.02.2022 Смета'!AK154</f>
        <v>1</v>
      </c>
    </row>
    <row r="155" spans="1:46" ht="51" x14ac:dyDescent="0.25">
      <c r="A155" s="114">
        <v>127</v>
      </c>
      <c r="B155" s="8" t="s">
        <v>65</v>
      </c>
      <c r="C155" s="21" t="s">
        <v>162</v>
      </c>
      <c r="D155" s="22" t="s">
        <v>180</v>
      </c>
      <c r="E155" s="35">
        <v>44672</v>
      </c>
      <c r="F155" s="35">
        <v>44674</v>
      </c>
      <c r="G155" s="21" t="s">
        <v>310</v>
      </c>
      <c r="H155" s="22" t="s">
        <v>715</v>
      </c>
      <c r="I155" s="22" t="s">
        <v>102</v>
      </c>
      <c r="J155" s="22" t="s">
        <v>294</v>
      </c>
      <c r="K155" s="35">
        <v>44672</v>
      </c>
      <c r="L155" s="35">
        <v>44674</v>
      </c>
      <c r="M155" s="10"/>
      <c r="N155" s="10">
        <v>3400</v>
      </c>
      <c r="O155" s="10">
        <f t="shared" si="27"/>
        <v>0</v>
      </c>
      <c r="P155" s="10"/>
      <c r="Q155" s="10">
        <v>2900</v>
      </c>
      <c r="R155" s="10">
        <f t="shared" si="28"/>
        <v>0</v>
      </c>
      <c r="S155" s="10"/>
      <c r="T155" s="10">
        <v>2800</v>
      </c>
      <c r="U155" s="10">
        <f t="shared" si="29"/>
        <v>0</v>
      </c>
      <c r="V155" s="10">
        <v>38</v>
      </c>
      <c r="W155" s="10">
        <v>150</v>
      </c>
      <c r="X155" s="10">
        <f t="shared" si="18"/>
        <v>5700</v>
      </c>
      <c r="Y155" s="10">
        <v>38</v>
      </c>
      <c r="Z155" s="10">
        <v>150</v>
      </c>
      <c r="AA155" s="10">
        <f t="shared" si="19"/>
        <v>5700</v>
      </c>
      <c r="AB155" s="10">
        <v>38</v>
      </c>
      <c r="AC155" s="10">
        <v>150</v>
      </c>
      <c r="AD155" s="10">
        <f t="shared" si="20"/>
        <v>5700</v>
      </c>
      <c r="AE155" s="11">
        <v>114</v>
      </c>
      <c r="AF155" s="26">
        <v>7</v>
      </c>
      <c r="AG155" s="7">
        <f t="shared" si="30"/>
        <v>798</v>
      </c>
      <c r="AH155" s="152">
        <v>1</v>
      </c>
      <c r="AI155" s="139">
        <f t="shared" si="21"/>
        <v>228</v>
      </c>
      <c r="AJ155" s="139">
        <f t="shared" si="31"/>
        <v>17898</v>
      </c>
      <c r="AK155" s="109">
        <f t="shared" si="22"/>
        <v>17898</v>
      </c>
      <c r="AM155" t="b">
        <f>D155='15.02.2022 Смета'!D155</f>
        <v>1</v>
      </c>
      <c r="AN155" t="b">
        <f>E155='15.02.2022 Смета'!E155</f>
        <v>1</v>
      </c>
      <c r="AO155" t="b">
        <f>F155='15.02.2022 Смета'!F155</f>
        <v>1</v>
      </c>
      <c r="AP155" t="b">
        <f>G155='15.02.2022 Смета'!G155</f>
        <v>1</v>
      </c>
      <c r="AQ155" t="b">
        <f>AH155='15.02.2022 Смета'!AH155</f>
        <v>1</v>
      </c>
      <c r="AR155" t="b">
        <f>AI155='15.02.2022 Смета'!AI155</f>
        <v>1</v>
      </c>
      <c r="AS155" t="b">
        <f>AJ155='15.02.2022 Смета'!AJ155</f>
        <v>1</v>
      </c>
      <c r="AT155" t="b">
        <f>AK155='15.02.2022 Смета'!AK155</f>
        <v>1</v>
      </c>
    </row>
    <row r="156" spans="1:46" x14ac:dyDescent="0.25">
      <c r="A156" s="106"/>
      <c r="B156" s="96"/>
      <c r="C156" s="97"/>
      <c r="D156" s="179" t="s">
        <v>852</v>
      </c>
      <c r="E156" s="99"/>
      <c r="F156" s="99"/>
      <c r="G156" s="99"/>
      <c r="H156" s="99"/>
      <c r="I156" s="97"/>
      <c r="J156" s="100"/>
      <c r="K156" s="99"/>
      <c r="L156" s="99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2"/>
      <c r="AF156" s="79"/>
      <c r="AG156" s="79"/>
      <c r="AH156" s="153"/>
      <c r="AI156" s="151"/>
      <c r="AJ156" s="151"/>
      <c r="AK156" s="164"/>
      <c r="AM156" t="b">
        <f>D156='15.02.2022 Смета'!D156</f>
        <v>1</v>
      </c>
      <c r="AN156" t="b">
        <f>E156='15.02.2022 Смета'!E156</f>
        <v>1</v>
      </c>
      <c r="AO156" t="b">
        <f>F156='15.02.2022 Смета'!F156</f>
        <v>1</v>
      </c>
      <c r="AP156" t="b">
        <f>G156='15.02.2022 Смета'!G156</f>
        <v>1</v>
      </c>
      <c r="AQ156" t="b">
        <f>AH156='15.02.2022 Смета'!AH156</f>
        <v>1</v>
      </c>
      <c r="AR156" t="b">
        <f>AI156='15.02.2022 Смета'!AI156</f>
        <v>1</v>
      </c>
      <c r="AS156" t="b">
        <f>AJ156='15.02.2022 Смета'!AJ156</f>
        <v>1</v>
      </c>
      <c r="AT156" t="b">
        <f>AK156='15.02.2022 Смета'!AK156</f>
        <v>1</v>
      </c>
    </row>
    <row r="157" spans="1:46" ht="30.6" customHeight="1" x14ac:dyDescent="0.25">
      <c r="A157" s="108">
        <v>128</v>
      </c>
      <c r="B157" s="8" t="s">
        <v>205</v>
      </c>
      <c r="C157" s="21" t="s">
        <v>140</v>
      </c>
      <c r="D157" s="22" t="s">
        <v>581</v>
      </c>
      <c r="E157" s="35">
        <v>44666</v>
      </c>
      <c r="F157" s="35">
        <v>44668</v>
      </c>
      <c r="G157" s="21" t="s">
        <v>301</v>
      </c>
      <c r="H157" s="22" t="s">
        <v>496</v>
      </c>
      <c r="I157" s="22" t="s">
        <v>99</v>
      </c>
      <c r="J157" s="22" t="s">
        <v>294</v>
      </c>
      <c r="K157" s="35">
        <v>44666</v>
      </c>
      <c r="L157" s="35">
        <v>44668</v>
      </c>
      <c r="M157" s="10"/>
      <c r="N157" s="10">
        <v>3400</v>
      </c>
      <c r="O157" s="10">
        <f t="shared" si="27"/>
        <v>0</v>
      </c>
      <c r="P157" s="10"/>
      <c r="Q157" s="10">
        <v>2900</v>
      </c>
      <c r="R157" s="10">
        <f t="shared" si="28"/>
        <v>0</v>
      </c>
      <c r="S157" s="10"/>
      <c r="T157" s="10">
        <v>2800</v>
      </c>
      <c r="U157" s="10">
        <f t="shared" si="29"/>
        <v>0</v>
      </c>
      <c r="V157" s="10">
        <v>6</v>
      </c>
      <c r="W157" s="10">
        <v>150</v>
      </c>
      <c r="X157" s="10">
        <f t="shared" ref="X157:X232" si="32">V157*W157</f>
        <v>900</v>
      </c>
      <c r="Y157" s="10">
        <v>6</v>
      </c>
      <c r="Z157" s="10">
        <v>150</v>
      </c>
      <c r="AA157" s="10">
        <f t="shared" ref="AA157:AA232" si="33">Y157*Z157</f>
        <v>900</v>
      </c>
      <c r="AB157" s="10">
        <v>6</v>
      </c>
      <c r="AC157" s="10">
        <v>150</v>
      </c>
      <c r="AD157" s="10">
        <f t="shared" ref="AD157:AD232" si="34">AB157*AC157</f>
        <v>900</v>
      </c>
      <c r="AE157" s="11">
        <v>18</v>
      </c>
      <c r="AF157" s="26">
        <v>7</v>
      </c>
      <c r="AG157" s="7">
        <f t="shared" si="30"/>
        <v>126</v>
      </c>
      <c r="AH157" s="152">
        <v>1</v>
      </c>
      <c r="AI157" s="139">
        <f t="shared" si="21"/>
        <v>36</v>
      </c>
      <c r="AJ157" s="139">
        <f t="shared" si="31"/>
        <v>2826</v>
      </c>
      <c r="AK157" s="109">
        <f t="shared" si="22"/>
        <v>2826</v>
      </c>
      <c r="AM157" t="b">
        <f>D157='15.02.2022 Смета'!D157</f>
        <v>1</v>
      </c>
      <c r="AN157" t="b">
        <f>E157='15.02.2022 Смета'!E157</f>
        <v>1</v>
      </c>
      <c r="AO157" t="b">
        <f>F157='15.02.2022 Смета'!F157</f>
        <v>1</v>
      </c>
      <c r="AP157" t="b">
        <f>G157='15.02.2022 Смета'!G157</f>
        <v>1</v>
      </c>
      <c r="AQ157" t="b">
        <f>AH157='15.02.2022 Смета'!AH157</f>
        <v>1</v>
      </c>
      <c r="AR157" t="b">
        <f>AI157='15.02.2022 Смета'!AI157</f>
        <v>1</v>
      </c>
      <c r="AS157" t="b">
        <f>AJ157='15.02.2022 Смета'!AJ157</f>
        <v>1</v>
      </c>
      <c r="AT157" t="b">
        <f>AK157='15.02.2022 Смета'!AK157</f>
        <v>1</v>
      </c>
    </row>
    <row r="158" spans="1:46" ht="27.6" customHeight="1" x14ac:dyDescent="0.25">
      <c r="A158" s="108">
        <v>129</v>
      </c>
      <c r="B158" s="8" t="s">
        <v>205</v>
      </c>
      <c r="C158" s="21" t="s">
        <v>140</v>
      </c>
      <c r="D158" s="22" t="s">
        <v>582</v>
      </c>
      <c r="E158" s="35">
        <v>44666</v>
      </c>
      <c r="F158" s="35">
        <v>44668</v>
      </c>
      <c r="G158" s="21" t="s">
        <v>301</v>
      </c>
      <c r="H158" s="22" t="s">
        <v>340</v>
      </c>
      <c r="I158" s="22" t="s">
        <v>101</v>
      </c>
      <c r="J158" s="22" t="s">
        <v>294</v>
      </c>
      <c r="K158" s="35">
        <v>44666</v>
      </c>
      <c r="L158" s="35">
        <v>44668</v>
      </c>
      <c r="M158" s="10"/>
      <c r="N158" s="10">
        <v>3400</v>
      </c>
      <c r="O158" s="10">
        <f t="shared" si="27"/>
        <v>0</v>
      </c>
      <c r="P158" s="10"/>
      <c r="Q158" s="10">
        <v>2900</v>
      </c>
      <c r="R158" s="10">
        <f t="shared" si="28"/>
        <v>0</v>
      </c>
      <c r="S158" s="10"/>
      <c r="T158" s="10">
        <v>2800</v>
      </c>
      <c r="U158" s="10">
        <f t="shared" si="29"/>
        <v>0</v>
      </c>
      <c r="V158" s="10">
        <v>4</v>
      </c>
      <c r="W158" s="10">
        <v>150</v>
      </c>
      <c r="X158" s="10">
        <f t="shared" si="32"/>
        <v>600</v>
      </c>
      <c r="Y158" s="10">
        <v>4</v>
      </c>
      <c r="Z158" s="10">
        <v>150</v>
      </c>
      <c r="AA158" s="10">
        <f t="shared" si="33"/>
        <v>600</v>
      </c>
      <c r="AB158" s="10">
        <v>4</v>
      </c>
      <c r="AC158" s="10">
        <v>150</v>
      </c>
      <c r="AD158" s="10">
        <f t="shared" si="34"/>
        <v>600</v>
      </c>
      <c r="AE158" s="11">
        <v>12</v>
      </c>
      <c r="AF158" s="26">
        <v>7</v>
      </c>
      <c r="AG158" s="7">
        <f t="shared" si="30"/>
        <v>84</v>
      </c>
      <c r="AH158" s="152">
        <v>1</v>
      </c>
      <c r="AI158" s="139">
        <f t="shared" si="21"/>
        <v>24</v>
      </c>
      <c r="AJ158" s="139">
        <f t="shared" si="31"/>
        <v>1884</v>
      </c>
      <c r="AK158" s="109">
        <f t="shared" si="22"/>
        <v>1884</v>
      </c>
      <c r="AM158" t="b">
        <f>D158='15.02.2022 Смета'!D158</f>
        <v>1</v>
      </c>
      <c r="AN158" t="b">
        <f>E158='15.02.2022 Смета'!E158</f>
        <v>1</v>
      </c>
      <c r="AO158" t="b">
        <f>F158='15.02.2022 Смета'!F158</f>
        <v>1</v>
      </c>
      <c r="AP158" t="b">
        <f>G158='15.02.2022 Смета'!G158</f>
        <v>1</v>
      </c>
      <c r="AQ158" t="b">
        <f>AH158='15.02.2022 Смета'!AH158</f>
        <v>1</v>
      </c>
      <c r="AR158" t="b">
        <f>AI158='15.02.2022 Смета'!AI158</f>
        <v>1</v>
      </c>
      <c r="AS158" t="b">
        <f>AJ158='15.02.2022 Смета'!AJ158</f>
        <v>1</v>
      </c>
      <c r="AT158" t="b">
        <f>AK158='15.02.2022 Смета'!AK158</f>
        <v>1</v>
      </c>
    </row>
    <row r="159" spans="1:46" ht="13.9" customHeight="1" x14ac:dyDescent="0.25">
      <c r="A159" s="106"/>
      <c r="B159" s="96"/>
      <c r="C159" s="97"/>
      <c r="D159" s="179" t="s">
        <v>853</v>
      </c>
      <c r="E159" s="99"/>
      <c r="F159" s="99"/>
      <c r="G159" s="99"/>
      <c r="H159" s="99"/>
      <c r="I159" s="97"/>
      <c r="J159" s="100"/>
      <c r="K159" s="99"/>
      <c r="L159" s="99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2"/>
      <c r="AF159" s="79"/>
      <c r="AG159" s="79"/>
      <c r="AH159" s="153"/>
      <c r="AI159" s="151"/>
      <c r="AJ159" s="151"/>
      <c r="AK159" s="164"/>
      <c r="AM159" t="b">
        <f>D159='15.02.2022 Смета'!D159</f>
        <v>1</v>
      </c>
      <c r="AN159" t="b">
        <f>E159='15.02.2022 Смета'!E159</f>
        <v>1</v>
      </c>
      <c r="AO159" t="b">
        <f>F159='15.02.2022 Смета'!F159</f>
        <v>1</v>
      </c>
      <c r="AP159" t="b">
        <f>G159='15.02.2022 Смета'!G159</f>
        <v>1</v>
      </c>
      <c r="AQ159" t="b">
        <f>AH159='15.02.2022 Смета'!AH159</f>
        <v>1</v>
      </c>
      <c r="AR159" t="b">
        <f>AI159='15.02.2022 Смета'!AI159</f>
        <v>1</v>
      </c>
      <c r="AS159" t="b">
        <f>AJ159='15.02.2022 Смета'!AJ159</f>
        <v>1</v>
      </c>
      <c r="AT159" t="b">
        <f>AK159='15.02.2022 Смета'!AK159</f>
        <v>1</v>
      </c>
    </row>
    <row r="160" spans="1:46" ht="26.25" x14ac:dyDescent="0.25">
      <c r="A160" s="108">
        <v>130</v>
      </c>
      <c r="B160" s="16" t="s">
        <v>217</v>
      </c>
      <c r="C160" s="21" t="s">
        <v>131</v>
      </c>
      <c r="D160" s="22" t="s">
        <v>583</v>
      </c>
      <c r="E160" s="35">
        <v>44653</v>
      </c>
      <c r="F160" s="35">
        <v>44655</v>
      </c>
      <c r="G160" s="21" t="s">
        <v>301</v>
      </c>
      <c r="H160" s="22" t="s">
        <v>503</v>
      </c>
      <c r="I160" s="22" t="s">
        <v>99</v>
      </c>
      <c r="J160" s="22" t="s">
        <v>294</v>
      </c>
      <c r="K160" s="35">
        <v>44653</v>
      </c>
      <c r="L160" s="35">
        <v>44655</v>
      </c>
      <c r="M160" s="17"/>
      <c r="N160" s="10">
        <v>3400</v>
      </c>
      <c r="O160" s="10">
        <f t="shared" si="27"/>
        <v>0</v>
      </c>
      <c r="P160" s="17"/>
      <c r="Q160" s="10">
        <v>2900</v>
      </c>
      <c r="R160" s="10">
        <f t="shared" si="28"/>
        <v>0</v>
      </c>
      <c r="S160" s="17"/>
      <c r="T160" s="10">
        <v>2800</v>
      </c>
      <c r="U160" s="10">
        <f t="shared" si="29"/>
        <v>0</v>
      </c>
      <c r="V160" s="17">
        <v>2</v>
      </c>
      <c r="W160" s="10">
        <v>150</v>
      </c>
      <c r="X160" s="10">
        <f t="shared" si="32"/>
        <v>300</v>
      </c>
      <c r="Y160" s="17">
        <v>2</v>
      </c>
      <c r="Z160" s="10">
        <v>150</v>
      </c>
      <c r="AA160" s="10">
        <f t="shared" si="33"/>
        <v>300</v>
      </c>
      <c r="AB160" s="17">
        <v>2</v>
      </c>
      <c r="AC160" s="10">
        <v>150</v>
      </c>
      <c r="AD160" s="10">
        <f t="shared" si="34"/>
        <v>300</v>
      </c>
      <c r="AE160" s="19"/>
      <c r="AF160" s="26">
        <v>7</v>
      </c>
      <c r="AG160" s="7">
        <f t="shared" si="30"/>
        <v>0</v>
      </c>
      <c r="AH160" s="152">
        <v>1</v>
      </c>
      <c r="AI160" s="139">
        <f t="shared" ref="AI160:AI235" si="35">M160+P160+S160+V160+Y160+AB160+AE160</f>
        <v>6</v>
      </c>
      <c r="AJ160" s="139">
        <f t="shared" si="31"/>
        <v>900</v>
      </c>
      <c r="AK160" s="109">
        <f t="shared" ref="AK160:AK235" si="36">O160+R160+U160+X160+AA160+AD160+AG160</f>
        <v>900</v>
      </c>
      <c r="AM160" t="b">
        <f>D160='15.02.2022 Смета'!D160</f>
        <v>1</v>
      </c>
      <c r="AN160" t="b">
        <f>E160='15.02.2022 Смета'!E160</f>
        <v>1</v>
      </c>
      <c r="AO160" t="b">
        <f>F160='15.02.2022 Смета'!F160</f>
        <v>1</v>
      </c>
      <c r="AP160" t="b">
        <f>G160='15.02.2022 Смета'!G160</f>
        <v>1</v>
      </c>
      <c r="AQ160" t="b">
        <f>AH160='15.02.2022 Смета'!AH160</f>
        <v>1</v>
      </c>
      <c r="AR160" t="b">
        <f>AI160='15.02.2022 Смета'!AI160</f>
        <v>1</v>
      </c>
      <c r="AS160" t="b">
        <f>AJ160='15.02.2022 Смета'!AJ160</f>
        <v>1</v>
      </c>
      <c r="AT160" t="b">
        <f>AK160='15.02.2022 Смета'!AK160</f>
        <v>1</v>
      </c>
    </row>
    <row r="161" spans="1:46" ht="30" customHeight="1" x14ac:dyDescent="0.25">
      <c r="A161" s="108">
        <v>131</v>
      </c>
      <c r="B161" s="16" t="s">
        <v>217</v>
      </c>
      <c r="C161" s="21" t="s">
        <v>131</v>
      </c>
      <c r="D161" s="22" t="s">
        <v>584</v>
      </c>
      <c r="E161" s="35">
        <v>44696</v>
      </c>
      <c r="F161" s="35">
        <v>44698</v>
      </c>
      <c r="G161" s="21" t="s">
        <v>301</v>
      </c>
      <c r="H161" s="22" t="s">
        <v>716</v>
      </c>
      <c r="I161" s="22" t="s">
        <v>102</v>
      </c>
      <c r="J161" s="22" t="s">
        <v>294</v>
      </c>
      <c r="K161" s="35">
        <v>44696</v>
      </c>
      <c r="L161" s="35">
        <v>44698</v>
      </c>
      <c r="M161" s="17"/>
      <c r="N161" s="10">
        <v>3400</v>
      </c>
      <c r="O161" s="10">
        <f t="shared" si="27"/>
        <v>0</v>
      </c>
      <c r="P161" s="17"/>
      <c r="Q161" s="10">
        <v>2900</v>
      </c>
      <c r="R161" s="10">
        <f t="shared" si="28"/>
        <v>0</v>
      </c>
      <c r="S161" s="17"/>
      <c r="T161" s="10">
        <v>2800</v>
      </c>
      <c r="U161" s="10">
        <f t="shared" si="29"/>
        <v>0</v>
      </c>
      <c r="V161" s="17">
        <v>8</v>
      </c>
      <c r="W161" s="10">
        <v>150</v>
      </c>
      <c r="X161" s="10">
        <f t="shared" si="32"/>
        <v>1200</v>
      </c>
      <c r="Y161" s="17">
        <v>8</v>
      </c>
      <c r="Z161" s="10">
        <v>150</v>
      </c>
      <c r="AA161" s="10">
        <f t="shared" si="33"/>
        <v>1200</v>
      </c>
      <c r="AB161" s="17">
        <v>8</v>
      </c>
      <c r="AC161" s="10">
        <v>150</v>
      </c>
      <c r="AD161" s="10">
        <f t="shared" si="34"/>
        <v>1200</v>
      </c>
      <c r="AE161" s="19">
        <v>24</v>
      </c>
      <c r="AF161" s="26">
        <v>7</v>
      </c>
      <c r="AG161" s="7">
        <f t="shared" si="30"/>
        <v>168</v>
      </c>
      <c r="AH161" s="152">
        <v>1</v>
      </c>
      <c r="AI161" s="139">
        <f t="shared" si="35"/>
        <v>48</v>
      </c>
      <c r="AJ161" s="139">
        <f t="shared" si="31"/>
        <v>3768</v>
      </c>
      <c r="AK161" s="109">
        <f t="shared" si="36"/>
        <v>3768</v>
      </c>
      <c r="AM161" t="b">
        <f>D161='15.02.2022 Смета'!D161</f>
        <v>1</v>
      </c>
      <c r="AN161" t="b">
        <f>E161='15.02.2022 Смета'!E161</f>
        <v>1</v>
      </c>
      <c r="AO161" t="b">
        <f>F161='15.02.2022 Смета'!F161</f>
        <v>1</v>
      </c>
      <c r="AP161" t="b">
        <f>G161='15.02.2022 Смета'!G161</f>
        <v>1</v>
      </c>
      <c r="AQ161" t="b">
        <f>AH161='15.02.2022 Смета'!AH161</f>
        <v>1</v>
      </c>
      <c r="AR161" t="b">
        <f>AI161='15.02.2022 Смета'!AI161</f>
        <v>1</v>
      </c>
      <c r="AS161" t="b">
        <f>AJ161='15.02.2022 Смета'!AJ161</f>
        <v>1</v>
      </c>
      <c r="AT161" t="b">
        <f>AK161='15.02.2022 Смета'!AK161</f>
        <v>1</v>
      </c>
    </row>
    <row r="162" spans="1:46" ht="30" x14ac:dyDescent="0.25">
      <c r="A162" s="106"/>
      <c r="B162" s="96"/>
      <c r="C162" s="97"/>
      <c r="D162" s="179" t="s">
        <v>854</v>
      </c>
      <c r="E162" s="99"/>
      <c r="F162" s="99"/>
      <c r="G162" s="99"/>
      <c r="H162" s="99"/>
      <c r="I162" s="97"/>
      <c r="J162" s="100"/>
      <c r="K162" s="99"/>
      <c r="L162" s="99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2"/>
      <c r="AF162" s="79"/>
      <c r="AG162" s="79"/>
      <c r="AH162" s="153"/>
      <c r="AI162" s="151"/>
      <c r="AJ162" s="151"/>
      <c r="AK162" s="164"/>
      <c r="AM162" t="b">
        <f>D162='15.02.2022 Смета'!D162</f>
        <v>1</v>
      </c>
      <c r="AN162" t="b">
        <f>E162='15.02.2022 Смета'!E162</f>
        <v>1</v>
      </c>
      <c r="AO162" t="b">
        <f>F162='15.02.2022 Смета'!F162</f>
        <v>1</v>
      </c>
      <c r="AP162" t="b">
        <f>G162='15.02.2022 Смета'!G162</f>
        <v>1</v>
      </c>
      <c r="AQ162" t="b">
        <f>AH162='15.02.2022 Смета'!AH162</f>
        <v>1</v>
      </c>
      <c r="AR162" t="b">
        <f>AI162='15.02.2022 Смета'!AI162</f>
        <v>1</v>
      </c>
      <c r="AS162" t="b">
        <f>AJ162='15.02.2022 Смета'!AJ162</f>
        <v>1</v>
      </c>
      <c r="AT162" t="b">
        <f>AK162='15.02.2022 Смета'!AK162</f>
        <v>1</v>
      </c>
    </row>
    <row r="163" spans="1:46" ht="27.6" customHeight="1" x14ac:dyDescent="0.25">
      <c r="A163" s="108">
        <v>132</v>
      </c>
      <c r="B163" s="8" t="s">
        <v>212</v>
      </c>
      <c r="C163" s="21" t="s">
        <v>245</v>
      </c>
      <c r="D163" s="22" t="s">
        <v>585</v>
      </c>
      <c r="E163" s="35">
        <v>44582</v>
      </c>
      <c r="F163" s="35">
        <v>44584</v>
      </c>
      <c r="G163" s="21" t="s">
        <v>299</v>
      </c>
      <c r="H163" s="22" t="s">
        <v>330</v>
      </c>
      <c r="I163" s="22" t="s">
        <v>101</v>
      </c>
      <c r="J163" s="22" t="s">
        <v>294</v>
      </c>
      <c r="K163" s="35">
        <v>44582</v>
      </c>
      <c r="L163" s="35">
        <v>44584</v>
      </c>
      <c r="M163" s="10"/>
      <c r="N163" s="10">
        <v>3400</v>
      </c>
      <c r="O163" s="10">
        <f t="shared" si="27"/>
        <v>0</v>
      </c>
      <c r="P163" s="10"/>
      <c r="Q163" s="10">
        <v>2900</v>
      </c>
      <c r="R163" s="10">
        <f t="shared" si="28"/>
        <v>0</v>
      </c>
      <c r="S163" s="10"/>
      <c r="T163" s="10">
        <v>2800</v>
      </c>
      <c r="U163" s="10">
        <f t="shared" si="29"/>
        <v>0</v>
      </c>
      <c r="V163" s="10">
        <v>10</v>
      </c>
      <c r="W163" s="10">
        <v>150</v>
      </c>
      <c r="X163" s="10">
        <f t="shared" si="32"/>
        <v>1500</v>
      </c>
      <c r="Y163" s="10">
        <v>10</v>
      </c>
      <c r="Z163" s="10">
        <v>150</v>
      </c>
      <c r="AA163" s="10">
        <f t="shared" si="33"/>
        <v>1500</v>
      </c>
      <c r="AB163" s="10">
        <v>10</v>
      </c>
      <c r="AC163" s="10">
        <v>150</v>
      </c>
      <c r="AD163" s="10">
        <f t="shared" si="34"/>
        <v>1500</v>
      </c>
      <c r="AE163" s="11"/>
      <c r="AF163" s="26">
        <v>7</v>
      </c>
      <c r="AG163" s="7">
        <f t="shared" si="30"/>
        <v>0</v>
      </c>
      <c r="AH163" s="152">
        <v>1</v>
      </c>
      <c r="AI163" s="139">
        <f t="shared" si="35"/>
        <v>30</v>
      </c>
      <c r="AJ163" s="139">
        <f t="shared" si="31"/>
        <v>4500</v>
      </c>
      <c r="AK163" s="109">
        <f t="shared" si="36"/>
        <v>4500</v>
      </c>
      <c r="AM163" t="b">
        <f>D163='15.02.2022 Смета'!D163</f>
        <v>1</v>
      </c>
      <c r="AN163" t="b">
        <f>E163='15.02.2022 Смета'!E163</f>
        <v>1</v>
      </c>
      <c r="AO163" t="b">
        <f>F163='15.02.2022 Смета'!F163</f>
        <v>1</v>
      </c>
      <c r="AP163" t="b">
        <f>G163='15.02.2022 Смета'!G163</f>
        <v>1</v>
      </c>
      <c r="AQ163" t="b">
        <f>AH163='15.02.2022 Смета'!AH163</f>
        <v>1</v>
      </c>
      <c r="AR163" t="b">
        <f>AI163='15.02.2022 Смета'!AI163</f>
        <v>1</v>
      </c>
      <c r="AS163" t="b">
        <f>AJ163='15.02.2022 Смета'!AJ163</f>
        <v>1</v>
      </c>
      <c r="AT163" t="b">
        <f>AK163='15.02.2022 Смета'!AK163</f>
        <v>1</v>
      </c>
    </row>
    <row r="164" spans="1:46" ht="28.9" customHeight="1" x14ac:dyDescent="0.25">
      <c r="A164" s="108">
        <v>133</v>
      </c>
      <c r="B164" s="8" t="s">
        <v>212</v>
      </c>
      <c r="C164" s="21" t="s">
        <v>245</v>
      </c>
      <c r="D164" s="22" t="s">
        <v>174</v>
      </c>
      <c r="E164" s="35">
        <v>44589</v>
      </c>
      <c r="F164" s="35">
        <v>44591</v>
      </c>
      <c r="G164" s="21" t="s">
        <v>299</v>
      </c>
      <c r="H164" s="22" t="s">
        <v>473</v>
      </c>
      <c r="I164" s="22" t="s">
        <v>99</v>
      </c>
      <c r="J164" s="22" t="s">
        <v>294</v>
      </c>
      <c r="K164" s="35">
        <v>44589</v>
      </c>
      <c r="L164" s="35">
        <v>44591</v>
      </c>
      <c r="M164" s="10"/>
      <c r="N164" s="10">
        <v>3400</v>
      </c>
      <c r="O164" s="10">
        <f t="shared" si="27"/>
        <v>0</v>
      </c>
      <c r="P164" s="10"/>
      <c r="Q164" s="10">
        <v>2900</v>
      </c>
      <c r="R164" s="10">
        <f t="shared" si="28"/>
        <v>0</v>
      </c>
      <c r="S164" s="10"/>
      <c r="T164" s="10">
        <v>2800</v>
      </c>
      <c r="U164" s="10">
        <f t="shared" si="29"/>
        <v>0</v>
      </c>
      <c r="V164" s="10">
        <v>10</v>
      </c>
      <c r="W164" s="10">
        <v>150</v>
      </c>
      <c r="X164" s="10">
        <f t="shared" si="32"/>
        <v>1500</v>
      </c>
      <c r="Y164" s="10">
        <v>10</v>
      </c>
      <c r="Z164" s="10">
        <v>150</v>
      </c>
      <c r="AA164" s="10">
        <f t="shared" si="33"/>
        <v>1500</v>
      </c>
      <c r="AB164" s="10">
        <v>20</v>
      </c>
      <c r="AC164" s="10">
        <v>150</v>
      </c>
      <c r="AD164" s="10">
        <f t="shared" si="34"/>
        <v>3000</v>
      </c>
      <c r="AE164" s="11"/>
      <c r="AF164" s="26">
        <v>7</v>
      </c>
      <c r="AG164" s="7">
        <f t="shared" si="30"/>
        <v>0</v>
      </c>
      <c r="AH164" s="152">
        <v>1</v>
      </c>
      <c r="AI164" s="139">
        <f t="shared" si="35"/>
        <v>40</v>
      </c>
      <c r="AJ164" s="139">
        <f t="shared" si="31"/>
        <v>6000</v>
      </c>
      <c r="AK164" s="109">
        <f t="shared" si="36"/>
        <v>6000</v>
      </c>
      <c r="AM164" t="b">
        <f>D164='15.02.2022 Смета'!D164</f>
        <v>1</v>
      </c>
      <c r="AN164" t="b">
        <f>E164='15.02.2022 Смета'!E164</f>
        <v>1</v>
      </c>
      <c r="AO164" t="b">
        <f>F164='15.02.2022 Смета'!F164</f>
        <v>1</v>
      </c>
      <c r="AP164" t="b">
        <f>G164='15.02.2022 Смета'!G164</f>
        <v>1</v>
      </c>
      <c r="AQ164" t="b">
        <f>AH164='15.02.2022 Смета'!AH164</f>
        <v>1</v>
      </c>
      <c r="AR164" t="b">
        <f>AI164='15.02.2022 Смета'!AI164</f>
        <v>1</v>
      </c>
      <c r="AS164" t="b">
        <f>AJ164='15.02.2022 Смета'!AJ164</f>
        <v>1</v>
      </c>
      <c r="AT164" t="b">
        <f>AK164='15.02.2022 Смета'!AK164</f>
        <v>1</v>
      </c>
    </row>
    <row r="165" spans="1:46" ht="27.6" customHeight="1" x14ac:dyDescent="0.25">
      <c r="A165" s="108">
        <v>134</v>
      </c>
      <c r="B165" s="8" t="s">
        <v>212</v>
      </c>
      <c r="C165" s="21" t="s">
        <v>245</v>
      </c>
      <c r="D165" s="22" t="s">
        <v>174</v>
      </c>
      <c r="E165" s="35">
        <v>44589</v>
      </c>
      <c r="F165" s="35">
        <v>44590</v>
      </c>
      <c r="G165" s="21" t="s">
        <v>299</v>
      </c>
      <c r="H165" s="22" t="s">
        <v>494</v>
      </c>
      <c r="I165" s="22" t="s">
        <v>99</v>
      </c>
      <c r="J165" s="22" t="s">
        <v>294</v>
      </c>
      <c r="K165" s="35">
        <v>44589</v>
      </c>
      <c r="L165" s="35">
        <v>44590</v>
      </c>
      <c r="M165" s="10"/>
      <c r="N165" s="10">
        <v>3400</v>
      </c>
      <c r="O165" s="10">
        <f t="shared" si="27"/>
        <v>0</v>
      </c>
      <c r="P165" s="10"/>
      <c r="Q165" s="10">
        <v>2900</v>
      </c>
      <c r="R165" s="10">
        <f t="shared" si="28"/>
        <v>0</v>
      </c>
      <c r="S165" s="10"/>
      <c r="T165" s="10">
        <v>2800</v>
      </c>
      <c r="U165" s="10">
        <f t="shared" si="29"/>
        <v>0</v>
      </c>
      <c r="V165" s="10">
        <v>11</v>
      </c>
      <c r="W165" s="10">
        <v>150</v>
      </c>
      <c r="X165" s="10">
        <f t="shared" si="32"/>
        <v>1650</v>
      </c>
      <c r="Y165" s="10">
        <v>11</v>
      </c>
      <c r="Z165" s="10">
        <v>150</v>
      </c>
      <c r="AA165" s="10">
        <f t="shared" si="33"/>
        <v>1650</v>
      </c>
      <c r="AB165" s="10">
        <v>22</v>
      </c>
      <c r="AC165" s="10">
        <v>150</v>
      </c>
      <c r="AD165" s="10">
        <f t="shared" si="34"/>
        <v>3300</v>
      </c>
      <c r="AE165" s="11"/>
      <c r="AF165" s="26">
        <v>7</v>
      </c>
      <c r="AG165" s="7">
        <f t="shared" si="30"/>
        <v>0</v>
      </c>
      <c r="AH165" s="152">
        <v>1</v>
      </c>
      <c r="AI165" s="139">
        <f t="shared" si="35"/>
        <v>44</v>
      </c>
      <c r="AJ165" s="139">
        <f t="shared" si="31"/>
        <v>6600</v>
      </c>
      <c r="AK165" s="109">
        <f t="shared" si="36"/>
        <v>6600</v>
      </c>
      <c r="AM165" t="b">
        <f>D165='15.02.2022 Смета'!D165</f>
        <v>1</v>
      </c>
      <c r="AN165" t="b">
        <f>E165='15.02.2022 Смета'!E165</f>
        <v>1</v>
      </c>
      <c r="AO165" t="b">
        <f>F165='15.02.2022 Смета'!F165</f>
        <v>1</v>
      </c>
      <c r="AP165" t="b">
        <f>G165='15.02.2022 Смета'!G165</f>
        <v>1</v>
      </c>
      <c r="AQ165" t="b">
        <f>AH165='15.02.2022 Смета'!AH165</f>
        <v>1</v>
      </c>
      <c r="AR165" t="b">
        <f>AI165='15.02.2022 Смета'!AI165</f>
        <v>1</v>
      </c>
      <c r="AS165" t="b">
        <f>AJ165='15.02.2022 Смета'!AJ165</f>
        <v>1</v>
      </c>
      <c r="AT165" t="b">
        <f>AK165='15.02.2022 Смета'!AK165</f>
        <v>1</v>
      </c>
    </row>
    <row r="166" spans="1:46" ht="32.65" customHeight="1" x14ac:dyDescent="0.25">
      <c r="A166" s="108">
        <v>135</v>
      </c>
      <c r="B166" s="8" t="s">
        <v>212</v>
      </c>
      <c r="C166" s="21" t="s">
        <v>245</v>
      </c>
      <c r="D166" s="22" t="s">
        <v>174</v>
      </c>
      <c r="E166" s="35">
        <v>44596</v>
      </c>
      <c r="F166" s="35">
        <v>44598</v>
      </c>
      <c r="G166" s="21" t="s">
        <v>299</v>
      </c>
      <c r="H166" s="22" t="s">
        <v>472</v>
      </c>
      <c r="I166" s="22" t="s">
        <v>99</v>
      </c>
      <c r="J166" s="22" t="s">
        <v>294</v>
      </c>
      <c r="K166" s="35">
        <v>44596</v>
      </c>
      <c r="L166" s="35">
        <v>44598</v>
      </c>
      <c r="M166" s="10"/>
      <c r="N166" s="10">
        <v>3400</v>
      </c>
      <c r="O166" s="10">
        <f t="shared" si="27"/>
        <v>0</v>
      </c>
      <c r="P166" s="10"/>
      <c r="Q166" s="10">
        <v>2900</v>
      </c>
      <c r="R166" s="10">
        <f t="shared" si="28"/>
        <v>0</v>
      </c>
      <c r="S166" s="10"/>
      <c r="T166" s="10">
        <v>2800</v>
      </c>
      <c r="U166" s="10">
        <f t="shared" si="29"/>
        <v>0</v>
      </c>
      <c r="V166" s="10">
        <v>10</v>
      </c>
      <c r="W166" s="10">
        <v>150</v>
      </c>
      <c r="X166" s="10">
        <f t="shared" si="32"/>
        <v>1500</v>
      </c>
      <c r="Y166" s="10">
        <v>10</v>
      </c>
      <c r="Z166" s="10">
        <v>150</v>
      </c>
      <c r="AA166" s="10">
        <f t="shared" si="33"/>
        <v>1500</v>
      </c>
      <c r="AB166" s="10">
        <v>20</v>
      </c>
      <c r="AC166" s="10">
        <v>150</v>
      </c>
      <c r="AD166" s="10">
        <f t="shared" si="34"/>
        <v>3000</v>
      </c>
      <c r="AE166" s="11"/>
      <c r="AF166" s="26">
        <v>7</v>
      </c>
      <c r="AG166" s="7">
        <f t="shared" si="30"/>
        <v>0</v>
      </c>
      <c r="AH166" s="152">
        <v>1</v>
      </c>
      <c r="AI166" s="139">
        <f t="shared" si="35"/>
        <v>40</v>
      </c>
      <c r="AJ166" s="139">
        <f t="shared" si="31"/>
        <v>6000</v>
      </c>
      <c r="AK166" s="109">
        <f t="shared" si="36"/>
        <v>6000</v>
      </c>
      <c r="AM166" t="b">
        <f>D166='15.02.2022 Смета'!D166</f>
        <v>1</v>
      </c>
      <c r="AN166" t="b">
        <f>E166='15.02.2022 Смета'!E166</f>
        <v>1</v>
      </c>
      <c r="AO166" t="b">
        <f>F166='15.02.2022 Смета'!F166</f>
        <v>1</v>
      </c>
      <c r="AP166" t="b">
        <f>G166='15.02.2022 Смета'!G166</f>
        <v>1</v>
      </c>
      <c r="AQ166" t="b">
        <f>AH166='15.02.2022 Смета'!AH166</f>
        <v>1</v>
      </c>
      <c r="AR166" t="b">
        <f>AI166='15.02.2022 Смета'!AI166</f>
        <v>1</v>
      </c>
      <c r="AS166" t="b">
        <f>AJ166='15.02.2022 Смета'!AJ166</f>
        <v>1</v>
      </c>
      <c r="AT166" t="b">
        <f>AK166='15.02.2022 Смета'!AK166</f>
        <v>1</v>
      </c>
    </row>
    <row r="167" spans="1:46" ht="25.9" customHeight="1" x14ac:dyDescent="0.25">
      <c r="A167" s="108">
        <v>136</v>
      </c>
      <c r="B167" s="8" t="s">
        <v>212</v>
      </c>
      <c r="C167" s="21" t="s">
        <v>245</v>
      </c>
      <c r="D167" s="22" t="s">
        <v>174</v>
      </c>
      <c r="E167" s="35">
        <v>44603</v>
      </c>
      <c r="F167" s="35">
        <v>44605</v>
      </c>
      <c r="G167" s="21" t="s">
        <v>312</v>
      </c>
      <c r="H167" s="22" t="s">
        <v>441</v>
      </c>
      <c r="I167" s="22" t="s">
        <v>99</v>
      </c>
      <c r="J167" s="22" t="s">
        <v>294</v>
      </c>
      <c r="K167" s="35">
        <v>44603</v>
      </c>
      <c r="L167" s="35">
        <v>44605</v>
      </c>
      <c r="M167" s="10"/>
      <c r="N167" s="10">
        <v>3400</v>
      </c>
      <c r="O167" s="10">
        <f t="shared" si="27"/>
        <v>0</v>
      </c>
      <c r="P167" s="10"/>
      <c r="Q167" s="10">
        <v>2900</v>
      </c>
      <c r="R167" s="10">
        <f t="shared" si="28"/>
        <v>0</v>
      </c>
      <c r="S167" s="10"/>
      <c r="T167" s="10">
        <v>2800</v>
      </c>
      <c r="U167" s="10">
        <f t="shared" si="29"/>
        <v>0</v>
      </c>
      <c r="V167" s="10">
        <v>11</v>
      </c>
      <c r="W167" s="10">
        <v>150</v>
      </c>
      <c r="X167" s="10">
        <f t="shared" si="32"/>
        <v>1650</v>
      </c>
      <c r="Y167" s="10">
        <v>11</v>
      </c>
      <c r="Z167" s="10">
        <v>150</v>
      </c>
      <c r="AA167" s="10">
        <f t="shared" si="33"/>
        <v>1650</v>
      </c>
      <c r="AB167" s="10">
        <v>22</v>
      </c>
      <c r="AC167" s="10">
        <v>150</v>
      </c>
      <c r="AD167" s="10">
        <f t="shared" si="34"/>
        <v>3300</v>
      </c>
      <c r="AE167" s="11"/>
      <c r="AF167" s="26">
        <v>7</v>
      </c>
      <c r="AG167" s="7">
        <f t="shared" si="30"/>
        <v>0</v>
      </c>
      <c r="AH167" s="152">
        <v>1</v>
      </c>
      <c r="AI167" s="139">
        <f t="shared" si="35"/>
        <v>44</v>
      </c>
      <c r="AJ167" s="139">
        <f t="shared" si="31"/>
        <v>6600</v>
      </c>
      <c r="AK167" s="109">
        <f t="shared" si="36"/>
        <v>6600</v>
      </c>
      <c r="AM167" t="b">
        <f>D167='15.02.2022 Смета'!D167</f>
        <v>1</v>
      </c>
      <c r="AN167" t="b">
        <f>E167='15.02.2022 Смета'!E167</f>
        <v>1</v>
      </c>
      <c r="AO167" t="b">
        <f>F167='15.02.2022 Смета'!F167</f>
        <v>1</v>
      </c>
      <c r="AP167" t="b">
        <f>G167='15.02.2022 Смета'!G167</f>
        <v>1</v>
      </c>
      <c r="AQ167" t="b">
        <f>AH167='15.02.2022 Смета'!AH167</f>
        <v>1</v>
      </c>
      <c r="AR167" t="b">
        <f>AI167='15.02.2022 Смета'!AI167</f>
        <v>1</v>
      </c>
      <c r="AS167" t="b">
        <f>AJ167='15.02.2022 Смета'!AJ167</f>
        <v>1</v>
      </c>
      <c r="AT167" t="b">
        <f>AK167='15.02.2022 Смета'!AK167</f>
        <v>1</v>
      </c>
    </row>
    <row r="168" spans="1:46" ht="37.9" customHeight="1" x14ac:dyDescent="0.25">
      <c r="A168" s="108">
        <v>137</v>
      </c>
      <c r="B168" s="8" t="s">
        <v>212</v>
      </c>
      <c r="C168" s="21" t="s">
        <v>245</v>
      </c>
      <c r="D168" s="22" t="s">
        <v>585</v>
      </c>
      <c r="E168" s="35">
        <v>44631</v>
      </c>
      <c r="F168" s="35">
        <v>44632</v>
      </c>
      <c r="G168" s="21" t="s">
        <v>334</v>
      </c>
      <c r="H168" s="22" t="s">
        <v>329</v>
      </c>
      <c r="I168" s="22" t="s">
        <v>101</v>
      </c>
      <c r="J168" s="22" t="s">
        <v>294</v>
      </c>
      <c r="K168" s="35">
        <v>44631</v>
      </c>
      <c r="L168" s="35">
        <v>44632</v>
      </c>
      <c r="M168" s="10"/>
      <c r="N168" s="10">
        <v>3400</v>
      </c>
      <c r="O168" s="10">
        <f t="shared" si="27"/>
        <v>0</v>
      </c>
      <c r="P168" s="10"/>
      <c r="Q168" s="10">
        <v>2900</v>
      </c>
      <c r="R168" s="10">
        <f t="shared" si="28"/>
        <v>0</v>
      </c>
      <c r="S168" s="10"/>
      <c r="T168" s="10">
        <v>2800</v>
      </c>
      <c r="U168" s="10">
        <f t="shared" si="29"/>
        <v>0</v>
      </c>
      <c r="V168" s="10">
        <v>10</v>
      </c>
      <c r="W168" s="10">
        <v>150</v>
      </c>
      <c r="X168" s="10">
        <f t="shared" si="32"/>
        <v>1500</v>
      </c>
      <c r="Y168" s="10">
        <v>10</v>
      </c>
      <c r="Z168" s="10">
        <v>150</v>
      </c>
      <c r="AA168" s="10">
        <f t="shared" si="33"/>
        <v>1500</v>
      </c>
      <c r="AB168" s="10">
        <v>20</v>
      </c>
      <c r="AC168" s="10">
        <v>150</v>
      </c>
      <c r="AD168" s="10">
        <f t="shared" si="34"/>
        <v>3000</v>
      </c>
      <c r="AE168" s="11"/>
      <c r="AF168" s="26">
        <v>7</v>
      </c>
      <c r="AG168" s="7">
        <f t="shared" si="30"/>
        <v>0</v>
      </c>
      <c r="AH168" s="152">
        <v>1</v>
      </c>
      <c r="AI168" s="139">
        <f t="shared" si="35"/>
        <v>40</v>
      </c>
      <c r="AJ168" s="139">
        <f t="shared" si="31"/>
        <v>6000</v>
      </c>
      <c r="AK168" s="109">
        <f t="shared" si="36"/>
        <v>6000</v>
      </c>
      <c r="AM168" t="b">
        <f>D168='15.02.2022 Смета'!D168</f>
        <v>1</v>
      </c>
      <c r="AN168" t="b">
        <f>E168='15.02.2022 Смета'!E168</f>
        <v>1</v>
      </c>
      <c r="AO168" t="b">
        <f>F168='15.02.2022 Смета'!F168</f>
        <v>1</v>
      </c>
      <c r="AP168" t="b">
        <f>G168='15.02.2022 Смета'!G168</f>
        <v>1</v>
      </c>
      <c r="AQ168" t="b">
        <f>AH168='15.02.2022 Смета'!AH168</f>
        <v>1</v>
      </c>
      <c r="AR168" t="b">
        <f>AI168='15.02.2022 Смета'!AI168</f>
        <v>1</v>
      </c>
      <c r="AS168" t="b">
        <f>AJ168='15.02.2022 Смета'!AJ168</f>
        <v>1</v>
      </c>
      <c r="AT168" t="b">
        <f>AK168='15.02.2022 Смета'!AK168</f>
        <v>1</v>
      </c>
    </row>
    <row r="169" spans="1:46" ht="40.9" customHeight="1" x14ac:dyDescent="0.25">
      <c r="A169" s="108">
        <v>138</v>
      </c>
      <c r="B169" s="8" t="s">
        <v>212</v>
      </c>
      <c r="C169" s="21" t="s">
        <v>245</v>
      </c>
      <c r="D169" s="22" t="s">
        <v>174</v>
      </c>
      <c r="E169" s="35">
        <v>44638</v>
      </c>
      <c r="F169" s="35">
        <v>44640</v>
      </c>
      <c r="G169" s="21" t="s">
        <v>312</v>
      </c>
      <c r="H169" s="22" t="s">
        <v>322</v>
      </c>
      <c r="I169" s="22" t="s">
        <v>99</v>
      </c>
      <c r="J169" s="22" t="s">
        <v>294</v>
      </c>
      <c r="K169" s="35">
        <v>44638</v>
      </c>
      <c r="L169" s="35">
        <v>44640</v>
      </c>
      <c r="M169" s="10"/>
      <c r="N169" s="10">
        <v>3400</v>
      </c>
      <c r="O169" s="10">
        <f t="shared" si="27"/>
        <v>0</v>
      </c>
      <c r="P169" s="10"/>
      <c r="Q169" s="10">
        <v>2900</v>
      </c>
      <c r="R169" s="10">
        <f t="shared" si="28"/>
        <v>0</v>
      </c>
      <c r="S169" s="10"/>
      <c r="T169" s="10">
        <v>2800</v>
      </c>
      <c r="U169" s="10">
        <f t="shared" si="29"/>
        <v>0</v>
      </c>
      <c r="V169" s="10">
        <v>12</v>
      </c>
      <c r="W169" s="10">
        <v>150</v>
      </c>
      <c r="X169" s="10">
        <f t="shared" si="32"/>
        <v>1800</v>
      </c>
      <c r="Y169" s="10">
        <v>12</v>
      </c>
      <c r="Z169" s="10">
        <v>150</v>
      </c>
      <c r="AA169" s="10">
        <f t="shared" si="33"/>
        <v>1800</v>
      </c>
      <c r="AB169" s="10">
        <v>24</v>
      </c>
      <c r="AC169" s="10">
        <v>150</v>
      </c>
      <c r="AD169" s="10">
        <f t="shared" si="34"/>
        <v>3600</v>
      </c>
      <c r="AE169" s="11"/>
      <c r="AF169" s="26">
        <v>7</v>
      </c>
      <c r="AG169" s="7">
        <f t="shared" si="30"/>
        <v>0</v>
      </c>
      <c r="AH169" s="152">
        <v>1</v>
      </c>
      <c r="AI169" s="139">
        <f t="shared" si="35"/>
        <v>48</v>
      </c>
      <c r="AJ169" s="139">
        <f t="shared" si="31"/>
        <v>7200</v>
      </c>
      <c r="AK169" s="109">
        <f t="shared" si="36"/>
        <v>7200</v>
      </c>
      <c r="AM169" t="b">
        <f>D169='15.02.2022 Смета'!D169</f>
        <v>1</v>
      </c>
      <c r="AN169" t="b">
        <f>E169='15.02.2022 Смета'!E169</f>
        <v>1</v>
      </c>
      <c r="AO169" t="b">
        <f>F169='15.02.2022 Смета'!F169</f>
        <v>1</v>
      </c>
      <c r="AP169" t="b">
        <f>G169='15.02.2022 Смета'!G169</f>
        <v>1</v>
      </c>
      <c r="AQ169" t="b">
        <f>AH169='15.02.2022 Смета'!AH169</f>
        <v>1</v>
      </c>
      <c r="AR169" t="b">
        <f>AI169='15.02.2022 Смета'!AI169</f>
        <v>1</v>
      </c>
      <c r="AS169" t="b">
        <f>AJ169='15.02.2022 Смета'!AJ169</f>
        <v>1</v>
      </c>
      <c r="AT169" t="b">
        <f>AK169='15.02.2022 Смета'!AK169</f>
        <v>1</v>
      </c>
    </row>
    <row r="170" spans="1:46" ht="31.9" customHeight="1" x14ac:dyDescent="0.25">
      <c r="A170" s="106"/>
      <c r="B170" s="96"/>
      <c r="C170" s="97"/>
      <c r="D170" s="179" t="s">
        <v>855</v>
      </c>
      <c r="E170" s="99"/>
      <c r="F170" s="99"/>
      <c r="G170" s="99"/>
      <c r="H170" s="99"/>
      <c r="I170" s="97"/>
      <c r="J170" s="100"/>
      <c r="K170" s="99"/>
      <c r="L170" s="99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2"/>
      <c r="AF170" s="79"/>
      <c r="AG170" s="79"/>
      <c r="AH170" s="153"/>
      <c r="AI170" s="151"/>
      <c r="AJ170" s="151"/>
      <c r="AK170" s="164"/>
      <c r="AM170" t="b">
        <f>D170='15.02.2022 Смета'!D170</f>
        <v>1</v>
      </c>
      <c r="AN170" t="b">
        <f>E170='15.02.2022 Смета'!E170</f>
        <v>1</v>
      </c>
      <c r="AO170" t="b">
        <f>F170='15.02.2022 Смета'!F170</f>
        <v>1</v>
      </c>
      <c r="AP170" t="b">
        <f>G170='15.02.2022 Смета'!G170</f>
        <v>1</v>
      </c>
      <c r="AQ170" t="b">
        <f>AH170='15.02.2022 Смета'!AH170</f>
        <v>1</v>
      </c>
      <c r="AR170" t="b">
        <f>AI170='15.02.2022 Смета'!AI170</f>
        <v>1</v>
      </c>
      <c r="AS170" t="b">
        <f>AJ170='15.02.2022 Смета'!AJ170</f>
        <v>1</v>
      </c>
      <c r="AT170" t="b">
        <f>AK170='15.02.2022 Смета'!AK170</f>
        <v>1</v>
      </c>
    </row>
    <row r="171" spans="1:46" ht="38.25" x14ac:dyDescent="0.25">
      <c r="A171" s="114">
        <v>139</v>
      </c>
      <c r="B171" s="8" t="s">
        <v>212</v>
      </c>
      <c r="C171" s="21" t="s">
        <v>211</v>
      </c>
      <c r="D171" s="22" t="s">
        <v>174</v>
      </c>
      <c r="E171" s="35">
        <v>44631</v>
      </c>
      <c r="F171" s="35">
        <v>44633</v>
      </c>
      <c r="G171" s="21" t="s">
        <v>748</v>
      </c>
      <c r="H171" s="22" t="s">
        <v>322</v>
      </c>
      <c r="I171" s="22" t="s">
        <v>99</v>
      </c>
      <c r="J171" s="22" t="s">
        <v>294</v>
      </c>
      <c r="K171" s="35">
        <v>44631</v>
      </c>
      <c r="L171" s="35">
        <v>44633</v>
      </c>
      <c r="M171" s="10"/>
      <c r="N171" s="10">
        <v>3400</v>
      </c>
      <c r="O171" s="10">
        <f t="shared" si="27"/>
        <v>0</v>
      </c>
      <c r="P171" s="10"/>
      <c r="Q171" s="10">
        <v>2900</v>
      </c>
      <c r="R171" s="10">
        <f t="shared" si="28"/>
        <v>0</v>
      </c>
      <c r="S171" s="10"/>
      <c r="T171" s="10">
        <v>2800</v>
      </c>
      <c r="U171" s="10">
        <f t="shared" si="29"/>
        <v>0</v>
      </c>
      <c r="V171" s="10">
        <v>15</v>
      </c>
      <c r="W171" s="10">
        <v>150</v>
      </c>
      <c r="X171" s="10">
        <f t="shared" si="32"/>
        <v>2250</v>
      </c>
      <c r="Y171" s="10">
        <v>15</v>
      </c>
      <c r="Z171" s="10">
        <v>150</v>
      </c>
      <c r="AA171" s="10">
        <f t="shared" si="33"/>
        <v>2250</v>
      </c>
      <c r="AB171" s="10">
        <v>30</v>
      </c>
      <c r="AC171" s="10">
        <v>150</v>
      </c>
      <c r="AD171" s="10">
        <f t="shared" si="34"/>
        <v>4500</v>
      </c>
      <c r="AE171" s="11"/>
      <c r="AF171" s="26">
        <v>7</v>
      </c>
      <c r="AG171" s="7">
        <f t="shared" si="30"/>
        <v>0</v>
      </c>
      <c r="AH171" s="152">
        <v>1</v>
      </c>
      <c r="AI171" s="139">
        <f t="shared" si="35"/>
        <v>60</v>
      </c>
      <c r="AJ171" s="139">
        <f t="shared" si="31"/>
        <v>9000</v>
      </c>
      <c r="AK171" s="109">
        <f t="shared" si="36"/>
        <v>9000</v>
      </c>
      <c r="AM171" t="b">
        <f>D171='15.02.2022 Смета'!D171</f>
        <v>1</v>
      </c>
      <c r="AN171" t="b">
        <f>E171='15.02.2022 Смета'!E171</f>
        <v>1</v>
      </c>
      <c r="AO171" t="b">
        <f>F171='15.02.2022 Смета'!F171</f>
        <v>1</v>
      </c>
      <c r="AP171" t="b">
        <f>G171='15.02.2022 Смета'!G171</f>
        <v>1</v>
      </c>
      <c r="AQ171" t="b">
        <f>AH171='15.02.2022 Смета'!AH171</f>
        <v>1</v>
      </c>
      <c r="AR171" t="b">
        <f>AI171='15.02.2022 Смета'!AI171</f>
        <v>1</v>
      </c>
      <c r="AS171" t="b">
        <f>AJ171='15.02.2022 Смета'!AJ171</f>
        <v>1</v>
      </c>
      <c r="AT171" t="b">
        <f>AK171='15.02.2022 Смета'!AK171</f>
        <v>1</v>
      </c>
    </row>
    <row r="172" spans="1:46" ht="36.6" customHeight="1" x14ac:dyDescent="0.25">
      <c r="A172" s="108">
        <v>140</v>
      </c>
      <c r="B172" s="8" t="s">
        <v>212</v>
      </c>
      <c r="C172" s="21" t="s">
        <v>211</v>
      </c>
      <c r="D172" s="42" t="s">
        <v>586</v>
      </c>
      <c r="E172" s="35">
        <v>44639</v>
      </c>
      <c r="F172" s="35">
        <v>44640</v>
      </c>
      <c r="G172" s="44" t="s">
        <v>301</v>
      </c>
      <c r="H172" s="42" t="s">
        <v>486</v>
      </c>
      <c r="I172" s="22" t="s">
        <v>99</v>
      </c>
      <c r="J172" s="22" t="s">
        <v>294</v>
      </c>
      <c r="K172" s="35">
        <v>44639</v>
      </c>
      <c r="L172" s="35">
        <v>44640</v>
      </c>
      <c r="M172" s="10"/>
      <c r="N172" s="10">
        <v>3400</v>
      </c>
      <c r="O172" s="10">
        <f t="shared" si="27"/>
        <v>0</v>
      </c>
      <c r="P172" s="10"/>
      <c r="Q172" s="10">
        <v>2900</v>
      </c>
      <c r="R172" s="10">
        <f t="shared" si="28"/>
        <v>0</v>
      </c>
      <c r="S172" s="10"/>
      <c r="T172" s="10">
        <v>2800</v>
      </c>
      <c r="U172" s="10">
        <f t="shared" si="29"/>
        <v>0</v>
      </c>
      <c r="V172" s="10">
        <v>10</v>
      </c>
      <c r="W172" s="10">
        <v>150</v>
      </c>
      <c r="X172" s="10">
        <f t="shared" si="32"/>
        <v>1500</v>
      </c>
      <c r="Y172" s="10">
        <v>10</v>
      </c>
      <c r="Z172" s="10">
        <v>150</v>
      </c>
      <c r="AA172" s="10">
        <f t="shared" si="33"/>
        <v>1500</v>
      </c>
      <c r="AB172" s="10">
        <v>20</v>
      </c>
      <c r="AC172" s="10">
        <v>150</v>
      </c>
      <c r="AD172" s="10">
        <f t="shared" si="34"/>
        <v>3000</v>
      </c>
      <c r="AE172" s="11"/>
      <c r="AF172" s="26">
        <v>7</v>
      </c>
      <c r="AG172" s="7">
        <f t="shared" si="30"/>
        <v>0</v>
      </c>
      <c r="AH172" s="152">
        <v>1</v>
      </c>
      <c r="AI172" s="139">
        <f t="shared" si="35"/>
        <v>40</v>
      </c>
      <c r="AJ172" s="139">
        <f t="shared" si="31"/>
        <v>6000</v>
      </c>
      <c r="AK172" s="109">
        <f t="shared" si="36"/>
        <v>6000</v>
      </c>
      <c r="AM172" t="b">
        <f>D172='15.02.2022 Смета'!D172</f>
        <v>1</v>
      </c>
      <c r="AN172" t="b">
        <f>E172='15.02.2022 Смета'!E172</f>
        <v>1</v>
      </c>
      <c r="AO172" t="b">
        <f>F172='15.02.2022 Смета'!F172</f>
        <v>1</v>
      </c>
      <c r="AP172" t="b">
        <f>G172='15.02.2022 Смета'!G172</f>
        <v>1</v>
      </c>
      <c r="AQ172" t="b">
        <f>AH172='15.02.2022 Смета'!AH172</f>
        <v>1</v>
      </c>
      <c r="AR172" t="b">
        <f>AI172='15.02.2022 Смета'!AI172</f>
        <v>1</v>
      </c>
      <c r="AS172" t="b">
        <f>AJ172='15.02.2022 Смета'!AJ172</f>
        <v>1</v>
      </c>
      <c r="AT172" t="b">
        <f>AK172='15.02.2022 Смета'!AK172</f>
        <v>1</v>
      </c>
    </row>
    <row r="173" spans="1:46" ht="43.15" customHeight="1" x14ac:dyDescent="0.25">
      <c r="A173" s="114">
        <v>141</v>
      </c>
      <c r="B173" s="8" t="s">
        <v>212</v>
      </c>
      <c r="C173" s="21" t="s">
        <v>211</v>
      </c>
      <c r="D173" s="22" t="s">
        <v>587</v>
      </c>
      <c r="E173" s="35">
        <v>44680</v>
      </c>
      <c r="F173" s="35">
        <v>44682</v>
      </c>
      <c r="G173" s="21" t="s">
        <v>301</v>
      </c>
      <c r="H173" s="22" t="s">
        <v>322</v>
      </c>
      <c r="I173" s="22" t="s">
        <v>102</v>
      </c>
      <c r="J173" s="22" t="s">
        <v>294</v>
      </c>
      <c r="K173" s="35">
        <v>44680</v>
      </c>
      <c r="L173" s="35">
        <v>44682</v>
      </c>
      <c r="M173" s="10"/>
      <c r="N173" s="10">
        <v>3400</v>
      </c>
      <c r="O173" s="10">
        <f t="shared" si="27"/>
        <v>0</v>
      </c>
      <c r="P173" s="10"/>
      <c r="Q173" s="10">
        <v>2900</v>
      </c>
      <c r="R173" s="10">
        <f t="shared" si="28"/>
        <v>0</v>
      </c>
      <c r="S173" s="10"/>
      <c r="T173" s="10">
        <v>2800</v>
      </c>
      <c r="U173" s="10">
        <f t="shared" si="29"/>
        <v>0</v>
      </c>
      <c r="V173" s="10">
        <v>15</v>
      </c>
      <c r="W173" s="10">
        <v>150</v>
      </c>
      <c r="X173" s="10">
        <f t="shared" si="32"/>
        <v>2250</v>
      </c>
      <c r="Y173" s="10">
        <v>15</v>
      </c>
      <c r="Z173" s="10">
        <v>150</v>
      </c>
      <c r="AA173" s="10">
        <f t="shared" si="33"/>
        <v>2250</v>
      </c>
      <c r="AB173" s="10">
        <v>30</v>
      </c>
      <c r="AC173" s="10">
        <v>150</v>
      </c>
      <c r="AD173" s="10">
        <f t="shared" si="34"/>
        <v>4500</v>
      </c>
      <c r="AE173" s="11">
        <v>60</v>
      </c>
      <c r="AF173" s="26">
        <v>7</v>
      </c>
      <c r="AG173" s="7">
        <f t="shared" si="30"/>
        <v>420</v>
      </c>
      <c r="AH173" s="152">
        <v>1</v>
      </c>
      <c r="AI173" s="139">
        <f t="shared" si="35"/>
        <v>120</v>
      </c>
      <c r="AJ173" s="139">
        <f t="shared" si="31"/>
        <v>9420</v>
      </c>
      <c r="AK173" s="109">
        <f t="shared" si="36"/>
        <v>9420</v>
      </c>
      <c r="AM173" t="b">
        <f>D173='15.02.2022 Смета'!D173</f>
        <v>1</v>
      </c>
      <c r="AN173" t="b">
        <f>E173='15.02.2022 Смета'!E173</f>
        <v>1</v>
      </c>
      <c r="AO173" t="b">
        <f>F173='15.02.2022 Смета'!F173</f>
        <v>1</v>
      </c>
      <c r="AP173" t="b">
        <f>G173='15.02.2022 Смета'!G173</f>
        <v>1</v>
      </c>
      <c r="AQ173" t="b">
        <f>AH173='15.02.2022 Смета'!AH173</f>
        <v>1</v>
      </c>
      <c r="AR173" t="b">
        <f>AI173='15.02.2022 Смета'!AI173</f>
        <v>1</v>
      </c>
      <c r="AS173" t="b">
        <f>AJ173='15.02.2022 Смета'!AJ173</f>
        <v>1</v>
      </c>
      <c r="AT173" t="b">
        <f>AK173='15.02.2022 Смета'!AK173</f>
        <v>1</v>
      </c>
    </row>
    <row r="174" spans="1:46" ht="40.15" customHeight="1" x14ac:dyDescent="0.25">
      <c r="A174" s="108">
        <v>142</v>
      </c>
      <c r="B174" s="8" t="s">
        <v>212</v>
      </c>
      <c r="C174" s="21" t="s">
        <v>211</v>
      </c>
      <c r="D174" s="22" t="s">
        <v>60</v>
      </c>
      <c r="E174" s="35">
        <v>44722</v>
      </c>
      <c r="F174" s="35">
        <v>44724</v>
      </c>
      <c r="G174" s="21" t="s">
        <v>301</v>
      </c>
      <c r="H174" s="22" t="s">
        <v>441</v>
      </c>
      <c r="I174" s="22" t="s">
        <v>105</v>
      </c>
      <c r="J174" s="22" t="s">
        <v>294</v>
      </c>
      <c r="K174" s="35">
        <v>44722</v>
      </c>
      <c r="L174" s="35">
        <v>44724</v>
      </c>
      <c r="M174" s="10">
        <v>1</v>
      </c>
      <c r="N174" s="10">
        <v>3400</v>
      </c>
      <c r="O174" s="10">
        <f t="shared" si="27"/>
        <v>3400</v>
      </c>
      <c r="P174" s="10">
        <v>1</v>
      </c>
      <c r="Q174" s="10">
        <v>2900</v>
      </c>
      <c r="R174" s="10">
        <f t="shared" si="28"/>
        <v>2900</v>
      </c>
      <c r="S174" s="10">
        <v>1</v>
      </c>
      <c r="T174" s="10">
        <v>2800</v>
      </c>
      <c r="U174" s="10">
        <f t="shared" si="29"/>
        <v>2800</v>
      </c>
      <c r="V174" s="10">
        <v>12</v>
      </c>
      <c r="W174" s="10">
        <v>150</v>
      </c>
      <c r="X174" s="10">
        <f t="shared" si="32"/>
        <v>1800</v>
      </c>
      <c r="Y174" s="10">
        <v>12</v>
      </c>
      <c r="Z174" s="10">
        <v>150</v>
      </c>
      <c r="AA174" s="10">
        <f t="shared" si="33"/>
        <v>1800</v>
      </c>
      <c r="AB174" s="10">
        <v>24</v>
      </c>
      <c r="AC174" s="10">
        <v>150</v>
      </c>
      <c r="AD174" s="10">
        <f t="shared" si="34"/>
        <v>3600</v>
      </c>
      <c r="AE174" s="11">
        <v>51</v>
      </c>
      <c r="AF174" s="26">
        <v>7</v>
      </c>
      <c r="AG174" s="7">
        <f t="shared" si="30"/>
        <v>357</v>
      </c>
      <c r="AH174" s="152">
        <v>1</v>
      </c>
      <c r="AI174" s="139">
        <f t="shared" si="35"/>
        <v>102</v>
      </c>
      <c r="AJ174" s="139">
        <f t="shared" si="31"/>
        <v>16657</v>
      </c>
      <c r="AK174" s="109">
        <f t="shared" si="36"/>
        <v>16657</v>
      </c>
      <c r="AM174" t="b">
        <f>D174='15.02.2022 Смета'!D174</f>
        <v>1</v>
      </c>
      <c r="AN174" t="b">
        <f>E174='15.02.2022 Смета'!E174</f>
        <v>1</v>
      </c>
      <c r="AO174" t="b">
        <f>F174='15.02.2022 Смета'!F174</f>
        <v>1</v>
      </c>
      <c r="AP174" t="b">
        <f>G174='15.02.2022 Смета'!G174</f>
        <v>1</v>
      </c>
      <c r="AQ174" t="b">
        <f>AH174='15.02.2022 Смета'!AH174</f>
        <v>1</v>
      </c>
      <c r="AR174" t="b">
        <f>AI174='15.02.2022 Смета'!AI174</f>
        <v>1</v>
      </c>
      <c r="AS174" t="b">
        <f>AJ174='15.02.2022 Смета'!AJ174</f>
        <v>1</v>
      </c>
      <c r="AT174" t="b">
        <f>AK174='15.02.2022 Смета'!AK174</f>
        <v>1</v>
      </c>
    </row>
    <row r="175" spans="1:46" ht="38.25" x14ac:dyDescent="0.25">
      <c r="A175" s="114">
        <v>143</v>
      </c>
      <c r="B175" s="8" t="s">
        <v>212</v>
      </c>
      <c r="C175" s="21" t="s">
        <v>211</v>
      </c>
      <c r="D175" s="22" t="s">
        <v>588</v>
      </c>
      <c r="E175" s="35">
        <v>44785</v>
      </c>
      <c r="F175" s="35">
        <v>44787</v>
      </c>
      <c r="G175" s="21" t="s">
        <v>301</v>
      </c>
      <c r="H175" s="22" t="s">
        <v>441</v>
      </c>
      <c r="I175" s="22" t="s">
        <v>102</v>
      </c>
      <c r="J175" s="22" t="s">
        <v>294</v>
      </c>
      <c r="K175" s="35">
        <v>44785</v>
      </c>
      <c r="L175" s="35">
        <v>44787</v>
      </c>
      <c r="M175" s="10"/>
      <c r="N175" s="10">
        <v>3400</v>
      </c>
      <c r="O175" s="10">
        <f t="shared" si="27"/>
        <v>0</v>
      </c>
      <c r="P175" s="10"/>
      <c r="Q175" s="10">
        <v>2900</v>
      </c>
      <c r="R175" s="10">
        <f t="shared" si="28"/>
        <v>0</v>
      </c>
      <c r="S175" s="10"/>
      <c r="T175" s="10">
        <v>2800</v>
      </c>
      <c r="U175" s="10">
        <f t="shared" si="29"/>
        <v>0</v>
      </c>
      <c r="V175" s="10">
        <v>12</v>
      </c>
      <c r="W175" s="10">
        <v>150</v>
      </c>
      <c r="X175" s="10">
        <f t="shared" si="32"/>
        <v>1800</v>
      </c>
      <c r="Y175" s="10">
        <v>12</v>
      </c>
      <c r="Z175" s="10">
        <v>150</v>
      </c>
      <c r="AA175" s="10">
        <f t="shared" si="33"/>
        <v>1800</v>
      </c>
      <c r="AB175" s="10">
        <v>24</v>
      </c>
      <c r="AC175" s="10">
        <v>150</v>
      </c>
      <c r="AD175" s="10">
        <f t="shared" si="34"/>
        <v>3600</v>
      </c>
      <c r="AE175" s="11">
        <v>48</v>
      </c>
      <c r="AF175" s="26">
        <v>7</v>
      </c>
      <c r="AG175" s="7">
        <f t="shared" si="30"/>
        <v>336</v>
      </c>
      <c r="AH175" s="152">
        <v>1</v>
      </c>
      <c r="AI175" s="139">
        <f t="shared" si="35"/>
        <v>96</v>
      </c>
      <c r="AJ175" s="139">
        <f t="shared" si="31"/>
        <v>7536</v>
      </c>
      <c r="AK175" s="109">
        <f t="shared" si="36"/>
        <v>7536</v>
      </c>
      <c r="AM175" t="b">
        <f>D175='15.02.2022 Смета'!D175</f>
        <v>1</v>
      </c>
      <c r="AN175" t="b">
        <f>E175='15.02.2022 Смета'!E175</f>
        <v>1</v>
      </c>
      <c r="AO175" t="b">
        <f>F175='15.02.2022 Смета'!F175</f>
        <v>1</v>
      </c>
      <c r="AP175" t="b">
        <f>G175='15.02.2022 Смета'!G175</f>
        <v>1</v>
      </c>
      <c r="AQ175" t="b">
        <f>AH175='15.02.2022 Смета'!AH175</f>
        <v>1</v>
      </c>
      <c r="AR175" t="b">
        <f>AI175='15.02.2022 Смета'!AI175</f>
        <v>1</v>
      </c>
      <c r="AS175" t="b">
        <f>AJ175='15.02.2022 Смета'!AJ175</f>
        <v>1</v>
      </c>
      <c r="AT175" t="b">
        <f>AK175='15.02.2022 Смета'!AK175</f>
        <v>1</v>
      </c>
    </row>
    <row r="176" spans="1:46" x14ac:dyDescent="0.25">
      <c r="A176" s="106"/>
      <c r="B176" s="96"/>
      <c r="C176" s="97"/>
      <c r="D176" s="179" t="s">
        <v>856</v>
      </c>
      <c r="E176" s="99"/>
      <c r="F176" s="99"/>
      <c r="G176" s="99"/>
      <c r="H176" s="99"/>
      <c r="I176" s="97"/>
      <c r="J176" s="100"/>
      <c r="K176" s="99"/>
      <c r="L176" s="99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2"/>
      <c r="AF176" s="79"/>
      <c r="AG176" s="79"/>
      <c r="AH176" s="153"/>
      <c r="AI176" s="151"/>
      <c r="AJ176" s="151"/>
      <c r="AK176" s="164"/>
      <c r="AM176" t="b">
        <f>D176='15.02.2022 Смета'!D176</f>
        <v>1</v>
      </c>
      <c r="AN176" t="b">
        <f>E176='15.02.2022 Смета'!E176</f>
        <v>1</v>
      </c>
      <c r="AO176" t="b">
        <f>F176='15.02.2022 Смета'!F176</f>
        <v>1</v>
      </c>
      <c r="AP176" t="b">
        <f>G176='15.02.2022 Смета'!G176</f>
        <v>1</v>
      </c>
      <c r="AQ176" t="b">
        <f>AH176='15.02.2022 Смета'!AH176</f>
        <v>1</v>
      </c>
      <c r="AR176" t="b">
        <f>AI176='15.02.2022 Смета'!AI176</f>
        <v>1</v>
      </c>
      <c r="AS176" t="b">
        <f>AJ176='15.02.2022 Смета'!AJ176</f>
        <v>1</v>
      </c>
      <c r="AT176" t="b">
        <f>AK176='15.02.2022 Смета'!AK176</f>
        <v>1</v>
      </c>
    </row>
    <row r="177" spans="1:46" ht="43.9" customHeight="1" x14ac:dyDescent="0.25">
      <c r="A177" s="108">
        <v>144</v>
      </c>
      <c r="B177" s="8" t="s">
        <v>218</v>
      </c>
      <c r="C177" s="21" t="s">
        <v>115</v>
      </c>
      <c r="D177" s="22" t="s">
        <v>173</v>
      </c>
      <c r="E177" s="35">
        <v>44586</v>
      </c>
      <c r="F177" s="21" t="s">
        <v>98</v>
      </c>
      <c r="G177" s="21" t="s">
        <v>384</v>
      </c>
      <c r="H177" s="22" t="s">
        <v>481</v>
      </c>
      <c r="I177" s="22" t="s">
        <v>101</v>
      </c>
      <c r="J177" s="22" t="s">
        <v>294</v>
      </c>
      <c r="K177" s="35">
        <v>44586</v>
      </c>
      <c r="L177" s="21" t="s">
        <v>98</v>
      </c>
      <c r="M177" s="11"/>
      <c r="N177" s="10">
        <v>3400</v>
      </c>
      <c r="O177" s="10">
        <f t="shared" si="27"/>
        <v>0</v>
      </c>
      <c r="P177" s="10"/>
      <c r="Q177" s="10">
        <v>2900</v>
      </c>
      <c r="R177" s="10">
        <f t="shared" si="28"/>
        <v>0</v>
      </c>
      <c r="S177" s="10"/>
      <c r="T177" s="10">
        <v>2800</v>
      </c>
      <c r="U177" s="10">
        <f t="shared" si="29"/>
        <v>0</v>
      </c>
      <c r="V177" s="10">
        <v>12</v>
      </c>
      <c r="W177" s="10">
        <v>150</v>
      </c>
      <c r="X177" s="10">
        <f t="shared" si="32"/>
        <v>1800</v>
      </c>
      <c r="Y177" s="10">
        <v>12</v>
      </c>
      <c r="Z177" s="10">
        <v>150</v>
      </c>
      <c r="AA177" s="10">
        <f t="shared" si="33"/>
        <v>1800</v>
      </c>
      <c r="AB177" s="10">
        <v>12</v>
      </c>
      <c r="AC177" s="10">
        <v>150</v>
      </c>
      <c r="AD177" s="10">
        <f t="shared" si="34"/>
        <v>1800</v>
      </c>
      <c r="AE177" s="11"/>
      <c r="AF177" s="26">
        <v>7</v>
      </c>
      <c r="AG177" s="7">
        <f t="shared" si="30"/>
        <v>0</v>
      </c>
      <c r="AH177" s="152">
        <v>1</v>
      </c>
      <c r="AI177" s="139">
        <f t="shared" si="35"/>
        <v>36</v>
      </c>
      <c r="AJ177" s="139">
        <f t="shared" si="31"/>
        <v>5400</v>
      </c>
      <c r="AK177" s="109">
        <f>O177+R177+U177+X177+AA177+AD177+AG177</f>
        <v>5400</v>
      </c>
      <c r="AM177" t="b">
        <f>D177='15.02.2022 Смета'!D177</f>
        <v>1</v>
      </c>
      <c r="AN177" t="b">
        <f>E177='15.02.2022 Смета'!E177</f>
        <v>1</v>
      </c>
      <c r="AO177" t="b">
        <f>F177='15.02.2022 Смета'!F177</f>
        <v>1</v>
      </c>
      <c r="AP177" t="b">
        <f>G177='15.02.2022 Смета'!G177</f>
        <v>1</v>
      </c>
      <c r="AQ177" t="b">
        <f>AH177='15.02.2022 Смета'!AH177</f>
        <v>1</v>
      </c>
      <c r="AR177" t="b">
        <f>AI177='15.02.2022 Смета'!AI177</f>
        <v>1</v>
      </c>
      <c r="AS177" t="b">
        <f>AJ177='15.02.2022 Смета'!AJ177</f>
        <v>1</v>
      </c>
      <c r="AT177" t="b">
        <f>AK177='15.02.2022 Смета'!AK177</f>
        <v>1</v>
      </c>
    </row>
    <row r="178" spans="1:46" ht="38.25" x14ac:dyDescent="0.25">
      <c r="A178" s="108">
        <v>145</v>
      </c>
      <c r="B178" s="8" t="s">
        <v>218</v>
      </c>
      <c r="C178" s="21" t="s">
        <v>115</v>
      </c>
      <c r="D178" s="22" t="s">
        <v>589</v>
      </c>
      <c r="E178" s="35">
        <v>44706</v>
      </c>
      <c r="F178" s="35">
        <v>44709</v>
      </c>
      <c r="G178" s="21" t="s">
        <v>298</v>
      </c>
      <c r="H178" s="22" t="s">
        <v>385</v>
      </c>
      <c r="I178" s="22" t="s">
        <v>102</v>
      </c>
      <c r="J178" s="22" t="s">
        <v>294</v>
      </c>
      <c r="K178" s="35">
        <v>44706</v>
      </c>
      <c r="L178" s="35">
        <v>44709</v>
      </c>
      <c r="M178" s="10"/>
      <c r="N178" s="10">
        <v>3400</v>
      </c>
      <c r="O178" s="10">
        <f t="shared" si="27"/>
        <v>0</v>
      </c>
      <c r="P178" s="10"/>
      <c r="Q178" s="10">
        <v>2900</v>
      </c>
      <c r="R178" s="10">
        <f t="shared" si="28"/>
        <v>0</v>
      </c>
      <c r="S178" s="10"/>
      <c r="T178" s="10">
        <v>2800</v>
      </c>
      <c r="U178" s="10">
        <f t="shared" si="29"/>
        <v>0</v>
      </c>
      <c r="V178" s="10">
        <v>6</v>
      </c>
      <c r="W178" s="10">
        <v>150</v>
      </c>
      <c r="X178" s="10">
        <f t="shared" si="32"/>
        <v>900</v>
      </c>
      <c r="Y178" s="10">
        <v>6</v>
      </c>
      <c r="Z178" s="10">
        <v>150</v>
      </c>
      <c r="AA178" s="10">
        <f t="shared" si="33"/>
        <v>900</v>
      </c>
      <c r="AB178" s="10">
        <v>6</v>
      </c>
      <c r="AC178" s="10">
        <v>150</v>
      </c>
      <c r="AD178" s="10">
        <f t="shared" si="34"/>
        <v>900</v>
      </c>
      <c r="AE178" s="11">
        <v>30</v>
      </c>
      <c r="AF178" s="26">
        <v>7</v>
      </c>
      <c r="AG178" s="7">
        <f t="shared" si="30"/>
        <v>210</v>
      </c>
      <c r="AH178" s="152">
        <v>1</v>
      </c>
      <c r="AI178" s="139">
        <f t="shared" si="35"/>
        <v>48</v>
      </c>
      <c r="AJ178" s="139">
        <f t="shared" si="31"/>
        <v>2910</v>
      </c>
      <c r="AK178" s="109">
        <f t="shared" si="36"/>
        <v>2910</v>
      </c>
      <c r="AM178" t="b">
        <f>D178='15.02.2022 Смета'!D178</f>
        <v>1</v>
      </c>
      <c r="AN178" t="b">
        <f>E178='15.02.2022 Смета'!E178</f>
        <v>1</v>
      </c>
      <c r="AO178" t="b">
        <f>F178='15.02.2022 Смета'!F178</f>
        <v>1</v>
      </c>
      <c r="AP178" t="b">
        <f>G178='15.02.2022 Смета'!G178</f>
        <v>1</v>
      </c>
      <c r="AQ178" t="b">
        <f>AH178='15.02.2022 Смета'!AH178</f>
        <v>1</v>
      </c>
      <c r="AR178" t="b">
        <f>AI178='15.02.2022 Смета'!AI178</f>
        <v>1</v>
      </c>
      <c r="AS178" t="b">
        <f>AJ178='15.02.2022 Смета'!AJ178</f>
        <v>1</v>
      </c>
      <c r="AT178" t="b">
        <f>AK178='15.02.2022 Смета'!AK178</f>
        <v>1</v>
      </c>
    </row>
    <row r="179" spans="1:46" x14ac:dyDescent="0.25">
      <c r="A179" s="106"/>
      <c r="B179" s="96"/>
      <c r="C179" s="97"/>
      <c r="D179" s="179" t="s">
        <v>911</v>
      </c>
      <c r="E179" s="99"/>
      <c r="F179" s="99"/>
      <c r="G179" s="99"/>
      <c r="H179" s="99"/>
      <c r="I179" s="97"/>
      <c r="J179" s="100"/>
      <c r="K179" s="99"/>
      <c r="L179" s="99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2"/>
      <c r="AF179" s="79"/>
      <c r="AG179" s="79"/>
      <c r="AH179" s="153"/>
      <c r="AI179" s="151"/>
      <c r="AJ179" s="151"/>
      <c r="AK179" s="164"/>
      <c r="AM179" t="b">
        <f>D179='15.02.2022 Смета'!D179</f>
        <v>1</v>
      </c>
      <c r="AN179" t="b">
        <f>E179='15.02.2022 Смета'!E179</f>
        <v>1</v>
      </c>
      <c r="AO179" t="b">
        <f>F179='15.02.2022 Смета'!F179</f>
        <v>1</v>
      </c>
      <c r="AP179" t="b">
        <f>G179='15.02.2022 Смета'!G179</f>
        <v>1</v>
      </c>
      <c r="AQ179" t="b">
        <f>AH179='15.02.2022 Смета'!AH179</f>
        <v>1</v>
      </c>
      <c r="AR179" t="b">
        <f>AI179='15.02.2022 Смета'!AI179</f>
        <v>1</v>
      </c>
      <c r="AS179" t="b">
        <f>AJ179='15.02.2022 Смета'!AJ179</f>
        <v>1</v>
      </c>
      <c r="AT179" t="b">
        <f>AK179='15.02.2022 Смета'!AK179</f>
        <v>1</v>
      </c>
    </row>
    <row r="180" spans="1:46" ht="26.25" x14ac:dyDescent="0.25">
      <c r="A180" s="108">
        <v>146</v>
      </c>
      <c r="B180" s="8" t="s">
        <v>172</v>
      </c>
      <c r="C180" s="47" t="s">
        <v>109</v>
      </c>
      <c r="D180" s="22" t="s">
        <v>38</v>
      </c>
      <c r="E180" s="35">
        <v>44638</v>
      </c>
      <c r="F180" s="35">
        <v>44640</v>
      </c>
      <c r="G180" s="21" t="s">
        <v>773</v>
      </c>
      <c r="H180" s="38" t="s">
        <v>376</v>
      </c>
      <c r="I180" s="22" t="s">
        <v>101</v>
      </c>
      <c r="J180" s="22" t="s">
        <v>294</v>
      </c>
      <c r="K180" s="35">
        <v>44638</v>
      </c>
      <c r="L180" s="35">
        <v>44640</v>
      </c>
      <c r="M180" s="10"/>
      <c r="N180" s="10">
        <v>3400</v>
      </c>
      <c r="O180" s="10">
        <f>M180*N180</f>
        <v>0</v>
      </c>
      <c r="P180" s="10"/>
      <c r="Q180" s="10">
        <v>2900</v>
      </c>
      <c r="R180" s="10">
        <f>P180*Q180</f>
        <v>0</v>
      </c>
      <c r="S180" s="10"/>
      <c r="T180" s="10">
        <v>2800</v>
      </c>
      <c r="U180" s="10">
        <f>S180*T180</f>
        <v>0</v>
      </c>
      <c r="V180" s="10">
        <v>2</v>
      </c>
      <c r="W180" s="10">
        <v>150</v>
      </c>
      <c r="X180" s="10">
        <f>V180*W180</f>
        <v>300</v>
      </c>
      <c r="Y180" s="10">
        <v>3</v>
      </c>
      <c r="Z180" s="10">
        <v>150</v>
      </c>
      <c r="AA180" s="10">
        <f>Y180*Z180</f>
        <v>450</v>
      </c>
      <c r="AB180" s="10">
        <v>3</v>
      </c>
      <c r="AC180" s="10">
        <v>150</v>
      </c>
      <c r="AD180" s="10">
        <f>AB180*AC180</f>
        <v>450</v>
      </c>
      <c r="AE180" s="11"/>
      <c r="AF180" s="26">
        <v>7</v>
      </c>
      <c r="AG180" s="7">
        <v>150</v>
      </c>
      <c r="AH180" s="152">
        <v>1</v>
      </c>
      <c r="AI180" s="139">
        <f>M180+P180+S180+V180+Y180+AB180+AE180</f>
        <v>8</v>
      </c>
      <c r="AJ180" s="139">
        <f>AK180</f>
        <v>1350</v>
      </c>
      <c r="AK180" s="109">
        <f>O180+R180+U180+X180+AA180+AD180+AG180</f>
        <v>1350</v>
      </c>
      <c r="AM180" t="b">
        <f>D180='15.02.2022 Смета'!D180</f>
        <v>1</v>
      </c>
      <c r="AN180" t="b">
        <f>E180='15.02.2022 Смета'!E180</f>
        <v>1</v>
      </c>
      <c r="AO180" t="b">
        <f>F180='15.02.2022 Смета'!F180</f>
        <v>1</v>
      </c>
      <c r="AP180" t="b">
        <f>G180='15.02.2022 Смета'!G180</f>
        <v>1</v>
      </c>
      <c r="AQ180" t="b">
        <f>AH180='15.02.2022 Смета'!AH180</f>
        <v>1</v>
      </c>
      <c r="AR180" t="b">
        <f>AI180='15.02.2022 Смета'!AI180</f>
        <v>1</v>
      </c>
      <c r="AS180" t="b">
        <f>AJ180='15.02.2022 Смета'!AJ180</f>
        <v>1</v>
      </c>
      <c r="AT180" t="b">
        <f>AK180='15.02.2022 Смета'!AK180</f>
        <v>1</v>
      </c>
    </row>
    <row r="181" spans="1:46" ht="54" customHeight="1" x14ac:dyDescent="0.25">
      <c r="A181" s="108">
        <v>147</v>
      </c>
      <c r="B181" s="8" t="s">
        <v>219</v>
      </c>
      <c r="C181" s="21" t="s">
        <v>109</v>
      </c>
      <c r="D181" s="22" t="s">
        <v>826</v>
      </c>
      <c r="E181" s="206" t="s">
        <v>1011</v>
      </c>
      <c r="F181" s="206" t="s">
        <v>1119</v>
      </c>
      <c r="G181" s="21" t="s">
        <v>774</v>
      </c>
      <c r="H181" s="22" t="s">
        <v>501</v>
      </c>
      <c r="I181" s="22" t="s">
        <v>100</v>
      </c>
      <c r="J181" s="22" t="s">
        <v>294</v>
      </c>
      <c r="K181" s="35" t="s">
        <v>717</v>
      </c>
      <c r="L181" s="35" t="s">
        <v>718</v>
      </c>
      <c r="M181" s="10"/>
      <c r="N181" s="10">
        <v>3400</v>
      </c>
      <c r="O181" s="10">
        <f t="shared" si="27"/>
        <v>0</v>
      </c>
      <c r="P181" s="10"/>
      <c r="Q181" s="10">
        <v>2900</v>
      </c>
      <c r="R181" s="10">
        <f t="shared" si="28"/>
        <v>0</v>
      </c>
      <c r="S181" s="10"/>
      <c r="T181" s="10">
        <v>2800</v>
      </c>
      <c r="U181" s="10">
        <f t="shared" si="29"/>
        <v>0</v>
      </c>
      <c r="V181" s="10">
        <v>13</v>
      </c>
      <c r="W181" s="10">
        <v>150</v>
      </c>
      <c r="X181" s="10">
        <f t="shared" si="32"/>
        <v>1950</v>
      </c>
      <c r="Y181" s="10">
        <v>13</v>
      </c>
      <c r="Z181" s="10">
        <v>150</v>
      </c>
      <c r="AA181" s="10">
        <f t="shared" si="33"/>
        <v>1950</v>
      </c>
      <c r="AB181" s="10">
        <v>13</v>
      </c>
      <c r="AC181" s="10">
        <v>150</v>
      </c>
      <c r="AD181" s="10">
        <f t="shared" si="34"/>
        <v>1950</v>
      </c>
      <c r="AE181" s="11">
        <v>39</v>
      </c>
      <c r="AF181" s="26">
        <v>7</v>
      </c>
      <c r="AG181" s="7">
        <f t="shared" si="30"/>
        <v>273</v>
      </c>
      <c r="AH181" s="152">
        <v>1</v>
      </c>
      <c r="AI181" s="139">
        <f t="shared" si="35"/>
        <v>78</v>
      </c>
      <c r="AJ181" s="139">
        <f t="shared" si="31"/>
        <v>6123</v>
      </c>
      <c r="AK181" s="109">
        <f t="shared" si="36"/>
        <v>6123</v>
      </c>
      <c r="AM181" t="b">
        <f>D181='15.02.2022 Смета'!D181</f>
        <v>1</v>
      </c>
      <c r="AN181" t="b">
        <f>E181='15.02.2022 Смета'!E181</f>
        <v>0</v>
      </c>
      <c r="AO181" t="b">
        <f>F181='15.02.2022 Смета'!F181</f>
        <v>0</v>
      </c>
      <c r="AP181" t="b">
        <f>G181='15.02.2022 Смета'!G181</f>
        <v>1</v>
      </c>
      <c r="AQ181" t="b">
        <f>AH181='15.02.2022 Смета'!AH181</f>
        <v>1</v>
      </c>
      <c r="AR181" t="b">
        <f>AI181='15.02.2022 Смета'!AI181</f>
        <v>1</v>
      </c>
      <c r="AS181" t="b">
        <f>AJ181='15.02.2022 Смета'!AJ181</f>
        <v>1</v>
      </c>
      <c r="AT181" t="b">
        <f>AK181='15.02.2022 Смета'!AK181</f>
        <v>1</v>
      </c>
    </row>
    <row r="182" spans="1:46" x14ac:dyDescent="0.25">
      <c r="A182" s="108">
        <v>148</v>
      </c>
      <c r="B182" s="8" t="s">
        <v>219</v>
      </c>
      <c r="C182" s="21" t="s">
        <v>109</v>
      </c>
      <c r="D182" s="22" t="s">
        <v>81</v>
      </c>
      <c r="E182" s="35">
        <v>44680</v>
      </c>
      <c r="F182" s="35">
        <v>44682</v>
      </c>
      <c r="G182" s="21" t="s">
        <v>774</v>
      </c>
      <c r="H182" s="22" t="s">
        <v>501</v>
      </c>
      <c r="I182" s="22" t="s">
        <v>102</v>
      </c>
      <c r="J182" s="22" t="s">
        <v>294</v>
      </c>
      <c r="K182" s="35">
        <v>44680</v>
      </c>
      <c r="L182" s="35">
        <v>44682</v>
      </c>
      <c r="M182" s="10"/>
      <c r="N182" s="10">
        <v>3400</v>
      </c>
      <c r="O182" s="10">
        <f t="shared" si="27"/>
        <v>0</v>
      </c>
      <c r="P182" s="10"/>
      <c r="Q182" s="10">
        <v>2900</v>
      </c>
      <c r="R182" s="10">
        <f t="shared" si="28"/>
        <v>0</v>
      </c>
      <c r="S182" s="10"/>
      <c r="T182" s="10">
        <v>2800</v>
      </c>
      <c r="U182" s="10">
        <f t="shared" si="29"/>
        <v>0</v>
      </c>
      <c r="V182" s="10">
        <v>3</v>
      </c>
      <c r="W182" s="10">
        <v>150</v>
      </c>
      <c r="X182" s="10">
        <f t="shared" si="32"/>
        <v>450</v>
      </c>
      <c r="Y182" s="10">
        <v>3</v>
      </c>
      <c r="Z182" s="10">
        <v>150</v>
      </c>
      <c r="AA182" s="10">
        <f t="shared" si="33"/>
        <v>450</v>
      </c>
      <c r="AB182" s="10">
        <v>3</v>
      </c>
      <c r="AC182" s="10">
        <v>150</v>
      </c>
      <c r="AD182" s="10">
        <f t="shared" si="34"/>
        <v>450</v>
      </c>
      <c r="AE182" s="11">
        <v>9</v>
      </c>
      <c r="AF182" s="26">
        <v>7</v>
      </c>
      <c r="AG182" s="7">
        <f t="shared" si="30"/>
        <v>63</v>
      </c>
      <c r="AH182" s="152">
        <v>1</v>
      </c>
      <c r="AI182" s="139">
        <f t="shared" si="35"/>
        <v>18</v>
      </c>
      <c r="AJ182" s="139">
        <f t="shared" si="31"/>
        <v>1413</v>
      </c>
      <c r="AK182" s="109">
        <f t="shared" si="36"/>
        <v>1413</v>
      </c>
      <c r="AM182" t="b">
        <f>D182='15.02.2022 Смета'!D182</f>
        <v>1</v>
      </c>
      <c r="AN182" t="b">
        <f>E182='15.02.2022 Смета'!E182</f>
        <v>1</v>
      </c>
      <c r="AO182" t="b">
        <f>F182='15.02.2022 Смета'!F182</f>
        <v>1</v>
      </c>
      <c r="AP182" t="b">
        <f>G182='15.02.2022 Смета'!G182</f>
        <v>1</v>
      </c>
      <c r="AQ182" t="b">
        <f>AH182='15.02.2022 Смета'!AH182</f>
        <v>1</v>
      </c>
      <c r="AR182" t="b">
        <f>AI182='15.02.2022 Смета'!AI182</f>
        <v>1</v>
      </c>
      <c r="AS182" t="b">
        <f>AJ182='15.02.2022 Смета'!AJ182</f>
        <v>1</v>
      </c>
      <c r="AT182" t="b">
        <f>AK182='15.02.2022 Смета'!AK182</f>
        <v>1</v>
      </c>
    </row>
    <row r="183" spans="1:46" x14ac:dyDescent="0.25">
      <c r="A183" s="108">
        <v>149</v>
      </c>
      <c r="B183" s="8" t="s">
        <v>219</v>
      </c>
      <c r="C183" s="21" t="s">
        <v>109</v>
      </c>
      <c r="D183" s="22" t="s">
        <v>81</v>
      </c>
      <c r="E183" s="35">
        <v>44715</v>
      </c>
      <c r="F183" s="35">
        <v>44717</v>
      </c>
      <c r="G183" s="21" t="s">
        <v>774</v>
      </c>
      <c r="H183" s="22" t="s">
        <v>501</v>
      </c>
      <c r="I183" s="22" t="s">
        <v>102</v>
      </c>
      <c r="J183" s="22" t="s">
        <v>294</v>
      </c>
      <c r="K183" s="35">
        <v>44715</v>
      </c>
      <c r="L183" s="35">
        <v>44717</v>
      </c>
      <c r="M183" s="10"/>
      <c r="N183" s="10">
        <v>3400</v>
      </c>
      <c r="O183" s="10">
        <f t="shared" si="27"/>
        <v>0</v>
      </c>
      <c r="P183" s="10"/>
      <c r="Q183" s="10">
        <v>2900</v>
      </c>
      <c r="R183" s="10">
        <f t="shared" si="28"/>
        <v>0</v>
      </c>
      <c r="S183" s="10"/>
      <c r="T183" s="10">
        <v>2800</v>
      </c>
      <c r="U183" s="10">
        <f t="shared" si="29"/>
        <v>0</v>
      </c>
      <c r="V183" s="10">
        <v>3</v>
      </c>
      <c r="W183" s="10">
        <v>150</v>
      </c>
      <c r="X183" s="10">
        <f t="shared" si="32"/>
        <v>450</v>
      </c>
      <c r="Y183" s="10">
        <v>3</v>
      </c>
      <c r="Z183" s="10">
        <v>150</v>
      </c>
      <c r="AA183" s="10">
        <f t="shared" si="33"/>
        <v>450</v>
      </c>
      <c r="AB183" s="10">
        <v>3</v>
      </c>
      <c r="AC183" s="10">
        <v>150</v>
      </c>
      <c r="AD183" s="10">
        <f t="shared" si="34"/>
        <v>450</v>
      </c>
      <c r="AE183" s="11">
        <v>9</v>
      </c>
      <c r="AF183" s="26">
        <v>7</v>
      </c>
      <c r="AG183" s="7">
        <f t="shared" si="30"/>
        <v>63</v>
      </c>
      <c r="AH183" s="152">
        <v>1</v>
      </c>
      <c r="AI183" s="139">
        <f t="shared" si="35"/>
        <v>18</v>
      </c>
      <c r="AJ183" s="139">
        <f t="shared" si="31"/>
        <v>1413</v>
      </c>
      <c r="AK183" s="109">
        <f t="shared" si="36"/>
        <v>1413</v>
      </c>
      <c r="AM183" t="b">
        <f>D183='15.02.2022 Смета'!D183</f>
        <v>1</v>
      </c>
      <c r="AN183" t="b">
        <f>E183='15.02.2022 Смета'!E183</f>
        <v>1</v>
      </c>
      <c r="AO183" t="b">
        <f>F183='15.02.2022 Смета'!F183</f>
        <v>1</v>
      </c>
      <c r="AP183" t="b">
        <f>G183='15.02.2022 Смета'!G183</f>
        <v>1</v>
      </c>
      <c r="AQ183" t="b">
        <f>AH183='15.02.2022 Смета'!AH183</f>
        <v>1</v>
      </c>
      <c r="AR183" t="b">
        <f>AI183='15.02.2022 Смета'!AI183</f>
        <v>1</v>
      </c>
      <c r="AS183" t="b">
        <f>AJ183='15.02.2022 Смета'!AJ183</f>
        <v>1</v>
      </c>
      <c r="AT183" t="b">
        <f>AK183='15.02.2022 Смета'!AK183</f>
        <v>1</v>
      </c>
    </row>
    <row r="184" spans="1:46" x14ac:dyDescent="0.25">
      <c r="A184" s="108">
        <v>150</v>
      </c>
      <c r="B184" s="8" t="s">
        <v>219</v>
      </c>
      <c r="C184" s="21" t="s">
        <v>109</v>
      </c>
      <c r="D184" s="22" t="s">
        <v>174</v>
      </c>
      <c r="E184" s="35">
        <v>44715</v>
      </c>
      <c r="F184" s="35">
        <v>44717</v>
      </c>
      <c r="G184" s="21" t="s">
        <v>773</v>
      </c>
      <c r="H184" s="22" t="s">
        <v>380</v>
      </c>
      <c r="I184" s="22" t="s">
        <v>99</v>
      </c>
      <c r="J184" s="22" t="s">
        <v>294</v>
      </c>
      <c r="K184" s="35">
        <v>44715</v>
      </c>
      <c r="L184" s="35">
        <v>44717</v>
      </c>
      <c r="M184" s="10"/>
      <c r="N184" s="10">
        <v>3400</v>
      </c>
      <c r="O184" s="10">
        <f t="shared" si="27"/>
        <v>0</v>
      </c>
      <c r="P184" s="10"/>
      <c r="Q184" s="10">
        <v>2900</v>
      </c>
      <c r="R184" s="10">
        <f t="shared" si="28"/>
        <v>0</v>
      </c>
      <c r="S184" s="10"/>
      <c r="T184" s="10">
        <v>2800</v>
      </c>
      <c r="U184" s="10">
        <f t="shared" si="29"/>
        <v>0</v>
      </c>
      <c r="V184" s="10">
        <v>4</v>
      </c>
      <c r="W184" s="10">
        <v>150</v>
      </c>
      <c r="X184" s="10">
        <f t="shared" si="32"/>
        <v>600</v>
      </c>
      <c r="Y184" s="10">
        <v>4</v>
      </c>
      <c r="Z184" s="10">
        <v>150</v>
      </c>
      <c r="AA184" s="10">
        <f t="shared" si="33"/>
        <v>600</v>
      </c>
      <c r="AB184" s="10">
        <v>4</v>
      </c>
      <c r="AC184" s="10">
        <v>150</v>
      </c>
      <c r="AD184" s="10">
        <f t="shared" si="34"/>
        <v>600</v>
      </c>
      <c r="AE184" s="11">
        <v>12</v>
      </c>
      <c r="AF184" s="26">
        <v>7</v>
      </c>
      <c r="AG184" s="7">
        <f t="shared" si="30"/>
        <v>84</v>
      </c>
      <c r="AH184" s="152">
        <v>1</v>
      </c>
      <c r="AI184" s="139">
        <f t="shared" si="35"/>
        <v>24</v>
      </c>
      <c r="AJ184" s="139">
        <f t="shared" si="31"/>
        <v>1884</v>
      </c>
      <c r="AK184" s="109">
        <f t="shared" si="36"/>
        <v>1884</v>
      </c>
      <c r="AM184" t="b">
        <f>D184='15.02.2022 Смета'!D184</f>
        <v>1</v>
      </c>
      <c r="AN184" t="b">
        <f>E184='15.02.2022 Смета'!E184</f>
        <v>1</v>
      </c>
      <c r="AO184" t="b">
        <f>F184='15.02.2022 Смета'!F184</f>
        <v>1</v>
      </c>
      <c r="AP184" t="b">
        <f>G184='15.02.2022 Смета'!G184</f>
        <v>1</v>
      </c>
      <c r="AQ184" t="b">
        <f>AH184='15.02.2022 Смета'!AH184</f>
        <v>1</v>
      </c>
      <c r="AR184" t="b">
        <f>AI184='15.02.2022 Смета'!AI184</f>
        <v>1</v>
      </c>
      <c r="AS184" t="b">
        <f>AJ184='15.02.2022 Смета'!AJ184</f>
        <v>1</v>
      </c>
      <c r="AT184" t="b">
        <f>AK184='15.02.2022 Смета'!AK184</f>
        <v>1</v>
      </c>
    </row>
    <row r="185" spans="1:46" ht="25.5" x14ac:dyDescent="0.25">
      <c r="A185" s="108">
        <v>151</v>
      </c>
      <c r="B185" s="8" t="s">
        <v>219</v>
      </c>
      <c r="C185" s="21" t="s">
        <v>109</v>
      </c>
      <c r="D185" s="22" t="s">
        <v>71</v>
      </c>
      <c r="E185" s="35">
        <v>44715</v>
      </c>
      <c r="F185" s="35">
        <v>44717</v>
      </c>
      <c r="G185" s="21" t="s">
        <v>773</v>
      </c>
      <c r="H185" s="22" t="s">
        <v>387</v>
      </c>
      <c r="I185" s="22" t="s">
        <v>101</v>
      </c>
      <c r="J185" s="22" t="s">
        <v>294</v>
      </c>
      <c r="K185" s="35">
        <v>44715</v>
      </c>
      <c r="L185" s="35">
        <v>44717</v>
      </c>
      <c r="M185" s="10"/>
      <c r="N185" s="10">
        <v>3400</v>
      </c>
      <c r="O185" s="10">
        <f t="shared" si="27"/>
        <v>0</v>
      </c>
      <c r="P185" s="10"/>
      <c r="Q185" s="10">
        <v>2900</v>
      </c>
      <c r="R185" s="10">
        <f t="shared" si="28"/>
        <v>0</v>
      </c>
      <c r="S185" s="10"/>
      <c r="T185" s="10">
        <v>2800</v>
      </c>
      <c r="U185" s="10">
        <f t="shared" si="29"/>
        <v>0</v>
      </c>
      <c r="V185" s="10">
        <v>4</v>
      </c>
      <c r="W185" s="10">
        <v>150</v>
      </c>
      <c r="X185" s="10">
        <f t="shared" si="32"/>
        <v>600</v>
      </c>
      <c r="Y185" s="10">
        <v>4</v>
      </c>
      <c r="Z185" s="10">
        <v>150</v>
      </c>
      <c r="AA185" s="10">
        <f t="shared" si="33"/>
        <v>600</v>
      </c>
      <c r="AB185" s="10">
        <v>4</v>
      </c>
      <c r="AC185" s="10">
        <v>150</v>
      </c>
      <c r="AD185" s="10">
        <f t="shared" si="34"/>
        <v>600</v>
      </c>
      <c r="AE185" s="11">
        <v>12</v>
      </c>
      <c r="AF185" s="26">
        <v>7</v>
      </c>
      <c r="AG185" s="7">
        <f t="shared" si="30"/>
        <v>84</v>
      </c>
      <c r="AH185" s="152">
        <v>1</v>
      </c>
      <c r="AI185" s="139">
        <f t="shared" si="35"/>
        <v>24</v>
      </c>
      <c r="AJ185" s="139">
        <f t="shared" si="31"/>
        <v>1884</v>
      </c>
      <c r="AK185" s="109">
        <f t="shared" si="36"/>
        <v>1884</v>
      </c>
      <c r="AM185" t="b">
        <f>D185='15.02.2022 Смета'!D185</f>
        <v>1</v>
      </c>
      <c r="AN185" t="b">
        <f>E185='15.02.2022 Смета'!E185</f>
        <v>1</v>
      </c>
      <c r="AO185" t="b">
        <f>F185='15.02.2022 Смета'!F185</f>
        <v>1</v>
      </c>
      <c r="AP185" t="b">
        <f>G185='15.02.2022 Смета'!G185</f>
        <v>1</v>
      </c>
      <c r="AQ185" t="b">
        <f>AH185='15.02.2022 Смета'!AH185</f>
        <v>1</v>
      </c>
      <c r="AR185" t="b">
        <f>AI185='15.02.2022 Смета'!AI185</f>
        <v>1</v>
      </c>
      <c r="AS185" t="b">
        <f>AJ185='15.02.2022 Смета'!AJ185</f>
        <v>1</v>
      </c>
      <c r="AT185" t="b">
        <f>AK185='15.02.2022 Смета'!AK185</f>
        <v>1</v>
      </c>
    </row>
    <row r="186" spans="1:46" ht="82.15" customHeight="1" x14ac:dyDescent="0.25">
      <c r="A186" s="108">
        <v>152</v>
      </c>
      <c r="B186" s="8" t="s">
        <v>219</v>
      </c>
      <c r="C186" s="21" t="s">
        <v>109</v>
      </c>
      <c r="D186" s="22" t="s">
        <v>719</v>
      </c>
      <c r="E186" s="35" t="s">
        <v>720</v>
      </c>
      <c r="F186" s="35" t="s">
        <v>721</v>
      </c>
      <c r="G186" s="21" t="s">
        <v>774</v>
      </c>
      <c r="H186" s="22" t="s">
        <v>387</v>
      </c>
      <c r="I186" s="22" t="s">
        <v>100</v>
      </c>
      <c r="J186" s="22" t="s">
        <v>294</v>
      </c>
      <c r="K186" s="35" t="s">
        <v>720</v>
      </c>
      <c r="L186" s="35" t="s">
        <v>721</v>
      </c>
      <c r="M186" s="10"/>
      <c r="N186" s="10">
        <v>3400</v>
      </c>
      <c r="O186" s="10">
        <f t="shared" si="27"/>
        <v>0</v>
      </c>
      <c r="P186" s="10"/>
      <c r="Q186" s="10">
        <v>2900</v>
      </c>
      <c r="R186" s="10">
        <f t="shared" si="28"/>
        <v>0</v>
      </c>
      <c r="S186" s="10"/>
      <c r="T186" s="10">
        <v>2800</v>
      </c>
      <c r="U186" s="10">
        <f t="shared" si="29"/>
        <v>0</v>
      </c>
      <c r="V186" s="10">
        <v>15</v>
      </c>
      <c r="W186" s="10">
        <v>150</v>
      </c>
      <c r="X186" s="10">
        <f t="shared" si="32"/>
        <v>2250</v>
      </c>
      <c r="Y186" s="10">
        <v>15</v>
      </c>
      <c r="Z186" s="10">
        <v>150</v>
      </c>
      <c r="AA186" s="10">
        <f t="shared" si="33"/>
        <v>2250</v>
      </c>
      <c r="AB186" s="10">
        <v>15</v>
      </c>
      <c r="AC186" s="10">
        <v>150</v>
      </c>
      <c r="AD186" s="10">
        <f t="shared" si="34"/>
        <v>2250</v>
      </c>
      <c r="AE186" s="11">
        <v>45</v>
      </c>
      <c r="AF186" s="26">
        <v>7</v>
      </c>
      <c r="AG186" s="7">
        <f t="shared" si="30"/>
        <v>315</v>
      </c>
      <c r="AH186" s="152">
        <v>1</v>
      </c>
      <c r="AI186" s="139">
        <f t="shared" si="35"/>
        <v>90</v>
      </c>
      <c r="AJ186" s="139">
        <f t="shared" si="31"/>
        <v>7065</v>
      </c>
      <c r="AK186" s="109">
        <f t="shared" si="36"/>
        <v>7065</v>
      </c>
      <c r="AM186" t="b">
        <f>D186='15.02.2022 Смета'!D186</f>
        <v>1</v>
      </c>
      <c r="AN186" t="b">
        <f>E186='15.02.2022 Смета'!E186</f>
        <v>1</v>
      </c>
      <c r="AO186" t="b">
        <f>F186='15.02.2022 Смета'!F186</f>
        <v>1</v>
      </c>
      <c r="AP186" t="b">
        <f>G186='15.02.2022 Смета'!G186</f>
        <v>1</v>
      </c>
      <c r="AQ186" t="b">
        <f>AH186='15.02.2022 Смета'!AH186</f>
        <v>1</v>
      </c>
      <c r="AR186" t="b">
        <f>AI186='15.02.2022 Смета'!AI186</f>
        <v>1</v>
      </c>
      <c r="AS186" t="b">
        <f>AJ186='15.02.2022 Смета'!AJ186</f>
        <v>1</v>
      </c>
      <c r="AT186" t="b">
        <f>AK186='15.02.2022 Смета'!AK186</f>
        <v>1</v>
      </c>
    </row>
    <row r="187" spans="1:46" x14ac:dyDescent="0.25">
      <c r="A187" s="108">
        <v>153</v>
      </c>
      <c r="B187" s="8" t="s">
        <v>219</v>
      </c>
      <c r="C187" s="21" t="s">
        <v>109</v>
      </c>
      <c r="D187" s="22" t="s">
        <v>70</v>
      </c>
      <c r="E187" s="35">
        <v>44785</v>
      </c>
      <c r="F187" s="35">
        <v>44787</v>
      </c>
      <c r="G187" s="21" t="s">
        <v>773</v>
      </c>
      <c r="H187" s="38" t="s">
        <v>377</v>
      </c>
      <c r="I187" s="22" t="s">
        <v>99</v>
      </c>
      <c r="J187" s="22" t="s">
        <v>294</v>
      </c>
      <c r="K187" s="35">
        <v>44785</v>
      </c>
      <c r="L187" s="35">
        <v>44787</v>
      </c>
      <c r="M187" s="10"/>
      <c r="N187" s="10">
        <v>3400</v>
      </c>
      <c r="O187" s="10">
        <f t="shared" si="27"/>
        <v>0</v>
      </c>
      <c r="P187" s="10"/>
      <c r="Q187" s="10">
        <v>2900</v>
      </c>
      <c r="R187" s="10">
        <f t="shared" si="28"/>
        <v>0</v>
      </c>
      <c r="S187" s="10"/>
      <c r="T187" s="10">
        <v>2800</v>
      </c>
      <c r="U187" s="10">
        <f t="shared" si="29"/>
        <v>0</v>
      </c>
      <c r="V187" s="10">
        <v>4</v>
      </c>
      <c r="W187" s="10">
        <v>150</v>
      </c>
      <c r="X187" s="10">
        <f t="shared" si="32"/>
        <v>600</v>
      </c>
      <c r="Y187" s="10">
        <v>4</v>
      </c>
      <c r="Z187" s="10">
        <v>150</v>
      </c>
      <c r="AA187" s="10">
        <f t="shared" si="33"/>
        <v>600</v>
      </c>
      <c r="AB187" s="10">
        <v>4</v>
      </c>
      <c r="AC187" s="10">
        <v>150</v>
      </c>
      <c r="AD187" s="10">
        <f t="shared" si="34"/>
        <v>600</v>
      </c>
      <c r="AE187" s="11">
        <v>12</v>
      </c>
      <c r="AF187" s="26">
        <v>7</v>
      </c>
      <c r="AG187" s="7">
        <f t="shared" si="30"/>
        <v>84</v>
      </c>
      <c r="AH187" s="152">
        <v>1</v>
      </c>
      <c r="AI187" s="139">
        <f t="shared" si="35"/>
        <v>24</v>
      </c>
      <c r="AJ187" s="139">
        <f t="shared" si="31"/>
        <v>1884</v>
      </c>
      <c r="AK187" s="109">
        <f t="shared" si="36"/>
        <v>1884</v>
      </c>
      <c r="AM187" t="b">
        <f>D187='15.02.2022 Смета'!D187</f>
        <v>1</v>
      </c>
      <c r="AN187" t="b">
        <f>E187='15.02.2022 Смета'!E187</f>
        <v>1</v>
      </c>
      <c r="AO187" t="b">
        <f>F187='15.02.2022 Смета'!F187</f>
        <v>1</v>
      </c>
      <c r="AP187" t="b">
        <f>G187='15.02.2022 Смета'!G187</f>
        <v>1</v>
      </c>
      <c r="AQ187" t="b">
        <f>AH187='15.02.2022 Смета'!AH187</f>
        <v>1</v>
      </c>
      <c r="AR187" t="b">
        <f>AI187='15.02.2022 Смета'!AI187</f>
        <v>1</v>
      </c>
      <c r="AS187" t="b">
        <f>AJ187='15.02.2022 Смета'!AJ187</f>
        <v>1</v>
      </c>
      <c r="AT187" t="b">
        <f>AK187='15.02.2022 Смета'!AK187</f>
        <v>1</v>
      </c>
    </row>
    <row r="188" spans="1:46" x14ac:dyDescent="0.25">
      <c r="A188" s="106"/>
      <c r="B188" s="96"/>
      <c r="C188" s="97"/>
      <c r="D188" s="179" t="s">
        <v>857</v>
      </c>
      <c r="E188" s="99"/>
      <c r="F188" s="99"/>
      <c r="G188" s="99"/>
      <c r="H188" s="99"/>
      <c r="I188" s="97"/>
      <c r="J188" s="100"/>
      <c r="K188" s="99"/>
      <c r="L188" s="99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2"/>
      <c r="AF188" s="79"/>
      <c r="AG188" s="79"/>
      <c r="AH188" s="153"/>
      <c r="AI188" s="151"/>
      <c r="AJ188" s="151"/>
      <c r="AK188" s="164"/>
      <c r="AM188" t="b">
        <f>D188='15.02.2022 Смета'!D188</f>
        <v>1</v>
      </c>
      <c r="AN188" t="b">
        <f>E188='15.02.2022 Смета'!E188</f>
        <v>1</v>
      </c>
      <c r="AO188" t="b">
        <f>F188='15.02.2022 Смета'!F188</f>
        <v>1</v>
      </c>
      <c r="AP188" t="b">
        <f>G188='15.02.2022 Смета'!G188</f>
        <v>1</v>
      </c>
      <c r="AQ188" t="b">
        <f>AH188='15.02.2022 Смета'!AH188</f>
        <v>1</v>
      </c>
      <c r="AR188" t="b">
        <f>AI188='15.02.2022 Смета'!AI188</f>
        <v>1</v>
      </c>
      <c r="AS188" t="b">
        <f>AJ188='15.02.2022 Смета'!AJ188</f>
        <v>1</v>
      </c>
      <c r="AT188" t="b">
        <f>AK188='15.02.2022 Смета'!AK188</f>
        <v>1</v>
      </c>
    </row>
    <row r="189" spans="1:46" ht="15.6" customHeight="1" x14ac:dyDescent="0.25">
      <c r="A189" s="108">
        <v>154</v>
      </c>
      <c r="B189" s="8" t="s">
        <v>223</v>
      </c>
      <c r="C189" s="21" t="s">
        <v>145</v>
      </c>
      <c r="D189" s="22" t="s">
        <v>590</v>
      </c>
      <c r="E189" s="35">
        <v>44684</v>
      </c>
      <c r="F189" s="35">
        <v>44687</v>
      </c>
      <c r="G189" s="21" t="s">
        <v>388</v>
      </c>
      <c r="H189" s="22" t="s">
        <v>722</v>
      </c>
      <c r="I189" s="22" t="s">
        <v>101</v>
      </c>
      <c r="J189" s="22" t="s">
        <v>294</v>
      </c>
      <c r="K189" s="35">
        <v>44684</v>
      </c>
      <c r="L189" s="35">
        <v>44687</v>
      </c>
      <c r="M189" s="10"/>
      <c r="N189" s="10">
        <v>3400</v>
      </c>
      <c r="O189" s="10">
        <f t="shared" si="27"/>
        <v>0</v>
      </c>
      <c r="P189" s="10"/>
      <c r="Q189" s="10">
        <v>2900</v>
      </c>
      <c r="R189" s="10">
        <f t="shared" si="28"/>
        <v>0</v>
      </c>
      <c r="S189" s="10"/>
      <c r="T189" s="10">
        <v>2800</v>
      </c>
      <c r="U189" s="10">
        <f t="shared" si="29"/>
        <v>0</v>
      </c>
      <c r="V189" s="10">
        <v>20</v>
      </c>
      <c r="W189" s="10">
        <v>150</v>
      </c>
      <c r="X189" s="10">
        <f t="shared" si="32"/>
        <v>3000</v>
      </c>
      <c r="Y189" s="10">
        <v>20</v>
      </c>
      <c r="Z189" s="10">
        <v>150</v>
      </c>
      <c r="AA189" s="10">
        <f t="shared" si="33"/>
        <v>3000</v>
      </c>
      <c r="AB189" s="10">
        <v>20</v>
      </c>
      <c r="AC189" s="10">
        <v>150</v>
      </c>
      <c r="AD189" s="10">
        <f t="shared" si="34"/>
        <v>3000</v>
      </c>
      <c r="AE189" s="11">
        <v>64</v>
      </c>
      <c r="AF189" s="26">
        <v>7</v>
      </c>
      <c r="AG189" s="7">
        <f t="shared" si="30"/>
        <v>448</v>
      </c>
      <c r="AH189" s="152">
        <v>1</v>
      </c>
      <c r="AI189" s="139">
        <f t="shared" si="35"/>
        <v>124</v>
      </c>
      <c r="AJ189" s="139">
        <f t="shared" si="31"/>
        <v>9448</v>
      </c>
      <c r="AK189" s="109">
        <f t="shared" si="36"/>
        <v>9448</v>
      </c>
      <c r="AM189" t="b">
        <f>D189='15.02.2022 Смета'!D189</f>
        <v>1</v>
      </c>
      <c r="AN189" t="b">
        <f>E189='15.02.2022 Смета'!E189</f>
        <v>1</v>
      </c>
      <c r="AO189" t="b">
        <f>F189='15.02.2022 Смета'!F189</f>
        <v>1</v>
      </c>
      <c r="AP189" t="b">
        <f>G189='15.02.2022 Смета'!G189</f>
        <v>1</v>
      </c>
      <c r="AQ189" t="b">
        <f>AH189='15.02.2022 Смета'!AH189</f>
        <v>1</v>
      </c>
      <c r="AR189" t="b">
        <f>AI189='15.02.2022 Смета'!AI189</f>
        <v>1</v>
      </c>
      <c r="AS189" t="b">
        <f>AJ189='15.02.2022 Смета'!AJ189</f>
        <v>1</v>
      </c>
      <c r="AT189" t="b">
        <f>AK189='15.02.2022 Смета'!AK189</f>
        <v>1</v>
      </c>
    </row>
    <row r="190" spans="1:46" ht="16.149999999999999" customHeight="1" x14ac:dyDescent="0.25">
      <c r="A190" s="108">
        <v>155</v>
      </c>
      <c r="B190" s="8" t="s">
        <v>223</v>
      </c>
      <c r="C190" s="21" t="s">
        <v>145</v>
      </c>
      <c r="D190" s="22" t="s">
        <v>591</v>
      </c>
      <c r="E190" s="35">
        <v>44687</v>
      </c>
      <c r="F190" s="35">
        <v>44690</v>
      </c>
      <c r="G190" s="21" t="s">
        <v>298</v>
      </c>
      <c r="H190" s="22" t="s">
        <v>723</v>
      </c>
      <c r="I190" s="22" t="s">
        <v>99</v>
      </c>
      <c r="J190" s="22" t="s">
        <v>294</v>
      </c>
      <c r="K190" s="35">
        <v>44687</v>
      </c>
      <c r="L190" s="35">
        <v>44690</v>
      </c>
      <c r="M190" s="10"/>
      <c r="N190" s="10">
        <v>3400</v>
      </c>
      <c r="O190" s="10">
        <f t="shared" si="27"/>
        <v>0</v>
      </c>
      <c r="P190" s="10"/>
      <c r="Q190" s="10">
        <v>2900</v>
      </c>
      <c r="R190" s="10">
        <f t="shared" si="28"/>
        <v>0</v>
      </c>
      <c r="S190" s="10"/>
      <c r="T190" s="10">
        <v>2800</v>
      </c>
      <c r="U190" s="10">
        <f t="shared" si="29"/>
        <v>0</v>
      </c>
      <c r="V190" s="10">
        <v>40</v>
      </c>
      <c r="W190" s="10">
        <v>150</v>
      </c>
      <c r="X190" s="10">
        <f t="shared" si="32"/>
        <v>6000</v>
      </c>
      <c r="Y190" s="10">
        <v>40</v>
      </c>
      <c r="Z190" s="10">
        <v>150</v>
      </c>
      <c r="AA190" s="10">
        <f t="shared" si="33"/>
        <v>6000</v>
      </c>
      <c r="AB190" s="10">
        <v>40</v>
      </c>
      <c r="AC190" s="10">
        <v>150</v>
      </c>
      <c r="AD190" s="10">
        <f t="shared" si="34"/>
        <v>6000</v>
      </c>
      <c r="AE190" s="11">
        <v>128</v>
      </c>
      <c r="AF190" s="26">
        <v>7</v>
      </c>
      <c r="AG190" s="7">
        <f t="shared" si="30"/>
        <v>896</v>
      </c>
      <c r="AH190" s="152">
        <v>1</v>
      </c>
      <c r="AI190" s="139">
        <f t="shared" si="35"/>
        <v>248</v>
      </c>
      <c r="AJ190" s="139">
        <f t="shared" si="31"/>
        <v>18896</v>
      </c>
      <c r="AK190" s="109">
        <f t="shared" si="36"/>
        <v>18896</v>
      </c>
      <c r="AM190" t="b">
        <f>D190='15.02.2022 Смета'!D190</f>
        <v>1</v>
      </c>
      <c r="AN190" t="b">
        <f>E190='15.02.2022 Смета'!E190</f>
        <v>1</v>
      </c>
      <c r="AO190" t="b">
        <f>F190='15.02.2022 Смета'!F190</f>
        <v>1</v>
      </c>
      <c r="AP190" t="b">
        <f>G190='15.02.2022 Смета'!G190</f>
        <v>1</v>
      </c>
      <c r="AQ190" t="b">
        <f>AH190='15.02.2022 Смета'!AH190</f>
        <v>1</v>
      </c>
      <c r="AR190" t="b">
        <f>AI190='15.02.2022 Смета'!AI190</f>
        <v>1</v>
      </c>
      <c r="AS190" t="b">
        <f>AJ190='15.02.2022 Смета'!AJ190</f>
        <v>1</v>
      </c>
      <c r="AT190" t="b">
        <f>AK190='15.02.2022 Смета'!AK190</f>
        <v>1</v>
      </c>
    </row>
    <row r="191" spans="1:46" ht="18" customHeight="1" x14ac:dyDescent="0.25">
      <c r="A191" s="108">
        <v>156</v>
      </c>
      <c r="B191" s="8" t="s">
        <v>223</v>
      </c>
      <c r="C191" s="21" t="s">
        <v>145</v>
      </c>
      <c r="D191" s="22" t="s">
        <v>592</v>
      </c>
      <c r="E191" s="35">
        <v>44729</v>
      </c>
      <c r="F191" s="35">
        <v>44731</v>
      </c>
      <c r="G191" s="21" t="s">
        <v>367</v>
      </c>
      <c r="H191" s="22" t="s">
        <v>724</v>
      </c>
      <c r="I191" s="22" t="s">
        <v>102</v>
      </c>
      <c r="J191" s="22" t="s">
        <v>294</v>
      </c>
      <c r="K191" s="35">
        <v>44729</v>
      </c>
      <c r="L191" s="35">
        <v>44731</v>
      </c>
      <c r="M191" s="10">
        <v>8</v>
      </c>
      <c r="N191" s="10">
        <v>3400</v>
      </c>
      <c r="O191" s="10">
        <f t="shared" si="27"/>
        <v>27200</v>
      </c>
      <c r="P191" s="10">
        <v>8</v>
      </c>
      <c r="Q191" s="10">
        <v>2900</v>
      </c>
      <c r="R191" s="10">
        <f t="shared" si="28"/>
        <v>23200</v>
      </c>
      <c r="S191" s="10">
        <v>8</v>
      </c>
      <c r="T191" s="10">
        <v>2800</v>
      </c>
      <c r="U191" s="10">
        <f t="shared" si="29"/>
        <v>22400</v>
      </c>
      <c r="V191" s="10">
        <v>26</v>
      </c>
      <c r="W191" s="10">
        <v>150</v>
      </c>
      <c r="X191" s="10">
        <f t="shared" si="32"/>
        <v>3900</v>
      </c>
      <c r="Y191" s="10">
        <v>26</v>
      </c>
      <c r="Z191" s="10">
        <v>150</v>
      </c>
      <c r="AA191" s="10">
        <f t="shared" si="33"/>
        <v>3900</v>
      </c>
      <c r="AB191" s="10">
        <v>26</v>
      </c>
      <c r="AC191" s="10">
        <v>150</v>
      </c>
      <c r="AD191" s="10">
        <f t="shared" si="34"/>
        <v>3900</v>
      </c>
      <c r="AE191" s="11">
        <v>92</v>
      </c>
      <c r="AF191" s="26">
        <v>7</v>
      </c>
      <c r="AG191" s="7">
        <f t="shared" si="30"/>
        <v>644</v>
      </c>
      <c r="AH191" s="152">
        <v>1</v>
      </c>
      <c r="AI191" s="139">
        <f t="shared" si="35"/>
        <v>194</v>
      </c>
      <c r="AJ191" s="139">
        <f t="shared" si="31"/>
        <v>85144</v>
      </c>
      <c r="AK191" s="109">
        <f t="shared" si="36"/>
        <v>85144</v>
      </c>
      <c r="AM191" t="b">
        <f>D191='15.02.2022 Смета'!D191</f>
        <v>1</v>
      </c>
      <c r="AN191" t="b">
        <f>E191='15.02.2022 Смета'!E191</f>
        <v>1</v>
      </c>
      <c r="AO191" t="b">
        <f>F191='15.02.2022 Смета'!F191</f>
        <v>1</v>
      </c>
      <c r="AP191" t="b">
        <f>G191='15.02.2022 Смета'!G191</f>
        <v>1</v>
      </c>
      <c r="AQ191" t="b">
        <f>AH191='15.02.2022 Смета'!AH191</f>
        <v>1</v>
      </c>
      <c r="AR191" t="b">
        <f>AI191='15.02.2022 Смета'!AI191</f>
        <v>1</v>
      </c>
      <c r="AS191" t="b">
        <f>AJ191='15.02.2022 Смета'!AJ191</f>
        <v>1</v>
      </c>
      <c r="AT191" t="b">
        <f>AK191='15.02.2022 Смета'!AK191</f>
        <v>1</v>
      </c>
    </row>
    <row r="192" spans="1:46" ht="18" customHeight="1" x14ac:dyDescent="0.25">
      <c r="A192" s="106"/>
      <c r="B192" s="96"/>
      <c r="C192" s="97"/>
      <c r="D192" s="179" t="s">
        <v>858</v>
      </c>
      <c r="E192" s="99"/>
      <c r="F192" s="99"/>
      <c r="G192" s="99"/>
      <c r="H192" s="99"/>
      <c r="I192" s="97"/>
      <c r="J192" s="100"/>
      <c r="K192" s="99"/>
      <c r="L192" s="99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2"/>
      <c r="AF192" s="79"/>
      <c r="AG192" s="79"/>
      <c r="AH192" s="153"/>
      <c r="AI192" s="151"/>
      <c r="AJ192" s="151"/>
      <c r="AK192" s="164"/>
      <c r="AM192" t="b">
        <f>D192='15.02.2022 Смета'!D192</f>
        <v>1</v>
      </c>
      <c r="AN192" t="b">
        <f>E192='15.02.2022 Смета'!E192</f>
        <v>1</v>
      </c>
      <c r="AO192" t="b">
        <f>F192='15.02.2022 Смета'!F192</f>
        <v>1</v>
      </c>
      <c r="AP192" t="b">
        <f>G192='15.02.2022 Смета'!G192</f>
        <v>1</v>
      </c>
      <c r="AQ192" t="b">
        <f>AH192='15.02.2022 Смета'!AH192</f>
        <v>1</v>
      </c>
      <c r="AR192" t="b">
        <f>AI192='15.02.2022 Смета'!AI192</f>
        <v>1</v>
      </c>
      <c r="AS192" t="b">
        <f>AJ192='15.02.2022 Смета'!AJ192</f>
        <v>1</v>
      </c>
      <c r="AT192" t="b">
        <f>AK192='15.02.2022 Смета'!AK192</f>
        <v>1</v>
      </c>
    </row>
    <row r="193" spans="1:46" ht="19.149999999999999" customHeight="1" x14ac:dyDescent="0.25">
      <c r="A193" s="108">
        <v>157</v>
      </c>
      <c r="B193" s="8" t="s">
        <v>224</v>
      </c>
      <c r="C193" s="21" t="s">
        <v>139</v>
      </c>
      <c r="D193" s="22" t="s">
        <v>174</v>
      </c>
      <c r="E193" s="35">
        <v>44661</v>
      </c>
      <c r="F193" s="35">
        <v>44668</v>
      </c>
      <c r="G193" s="21" t="s">
        <v>298</v>
      </c>
      <c r="H193" s="22" t="s">
        <v>725</v>
      </c>
      <c r="I193" s="22" t="s">
        <v>99</v>
      </c>
      <c r="J193" s="22" t="s">
        <v>294</v>
      </c>
      <c r="K193" s="35">
        <v>44661</v>
      </c>
      <c r="L193" s="35">
        <v>44668</v>
      </c>
      <c r="M193" s="10"/>
      <c r="N193" s="10">
        <v>3400</v>
      </c>
      <c r="O193" s="10">
        <f t="shared" si="27"/>
        <v>0</v>
      </c>
      <c r="P193" s="10"/>
      <c r="Q193" s="10">
        <v>2900</v>
      </c>
      <c r="R193" s="10">
        <f t="shared" si="28"/>
        <v>0</v>
      </c>
      <c r="S193" s="10"/>
      <c r="T193" s="10">
        <v>2800</v>
      </c>
      <c r="U193" s="10">
        <f t="shared" si="29"/>
        <v>0</v>
      </c>
      <c r="V193" s="10">
        <v>4</v>
      </c>
      <c r="W193" s="10">
        <v>150</v>
      </c>
      <c r="X193" s="10">
        <f t="shared" si="32"/>
        <v>600</v>
      </c>
      <c r="Y193" s="10">
        <v>4</v>
      </c>
      <c r="Z193" s="10">
        <v>150</v>
      </c>
      <c r="AA193" s="10">
        <f t="shared" si="33"/>
        <v>600</v>
      </c>
      <c r="AB193" s="10">
        <v>4</v>
      </c>
      <c r="AC193" s="10">
        <v>150</v>
      </c>
      <c r="AD193" s="10">
        <f t="shared" si="34"/>
        <v>600</v>
      </c>
      <c r="AE193" s="11">
        <v>12</v>
      </c>
      <c r="AF193" s="26">
        <v>7</v>
      </c>
      <c r="AG193" s="7">
        <f t="shared" si="30"/>
        <v>84</v>
      </c>
      <c r="AH193" s="152">
        <v>1</v>
      </c>
      <c r="AI193" s="139">
        <f t="shared" si="35"/>
        <v>24</v>
      </c>
      <c r="AJ193" s="139">
        <f t="shared" si="31"/>
        <v>1884</v>
      </c>
      <c r="AK193" s="109">
        <f t="shared" si="36"/>
        <v>1884</v>
      </c>
      <c r="AM193" t="b">
        <f>D193='15.02.2022 Смета'!D193</f>
        <v>1</v>
      </c>
      <c r="AN193" t="b">
        <f>E193='15.02.2022 Смета'!E193</f>
        <v>1</v>
      </c>
      <c r="AO193" t="b">
        <f>F193='15.02.2022 Смета'!F193</f>
        <v>1</v>
      </c>
      <c r="AP193" t="b">
        <f>G193='15.02.2022 Смета'!G193</f>
        <v>1</v>
      </c>
      <c r="AQ193" t="b">
        <f>AH193='15.02.2022 Смета'!AH193</f>
        <v>1</v>
      </c>
      <c r="AR193" t="b">
        <f>AI193='15.02.2022 Смета'!AI193</f>
        <v>1</v>
      </c>
      <c r="AS193" t="b">
        <f>AJ193='15.02.2022 Смета'!AJ193</f>
        <v>1</v>
      </c>
      <c r="AT193" t="b">
        <f>AK193='15.02.2022 Смета'!AK193</f>
        <v>1</v>
      </c>
    </row>
    <row r="194" spans="1:46" ht="18.600000000000001" customHeight="1" x14ac:dyDescent="0.25">
      <c r="A194" s="108">
        <v>158</v>
      </c>
      <c r="B194" s="8" t="s">
        <v>224</v>
      </c>
      <c r="C194" s="21" t="s">
        <v>139</v>
      </c>
      <c r="D194" s="22" t="s">
        <v>174</v>
      </c>
      <c r="E194" s="35">
        <v>44715</v>
      </c>
      <c r="F194" s="35">
        <v>44724</v>
      </c>
      <c r="G194" s="21" t="s">
        <v>298</v>
      </c>
      <c r="H194" s="22" t="s">
        <v>726</v>
      </c>
      <c r="I194" s="22" t="s">
        <v>99</v>
      </c>
      <c r="J194" s="22"/>
      <c r="K194" s="35">
        <v>44715</v>
      </c>
      <c r="L194" s="35">
        <v>44724</v>
      </c>
      <c r="M194" s="11"/>
      <c r="N194" s="10">
        <v>3400</v>
      </c>
      <c r="O194" s="10">
        <f t="shared" si="27"/>
        <v>0</v>
      </c>
      <c r="P194" s="10"/>
      <c r="Q194" s="10">
        <v>2900</v>
      </c>
      <c r="R194" s="10">
        <f t="shared" si="28"/>
        <v>0</v>
      </c>
      <c r="S194" s="10"/>
      <c r="T194" s="10">
        <v>2800</v>
      </c>
      <c r="U194" s="10">
        <f t="shared" si="29"/>
        <v>0</v>
      </c>
      <c r="V194" s="10">
        <v>4</v>
      </c>
      <c r="W194" s="10">
        <v>150</v>
      </c>
      <c r="X194" s="10">
        <f t="shared" si="32"/>
        <v>600</v>
      </c>
      <c r="Y194" s="10">
        <v>4</v>
      </c>
      <c r="Z194" s="10">
        <v>150</v>
      </c>
      <c r="AA194" s="10">
        <f t="shared" si="33"/>
        <v>600</v>
      </c>
      <c r="AB194" s="10">
        <v>4</v>
      </c>
      <c r="AC194" s="10">
        <v>150</v>
      </c>
      <c r="AD194" s="10">
        <f t="shared" si="34"/>
        <v>600</v>
      </c>
      <c r="AE194" s="11">
        <v>12</v>
      </c>
      <c r="AF194" s="26">
        <v>7</v>
      </c>
      <c r="AG194" s="7">
        <f t="shared" si="30"/>
        <v>84</v>
      </c>
      <c r="AH194" s="152">
        <v>1</v>
      </c>
      <c r="AI194" s="139">
        <f t="shared" si="35"/>
        <v>24</v>
      </c>
      <c r="AJ194" s="139">
        <f t="shared" si="31"/>
        <v>1884</v>
      </c>
      <c r="AK194" s="109">
        <f t="shared" si="36"/>
        <v>1884</v>
      </c>
      <c r="AM194" t="b">
        <f>D194='15.02.2022 Смета'!D194</f>
        <v>1</v>
      </c>
      <c r="AN194" t="b">
        <f>E194='15.02.2022 Смета'!E194</f>
        <v>1</v>
      </c>
      <c r="AO194" t="b">
        <f>F194='15.02.2022 Смета'!F194</f>
        <v>1</v>
      </c>
      <c r="AP194" t="b">
        <f>G194='15.02.2022 Смета'!G194</f>
        <v>1</v>
      </c>
      <c r="AQ194" t="b">
        <f>AH194='15.02.2022 Смета'!AH194</f>
        <v>1</v>
      </c>
      <c r="AR194" t="b">
        <f>AI194='15.02.2022 Смета'!AI194</f>
        <v>1</v>
      </c>
      <c r="AS194" t="b">
        <f>AJ194='15.02.2022 Смета'!AJ194</f>
        <v>1</v>
      </c>
      <c r="AT194" t="b">
        <f>AK194='15.02.2022 Смета'!AK194</f>
        <v>1</v>
      </c>
    </row>
    <row r="195" spans="1:46" ht="25.9" customHeight="1" x14ac:dyDescent="0.25">
      <c r="A195" s="108">
        <v>159</v>
      </c>
      <c r="B195" s="8" t="s">
        <v>224</v>
      </c>
      <c r="C195" s="21" t="s">
        <v>139</v>
      </c>
      <c r="D195" s="22" t="s">
        <v>531</v>
      </c>
      <c r="E195" s="35">
        <v>44748</v>
      </c>
      <c r="F195" s="35">
        <v>44750</v>
      </c>
      <c r="G195" s="21" t="s">
        <v>298</v>
      </c>
      <c r="H195" s="22" t="s">
        <v>340</v>
      </c>
      <c r="I195" s="22" t="s">
        <v>101</v>
      </c>
      <c r="J195" s="22" t="s">
        <v>294</v>
      </c>
      <c r="K195" s="35">
        <v>44748</v>
      </c>
      <c r="L195" s="35">
        <v>44750</v>
      </c>
      <c r="M195" s="10"/>
      <c r="N195" s="10">
        <v>3400</v>
      </c>
      <c r="O195" s="10">
        <f t="shared" si="27"/>
        <v>0</v>
      </c>
      <c r="P195" s="10"/>
      <c r="Q195" s="10">
        <v>2900</v>
      </c>
      <c r="R195" s="10">
        <f t="shared" si="28"/>
        <v>0</v>
      </c>
      <c r="S195" s="10"/>
      <c r="T195" s="10">
        <v>2800</v>
      </c>
      <c r="U195" s="10">
        <f t="shared" si="29"/>
        <v>0</v>
      </c>
      <c r="V195" s="10">
        <v>6</v>
      </c>
      <c r="W195" s="10">
        <v>150</v>
      </c>
      <c r="X195" s="10">
        <f t="shared" si="32"/>
        <v>900</v>
      </c>
      <c r="Y195" s="10">
        <v>6</v>
      </c>
      <c r="Z195" s="10">
        <v>150</v>
      </c>
      <c r="AA195" s="10">
        <f t="shared" si="33"/>
        <v>900</v>
      </c>
      <c r="AB195" s="10">
        <v>6</v>
      </c>
      <c r="AC195" s="10">
        <v>150</v>
      </c>
      <c r="AD195" s="10">
        <f t="shared" si="34"/>
        <v>900</v>
      </c>
      <c r="AE195" s="11">
        <v>18</v>
      </c>
      <c r="AF195" s="26">
        <v>7</v>
      </c>
      <c r="AG195" s="7">
        <f t="shared" si="30"/>
        <v>126</v>
      </c>
      <c r="AH195" s="152">
        <v>1</v>
      </c>
      <c r="AI195" s="139">
        <f>M195+P195+S195+V195+Y195+AB195+AE195</f>
        <v>36</v>
      </c>
      <c r="AJ195" s="139">
        <f t="shared" si="31"/>
        <v>2826</v>
      </c>
      <c r="AK195" s="109">
        <f>O195+R195+U195+X195+AA195+AD195+AG195</f>
        <v>2826</v>
      </c>
      <c r="AM195" t="b">
        <f>D195='15.02.2022 Смета'!D195</f>
        <v>1</v>
      </c>
      <c r="AN195" t="b">
        <f>E195='15.02.2022 Смета'!E195</f>
        <v>1</v>
      </c>
      <c r="AO195" t="b">
        <f>F195='15.02.2022 Смета'!F195</f>
        <v>1</v>
      </c>
      <c r="AP195" t="b">
        <f>G195='15.02.2022 Смета'!G195</f>
        <v>1</v>
      </c>
      <c r="AQ195" t="b">
        <f>AH195='15.02.2022 Смета'!AH195</f>
        <v>1</v>
      </c>
      <c r="AR195" t="b">
        <f>AI195='15.02.2022 Смета'!AI195</f>
        <v>1</v>
      </c>
      <c r="AS195" t="b">
        <f>AJ195='15.02.2022 Смета'!AJ195</f>
        <v>1</v>
      </c>
      <c r="AT195" t="b">
        <f>AK195='15.02.2022 Смета'!AK195</f>
        <v>1</v>
      </c>
    </row>
    <row r="196" spans="1:46" ht="25.9" customHeight="1" x14ac:dyDescent="0.25">
      <c r="A196" s="108">
        <v>160</v>
      </c>
      <c r="B196" s="8" t="s">
        <v>224</v>
      </c>
      <c r="C196" s="21" t="s">
        <v>139</v>
      </c>
      <c r="D196" s="22" t="s">
        <v>532</v>
      </c>
      <c r="E196" s="35">
        <v>44748</v>
      </c>
      <c r="F196" s="35">
        <v>44750</v>
      </c>
      <c r="G196" s="21" t="s">
        <v>298</v>
      </c>
      <c r="H196" s="22" t="s">
        <v>725</v>
      </c>
      <c r="I196" s="22" t="s">
        <v>99</v>
      </c>
      <c r="J196" s="22"/>
      <c r="K196" s="35">
        <v>44748</v>
      </c>
      <c r="L196" s="35">
        <v>44750</v>
      </c>
      <c r="M196" s="10"/>
      <c r="N196" s="10">
        <v>3400</v>
      </c>
      <c r="O196" s="10">
        <f t="shared" si="27"/>
        <v>0</v>
      </c>
      <c r="P196" s="10"/>
      <c r="Q196" s="10">
        <v>2900</v>
      </c>
      <c r="R196" s="10">
        <f t="shared" si="28"/>
        <v>0</v>
      </c>
      <c r="S196" s="10"/>
      <c r="T196" s="10">
        <v>2800</v>
      </c>
      <c r="U196" s="10">
        <f t="shared" si="29"/>
        <v>0</v>
      </c>
      <c r="V196" s="10">
        <v>6</v>
      </c>
      <c r="W196" s="10">
        <v>150</v>
      </c>
      <c r="X196" s="10">
        <f t="shared" si="32"/>
        <v>900</v>
      </c>
      <c r="Y196" s="10">
        <v>6</v>
      </c>
      <c r="Z196" s="10">
        <v>150</v>
      </c>
      <c r="AA196" s="10">
        <f t="shared" si="33"/>
        <v>900</v>
      </c>
      <c r="AB196" s="10">
        <v>6</v>
      </c>
      <c r="AC196" s="10">
        <v>150</v>
      </c>
      <c r="AD196" s="10">
        <f t="shared" si="34"/>
        <v>900</v>
      </c>
      <c r="AE196" s="11">
        <v>18</v>
      </c>
      <c r="AF196" s="26">
        <v>7</v>
      </c>
      <c r="AG196" s="7">
        <f t="shared" si="30"/>
        <v>126</v>
      </c>
      <c r="AH196" s="152">
        <v>1</v>
      </c>
      <c r="AI196" s="139">
        <f>M196+P196+S196+V196+Y196+AB196+AE196</f>
        <v>36</v>
      </c>
      <c r="AJ196" s="139">
        <f t="shared" si="31"/>
        <v>2826</v>
      </c>
      <c r="AK196" s="109">
        <f>O196+R196+U196+X196+AA196+AD196+AG196</f>
        <v>2826</v>
      </c>
      <c r="AM196" t="b">
        <f>D196='15.02.2022 Смета'!D196</f>
        <v>1</v>
      </c>
      <c r="AN196" t="b">
        <f>E196='15.02.2022 Смета'!E196</f>
        <v>1</v>
      </c>
      <c r="AO196" t="b">
        <f>F196='15.02.2022 Смета'!F196</f>
        <v>1</v>
      </c>
      <c r="AP196" t="b">
        <f>G196='15.02.2022 Смета'!G196</f>
        <v>1</v>
      </c>
      <c r="AQ196" t="b">
        <f>AH196='15.02.2022 Смета'!AH196</f>
        <v>1</v>
      </c>
      <c r="AR196" t="b">
        <f>AI196='15.02.2022 Смета'!AI196</f>
        <v>1</v>
      </c>
      <c r="AS196" t="b">
        <f>AJ196='15.02.2022 Смета'!AJ196</f>
        <v>1</v>
      </c>
      <c r="AT196" t="b">
        <f>AK196='15.02.2022 Смета'!AK196</f>
        <v>1</v>
      </c>
    </row>
    <row r="197" spans="1:46" ht="18.600000000000001" customHeight="1" x14ac:dyDescent="0.25">
      <c r="A197" s="108">
        <v>161</v>
      </c>
      <c r="B197" s="8" t="s">
        <v>224</v>
      </c>
      <c r="C197" s="21" t="s">
        <v>139</v>
      </c>
      <c r="D197" s="22" t="s">
        <v>63</v>
      </c>
      <c r="E197" s="35">
        <v>44750</v>
      </c>
      <c r="F197" s="35">
        <v>44759</v>
      </c>
      <c r="G197" s="21" t="s">
        <v>298</v>
      </c>
      <c r="H197" s="22" t="s">
        <v>340</v>
      </c>
      <c r="I197" s="22" t="s">
        <v>101</v>
      </c>
      <c r="J197" s="22" t="s">
        <v>294</v>
      </c>
      <c r="K197" s="35">
        <v>44750</v>
      </c>
      <c r="L197" s="35">
        <v>44759</v>
      </c>
      <c r="M197" s="10"/>
      <c r="N197" s="10">
        <v>3400</v>
      </c>
      <c r="O197" s="10">
        <f t="shared" si="27"/>
        <v>0</v>
      </c>
      <c r="P197" s="10"/>
      <c r="Q197" s="10">
        <v>2900</v>
      </c>
      <c r="R197" s="10">
        <f t="shared" si="28"/>
        <v>0</v>
      </c>
      <c r="S197" s="10"/>
      <c r="T197" s="10">
        <v>2800</v>
      </c>
      <c r="U197" s="10">
        <f t="shared" si="29"/>
        <v>0</v>
      </c>
      <c r="V197" s="10">
        <v>8</v>
      </c>
      <c r="W197" s="10">
        <v>150</v>
      </c>
      <c r="X197" s="10">
        <f t="shared" si="32"/>
        <v>1200</v>
      </c>
      <c r="Y197" s="10">
        <v>8</v>
      </c>
      <c r="Z197" s="10">
        <v>150</v>
      </c>
      <c r="AA197" s="10">
        <f t="shared" si="33"/>
        <v>1200</v>
      </c>
      <c r="AB197" s="10">
        <v>8</v>
      </c>
      <c r="AC197" s="10">
        <v>150</v>
      </c>
      <c r="AD197" s="10">
        <f t="shared" si="34"/>
        <v>1200</v>
      </c>
      <c r="AE197" s="11">
        <v>24</v>
      </c>
      <c r="AF197" s="26">
        <v>7</v>
      </c>
      <c r="AG197" s="7">
        <f t="shared" si="30"/>
        <v>168</v>
      </c>
      <c r="AH197" s="152">
        <v>1</v>
      </c>
      <c r="AI197" s="139">
        <f t="shared" si="35"/>
        <v>48</v>
      </c>
      <c r="AJ197" s="139">
        <f t="shared" si="31"/>
        <v>3768</v>
      </c>
      <c r="AK197" s="109">
        <f t="shared" si="36"/>
        <v>3768</v>
      </c>
      <c r="AM197" t="b">
        <f>D197='15.02.2022 Смета'!D197</f>
        <v>1</v>
      </c>
      <c r="AN197" t="b">
        <f>E197='15.02.2022 Смета'!E197</f>
        <v>1</v>
      </c>
      <c r="AO197" t="b">
        <f>F197='15.02.2022 Смета'!F197</f>
        <v>1</v>
      </c>
      <c r="AP197" t="b">
        <f>G197='15.02.2022 Смета'!G197</f>
        <v>1</v>
      </c>
      <c r="AQ197" t="b">
        <f>AH197='15.02.2022 Смета'!AH197</f>
        <v>1</v>
      </c>
      <c r="AR197" t="b">
        <f>AI197='15.02.2022 Смета'!AI197</f>
        <v>1</v>
      </c>
      <c r="AS197" t="b">
        <f>AJ197='15.02.2022 Смета'!AJ197</f>
        <v>1</v>
      </c>
      <c r="AT197" t="b">
        <f>AK197='15.02.2022 Смета'!AK197</f>
        <v>1</v>
      </c>
    </row>
    <row r="198" spans="1:46" ht="25.5" x14ac:dyDescent="0.25">
      <c r="A198" s="108">
        <v>162</v>
      </c>
      <c r="B198" s="8" t="s">
        <v>224</v>
      </c>
      <c r="C198" s="21" t="s">
        <v>139</v>
      </c>
      <c r="D198" s="22" t="s">
        <v>64</v>
      </c>
      <c r="E198" s="35">
        <v>44808</v>
      </c>
      <c r="F198" s="35">
        <v>44815</v>
      </c>
      <c r="G198" s="21" t="s">
        <v>298</v>
      </c>
      <c r="H198" s="22" t="s">
        <v>725</v>
      </c>
      <c r="I198" s="22" t="s">
        <v>102</v>
      </c>
      <c r="J198" s="22" t="s">
        <v>294</v>
      </c>
      <c r="K198" s="35">
        <v>44808</v>
      </c>
      <c r="L198" s="35">
        <v>44815</v>
      </c>
      <c r="M198" s="10"/>
      <c r="N198" s="10">
        <v>3400</v>
      </c>
      <c r="O198" s="10">
        <f t="shared" si="27"/>
        <v>0</v>
      </c>
      <c r="P198" s="10"/>
      <c r="Q198" s="10">
        <v>2900</v>
      </c>
      <c r="R198" s="10">
        <f t="shared" si="28"/>
        <v>0</v>
      </c>
      <c r="S198" s="10"/>
      <c r="T198" s="10">
        <v>2800</v>
      </c>
      <c r="U198" s="10">
        <f t="shared" si="29"/>
        <v>0</v>
      </c>
      <c r="V198" s="10">
        <v>4</v>
      </c>
      <c r="W198" s="10">
        <v>150</v>
      </c>
      <c r="X198" s="10">
        <f t="shared" si="32"/>
        <v>600</v>
      </c>
      <c r="Y198" s="10">
        <v>4</v>
      </c>
      <c r="Z198" s="10">
        <v>150</v>
      </c>
      <c r="AA198" s="10">
        <f t="shared" si="33"/>
        <v>600</v>
      </c>
      <c r="AB198" s="10">
        <v>4</v>
      </c>
      <c r="AC198" s="10">
        <v>150</v>
      </c>
      <c r="AD198" s="10">
        <f t="shared" si="34"/>
        <v>600</v>
      </c>
      <c r="AE198" s="11">
        <v>12</v>
      </c>
      <c r="AF198" s="26">
        <v>7</v>
      </c>
      <c r="AG198" s="7">
        <f t="shared" si="30"/>
        <v>84</v>
      </c>
      <c r="AH198" s="152">
        <v>1</v>
      </c>
      <c r="AI198" s="139">
        <f t="shared" si="35"/>
        <v>24</v>
      </c>
      <c r="AJ198" s="139">
        <f t="shared" si="31"/>
        <v>1884</v>
      </c>
      <c r="AK198" s="109">
        <f t="shared" si="36"/>
        <v>1884</v>
      </c>
      <c r="AM198" t="b">
        <f>D198='15.02.2022 Смета'!D198</f>
        <v>1</v>
      </c>
      <c r="AN198" t="b">
        <f>E198='15.02.2022 Смета'!E198</f>
        <v>1</v>
      </c>
      <c r="AO198" t="b">
        <f>F198='15.02.2022 Смета'!F198</f>
        <v>1</v>
      </c>
      <c r="AP198" t="b">
        <f>G198='15.02.2022 Смета'!G198</f>
        <v>1</v>
      </c>
      <c r="AQ198" t="b">
        <f>AH198='15.02.2022 Смета'!AH198</f>
        <v>1</v>
      </c>
      <c r="AR198" t="b">
        <f>AI198='15.02.2022 Смета'!AI198</f>
        <v>1</v>
      </c>
      <c r="AS198" t="b">
        <f>AJ198='15.02.2022 Смета'!AJ198</f>
        <v>1</v>
      </c>
      <c r="AT198" t="b">
        <f>AK198='15.02.2022 Смета'!AK198</f>
        <v>1</v>
      </c>
    </row>
    <row r="199" spans="1:46" x14ac:dyDescent="0.25">
      <c r="A199" s="106"/>
      <c r="B199" s="96"/>
      <c r="C199" s="97"/>
      <c r="D199" s="179" t="s">
        <v>859</v>
      </c>
      <c r="E199" s="99"/>
      <c r="F199" s="99"/>
      <c r="G199" s="99"/>
      <c r="H199" s="99"/>
      <c r="I199" s="97"/>
      <c r="J199" s="100"/>
      <c r="K199" s="99"/>
      <c r="L199" s="99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2"/>
      <c r="AF199" s="79"/>
      <c r="AG199" s="79"/>
      <c r="AH199" s="153"/>
      <c r="AI199" s="151"/>
      <c r="AJ199" s="151"/>
      <c r="AK199" s="164"/>
      <c r="AM199" t="b">
        <f>D199='15.02.2022 Смета'!D199</f>
        <v>1</v>
      </c>
      <c r="AN199" t="b">
        <f>E199='15.02.2022 Смета'!E199</f>
        <v>1</v>
      </c>
      <c r="AO199" t="b">
        <f>F199='15.02.2022 Смета'!F199</f>
        <v>1</v>
      </c>
      <c r="AP199" t="b">
        <f>G199='15.02.2022 Смета'!G199</f>
        <v>1</v>
      </c>
      <c r="AQ199" t="b">
        <f>AH199='15.02.2022 Смета'!AH199</f>
        <v>1</v>
      </c>
      <c r="AR199" t="b">
        <f>AI199='15.02.2022 Смета'!AI199</f>
        <v>1</v>
      </c>
      <c r="AS199" t="b">
        <f>AJ199='15.02.2022 Смета'!AJ199</f>
        <v>1</v>
      </c>
      <c r="AT199" t="b">
        <f>AK199='15.02.2022 Смета'!AK199</f>
        <v>1</v>
      </c>
    </row>
    <row r="200" spans="1:46" ht="30.6" customHeight="1" x14ac:dyDescent="0.25">
      <c r="A200" s="114">
        <v>163</v>
      </c>
      <c r="B200" s="8" t="s">
        <v>268</v>
      </c>
      <c r="C200" s="21" t="s">
        <v>152</v>
      </c>
      <c r="D200" s="22" t="s">
        <v>593</v>
      </c>
      <c r="E200" s="35">
        <v>44610</v>
      </c>
      <c r="F200" s="35">
        <v>44612</v>
      </c>
      <c r="G200" s="21" t="s">
        <v>775</v>
      </c>
      <c r="H200" s="22" t="s">
        <v>523</v>
      </c>
      <c r="I200" s="22" t="s">
        <v>99</v>
      </c>
      <c r="J200" s="22" t="s">
        <v>294</v>
      </c>
      <c r="K200" s="35">
        <v>44610</v>
      </c>
      <c r="L200" s="35">
        <v>44612</v>
      </c>
      <c r="M200" s="10"/>
      <c r="N200" s="10">
        <v>3400</v>
      </c>
      <c r="O200" s="10">
        <f t="shared" si="27"/>
        <v>0</v>
      </c>
      <c r="P200" s="10"/>
      <c r="Q200" s="10">
        <v>2900</v>
      </c>
      <c r="R200" s="10">
        <f t="shared" si="28"/>
        <v>0</v>
      </c>
      <c r="S200" s="10"/>
      <c r="T200" s="10">
        <v>2800</v>
      </c>
      <c r="U200" s="10">
        <f t="shared" si="29"/>
        <v>0</v>
      </c>
      <c r="V200" s="10">
        <v>8</v>
      </c>
      <c r="W200" s="10">
        <v>150</v>
      </c>
      <c r="X200" s="10">
        <f t="shared" si="32"/>
        <v>1200</v>
      </c>
      <c r="Y200" s="10">
        <v>8</v>
      </c>
      <c r="Z200" s="10">
        <v>150</v>
      </c>
      <c r="AA200" s="10">
        <f t="shared" si="33"/>
        <v>1200</v>
      </c>
      <c r="AB200" s="10">
        <v>8</v>
      </c>
      <c r="AC200" s="10">
        <v>150</v>
      </c>
      <c r="AD200" s="10">
        <f t="shared" si="34"/>
        <v>1200</v>
      </c>
      <c r="AE200" s="11"/>
      <c r="AF200" s="26">
        <v>7</v>
      </c>
      <c r="AG200" s="7">
        <f t="shared" si="30"/>
        <v>0</v>
      </c>
      <c r="AH200" s="152">
        <v>1</v>
      </c>
      <c r="AI200" s="139">
        <f t="shared" si="35"/>
        <v>24</v>
      </c>
      <c r="AJ200" s="139">
        <f t="shared" si="31"/>
        <v>3600</v>
      </c>
      <c r="AK200" s="109">
        <f t="shared" si="36"/>
        <v>3600</v>
      </c>
      <c r="AM200" t="b">
        <f>D200='15.02.2022 Смета'!D200</f>
        <v>1</v>
      </c>
      <c r="AN200" t="b">
        <f>E200='15.02.2022 Смета'!E200</f>
        <v>1</v>
      </c>
      <c r="AO200" t="b">
        <f>F200='15.02.2022 Смета'!F200</f>
        <v>1</v>
      </c>
      <c r="AP200" t="b">
        <f>G200='15.02.2022 Смета'!G200</f>
        <v>1</v>
      </c>
      <c r="AQ200" t="b">
        <f>AH200='15.02.2022 Смета'!AH200</f>
        <v>1</v>
      </c>
      <c r="AR200" t="b">
        <f>AI200='15.02.2022 Смета'!AI200</f>
        <v>1</v>
      </c>
      <c r="AS200" t="b">
        <f>AJ200='15.02.2022 Смета'!AJ200</f>
        <v>1</v>
      </c>
      <c r="AT200" t="b">
        <f>AK200='15.02.2022 Смета'!AK200</f>
        <v>1</v>
      </c>
    </row>
    <row r="201" spans="1:46" ht="26.65" customHeight="1" x14ac:dyDescent="0.25">
      <c r="A201" s="108">
        <v>164</v>
      </c>
      <c r="B201" s="8" t="s">
        <v>268</v>
      </c>
      <c r="C201" s="21" t="s">
        <v>152</v>
      </c>
      <c r="D201" s="22" t="s">
        <v>594</v>
      </c>
      <c r="E201" s="35">
        <v>44610</v>
      </c>
      <c r="F201" s="35">
        <v>44612</v>
      </c>
      <c r="G201" s="21" t="s">
        <v>776</v>
      </c>
      <c r="H201" s="22" t="s">
        <v>358</v>
      </c>
      <c r="I201" s="22" t="s">
        <v>101</v>
      </c>
      <c r="J201" s="22" t="s">
        <v>294</v>
      </c>
      <c r="K201" s="35">
        <v>44610</v>
      </c>
      <c r="L201" s="35">
        <v>44612</v>
      </c>
      <c r="M201" s="10"/>
      <c r="N201" s="10">
        <v>3400</v>
      </c>
      <c r="O201" s="10">
        <f t="shared" si="27"/>
        <v>0</v>
      </c>
      <c r="P201" s="10"/>
      <c r="Q201" s="10">
        <v>2900</v>
      </c>
      <c r="R201" s="10">
        <f t="shared" si="28"/>
        <v>0</v>
      </c>
      <c r="S201" s="10"/>
      <c r="T201" s="10">
        <v>2800</v>
      </c>
      <c r="U201" s="10">
        <f t="shared" si="29"/>
        <v>0</v>
      </c>
      <c r="V201" s="10">
        <v>2</v>
      </c>
      <c r="W201" s="10">
        <v>150</v>
      </c>
      <c r="X201" s="10">
        <f t="shared" si="32"/>
        <v>300</v>
      </c>
      <c r="Y201" s="10">
        <v>2</v>
      </c>
      <c r="Z201" s="10">
        <v>150</v>
      </c>
      <c r="AA201" s="10">
        <f t="shared" si="33"/>
        <v>300</v>
      </c>
      <c r="AB201" s="10">
        <v>2</v>
      </c>
      <c r="AC201" s="10">
        <v>150</v>
      </c>
      <c r="AD201" s="10">
        <f t="shared" si="34"/>
        <v>300</v>
      </c>
      <c r="AE201" s="11"/>
      <c r="AF201" s="26">
        <v>7</v>
      </c>
      <c r="AG201" s="7">
        <f t="shared" si="30"/>
        <v>0</v>
      </c>
      <c r="AH201" s="152">
        <v>1</v>
      </c>
      <c r="AI201" s="139">
        <f t="shared" si="35"/>
        <v>6</v>
      </c>
      <c r="AJ201" s="139">
        <f t="shared" si="31"/>
        <v>900</v>
      </c>
      <c r="AK201" s="109">
        <f t="shared" si="36"/>
        <v>900</v>
      </c>
      <c r="AM201" t="b">
        <f>D201='15.02.2022 Смета'!D201</f>
        <v>1</v>
      </c>
      <c r="AN201" t="b">
        <f>E201='15.02.2022 Смета'!E201</f>
        <v>1</v>
      </c>
      <c r="AO201" t="b">
        <f>F201='15.02.2022 Смета'!F201</f>
        <v>1</v>
      </c>
      <c r="AP201" t="b">
        <f>G201='15.02.2022 Смета'!G201</f>
        <v>1</v>
      </c>
      <c r="AQ201" t="b">
        <f>AH201='15.02.2022 Смета'!AH201</f>
        <v>1</v>
      </c>
      <c r="AR201" t="b">
        <f>AI201='15.02.2022 Смета'!AI201</f>
        <v>1</v>
      </c>
      <c r="AS201" t="b">
        <f>AJ201='15.02.2022 Смета'!AJ201</f>
        <v>1</v>
      </c>
      <c r="AT201" t="b">
        <f>AK201='15.02.2022 Смета'!AK201</f>
        <v>1</v>
      </c>
    </row>
    <row r="202" spans="1:46" ht="27.6" customHeight="1" x14ac:dyDescent="0.25">
      <c r="A202" s="114">
        <v>165</v>
      </c>
      <c r="B202" s="8"/>
      <c r="C202" s="47" t="s">
        <v>152</v>
      </c>
      <c r="D202" s="22" t="s">
        <v>41</v>
      </c>
      <c r="E202" s="35">
        <v>44639</v>
      </c>
      <c r="F202" s="35">
        <v>44641</v>
      </c>
      <c r="G202" s="21" t="s">
        <v>390</v>
      </c>
      <c r="H202" s="22" t="s">
        <v>464</v>
      </c>
      <c r="I202" s="22" t="s">
        <v>99</v>
      </c>
      <c r="J202" s="22">
        <v>44872</v>
      </c>
      <c r="K202" s="35">
        <v>44639</v>
      </c>
      <c r="L202" s="35">
        <v>44641</v>
      </c>
      <c r="M202" s="10"/>
      <c r="N202" s="10">
        <v>3400</v>
      </c>
      <c r="O202" s="10">
        <f t="shared" si="27"/>
        <v>0</v>
      </c>
      <c r="P202" s="10"/>
      <c r="Q202" s="10">
        <v>2900</v>
      </c>
      <c r="R202" s="10">
        <f t="shared" si="28"/>
        <v>0</v>
      </c>
      <c r="S202" s="10"/>
      <c r="T202" s="10">
        <v>2800</v>
      </c>
      <c r="U202" s="10">
        <f t="shared" si="29"/>
        <v>0</v>
      </c>
      <c r="V202" s="10">
        <v>2</v>
      </c>
      <c r="W202" s="10">
        <v>150</v>
      </c>
      <c r="X202" s="10">
        <f t="shared" si="32"/>
        <v>300</v>
      </c>
      <c r="Y202" s="10">
        <v>3</v>
      </c>
      <c r="Z202" s="10">
        <v>150</v>
      </c>
      <c r="AA202" s="10">
        <f t="shared" si="33"/>
        <v>450</v>
      </c>
      <c r="AB202" s="10">
        <v>3</v>
      </c>
      <c r="AC202" s="10">
        <v>150</v>
      </c>
      <c r="AD202" s="10">
        <f t="shared" si="34"/>
        <v>450</v>
      </c>
      <c r="AE202" s="11"/>
      <c r="AF202" s="26">
        <v>7</v>
      </c>
      <c r="AG202" s="7">
        <v>150</v>
      </c>
      <c r="AH202" s="152">
        <v>1</v>
      </c>
      <c r="AI202" s="139">
        <f t="shared" si="35"/>
        <v>8</v>
      </c>
      <c r="AJ202" s="139">
        <f t="shared" si="31"/>
        <v>1350</v>
      </c>
      <c r="AK202" s="109">
        <f t="shared" si="36"/>
        <v>1350</v>
      </c>
      <c r="AM202" t="b">
        <f>D202='15.02.2022 Смета'!D202</f>
        <v>1</v>
      </c>
      <c r="AN202" t="b">
        <f>E202='15.02.2022 Смета'!E202</f>
        <v>1</v>
      </c>
      <c r="AO202" t="b">
        <f>F202='15.02.2022 Смета'!F202</f>
        <v>1</v>
      </c>
      <c r="AP202" t="b">
        <f>G202='15.02.2022 Смета'!G202</f>
        <v>1</v>
      </c>
      <c r="AQ202" t="b">
        <f>AH202='15.02.2022 Смета'!AH202</f>
        <v>1</v>
      </c>
      <c r="AR202" t="b">
        <f>AI202='15.02.2022 Смета'!AI202</f>
        <v>1</v>
      </c>
      <c r="AS202" t="b">
        <f>AJ202='15.02.2022 Смета'!AJ202</f>
        <v>1</v>
      </c>
      <c r="AT202" t="b">
        <f>AK202='15.02.2022 Смета'!AK202</f>
        <v>1</v>
      </c>
    </row>
    <row r="203" spans="1:46" ht="28.9" customHeight="1" x14ac:dyDescent="0.25">
      <c r="A203" s="108">
        <v>166</v>
      </c>
      <c r="B203" s="8" t="s">
        <v>268</v>
      </c>
      <c r="C203" s="21" t="s">
        <v>152</v>
      </c>
      <c r="D203" s="22" t="s">
        <v>595</v>
      </c>
      <c r="E203" s="35">
        <v>44639</v>
      </c>
      <c r="F203" s="35">
        <v>44641</v>
      </c>
      <c r="G203" s="21" t="s">
        <v>777</v>
      </c>
      <c r="H203" s="22" t="s">
        <v>358</v>
      </c>
      <c r="I203" s="22" t="s">
        <v>101</v>
      </c>
      <c r="J203" s="22" t="s">
        <v>294</v>
      </c>
      <c r="K203" s="35">
        <v>44639</v>
      </c>
      <c r="L203" s="35">
        <v>44641</v>
      </c>
      <c r="M203" s="10"/>
      <c r="N203" s="10">
        <v>3400</v>
      </c>
      <c r="O203" s="10">
        <f t="shared" si="27"/>
        <v>0</v>
      </c>
      <c r="P203" s="10"/>
      <c r="Q203" s="10">
        <v>2900</v>
      </c>
      <c r="R203" s="10">
        <f t="shared" si="28"/>
        <v>0</v>
      </c>
      <c r="S203" s="10"/>
      <c r="T203" s="10">
        <v>2800</v>
      </c>
      <c r="U203" s="10">
        <f t="shared" si="29"/>
        <v>0</v>
      </c>
      <c r="V203" s="10">
        <v>2</v>
      </c>
      <c r="W203" s="10">
        <v>150</v>
      </c>
      <c r="X203" s="10">
        <f t="shared" si="32"/>
        <v>300</v>
      </c>
      <c r="Y203" s="10">
        <v>2</v>
      </c>
      <c r="Z203" s="10">
        <v>150</v>
      </c>
      <c r="AA203" s="10">
        <f t="shared" si="33"/>
        <v>300</v>
      </c>
      <c r="AB203" s="10">
        <v>2</v>
      </c>
      <c r="AC203" s="10">
        <v>150</v>
      </c>
      <c r="AD203" s="10">
        <f t="shared" si="34"/>
        <v>300</v>
      </c>
      <c r="AE203" s="11"/>
      <c r="AF203" s="26">
        <v>7</v>
      </c>
      <c r="AG203" s="7">
        <f t="shared" si="30"/>
        <v>0</v>
      </c>
      <c r="AH203" s="152">
        <v>1</v>
      </c>
      <c r="AI203" s="139">
        <f t="shared" si="35"/>
        <v>6</v>
      </c>
      <c r="AJ203" s="139">
        <f t="shared" ref="AJ203:AJ265" si="37">AK203</f>
        <v>900</v>
      </c>
      <c r="AK203" s="109">
        <f t="shared" si="36"/>
        <v>900</v>
      </c>
      <c r="AM203" t="b">
        <f>D203='15.02.2022 Смета'!D203</f>
        <v>1</v>
      </c>
      <c r="AN203" t="b">
        <f>E203='15.02.2022 Смета'!E203</f>
        <v>1</v>
      </c>
      <c r="AO203" t="b">
        <f>F203='15.02.2022 Смета'!F203</f>
        <v>1</v>
      </c>
      <c r="AP203" t="b">
        <f>G203='15.02.2022 Смета'!G203</f>
        <v>1</v>
      </c>
      <c r="AQ203" t="b">
        <f>AH203='15.02.2022 Смета'!AH203</f>
        <v>1</v>
      </c>
      <c r="AR203" t="b">
        <f>AI203='15.02.2022 Смета'!AI203</f>
        <v>1</v>
      </c>
      <c r="AS203" t="b">
        <f>AJ203='15.02.2022 Смета'!AJ203</f>
        <v>1</v>
      </c>
      <c r="AT203" t="b">
        <f>AK203='15.02.2022 Смета'!AK203</f>
        <v>1</v>
      </c>
    </row>
    <row r="204" spans="1:46" ht="28.15" customHeight="1" x14ac:dyDescent="0.25">
      <c r="A204" s="114">
        <v>167</v>
      </c>
      <c r="B204" s="8" t="s">
        <v>268</v>
      </c>
      <c r="C204" s="21" t="s">
        <v>152</v>
      </c>
      <c r="D204" s="22" t="s">
        <v>533</v>
      </c>
      <c r="E204" s="35">
        <v>44666</v>
      </c>
      <c r="F204" s="35">
        <v>44667</v>
      </c>
      <c r="G204" s="21" t="s">
        <v>391</v>
      </c>
      <c r="H204" s="22" t="s">
        <v>727</v>
      </c>
      <c r="I204" s="22" t="s">
        <v>102</v>
      </c>
      <c r="J204" s="22" t="s">
        <v>294</v>
      </c>
      <c r="K204" s="35">
        <v>44666</v>
      </c>
      <c r="L204" s="35">
        <v>44667</v>
      </c>
      <c r="M204" s="28"/>
      <c r="N204" s="10">
        <v>3400</v>
      </c>
      <c r="O204" s="10">
        <f t="shared" si="27"/>
        <v>0</v>
      </c>
      <c r="P204" s="28"/>
      <c r="Q204" s="10">
        <v>2900</v>
      </c>
      <c r="R204" s="10">
        <f t="shared" si="28"/>
        <v>0</v>
      </c>
      <c r="S204" s="28"/>
      <c r="T204" s="10">
        <v>2800</v>
      </c>
      <c r="U204" s="10">
        <f t="shared" si="29"/>
        <v>0</v>
      </c>
      <c r="V204" s="29">
        <v>7</v>
      </c>
      <c r="W204" s="10">
        <v>150</v>
      </c>
      <c r="X204" s="10">
        <f t="shared" si="32"/>
        <v>1050</v>
      </c>
      <c r="Y204" s="29">
        <v>7</v>
      </c>
      <c r="Z204" s="10">
        <v>150</v>
      </c>
      <c r="AA204" s="10">
        <f t="shared" si="33"/>
        <v>1050</v>
      </c>
      <c r="AB204" s="29">
        <v>7</v>
      </c>
      <c r="AC204" s="10">
        <v>150</v>
      </c>
      <c r="AD204" s="10">
        <f t="shared" si="34"/>
        <v>1050</v>
      </c>
      <c r="AE204" s="29">
        <v>21</v>
      </c>
      <c r="AF204" s="26">
        <v>7</v>
      </c>
      <c r="AG204" s="7">
        <f t="shared" si="30"/>
        <v>147</v>
      </c>
      <c r="AH204" s="152">
        <v>1</v>
      </c>
      <c r="AI204" s="139">
        <f t="shared" si="35"/>
        <v>42</v>
      </c>
      <c r="AJ204" s="139">
        <f t="shared" si="37"/>
        <v>3297</v>
      </c>
      <c r="AK204" s="109">
        <f t="shared" si="36"/>
        <v>3297</v>
      </c>
      <c r="AM204" t="b">
        <f>D204='15.02.2022 Смета'!D204</f>
        <v>1</v>
      </c>
      <c r="AN204" t="b">
        <f>E204='15.02.2022 Смета'!E204</f>
        <v>1</v>
      </c>
      <c r="AO204" t="b">
        <f>F204='15.02.2022 Смета'!F204</f>
        <v>1</v>
      </c>
      <c r="AP204" t="b">
        <f>G204='15.02.2022 Смета'!G204</f>
        <v>1</v>
      </c>
      <c r="AQ204" t="b">
        <f>AH204='15.02.2022 Смета'!AH204</f>
        <v>1</v>
      </c>
      <c r="AR204" t="b">
        <f>AI204='15.02.2022 Смета'!AI204</f>
        <v>1</v>
      </c>
      <c r="AS204" t="b">
        <f>AJ204='15.02.2022 Смета'!AJ204</f>
        <v>1</v>
      </c>
      <c r="AT204" t="b">
        <f>AK204='15.02.2022 Смета'!AK204</f>
        <v>1</v>
      </c>
    </row>
    <row r="205" spans="1:46" ht="29.65" customHeight="1" x14ac:dyDescent="0.25">
      <c r="A205" s="108">
        <v>168</v>
      </c>
      <c r="B205" s="8" t="s">
        <v>268</v>
      </c>
      <c r="C205" s="21" t="s">
        <v>152</v>
      </c>
      <c r="D205" s="22" t="s">
        <v>596</v>
      </c>
      <c r="E205" s="35">
        <v>44667</v>
      </c>
      <c r="F205" s="35">
        <v>44668</v>
      </c>
      <c r="G205" s="21" t="s">
        <v>391</v>
      </c>
      <c r="H205" s="22" t="s">
        <v>727</v>
      </c>
      <c r="I205" s="22" t="s">
        <v>99</v>
      </c>
      <c r="J205" s="22" t="s">
        <v>294</v>
      </c>
      <c r="K205" s="35">
        <v>44667</v>
      </c>
      <c r="L205" s="35">
        <v>44668</v>
      </c>
      <c r="M205" s="10"/>
      <c r="N205" s="10">
        <v>3400</v>
      </c>
      <c r="O205" s="10">
        <f t="shared" si="27"/>
        <v>0</v>
      </c>
      <c r="P205" s="10"/>
      <c r="Q205" s="10">
        <v>2900</v>
      </c>
      <c r="R205" s="10">
        <f t="shared" si="28"/>
        <v>0</v>
      </c>
      <c r="S205" s="10"/>
      <c r="T205" s="10">
        <v>2800</v>
      </c>
      <c r="U205" s="10">
        <f t="shared" si="29"/>
        <v>0</v>
      </c>
      <c r="V205" s="10">
        <v>32</v>
      </c>
      <c r="W205" s="10">
        <v>150</v>
      </c>
      <c r="X205" s="10">
        <f t="shared" si="32"/>
        <v>4800</v>
      </c>
      <c r="Y205" s="10">
        <v>32</v>
      </c>
      <c r="Z205" s="10">
        <v>150</v>
      </c>
      <c r="AA205" s="10">
        <f t="shared" si="33"/>
        <v>4800</v>
      </c>
      <c r="AB205" s="10">
        <v>32</v>
      </c>
      <c r="AC205" s="10">
        <v>150</v>
      </c>
      <c r="AD205" s="10">
        <f t="shared" si="34"/>
        <v>4800</v>
      </c>
      <c r="AE205" s="11">
        <v>96</v>
      </c>
      <c r="AF205" s="26">
        <v>7</v>
      </c>
      <c r="AG205" s="7">
        <f t="shared" si="30"/>
        <v>672</v>
      </c>
      <c r="AH205" s="152">
        <v>1</v>
      </c>
      <c r="AI205" s="139">
        <f t="shared" si="35"/>
        <v>192</v>
      </c>
      <c r="AJ205" s="139">
        <f t="shared" si="37"/>
        <v>15072</v>
      </c>
      <c r="AK205" s="109">
        <f t="shared" si="36"/>
        <v>15072</v>
      </c>
      <c r="AM205" t="b">
        <f>D205='15.02.2022 Смета'!D205</f>
        <v>1</v>
      </c>
      <c r="AN205" t="b">
        <f>E205='15.02.2022 Смета'!E205</f>
        <v>1</v>
      </c>
      <c r="AO205" t="b">
        <f>F205='15.02.2022 Смета'!F205</f>
        <v>1</v>
      </c>
      <c r="AP205" t="b">
        <f>G205='15.02.2022 Смета'!G205</f>
        <v>1</v>
      </c>
      <c r="AQ205" t="b">
        <f>AH205='15.02.2022 Смета'!AH205</f>
        <v>1</v>
      </c>
      <c r="AR205" t="b">
        <f>AI205='15.02.2022 Смета'!AI205</f>
        <v>1</v>
      </c>
      <c r="AS205" t="b">
        <f>AJ205='15.02.2022 Смета'!AJ205</f>
        <v>1</v>
      </c>
      <c r="AT205" t="b">
        <f>AK205='15.02.2022 Смета'!AK205</f>
        <v>1</v>
      </c>
    </row>
    <row r="206" spans="1:46" ht="28.15" customHeight="1" x14ac:dyDescent="0.25">
      <c r="A206" s="114">
        <v>169</v>
      </c>
      <c r="B206" s="8" t="s">
        <v>268</v>
      </c>
      <c r="C206" s="21" t="s">
        <v>152</v>
      </c>
      <c r="D206" s="22" t="s">
        <v>597</v>
      </c>
      <c r="E206" s="35">
        <v>44667</v>
      </c>
      <c r="F206" s="35">
        <v>44668</v>
      </c>
      <c r="G206" s="21" t="s">
        <v>391</v>
      </c>
      <c r="H206" s="22" t="s">
        <v>358</v>
      </c>
      <c r="I206" s="22" t="s">
        <v>101</v>
      </c>
      <c r="J206" s="22" t="s">
        <v>294</v>
      </c>
      <c r="K206" s="35">
        <v>44667</v>
      </c>
      <c r="L206" s="35">
        <v>44668</v>
      </c>
      <c r="M206" s="10"/>
      <c r="N206" s="10">
        <v>3400</v>
      </c>
      <c r="O206" s="10">
        <f t="shared" si="27"/>
        <v>0</v>
      </c>
      <c r="P206" s="10"/>
      <c r="Q206" s="10">
        <v>2900</v>
      </c>
      <c r="R206" s="10">
        <f t="shared" si="28"/>
        <v>0</v>
      </c>
      <c r="S206" s="10"/>
      <c r="T206" s="10">
        <v>2800</v>
      </c>
      <c r="U206" s="10">
        <f t="shared" si="29"/>
        <v>0</v>
      </c>
      <c r="V206" s="10">
        <v>8</v>
      </c>
      <c r="W206" s="10">
        <v>150</v>
      </c>
      <c r="X206" s="10">
        <f t="shared" si="32"/>
        <v>1200</v>
      </c>
      <c r="Y206" s="10">
        <v>8</v>
      </c>
      <c r="Z206" s="10">
        <v>150</v>
      </c>
      <c r="AA206" s="10">
        <f t="shared" si="33"/>
        <v>1200</v>
      </c>
      <c r="AB206" s="10">
        <v>8</v>
      </c>
      <c r="AC206" s="10">
        <v>150</v>
      </c>
      <c r="AD206" s="10">
        <f t="shared" si="34"/>
        <v>1200</v>
      </c>
      <c r="AE206" s="11">
        <v>24</v>
      </c>
      <c r="AF206" s="26">
        <v>7</v>
      </c>
      <c r="AG206" s="7">
        <f t="shared" si="30"/>
        <v>168</v>
      </c>
      <c r="AH206" s="152">
        <v>1</v>
      </c>
      <c r="AI206" s="139">
        <f t="shared" si="35"/>
        <v>48</v>
      </c>
      <c r="AJ206" s="139">
        <f t="shared" si="37"/>
        <v>3768</v>
      </c>
      <c r="AK206" s="109">
        <f t="shared" si="36"/>
        <v>3768</v>
      </c>
      <c r="AM206" t="b">
        <f>D206='15.02.2022 Смета'!D206</f>
        <v>1</v>
      </c>
      <c r="AN206" t="b">
        <f>E206='15.02.2022 Смета'!E206</f>
        <v>1</v>
      </c>
      <c r="AO206" t="b">
        <f>F206='15.02.2022 Смета'!F206</f>
        <v>1</v>
      </c>
      <c r="AP206" t="b">
        <f>G206='15.02.2022 Смета'!G206</f>
        <v>1</v>
      </c>
      <c r="AQ206" t="b">
        <f>AH206='15.02.2022 Смета'!AH206</f>
        <v>1</v>
      </c>
      <c r="AR206" t="b">
        <f>AI206='15.02.2022 Смета'!AI206</f>
        <v>1</v>
      </c>
      <c r="AS206" t="b">
        <f>AJ206='15.02.2022 Смета'!AJ206</f>
        <v>1</v>
      </c>
      <c r="AT206" t="b">
        <f>AK206='15.02.2022 Смета'!AK206</f>
        <v>1</v>
      </c>
    </row>
    <row r="207" spans="1:46" ht="26.65" customHeight="1" x14ac:dyDescent="0.25">
      <c r="A207" s="108">
        <v>170</v>
      </c>
      <c r="B207" s="8" t="s">
        <v>268</v>
      </c>
      <c r="C207" s="21" t="s">
        <v>152</v>
      </c>
      <c r="D207" s="22" t="s">
        <v>598</v>
      </c>
      <c r="E207" s="35">
        <v>44750</v>
      </c>
      <c r="F207" s="35">
        <v>44752</v>
      </c>
      <c r="G207" s="21" t="s">
        <v>940</v>
      </c>
      <c r="H207" s="22" t="s">
        <v>727</v>
      </c>
      <c r="I207" s="22" t="s">
        <v>99</v>
      </c>
      <c r="J207" s="22" t="s">
        <v>294</v>
      </c>
      <c r="K207" s="35">
        <v>44750</v>
      </c>
      <c r="L207" s="35">
        <v>44752</v>
      </c>
      <c r="M207" s="10"/>
      <c r="N207" s="10">
        <v>3400</v>
      </c>
      <c r="O207" s="10">
        <f t="shared" ref="O207:O284" si="38">M207*N207</f>
        <v>0</v>
      </c>
      <c r="P207" s="10"/>
      <c r="Q207" s="10">
        <v>2900</v>
      </c>
      <c r="R207" s="10">
        <f t="shared" ref="R207:R284" si="39">P207*Q207</f>
        <v>0</v>
      </c>
      <c r="S207" s="10"/>
      <c r="T207" s="10">
        <v>2800</v>
      </c>
      <c r="U207" s="10">
        <f t="shared" ref="U207:U284" si="40">S207*T207</f>
        <v>0</v>
      </c>
      <c r="V207" s="10">
        <v>8</v>
      </c>
      <c r="W207" s="10">
        <v>150</v>
      </c>
      <c r="X207" s="10">
        <f t="shared" si="32"/>
        <v>1200</v>
      </c>
      <c r="Y207" s="10">
        <v>8</v>
      </c>
      <c r="Z207" s="10">
        <v>150</v>
      </c>
      <c r="AA207" s="10">
        <f t="shared" si="33"/>
        <v>1200</v>
      </c>
      <c r="AB207" s="10">
        <v>8</v>
      </c>
      <c r="AC207" s="10">
        <v>150</v>
      </c>
      <c r="AD207" s="10">
        <f t="shared" si="34"/>
        <v>1200</v>
      </c>
      <c r="AE207" s="11">
        <v>24</v>
      </c>
      <c r="AF207" s="26">
        <v>7</v>
      </c>
      <c r="AG207" s="7">
        <f t="shared" ref="AG207:AG213" si="41">AE207*AF207</f>
        <v>168</v>
      </c>
      <c r="AH207" s="152">
        <v>1</v>
      </c>
      <c r="AI207" s="139">
        <f t="shared" si="35"/>
        <v>48</v>
      </c>
      <c r="AJ207" s="139">
        <f t="shared" si="37"/>
        <v>3768</v>
      </c>
      <c r="AK207" s="109">
        <f t="shared" si="36"/>
        <v>3768</v>
      </c>
      <c r="AM207" t="b">
        <f>D207='15.02.2022 Смета'!D207</f>
        <v>1</v>
      </c>
      <c r="AN207" t="b">
        <f>E207='15.02.2022 Смета'!E207</f>
        <v>1</v>
      </c>
      <c r="AO207" t="b">
        <f>F207='15.02.2022 Смета'!F207</f>
        <v>1</v>
      </c>
      <c r="AP207" t="b">
        <f>G207='15.02.2022 Смета'!G207</f>
        <v>1</v>
      </c>
      <c r="AQ207" t="b">
        <f>AH207='15.02.2022 Смета'!AH207</f>
        <v>1</v>
      </c>
      <c r="AR207" t="b">
        <f>AI207='15.02.2022 Смета'!AI207</f>
        <v>1</v>
      </c>
      <c r="AS207" t="b">
        <f>AJ207='15.02.2022 Смета'!AJ207</f>
        <v>1</v>
      </c>
      <c r="AT207" t="b">
        <f>AK207='15.02.2022 Смета'!AK207</f>
        <v>1</v>
      </c>
    </row>
    <row r="208" spans="1:46" ht="26.65" customHeight="1" x14ac:dyDescent="0.25">
      <c r="A208" s="114">
        <v>171</v>
      </c>
      <c r="B208" s="8" t="s">
        <v>268</v>
      </c>
      <c r="C208" s="21" t="s">
        <v>152</v>
      </c>
      <c r="D208" s="22" t="s">
        <v>599</v>
      </c>
      <c r="E208" s="35">
        <v>44750</v>
      </c>
      <c r="F208" s="35">
        <v>44752</v>
      </c>
      <c r="G208" s="21" t="s">
        <v>940</v>
      </c>
      <c r="H208" s="22" t="s">
        <v>727</v>
      </c>
      <c r="I208" s="22" t="s">
        <v>101</v>
      </c>
      <c r="J208" s="22" t="s">
        <v>294</v>
      </c>
      <c r="K208" s="35">
        <v>44750</v>
      </c>
      <c r="L208" s="35">
        <v>44752</v>
      </c>
      <c r="M208" s="10"/>
      <c r="N208" s="10">
        <v>3400</v>
      </c>
      <c r="O208" s="10">
        <f t="shared" si="38"/>
        <v>0</v>
      </c>
      <c r="P208" s="10"/>
      <c r="Q208" s="10">
        <v>2900</v>
      </c>
      <c r="R208" s="10">
        <f t="shared" si="39"/>
        <v>0</v>
      </c>
      <c r="S208" s="10"/>
      <c r="T208" s="10">
        <v>2800</v>
      </c>
      <c r="U208" s="10">
        <f t="shared" si="40"/>
        <v>0</v>
      </c>
      <c r="V208" s="10">
        <v>2</v>
      </c>
      <c r="W208" s="10">
        <v>150</v>
      </c>
      <c r="X208" s="10">
        <f t="shared" si="32"/>
        <v>300</v>
      </c>
      <c r="Y208" s="10">
        <v>2</v>
      </c>
      <c r="Z208" s="10">
        <v>150</v>
      </c>
      <c r="AA208" s="10">
        <f t="shared" si="33"/>
        <v>300</v>
      </c>
      <c r="AB208" s="10">
        <v>2</v>
      </c>
      <c r="AC208" s="10">
        <v>150</v>
      </c>
      <c r="AD208" s="10">
        <f t="shared" si="34"/>
        <v>300</v>
      </c>
      <c r="AE208" s="11">
        <v>6</v>
      </c>
      <c r="AF208" s="26">
        <v>7</v>
      </c>
      <c r="AG208" s="7">
        <f t="shared" si="41"/>
        <v>42</v>
      </c>
      <c r="AH208" s="152">
        <v>1</v>
      </c>
      <c r="AI208" s="139">
        <f t="shared" si="35"/>
        <v>12</v>
      </c>
      <c r="AJ208" s="139">
        <f t="shared" si="37"/>
        <v>942</v>
      </c>
      <c r="AK208" s="109">
        <f t="shared" si="36"/>
        <v>942</v>
      </c>
      <c r="AM208" t="b">
        <f>D208='15.02.2022 Смета'!D208</f>
        <v>1</v>
      </c>
      <c r="AN208" t="b">
        <f>E208='15.02.2022 Смета'!E208</f>
        <v>1</v>
      </c>
      <c r="AO208" t="b">
        <f>F208='15.02.2022 Смета'!F208</f>
        <v>1</v>
      </c>
      <c r="AP208" t="b">
        <f>G208='15.02.2022 Смета'!G208</f>
        <v>1</v>
      </c>
      <c r="AQ208" t="b">
        <f>AH208='15.02.2022 Смета'!AH208</f>
        <v>1</v>
      </c>
      <c r="AR208" t="b">
        <f>AI208='15.02.2022 Смета'!AI208</f>
        <v>1</v>
      </c>
      <c r="AS208" t="b">
        <f>AJ208='15.02.2022 Смета'!AJ208</f>
        <v>1</v>
      </c>
      <c r="AT208" t="b">
        <f>AK208='15.02.2022 Смета'!AK208</f>
        <v>1</v>
      </c>
    </row>
    <row r="209" spans="1:46" ht="29.65" customHeight="1" x14ac:dyDescent="0.25">
      <c r="A209" s="108">
        <v>172</v>
      </c>
      <c r="B209" s="8" t="s">
        <v>268</v>
      </c>
      <c r="C209" s="21" t="s">
        <v>152</v>
      </c>
      <c r="D209" s="22" t="s">
        <v>600</v>
      </c>
      <c r="E209" s="35">
        <v>44727</v>
      </c>
      <c r="F209" s="35">
        <v>44730</v>
      </c>
      <c r="G209" s="21" t="s">
        <v>310</v>
      </c>
      <c r="H209" s="22" t="s">
        <v>823</v>
      </c>
      <c r="I209" s="22" t="s">
        <v>99</v>
      </c>
      <c r="J209" s="22" t="s">
        <v>294</v>
      </c>
      <c r="K209" s="35">
        <v>44727</v>
      </c>
      <c r="L209" s="35">
        <v>44730</v>
      </c>
      <c r="M209" s="10"/>
      <c r="N209" s="10">
        <v>3400</v>
      </c>
      <c r="O209" s="10">
        <f t="shared" si="38"/>
        <v>0</v>
      </c>
      <c r="P209" s="10"/>
      <c r="Q209" s="10">
        <v>2900</v>
      </c>
      <c r="R209" s="10">
        <f t="shared" si="39"/>
        <v>0</v>
      </c>
      <c r="S209" s="10"/>
      <c r="T209" s="10">
        <v>2800</v>
      </c>
      <c r="U209" s="10">
        <f t="shared" si="40"/>
        <v>0</v>
      </c>
      <c r="V209" s="10">
        <v>32</v>
      </c>
      <c r="W209" s="10">
        <v>150</v>
      </c>
      <c r="X209" s="10">
        <f t="shared" si="32"/>
        <v>4800</v>
      </c>
      <c r="Y209" s="10">
        <v>32</v>
      </c>
      <c r="Z209" s="10">
        <v>150</v>
      </c>
      <c r="AA209" s="10">
        <f t="shared" si="33"/>
        <v>4800</v>
      </c>
      <c r="AB209" s="10">
        <v>32</v>
      </c>
      <c r="AC209" s="10">
        <v>150</v>
      </c>
      <c r="AD209" s="10">
        <f t="shared" si="34"/>
        <v>4800</v>
      </c>
      <c r="AE209" s="11">
        <v>96</v>
      </c>
      <c r="AF209" s="26">
        <v>7</v>
      </c>
      <c r="AG209" s="7">
        <f t="shared" si="41"/>
        <v>672</v>
      </c>
      <c r="AH209" s="152">
        <v>1</v>
      </c>
      <c r="AI209" s="139">
        <f t="shared" si="35"/>
        <v>192</v>
      </c>
      <c r="AJ209" s="139">
        <f t="shared" si="37"/>
        <v>15072</v>
      </c>
      <c r="AK209" s="109">
        <f t="shared" si="36"/>
        <v>15072</v>
      </c>
      <c r="AM209" t="b">
        <f>D209='15.02.2022 Смета'!D209</f>
        <v>1</v>
      </c>
      <c r="AN209" t="b">
        <f>E209='15.02.2022 Смета'!E209</f>
        <v>1</v>
      </c>
      <c r="AO209" t="b">
        <f>F209='15.02.2022 Смета'!F209</f>
        <v>1</v>
      </c>
      <c r="AP209" t="b">
        <f>G209='15.02.2022 Смета'!G209</f>
        <v>1</v>
      </c>
      <c r="AQ209" t="b">
        <f>AH209='15.02.2022 Смета'!AH209</f>
        <v>1</v>
      </c>
      <c r="AR209" t="b">
        <f>AI209='15.02.2022 Смета'!AI209</f>
        <v>1</v>
      </c>
      <c r="AS209" t="b">
        <f>AJ209='15.02.2022 Смета'!AJ209</f>
        <v>1</v>
      </c>
      <c r="AT209" t="b">
        <f>AK209='15.02.2022 Смета'!AK209</f>
        <v>1</v>
      </c>
    </row>
    <row r="210" spans="1:46" ht="27" customHeight="1" x14ac:dyDescent="0.25">
      <c r="A210" s="114">
        <v>173</v>
      </c>
      <c r="B210" s="8" t="s">
        <v>268</v>
      </c>
      <c r="C210" s="21" t="s">
        <v>152</v>
      </c>
      <c r="D210" s="22" t="s">
        <v>601</v>
      </c>
      <c r="E210" s="35">
        <v>44727</v>
      </c>
      <c r="F210" s="35">
        <v>44730</v>
      </c>
      <c r="G210" s="21" t="s">
        <v>310</v>
      </c>
      <c r="H210" s="22" t="s">
        <v>340</v>
      </c>
      <c r="I210" s="22" t="s">
        <v>101</v>
      </c>
      <c r="J210" s="22" t="s">
        <v>294</v>
      </c>
      <c r="K210" s="35">
        <v>44727</v>
      </c>
      <c r="L210" s="35">
        <v>44730</v>
      </c>
      <c r="M210" s="10"/>
      <c r="N210" s="10">
        <v>3400</v>
      </c>
      <c r="O210" s="10">
        <f t="shared" si="38"/>
        <v>0</v>
      </c>
      <c r="P210" s="10"/>
      <c r="Q210" s="10">
        <v>2900</v>
      </c>
      <c r="R210" s="10">
        <f t="shared" si="39"/>
        <v>0</v>
      </c>
      <c r="S210" s="10"/>
      <c r="T210" s="10">
        <v>2800</v>
      </c>
      <c r="U210" s="10">
        <f t="shared" si="40"/>
        <v>0</v>
      </c>
      <c r="V210" s="10">
        <v>6</v>
      </c>
      <c r="W210" s="10">
        <v>150</v>
      </c>
      <c r="X210" s="10">
        <f t="shared" si="32"/>
        <v>900</v>
      </c>
      <c r="Y210" s="10">
        <v>6</v>
      </c>
      <c r="Z210" s="10">
        <v>150</v>
      </c>
      <c r="AA210" s="10">
        <f t="shared" si="33"/>
        <v>900</v>
      </c>
      <c r="AB210" s="10">
        <v>6</v>
      </c>
      <c r="AC210" s="10">
        <v>150</v>
      </c>
      <c r="AD210" s="10">
        <f t="shared" si="34"/>
        <v>900</v>
      </c>
      <c r="AE210" s="11">
        <v>18</v>
      </c>
      <c r="AF210" s="26">
        <v>7</v>
      </c>
      <c r="AG210" s="7">
        <f t="shared" si="41"/>
        <v>126</v>
      </c>
      <c r="AH210" s="152">
        <v>1</v>
      </c>
      <c r="AI210" s="139">
        <f t="shared" si="35"/>
        <v>36</v>
      </c>
      <c r="AJ210" s="139">
        <f t="shared" si="37"/>
        <v>2826</v>
      </c>
      <c r="AK210" s="109">
        <f t="shared" si="36"/>
        <v>2826</v>
      </c>
      <c r="AM210" t="b">
        <f>D210='15.02.2022 Смета'!D210</f>
        <v>1</v>
      </c>
      <c r="AN210" t="b">
        <f>E210='15.02.2022 Смета'!E210</f>
        <v>1</v>
      </c>
      <c r="AO210" t="b">
        <f>F210='15.02.2022 Смета'!F210</f>
        <v>1</v>
      </c>
      <c r="AP210" t="b">
        <f>G210='15.02.2022 Смета'!G210</f>
        <v>1</v>
      </c>
      <c r="AQ210" t="b">
        <f>AH210='15.02.2022 Смета'!AH210</f>
        <v>1</v>
      </c>
      <c r="AR210" t="b">
        <f>AI210='15.02.2022 Смета'!AI210</f>
        <v>1</v>
      </c>
      <c r="AS210" t="b">
        <f>AJ210='15.02.2022 Смета'!AJ210</f>
        <v>1</v>
      </c>
      <c r="AT210" t="b">
        <f>AK210='15.02.2022 Смета'!AK210</f>
        <v>1</v>
      </c>
    </row>
    <row r="211" spans="1:46" ht="17.649999999999999" customHeight="1" x14ac:dyDescent="0.25">
      <c r="A211" s="106"/>
      <c r="B211" s="96"/>
      <c r="C211" s="97"/>
      <c r="D211" s="179" t="s">
        <v>861</v>
      </c>
      <c r="E211" s="99"/>
      <c r="F211" s="99"/>
      <c r="G211" s="99"/>
      <c r="H211" s="99"/>
      <c r="I211" s="97"/>
      <c r="J211" s="100"/>
      <c r="K211" s="99"/>
      <c r="L211" s="99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2"/>
      <c r="AF211" s="79"/>
      <c r="AG211" s="79"/>
      <c r="AH211" s="153"/>
      <c r="AI211" s="151"/>
      <c r="AJ211" s="151"/>
      <c r="AK211" s="164"/>
      <c r="AM211" t="b">
        <f>D211='15.02.2022 Смета'!D211</f>
        <v>1</v>
      </c>
      <c r="AN211" t="b">
        <f>E211='15.02.2022 Смета'!E211</f>
        <v>1</v>
      </c>
      <c r="AO211" t="b">
        <f>F211='15.02.2022 Смета'!F211</f>
        <v>1</v>
      </c>
      <c r="AP211" t="b">
        <f>G211='15.02.2022 Смета'!G211</f>
        <v>1</v>
      </c>
      <c r="AQ211" t="b">
        <f>AH211='15.02.2022 Смета'!AH211</f>
        <v>1</v>
      </c>
      <c r="AR211" t="b">
        <f>AI211='15.02.2022 Смета'!AI211</f>
        <v>1</v>
      </c>
      <c r="AS211" t="b">
        <f>AJ211='15.02.2022 Смета'!AJ211</f>
        <v>1</v>
      </c>
      <c r="AT211" t="b">
        <f>AK211='15.02.2022 Смета'!AK211</f>
        <v>1</v>
      </c>
    </row>
    <row r="212" spans="1:46" ht="38.25" x14ac:dyDescent="0.25">
      <c r="A212" s="108">
        <v>174</v>
      </c>
      <c r="B212" s="8" t="s">
        <v>12</v>
      </c>
      <c r="C212" s="21" t="s">
        <v>123</v>
      </c>
      <c r="D212" s="22" t="s">
        <v>256</v>
      </c>
      <c r="E212" s="35">
        <v>44622</v>
      </c>
      <c r="F212" s="35">
        <v>44624</v>
      </c>
      <c r="G212" s="21" t="s">
        <v>393</v>
      </c>
      <c r="H212" s="38" t="s">
        <v>822</v>
      </c>
      <c r="I212" s="22" t="s">
        <v>99</v>
      </c>
      <c r="J212" s="22" t="s">
        <v>294</v>
      </c>
      <c r="K212" s="35">
        <v>44622</v>
      </c>
      <c r="L212" s="35">
        <v>44624</v>
      </c>
      <c r="M212" s="10"/>
      <c r="N212" s="10">
        <v>3400</v>
      </c>
      <c r="O212" s="10">
        <f t="shared" si="38"/>
        <v>0</v>
      </c>
      <c r="P212" s="10"/>
      <c r="Q212" s="10">
        <v>2900</v>
      </c>
      <c r="R212" s="10">
        <f t="shared" si="39"/>
        <v>0</v>
      </c>
      <c r="S212" s="10"/>
      <c r="T212" s="10">
        <v>2800</v>
      </c>
      <c r="U212" s="10">
        <f t="shared" si="40"/>
        <v>0</v>
      </c>
      <c r="V212" s="10">
        <v>16</v>
      </c>
      <c r="W212" s="10">
        <v>150</v>
      </c>
      <c r="X212" s="10">
        <f t="shared" si="32"/>
        <v>2400</v>
      </c>
      <c r="Y212" s="10">
        <v>16</v>
      </c>
      <c r="Z212" s="10">
        <v>150</v>
      </c>
      <c r="AA212" s="10">
        <f t="shared" si="33"/>
        <v>2400</v>
      </c>
      <c r="AB212" s="10">
        <v>32</v>
      </c>
      <c r="AC212" s="10">
        <v>150</v>
      </c>
      <c r="AD212" s="10">
        <f t="shared" si="34"/>
        <v>4800</v>
      </c>
      <c r="AE212" s="11"/>
      <c r="AF212" s="26">
        <v>7</v>
      </c>
      <c r="AG212" s="7">
        <f t="shared" si="41"/>
        <v>0</v>
      </c>
      <c r="AH212" s="152">
        <v>1</v>
      </c>
      <c r="AI212" s="139">
        <f t="shared" si="35"/>
        <v>64</v>
      </c>
      <c r="AJ212" s="139">
        <f t="shared" si="37"/>
        <v>9600</v>
      </c>
      <c r="AK212" s="109">
        <f t="shared" si="36"/>
        <v>9600</v>
      </c>
      <c r="AM212" t="b">
        <f>D212='15.02.2022 Смета'!D212</f>
        <v>1</v>
      </c>
      <c r="AN212" t="b">
        <f>E212='15.02.2022 Смета'!E212</f>
        <v>1</v>
      </c>
      <c r="AO212" t="b">
        <f>F212='15.02.2022 Смета'!F212</f>
        <v>1</v>
      </c>
      <c r="AP212" t="b">
        <f>G212='15.02.2022 Смета'!G212</f>
        <v>1</v>
      </c>
      <c r="AQ212" t="b">
        <f>AH212='15.02.2022 Смета'!AH212</f>
        <v>1</v>
      </c>
      <c r="AR212" t="b">
        <f>AI212='15.02.2022 Смета'!AI212</f>
        <v>1</v>
      </c>
      <c r="AS212" t="b">
        <f>AJ212='15.02.2022 Смета'!AJ212</f>
        <v>1</v>
      </c>
      <c r="AT212" t="b">
        <f>AK212='15.02.2022 Смета'!AK212</f>
        <v>1</v>
      </c>
    </row>
    <row r="213" spans="1:46" ht="30" customHeight="1" x14ac:dyDescent="0.25">
      <c r="A213" s="108">
        <v>175</v>
      </c>
      <c r="B213" s="8" t="s">
        <v>12</v>
      </c>
      <c r="C213" s="21" t="s">
        <v>123</v>
      </c>
      <c r="D213" s="22" t="s">
        <v>257</v>
      </c>
      <c r="E213" s="35">
        <v>44672</v>
      </c>
      <c r="F213" s="35">
        <v>44674</v>
      </c>
      <c r="G213" s="21" t="s">
        <v>438</v>
      </c>
      <c r="H213" s="22" t="s">
        <v>439</v>
      </c>
      <c r="I213" s="22" t="s">
        <v>99</v>
      </c>
      <c r="J213" s="22" t="s">
        <v>294</v>
      </c>
      <c r="K213" s="35">
        <v>44672</v>
      </c>
      <c r="L213" s="35">
        <v>44674</v>
      </c>
      <c r="M213" s="10"/>
      <c r="N213" s="10">
        <v>3400</v>
      </c>
      <c r="O213" s="10">
        <f t="shared" si="38"/>
        <v>0</v>
      </c>
      <c r="P213" s="10"/>
      <c r="Q213" s="10">
        <v>2900</v>
      </c>
      <c r="R213" s="10">
        <f t="shared" si="39"/>
        <v>0</v>
      </c>
      <c r="S213" s="10"/>
      <c r="T213" s="10">
        <v>2800</v>
      </c>
      <c r="U213" s="10">
        <f t="shared" si="40"/>
        <v>0</v>
      </c>
      <c r="V213" s="10">
        <v>20</v>
      </c>
      <c r="W213" s="10">
        <v>150</v>
      </c>
      <c r="X213" s="10">
        <f t="shared" si="32"/>
        <v>3000</v>
      </c>
      <c r="Y213" s="10">
        <v>20</v>
      </c>
      <c r="Z213" s="10">
        <v>150</v>
      </c>
      <c r="AA213" s="10">
        <f t="shared" si="33"/>
        <v>3000</v>
      </c>
      <c r="AB213" s="10">
        <v>40</v>
      </c>
      <c r="AC213" s="10">
        <v>150</v>
      </c>
      <c r="AD213" s="10">
        <f t="shared" si="34"/>
        <v>6000</v>
      </c>
      <c r="AE213" s="11">
        <v>80</v>
      </c>
      <c r="AF213" s="26">
        <v>7</v>
      </c>
      <c r="AG213" s="7">
        <f t="shared" si="41"/>
        <v>560</v>
      </c>
      <c r="AH213" s="152">
        <v>1</v>
      </c>
      <c r="AI213" s="139">
        <f t="shared" si="35"/>
        <v>160</v>
      </c>
      <c r="AJ213" s="139">
        <f t="shared" si="37"/>
        <v>12560</v>
      </c>
      <c r="AK213" s="109">
        <f t="shared" si="36"/>
        <v>12560</v>
      </c>
      <c r="AM213" t="b">
        <f>D213='15.02.2022 Смета'!D213</f>
        <v>1</v>
      </c>
      <c r="AN213" t="b">
        <f>E213='15.02.2022 Смета'!E213</f>
        <v>1</v>
      </c>
      <c r="AO213" t="b">
        <f>F213='15.02.2022 Смета'!F213</f>
        <v>1</v>
      </c>
      <c r="AP213" t="b">
        <f>G213='15.02.2022 Смета'!G213</f>
        <v>1</v>
      </c>
      <c r="AQ213" t="b">
        <f>AH213='15.02.2022 Смета'!AH213</f>
        <v>1</v>
      </c>
      <c r="AR213" t="b">
        <f>AI213='15.02.2022 Смета'!AI213</f>
        <v>1</v>
      </c>
      <c r="AS213" t="b">
        <f>AJ213='15.02.2022 Смета'!AJ213</f>
        <v>1</v>
      </c>
      <c r="AT213" t="b">
        <f>AK213='15.02.2022 Смета'!AK213</f>
        <v>1</v>
      </c>
    </row>
    <row r="214" spans="1:46" ht="63.6" customHeight="1" x14ac:dyDescent="0.25">
      <c r="A214" s="108">
        <v>176</v>
      </c>
      <c r="B214" s="8"/>
      <c r="C214" s="47" t="s">
        <v>123</v>
      </c>
      <c r="D214" s="210" t="str">
        <f>'23.06.2022 КП '!D211</f>
        <v>Краевой турнир по тхэквондо "BLACK SEA CUP 2022" среди юниоров и юниорок до 21 года, юниоров и юниорок 15-17 лет, юношей и девушек 12-14 лет</v>
      </c>
      <c r="E214" s="206">
        <f>'23.06.2022 КП '!F211</f>
        <v>44834</v>
      </c>
      <c r="F214" s="206">
        <f>'23.06.2022 КП '!G211</f>
        <v>44836</v>
      </c>
      <c r="G214" s="207" t="str">
        <f>'23.06.2022 КП '!H211</f>
        <v>г. Сочи</v>
      </c>
      <c r="H214" s="22" t="s">
        <v>360</v>
      </c>
      <c r="I214" s="22" t="s">
        <v>100</v>
      </c>
      <c r="J214" s="22" t="s">
        <v>294</v>
      </c>
      <c r="K214" s="35">
        <v>44701</v>
      </c>
      <c r="L214" s="35">
        <v>44702</v>
      </c>
      <c r="M214" s="10"/>
      <c r="N214" s="10"/>
      <c r="O214" s="28"/>
      <c r="P214" s="10"/>
      <c r="Q214" s="10"/>
      <c r="R214" s="28"/>
      <c r="S214" s="10"/>
      <c r="T214" s="10"/>
      <c r="U214" s="29"/>
      <c r="V214" s="10">
        <v>117</v>
      </c>
      <c r="W214" s="10">
        <v>150</v>
      </c>
      <c r="X214" s="10">
        <f t="shared" si="32"/>
        <v>17550</v>
      </c>
      <c r="Y214" s="10">
        <v>58</v>
      </c>
      <c r="Z214" s="10">
        <v>150</v>
      </c>
      <c r="AA214" s="10">
        <f t="shared" si="33"/>
        <v>8700</v>
      </c>
      <c r="AB214" s="10">
        <v>58</v>
      </c>
      <c r="AC214" s="10">
        <v>150</v>
      </c>
      <c r="AD214" s="10">
        <f t="shared" si="34"/>
        <v>8700</v>
      </c>
      <c r="AE214" s="3">
        <v>170</v>
      </c>
      <c r="AF214" s="26">
        <v>7</v>
      </c>
      <c r="AG214" s="7">
        <v>1192</v>
      </c>
      <c r="AH214" s="152">
        <v>1</v>
      </c>
      <c r="AI214" s="139">
        <f t="shared" si="35"/>
        <v>403</v>
      </c>
      <c r="AJ214" s="139">
        <f t="shared" si="37"/>
        <v>36142</v>
      </c>
      <c r="AK214" s="109">
        <f t="shared" si="36"/>
        <v>36142</v>
      </c>
      <c r="AM214" t="b">
        <f>D214='15.02.2022 Смета'!D214</f>
        <v>0</v>
      </c>
      <c r="AN214" t="b">
        <f>E214='15.02.2022 Смета'!E214</f>
        <v>0</v>
      </c>
      <c r="AO214" t="b">
        <f>F214='15.02.2022 Смета'!F214</f>
        <v>0</v>
      </c>
      <c r="AP214" t="b">
        <f>G214='15.02.2022 Смета'!G214</f>
        <v>0</v>
      </c>
      <c r="AQ214" t="b">
        <f>AH214='15.02.2022 Смета'!AH214</f>
        <v>1</v>
      </c>
      <c r="AR214" t="b">
        <f>AI214='15.02.2022 Смета'!AI214</f>
        <v>1</v>
      </c>
      <c r="AS214" t="b">
        <f>AJ214='15.02.2022 Смета'!AJ214</f>
        <v>1</v>
      </c>
      <c r="AT214" t="b">
        <f>AK214='15.02.2022 Смета'!AK214</f>
        <v>1</v>
      </c>
    </row>
    <row r="215" spans="1:46" ht="45.6" customHeight="1" x14ac:dyDescent="0.25">
      <c r="A215" s="108">
        <v>177</v>
      </c>
      <c r="B215" s="8" t="s">
        <v>12</v>
      </c>
      <c r="C215" s="21" t="s">
        <v>123</v>
      </c>
      <c r="D215" s="210" t="str">
        <f>'23.06.2022 КП '!D212</f>
        <v>Краевой турнир по тхэквондо памяти Гугучкина О.М. среди юниоров и юниорок 15-17 лет, юношей и девушек 12-14 лет</v>
      </c>
      <c r="E215" s="206">
        <f>'23.06.2022 КП '!F212</f>
        <v>44855</v>
      </c>
      <c r="F215" s="206">
        <f>'23.06.2022 КП '!G212</f>
        <v>44857</v>
      </c>
      <c r="G215" s="207" t="str">
        <f>'23.06.2022 КП '!H212</f>
        <v xml:space="preserve">ст -ца Архангельская
(Тихорецкий район)
</v>
      </c>
      <c r="H215" s="22" t="s">
        <v>360</v>
      </c>
      <c r="I215" s="22" t="s">
        <v>101</v>
      </c>
      <c r="J215" s="22" t="s">
        <v>294</v>
      </c>
      <c r="K215" s="35">
        <v>44736</v>
      </c>
      <c r="L215" s="35">
        <v>44738</v>
      </c>
      <c r="M215" s="10"/>
      <c r="N215" s="10">
        <v>3400</v>
      </c>
      <c r="O215" s="10">
        <f t="shared" si="38"/>
        <v>0</v>
      </c>
      <c r="P215" s="10"/>
      <c r="Q215" s="10">
        <v>2900</v>
      </c>
      <c r="R215" s="10">
        <f t="shared" si="39"/>
        <v>0</v>
      </c>
      <c r="S215" s="10"/>
      <c r="T215" s="10">
        <v>2800</v>
      </c>
      <c r="U215" s="10">
        <f t="shared" si="40"/>
        <v>0</v>
      </c>
      <c r="V215" s="10">
        <v>16</v>
      </c>
      <c r="W215" s="10">
        <v>150</v>
      </c>
      <c r="X215" s="10">
        <f t="shared" si="32"/>
        <v>2400</v>
      </c>
      <c r="Y215" s="10">
        <v>16</v>
      </c>
      <c r="Z215" s="10">
        <v>150</v>
      </c>
      <c r="AA215" s="10">
        <f t="shared" si="33"/>
        <v>2400</v>
      </c>
      <c r="AB215" s="10">
        <v>32</v>
      </c>
      <c r="AC215" s="10">
        <v>150</v>
      </c>
      <c r="AD215" s="10">
        <f t="shared" si="34"/>
        <v>4800</v>
      </c>
      <c r="AE215" s="11">
        <v>64</v>
      </c>
      <c r="AF215" s="26">
        <v>7</v>
      </c>
      <c r="AG215" s="7">
        <f>AE215*AF215</f>
        <v>448</v>
      </c>
      <c r="AH215" s="152">
        <v>1</v>
      </c>
      <c r="AI215" s="139">
        <f t="shared" si="35"/>
        <v>128</v>
      </c>
      <c r="AJ215" s="139">
        <f t="shared" si="37"/>
        <v>10048</v>
      </c>
      <c r="AK215" s="109">
        <f t="shared" si="36"/>
        <v>10048</v>
      </c>
      <c r="AM215" t="b">
        <f>D215='15.02.2022 Смета'!D215</f>
        <v>0</v>
      </c>
      <c r="AN215" t="b">
        <f>E215='15.02.2022 Смета'!E215</f>
        <v>0</v>
      </c>
      <c r="AO215" t="b">
        <f>F215='15.02.2022 Смета'!F215</f>
        <v>0</v>
      </c>
      <c r="AP215" t="b">
        <f>G215='15.02.2022 Смета'!G215</f>
        <v>0</v>
      </c>
      <c r="AQ215" t="b">
        <f>AH215='15.02.2022 Смета'!AH215</f>
        <v>1</v>
      </c>
      <c r="AR215" t="b">
        <f>AI215='15.02.2022 Смета'!AI215</f>
        <v>1</v>
      </c>
      <c r="AS215" t="b">
        <f>AJ215='15.02.2022 Смета'!AJ215</f>
        <v>1</v>
      </c>
      <c r="AT215" t="b">
        <f>AK215='15.02.2022 Смета'!AK215</f>
        <v>1</v>
      </c>
    </row>
    <row r="216" spans="1:46" ht="42" customHeight="1" x14ac:dyDescent="0.25">
      <c r="A216" s="108">
        <v>178</v>
      </c>
      <c r="B216" s="8" t="s">
        <v>12</v>
      </c>
      <c r="C216" s="21" t="s">
        <v>123</v>
      </c>
      <c r="D216" s="22" t="s">
        <v>259</v>
      </c>
      <c r="E216" s="35">
        <v>44813</v>
      </c>
      <c r="F216" s="35">
        <v>44815</v>
      </c>
      <c r="G216" s="21" t="s">
        <v>323</v>
      </c>
      <c r="H216" s="22" t="s">
        <v>728</v>
      </c>
      <c r="I216" s="22" t="s">
        <v>104</v>
      </c>
      <c r="J216" s="22" t="s">
        <v>294</v>
      </c>
      <c r="K216" s="35">
        <v>44813</v>
      </c>
      <c r="L216" s="35">
        <v>44815</v>
      </c>
      <c r="M216" s="10"/>
      <c r="N216" s="10">
        <v>3400</v>
      </c>
      <c r="O216" s="10">
        <f t="shared" si="38"/>
        <v>0</v>
      </c>
      <c r="P216" s="10"/>
      <c r="Q216" s="10">
        <v>2900</v>
      </c>
      <c r="R216" s="10">
        <f t="shared" si="39"/>
        <v>0</v>
      </c>
      <c r="S216" s="10"/>
      <c r="T216" s="10">
        <v>2800</v>
      </c>
      <c r="U216" s="10">
        <f t="shared" si="40"/>
        <v>0</v>
      </c>
      <c r="V216" s="10">
        <v>40</v>
      </c>
      <c r="W216" s="10">
        <v>150</v>
      </c>
      <c r="X216" s="10">
        <f t="shared" si="32"/>
        <v>6000</v>
      </c>
      <c r="Y216" s="10">
        <v>40</v>
      </c>
      <c r="Z216" s="10">
        <v>150</v>
      </c>
      <c r="AA216" s="10">
        <f t="shared" si="33"/>
        <v>6000</v>
      </c>
      <c r="AB216" s="10">
        <v>80</v>
      </c>
      <c r="AC216" s="10">
        <v>150</v>
      </c>
      <c r="AD216" s="10">
        <f t="shared" si="34"/>
        <v>12000</v>
      </c>
      <c r="AE216" s="11">
        <v>160</v>
      </c>
      <c r="AF216" s="26">
        <v>7</v>
      </c>
      <c r="AG216" s="7">
        <f>AE216*AF216</f>
        <v>1120</v>
      </c>
      <c r="AH216" s="152">
        <v>1</v>
      </c>
      <c r="AI216" s="139">
        <f t="shared" si="35"/>
        <v>320</v>
      </c>
      <c r="AJ216" s="139">
        <f t="shared" si="37"/>
        <v>25120</v>
      </c>
      <c r="AK216" s="109">
        <f t="shared" si="36"/>
        <v>25120</v>
      </c>
      <c r="AM216" t="b">
        <f>D216='15.02.2022 Смета'!D216</f>
        <v>1</v>
      </c>
      <c r="AN216" t="b">
        <f>E216='15.02.2022 Смета'!E216</f>
        <v>1</v>
      </c>
      <c r="AO216" t="b">
        <f>F216='15.02.2022 Смета'!F216</f>
        <v>1</v>
      </c>
      <c r="AP216" t="b">
        <f>G216='15.02.2022 Смета'!G216</f>
        <v>1</v>
      </c>
      <c r="AQ216" t="b">
        <f>AH216='15.02.2022 Смета'!AH216</f>
        <v>1</v>
      </c>
      <c r="AR216" t="b">
        <f>AI216='15.02.2022 Смета'!AI216</f>
        <v>1</v>
      </c>
      <c r="AS216" t="b">
        <f>AJ216='15.02.2022 Смета'!AJ216</f>
        <v>1</v>
      </c>
      <c r="AT216" t="b">
        <f>AK216='15.02.2022 Смета'!AK216</f>
        <v>1</v>
      </c>
    </row>
    <row r="217" spans="1:46" ht="16.149999999999999" customHeight="1" x14ac:dyDescent="0.25">
      <c r="A217" s="106"/>
      <c r="B217" s="96"/>
      <c r="C217" s="97"/>
      <c r="D217" s="179" t="s">
        <v>862</v>
      </c>
      <c r="E217" s="99"/>
      <c r="F217" s="99"/>
      <c r="G217" s="99"/>
      <c r="H217" s="99"/>
      <c r="I217" s="97"/>
      <c r="J217" s="100"/>
      <c r="K217" s="99"/>
      <c r="L217" s="99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2"/>
      <c r="AF217" s="79"/>
      <c r="AG217" s="79"/>
      <c r="AH217" s="153"/>
      <c r="AI217" s="151"/>
      <c r="AJ217" s="151"/>
      <c r="AK217" s="164"/>
      <c r="AM217" t="b">
        <f>D217='15.02.2022 Смета'!D217</f>
        <v>1</v>
      </c>
      <c r="AN217" t="b">
        <f>E217='15.02.2022 Смета'!E217</f>
        <v>1</v>
      </c>
      <c r="AO217" t="b">
        <f>F217='15.02.2022 Смета'!F217</f>
        <v>1</v>
      </c>
      <c r="AP217" t="b">
        <f>G217='15.02.2022 Смета'!G217</f>
        <v>1</v>
      </c>
      <c r="AQ217" t="b">
        <f>AH217='15.02.2022 Смета'!AH217</f>
        <v>1</v>
      </c>
      <c r="AR217" t="b">
        <f>AI217='15.02.2022 Смета'!AI217</f>
        <v>1</v>
      </c>
      <c r="AS217" t="b">
        <f>AJ217='15.02.2022 Смета'!AJ217</f>
        <v>1</v>
      </c>
      <c r="AT217" t="b">
        <f>AK217='15.02.2022 Смета'!AK217</f>
        <v>1</v>
      </c>
    </row>
    <row r="218" spans="1:46" ht="26.25" x14ac:dyDescent="0.25">
      <c r="A218" s="108">
        <v>179</v>
      </c>
      <c r="B218" s="8" t="s">
        <v>22</v>
      </c>
      <c r="C218" s="21" t="s">
        <v>108</v>
      </c>
      <c r="D218" s="22" t="s">
        <v>602</v>
      </c>
      <c r="E218" s="35">
        <v>44657</v>
      </c>
      <c r="F218" s="35">
        <v>44661</v>
      </c>
      <c r="G218" s="21" t="s">
        <v>310</v>
      </c>
      <c r="H218" s="22" t="s">
        <v>358</v>
      </c>
      <c r="I218" s="22" t="s">
        <v>101</v>
      </c>
      <c r="J218" s="22" t="s">
        <v>294</v>
      </c>
      <c r="K218" s="35">
        <v>44657</v>
      </c>
      <c r="L218" s="35">
        <v>44661</v>
      </c>
      <c r="M218" s="10"/>
      <c r="N218" s="10">
        <v>3400</v>
      </c>
      <c r="O218" s="10">
        <f t="shared" si="38"/>
        <v>0</v>
      </c>
      <c r="P218" s="10"/>
      <c r="Q218" s="10">
        <v>2900</v>
      </c>
      <c r="R218" s="10">
        <f t="shared" si="39"/>
        <v>0</v>
      </c>
      <c r="S218" s="10"/>
      <c r="T218" s="10">
        <v>2800</v>
      </c>
      <c r="U218" s="10">
        <f t="shared" si="40"/>
        <v>0</v>
      </c>
      <c r="V218" s="10">
        <v>40</v>
      </c>
      <c r="W218" s="10">
        <v>150</v>
      </c>
      <c r="X218" s="10">
        <f t="shared" si="32"/>
        <v>6000</v>
      </c>
      <c r="Y218" s="10">
        <v>20</v>
      </c>
      <c r="Z218" s="10">
        <v>150</v>
      </c>
      <c r="AA218" s="10">
        <f t="shared" si="33"/>
        <v>3000</v>
      </c>
      <c r="AB218" s="10">
        <v>20</v>
      </c>
      <c r="AC218" s="10">
        <v>150</v>
      </c>
      <c r="AD218" s="10">
        <f t="shared" si="34"/>
        <v>3000</v>
      </c>
      <c r="AE218" s="11">
        <v>86</v>
      </c>
      <c r="AF218" s="26">
        <v>7</v>
      </c>
      <c r="AG218" s="7">
        <f>(AE218*AF218)-132</f>
        <v>470</v>
      </c>
      <c r="AH218" s="152">
        <v>1</v>
      </c>
      <c r="AI218" s="139">
        <f t="shared" si="35"/>
        <v>166</v>
      </c>
      <c r="AJ218" s="139">
        <f t="shared" si="37"/>
        <v>12470</v>
      </c>
      <c r="AK218" s="109">
        <f t="shared" si="36"/>
        <v>12470</v>
      </c>
      <c r="AM218" t="b">
        <f>D218='15.02.2022 Смета'!D218</f>
        <v>1</v>
      </c>
      <c r="AN218" t="b">
        <f>E218='15.02.2022 Смета'!E218</f>
        <v>1</v>
      </c>
      <c r="AO218" t="b">
        <f>F218='15.02.2022 Смета'!F218</f>
        <v>1</v>
      </c>
      <c r="AP218" t="b">
        <f>G218='15.02.2022 Смета'!G218</f>
        <v>1</v>
      </c>
      <c r="AQ218" t="b">
        <f>AH218='15.02.2022 Смета'!AH218</f>
        <v>1</v>
      </c>
      <c r="AR218" t="b">
        <f>AI218='15.02.2022 Смета'!AI218</f>
        <v>1</v>
      </c>
      <c r="AS218" t="b">
        <f>AJ218='15.02.2022 Смета'!AJ218</f>
        <v>1</v>
      </c>
      <c r="AT218" t="b">
        <f>AK218='15.02.2022 Смета'!AK218</f>
        <v>1</v>
      </c>
    </row>
    <row r="219" spans="1:46" ht="43.9" customHeight="1" x14ac:dyDescent="0.25">
      <c r="A219" s="108">
        <v>180</v>
      </c>
      <c r="B219" s="8"/>
      <c r="C219" s="21" t="s">
        <v>108</v>
      </c>
      <c r="D219" s="57" t="s">
        <v>831</v>
      </c>
      <c r="E219" s="35">
        <v>44831</v>
      </c>
      <c r="F219" s="35">
        <v>44835</v>
      </c>
      <c r="G219" s="21" t="s">
        <v>310</v>
      </c>
      <c r="H219" s="57" t="s">
        <v>830</v>
      </c>
      <c r="I219" s="22"/>
      <c r="J219" s="22"/>
      <c r="K219" s="62">
        <v>44831</v>
      </c>
      <c r="L219" s="62">
        <v>44835</v>
      </c>
      <c r="M219" s="11">
        <v>4</v>
      </c>
      <c r="N219" s="10">
        <v>3400</v>
      </c>
      <c r="O219" s="10">
        <f t="shared" si="38"/>
        <v>13600</v>
      </c>
      <c r="P219" s="10">
        <v>4</v>
      </c>
      <c r="Q219" s="10">
        <v>2900</v>
      </c>
      <c r="R219" s="10">
        <f t="shared" si="39"/>
        <v>11600</v>
      </c>
      <c r="S219" s="10">
        <v>4</v>
      </c>
      <c r="T219" s="10">
        <v>2800</v>
      </c>
      <c r="U219" s="10">
        <f t="shared" si="40"/>
        <v>11200</v>
      </c>
      <c r="V219" s="10">
        <v>80</v>
      </c>
      <c r="W219" s="10">
        <v>150</v>
      </c>
      <c r="X219" s="10">
        <f t="shared" si="32"/>
        <v>12000</v>
      </c>
      <c r="Y219" s="10">
        <v>40</v>
      </c>
      <c r="Z219" s="10">
        <v>150</v>
      </c>
      <c r="AA219" s="10">
        <f t="shared" si="33"/>
        <v>6000</v>
      </c>
      <c r="AB219" s="10">
        <v>40</v>
      </c>
      <c r="AC219" s="10">
        <v>150</v>
      </c>
      <c r="AD219" s="10">
        <f t="shared" si="34"/>
        <v>6000</v>
      </c>
      <c r="AE219" s="11">
        <v>172</v>
      </c>
      <c r="AF219" s="26">
        <v>7</v>
      </c>
      <c r="AG219" s="7">
        <f t="shared" ref="AG219:AG297" si="42">AE219*AF219</f>
        <v>1204</v>
      </c>
      <c r="AH219" s="152">
        <v>1</v>
      </c>
      <c r="AI219" s="139">
        <f t="shared" si="35"/>
        <v>344</v>
      </c>
      <c r="AJ219" s="139">
        <f t="shared" si="37"/>
        <v>61604</v>
      </c>
      <c r="AK219" s="109">
        <f t="shared" si="36"/>
        <v>61604</v>
      </c>
      <c r="AM219" t="b">
        <f>D219='15.02.2022 Смета'!D219</f>
        <v>1</v>
      </c>
      <c r="AN219" t="b">
        <f>E219='15.02.2022 Смета'!E219</f>
        <v>1</v>
      </c>
      <c r="AO219" t="b">
        <f>F219='15.02.2022 Смета'!F219</f>
        <v>1</v>
      </c>
      <c r="AP219" t="b">
        <f>G219='15.02.2022 Смета'!G219</f>
        <v>1</v>
      </c>
      <c r="AQ219" t="b">
        <f>AH219='15.02.2022 Смета'!AH219</f>
        <v>1</v>
      </c>
      <c r="AR219" t="b">
        <f>AI219='15.02.2022 Смета'!AI219</f>
        <v>1</v>
      </c>
      <c r="AS219" t="b">
        <f>AJ219='15.02.2022 Смета'!AJ219</f>
        <v>1</v>
      </c>
      <c r="AT219" t="b">
        <f>AK219='15.02.2022 Смета'!AK219</f>
        <v>1</v>
      </c>
    </row>
    <row r="220" spans="1:46" ht="18" customHeight="1" x14ac:dyDescent="0.25">
      <c r="A220" s="106"/>
      <c r="B220" s="96"/>
      <c r="C220" s="97"/>
      <c r="D220" s="179" t="s">
        <v>912</v>
      </c>
      <c r="E220" s="99"/>
      <c r="F220" s="99"/>
      <c r="G220" s="99"/>
      <c r="H220" s="99"/>
      <c r="I220" s="97"/>
      <c r="J220" s="100"/>
      <c r="K220" s="99"/>
      <c r="L220" s="99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2"/>
      <c r="AF220" s="79"/>
      <c r="AG220" s="79"/>
      <c r="AH220" s="153"/>
      <c r="AI220" s="151"/>
      <c r="AJ220" s="151"/>
      <c r="AK220" s="164"/>
      <c r="AM220" t="b">
        <f>D220='15.02.2022 Смета'!D220</f>
        <v>1</v>
      </c>
      <c r="AN220" t="b">
        <f>E220='15.02.2022 Смета'!E220</f>
        <v>1</v>
      </c>
      <c r="AO220" t="b">
        <f>F220='15.02.2022 Смета'!F220</f>
        <v>1</v>
      </c>
      <c r="AP220" t="b">
        <f>G220='15.02.2022 Смета'!G220</f>
        <v>1</v>
      </c>
      <c r="AQ220" t="b">
        <f>AH220='15.02.2022 Смета'!AH220</f>
        <v>1</v>
      </c>
      <c r="AR220" t="b">
        <f>AI220='15.02.2022 Смета'!AI220</f>
        <v>1</v>
      </c>
      <c r="AS220" t="b">
        <f>AJ220='15.02.2022 Смета'!AJ220</f>
        <v>1</v>
      </c>
      <c r="AT220" t="b">
        <f>AK220='15.02.2022 Смета'!AK220</f>
        <v>1</v>
      </c>
    </row>
    <row r="221" spans="1:46" ht="26.25" x14ac:dyDescent="0.25">
      <c r="A221" s="108">
        <v>181</v>
      </c>
      <c r="B221" s="8" t="s">
        <v>217</v>
      </c>
      <c r="C221" s="21" t="s">
        <v>133</v>
      </c>
      <c r="D221" s="22" t="s">
        <v>173</v>
      </c>
      <c r="E221" s="35">
        <v>44629</v>
      </c>
      <c r="F221" s="35">
        <v>44631</v>
      </c>
      <c r="G221" s="21" t="s">
        <v>301</v>
      </c>
      <c r="H221" s="22" t="s">
        <v>340</v>
      </c>
      <c r="I221" s="22" t="s">
        <v>101</v>
      </c>
      <c r="J221" s="22" t="s">
        <v>294</v>
      </c>
      <c r="K221" s="35">
        <v>44629</v>
      </c>
      <c r="L221" s="35">
        <v>44631</v>
      </c>
      <c r="M221" s="10"/>
      <c r="N221" s="10">
        <v>3400</v>
      </c>
      <c r="O221" s="10">
        <f t="shared" si="38"/>
        <v>0</v>
      </c>
      <c r="P221" s="10"/>
      <c r="Q221" s="10">
        <v>2900</v>
      </c>
      <c r="R221" s="10">
        <f t="shared" si="39"/>
        <v>0</v>
      </c>
      <c r="S221" s="10"/>
      <c r="T221" s="10">
        <v>2800</v>
      </c>
      <c r="U221" s="10">
        <f t="shared" si="40"/>
        <v>0</v>
      </c>
      <c r="V221" s="10">
        <v>22</v>
      </c>
      <c r="W221" s="10">
        <v>150</v>
      </c>
      <c r="X221" s="10">
        <f t="shared" si="32"/>
        <v>3300</v>
      </c>
      <c r="Y221" s="10">
        <v>22</v>
      </c>
      <c r="Z221" s="10">
        <v>150</v>
      </c>
      <c r="AA221" s="10">
        <f t="shared" si="33"/>
        <v>3300</v>
      </c>
      <c r="AB221" s="10">
        <v>28</v>
      </c>
      <c r="AC221" s="10">
        <v>150</v>
      </c>
      <c r="AD221" s="10">
        <f t="shared" si="34"/>
        <v>4200</v>
      </c>
      <c r="AE221" s="11"/>
      <c r="AF221" s="26">
        <v>7</v>
      </c>
      <c r="AG221" s="7">
        <f t="shared" si="42"/>
        <v>0</v>
      </c>
      <c r="AH221" s="152">
        <v>1</v>
      </c>
      <c r="AI221" s="139">
        <f t="shared" si="35"/>
        <v>72</v>
      </c>
      <c r="AJ221" s="139">
        <f t="shared" si="37"/>
        <v>10800</v>
      </c>
      <c r="AK221" s="109">
        <f t="shared" si="36"/>
        <v>10800</v>
      </c>
      <c r="AM221" t="b">
        <f>D221='15.02.2022 Смета'!D221</f>
        <v>1</v>
      </c>
      <c r="AN221" t="b">
        <f>E221='15.02.2022 Смета'!E221</f>
        <v>1</v>
      </c>
      <c r="AO221" t="b">
        <f>F221='15.02.2022 Смета'!F221</f>
        <v>1</v>
      </c>
      <c r="AP221" t="b">
        <f>G221='15.02.2022 Смета'!G221</f>
        <v>1</v>
      </c>
      <c r="AQ221" t="b">
        <f>AH221='15.02.2022 Смета'!AH221</f>
        <v>1</v>
      </c>
      <c r="AR221" t="b">
        <f>AI221='15.02.2022 Смета'!AI221</f>
        <v>1</v>
      </c>
      <c r="AS221" t="b">
        <f>AJ221='15.02.2022 Смета'!AJ221</f>
        <v>1</v>
      </c>
      <c r="AT221" t="b">
        <f>AK221='15.02.2022 Смета'!AK221</f>
        <v>1</v>
      </c>
    </row>
    <row r="222" spans="1:46" ht="27" customHeight="1" x14ac:dyDescent="0.25">
      <c r="A222" s="108">
        <v>182</v>
      </c>
      <c r="B222" s="8" t="s">
        <v>217</v>
      </c>
      <c r="C222" s="21" t="s">
        <v>133</v>
      </c>
      <c r="D222" s="22" t="s">
        <v>603</v>
      </c>
      <c r="E222" s="35">
        <v>44661</v>
      </c>
      <c r="F222" s="35">
        <v>44666</v>
      </c>
      <c r="G222" s="21" t="s">
        <v>301</v>
      </c>
      <c r="H222" s="22" t="s">
        <v>729</v>
      </c>
      <c r="I222" s="22" t="s">
        <v>102</v>
      </c>
      <c r="J222" s="22" t="s">
        <v>294</v>
      </c>
      <c r="K222" s="35">
        <v>44661</v>
      </c>
      <c r="L222" s="35">
        <v>44666</v>
      </c>
      <c r="M222" s="10"/>
      <c r="N222" s="10">
        <v>3400</v>
      </c>
      <c r="O222" s="10">
        <f t="shared" si="38"/>
        <v>0</v>
      </c>
      <c r="P222" s="10"/>
      <c r="Q222" s="10">
        <v>2900</v>
      </c>
      <c r="R222" s="10">
        <f t="shared" si="39"/>
        <v>0</v>
      </c>
      <c r="S222" s="10"/>
      <c r="T222" s="10">
        <v>2800</v>
      </c>
      <c r="U222" s="10">
        <f t="shared" si="40"/>
        <v>0</v>
      </c>
      <c r="V222" s="10">
        <v>30</v>
      </c>
      <c r="W222" s="10">
        <v>150</v>
      </c>
      <c r="X222" s="10">
        <f t="shared" si="32"/>
        <v>4500</v>
      </c>
      <c r="Y222" s="10">
        <v>30</v>
      </c>
      <c r="Z222" s="10">
        <v>150</v>
      </c>
      <c r="AA222" s="10">
        <f t="shared" si="33"/>
        <v>4500</v>
      </c>
      <c r="AB222" s="10">
        <v>36</v>
      </c>
      <c r="AC222" s="10">
        <v>150</v>
      </c>
      <c r="AD222" s="10">
        <f t="shared" si="34"/>
        <v>5400</v>
      </c>
      <c r="AE222" s="11">
        <v>96</v>
      </c>
      <c r="AF222" s="26">
        <v>7</v>
      </c>
      <c r="AG222" s="7">
        <f t="shared" si="42"/>
        <v>672</v>
      </c>
      <c r="AH222" s="152">
        <v>1</v>
      </c>
      <c r="AI222" s="139">
        <f t="shared" si="35"/>
        <v>192</v>
      </c>
      <c r="AJ222" s="139">
        <f t="shared" si="37"/>
        <v>15072</v>
      </c>
      <c r="AK222" s="109">
        <f t="shared" si="36"/>
        <v>15072</v>
      </c>
      <c r="AM222" t="b">
        <f>D222='15.02.2022 Смета'!D222</f>
        <v>1</v>
      </c>
      <c r="AN222" t="b">
        <f>E222='15.02.2022 Смета'!E222</f>
        <v>1</v>
      </c>
      <c r="AO222" t="b">
        <f>F222='15.02.2022 Смета'!F222</f>
        <v>1</v>
      </c>
      <c r="AP222" t="b">
        <f>G222='15.02.2022 Смета'!G222</f>
        <v>1</v>
      </c>
      <c r="AQ222" t="b">
        <f>AH222='15.02.2022 Смета'!AH222</f>
        <v>1</v>
      </c>
      <c r="AR222" t="b">
        <f>AI222='15.02.2022 Смета'!AI222</f>
        <v>1</v>
      </c>
      <c r="AS222" t="b">
        <f>AJ222='15.02.2022 Смета'!AJ222</f>
        <v>1</v>
      </c>
      <c r="AT222" t="b">
        <f>AK222='15.02.2022 Смета'!AK222</f>
        <v>1</v>
      </c>
    </row>
    <row r="223" spans="1:46" ht="28.9" customHeight="1" x14ac:dyDescent="0.25">
      <c r="A223" s="108">
        <v>183</v>
      </c>
      <c r="B223" s="8" t="s">
        <v>217</v>
      </c>
      <c r="C223" s="21" t="s">
        <v>133</v>
      </c>
      <c r="D223" s="22" t="s">
        <v>586</v>
      </c>
      <c r="E223" s="35">
        <v>44815</v>
      </c>
      <c r="F223" s="35">
        <v>44819</v>
      </c>
      <c r="G223" s="21" t="s">
        <v>301</v>
      </c>
      <c r="H223" s="22" t="s">
        <v>698</v>
      </c>
      <c r="I223" s="22" t="s">
        <v>99</v>
      </c>
      <c r="J223" s="22" t="s">
        <v>294</v>
      </c>
      <c r="K223" s="35">
        <v>44815</v>
      </c>
      <c r="L223" s="35">
        <v>44819</v>
      </c>
      <c r="M223" s="10">
        <v>6</v>
      </c>
      <c r="N223" s="10">
        <v>3400</v>
      </c>
      <c r="O223" s="10">
        <f t="shared" si="38"/>
        <v>20400</v>
      </c>
      <c r="P223" s="10">
        <v>6</v>
      </c>
      <c r="Q223" s="10">
        <v>2900</v>
      </c>
      <c r="R223" s="10">
        <f t="shared" si="39"/>
        <v>17400</v>
      </c>
      <c r="S223" s="10">
        <v>6</v>
      </c>
      <c r="T223" s="10">
        <v>2800</v>
      </c>
      <c r="U223" s="10">
        <f t="shared" si="40"/>
        <v>16800</v>
      </c>
      <c r="V223" s="10">
        <v>30</v>
      </c>
      <c r="W223" s="10">
        <v>150</v>
      </c>
      <c r="X223" s="10">
        <f t="shared" si="32"/>
        <v>4500</v>
      </c>
      <c r="Y223" s="10">
        <v>30</v>
      </c>
      <c r="Z223" s="10">
        <v>150</v>
      </c>
      <c r="AA223" s="10">
        <f t="shared" si="33"/>
        <v>4500</v>
      </c>
      <c r="AB223" s="10">
        <v>36</v>
      </c>
      <c r="AC223" s="10">
        <v>150</v>
      </c>
      <c r="AD223" s="10">
        <f t="shared" si="34"/>
        <v>5400</v>
      </c>
      <c r="AE223" s="11">
        <v>96</v>
      </c>
      <c r="AF223" s="26">
        <v>7</v>
      </c>
      <c r="AG223" s="7">
        <f t="shared" si="42"/>
        <v>672</v>
      </c>
      <c r="AH223" s="152">
        <v>1</v>
      </c>
      <c r="AI223" s="139">
        <f t="shared" si="35"/>
        <v>210</v>
      </c>
      <c r="AJ223" s="139">
        <f t="shared" si="37"/>
        <v>69672</v>
      </c>
      <c r="AK223" s="109">
        <f t="shared" si="36"/>
        <v>69672</v>
      </c>
      <c r="AM223" t="b">
        <f>D223='15.02.2022 Смета'!D223</f>
        <v>1</v>
      </c>
      <c r="AN223" t="b">
        <f>E223='15.02.2022 Смета'!E223</f>
        <v>1</v>
      </c>
      <c r="AO223" t="b">
        <f>F223='15.02.2022 Смета'!F223</f>
        <v>1</v>
      </c>
      <c r="AP223" t="b">
        <f>G223='15.02.2022 Смета'!G223</f>
        <v>1</v>
      </c>
      <c r="AQ223" t="b">
        <f>AH223='15.02.2022 Смета'!AH223</f>
        <v>1</v>
      </c>
      <c r="AR223" t="b">
        <f>AI223='15.02.2022 Смета'!AI223</f>
        <v>1</v>
      </c>
      <c r="AS223" t="b">
        <f>AJ223='15.02.2022 Смета'!AJ223</f>
        <v>1</v>
      </c>
      <c r="AT223" t="b">
        <f>AK223='15.02.2022 Смета'!AK223</f>
        <v>1</v>
      </c>
    </row>
    <row r="224" spans="1:46" ht="15" customHeight="1" x14ac:dyDescent="0.25">
      <c r="A224" s="106"/>
      <c r="B224" s="96"/>
      <c r="C224" s="97"/>
      <c r="D224" s="179" t="s">
        <v>863</v>
      </c>
      <c r="E224" s="99"/>
      <c r="F224" s="99"/>
      <c r="G224" s="99"/>
      <c r="H224" s="99"/>
      <c r="I224" s="97"/>
      <c r="J224" s="100"/>
      <c r="K224" s="99"/>
      <c r="L224" s="99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2"/>
      <c r="AF224" s="79"/>
      <c r="AG224" s="79"/>
      <c r="AH224" s="153"/>
      <c r="AI224" s="151"/>
      <c r="AJ224" s="151"/>
      <c r="AK224" s="164"/>
      <c r="AM224" t="b">
        <f>D224='15.02.2022 Смета'!D224</f>
        <v>1</v>
      </c>
      <c r="AN224" t="b">
        <f>E224='15.02.2022 Смета'!E224</f>
        <v>1</v>
      </c>
      <c r="AO224" t="b">
        <f>F224='15.02.2022 Смета'!F224</f>
        <v>1</v>
      </c>
      <c r="AP224" t="b">
        <f>G224='15.02.2022 Смета'!G224</f>
        <v>1</v>
      </c>
      <c r="AQ224" t="b">
        <f>AH224='15.02.2022 Смета'!AH224</f>
        <v>1</v>
      </c>
      <c r="AR224" t="b">
        <f>AI224='15.02.2022 Смета'!AI224</f>
        <v>1</v>
      </c>
      <c r="AS224" t="b">
        <f>AJ224='15.02.2022 Смета'!AJ224</f>
        <v>1</v>
      </c>
      <c r="AT224" t="b">
        <f>AK224='15.02.2022 Смета'!AK224</f>
        <v>1</v>
      </c>
    </row>
    <row r="225" spans="1:46" ht="30.6" customHeight="1" x14ac:dyDescent="0.25">
      <c r="A225" s="108">
        <v>184</v>
      </c>
      <c r="B225" s="8" t="s">
        <v>206</v>
      </c>
      <c r="C225" s="21" t="s">
        <v>132</v>
      </c>
      <c r="D225" s="22" t="s">
        <v>604</v>
      </c>
      <c r="E225" s="35">
        <v>44598</v>
      </c>
      <c r="F225" s="35">
        <v>44605</v>
      </c>
      <c r="G225" s="21" t="s">
        <v>301</v>
      </c>
      <c r="H225" s="22" t="s">
        <v>330</v>
      </c>
      <c r="I225" s="22" t="s">
        <v>101</v>
      </c>
      <c r="J225" s="22" t="s">
        <v>294</v>
      </c>
      <c r="K225" s="35">
        <v>44598</v>
      </c>
      <c r="L225" s="35">
        <v>44605</v>
      </c>
      <c r="M225" s="10"/>
      <c r="N225" s="10">
        <v>3400</v>
      </c>
      <c r="O225" s="10">
        <f t="shared" si="38"/>
        <v>0</v>
      </c>
      <c r="P225" s="10"/>
      <c r="Q225" s="10">
        <v>2900</v>
      </c>
      <c r="R225" s="10">
        <f t="shared" si="39"/>
        <v>0</v>
      </c>
      <c r="S225" s="10"/>
      <c r="T225" s="10">
        <v>2800</v>
      </c>
      <c r="U225" s="10">
        <f t="shared" si="40"/>
        <v>0</v>
      </c>
      <c r="V225" s="10">
        <v>16</v>
      </c>
      <c r="W225" s="10">
        <v>150</v>
      </c>
      <c r="X225" s="10">
        <f t="shared" si="32"/>
        <v>2400</v>
      </c>
      <c r="Y225" s="10">
        <v>16</v>
      </c>
      <c r="Z225" s="10">
        <v>150</v>
      </c>
      <c r="AA225" s="10">
        <f t="shared" si="33"/>
        <v>2400</v>
      </c>
      <c r="AB225" s="10">
        <v>16</v>
      </c>
      <c r="AC225" s="10">
        <v>150</v>
      </c>
      <c r="AD225" s="10">
        <f t="shared" si="34"/>
        <v>2400</v>
      </c>
      <c r="AE225" s="11"/>
      <c r="AF225" s="26">
        <v>7</v>
      </c>
      <c r="AG225" s="7">
        <f t="shared" si="42"/>
        <v>0</v>
      </c>
      <c r="AH225" s="152">
        <v>1</v>
      </c>
      <c r="AI225" s="139">
        <f t="shared" si="35"/>
        <v>48</v>
      </c>
      <c r="AJ225" s="139">
        <f t="shared" si="37"/>
        <v>7200</v>
      </c>
      <c r="AK225" s="109">
        <f t="shared" si="36"/>
        <v>7200</v>
      </c>
      <c r="AM225" t="b">
        <f>D225='15.02.2022 Смета'!D225</f>
        <v>1</v>
      </c>
      <c r="AN225" t="b">
        <f>E225='15.02.2022 Смета'!E225</f>
        <v>1</v>
      </c>
      <c r="AO225" t="b">
        <f>F225='15.02.2022 Смета'!F225</f>
        <v>1</v>
      </c>
      <c r="AP225" t="b">
        <f>G225='15.02.2022 Смета'!G225</f>
        <v>1</v>
      </c>
      <c r="AQ225" t="b">
        <f>AH225='15.02.2022 Смета'!AH225</f>
        <v>1</v>
      </c>
      <c r="AR225" t="b">
        <f>AI225='15.02.2022 Смета'!AI225</f>
        <v>1</v>
      </c>
      <c r="AS225" t="b">
        <f>AJ225='15.02.2022 Смета'!AJ225</f>
        <v>1</v>
      </c>
      <c r="AT225" t="b">
        <f>AK225='15.02.2022 Смета'!AK225</f>
        <v>1</v>
      </c>
    </row>
    <row r="226" spans="1:46" ht="39" customHeight="1" x14ac:dyDescent="0.25">
      <c r="A226" s="108">
        <v>185</v>
      </c>
      <c r="B226" s="8" t="s">
        <v>206</v>
      </c>
      <c r="C226" s="21" t="s">
        <v>132</v>
      </c>
      <c r="D226" s="22" t="s">
        <v>276</v>
      </c>
      <c r="E226" s="35">
        <v>44612</v>
      </c>
      <c r="F226" s="35">
        <v>44619</v>
      </c>
      <c r="G226" s="21" t="s">
        <v>394</v>
      </c>
      <c r="H226" s="22" t="s">
        <v>440</v>
      </c>
      <c r="I226" s="22" t="s">
        <v>99</v>
      </c>
      <c r="J226" s="22" t="s">
        <v>294</v>
      </c>
      <c r="K226" s="35">
        <v>44612</v>
      </c>
      <c r="L226" s="35">
        <v>44619</v>
      </c>
      <c r="M226" s="10"/>
      <c r="N226" s="10">
        <v>3400</v>
      </c>
      <c r="O226" s="10">
        <f t="shared" si="38"/>
        <v>0</v>
      </c>
      <c r="P226" s="10"/>
      <c r="Q226" s="10">
        <v>2900</v>
      </c>
      <c r="R226" s="10">
        <f t="shared" si="39"/>
        <v>0</v>
      </c>
      <c r="S226" s="10"/>
      <c r="T226" s="10">
        <v>2800</v>
      </c>
      <c r="U226" s="10">
        <f t="shared" si="40"/>
        <v>0</v>
      </c>
      <c r="V226" s="10">
        <v>16</v>
      </c>
      <c r="W226" s="10">
        <v>150</v>
      </c>
      <c r="X226" s="10">
        <f t="shared" si="32"/>
        <v>2400</v>
      </c>
      <c r="Y226" s="10">
        <v>16</v>
      </c>
      <c r="Z226" s="10">
        <v>150</v>
      </c>
      <c r="AA226" s="10">
        <f t="shared" si="33"/>
        <v>2400</v>
      </c>
      <c r="AB226" s="10">
        <v>16</v>
      </c>
      <c r="AC226" s="10">
        <v>150</v>
      </c>
      <c r="AD226" s="10">
        <f t="shared" si="34"/>
        <v>2400</v>
      </c>
      <c r="AE226" s="11"/>
      <c r="AF226" s="26">
        <v>7</v>
      </c>
      <c r="AG226" s="7">
        <f t="shared" si="42"/>
        <v>0</v>
      </c>
      <c r="AH226" s="152">
        <v>1</v>
      </c>
      <c r="AI226" s="139">
        <f t="shared" si="35"/>
        <v>48</v>
      </c>
      <c r="AJ226" s="139">
        <f t="shared" si="37"/>
        <v>7200</v>
      </c>
      <c r="AK226" s="109">
        <f t="shared" si="36"/>
        <v>7200</v>
      </c>
      <c r="AM226" t="b">
        <f>D226='15.02.2022 Смета'!D226</f>
        <v>1</v>
      </c>
      <c r="AN226" t="b">
        <f>E226='15.02.2022 Смета'!E226</f>
        <v>1</v>
      </c>
      <c r="AO226" t="b">
        <f>F226='15.02.2022 Смета'!F226</f>
        <v>1</v>
      </c>
      <c r="AP226" t="b">
        <f>G226='15.02.2022 Смета'!G226</f>
        <v>1</v>
      </c>
      <c r="AQ226" t="b">
        <f>AH226='15.02.2022 Смета'!AH226</f>
        <v>1</v>
      </c>
      <c r="AR226" t="b">
        <f>AI226='15.02.2022 Смета'!AI226</f>
        <v>1</v>
      </c>
      <c r="AS226" t="b">
        <f>AJ226='15.02.2022 Смета'!AJ226</f>
        <v>1</v>
      </c>
      <c r="AT226" t="b">
        <f>AK226='15.02.2022 Смета'!AK226</f>
        <v>1</v>
      </c>
    </row>
    <row r="227" spans="1:46" ht="39.6" customHeight="1" x14ac:dyDescent="0.25">
      <c r="A227" s="108">
        <v>186</v>
      </c>
      <c r="B227" s="8" t="s">
        <v>206</v>
      </c>
      <c r="C227" s="21" t="s">
        <v>132</v>
      </c>
      <c r="D227" s="22" t="s">
        <v>277</v>
      </c>
      <c r="E227" s="35">
        <v>44625</v>
      </c>
      <c r="F227" s="35">
        <v>44640</v>
      </c>
      <c r="G227" s="21" t="s">
        <v>395</v>
      </c>
      <c r="H227" s="22" t="s">
        <v>471</v>
      </c>
      <c r="I227" s="22" t="s">
        <v>99</v>
      </c>
      <c r="J227" s="22" t="s">
        <v>294</v>
      </c>
      <c r="K227" s="35">
        <v>44625</v>
      </c>
      <c r="L227" s="35">
        <v>44640</v>
      </c>
      <c r="M227" s="10"/>
      <c r="N227" s="10">
        <v>3400</v>
      </c>
      <c r="O227" s="10">
        <f t="shared" si="38"/>
        <v>0</v>
      </c>
      <c r="P227" s="10"/>
      <c r="Q227" s="10">
        <v>2900</v>
      </c>
      <c r="R227" s="10">
        <f t="shared" si="39"/>
        <v>0</v>
      </c>
      <c r="S227" s="10"/>
      <c r="T227" s="10">
        <v>2800</v>
      </c>
      <c r="U227" s="10">
        <f t="shared" si="40"/>
        <v>0</v>
      </c>
      <c r="V227" s="10">
        <v>16</v>
      </c>
      <c r="W227" s="10">
        <v>150</v>
      </c>
      <c r="X227" s="10">
        <f t="shared" si="32"/>
        <v>2400</v>
      </c>
      <c r="Y227" s="10">
        <v>16</v>
      </c>
      <c r="Z227" s="10">
        <v>150</v>
      </c>
      <c r="AA227" s="10">
        <f t="shared" si="33"/>
        <v>2400</v>
      </c>
      <c r="AB227" s="10">
        <v>16</v>
      </c>
      <c r="AC227" s="10">
        <v>150</v>
      </c>
      <c r="AD227" s="10">
        <f t="shared" si="34"/>
        <v>2400</v>
      </c>
      <c r="AE227" s="11"/>
      <c r="AF227" s="26">
        <v>7</v>
      </c>
      <c r="AG227" s="7">
        <f t="shared" si="42"/>
        <v>0</v>
      </c>
      <c r="AH227" s="152">
        <v>1</v>
      </c>
      <c r="AI227" s="139">
        <f t="shared" si="35"/>
        <v>48</v>
      </c>
      <c r="AJ227" s="139">
        <f t="shared" si="37"/>
        <v>7200</v>
      </c>
      <c r="AK227" s="109">
        <f t="shared" si="36"/>
        <v>7200</v>
      </c>
      <c r="AM227" t="b">
        <f>D227='15.02.2022 Смета'!D227</f>
        <v>1</v>
      </c>
      <c r="AN227" t="b">
        <f>E227='15.02.2022 Смета'!E227</f>
        <v>1</v>
      </c>
      <c r="AO227" t="b">
        <f>F227='15.02.2022 Смета'!F227</f>
        <v>1</v>
      </c>
      <c r="AP227" t="b">
        <f>G227='15.02.2022 Смета'!G227</f>
        <v>1</v>
      </c>
      <c r="AQ227" t="b">
        <f>AH227='15.02.2022 Смета'!AH227</f>
        <v>1</v>
      </c>
      <c r="AR227" t="b">
        <f>AI227='15.02.2022 Смета'!AI227</f>
        <v>1</v>
      </c>
      <c r="AS227" t="b">
        <f>AJ227='15.02.2022 Смета'!AJ227</f>
        <v>1</v>
      </c>
      <c r="AT227" t="b">
        <f>AK227='15.02.2022 Смета'!AK227</f>
        <v>1</v>
      </c>
    </row>
    <row r="228" spans="1:46" ht="28.9" customHeight="1" x14ac:dyDescent="0.25">
      <c r="A228" s="108">
        <v>187</v>
      </c>
      <c r="B228" s="8" t="s">
        <v>206</v>
      </c>
      <c r="C228" s="21" t="s">
        <v>132</v>
      </c>
      <c r="D228" s="22" t="s">
        <v>278</v>
      </c>
      <c r="E228" s="35">
        <v>44626</v>
      </c>
      <c r="F228" s="35">
        <v>44654</v>
      </c>
      <c r="G228" s="21" t="s">
        <v>780</v>
      </c>
      <c r="H228" s="22" t="s">
        <v>330</v>
      </c>
      <c r="I228" s="22" t="s">
        <v>100</v>
      </c>
      <c r="J228" s="22" t="s">
        <v>294</v>
      </c>
      <c r="K228" s="35">
        <v>44626</v>
      </c>
      <c r="L228" s="35">
        <v>44654</v>
      </c>
      <c r="M228" s="10"/>
      <c r="N228" s="10">
        <v>3400</v>
      </c>
      <c r="O228" s="10">
        <f t="shared" si="38"/>
        <v>0</v>
      </c>
      <c r="P228" s="10"/>
      <c r="Q228" s="10">
        <v>2900</v>
      </c>
      <c r="R228" s="10">
        <f t="shared" si="39"/>
        <v>0</v>
      </c>
      <c r="S228" s="10"/>
      <c r="T228" s="10">
        <v>2800</v>
      </c>
      <c r="U228" s="10">
        <f t="shared" si="40"/>
        <v>0</v>
      </c>
      <c r="V228" s="10">
        <v>18</v>
      </c>
      <c r="W228" s="10">
        <v>150</v>
      </c>
      <c r="X228" s="10">
        <f t="shared" si="32"/>
        <v>2700</v>
      </c>
      <c r="Y228" s="10">
        <v>18</v>
      </c>
      <c r="Z228" s="10">
        <v>150</v>
      </c>
      <c r="AA228" s="10">
        <f t="shared" si="33"/>
        <v>2700</v>
      </c>
      <c r="AB228" s="10"/>
      <c r="AC228" s="10">
        <v>150</v>
      </c>
      <c r="AD228" s="10">
        <f t="shared" si="34"/>
        <v>0</v>
      </c>
      <c r="AE228" s="11"/>
      <c r="AF228" s="26">
        <v>7</v>
      </c>
      <c r="AG228" s="7">
        <f t="shared" si="42"/>
        <v>0</v>
      </c>
      <c r="AH228" s="152">
        <v>1</v>
      </c>
      <c r="AI228" s="139">
        <f t="shared" si="35"/>
        <v>36</v>
      </c>
      <c r="AJ228" s="139">
        <f t="shared" si="37"/>
        <v>5400</v>
      </c>
      <c r="AK228" s="109">
        <f t="shared" si="36"/>
        <v>5400</v>
      </c>
      <c r="AM228" t="b">
        <f>D228='15.02.2022 Смета'!D228</f>
        <v>1</v>
      </c>
      <c r="AN228" t="b">
        <f>E228='15.02.2022 Смета'!E228</f>
        <v>1</v>
      </c>
      <c r="AO228" t="b">
        <f>F228='15.02.2022 Смета'!F228</f>
        <v>1</v>
      </c>
      <c r="AP228" t="b">
        <f>G228='15.02.2022 Смета'!G228</f>
        <v>1</v>
      </c>
      <c r="AQ228" t="b">
        <f>AH228='15.02.2022 Смета'!AH228</f>
        <v>1</v>
      </c>
      <c r="AR228" t="b">
        <f>AI228='15.02.2022 Смета'!AI228</f>
        <v>1</v>
      </c>
      <c r="AS228" t="b">
        <f>AJ228='15.02.2022 Смета'!AJ228</f>
        <v>1</v>
      </c>
      <c r="AT228" t="b">
        <f>AK228='15.02.2022 Смета'!AK228</f>
        <v>1</v>
      </c>
    </row>
    <row r="229" spans="1:46" ht="25.15" customHeight="1" x14ac:dyDescent="0.25">
      <c r="A229" s="108">
        <v>188</v>
      </c>
      <c r="B229" s="8" t="s">
        <v>186</v>
      </c>
      <c r="C229" s="21" t="s">
        <v>132</v>
      </c>
      <c r="D229" s="22" t="s">
        <v>279</v>
      </c>
      <c r="E229" s="35">
        <v>44632</v>
      </c>
      <c r="F229" s="35">
        <v>44696</v>
      </c>
      <c r="G229" s="21" t="s">
        <v>397</v>
      </c>
      <c r="H229" s="22" t="s">
        <v>460</v>
      </c>
      <c r="I229" s="22" t="s">
        <v>102</v>
      </c>
      <c r="J229" s="22" t="s">
        <v>294</v>
      </c>
      <c r="K229" s="35">
        <v>44632</v>
      </c>
      <c r="L229" s="35">
        <v>44696</v>
      </c>
      <c r="M229" s="10"/>
      <c r="N229" s="10">
        <v>3400</v>
      </c>
      <c r="O229" s="10">
        <f t="shared" si="38"/>
        <v>0</v>
      </c>
      <c r="P229" s="10"/>
      <c r="Q229" s="10">
        <v>2900</v>
      </c>
      <c r="R229" s="10">
        <f t="shared" si="39"/>
        <v>0</v>
      </c>
      <c r="S229" s="10"/>
      <c r="T229" s="10">
        <v>2800</v>
      </c>
      <c r="U229" s="10">
        <f t="shared" si="40"/>
        <v>0</v>
      </c>
      <c r="V229" s="10">
        <v>20</v>
      </c>
      <c r="W229" s="10">
        <v>150</v>
      </c>
      <c r="X229" s="10">
        <f t="shared" si="32"/>
        <v>3000</v>
      </c>
      <c r="Y229" s="10">
        <v>20</v>
      </c>
      <c r="Z229" s="10">
        <v>150</v>
      </c>
      <c r="AA229" s="10">
        <f t="shared" si="33"/>
        <v>3000</v>
      </c>
      <c r="AB229" s="10">
        <v>20</v>
      </c>
      <c r="AC229" s="10">
        <v>150</v>
      </c>
      <c r="AD229" s="10">
        <f t="shared" si="34"/>
        <v>3000</v>
      </c>
      <c r="AE229" s="11"/>
      <c r="AF229" s="26">
        <v>7</v>
      </c>
      <c r="AG229" s="7">
        <f t="shared" si="42"/>
        <v>0</v>
      </c>
      <c r="AH229" s="152">
        <v>1</v>
      </c>
      <c r="AI229" s="139">
        <f t="shared" si="35"/>
        <v>60</v>
      </c>
      <c r="AJ229" s="139">
        <f t="shared" si="37"/>
        <v>9000</v>
      </c>
      <c r="AK229" s="109">
        <f t="shared" si="36"/>
        <v>9000</v>
      </c>
      <c r="AM229" t="b">
        <f>D229='15.02.2022 Смета'!D229</f>
        <v>1</v>
      </c>
      <c r="AN229" t="b">
        <f>E229='15.02.2022 Смета'!E229</f>
        <v>1</v>
      </c>
      <c r="AO229" t="b">
        <f>F229='15.02.2022 Смета'!F229</f>
        <v>1</v>
      </c>
      <c r="AP229" t="b">
        <f>G229='15.02.2022 Смета'!G229</f>
        <v>1</v>
      </c>
      <c r="AQ229" t="b">
        <f>AH229='15.02.2022 Смета'!AH229</f>
        <v>1</v>
      </c>
      <c r="AR229" t="b">
        <f>AI229='15.02.2022 Смета'!AI229</f>
        <v>1</v>
      </c>
      <c r="AS229" t="b">
        <f>AJ229='15.02.2022 Смета'!AJ229</f>
        <v>1</v>
      </c>
      <c r="AT229" t="b">
        <f>AK229='15.02.2022 Смета'!AK229</f>
        <v>1</v>
      </c>
    </row>
    <row r="230" spans="1:46" ht="26.65" customHeight="1" x14ac:dyDescent="0.25">
      <c r="A230" s="108">
        <v>189</v>
      </c>
      <c r="B230" s="8" t="s">
        <v>186</v>
      </c>
      <c r="C230" s="21" t="s">
        <v>132</v>
      </c>
      <c r="D230" s="22" t="s">
        <v>280</v>
      </c>
      <c r="E230" s="35">
        <v>44632</v>
      </c>
      <c r="F230" s="35">
        <v>44700</v>
      </c>
      <c r="G230" s="21" t="s">
        <v>779</v>
      </c>
      <c r="H230" s="22" t="s">
        <v>398</v>
      </c>
      <c r="I230" s="22" t="s">
        <v>102</v>
      </c>
      <c r="J230" s="22" t="s">
        <v>294</v>
      </c>
      <c r="K230" s="35">
        <v>44632</v>
      </c>
      <c r="L230" s="35">
        <v>44700</v>
      </c>
      <c r="M230" s="10"/>
      <c r="N230" s="10">
        <v>3400</v>
      </c>
      <c r="O230" s="10">
        <f t="shared" si="38"/>
        <v>0</v>
      </c>
      <c r="P230" s="10"/>
      <c r="Q230" s="10">
        <v>2900</v>
      </c>
      <c r="R230" s="10">
        <f t="shared" si="39"/>
        <v>0</v>
      </c>
      <c r="S230" s="10"/>
      <c r="T230" s="10">
        <v>2800</v>
      </c>
      <c r="U230" s="10">
        <f t="shared" si="40"/>
        <v>0</v>
      </c>
      <c r="V230" s="10">
        <v>20</v>
      </c>
      <c r="W230" s="10">
        <v>150</v>
      </c>
      <c r="X230" s="10">
        <f t="shared" si="32"/>
        <v>3000</v>
      </c>
      <c r="Y230" s="10">
        <v>20</v>
      </c>
      <c r="Z230" s="10">
        <v>150</v>
      </c>
      <c r="AA230" s="10">
        <f t="shared" si="33"/>
        <v>3000</v>
      </c>
      <c r="AB230" s="10">
        <v>20</v>
      </c>
      <c r="AC230" s="10">
        <v>150</v>
      </c>
      <c r="AD230" s="10">
        <f t="shared" si="34"/>
        <v>3000</v>
      </c>
      <c r="AE230" s="11"/>
      <c r="AF230" s="26">
        <v>7</v>
      </c>
      <c r="AG230" s="7">
        <f t="shared" si="42"/>
        <v>0</v>
      </c>
      <c r="AH230" s="152">
        <v>1</v>
      </c>
      <c r="AI230" s="139">
        <f t="shared" si="35"/>
        <v>60</v>
      </c>
      <c r="AJ230" s="139">
        <f t="shared" si="37"/>
        <v>9000</v>
      </c>
      <c r="AK230" s="109">
        <f t="shared" si="36"/>
        <v>9000</v>
      </c>
      <c r="AM230" t="b">
        <f>D230='15.02.2022 Смета'!D230</f>
        <v>1</v>
      </c>
      <c r="AN230" t="b">
        <f>E230='15.02.2022 Смета'!E230</f>
        <v>1</v>
      </c>
      <c r="AO230" t="b">
        <f>F230='15.02.2022 Смета'!F230</f>
        <v>1</v>
      </c>
      <c r="AP230" t="b">
        <f>G230='15.02.2022 Смета'!G230</f>
        <v>1</v>
      </c>
      <c r="AQ230" t="b">
        <f>AH230='15.02.2022 Смета'!AH230</f>
        <v>1</v>
      </c>
      <c r="AR230" t="b">
        <f>AI230='15.02.2022 Смета'!AI230</f>
        <v>1</v>
      </c>
      <c r="AS230" t="b">
        <f>AJ230='15.02.2022 Смета'!AJ230</f>
        <v>1</v>
      </c>
      <c r="AT230" t="b">
        <f>AK230='15.02.2022 Смета'!AK230</f>
        <v>1</v>
      </c>
    </row>
    <row r="231" spans="1:46" ht="31.9" customHeight="1" x14ac:dyDescent="0.25">
      <c r="A231" s="108">
        <v>190</v>
      </c>
      <c r="B231" s="8" t="s">
        <v>186</v>
      </c>
      <c r="C231" s="21" t="s">
        <v>132</v>
      </c>
      <c r="D231" s="22" t="s">
        <v>76</v>
      </c>
      <c r="E231" s="35">
        <v>44647</v>
      </c>
      <c r="F231" s="35">
        <v>44714</v>
      </c>
      <c r="G231" s="21" t="s">
        <v>399</v>
      </c>
      <c r="H231" s="22" t="s">
        <v>400</v>
      </c>
      <c r="I231" s="22" t="s">
        <v>99</v>
      </c>
      <c r="J231" s="22" t="s">
        <v>294</v>
      </c>
      <c r="K231" s="35">
        <v>44647</v>
      </c>
      <c r="L231" s="35">
        <v>44714</v>
      </c>
      <c r="M231" s="10"/>
      <c r="N231" s="10">
        <v>3400</v>
      </c>
      <c r="O231" s="10">
        <f t="shared" si="38"/>
        <v>0</v>
      </c>
      <c r="P231" s="10"/>
      <c r="Q231" s="10">
        <v>2900</v>
      </c>
      <c r="R231" s="10">
        <f t="shared" si="39"/>
        <v>0</v>
      </c>
      <c r="S231" s="10"/>
      <c r="T231" s="10">
        <v>2800</v>
      </c>
      <c r="U231" s="10">
        <f t="shared" si="40"/>
        <v>0</v>
      </c>
      <c r="V231" s="10">
        <v>19</v>
      </c>
      <c r="W231" s="10">
        <v>150</v>
      </c>
      <c r="X231" s="10">
        <f t="shared" si="32"/>
        <v>2850</v>
      </c>
      <c r="Y231" s="10">
        <v>19</v>
      </c>
      <c r="Z231" s="10">
        <v>150</v>
      </c>
      <c r="AA231" s="10">
        <f t="shared" si="33"/>
        <v>2850</v>
      </c>
      <c r="AB231" s="10">
        <v>19</v>
      </c>
      <c r="AC231" s="10">
        <v>150</v>
      </c>
      <c r="AD231" s="10">
        <f t="shared" si="34"/>
        <v>2850</v>
      </c>
      <c r="AE231" s="11"/>
      <c r="AF231" s="26">
        <v>7</v>
      </c>
      <c r="AG231" s="7">
        <f t="shared" si="42"/>
        <v>0</v>
      </c>
      <c r="AH231" s="152">
        <v>1</v>
      </c>
      <c r="AI231" s="139">
        <f t="shared" si="35"/>
        <v>57</v>
      </c>
      <c r="AJ231" s="139">
        <f t="shared" si="37"/>
        <v>8550</v>
      </c>
      <c r="AK231" s="109">
        <f t="shared" si="36"/>
        <v>8550</v>
      </c>
      <c r="AM231" t="b">
        <f>D231='15.02.2022 Смета'!D231</f>
        <v>1</v>
      </c>
      <c r="AN231" t="b">
        <f>E231='15.02.2022 Смета'!E231</f>
        <v>1</v>
      </c>
      <c r="AO231" t="b">
        <f>F231='15.02.2022 Смета'!F231</f>
        <v>1</v>
      </c>
      <c r="AP231" t="b">
        <f>G231='15.02.2022 Смета'!G231</f>
        <v>1</v>
      </c>
      <c r="AQ231" t="b">
        <f>AH231='15.02.2022 Смета'!AH231</f>
        <v>1</v>
      </c>
      <c r="AR231" t="b">
        <f>AI231='15.02.2022 Смета'!AI231</f>
        <v>1</v>
      </c>
      <c r="AS231" t="b">
        <f>AJ231='15.02.2022 Смета'!AJ231</f>
        <v>1</v>
      </c>
      <c r="AT231" t="b">
        <f>AK231='15.02.2022 Смета'!AK231</f>
        <v>1</v>
      </c>
    </row>
    <row r="232" spans="1:46" ht="31.9" customHeight="1" x14ac:dyDescent="0.25">
      <c r="A232" s="108">
        <v>191</v>
      </c>
      <c r="B232" s="8" t="s">
        <v>186</v>
      </c>
      <c r="C232" s="21" t="s">
        <v>132</v>
      </c>
      <c r="D232" s="22" t="s">
        <v>281</v>
      </c>
      <c r="E232" s="35">
        <v>44714</v>
      </c>
      <c r="F232" s="35">
        <v>44718</v>
      </c>
      <c r="G232" s="21" t="s">
        <v>321</v>
      </c>
      <c r="H232" s="38" t="s">
        <v>328</v>
      </c>
      <c r="I232" s="22" t="s">
        <v>99</v>
      </c>
      <c r="J232" s="22" t="s">
        <v>294</v>
      </c>
      <c r="K232" s="35">
        <v>44714</v>
      </c>
      <c r="L232" s="35">
        <v>44718</v>
      </c>
      <c r="M232" s="10">
        <v>1</v>
      </c>
      <c r="N232" s="10">
        <v>3400</v>
      </c>
      <c r="O232" s="10">
        <f t="shared" si="38"/>
        <v>3400</v>
      </c>
      <c r="P232" s="10">
        <v>1</v>
      </c>
      <c r="Q232" s="10">
        <v>2900</v>
      </c>
      <c r="R232" s="10">
        <f t="shared" si="39"/>
        <v>2900</v>
      </c>
      <c r="S232" s="10">
        <v>1</v>
      </c>
      <c r="T232" s="10">
        <v>2800</v>
      </c>
      <c r="U232" s="10">
        <f t="shared" si="40"/>
        <v>2800</v>
      </c>
      <c r="V232" s="10">
        <v>20</v>
      </c>
      <c r="W232" s="10">
        <v>150</v>
      </c>
      <c r="X232" s="10">
        <f t="shared" si="32"/>
        <v>3000</v>
      </c>
      <c r="Y232" s="10">
        <v>20</v>
      </c>
      <c r="Z232" s="10">
        <v>150</v>
      </c>
      <c r="AA232" s="10">
        <f t="shared" si="33"/>
        <v>3000</v>
      </c>
      <c r="AB232" s="10">
        <v>20</v>
      </c>
      <c r="AC232" s="10">
        <v>150</v>
      </c>
      <c r="AD232" s="10">
        <f t="shared" si="34"/>
        <v>3000</v>
      </c>
      <c r="AE232" s="11"/>
      <c r="AF232" s="26">
        <v>7</v>
      </c>
      <c r="AG232" s="7">
        <f t="shared" si="42"/>
        <v>0</v>
      </c>
      <c r="AH232" s="152">
        <v>1</v>
      </c>
      <c r="AI232" s="139">
        <f t="shared" si="35"/>
        <v>63</v>
      </c>
      <c r="AJ232" s="139">
        <f t="shared" si="37"/>
        <v>18100</v>
      </c>
      <c r="AK232" s="109">
        <f t="shared" si="36"/>
        <v>18100</v>
      </c>
      <c r="AM232" t="b">
        <f>D232='15.02.2022 Смета'!D232</f>
        <v>1</v>
      </c>
      <c r="AN232" t="b">
        <f>E232='15.02.2022 Смета'!E232</f>
        <v>1</v>
      </c>
      <c r="AO232" t="b">
        <f>F232='15.02.2022 Смета'!F232</f>
        <v>1</v>
      </c>
      <c r="AP232" t="b">
        <f>G232='15.02.2022 Смета'!G232</f>
        <v>1</v>
      </c>
      <c r="AQ232" t="b">
        <f>AH232='15.02.2022 Смета'!AH232</f>
        <v>1</v>
      </c>
      <c r="AR232" t="b">
        <f>AI232='15.02.2022 Смета'!AI232</f>
        <v>1</v>
      </c>
      <c r="AS232" t="b">
        <f>AJ232='15.02.2022 Смета'!AJ232</f>
        <v>1</v>
      </c>
      <c r="AT232" t="b">
        <f>AK232='15.02.2022 Смета'!AK232</f>
        <v>1</v>
      </c>
    </row>
    <row r="233" spans="1:46" ht="34.15" customHeight="1" x14ac:dyDescent="0.25">
      <c r="A233" s="108">
        <v>192</v>
      </c>
      <c r="B233" s="8" t="s">
        <v>206</v>
      </c>
      <c r="C233" s="21" t="s">
        <v>132</v>
      </c>
      <c r="D233" s="22" t="s">
        <v>78</v>
      </c>
      <c r="E233" s="206">
        <v>44729</v>
      </c>
      <c r="F233" s="206">
        <v>44732</v>
      </c>
      <c r="G233" s="207" t="s">
        <v>1110</v>
      </c>
      <c r="H233" s="22" t="s">
        <v>330</v>
      </c>
      <c r="I233" s="22" t="s">
        <v>100</v>
      </c>
      <c r="J233" s="22" t="s">
        <v>294</v>
      </c>
      <c r="K233" s="35">
        <v>44715</v>
      </c>
      <c r="L233" s="35">
        <v>44718</v>
      </c>
      <c r="M233" s="10">
        <v>1</v>
      </c>
      <c r="N233" s="10">
        <v>3400</v>
      </c>
      <c r="O233" s="10">
        <f t="shared" si="38"/>
        <v>3400</v>
      </c>
      <c r="P233" s="10">
        <v>1</v>
      </c>
      <c r="Q233" s="10">
        <v>2900</v>
      </c>
      <c r="R233" s="10">
        <f t="shared" si="39"/>
        <v>2900</v>
      </c>
      <c r="S233" s="10">
        <v>1</v>
      </c>
      <c r="T233" s="10">
        <v>2800</v>
      </c>
      <c r="U233" s="10">
        <f t="shared" si="40"/>
        <v>2800</v>
      </c>
      <c r="V233" s="10">
        <v>13</v>
      </c>
      <c r="W233" s="10">
        <v>150</v>
      </c>
      <c r="X233" s="10">
        <f t="shared" ref="X233:X313" si="43">V233*W233</f>
        <v>1950</v>
      </c>
      <c r="Y233" s="10">
        <v>13</v>
      </c>
      <c r="Z233" s="10">
        <v>150</v>
      </c>
      <c r="AA233" s="10">
        <f t="shared" ref="AA233:AA313" si="44">Y233*Z233</f>
        <v>1950</v>
      </c>
      <c r="AB233" s="10">
        <v>13</v>
      </c>
      <c r="AC233" s="10">
        <v>150</v>
      </c>
      <c r="AD233" s="10">
        <f t="shared" ref="AD233:AD313" si="45">AB233*AC233</f>
        <v>1950</v>
      </c>
      <c r="AE233" s="11">
        <v>42</v>
      </c>
      <c r="AF233" s="26">
        <v>7</v>
      </c>
      <c r="AG233" s="7">
        <f t="shared" si="42"/>
        <v>294</v>
      </c>
      <c r="AH233" s="152">
        <v>1</v>
      </c>
      <c r="AI233" s="139">
        <f t="shared" si="35"/>
        <v>84</v>
      </c>
      <c r="AJ233" s="139">
        <f t="shared" si="37"/>
        <v>15244</v>
      </c>
      <c r="AK233" s="109">
        <f t="shared" si="36"/>
        <v>15244</v>
      </c>
      <c r="AM233" t="b">
        <f>D233='15.02.2022 Смета'!D233</f>
        <v>1</v>
      </c>
      <c r="AN233" t="b">
        <f>E233='15.02.2022 Смета'!E233</f>
        <v>0</v>
      </c>
      <c r="AO233" t="b">
        <f>F233='15.02.2022 Смета'!F233</f>
        <v>0</v>
      </c>
      <c r="AP233" t="b">
        <f>G233='15.02.2022 Смета'!G233</f>
        <v>0</v>
      </c>
      <c r="AQ233" t="b">
        <f>AH233='15.02.2022 Смета'!AH233</f>
        <v>1</v>
      </c>
      <c r="AR233" t="b">
        <f>AI233='15.02.2022 Смета'!AI233</f>
        <v>1</v>
      </c>
      <c r="AS233" t="b">
        <f>AJ233='15.02.2022 Смета'!AJ233</f>
        <v>1</v>
      </c>
      <c r="AT233" t="b">
        <f>AK233='15.02.2022 Смета'!AK233</f>
        <v>1</v>
      </c>
    </row>
    <row r="234" spans="1:46" ht="33.6" customHeight="1" x14ac:dyDescent="0.25">
      <c r="A234" s="108">
        <v>193</v>
      </c>
      <c r="B234" s="8" t="s">
        <v>206</v>
      </c>
      <c r="C234" s="21" t="s">
        <v>132</v>
      </c>
      <c r="D234" s="22" t="s">
        <v>79</v>
      </c>
      <c r="E234" s="206">
        <v>44750</v>
      </c>
      <c r="F234" s="206">
        <v>44753</v>
      </c>
      <c r="G234" s="207" t="s">
        <v>310</v>
      </c>
      <c r="H234" s="22" t="s">
        <v>329</v>
      </c>
      <c r="I234" s="22" t="s">
        <v>102</v>
      </c>
      <c r="J234" s="22" t="s">
        <v>294</v>
      </c>
      <c r="K234" s="35">
        <v>44733</v>
      </c>
      <c r="L234" s="35">
        <v>44736</v>
      </c>
      <c r="M234" s="10">
        <v>1</v>
      </c>
      <c r="N234" s="10">
        <v>3400</v>
      </c>
      <c r="O234" s="10">
        <f t="shared" si="38"/>
        <v>3400</v>
      </c>
      <c r="P234" s="10">
        <v>1</v>
      </c>
      <c r="Q234" s="10">
        <v>2900</v>
      </c>
      <c r="R234" s="10">
        <f t="shared" si="39"/>
        <v>2900</v>
      </c>
      <c r="S234" s="10">
        <v>1</v>
      </c>
      <c r="T234" s="10">
        <v>2800</v>
      </c>
      <c r="U234" s="10">
        <f t="shared" si="40"/>
        <v>2800</v>
      </c>
      <c r="V234" s="10">
        <v>13</v>
      </c>
      <c r="W234" s="10">
        <v>150</v>
      </c>
      <c r="X234" s="10">
        <f t="shared" si="43"/>
        <v>1950</v>
      </c>
      <c r="Y234" s="10">
        <v>13</v>
      </c>
      <c r="Z234" s="10">
        <v>150</v>
      </c>
      <c r="AA234" s="10">
        <f t="shared" si="44"/>
        <v>1950</v>
      </c>
      <c r="AB234" s="10">
        <v>13</v>
      </c>
      <c r="AC234" s="10">
        <v>150</v>
      </c>
      <c r="AD234" s="10">
        <f t="shared" si="45"/>
        <v>1950</v>
      </c>
      <c r="AE234" s="11">
        <v>42</v>
      </c>
      <c r="AF234" s="26">
        <v>7</v>
      </c>
      <c r="AG234" s="7">
        <f t="shared" si="42"/>
        <v>294</v>
      </c>
      <c r="AH234" s="152">
        <v>1</v>
      </c>
      <c r="AI234" s="139">
        <f t="shared" si="35"/>
        <v>84</v>
      </c>
      <c r="AJ234" s="139">
        <f t="shared" si="37"/>
        <v>15244</v>
      </c>
      <c r="AK234" s="109">
        <f t="shared" si="36"/>
        <v>15244</v>
      </c>
      <c r="AM234" t="b">
        <f>D234='15.02.2022 Смета'!D234</f>
        <v>1</v>
      </c>
      <c r="AN234" t="b">
        <f>E234='15.02.2022 Смета'!E234</f>
        <v>0</v>
      </c>
      <c r="AO234" t="b">
        <f>F234='15.02.2022 Смета'!F234</f>
        <v>0</v>
      </c>
      <c r="AP234" t="b">
        <f>G234='15.02.2022 Смета'!G234</f>
        <v>0</v>
      </c>
      <c r="AQ234" t="b">
        <f>AH234='15.02.2022 Смета'!AH234</f>
        <v>1</v>
      </c>
      <c r="AR234" t="b">
        <f>AI234='15.02.2022 Смета'!AI234</f>
        <v>1</v>
      </c>
      <c r="AS234" t="b">
        <f>AJ234='15.02.2022 Смета'!AJ234</f>
        <v>1</v>
      </c>
      <c r="AT234" t="b">
        <f>AK234='15.02.2022 Смета'!AK234</f>
        <v>1</v>
      </c>
    </row>
    <row r="235" spans="1:46" ht="27" customHeight="1" x14ac:dyDescent="0.25">
      <c r="A235" s="108">
        <v>194</v>
      </c>
      <c r="B235" s="8" t="s">
        <v>206</v>
      </c>
      <c r="C235" s="21" t="s">
        <v>132</v>
      </c>
      <c r="D235" s="22" t="s">
        <v>282</v>
      </c>
      <c r="E235" s="35">
        <v>44754</v>
      </c>
      <c r="F235" s="35">
        <v>44757</v>
      </c>
      <c r="G235" s="207" t="s">
        <v>310</v>
      </c>
      <c r="H235" s="22" t="s">
        <v>329</v>
      </c>
      <c r="I235" s="22" t="s">
        <v>100</v>
      </c>
      <c r="J235" s="22" t="s">
        <v>294</v>
      </c>
      <c r="K235" s="35">
        <v>44754</v>
      </c>
      <c r="L235" s="35">
        <v>44757</v>
      </c>
      <c r="M235" s="10">
        <v>1</v>
      </c>
      <c r="N235" s="10">
        <v>3400</v>
      </c>
      <c r="O235" s="10">
        <f t="shared" si="38"/>
        <v>3400</v>
      </c>
      <c r="P235" s="10">
        <v>1</v>
      </c>
      <c r="Q235" s="10">
        <v>2900</v>
      </c>
      <c r="R235" s="10">
        <f t="shared" si="39"/>
        <v>2900</v>
      </c>
      <c r="S235" s="10">
        <v>1</v>
      </c>
      <c r="T235" s="10">
        <v>2800</v>
      </c>
      <c r="U235" s="10">
        <f t="shared" si="40"/>
        <v>2800</v>
      </c>
      <c r="V235" s="10">
        <v>13</v>
      </c>
      <c r="W235" s="10">
        <v>150</v>
      </c>
      <c r="X235" s="10">
        <f t="shared" si="43"/>
        <v>1950</v>
      </c>
      <c r="Y235" s="10">
        <v>13</v>
      </c>
      <c r="Z235" s="10">
        <v>150</v>
      </c>
      <c r="AA235" s="10">
        <f t="shared" si="44"/>
        <v>1950</v>
      </c>
      <c r="AB235" s="10">
        <v>13</v>
      </c>
      <c r="AC235" s="10">
        <v>150</v>
      </c>
      <c r="AD235" s="10">
        <f t="shared" si="45"/>
        <v>1950</v>
      </c>
      <c r="AE235" s="11">
        <v>42</v>
      </c>
      <c r="AF235" s="26">
        <v>7</v>
      </c>
      <c r="AG235" s="7">
        <f t="shared" si="42"/>
        <v>294</v>
      </c>
      <c r="AH235" s="152">
        <v>1</v>
      </c>
      <c r="AI235" s="139">
        <f t="shared" si="35"/>
        <v>84</v>
      </c>
      <c r="AJ235" s="139">
        <f t="shared" si="37"/>
        <v>15244</v>
      </c>
      <c r="AK235" s="109">
        <f t="shared" si="36"/>
        <v>15244</v>
      </c>
      <c r="AM235" t="b">
        <f>D235='15.02.2022 Смета'!D235</f>
        <v>1</v>
      </c>
      <c r="AN235" t="b">
        <f>E235='15.02.2022 Смета'!E235</f>
        <v>1</v>
      </c>
      <c r="AO235" t="b">
        <f>F235='15.02.2022 Смета'!F235</f>
        <v>1</v>
      </c>
      <c r="AP235" t="b">
        <f>G235='15.02.2022 Смета'!G235</f>
        <v>0</v>
      </c>
      <c r="AQ235" t="b">
        <f>AH235='15.02.2022 Смета'!AH235</f>
        <v>1</v>
      </c>
      <c r="AR235" t="b">
        <f>AI235='15.02.2022 Смета'!AI235</f>
        <v>1</v>
      </c>
      <c r="AS235" t="b">
        <f>AJ235='15.02.2022 Смета'!AJ235</f>
        <v>1</v>
      </c>
      <c r="AT235" t="b">
        <f>AK235='15.02.2022 Смета'!AK235</f>
        <v>1</v>
      </c>
    </row>
    <row r="236" spans="1:46" ht="38.25" x14ac:dyDescent="0.25">
      <c r="A236" s="108">
        <v>195</v>
      </c>
      <c r="B236" s="8" t="s">
        <v>206</v>
      </c>
      <c r="C236" s="21" t="s">
        <v>132</v>
      </c>
      <c r="D236" s="22" t="s">
        <v>283</v>
      </c>
      <c r="E236" s="35">
        <v>44801</v>
      </c>
      <c r="F236" s="35">
        <v>44892</v>
      </c>
      <c r="G236" s="21" t="s">
        <v>401</v>
      </c>
      <c r="H236" s="22" t="s">
        <v>330</v>
      </c>
      <c r="I236" s="22" t="s">
        <v>101</v>
      </c>
      <c r="J236" s="22" t="s">
        <v>294</v>
      </c>
      <c r="K236" s="35">
        <v>44801</v>
      </c>
      <c r="L236" s="35">
        <v>44892</v>
      </c>
      <c r="M236" s="10">
        <v>1</v>
      </c>
      <c r="N236" s="10">
        <v>3400</v>
      </c>
      <c r="O236" s="10">
        <f t="shared" si="38"/>
        <v>3400</v>
      </c>
      <c r="P236" s="10">
        <v>1</v>
      </c>
      <c r="Q236" s="10">
        <v>2900</v>
      </c>
      <c r="R236" s="10">
        <f t="shared" si="39"/>
        <v>2900</v>
      </c>
      <c r="S236" s="10">
        <v>1</v>
      </c>
      <c r="T236" s="10">
        <v>2800</v>
      </c>
      <c r="U236" s="10">
        <f t="shared" si="40"/>
        <v>2800</v>
      </c>
      <c r="V236" s="10">
        <v>18</v>
      </c>
      <c r="W236" s="10">
        <v>150</v>
      </c>
      <c r="X236" s="10">
        <f t="shared" si="43"/>
        <v>2700</v>
      </c>
      <c r="Y236" s="10">
        <v>18</v>
      </c>
      <c r="Z236" s="10">
        <v>150</v>
      </c>
      <c r="AA236" s="10">
        <f t="shared" si="44"/>
        <v>2700</v>
      </c>
      <c r="AB236" s="10">
        <v>18</v>
      </c>
      <c r="AC236" s="10">
        <v>150</v>
      </c>
      <c r="AD236" s="10">
        <f t="shared" si="45"/>
        <v>2700</v>
      </c>
      <c r="AE236" s="11">
        <v>69</v>
      </c>
      <c r="AF236" s="26">
        <v>7</v>
      </c>
      <c r="AG236" s="7">
        <f t="shared" si="42"/>
        <v>483</v>
      </c>
      <c r="AH236" s="152">
        <v>1</v>
      </c>
      <c r="AI236" s="139">
        <f t="shared" ref="AI236:AI319" si="46">M236+P236+S236+V236+Y236+AB236+AE236</f>
        <v>126</v>
      </c>
      <c r="AJ236" s="139">
        <f t="shared" si="37"/>
        <v>17683</v>
      </c>
      <c r="AK236" s="109">
        <f t="shared" ref="AK236:AK319" si="47">O236+R236+U236+X236+AA236+AD236+AG236</f>
        <v>17683</v>
      </c>
      <c r="AM236" t="b">
        <f>D236='15.02.2022 Смета'!D236</f>
        <v>1</v>
      </c>
      <c r="AN236" t="b">
        <f>E236='15.02.2022 Смета'!E236</f>
        <v>1</v>
      </c>
      <c r="AO236" t="b">
        <f>F236='15.02.2022 Смета'!F236</f>
        <v>1</v>
      </c>
      <c r="AP236" t="b">
        <f>G236='15.02.2022 Смета'!G236</f>
        <v>1</v>
      </c>
      <c r="AQ236" t="b">
        <f>AH236='15.02.2022 Смета'!AH236</f>
        <v>1</v>
      </c>
      <c r="AR236" t="b">
        <f>AI236='15.02.2022 Смета'!AI236</f>
        <v>1</v>
      </c>
      <c r="AS236" t="b">
        <f>AJ236='15.02.2022 Смета'!AJ236</f>
        <v>1</v>
      </c>
      <c r="AT236" t="b">
        <f>AK236='15.02.2022 Смета'!AK236</f>
        <v>1</v>
      </c>
    </row>
    <row r="237" spans="1:46" ht="30" customHeight="1" x14ac:dyDescent="0.25">
      <c r="A237" s="108">
        <v>196</v>
      </c>
      <c r="B237" s="8" t="s">
        <v>206</v>
      </c>
      <c r="C237" s="21" t="s">
        <v>132</v>
      </c>
      <c r="D237" s="22" t="s">
        <v>77</v>
      </c>
      <c r="E237" s="35">
        <v>44802</v>
      </c>
      <c r="F237" s="35">
        <v>44869</v>
      </c>
      <c r="G237" s="21" t="s">
        <v>399</v>
      </c>
      <c r="H237" s="22" t="s">
        <v>522</v>
      </c>
      <c r="I237" s="22" t="s">
        <v>99</v>
      </c>
      <c r="J237" s="22" t="s">
        <v>294</v>
      </c>
      <c r="K237" s="35">
        <v>44802</v>
      </c>
      <c r="L237" s="35">
        <v>44869</v>
      </c>
      <c r="M237" s="10">
        <v>1</v>
      </c>
      <c r="N237" s="10">
        <v>3400</v>
      </c>
      <c r="O237" s="10">
        <f t="shared" si="38"/>
        <v>3400</v>
      </c>
      <c r="P237" s="10">
        <v>1</v>
      </c>
      <c r="Q237" s="10">
        <v>2900</v>
      </c>
      <c r="R237" s="10">
        <f t="shared" si="39"/>
        <v>2900</v>
      </c>
      <c r="S237" s="10">
        <v>1</v>
      </c>
      <c r="T237" s="10">
        <v>2800</v>
      </c>
      <c r="U237" s="10">
        <f t="shared" si="40"/>
        <v>2800</v>
      </c>
      <c r="V237" s="10">
        <v>18</v>
      </c>
      <c r="W237" s="10">
        <v>150</v>
      </c>
      <c r="X237" s="10">
        <f t="shared" si="43"/>
        <v>2700</v>
      </c>
      <c r="Y237" s="10">
        <v>18</v>
      </c>
      <c r="Z237" s="10">
        <v>150</v>
      </c>
      <c r="AA237" s="10">
        <f t="shared" si="44"/>
        <v>2700</v>
      </c>
      <c r="AB237" s="10">
        <v>18</v>
      </c>
      <c r="AC237" s="10">
        <v>150</v>
      </c>
      <c r="AD237" s="10">
        <f t="shared" si="45"/>
        <v>2700</v>
      </c>
      <c r="AE237" s="11">
        <v>69</v>
      </c>
      <c r="AF237" s="26">
        <v>7</v>
      </c>
      <c r="AG237" s="7">
        <f t="shared" si="42"/>
        <v>483</v>
      </c>
      <c r="AH237" s="152">
        <v>1</v>
      </c>
      <c r="AI237" s="139">
        <f t="shared" si="46"/>
        <v>126</v>
      </c>
      <c r="AJ237" s="139">
        <f t="shared" si="37"/>
        <v>17683</v>
      </c>
      <c r="AK237" s="109">
        <f t="shared" si="47"/>
        <v>17683</v>
      </c>
      <c r="AM237" t="b">
        <f>D237='15.02.2022 Смета'!D237</f>
        <v>1</v>
      </c>
      <c r="AN237" t="b">
        <f>E237='15.02.2022 Смета'!E237</f>
        <v>1</v>
      </c>
      <c r="AO237" t="b">
        <f>F237='15.02.2022 Смета'!F237</f>
        <v>1</v>
      </c>
      <c r="AP237" t="b">
        <f>G237='15.02.2022 Смета'!G237</f>
        <v>1</v>
      </c>
      <c r="AQ237" t="b">
        <f>AH237='15.02.2022 Смета'!AH237</f>
        <v>1</v>
      </c>
      <c r="AR237" t="b">
        <f>AI237='15.02.2022 Смета'!AI237</f>
        <v>1</v>
      </c>
      <c r="AS237" t="b">
        <f>AJ237='15.02.2022 Смета'!AJ237</f>
        <v>1</v>
      </c>
      <c r="AT237" t="b">
        <f>AK237='15.02.2022 Смета'!AK237</f>
        <v>1</v>
      </c>
    </row>
    <row r="238" spans="1:46" ht="39.6" customHeight="1" x14ac:dyDescent="0.25">
      <c r="A238" s="108">
        <v>197</v>
      </c>
      <c r="B238" s="8" t="s">
        <v>206</v>
      </c>
      <c r="C238" s="21" t="s">
        <v>132</v>
      </c>
      <c r="D238" s="22" t="s">
        <v>284</v>
      </c>
      <c r="E238" s="35">
        <v>44815</v>
      </c>
      <c r="F238" s="35">
        <v>44829</v>
      </c>
      <c r="G238" s="21" t="s">
        <v>396</v>
      </c>
      <c r="H238" s="22" t="s">
        <v>402</v>
      </c>
      <c r="I238" s="22" t="s">
        <v>99</v>
      </c>
      <c r="J238" s="22" t="s">
        <v>356</v>
      </c>
      <c r="K238" s="35">
        <v>44815</v>
      </c>
      <c r="L238" s="35">
        <v>44829</v>
      </c>
      <c r="M238" s="10">
        <v>1</v>
      </c>
      <c r="N238" s="10">
        <v>3400</v>
      </c>
      <c r="O238" s="10">
        <f t="shared" si="38"/>
        <v>3400</v>
      </c>
      <c r="P238" s="10">
        <v>1</v>
      </c>
      <c r="Q238" s="10">
        <v>2900</v>
      </c>
      <c r="R238" s="10">
        <f t="shared" si="39"/>
        <v>2900</v>
      </c>
      <c r="S238" s="10">
        <v>1</v>
      </c>
      <c r="T238" s="10">
        <v>2800</v>
      </c>
      <c r="U238" s="10">
        <f t="shared" si="40"/>
        <v>2800</v>
      </c>
      <c r="V238" s="10">
        <v>18</v>
      </c>
      <c r="W238" s="10">
        <v>150</v>
      </c>
      <c r="X238" s="10">
        <f t="shared" si="43"/>
        <v>2700</v>
      </c>
      <c r="Y238" s="10">
        <v>18</v>
      </c>
      <c r="Z238" s="10">
        <v>150</v>
      </c>
      <c r="AA238" s="10">
        <f t="shared" si="44"/>
        <v>2700</v>
      </c>
      <c r="AB238" s="10">
        <v>18</v>
      </c>
      <c r="AC238" s="10">
        <v>150</v>
      </c>
      <c r="AD238" s="10">
        <f t="shared" si="45"/>
        <v>2700</v>
      </c>
      <c r="AE238" s="11">
        <v>69</v>
      </c>
      <c r="AF238" s="26">
        <v>7</v>
      </c>
      <c r="AG238" s="7">
        <f t="shared" si="42"/>
        <v>483</v>
      </c>
      <c r="AH238" s="152">
        <v>1</v>
      </c>
      <c r="AI238" s="139">
        <f>M238+P238+S238+V238+Y238+AB238+AE238</f>
        <v>126</v>
      </c>
      <c r="AJ238" s="139">
        <f t="shared" si="37"/>
        <v>17683</v>
      </c>
      <c r="AK238" s="109">
        <f>O238+R238+U238+X238+AA238+AD238+AG238</f>
        <v>17683</v>
      </c>
      <c r="AM238" t="b">
        <f>D238='15.02.2022 Смета'!D238</f>
        <v>1</v>
      </c>
      <c r="AN238" t="b">
        <f>E238='15.02.2022 Смета'!E238</f>
        <v>1</v>
      </c>
      <c r="AO238" t="b">
        <f>F238='15.02.2022 Смета'!F238</f>
        <v>1</v>
      </c>
      <c r="AP238" t="b">
        <f>G238='15.02.2022 Смета'!G238</f>
        <v>1</v>
      </c>
      <c r="AQ238" t="b">
        <f>AH238='15.02.2022 Смета'!AH238</f>
        <v>1</v>
      </c>
      <c r="AR238" t="b">
        <f>AI238='15.02.2022 Смета'!AI238</f>
        <v>1</v>
      </c>
      <c r="AS238" t="b">
        <f>AJ238='15.02.2022 Смета'!AJ238</f>
        <v>1</v>
      </c>
      <c r="AT238" t="b">
        <f>AK238='15.02.2022 Смета'!AK238</f>
        <v>1</v>
      </c>
    </row>
    <row r="239" spans="1:46" ht="43.9" customHeight="1" x14ac:dyDescent="0.25">
      <c r="A239" s="108">
        <v>198</v>
      </c>
      <c r="B239" s="20"/>
      <c r="C239" s="21" t="s">
        <v>132</v>
      </c>
      <c r="D239" s="22" t="s">
        <v>549</v>
      </c>
      <c r="E239" s="21" t="s">
        <v>43</v>
      </c>
      <c r="F239" s="21" t="s">
        <v>43</v>
      </c>
      <c r="G239" s="41" t="s">
        <v>43</v>
      </c>
      <c r="H239" s="41" t="s">
        <v>43</v>
      </c>
      <c r="I239" s="21" t="s">
        <v>105</v>
      </c>
      <c r="J239" s="21" t="s">
        <v>294</v>
      </c>
      <c r="K239" s="21" t="s">
        <v>43</v>
      </c>
      <c r="L239" s="21" t="s">
        <v>43</v>
      </c>
      <c r="M239" s="28">
        <v>2</v>
      </c>
      <c r="N239" s="10">
        <v>3400</v>
      </c>
      <c r="O239" s="28">
        <f t="shared" si="38"/>
        <v>6800</v>
      </c>
      <c r="P239" s="28">
        <v>2</v>
      </c>
      <c r="Q239" s="10">
        <v>2900</v>
      </c>
      <c r="R239" s="28">
        <f t="shared" si="39"/>
        <v>5800</v>
      </c>
      <c r="S239" s="28">
        <v>2</v>
      </c>
      <c r="T239" s="10">
        <v>2800</v>
      </c>
      <c r="U239" s="28">
        <f t="shared" si="40"/>
        <v>5600</v>
      </c>
      <c r="V239" s="10">
        <v>32</v>
      </c>
      <c r="W239" s="10">
        <v>150</v>
      </c>
      <c r="X239" s="10">
        <f t="shared" si="43"/>
        <v>4800</v>
      </c>
      <c r="Y239" s="10">
        <v>32</v>
      </c>
      <c r="Z239" s="10">
        <v>150</v>
      </c>
      <c r="AA239" s="10">
        <f t="shared" si="44"/>
        <v>4800</v>
      </c>
      <c r="AB239" s="10">
        <v>32</v>
      </c>
      <c r="AC239" s="10">
        <v>150</v>
      </c>
      <c r="AD239" s="10">
        <f t="shared" si="45"/>
        <v>4800</v>
      </c>
      <c r="AE239" s="11">
        <v>63</v>
      </c>
      <c r="AF239" s="26">
        <v>7</v>
      </c>
      <c r="AG239" s="7">
        <f t="shared" si="42"/>
        <v>441</v>
      </c>
      <c r="AH239" s="152">
        <v>1</v>
      </c>
      <c r="AI239" s="139">
        <f t="shared" si="46"/>
        <v>165</v>
      </c>
      <c r="AJ239" s="139">
        <f t="shared" si="37"/>
        <v>33041</v>
      </c>
      <c r="AK239" s="109">
        <f t="shared" si="47"/>
        <v>33041</v>
      </c>
      <c r="AM239" t="b">
        <f>D239='15.02.2022 Смета'!D239</f>
        <v>1</v>
      </c>
      <c r="AN239" t="b">
        <f>E239='15.02.2022 Смета'!E239</f>
        <v>1</v>
      </c>
      <c r="AO239" t="b">
        <f>F239='15.02.2022 Смета'!F239</f>
        <v>1</v>
      </c>
      <c r="AP239" t="b">
        <f>G239='15.02.2022 Смета'!G239</f>
        <v>1</v>
      </c>
      <c r="AQ239" t="b">
        <f>AH239='15.02.2022 Смета'!AH239</f>
        <v>1</v>
      </c>
      <c r="AR239" t="b">
        <f>AI239='15.02.2022 Смета'!AI239</f>
        <v>1</v>
      </c>
      <c r="AS239" t="b">
        <f>AJ239='15.02.2022 Смета'!AJ239</f>
        <v>1</v>
      </c>
      <c r="AT239" t="b">
        <f>AK239='15.02.2022 Смета'!AK239</f>
        <v>1</v>
      </c>
    </row>
    <row r="240" spans="1:46" ht="14.65" customHeight="1" x14ac:dyDescent="0.25">
      <c r="A240" s="106"/>
      <c r="B240" s="96"/>
      <c r="C240" s="97"/>
      <c r="D240" s="179" t="s">
        <v>864</v>
      </c>
      <c r="E240" s="99"/>
      <c r="F240" s="99"/>
      <c r="G240" s="99"/>
      <c r="H240" s="99"/>
      <c r="I240" s="97"/>
      <c r="J240" s="100"/>
      <c r="K240" s="99"/>
      <c r="L240" s="99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2"/>
      <c r="AF240" s="79"/>
      <c r="AG240" s="79"/>
      <c r="AH240" s="153"/>
      <c r="AI240" s="151"/>
      <c r="AJ240" s="151"/>
      <c r="AK240" s="164"/>
      <c r="AM240" t="b">
        <f>D240='15.02.2022 Смета'!D240</f>
        <v>1</v>
      </c>
      <c r="AN240" t="b">
        <f>E240='15.02.2022 Смета'!E240</f>
        <v>1</v>
      </c>
      <c r="AO240" t="b">
        <f>F240='15.02.2022 Смета'!F240</f>
        <v>1</v>
      </c>
      <c r="AP240" t="b">
        <f>G240='15.02.2022 Смета'!G240</f>
        <v>1</v>
      </c>
      <c r="AQ240" t="b">
        <f>AH240='15.02.2022 Смета'!AH240</f>
        <v>1</v>
      </c>
      <c r="AR240" t="b">
        <f>AI240='15.02.2022 Смета'!AI240</f>
        <v>1</v>
      </c>
      <c r="AS240" t="b">
        <f>AJ240='15.02.2022 Смета'!AJ240</f>
        <v>1</v>
      </c>
      <c r="AT240" t="b">
        <f>AK240='15.02.2022 Смета'!AK240</f>
        <v>1</v>
      </c>
    </row>
    <row r="241" spans="1:46" ht="25.5" x14ac:dyDescent="0.25">
      <c r="A241" s="108">
        <v>199</v>
      </c>
      <c r="B241" s="8" t="s">
        <v>189</v>
      </c>
      <c r="C241" s="21" t="s">
        <v>149</v>
      </c>
      <c r="D241" s="22" t="s">
        <v>271</v>
      </c>
      <c r="E241" s="35">
        <v>44630</v>
      </c>
      <c r="F241" s="35">
        <v>44633</v>
      </c>
      <c r="G241" s="21" t="s">
        <v>336</v>
      </c>
      <c r="H241" s="22" t="s">
        <v>488</v>
      </c>
      <c r="I241" s="22" t="s">
        <v>99</v>
      </c>
      <c r="J241" s="22" t="s">
        <v>294</v>
      </c>
      <c r="K241" s="35">
        <v>44630</v>
      </c>
      <c r="L241" s="35">
        <v>44633</v>
      </c>
      <c r="M241" s="10"/>
      <c r="N241" s="10">
        <v>3400</v>
      </c>
      <c r="O241" s="10">
        <f t="shared" si="38"/>
        <v>0</v>
      </c>
      <c r="P241" s="10"/>
      <c r="Q241" s="10">
        <v>2900</v>
      </c>
      <c r="R241" s="10">
        <f t="shared" si="39"/>
        <v>0</v>
      </c>
      <c r="S241" s="10"/>
      <c r="T241" s="10">
        <v>2800</v>
      </c>
      <c r="U241" s="10">
        <f t="shared" si="40"/>
        <v>0</v>
      </c>
      <c r="V241" s="10">
        <v>15</v>
      </c>
      <c r="W241" s="10">
        <v>150</v>
      </c>
      <c r="X241" s="10">
        <f t="shared" si="43"/>
        <v>2250</v>
      </c>
      <c r="Y241" s="10">
        <v>15</v>
      </c>
      <c r="Z241" s="10">
        <v>150</v>
      </c>
      <c r="AA241" s="10">
        <f t="shared" si="44"/>
        <v>2250</v>
      </c>
      <c r="AB241" s="10">
        <v>15</v>
      </c>
      <c r="AC241" s="10">
        <v>150</v>
      </c>
      <c r="AD241" s="10">
        <f t="shared" si="45"/>
        <v>2250</v>
      </c>
      <c r="AE241" s="11"/>
      <c r="AF241" s="26">
        <v>7</v>
      </c>
      <c r="AG241" s="7">
        <f t="shared" si="42"/>
        <v>0</v>
      </c>
      <c r="AH241" s="152">
        <v>1</v>
      </c>
      <c r="AI241" s="139">
        <f t="shared" si="46"/>
        <v>45</v>
      </c>
      <c r="AJ241" s="139">
        <f t="shared" si="37"/>
        <v>6750</v>
      </c>
      <c r="AK241" s="109">
        <f t="shared" si="47"/>
        <v>6750</v>
      </c>
      <c r="AM241" t="b">
        <f>D241='15.02.2022 Смета'!D241</f>
        <v>1</v>
      </c>
      <c r="AN241" t="b">
        <f>E241='15.02.2022 Смета'!E241</f>
        <v>1</v>
      </c>
      <c r="AO241" t="b">
        <f>F241='15.02.2022 Смета'!F241</f>
        <v>1</v>
      </c>
      <c r="AP241" t="b">
        <f>G241='15.02.2022 Смета'!G241</f>
        <v>1</v>
      </c>
      <c r="AQ241" t="b">
        <f>AH241='15.02.2022 Смета'!AH241</f>
        <v>1</v>
      </c>
      <c r="AR241" t="b">
        <f>AI241='15.02.2022 Смета'!AI241</f>
        <v>1</v>
      </c>
      <c r="AS241" t="b">
        <f>AJ241='15.02.2022 Смета'!AJ241</f>
        <v>1</v>
      </c>
      <c r="AT241" t="b">
        <f>AK241='15.02.2022 Смета'!AK241</f>
        <v>1</v>
      </c>
    </row>
    <row r="242" spans="1:46" ht="25.5" x14ac:dyDescent="0.25">
      <c r="A242" s="108">
        <v>200</v>
      </c>
      <c r="B242" s="8"/>
      <c r="C242" s="21" t="s">
        <v>149</v>
      </c>
      <c r="D242" s="22" t="s">
        <v>271</v>
      </c>
      <c r="E242" s="35">
        <v>44624</v>
      </c>
      <c r="F242" s="35">
        <v>44626</v>
      </c>
      <c r="G242" s="21" t="s">
        <v>336</v>
      </c>
      <c r="H242" s="22" t="s">
        <v>489</v>
      </c>
      <c r="I242" s="22" t="s">
        <v>99</v>
      </c>
      <c r="J242" s="22" t="s">
        <v>294</v>
      </c>
      <c r="K242" s="35">
        <v>44624</v>
      </c>
      <c r="L242" s="35">
        <v>44626</v>
      </c>
      <c r="M242" s="10"/>
      <c r="N242" s="10">
        <v>3400</v>
      </c>
      <c r="O242" s="10">
        <f t="shared" si="38"/>
        <v>0</v>
      </c>
      <c r="P242" s="10"/>
      <c r="Q242" s="10">
        <v>2900</v>
      </c>
      <c r="R242" s="10">
        <f t="shared" si="39"/>
        <v>0</v>
      </c>
      <c r="S242" s="10"/>
      <c r="T242" s="10">
        <v>2800</v>
      </c>
      <c r="U242" s="10">
        <f t="shared" si="40"/>
        <v>0</v>
      </c>
      <c r="V242" s="10">
        <v>15</v>
      </c>
      <c r="W242" s="10">
        <v>150</v>
      </c>
      <c r="X242" s="10">
        <f t="shared" si="43"/>
        <v>2250</v>
      </c>
      <c r="Y242" s="10">
        <v>15</v>
      </c>
      <c r="Z242" s="10">
        <v>150</v>
      </c>
      <c r="AA242" s="10">
        <f t="shared" si="44"/>
        <v>2250</v>
      </c>
      <c r="AB242" s="10">
        <v>15</v>
      </c>
      <c r="AC242" s="10">
        <v>150</v>
      </c>
      <c r="AD242" s="10">
        <f t="shared" si="45"/>
        <v>2250</v>
      </c>
      <c r="AE242" s="11"/>
      <c r="AF242" s="26">
        <v>7</v>
      </c>
      <c r="AG242" s="7">
        <f t="shared" si="42"/>
        <v>0</v>
      </c>
      <c r="AH242" s="152">
        <v>1</v>
      </c>
      <c r="AI242" s="139">
        <f t="shared" si="46"/>
        <v>45</v>
      </c>
      <c r="AJ242" s="139">
        <f t="shared" si="37"/>
        <v>6750</v>
      </c>
      <c r="AK242" s="109">
        <f t="shared" si="47"/>
        <v>6750</v>
      </c>
      <c r="AM242" t="b">
        <f>D242='15.02.2022 Смета'!D242</f>
        <v>1</v>
      </c>
      <c r="AN242" t="b">
        <f>E242='15.02.2022 Смета'!E242</f>
        <v>1</v>
      </c>
      <c r="AO242" t="b">
        <f>F242='15.02.2022 Смета'!F242</f>
        <v>1</v>
      </c>
      <c r="AP242" t="b">
        <f>G242='15.02.2022 Смета'!G242</f>
        <v>1</v>
      </c>
      <c r="AQ242" t="b">
        <f>AH242='15.02.2022 Смета'!AH242</f>
        <v>1</v>
      </c>
      <c r="AR242" t="b">
        <f>AI242='15.02.2022 Смета'!AI242</f>
        <v>1</v>
      </c>
      <c r="AS242" t="b">
        <f>AJ242='15.02.2022 Смета'!AJ242</f>
        <v>1</v>
      </c>
      <c r="AT242" t="b">
        <f>AK242='15.02.2022 Смета'!AK242</f>
        <v>1</v>
      </c>
    </row>
    <row r="243" spans="1:46" ht="25.5" x14ac:dyDescent="0.25">
      <c r="A243" s="108">
        <v>201</v>
      </c>
      <c r="B243" s="8" t="s">
        <v>189</v>
      </c>
      <c r="C243" s="21" t="s">
        <v>149</v>
      </c>
      <c r="D243" s="22" t="s">
        <v>271</v>
      </c>
      <c r="E243" s="35">
        <v>44679</v>
      </c>
      <c r="F243" s="35">
        <v>44682</v>
      </c>
      <c r="G243" s="21" t="s">
        <v>336</v>
      </c>
      <c r="H243" s="22" t="s">
        <v>514</v>
      </c>
      <c r="I243" s="22" t="s">
        <v>99</v>
      </c>
      <c r="J243" s="22" t="s">
        <v>294</v>
      </c>
      <c r="K243" s="35">
        <v>44679</v>
      </c>
      <c r="L243" s="35">
        <v>44682</v>
      </c>
      <c r="M243" s="10"/>
      <c r="N243" s="10">
        <v>3400</v>
      </c>
      <c r="O243" s="10">
        <f t="shared" si="38"/>
        <v>0</v>
      </c>
      <c r="P243" s="10"/>
      <c r="Q243" s="10">
        <v>2900</v>
      </c>
      <c r="R243" s="10">
        <f t="shared" si="39"/>
        <v>0</v>
      </c>
      <c r="S243" s="10"/>
      <c r="T243" s="10">
        <v>2800</v>
      </c>
      <c r="U243" s="10">
        <f t="shared" si="40"/>
        <v>0</v>
      </c>
      <c r="V243" s="10">
        <v>19</v>
      </c>
      <c r="W243" s="10">
        <v>150</v>
      </c>
      <c r="X243" s="10">
        <f t="shared" si="43"/>
        <v>2850</v>
      </c>
      <c r="Y243" s="10">
        <v>19</v>
      </c>
      <c r="Z243" s="10">
        <v>150</v>
      </c>
      <c r="AA243" s="10">
        <f t="shared" si="44"/>
        <v>2850</v>
      </c>
      <c r="AB243" s="10">
        <v>19</v>
      </c>
      <c r="AC243" s="10">
        <v>150</v>
      </c>
      <c r="AD243" s="10">
        <f t="shared" si="45"/>
        <v>2850</v>
      </c>
      <c r="AE243" s="11">
        <v>60</v>
      </c>
      <c r="AF243" s="26">
        <v>7</v>
      </c>
      <c r="AG243" s="7">
        <f t="shared" si="42"/>
        <v>420</v>
      </c>
      <c r="AH243" s="152">
        <v>1</v>
      </c>
      <c r="AI243" s="139">
        <f t="shared" si="46"/>
        <v>117</v>
      </c>
      <c r="AJ243" s="139">
        <f t="shared" si="37"/>
        <v>8970</v>
      </c>
      <c r="AK243" s="109">
        <f t="shared" si="47"/>
        <v>8970</v>
      </c>
      <c r="AM243" t="b">
        <f>D243='15.02.2022 Смета'!D243</f>
        <v>1</v>
      </c>
      <c r="AN243" t="b">
        <f>E243='15.02.2022 Смета'!E243</f>
        <v>1</v>
      </c>
      <c r="AO243" t="b">
        <f>F243='15.02.2022 Смета'!F243</f>
        <v>1</v>
      </c>
      <c r="AP243" t="b">
        <f>G243='15.02.2022 Смета'!G243</f>
        <v>1</v>
      </c>
      <c r="AQ243" t="b">
        <f>AH243='15.02.2022 Смета'!AH243</f>
        <v>1</v>
      </c>
      <c r="AR243" t="b">
        <f>AI243='15.02.2022 Смета'!AI243</f>
        <v>1</v>
      </c>
      <c r="AS243" t="b">
        <f>AJ243='15.02.2022 Смета'!AJ243</f>
        <v>1</v>
      </c>
      <c r="AT243" t="b">
        <f>AK243='15.02.2022 Смета'!AK243</f>
        <v>1</v>
      </c>
    </row>
    <row r="244" spans="1:46" x14ac:dyDescent="0.25">
      <c r="A244" s="108">
        <v>202</v>
      </c>
      <c r="B244" s="8" t="s">
        <v>189</v>
      </c>
      <c r="C244" s="21" t="s">
        <v>149</v>
      </c>
      <c r="D244" s="22" t="s">
        <v>174</v>
      </c>
      <c r="E244" s="35">
        <v>44708</v>
      </c>
      <c r="F244" s="35">
        <v>44710</v>
      </c>
      <c r="G244" s="21" t="s">
        <v>336</v>
      </c>
      <c r="H244" s="22" t="s">
        <v>511</v>
      </c>
      <c r="I244" s="22" t="s">
        <v>99</v>
      </c>
      <c r="J244" s="22" t="s">
        <v>294</v>
      </c>
      <c r="K244" s="35">
        <v>44708</v>
      </c>
      <c r="L244" s="35">
        <v>44710</v>
      </c>
      <c r="M244" s="10"/>
      <c r="N244" s="10">
        <v>3400</v>
      </c>
      <c r="O244" s="10">
        <f t="shared" si="38"/>
        <v>0</v>
      </c>
      <c r="P244" s="10"/>
      <c r="Q244" s="10">
        <v>2900</v>
      </c>
      <c r="R244" s="10">
        <f t="shared" si="39"/>
        <v>0</v>
      </c>
      <c r="S244" s="10"/>
      <c r="T244" s="10">
        <v>2800</v>
      </c>
      <c r="U244" s="10">
        <f t="shared" si="40"/>
        <v>0</v>
      </c>
      <c r="V244" s="10">
        <v>19</v>
      </c>
      <c r="W244" s="10">
        <v>150</v>
      </c>
      <c r="X244" s="10">
        <f t="shared" si="43"/>
        <v>2850</v>
      </c>
      <c r="Y244" s="10">
        <v>19</v>
      </c>
      <c r="Z244" s="10">
        <v>150</v>
      </c>
      <c r="AA244" s="10">
        <f t="shared" si="44"/>
        <v>2850</v>
      </c>
      <c r="AB244" s="10">
        <v>19</v>
      </c>
      <c r="AC244" s="10">
        <v>150</v>
      </c>
      <c r="AD244" s="10">
        <f t="shared" si="45"/>
        <v>2850</v>
      </c>
      <c r="AE244" s="11">
        <v>60</v>
      </c>
      <c r="AF244" s="26">
        <v>7</v>
      </c>
      <c r="AG244" s="7">
        <f t="shared" si="42"/>
        <v>420</v>
      </c>
      <c r="AH244" s="152">
        <v>1</v>
      </c>
      <c r="AI244" s="139">
        <f t="shared" si="46"/>
        <v>117</v>
      </c>
      <c r="AJ244" s="139">
        <f t="shared" si="37"/>
        <v>8970</v>
      </c>
      <c r="AK244" s="109">
        <f t="shared" si="47"/>
        <v>8970</v>
      </c>
      <c r="AM244" t="b">
        <f>D244='15.02.2022 Смета'!D244</f>
        <v>1</v>
      </c>
      <c r="AN244" t="b">
        <f>E244='15.02.2022 Смета'!E244</f>
        <v>1</v>
      </c>
      <c r="AO244" t="b">
        <f>F244='15.02.2022 Смета'!F244</f>
        <v>1</v>
      </c>
      <c r="AP244" t="b">
        <f>G244='15.02.2022 Смета'!G244</f>
        <v>1</v>
      </c>
      <c r="AQ244" t="b">
        <f>AH244='15.02.2022 Смета'!AH244</f>
        <v>1</v>
      </c>
      <c r="AR244" t="b">
        <f>AI244='15.02.2022 Смета'!AI244</f>
        <v>1</v>
      </c>
      <c r="AS244" t="b">
        <f>AJ244='15.02.2022 Смета'!AJ244</f>
        <v>1</v>
      </c>
      <c r="AT244" t="b">
        <f>AK244='15.02.2022 Смета'!AK244</f>
        <v>1</v>
      </c>
    </row>
    <row r="245" spans="1:46" x14ac:dyDescent="0.25">
      <c r="A245" s="108">
        <v>203</v>
      </c>
      <c r="B245" s="8" t="s">
        <v>189</v>
      </c>
      <c r="C245" s="21" t="s">
        <v>149</v>
      </c>
      <c r="D245" s="22" t="s">
        <v>174</v>
      </c>
      <c r="E245" s="35">
        <v>44711</v>
      </c>
      <c r="F245" s="35">
        <v>44714</v>
      </c>
      <c r="G245" s="21" t="s">
        <v>336</v>
      </c>
      <c r="H245" s="22" t="s">
        <v>510</v>
      </c>
      <c r="I245" s="22" t="s">
        <v>99</v>
      </c>
      <c r="J245" s="22" t="s">
        <v>294</v>
      </c>
      <c r="K245" s="35">
        <v>44711</v>
      </c>
      <c r="L245" s="35">
        <v>44714</v>
      </c>
      <c r="M245" s="10">
        <v>1</v>
      </c>
      <c r="N245" s="10">
        <v>3400</v>
      </c>
      <c r="O245" s="10">
        <f t="shared" si="38"/>
        <v>3400</v>
      </c>
      <c r="P245" s="10">
        <v>1</v>
      </c>
      <c r="Q245" s="10">
        <v>2900</v>
      </c>
      <c r="R245" s="10">
        <f t="shared" si="39"/>
        <v>2900</v>
      </c>
      <c r="S245" s="10">
        <v>1</v>
      </c>
      <c r="T245" s="10">
        <v>2800</v>
      </c>
      <c r="U245" s="10">
        <f t="shared" si="40"/>
        <v>2800</v>
      </c>
      <c r="V245" s="10">
        <v>19</v>
      </c>
      <c r="W245" s="10">
        <v>150</v>
      </c>
      <c r="X245" s="10">
        <f t="shared" si="43"/>
        <v>2850</v>
      </c>
      <c r="Y245" s="10">
        <v>19</v>
      </c>
      <c r="Z245" s="10">
        <v>150</v>
      </c>
      <c r="AA245" s="10">
        <f t="shared" si="44"/>
        <v>2850</v>
      </c>
      <c r="AB245" s="10">
        <v>19</v>
      </c>
      <c r="AC245" s="10">
        <v>150</v>
      </c>
      <c r="AD245" s="10">
        <f t="shared" si="45"/>
        <v>2850</v>
      </c>
      <c r="AE245" s="11">
        <v>60</v>
      </c>
      <c r="AF245" s="26">
        <v>7</v>
      </c>
      <c r="AG245" s="7">
        <f t="shared" si="42"/>
        <v>420</v>
      </c>
      <c r="AH245" s="152">
        <v>1</v>
      </c>
      <c r="AI245" s="139">
        <f t="shared" si="46"/>
        <v>120</v>
      </c>
      <c r="AJ245" s="139">
        <f t="shared" si="37"/>
        <v>18070</v>
      </c>
      <c r="AK245" s="109">
        <f t="shared" si="47"/>
        <v>18070</v>
      </c>
      <c r="AM245" t="b">
        <f>D245='15.02.2022 Смета'!D245</f>
        <v>1</v>
      </c>
      <c r="AN245" t="b">
        <f>E245='15.02.2022 Смета'!E245</f>
        <v>1</v>
      </c>
      <c r="AO245" t="b">
        <f>F245='15.02.2022 Смета'!F245</f>
        <v>1</v>
      </c>
      <c r="AP245" t="b">
        <f>G245='15.02.2022 Смета'!G245</f>
        <v>1</v>
      </c>
      <c r="AQ245" t="b">
        <f>AH245='15.02.2022 Смета'!AH245</f>
        <v>1</v>
      </c>
      <c r="AR245" t="b">
        <f>AI245='15.02.2022 Смета'!AI245</f>
        <v>1</v>
      </c>
      <c r="AS245" t="b">
        <f>AJ245='15.02.2022 Смета'!AJ245</f>
        <v>1</v>
      </c>
      <c r="AT245" t="b">
        <f>AK245='15.02.2022 Смета'!AK245</f>
        <v>1</v>
      </c>
    </row>
    <row r="246" spans="1:46" ht="16.899999999999999" customHeight="1" x14ac:dyDescent="0.25">
      <c r="A246" s="108">
        <v>204</v>
      </c>
      <c r="B246" s="8" t="s">
        <v>189</v>
      </c>
      <c r="C246" s="21" t="s">
        <v>149</v>
      </c>
      <c r="D246" s="22" t="s">
        <v>174</v>
      </c>
      <c r="E246" s="35">
        <v>44718</v>
      </c>
      <c r="F246" s="35">
        <v>44720</v>
      </c>
      <c r="G246" s="21" t="s">
        <v>336</v>
      </c>
      <c r="H246" s="22" t="s">
        <v>515</v>
      </c>
      <c r="I246" s="22" t="s">
        <v>99</v>
      </c>
      <c r="J246" s="22" t="s">
        <v>294</v>
      </c>
      <c r="K246" s="35">
        <v>44718</v>
      </c>
      <c r="L246" s="35">
        <v>44720</v>
      </c>
      <c r="M246" s="10">
        <v>1</v>
      </c>
      <c r="N246" s="10">
        <v>3400</v>
      </c>
      <c r="O246" s="10">
        <f t="shared" si="38"/>
        <v>3400</v>
      </c>
      <c r="P246" s="10">
        <v>1</v>
      </c>
      <c r="Q246" s="10">
        <v>2900</v>
      </c>
      <c r="R246" s="10">
        <f t="shared" si="39"/>
        <v>2900</v>
      </c>
      <c r="S246" s="10">
        <v>1</v>
      </c>
      <c r="T246" s="10">
        <v>2800</v>
      </c>
      <c r="U246" s="10">
        <f t="shared" si="40"/>
        <v>2800</v>
      </c>
      <c r="V246" s="10">
        <v>19</v>
      </c>
      <c r="W246" s="10">
        <v>150</v>
      </c>
      <c r="X246" s="10">
        <f t="shared" si="43"/>
        <v>2850</v>
      </c>
      <c r="Y246" s="10">
        <v>19</v>
      </c>
      <c r="Z246" s="10">
        <v>150</v>
      </c>
      <c r="AA246" s="10">
        <f t="shared" si="44"/>
        <v>2850</v>
      </c>
      <c r="AB246" s="10">
        <v>19</v>
      </c>
      <c r="AC246" s="10">
        <v>150</v>
      </c>
      <c r="AD246" s="10">
        <f t="shared" si="45"/>
        <v>2850</v>
      </c>
      <c r="AE246" s="11">
        <v>60</v>
      </c>
      <c r="AF246" s="26">
        <v>7</v>
      </c>
      <c r="AG246" s="7">
        <f t="shared" si="42"/>
        <v>420</v>
      </c>
      <c r="AH246" s="152">
        <v>1</v>
      </c>
      <c r="AI246" s="139">
        <f t="shared" si="46"/>
        <v>120</v>
      </c>
      <c r="AJ246" s="139">
        <f t="shared" si="37"/>
        <v>18070</v>
      </c>
      <c r="AK246" s="109">
        <f t="shared" si="47"/>
        <v>18070</v>
      </c>
      <c r="AM246" t="b">
        <f>D246='15.02.2022 Смета'!D246</f>
        <v>1</v>
      </c>
      <c r="AN246" t="b">
        <f>E246='15.02.2022 Смета'!E246</f>
        <v>1</v>
      </c>
      <c r="AO246" t="b">
        <f>F246='15.02.2022 Смета'!F246</f>
        <v>1</v>
      </c>
      <c r="AP246" t="b">
        <f>G246='15.02.2022 Смета'!G246</f>
        <v>1</v>
      </c>
      <c r="AQ246" t="b">
        <f>AH246='15.02.2022 Смета'!AH246</f>
        <v>1</v>
      </c>
      <c r="AR246" t="b">
        <f>AI246='15.02.2022 Смета'!AI246</f>
        <v>1</v>
      </c>
      <c r="AS246" t="b">
        <f>AJ246='15.02.2022 Смета'!AJ246</f>
        <v>1</v>
      </c>
      <c r="AT246" t="b">
        <f>AK246='15.02.2022 Смета'!AK246</f>
        <v>1</v>
      </c>
    </row>
    <row r="247" spans="1:46" ht="21" customHeight="1" x14ac:dyDescent="0.25">
      <c r="A247" s="108">
        <v>205</v>
      </c>
      <c r="B247" s="8" t="s">
        <v>189</v>
      </c>
      <c r="C247" s="21" t="s">
        <v>149</v>
      </c>
      <c r="D247" s="22" t="s">
        <v>174</v>
      </c>
      <c r="E247" s="35">
        <v>44722</v>
      </c>
      <c r="F247" s="35">
        <v>44725</v>
      </c>
      <c r="G247" s="21" t="s">
        <v>336</v>
      </c>
      <c r="H247" s="22" t="s">
        <v>781</v>
      </c>
      <c r="I247" s="22" t="s">
        <v>99</v>
      </c>
      <c r="J247" s="22" t="s">
        <v>294</v>
      </c>
      <c r="K247" s="35">
        <v>44722</v>
      </c>
      <c r="L247" s="35">
        <v>44725</v>
      </c>
      <c r="M247" s="10">
        <v>1</v>
      </c>
      <c r="N247" s="10">
        <v>3400</v>
      </c>
      <c r="O247" s="10">
        <f t="shared" si="38"/>
        <v>3400</v>
      </c>
      <c r="P247" s="10">
        <v>1</v>
      </c>
      <c r="Q247" s="10">
        <v>2900</v>
      </c>
      <c r="R247" s="10">
        <f t="shared" si="39"/>
        <v>2900</v>
      </c>
      <c r="S247" s="10">
        <v>1</v>
      </c>
      <c r="T247" s="10">
        <v>2800</v>
      </c>
      <c r="U247" s="10">
        <f t="shared" si="40"/>
        <v>2800</v>
      </c>
      <c r="V247" s="10">
        <v>15</v>
      </c>
      <c r="W247" s="10">
        <v>150</v>
      </c>
      <c r="X247" s="10">
        <f t="shared" si="43"/>
        <v>2250</v>
      </c>
      <c r="Y247" s="10">
        <v>15</v>
      </c>
      <c r="Z247" s="10">
        <v>150</v>
      </c>
      <c r="AA247" s="10">
        <f t="shared" si="44"/>
        <v>2250</v>
      </c>
      <c r="AB247" s="10">
        <v>15</v>
      </c>
      <c r="AC247" s="10">
        <v>150</v>
      </c>
      <c r="AD247" s="10">
        <f t="shared" si="45"/>
        <v>2250</v>
      </c>
      <c r="AE247" s="11">
        <v>48</v>
      </c>
      <c r="AF247" s="26">
        <v>7</v>
      </c>
      <c r="AG247" s="7">
        <f t="shared" si="42"/>
        <v>336</v>
      </c>
      <c r="AH247" s="152">
        <v>1</v>
      </c>
      <c r="AI247" s="139">
        <f t="shared" si="46"/>
        <v>96</v>
      </c>
      <c r="AJ247" s="139">
        <f t="shared" si="37"/>
        <v>16186</v>
      </c>
      <c r="AK247" s="109">
        <f t="shared" si="47"/>
        <v>16186</v>
      </c>
      <c r="AM247" t="b">
        <f>D247='15.02.2022 Смета'!D247</f>
        <v>1</v>
      </c>
      <c r="AN247" t="b">
        <f>E247='15.02.2022 Смета'!E247</f>
        <v>1</v>
      </c>
      <c r="AO247" t="b">
        <f>F247='15.02.2022 Смета'!F247</f>
        <v>1</v>
      </c>
      <c r="AP247" t="b">
        <f>G247='15.02.2022 Смета'!G247</f>
        <v>1</v>
      </c>
      <c r="AQ247" t="b">
        <f>AH247='15.02.2022 Смета'!AH247</f>
        <v>1</v>
      </c>
      <c r="AR247" t="b">
        <f>AI247='15.02.2022 Смета'!AI247</f>
        <v>1</v>
      </c>
      <c r="AS247" t="b">
        <f>AJ247='15.02.2022 Смета'!AJ247</f>
        <v>1</v>
      </c>
      <c r="AT247" t="b">
        <f>AK247='15.02.2022 Смета'!AK247</f>
        <v>1</v>
      </c>
    </row>
    <row r="248" spans="1:46" x14ac:dyDescent="0.25">
      <c r="A248" s="108">
        <v>206</v>
      </c>
      <c r="B248" s="8" t="s">
        <v>189</v>
      </c>
      <c r="C248" s="21" t="s">
        <v>149</v>
      </c>
      <c r="D248" s="22" t="s">
        <v>174</v>
      </c>
      <c r="E248" s="35">
        <v>44732</v>
      </c>
      <c r="F248" s="35">
        <v>44736</v>
      </c>
      <c r="G248" s="21" t="s">
        <v>336</v>
      </c>
      <c r="H248" s="22" t="s">
        <v>534</v>
      </c>
      <c r="I248" s="22" t="s">
        <v>102</v>
      </c>
      <c r="J248" s="22" t="s">
        <v>302</v>
      </c>
      <c r="K248" s="35">
        <v>44732</v>
      </c>
      <c r="L248" s="35">
        <v>44736</v>
      </c>
      <c r="M248" s="14">
        <v>1</v>
      </c>
      <c r="N248" s="10">
        <v>3400</v>
      </c>
      <c r="O248" s="10">
        <f t="shared" si="38"/>
        <v>3400</v>
      </c>
      <c r="P248" s="14">
        <v>1</v>
      </c>
      <c r="Q248" s="10">
        <v>2900</v>
      </c>
      <c r="R248" s="10">
        <f t="shared" si="39"/>
        <v>2900</v>
      </c>
      <c r="S248" s="14">
        <v>1</v>
      </c>
      <c r="T248" s="10">
        <v>2800</v>
      </c>
      <c r="U248" s="10">
        <f t="shared" si="40"/>
        <v>2800</v>
      </c>
      <c r="V248" s="12">
        <v>19</v>
      </c>
      <c r="W248" s="10">
        <v>150</v>
      </c>
      <c r="X248" s="10">
        <f t="shared" si="43"/>
        <v>2850</v>
      </c>
      <c r="Y248" s="12">
        <v>19</v>
      </c>
      <c r="Z248" s="10">
        <v>150</v>
      </c>
      <c r="AA248" s="10">
        <f t="shared" si="44"/>
        <v>2850</v>
      </c>
      <c r="AB248" s="12">
        <v>19</v>
      </c>
      <c r="AC248" s="10">
        <v>150</v>
      </c>
      <c r="AD248" s="10">
        <f t="shared" si="45"/>
        <v>2850</v>
      </c>
      <c r="AE248" s="12">
        <v>60</v>
      </c>
      <c r="AF248" s="26">
        <v>7</v>
      </c>
      <c r="AG248" s="7">
        <f t="shared" si="42"/>
        <v>420</v>
      </c>
      <c r="AH248" s="152">
        <v>1</v>
      </c>
      <c r="AI248" s="139">
        <f t="shared" si="46"/>
        <v>120</v>
      </c>
      <c r="AJ248" s="139">
        <f t="shared" si="37"/>
        <v>18070</v>
      </c>
      <c r="AK248" s="109">
        <f t="shared" si="47"/>
        <v>18070</v>
      </c>
      <c r="AM248" t="b">
        <f>D248='15.02.2022 Смета'!D248</f>
        <v>1</v>
      </c>
      <c r="AN248" t="b">
        <f>E248='15.02.2022 Смета'!E248</f>
        <v>1</v>
      </c>
      <c r="AO248" t="b">
        <f>F248='15.02.2022 Смета'!F248</f>
        <v>1</v>
      </c>
      <c r="AP248" t="b">
        <f>G248='15.02.2022 Смета'!G248</f>
        <v>1</v>
      </c>
      <c r="AQ248" t="b">
        <f>AH248='15.02.2022 Смета'!AH248</f>
        <v>1</v>
      </c>
      <c r="AR248" t="b">
        <f>AI248='15.02.2022 Смета'!AI248</f>
        <v>1</v>
      </c>
      <c r="AS248" t="b">
        <f>AJ248='15.02.2022 Смета'!AJ248</f>
        <v>1</v>
      </c>
      <c r="AT248" t="b">
        <f>AK248='15.02.2022 Смета'!AK248</f>
        <v>1</v>
      </c>
    </row>
    <row r="249" spans="1:46" ht="26.65" customHeight="1" x14ac:dyDescent="0.25">
      <c r="A249" s="108">
        <v>207</v>
      </c>
      <c r="B249" s="8" t="s">
        <v>189</v>
      </c>
      <c r="C249" s="21" t="s">
        <v>149</v>
      </c>
      <c r="D249" s="22" t="s">
        <v>174</v>
      </c>
      <c r="E249" s="35">
        <v>44739</v>
      </c>
      <c r="F249" s="35">
        <v>44742</v>
      </c>
      <c r="G249" s="21" t="s">
        <v>336</v>
      </c>
      <c r="H249" s="22" t="s">
        <v>535</v>
      </c>
      <c r="I249" s="22" t="s">
        <v>102</v>
      </c>
      <c r="J249" s="22" t="s">
        <v>302</v>
      </c>
      <c r="K249" s="35">
        <v>44739</v>
      </c>
      <c r="L249" s="35">
        <v>44742</v>
      </c>
      <c r="M249" s="14">
        <v>1</v>
      </c>
      <c r="N249" s="10">
        <v>3400</v>
      </c>
      <c r="O249" s="10">
        <f t="shared" si="38"/>
        <v>3400</v>
      </c>
      <c r="P249" s="14">
        <v>1</v>
      </c>
      <c r="Q249" s="10">
        <v>2900</v>
      </c>
      <c r="R249" s="10">
        <f t="shared" si="39"/>
        <v>2900</v>
      </c>
      <c r="S249" s="14">
        <v>1</v>
      </c>
      <c r="T249" s="10">
        <v>2800</v>
      </c>
      <c r="U249" s="10">
        <f t="shared" si="40"/>
        <v>2800</v>
      </c>
      <c r="V249" s="12">
        <v>19</v>
      </c>
      <c r="W249" s="10">
        <v>150</v>
      </c>
      <c r="X249" s="10">
        <f t="shared" si="43"/>
        <v>2850</v>
      </c>
      <c r="Y249" s="12">
        <v>19</v>
      </c>
      <c r="Z249" s="10">
        <v>150</v>
      </c>
      <c r="AA249" s="10">
        <f t="shared" si="44"/>
        <v>2850</v>
      </c>
      <c r="AB249" s="12">
        <v>19</v>
      </c>
      <c r="AC249" s="10">
        <v>150</v>
      </c>
      <c r="AD249" s="10">
        <f t="shared" si="45"/>
        <v>2850</v>
      </c>
      <c r="AE249" s="12">
        <v>60</v>
      </c>
      <c r="AF249" s="26">
        <v>7</v>
      </c>
      <c r="AG249" s="7">
        <f t="shared" si="42"/>
        <v>420</v>
      </c>
      <c r="AH249" s="152">
        <v>1</v>
      </c>
      <c r="AI249" s="139">
        <f t="shared" si="46"/>
        <v>120</v>
      </c>
      <c r="AJ249" s="139">
        <f t="shared" si="37"/>
        <v>18070</v>
      </c>
      <c r="AK249" s="109">
        <f t="shared" si="47"/>
        <v>18070</v>
      </c>
      <c r="AM249" t="b">
        <f>D249='15.02.2022 Смета'!D249</f>
        <v>1</v>
      </c>
      <c r="AN249" t="b">
        <f>E249='15.02.2022 Смета'!E249</f>
        <v>1</v>
      </c>
      <c r="AO249" t="b">
        <f>F249='15.02.2022 Смета'!F249</f>
        <v>1</v>
      </c>
      <c r="AP249" t="b">
        <f>G249='15.02.2022 Смета'!G249</f>
        <v>1</v>
      </c>
      <c r="AQ249" t="b">
        <f>AH249='15.02.2022 Смета'!AH249</f>
        <v>1</v>
      </c>
      <c r="AR249" t="b">
        <f>AI249='15.02.2022 Смета'!AI249</f>
        <v>1</v>
      </c>
      <c r="AS249" t="b">
        <f>AJ249='15.02.2022 Смета'!AJ249</f>
        <v>1</v>
      </c>
      <c r="AT249" t="b">
        <f>AK249='15.02.2022 Смета'!AK249</f>
        <v>1</v>
      </c>
    </row>
    <row r="250" spans="1:46" ht="16.149999999999999" customHeight="1" x14ac:dyDescent="0.25">
      <c r="A250" s="106"/>
      <c r="B250" s="96"/>
      <c r="C250" s="97"/>
      <c r="D250" s="179" t="s">
        <v>865</v>
      </c>
      <c r="E250" s="99"/>
      <c r="F250" s="99"/>
      <c r="G250" s="99"/>
      <c r="H250" s="99"/>
      <c r="I250" s="97"/>
      <c r="J250" s="100"/>
      <c r="K250" s="99"/>
      <c r="L250" s="99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2"/>
      <c r="AF250" s="79"/>
      <c r="AG250" s="79"/>
      <c r="AH250" s="153"/>
      <c r="AI250" s="151"/>
      <c r="AJ250" s="151"/>
      <c r="AK250" s="164"/>
      <c r="AM250" t="b">
        <f>D250='15.02.2022 Смета'!D250</f>
        <v>1</v>
      </c>
      <c r="AN250" t="b">
        <f>E250='15.02.2022 Смета'!E250</f>
        <v>1</v>
      </c>
      <c r="AO250" t="b">
        <f>F250='15.02.2022 Смета'!F250</f>
        <v>1</v>
      </c>
      <c r="AP250" t="b">
        <f>G250='15.02.2022 Смета'!G250</f>
        <v>1</v>
      </c>
      <c r="AQ250" t="b">
        <f>AH250='15.02.2022 Смета'!AH250</f>
        <v>1</v>
      </c>
      <c r="AR250" t="b">
        <f>AI250='15.02.2022 Смета'!AI250</f>
        <v>1</v>
      </c>
      <c r="AS250" t="b">
        <f>AJ250='15.02.2022 Смета'!AJ250</f>
        <v>1</v>
      </c>
      <c r="AT250" t="b">
        <f>AK250='15.02.2022 Смета'!AK250</f>
        <v>1</v>
      </c>
    </row>
    <row r="251" spans="1:46" ht="25.9" customHeight="1" x14ac:dyDescent="0.25">
      <c r="A251" s="108">
        <v>208</v>
      </c>
      <c r="B251" s="8" t="s">
        <v>16</v>
      </c>
      <c r="C251" s="21" t="s">
        <v>160</v>
      </c>
      <c r="D251" s="22" t="s">
        <v>174</v>
      </c>
      <c r="E251" s="35">
        <v>44679</v>
      </c>
      <c r="F251" s="35">
        <v>44681</v>
      </c>
      <c r="G251" s="21" t="s">
        <v>301</v>
      </c>
      <c r="H251" s="22" t="s">
        <v>406</v>
      </c>
      <c r="I251" s="22" t="s">
        <v>99</v>
      </c>
      <c r="J251" s="22" t="s">
        <v>294</v>
      </c>
      <c r="K251" s="35">
        <v>44679</v>
      </c>
      <c r="L251" s="35">
        <v>44681</v>
      </c>
      <c r="M251" s="10"/>
      <c r="N251" s="10">
        <v>3400</v>
      </c>
      <c r="O251" s="10">
        <f t="shared" si="38"/>
        <v>0</v>
      </c>
      <c r="P251" s="10"/>
      <c r="Q251" s="10">
        <v>2900</v>
      </c>
      <c r="R251" s="10">
        <f t="shared" si="39"/>
        <v>0</v>
      </c>
      <c r="S251" s="10"/>
      <c r="T251" s="10">
        <v>2800</v>
      </c>
      <c r="U251" s="10">
        <f t="shared" si="40"/>
        <v>0</v>
      </c>
      <c r="V251" s="23">
        <v>32</v>
      </c>
      <c r="W251" s="10">
        <v>150</v>
      </c>
      <c r="X251" s="10">
        <f t="shared" si="43"/>
        <v>4800</v>
      </c>
      <c r="Y251" s="23">
        <v>32</v>
      </c>
      <c r="Z251" s="10">
        <v>150</v>
      </c>
      <c r="AA251" s="10">
        <f t="shared" si="44"/>
        <v>4800</v>
      </c>
      <c r="AB251" s="23">
        <v>32</v>
      </c>
      <c r="AC251" s="10">
        <v>150</v>
      </c>
      <c r="AD251" s="10">
        <f t="shared" si="45"/>
        <v>4800</v>
      </c>
      <c r="AE251" s="11">
        <v>57</v>
      </c>
      <c r="AF251" s="26">
        <v>7</v>
      </c>
      <c r="AG251" s="7">
        <f t="shared" si="42"/>
        <v>399</v>
      </c>
      <c r="AH251" s="152">
        <v>1</v>
      </c>
      <c r="AI251" s="139">
        <f t="shared" si="46"/>
        <v>153</v>
      </c>
      <c r="AJ251" s="139">
        <f t="shared" si="37"/>
        <v>14799</v>
      </c>
      <c r="AK251" s="109">
        <f t="shared" si="47"/>
        <v>14799</v>
      </c>
      <c r="AM251" t="b">
        <f>D251='15.02.2022 Смета'!D251</f>
        <v>1</v>
      </c>
      <c r="AN251" t="b">
        <f>E251='15.02.2022 Смета'!E251</f>
        <v>1</v>
      </c>
      <c r="AO251" t="b">
        <f>F251='15.02.2022 Смета'!F251</f>
        <v>1</v>
      </c>
      <c r="AP251" t="b">
        <f>G251='15.02.2022 Смета'!G251</f>
        <v>1</v>
      </c>
      <c r="AQ251" t="b">
        <f>AH251='15.02.2022 Смета'!AH251</f>
        <v>1</v>
      </c>
      <c r="AR251" t="b">
        <f>AI251='15.02.2022 Смета'!AI251</f>
        <v>1</v>
      </c>
      <c r="AS251" t="b">
        <f>AJ251='15.02.2022 Смета'!AJ251</f>
        <v>1</v>
      </c>
      <c r="AT251" t="b">
        <f>AK251='15.02.2022 Смета'!AK251</f>
        <v>1</v>
      </c>
    </row>
    <row r="252" spans="1:46" ht="25.9" customHeight="1" x14ac:dyDescent="0.25">
      <c r="A252" s="108">
        <v>209</v>
      </c>
      <c r="B252" s="8" t="s">
        <v>16</v>
      </c>
      <c r="C252" s="21" t="s">
        <v>160</v>
      </c>
      <c r="D252" s="22" t="s">
        <v>173</v>
      </c>
      <c r="E252" s="35">
        <v>44686</v>
      </c>
      <c r="F252" s="35">
        <v>44687</v>
      </c>
      <c r="G252" s="21" t="s">
        <v>301</v>
      </c>
      <c r="H252" s="22" t="s">
        <v>512</v>
      </c>
      <c r="I252" s="22" t="s">
        <v>101</v>
      </c>
      <c r="J252" s="22" t="s">
        <v>294</v>
      </c>
      <c r="K252" s="35">
        <v>44686</v>
      </c>
      <c r="L252" s="35">
        <v>44687</v>
      </c>
      <c r="M252" s="10"/>
      <c r="N252" s="10">
        <v>3400</v>
      </c>
      <c r="O252" s="10">
        <f t="shared" si="38"/>
        <v>0</v>
      </c>
      <c r="P252" s="10"/>
      <c r="Q252" s="10">
        <v>2900</v>
      </c>
      <c r="R252" s="10">
        <f t="shared" si="39"/>
        <v>0</v>
      </c>
      <c r="S252" s="10"/>
      <c r="T252" s="10">
        <v>2800</v>
      </c>
      <c r="U252" s="10">
        <f t="shared" si="40"/>
        <v>0</v>
      </c>
      <c r="V252" s="10">
        <v>7</v>
      </c>
      <c r="W252" s="10">
        <v>150</v>
      </c>
      <c r="X252" s="10">
        <f t="shared" si="43"/>
        <v>1050</v>
      </c>
      <c r="Y252" s="10">
        <v>7</v>
      </c>
      <c r="Z252" s="10">
        <v>150</v>
      </c>
      <c r="AA252" s="10">
        <f t="shared" si="44"/>
        <v>1050</v>
      </c>
      <c r="AB252" s="10">
        <v>7</v>
      </c>
      <c r="AC252" s="10">
        <v>150</v>
      </c>
      <c r="AD252" s="10">
        <f t="shared" si="45"/>
        <v>1050</v>
      </c>
      <c r="AE252" s="11">
        <v>27</v>
      </c>
      <c r="AF252" s="26">
        <v>7</v>
      </c>
      <c r="AG252" s="7">
        <f t="shared" si="42"/>
        <v>189</v>
      </c>
      <c r="AH252" s="152">
        <v>1</v>
      </c>
      <c r="AI252" s="139">
        <f t="shared" si="46"/>
        <v>48</v>
      </c>
      <c r="AJ252" s="139">
        <f t="shared" si="37"/>
        <v>3339</v>
      </c>
      <c r="AK252" s="109">
        <f t="shared" si="47"/>
        <v>3339</v>
      </c>
      <c r="AM252" t="b">
        <f>D252='15.02.2022 Смета'!D252</f>
        <v>1</v>
      </c>
      <c r="AN252" t="b">
        <f>E252='15.02.2022 Смета'!E252</f>
        <v>1</v>
      </c>
      <c r="AO252" t="b">
        <f>F252='15.02.2022 Смета'!F252</f>
        <v>1</v>
      </c>
      <c r="AP252" t="b">
        <f>G252='15.02.2022 Смета'!G252</f>
        <v>1</v>
      </c>
      <c r="AQ252" t="b">
        <f>AH252='15.02.2022 Смета'!AH252</f>
        <v>1</v>
      </c>
      <c r="AR252" t="b">
        <f>AI252='15.02.2022 Смета'!AI252</f>
        <v>1</v>
      </c>
      <c r="AS252" t="b">
        <f>AJ252='15.02.2022 Смета'!AJ252</f>
        <v>1</v>
      </c>
      <c r="AT252" t="b">
        <f>AK252='15.02.2022 Смета'!AK252</f>
        <v>1</v>
      </c>
    </row>
    <row r="253" spans="1:46" ht="28.9" customHeight="1" x14ac:dyDescent="0.25">
      <c r="A253" s="108">
        <v>210</v>
      </c>
      <c r="B253" s="8" t="s">
        <v>16</v>
      </c>
      <c r="C253" s="21" t="s">
        <v>160</v>
      </c>
      <c r="D253" s="22" t="s">
        <v>59</v>
      </c>
      <c r="E253" s="35">
        <v>44714</v>
      </c>
      <c r="F253" s="35">
        <v>44717</v>
      </c>
      <c r="G253" s="21" t="s">
        <v>403</v>
      </c>
      <c r="H253" s="22" t="s">
        <v>405</v>
      </c>
      <c r="I253" s="22" t="s">
        <v>102</v>
      </c>
      <c r="J253" s="22" t="s">
        <v>404</v>
      </c>
      <c r="K253" s="35">
        <v>44714</v>
      </c>
      <c r="L253" s="35">
        <v>44717</v>
      </c>
      <c r="M253" s="10"/>
      <c r="N253" s="10">
        <v>3400</v>
      </c>
      <c r="O253" s="10">
        <f t="shared" si="38"/>
        <v>0</v>
      </c>
      <c r="P253" s="10"/>
      <c r="Q253" s="10">
        <v>2900</v>
      </c>
      <c r="R253" s="10">
        <f t="shared" si="39"/>
        <v>0</v>
      </c>
      <c r="S253" s="10"/>
      <c r="T253" s="10">
        <v>2800</v>
      </c>
      <c r="U253" s="10">
        <f t="shared" si="40"/>
        <v>0</v>
      </c>
      <c r="V253" s="10">
        <v>21</v>
      </c>
      <c r="W253" s="10">
        <v>150</v>
      </c>
      <c r="X253" s="10">
        <f t="shared" si="43"/>
        <v>3150</v>
      </c>
      <c r="Y253" s="10">
        <v>21</v>
      </c>
      <c r="Z253" s="10">
        <v>150</v>
      </c>
      <c r="AA253" s="10">
        <f t="shared" si="44"/>
        <v>3150</v>
      </c>
      <c r="AB253" s="10">
        <v>21</v>
      </c>
      <c r="AC253" s="10">
        <v>150</v>
      </c>
      <c r="AD253" s="10">
        <f t="shared" si="45"/>
        <v>3150</v>
      </c>
      <c r="AE253" s="11">
        <v>81</v>
      </c>
      <c r="AF253" s="26">
        <v>7</v>
      </c>
      <c r="AG253" s="7">
        <f t="shared" si="42"/>
        <v>567</v>
      </c>
      <c r="AH253" s="152">
        <v>1</v>
      </c>
      <c r="AI253" s="139">
        <f t="shared" si="46"/>
        <v>144</v>
      </c>
      <c r="AJ253" s="139">
        <f t="shared" si="37"/>
        <v>10017</v>
      </c>
      <c r="AK253" s="109">
        <f t="shared" si="47"/>
        <v>10017</v>
      </c>
      <c r="AM253" t="b">
        <f>D253='15.02.2022 Смета'!D253</f>
        <v>1</v>
      </c>
      <c r="AN253" t="b">
        <f>E253='15.02.2022 Смета'!E253</f>
        <v>1</v>
      </c>
      <c r="AO253" t="b">
        <f>F253='15.02.2022 Смета'!F253</f>
        <v>1</v>
      </c>
      <c r="AP253" t="b">
        <f>G253='15.02.2022 Смета'!G253</f>
        <v>1</v>
      </c>
      <c r="AQ253" t="b">
        <f>AH253='15.02.2022 Смета'!AH253</f>
        <v>1</v>
      </c>
      <c r="AR253" t="b">
        <f>AI253='15.02.2022 Смета'!AI253</f>
        <v>1</v>
      </c>
      <c r="AS253" t="b">
        <f>AJ253='15.02.2022 Смета'!AJ253</f>
        <v>1</v>
      </c>
      <c r="AT253" t="b">
        <f>AK253='15.02.2022 Смета'!AK253</f>
        <v>1</v>
      </c>
    </row>
    <row r="254" spans="1:46" ht="33" customHeight="1" x14ac:dyDescent="0.25">
      <c r="A254" s="108">
        <v>211</v>
      </c>
      <c r="B254" s="8" t="s">
        <v>16</v>
      </c>
      <c r="C254" s="21" t="s">
        <v>160</v>
      </c>
      <c r="D254" s="22" t="s">
        <v>60</v>
      </c>
      <c r="E254" s="35">
        <v>44820</v>
      </c>
      <c r="F254" s="35">
        <v>44822</v>
      </c>
      <c r="G254" s="21" t="s">
        <v>301</v>
      </c>
      <c r="H254" s="22" t="s">
        <v>782</v>
      </c>
      <c r="I254" s="22" t="s">
        <v>105</v>
      </c>
      <c r="J254" s="22" t="s">
        <v>294</v>
      </c>
      <c r="K254" s="35">
        <v>44820</v>
      </c>
      <c r="L254" s="35">
        <v>44822</v>
      </c>
      <c r="M254" s="10">
        <v>1</v>
      </c>
      <c r="N254" s="10">
        <v>3400</v>
      </c>
      <c r="O254" s="10">
        <f t="shared" si="38"/>
        <v>3400</v>
      </c>
      <c r="P254" s="10">
        <v>1</v>
      </c>
      <c r="Q254" s="10">
        <v>2900</v>
      </c>
      <c r="R254" s="10">
        <f t="shared" si="39"/>
        <v>2900</v>
      </c>
      <c r="S254" s="10">
        <v>1</v>
      </c>
      <c r="T254" s="10">
        <v>2800</v>
      </c>
      <c r="U254" s="10">
        <f t="shared" si="40"/>
        <v>2800</v>
      </c>
      <c r="V254" s="10">
        <v>21</v>
      </c>
      <c r="W254" s="10">
        <v>150</v>
      </c>
      <c r="X254" s="10">
        <f t="shared" si="43"/>
        <v>3150</v>
      </c>
      <c r="Y254" s="10">
        <v>21</v>
      </c>
      <c r="Z254" s="10">
        <v>150</v>
      </c>
      <c r="AA254" s="10">
        <f t="shared" si="44"/>
        <v>3150</v>
      </c>
      <c r="AB254" s="10">
        <v>21</v>
      </c>
      <c r="AC254" s="10">
        <v>150</v>
      </c>
      <c r="AD254" s="10">
        <f t="shared" si="45"/>
        <v>3150</v>
      </c>
      <c r="AE254" s="11">
        <v>81</v>
      </c>
      <c r="AF254" s="26">
        <v>7</v>
      </c>
      <c r="AG254" s="7">
        <f t="shared" si="42"/>
        <v>567</v>
      </c>
      <c r="AH254" s="152">
        <v>1</v>
      </c>
      <c r="AI254" s="139">
        <f t="shared" si="46"/>
        <v>147</v>
      </c>
      <c r="AJ254" s="139">
        <f t="shared" si="37"/>
        <v>19117</v>
      </c>
      <c r="AK254" s="109">
        <f t="shared" si="47"/>
        <v>19117</v>
      </c>
      <c r="AM254" t="b">
        <f>D254='15.02.2022 Смета'!D254</f>
        <v>1</v>
      </c>
      <c r="AN254" t="b">
        <f>E254='15.02.2022 Смета'!E254</f>
        <v>1</v>
      </c>
      <c r="AO254" t="b">
        <f>F254='15.02.2022 Смета'!F254</f>
        <v>1</v>
      </c>
      <c r="AP254" t="b">
        <f>G254='15.02.2022 Смета'!G254</f>
        <v>1</v>
      </c>
      <c r="AQ254" t="b">
        <f>AH254='15.02.2022 Смета'!AH254</f>
        <v>1</v>
      </c>
      <c r="AR254" t="b">
        <f>AI254='15.02.2022 Смета'!AI254</f>
        <v>1</v>
      </c>
      <c r="AS254" t="b">
        <f>AJ254='15.02.2022 Смета'!AJ254</f>
        <v>1</v>
      </c>
      <c r="AT254" t="b">
        <f>AK254='15.02.2022 Смета'!AK254</f>
        <v>1</v>
      </c>
    </row>
    <row r="255" spans="1:46" ht="16.899999999999999" customHeight="1" x14ac:dyDescent="0.25">
      <c r="A255" s="106"/>
      <c r="B255" s="96"/>
      <c r="C255" s="97"/>
      <c r="D255" s="179" t="s">
        <v>866</v>
      </c>
      <c r="E255" s="99"/>
      <c r="F255" s="99"/>
      <c r="G255" s="99"/>
      <c r="H255" s="99"/>
      <c r="I255" s="97"/>
      <c r="J255" s="100"/>
      <c r="K255" s="99"/>
      <c r="L255" s="99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2"/>
      <c r="AF255" s="79"/>
      <c r="AG255" s="79"/>
      <c r="AH255" s="153"/>
      <c r="AI255" s="151"/>
      <c r="AJ255" s="151"/>
      <c r="AK255" s="164"/>
      <c r="AM255" t="b">
        <f>D255='15.02.2022 Смета'!D255</f>
        <v>1</v>
      </c>
      <c r="AN255" t="b">
        <f>E255='15.02.2022 Смета'!E255</f>
        <v>1</v>
      </c>
      <c r="AO255" t="b">
        <f>F255='15.02.2022 Смета'!F255</f>
        <v>1</v>
      </c>
      <c r="AP255" t="b">
        <f>G255='15.02.2022 Смета'!G255</f>
        <v>1</v>
      </c>
      <c r="AQ255" t="b">
        <f>AH255='15.02.2022 Смета'!AH255</f>
        <v>1</v>
      </c>
      <c r="AR255" t="b">
        <f>AI255='15.02.2022 Смета'!AI255</f>
        <v>1</v>
      </c>
      <c r="AS255" t="b">
        <f>AJ255='15.02.2022 Смета'!AJ255</f>
        <v>1</v>
      </c>
      <c r="AT255" t="b">
        <f>AK255='15.02.2022 Смета'!AK255</f>
        <v>1</v>
      </c>
    </row>
    <row r="256" spans="1:46" ht="28.9" customHeight="1" x14ac:dyDescent="0.25">
      <c r="A256" s="108">
        <v>212</v>
      </c>
      <c r="B256" s="8"/>
      <c r="C256" s="21" t="s">
        <v>119</v>
      </c>
      <c r="D256" s="22" t="s">
        <v>605</v>
      </c>
      <c r="E256" s="35">
        <v>44624</v>
      </c>
      <c r="F256" s="35">
        <v>44625</v>
      </c>
      <c r="G256" s="21" t="s">
        <v>301</v>
      </c>
      <c r="H256" s="22" t="s">
        <v>455</v>
      </c>
      <c r="I256" s="22" t="s">
        <v>104</v>
      </c>
      <c r="J256" s="22" t="s">
        <v>294</v>
      </c>
      <c r="K256" s="35">
        <v>44624</v>
      </c>
      <c r="L256" s="35">
        <v>44625</v>
      </c>
      <c r="M256" s="10"/>
      <c r="N256" s="10">
        <v>3400</v>
      </c>
      <c r="O256" s="10">
        <f t="shared" si="38"/>
        <v>0</v>
      </c>
      <c r="P256" s="10"/>
      <c r="Q256" s="10">
        <v>2900</v>
      </c>
      <c r="R256" s="10">
        <f t="shared" si="39"/>
        <v>0</v>
      </c>
      <c r="S256" s="10"/>
      <c r="T256" s="10">
        <v>2800</v>
      </c>
      <c r="U256" s="10">
        <f t="shared" si="40"/>
        <v>0</v>
      </c>
      <c r="V256" s="10">
        <v>92</v>
      </c>
      <c r="W256" s="10">
        <v>150</v>
      </c>
      <c r="X256" s="10">
        <f t="shared" si="43"/>
        <v>13800</v>
      </c>
      <c r="Y256" s="10">
        <v>76</v>
      </c>
      <c r="Z256" s="10">
        <v>150</v>
      </c>
      <c r="AA256" s="10">
        <f t="shared" si="44"/>
        <v>11400</v>
      </c>
      <c r="AB256" s="10">
        <v>76</v>
      </c>
      <c r="AC256" s="10">
        <v>150</v>
      </c>
      <c r="AD256" s="10">
        <f t="shared" si="45"/>
        <v>11400</v>
      </c>
      <c r="AE256" s="11"/>
      <c r="AF256" s="26">
        <v>7</v>
      </c>
      <c r="AG256" s="7">
        <f t="shared" si="42"/>
        <v>0</v>
      </c>
      <c r="AH256" s="152">
        <v>1</v>
      </c>
      <c r="AI256" s="139">
        <f t="shared" si="46"/>
        <v>244</v>
      </c>
      <c r="AJ256" s="139">
        <f t="shared" si="37"/>
        <v>36600</v>
      </c>
      <c r="AK256" s="109">
        <f t="shared" si="47"/>
        <v>36600</v>
      </c>
      <c r="AM256" t="b">
        <f>D256='15.02.2022 Смета'!D256</f>
        <v>1</v>
      </c>
      <c r="AN256" t="b">
        <f>E256='15.02.2022 Смета'!E256</f>
        <v>1</v>
      </c>
      <c r="AO256" t="b">
        <f>F256='15.02.2022 Смета'!F256</f>
        <v>1</v>
      </c>
      <c r="AP256" t="b">
        <f>G256='15.02.2022 Смета'!G256</f>
        <v>1</v>
      </c>
      <c r="AQ256" t="b">
        <f>AH256='15.02.2022 Смета'!AH256</f>
        <v>1</v>
      </c>
      <c r="AR256" t="b">
        <f>AI256='15.02.2022 Смета'!AI256</f>
        <v>1</v>
      </c>
      <c r="AS256" t="b">
        <f>AJ256='15.02.2022 Смета'!AJ256</f>
        <v>1</v>
      </c>
      <c r="AT256" t="b">
        <f>AK256='15.02.2022 Смета'!AK256</f>
        <v>1</v>
      </c>
    </row>
    <row r="257" spans="1:46" ht="26.65" customHeight="1" x14ac:dyDescent="0.25">
      <c r="A257" s="108">
        <v>213</v>
      </c>
      <c r="B257" s="8" t="s">
        <v>192</v>
      </c>
      <c r="C257" s="21" t="s">
        <v>119</v>
      </c>
      <c r="D257" s="22" t="s">
        <v>264</v>
      </c>
      <c r="E257" s="35">
        <v>44695</v>
      </c>
      <c r="F257" s="35">
        <v>44696</v>
      </c>
      <c r="G257" s="21" t="s">
        <v>301</v>
      </c>
      <c r="H257" s="22" t="s">
        <v>447</v>
      </c>
      <c r="I257" s="22" t="s">
        <v>104</v>
      </c>
      <c r="J257" s="22" t="s">
        <v>294</v>
      </c>
      <c r="K257" s="35">
        <v>44695</v>
      </c>
      <c r="L257" s="35">
        <v>44696</v>
      </c>
      <c r="M257" s="10"/>
      <c r="N257" s="10">
        <v>3400</v>
      </c>
      <c r="O257" s="10">
        <f t="shared" si="38"/>
        <v>0</v>
      </c>
      <c r="P257" s="10"/>
      <c r="Q257" s="10">
        <v>2900</v>
      </c>
      <c r="R257" s="10">
        <f t="shared" si="39"/>
        <v>0</v>
      </c>
      <c r="S257" s="10"/>
      <c r="T257" s="10">
        <v>2800</v>
      </c>
      <c r="U257" s="10">
        <f t="shared" si="40"/>
        <v>0</v>
      </c>
      <c r="V257" s="10">
        <v>92</v>
      </c>
      <c r="W257" s="10">
        <v>150</v>
      </c>
      <c r="X257" s="10">
        <f t="shared" si="43"/>
        <v>13800</v>
      </c>
      <c r="Y257" s="10">
        <v>76</v>
      </c>
      <c r="Z257" s="10">
        <v>150</v>
      </c>
      <c r="AA257" s="10">
        <f t="shared" si="44"/>
        <v>11400</v>
      </c>
      <c r="AB257" s="10">
        <v>76</v>
      </c>
      <c r="AC257" s="10">
        <v>150</v>
      </c>
      <c r="AD257" s="10">
        <f t="shared" si="45"/>
        <v>11400</v>
      </c>
      <c r="AE257" s="11">
        <v>244</v>
      </c>
      <c r="AF257" s="26">
        <v>7</v>
      </c>
      <c r="AG257" s="7">
        <f t="shared" si="42"/>
        <v>1708</v>
      </c>
      <c r="AH257" s="152">
        <v>1</v>
      </c>
      <c r="AI257" s="139">
        <f t="shared" si="46"/>
        <v>488</v>
      </c>
      <c r="AJ257" s="139">
        <f t="shared" si="37"/>
        <v>38308</v>
      </c>
      <c r="AK257" s="109">
        <f t="shared" si="47"/>
        <v>38308</v>
      </c>
      <c r="AM257" t="b">
        <f>D257='15.02.2022 Смета'!D257</f>
        <v>1</v>
      </c>
      <c r="AN257" t="b">
        <f>E257='15.02.2022 Смета'!E257</f>
        <v>1</v>
      </c>
      <c r="AO257" t="b">
        <f>F257='15.02.2022 Смета'!F257</f>
        <v>1</v>
      </c>
      <c r="AP257" t="b">
        <f>G257='15.02.2022 Смета'!G257</f>
        <v>1</v>
      </c>
      <c r="AQ257" t="b">
        <f>AH257='15.02.2022 Смета'!AH257</f>
        <v>1</v>
      </c>
      <c r="AR257" t="b">
        <f>AI257='15.02.2022 Смета'!AI257</f>
        <v>1</v>
      </c>
      <c r="AS257" t="b">
        <f>AJ257='15.02.2022 Смета'!AJ257</f>
        <v>1</v>
      </c>
      <c r="AT257" t="b">
        <f>AK257='15.02.2022 Смета'!AK257</f>
        <v>1</v>
      </c>
    </row>
    <row r="258" spans="1:46" ht="27.6" customHeight="1" x14ac:dyDescent="0.25">
      <c r="A258" s="108">
        <v>214</v>
      </c>
      <c r="B258" s="21" t="s">
        <v>192</v>
      </c>
      <c r="C258" s="21" t="s">
        <v>119</v>
      </c>
      <c r="D258" s="22" t="s">
        <v>606</v>
      </c>
      <c r="E258" s="35">
        <v>44730</v>
      </c>
      <c r="F258" s="35">
        <v>44731</v>
      </c>
      <c r="G258" s="21" t="s">
        <v>301</v>
      </c>
      <c r="H258" s="22" t="s">
        <v>455</v>
      </c>
      <c r="I258" s="22" t="s">
        <v>104</v>
      </c>
      <c r="J258" s="22" t="s">
        <v>294</v>
      </c>
      <c r="K258" s="35">
        <v>44730</v>
      </c>
      <c r="L258" s="35">
        <v>44731</v>
      </c>
      <c r="M258" s="10"/>
      <c r="N258" s="10">
        <v>3400</v>
      </c>
      <c r="O258" s="10">
        <f t="shared" si="38"/>
        <v>0</v>
      </c>
      <c r="P258" s="10"/>
      <c r="Q258" s="10">
        <v>2900</v>
      </c>
      <c r="R258" s="10">
        <f t="shared" si="39"/>
        <v>0</v>
      </c>
      <c r="S258" s="10"/>
      <c r="T258" s="10">
        <v>2800</v>
      </c>
      <c r="U258" s="10">
        <f t="shared" si="40"/>
        <v>0</v>
      </c>
      <c r="V258" s="10">
        <v>92</v>
      </c>
      <c r="W258" s="10">
        <v>150</v>
      </c>
      <c r="X258" s="10">
        <f t="shared" si="43"/>
        <v>13800</v>
      </c>
      <c r="Y258" s="10">
        <v>76</v>
      </c>
      <c r="Z258" s="10">
        <v>150</v>
      </c>
      <c r="AA258" s="10">
        <f t="shared" si="44"/>
        <v>11400</v>
      </c>
      <c r="AB258" s="10">
        <v>76</v>
      </c>
      <c r="AC258" s="10">
        <v>150</v>
      </c>
      <c r="AD258" s="10">
        <f t="shared" si="45"/>
        <v>11400</v>
      </c>
      <c r="AE258" s="11">
        <v>244</v>
      </c>
      <c r="AF258" s="26">
        <v>7</v>
      </c>
      <c r="AG258" s="7">
        <f t="shared" si="42"/>
        <v>1708</v>
      </c>
      <c r="AH258" s="152">
        <v>1</v>
      </c>
      <c r="AI258" s="139">
        <f t="shared" si="46"/>
        <v>488</v>
      </c>
      <c r="AJ258" s="139">
        <f t="shared" si="37"/>
        <v>38308</v>
      </c>
      <c r="AK258" s="109">
        <f t="shared" si="47"/>
        <v>38308</v>
      </c>
      <c r="AM258" t="b">
        <f>D258='15.02.2022 Смета'!D258</f>
        <v>1</v>
      </c>
      <c r="AN258" t="b">
        <f>E258='15.02.2022 Смета'!E258</f>
        <v>1</v>
      </c>
      <c r="AO258" t="b">
        <f>F258='15.02.2022 Смета'!F258</f>
        <v>1</v>
      </c>
      <c r="AP258" t="b">
        <f>G258='15.02.2022 Смета'!G258</f>
        <v>1</v>
      </c>
      <c r="AQ258" t="b">
        <f>AH258='15.02.2022 Смета'!AH258</f>
        <v>1</v>
      </c>
      <c r="AR258" t="b">
        <f>AI258='15.02.2022 Смета'!AI258</f>
        <v>1</v>
      </c>
      <c r="AS258" t="b">
        <f>AJ258='15.02.2022 Смета'!AJ258</f>
        <v>1</v>
      </c>
      <c r="AT258" t="b">
        <f>AK258='15.02.2022 Смета'!AK258</f>
        <v>1</v>
      </c>
    </row>
    <row r="259" spans="1:46" ht="12.6" customHeight="1" x14ac:dyDescent="0.25">
      <c r="A259" s="106"/>
      <c r="B259" s="96"/>
      <c r="C259" s="97"/>
      <c r="D259" s="179" t="s">
        <v>867</v>
      </c>
      <c r="E259" s="99"/>
      <c r="F259" s="99"/>
      <c r="G259" s="99"/>
      <c r="H259" s="99"/>
      <c r="I259" s="97"/>
      <c r="J259" s="100"/>
      <c r="K259" s="99"/>
      <c r="L259" s="99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2"/>
      <c r="AF259" s="79"/>
      <c r="AG259" s="79"/>
      <c r="AH259" s="153"/>
      <c r="AI259" s="151"/>
      <c r="AJ259" s="151"/>
      <c r="AK259" s="164"/>
      <c r="AM259" t="b">
        <f>D259='15.02.2022 Смета'!D259</f>
        <v>1</v>
      </c>
      <c r="AN259" t="b">
        <f>E259='15.02.2022 Смета'!E259</f>
        <v>1</v>
      </c>
      <c r="AO259" t="b">
        <f>F259='15.02.2022 Смета'!F259</f>
        <v>1</v>
      </c>
      <c r="AP259" t="b">
        <f>G259='15.02.2022 Смета'!G259</f>
        <v>1</v>
      </c>
      <c r="AQ259" t="b">
        <f>AH259='15.02.2022 Смета'!AH259</f>
        <v>1</v>
      </c>
      <c r="AR259" t="b">
        <f>AI259='15.02.2022 Смета'!AI259</f>
        <v>1</v>
      </c>
      <c r="AS259" t="b">
        <f>AJ259='15.02.2022 Смета'!AJ259</f>
        <v>1</v>
      </c>
      <c r="AT259" t="b">
        <f>AK259='15.02.2022 Смета'!AK259</f>
        <v>1</v>
      </c>
    </row>
    <row r="260" spans="1:46" ht="43.9" customHeight="1" x14ac:dyDescent="0.25">
      <c r="A260" s="108">
        <v>215</v>
      </c>
      <c r="B260" s="8" t="s">
        <v>260</v>
      </c>
      <c r="C260" s="21" t="s">
        <v>261</v>
      </c>
      <c r="D260" s="22" t="s">
        <v>173</v>
      </c>
      <c r="E260" s="35">
        <v>44597</v>
      </c>
      <c r="F260" s="35">
        <v>44597</v>
      </c>
      <c r="G260" s="21" t="s">
        <v>407</v>
      </c>
      <c r="H260" s="38" t="s">
        <v>340</v>
      </c>
      <c r="I260" s="22" t="s">
        <v>101</v>
      </c>
      <c r="J260" s="22" t="s">
        <v>294</v>
      </c>
      <c r="K260" s="35">
        <v>44597</v>
      </c>
      <c r="L260" s="35">
        <v>44597</v>
      </c>
      <c r="M260" s="14"/>
      <c r="N260" s="10">
        <v>3400</v>
      </c>
      <c r="O260" s="10">
        <f t="shared" si="38"/>
        <v>0</v>
      </c>
      <c r="P260" s="14"/>
      <c r="Q260" s="10">
        <v>2900</v>
      </c>
      <c r="R260" s="10">
        <f t="shared" si="39"/>
        <v>0</v>
      </c>
      <c r="S260" s="14"/>
      <c r="T260" s="10">
        <v>2800</v>
      </c>
      <c r="U260" s="10">
        <f t="shared" si="40"/>
        <v>0</v>
      </c>
      <c r="V260" s="10">
        <v>19</v>
      </c>
      <c r="W260" s="10">
        <v>150</v>
      </c>
      <c r="X260" s="10">
        <f t="shared" si="43"/>
        <v>2850</v>
      </c>
      <c r="Y260" s="10">
        <v>19</v>
      </c>
      <c r="Z260" s="10">
        <v>150</v>
      </c>
      <c r="AA260" s="10">
        <f t="shared" si="44"/>
        <v>2850</v>
      </c>
      <c r="AB260" s="10">
        <v>19</v>
      </c>
      <c r="AC260" s="10">
        <v>150</v>
      </c>
      <c r="AD260" s="10">
        <f t="shared" si="45"/>
        <v>2850</v>
      </c>
      <c r="AE260" s="10"/>
      <c r="AF260" s="26">
        <v>7</v>
      </c>
      <c r="AG260" s="7">
        <f t="shared" si="42"/>
        <v>0</v>
      </c>
      <c r="AH260" s="152">
        <v>1</v>
      </c>
      <c r="AI260" s="139">
        <f t="shared" si="46"/>
        <v>57</v>
      </c>
      <c r="AJ260" s="139">
        <f t="shared" si="37"/>
        <v>8550</v>
      </c>
      <c r="AK260" s="109">
        <f t="shared" si="47"/>
        <v>8550</v>
      </c>
      <c r="AM260" t="b">
        <f>D260='15.02.2022 Смета'!D260</f>
        <v>1</v>
      </c>
      <c r="AN260" t="b">
        <f>E260='15.02.2022 Смета'!E260</f>
        <v>1</v>
      </c>
      <c r="AO260" t="b">
        <f>F260='15.02.2022 Смета'!F260</f>
        <v>1</v>
      </c>
      <c r="AP260" t="b">
        <f>G260='15.02.2022 Смета'!G260</f>
        <v>1</v>
      </c>
      <c r="AQ260" t="b">
        <f>AH260='15.02.2022 Смета'!AH260</f>
        <v>1</v>
      </c>
      <c r="AR260" t="b">
        <f>AI260='15.02.2022 Смета'!AI260</f>
        <v>1</v>
      </c>
      <c r="AS260" t="b">
        <f>AJ260='15.02.2022 Смета'!AJ260</f>
        <v>1</v>
      </c>
      <c r="AT260" t="b">
        <f>AK260='15.02.2022 Смета'!AK260</f>
        <v>1</v>
      </c>
    </row>
    <row r="261" spans="1:46" ht="43.15" customHeight="1" x14ac:dyDescent="0.25">
      <c r="A261" s="108">
        <v>216</v>
      </c>
      <c r="B261" s="8" t="s">
        <v>260</v>
      </c>
      <c r="C261" s="21" t="s">
        <v>261</v>
      </c>
      <c r="D261" s="22" t="s">
        <v>70</v>
      </c>
      <c r="E261" s="35">
        <v>44598</v>
      </c>
      <c r="F261" s="35">
        <v>44598</v>
      </c>
      <c r="G261" s="21" t="s">
        <v>408</v>
      </c>
      <c r="H261" s="22" t="s">
        <v>513</v>
      </c>
      <c r="I261" s="22" t="s">
        <v>99</v>
      </c>
      <c r="J261" s="22" t="s">
        <v>294</v>
      </c>
      <c r="K261" s="35">
        <v>44598</v>
      </c>
      <c r="L261" s="35">
        <v>44598</v>
      </c>
      <c r="M261" s="14"/>
      <c r="N261" s="10">
        <v>3400</v>
      </c>
      <c r="O261" s="10">
        <f t="shared" si="38"/>
        <v>0</v>
      </c>
      <c r="P261" s="14"/>
      <c r="Q261" s="10">
        <v>2900</v>
      </c>
      <c r="R261" s="10">
        <f t="shared" si="39"/>
        <v>0</v>
      </c>
      <c r="S261" s="14"/>
      <c r="T261" s="10">
        <v>2800</v>
      </c>
      <c r="U261" s="10">
        <f t="shared" si="40"/>
        <v>0</v>
      </c>
      <c r="V261" s="10">
        <v>34</v>
      </c>
      <c r="W261" s="10">
        <v>150</v>
      </c>
      <c r="X261" s="10">
        <f t="shared" si="43"/>
        <v>5100</v>
      </c>
      <c r="Y261" s="10">
        <v>44</v>
      </c>
      <c r="Z261" s="10">
        <v>150</v>
      </c>
      <c r="AA261" s="10">
        <f t="shared" si="44"/>
        <v>6600</v>
      </c>
      <c r="AB261" s="10">
        <v>34</v>
      </c>
      <c r="AC261" s="10">
        <v>150</v>
      </c>
      <c r="AD261" s="10">
        <f t="shared" si="45"/>
        <v>5100</v>
      </c>
      <c r="AE261" s="10"/>
      <c r="AF261" s="26">
        <v>7</v>
      </c>
      <c r="AG261" s="7">
        <f t="shared" si="42"/>
        <v>0</v>
      </c>
      <c r="AH261" s="152">
        <v>1</v>
      </c>
      <c r="AI261" s="139">
        <f t="shared" si="46"/>
        <v>112</v>
      </c>
      <c r="AJ261" s="139">
        <f t="shared" si="37"/>
        <v>16800</v>
      </c>
      <c r="AK261" s="109">
        <f t="shared" si="47"/>
        <v>16800</v>
      </c>
      <c r="AM261" t="b">
        <f>D261='15.02.2022 Смета'!D261</f>
        <v>1</v>
      </c>
      <c r="AN261" t="b">
        <f>E261='15.02.2022 Смета'!E261</f>
        <v>1</v>
      </c>
      <c r="AO261" t="b">
        <f>F261='15.02.2022 Смета'!F261</f>
        <v>1</v>
      </c>
      <c r="AP261" t="b">
        <f>G261='15.02.2022 Смета'!G261</f>
        <v>1</v>
      </c>
      <c r="AQ261" t="b">
        <f>AH261='15.02.2022 Смета'!AH261</f>
        <v>1</v>
      </c>
      <c r="AR261" t="b">
        <f>AI261='15.02.2022 Смета'!AI261</f>
        <v>1</v>
      </c>
      <c r="AS261" t="b">
        <f>AJ261='15.02.2022 Смета'!AJ261</f>
        <v>1</v>
      </c>
      <c r="AT261" t="b">
        <f>AK261='15.02.2022 Смета'!AK261</f>
        <v>1</v>
      </c>
    </row>
    <row r="262" spans="1:46" ht="28.9" customHeight="1" x14ac:dyDescent="0.25">
      <c r="A262" s="106"/>
      <c r="B262" s="96"/>
      <c r="C262" s="97"/>
      <c r="D262" s="179" t="s">
        <v>868</v>
      </c>
      <c r="E262" s="99"/>
      <c r="F262" s="99"/>
      <c r="G262" s="99"/>
      <c r="H262" s="99"/>
      <c r="I262" s="97"/>
      <c r="J262" s="100"/>
      <c r="K262" s="99"/>
      <c r="L262" s="99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2"/>
      <c r="AF262" s="79"/>
      <c r="AG262" s="79"/>
      <c r="AH262" s="153"/>
      <c r="AI262" s="151"/>
      <c r="AJ262" s="151"/>
      <c r="AK262" s="164"/>
      <c r="AM262" t="b">
        <f>D262='15.02.2022 Смета'!D262</f>
        <v>1</v>
      </c>
      <c r="AN262" t="b">
        <f>E262='15.02.2022 Смета'!E262</f>
        <v>1</v>
      </c>
      <c r="AO262" t="b">
        <f>F262='15.02.2022 Смета'!F262</f>
        <v>1</v>
      </c>
      <c r="AP262" t="b">
        <f>G262='15.02.2022 Смета'!G262</f>
        <v>1</v>
      </c>
      <c r="AQ262" t="b">
        <f>AH262='15.02.2022 Смета'!AH262</f>
        <v>1</v>
      </c>
      <c r="AR262" t="b">
        <f>AI262='15.02.2022 Смета'!AI262</f>
        <v>1</v>
      </c>
      <c r="AS262" t="b">
        <f>AJ262='15.02.2022 Смета'!AJ262</f>
        <v>1</v>
      </c>
      <c r="AT262" t="b">
        <f>AK262='15.02.2022 Смета'!AK262</f>
        <v>1</v>
      </c>
    </row>
    <row r="263" spans="1:46" ht="27.6" customHeight="1" x14ac:dyDescent="0.25">
      <c r="A263" s="108">
        <v>217</v>
      </c>
      <c r="B263" s="8" t="s">
        <v>175</v>
      </c>
      <c r="C263" s="21" t="s">
        <v>819</v>
      </c>
      <c r="D263" s="22" t="s">
        <v>173</v>
      </c>
      <c r="E263" s="35">
        <v>44618</v>
      </c>
      <c r="F263" s="35">
        <v>44619</v>
      </c>
      <c r="G263" s="21" t="s">
        <v>313</v>
      </c>
      <c r="H263" s="22" t="s">
        <v>479</v>
      </c>
      <c r="I263" s="22" t="s">
        <v>101</v>
      </c>
      <c r="J263" s="22" t="s">
        <v>294</v>
      </c>
      <c r="K263" s="35">
        <v>44618</v>
      </c>
      <c r="L263" s="35">
        <v>44619</v>
      </c>
      <c r="M263" s="10"/>
      <c r="N263" s="10">
        <v>3400</v>
      </c>
      <c r="O263" s="10">
        <f t="shared" si="38"/>
        <v>0</v>
      </c>
      <c r="P263" s="10"/>
      <c r="Q263" s="10">
        <v>2900</v>
      </c>
      <c r="R263" s="10">
        <f t="shared" si="39"/>
        <v>0</v>
      </c>
      <c r="S263" s="10"/>
      <c r="T263" s="10">
        <v>2800</v>
      </c>
      <c r="U263" s="10">
        <f t="shared" si="40"/>
        <v>0</v>
      </c>
      <c r="V263" s="10">
        <v>4</v>
      </c>
      <c r="W263" s="10">
        <v>150</v>
      </c>
      <c r="X263" s="10">
        <f t="shared" si="43"/>
        <v>600</v>
      </c>
      <c r="Y263" s="10">
        <v>4</v>
      </c>
      <c r="Z263" s="10">
        <v>150</v>
      </c>
      <c r="AA263" s="10">
        <f t="shared" si="44"/>
        <v>600</v>
      </c>
      <c r="AB263" s="10">
        <v>8</v>
      </c>
      <c r="AC263" s="10">
        <v>150</v>
      </c>
      <c r="AD263" s="10">
        <f t="shared" si="45"/>
        <v>1200</v>
      </c>
      <c r="AE263" s="68"/>
      <c r="AF263" s="26">
        <v>7</v>
      </c>
      <c r="AG263" s="7">
        <f t="shared" si="42"/>
        <v>0</v>
      </c>
      <c r="AH263" s="152">
        <v>1</v>
      </c>
      <c r="AI263" s="139">
        <f t="shared" si="46"/>
        <v>16</v>
      </c>
      <c r="AJ263" s="139">
        <f t="shared" si="37"/>
        <v>2400</v>
      </c>
      <c r="AK263" s="109">
        <f t="shared" si="47"/>
        <v>2400</v>
      </c>
      <c r="AM263" t="b">
        <f>D263='15.02.2022 Смета'!D263</f>
        <v>1</v>
      </c>
      <c r="AN263" t="b">
        <f>E263='15.02.2022 Смета'!E263</f>
        <v>1</v>
      </c>
      <c r="AO263" t="b">
        <f>F263='15.02.2022 Смета'!F263</f>
        <v>1</v>
      </c>
      <c r="AP263" t="b">
        <f>G263='15.02.2022 Смета'!G263</f>
        <v>1</v>
      </c>
      <c r="AQ263" t="b">
        <f>AH263='15.02.2022 Смета'!AH263</f>
        <v>1</v>
      </c>
      <c r="AR263" t="b">
        <f>AI263='15.02.2022 Смета'!AI263</f>
        <v>1</v>
      </c>
      <c r="AS263" t="b">
        <f>AJ263='15.02.2022 Смета'!AJ263</f>
        <v>1</v>
      </c>
      <c r="AT263" t="b">
        <f>AK263='15.02.2022 Смета'!AK263</f>
        <v>1</v>
      </c>
    </row>
    <row r="264" spans="1:46" ht="28.15" customHeight="1" x14ac:dyDescent="0.25">
      <c r="A264" s="108">
        <v>218</v>
      </c>
      <c r="B264" s="8" t="s">
        <v>175</v>
      </c>
      <c r="C264" s="21" t="s">
        <v>819</v>
      </c>
      <c r="D264" s="22" t="s">
        <v>174</v>
      </c>
      <c r="E264" s="35">
        <v>44618</v>
      </c>
      <c r="F264" s="35">
        <v>44619</v>
      </c>
      <c r="G264" s="21" t="s">
        <v>313</v>
      </c>
      <c r="H264" s="22" t="s">
        <v>480</v>
      </c>
      <c r="I264" s="22" t="s">
        <v>99</v>
      </c>
      <c r="J264" s="22" t="s">
        <v>294</v>
      </c>
      <c r="K264" s="35">
        <v>44618</v>
      </c>
      <c r="L264" s="35">
        <v>44619</v>
      </c>
      <c r="M264" s="10"/>
      <c r="N264" s="10">
        <v>3400</v>
      </c>
      <c r="O264" s="10">
        <f t="shared" si="38"/>
        <v>0</v>
      </c>
      <c r="P264" s="10"/>
      <c r="Q264" s="10">
        <v>2900</v>
      </c>
      <c r="R264" s="10">
        <f t="shared" si="39"/>
        <v>0</v>
      </c>
      <c r="S264" s="10"/>
      <c r="T264" s="10">
        <v>2800</v>
      </c>
      <c r="U264" s="10">
        <f t="shared" si="40"/>
        <v>0</v>
      </c>
      <c r="V264" s="10">
        <v>30</v>
      </c>
      <c r="W264" s="10">
        <v>150</v>
      </c>
      <c r="X264" s="10">
        <f t="shared" si="43"/>
        <v>4500</v>
      </c>
      <c r="Y264" s="10">
        <v>30</v>
      </c>
      <c r="Z264" s="10">
        <v>150</v>
      </c>
      <c r="AA264" s="10">
        <f t="shared" si="44"/>
        <v>4500</v>
      </c>
      <c r="AB264" s="10">
        <v>60</v>
      </c>
      <c r="AC264" s="10">
        <v>150</v>
      </c>
      <c r="AD264" s="10">
        <f t="shared" si="45"/>
        <v>9000</v>
      </c>
      <c r="AE264" s="68"/>
      <c r="AF264" s="26">
        <v>7</v>
      </c>
      <c r="AG264" s="7">
        <f t="shared" si="42"/>
        <v>0</v>
      </c>
      <c r="AH264" s="152">
        <v>1</v>
      </c>
      <c r="AI264" s="139">
        <f t="shared" si="46"/>
        <v>120</v>
      </c>
      <c r="AJ264" s="139">
        <f t="shared" si="37"/>
        <v>18000</v>
      </c>
      <c r="AK264" s="109">
        <f t="shared" si="47"/>
        <v>18000</v>
      </c>
      <c r="AM264" t="b">
        <f>D264='15.02.2022 Смета'!D264</f>
        <v>1</v>
      </c>
      <c r="AN264" t="b">
        <f>E264='15.02.2022 Смета'!E264</f>
        <v>1</v>
      </c>
      <c r="AO264" t="b">
        <f>F264='15.02.2022 Смета'!F264</f>
        <v>1</v>
      </c>
      <c r="AP264" t="b">
        <f>G264='15.02.2022 Смета'!G264</f>
        <v>1</v>
      </c>
      <c r="AQ264" t="b">
        <f>AH264='15.02.2022 Смета'!AH264</f>
        <v>1</v>
      </c>
      <c r="AR264" t="b">
        <f>AI264='15.02.2022 Смета'!AI264</f>
        <v>1</v>
      </c>
      <c r="AS264" t="b">
        <f>AJ264='15.02.2022 Смета'!AJ264</f>
        <v>1</v>
      </c>
      <c r="AT264" t="b">
        <f>AK264='15.02.2022 Смета'!AK264</f>
        <v>1</v>
      </c>
    </row>
    <row r="265" spans="1:46" ht="28.15" customHeight="1" x14ac:dyDescent="0.25">
      <c r="A265" s="108">
        <v>219</v>
      </c>
      <c r="B265" s="21" t="s">
        <v>175</v>
      </c>
      <c r="C265" s="21" t="s">
        <v>819</v>
      </c>
      <c r="D265" s="22" t="s">
        <v>180</v>
      </c>
      <c r="E265" s="35">
        <v>44709</v>
      </c>
      <c r="F265" s="35">
        <v>44710</v>
      </c>
      <c r="G265" s="21" t="s">
        <v>313</v>
      </c>
      <c r="H265" s="22" t="s">
        <v>458</v>
      </c>
      <c r="I265" s="22" t="s">
        <v>102</v>
      </c>
      <c r="J265" s="22" t="s">
        <v>294</v>
      </c>
      <c r="K265" s="35">
        <v>44709</v>
      </c>
      <c r="L265" s="35">
        <v>44710</v>
      </c>
      <c r="M265" s="9"/>
      <c r="N265" s="10">
        <v>3400</v>
      </c>
      <c r="O265" s="10">
        <f t="shared" si="38"/>
        <v>0</v>
      </c>
      <c r="P265" s="9"/>
      <c r="Q265" s="10">
        <v>2900</v>
      </c>
      <c r="R265" s="10">
        <f t="shared" si="39"/>
        <v>0</v>
      </c>
      <c r="S265" s="9"/>
      <c r="T265" s="10">
        <v>2800</v>
      </c>
      <c r="U265" s="10">
        <f t="shared" si="40"/>
        <v>0</v>
      </c>
      <c r="V265" s="8">
        <v>34</v>
      </c>
      <c r="W265" s="10">
        <v>150</v>
      </c>
      <c r="X265" s="10">
        <f t="shared" si="43"/>
        <v>5100</v>
      </c>
      <c r="Y265" s="8">
        <v>34</v>
      </c>
      <c r="Z265" s="10">
        <v>150</v>
      </c>
      <c r="AA265" s="10">
        <f t="shared" si="44"/>
        <v>5100</v>
      </c>
      <c r="AB265" s="8">
        <v>68</v>
      </c>
      <c r="AC265" s="10">
        <v>150</v>
      </c>
      <c r="AD265" s="10">
        <f t="shared" si="45"/>
        <v>10200</v>
      </c>
      <c r="AE265" s="8">
        <v>136</v>
      </c>
      <c r="AF265" s="26">
        <v>7</v>
      </c>
      <c r="AG265" s="7">
        <f t="shared" si="42"/>
        <v>952</v>
      </c>
      <c r="AH265" s="152">
        <v>1</v>
      </c>
      <c r="AI265" s="139">
        <f t="shared" si="46"/>
        <v>272</v>
      </c>
      <c r="AJ265" s="139">
        <f t="shared" si="37"/>
        <v>21352</v>
      </c>
      <c r="AK265" s="109">
        <f t="shared" si="47"/>
        <v>21352</v>
      </c>
      <c r="AM265" t="b">
        <f>D265='15.02.2022 Смета'!D265</f>
        <v>1</v>
      </c>
      <c r="AN265" t="b">
        <f>E265='15.02.2022 Смета'!E265</f>
        <v>1</v>
      </c>
      <c r="AO265" t="b">
        <f>F265='15.02.2022 Смета'!F265</f>
        <v>1</v>
      </c>
      <c r="AP265" t="b">
        <f>G265='15.02.2022 Смета'!G265</f>
        <v>1</v>
      </c>
      <c r="AQ265" t="b">
        <f>AH265='15.02.2022 Смета'!AH265</f>
        <v>1</v>
      </c>
      <c r="AR265" t="b">
        <f>AI265='15.02.2022 Смета'!AI265</f>
        <v>1</v>
      </c>
      <c r="AS265" t="b">
        <f>AJ265='15.02.2022 Смета'!AJ265</f>
        <v>1</v>
      </c>
      <c r="AT265" t="b">
        <f>AK265='15.02.2022 Смета'!AK265</f>
        <v>1</v>
      </c>
    </row>
    <row r="266" spans="1:46" ht="14.65" customHeight="1" x14ac:dyDescent="0.25">
      <c r="A266" s="106"/>
      <c r="B266" s="96"/>
      <c r="C266" s="97"/>
      <c r="D266" s="179" t="s">
        <v>869</v>
      </c>
      <c r="E266" s="99"/>
      <c r="F266" s="99"/>
      <c r="G266" s="99"/>
      <c r="H266" s="99"/>
      <c r="I266" s="97"/>
      <c r="J266" s="100"/>
      <c r="K266" s="99"/>
      <c r="L266" s="99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2"/>
      <c r="AF266" s="79"/>
      <c r="AG266" s="79"/>
      <c r="AH266" s="153"/>
      <c r="AI266" s="151"/>
      <c r="AJ266" s="151"/>
      <c r="AK266" s="164"/>
      <c r="AM266" t="b">
        <f>D266='15.02.2022 Смета'!D266</f>
        <v>1</v>
      </c>
      <c r="AN266" t="b">
        <f>E266='15.02.2022 Смета'!E266</f>
        <v>1</v>
      </c>
      <c r="AO266" t="b">
        <f>F266='15.02.2022 Смета'!F266</f>
        <v>1</v>
      </c>
      <c r="AP266" t="b">
        <f>G266='15.02.2022 Смета'!G266</f>
        <v>1</v>
      </c>
      <c r="AQ266" t="b">
        <f>AH266='15.02.2022 Смета'!AH266</f>
        <v>1</v>
      </c>
      <c r="AR266" t="b">
        <f>AI266='15.02.2022 Смета'!AI266</f>
        <v>1</v>
      </c>
      <c r="AS266" t="b">
        <f>AJ266='15.02.2022 Смета'!AJ266</f>
        <v>1</v>
      </c>
      <c r="AT266" t="b">
        <f>AK266='15.02.2022 Смета'!AK266</f>
        <v>1</v>
      </c>
    </row>
    <row r="267" spans="1:46" ht="18.600000000000001" customHeight="1" x14ac:dyDescent="0.25">
      <c r="A267" s="108">
        <v>220</v>
      </c>
      <c r="B267" s="8" t="s">
        <v>201</v>
      </c>
      <c r="C267" s="21" t="s">
        <v>155</v>
      </c>
      <c r="D267" s="22" t="s">
        <v>607</v>
      </c>
      <c r="E267" s="35">
        <v>44590</v>
      </c>
      <c r="F267" s="35">
        <v>44591</v>
      </c>
      <c r="G267" s="21" t="s">
        <v>298</v>
      </c>
      <c r="H267" s="22" t="s">
        <v>490</v>
      </c>
      <c r="I267" s="22" t="s">
        <v>102</v>
      </c>
      <c r="J267" s="22" t="s">
        <v>294</v>
      </c>
      <c r="K267" s="35">
        <v>44590</v>
      </c>
      <c r="L267" s="35">
        <v>44591</v>
      </c>
      <c r="M267" s="10"/>
      <c r="N267" s="10">
        <v>3400</v>
      </c>
      <c r="O267" s="10">
        <f t="shared" si="38"/>
        <v>0</v>
      </c>
      <c r="P267" s="10"/>
      <c r="Q267" s="10">
        <v>2900</v>
      </c>
      <c r="R267" s="10">
        <f t="shared" si="39"/>
        <v>0</v>
      </c>
      <c r="S267" s="10"/>
      <c r="T267" s="10">
        <v>2800</v>
      </c>
      <c r="U267" s="10">
        <f t="shared" si="40"/>
        <v>0</v>
      </c>
      <c r="V267" s="10">
        <v>86</v>
      </c>
      <c r="W267" s="10">
        <v>150</v>
      </c>
      <c r="X267" s="10">
        <f t="shared" si="43"/>
        <v>12900</v>
      </c>
      <c r="Y267" s="10">
        <v>86</v>
      </c>
      <c r="Z267" s="10">
        <v>150</v>
      </c>
      <c r="AA267" s="10">
        <f t="shared" si="44"/>
        <v>12900</v>
      </c>
      <c r="AB267" s="10">
        <v>86</v>
      </c>
      <c r="AC267" s="10">
        <v>150</v>
      </c>
      <c r="AD267" s="10">
        <f t="shared" si="45"/>
        <v>12900</v>
      </c>
      <c r="AE267" s="11"/>
      <c r="AF267" s="26">
        <v>7</v>
      </c>
      <c r="AG267" s="7">
        <f t="shared" si="42"/>
        <v>0</v>
      </c>
      <c r="AH267" s="152">
        <v>1</v>
      </c>
      <c r="AI267" s="139">
        <f t="shared" si="46"/>
        <v>258</v>
      </c>
      <c r="AJ267" s="139">
        <f t="shared" ref="AJ267:AJ330" si="48">AK267</f>
        <v>38700</v>
      </c>
      <c r="AK267" s="109">
        <f t="shared" si="47"/>
        <v>38700</v>
      </c>
      <c r="AM267" t="b">
        <f>D267='15.02.2022 Смета'!D267</f>
        <v>1</v>
      </c>
      <c r="AN267" t="b">
        <f>E267='15.02.2022 Смета'!E267</f>
        <v>1</v>
      </c>
      <c r="AO267" t="b">
        <f>F267='15.02.2022 Смета'!F267</f>
        <v>1</v>
      </c>
      <c r="AP267" t="b">
        <f>G267='15.02.2022 Смета'!G267</f>
        <v>1</v>
      </c>
      <c r="AQ267" t="b">
        <f>AH267='15.02.2022 Смета'!AH267</f>
        <v>1</v>
      </c>
      <c r="AR267" t="b">
        <f>AI267='15.02.2022 Смета'!AI267</f>
        <v>1</v>
      </c>
      <c r="AS267" t="b">
        <f>AJ267='15.02.2022 Смета'!AJ267</f>
        <v>1</v>
      </c>
      <c r="AT267" t="b">
        <f>AK267='15.02.2022 Смета'!AK267</f>
        <v>1</v>
      </c>
    </row>
    <row r="268" spans="1:46" ht="25.15" customHeight="1" x14ac:dyDescent="0.25">
      <c r="A268" s="108">
        <v>221</v>
      </c>
      <c r="B268" s="8" t="s">
        <v>201</v>
      </c>
      <c r="C268" s="21" t="s">
        <v>155</v>
      </c>
      <c r="D268" s="22" t="s">
        <v>80</v>
      </c>
      <c r="E268" s="35">
        <v>44625</v>
      </c>
      <c r="F268" s="35">
        <v>44626</v>
      </c>
      <c r="G268" s="21" t="s">
        <v>301</v>
      </c>
      <c r="H268" s="38" t="s">
        <v>412</v>
      </c>
      <c r="I268" s="22" t="s">
        <v>102</v>
      </c>
      <c r="J268" s="22" t="s">
        <v>294</v>
      </c>
      <c r="K268" s="35">
        <v>44625</v>
      </c>
      <c r="L268" s="35">
        <v>44626</v>
      </c>
      <c r="M268" s="10"/>
      <c r="N268" s="10">
        <v>3400</v>
      </c>
      <c r="O268" s="10">
        <f t="shared" si="38"/>
        <v>0</v>
      </c>
      <c r="P268" s="10"/>
      <c r="Q268" s="10">
        <v>2900</v>
      </c>
      <c r="R268" s="10">
        <f t="shared" si="39"/>
        <v>0</v>
      </c>
      <c r="S268" s="10"/>
      <c r="T268" s="10">
        <v>2800</v>
      </c>
      <c r="U268" s="10">
        <f t="shared" si="40"/>
        <v>0</v>
      </c>
      <c r="V268" s="10">
        <v>124</v>
      </c>
      <c r="W268" s="10">
        <v>150</v>
      </c>
      <c r="X268" s="10">
        <f t="shared" si="43"/>
        <v>18600</v>
      </c>
      <c r="Y268" s="10">
        <v>124</v>
      </c>
      <c r="Z268" s="10">
        <v>150</v>
      </c>
      <c r="AA268" s="10">
        <f t="shared" si="44"/>
        <v>18600</v>
      </c>
      <c r="AB268" s="10">
        <v>124</v>
      </c>
      <c r="AC268" s="10">
        <v>150</v>
      </c>
      <c r="AD268" s="10">
        <f t="shared" si="45"/>
        <v>18600</v>
      </c>
      <c r="AE268" s="11"/>
      <c r="AF268" s="26">
        <v>7</v>
      </c>
      <c r="AG268" s="7">
        <f t="shared" si="42"/>
        <v>0</v>
      </c>
      <c r="AH268" s="152">
        <v>1</v>
      </c>
      <c r="AI268" s="139">
        <f t="shared" si="46"/>
        <v>372</v>
      </c>
      <c r="AJ268" s="139">
        <f t="shared" si="48"/>
        <v>55800</v>
      </c>
      <c r="AK268" s="109">
        <f t="shared" si="47"/>
        <v>55800</v>
      </c>
      <c r="AM268" t="b">
        <f>D268='15.02.2022 Смета'!D268</f>
        <v>1</v>
      </c>
      <c r="AN268" t="b">
        <f>E268='15.02.2022 Смета'!E268</f>
        <v>1</v>
      </c>
      <c r="AO268" t="b">
        <f>F268='15.02.2022 Смета'!F268</f>
        <v>1</v>
      </c>
      <c r="AP268" t="b">
        <f>G268='15.02.2022 Смета'!G268</f>
        <v>1</v>
      </c>
      <c r="AQ268" t="b">
        <f>AH268='15.02.2022 Смета'!AH268</f>
        <v>1</v>
      </c>
      <c r="AR268" t="b">
        <f>AI268='15.02.2022 Смета'!AI268</f>
        <v>1</v>
      </c>
      <c r="AS268" t="b">
        <f>AJ268='15.02.2022 Смета'!AJ268</f>
        <v>1</v>
      </c>
      <c r="AT268" t="b">
        <f>AK268='15.02.2022 Смета'!AK268</f>
        <v>1</v>
      </c>
    </row>
    <row r="269" spans="1:46" ht="34.9" customHeight="1" x14ac:dyDescent="0.25">
      <c r="A269" s="108">
        <v>222</v>
      </c>
      <c r="B269" s="8" t="s">
        <v>201</v>
      </c>
      <c r="C269" s="21" t="s">
        <v>155</v>
      </c>
      <c r="D269" s="22" t="s">
        <v>608</v>
      </c>
      <c r="E269" s="35">
        <v>44625</v>
      </c>
      <c r="F269" s="35">
        <v>44626</v>
      </c>
      <c r="G269" s="21" t="s">
        <v>301</v>
      </c>
      <c r="H269" s="22" t="s">
        <v>449</v>
      </c>
      <c r="I269" s="22" t="s">
        <v>101</v>
      </c>
      <c r="J269" s="22" t="s">
        <v>294</v>
      </c>
      <c r="K269" s="35">
        <v>44625</v>
      </c>
      <c r="L269" s="35">
        <v>44626</v>
      </c>
      <c r="M269" s="10"/>
      <c r="N269" s="10">
        <v>3400</v>
      </c>
      <c r="O269" s="10">
        <f t="shared" si="38"/>
        <v>0</v>
      </c>
      <c r="P269" s="10"/>
      <c r="Q269" s="10">
        <v>2900</v>
      </c>
      <c r="R269" s="10">
        <f t="shared" si="39"/>
        <v>0</v>
      </c>
      <c r="S269" s="10"/>
      <c r="T269" s="10">
        <v>2800</v>
      </c>
      <c r="U269" s="10">
        <f t="shared" si="40"/>
        <v>0</v>
      </c>
      <c r="V269" s="10">
        <v>42</v>
      </c>
      <c r="W269" s="10">
        <v>150</v>
      </c>
      <c r="X269" s="10">
        <f t="shared" si="43"/>
        <v>6300</v>
      </c>
      <c r="Y269" s="10">
        <v>42</v>
      </c>
      <c r="Z269" s="10">
        <v>150</v>
      </c>
      <c r="AA269" s="10">
        <f t="shared" si="44"/>
        <v>6300</v>
      </c>
      <c r="AB269" s="10">
        <v>42</v>
      </c>
      <c r="AC269" s="10">
        <v>150</v>
      </c>
      <c r="AD269" s="10">
        <f t="shared" si="45"/>
        <v>6300</v>
      </c>
      <c r="AE269" s="11"/>
      <c r="AF269" s="26">
        <v>7</v>
      </c>
      <c r="AG269" s="7">
        <f t="shared" si="42"/>
        <v>0</v>
      </c>
      <c r="AH269" s="152">
        <v>1</v>
      </c>
      <c r="AI269" s="139">
        <f t="shared" si="46"/>
        <v>126</v>
      </c>
      <c r="AJ269" s="139">
        <f t="shared" si="48"/>
        <v>18900</v>
      </c>
      <c r="AK269" s="109">
        <f t="shared" si="47"/>
        <v>18900</v>
      </c>
      <c r="AM269" t="b">
        <f>D269='15.02.2022 Смета'!D269</f>
        <v>1</v>
      </c>
      <c r="AN269" t="b">
        <f>E269='15.02.2022 Смета'!E269</f>
        <v>1</v>
      </c>
      <c r="AO269" t="b">
        <f>F269='15.02.2022 Смета'!F269</f>
        <v>1</v>
      </c>
      <c r="AP269" t="b">
        <f>G269='15.02.2022 Смета'!G269</f>
        <v>1</v>
      </c>
      <c r="AQ269" t="b">
        <f>AH269='15.02.2022 Смета'!AH269</f>
        <v>1</v>
      </c>
      <c r="AR269" t="b">
        <f>AI269='15.02.2022 Смета'!AI269</f>
        <v>1</v>
      </c>
      <c r="AS269" t="b">
        <f>AJ269='15.02.2022 Смета'!AJ269</f>
        <v>1</v>
      </c>
      <c r="AT269" t="b">
        <f>AK269='15.02.2022 Смета'!AK269</f>
        <v>1</v>
      </c>
    </row>
    <row r="270" spans="1:46" ht="30" customHeight="1" x14ac:dyDescent="0.25">
      <c r="A270" s="108">
        <v>223</v>
      </c>
      <c r="B270" s="8" t="s">
        <v>201</v>
      </c>
      <c r="C270" s="21" t="s">
        <v>155</v>
      </c>
      <c r="D270" s="22" t="s">
        <v>609</v>
      </c>
      <c r="E270" s="206">
        <v>44702</v>
      </c>
      <c r="F270" s="206">
        <v>44703</v>
      </c>
      <c r="G270" s="21" t="s">
        <v>301</v>
      </c>
      <c r="H270" s="22" t="s">
        <v>730</v>
      </c>
      <c r="I270" s="22" t="s">
        <v>102</v>
      </c>
      <c r="J270" s="22" t="s">
        <v>294</v>
      </c>
      <c r="K270" s="35">
        <v>44690</v>
      </c>
      <c r="L270" s="35">
        <v>44699</v>
      </c>
      <c r="M270" s="10"/>
      <c r="N270" s="10">
        <v>3400</v>
      </c>
      <c r="O270" s="10">
        <f t="shared" si="38"/>
        <v>0</v>
      </c>
      <c r="P270" s="10"/>
      <c r="Q270" s="10">
        <v>2900</v>
      </c>
      <c r="R270" s="10">
        <f t="shared" si="39"/>
        <v>0</v>
      </c>
      <c r="S270" s="10"/>
      <c r="T270" s="10">
        <v>2800</v>
      </c>
      <c r="U270" s="10">
        <f t="shared" si="40"/>
        <v>0</v>
      </c>
      <c r="V270" s="10">
        <v>138</v>
      </c>
      <c r="W270" s="10">
        <v>150</v>
      </c>
      <c r="X270" s="10">
        <f t="shared" si="43"/>
        <v>20700</v>
      </c>
      <c r="Y270" s="10">
        <v>138</v>
      </c>
      <c r="Z270" s="10">
        <v>150</v>
      </c>
      <c r="AA270" s="10">
        <f t="shared" si="44"/>
        <v>20700</v>
      </c>
      <c r="AB270" s="10">
        <v>138</v>
      </c>
      <c r="AC270" s="10">
        <v>150</v>
      </c>
      <c r="AD270" s="10">
        <f t="shared" si="45"/>
        <v>20700</v>
      </c>
      <c r="AE270" s="11">
        <v>414</v>
      </c>
      <c r="AF270" s="26">
        <v>7</v>
      </c>
      <c r="AG270" s="7">
        <f t="shared" si="42"/>
        <v>2898</v>
      </c>
      <c r="AH270" s="152">
        <v>1</v>
      </c>
      <c r="AI270" s="139">
        <f t="shared" si="46"/>
        <v>828</v>
      </c>
      <c r="AJ270" s="139">
        <f t="shared" si="48"/>
        <v>64998</v>
      </c>
      <c r="AK270" s="109">
        <f t="shared" si="47"/>
        <v>64998</v>
      </c>
      <c r="AM270" t="b">
        <f>D270='15.02.2022 Смета'!D270</f>
        <v>1</v>
      </c>
      <c r="AN270" t="b">
        <f>E270='15.02.2022 Смета'!E270</f>
        <v>0</v>
      </c>
      <c r="AO270" t="b">
        <f>F270='15.02.2022 Смета'!F270</f>
        <v>0</v>
      </c>
      <c r="AP270" t="b">
        <f>G270='15.02.2022 Смета'!G270</f>
        <v>1</v>
      </c>
      <c r="AQ270" t="b">
        <f>AH270='15.02.2022 Смета'!AH270</f>
        <v>1</v>
      </c>
      <c r="AR270" t="b">
        <f>AI270='15.02.2022 Смета'!AI270</f>
        <v>1</v>
      </c>
      <c r="AS270" t="b">
        <f>AJ270='15.02.2022 Смета'!AJ270</f>
        <v>1</v>
      </c>
      <c r="AT270" t="b">
        <f>AK270='15.02.2022 Смета'!AK270</f>
        <v>1</v>
      </c>
    </row>
    <row r="271" spans="1:46" ht="31.9" customHeight="1" x14ac:dyDescent="0.25">
      <c r="A271" s="108">
        <v>224</v>
      </c>
      <c r="B271" s="8" t="s">
        <v>201</v>
      </c>
      <c r="C271" s="21" t="s">
        <v>155</v>
      </c>
      <c r="D271" s="210" t="str">
        <f>'23.06.2022 КП '!D268</f>
        <v>Первенство Краснодарского края (дисциплина ОК)</v>
      </c>
      <c r="E271" s="206">
        <f>'23.06.2022 КП '!F268</f>
        <v>44863</v>
      </c>
      <c r="F271" s="206">
        <f>'23.06.2022 КП '!G268</f>
        <v>44864</v>
      </c>
      <c r="G271" s="207" t="s">
        <v>301</v>
      </c>
      <c r="H271" s="22" t="s">
        <v>730</v>
      </c>
      <c r="I271" s="22" t="s">
        <v>100</v>
      </c>
      <c r="J271" s="22" t="s">
        <v>294</v>
      </c>
      <c r="K271" s="35">
        <v>44694</v>
      </c>
      <c r="L271" s="35">
        <v>44697</v>
      </c>
      <c r="M271" s="10"/>
      <c r="N271" s="10">
        <v>3400</v>
      </c>
      <c r="O271" s="10">
        <f t="shared" si="38"/>
        <v>0</v>
      </c>
      <c r="P271" s="10"/>
      <c r="Q271" s="10">
        <v>2900</v>
      </c>
      <c r="R271" s="10">
        <f t="shared" si="39"/>
        <v>0</v>
      </c>
      <c r="S271" s="10"/>
      <c r="T271" s="10">
        <v>2800</v>
      </c>
      <c r="U271" s="10">
        <f t="shared" si="40"/>
        <v>0</v>
      </c>
      <c r="V271" s="10">
        <v>32</v>
      </c>
      <c r="W271" s="10">
        <v>150</v>
      </c>
      <c r="X271" s="10">
        <f t="shared" si="43"/>
        <v>4800</v>
      </c>
      <c r="Y271" s="10">
        <v>32</v>
      </c>
      <c r="Z271" s="10">
        <v>150</v>
      </c>
      <c r="AA271" s="10">
        <f t="shared" si="44"/>
        <v>4800</v>
      </c>
      <c r="AB271" s="10">
        <v>32</v>
      </c>
      <c r="AC271" s="10">
        <v>150</v>
      </c>
      <c r="AD271" s="10">
        <f t="shared" si="45"/>
        <v>4800</v>
      </c>
      <c r="AE271" s="11">
        <v>96</v>
      </c>
      <c r="AF271" s="26">
        <v>7</v>
      </c>
      <c r="AG271" s="7">
        <f t="shared" si="42"/>
        <v>672</v>
      </c>
      <c r="AH271" s="152">
        <v>1</v>
      </c>
      <c r="AI271" s="139">
        <f t="shared" si="46"/>
        <v>192</v>
      </c>
      <c r="AJ271" s="139">
        <f t="shared" si="48"/>
        <v>15072</v>
      </c>
      <c r="AK271" s="109">
        <f t="shared" si="47"/>
        <v>15072</v>
      </c>
      <c r="AM271" t="b">
        <f>D271='15.02.2022 Смета'!D271</f>
        <v>0</v>
      </c>
      <c r="AN271" t="b">
        <f>E271='15.02.2022 Смета'!E271</f>
        <v>0</v>
      </c>
      <c r="AO271" t="b">
        <f>F271='15.02.2022 Смета'!F271</f>
        <v>0</v>
      </c>
      <c r="AP271" t="b">
        <f>G271='15.02.2022 Смета'!G271</f>
        <v>0</v>
      </c>
      <c r="AQ271" t="b">
        <f>AH271='15.02.2022 Смета'!AH271</f>
        <v>1</v>
      </c>
      <c r="AR271" t="b">
        <f>AI271='15.02.2022 Смета'!AI271</f>
        <v>1</v>
      </c>
      <c r="AS271" t="b">
        <f>AJ271='15.02.2022 Смета'!AJ271</f>
        <v>1</v>
      </c>
      <c r="AT271" t="b">
        <f>AK271='15.02.2022 Смета'!AK271</f>
        <v>1</v>
      </c>
    </row>
    <row r="272" spans="1:46" ht="25.5" x14ac:dyDescent="0.25">
      <c r="A272" s="108">
        <v>225</v>
      </c>
      <c r="B272" s="8" t="s">
        <v>201</v>
      </c>
      <c r="C272" s="21" t="s">
        <v>155</v>
      </c>
      <c r="D272" s="210" t="str">
        <f>'23.06.2022 КП '!D269</f>
        <v>Кубок Краснодарского края  (дисциплина ОК)</v>
      </c>
      <c r="E272" s="206">
        <f>'23.06.2022 КП '!F269</f>
        <v>44863</v>
      </c>
      <c r="F272" s="206">
        <f>'23.06.2022 КП '!G269</f>
        <v>44864</v>
      </c>
      <c r="G272" s="207" t="s">
        <v>301</v>
      </c>
      <c r="H272" s="22" t="s">
        <v>449</v>
      </c>
      <c r="I272" s="22" t="s">
        <v>101</v>
      </c>
      <c r="J272" s="22" t="s">
        <v>302</v>
      </c>
      <c r="K272" s="35">
        <v>44695</v>
      </c>
      <c r="L272" s="35">
        <v>44697</v>
      </c>
      <c r="M272" s="10"/>
      <c r="N272" s="10">
        <v>3400</v>
      </c>
      <c r="O272" s="10">
        <f t="shared" si="38"/>
        <v>0</v>
      </c>
      <c r="P272" s="10"/>
      <c r="Q272" s="10">
        <v>2900</v>
      </c>
      <c r="R272" s="10">
        <f t="shared" si="39"/>
        <v>0</v>
      </c>
      <c r="S272" s="10"/>
      <c r="T272" s="10">
        <v>2800</v>
      </c>
      <c r="U272" s="10">
        <f t="shared" si="40"/>
        <v>0</v>
      </c>
      <c r="V272" s="10">
        <v>32</v>
      </c>
      <c r="W272" s="10">
        <v>150</v>
      </c>
      <c r="X272" s="10">
        <f t="shared" si="43"/>
        <v>4800</v>
      </c>
      <c r="Y272" s="10">
        <v>32</v>
      </c>
      <c r="Z272" s="10">
        <v>150</v>
      </c>
      <c r="AA272" s="10">
        <f t="shared" si="44"/>
        <v>4800</v>
      </c>
      <c r="AB272" s="10">
        <v>32</v>
      </c>
      <c r="AC272" s="10">
        <v>150</v>
      </c>
      <c r="AD272" s="10">
        <f t="shared" si="45"/>
        <v>4800</v>
      </c>
      <c r="AE272" s="11">
        <v>96</v>
      </c>
      <c r="AF272" s="26">
        <v>7</v>
      </c>
      <c r="AG272" s="7">
        <f t="shared" si="42"/>
        <v>672</v>
      </c>
      <c r="AH272" s="152">
        <v>1</v>
      </c>
      <c r="AI272" s="139">
        <f t="shared" si="46"/>
        <v>192</v>
      </c>
      <c r="AJ272" s="139">
        <f t="shared" si="48"/>
        <v>15072</v>
      </c>
      <c r="AK272" s="109">
        <f t="shared" si="47"/>
        <v>15072</v>
      </c>
      <c r="AM272" t="b">
        <f>D272='15.02.2022 Смета'!D272</f>
        <v>0</v>
      </c>
      <c r="AN272" t="b">
        <f>E272='15.02.2022 Смета'!E272</f>
        <v>0</v>
      </c>
      <c r="AO272" t="b">
        <f>F272='15.02.2022 Смета'!F272</f>
        <v>0</v>
      </c>
      <c r="AP272" t="b">
        <f>G272='15.02.2022 Смета'!G272</f>
        <v>0</v>
      </c>
      <c r="AQ272" t="b">
        <f>AH272='15.02.2022 Смета'!AH272</f>
        <v>1</v>
      </c>
      <c r="AR272" t="b">
        <f>AI272='15.02.2022 Смета'!AI272</f>
        <v>1</v>
      </c>
      <c r="AS272" t="b">
        <f>AJ272='15.02.2022 Смета'!AJ272</f>
        <v>1</v>
      </c>
      <c r="AT272" t="b">
        <f>AK272='15.02.2022 Смета'!AK272</f>
        <v>1</v>
      </c>
    </row>
    <row r="273" spans="1:46" x14ac:dyDescent="0.25">
      <c r="A273" s="106"/>
      <c r="B273" s="96"/>
      <c r="C273" s="97"/>
      <c r="D273" s="179" t="s">
        <v>870</v>
      </c>
      <c r="E273" s="99"/>
      <c r="F273" s="99"/>
      <c r="G273" s="99"/>
      <c r="H273" s="99"/>
      <c r="I273" s="97"/>
      <c r="J273" s="100"/>
      <c r="K273" s="99"/>
      <c r="L273" s="99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2"/>
      <c r="AF273" s="79"/>
      <c r="AG273" s="79"/>
      <c r="AH273" s="153"/>
      <c r="AI273" s="151"/>
      <c r="AJ273" s="151"/>
      <c r="AK273" s="164"/>
      <c r="AM273" t="b">
        <f>D273='15.02.2022 Смета'!D273</f>
        <v>1</v>
      </c>
      <c r="AN273" t="b">
        <f>E273='15.02.2022 Смета'!E273</f>
        <v>1</v>
      </c>
      <c r="AO273" t="b">
        <f>F273='15.02.2022 Смета'!F273</f>
        <v>1</v>
      </c>
      <c r="AP273" t="b">
        <f>G273='15.02.2022 Смета'!G273</f>
        <v>1</v>
      </c>
      <c r="AQ273" t="b">
        <f>AH273='15.02.2022 Смета'!AH273</f>
        <v>1</v>
      </c>
      <c r="AR273" t="b">
        <f>AI273='15.02.2022 Смета'!AI273</f>
        <v>1</v>
      </c>
      <c r="AS273" t="b">
        <f>AJ273='15.02.2022 Смета'!AJ273</f>
        <v>1</v>
      </c>
      <c r="AT273" t="b">
        <f>AK273='15.02.2022 Смета'!AK273</f>
        <v>1</v>
      </c>
    </row>
    <row r="274" spans="1:46" ht="42.6" customHeight="1" x14ac:dyDescent="0.25">
      <c r="A274" s="108">
        <v>226</v>
      </c>
      <c r="B274" s="8" t="s">
        <v>200</v>
      </c>
      <c r="C274" s="21" t="s">
        <v>199</v>
      </c>
      <c r="D274" s="22" t="s">
        <v>262</v>
      </c>
      <c r="E274" s="35">
        <v>44617</v>
      </c>
      <c r="F274" s="35">
        <v>44618</v>
      </c>
      <c r="G274" s="21" t="s">
        <v>783</v>
      </c>
      <c r="H274" s="22" t="s">
        <v>340</v>
      </c>
      <c r="I274" s="22" t="s">
        <v>101</v>
      </c>
      <c r="J274" s="22" t="s">
        <v>294</v>
      </c>
      <c r="K274" s="35">
        <v>44617</v>
      </c>
      <c r="L274" s="35">
        <v>44618</v>
      </c>
      <c r="M274" s="10"/>
      <c r="N274" s="10">
        <v>3400</v>
      </c>
      <c r="O274" s="10">
        <f t="shared" si="38"/>
        <v>0</v>
      </c>
      <c r="P274" s="10"/>
      <c r="Q274" s="10">
        <v>2900</v>
      </c>
      <c r="R274" s="10">
        <f t="shared" si="39"/>
        <v>0</v>
      </c>
      <c r="S274" s="10"/>
      <c r="T274" s="10">
        <v>2800</v>
      </c>
      <c r="U274" s="10">
        <f t="shared" si="40"/>
        <v>0</v>
      </c>
      <c r="V274" s="10">
        <v>26</v>
      </c>
      <c r="W274" s="10">
        <v>150</v>
      </c>
      <c r="X274" s="10">
        <f t="shared" si="43"/>
        <v>3900</v>
      </c>
      <c r="Y274" s="10">
        <v>15</v>
      </c>
      <c r="Z274" s="10">
        <v>150</v>
      </c>
      <c r="AA274" s="10">
        <f t="shared" si="44"/>
        <v>2250</v>
      </c>
      <c r="AB274" s="10">
        <v>15</v>
      </c>
      <c r="AC274" s="10">
        <v>150</v>
      </c>
      <c r="AD274" s="10">
        <f t="shared" si="45"/>
        <v>2250</v>
      </c>
      <c r="AE274" s="11"/>
      <c r="AF274" s="26">
        <v>7</v>
      </c>
      <c r="AG274" s="7">
        <f t="shared" si="42"/>
        <v>0</v>
      </c>
      <c r="AH274" s="152">
        <v>1</v>
      </c>
      <c r="AI274" s="139">
        <f t="shared" si="46"/>
        <v>56</v>
      </c>
      <c r="AJ274" s="139">
        <f t="shared" si="48"/>
        <v>8400</v>
      </c>
      <c r="AK274" s="109">
        <f t="shared" si="47"/>
        <v>8400</v>
      </c>
      <c r="AM274" t="b">
        <f>D274='15.02.2022 Смета'!D274</f>
        <v>1</v>
      </c>
      <c r="AN274" t="b">
        <f>E274='15.02.2022 Смета'!E274</f>
        <v>1</v>
      </c>
      <c r="AO274" t="b">
        <f>F274='15.02.2022 Смета'!F274</f>
        <v>1</v>
      </c>
      <c r="AP274" t="b">
        <f>G274='15.02.2022 Смета'!G274</f>
        <v>1</v>
      </c>
      <c r="AQ274" t="b">
        <f>AH274='15.02.2022 Смета'!AH274</f>
        <v>1</v>
      </c>
      <c r="AR274" t="b">
        <f>AI274='15.02.2022 Смета'!AI274</f>
        <v>1</v>
      </c>
      <c r="AS274" t="b">
        <f>AJ274='15.02.2022 Смета'!AJ274</f>
        <v>1</v>
      </c>
      <c r="AT274" t="b">
        <f>AK274='15.02.2022 Смета'!AK274</f>
        <v>1</v>
      </c>
    </row>
    <row r="275" spans="1:46" ht="28.15" customHeight="1" x14ac:dyDescent="0.25">
      <c r="A275" s="108">
        <v>227</v>
      </c>
      <c r="B275" s="8" t="s">
        <v>200</v>
      </c>
      <c r="C275" s="21" t="s">
        <v>199</v>
      </c>
      <c r="D275" s="22" t="s">
        <v>611</v>
      </c>
      <c r="E275" s="35">
        <v>44631</v>
      </c>
      <c r="F275" s="35">
        <v>44632</v>
      </c>
      <c r="G275" s="21" t="s">
        <v>784</v>
      </c>
      <c r="H275" s="38" t="s">
        <v>340</v>
      </c>
      <c r="I275" s="22" t="s">
        <v>101</v>
      </c>
      <c r="J275" s="22" t="s">
        <v>294</v>
      </c>
      <c r="K275" s="35">
        <v>44631</v>
      </c>
      <c r="L275" s="35">
        <v>44632</v>
      </c>
      <c r="M275" s="10"/>
      <c r="N275" s="10">
        <v>3400</v>
      </c>
      <c r="O275" s="10">
        <f t="shared" si="38"/>
        <v>0</v>
      </c>
      <c r="P275" s="10"/>
      <c r="Q275" s="10">
        <v>2900</v>
      </c>
      <c r="R275" s="10">
        <f t="shared" si="39"/>
        <v>0</v>
      </c>
      <c r="S275" s="10"/>
      <c r="T275" s="10">
        <v>2800</v>
      </c>
      <c r="U275" s="10">
        <f t="shared" si="40"/>
        <v>0</v>
      </c>
      <c r="V275" s="10">
        <v>26</v>
      </c>
      <c r="W275" s="10">
        <v>150</v>
      </c>
      <c r="X275" s="10">
        <f t="shared" si="43"/>
        <v>3900</v>
      </c>
      <c r="Y275" s="10">
        <v>15</v>
      </c>
      <c r="Z275" s="10">
        <v>150</v>
      </c>
      <c r="AA275" s="10">
        <f t="shared" si="44"/>
        <v>2250</v>
      </c>
      <c r="AB275" s="10">
        <v>15</v>
      </c>
      <c r="AC275" s="10">
        <v>150</v>
      </c>
      <c r="AD275" s="10">
        <f t="shared" si="45"/>
        <v>2250</v>
      </c>
      <c r="AE275" s="11"/>
      <c r="AF275" s="26">
        <v>7</v>
      </c>
      <c r="AG275" s="7">
        <f t="shared" si="42"/>
        <v>0</v>
      </c>
      <c r="AH275" s="152">
        <v>1</v>
      </c>
      <c r="AI275" s="139">
        <f t="shared" si="46"/>
        <v>56</v>
      </c>
      <c r="AJ275" s="139">
        <f t="shared" si="48"/>
        <v>8400</v>
      </c>
      <c r="AK275" s="109">
        <f t="shared" si="47"/>
        <v>8400</v>
      </c>
      <c r="AM275" t="b">
        <f>D275='15.02.2022 Смета'!D275</f>
        <v>1</v>
      </c>
      <c r="AN275" t="b">
        <f>E275='15.02.2022 Смета'!E275</f>
        <v>1</v>
      </c>
      <c r="AO275" t="b">
        <f>F275='15.02.2022 Смета'!F275</f>
        <v>1</v>
      </c>
      <c r="AP275" t="b">
        <f>G275='15.02.2022 Смета'!G275</f>
        <v>1</v>
      </c>
      <c r="AQ275" t="b">
        <f>AH275='15.02.2022 Смета'!AH275</f>
        <v>1</v>
      </c>
      <c r="AR275" t="b">
        <f>AI275='15.02.2022 Смета'!AI275</f>
        <v>1</v>
      </c>
      <c r="AS275" t="b">
        <f>AJ275='15.02.2022 Смета'!AJ275</f>
        <v>1</v>
      </c>
      <c r="AT275" t="b">
        <f>AK275='15.02.2022 Смета'!AK275</f>
        <v>1</v>
      </c>
    </row>
    <row r="276" spans="1:46" ht="29.65" customHeight="1" x14ac:dyDescent="0.25">
      <c r="A276" s="108">
        <v>228</v>
      </c>
      <c r="B276" s="8" t="s">
        <v>200</v>
      </c>
      <c r="C276" s="21" t="s">
        <v>199</v>
      </c>
      <c r="D276" s="22" t="s">
        <v>612</v>
      </c>
      <c r="E276" s="35">
        <v>44673</v>
      </c>
      <c r="F276" s="35">
        <v>44674</v>
      </c>
      <c r="G276" s="21" t="s">
        <v>783</v>
      </c>
      <c r="H276" s="22" t="s">
        <v>478</v>
      </c>
      <c r="I276" s="22" t="s">
        <v>104</v>
      </c>
      <c r="J276" s="22" t="s">
        <v>294</v>
      </c>
      <c r="K276" s="35">
        <v>44673</v>
      </c>
      <c r="L276" s="35">
        <v>44674</v>
      </c>
      <c r="M276" s="10"/>
      <c r="N276" s="10">
        <v>3400</v>
      </c>
      <c r="O276" s="10">
        <f t="shared" si="38"/>
        <v>0</v>
      </c>
      <c r="P276" s="10"/>
      <c r="Q276" s="10">
        <v>2900</v>
      </c>
      <c r="R276" s="10">
        <f t="shared" si="39"/>
        <v>0</v>
      </c>
      <c r="S276" s="10"/>
      <c r="T276" s="10">
        <v>2800</v>
      </c>
      <c r="U276" s="10">
        <f t="shared" si="40"/>
        <v>0</v>
      </c>
      <c r="V276" s="10">
        <v>27</v>
      </c>
      <c r="W276" s="10">
        <v>150</v>
      </c>
      <c r="X276" s="10">
        <f t="shared" si="43"/>
        <v>4050</v>
      </c>
      <c r="Y276" s="10">
        <v>27</v>
      </c>
      <c r="Z276" s="10">
        <v>150</v>
      </c>
      <c r="AA276" s="10">
        <f t="shared" si="44"/>
        <v>4050</v>
      </c>
      <c r="AB276" s="10">
        <v>27</v>
      </c>
      <c r="AC276" s="10">
        <v>150</v>
      </c>
      <c r="AD276" s="10">
        <f t="shared" si="45"/>
        <v>4050</v>
      </c>
      <c r="AE276" s="11">
        <v>90</v>
      </c>
      <c r="AF276" s="26">
        <v>7</v>
      </c>
      <c r="AG276" s="7">
        <f t="shared" si="42"/>
        <v>630</v>
      </c>
      <c r="AH276" s="152">
        <v>1</v>
      </c>
      <c r="AI276" s="139">
        <f t="shared" si="46"/>
        <v>171</v>
      </c>
      <c r="AJ276" s="139">
        <f t="shared" si="48"/>
        <v>12780</v>
      </c>
      <c r="AK276" s="109">
        <f t="shared" si="47"/>
        <v>12780</v>
      </c>
      <c r="AM276" t="b">
        <f>D276='15.02.2022 Смета'!D276</f>
        <v>1</v>
      </c>
      <c r="AN276" t="b">
        <f>E276='15.02.2022 Смета'!E276</f>
        <v>1</v>
      </c>
      <c r="AO276" t="b">
        <f>F276='15.02.2022 Смета'!F276</f>
        <v>1</v>
      </c>
      <c r="AP276" t="b">
        <f>G276='15.02.2022 Смета'!G276</f>
        <v>1</v>
      </c>
      <c r="AQ276" t="b">
        <f>AH276='15.02.2022 Смета'!AH276</f>
        <v>1</v>
      </c>
      <c r="AR276" t="b">
        <f>AI276='15.02.2022 Смета'!AI276</f>
        <v>1</v>
      </c>
      <c r="AS276" t="b">
        <f>AJ276='15.02.2022 Смета'!AJ276</f>
        <v>1</v>
      </c>
      <c r="AT276" t="b">
        <f>AK276='15.02.2022 Смета'!AK276</f>
        <v>1</v>
      </c>
    </row>
    <row r="277" spans="1:46" ht="29.65" customHeight="1" x14ac:dyDescent="0.25">
      <c r="A277" s="108">
        <v>229</v>
      </c>
      <c r="B277" s="8" t="s">
        <v>200</v>
      </c>
      <c r="C277" s="21" t="s">
        <v>199</v>
      </c>
      <c r="D277" s="22" t="s">
        <v>263</v>
      </c>
      <c r="E277" s="35">
        <v>44694</v>
      </c>
      <c r="F277" s="35">
        <v>44695</v>
      </c>
      <c r="G277" s="21" t="s">
        <v>446</v>
      </c>
      <c r="H277" s="22" t="s">
        <v>340</v>
      </c>
      <c r="I277" s="22" t="s">
        <v>100</v>
      </c>
      <c r="J277" s="22" t="s">
        <v>294</v>
      </c>
      <c r="K277" s="35">
        <v>44694</v>
      </c>
      <c r="L277" s="35">
        <v>44695</v>
      </c>
      <c r="M277" s="10"/>
      <c r="N277" s="10">
        <v>3400</v>
      </c>
      <c r="O277" s="10">
        <f t="shared" si="38"/>
        <v>0</v>
      </c>
      <c r="P277" s="10"/>
      <c r="Q277" s="10">
        <v>2900</v>
      </c>
      <c r="R277" s="10">
        <f t="shared" si="39"/>
        <v>0</v>
      </c>
      <c r="S277" s="10"/>
      <c r="T277" s="10">
        <v>2800</v>
      </c>
      <c r="U277" s="10">
        <f t="shared" si="40"/>
        <v>0</v>
      </c>
      <c r="V277" s="10">
        <v>15</v>
      </c>
      <c r="W277" s="10">
        <v>150</v>
      </c>
      <c r="X277" s="10">
        <f t="shared" si="43"/>
        <v>2250</v>
      </c>
      <c r="Y277" s="10">
        <v>15</v>
      </c>
      <c r="Z277" s="10">
        <v>150</v>
      </c>
      <c r="AA277" s="10">
        <f t="shared" si="44"/>
        <v>2250</v>
      </c>
      <c r="AB277" s="10">
        <v>15</v>
      </c>
      <c r="AC277" s="10">
        <v>150</v>
      </c>
      <c r="AD277" s="10">
        <f t="shared" si="45"/>
        <v>2250</v>
      </c>
      <c r="AE277" s="11">
        <v>55</v>
      </c>
      <c r="AF277" s="26">
        <v>7</v>
      </c>
      <c r="AG277" s="7">
        <f t="shared" si="42"/>
        <v>385</v>
      </c>
      <c r="AH277" s="152">
        <v>1</v>
      </c>
      <c r="AI277" s="139">
        <f t="shared" si="46"/>
        <v>100</v>
      </c>
      <c r="AJ277" s="139">
        <f t="shared" si="48"/>
        <v>7135</v>
      </c>
      <c r="AK277" s="109">
        <f t="shared" si="47"/>
        <v>7135</v>
      </c>
      <c r="AM277" t="b">
        <f>D277='15.02.2022 Смета'!D277</f>
        <v>1</v>
      </c>
      <c r="AN277" t="b">
        <f>E277='15.02.2022 Смета'!E277</f>
        <v>1</v>
      </c>
      <c r="AO277" t="b">
        <f>F277='15.02.2022 Смета'!F277</f>
        <v>1</v>
      </c>
      <c r="AP277" t="b">
        <f>G277='15.02.2022 Смета'!G277</f>
        <v>1</v>
      </c>
      <c r="AQ277" t="b">
        <f>AH277='15.02.2022 Смета'!AH277</f>
        <v>1</v>
      </c>
      <c r="AR277" t="b">
        <f>AI277='15.02.2022 Смета'!AI277</f>
        <v>1</v>
      </c>
      <c r="AS277" t="b">
        <f>AJ277='15.02.2022 Смета'!AJ277</f>
        <v>1</v>
      </c>
      <c r="AT277" t="b">
        <f>AK277='15.02.2022 Смета'!AK277</f>
        <v>1</v>
      </c>
    </row>
    <row r="278" spans="1:46" ht="14.65" customHeight="1" x14ac:dyDescent="0.25">
      <c r="A278" s="106"/>
      <c r="B278" s="96"/>
      <c r="C278" s="97"/>
      <c r="D278" s="179" t="s">
        <v>871</v>
      </c>
      <c r="E278" s="99"/>
      <c r="F278" s="99"/>
      <c r="G278" s="99"/>
      <c r="H278" s="99"/>
      <c r="I278" s="97"/>
      <c r="J278" s="100"/>
      <c r="K278" s="99"/>
      <c r="L278" s="99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2"/>
      <c r="AF278" s="79"/>
      <c r="AG278" s="79"/>
      <c r="AH278" s="153"/>
      <c r="AI278" s="151"/>
      <c r="AJ278" s="151"/>
      <c r="AK278" s="164"/>
      <c r="AM278" t="b">
        <f>D278='15.02.2022 Смета'!D278</f>
        <v>1</v>
      </c>
      <c r="AN278" t="b">
        <f>E278='15.02.2022 Смета'!E278</f>
        <v>1</v>
      </c>
      <c r="AO278" t="b">
        <f>F278='15.02.2022 Смета'!F278</f>
        <v>1</v>
      </c>
      <c r="AP278" t="b">
        <f>G278='15.02.2022 Смета'!G278</f>
        <v>1</v>
      </c>
      <c r="AQ278" t="b">
        <f>AH278='15.02.2022 Смета'!AH278</f>
        <v>1</v>
      </c>
      <c r="AR278" t="b">
        <f>AI278='15.02.2022 Смета'!AI278</f>
        <v>1</v>
      </c>
      <c r="AS278" t="b">
        <f>AJ278='15.02.2022 Смета'!AJ278</f>
        <v>1</v>
      </c>
      <c r="AT278" t="b">
        <f>AK278='15.02.2022 Смета'!AK278</f>
        <v>1</v>
      </c>
    </row>
    <row r="279" spans="1:46" ht="28.15" customHeight="1" x14ac:dyDescent="0.25">
      <c r="A279" s="108">
        <v>230</v>
      </c>
      <c r="B279" s="8" t="s">
        <v>23</v>
      </c>
      <c r="C279" s="21" t="s">
        <v>141</v>
      </c>
      <c r="D279" s="22" t="s">
        <v>173</v>
      </c>
      <c r="E279" s="35">
        <v>44707</v>
      </c>
      <c r="F279" s="35">
        <v>44710</v>
      </c>
      <c r="G279" s="21" t="s">
        <v>785</v>
      </c>
      <c r="H279" s="22" t="s">
        <v>451</v>
      </c>
      <c r="I279" s="22" t="s">
        <v>101</v>
      </c>
      <c r="J279" s="22" t="s">
        <v>294</v>
      </c>
      <c r="K279" s="35">
        <v>44707</v>
      </c>
      <c r="L279" s="35">
        <v>44710</v>
      </c>
      <c r="M279" s="10">
        <v>3</v>
      </c>
      <c r="N279" s="10">
        <v>3400</v>
      </c>
      <c r="O279" s="10">
        <f t="shared" si="38"/>
        <v>10200</v>
      </c>
      <c r="P279" s="10">
        <v>3</v>
      </c>
      <c r="Q279" s="10">
        <v>2900</v>
      </c>
      <c r="R279" s="10">
        <f t="shared" si="39"/>
        <v>8700</v>
      </c>
      <c r="S279" s="10">
        <v>3</v>
      </c>
      <c r="T279" s="10">
        <v>2800</v>
      </c>
      <c r="U279" s="10">
        <f t="shared" si="40"/>
        <v>8400</v>
      </c>
      <c r="V279" s="10">
        <v>21</v>
      </c>
      <c r="W279" s="10">
        <v>150</v>
      </c>
      <c r="X279" s="10">
        <f t="shared" si="43"/>
        <v>3150</v>
      </c>
      <c r="Y279" s="10">
        <v>18</v>
      </c>
      <c r="Z279" s="10">
        <v>150</v>
      </c>
      <c r="AA279" s="10">
        <f t="shared" si="44"/>
        <v>2700</v>
      </c>
      <c r="AB279" s="10">
        <v>18</v>
      </c>
      <c r="AC279" s="10">
        <v>150</v>
      </c>
      <c r="AD279" s="10">
        <f t="shared" si="45"/>
        <v>2700</v>
      </c>
      <c r="AE279" s="11">
        <v>72</v>
      </c>
      <c r="AF279" s="26">
        <v>7</v>
      </c>
      <c r="AG279" s="7">
        <f t="shared" si="42"/>
        <v>504</v>
      </c>
      <c r="AH279" s="152">
        <v>1</v>
      </c>
      <c r="AI279" s="139">
        <f t="shared" si="46"/>
        <v>138</v>
      </c>
      <c r="AJ279" s="139">
        <f t="shared" si="48"/>
        <v>36354</v>
      </c>
      <c r="AK279" s="109">
        <f t="shared" si="47"/>
        <v>36354</v>
      </c>
      <c r="AM279" t="b">
        <f>D279='15.02.2022 Смета'!D279</f>
        <v>1</v>
      </c>
      <c r="AN279" t="b">
        <f>E279='15.02.2022 Смета'!E279</f>
        <v>1</v>
      </c>
      <c r="AO279" t="b">
        <f>F279='15.02.2022 Смета'!F279</f>
        <v>1</v>
      </c>
      <c r="AP279" t="b">
        <f>G279='15.02.2022 Смета'!G279</f>
        <v>1</v>
      </c>
      <c r="AQ279" t="b">
        <f>AH279='15.02.2022 Смета'!AH279</f>
        <v>1</v>
      </c>
      <c r="AR279" t="b">
        <f>AI279='15.02.2022 Смета'!AI279</f>
        <v>1</v>
      </c>
      <c r="AS279" t="b">
        <f>AJ279='15.02.2022 Смета'!AJ279</f>
        <v>1</v>
      </c>
      <c r="AT279" t="b">
        <f>AK279='15.02.2022 Смета'!AK279</f>
        <v>1</v>
      </c>
    </row>
    <row r="280" spans="1:46" ht="27" customHeight="1" x14ac:dyDescent="0.25">
      <c r="A280" s="108">
        <v>231</v>
      </c>
      <c r="B280" s="8" t="s">
        <v>23</v>
      </c>
      <c r="C280" s="21" t="s">
        <v>141</v>
      </c>
      <c r="D280" s="22" t="s">
        <v>69</v>
      </c>
      <c r="E280" s="35">
        <v>44798</v>
      </c>
      <c r="F280" s="35">
        <v>44801</v>
      </c>
      <c r="G280" s="21" t="s">
        <v>785</v>
      </c>
      <c r="H280" s="22" t="s">
        <v>392</v>
      </c>
      <c r="I280" s="22" t="s">
        <v>100</v>
      </c>
      <c r="J280" s="22" t="s">
        <v>294</v>
      </c>
      <c r="K280" s="35">
        <v>44798</v>
      </c>
      <c r="L280" s="35">
        <v>44801</v>
      </c>
      <c r="M280" s="10">
        <v>2</v>
      </c>
      <c r="N280" s="10">
        <v>3400</v>
      </c>
      <c r="O280" s="10">
        <f t="shared" si="38"/>
        <v>6800</v>
      </c>
      <c r="P280" s="10">
        <v>2</v>
      </c>
      <c r="Q280" s="10">
        <v>2900</v>
      </c>
      <c r="R280" s="10">
        <f t="shared" si="39"/>
        <v>5800</v>
      </c>
      <c r="S280" s="10">
        <v>2</v>
      </c>
      <c r="T280" s="10">
        <v>2800</v>
      </c>
      <c r="U280" s="10">
        <f t="shared" si="40"/>
        <v>5600</v>
      </c>
      <c r="V280" s="10">
        <v>14</v>
      </c>
      <c r="W280" s="10">
        <v>150</v>
      </c>
      <c r="X280" s="10">
        <f t="shared" si="43"/>
        <v>2100</v>
      </c>
      <c r="Y280" s="10">
        <v>12</v>
      </c>
      <c r="Z280" s="10">
        <v>150</v>
      </c>
      <c r="AA280" s="10">
        <f t="shared" si="44"/>
        <v>1800</v>
      </c>
      <c r="AB280" s="10">
        <v>12</v>
      </c>
      <c r="AC280" s="10">
        <v>150</v>
      </c>
      <c r="AD280" s="10">
        <f t="shared" si="45"/>
        <v>1800</v>
      </c>
      <c r="AE280" s="11">
        <v>48</v>
      </c>
      <c r="AF280" s="26">
        <v>7</v>
      </c>
      <c r="AG280" s="7">
        <f t="shared" si="42"/>
        <v>336</v>
      </c>
      <c r="AH280" s="152">
        <v>1</v>
      </c>
      <c r="AI280" s="139">
        <f t="shared" si="46"/>
        <v>92</v>
      </c>
      <c r="AJ280" s="139">
        <f t="shared" si="48"/>
        <v>24236</v>
      </c>
      <c r="AK280" s="109">
        <f t="shared" si="47"/>
        <v>24236</v>
      </c>
      <c r="AM280" t="b">
        <f>D280='15.02.2022 Смета'!D280</f>
        <v>1</v>
      </c>
      <c r="AN280" t="b">
        <f>E280='15.02.2022 Смета'!E280</f>
        <v>1</v>
      </c>
      <c r="AO280" t="b">
        <f>F280='15.02.2022 Смета'!F280</f>
        <v>1</v>
      </c>
      <c r="AP280" t="b">
        <f>G280='15.02.2022 Смета'!G280</f>
        <v>1</v>
      </c>
      <c r="AQ280" t="b">
        <f>AH280='15.02.2022 Смета'!AH280</f>
        <v>1</v>
      </c>
      <c r="AR280" t="b">
        <f>AI280='15.02.2022 Смета'!AI280</f>
        <v>1</v>
      </c>
      <c r="AS280" t="b">
        <f>AJ280='15.02.2022 Смета'!AJ280</f>
        <v>1</v>
      </c>
      <c r="AT280" t="b">
        <f>AK280='15.02.2022 Смета'!AK280</f>
        <v>1</v>
      </c>
    </row>
    <row r="281" spans="1:46" ht="13.15" customHeight="1" x14ac:dyDescent="0.25">
      <c r="A281" s="106"/>
      <c r="B281" s="96"/>
      <c r="C281" s="97"/>
      <c r="D281" s="179" t="s">
        <v>872</v>
      </c>
      <c r="E281" s="99"/>
      <c r="F281" s="99"/>
      <c r="G281" s="99"/>
      <c r="H281" s="99"/>
      <c r="I281" s="97"/>
      <c r="J281" s="100"/>
      <c r="K281" s="99"/>
      <c r="L281" s="99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2"/>
      <c r="AF281" s="79"/>
      <c r="AG281" s="79"/>
      <c r="AH281" s="153"/>
      <c r="AI281" s="151"/>
      <c r="AJ281" s="151"/>
      <c r="AK281" s="164"/>
      <c r="AM281" t="b">
        <f>D281='15.02.2022 Смета'!D281</f>
        <v>1</v>
      </c>
      <c r="AN281" t="b">
        <f>E281='15.02.2022 Смета'!E281</f>
        <v>1</v>
      </c>
      <c r="AO281" t="b">
        <f>F281='15.02.2022 Смета'!F281</f>
        <v>1</v>
      </c>
      <c r="AP281" t="b">
        <f>G281='15.02.2022 Смета'!G281</f>
        <v>1</v>
      </c>
      <c r="AQ281" t="b">
        <f>AH281='15.02.2022 Смета'!AH281</f>
        <v>1</v>
      </c>
      <c r="AR281" t="b">
        <f>AI281='15.02.2022 Смета'!AI281</f>
        <v>1</v>
      </c>
      <c r="AS281" t="b">
        <f>AJ281='15.02.2022 Смета'!AJ281</f>
        <v>1</v>
      </c>
      <c r="AT281" t="b">
        <f>AK281='15.02.2022 Смета'!AK281</f>
        <v>1</v>
      </c>
    </row>
    <row r="282" spans="1:46" ht="15.6" customHeight="1" x14ac:dyDescent="0.25">
      <c r="A282" s="108">
        <v>232</v>
      </c>
      <c r="B282" s="8" t="s">
        <v>68</v>
      </c>
      <c r="C282" s="21" t="s">
        <v>204</v>
      </c>
      <c r="D282" s="22" t="s">
        <v>180</v>
      </c>
      <c r="E282" s="35">
        <v>44821</v>
      </c>
      <c r="F282" s="35">
        <v>44822</v>
      </c>
      <c r="G282" s="21" t="s">
        <v>297</v>
      </c>
      <c r="H282" s="22" t="s">
        <v>786</v>
      </c>
      <c r="I282" s="22" t="s">
        <v>102</v>
      </c>
      <c r="J282" s="22" t="s">
        <v>294</v>
      </c>
      <c r="K282" s="35">
        <v>44821</v>
      </c>
      <c r="L282" s="35">
        <v>44822</v>
      </c>
      <c r="M282" s="10"/>
      <c r="N282" s="10">
        <v>3400</v>
      </c>
      <c r="O282" s="10">
        <f t="shared" si="38"/>
        <v>0</v>
      </c>
      <c r="P282" s="10"/>
      <c r="Q282" s="10">
        <v>2900</v>
      </c>
      <c r="R282" s="10">
        <f t="shared" si="39"/>
        <v>0</v>
      </c>
      <c r="S282" s="10"/>
      <c r="T282" s="10">
        <v>2800</v>
      </c>
      <c r="U282" s="10">
        <f t="shared" si="40"/>
        <v>0</v>
      </c>
      <c r="V282" s="10">
        <v>134</v>
      </c>
      <c r="W282" s="10">
        <v>150</v>
      </c>
      <c r="X282" s="10">
        <f t="shared" si="43"/>
        <v>20100</v>
      </c>
      <c r="Y282" s="10">
        <v>134</v>
      </c>
      <c r="Z282" s="10">
        <v>150</v>
      </c>
      <c r="AA282" s="10">
        <f t="shared" si="44"/>
        <v>20100</v>
      </c>
      <c r="AB282" s="10">
        <v>134</v>
      </c>
      <c r="AC282" s="10">
        <v>150</v>
      </c>
      <c r="AD282" s="10">
        <f t="shared" si="45"/>
        <v>20100</v>
      </c>
      <c r="AE282" s="11">
        <v>402</v>
      </c>
      <c r="AF282" s="26">
        <v>7</v>
      </c>
      <c r="AG282" s="7">
        <f t="shared" si="42"/>
        <v>2814</v>
      </c>
      <c r="AH282" s="152">
        <v>1</v>
      </c>
      <c r="AI282" s="139">
        <f t="shared" si="46"/>
        <v>804</v>
      </c>
      <c r="AJ282" s="139">
        <f t="shared" si="48"/>
        <v>63114</v>
      </c>
      <c r="AK282" s="109">
        <f t="shared" si="47"/>
        <v>63114</v>
      </c>
      <c r="AM282" t="b">
        <f>D282='15.02.2022 Смета'!D282</f>
        <v>1</v>
      </c>
      <c r="AN282" t="b">
        <f>E282='15.02.2022 Смета'!E282</f>
        <v>1</v>
      </c>
      <c r="AO282" t="b">
        <f>F282='15.02.2022 Смета'!F282</f>
        <v>1</v>
      </c>
      <c r="AP282" t="b">
        <f>G282='15.02.2022 Смета'!G282</f>
        <v>1</v>
      </c>
      <c r="AQ282" t="b">
        <f>AH282='15.02.2022 Смета'!AH282</f>
        <v>1</v>
      </c>
      <c r="AR282" t="b">
        <f>AI282='15.02.2022 Смета'!AI282</f>
        <v>1</v>
      </c>
      <c r="AS282" t="b">
        <f>AJ282='15.02.2022 Смета'!AJ282</f>
        <v>1</v>
      </c>
      <c r="AT282" t="b">
        <f>AK282='15.02.2022 Смета'!AK282</f>
        <v>1</v>
      </c>
    </row>
    <row r="283" spans="1:46" ht="15" customHeight="1" x14ac:dyDescent="0.25">
      <c r="A283" s="106"/>
      <c r="B283" s="96"/>
      <c r="C283" s="97"/>
      <c r="D283" s="179" t="s">
        <v>873</v>
      </c>
      <c r="E283" s="99"/>
      <c r="F283" s="99"/>
      <c r="G283" s="99"/>
      <c r="H283" s="99"/>
      <c r="I283" s="97"/>
      <c r="J283" s="100"/>
      <c r="K283" s="99"/>
      <c r="L283" s="99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2"/>
      <c r="AF283" s="79"/>
      <c r="AG283" s="79"/>
      <c r="AH283" s="153"/>
      <c r="AI283" s="151"/>
      <c r="AJ283" s="151"/>
      <c r="AK283" s="164"/>
      <c r="AM283" t="b">
        <f>D283='15.02.2022 Смета'!D283</f>
        <v>1</v>
      </c>
      <c r="AN283" t="b">
        <f>E283='15.02.2022 Смета'!E283</f>
        <v>1</v>
      </c>
      <c r="AO283" t="b">
        <f>F283='15.02.2022 Смета'!F283</f>
        <v>1</v>
      </c>
      <c r="AP283" t="b">
        <f>G283='15.02.2022 Смета'!G283</f>
        <v>1</v>
      </c>
      <c r="AQ283" t="b">
        <f>AH283='15.02.2022 Смета'!AH283</f>
        <v>1</v>
      </c>
      <c r="AR283" t="b">
        <f>AI283='15.02.2022 Смета'!AI283</f>
        <v>1</v>
      </c>
      <c r="AS283" t="b">
        <f>AJ283='15.02.2022 Смета'!AJ283</f>
        <v>1</v>
      </c>
      <c r="AT283" t="b">
        <f>AK283='15.02.2022 Смета'!AK283</f>
        <v>1</v>
      </c>
    </row>
    <row r="284" spans="1:46" ht="38.25" x14ac:dyDescent="0.25">
      <c r="A284" s="108">
        <v>233</v>
      </c>
      <c r="B284" s="8" t="s">
        <v>197</v>
      </c>
      <c r="C284" s="21" t="s">
        <v>154</v>
      </c>
      <c r="D284" s="22" t="s">
        <v>173</v>
      </c>
      <c r="E284" s="35">
        <v>44724</v>
      </c>
      <c r="F284" s="35">
        <v>44724</v>
      </c>
      <c r="G284" s="21" t="s">
        <v>413</v>
      </c>
      <c r="H284" s="22" t="s">
        <v>414</v>
      </c>
      <c r="I284" s="22" t="s">
        <v>101</v>
      </c>
      <c r="J284" s="22" t="s">
        <v>294</v>
      </c>
      <c r="K284" s="35">
        <v>44724</v>
      </c>
      <c r="L284" s="35">
        <v>44724</v>
      </c>
      <c r="M284" s="10">
        <v>1</v>
      </c>
      <c r="N284" s="10">
        <v>3400</v>
      </c>
      <c r="O284" s="10">
        <f t="shared" si="38"/>
        <v>3400</v>
      </c>
      <c r="P284" s="10">
        <v>1</v>
      </c>
      <c r="Q284" s="10">
        <v>2900</v>
      </c>
      <c r="R284" s="10">
        <f t="shared" si="39"/>
        <v>2900</v>
      </c>
      <c r="S284" s="10">
        <v>1</v>
      </c>
      <c r="T284" s="10">
        <v>2800</v>
      </c>
      <c r="U284" s="10">
        <f t="shared" si="40"/>
        <v>2800</v>
      </c>
      <c r="V284" s="10">
        <v>13</v>
      </c>
      <c r="W284" s="10">
        <v>150</v>
      </c>
      <c r="X284" s="10">
        <f t="shared" si="43"/>
        <v>1950</v>
      </c>
      <c r="Y284" s="10">
        <v>13</v>
      </c>
      <c r="Z284" s="10">
        <v>150</v>
      </c>
      <c r="AA284" s="10">
        <f t="shared" si="44"/>
        <v>1950</v>
      </c>
      <c r="AB284" s="10">
        <v>13</v>
      </c>
      <c r="AC284" s="10">
        <v>150</v>
      </c>
      <c r="AD284" s="10">
        <f t="shared" si="45"/>
        <v>1950</v>
      </c>
      <c r="AE284" s="11">
        <v>39</v>
      </c>
      <c r="AF284" s="26">
        <v>7</v>
      </c>
      <c r="AG284" s="7">
        <f t="shared" si="42"/>
        <v>273</v>
      </c>
      <c r="AH284" s="152">
        <v>1</v>
      </c>
      <c r="AI284" s="139">
        <f t="shared" si="46"/>
        <v>81</v>
      </c>
      <c r="AJ284" s="139">
        <f t="shared" si="48"/>
        <v>15223</v>
      </c>
      <c r="AK284" s="109">
        <f t="shared" si="47"/>
        <v>15223</v>
      </c>
      <c r="AM284" t="b">
        <f>D284='15.02.2022 Смета'!D284</f>
        <v>1</v>
      </c>
      <c r="AN284" t="b">
        <f>E284='15.02.2022 Смета'!E284</f>
        <v>1</v>
      </c>
      <c r="AO284" t="b">
        <f>F284='15.02.2022 Смета'!F284</f>
        <v>1</v>
      </c>
      <c r="AP284" t="b">
        <f>G284='15.02.2022 Смета'!G284</f>
        <v>1</v>
      </c>
      <c r="AQ284" t="b">
        <f>AH284='15.02.2022 Смета'!AH284</f>
        <v>1</v>
      </c>
      <c r="AR284" t="b">
        <f>AI284='15.02.2022 Смета'!AI284</f>
        <v>1</v>
      </c>
      <c r="AS284" t="b">
        <f>AJ284='15.02.2022 Смета'!AJ284</f>
        <v>1</v>
      </c>
      <c r="AT284" t="b">
        <f>AK284='15.02.2022 Смета'!AK284</f>
        <v>1</v>
      </c>
    </row>
    <row r="285" spans="1:46" x14ac:dyDescent="0.25">
      <c r="A285" s="106"/>
      <c r="B285" s="96"/>
      <c r="C285" s="97"/>
      <c r="D285" s="179" t="s">
        <v>874</v>
      </c>
      <c r="E285" s="99"/>
      <c r="F285" s="99"/>
      <c r="G285" s="99"/>
      <c r="H285" s="99"/>
      <c r="I285" s="97"/>
      <c r="J285" s="100"/>
      <c r="K285" s="99"/>
      <c r="L285" s="99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2"/>
      <c r="AF285" s="79"/>
      <c r="AG285" s="79"/>
      <c r="AH285" s="153"/>
      <c r="AI285" s="151"/>
      <c r="AJ285" s="151"/>
      <c r="AK285" s="164"/>
      <c r="AM285" t="b">
        <f>D285='15.02.2022 Смета'!D285</f>
        <v>1</v>
      </c>
      <c r="AN285" t="b">
        <f>E285='15.02.2022 Смета'!E285</f>
        <v>1</v>
      </c>
      <c r="AO285" t="b">
        <f>F285='15.02.2022 Смета'!F285</f>
        <v>1</v>
      </c>
      <c r="AP285" t="b">
        <f>G285='15.02.2022 Смета'!G285</f>
        <v>1</v>
      </c>
      <c r="AQ285" t="b">
        <f>AH285='15.02.2022 Смета'!AH285</f>
        <v>1</v>
      </c>
      <c r="AR285" t="b">
        <f>AI285='15.02.2022 Смета'!AI285</f>
        <v>1</v>
      </c>
      <c r="AS285" t="b">
        <f>AJ285='15.02.2022 Смета'!AJ285</f>
        <v>1</v>
      </c>
      <c r="AT285" t="b">
        <f>AK285='15.02.2022 Смета'!AK285</f>
        <v>1</v>
      </c>
    </row>
    <row r="286" spans="1:46" ht="27" customHeight="1" x14ac:dyDescent="0.25">
      <c r="A286" s="108">
        <v>234</v>
      </c>
      <c r="B286" s="8" t="s">
        <v>207</v>
      </c>
      <c r="C286" s="21" t="s">
        <v>118</v>
      </c>
      <c r="D286" s="22" t="s">
        <v>613</v>
      </c>
      <c r="E286" s="35">
        <v>44587</v>
      </c>
      <c r="F286" s="35">
        <v>44591</v>
      </c>
      <c r="G286" s="21" t="s">
        <v>415</v>
      </c>
      <c r="H286" s="22" t="s">
        <v>507</v>
      </c>
      <c r="I286" s="22" t="s">
        <v>99</v>
      </c>
      <c r="J286" s="22" t="s">
        <v>294</v>
      </c>
      <c r="K286" s="35">
        <v>44587</v>
      </c>
      <c r="L286" s="35">
        <v>44591</v>
      </c>
      <c r="M286" s="10"/>
      <c r="N286" s="10">
        <v>3400</v>
      </c>
      <c r="O286" s="10">
        <f t="shared" ref="O286:O368" si="49">M286*N286</f>
        <v>0</v>
      </c>
      <c r="P286" s="10"/>
      <c r="Q286" s="10">
        <v>2900</v>
      </c>
      <c r="R286" s="10">
        <f t="shared" ref="R286:R368" si="50">P286*Q286</f>
        <v>0</v>
      </c>
      <c r="S286" s="10"/>
      <c r="T286" s="10">
        <v>2800</v>
      </c>
      <c r="U286" s="10">
        <f t="shared" ref="U286:U368" si="51">S286*T286</f>
        <v>0</v>
      </c>
      <c r="V286" s="10">
        <v>80</v>
      </c>
      <c r="W286" s="10">
        <v>150</v>
      </c>
      <c r="X286" s="10">
        <f t="shared" si="43"/>
        <v>12000</v>
      </c>
      <c r="Y286" s="10">
        <v>85</v>
      </c>
      <c r="Z286" s="10">
        <v>150</v>
      </c>
      <c r="AA286" s="10">
        <f t="shared" si="44"/>
        <v>12750</v>
      </c>
      <c r="AB286" s="10">
        <v>160</v>
      </c>
      <c r="AC286" s="10">
        <v>150</v>
      </c>
      <c r="AD286" s="10">
        <f t="shared" si="45"/>
        <v>24000</v>
      </c>
      <c r="AE286" s="11"/>
      <c r="AF286" s="26">
        <v>7</v>
      </c>
      <c r="AG286" s="7">
        <f t="shared" si="42"/>
        <v>0</v>
      </c>
      <c r="AH286" s="152">
        <v>1</v>
      </c>
      <c r="AI286" s="139">
        <f t="shared" si="46"/>
        <v>325</v>
      </c>
      <c r="AJ286" s="139">
        <f t="shared" si="48"/>
        <v>48750</v>
      </c>
      <c r="AK286" s="109">
        <f t="shared" si="47"/>
        <v>48750</v>
      </c>
      <c r="AM286" t="b">
        <f>D286='15.02.2022 Смета'!D286</f>
        <v>1</v>
      </c>
      <c r="AN286" t="b">
        <f>E286='15.02.2022 Смета'!E286</f>
        <v>1</v>
      </c>
      <c r="AO286" t="b">
        <f>F286='15.02.2022 Смета'!F286</f>
        <v>1</v>
      </c>
      <c r="AP286" t="b">
        <f>G286='15.02.2022 Смета'!G286</f>
        <v>1</v>
      </c>
      <c r="AQ286" t="b">
        <f>AH286='15.02.2022 Смета'!AH286</f>
        <v>1</v>
      </c>
      <c r="AR286" t="b">
        <f>AI286='15.02.2022 Смета'!AI286</f>
        <v>1</v>
      </c>
      <c r="AS286" t="b">
        <f>AJ286='15.02.2022 Смета'!AJ286</f>
        <v>1</v>
      </c>
      <c r="AT286" t="b">
        <f>AK286='15.02.2022 Смета'!AK286</f>
        <v>1</v>
      </c>
    </row>
    <row r="287" spans="1:46" ht="15" customHeight="1" x14ac:dyDescent="0.25">
      <c r="A287" s="106"/>
      <c r="B287" s="96"/>
      <c r="C287" s="97"/>
      <c r="D287" s="179" t="s">
        <v>875</v>
      </c>
      <c r="E287" s="99"/>
      <c r="F287" s="99"/>
      <c r="G287" s="99"/>
      <c r="H287" s="99"/>
      <c r="I287" s="97"/>
      <c r="J287" s="100"/>
      <c r="K287" s="99"/>
      <c r="L287" s="99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2"/>
      <c r="AF287" s="79"/>
      <c r="AG287" s="79"/>
      <c r="AH287" s="153"/>
      <c r="AI287" s="151"/>
      <c r="AJ287" s="151"/>
      <c r="AK287" s="164"/>
      <c r="AM287" t="b">
        <f>D287='15.02.2022 Смета'!D287</f>
        <v>1</v>
      </c>
      <c r="AN287" t="b">
        <f>E287='15.02.2022 Смета'!E287</f>
        <v>1</v>
      </c>
      <c r="AO287" t="b">
        <f>F287='15.02.2022 Смета'!F287</f>
        <v>1</v>
      </c>
      <c r="AP287" t="b">
        <f>G287='15.02.2022 Смета'!G287</f>
        <v>1</v>
      </c>
      <c r="AQ287" t="b">
        <f>AH287='15.02.2022 Смета'!AH287</f>
        <v>1</v>
      </c>
      <c r="AR287" t="b">
        <f>AI287='15.02.2022 Смета'!AI287</f>
        <v>1</v>
      </c>
      <c r="AS287" t="b">
        <f>AJ287='15.02.2022 Смета'!AJ287</f>
        <v>1</v>
      </c>
      <c r="AT287" t="b">
        <f>AK287='15.02.2022 Смета'!AK287</f>
        <v>1</v>
      </c>
    </row>
    <row r="288" spans="1:46" ht="25.5" x14ac:dyDescent="0.25">
      <c r="A288" s="108">
        <v>235</v>
      </c>
      <c r="B288" s="8" t="s">
        <v>181</v>
      </c>
      <c r="C288" s="21" t="s">
        <v>182</v>
      </c>
      <c r="D288" s="22" t="s">
        <v>434</v>
      </c>
      <c r="E288" s="35">
        <v>44611</v>
      </c>
      <c r="F288" s="35">
        <v>44612</v>
      </c>
      <c r="G288" s="21" t="s">
        <v>312</v>
      </c>
      <c r="H288" s="22" t="s">
        <v>461</v>
      </c>
      <c r="I288" s="22" t="s">
        <v>101</v>
      </c>
      <c r="J288" s="22" t="s">
        <v>294</v>
      </c>
      <c r="K288" s="35">
        <v>44611</v>
      </c>
      <c r="L288" s="35">
        <v>44612</v>
      </c>
      <c r="M288" s="10"/>
      <c r="N288" s="10">
        <v>3400</v>
      </c>
      <c r="O288" s="10">
        <f t="shared" si="49"/>
        <v>0</v>
      </c>
      <c r="P288" s="10"/>
      <c r="Q288" s="10">
        <v>2900</v>
      </c>
      <c r="R288" s="10">
        <f t="shared" si="50"/>
        <v>0</v>
      </c>
      <c r="S288" s="10"/>
      <c r="T288" s="10">
        <v>2800</v>
      </c>
      <c r="U288" s="10">
        <f t="shared" si="51"/>
        <v>0</v>
      </c>
      <c r="V288" s="10">
        <v>18</v>
      </c>
      <c r="W288" s="10">
        <v>150</v>
      </c>
      <c r="X288" s="10">
        <f t="shared" si="43"/>
        <v>2700</v>
      </c>
      <c r="Y288" s="10">
        <v>18</v>
      </c>
      <c r="Z288" s="10">
        <v>150</v>
      </c>
      <c r="AA288" s="10">
        <f t="shared" si="44"/>
        <v>2700</v>
      </c>
      <c r="AB288" s="10">
        <v>18</v>
      </c>
      <c r="AC288" s="10">
        <v>150</v>
      </c>
      <c r="AD288" s="10">
        <f t="shared" si="45"/>
        <v>2700</v>
      </c>
      <c r="AE288" s="11"/>
      <c r="AF288" s="26">
        <v>7</v>
      </c>
      <c r="AG288" s="7">
        <f t="shared" si="42"/>
        <v>0</v>
      </c>
      <c r="AH288" s="152">
        <v>1</v>
      </c>
      <c r="AI288" s="139">
        <f t="shared" si="46"/>
        <v>54</v>
      </c>
      <c r="AJ288" s="139">
        <f t="shared" si="48"/>
        <v>8100</v>
      </c>
      <c r="AK288" s="109">
        <f t="shared" si="47"/>
        <v>8100</v>
      </c>
      <c r="AM288" t="b">
        <f>D288='15.02.2022 Смета'!D288</f>
        <v>1</v>
      </c>
      <c r="AN288" t="b">
        <f>E288='15.02.2022 Смета'!E288</f>
        <v>1</v>
      </c>
      <c r="AO288" t="b">
        <f>F288='15.02.2022 Смета'!F288</f>
        <v>1</v>
      </c>
      <c r="AP288" t="b">
        <f>G288='15.02.2022 Смета'!G288</f>
        <v>1</v>
      </c>
      <c r="AQ288" t="b">
        <f>AH288='15.02.2022 Смета'!AH288</f>
        <v>1</v>
      </c>
      <c r="AR288" t="b">
        <f>AI288='15.02.2022 Смета'!AI288</f>
        <v>1</v>
      </c>
      <c r="AS288" t="b">
        <f>AJ288='15.02.2022 Смета'!AJ288</f>
        <v>1</v>
      </c>
      <c r="AT288" t="b">
        <f>AK288='15.02.2022 Смета'!AK288</f>
        <v>1</v>
      </c>
    </row>
    <row r="289" spans="1:46" ht="28.9" customHeight="1" x14ac:dyDescent="0.25">
      <c r="A289" s="108">
        <v>236</v>
      </c>
      <c r="B289" s="8" t="s">
        <v>181</v>
      </c>
      <c r="C289" s="21" t="s">
        <v>182</v>
      </c>
      <c r="D289" s="22" t="s">
        <v>614</v>
      </c>
      <c r="E289" s="35">
        <v>44654</v>
      </c>
      <c r="F289" s="35">
        <v>44654</v>
      </c>
      <c r="G289" s="21" t="s">
        <v>305</v>
      </c>
      <c r="H289" s="22" t="s">
        <v>340</v>
      </c>
      <c r="I289" s="22" t="s">
        <v>101</v>
      </c>
      <c r="J289" s="22" t="s">
        <v>294</v>
      </c>
      <c r="K289" s="35">
        <v>44654</v>
      </c>
      <c r="L289" s="35">
        <v>44654</v>
      </c>
      <c r="M289" s="10"/>
      <c r="N289" s="10">
        <v>3400</v>
      </c>
      <c r="O289" s="10">
        <f t="shared" si="49"/>
        <v>0</v>
      </c>
      <c r="P289" s="10"/>
      <c r="Q289" s="10">
        <v>2900</v>
      </c>
      <c r="R289" s="10">
        <f t="shared" si="50"/>
        <v>0</v>
      </c>
      <c r="S289" s="10"/>
      <c r="T289" s="10">
        <v>2800</v>
      </c>
      <c r="U289" s="10">
        <f t="shared" si="51"/>
        <v>0</v>
      </c>
      <c r="V289" s="10">
        <v>18</v>
      </c>
      <c r="W289" s="10">
        <v>150</v>
      </c>
      <c r="X289" s="10">
        <f t="shared" si="43"/>
        <v>2700</v>
      </c>
      <c r="Y289" s="10">
        <v>18</v>
      </c>
      <c r="Z289" s="10">
        <v>150</v>
      </c>
      <c r="AA289" s="10">
        <f t="shared" si="44"/>
        <v>2700</v>
      </c>
      <c r="AB289" s="10">
        <v>18</v>
      </c>
      <c r="AC289" s="10">
        <v>150</v>
      </c>
      <c r="AD289" s="10">
        <f t="shared" si="45"/>
        <v>2700</v>
      </c>
      <c r="AE289" s="11"/>
      <c r="AF289" s="26">
        <v>7</v>
      </c>
      <c r="AG289" s="7">
        <f t="shared" si="42"/>
        <v>0</v>
      </c>
      <c r="AH289" s="152">
        <v>1</v>
      </c>
      <c r="AI289" s="139">
        <f t="shared" si="46"/>
        <v>54</v>
      </c>
      <c r="AJ289" s="139">
        <f t="shared" si="48"/>
        <v>8100</v>
      </c>
      <c r="AK289" s="109">
        <f t="shared" si="47"/>
        <v>8100</v>
      </c>
      <c r="AM289" t="b">
        <f>D289='15.02.2022 Смета'!D289</f>
        <v>1</v>
      </c>
      <c r="AN289" t="b">
        <f>E289='15.02.2022 Смета'!E289</f>
        <v>1</v>
      </c>
      <c r="AO289" t="b">
        <f>F289='15.02.2022 Смета'!F289</f>
        <v>1</v>
      </c>
      <c r="AP289" t="b">
        <f>G289='15.02.2022 Смета'!G289</f>
        <v>1</v>
      </c>
      <c r="AQ289" t="b">
        <f>AH289='15.02.2022 Смета'!AH289</f>
        <v>1</v>
      </c>
      <c r="AR289" t="b">
        <f>AI289='15.02.2022 Смета'!AI289</f>
        <v>1</v>
      </c>
      <c r="AS289" t="b">
        <f>AJ289='15.02.2022 Смета'!AJ289</f>
        <v>1</v>
      </c>
      <c r="AT289" t="b">
        <f>AK289='15.02.2022 Смета'!AK289</f>
        <v>1</v>
      </c>
    </row>
    <row r="290" spans="1:46" ht="27.6" customHeight="1" x14ac:dyDescent="0.25">
      <c r="A290" s="108">
        <v>237</v>
      </c>
      <c r="B290" s="8" t="s">
        <v>181</v>
      </c>
      <c r="C290" s="21" t="s">
        <v>182</v>
      </c>
      <c r="D290" s="22" t="s">
        <v>183</v>
      </c>
      <c r="E290" s="35">
        <v>44752</v>
      </c>
      <c r="F290" s="35">
        <v>44752</v>
      </c>
      <c r="G290" s="21" t="s">
        <v>787</v>
      </c>
      <c r="H290" s="22" t="s">
        <v>461</v>
      </c>
      <c r="I290" s="22" t="s">
        <v>99</v>
      </c>
      <c r="J290" s="22" t="s">
        <v>294</v>
      </c>
      <c r="K290" s="35">
        <v>44752</v>
      </c>
      <c r="L290" s="35">
        <v>44752</v>
      </c>
      <c r="M290" s="10"/>
      <c r="N290" s="10">
        <v>3400</v>
      </c>
      <c r="O290" s="10">
        <f t="shared" si="49"/>
        <v>0</v>
      </c>
      <c r="P290" s="10"/>
      <c r="Q290" s="10">
        <v>2900</v>
      </c>
      <c r="R290" s="10">
        <f t="shared" si="50"/>
        <v>0</v>
      </c>
      <c r="S290" s="10"/>
      <c r="T290" s="10">
        <v>2800</v>
      </c>
      <c r="U290" s="10">
        <f t="shared" si="51"/>
        <v>0</v>
      </c>
      <c r="V290" s="10">
        <v>22</v>
      </c>
      <c r="W290" s="10">
        <v>150</v>
      </c>
      <c r="X290" s="10">
        <f t="shared" si="43"/>
        <v>3300</v>
      </c>
      <c r="Y290" s="10">
        <v>22</v>
      </c>
      <c r="Z290" s="10">
        <v>150</v>
      </c>
      <c r="AA290" s="10">
        <f t="shared" si="44"/>
        <v>3300</v>
      </c>
      <c r="AB290" s="10">
        <v>22</v>
      </c>
      <c r="AC290" s="10">
        <v>150</v>
      </c>
      <c r="AD290" s="10">
        <f t="shared" si="45"/>
        <v>3300</v>
      </c>
      <c r="AE290" s="11">
        <v>66</v>
      </c>
      <c r="AF290" s="26">
        <v>7</v>
      </c>
      <c r="AG290" s="7">
        <f t="shared" si="42"/>
        <v>462</v>
      </c>
      <c r="AH290" s="152">
        <v>1</v>
      </c>
      <c r="AI290" s="139">
        <f t="shared" si="46"/>
        <v>132</v>
      </c>
      <c r="AJ290" s="139">
        <f t="shared" si="48"/>
        <v>10362</v>
      </c>
      <c r="AK290" s="109">
        <f t="shared" si="47"/>
        <v>10362</v>
      </c>
      <c r="AM290" t="b">
        <f>D290='15.02.2022 Смета'!D290</f>
        <v>1</v>
      </c>
      <c r="AN290" t="b">
        <f>E290='15.02.2022 Смета'!E290</f>
        <v>1</v>
      </c>
      <c r="AO290" t="b">
        <f>F290='15.02.2022 Смета'!F290</f>
        <v>1</v>
      </c>
      <c r="AP290" t="b">
        <f>G290='15.02.2022 Смета'!G290</f>
        <v>1</v>
      </c>
      <c r="AQ290" t="b">
        <f>AH290='15.02.2022 Смета'!AH290</f>
        <v>1</v>
      </c>
      <c r="AR290" t="b">
        <f>AI290='15.02.2022 Смета'!AI290</f>
        <v>1</v>
      </c>
      <c r="AS290" t="b">
        <f>AJ290='15.02.2022 Смета'!AJ290</f>
        <v>1</v>
      </c>
      <c r="AT290" t="b">
        <f>AK290='15.02.2022 Смета'!AK290</f>
        <v>1</v>
      </c>
    </row>
    <row r="291" spans="1:46" ht="14.65" customHeight="1" x14ac:dyDescent="0.25">
      <c r="A291" s="106"/>
      <c r="B291" s="96"/>
      <c r="C291" s="97"/>
      <c r="D291" s="179" t="s">
        <v>876</v>
      </c>
      <c r="E291" s="99"/>
      <c r="F291" s="99"/>
      <c r="G291" s="99"/>
      <c r="H291" s="99"/>
      <c r="I291" s="97"/>
      <c r="J291" s="100"/>
      <c r="K291" s="99"/>
      <c r="L291" s="99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2"/>
      <c r="AF291" s="79"/>
      <c r="AG291" s="79"/>
      <c r="AH291" s="153"/>
      <c r="AI291" s="151"/>
      <c r="AJ291" s="151"/>
      <c r="AK291" s="164"/>
      <c r="AM291" t="b">
        <f>D291='15.02.2022 Смета'!D291</f>
        <v>1</v>
      </c>
      <c r="AN291" t="b">
        <f>E291='15.02.2022 Смета'!E291</f>
        <v>1</v>
      </c>
      <c r="AO291" t="b">
        <f>F291='15.02.2022 Смета'!F291</f>
        <v>1</v>
      </c>
      <c r="AP291" t="b">
        <f>G291='15.02.2022 Смета'!G291</f>
        <v>1</v>
      </c>
      <c r="AQ291" t="b">
        <f>AH291='15.02.2022 Смета'!AH291</f>
        <v>1</v>
      </c>
      <c r="AR291" t="b">
        <f>AI291='15.02.2022 Смета'!AI291</f>
        <v>1</v>
      </c>
      <c r="AS291" t="b">
        <f>AJ291='15.02.2022 Смета'!AJ291</f>
        <v>1</v>
      </c>
      <c r="AT291" t="b">
        <f>AK291='15.02.2022 Смета'!AK291</f>
        <v>1</v>
      </c>
    </row>
    <row r="292" spans="1:46" ht="56.65" customHeight="1" x14ac:dyDescent="0.25">
      <c r="A292" s="108">
        <v>238</v>
      </c>
      <c r="B292" s="8" t="s">
        <v>191</v>
      </c>
      <c r="C292" s="21" t="s">
        <v>293</v>
      </c>
      <c r="D292" s="22" t="s">
        <v>957</v>
      </c>
      <c r="E292" s="35" t="s">
        <v>788</v>
      </c>
      <c r="F292" s="35" t="s">
        <v>789</v>
      </c>
      <c r="G292" s="21" t="s">
        <v>416</v>
      </c>
      <c r="H292" s="22" t="s">
        <v>485</v>
      </c>
      <c r="I292" s="22" t="s">
        <v>99</v>
      </c>
      <c r="J292" s="22" t="s">
        <v>294</v>
      </c>
      <c r="K292" s="35" t="s">
        <v>788</v>
      </c>
      <c r="L292" s="35" t="s">
        <v>789</v>
      </c>
      <c r="M292" s="10"/>
      <c r="N292" s="10">
        <v>3400</v>
      </c>
      <c r="O292" s="10">
        <f t="shared" si="49"/>
        <v>0</v>
      </c>
      <c r="P292" s="10"/>
      <c r="Q292" s="10">
        <v>2900</v>
      </c>
      <c r="R292" s="10">
        <f t="shared" si="50"/>
        <v>0</v>
      </c>
      <c r="S292" s="10"/>
      <c r="T292" s="10">
        <v>2800</v>
      </c>
      <c r="U292" s="10">
        <f t="shared" si="51"/>
        <v>0</v>
      </c>
      <c r="V292" s="10">
        <v>20</v>
      </c>
      <c r="W292" s="10">
        <v>150</v>
      </c>
      <c r="X292" s="10">
        <f t="shared" si="43"/>
        <v>3000</v>
      </c>
      <c r="Y292" s="10">
        <v>20</v>
      </c>
      <c r="Z292" s="10">
        <v>150</v>
      </c>
      <c r="AA292" s="10">
        <f t="shared" si="44"/>
        <v>3000</v>
      </c>
      <c r="AB292" s="10">
        <v>20</v>
      </c>
      <c r="AC292" s="10">
        <v>150</v>
      </c>
      <c r="AD292" s="10">
        <f t="shared" si="45"/>
        <v>3000</v>
      </c>
      <c r="AE292" s="11">
        <v>60</v>
      </c>
      <c r="AF292" s="26">
        <v>7</v>
      </c>
      <c r="AG292" s="7">
        <f t="shared" si="42"/>
        <v>420</v>
      </c>
      <c r="AH292" s="152">
        <v>1</v>
      </c>
      <c r="AI292" s="139">
        <f t="shared" si="46"/>
        <v>120</v>
      </c>
      <c r="AJ292" s="139">
        <f t="shared" si="48"/>
        <v>9420</v>
      </c>
      <c r="AK292" s="109">
        <f t="shared" si="47"/>
        <v>9420</v>
      </c>
      <c r="AM292" t="b">
        <f>D292='15.02.2022 Смета'!D292</f>
        <v>1</v>
      </c>
      <c r="AN292" t="b">
        <f>E292='15.02.2022 Смета'!E292</f>
        <v>1</v>
      </c>
      <c r="AO292" t="b">
        <f>F292='15.02.2022 Смета'!F292</f>
        <v>1</v>
      </c>
      <c r="AP292" t="b">
        <f>G292='15.02.2022 Смета'!G292</f>
        <v>1</v>
      </c>
      <c r="AQ292" t="b">
        <f>AH292='15.02.2022 Смета'!AH292</f>
        <v>1</v>
      </c>
      <c r="AR292" t="b">
        <f>AI292='15.02.2022 Смета'!AI292</f>
        <v>1</v>
      </c>
      <c r="AS292" t="b">
        <f>AJ292='15.02.2022 Смета'!AJ292</f>
        <v>1</v>
      </c>
      <c r="AT292" t="b">
        <f>AK292='15.02.2022 Смета'!AK292</f>
        <v>1</v>
      </c>
    </row>
    <row r="293" spans="1:46" ht="38.25" x14ac:dyDescent="0.25">
      <c r="A293" s="108">
        <v>239</v>
      </c>
      <c r="B293" s="8" t="s">
        <v>191</v>
      </c>
      <c r="C293" s="21" t="s">
        <v>293</v>
      </c>
      <c r="D293" s="22" t="s">
        <v>538</v>
      </c>
      <c r="E293" s="35">
        <v>44680</v>
      </c>
      <c r="F293" s="35">
        <v>44684</v>
      </c>
      <c r="G293" s="21" t="s">
        <v>309</v>
      </c>
      <c r="H293" s="22" t="s">
        <v>539</v>
      </c>
      <c r="I293" s="22" t="s">
        <v>101</v>
      </c>
      <c r="J293" s="22" t="s">
        <v>294</v>
      </c>
      <c r="K293" s="35">
        <v>44680</v>
      </c>
      <c r="L293" s="35">
        <v>44684</v>
      </c>
      <c r="M293" s="28"/>
      <c r="N293" s="10">
        <v>3400</v>
      </c>
      <c r="O293" s="10">
        <f t="shared" si="49"/>
        <v>0</v>
      </c>
      <c r="P293" s="28"/>
      <c r="Q293" s="10">
        <v>2900</v>
      </c>
      <c r="R293" s="10">
        <f t="shared" si="50"/>
        <v>0</v>
      </c>
      <c r="S293" s="28"/>
      <c r="T293" s="10">
        <v>2800</v>
      </c>
      <c r="U293" s="10">
        <f t="shared" si="51"/>
        <v>0</v>
      </c>
      <c r="V293" s="29">
        <v>2</v>
      </c>
      <c r="W293" s="10">
        <v>150</v>
      </c>
      <c r="X293" s="10">
        <f t="shared" si="43"/>
        <v>300</v>
      </c>
      <c r="Y293" s="29">
        <v>2</v>
      </c>
      <c r="Z293" s="10">
        <v>150</v>
      </c>
      <c r="AA293" s="10">
        <f t="shared" si="44"/>
        <v>300</v>
      </c>
      <c r="AB293" s="29">
        <v>2</v>
      </c>
      <c r="AC293" s="10">
        <v>150</v>
      </c>
      <c r="AD293" s="10">
        <f t="shared" si="45"/>
        <v>300</v>
      </c>
      <c r="AE293" s="29">
        <v>6</v>
      </c>
      <c r="AF293" s="26">
        <v>7</v>
      </c>
      <c r="AG293" s="7">
        <f t="shared" si="42"/>
        <v>42</v>
      </c>
      <c r="AH293" s="152">
        <v>1</v>
      </c>
      <c r="AI293" s="139">
        <f t="shared" si="46"/>
        <v>12</v>
      </c>
      <c r="AJ293" s="139">
        <f t="shared" si="48"/>
        <v>942</v>
      </c>
      <c r="AK293" s="109">
        <f t="shared" si="47"/>
        <v>942</v>
      </c>
      <c r="AM293" t="b">
        <f>D293='15.02.2022 Смета'!D293</f>
        <v>1</v>
      </c>
      <c r="AN293" t="b">
        <f>E293='15.02.2022 Смета'!E293</f>
        <v>1</v>
      </c>
      <c r="AO293" t="b">
        <f>F293='15.02.2022 Смета'!F293</f>
        <v>1</v>
      </c>
      <c r="AP293" t="b">
        <f>G293='15.02.2022 Смета'!G293</f>
        <v>1</v>
      </c>
      <c r="AQ293" t="b">
        <f>AH293='15.02.2022 Смета'!AH293</f>
        <v>1</v>
      </c>
      <c r="AR293" t="b">
        <f>AI293='15.02.2022 Смета'!AI293</f>
        <v>1</v>
      </c>
      <c r="AS293" t="b">
        <f>AJ293='15.02.2022 Смета'!AJ293</f>
        <v>1</v>
      </c>
      <c r="AT293" t="b">
        <f>AK293='15.02.2022 Смета'!AK293</f>
        <v>1</v>
      </c>
    </row>
    <row r="294" spans="1:46" ht="40.9" customHeight="1" x14ac:dyDescent="0.25">
      <c r="A294" s="108">
        <v>240</v>
      </c>
      <c r="B294" s="8" t="s">
        <v>191</v>
      </c>
      <c r="C294" s="21" t="s">
        <v>293</v>
      </c>
      <c r="D294" s="22" t="s">
        <v>790</v>
      </c>
      <c r="E294" s="35" t="s">
        <v>791</v>
      </c>
      <c r="F294" s="35" t="s">
        <v>792</v>
      </c>
      <c r="G294" s="21" t="s">
        <v>336</v>
      </c>
      <c r="H294" s="22" t="s">
        <v>450</v>
      </c>
      <c r="I294" s="22" t="s">
        <v>99</v>
      </c>
      <c r="J294" s="22" t="s">
        <v>294</v>
      </c>
      <c r="K294" s="35" t="s">
        <v>791</v>
      </c>
      <c r="L294" s="35" t="s">
        <v>792</v>
      </c>
      <c r="M294" s="10"/>
      <c r="N294" s="10">
        <v>3400</v>
      </c>
      <c r="O294" s="10">
        <f t="shared" si="49"/>
        <v>0</v>
      </c>
      <c r="P294" s="10"/>
      <c r="Q294" s="10">
        <v>2900</v>
      </c>
      <c r="R294" s="10">
        <f t="shared" si="50"/>
        <v>0</v>
      </c>
      <c r="S294" s="10"/>
      <c r="T294" s="10">
        <v>2800</v>
      </c>
      <c r="U294" s="10">
        <f t="shared" si="51"/>
        <v>0</v>
      </c>
      <c r="V294" s="10">
        <v>9</v>
      </c>
      <c r="W294" s="10">
        <v>150</v>
      </c>
      <c r="X294" s="10">
        <f t="shared" si="43"/>
        <v>1350</v>
      </c>
      <c r="Y294" s="10">
        <v>9</v>
      </c>
      <c r="Z294" s="10">
        <v>150</v>
      </c>
      <c r="AA294" s="10">
        <f t="shared" si="44"/>
        <v>1350</v>
      </c>
      <c r="AB294" s="10">
        <v>9</v>
      </c>
      <c r="AC294" s="10">
        <v>150</v>
      </c>
      <c r="AD294" s="10">
        <f t="shared" si="45"/>
        <v>1350</v>
      </c>
      <c r="AE294" s="11">
        <v>27</v>
      </c>
      <c r="AF294" s="26">
        <v>7</v>
      </c>
      <c r="AG294" s="7">
        <f t="shared" si="42"/>
        <v>189</v>
      </c>
      <c r="AH294" s="152">
        <v>1</v>
      </c>
      <c r="AI294" s="139">
        <f t="shared" si="46"/>
        <v>54</v>
      </c>
      <c r="AJ294" s="139">
        <f t="shared" si="48"/>
        <v>4239</v>
      </c>
      <c r="AK294" s="109">
        <f t="shared" si="47"/>
        <v>4239</v>
      </c>
      <c r="AM294" t="b">
        <f>D294='15.02.2022 Смета'!D294</f>
        <v>1</v>
      </c>
      <c r="AN294" t="b">
        <f>E294='15.02.2022 Смета'!E294</f>
        <v>1</v>
      </c>
      <c r="AO294" t="b">
        <f>F294='15.02.2022 Смета'!F294</f>
        <v>1</v>
      </c>
      <c r="AP294" t="b">
        <f>G294='15.02.2022 Смета'!G294</f>
        <v>1</v>
      </c>
      <c r="AQ294" t="b">
        <f>AH294='15.02.2022 Смета'!AH294</f>
        <v>1</v>
      </c>
      <c r="AR294" t="b">
        <f>AI294='15.02.2022 Смета'!AI294</f>
        <v>1</v>
      </c>
      <c r="AS294" t="b">
        <f>AJ294='15.02.2022 Смета'!AJ294</f>
        <v>1</v>
      </c>
      <c r="AT294" t="b">
        <f>AK294='15.02.2022 Смета'!AK294</f>
        <v>1</v>
      </c>
    </row>
    <row r="295" spans="1:46" ht="40.15" customHeight="1" x14ac:dyDescent="0.25">
      <c r="A295" s="108">
        <v>241</v>
      </c>
      <c r="B295" s="8" t="s">
        <v>191</v>
      </c>
      <c r="C295" s="21" t="s">
        <v>293</v>
      </c>
      <c r="D295" s="22" t="s">
        <v>793</v>
      </c>
      <c r="E295" s="35" t="s">
        <v>794</v>
      </c>
      <c r="F295" s="35" t="s">
        <v>795</v>
      </c>
      <c r="G295" s="21" t="s">
        <v>336</v>
      </c>
      <c r="H295" s="38" t="s">
        <v>417</v>
      </c>
      <c r="I295" s="22" t="s">
        <v>101</v>
      </c>
      <c r="J295" s="22" t="s">
        <v>294</v>
      </c>
      <c r="K295" s="35" t="s">
        <v>794</v>
      </c>
      <c r="L295" s="35" t="s">
        <v>795</v>
      </c>
      <c r="M295" s="10"/>
      <c r="N295" s="10">
        <v>3400</v>
      </c>
      <c r="O295" s="10">
        <f t="shared" si="49"/>
        <v>0</v>
      </c>
      <c r="P295" s="10"/>
      <c r="Q295" s="10">
        <v>2900</v>
      </c>
      <c r="R295" s="10">
        <f t="shared" si="50"/>
        <v>0</v>
      </c>
      <c r="S295" s="10"/>
      <c r="T295" s="10">
        <v>2800</v>
      </c>
      <c r="U295" s="10">
        <f t="shared" si="51"/>
        <v>0</v>
      </c>
      <c r="V295" s="10">
        <v>9</v>
      </c>
      <c r="W295" s="10">
        <v>150</v>
      </c>
      <c r="X295" s="10">
        <f t="shared" si="43"/>
        <v>1350</v>
      </c>
      <c r="Y295" s="10">
        <v>9</v>
      </c>
      <c r="Z295" s="10">
        <v>150</v>
      </c>
      <c r="AA295" s="10">
        <f t="shared" si="44"/>
        <v>1350</v>
      </c>
      <c r="AB295" s="10">
        <v>9</v>
      </c>
      <c r="AC295" s="10">
        <v>150</v>
      </c>
      <c r="AD295" s="10">
        <f t="shared" si="45"/>
        <v>1350</v>
      </c>
      <c r="AE295" s="11">
        <v>27</v>
      </c>
      <c r="AF295" s="26">
        <v>7</v>
      </c>
      <c r="AG295" s="7">
        <f t="shared" si="42"/>
        <v>189</v>
      </c>
      <c r="AH295" s="152">
        <v>1</v>
      </c>
      <c r="AI295" s="139">
        <f t="shared" si="46"/>
        <v>54</v>
      </c>
      <c r="AJ295" s="139">
        <f t="shared" si="48"/>
        <v>4239</v>
      </c>
      <c r="AK295" s="109">
        <f t="shared" si="47"/>
        <v>4239</v>
      </c>
      <c r="AM295" t="b">
        <f>D295='15.02.2022 Смета'!D295</f>
        <v>1</v>
      </c>
      <c r="AN295" t="b">
        <f>E295='15.02.2022 Смета'!E295</f>
        <v>1</v>
      </c>
      <c r="AO295" t="b">
        <f>F295='15.02.2022 Смета'!F295</f>
        <v>1</v>
      </c>
      <c r="AP295" t="b">
        <f>G295='15.02.2022 Смета'!G295</f>
        <v>1</v>
      </c>
      <c r="AQ295" t="b">
        <f>AH295='15.02.2022 Смета'!AH295</f>
        <v>1</v>
      </c>
      <c r="AR295" t="b">
        <f>AI295='15.02.2022 Смета'!AI295</f>
        <v>1</v>
      </c>
      <c r="AS295" t="b">
        <f>AJ295='15.02.2022 Смета'!AJ295</f>
        <v>1</v>
      </c>
      <c r="AT295" t="b">
        <f>AK295='15.02.2022 Смета'!AK295</f>
        <v>1</v>
      </c>
    </row>
    <row r="296" spans="1:46" ht="42" customHeight="1" x14ac:dyDescent="0.25">
      <c r="A296" s="108">
        <v>242</v>
      </c>
      <c r="B296" s="8" t="s">
        <v>191</v>
      </c>
      <c r="C296" s="21" t="s">
        <v>293</v>
      </c>
      <c r="D296" s="22" t="s">
        <v>540</v>
      </c>
      <c r="E296" s="35">
        <v>44709</v>
      </c>
      <c r="F296" s="35">
        <v>44709</v>
      </c>
      <c r="G296" s="21" t="s">
        <v>541</v>
      </c>
      <c r="H296" s="22" t="s">
        <v>796</v>
      </c>
      <c r="I296" s="22" t="s">
        <v>101</v>
      </c>
      <c r="J296" s="22" t="s">
        <v>294</v>
      </c>
      <c r="K296" s="35">
        <v>44709</v>
      </c>
      <c r="L296" s="35">
        <v>44709</v>
      </c>
      <c r="M296" s="28"/>
      <c r="N296" s="10">
        <v>3400</v>
      </c>
      <c r="O296" s="10">
        <f t="shared" si="49"/>
        <v>0</v>
      </c>
      <c r="P296" s="28"/>
      <c r="Q296" s="10">
        <v>2900</v>
      </c>
      <c r="R296" s="10">
        <f t="shared" si="50"/>
        <v>0</v>
      </c>
      <c r="S296" s="28"/>
      <c r="T296" s="10">
        <v>2800</v>
      </c>
      <c r="U296" s="10">
        <f t="shared" si="51"/>
        <v>0</v>
      </c>
      <c r="V296" s="29">
        <v>1</v>
      </c>
      <c r="W296" s="10">
        <v>150</v>
      </c>
      <c r="X296" s="10">
        <f t="shared" si="43"/>
        <v>150</v>
      </c>
      <c r="Y296" s="29">
        <v>1</v>
      </c>
      <c r="Z296" s="10">
        <v>150</v>
      </c>
      <c r="AA296" s="10">
        <f t="shared" si="44"/>
        <v>150</v>
      </c>
      <c r="AB296" s="29">
        <v>1</v>
      </c>
      <c r="AC296" s="10">
        <v>150</v>
      </c>
      <c r="AD296" s="10">
        <f t="shared" si="45"/>
        <v>150</v>
      </c>
      <c r="AE296" s="29">
        <v>3</v>
      </c>
      <c r="AF296" s="26">
        <v>7</v>
      </c>
      <c r="AG296" s="7">
        <f t="shared" si="42"/>
        <v>21</v>
      </c>
      <c r="AH296" s="152">
        <v>1</v>
      </c>
      <c r="AI296" s="139">
        <f t="shared" si="46"/>
        <v>6</v>
      </c>
      <c r="AJ296" s="139">
        <f t="shared" si="48"/>
        <v>471</v>
      </c>
      <c r="AK296" s="109">
        <f t="shared" si="47"/>
        <v>471</v>
      </c>
      <c r="AM296" t="b">
        <f>D296='15.02.2022 Смета'!D296</f>
        <v>1</v>
      </c>
      <c r="AN296" t="b">
        <f>E296='15.02.2022 Смета'!E296</f>
        <v>1</v>
      </c>
      <c r="AO296" t="b">
        <f>F296='15.02.2022 Смета'!F296</f>
        <v>1</v>
      </c>
      <c r="AP296" t="b">
        <f>G296='15.02.2022 Смета'!G296</f>
        <v>1</v>
      </c>
      <c r="AQ296" t="b">
        <f>AH296='15.02.2022 Смета'!AH296</f>
        <v>1</v>
      </c>
      <c r="AR296" t="b">
        <f>AI296='15.02.2022 Смета'!AI296</f>
        <v>1</v>
      </c>
      <c r="AS296" t="b">
        <f>AJ296='15.02.2022 Смета'!AJ296</f>
        <v>1</v>
      </c>
      <c r="AT296" t="b">
        <f>AK296='15.02.2022 Смета'!AK296</f>
        <v>1</v>
      </c>
    </row>
    <row r="297" spans="1:46" ht="44.65" customHeight="1" x14ac:dyDescent="0.25">
      <c r="A297" s="108">
        <v>243</v>
      </c>
      <c r="B297" s="8" t="s">
        <v>191</v>
      </c>
      <c r="C297" s="21" t="s">
        <v>293</v>
      </c>
      <c r="D297" s="22" t="s">
        <v>542</v>
      </c>
      <c r="E297" s="35">
        <v>44709</v>
      </c>
      <c r="F297" s="35">
        <v>44709</v>
      </c>
      <c r="G297" s="46" t="s">
        <v>541</v>
      </c>
      <c r="H297" s="22" t="s">
        <v>539</v>
      </c>
      <c r="I297" s="22" t="s">
        <v>101</v>
      </c>
      <c r="J297" s="22" t="s">
        <v>294</v>
      </c>
      <c r="K297" s="35">
        <v>44709</v>
      </c>
      <c r="L297" s="35">
        <v>44709</v>
      </c>
      <c r="M297" s="28"/>
      <c r="N297" s="10">
        <v>3400</v>
      </c>
      <c r="O297" s="10">
        <f t="shared" si="49"/>
        <v>0</v>
      </c>
      <c r="P297" s="28"/>
      <c r="Q297" s="10">
        <v>2900</v>
      </c>
      <c r="R297" s="10">
        <f t="shared" si="50"/>
        <v>0</v>
      </c>
      <c r="S297" s="28"/>
      <c r="T297" s="10">
        <v>2800</v>
      </c>
      <c r="U297" s="10">
        <f t="shared" si="51"/>
        <v>0</v>
      </c>
      <c r="V297" s="29">
        <v>2</v>
      </c>
      <c r="W297" s="10">
        <v>150</v>
      </c>
      <c r="X297" s="10">
        <f t="shared" si="43"/>
        <v>300</v>
      </c>
      <c r="Y297" s="29">
        <v>2</v>
      </c>
      <c r="Z297" s="10">
        <v>150</v>
      </c>
      <c r="AA297" s="10">
        <f t="shared" si="44"/>
        <v>300</v>
      </c>
      <c r="AB297" s="29">
        <v>2</v>
      </c>
      <c r="AC297" s="10">
        <v>150</v>
      </c>
      <c r="AD297" s="10">
        <f t="shared" si="45"/>
        <v>300</v>
      </c>
      <c r="AE297" s="29">
        <v>6</v>
      </c>
      <c r="AF297" s="26">
        <v>7</v>
      </c>
      <c r="AG297" s="7">
        <f t="shared" si="42"/>
        <v>42</v>
      </c>
      <c r="AH297" s="152">
        <v>1</v>
      </c>
      <c r="AI297" s="139">
        <f t="shared" si="46"/>
        <v>12</v>
      </c>
      <c r="AJ297" s="139">
        <f t="shared" si="48"/>
        <v>942</v>
      </c>
      <c r="AK297" s="109">
        <f t="shared" si="47"/>
        <v>942</v>
      </c>
      <c r="AM297" t="b">
        <f>D297='15.02.2022 Смета'!D297</f>
        <v>1</v>
      </c>
      <c r="AN297" t="b">
        <f>E297='15.02.2022 Смета'!E297</f>
        <v>1</v>
      </c>
      <c r="AO297" t="b">
        <f>F297='15.02.2022 Смета'!F297</f>
        <v>1</v>
      </c>
      <c r="AP297" t="b">
        <f>G297='15.02.2022 Смета'!G297</f>
        <v>1</v>
      </c>
      <c r="AQ297" t="b">
        <f>AH297='15.02.2022 Смета'!AH297</f>
        <v>1</v>
      </c>
      <c r="AR297" t="b">
        <f>AI297='15.02.2022 Смета'!AI297</f>
        <v>1</v>
      </c>
      <c r="AS297" t="b">
        <f>AJ297='15.02.2022 Смета'!AJ297</f>
        <v>1</v>
      </c>
      <c r="AT297" t="b">
        <f>AK297='15.02.2022 Смета'!AK297</f>
        <v>1</v>
      </c>
    </row>
    <row r="298" spans="1:46" ht="16.149999999999999" customHeight="1" x14ac:dyDescent="0.25">
      <c r="A298" s="106"/>
      <c r="B298" s="96"/>
      <c r="C298" s="97"/>
      <c r="D298" s="179" t="s">
        <v>877</v>
      </c>
      <c r="E298" s="99"/>
      <c r="F298" s="99"/>
      <c r="G298" s="99"/>
      <c r="H298" s="99"/>
      <c r="I298" s="97"/>
      <c r="J298" s="100"/>
      <c r="K298" s="99"/>
      <c r="L298" s="99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2"/>
      <c r="AF298" s="79"/>
      <c r="AG298" s="79"/>
      <c r="AH298" s="153"/>
      <c r="AI298" s="151"/>
      <c r="AJ298" s="151"/>
      <c r="AK298" s="164"/>
      <c r="AM298" t="b">
        <f>D298='15.02.2022 Смета'!D298</f>
        <v>1</v>
      </c>
      <c r="AN298" t="b">
        <f>E298='15.02.2022 Смета'!E298</f>
        <v>1</v>
      </c>
      <c r="AO298" t="b">
        <f>F298='15.02.2022 Смета'!F298</f>
        <v>1</v>
      </c>
      <c r="AP298" t="b">
        <f>G298='15.02.2022 Смета'!G298</f>
        <v>1</v>
      </c>
      <c r="AQ298" t="b">
        <f>AH298='15.02.2022 Смета'!AH298</f>
        <v>1</v>
      </c>
      <c r="AR298" t="b">
        <f>AI298='15.02.2022 Смета'!AI298</f>
        <v>1</v>
      </c>
      <c r="AS298" t="b">
        <f>AJ298='15.02.2022 Смета'!AJ298</f>
        <v>1</v>
      </c>
      <c r="AT298" t="b">
        <f>AK298='15.02.2022 Смета'!AK298</f>
        <v>1</v>
      </c>
    </row>
    <row r="299" spans="1:46" ht="53.65" customHeight="1" x14ac:dyDescent="0.25">
      <c r="A299" s="108">
        <v>244</v>
      </c>
      <c r="B299" s="15" t="s">
        <v>269</v>
      </c>
      <c r="C299" s="21" t="s">
        <v>134</v>
      </c>
      <c r="D299" s="22" t="s">
        <v>615</v>
      </c>
      <c r="E299" s="35">
        <v>44631</v>
      </c>
      <c r="F299" s="35">
        <v>44635</v>
      </c>
      <c r="G299" s="21" t="s">
        <v>319</v>
      </c>
      <c r="H299" s="22" t="s">
        <v>340</v>
      </c>
      <c r="I299" s="22" t="s">
        <v>101</v>
      </c>
      <c r="J299" s="22" t="s">
        <v>294</v>
      </c>
      <c r="K299" s="35">
        <v>44631</v>
      </c>
      <c r="L299" s="35">
        <v>44635</v>
      </c>
      <c r="M299" s="14"/>
      <c r="N299" s="10">
        <v>3400</v>
      </c>
      <c r="O299" s="10">
        <f t="shared" si="49"/>
        <v>0</v>
      </c>
      <c r="P299" s="14"/>
      <c r="Q299" s="10">
        <v>2900</v>
      </c>
      <c r="R299" s="10">
        <f t="shared" si="50"/>
        <v>0</v>
      </c>
      <c r="S299" s="14"/>
      <c r="T299" s="10">
        <v>2800</v>
      </c>
      <c r="U299" s="10">
        <f t="shared" si="51"/>
        <v>0</v>
      </c>
      <c r="V299" s="10">
        <v>30</v>
      </c>
      <c r="W299" s="10">
        <v>150</v>
      </c>
      <c r="X299" s="10">
        <f t="shared" si="43"/>
        <v>4500</v>
      </c>
      <c r="Y299" s="10">
        <v>30</v>
      </c>
      <c r="Z299" s="10">
        <v>150</v>
      </c>
      <c r="AA299" s="10">
        <f t="shared" si="44"/>
        <v>4500</v>
      </c>
      <c r="AB299" s="10">
        <v>30</v>
      </c>
      <c r="AC299" s="10">
        <v>150</v>
      </c>
      <c r="AD299" s="10">
        <f t="shared" si="45"/>
        <v>4500</v>
      </c>
      <c r="AE299" s="10"/>
      <c r="AF299" s="26">
        <v>7</v>
      </c>
      <c r="AG299" s="7">
        <f t="shared" ref="AG299:AG362" si="52">AE299*AF299</f>
        <v>0</v>
      </c>
      <c r="AH299" s="152">
        <v>1</v>
      </c>
      <c r="AI299" s="139">
        <f t="shared" si="46"/>
        <v>90</v>
      </c>
      <c r="AJ299" s="139">
        <f t="shared" si="48"/>
        <v>13500</v>
      </c>
      <c r="AK299" s="109">
        <f t="shared" si="47"/>
        <v>13500</v>
      </c>
      <c r="AM299" t="b">
        <f>D299='15.02.2022 Смета'!D299</f>
        <v>1</v>
      </c>
      <c r="AN299" t="b">
        <f>E299='15.02.2022 Смета'!E299</f>
        <v>1</v>
      </c>
      <c r="AO299" t="b">
        <f>F299='15.02.2022 Смета'!F299</f>
        <v>1</v>
      </c>
      <c r="AP299" t="b">
        <f>G299='15.02.2022 Смета'!G299</f>
        <v>1</v>
      </c>
      <c r="AQ299" t="b">
        <f>AH299='15.02.2022 Смета'!AH299</f>
        <v>1</v>
      </c>
      <c r="AR299" t="b">
        <f>AI299='15.02.2022 Смета'!AI299</f>
        <v>1</v>
      </c>
      <c r="AS299" t="b">
        <f>AJ299='15.02.2022 Смета'!AJ299</f>
        <v>1</v>
      </c>
      <c r="AT299" t="b">
        <f>AK299='15.02.2022 Смета'!AK299</f>
        <v>1</v>
      </c>
    </row>
    <row r="300" spans="1:46" ht="41.65" customHeight="1" x14ac:dyDescent="0.25">
      <c r="A300" s="108">
        <v>245</v>
      </c>
      <c r="B300" s="15" t="s">
        <v>269</v>
      </c>
      <c r="C300" s="21" t="s">
        <v>134</v>
      </c>
      <c r="D300" s="22" t="s">
        <v>616</v>
      </c>
      <c r="E300" s="35">
        <v>44631</v>
      </c>
      <c r="F300" s="35">
        <v>44635</v>
      </c>
      <c r="G300" s="21" t="s">
        <v>319</v>
      </c>
      <c r="H300" s="22" t="s">
        <v>465</v>
      </c>
      <c r="I300" s="22" t="s">
        <v>99</v>
      </c>
      <c r="J300" s="22" t="s">
        <v>294</v>
      </c>
      <c r="K300" s="35">
        <v>44631</v>
      </c>
      <c r="L300" s="35">
        <v>44635</v>
      </c>
      <c r="M300" s="14"/>
      <c r="N300" s="10">
        <v>3400</v>
      </c>
      <c r="O300" s="10">
        <f t="shared" si="49"/>
        <v>0</v>
      </c>
      <c r="P300" s="14"/>
      <c r="Q300" s="10">
        <v>2900</v>
      </c>
      <c r="R300" s="10">
        <f t="shared" si="50"/>
        <v>0</v>
      </c>
      <c r="S300" s="14"/>
      <c r="T300" s="10">
        <v>2800</v>
      </c>
      <c r="U300" s="10">
        <f t="shared" si="51"/>
        <v>0</v>
      </c>
      <c r="V300" s="10">
        <v>34</v>
      </c>
      <c r="W300" s="10">
        <v>150</v>
      </c>
      <c r="X300" s="10">
        <f t="shared" si="43"/>
        <v>5100</v>
      </c>
      <c r="Y300" s="10">
        <v>34</v>
      </c>
      <c r="Z300" s="10">
        <v>150</v>
      </c>
      <c r="AA300" s="10">
        <f t="shared" si="44"/>
        <v>5100</v>
      </c>
      <c r="AB300" s="10">
        <v>34</v>
      </c>
      <c r="AC300" s="10">
        <v>150</v>
      </c>
      <c r="AD300" s="10">
        <f t="shared" si="45"/>
        <v>5100</v>
      </c>
      <c r="AE300" s="10"/>
      <c r="AF300" s="26">
        <v>7</v>
      </c>
      <c r="AG300" s="7">
        <f t="shared" si="52"/>
        <v>0</v>
      </c>
      <c r="AH300" s="152">
        <v>1</v>
      </c>
      <c r="AI300" s="139">
        <f t="shared" si="46"/>
        <v>102</v>
      </c>
      <c r="AJ300" s="139">
        <f t="shared" si="48"/>
        <v>15300</v>
      </c>
      <c r="AK300" s="109">
        <f t="shared" si="47"/>
        <v>15300</v>
      </c>
      <c r="AM300" t="b">
        <f>D300='15.02.2022 Смета'!D300</f>
        <v>1</v>
      </c>
      <c r="AN300" t="b">
        <f>E300='15.02.2022 Смета'!E300</f>
        <v>1</v>
      </c>
      <c r="AO300" t="b">
        <f>F300='15.02.2022 Смета'!F300</f>
        <v>1</v>
      </c>
      <c r="AP300" t="b">
        <f>G300='15.02.2022 Смета'!G300</f>
        <v>1</v>
      </c>
      <c r="AQ300" t="b">
        <f>AH300='15.02.2022 Смета'!AH300</f>
        <v>1</v>
      </c>
      <c r="AR300" t="b">
        <f>AI300='15.02.2022 Смета'!AI300</f>
        <v>1</v>
      </c>
      <c r="AS300" t="b">
        <f>AJ300='15.02.2022 Смета'!AJ300</f>
        <v>1</v>
      </c>
      <c r="AT300" t="b">
        <f>AK300='15.02.2022 Смета'!AK300</f>
        <v>1</v>
      </c>
    </row>
    <row r="301" spans="1:46" x14ac:dyDescent="0.25">
      <c r="A301" s="106"/>
      <c r="B301" s="96"/>
      <c r="C301" s="97"/>
      <c r="D301" s="179" t="s">
        <v>878</v>
      </c>
      <c r="E301" s="99"/>
      <c r="F301" s="99"/>
      <c r="G301" s="99"/>
      <c r="H301" s="99"/>
      <c r="I301" s="97"/>
      <c r="J301" s="100"/>
      <c r="K301" s="99"/>
      <c r="L301" s="99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2"/>
      <c r="AF301" s="79"/>
      <c r="AG301" s="79"/>
      <c r="AH301" s="153"/>
      <c r="AI301" s="151"/>
      <c r="AJ301" s="151"/>
      <c r="AK301" s="164"/>
      <c r="AM301" t="b">
        <f>D301='15.02.2022 Смета'!D301</f>
        <v>1</v>
      </c>
      <c r="AN301" t="b">
        <f>E301='15.02.2022 Смета'!E301</f>
        <v>1</v>
      </c>
      <c r="AO301" t="b">
        <f>F301='15.02.2022 Смета'!F301</f>
        <v>1</v>
      </c>
      <c r="AP301" t="b">
        <f>G301='15.02.2022 Смета'!G301</f>
        <v>1</v>
      </c>
      <c r="AQ301" t="b">
        <f>AH301='15.02.2022 Смета'!AH301</f>
        <v>1</v>
      </c>
      <c r="AR301" t="b">
        <f>AI301='15.02.2022 Смета'!AI301</f>
        <v>1</v>
      </c>
      <c r="AS301" t="b">
        <f>AJ301='15.02.2022 Смета'!AJ301</f>
        <v>1</v>
      </c>
      <c r="AT301" t="b">
        <f>AK301='15.02.2022 Смета'!AK301</f>
        <v>1</v>
      </c>
    </row>
    <row r="302" spans="1:46" ht="31.9" customHeight="1" x14ac:dyDescent="0.25">
      <c r="A302" s="108">
        <v>246</v>
      </c>
      <c r="B302" s="8" t="s">
        <v>237</v>
      </c>
      <c r="C302" s="21" t="s">
        <v>236</v>
      </c>
      <c r="D302" s="22" t="s">
        <v>85</v>
      </c>
      <c r="E302" s="35">
        <v>44588</v>
      </c>
      <c r="F302" s="35">
        <v>44591</v>
      </c>
      <c r="G302" s="21" t="s">
        <v>298</v>
      </c>
      <c r="H302" s="22" t="s">
        <v>491</v>
      </c>
      <c r="I302" s="22" t="s">
        <v>99</v>
      </c>
      <c r="J302" s="22" t="s">
        <v>294</v>
      </c>
      <c r="K302" s="35">
        <v>44588</v>
      </c>
      <c r="L302" s="35">
        <v>44591</v>
      </c>
      <c r="M302" s="10"/>
      <c r="N302" s="10">
        <v>3400</v>
      </c>
      <c r="O302" s="10">
        <f t="shared" si="49"/>
        <v>0</v>
      </c>
      <c r="P302" s="10"/>
      <c r="Q302" s="10">
        <v>2900</v>
      </c>
      <c r="R302" s="10">
        <f t="shared" si="50"/>
        <v>0</v>
      </c>
      <c r="S302" s="10"/>
      <c r="T302" s="10">
        <v>2800</v>
      </c>
      <c r="U302" s="10">
        <f t="shared" si="51"/>
        <v>0</v>
      </c>
      <c r="V302" s="10">
        <v>10</v>
      </c>
      <c r="W302" s="10">
        <v>150</v>
      </c>
      <c r="X302" s="10">
        <f t="shared" si="43"/>
        <v>1500</v>
      </c>
      <c r="Y302" s="10">
        <v>10</v>
      </c>
      <c r="Z302" s="10">
        <v>150</v>
      </c>
      <c r="AA302" s="10">
        <f t="shared" si="44"/>
        <v>1500</v>
      </c>
      <c r="AB302" s="10">
        <v>10</v>
      </c>
      <c r="AC302" s="10">
        <v>150</v>
      </c>
      <c r="AD302" s="10">
        <f t="shared" si="45"/>
        <v>1500</v>
      </c>
      <c r="AE302" s="11"/>
      <c r="AF302" s="26">
        <v>7</v>
      </c>
      <c r="AG302" s="7">
        <f t="shared" si="52"/>
        <v>0</v>
      </c>
      <c r="AH302" s="152">
        <v>1</v>
      </c>
      <c r="AI302" s="139">
        <f t="shared" si="46"/>
        <v>30</v>
      </c>
      <c r="AJ302" s="139">
        <f t="shared" si="48"/>
        <v>4500</v>
      </c>
      <c r="AK302" s="109">
        <f t="shared" si="47"/>
        <v>4500</v>
      </c>
      <c r="AM302" t="b">
        <f>D302='15.02.2022 Смета'!D302</f>
        <v>1</v>
      </c>
      <c r="AN302" t="b">
        <f>E302='15.02.2022 Смета'!E302</f>
        <v>1</v>
      </c>
      <c r="AO302" t="b">
        <f>F302='15.02.2022 Смета'!F302</f>
        <v>1</v>
      </c>
      <c r="AP302" t="b">
        <f>G302='15.02.2022 Смета'!G302</f>
        <v>1</v>
      </c>
      <c r="AQ302" t="b">
        <f>AH302='15.02.2022 Смета'!AH302</f>
        <v>1</v>
      </c>
      <c r="AR302" t="b">
        <f>AI302='15.02.2022 Смета'!AI302</f>
        <v>1</v>
      </c>
      <c r="AS302" t="b">
        <f>AJ302='15.02.2022 Смета'!AJ302</f>
        <v>1</v>
      </c>
      <c r="AT302" t="b">
        <f>AK302='15.02.2022 Смета'!AK302</f>
        <v>1</v>
      </c>
    </row>
    <row r="303" spans="1:46" ht="32.65" customHeight="1" x14ac:dyDescent="0.25">
      <c r="A303" s="108">
        <v>247</v>
      </c>
      <c r="B303" s="8" t="s">
        <v>237</v>
      </c>
      <c r="C303" s="21" t="s">
        <v>236</v>
      </c>
      <c r="D303" s="22" t="s">
        <v>86</v>
      </c>
      <c r="E303" s="35">
        <v>44588</v>
      </c>
      <c r="F303" s="35">
        <v>44591</v>
      </c>
      <c r="G303" s="21" t="s">
        <v>298</v>
      </c>
      <c r="H303" s="22" t="s">
        <v>449</v>
      </c>
      <c r="I303" s="22" t="s">
        <v>101</v>
      </c>
      <c r="J303" s="22" t="s">
        <v>294</v>
      </c>
      <c r="K303" s="35">
        <v>44588</v>
      </c>
      <c r="L303" s="35">
        <v>44591</v>
      </c>
      <c r="M303" s="10"/>
      <c r="N303" s="10">
        <v>3400</v>
      </c>
      <c r="O303" s="10">
        <f t="shared" si="49"/>
        <v>0</v>
      </c>
      <c r="P303" s="10"/>
      <c r="Q303" s="10">
        <v>2900</v>
      </c>
      <c r="R303" s="10">
        <f t="shared" si="50"/>
        <v>0</v>
      </c>
      <c r="S303" s="10"/>
      <c r="T303" s="10">
        <v>2800</v>
      </c>
      <c r="U303" s="10">
        <f t="shared" si="51"/>
        <v>0</v>
      </c>
      <c r="V303" s="10">
        <v>2</v>
      </c>
      <c r="W303" s="10">
        <v>150</v>
      </c>
      <c r="X303" s="10">
        <f t="shared" si="43"/>
        <v>300</v>
      </c>
      <c r="Y303" s="10">
        <v>2</v>
      </c>
      <c r="Z303" s="10">
        <v>150</v>
      </c>
      <c r="AA303" s="10">
        <f t="shared" si="44"/>
        <v>300</v>
      </c>
      <c r="AB303" s="10">
        <v>2</v>
      </c>
      <c r="AC303" s="10">
        <v>150</v>
      </c>
      <c r="AD303" s="10">
        <f t="shared" si="45"/>
        <v>300</v>
      </c>
      <c r="AE303" s="11"/>
      <c r="AF303" s="26">
        <v>7</v>
      </c>
      <c r="AG303" s="7">
        <f t="shared" si="52"/>
        <v>0</v>
      </c>
      <c r="AH303" s="152">
        <v>1</v>
      </c>
      <c r="AI303" s="139">
        <f t="shared" si="46"/>
        <v>6</v>
      </c>
      <c r="AJ303" s="139">
        <f t="shared" si="48"/>
        <v>900</v>
      </c>
      <c r="AK303" s="109">
        <f t="shared" si="47"/>
        <v>900</v>
      </c>
      <c r="AM303" t="b">
        <f>D303='15.02.2022 Смета'!D303</f>
        <v>1</v>
      </c>
      <c r="AN303" t="b">
        <f>E303='15.02.2022 Смета'!E303</f>
        <v>1</v>
      </c>
      <c r="AO303" t="b">
        <f>F303='15.02.2022 Смета'!F303</f>
        <v>1</v>
      </c>
      <c r="AP303" t="b">
        <f>G303='15.02.2022 Смета'!G303</f>
        <v>1</v>
      </c>
      <c r="AQ303" t="b">
        <f>AH303='15.02.2022 Смета'!AH303</f>
        <v>1</v>
      </c>
      <c r="AR303" t="b">
        <f>AI303='15.02.2022 Смета'!AI303</f>
        <v>1</v>
      </c>
      <c r="AS303" t="b">
        <f>AJ303='15.02.2022 Смета'!AJ303</f>
        <v>1</v>
      </c>
      <c r="AT303" t="b">
        <f>AK303='15.02.2022 Смета'!AK303</f>
        <v>1</v>
      </c>
    </row>
    <row r="304" spans="1:46" ht="28.9" customHeight="1" x14ac:dyDescent="0.25">
      <c r="A304" s="108">
        <v>248</v>
      </c>
      <c r="B304" s="8"/>
      <c r="C304" s="47" t="s">
        <v>236</v>
      </c>
      <c r="D304" s="22" t="s">
        <v>87</v>
      </c>
      <c r="E304" s="35">
        <v>44700</v>
      </c>
      <c r="F304" s="35">
        <v>44703</v>
      </c>
      <c r="G304" s="21" t="s">
        <v>389</v>
      </c>
      <c r="H304" s="22" t="s">
        <v>448</v>
      </c>
      <c r="I304" s="22" t="s">
        <v>100</v>
      </c>
      <c r="J304" s="22" t="s">
        <v>294</v>
      </c>
      <c r="K304" s="35">
        <v>44700</v>
      </c>
      <c r="L304" s="35">
        <v>44703</v>
      </c>
      <c r="M304" s="10">
        <v>1</v>
      </c>
      <c r="N304" s="10">
        <v>3400</v>
      </c>
      <c r="O304" s="10">
        <f t="shared" si="49"/>
        <v>3400</v>
      </c>
      <c r="P304" s="10">
        <v>1</v>
      </c>
      <c r="Q304" s="10">
        <v>2900</v>
      </c>
      <c r="R304" s="10">
        <f t="shared" si="50"/>
        <v>2900</v>
      </c>
      <c r="S304" s="10">
        <v>1</v>
      </c>
      <c r="T304" s="10">
        <v>2800</v>
      </c>
      <c r="U304" s="10">
        <f t="shared" si="51"/>
        <v>2800</v>
      </c>
      <c r="V304" s="10">
        <v>25</v>
      </c>
      <c r="W304" s="10">
        <v>150</v>
      </c>
      <c r="X304" s="10">
        <f t="shared" si="43"/>
        <v>3750</v>
      </c>
      <c r="Y304" s="10">
        <v>25</v>
      </c>
      <c r="Z304" s="10">
        <v>150</v>
      </c>
      <c r="AA304" s="10">
        <f t="shared" si="44"/>
        <v>3750</v>
      </c>
      <c r="AB304" s="10">
        <v>24</v>
      </c>
      <c r="AC304" s="10">
        <v>150</v>
      </c>
      <c r="AD304" s="10">
        <f t="shared" si="45"/>
        <v>3600</v>
      </c>
      <c r="AE304" s="11">
        <v>138</v>
      </c>
      <c r="AF304" s="26">
        <v>7</v>
      </c>
      <c r="AG304" s="7">
        <f t="shared" si="52"/>
        <v>966</v>
      </c>
      <c r="AH304" s="152">
        <v>1</v>
      </c>
      <c r="AI304" s="139">
        <f t="shared" si="46"/>
        <v>215</v>
      </c>
      <c r="AJ304" s="139">
        <f t="shared" si="48"/>
        <v>21166</v>
      </c>
      <c r="AK304" s="109">
        <f t="shared" si="47"/>
        <v>21166</v>
      </c>
      <c r="AM304" t="b">
        <f>D304='15.02.2022 Смета'!D304</f>
        <v>1</v>
      </c>
      <c r="AN304" t="b">
        <f>E304='15.02.2022 Смета'!E304</f>
        <v>1</v>
      </c>
      <c r="AO304" t="b">
        <f>F304='15.02.2022 Смета'!F304</f>
        <v>1</v>
      </c>
      <c r="AP304" t="b">
        <f>G304='15.02.2022 Смета'!G304</f>
        <v>1</v>
      </c>
      <c r="AQ304" t="b">
        <f>AH304='15.02.2022 Смета'!AH304</f>
        <v>1</v>
      </c>
      <c r="AR304" t="b">
        <f>AI304='15.02.2022 Смета'!AI304</f>
        <v>1</v>
      </c>
      <c r="AS304" t="b">
        <f>AJ304='15.02.2022 Смета'!AJ304</f>
        <v>1</v>
      </c>
      <c r="AT304" t="b">
        <f>AK304='15.02.2022 Смета'!AK304</f>
        <v>1</v>
      </c>
    </row>
    <row r="305" spans="1:46" ht="39" x14ac:dyDescent="0.25">
      <c r="A305" s="108">
        <v>249</v>
      </c>
      <c r="B305" s="8" t="s">
        <v>238</v>
      </c>
      <c r="C305" s="21" t="s">
        <v>236</v>
      </c>
      <c r="D305" s="22" t="s">
        <v>88</v>
      </c>
      <c r="E305" s="35">
        <v>44700</v>
      </c>
      <c r="F305" s="35">
        <v>44703</v>
      </c>
      <c r="G305" s="21" t="s">
        <v>389</v>
      </c>
      <c r="H305" s="22" t="s">
        <v>449</v>
      </c>
      <c r="I305" s="22" t="s">
        <v>101</v>
      </c>
      <c r="J305" s="22" t="s">
        <v>294</v>
      </c>
      <c r="K305" s="35">
        <v>44700</v>
      </c>
      <c r="L305" s="35">
        <v>44703</v>
      </c>
      <c r="M305" s="11"/>
      <c r="N305" s="10">
        <v>3400</v>
      </c>
      <c r="O305" s="10">
        <f t="shared" si="49"/>
        <v>0</v>
      </c>
      <c r="P305" s="10"/>
      <c r="Q305" s="10">
        <v>2900</v>
      </c>
      <c r="R305" s="10">
        <f t="shared" si="50"/>
        <v>0</v>
      </c>
      <c r="S305" s="10"/>
      <c r="T305" s="10">
        <v>2800</v>
      </c>
      <c r="U305" s="10">
        <f t="shared" si="51"/>
        <v>0</v>
      </c>
      <c r="V305" s="10">
        <v>2</v>
      </c>
      <c r="W305" s="10">
        <v>150</v>
      </c>
      <c r="X305" s="10">
        <f t="shared" si="43"/>
        <v>300</v>
      </c>
      <c r="Y305" s="10">
        <v>2</v>
      </c>
      <c r="Z305" s="10">
        <v>150</v>
      </c>
      <c r="AA305" s="10">
        <f t="shared" si="44"/>
        <v>300</v>
      </c>
      <c r="AB305" s="10">
        <v>2</v>
      </c>
      <c r="AC305" s="10">
        <v>150</v>
      </c>
      <c r="AD305" s="10">
        <f t="shared" si="45"/>
        <v>300</v>
      </c>
      <c r="AE305" s="11">
        <v>9</v>
      </c>
      <c r="AF305" s="26">
        <v>7</v>
      </c>
      <c r="AG305" s="7">
        <f t="shared" si="52"/>
        <v>63</v>
      </c>
      <c r="AH305" s="152">
        <v>1</v>
      </c>
      <c r="AI305" s="139">
        <f t="shared" si="46"/>
        <v>15</v>
      </c>
      <c r="AJ305" s="139">
        <f t="shared" si="48"/>
        <v>963</v>
      </c>
      <c r="AK305" s="109">
        <f t="shared" si="47"/>
        <v>963</v>
      </c>
      <c r="AM305" t="b">
        <f>D305='15.02.2022 Смета'!D305</f>
        <v>1</v>
      </c>
      <c r="AN305" t="b">
        <f>E305='15.02.2022 Смета'!E305</f>
        <v>1</v>
      </c>
      <c r="AO305" t="b">
        <f>F305='15.02.2022 Смета'!F305</f>
        <v>1</v>
      </c>
      <c r="AP305" t="b">
        <f>G305='15.02.2022 Смета'!G305</f>
        <v>1</v>
      </c>
      <c r="AQ305" t="b">
        <f>AH305='15.02.2022 Смета'!AH305</f>
        <v>1</v>
      </c>
      <c r="AR305" t="b">
        <f>AI305='15.02.2022 Смета'!AI305</f>
        <v>1</v>
      </c>
      <c r="AS305" t="b">
        <f>AJ305='15.02.2022 Смета'!AJ305</f>
        <v>1</v>
      </c>
      <c r="AT305" t="b">
        <f>AK305='15.02.2022 Смета'!AK305</f>
        <v>1</v>
      </c>
    </row>
    <row r="306" spans="1:46" ht="30" customHeight="1" x14ac:dyDescent="0.25">
      <c r="A306" s="108">
        <v>250</v>
      </c>
      <c r="B306" s="8" t="s">
        <v>238</v>
      </c>
      <c r="C306" s="21" t="s">
        <v>236</v>
      </c>
      <c r="D306" s="22" t="s">
        <v>90</v>
      </c>
      <c r="E306" s="35">
        <v>44813</v>
      </c>
      <c r="F306" s="35">
        <v>44815</v>
      </c>
      <c r="G306" s="21" t="s">
        <v>541</v>
      </c>
      <c r="H306" s="22" t="s">
        <v>731</v>
      </c>
      <c r="I306" s="22" t="s">
        <v>99</v>
      </c>
      <c r="J306" s="22" t="s">
        <v>294</v>
      </c>
      <c r="K306" s="35">
        <v>44813</v>
      </c>
      <c r="L306" s="35">
        <v>44815</v>
      </c>
      <c r="M306" s="10">
        <v>2</v>
      </c>
      <c r="N306" s="10">
        <v>3400</v>
      </c>
      <c r="O306" s="10">
        <f t="shared" si="49"/>
        <v>6800</v>
      </c>
      <c r="P306" s="10">
        <v>2</v>
      </c>
      <c r="Q306" s="10">
        <v>2900</v>
      </c>
      <c r="R306" s="10">
        <f t="shared" si="50"/>
        <v>5800</v>
      </c>
      <c r="S306" s="10">
        <v>2</v>
      </c>
      <c r="T306" s="10">
        <v>2800</v>
      </c>
      <c r="U306" s="10">
        <f t="shared" si="51"/>
        <v>5600</v>
      </c>
      <c r="V306" s="10">
        <v>10</v>
      </c>
      <c r="W306" s="10">
        <v>150</v>
      </c>
      <c r="X306" s="10">
        <f t="shared" si="43"/>
        <v>1500</v>
      </c>
      <c r="Y306" s="10">
        <v>10</v>
      </c>
      <c r="Z306" s="10">
        <v>150</v>
      </c>
      <c r="AA306" s="10">
        <f t="shared" si="44"/>
        <v>1500</v>
      </c>
      <c r="AB306" s="10">
        <v>10</v>
      </c>
      <c r="AC306" s="10">
        <v>150</v>
      </c>
      <c r="AD306" s="10">
        <f t="shared" si="45"/>
        <v>1500</v>
      </c>
      <c r="AE306" s="11">
        <v>36</v>
      </c>
      <c r="AF306" s="26">
        <v>7</v>
      </c>
      <c r="AG306" s="7">
        <f t="shared" si="52"/>
        <v>252</v>
      </c>
      <c r="AH306" s="152">
        <v>1</v>
      </c>
      <c r="AI306" s="139">
        <f t="shared" si="46"/>
        <v>72</v>
      </c>
      <c r="AJ306" s="139">
        <f t="shared" si="48"/>
        <v>22952</v>
      </c>
      <c r="AK306" s="109">
        <f t="shared" si="47"/>
        <v>22952</v>
      </c>
      <c r="AM306" t="b">
        <f>D306='15.02.2022 Смета'!D306</f>
        <v>1</v>
      </c>
      <c r="AN306" t="b">
        <f>E306='15.02.2022 Смета'!E306</f>
        <v>1</v>
      </c>
      <c r="AO306" t="b">
        <f>F306='15.02.2022 Смета'!F306</f>
        <v>1</v>
      </c>
      <c r="AP306" t="b">
        <f>G306='15.02.2022 Смета'!G306</f>
        <v>1</v>
      </c>
      <c r="AQ306" t="b">
        <f>AH306='15.02.2022 Смета'!AH306</f>
        <v>1</v>
      </c>
      <c r="AR306" t="b">
        <f>AI306='15.02.2022 Смета'!AI306</f>
        <v>1</v>
      </c>
      <c r="AS306" t="b">
        <f>AJ306='15.02.2022 Смета'!AJ306</f>
        <v>1</v>
      </c>
      <c r="AT306" t="b">
        <f>AK306='15.02.2022 Смета'!AK306</f>
        <v>1</v>
      </c>
    </row>
    <row r="307" spans="1:46" ht="42" customHeight="1" x14ac:dyDescent="0.25">
      <c r="A307" s="108">
        <v>251</v>
      </c>
      <c r="B307" s="8" t="s">
        <v>238</v>
      </c>
      <c r="C307" s="21" t="s">
        <v>236</v>
      </c>
      <c r="D307" s="22" t="s">
        <v>89</v>
      </c>
      <c r="E307" s="35">
        <v>44813</v>
      </c>
      <c r="F307" s="35">
        <v>44815</v>
      </c>
      <c r="G307" s="21" t="s">
        <v>541</v>
      </c>
      <c r="H307" s="22" t="s">
        <v>411</v>
      </c>
      <c r="I307" s="22" t="s">
        <v>101</v>
      </c>
      <c r="J307" s="22" t="s">
        <v>294</v>
      </c>
      <c r="K307" s="35">
        <v>44813</v>
      </c>
      <c r="L307" s="35">
        <v>44815</v>
      </c>
      <c r="M307" s="10">
        <v>1</v>
      </c>
      <c r="N307" s="10">
        <v>3400</v>
      </c>
      <c r="O307" s="10">
        <f t="shared" si="49"/>
        <v>3400</v>
      </c>
      <c r="P307" s="10">
        <v>1</v>
      </c>
      <c r="Q307" s="10">
        <v>2900</v>
      </c>
      <c r="R307" s="10">
        <f t="shared" si="50"/>
        <v>2900</v>
      </c>
      <c r="S307" s="10">
        <v>1</v>
      </c>
      <c r="T307" s="10">
        <v>2800</v>
      </c>
      <c r="U307" s="10">
        <f t="shared" si="51"/>
        <v>2800</v>
      </c>
      <c r="V307" s="10">
        <v>2</v>
      </c>
      <c r="W307" s="10">
        <v>150</v>
      </c>
      <c r="X307" s="10">
        <f t="shared" si="43"/>
        <v>300</v>
      </c>
      <c r="Y307" s="10">
        <v>2</v>
      </c>
      <c r="Z307" s="10">
        <v>150</v>
      </c>
      <c r="AA307" s="10">
        <f t="shared" si="44"/>
        <v>300</v>
      </c>
      <c r="AB307" s="10">
        <v>2</v>
      </c>
      <c r="AC307" s="10">
        <v>150</v>
      </c>
      <c r="AD307" s="10">
        <f t="shared" si="45"/>
        <v>300</v>
      </c>
      <c r="AE307" s="11">
        <v>9</v>
      </c>
      <c r="AF307" s="26">
        <v>7</v>
      </c>
      <c r="AG307" s="7">
        <f t="shared" si="52"/>
        <v>63</v>
      </c>
      <c r="AH307" s="152">
        <v>1</v>
      </c>
      <c r="AI307" s="139">
        <f t="shared" si="46"/>
        <v>18</v>
      </c>
      <c r="AJ307" s="139">
        <f t="shared" si="48"/>
        <v>10063</v>
      </c>
      <c r="AK307" s="109">
        <f t="shared" si="47"/>
        <v>10063</v>
      </c>
      <c r="AM307" t="b">
        <f>D307='15.02.2022 Смета'!D307</f>
        <v>1</v>
      </c>
      <c r="AN307" t="b">
        <f>E307='15.02.2022 Смета'!E307</f>
        <v>1</v>
      </c>
      <c r="AO307" t="b">
        <f>F307='15.02.2022 Смета'!F307</f>
        <v>1</v>
      </c>
      <c r="AP307" t="b">
        <f>G307='15.02.2022 Смета'!G307</f>
        <v>1</v>
      </c>
      <c r="AQ307" t="b">
        <f>AH307='15.02.2022 Смета'!AH307</f>
        <v>1</v>
      </c>
      <c r="AR307" t="b">
        <f>AI307='15.02.2022 Смета'!AI307</f>
        <v>1</v>
      </c>
      <c r="AS307" t="b">
        <f>AJ307='15.02.2022 Смета'!AJ307</f>
        <v>1</v>
      </c>
      <c r="AT307" t="b">
        <f>AK307='15.02.2022 Смета'!AK307</f>
        <v>1</v>
      </c>
    </row>
    <row r="308" spans="1:46" ht="15" customHeight="1" x14ac:dyDescent="0.25">
      <c r="A308" s="106"/>
      <c r="B308" s="96"/>
      <c r="C308" s="97"/>
      <c r="D308" s="179" t="s">
        <v>879</v>
      </c>
      <c r="E308" s="99"/>
      <c r="F308" s="99"/>
      <c r="G308" s="99"/>
      <c r="H308" s="99"/>
      <c r="I308" s="97"/>
      <c r="J308" s="100"/>
      <c r="K308" s="99"/>
      <c r="L308" s="99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2"/>
      <c r="AF308" s="79"/>
      <c r="AG308" s="79"/>
      <c r="AH308" s="153"/>
      <c r="AI308" s="151"/>
      <c r="AJ308" s="151"/>
      <c r="AK308" s="164"/>
      <c r="AM308" t="b">
        <f>D308='15.02.2022 Смета'!D308</f>
        <v>1</v>
      </c>
      <c r="AN308" t="b">
        <f>E308='15.02.2022 Смета'!E308</f>
        <v>1</v>
      </c>
      <c r="AO308" t="b">
        <f>F308='15.02.2022 Смета'!F308</f>
        <v>1</v>
      </c>
      <c r="AP308" t="b">
        <f>G308='15.02.2022 Смета'!G308</f>
        <v>1</v>
      </c>
      <c r="AQ308" t="b">
        <f>AH308='15.02.2022 Смета'!AH308</f>
        <v>1</v>
      </c>
      <c r="AR308" t="b">
        <f>AI308='15.02.2022 Смета'!AI308</f>
        <v>1</v>
      </c>
      <c r="AS308" t="b">
        <f>AJ308='15.02.2022 Смета'!AJ308</f>
        <v>1</v>
      </c>
      <c r="AT308" t="b">
        <f>AK308='15.02.2022 Смета'!AK308</f>
        <v>1</v>
      </c>
    </row>
    <row r="309" spans="1:46" ht="28.9" customHeight="1" x14ac:dyDescent="0.25">
      <c r="A309" s="108">
        <v>252</v>
      </c>
      <c r="B309" s="8" t="s">
        <v>187</v>
      </c>
      <c r="C309" s="21" t="s">
        <v>147</v>
      </c>
      <c r="D309" s="22" t="s">
        <v>234</v>
      </c>
      <c r="E309" s="35">
        <v>44687</v>
      </c>
      <c r="F309" s="35">
        <v>44687</v>
      </c>
      <c r="G309" s="21" t="s">
        <v>418</v>
      </c>
      <c r="H309" s="22" t="s">
        <v>419</v>
      </c>
      <c r="I309" s="22" t="s">
        <v>102</v>
      </c>
      <c r="J309" s="22" t="s">
        <v>294</v>
      </c>
      <c r="K309" s="35">
        <v>44687</v>
      </c>
      <c r="L309" s="35">
        <v>44687</v>
      </c>
      <c r="M309" s="10"/>
      <c r="N309" s="10">
        <v>3400</v>
      </c>
      <c r="O309" s="10">
        <f t="shared" si="49"/>
        <v>0</v>
      </c>
      <c r="P309" s="10"/>
      <c r="Q309" s="10">
        <v>2900</v>
      </c>
      <c r="R309" s="10">
        <f t="shared" si="50"/>
        <v>0</v>
      </c>
      <c r="S309" s="10"/>
      <c r="T309" s="10">
        <v>2800</v>
      </c>
      <c r="U309" s="10">
        <f t="shared" si="51"/>
        <v>0</v>
      </c>
      <c r="V309" s="10">
        <v>9</v>
      </c>
      <c r="W309" s="10">
        <v>150</v>
      </c>
      <c r="X309" s="10">
        <f t="shared" si="43"/>
        <v>1350</v>
      </c>
      <c r="Y309" s="10">
        <v>9</v>
      </c>
      <c r="Z309" s="10">
        <v>150</v>
      </c>
      <c r="AA309" s="10">
        <f t="shared" si="44"/>
        <v>1350</v>
      </c>
      <c r="AB309" s="10">
        <v>9</v>
      </c>
      <c r="AC309" s="10">
        <v>150</v>
      </c>
      <c r="AD309" s="10">
        <f t="shared" si="45"/>
        <v>1350</v>
      </c>
      <c r="AE309" s="11">
        <v>48</v>
      </c>
      <c r="AF309" s="26">
        <v>7</v>
      </c>
      <c r="AG309" s="7">
        <f t="shared" si="52"/>
        <v>336</v>
      </c>
      <c r="AH309" s="152">
        <v>1</v>
      </c>
      <c r="AI309" s="139">
        <f t="shared" si="46"/>
        <v>75</v>
      </c>
      <c r="AJ309" s="139">
        <f t="shared" si="48"/>
        <v>4386</v>
      </c>
      <c r="AK309" s="109">
        <f t="shared" si="47"/>
        <v>4386</v>
      </c>
      <c r="AM309" t="b">
        <f>D309='15.02.2022 Смета'!D309</f>
        <v>1</v>
      </c>
      <c r="AN309" t="b">
        <f>E309='15.02.2022 Смета'!E309</f>
        <v>1</v>
      </c>
      <c r="AO309" t="b">
        <f>F309='15.02.2022 Смета'!F309</f>
        <v>1</v>
      </c>
      <c r="AP309" t="b">
        <f>G309='15.02.2022 Смета'!G309</f>
        <v>1</v>
      </c>
      <c r="AQ309" t="b">
        <f>AH309='15.02.2022 Смета'!AH309</f>
        <v>1</v>
      </c>
      <c r="AR309" t="b">
        <f>AI309='15.02.2022 Смета'!AI309</f>
        <v>1</v>
      </c>
      <c r="AS309" t="b">
        <f>AJ309='15.02.2022 Смета'!AJ309</f>
        <v>1</v>
      </c>
      <c r="AT309" t="b">
        <f>AK309='15.02.2022 Смета'!AK309</f>
        <v>1</v>
      </c>
    </row>
    <row r="310" spans="1:46" ht="15" customHeight="1" x14ac:dyDescent="0.25">
      <c r="A310" s="106"/>
      <c r="B310" s="96"/>
      <c r="C310" s="97"/>
      <c r="D310" s="179" t="s">
        <v>880</v>
      </c>
      <c r="E310" s="99"/>
      <c r="F310" s="99"/>
      <c r="G310" s="99"/>
      <c r="H310" s="99"/>
      <c r="I310" s="97"/>
      <c r="J310" s="100"/>
      <c r="K310" s="99"/>
      <c r="L310" s="99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2"/>
      <c r="AF310" s="79"/>
      <c r="AG310" s="79"/>
      <c r="AH310" s="153"/>
      <c r="AI310" s="151"/>
      <c r="AJ310" s="151"/>
      <c r="AK310" s="164"/>
      <c r="AM310" t="b">
        <f>D310='15.02.2022 Смета'!D310</f>
        <v>1</v>
      </c>
      <c r="AN310" t="b">
        <f>E310='15.02.2022 Смета'!E310</f>
        <v>1</v>
      </c>
      <c r="AO310" t="b">
        <f>F310='15.02.2022 Смета'!F310</f>
        <v>1</v>
      </c>
      <c r="AP310" t="b">
        <f>G310='15.02.2022 Смета'!G310</f>
        <v>1</v>
      </c>
      <c r="AQ310" t="b">
        <f>AH310='15.02.2022 Смета'!AH310</f>
        <v>1</v>
      </c>
      <c r="AR310" t="b">
        <f>AI310='15.02.2022 Смета'!AI310</f>
        <v>1</v>
      </c>
      <c r="AS310" t="b">
        <f>AJ310='15.02.2022 Смета'!AJ310</f>
        <v>1</v>
      </c>
      <c r="AT310" t="b">
        <f>AK310='15.02.2022 Смета'!AK310</f>
        <v>1</v>
      </c>
    </row>
    <row r="311" spans="1:46" ht="40.15" customHeight="1" x14ac:dyDescent="0.25">
      <c r="A311" s="108">
        <v>253</v>
      </c>
      <c r="B311" s="8" t="s">
        <v>171</v>
      </c>
      <c r="C311" s="21" t="s">
        <v>148</v>
      </c>
      <c r="D311" s="22" t="s">
        <v>617</v>
      </c>
      <c r="E311" s="35">
        <v>44711</v>
      </c>
      <c r="F311" s="35">
        <v>44712</v>
      </c>
      <c r="G311" s="21" t="s">
        <v>420</v>
      </c>
      <c r="H311" s="22" t="s">
        <v>732</v>
      </c>
      <c r="I311" s="22" t="s">
        <v>99</v>
      </c>
      <c r="J311" s="22" t="s">
        <v>294</v>
      </c>
      <c r="K311" s="35">
        <v>44711</v>
      </c>
      <c r="L311" s="35">
        <v>44712</v>
      </c>
      <c r="M311" s="14"/>
      <c r="N311" s="10">
        <v>3400</v>
      </c>
      <c r="O311" s="10">
        <f t="shared" si="49"/>
        <v>0</v>
      </c>
      <c r="P311" s="14"/>
      <c r="Q311" s="10">
        <v>2900</v>
      </c>
      <c r="R311" s="10">
        <f t="shared" si="50"/>
        <v>0</v>
      </c>
      <c r="S311" s="14"/>
      <c r="T311" s="10">
        <v>2800</v>
      </c>
      <c r="U311" s="10">
        <f t="shared" si="51"/>
        <v>0</v>
      </c>
      <c r="V311" s="12">
        <v>60</v>
      </c>
      <c r="W311" s="10">
        <v>150</v>
      </c>
      <c r="X311" s="10">
        <f t="shared" si="43"/>
        <v>9000</v>
      </c>
      <c r="Y311" s="12">
        <v>60</v>
      </c>
      <c r="Z311" s="10">
        <v>150</v>
      </c>
      <c r="AA311" s="10">
        <f t="shared" si="44"/>
        <v>9000</v>
      </c>
      <c r="AB311" s="12">
        <v>60</v>
      </c>
      <c r="AC311" s="10">
        <v>150</v>
      </c>
      <c r="AD311" s="10">
        <f t="shared" si="45"/>
        <v>9000</v>
      </c>
      <c r="AE311" s="12">
        <v>180</v>
      </c>
      <c r="AF311" s="26">
        <v>7</v>
      </c>
      <c r="AG311" s="7">
        <f t="shared" si="52"/>
        <v>1260</v>
      </c>
      <c r="AH311" s="152">
        <v>1</v>
      </c>
      <c r="AI311" s="139">
        <f t="shared" si="46"/>
        <v>360</v>
      </c>
      <c r="AJ311" s="139">
        <f t="shared" si="48"/>
        <v>28260</v>
      </c>
      <c r="AK311" s="109">
        <f t="shared" si="47"/>
        <v>28260</v>
      </c>
      <c r="AM311" t="b">
        <f>D311='15.02.2022 Смета'!D311</f>
        <v>1</v>
      </c>
      <c r="AN311" t="b">
        <f>E311='15.02.2022 Смета'!E311</f>
        <v>1</v>
      </c>
      <c r="AO311" t="b">
        <f>F311='15.02.2022 Смета'!F311</f>
        <v>1</v>
      </c>
      <c r="AP311" t="b">
        <f>G311='15.02.2022 Смета'!G311</f>
        <v>1</v>
      </c>
      <c r="AQ311" t="b">
        <f>AH311='15.02.2022 Смета'!AH311</f>
        <v>1</v>
      </c>
      <c r="AR311" t="b">
        <f>AI311='15.02.2022 Смета'!AI311</f>
        <v>1</v>
      </c>
      <c r="AS311" t="b">
        <f>AJ311='15.02.2022 Смета'!AJ311</f>
        <v>1</v>
      </c>
      <c r="AT311" t="b">
        <f>AK311='15.02.2022 Смета'!AK311</f>
        <v>1</v>
      </c>
    </row>
    <row r="312" spans="1:46" ht="40.15" customHeight="1" x14ac:dyDescent="0.25">
      <c r="A312" s="108">
        <v>254</v>
      </c>
      <c r="B312" s="8" t="s">
        <v>171</v>
      </c>
      <c r="C312" s="21" t="s">
        <v>148</v>
      </c>
      <c r="D312" s="22" t="s">
        <v>91</v>
      </c>
      <c r="E312" s="35">
        <v>44722</v>
      </c>
      <c r="F312" s="35">
        <v>44724</v>
      </c>
      <c r="G312" s="21" t="s">
        <v>802</v>
      </c>
      <c r="H312" s="22" t="s">
        <v>300</v>
      </c>
      <c r="I312" s="22" t="s">
        <v>100</v>
      </c>
      <c r="J312" s="22" t="s">
        <v>294</v>
      </c>
      <c r="K312" s="35">
        <v>44722</v>
      </c>
      <c r="L312" s="35">
        <v>44724</v>
      </c>
      <c r="M312" s="14">
        <v>10</v>
      </c>
      <c r="N312" s="10">
        <v>3400</v>
      </c>
      <c r="O312" s="10">
        <f t="shared" si="49"/>
        <v>34000</v>
      </c>
      <c r="P312" s="14">
        <v>10</v>
      </c>
      <c r="Q312" s="10">
        <v>2900</v>
      </c>
      <c r="R312" s="10">
        <f t="shared" si="50"/>
        <v>29000</v>
      </c>
      <c r="S312" s="14">
        <v>10</v>
      </c>
      <c r="T312" s="10">
        <v>2800</v>
      </c>
      <c r="U312" s="10">
        <f t="shared" si="51"/>
        <v>28000</v>
      </c>
      <c r="V312" s="12">
        <v>60</v>
      </c>
      <c r="W312" s="10">
        <v>150</v>
      </c>
      <c r="X312" s="10">
        <f t="shared" si="43"/>
        <v>9000</v>
      </c>
      <c r="Y312" s="12">
        <v>60</v>
      </c>
      <c r="Z312" s="10">
        <v>150</v>
      </c>
      <c r="AA312" s="10">
        <f t="shared" si="44"/>
        <v>9000</v>
      </c>
      <c r="AB312" s="12">
        <v>60</v>
      </c>
      <c r="AC312" s="10">
        <v>150</v>
      </c>
      <c r="AD312" s="10">
        <f t="shared" si="45"/>
        <v>9000</v>
      </c>
      <c r="AE312" s="12">
        <v>300</v>
      </c>
      <c r="AF312" s="26">
        <v>7</v>
      </c>
      <c r="AG312" s="7">
        <f t="shared" si="52"/>
        <v>2100</v>
      </c>
      <c r="AH312" s="152">
        <v>1</v>
      </c>
      <c r="AI312" s="139">
        <f t="shared" si="46"/>
        <v>510</v>
      </c>
      <c r="AJ312" s="139">
        <f t="shared" si="48"/>
        <v>120100</v>
      </c>
      <c r="AK312" s="109">
        <f t="shared" si="47"/>
        <v>120100</v>
      </c>
      <c r="AM312" t="b">
        <f>D312='15.02.2022 Смета'!D312</f>
        <v>1</v>
      </c>
      <c r="AN312" t="b">
        <f>E312='15.02.2022 Смета'!E312</f>
        <v>1</v>
      </c>
      <c r="AO312" t="b">
        <f>F312='15.02.2022 Смета'!F312</f>
        <v>1</v>
      </c>
      <c r="AP312" t="b">
        <f>G312='15.02.2022 Смета'!G312</f>
        <v>1</v>
      </c>
      <c r="AQ312" t="b">
        <f>AH312='15.02.2022 Смета'!AH312</f>
        <v>1</v>
      </c>
      <c r="AR312" t="b">
        <f>AI312='15.02.2022 Смета'!AI312</f>
        <v>1</v>
      </c>
      <c r="AS312" t="b">
        <f>AJ312='15.02.2022 Смета'!AJ312</f>
        <v>1</v>
      </c>
      <c r="AT312" t="b">
        <f>AK312='15.02.2022 Смета'!AK312</f>
        <v>1</v>
      </c>
    </row>
    <row r="313" spans="1:46" ht="39" customHeight="1" x14ac:dyDescent="0.25">
      <c r="A313" s="108">
        <v>255</v>
      </c>
      <c r="B313" s="8" t="s">
        <v>171</v>
      </c>
      <c r="C313" s="21" t="s">
        <v>148</v>
      </c>
      <c r="D313" s="22" t="s">
        <v>618</v>
      </c>
      <c r="E313" s="35">
        <v>44785</v>
      </c>
      <c r="F313" s="35">
        <v>44787</v>
      </c>
      <c r="G313" s="21" t="s">
        <v>767</v>
      </c>
      <c r="H313" s="22" t="s">
        <v>414</v>
      </c>
      <c r="I313" s="22" t="s">
        <v>101</v>
      </c>
      <c r="J313" s="22" t="s">
        <v>294</v>
      </c>
      <c r="K313" s="35">
        <v>44785</v>
      </c>
      <c r="L313" s="35">
        <v>44787</v>
      </c>
      <c r="M313" s="14"/>
      <c r="N313" s="10">
        <v>3400</v>
      </c>
      <c r="O313" s="10">
        <f t="shared" si="49"/>
        <v>0</v>
      </c>
      <c r="P313" s="14"/>
      <c r="Q313" s="10">
        <v>2900</v>
      </c>
      <c r="R313" s="10">
        <f t="shared" si="50"/>
        <v>0</v>
      </c>
      <c r="S313" s="14"/>
      <c r="T313" s="10">
        <v>2800</v>
      </c>
      <c r="U313" s="10">
        <f t="shared" si="51"/>
        <v>0</v>
      </c>
      <c r="V313" s="12">
        <v>60</v>
      </c>
      <c r="W313" s="10">
        <v>150</v>
      </c>
      <c r="X313" s="10">
        <f t="shared" si="43"/>
        <v>9000</v>
      </c>
      <c r="Y313" s="12">
        <v>60</v>
      </c>
      <c r="Z313" s="10">
        <v>150</v>
      </c>
      <c r="AA313" s="10">
        <f t="shared" si="44"/>
        <v>9000</v>
      </c>
      <c r="AB313" s="12">
        <v>60</v>
      </c>
      <c r="AC313" s="10">
        <v>150</v>
      </c>
      <c r="AD313" s="10">
        <f t="shared" si="45"/>
        <v>9000</v>
      </c>
      <c r="AE313" s="12">
        <v>180</v>
      </c>
      <c r="AF313" s="26">
        <v>7</v>
      </c>
      <c r="AG313" s="7">
        <f t="shared" si="52"/>
        <v>1260</v>
      </c>
      <c r="AH313" s="152">
        <v>1</v>
      </c>
      <c r="AI313" s="139">
        <f t="shared" si="46"/>
        <v>360</v>
      </c>
      <c r="AJ313" s="139">
        <f t="shared" si="48"/>
        <v>28260</v>
      </c>
      <c r="AK313" s="109">
        <f t="shared" si="47"/>
        <v>28260</v>
      </c>
      <c r="AM313" t="b">
        <f>D313='15.02.2022 Смета'!D313</f>
        <v>1</v>
      </c>
      <c r="AN313" t="b">
        <f>E313='15.02.2022 Смета'!E313</f>
        <v>1</v>
      </c>
      <c r="AO313" t="b">
        <f>F313='15.02.2022 Смета'!F313</f>
        <v>1</v>
      </c>
      <c r="AP313" t="b">
        <f>G313='15.02.2022 Смета'!G313</f>
        <v>1</v>
      </c>
      <c r="AQ313" t="b">
        <f>AH313='15.02.2022 Смета'!AH313</f>
        <v>1</v>
      </c>
      <c r="AR313" t="b">
        <f>AI313='15.02.2022 Смета'!AI313</f>
        <v>1</v>
      </c>
      <c r="AS313" t="b">
        <f>AJ313='15.02.2022 Смета'!AJ313</f>
        <v>1</v>
      </c>
      <c r="AT313" t="b">
        <f>AK313='15.02.2022 Смета'!AK313</f>
        <v>1</v>
      </c>
    </row>
    <row r="314" spans="1:46" ht="16.149999999999999" customHeight="1" x14ac:dyDescent="0.25">
      <c r="A314" s="106"/>
      <c r="B314" s="96"/>
      <c r="C314" s="97"/>
      <c r="D314" s="179" t="s">
        <v>881</v>
      </c>
      <c r="E314" s="99"/>
      <c r="F314" s="99"/>
      <c r="G314" s="99"/>
      <c r="H314" s="99"/>
      <c r="I314" s="97"/>
      <c r="J314" s="100"/>
      <c r="K314" s="99"/>
      <c r="L314" s="99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2"/>
      <c r="AF314" s="79"/>
      <c r="AG314" s="79"/>
      <c r="AH314" s="153"/>
      <c r="AI314" s="151"/>
      <c r="AJ314" s="151"/>
      <c r="AK314" s="164"/>
      <c r="AM314" t="b">
        <f>D314='15.02.2022 Смета'!D314</f>
        <v>1</v>
      </c>
      <c r="AN314" t="b">
        <f>E314='15.02.2022 Смета'!E314</f>
        <v>1</v>
      </c>
      <c r="AO314" t="b">
        <f>F314='15.02.2022 Смета'!F314</f>
        <v>1</v>
      </c>
      <c r="AP314" t="b">
        <f>G314='15.02.2022 Смета'!G314</f>
        <v>1</v>
      </c>
      <c r="AQ314" t="b">
        <f>AH314='15.02.2022 Смета'!AH314</f>
        <v>1</v>
      </c>
      <c r="AR314" t="b">
        <f>AI314='15.02.2022 Смета'!AI314</f>
        <v>1</v>
      </c>
      <c r="AS314" t="b">
        <f>AJ314='15.02.2022 Смета'!AJ314</f>
        <v>1</v>
      </c>
      <c r="AT314" t="b">
        <f>AK314='15.02.2022 Смета'!AK314</f>
        <v>1</v>
      </c>
    </row>
    <row r="315" spans="1:46" ht="27" customHeight="1" x14ac:dyDescent="0.25">
      <c r="A315" s="108">
        <v>256</v>
      </c>
      <c r="B315" s="8" t="s">
        <v>188</v>
      </c>
      <c r="C315" s="21" t="s">
        <v>116</v>
      </c>
      <c r="D315" s="22" t="s">
        <v>619</v>
      </c>
      <c r="E315" s="35">
        <v>44601</v>
      </c>
      <c r="F315" s="35">
        <v>44603</v>
      </c>
      <c r="G315" s="21" t="s">
        <v>301</v>
      </c>
      <c r="H315" s="22" t="s">
        <v>477</v>
      </c>
      <c r="I315" s="22" t="s">
        <v>102</v>
      </c>
      <c r="J315" s="22" t="s">
        <v>294</v>
      </c>
      <c r="K315" s="35">
        <v>44601</v>
      </c>
      <c r="L315" s="35">
        <v>44603</v>
      </c>
      <c r="M315" s="10"/>
      <c r="N315" s="10">
        <v>3400</v>
      </c>
      <c r="O315" s="10">
        <f t="shared" si="49"/>
        <v>0</v>
      </c>
      <c r="P315" s="10"/>
      <c r="Q315" s="10">
        <v>2900</v>
      </c>
      <c r="R315" s="10">
        <f t="shared" si="50"/>
        <v>0</v>
      </c>
      <c r="S315" s="10"/>
      <c r="T315" s="10">
        <v>2800</v>
      </c>
      <c r="U315" s="10">
        <f t="shared" si="51"/>
        <v>0</v>
      </c>
      <c r="V315" s="10">
        <v>80</v>
      </c>
      <c r="W315" s="10">
        <v>150</v>
      </c>
      <c r="X315" s="10">
        <f t="shared" ref="X315:X395" si="53">V315*W315</f>
        <v>12000</v>
      </c>
      <c r="Y315" s="10">
        <v>80</v>
      </c>
      <c r="Z315" s="10">
        <v>150</v>
      </c>
      <c r="AA315" s="10">
        <f t="shared" ref="AA315:AA395" si="54">Y315*Z315</f>
        <v>12000</v>
      </c>
      <c r="AB315" s="10">
        <v>160</v>
      </c>
      <c r="AC315" s="10">
        <v>150</v>
      </c>
      <c r="AD315" s="10">
        <f t="shared" ref="AD315:AD395" si="55">AB315*AC315</f>
        <v>24000</v>
      </c>
      <c r="AE315" s="11"/>
      <c r="AF315" s="26">
        <v>7</v>
      </c>
      <c r="AG315" s="7">
        <f t="shared" si="52"/>
        <v>0</v>
      </c>
      <c r="AH315" s="152">
        <v>1</v>
      </c>
      <c r="AI315" s="139">
        <f t="shared" si="46"/>
        <v>320</v>
      </c>
      <c r="AJ315" s="139">
        <f t="shared" si="48"/>
        <v>48000</v>
      </c>
      <c r="AK315" s="109">
        <f t="shared" si="47"/>
        <v>48000</v>
      </c>
      <c r="AM315" t="b">
        <f>D315='15.02.2022 Смета'!D315</f>
        <v>1</v>
      </c>
      <c r="AN315" t="b">
        <f>E315='15.02.2022 Смета'!E315</f>
        <v>1</v>
      </c>
      <c r="AO315" t="b">
        <f>F315='15.02.2022 Смета'!F315</f>
        <v>1</v>
      </c>
      <c r="AP315" t="b">
        <f>G315='15.02.2022 Смета'!G315</f>
        <v>1</v>
      </c>
      <c r="AQ315" t="b">
        <f>AH315='15.02.2022 Смета'!AH315</f>
        <v>1</v>
      </c>
      <c r="AR315" t="b">
        <f>AI315='15.02.2022 Смета'!AI315</f>
        <v>1</v>
      </c>
      <c r="AS315" t="b">
        <f>AJ315='15.02.2022 Смета'!AJ315</f>
        <v>1</v>
      </c>
      <c r="AT315" t="b">
        <f>AK315='15.02.2022 Смета'!AK315</f>
        <v>1</v>
      </c>
    </row>
    <row r="316" spans="1:46" ht="28.9" customHeight="1" x14ac:dyDescent="0.25">
      <c r="A316" s="108">
        <v>257</v>
      </c>
      <c r="B316" s="8" t="s">
        <v>188</v>
      </c>
      <c r="C316" s="21" t="s">
        <v>116</v>
      </c>
      <c r="D316" s="22" t="s">
        <v>620</v>
      </c>
      <c r="E316" s="35">
        <v>44631</v>
      </c>
      <c r="F316" s="35">
        <v>44633</v>
      </c>
      <c r="G316" s="21" t="s">
        <v>803</v>
      </c>
      <c r="H316" s="22" t="s">
        <v>477</v>
      </c>
      <c r="I316" s="22" t="s">
        <v>102</v>
      </c>
      <c r="J316" s="22" t="s">
        <v>294</v>
      </c>
      <c r="K316" s="35">
        <v>44631</v>
      </c>
      <c r="L316" s="35">
        <v>44633</v>
      </c>
      <c r="M316" s="10"/>
      <c r="N316" s="10">
        <v>3400</v>
      </c>
      <c r="O316" s="10">
        <f t="shared" si="49"/>
        <v>0</v>
      </c>
      <c r="P316" s="10"/>
      <c r="Q316" s="10">
        <v>2900</v>
      </c>
      <c r="R316" s="10">
        <f t="shared" si="50"/>
        <v>0</v>
      </c>
      <c r="S316" s="10"/>
      <c r="T316" s="10">
        <v>2800</v>
      </c>
      <c r="U316" s="10">
        <f t="shared" si="51"/>
        <v>0</v>
      </c>
      <c r="V316" s="10">
        <v>80</v>
      </c>
      <c r="W316" s="10">
        <v>150</v>
      </c>
      <c r="X316" s="10">
        <f t="shared" si="53"/>
        <v>12000</v>
      </c>
      <c r="Y316" s="10">
        <v>80</v>
      </c>
      <c r="Z316" s="10">
        <v>150</v>
      </c>
      <c r="AA316" s="10">
        <f t="shared" si="54"/>
        <v>12000</v>
      </c>
      <c r="AB316" s="10">
        <v>160</v>
      </c>
      <c r="AC316" s="10">
        <v>150</v>
      </c>
      <c r="AD316" s="10">
        <f t="shared" si="55"/>
        <v>24000</v>
      </c>
      <c r="AE316" s="11"/>
      <c r="AF316" s="26">
        <v>7</v>
      </c>
      <c r="AG316" s="7">
        <f t="shared" si="52"/>
        <v>0</v>
      </c>
      <c r="AH316" s="152">
        <v>1</v>
      </c>
      <c r="AI316" s="139">
        <f t="shared" si="46"/>
        <v>320</v>
      </c>
      <c r="AJ316" s="139">
        <f t="shared" si="48"/>
        <v>48000</v>
      </c>
      <c r="AK316" s="109">
        <f t="shared" si="47"/>
        <v>48000</v>
      </c>
      <c r="AM316" t="b">
        <f>D316='15.02.2022 Смета'!D316</f>
        <v>1</v>
      </c>
      <c r="AN316" t="b">
        <f>E316='15.02.2022 Смета'!E316</f>
        <v>1</v>
      </c>
      <c r="AO316" t="b">
        <f>F316='15.02.2022 Смета'!F316</f>
        <v>1</v>
      </c>
      <c r="AP316" t="b">
        <f>G316='15.02.2022 Смета'!G316</f>
        <v>1</v>
      </c>
      <c r="AQ316" t="b">
        <f>AH316='15.02.2022 Смета'!AH316</f>
        <v>1</v>
      </c>
      <c r="AR316" t="b">
        <f>AI316='15.02.2022 Смета'!AI316</f>
        <v>1</v>
      </c>
      <c r="AS316" t="b">
        <f>AJ316='15.02.2022 Смета'!AJ316</f>
        <v>1</v>
      </c>
      <c r="AT316" t="b">
        <f>AK316='15.02.2022 Смета'!AK316</f>
        <v>1</v>
      </c>
    </row>
    <row r="317" spans="1:46" ht="28.15" customHeight="1" x14ac:dyDescent="0.25">
      <c r="A317" s="108">
        <v>258</v>
      </c>
      <c r="B317" s="8" t="s">
        <v>188</v>
      </c>
      <c r="C317" s="21" t="s">
        <v>116</v>
      </c>
      <c r="D317" s="22" t="s">
        <v>621</v>
      </c>
      <c r="E317" s="35">
        <v>44666</v>
      </c>
      <c r="F317" s="35">
        <v>44668</v>
      </c>
      <c r="G317" s="21" t="s">
        <v>301</v>
      </c>
      <c r="H317" s="22" t="s">
        <v>457</v>
      </c>
      <c r="I317" s="22" t="s">
        <v>102</v>
      </c>
      <c r="J317" s="22" t="s">
        <v>294</v>
      </c>
      <c r="K317" s="35">
        <v>44666</v>
      </c>
      <c r="L317" s="35">
        <v>44668</v>
      </c>
      <c r="M317" s="10"/>
      <c r="N317" s="10">
        <v>3400</v>
      </c>
      <c r="O317" s="10">
        <f t="shared" si="49"/>
        <v>0</v>
      </c>
      <c r="P317" s="10"/>
      <c r="Q317" s="10">
        <v>2900</v>
      </c>
      <c r="R317" s="10">
        <f t="shared" si="50"/>
        <v>0</v>
      </c>
      <c r="S317" s="10"/>
      <c r="T317" s="10">
        <v>2800</v>
      </c>
      <c r="U317" s="10">
        <f t="shared" si="51"/>
        <v>0</v>
      </c>
      <c r="V317" s="10">
        <v>80</v>
      </c>
      <c r="W317" s="10">
        <v>150</v>
      </c>
      <c r="X317" s="10">
        <f t="shared" si="53"/>
        <v>12000</v>
      </c>
      <c r="Y317" s="10">
        <v>80</v>
      </c>
      <c r="Z317" s="10">
        <v>150</v>
      </c>
      <c r="AA317" s="10">
        <f t="shared" si="54"/>
        <v>12000</v>
      </c>
      <c r="AB317" s="10">
        <v>160</v>
      </c>
      <c r="AC317" s="10">
        <v>150</v>
      </c>
      <c r="AD317" s="10">
        <f t="shared" si="55"/>
        <v>24000</v>
      </c>
      <c r="AE317" s="11">
        <v>323</v>
      </c>
      <c r="AF317" s="26">
        <v>7</v>
      </c>
      <c r="AG317" s="7">
        <f t="shared" si="52"/>
        <v>2261</v>
      </c>
      <c r="AH317" s="152">
        <v>1</v>
      </c>
      <c r="AI317" s="139">
        <f t="shared" si="46"/>
        <v>643</v>
      </c>
      <c r="AJ317" s="139">
        <f t="shared" si="48"/>
        <v>50261</v>
      </c>
      <c r="AK317" s="109">
        <f t="shared" si="47"/>
        <v>50261</v>
      </c>
      <c r="AM317" t="b">
        <f>D317='15.02.2022 Смета'!D317</f>
        <v>1</v>
      </c>
      <c r="AN317" t="b">
        <f>E317='15.02.2022 Смета'!E317</f>
        <v>1</v>
      </c>
      <c r="AO317" t="b">
        <f>F317='15.02.2022 Смета'!F317</f>
        <v>1</v>
      </c>
      <c r="AP317" t="b">
        <f>G317='15.02.2022 Смета'!G317</f>
        <v>1</v>
      </c>
      <c r="AQ317" t="b">
        <f>AH317='15.02.2022 Смета'!AH317</f>
        <v>1</v>
      </c>
      <c r="AR317" t="b">
        <f>AI317='15.02.2022 Смета'!AI317</f>
        <v>1</v>
      </c>
      <c r="AS317" t="b">
        <f>AJ317='15.02.2022 Смета'!AJ317</f>
        <v>1</v>
      </c>
      <c r="AT317" t="b">
        <f>AK317='15.02.2022 Смета'!AK317</f>
        <v>1</v>
      </c>
    </row>
    <row r="318" spans="1:46" ht="18" customHeight="1" x14ac:dyDescent="0.25">
      <c r="A318" s="108">
        <v>259</v>
      </c>
      <c r="B318" s="8" t="s">
        <v>188</v>
      </c>
      <c r="C318" s="21" t="s">
        <v>116</v>
      </c>
      <c r="D318" s="22" t="s">
        <v>622</v>
      </c>
      <c r="E318" s="206">
        <v>44702</v>
      </c>
      <c r="F318" s="206">
        <v>44704</v>
      </c>
      <c r="G318" s="21" t="s">
        <v>301</v>
      </c>
      <c r="H318" s="22" t="s">
        <v>733</v>
      </c>
      <c r="I318" s="22" t="s">
        <v>102</v>
      </c>
      <c r="J318" s="22" t="s">
        <v>294</v>
      </c>
      <c r="K318" s="35">
        <v>44701</v>
      </c>
      <c r="L318" s="35">
        <v>44703</v>
      </c>
      <c r="M318" s="10"/>
      <c r="N318" s="10">
        <v>3400</v>
      </c>
      <c r="O318" s="10">
        <f t="shared" si="49"/>
        <v>0</v>
      </c>
      <c r="P318" s="10"/>
      <c r="Q318" s="10">
        <v>2900</v>
      </c>
      <c r="R318" s="10">
        <f t="shared" si="50"/>
        <v>0</v>
      </c>
      <c r="S318" s="10"/>
      <c r="T318" s="10">
        <v>2800</v>
      </c>
      <c r="U318" s="10">
        <f t="shared" si="51"/>
        <v>0</v>
      </c>
      <c r="V318" s="10">
        <v>80</v>
      </c>
      <c r="W318" s="10">
        <v>150</v>
      </c>
      <c r="X318" s="10">
        <f t="shared" si="53"/>
        <v>12000</v>
      </c>
      <c r="Y318" s="10">
        <v>80</v>
      </c>
      <c r="Z318" s="10">
        <v>150</v>
      </c>
      <c r="AA318" s="10">
        <f t="shared" si="54"/>
        <v>12000</v>
      </c>
      <c r="AB318" s="10">
        <v>160</v>
      </c>
      <c r="AC318" s="10">
        <v>150</v>
      </c>
      <c r="AD318" s="10">
        <f t="shared" si="55"/>
        <v>24000</v>
      </c>
      <c r="AE318" s="11">
        <v>323</v>
      </c>
      <c r="AF318" s="26">
        <v>7</v>
      </c>
      <c r="AG318" s="7">
        <f t="shared" si="52"/>
        <v>2261</v>
      </c>
      <c r="AH318" s="152">
        <v>1</v>
      </c>
      <c r="AI318" s="139">
        <f t="shared" si="46"/>
        <v>643</v>
      </c>
      <c r="AJ318" s="139">
        <f t="shared" si="48"/>
        <v>50261</v>
      </c>
      <c r="AK318" s="109">
        <f t="shared" si="47"/>
        <v>50261</v>
      </c>
      <c r="AM318" t="b">
        <f>D318='15.02.2022 Смета'!D318</f>
        <v>1</v>
      </c>
      <c r="AN318" t="b">
        <f>E318='15.02.2022 Смета'!E318</f>
        <v>0</v>
      </c>
      <c r="AO318" t="b">
        <f>F318='15.02.2022 Смета'!F318</f>
        <v>0</v>
      </c>
      <c r="AP318" t="b">
        <f>G318='15.02.2022 Смета'!G318</f>
        <v>1</v>
      </c>
      <c r="AQ318" t="b">
        <f>AH318='15.02.2022 Смета'!AH318</f>
        <v>1</v>
      </c>
      <c r="AR318" t="b">
        <f>AI318='15.02.2022 Смета'!AI318</f>
        <v>1</v>
      </c>
      <c r="AS318" t="b">
        <f>AJ318='15.02.2022 Смета'!AJ318</f>
        <v>1</v>
      </c>
      <c r="AT318" t="b">
        <f>AK318='15.02.2022 Смета'!AK318</f>
        <v>1</v>
      </c>
    </row>
    <row r="319" spans="1:46" ht="19.899999999999999" customHeight="1" x14ac:dyDescent="0.25">
      <c r="A319" s="108">
        <v>260</v>
      </c>
      <c r="B319" s="8" t="s">
        <v>188</v>
      </c>
      <c r="C319" s="21" t="s">
        <v>116</v>
      </c>
      <c r="D319" s="22" t="s">
        <v>71</v>
      </c>
      <c r="E319" s="35">
        <v>44827</v>
      </c>
      <c r="F319" s="35">
        <v>44829</v>
      </c>
      <c r="G319" s="21" t="s">
        <v>334</v>
      </c>
      <c r="H319" s="22" t="s">
        <v>509</v>
      </c>
      <c r="I319" s="22" t="s">
        <v>101</v>
      </c>
      <c r="J319" s="22" t="s">
        <v>294</v>
      </c>
      <c r="K319" s="35">
        <v>44827</v>
      </c>
      <c r="L319" s="35">
        <v>44829</v>
      </c>
      <c r="M319" s="10">
        <v>1</v>
      </c>
      <c r="N319" s="10">
        <v>3400</v>
      </c>
      <c r="O319" s="10">
        <f t="shared" si="49"/>
        <v>3400</v>
      </c>
      <c r="P319" s="10">
        <v>1</v>
      </c>
      <c r="Q319" s="10">
        <v>2900</v>
      </c>
      <c r="R319" s="10">
        <f t="shared" si="50"/>
        <v>2900</v>
      </c>
      <c r="S319" s="10">
        <v>1</v>
      </c>
      <c r="T319" s="10">
        <v>2800</v>
      </c>
      <c r="U319" s="10">
        <f t="shared" si="51"/>
        <v>2800</v>
      </c>
      <c r="V319" s="10">
        <v>17</v>
      </c>
      <c r="W319" s="10">
        <v>150</v>
      </c>
      <c r="X319" s="10">
        <f t="shared" si="53"/>
        <v>2550</v>
      </c>
      <c r="Y319" s="10">
        <v>17</v>
      </c>
      <c r="Z319" s="10">
        <v>150</v>
      </c>
      <c r="AA319" s="10">
        <f t="shared" si="54"/>
        <v>2550</v>
      </c>
      <c r="AB319" s="10">
        <v>34</v>
      </c>
      <c r="AC319" s="10">
        <v>150</v>
      </c>
      <c r="AD319" s="10">
        <f t="shared" si="55"/>
        <v>5100</v>
      </c>
      <c r="AE319" s="11">
        <v>71</v>
      </c>
      <c r="AF319" s="26">
        <v>7</v>
      </c>
      <c r="AG319" s="7">
        <f t="shared" si="52"/>
        <v>497</v>
      </c>
      <c r="AH319" s="152">
        <v>1</v>
      </c>
      <c r="AI319" s="139">
        <f t="shared" si="46"/>
        <v>142</v>
      </c>
      <c r="AJ319" s="139">
        <f t="shared" si="48"/>
        <v>19797</v>
      </c>
      <c r="AK319" s="109">
        <f t="shared" si="47"/>
        <v>19797</v>
      </c>
      <c r="AM319" t="b">
        <f>D319='15.02.2022 Смета'!D319</f>
        <v>1</v>
      </c>
      <c r="AN319" t="b">
        <f>E319='15.02.2022 Смета'!E319</f>
        <v>1</v>
      </c>
      <c r="AO319" t="b">
        <f>F319='15.02.2022 Смета'!F319</f>
        <v>1</v>
      </c>
      <c r="AP319" t="b">
        <f>G319='15.02.2022 Смета'!G319</f>
        <v>1</v>
      </c>
      <c r="AQ319" t="b">
        <f>AH319='15.02.2022 Смета'!AH319</f>
        <v>1</v>
      </c>
      <c r="AR319" t="b">
        <f>AI319='15.02.2022 Смета'!AI319</f>
        <v>1</v>
      </c>
      <c r="AS319" t="b">
        <f>AJ319='15.02.2022 Смета'!AJ319</f>
        <v>1</v>
      </c>
      <c r="AT319" t="b">
        <f>AK319='15.02.2022 Смета'!AK319</f>
        <v>1</v>
      </c>
    </row>
    <row r="320" spans="1:46" ht="20.65" customHeight="1" x14ac:dyDescent="0.25">
      <c r="A320" s="108">
        <v>261</v>
      </c>
      <c r="B320" s="8" t="s">
        <v>188</v>
      </c>
      <c r="C320" s="21" t="s">
        <v>116</v>
      </c>
      <c r="D320" s="22" t="s">
        <v>623</v>
      </c>
      <c r="E320" s="35">
        <v>44827</v>
      </c>
      <c r="F320" s="35">
        <v>44829</v>
      </c>
      <c r="G320" s="21" t="s">
        <v>334</v>
      </c>
      <c r="H320" s="22" t="s">
        <v>733</v>
      </c>
      <c r="I320" s="22" t="s">
        <v>102</v>
      </c>
      <c r="J320" s="22" t="s">
        <v>294</v>
      </c>
      <c r="K320" s="35">
        <v>44827</v>
      </c>
      <c r="L320" s="35">
        <v>44829</v>
      </c>
      <c r="M320" s="10">
        <v>1</v>
      </c>
      <c r="N320" s="10">
        <v>3400</v>
      </c>
      <c r="O320" s="10">
        <f t="shared" si="49"/>
        <v>3400</v>
      </c>
      <c r="P320" s="10">
        <v>1</v>
      </c>
      <c r="Q320" s="10">
        <v>2900</v>
      </c>
      <c r="R320" s="10">
        <f t="shared" si="50"/>
        <v>2900</v>
      </c>
      <c r="S320" s="10">
        <v>1</v>
      </c>
      <c r="T320" s="10">
        <v>2800</v>
      </c>
      <c r="U320" s="10">
        <f t="shared" si="51"/>
        <v>2800</v>
      </c>
      <c r="V320" s="10">
        <v>63</v>
      </c>
      <c r="W320" s="10">
        <v>150</v>
      </c>
      <c r="X320" s="10">
        <f t="shared" si="53"/>
        <v>9450</v>
      </c>
      <c r="Y320" s="10">
        <v>63</v>
      </c>
      <c r="Z320" s="10">
        <v>150</v>
      </c>
      <c r="AA320" s="10">
        <f t="shared" si="54"/>
        <v>9450</v>
      </c>
      <c r="AB320" s="10">
        <v>126</v>
      </c>
      <c r="AC320" s="10">
        <v>150</v>
      </c>
      <c r="AD320" s="10">
        <f t="shared" si="55"/>
        <v>18900</v>
      </c>
      <c r="AE320" s="11">
        <v>255</v>
      </c>
      <c r="AF320" s="26">
        <v>7</v>
      </c>
      <c r="AG320" s="7">
        <f t="shared" si="52"/>
        <v>1785</v>
      </c>
      <c r="AH320" s="152">
        <v>1</v>
      </c>
      <c r="AI320" s="139">
        <f>M320+P320+S320+V320+Y320+AB320+AE320</f>
        <v>510</v>
      </c>
      <c r="AJ320" s="139">
        <f t="shared" si="48"/>
        <v>48685</v>
      </c>
      <c r="AK320" s="109">
        <f t="shared" ref="AK320:AK401" si="56">O320+R320+U320+X320+AA320+AD320+AG320</f>
        <v>48685</v>
      </c>
      <c r="AM320" t="b">
        <f>D320='15.02.2022 Смета'!D320</f>
        <v>1</v>
      </c>
      <c r="AN320" t="b">
        <f>E320='15.02.2022 Смета'!E320</f>
        <v>1</v>
      </c>
      <c r="AO320" t="b">
        <f>F320='15.02.2022 Смета'!F320</f>
        <v>1</v>
      </c>
      <c r="AP320" t="b">
        <f>G320='15.02.2022 Смета'!G320</f>
        <v>1</v>
      </c>
      <c r="AQ320" t="b">
        <f>AH320='15.02.2022 Смета'!AH320</f>
        <v>1</v>
      </c>
      <c r="AR320" t="b">
        <f>AI320='15.02.2022 Смета'!AI320</f>
        <v>1</v>
      </c>
      <c r="AS320" t="b">
        <f>AJ320='15.02.2022 Смета'!AJ320</f>
        <v>1</v>
      </c>
      <c r="AT320" t="b">
        <f>AK320='15.02.2022 Смета'!AK320</f>
        <v>1</v>
      </c>
    </row>
    <row r="321" spans="1:46" ht="18" customHeight="1" x14ac:dyDescent="0.25">
      <c r="A321" s="106"/>
      <c r="B321" s="96"/>
      <c r="C321" s="97"/>
      <c r="D321" s="179" t="s">
        <v>882</v>
      </c>
      <c r="E321" s="99"/>
      <c r="F321" s="99"/>
      <c r="G321" s="99"/>
      <c r="H321" s="99"/>
      <c r="I321" s="97"/>
      <c r="J321" s="100"/>
      <c r="K321" s="99"/>
      <c r="L321" s="99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2"/>
      <c r="AF321" s="79"/>
      <c r="AG321" s="79"/>
      <c r="AH321" s="153"/>
      <c r="AI321" s="151"/>
      <c r="AJ321" s="151"/>
      <c r="AK321" s="164"/>
      <c r="AM321" t="b">
        <f>D321='15.02.2022 Смета'!D321</f>
        <v>1</v>
      </c>
      <c r="AN321" t="b">
        <f>E321='15.02.2022 Смета'!E321</f>
        <v>1</v>
      </c>
      <c r="AO321" t="b">
        <f>F321='15.02.2022 Смета'!F321</f>
        <v>1</v>
      </c>
      <c r="AP321" t="b">
        <f>G321='15.02.2022 Смета'!G321</f>
        <v>1</v>
      </c>
      <c r="AQ321" t="b">
        <f>AH321='15.02.2022 Смета'!AH321</f>
        <v>1</v>
      </c>
      <c r="AR321" t="b">
        <f>AI321='15.02.2022 Смета'!AI321</f>
        <v>1</v>
      </c>
      <c r="AS321" t="b">
        <f>AJ321='15.02.2022 Смета'!AJ321</f>
        <v>1</v>
      </c>
      <c r="AT321" t="b">
        <f>AK321='15.02.2022 Смета'!AK321</f>
        <v>1</v>
      </c>
    </row>
    <row r="322" spans="1:46" ht="31.15" customHeight="1" x14ac:dyDescent="0.25">
      <c r="A322" s="108">
        <v>262</v>
      </c>
      <c r="B322" s="8" t="s">
        <v>167</v>
      </c>
      <c r="C322" s="21" t="s">
        <v>168</v>
      </c>
      <c r="D322" s="22" t="s">
        <v>625</v>
      </c>
      <c r="E322" s="35">
        <v>44651</v>
      </c>
      <c r="F322" s="35">
        <v>44654</v>
      </c>
      <c r="G322" s="21" t="s">
        <v>421</v>
      </c>
      <c r="H322" s="22" t="s">
        <v>734</v>
      </c>
      <c r="I322" s="22" t="s">
        <v>102</v>
      </c>
      <c r="J322" s="22" t="s">
        <v>294</v>
      </c>
      <c r="K322" s="35">
        <v>44651</v>
      </c>
      <c r="L322" s="35">
        <v>44654</v>
      </c>
      <c r="M322" s="10"/>
      <c r="N322" s="10">
        <v>3400</v>
      </c>
      <c r="O322" s="10">
        <f t="shared" si="49"/>
        <v>0</v>
      </c>
      <c r="P322" s="10"/>
      <c r="Q322" s="10">
        <v>2900</v>
      </c>
      <c r="R322" s="10">
        <f t="shared" si="50"/>
        <v>0</v>
      </c>
      <c r="S322" s="10"/>
      <c r="T322" s="10">
        <v>2800</v>
      </c>
      <c r="U322" s="10">
        <f t="shared" si="51"/>
        <v>0</v>
      </c>
      <c r="V322" s="10">
        <v>2</v>
      </c>
      <c r="W322" s="10">
        <v>150</v>
      </c>
      <c r="X322" s="10">
        <f t="shared" si="53"/>
        <v>300</v>
      </c>
      <c r="Y322" s="10">
        <v>2</v>
      </c>
      <c r="Z322" s="10">
        <v>150</v>
      </c>
      <c r="AA322" s="10">
        <f t="shared" si="54"/>
        <v>300</v>
      </c>
      <c r="AB322" s="10">
        <v>2</v>
      </c>
      <c r="AC322" s="10">
        <v>150</v>
      </c>
      <c r="AD322" s="10">
        <f t="shared" si="55"/>
        <v>300</v>
      </c>
      <c r="AE322" s="11"/>
      <c r="AF322" s="26">
        <v>7</v>
      </c>
      <c r="AG322" s="7">
        <f t="shared" si="52"/>
        <v>0</v>
      </c>
      <c r="AH322" s="152">
        <v>1</v>
      </c>
      <c r="AI322" s="139">
        <f t="shared" ref="AI322:AI335" si="57">M322+P322+S322+V322+Y322+AB322+AE322</f>
        <v>6</v>
      </c>
      <c r="AJ322" s="139">
        <f t="shared" si="48"/>
        <v>900</v>
      </c>
      <c r="AK322" s="109">
        <f t="shared" si="56"/>
        <v>900</v>
      </c>
      <c r="AM322" t="b">
        <f>D322='15.02.2022 Смета'!D322</f>
        <v>1</v>
      </c>
      <c r="AN322" t="b">
        <f>E322='15.02.2022 Смета'!E322</f>
        <v>1</v>
      </c>
      <c r="AO322" t="b">
        <f>F322='15.02.2022 Смета'!F322</f>
        <v>1</v>
      </c>
      <c r="AP322" t="b">
        <f>G322='15.02.2022 Смета'!G322</f>
        <v>1</v>
      </c>
      <c r="AQ322" t="b">
        <f>AH322='15.02.2022 Смета'!AH322</f>
        <v>1</v>
      </c>
      <c r="AR322" t="b">
        <f>AI322='15.02.2022 Смета'!AI322</f>
        <v>1</v>
      </c>
      <c r="AS322" t="b">
        <f>AJ322='15.02.2022 Смета'!AJ322</f>
        <v>1</v>
      </c>
      <c r="AT322" t="b">
        <f>AK322='15.02.2022 Смета'!AK322</f>
        <v>1</v>
      </c>
    </row>
    <row r="323" spans="1:46" ht="30.6" customHeight="1" x14ac:dyDescent="0.25">
      <c r="A323" s="108">
        <v>263</v>
      </c>
      <c r="B323" s="8" t="s">
        <v>167</v>
      </c>
      <c r="C323" s="21" t="s">
        <v>168</v>
      </c>
      <c r="D323" s="22" t="s">
        <v>626</v>
      </c>
      <c r="E323" s="35">
        <v>44693</v>
      </c>
      <c r="F323" s="35">
        <v>44696</v>
      </c>
      <c r="G323" s="21" t="s">
        <v>804</v>
      </c>
      <c r="H323" s="22" t="s">
        <v>443</v>
      </c>
      <c r="I323" s="22" t="s">
        <v>100</v>
      </c>
      <c r="J323" s="22" t="s">
        <v>294</v>
      </c>
      <c r="K323" s="35">
        <v>44693</v>
      </c>
      <c r="L323" s="35">
        <v>44696</v>
      </c>
      <c r="M323" s="10"/>
      <c r="N323" s="10">
        <v>3400</v>
      </c>
      <c r="O323" s="10">
        <f t="shared" si="49"/>
        <v>0</v>
      </c>
      <c r="P323" s="10"/>
      <c r="Q323" s="10">
        <v>2900</v>
      </c>
      <c r="R323" s="10">
        <f t="shared" si="50"/>
        <v>0</v>
      </c>
      <c r="S323" s="10"/>
      <c r="T323" s="10">
        <v>2800</v>
      </c>
      <c r="U323" s="10">
        <f t="shared" si="51"/>
        <v>0</v>
      </c>
      <c r="V323" s="10">
        <v>2</v>
      </c>
      <c r="W323" s="10">
        <v>150</v>
      </c>
      <c r="X323" s="10">
        <f t="shared" si="53"/>
        <v>300</v>
      </c>
      <c r="Y323" s="10">
        <v>2</v>
      </c>
      <c r="Z323" s="10">
        <v>150</v>
      </c>
      <c r="AA323" s="10">
        <f t="shared" si="54"/>
        <v>300</v>
      </c>
      <c r="AB323" s="10">
        <v>2</v>
      </c>
      <c r="AC323" s="10">
        <v>150</v>
      </c>
      <c r="AD323" s="10">
        <f t="shared" si="55"/>
        <v>300</v>
      </c>
      <c r="AE323" s="11">
        <v>6</v>
      </c>
      <c r="AF323" s="26">
        <v>7</v>
      </c>
      <c r="AG323" s="7">
        <f t="shared" si="52"/>
        <v>42</v>
      </c>
      <c r="AH323" s="152">
        <v>1</v>
      </c>
      <c r="AI323" s="139">
        <f t="shared" si="57"/>
        <v>12</v>
      </c>
      <c r="AJ323" s="139">
        <f t="shared" si="48"/>
        <v>942</v>
      </c>
      <c r="AK323" s="109">
        <f t="shared" si="56"/>
        <v>942</v>
      </c>
      <c r="AM323" t="b">
        <f>D323='15.02.2022 Смета'!D323</f>
        <v>1</v>
      </c>
      <c r="AN323" t="b">
        <f>E323='15.02.2022 Смета'!E323</f>
        <v>1</v>
      </c>
      <c r="AO323" t="b">
        <f>F323='15.02.2022 Смета'!F323</f>
        <v>1</v>
      </c>
      <c r="AP323" t="b">
        <f>G323='15.02.2022 Смета'!G323</f>
        <v>1</v>
      </c>
      <c r="AQ323" t="b">
        <f>AH323='15.02.2022 Смета'!AH323</f>
        <v>1</v>
      </c>
      <c r="AR323" t="b">
        <f>AI323='15.02.2022 Смета'!AI323</f>
        <v>1</v>
      </c>
      <c r="AS323" t="b">
        <f>AJ323='15.02.2022 Смета'!AJ323</f>
        <v>1</v>
      </c>
      <c r="AT323" t="b">
        <f>AK323='15.02.2022 Смета'!AK323</f>
        <v>1</v>
      </c>
    </row>
    <row r="324" spans="1:46" ht="28.15" customHeight="1" x14ac:dyDescent="0.25">
      <c r="A324" s="108">
        <v>264</v>
      </c>
      <c r="B324" s="8" t="s">
        <v>167</v>
      </c>
      <c r="C324" s="21" t="s">
        <v>168</v>
      </c>
      <c r="D324" s="22" t="s">
        <v>628</v>
      </c>
      <c r="E324" s="35">
        <v>44693</v>
      </c>
      <c r="F324" s="35">
        <v>44696</v>
      </c>
      <c r="G324" s="21" t="s">
        <v>805</v>
      </c>
      <c r="H324" s="22" t="s">
        <v>502</v>
      </c>
      <c r="I324" s="22" t="s">
        <v>102</v>
      </c>
      <c r="J324" s="22" t="s">
        <v>294</v>
      </c>
      <c r="K324" s="35">
        <v>44693</v>
      </c>
      <c r="L324" s="35">
        <v>44696</v>
      </c>
      <c r="M324" s="10"/>
      <c r="N324" s="10">
        <v>3400</v>
      </c>
      <c r="O324" s="10">
        <f t="shared" si="49"/>
        <v>0</v>
      </c>
      <c r="P324" s="10"/>
      <c r="Q324" s="10">
        <v>2900</v>
      </c>
      <c r="R324" s="10">
        <f t="shared" si="50"/>
        <v>0</v>
      </c>
      <c r="S324" s="10"/>
      <c r="T324" s="10">
        <v>2800</v>
      </c>
      <c r="U324" s="10">
        <f t="shared" si="51"/>
        <v>0</v>
      </c>
      <c r="V324" s="10">
        <v>2</v>
      </c>
      <c r="W324" s="10">
        <v>150</v>
      </c>
      <c r="X324" s="10">
        <f t="shared" si="53"/>
        <v>300</v>
      </c>
      <c r="Y324" s="10">
        <v>2</v>
      </c>
      <c r="Z324" s="10">
        <v>150</v>
      </c>
      <c r="AA324" s="10">
        <f t="shared" si="54"/>
        <v>300</v>
      </c>
      <c r="AB324" s="10">
        <v>2</v>
      </c>
      <c r="AC324" s="10">
        <v>150</v>
      </c>
      <c r="AD324" s="10">
        <f t="shared" si="55"/>
        <v>300</v>
      </c>
      <c r="AE324" s="11">
        <v>6</v>
      </c>
      <c r="AF324" s="26">
        <v>7</v>
      </c>
      <c r="AG324" s="7">
        <f t="shared" si="52"/>
        <v>42</v>
      </c>
      <c r="AH324" s="152">
        <v>1</v>
      </c>
      <c r="AI324" s="139">
        <f t="shared" si="57"/>
        <v>12</v>
      </c>
      <c r="AJ324" s="139">
        <f t="shared" si="48"/>
        <v>942</v>
      </c>
      <c r="AK324" s="109">
        <f t="shared" si="56"/>
        <v>942</v>
      </c>
      <c r="AM324" t="b">
        <f>D324='15.02.2022 Смета'!D324</f>
        <v>1</v>
      </c>
      <c r="AN324" t="b">
        <f>E324='15.02.2022 Смета'!E324</f>
        <v>1</v>
      </c>
      <c r="AO324" t="b">
        <f>F324='15.02.2022 Смета'!F324</f>
        <v>1</v>
      </c>
      <c r="AP324" t="b">
        <f>G324='15.02.2022 Смета'!G324</f>
        <v>1</v>
      </c>
      <c r="AQ324" t="b">
        <f>AH324='15.02.2022 Смета'!AH324</f>
        <v>1</v>
      </c>
      <c r="AR324" t="b">
        <f>AI324='15.02.2022 Смета'!AI324</f>
        <v>1</v>
      </c>
      <c r="AS324" t="b">
        <f>AJ324='15.02.2022 Смета'!AJ324</f>
        <v>1</v>
      </c>
      <c r="AT324" t="b">
        <f>AK324='15.02.2022 Смета'!AK324</f>
        <v>1</v>
      </c>
    </row>
    <row r="325" spans="1:46" ht="30" customHeight="1" x14ac:dyDescent="0.25">
      <c r="A325" s="108">
        <v>265</v>
      </c>
      <c r="B325" s="8" t="s">
        <v>167</v>
      </c>
      <c r="C325" s="21" t="s">
        <v>168</v>
      </c>
      <c r="D325" s="22" t="s">
        <v>51</v>
      </c>
      <c r="E325" s="35">
        <v>44694</v>
      </c>
      <c r="F325" s="35">
        <v>44696</v>
      </c>
      <c r="G325" s="21" t="s">
        <v>774</v>
      </c>
      <c r="H325" s="22" t="s">
        <v>443</v>
      </c>
      <c r="I325" s="22" t="s">
        <v>100</v>
      </c>
      <c r="J325" s="22" t="s">
        <v>294</v>
      </c>
      <c r="K325" s="35">
        <v>44694</v>
      </c>
      <c r="L325" s="35">
        <v>44696</v>
      </c>
      <c r="M325" s="10"/>
      <c r="N325" s="10">
        <v>3400</v>
      </c>
      <c r="O325" s="10">
        <f t="shared" si="49"/>
        <v>0</v>
      </c>
      <c r="P325" s="10"/>
      <c r="Q325" s="10">
        <v>2900</v>
      </c>
      <c r="R325" s="10">
        <f t="shared" si="50"/>
        <v>0</v>
      </c>
      <c r="S325" s="10"/>
      <c r="T325" s="10">
        <v>2800</v>
      </c>
      <c r="U325" s="10">
        <f t="shared" si="51"/>
        <v>0</v>
      </c>
      <c r="V325" s="10">
        <v>4</v>
      </c>
      <c r="W325" s="10">
        <v>150</v>
      </c>
      <c r="X325" s="10">
        <f t="shared" si="53"/>
        <v>600</v>
      </c>
      <c r="Y325" s="10">
        <v>4</v>
      </c>
      <c r="Z325" s="10">
        <v>150</v>
      </c>
      <c r="AA325" s="10">
        <f t="shared" si="54"/>
        <v>600</v>
      </c>
      <c r="AB325" s="10">
        <v>4</v>
      </c>
      <c r="AC325" s="10">
        <v>150</v>
      </c>
      <c r="AD325" s="10">
        <f t="shared" si="55"/>
        <v>600</v>
      </c>
      <c r="AE325" s="11">
        <v>12</v>
      </c>
      <c r="AF325" s="26">
        <v>7</v>
      </c>
      <c r="AG325" s="7">
        <f t="shared" si="52"/>
        <v>84</v>
      </c>
      <c r="AH325" s="152">
        <v>1</v>
      </c>
      <c r="AI325" s="139">
        <f t="shared" si="57"/>
        <v>24</v>
      </c>
      <c r="AJ325" s="139">
        <f t="shared" si="48"/>
        <v>1884</v>
      </c>
      <c r="AK325" s="109">
        <f t="shared" si="56"/>
        <v>1884</v>
      </c>
      <c r="AM325" t="b">
        <f>D325='15.02.2022 Смета'!D325</f>
        <v>1</v>
      </c>
      <c r="AN325" t="b">
        <f>E325='15.02.2022 Смета'!E325</f>
        <v>1</v>
      </c>
      <c r="AO325" t="b">
        <f>F325='15.02.2022 Смета'!F325</f>
        <v>1</v>
      </c>
      <c r="AP325" t="b">
        <f>G325='15.02.2022 Смета'!G325</f>
        <v>1</v>
      </c>
      <c r="AQ325" t="b">
        <f>AH325='15.02.2022 Смета'!AH325</f>
        <v>1</v>
      </c>
      <c r="AR325" t="b">
        <f>AI325='15.02.2022 Смета'!AI325</f>
        <v>1</v>
      </c>
      <c r="AS325" t="b">
        <f>AJ325='15.02.2022 Смета'!AJ325</f>
        <v>1</v>
      </c>
      <c r="AT325" t="b">
        <f>AK325='15.02.2022 Смета'!AK325</f>
        <v>1</v>
      </c>
    </row>
    <row r="326" spans="1:46" ht="38.25" x14ac:dyDescent="0.25">
      <c r="A326" s="108">
        <v>266</v>
      </c>
      <c r="B326" s="8" t="s">
        <v>167</v>
      </c>
      <c r="C326" s="21" t="s">
        <v>168</v>
      </c>
      <c r="D326" s="22" t="s">
        <v>543</v>
      </c>
      <c r="E326" s="35">
        <v>44701</v>
      </c>
      <c r="F326" s="35">
        <v>44703</v>
      </c>
      <c r="G326" s="21" t="s">
        <v>804</v>
      </c>
      <c r="H326" s="22" t="s">
        <v>517</v>
      </c>
      <c r="I326" s="22" t="s">
        <v>102</v>
      </c>
      <c r="J326" s="22" t="s">
        <v>304</v>
      </c>
      <c r="K326" s="35">
        <v>44701</v>
      </c>
      <c r="L326" s="35">
        <v>44703</v>
      </c>
      <c r="M326" s="10"/>
      <c r="N326" s="10">
        <v>3400</v>
      </c>
      <c r="O326" s="10">
        <f t="shared" si="49"/>
        <v>0</v>
      </c>
      <c r="P326" s="10"/>
      <c r="Q326" s="10">
        <v>2900</v>
      </c>
      <c r="R326" s="10">
        <f t="shared" si="50"/>
        <v>0</v>
      </c>
      <c r="S326" s="10"/>
      <c r="T326" s="10">
        <v>2800</v>
      </c>
      <c r="U326" s="10">
        <f t="shared" si="51"/>
        <v>0</v>
      </c>
      <c r="V326" s="10">
        <v>6</v>
      </c>
      <c r="W326" s="10">
        <v>150</v>
      </c>
      <c r="X326" s="10">
        <f t="shared" si="53"/>
        <v>900</v>
      </c>
      <c r="Y326" s="10">
        <v>6</v>
      </c>
      <c r="Z326" s="10">
        <v>150</v>
      </c>
      <c r="AA326" s="10">
        <f t="shared" si="54"/>
        <v>900</v>
      </c>
      <c r="AB326" s="10">
        <v>6</v>
      </c>
      <c r="AC326" s="10">
        <v>150</v>
      </c>
      <c r="AD326" s="10">
        <f t="shared" si="55"/>
        <v>900</v>
      </c>
      <c r="AE326" s="11">
        <v>18</v>
      </c>
      <c r="AF326" s="26">
        <v>7</v>
      </c>
      <c r="AG326" s="7">
        <f t="shared" si="52"/>
        <v>126</v>
      </c>
      <c r="AH326" s="152">
        <v>1</v>
      </c>
      <c r="AI326" s="139">
        <f t="shared" si="57"/>
        <v>36</v>
      </c>
      <c r="AJ326" s="139">
        <f t="shared" si="48"/>
        <v>2826</v>
      </c>
      <c r="AK326" s="109">
        <f t="shared" si="56"/>
        <v>2826</v>
      </c>
      <c r="AM326" t="b">
        <f>D326='15.02.2022 Смета'!D326</f>
        <v>1</v>
      </c>
      <c r="AN326" t="b">
        <f>E326='15.02.2022 Смета'!E326</f>
        <v>1</v>
      </c>
      <c r="AO326" t="b">
        <f>F326='15.02.2022 Смета'!F326</f>
        <v>1</v>
      </c>
      <c r="AP326" t="b">
        <f>G326='15.02.2022 Смета'!G326</f>
        <v>1</v>
      </c>
      <c r="AQ326" t="b">
        <f>AH326='15.02.2022 Смета'!AH326</f>
        <v>1</v>
      </c>
      <c r="AR326" t="b">
        <f>AI326='15.02.2022 Смета'!AI326</f>
        <v>1</v>
      </c>
      <c r="AS326" t="b">
        <f>AJ326='15.02.2022 Смета'!AJ326</f>
        <v>1</v>
      </c>
      <c r="AT326" t="b">
        <f>AK326='15.02.2022 Смета'!AK326</f>
        <v>1</v>
      </c>
    </row>
    <row r="327" spans="1:46" ht="25.9" customHeight="1" x14ac:dyDescent="0.25">
      <c r="A327" s="108">
        <v>267</v>
      </c>
      <c r="B327" s="8" t="s">
        <v>167</v>
      </c>
      <c r="C327" s="21" t="s">
        <v>168</v>
      </c>
      <c r="D327" s="22" t="s">
        <v>627</v>
      </c>
      <c r="E327" s="35">
        <v>44715</v>
      </c>
      <c r="F327" s="35">
        <v>44717</v>
      </c>
      <c r="G327" s="21" t="s">
        <v>422</v>
      </c>
      <c r="H327" s="22" t="s">
        <v>443</v>
      </c>
      <c r="I327" s="22" t="s">
        <v>100</v>
      </c>
      <c r="J327" s="22" t="s">
        <v>294</v>
      </c>
      <c r="K327" s="35">
        <v>44715</v>
      </c>
      <c r="L327" s="35">
        <v>44717</v>
      </c>
      <c r="M327" s="10">
        <v>1</v>
      </c>
      <c r="N327" s="10">
        <v>3400</v>
      </c>
      <c r="O327" s="10">
        <f t="shared" si="49"/>
        <v>3400</v>
      </c>
      <c r="P327" s="10">
        <v>1</v>
      </c>
      <c r="Q327" s="10">
        <v>2900</v>
      </c>
      <c r="R327" s="10">
        <f t="shared" si="50"/>
        <v>2900</v>
      </c>
      <c r="S327" s="10">
        <v>1</v>
      </c>
      <c r="T327" s="10">
        <v>2800</v>
      </c>
      <c r="U327" s="10">
        <f t="shared" si="51"/>
        <v>2800</v>
      </c>
      <c r="V327" s="10">
        <v>6</v>
      </c>
      <c r="W327" s="10">
        <v>150</v>
      </c>
      <c r="X327" s="10">
        <f t="shared" si="53"/>
        <v>900</v>
      </c>
      <c r="Y327" s="10">
        <v>6</v>
      </c>
      <c r="Z327" s="10">
        <v>150</v>
      </c>
      <c r="AA327" s="10">
        <f t="shared" si="54"/>
        <v>900</v>
      </c>
      <c r="AB327" s="10">
        <v>6</v>
      </c>
      <c r="AC327" s="10">
        <v>150</v>
      </c>
      <c r="AD327" s="10">
        <f t="shared" si="55"/>
        <v>900</v>
      </c>
      <c r="AE327" s="11">
        <v>18</v>
      </c>
      <c r="AF327" s="26">
        <v>7</v>
      </c>
      <c r="AG327" s="7">
        <f t="shared" si="52"/>
        <v>126</v>
      </c>
      <c r="AH327" s="152">
        <v>1</v>
      </c>
      <c r="AI327" s="139">
        <f t="shared" si="57"/>
        <v>39</v>
      </c>
      <c r="AJ327" s="139">
        <f t="shared" si="48"/>
        <v>11926</v>
      </c>
      <c r="AK327" s="109">
        <f t="shared" si="56"/>
        <v>11926</v>
      </c>
      <c r="AM327" t="b">
        <f>D327='15.02.2022 Смета'!D327</f>
        <v>1</v>
      </c>
      <c r="AN327" t="b">
        <f>E327='15.02.2022 Смета'!E327</f>
        <v>1</v>
      </c>
      <c r="AO327" t="b">
        <f>F327='15.02.2022 Смета'!F327</f>
        <v>1</v>
      </c>
      <c r="AP327" t="b">
        <f>G327='15.02.2022 Смета'!G327</f>
        <v>1</v>
      </c>
      <c r="AQ327" t="b">
        <f>AH327='15.02.2022 Смета'!AH327</f>
        <v>1</v>
      </c>
      <c r="AR327" t="b">
        <f>AI327='15.02.2022 Смета'!AI327</f>
        <v>1</v>
      </c>
      <c r="AS327" t="b">
        <f>AJ327='15.02.2022 Смета'!AJ327</f>
        <v>1</v>
      </c>
      <c r="AT327" t="b">
        <f>AK327='15.02.2022 Смета'!AK327</f>
        <v>1</v>
      </c>
    </row>
    <row r="328" spans="1:46" ht="42.6" customHeight="1" x14ac:dyDescent="0.25">
      <c r="A328" s="108">
        <v>268</v>
      </c>
      <c r="B328" s="8" t="s">
        <v>167</v>
      </c>
      <c r="C328" s="21" t="s">
        <v>168</v>
      </c>
      <c r="D328" s="22" t="s">
        <v>52</v>
      </c>
      <c r="E328" s="35">
        <v>44722</v>
      </c>
      <c r="F328" s="35">
        <v>44724</v>
      </c>
      <c r="G328" s="21" t="s">
        <v>423</v>
      </c>
      <c r="H328" s="22" t="s">
        <v>443</v>
      </c>
      <c r="I328" s="22" t="s">
        <v>100</v>
      </c>
      <c r="J328" s="22" t="s">
        <v>294</v>
      </c>
      <c r="K328" s="35">
        <v>44722</v>
      </c>
      <c r="L328" s="35">
        <v>44724</v>
      </c>
      <c r="M328" s="10">
        <v>1</v>
      </c>
      <c r="N328" s="10">
        <v>3400</v>
      </c>
      <c r="O328" s="10">
        <f t="shared" si="49"/>
        <v>3400</v>
      </c>
      <c r="P328" s="10">
        <v>1</v>
      </c>
      <c r="Q328" s="10">
        <v>2900</v>
      </c>
      <c r="R328" s="10">
        <f t="shared" si="50"/>
        <v>2900</v>
      </c>
      <c r="S328" s="10">
        <v>1</v>
      </c>
      <c r="T328" s="10">
        <v>2800</v>
      </c>
      <c r="U328" s="10">
        <f t="shared" si="51"/>
        <v>2800</v>
      </c>
      <c r="V328" s="10">
        <v>4</v>
      </c>
      <c r="W328" s="10">
        <v>150</v>
      </c>
      <c r="X328" s="10">
        <f t="shared" si="53"/>
        <v>600</v>
      </c>
      <c r="Y328" s="10">
        <v>4</v>
      </c>
      <c r="Z328" s="10">
        <v>150</v>
      </c>
      <c r="AA328" s="10">
        <f t="shared" si="54"/>
        <v>600</v>
      </c>
      <c r="AB328" s="10">
        <v>4</v>
      </c>
      <c r="AC328" s="10">
        <v>150</v>
      </c>
      <c r="AD328" s="10">
        <f t="shared" si="55"/>
        <v>600</v>
      </c>
      <c r="AE328" s="11">
        <v>12</v>
      </c>
      <c r="AF328" s="26">
        <v>7</v>
      </c>
      <c r="AG328" s="7">
        <f t="shared" si="52"/>
        <v>84</v>
      </c>
      <c r="AH328" s="152">
        <v>1</v>
      </c>
      <c r="AI328" s="139">
        <f t="shared" si="57"/>
        <v>27</v>
      </c>
      <c r="AJ328" s="139">
        <f t="shared" si="48"/>
        <v>10984</v>
      </c>
      <c r="AK328" s="109">
        <f t="shared" si="56"/>
        <v>10984</v>
      </c>
      <c r="AM328" t="b">
        <f>D328='15.02.2022 Смета'!D328</f>
        <v>1</v>
      </c>
      <c r="AN328" t="b">
        <f>E328='15.02.2022 Смета'!E328</f>
        <v>1</v>
      </c>
      <c r="AO328" t="b">
        <f>F328='15.02.2022 Смета'!F328</f>
        <v>1</v>
      </c>
      <c r="AP328" t="b">
        <f>G328='15.02.2022 Смета'!G328</f>
        <v>1</v>
      </c>
      <c r="AQ328" t="b">
        <f>AH328='15.02.2022 Смета'!AH328</f>
        <v>1</v>
      </c>
      <c r="AR328" t="b">
        <f>AI328='15.02.2022 Смета'!AI328</f>
        <v>1</v>
      </c>
      <c r="AS328" t="b">
        <f>AJ328='15.02.2022 Смета'!AJ328</f>
        <v>1</v>
      </c>
      <c r="AT328" t="b">
        <f>AK328='15.02.2022 Смета'!AK328</f>
        <v>1</v>
      </c>
    </row>
    <row r="329" spans="1:46" ht="38.25" x14ac:dyDescent="0.25">
      <c r="A329" s="108">
        <v>269</v>
      </c>
      <c r="B329" s="8" t="s">
        <v>167</v>
      </c>
      <c r="C329" s="21" t="s">
        <v>168</v>
      </c>
      <c r="D329" s="22" t="s">
        <v>53</v>
      </c>
      <c r="E329" s="35">
        <v>44729</v>
      </c>
      <c r="F329" s="35">
        <v>44731</v>
      </c>
      <c r="G329" s="21" t="s">
        <v>424</v>
      </c>
      <c r="H329" s="22" t="s">
        <v>443</v>
      </c>
      <c r="I329" s="22" t="s">
        <v>100</v>
      </c>
      <c r="J329" s="22" t="s">
        <v>294</v>
      </c>
      <c r="K329" s="35">
        <v>44729</v>
      </c>
      <c r="L329" s="35">
        <v>44731</v>
      </c>
      <c r="M329" s="10">
        <v>1</v>
      </c>
      <c r="N329" s="10">
        <v>3400</v>
      </c>
      <c r="O329" s="10">
        <f t="shared" si="49"/>
        <v>3400</v>
      </c>
      <c r="P329" s="10">
        <v>1</v>
      </c>
      <c r="Q329" s="10">
        <v>2900</v>
      </c>
      <c r="R329" s="10">
        <f t="shared" si="50"/>
        <v>2900</v>
      </c>
      <c r="S329" s="10">
        <v>1</v>
      </c>
      <c r="T329" s="10">
        <v>2800</v>
      </c>
      <c r="U329" s="10">
        <f t="shared" si="51"/>
        <v>2800</v>
      </c>
      <c r="V329" s="10">
        <v>4</v>
      </c>
      <c r="W329" s="10">
        <v>150</v>
      </c>
      <c r="X329" s="10">
        <f t="shared" si="53"/>
        <v>600</v>
      </c>
      <c r="Y329" s="10">
        <v>4</v>
      </c>
      <c r="Z329" s="10">
        <v>150</v>
      </c>
      <c r="AA329" s="10">
        <f t="shared" si="54"/>
        <v>600</v>
      </c>
      <c r="AB329" s="10">
        <v>4</v>
      </c>
      <c r="AC329" s="10">
        <v>150</v>
      </c>
      <c r="AD329" s="10">
        <f t="shared" si="55"/>
        <v>600</v>
      </c>
      <c r="AE329" s="11">
        <v>12</v>
      </c>
      <c r="AF329" s="26">
        <v>7</v>
      </c>
      <c r="AG329" s="7">
        <f t="shared" si="52"/>
        <v>84</v>
      </c>
      <c r="AH329" s="152">
        <v>1</v>
      </c>
      <c r="AI329" s="139">
        <f t="shared" si="57"/>
        <v>27</v>
      </c>
      <c r="AJ329" s="139">
        <f t="shared" si="48"/>
        <v>10984</v>
      </c>
      <c r="AK329" s="109">
        <f t="shared" si="56"/>
        <v>10984</v>
      </c>
      <c r="AM329" t="b">
        <f>D329='15.02.2022 Смета'!D329</f>
        <v>1</v>
      </c>
      <c r="AN329" t="b">
        <f>E329='15.02.2022 Смета'!E329</f>
        <v>1</v>
      </c>
      <c r="AO329" t="b">
        <f>F329='15.02.2022 Смета'!F329</f>
        <v>1</v>
      </c>
      <c r="AP329" t="b">
        <f>G329='15.02.2022 Смета'!G329</f>
        <v>1</v>
      </c>
      <c r="AQ329" t="b">
        <f>AH329='15.02.2022 Смета'!AH329</f>
        <v>1</v>
      </c>
      <c r="AR329" t="b">
        <f>AI329='15.02.2022 Смета'!AI329</f>
        <v>1</v>
      </c>
      <c r="AS329" t="b">
        <f>AJ329='15.02.2022 Смета'!AJ329</f>
        <v>1</v>
      </c>
      <c r="AT329" t="b">
        <f>AK329='15.02.2022 Смета'!AK329</f>
        <v>1</v>
      </c>
    </row>
    <row r="330" spans="1:46" ht="38.25" x14ac:dyDescent="0.25">
      <c r="A330" s="108">
        <v>270</v>
      </c>
      <c r="B330" s="8" t="s">
        <v>167</v>
      </c>
      <c r="C330" s="21" t="s">
        <v>168</v>
      </c>
      <c r="D330" s="22" t="s">
        <v>544</v>
      </c>
      <c r="E330" s="35">
        <v>44743</v>
      </c>
      <c r="F330" s="35">
        <v>44745</v>
      </c>
      <c r="G330" s="21" t="s">
        <v>386</v>
      </c>
      <c r="H330" s="22" t="s">
        <v>443</v>
      </c>
      <c r="I330" s="22" t="s">
        <v>102</v>
      </c>
      <c r="J330" s="22"/>
      <c r="K330" s="35">
        <v>44743</v>
      </c>
      <c r="L330" s="35">
        <v>44745</v>
      </c>
      <c r="M330" s="10">
        <v>1</v>
      </c>
      <c r="N330" s="10">
        <v>3400</v>
      </c>
      <c r="O330" s="10">
        <f t="shared" si="49"/>
        <v>3400</v>
      </c>
      <c r="P330" s="10">
        <v>1</v>
      </c>
      <c r="Q330" s="10">
        <v>2900</v>
      </c>
      <c r="R330" s="10">
        <f t="shared" si="50"/>
        <v>2900</v>
      </c>
      <c r="S330" s="10">
        <v>1</v>
      </c>
      <c r="T330" s="10">
        <v>2800</v>
      </c>
      <c r="U330" s="10">
        <f t="shared" si="51"/>
        <v>2800</v>
      </c>
      <c r="V330" s="10">
        <v>4</v>
      </c>
      <c r="W330" s="10">
        <v>150</v>
      </c>
      <c r="X330" s="10">
        <f t="shared" si="53"/>
        <v>600</v>
      </c>
      <c r="Y330" s="10">
        <v>4</v>
      </c>
      <c r="Z330" s="10">
        <v>150</v>
      </c>
      <c r="AA330" s="10">
        <f t="shared" si="54"/>
        <v>600</v>
      </c>
      <c r="AB330" s="10">
        <v>4</v>
      </c>
      <c r="AC330" s="10">
        <v>150</v>
      </c>
      <c r="AD330" s="10">
        <f t="shared" si="55"/>
        <v>600</v>
      </c>
      <c r="AE330" s="11">
        <v>12</v>
      </c>
      <c r="AF330" s="26">
        <v>7</v>
      </c>
      <c r="AG330" s="7">
        <f t="shared" si="52"/>
        <v>84</v>
      </c>
      <c r="AH330" s="152">
        <v>1</v>
      </c>
      <c r="AI330" s="139">
        <f t="shared" si="57"/>
        <v>27</v>
      </c>
      <c r="AJ330" s="139">
        <f t="shared" si="48"/>
        <v>10984</v>
      </c>
      <c r="AK330" s="109">
        <f t="shared" si="56"/>
        <v>10984</v>
      </c>
      <c r="AM330" t="b">
        <f>D330='15.02.2022 Смета'!D330</f>
        <v>1</v>
      </c>
      <c r="AN330" t="b">
        <f>E330='15.02.2022 Смета'!E330</f>
        <v>1</v>
      </c>
      <c r="AO330" t="b">
        <f>F330='15.02.2022 Смета'!F330</f>
        <v>1</v>
      </c>
      <c r="AP330" t="b">
        <f>G330='15.02.2022 Смета'!G330</f>
        <v>1</v>
      </c>
      <c r="AQ330" t="b">
        <f>AH330='15.02.2022 Смета'!AH330</f>
        <v>1</v>
      </c>
      <c r="AR330" t="b">
        <f>AI330='15.02.2022 Смета'!AI330</f>
        <v>1</v>
      </c>
      <c r="AS330" t="b">
        <f>AJ330='15.02.2022 Смета'!AJ330</f>
        <v>1</v>
      </c>
      <c r="AT330" t="b">
        <f>AK330='15.02.2022 Смета'!AK330</f>
        <v>1</v>
      </c>
    </row>
    <row r="331" spans="1:46" ht="38.25" x14ac:dyDescent="0.25">
      <c r="A331" s="108">
        <v>271</v>
      </c>
      <c r="B331" s="8" t="s">
        <v>167</v>
      </c>
      <c r="C331" s="21" t="s">
        <v>168</v>
      </c>
      <c r="D331" s="22" t="s">
        <v>55</v>
      </c>
      <c r="E331" s="35">
        <v>44750</v>
      </c>
      <c r="F331" s="35">
        <v>44752</v>
      </c>
      <c r="G331" s="21" t="s">
        <v>444</v>
      </c>
      <c r="H331" s="22" t="s">
        <v>443</v>
      </c>
      <c r="I331" s="22" t="s">
        <v>102</v>
      </c>
      <c r="J331" s="22" t="s">
        <v>294</v>
      </c>
      <c r="K331" s="35">
        <v>44750</v>
      </c>
      <c r="L331" s="35">
        <v>44752</v>
      </c>
      <c r="M331" s="10">
        <v>1</v>
      </c>
      <c r="N331" s="10">
        <v>3400</v>
      </c>
      <c r="O331" s="10">
        <f t="shared" si="49"/>
        <v>3400</v>
      </c>
      <c r="P331" s="10">
        <v>1</v>
      </c>
      <c r="Q331" s="10">
        <v>2900</v>
      </c>
      <c r="R331" s="10">
        <f t="shared" si="50"/>
        <v>2900</v>
      </c>
      <c r="S331" s="10">
        <v>1</v>
      </c>
      <c r="T331" s="10">
        <v>2800</v>
      </c>
      <c r="U331" s="10">
        <f t="shared" si="51"/>
        <v>2800</v>
      </c>
      <c r="V331" s="10">
        <v>4</v>
      </c>
      <c r="W331" s="10">
        <v>150</v>
      </c>
      <c r="X331" s="10">
        <f t="shared" si="53"/>
        <v>600</v>
      </c>
      <c r="Y331" s="10">
        <v>4</v>
      </c>
      <c r="Z331" s="10">
        <v>150</v>
      </c>
      <c r="AA331" s="10">
        <f t="shared" si="54"/>
        <v>600</v>
      </c>
      <c r="AB331" s="10">
        <v>4</v>
      </c>
      <c r="AC331" s="10">
        <v>150</v>
      </c>
      <c r="AD331" s="10">
        <f t="shared" si="55"/>
        <v>600</v>
      </c>
      <c r="AE331" s="11">
        <v>12</v>
      </c>
      <c r="AF331" s="26">
        <v>7</v>
      </c>
      <c r="AG331" s="7">
        <f t="shared" si="52"/>
        <v>84</v>
      </c>
      <c r="AH331" s="152">
        <v>1</v>
      </c>
      <c r="AI331" s="139">
        <f t="shared" si="57"/>
        <v>27</v>
      </c>
      <c r="AJ331" s="139">
        <f t="shared" ref="AJ331:AJ393" si="58">AK331</f>
        <v>10984</v>
      </c>
      <c r="AK331" s="109">
        <f t="shared" si="56"/>
        <v>10984</v>
      </c>
      <c r="AM331" t="b">
        <f>D331='15.02.2022 Смета'!D331</f>
        <v>1</v>
      </c>
      <c r="AN331" t="b">
        <f>E331='15.02.2022 Смета'!E331</f>
        <v>1</v>
      </c>
      <c r="AO331" t="b">
        <f>F331='15.02.2022 Смета'!F331</f>
        <v>1</v>
      </c>
      <c r="AP331" t="b">
        <f>G331='15.02.2022 Смета'!G331</f>
        <v>1</v>
      </c>
      <c r="AQ331" t="b">
        <f>AH331='15.02.2022 Смета'!AH331</f>
        <v>1</v>
      </c>
      <c r="AR331" t="b">
        <f>AI331='15.02.2022 Смета'!AI331</f>
        <v>1</v>
      </c>
      <c r="AS331" t="b">
        <f>AJ331='15.02.2022 Смета'!AJ331</f>
        <v>1</v>
      </c>
      <c r="AT331" t="b">
        <f>AK331='15.02.2022 Смета'!AK331</f>
        <v>1</v>
      </c>
    </row>
    <row r="332" spans="1:46" ht="43.15" customHeight="1" x14ac:dyDescent="0.25">
      <c r="A332" s="108">
        <v>272</v>
      </c>
      <c r="B332" s="8" t="s">
        <v>167</v>
      </c>
      <c r="C332" s="21" t="s">
        <v>168</v>
      </c>
      <c r="D332" s="22" t="s">
        <v>624</v>
      </c>
      <c r="E332" s="35">
        <v>44770</v>
      </c>
      <c r="F332" s="35">
        <v>44773</v>
      </c>
      <c r="G332" s="21" t="s">
        <v>806</v>
      </c>
      <c r="H332" s="22" t="s">
        <v>443</v>
      </c>
      <c r="I332" s="22" t="s">
        <v>102</v>
      </c>
      <c r="J332" s="22" t="s">
        <v>294</v>
      </c>
      <c r="K332" s="35">
        <v>44770</v>
      </c>
      <c r="L332" s="35">
        <v>44773</v>
      </c>
      <c r="M332" s="10"/>
      <c r="N332" s="10">
        <v>3400</v>
      </c>
      <c r="O332" s="10">
        <f t="shared" si="49"/>
        <v>0</v>
      </c>
      <c r="P332" s="10"/>
      <c r="Q332" s="10">
        <v>2900</v>
      </c>
      <c r="R332" s="10">
        <f t="shared" si="50"/>
        <v>0</v>
      </c>
      <c r="S332" s="10"/>
      <c r="T332" s="10">
        <v>2800</v>
      </c>
      <c r="U332" s="10">
        <f t="shared" si="51"/>
        <v>0</v>
      </c>
      <c r="V332" s="10">
        <v>2</v>
      </c>
      <c r="W332" s="10">
        <v>150</v>
      </c>
      <c r="X332" s="10">
        <f t="shared" si="53"/>
        <v>300</v>
      </c>
      <c r="Y332" s="10">
        <v>2</v>
      </c>
      <c r="Z332" s="10">
        <v>150</v>
      </c>
      <c r="AA332" s="10">
        <f t="shared" si="54"/>
        <v>300</v>
      </c>
      <c r="AB332" s="10">
        <v>2</v>
      </c>
      <c r="AC332" s="10">
        <v>150</v>
      </c>
      <c r="AD332" s="10">
        <f t="shared" si="55"/>
        <v>300</v>
      </c>
      <c r="AE332" s="11">
        <v>6</v>
      </c>
      <c r="AF332" s="26">
        <v>7</v>
      </c>
      <c r="AG332" s="7">
        <f t="shared" si="52"/>
        <v>42</v>
      </c>
      <c r="AH332" s="152">
        <v>1</v>
      </c>
      <c r="AI332" s="139">
        <f t="shared" si="57"/>
        <v>12</v>
      </c>
      <c r="AJ332" s="139">
        <f t="shared" si="58"/>
        <v>942</v>
      </c>
      <c r="AK332" s="109">
        <f t="shared" si="56"/>
        <v>942</v>
      </c>
      <c r="AM332" t="b">
        <f>D332='15.02.2022 Смета'!D332</f>
        <v>1</v>
      </c>
      <c r="AN332" t="b">
        <f>E332='15.02.2022 Смета'!E332</f>
        <v>1</v>
      </c>
      <c r="AO332" t="b">
        <f>F332='15.02.2022 Смета'!F332</f>
        <v>1</v>
      </c>
      <c r="AP332" t="b">
        <f>G332='15.02.2022 Смета'!G332</f>
        <v>1</v>
      </c>
      <c r="AQ332" t="b">
        <f>AH332='15.02.2022 Смета'!AH332</f>
        <v>1</v>
      </c>
      <c r="AR332" t="b">
        <f>AI332='15.02.2022 Смета'!AI332</f>
        <v>1</v>
      </c>
      <c r="AS332" t="b">
        <f>AJ332='15.02.2022 Смета'!AJ332</f>
        <v>1</v>
      </c>
      <c r="AT332" t="b">
        <f>AK332='15.02.2022 Смета'!AK332</f>
        <v>1</v>
      </c>
    </row>
    <row r="333" spans="1:46" ht="53.65" customHeight="1" x14ac:dyDescent="0.25">
      <c r="A333" s="108">
        <v>273</v>
      </c>
      <c r="B333" s="8" t="s">
        <v>167</v>
      </c>
      <c r="C333" s="21" t="s">
        <v>168</v>
      </c>
      <c r="D333" s="22" t="s">
        <v>54</v>
      </c>
      <c r="E333" s="35">
        <v>44815</v>
      </c>
      <c r="F333" s="35">
        <v>44815</v>
      </c>
      <c r="G333" s="21" t="s">
        <v>301</v>
      </c>
      <c r="H333" s="22" t="s">
        <v>807</v>
      </c>
      <c r="I333" s="22" t="s">
        <v>99</v>
      </c>
      <c r="J333" s="22" t="s">
        <v>294</v>
      </c>
      <c r="K333" s="35">
        <v>44815</v>
      </c>
      <c r="L333" s="35">
        <v>44815</v>
      </c>
      <c r="M333" s="10"/>
      <c r="N333" s="10">
        <v>3400</v>
      </c>
      <c r="O333" s="10">
        <f t="shared" si="49"/>
        <v>0</v>
      </c>
      <c r="P333" s="10"/>
      <c r="Q333" s="10">
        <v>2900</v>
      </c>
      <c r="R333" s="10">
        <f t="shared" si="50"/>
        <v>0</v>
      </c>
      <c r="S333" s="10"/>
      <c r="T333" s="10">
        <v>2800</v>
      </c>
      <c r="U333" s="10">
        <f t="shared" si="51"/>
        <v>0</v>
      </c>
      <c r="V333" s="10">
        <v>1</v>
      </c>
      <c r="W333" s="10">
        <v>150</v>
      </c>
      <c r="X333" s="10">
        <f t="shared" si="53"/>
        <v>150</v>
      </c>
      <c r="Y333" s="10">
        <v>1</v>
      </c>
      <c r="Z333" s="10">
        <v>150</v>
      </c>
      <c r="AA333" s="10">
        <f t="shared" si="54"/>
        <v>150</v>
      </c>
      <c r="AB333" s="10">
        <v>1</v>
      </c>
      <c r="AC333" s="10">
        <v>150</v>
      </c>
      <c r="AD333" s="10">
        <f t="shared" si="55"/>
        <v>150</v>
      </c>
      <c r="AE333" s="11">
        <v>3</v>
      </c>
      <c r="AF333" s="26">
        <v>7</v>
      </c>
      <c r="AG333" s="7">
        <f t="shared" si="52"/>
        <v>21</v>
      </c>
      <c r="AH333" s="152">
        <v>1</v>
      </c>
      <c r="AI333" s="139">
        <f t="shared" si="57"/>
        <v>6</v>
      </c>
      <c r="AJ333" s="139">
        <f t="shared" si="58"/>
        <v>471</v>
      </c>
      <c r="AK333" s="109">
        <f t="shared" si="56"/>
        <v>471</v>
      </c>
      <c r="AM333" t="b">
        <f>D333='15.02.2022 Смета'!D333</f>
        <v>1</v>
      </c>
      <c r="AN333" t="b">
        <f>E333='15.02.2022 Смета'!E333</f>
        <v>1</v>
      </c>
      <c r="AO333" t="b">
        <f>F333='15.02.2022 Смета'!F333</f>
        <v>1</v>
      </c>
      <c r="AP333" t="b">
        <f>G333='15.02.2022 Смета'!G333</f>
        <v>1</v>
      </c>
      <c r="AQ333" t="b">
        <f>AH333='15.02.2022 Смета'!AH333</f>
        <v>1</v>
      </c>
      <c r="AR333" t="b">
        <f>AI333='15.02.2022 Смета'!AI333</f>
        <v>1</v>
      </c>
      <c r="AS333" t="b">
        <f>AJ333='15.02.2022 Смета'!AJ333</f>
        <v>1</v>
      </c>
      <c r="AT333" t="b">
        <f>AK333='15.02.2022 Смета'!AK333</f>
        <v>1</v>
      </c>
    </row>
    <row r="334" spans="1:46" ht="28.9" customHeight="1" x14ac:dyDescent="0.25">
      <c r="A334" s="108">
        <v>274</v>
      </c>
      <c r="B334" s="8" t="s">
        <v>167</v>
      </c>
      <c r="C334" s="21" t="s">
        <v>168</v>
      </c>
      <c r="D334" s="22" t="s">
        <v>56</v>
      </c>
      <c r="E334" s="35">
        <v>44820</v>
      </c>
      <c r="F334" s="35">
        <v>44822</v>
      </c>
      <c r="G334" s="21" t="s">
        <v>808</v>
      </c>
      <c r="H334" s="22" t="s">
        <v>735</v>
      </c>
      <c r="I334" s="22" t="s">
        <v>102</v>
      </c>
      <c r="J334" s="22" t="s">
        <v>294</v>
      </c>
      <c r="K334" s="35">
        <v>44820</v>
      </c>
      <c r="L334" s="35">
        <v>44822</v>
      </c>
      <c r="M334" s="10">
        <v>1</v>
      </c>
      <c r="N334" s="10">
        <v>3400</v>
      </c>
      <c r="O334" s="10">
        <f t="shared" si="49"/>
        <v>3400</v>
      </c>
      <c r="P334" s="10">
        <v>1</v>
      </c>
      <c r="Q334" s="10">
        <v>2900</v>
      </c>
      <c r="R334" s="10">
        <f t="shared" si="50"/>
        <v>2900</v>
      </c>
      <c r="S334" s="10">
        <v>1</v>
      </c>
      <c r="T334" s="10">
        <v>2800</v>
      </c>
      <c r="U334" s="10">
        <f t="shared" si="51"/>
        <v>2800</v>
      </c>
      <c r="V334" s="10">
        <v>4</v>
      </c>
      <c r="W334" s="10">
        <v>150</v>
      </c>
      <c r="X334" s="10">
        <f t="shared" si="53"/>
        <v>600</v>
      </c>
      <c r="Y334" s="10">
        <v>4</v>
      </c>
      <c r="Z334" s="10">
        <v>150</v>
      </c>
      <c r="AA334" s="10">
        <f t="shared" si="54"/>
        <v>600</v>
      </c>
      <c r="AB334" s="10">
        <v>4</v>
      </c>
      <c r="AC334" s="10">
        <v>150</v>
      </c>
      <c r="AD334" s="10">
        <f t="shared" si="55"/>
        <v>600</v>
      </c>
      <c r="AE334" s="11">
        <v>12</v>
      </c>
      <c r="AF334" s="26">
        <v>7</v>
      </c>
      <c r="AG334" s="7">
        <f t="shared" si="52"/>
        <v>84</v>
      </c>
      <c r="AH334" s="152">
        <v>1</v>
      </c>
      <c r="AI334" s="139">
        <f t="shared" si="57"/>
        <v>27</v>
      </c>
      <c r="AJ334" s="139">
        <f t="shared" si="58"/>
        <v>10984</v>
      </c>
      <c r="AK334" s="109">
        <f t="shared" si="56"/>
        <v>10984</v>
      </c>
      <c r="AM334" t="b">
        <f>D334='15.02.2022 Смета'!D334</f>
        <v>1</v>
      </c>
      <c r="AN334" t="b">
        <f>E334='15.02.2022 Смета'!E334</f>
        <v>1</v>
      </c>
      <c r="AO334" t="b">
        <f>F334='15.02.2022 Смета'!F334</f>
        <v>1</v>
      </c>
      <c r="AP334" t="b">
        <f>G334='15.02.2022 Смета'!G334</f>
        <v>1</v>
      </c>
      <c r="AQ334" t="b">
        <f>AH334='15.02.2022 Смета'!AH334</f>
        <v>1</v>
      </c>
      <c r="AR334" t="b">
        <f>AI334='15.02.2022 Смета'!AI334</f>
        <v>1</v>
      </c>
      <c r="AS334" t="b">
        <f>AJ334='15.02.2022 Смета'!AJ334</f>
        <v>1</v>
      </c>
      <c r="AT334" t="b">
        <f>AK334='15.02.2022 Смета'!AK334</f>
        <v>1</v>
      </c>
    </row>
    <row r="335" spans="1:46" ht="51" x14ac:dyDescent="0.25">
      <c r="A335" s="108">
        <v>275</v>
      </c>
      <c r="B335" s="8" t="s">
        <v>167</v>
      </c>
      <c r="C335" s="21" t="s">
        <v>168</v>
      </c>
      <c r="D335" s="22" t="s">
        <v>57</v>
      </c>
      <c r="E335" s="35">
        <v>44827</v>
      </c>
      <c r="F335" s="35">
        <v>44829</v>
      </c>
      <c r="G335" s="21" t="s">
        <v>425</v>
      </c>
      <c r="H335" s="22" t="s">
        <v>735</v>
      </c>
      <c r="I335" s="22" t="s">
        <v>101</v>
      </c>
      <c r="J335" s="22" t="s">
        <v>294</v>
      </c>
      <c r="K335" s="35">
        <v>44827</v>
      </c>
      <c r="L335" s="35">
        <v>44829</v>
      </c>
      <c r="M335" s="10">
        <v>1</v>
      </c>
      <c r="N335" s="10">
        <v>3400</v>
      </c>
      <c r="O335" s="10">
        <f t="shared" si="49"/>
        <v>3400</v>
      </c>
      <c r="P335" s="10">
        <v>1</v>
      </c>
      <c r="Q335" s="10">
        <v>2900</v>
      </c>
      <c r="R335" s="10">
        <f t="shared" si="50"/>
        <v>2900</v>
      </c>
      <c r="S335" s="10">
        <v>1</v>
      </c>
      <c r="T335" s="10">
        <v>2800</v>
      </c>
      <c r="U335" s="10">
        <f t="shared" si="51"/>
        <v>2800</v>
      </c>
      <c r="V335" s="10">
        <v>4</v>
      </c>
      <c r="W335" s="10">
        <v>150</v>
      </c>
      <c r="X335" s="10">
        <f t="shared" si="53"/>
        <v>600</v>
      </c>
      <c r="Y335" s="10">
        <v>4</v>
      </c>
      <c r="Z335" s="10">
        <v>150</v>
      </c>
      <c r="AA335" s="10">
        <f t="shared" si="54"/>
        <v>600</v>
      </c>
      <c r="AB335" s="10">
        <v>4</v>
      </c>
      <c r="AC335" s="10">
        <v>150</v>
      </c>
      <c r="AD335" s="10">
        <f t="shared" si="55"/>
        <v>600</v>
      </c>
      <c r="AE335" s="11">
        <v>12</v>
      </c>
      <c r="AF335" s="26">
        <v>7</v>
      </c>
      <c r="AG335" s="7">
        <f t="shared" si="52"/>
        <v>84</v>
      </c>
      <c r="AH335" s="152">
        <v>1</v>
      </c>
      <c r="AI335" s="139">
        <f t="shared" si="57"/>
        <v>27</v>
      </c>
      <c r="AJ335" s="139">
        <f t="shared" si="58"/>
        <v>10984</v>
      </c>
      <c r="AK335" s="109">
        <f t="shared" si="56"/>
        <v>10984</v>
      </c>
      <c r="AM335" t="b">
        <f>D335='15.02.2022 Смета'!D335</f>
        <v>1</v>
      </c>
      <c r="AN335" t="b">
        <f>E335='15.02.2022 Смета'!E335</f>
        <v>1</v>
      </c>
      <c r="AO335" t="b">
        <f>F335='15.02.2022 Смета'!F335</f>
        <v>1</v>
      </c>
      <c r="AP335" t="b">
        <f>G335='15.02.2022 Смета'!G335</f>
        <v>1</v>
      </c>
      <c r="AQ335" t="b">
        <f>AH335='15.02.2022 Смета'!AH335</f>
        <v>1</v>
      </c>
      <c r="AR335" t="b">
        <f>AI335='15.02.2022 Смета'!AI335</f>
        <v>1</v>
      </c>
      <c r="AS335" t="b">
        <f>AJ335='15.02.2022 Смета'!AJ335</f>
        <v>1</v>
      </c>
      <c r="AT335" t="b">
        <f>AK335='15.02.2022 Смета'!AK335</f>
        <v>1</v>
      </c>
    </row>
    <row r="336" spans="1:46" x14ac:dyDescent="0.25">
      <c r="A336" s="106"/>
      <c r="B336" s="96"/>
      <c r="C336" s="97"/>
      <c r="D336" s="179" t="s">
        <v>883</v>
      </c>
      <c r="E336" s="99"/>
      <c r="F336" s="99"/>
      <c r="G336" s="99"/>
      <c r="H336" s="99"/>
      <c r="I336" s="97"/>
      <c r="J336" s="100"/>
      <c r="K336" s="99"/>
      <c r="L336" s="99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2"/>
      <c r="AF336" s="79"/>
      <c r="AG336" s="79"/>
      <c r="AH336" s="153"/>
      <c r="AI336" s="151"/>
      <c r="AJ336" s="151"/>
      <c r="AK336" s="164"/>
      <c r="AM336" t="b">
        <f>D336='15.02.2022 Смета'!D336</f>
        <v>1</v>
      </c>
      <c r="AN336" t="b">
        <f>E336='15.02.2022 Смета'!E336</f>
        <v>1</v>
      </c>
      <c r="AO336" t="b">
        <f>F336='15.02.2022 Смета'!F336</f>
        <v>1</v>
      </c>
      <c r="AP336" t="b">
        <f>G336='15.02.2022 Смета'!G336</f>
        <v>1</v>
      </c>
      <c r="AQ336" t="b">
        <f>AH336='15.02.2022 Смета'!AH336</f>
        <v>1</v>
      </c>
      <c r="AR336" t="b">
        <f>AI336='15.02.2022 Смета'!AI336</f>
        <v>1</v>
      </c>
      <c r="AS336" t="b">
        <f>AJ336='15.02.2022 Смета'!AJ336</f>
        <v>1</v>
      </c>
      <c r="AT336" t="b">
        <f>AK336='15.02.2022 Смета'!AK336</f>
        <v>1</v>
      </c>
    </row>
    <row r="337" spans="1:46" ht="30" customHeight="1" x14ac:dyDescent="0.25">
      <c r="A337" s="108">
        <v>276</v>
      </c>
      <c r="B337" s="15" t="s">
        <v>246</v>
      </c>
      <c r="C337" s="21" t="s">
        <v>248</v>
      </c>
      <c r="D337" s="22" t="s">
        <v>629</v>
      </c>
      <c r="E337" s="35">
        <v>44610</v>
      </c>
      <c r="F337" s="35">
        <v>44612</v>
      </c>
      <c r="G337" s="21" t="s">
        <v>426</v>
      </c>
      <c r="H337" s="22" t="s">
        <v>809</v>
      </c>
      <c r="I337" s="22" t="s">
        <v>99</v>
      </c>
      <c r="J337" s="22" t="s">
        <v>294</v>
      </c>
      <c r="K337" s="35">
        <v>44610</v>
      </c>
      <c r="L337" s="35">
        <v>44612</v>
      </c>
      <c r="M337" s="14"/>
      <c r="N337" s="10">
        <v>3400</v>
      </c>
      <c r="O337" s="10">
        <f t="shared" si="49"/>
        <v>0</v>
      </c>
      <c r="P337" s="14"/>
      <c r="Q337" s="10">
        <v>2900</v>
      </c>
      <c r="R337" s="10">
        <f t="shared" si="50"/>
        <v>0</v>
      </c>
      <c r="S337" s="14"/>
      <c r="T337" s="10">
        <v>2800</v>
      </c>
      <c r="U337" s="10">
        <f t="shared" si="51"/>
        <v>0</v>
      </c>
      <c r="V337" s="10">
        <v>23</v>
      </c>
      <c r="W337" s="10">
        <v>150</v>
      </c>
      <c r="X337" s="10">
        <f t="shared" si="53"/>
        <v>3450</v>
      </c>
      <c r="Y337" s="10">
        <v>23</v>
      </c>
      <c r="Z337" s="10">
        <v>150</v>
      </c>
      <c r="AA337" s="10">
        <f t="shared" si="54"/>
        <v>3450</v>
      </c>
      <c r="AB337" s="10">
        <v>23</v>
      </c>
      <c r="AC337" s="10">
        <v>150</v>
      </c>
      <c r="AD337" s="10">
        <f t="shared" si="55"/>
        <v>3450</v>
      </c>
      <c r="AE337" s="10"/>
      <c r="AF337" s="26">
        <v>7</v>
      </c>
      <c r="AG337" s="7">
        <f t="shared" si="52"/>
        <v>0</v>
      </c>
      <c r="AH337" s="152">
        <v>1</v>
      </c>
      <c r="AI337" s="139">
        <f>M337+P337+S337+V337+Y337+AB337+AE337</f>
        <v>69</v>
      </c>
      <c r="AJ337" s="139">
        <f t="shared" si="58"/>
        <v>10350</v>
      </c>
      <c r="AK337" s="109">
        <f t="shared" si="56"/>
        <v>10350</v>
      </c>
      <c r="AM337" t="b">
        <f>D337='15.02.2022 Смета'!D337</f>
        <v>1</v>
      </c>
      <c r="AN337" t="b">
        <f>E337='15.02.2022 Смета'!E337</f>
        <v>1</v>
      </c>
      <c r="AO337" t="b">
        <f>F337='15.02.2022 Смета'!F337</f>
        <v>1</v>
      </c>
      <c r="AP337" t="b">
        <f>G337='15.02.2022 Смета'!G337</f>
        <v>1</v>
      </c>
      <c r="AQ337" t="b">
        <f>AH337='15.02.2022 Смета'!AH337</f>
        <v>1</v>
      </c>
      <c r="AR337" t="b">
        <f>AI337='15.02.2022 Смета'!AI337</f>
        <v>1</v>
      </c>
      <c r="AS337" t="b">
        <f>AJ337='15.02.2022 Смета'!AJ337</f>
        <v>1</v>
      </c>
      <c r="AT337" t="b">
        <f>AK337='15.02.2022 Смета'!AK337</f>
        <v>1</v>
      </c>
    </row>
    <row r="338" spans="1:46" ht="26.65" customHeight="1" x14ac:dyDescent="0.25">
      <c r="A338" s="108">
        <v>277</v>
      </c>
      <c r="B338" s="15" t="s">
        <v>246</v>
      </c>
      <c r="C338" s="21" t="s">
        <v>248</v>
      </c>
      <c r="D338" s="22" t="s">
        <v>630</v>
      </c>
      <c r="E338" s="35">
        <v>44610</v>
      </c>
      <c r="F338" s="35">
        <v>44612</v>
      </c>
      <c r="G338" s="21" t="s">
        <v>426</v>
      </c>
      <c r="H338" s="22" t="s">
        <v>340</v>
      </c>
      <c r="I338" s="22" t="s">
        <v>101</v>
      </c>
      <c r="J338" s="22" t="s">
        <v>294</v>
      </c>
      <c r="K338" s="35">
        <v>44610</v>
      </c>
      <c r="L338" s="35">
        <v>44612</v>
      </c>
      <c r="M338" s="14"/>
      <c r="N338" s="10">
        <v>3400</v>
      </c>
      <c r="O338" s="10">
        <f t="shared" si="49"/>
        <v>0</v>
      </c>
      <c r="P338" s="14"/>
      <c r="Q338" s="10">
        <v>2900</v>
      </c>
      <c r="R338" s="10">
        <f t="shared" si="50"/>
        <v>0</v>
      </c>
      <c r="S338" s="14"/>
      <c r="T338" s="10">
        <v>2800</v>
      </c>
      <c r="U338" s="10">
        <f t="shared" si="51"/>
        <v>0</v>
      </c>
      <c r="V338" s="10">
        <v>15</v>
      </c>
      <c r="W338" s="10">
        <v>150</v>
      </c>
      <c r="X338" s="10">
        <f t="shared" si="53"/>
        <v>2250</v>
      </c>
      <c r="Y338" s="10">
        <v>15</v>
      </c>
      <c r="Z338" s="10">
        <v>150</v>
      </c>
      <c r="AA338" s="10">
        <f t="shared" si="54"/>
        <v>2250</v>
      </c>
      <c r="AB338" s="10">
        <v>15</v>
      </c>
      <c r="AC338" s="10">
        <v>150</v>
      </c>
      <c r="AD338" s="10">
        <f t="shared" si="55"/>
        <v>2250</v>
      </c>
      <c r="AE338" s="10"/>
      <c r="AF338" s="26">
        <v>7</v>
      </c>
      <c r="AG338" s="7">
        <f t="shared" si="52"/>
        <v>0</v>
      </c>
      <c r="AH338" s="152">
        <v>1</v>
      </c>
      <c r="AI338" s="139">
        <f>M338+P338+S338+V338+Y338+AB338+AE338</f>
        <v>45</v>
      </c>
      <c r="AJ338" s="139">
        <f t="shared" si="58"/>
        <v>6750</v>
      </c>
      <c r="AK338" s="109">
        <f t="shared" si="56"/>
        <v>6750</v>
      </c>
      <c r="AM338" t="b">
        <f>D338='15.02.2022 Смета'!D338</f>
        <v>1</v>
      </c>
      <c r="AN338" t="b">
        <f>E338='15.02.2022 Смета'!E338</f>
        <v>1</v>
      </c>
      <c r="AO338" t="b">
        <f>F338='15.02.2022 Смета'!F338</f>
        <v>1</v>
      </c>
      <c r="AP338" t="b">
        <f>G338='15.02.2022 Смета'!G338</f>
        <v>1</v>
      </c>
      <c r="AQ338" t="b">
        <f>AH338='15.02.2022 Смета'!AH338</f>
        <v>1</v>
      </c>
      <c r="AR338" t="b">
        <f>AI338='15.02.2022 Смета'!AI338</f>
        <v>1</v>
      </c>
      <c r="AS338" t="b">
        <f>AJ338='15.02.2022 Смета'!AJ338</f>
        <v>1</v>
      </c>
      <c r="AT338" t="b">
        <f>AK338='15.02.2022 Смета'!AK338</f>
        <v>1</v>
      </c>
    </row>
    <row r="339" spans="1:46" ht="15.6" customHeight="1" x14ac:dyDescent="0.25">
      <c r="A339" s="106"/>
      <c r="B339" s="96"/>
      <c r="C339" s="97"/>
      <c r="D339" s="179" t="s">
        <v>884</v>
      </c>
      <c r="E339" s="99"/>
      <c r="F339" s="99"/>
      <c r="G339" s="99"/>
      <c r="H339" s="99"/>
      <c r="I339" s="97"/>
      <c r="J339" s="100"/>
      <c r="K339" s="99"/>
      <c r="L339" s="99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2"/>
      <c r="AF339" s="79"/>
      <c r="AG339" s="79"/>
      <c r="AH339" s="153"/>
      <c r="AI339" s="151"/>
      <c r="AJ339" s="151"/>
      <c r="AK339" s="164"/>
      <c r="AM339" t="b">
        <f>D339='15.02.2022 Смета'!D339</f>
        <v>1</v>
      </c>
      <c r="AN339" t="b">
        <f>E339='15.02.2022 Смета'!E339</f>
        <v>1</v>
      </c>
      <c r="AO339" t="b">
        <f>F339='15.02.2022 Смета'!F339</f>
        <v>1</v>
      </c>
      <c r="AP339" t="b">
        <f>G339='15.02.2022 Смета'!G339</f>
        <v>1</v>
      </c>
      <c r="AQ339" t="b">
        <f>AH339='15.02.2022 Смета'!AH339</f>
        <v>1</v>
      </c>
      <c r="AR339" t="b">
        <f>AI339='15.02.2022 Смета'!AI339</f>
        <v>1</v>
      </c>
      <c r="AS339" t="b">
        <f>AJ339='15.02.2022 Смета'!AJ339</f>
        <v>1</v>
      </c>
      <c r="AT339" t="b">
        <f>AK339='15.02.2022 Смета'!AK339</f>
        <v>1</v>
      </c>
    </row>
    <row r="340" spans="1:46" ht="30.6" customHeight="1" x14ac:dyDescent="0.25">
      <c r="A340" s="108">
        <v>278</v>
      </c>
      <c r="B340" s="8" t="s">
        <v>164</v>
      </c>
      <c r="C340" s="21" t="s">
        <v>129</v>
      </c>
      <c r="D340" s="22" t="s">
        <v>252</v>
      </c>
      <c r="E340" s="35">
        <v>44608</v>
      </c>
      <c r="F340" s="35">
        <v>44611</v>
      </c>
      <c r="G340" s="21" t="s">
        <v>318</v>
      </c>
      <c r="H340" s="22" t="s">
        <v>504</v>
      </c>
      <c r="I340" s="22" t="s">
        <v>99</v>
      </c>
      <c r="J340" s="22" t="s">
        <v>294</v>
      </c>
      <c r="K340" s="35">
        <v>44608</v>
      </c>
      <c r="L340" s="35">
        <v>44611</v>
      </c>
      <c r="M340" s="10"/>
      <c r="N340" s="10">
        <v>3400</v>
      </c>
      <c r="O340" s="10">
        <f t="shared" si="49"/>
        <v>0</v>
      </c>
      <c r="P340" s="10"/>
      <c r="Q340" s="10">
        <v>2900</v>
      </c>
      <c r="R340" s="10">
        <f t="shared" si="50"/>
        <v>0</v>
      </c>
      <c r="S340" s="10"/>
      <c r="T340" s="10">
        <v>2800</v>
      </c>
      <c r="U340" s="10">
        <f t="shared" si="51"/>
        <v>0</v>
      </c>
      <c r="V340" s="10">
        <v>20</v>
      </c>
      <c r="W340" s="10">
        <v>150</v>
      </c>
      <c r="X340" s="10">
        <f t="shared" si="53"/>
        <v>3000</v>
      </c>
      <c r="Y340" s="10">
        <v>20</v>
      </c>
      <c r="Z340" s="10">
        <v>150</v>
      </c>
      <c r="AA340" s="10">
        <f t="shared" si="54"/>
        <v>3000</v>
      </c>
      <c r="AB340" s="10">
        <v>38</v>
      </c>
      <c r="AC340" s="10">
        <v>150</v>
      </c>
      <c r="AD340" s="10">
        <f t="shared" si="55"/>
        <v>5700</v>
      </c>
      <c r="AE340" s="11"/>
      <c r="AF340" s="26">
        <v>7</v>
      </c>
      <c r="AG340" s="7">
        <f t="shared" si="52"/>
        <v>0</v>
      </c>
      <c r="AH340" s="152">
        <v>1</v>
      </c>
      <c r="AI340" s="139">
        <f>M340+P340+S340+V340+Y340+AB340+AE340</f>
        <v>78</v>
      </c>
      <c r="AJ340" s="139">
        <f t="shared" si="58"/>
        <v>11700</v>
      </c>
      <c r="AK340" s="109">
        <f t="shared" si="56"/>
        <v>11700</v>
      </c>
      <c r="AM340" t="b">
        <f>D340='15.02.2022 Смета'!D340</f>
        <v>1</v>
      </c>
      <c r="AN340" t="b">
        <f>E340='15.02.2022 Смета'!E340</f>
        <v>1</v>
      </c>
      <c r="AO340" t="b">
        <f>F340='15.02.2022 Смета'!F340</f>
        <v>1</v>
      </c>
      <c r="AP340" t="b">
        <f>G340='15.02.2022 Смета'!G340</f>
        <v>1</v>
      </c>
      <c r="AQ340" t="b">
        <f>AH340='15.02.2022 Смета'!AH340</f>
        <v>1</v>
      </c>
      <c r="AR340" t="b">
        <f>AI340='15.02.2022 Смета'!AI340</f>
        <v>1</v>
      </c>
      <c r="AS340" t="b">
        <f>AJ340='15.02.2022 Смета'!AJ340</f>
        <v>1</v>
      </c>
      <c r="AT340" t="b">
        <f>AK340='15.02.2022 Смета'!AK340</f>
        <v>1</v>
      </c>
    </row>
    <row r="341" spans="1:46" ht="27" customHeight="1" x14ac:dyDescent="0.25">
      <c r="A341" s="108">
        <v>279</v>
      </c>
      <c r="B341" s="8" t="s">
        <v>164</v>
      </c>
      <c r="C341" s="21" t="s">
        <v>129</v>
      </c>
      <c r="D341" s="22" t="s">
        <v>631</v>
      </c>
      <c r="E341" s="35">
        <v>44664</v>
      </c>
      <c r="F341" s="35">
        <v>44667</v>
      </c>
      <c r="G341" s="21" t="s">
        <v>318</v>
      </c>
      <c r="H341" s="22" t="s">
        <v>736</v>
      </c>
      <c r="I341" s="22" t="s">
        <v>99</v>
      </c>
      <c r="J341" s="22" t="s">
        <v>294</v>
      </c>
      <c r="K341" s="35">
        <v>44664</v>
      </c>
      <c r="L341" s="35">
        <v>44667</v>
      </c>
      <c r="M341" s="10"/>
      <c r="N341" s="10">
        <v>3400</v>
      </c>
      <c r="O341" s="10">
        <f t="shared" si="49"/>
        <v>0</v>
      </c>
      <c r="P341" s="10"/>
      <c r="Q341" s="10">
        <v>2900</v>
      </c>
      <c r="R341" s="10">
        <f t="shared" si="50"/>
        <v>0</v>
      </c>
      <c r="S341" s="10"/>
      <c r="T341" s="10">
        <v>2800</v>
      </c>
      <c r="U341" s="10">
        <f t="shared" si="51"/>
        <v>0</v>
      </c>
      <c r="V341" s="10">
        <v>22</v>
      </c>
      <c r="W341" s="10">
        <v>150</v>
      </c>
      <c r="X341" s="10">
        <f t="shared" si="53"/>
        <v>3300</v>
      </c>
      <c r="Y341" s="10">
        <v>22</v>
      </c>
      <c r="Z341" s="10">
        <v>150</v>
      </c>
      <c r="AA341" s="10">
        <f t="shared" si="54"/>
        <v>3300</v>
      </c>
      <c r="AB341" s="10">
        <v>42</v>
      </c>
      <c r="AC341" s="10">
        <v>150</v>
      </c>
      <c r="AD341" s="10">
        <f t="shared" si="55"/>
        <v>6300</v>
      </c>
      <c r="AE341" s="11">
        <v>86</v>
      </c>
      <c r="AF341" s="26">
        <v>7</v>
      </c>
      <c r="AG341" s="7">
        <f t="shared" si="52"/>
        <v>602</v>
      </c>
      <c r="AH341" s="152">
        <v>1</v>
      </c>
      <c r="AI341" s="139">
        <f>M341+P341+S341+V341+Y341+AB341+AE341</f>
        <v>172</v>
      </c>
      <c r="AJ341" s="139">
        <f t="shared" si="58"/>
        <v>13502</v>
      </c>
      <c r="AK341" s="109">
        <f t="shared" si="56"/>
        <v>13502</v>
      </c>
      <c r="AM341" t="b">
        <f>D341='15.02.2022 Смета'!D341</f>
        <v>1</v>
      </c>
      <c r="AN341" t="b">
        <f>E341='15.02.2022 Смета'!E341</f>
        <v>1</v>
      </c>
      <c r="AO341" t="b">
        <f>F341='15.02.2022 Смета'!F341</f>
        <v>1</v>
      </c>
      <c r="AP341" t="b">
        <f>G341='15.02.2022 Смета'!G341</f>
        <v>1</v>
      </c>
      <c r="AQ341" t="b">
        <f>AH341='15.02.2022 Смета'!AH341</f>
        <v>1</v>
      </c>
      <c r="AR341" t="b">
        <f>AI341='15.02.2022 Смета'!AI341</f>
        <v>1</v>
      </c>
      <c r="AS341" t="b">
        <f>AJ341='15.02.2022 Смета'!AJ341</f>
        <v>1</v>
      </c>
      <c r="AT341" t="b">
        <f>AK341='15.02.2022 Смета'!AK341</f>
        <v>1</v>
      </c>
    </row>
    <row r="342" spans="1:46" ht="27" customHeight="1" x14ac:dyDescent="0.25">
      <c r="A342" s="108">
        <v>280</v>
      </c>
      <c r="B342" s="8" t="s">
        <v>164</v>
      </c>
      <c r="C342" s="21" t="s">
        <v>129</v>
      </c>
      <c r="D342" s="22" t="s">
        <v>253</v>
      </c>
      <c r="E342" s="35">
        <v>44824</v>
      </c>
      <c r="F342" s="35">
        <v>44826</v>
      </c>
      <c r="G342" s="21" t="s">
        <v>427</v>
      </c>
      <c r="H342" s="22" t="s">
        <v>737</v>
      </c>
      <c r="I342" s="22" t="s">
        <v>103</v>
      </c>
      <c r="J342" s="22" t="s">
        <v>294</v>
      </c>
      <c r="K342" s="35">
        <v>44824</v>
      </c>
      <c r="L342" s="35">
        <v>44826</v>
      </c>
      <c r="M342" s="10"/>
      <c r="N342" s="10">
        <v>3400</v>
      </c>
      <c r="O342" s="10">
        <f t="shared" si="49"/>
        <v>0</v>
      </c>
      <c r="P342" s="10"/>
      <c r="Q342" s="10">
        <v>2900</v>
      </c>
      <c r="R342" s="10">
        <f t="shared" si="50"/>
        <v>0</v>
      </c>
      <c r="S342" s="10"/>
      <c r="T342" s="10">
        <v>2800</v>
      </c>
      <c r="U342" s="10">
        <f t="shared" si="51"/>
        <v>0</v>
      </c>
      <c r="V342" s="10">
        <v>20</v>
      </c>
      <c r="W342" s="10">
        <v>150</v>
      </c>
      <c r="X342" s="10">
        <f t="shared" si="53"/>
        <v>3000</v>
      </c>
      <c r="Y342" s="10">
        <v>20</v>
      </c>
      <c r="Z342" s="10">
        <v>150</v>
      </c>
      <c r="AA342" s="10">
        <f t="shared" si="54"/>
        <v>3000</v>
      </c>
      <c r="AB342" s="10">
        <v>38</v>
      </c>
      <c r="AC342" s="10">
        <v>150</v>
      </c>
      <c r="AD342" s="10">
        <f t="shared" si="55"/>
        <v>5700</v>
      </c>
      <c r="AE342" s="11">
        <v>78</v>
      </c>
      <c r="AF342" s="26">
        <v>7</v>
      </c>
      <c r="AG342" s="7">
        <f t="shared" si="52"/>
        <v>546</v>
      </c>
      <c r="AH342" s="152">
        <v>1</v>
      </c>
      <c r="AI342" s="139">
        <f>M342+P342+S342+V342+Y342+AB342+AE342</f>
        <v>156</v>
      </c>
      <c r="AJ342" s="139">
        <f t="shared" si="58"/>
        <v>12246</v>
      </c>
      <c r="AK342" s="109">
        <f t="shared" si="56"/>
        <v>12246</v>
      </c>
      <c r="AM342" t="b">
        <f>D342='15.02.2022 Смета'!D342</f>
        <v>1</v>
      </c>
      <c r="AN342" t="b">
        <f>E342='15.02.2022 Смета'!E342</f>
        <v>1</v>
      </c>
      <c r="AO342" t="b">
        <f>F342='15.02.2022 Смета'!F342</f>
        <v>1</v>
      </c>
      <c r="AP342" t="b">
        <f>G342='15.02.2022 Смета'!G342</f>
        <v>1</v>
      </c>
      <c r="AQ342" t="b">
        <f>AH342='15.02.2022 Смета'!AH342</f>
        <v>1</v>
      </c>
      <c r="AR342" t="b">
        <f>AI342='15.02.2022 Смета'!AI342</f>
        <v>1</v>
      </c>
      <c r="AS342" t="b">
        <f>AJ342='15.02.2022 Смета'!AJ342</f>
        <v>1</v>
      </c>
      <c r="AT342" t="b">
        <f>AK342='15.02.2022 Смета'!AK342</f>
        <v>1</v>
      </c>
    </row>
    <row r="343" spans="1:46" ht="15" customHeight="1" x14ac:dyDescent="0.25">
      <c r="A343" s="106"/>
      <c r="B343" s="96"/>
      <c r="C343" s="97"/>
      <c r="D343" s="179" t="s">
        <v>885</v>
      </c>
      <c r="E343" s="99"/>
      <c r="F343" s="99"/>
      <c r="G343" s="99"/>
      <c r="H343" s="99"/>
      <c r="I343" s="97"/>
      <c r="J343" s="100"/>
      <c r="K343" s="99"/>
      <c r="L343" s="99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2"/>
      <c r="AF343" s="79"/>
      <c r="AG343" s="79"/>
      <c r="AH343" s="153"/>
      <c r="AI343" s="151"/>
      <c r="AJ343" s="151"/>
      <c r="AK343" s="164"/>
      <c r="AM343" t="b">
        <f>D343='15.02.2022 Смета'!D343</f>
        <v>1</v>
      </c>
      <c r="AN343" t="b">
        <f>E343='15.02.2022 Смета'!E343</f>
        <v>1</v>
      </c>
      <c r="AO343" t="b">
        <f>F343='15.02.2022 Смета'!F343</f>
        <v>1</v>
      </c>
      <c r="AP343" t="b">
        <f>G343='15.02.2022 Смета'!G343</f>
        <v>1</v>
      </c>
      <c r="AQ343" t="b">
        <f>AH343='15.02.2022 Смета'!AH343</f>
        <v>1</v>
      </c>
      <c r="AR343" t="b">
        <f>AI343='15.02.2022 Смета'!AI343</f>
        <v>1</v>
      </c>
      <c r="AS343" t="b">
        <f>AJ343='15.02.2022 Смета'!AJ343</f>
        <v>1</v>
      </c>
      <c r="AT343" t="b">
        <f>AK343='15.02.2022 Смета'!AK343</f>
        <v>1</v>
      </c>
    </row>
    <row r="344" spans="1:46" ht="40.9" customHeight="1" x14ac:dyDescent="0.25">
      <c r="A344" s="108">
        <v>281</v>
      </c>
      <c r="B344" s="8" t="s">
        <v>218</v>
      </c>
      <c r="C344" s="21" t="s">
        <v>114</v>
      </c>
      <c r="D344" s="22" t="s">
        <v>632</v>
      </c>
      <c r="E344" s="35">
        <v>44719</v>
      </c>
      <c r="F344" s="35">
        <v>44722</v>
      </c>
      <c r="G344" s="21" t="s">
        <v>397</v>
      </c>
      <c r="H344" s="22" t="s">
        <v>738</v>
      </c>
      <c r="I344" s="22" t="s">
        <v>102</v>
      </c>
      <c r="J344" s="22" t="s">
        <v>294</v>
      </c>
      <c r="K344" s="35">
        <v>44719</v>
      </c>
      <c r="L344" s="35">
        <v>44722</v>
      </c>
      <c r="M344" s="10"/>
      <c r="N344" s="10">
        <v>3400</v>
      </c>
      <c r="O344" s="10">
        <f t="shared" si="49"/>
        <v>0</v>
      </c>
      <c r="P344" s="10"/>
      <c r="Q344" s="10">
        <v>2900</v>
      </c>
      <c r="R344" s="10">
        <f t="shared" si="50"/>
        <v>0</v>
      </c>
      <c r="S344" s="10"/>
      <c r="T344" s="10">
        <v>2800</v>
      </c>
      <c r="U344" s="10">
        <f t="shared" si="51"/>
        <v>0</v>
      </c>
      <c r="V344" s="10">
        <v>39</v>
      </c>
      <c r="W344" s="10">
        <v>150</v>
      </c>
      <c r="X344" s="10">
        <f t="shared" si="53"/>
        <v>5850</v>
      </c>
      <c r="Y344" s="10">
        <v>39</v>
      </c>
      <c r="Z344" s="10">
        <v>150</v>
      </c>
      <c r="AA344" s="10">
        <f t="shared" si="54"/>
        <v>5850</v>
      </c>
      <c r="AB344" s="10">
        <v>39</v>
      </c>
      <c r="AC344" s="10">
        <v>150</v>
      </c>
      <c r="AD344" s="10">
        <f t="shared" si="55"/>
        <v>5850</v>
      </c>
      <c r="AE344" s="11">
        <v>147</v>
      </c>
      <c r="AF344" s="26">
        <v>7</v>
      </c>
      <c r="AG344" s="7">
        <f t="shared" si="52"/>
        <v>1029</v>
      </c>
      <c r="AH344" s="152">
        <v>1</v>
      </c>
      <c r="AI344" s="139">
        <f>M344+P344+S344+V344+Y344+AB344+AE344</f>
        <v>264</v>
      </c>
      <c r="AJ344" s="139">
        <f t="shared" si="58"/>
        <v>18579</v>
      </c>
      <c r="AK344" s="109">
        <f t="shared" si="56"/>
        <v>18579</v>
      </c>
      <c r="AM344" t="b">
        <f>D344='15.02.2022 Смета'!D344</f>
        <v>1</v>
      </c>
      <c r="AN344" t="b">
        <f>E344='15.02.2022 Смета'!E344</f>
        <v>1</v>
      </c>
      <c r="AO344" t="b">
        <f>F344='15.02.2022 Смета'!F344</f>
        <v>1</v>
      </c>
      <c r="AP344" t="b">
        <f>G344='15.02.2022 Смета'!G344</f>
        <v>1</v>
      </c>
      <c r="AQ344" t="b">
        <f>AH344='15.02.2022 Смета'!AH344</f>
        <v>1</v>
      </c>
      <c r="AR344" t="b">
        <f>AI344='15.02.2022 Смета'!AI344</f>
        <v>1</v>
      </c>
      <c r="AS344" t="b">
        <f>AJ344='15.02.2022 Смета'!AJ344</f>
        <v>1</v>
      </c>
      <c r="AT344" t="b">
        <f>AK344='15.02.2022 Смета'!AK344</f>
        <v>1</v>
      </c>
    </row>
    <row r="345" spans="1:46" x14ac:dyDescent="0.25">
      <c r="A345" s="106"/>
      <c r="B345" s="96"/>
      <c r="C345" s="97"/>
      <c r="D345" s="179" t="s">
        <v>886</v>
      </c>
      <c r="E345" s="99"/>
      <c r="F345" s="99"/>
      <c r="G345" s="99"/>
      <c r="H345" s="99"/>
      <c r="I345" s="97"/>
      <c r="J345" s="100"/>
      <c r="K345" s="99"/>
      <c r="L345" s="99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2"/>
      <c r="AF345" s="79"/>
      <c r="AG345" s="79"/>
      <c r="AH345" s="153"/>
      <c r="AI345" s="151"/>
      <c r="AJ345" s="151"/>
      <c r="AK345" s="164"/>
      <c r="AM345" t="b">
        <f>D345='15.02.2022 Смета'!D345</f>
        <v>1</v>
      </c>
      <c r="AN345" t="b">
        <f>E345='15.02.2022 Смета'!E345</f>
        <v>1</v>
      </c>
      <c r="AO345" t="b">
        <f>F345='15.02.2022 Смета'!F345</f>
        <v>1</v>
      </c>
      <c r="AP345" t="b">
        <f>G345='15.02.2022 Смета'!G345</f>
        <v>1</v>
      </c>
      <c r="AQ345" t="b">
        <f>AH345='15.02.2022 Смета'!AH345</f>
        <v>1</v>
      </c>
      <c r="AR345" t="b">
        <f>AI345='15.02.2022 Смета'!AI345</f>
        <v>1</v>
      </c>
      <c r="AS345" t="b">
        <f>AJ345='15.02.2022 Смета'!AJ345</f>
        <v>1</v>
      </c>
      <c r="AT345" t="b">
        <f>AK345='15.02.2022 Смета'!AK345</f>
        <v>1</v>
      </c>
    </row>
    <row r="346" spans="1:46" ht="39.6" customHeight="1" x14ac:dyDescent="0.25">
      <c r="A346" s="208">
        <v>282</v>
      </c>
      <c r="B346" s="209" t="s">
        <v>170</v>
      </c>
      <c r="C346" s="207" t="s">
        <v>146</v>
      </c>
      <c r="D346" s="210" t="str">
        <f>'23.06.2022 КП '!D343</f>
        <v>Первенство Краснодарского края</v>
      </c>
      <c r="E346" s="206">
        <f>'23.06.2022 КП '!F343</f>
        <v>44862</v>
      </c>
      <c r="F346" s="206">
        <f>'23.06.2022 КП '!G343</f>
        <v>44864</v>
      </c>
      <c r="G346" s="207" t="s">
        <v>367</v>
      </c>
      <c r="H346" s="22" t="s">
        <v>739</v>
      </c>
      <c r="I346" s="22" t="s">
        <v>102</v>
      </c>
      <c r="J346" s="22" t="s">
        <v>294</v>
      </c>
      <c r="K346" s="35">
        <v>44686</v>
      </c>
      <c r="L346" s="35">
        <v>44689</v>
      </c>
      <c r="M346" s="10"/>
      <c r="N346" s="10">
        <v>3400</v>
      </c>
      <c r="O346" s="10">
        <f t="shared" si="49"/>
        <v>0</v>
      </c>
      <c r="P346" s="10"/>
      <c r="Q346" s="10">
        <v>2900</v>
      </c>
      <c r="R346" s="10">
        <f t="shared" si="50"/>
        <v>0</v>
      </c>
      <c r="S346" s="10"/>
      <c r="T346" s="10">
        <v>2800</v>
      </c>
      <c r="U346" s="10">
        <f t="shared" si="51"/>
        <v>0</v>
      </c>
      <c r="V346" s="10">
        <v>112</v>
      </c>
      <c r="W346" s="10">
        <v>150</v>
      </c>
      <c r="X346" s="10">
        <f t="shared" si="53"/>
        <v>16800</v>
      </c>
      <c r="Y346" s="10">
        <v>112</v>
      </c>
      <c r="Z346" s="10">
        <v>150</v>
      </c>
      <c r="AA346" s="10">
        <f t="shared" si="54"/>
        <v>16800</v>
      </c>
      <c r="AB346" s="10">
        <v>112</v>
      </c>
      <c r="AC346" s="10">
        <v>150</v>
      </c>
      <c r="AD346" s="10">
        <f t="shared" si="55"/>
        <v>16800</v>
      </c>
      <c r="AE346" s="11">
        <v>336</v>
      </c>
      <c r="AF346" s="26">
        <v>7</v>
      </c>
      <c r="AG346" s="7">
        <f t="shared" si="52"/>
        <v>2352</v>
      </c>
      <c r="AH346" s="152">
        <v>1</v>
      </c>
      <c r="AI346" s="139">
        <f>M346+P346+S346+V346+Y346+AB346+AE346</f>
        <v>672</v>
      </c>
      <c r="AJ346" s="139">
        <f t="shared" si="58"/>
        <v>52752</v>
      </c>
      <c r="AK346" s="109">
        <f t="shared" si="56"/>
        <v>52752</v>
      </c>
      <c r="AM346" t="b">
        <f>D346='15.02.2022 Смета'!D346</f>
        <v>0</v>
      </c>
      <c r="AN346" t="b">
        <f>E346='15.02.2022 Смета'!E346</f>
        <v>0</v>
      </c>
      <c r="AO346" t="b">
        <f>F346='15.02.2022 Смета'!F346</f>
        <v>0</v>
      </c>
      <c r="AP346" t="b">
        <f>G346='15.02.2022 Смета'!G346</f>
        <v>0</v>
      </c>
      <c r="AQ346" t="b">
        <f>AH346='15.02.2022 Смета'!AH346</f>
        <v>1</v>
      </c>
      <c r="AR346" t="b">
        <f>AI346='15.02.2022 Смета'!AI346</f>
        <v>1</v>
      </c>
      <c r="AS346" t="b">
        <f>AJ346='15.02.2022 Смета'!AJ346</f>
        <v>1</v>
      </c>
      <c r="AT346" t="b">
        <f>AK346='15.02.2022 Смета'!AK346</f>
        <v>1</v>
      </c>
    </row>
    <row r="347" spans="1:46" ht="15.6" customHeight="1" x14ac:dyDescent="0.25">
      <c r="A347" s="106"/>
      <c r="B347" s="96"/>
      <c r="C347" s="97"/>
      <c r="D347" s="179" t="s">
        <v>887</v>
      </c>
      <c r="E347" s="99"/>
      <c r="F347" s="99"/>
      <c r="G347" s="99"/>
      <c r="H347" s="99"/>
      <c r="I347" s="97"/>
      <c r="J347" s="100"/>
      <c r="K347" s="99"/>
      <c r="L347" s="99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2"/>
      <c r="AF347" s="79"/>
      <c r="AG347" s="79"/>
      <c r="AH347" s="153"/>
      <c r="AI347" s="151"/>
      <c r="AJ347" s="151"/>
      <c r="AK347" s="164"/>
      <c r="AM347" t="b">
        <f>D347='15.02.2022 Смета'!D347</f>
        <v>1</v>
      </c>
      <c r="AN347" t="b">
        <f>E347='15.02.2022 Смета'!E347</f>
        <v>1</v>
      </c>
      <c r="AO347" t="b">
        <f>F347='15.02.2022 Смета'!F347</f>
        <v>1</v>
      </c>
      <c r="AP347" t="b">
        <f>G347='15.02.2022 Смета'!G347</f>
        <v>1</v>
      </c>
      <c r="AQ347" t="b">
        <f>AH347='15.02.2022 Смета'!AH347</f>
        <v>1</v>
      </c>
      <c r="AR347" t="b">
        <f>AI347='15.02.2022 Смета'!AI347</f>
        <v>1</v>
      </c>
      <c r="AS347" t="b">
        <f>AJ347='15.02.2022 Смета'!AJ347</f>
        <v>1</v>
      </c>
      <c r="AT347" t="b">
        <f>AK347='15.02.2022 Смета'!AK347</f>
        <v>1</v>
      </c>
    </row>
    <row r="348" spans="1:46" ht="40.9" customHeight="1" x14ac:dyDescent="0.25">
      <c r="A348" s="108">
        <v>283</v>
      </c>
      <c r="B348" s="8" t="s">
        <v>176</v>
      </c>
      <c r="C348" s="21" t="s">
        <v>177</v>
      </c>
      <c r="D348" s="22" t="s">
        <v>634</v>
      </c>
      <c r="E348" s="35">
        <v>44674</v>
      </c>
      <c r="F348" s="35">
        <v>44675</v>
      </c>
      <c r="G348" s="21" t="s">
        <v>301</v>
      </c>
      <c r="H348" s="22" t="s">
        <v>452</v>
      </c>
      <c r="I348" s="22" t="s">
        <v>99</v>
      </c>
      <c r="J348" s="22" t="s">
        <v>294</v>
      </c>
      <c r="K348" s="35">
        <v>44674</v>
      </c>
      <c r="L348" s="35">
        <v>44675</v>
      </c>
      <c r="M348" s="10"/>
      <c r="N348" s="10">
        <v>3400</v>
      </c>
      <c r="O348" s="10">
        <f t="shared" si="49"/>
        <v>0</v>
      </c>
      <c r="P348" s="10"/>
      <c r="Q348" s="10">
        <v>2900</v>
      </c>
      <c r="R348" s="10">
        <f t="shared" si="50"/>
        <v>0</v>
      </c>
      <c r="S348" s="10"/>
      <c r="T348" s="10">
        <v>2800</v>
      </c>
      <c r="U348" s="10">
        <f t="shared" si="51"/>
        <v>0</v>
      </c>
      <c r="V348" s="10">
        <v>10</v>
      </c>
      <c r="W348" s="10">
        <v>150</v>
      </c>
      <c r="X348" s="10">
        <f t="shared" si="53"/>
        <v>1500</v>
      </c>
      <c r="Y348" s="10">
        <v>10</v>
      </c>
      <c r="Z348" s="10">
        <v>150</v>
      </c>
      <c r="AA348" s="10">
        <f t="shared" si="54"/>
        <v>1500</v>
      </c>
      <c r="AB348" s="10">
        <v>10</v>
      </c>
      <c r="AC348" s="10">
        <v>150</v>
      </c>
      <c r="AD348" s="10">
        <f t="shared" si="55"/>
        <v>1500</v>
      </c>
      <c r="AE348" s="11">
        <v>30</v>
      </c>
      <c r="AF348" s="26">
        <v>7</v>
      </c>
      <c r="AG348" s="7">
        <f t="shared" si="52"/>
        <v>210</v>
      </c>
      <c r="AH348" s="152">
        <v>1</v>
      </c>
      <c r="AI348" s="139">
        <f>M348+P348+S348+V348+Y348+AB348+AE348</f>
        <v>60</v>
      </c>
      <c r="AJ348" s="139">
        <f t="shared" si="58"/>
        <v>4710</v>
      </c>
      <c r="AK348" s="109">
        <f t="shared" si="56"/>
        <v>4710</v>
      </c>
      <c r="AM348" t="b">
        <f>D348='15.02.2022 Смета'!D348</f>
        <v>1</v>
      </c>
      <c r="AN348" t="b">
        <f>E348='15.02.2022 Смета'!E348</f>
        <v>1</v>
      </c>
      <c r="AO348" t="b">
        <f>F348='15.02.2022 Смета'!F348</f>
        <v>1</v>
      </c>
      <c r="AP348" t="b">
        <f>G348='15.02.2022 Смета'!G348</f>
        <v>1</v>
      </c>
      <c r="AQ348" t="b">
        <f>AH348='15.02.2022 Смета'!AH348</f>
        <v>1</v>
      </c>
      <c r="AR348" t="b">
        <f>AI348='15.02.2022 Смета'!AI348</f>
        <v>1</v>
      </c>
      <c r="AS348" t="b">
        <f>AJ348='15.02.2022 Смета'!AJ348</f>
        <v>1</v>
      </c>
      <c r="AT348" t="b">
        <f>AK348='15.02.2022 Смета'!AK348</f>
        <v>1</v>
      </c>
    </row>
    <row r="349" spans="1:46" ht="40.15" customHeight="1" x14ac:dyDescent="0.25">
      <c r="A349" s="108">
        <v>284</v>
      </c>
      <c r="B349" s="8" t="s">
        <v>176</v>
      </c>
      <c r="C349" s="21" t="s">
        <v>177</v>
      </c>
      <c r="D349" s="22" t="s">
        <v>635</v>
      </c>
      <c r="E349" s="35">
        <v>44674</v>
      </c>
      <c r="F349" s="35">
        <v>44675</v>
      </c>
      <c r="G349" s="21" t="s">
        <v>301</v>
      </c>
      <c r="H349" s="22" t="s">
        <v>453</v>
      </c>
      <c r="I349" s="22" t="s">
        <v>101</v>
      </c>
      <c r="J349" s="22" t="s">
        <v>294</v>
      </c>
      <c r="K349" s="35">
        <v>44674</v>
      </c>
      <c r="L349" s="35">
        <v>44675</v>
      </c>
      <c r="M349" s="10"/>
      <c r="N349" s="10">
        <v>3400</v>
      </c>
      <c r="O349" s="10">
        <f t="shared" si="49"/>
        <v>0</v>
      </c>
      <c r="P349" s="10"/>
      <c r="Q349" s="10">
        <v>2900</v>
      </c>
      <c r="R349" s="10">
        <f t="shared" si="50"/>
        <v>0</v>
      </c>
      <c r="S349" s="10"/>
      <c r="T349" s="10">
        <v>2800</v>
      </c>
      <c r="U349" s="10">
        <f t="shared" si="51"/>
        <v>0</v>
      </c>
      <c r="V349" s="10">
        <v>6</v>
      </c>
      <c r="W349" s="10">
        <v>150</v>
      </c>
      <c r="X349" s="10">
        <f t="shared" si="53"/>
        <v>900</v>
      </c>
      <c r="Y349" s="10">
        <v>6</v>
      </c>
      <c r="Z349" s="10">
        <v>150</v>
      </c>
      <c r="AA349" s="10">
        <f t="shared" si="54"/>
        <v>900</v>
      </c>
      <c r="AB349" s="10">
        <v>6</v>
      </c>
      <c r="AC349" s="10">
        <v>150</v>
      </c>
      <c r="AD349" s="10">
        <f t="shared" si="55"/>
        <v>900</v>
      </c>
      <c r="AE349" s="11">
        <v>18</v>
      </c>
      <c r="AF349" s="26">
        <v>7</v>
      </c>
      <c r="AG349" s="7">
        <f t="shared" si="52"/>
        <v>126</v>
      </c>
      <c r="AH349" s="152">
        <v>1</v>
      </c>
      <c r="AI349" s="139">
        <f>M349+P349+S349+V349+Y349+AB349+AE349</f>
        <v>36</v>
      </c>
      <c r="AJ349" s="139">
        <f t="shared" si="58"/>
        <v>2826</v>
      </c>
      <c r="AK349" s="109">
        <f t="shared" si="56"/>
        <v>2826</v>
      </c>
      <c r="AM349" t="b">
        <f>D349='15.02.2022 Смета'!D349</f>
        <v>1</v>
      </c>
      <c r="AN349" t="b">
        <f>E349='15.02.2022 Смета'!E349</f>
        <v>1</v>
      </c>
      <c r="AO349" t="b">
        <f>F349='15.02.2022 Смета'!F349</f>
        <v>1</v>
      </c>
      <c r="AP349" t="b">
        <f>G349='15.02.2022 Смета'!G349</f>
        <v>1</v>
      </c>
      <c r="AQ349" t="b">
        <f>AH349='15.02.2022 Смета'!AH349</f>
        <v>1</v>
      </c>
      <c r="AR349" t="b">
        <f>AI349='15.02.2022 Смета'!AI349</f>
        <v>1</v>
      </c>
      <c r="AS349" t="b">
        <f>AJ349='15.02.2022 Смета'!AJ349</f>
        <v>1</v>
      </c>
      <c r="AT349" t="b">
        <f>AK349='15.02.2022 Смета'!AK349</f>
        <v>1</v>
      </c>
    </row>
    <row r="350" spans="1:46" ht="15" customHeight="1" x14ac:dyDescent="0.25">
      <c r="A350" s="106"/>
      <c r="B350" s="96"/>
      <c r="C350" s="97"/>
      <c r="D350" s="179" t="s">
        <v>888</v>
      </c>
      <c r="E350" s="99"/>
      <c r="F350" s="99"/>
      <c r="G350" s="99"/>
      <c r="H350" s="99"/>
      <c r="I350" s="97"/>
      <c r="J350" s="100"/>
      <c r="K350" s="99"/>
      <c r="L350" s="99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2"/>
      <c r="AF350" s="79"/>
      <c r="AG350" s="79"/>
      <c r="AH350" s="153"/>
      <c r="AI350" s="151"/>
      <c r="AJ350" s="151"/>
      <c r="AK350" s="164"/>
      <c r="AM350" t="b">
        <f>D350='15.02.2022 Смета'!D350</f>
        <v>1</v>
      </c>
      <c r="AN350" t="b">
        <f>E350='15.02.2022 Смета'!E350</f>
        <v>1</v>
      </c>
      <c r="AO350" t="b">
        <f>F350='15.02.2022 Смета'!F350</f>
        <v>1</v>
      </c>
      <c r="AP350" t="b">
        <f>G350='15.02.2022 Смета'!G350</f>
        <v>1</v>
      </c>
      <c r="AQ350" t="b">
        <f>AH350='15.02.2022 Смета'!AH350</f>
        <v>1</v>
      </c>
      <c r="AR350" t="b">
        <f>AI350='15.02.2022 Смета'!AI350</f>
        <v>1</v>
      </c>
      <c r="AS350" t="b">
        <f>AJ350='15.02.2022 Смета'!AJ350</f>
        <v>1</v>
      </c>
      <c r="AT350" t="b">
        <f>AK350='15.02.2022 Смета'!AK350</f>
        <v>1</v>
      </c>
    </row>
    <row r="351" spans="1:46" ht="40.15" customHeight="1" x14ac:dyDescent="0.25">
      <c r="A351" s="108">
        <v>285</v>
      </c>
      <c r="B351" s="8" t="s">
        <v>21</v>
      </c>
      <c r="C351" s="21" t="s">
        <v>125</v>
      </c>
      <c r="D351" s="22" t="s">
        <v>185</v>
      </c>
      <c r="E351" s="35">
        <v>44672</v>
      </c>
      <c r="F351" s="35">
        <v>44675</v>
      </c>
      <c r="G351" s="21" t="s">
        <v>810</v>
      </c>
      <c r="H351" s="22" t="s">
        <v>740</v>
      </c>
      <c r="I351" s="22" t="s">
        <v>102</v>
      </c>
      <c r="J351" s="22" t="s">
        <v>294</v>
      </c>
      <c r="K351" s="35">
        <v>44672</v>
      </c>
      <c r="L351" s="35">
        <v>44675</v>
      </c>
      <c r="M351" s="10"/>
      <c r="N351" s="10">
        <v>3400</v>
      </c>
      <c r="O351" s="10">
        <f t="shared" si="49"/>
        <v>0</v>
      </c>
      <c r="P351" s="10"/>
      <c r="Q351" s="10">
        <v>2900</v>
      </c>
      <c r="R351" s="10">
        <f t="shared" si="50"/>
        <v>0</v>
      </c>
      <c r="S351" s="10"/>
      <c r="T351" s="10">
        <v>2800</v>
      </c>
      <c r="U351" s="10">
        <f t="shared" si="51"/>
        <v>0</v>
      </c>
      <c r="V351" s="10">
        <v>28</v>
      </c>
      <c r="W351" s="10">
        <v>150</v>
      </c>
      <c r="X351" s="10">
        <f t="shared" si="53"/>
        <v>4200</v>
      </c>
      <c r="Y351" s="10">
        <v>28</v>
      </c>
      <c r="Z351" s="10">
        <v>150</v>
      </c>
      <c r="AA351" s="10">
        <f t="shared" si="54"/>
        <v>4200</v>
      </c>
      <c r="AB351" s="10">
        <v>28</v>
      </c>
      <c r="AC351" s="10">
        <v>150</v>
      </c>
      <c r="AD351" s="10">
        <f t="shared" si="55"/>
        <v>4200</v>
      </c>
      <c r="AE351" s="11">
        <v>84</v>
      </c>
      <c r="AF351" s="26">
        <v>7</v>
      </c>
      <c r="AG351" s="7">
        <f t="shared" si="52"/>
        <v>588</v>
      </c>
      <c r="AH351" s="152">
        <v>1</v>
      </c>
      <c r="AI351" s="139">
        <f t="shared" ref="AI351:AI357" si="59">M351+P351+S351+V351+Y351+AB351+AE351</f>
        <v>168</v>
      </c>
      <c r="AJ351" s="139">
        <f t="shared" si="58"/>
        <v>13188</v>
      </c>
      <c r="AK351" s="109">
        <f t="shared" si="56"/>
        <v>13188</v>
      </c>
      <c r="AM351" t="b">
        <f>D351='15.02.2022 Смета'!D351</f>
        <v>1</v>
      </c>
      <c r="AN351" t="b">
        <f>E351='15.02.2022 Смета'!E351</f>
        <v>1</v>
      </c>
      <c r="AO351" t="b">
        <f>F351='15.02.2022 Смета'!F351</f>
        <v>1</v>
      </c>
      <c r="AP351" t="b">
        <f>G351='15.02.2022 Смета'!G351</f>
        <v>1</v>
      </c>
      <c r="AQ351" t="b">
        <f>AH351='15.02.2022 Смета'!AH351</f>
        <v>1</v>
      </c>
      <c r="AR351" t="b">
        <f>AI351='15.02.2022 Смета'!AI351</f>
        <v>1</v>
      </c>
      <c r="AS351" t="b">
        <f>AJ351='15.02.2022 Смета'!AJ351</f>
        <v>1</v>
      </c>
      <c r="AT351" t="b">
        <f>AK351='15.02.2022 Смета'!AK351</f>
        <v>1</v>
      </c>
    </row>
    <row r="352" spans="1:46" ht="40.9" customHeight="1" x14ac:dyDescent="0.25">
      <c r="A352" s="108">
        <v>286</v>
      </c>
      <c r="B352" s="8" t="s">
        <v>21</v>
      </c>
      <c r="C352" s="21" t="s">
        <v>125</v>
      </c>
      <c r="D352" s="22" t="s">
        <v>636</v>
      </c>
      <c r="E352" s="35">
        <v>44672</v>
      </c>
      <c r="F352" s="35">
        <v>44675</v>
      </c>
      <c r="G352" s="21" t="s">
        <v>810</v>
      </c>
      <c r="H352" s="22" t="s">
        <v>300</v>
      </c>
      <c r="I352" s="22" t="s">
        <v>102</v>
      </c>
      <c r="J352" s="22" t="s">
        <v>294</v>
      </c>
      <c r="K352" s="35">
        <v>44672</v>
      </c>
      <c r="L352" s="35">
        <v>44675</v>
      </c>
      <c r="M352" s="10"/>
      <c r="N352" s="10">
        <v>3400</v>
      </c>
      <c r="O352" s="10">
        <f t="shared" si="49"/>
        <v>0</v>
      </c>
      <c r="P352" s="10"/>
      <c r="Q352" s="10">
        <v>2900</v>
      </c>
      <c r="R352" s="10">
        <f t="shared" si="50"/>
        <v>0</v>
      </c>
      <c r="S352" s="10"/>
      <c r="T352" s="10">
        <v>2800</v>
      </c>
      <c r="U352" s="10">
        <f t="shared" si="51"/>
        <v>0</v>
      </c>
      <c r="V352" s="10">
        <v>28</v>
      </c>
      <c r="W352" s="10">
        <v>150</v>
      </c>
      <c r="X352" s="10">
        <f t="shared" si="53"/>
        <v>4200</v>
      </c>
      <c r="Y352" s="10">
        <v>28</v>
      </c>
      <c r="Z352" s="10">
        <v>150</v>
      </c>
      <c r="AA352" s="10">
        <f t="shared" si="54"/>
        <v>4200</v>
      </c>
      <c r="AB352" s="10">
        <v>28</v>
      </c>
      <c r="AC352" s="10">
        <v>150</v>
      </c>
      <c r="AD352" s="10">
        <f t="shared" si="55"/>
        <v>4200</v>
      </c>
      <c r="AE352" s="11">
        <v>84</v>
      </c>
      <c r="AF352" s="26">
        <v>7</v>
      </c>
      <c r="AG352" s="7">
        <f t="shared" si="52"/>
        <v>588</v>
      </c>
      <c r="AH352" s="152">
        <v>1</v>
      </c>
      <c r="AI352" s="139">
        <f t="shared" si="59"/>
        <v>168</v>
      </c>
      <c r="AJ352" s="139">
        <f t="shared" si="58"/>
        <v>13188</v>
      </c>
      <c r="AK352" s="109">
        <f t="shared" si="56"/>
        <v>13188</v>
      </c>
      <c r="AM352" t="b">
        <f>D352='15.02.2022 Смета'!D352</f>
        <v>1</v>
      </c>
      <c r="AN352" t="b">
        <f>E352='15.02.2022 Смета'!E352</f>
        <v>1</v>
      </c>
      <c r="AO352" t="b">
        <f>F352='15.02.2022 Смета'!F352</f>
        <v>1</v>
      </c>
      <c r="AP352" t="b">
        <f>G352='15.02.2022 Смета'!G352</f>
        <v>1</v>
      </c>
      <c r="AQ352" t="b">
        <f>AH352='15.02.2022 Смета'!AH352</f>
        <v>1</v>
      </c>
      <c r="AR352" t="b">
        <f>AI352='15.02.2022 Смета'!AI352</f>
        <v>1</v>
      </c>
      <c r="AS352" t="b">
        <f>AJ352='15.02.2022 Смета'!AJ352</f>
        <v>1</v>
      </c>
      <c r="AT352" t="b">
        <f>AK352='15.02.2022 Смета'!AK352</f>
        <v>1</v>
      </c>
    </row>
    <row r="353" spans="1:46" ht="39" customHeight="1" x14ac:dyDescent="0.25">
      <c r="A353" s="108">
        <v>287</v>
      </c>
      <c r="B353" s="8" t="s">
        <v>21</v>
      </c>
      <c r="C353" s="21" t="s">
        <v>125</v>
      </c>
      <c r="D353" s="33" t="s">
        <v>42</v>
      </c>
      <c r="E353" s="35">
        <v>44672</v>
      </c>
      <c r="F353" s="35">
        <v>44675</v>
      </c>
      <c r="G353" s="21" t="s">
        <v>810</v>
      </c>
      <c r="H353" s="22" t="s">
        <v>429</v>
      </c>
      <c r="I353" s="22" t="s">
        <v>99</v>
      </c>
      <c r="J353" s="22" t="s">
        <v>294</v>
      </c>
      <c r="K353" s="35">
        <v>44672</v>
      </c>
      <c r="L353" s="35">
        <v>44675</v>
      </c>
      <c r="M353" s="10"/>
      <c r="N353" s="10">
        <v>3400</v>
      </c>
      <c r="O353" s="10">
        <f t="shared" si="49"/>
        <v>0</v>
      </c>
      <c r="P353" s="10"/>
      <c r="Q353" s="10">
        <v>2900</v>
      </c>
      <c r="R353" s="10">
        <f t="shared" si="50"/>
        <v>0</v>
      </c>
      <c r="S353" s="10"/>
      <c r="T353" s="10">
        <v>2800</v>
      </c>
      <c r="U353" s="10">
        <f t="shared" si="51"/>
        <v>0</v>
      </c>
      <c r="V353" s="10">
        <v>28</v>
      </c>
      <c r="W353" s="10">
        <v>150</v>
      </c>
      <c r="X353" s="10">
        <f t="shared" si="53"/>
        <v>4200</v>
      </c>
      <c r="Y353" s="10">
        <v>28</v>
      </c>
      <c r="Z353" s="10">
        <v>150</v>
      </c>
      <c r="AA353" s="10">
        <f t="shared" si="54"/>
        <v>4200</v>
      </c>
      <c r="AB353" s="10">
        <v>28</v>
      </c>
      <c r="AC353" s="10">
        <v>150</v>
      </c>
      <c r="AD353" s="10">
        <f t="shared" si="55"/>
        <v>4200</v>
      </c>
      <c r="AE353" s="11">
        <v>84</v>
      </c>
      <c r="AF353" s="26">
        <v>7</v>
      </c>
      <c r="AG353" s="7">
        <f t="shared" si="52"/>
        <v>588</v>
      </c>
      <c r="AH353" s="152">
        <v>1</v>
      </c>
      <c r="AI353" s="139">
        <f t="shared" si="59"/>
        <v>168</v>
      </c>
      <c r="AJ353" s="139">
        <f t="shared" si="58"/>
        <v>13188</v>
      </c>
      <c r="AK353" s="109">
        <f t="shared" si="56"/>
        <v>13188</v>
      </c>
      <c r="AM353" t="b">
        <f>D353='15.02.2022 Смета'!D353</f>
        <v>1</v>
      </c>
      <c r="AN353" t="b">
        <f>E353='15.02.2022 Смета'!E353</f>
        <v>1</v>
      </c>
      <c r="AO353" t="b">
        <f>F353='15.02.2022 Смета'!F353</f>
        <v>1</v>
      </c>
      <c r="AP353" t="b">
        <f>G353='15.02.2022 Смета'!G353</f>
        <v>1</v>
      </c>
      <c r="AQ353" t="b">
        <f>AH353='15.02.2022 Смета'!AH353</f>
        <v>1</v>
      </c>
      <c r="AR353" t="b">
        <f>AI353='15.02.2022 Смета'!AI353</f>
        <v>1</v>
      </c>
      <c r="AS353" t="b">
        <f>AJ353='15.02.2022 Смета'!AJ353</f>
        <v>1</v>
      </c>
      <c r="AT353" t="b">
        <f>AK353='15.02.2022 Смета'!AK353</f>
        <v>1</v>
      </c>
    </row>
    <row r="354" spans="1:46" ht="39" customHeight="1" x14ac:dyDescent="0.25">
      <c r="A354" s="108">
        <v>288</v>
      </c>
      <c r="B354" s="8" t="s">
        <v>21</v>
      </c>
      <c r="C354" s="21" t="s">
        <v>125</v>
      </c>
      <c r="D354" s="22" t="s">
        <v>42</v>
      </c>
      <c r="E354" s="35">
        <v>44732</v>
      </c>
      <c r="F354" s="35">
        <v>44735</v>
      </c>
      <c r="G354" s="21" t="s">
        <v>810</v>
      </c>
      <c r="H354" s="22" t="s">
        <v>740</v>
      </c>
      <c r="I354" s="22" t="s">
        <v>99</v>
      </c>
      <c r="J354" s="22" t="s">
        <v>294</v>
      </c>
      <c r="K354" s="35">
        <v>44732</v>
      </c>
      <c r="L354" s="35">
        <v>44735</v>
      </c>
      <c r="M354" s="10"/>
      <c r="N354" s="10">
        <v>3400</v>
      </c>
      <c r="O354" s="10">
        <f t="shared" si="49"/>
        <v>0</v>
      </c>
      <c r="P354" s="10"/>
      <c r="Q354" s="10">
        <v>2900</v>
      </c>
      <c r="R354" s="10">
        <f t="shared" si="50"/>
        <v>0</v>
      </c>
      <c r="S354" s="10"/>
      <c r="T354" s="10">
        <v>2800</v>
      </c>
      <c r="U354" s="10">
        <f t="shared" si="51"/>
        <v>0</v>
      </c>
      <c r="V354" s="10">
        <v>42</v>
      </c>
      <c r="W354" s="10">
        <v>150</v>
      </c>
      <c r="X354" s="10">
        <f t="shared" si="53"/>
        <v>6300</v>
      </c>
      <c r="Y354" s="10">
        <v>42</v>
      </c>
      <c r="Z354" s="10">
        <v>150</v>
      </c>
      <c r="AA354" s="10">
        <f t="shared" si="54"/>
        <v>6300</v>
      </c>
      <c r="AB354" s="10">
        <v>42</v>
      </c>
      <c r="AC354" s="10">
        <v>150</v>
      </c>
      <c r="AD354" s="10">
        <f t="shared" si="55"/>
        <v>6300</v>
      </c>
      <c r="AE354" s="11">
        <v>126</v>
      </c>
      <c r="AF354" s="26">
        <v>7</v>
      </c>
      <c r="AG354" s="7">
        <f t="shared" si="52"/>
        <v>882</v>
      </c>
      <c r="AH354" s="152">
        <v>1</v>
      </c>
      <c r="AI354" s="139">
        <f t="shared" si="59"/>
        <v>252</v>
      </c>
      <c r="AJ354" s="139">
        <f t="shared" si="58"/>
        <v>19782</v>
      </c>
      <c r="AK354" s="109">
        <f t="shared" si="56"/>
        <v>19782</v>
      </c>
      <c r="AM354" t="b">
        <f>D354='15.02.2022 Смета'!D354</f>
        <v>1</v>
      </c>
      <c r="AN354" t="b">
        <f>E354='15.02.2022 Смета'!E354</f>
        <v>1</v>
      </c>
      <c r="AO354" t="b">
        <f>F354='15.02.2022 Смета'!F354</f>
        <v>1</v>
      </c>
      <c r="AP354" t="b">
        <f>G354='15.02.2022 Смета'!G354</f>
        <v>1</v>
      </c>
      <c r="AQ354" t="b">
        <f>AH354='15.02.2022 Смета'!AH354</f>
        <v>1</v>
      </c>
      <c r="AR354" t="b">
        <f>AI354='15.02.2022 Смета'!AI354</f>
        <v>1</v>
      </c>
      <c r="AS354" t="b">
        <f>AJ354='15.02.2022 Смета'!AJ354</f>
        <v>1</v>
      </c>
      <c r="AT354" t="b">
        <f>AK354='15.02.2022 Смета'!AK354</f>
        <v>1</v>
      </c>
    </row>
    <row r="355" spans="1:46" ht="40.9" customHeight="1" x14ac:dyDescent="0.25">
      <c r="A355" s="108">
        <v>289</v>
      </c>
      <c r="B355" s="8" t="s">
        <v>21</v>
      </c>
      <c r="C355" s="21" t="s">
        <v>125</v>
      </c>
      <c r="D355" s="22" t="s">
        <v>637</v>
      </c>
      <c r="E355" s="35">
        <v>44732</v>
      </c>
      <c r="F355" s="35">
        <v>44735</v>
      </c>
      <c r="G355" s="21" t="s">
        <v>811</v>
      </c>
      <c r="H355" s="22" t="s">
        <v>340</v>
      </c>
      <c r="I355" s="22" t="s">
        <v>101</v>
      </c>
      <c r="J355" s="22" t="s">
        <v>294</v>
      </c>
      <c r="K355" s="35">
        <v>44732</v>
      </c>
      <c r="L355" s="35">
        <v>44735</v>
      </c>
      <c r="M355" s="10">
        <v>2</v>
      </c>
      <c r="N355" s="10">
        <v>3400</v>
      </c>
      <c r="O355" s="10">
        <f t="shared" si="49"/>
        <v>6800</v>
      </c>
      <c r="P355" s="10">
        <v>2</v>
      </c>
      <c r="Q355" s="10">
        <v>2900</v>
      </c>
      <c r="R355" s="10">
        <f t="shared" si="50"/>
        <v>5800</v>
      </c>
      <c r="S355" s="10">
        <v>2</v>
      </c>
      <c r="T355" s="10">
        <v>2800</v>
      </c>
      <c r="U355" s="10">
        <f t="shared" si="51"/>
        <v>5600</v>
      </c>
      <c r="V355" s="10">
        <v>14</v>
      </c>
      <c r="W355" s="10">
        <v>150</v>
      </c>
      <c r="X355" s="10">
        <f t="shared" si="53"/>
        <v>2100</v>
      </c>
      <c r="Y355" s="10">
        <v>14</v>
      </c>
      <c r="Z355" s="10">
        <v>150</v>
      </c>
      <c r="AA355" s="10">
        <f t="shared" si="54"/>
        <v>2100</v>
      </c>
      <c r="AB355" s="10">
        <v>14</v>
      </c>
      <c r="AC355" s="10">
        <v>150</v>
      </c>
      <c r="AD355" s="10">
        <f t="shared" si="55"/>
        <v>2100</v>
      </c>
      <c r="AE355" s="11">
        <v>48</v>
      </c>
      <c r="AF355" s="26">
        <v>7</v>
      </c>
      <c r="AG355" s="7">
        <f t="shared" si="52"/>
        <v>336</v>
      </c>
      <c r="AH355" s="152">
        <v>1</v>
      </c>
      <c r="AI355" s="139">
        <f t="shared" si="59"/>
        <v>96</v>
      </c>
      <c r="AJ355" s="139">
        <f t="shared" si="58"/>
        <v>24836</v>
      </c>
      <c r="AK355" s="109">
        <f t="shared" si="56"/>
        <v>24836</v>
      </c>
      <c r="AM355" t="b">
        <f>D355='15.02.2022 Смета'!D355</f>
        <v>1</v>
      </c>
      <c r="AN355" t="b">
        <f>E355='15.02.2022 Смета'!E355</f>
        <v>1</v>
      </c>
      <c r="AO355" t="b">
        <f>F355='15.02.2022 Смета'!F355</f>
        <v>1</v>
      </c>
      <c r="AP355" t="b">
        <f>G355='15.02.2022 Смета'!G355</f>
        <v>1</v>
      </c>
      <c r="AQ355" t="b">
        <f>AH355='15.02.2022 Смета'!AH355</f>
        <v>1</v>
      </c>
      <c r="AR355" t="b">
        <f>AI355='15.02.2022 Смета'!AI355</f>
        <v>1</v>
      </c>
      <c r="AS355" t="b">
        <f>AJ355='15.02.2022 Смета'!AJ355</f>
        <v>1</v>
      </c>
      <c r="AT355" t="b">
        <f>AK355='15.02.2022 Смета'!AK355</f>
        <v>1</v>
      </c>
    </row>
    <row r="356" spans="1:46" ht="39" x14ac:dyDescent="0.25">
      <c r="A356" s="108">
        <v>290</v>
      </c>
      <c r="B356" s="8" t="s">
        <v>21</v>
      </c>
      <c r="C356" s="21" t="s">
        <v>125</v>
      </c>
      <c r="D356" s="22" t="s">
        <v>545</v>
      </c>
      <c r="E356" s="35">
        <v>44732</v>
      </c>
      <c r="F356" s="35">
        <v>44735</v>
      </c>
      <c r="G356" s="21" t="s">
        <v>811</v>
      </c>
      <c r="H356" s="22" t="s">
        <v>429</v>
      </c>
      <c r="I356" s="22" t="s">
        <v>102</v>
      </c>
      <c r="J356" s="22" t="s">
        <v>294</v>
      </c>
      <c r="K356" s="35">
        <v>44732</v>
      </c>
      <c r="L356" s="35">
        <v>44735</v>
      </c>
      <c r="M356" s="28"/>
      <c r="N356" s="10">
        <v>3400</v>
      </c>
      <c r="O356" s="10">
        <f t="shared" si="49"/>
        <v>0</v>
      </c>
      <c r="P356" s="28"/>
      <c r="Q356" s="10">
        <v>2900</v>
      </c>
      <c r="R356" s="10">
        <f t="shared" si="50"/>
        <v>0</v>
      </c>
      <c r="S356" s="28"/>
      <c r="T356" s="10">
        <v>2800</v>
      </c>
      <c r="U356" s="10">
        <f t="shared" si="51"/>
        <v>0</v>
      </c>
      <c r="V356" s="10">
        <v>14</v>
      </c>
      <c r="W356" s="10">
        <v>150</v>
      </c>
      <c r="X356" s="10">
        <f t="shared" si="53"/>
        <v>2100</v>
      </c>
      <c r="Y356" s="10">
        <v>14</v>
      </c>
      <c r="Z356" s="10">
        <v>150</v>
      </c>
      <c r="AA356" s="10">
        <f t="shared" si="54"/>
        <v>2100</v>
      </c>
      <c r="AB356" s="10">
        <v>14</v>
      </c>
      <c r="AC356" s="10">
        <v>150</v>
      </c>
      <c r="AD356" s="10">
        <f t="shared" si="55"/>
        <v>2100</v>
      </c>
      <c r="AE356" s="11">
        <v>42</v>
      </c>
      <c r="AF356" s="26">
        <v>7</v>
      </c>
      <c r="AG356" s="7">
        <f t="shared" si="52"/>
        <v>294</v>
      </c>
      <c r="AH356" s="152">
        <v>1</v>
      </c>
      <c r="AI356" s="139">
        <f t="shared" si="59"/>
        <v>84</v>
      </c>
      <c r="AJ356" s="139">
        <f t="shared" si="58"/>
        <v>6594</v>
      </c>
      <c r="AK356" s="109">
        <f t="shared" si="56"/>
        <v>6594</v>
      </c>
      <c r="AM356" t="b">
        <f>D356='15.02.2022 Смета'!D356</f>
        <v>1</v>
      </c>
      <c r="AN356" t="b">
        <f>E356='15.02.2022 Смета'!E356</f>
        <v>1</v>
      </c>
      <c r="AO356" t="b">
        <f>F356='15.02.2022 Смета'!F356</f>
        <v>1</v>
      </c>
      <c r="AP356" t="b">
        <f>G356='15.02.2022 Смета'!G356</f>
        <v>1</v>
      </c>
      <c r="AQ356" t="b">
        <f>AH356='15.02.2022 Смета'!AH356</f>
        <v>1</v>
      </c>
      <c r="AR356" t="b">
        <f>AI356='15.02.2022 Смета'!AI356</f>
        <v>1</v>
      </c>
      <c r="AS356" t="b">
        <f>AJ356='15.02.2022 Смета'!AJ356</f>
        <v>1</v>
      </c>
      <c r="AT356" t="b">
        <f>AK356='15.02.2022 Смета'!AK356</f>
        <v>1</v>
      </c>
    </row>
    <row r="357" spans="1:46" ht="51" x14ac:dyDescent="0.25">
      <c r="A357" s="108">
        <v>291</v>
      </c>
      <c r="B357" s="8"/>
      <c r="C357" s="21" t="s">
        <v>125</v>
      </c>
      <c r="D357" s="57" t="s">
        <v>909</v>
      </c>
      <c r="E357" s="35">
        <v>44832</v>
      </c>
      <c r="F357" s="35">
        <v>44834</v>
      </c>
      <c r="G357" s="21" t="s">
        <v>910</v>
      </c>
      <c r="H357" s="57" t="s">
        <v>921</v>
      </c>
      <c r="I357" s="22"/>
      <c r="J357" s="22"/>
      <c r="K357" s="62">
        <v>44832</v>
      </c>
      <c r="L357" s="62">
        <v>44834</v>
      </c>
      <c r="M357" s="10"/>
      <c r="N357" s="10"/>
      <c r="O357" s="10"/>
      <c r="P357" s="10"/>
      <c r="Q357" s="10"/>
      <c r="R357" s="10"/>
      <c r="S357" s="10"/>
      <c r="T357" s="10"/>
      <c r="U357" s="10"/>
      <c r="V357" s="10">
        <v>19</v>
      </c>
      <c r="W357" s="10">
        <v>150</v>
      </c>
      <c r="X357" s="10">
        <f t="shared" si="53"/>
        <v>2850</v>
      </c>
      <c r="Y357" s="10">
        <v>19</v>
      </c>
      <c r="Z357" s="10">
        <v>150</v>
      </c>
      <c r="AA357" s="10">
        <f t="shared" si="54"/>
        <v>2850</v>
      </c>
      <c r="AB357" s="10">
        <v>18</v>
      </c>
      <c r="AC357" s="10">
        <v>150</v>
      </c>
      <c r="AD357" s="10">
        <f t="shared" si="55"/>
        <v>2700</v>
      </c>
      <c r="AE357" s="11">
        <v>80</v>
      </c>
      <c r="AF357" s="26">
        <v>7</v>
      </c>
      <c r="AG357" s="7">
        <v>549</v>
      </c>
      <c r="AH357" s="152">
        <v>1</v>
      </c>
      <c r="AI357" s="139">
        <f t="shared" si="59"/>
        <v>136</v>
      </c>
      <c r="AJ357" s="139">
        <f t="shared" si="58"/>
        <v>8949</v>
      </c>
      <c r="AK357" s="109">
        <f t="shared" si="56"/>
        <v>8949</v>
      </c>
      <c r="AL357" s="161"/>
      <c r="AM357" t="b">
        <f>D357='15.02.2022 Смета'!D357</f>
        <v>1</v>
      </c>
      <c r="AN357" t="b">
        <f>E357='15.02.2022 Смета'!E357</f>
        <v>1</v>
      </c>
      <c r="AO357" t="b">
        <f>F357='15.02.2022 Смета'!F357</f>
        <v>1</v>
      </c>
      <c r="AP357" t="b">
        <f>G357='15.02.2022 Смета'!G357</f>
        <v>1</v>
      </c>
      <c r="AQ357" t="b">
        <f>AH357='15.02.2022 Смета'!AH357</f>
        <v>1</v>
      </c>
      <c r="AR357" t="b">
        <f>AI357='15.02.2022 Смета'!AI357</f>
        <v>1</v>
      </c>
      <c r="AS357" t="b">
        <f>AJ357='15.02.2022 Смета'!AJ357</f>
        <v>1</v>
      </c>
      <c r="AT357" t="b">
        <f>AK357='15.02.2022 Смета'!AK357</f>
        <v>1</v>
      </c>
    </row>
    <row r="358" spans="1:46" x14ac:dyDescent="0.25">
      <c r="A358" s="106"/>
      <c r="B358" s="96"/>
      <c r="C358" s="97"/>
      <c r="D358" s="179" t="s">
        <v>889</v>
      </c>
      <c r="E358" s="99"/>
      <c r="F358" s="99"/>
      <c r="G358" s="99"/>
      <c r="H358" s="99"/>
      <c r="I358" s="97"/>
      <c r="J358" s="100"/>
      <c r="K358" s="99"/>
      <c r="L358" s="99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2"/>
      <c r="AF358" s="79"/>
      <c r="AG358" s="79"/>
      <c r="AH358" s="153"/>
      <c r="AI358" s="151"/>
      <c r="AJ358" s="151"/>
      <c r="AK358" s="164"/>
      <c r="AL358" s="150"/>
      <c r="AM358" t="b">
        <f>D358='15.02.2022 Смета'!D358</f>
        <v>1</v>
      </c>
      <c r="AN358" t="b">
        <f>E358='15.02.2022 Смета'!E358</f>
        <v>1</v>
      </c>
      <c r="AO358" t="b">
        <f>F358='15.02.2022 Смета'!F358</f>
        <v>1</v>
      </c>
      <c r="AP358" t="b">
        <f>G358='15.02.2022 Смета'!G358</f>
        <v>1</v>
      </c>
      <c r="AQ358" t="b">
        <f>AH358='15.02.2022 Смета'!AH358</f>
        <v>1</v>
      </c>
      <c r="AR358" t="b">
        <f>AI358='15.02.2022 Смета'!AI358</f>
        <v>1</v>
      </c>
      <c r="AS358" t="b">
        <f>AJ358='15.02.2022 Смета'!AJ358</f>
        <v>1</v>
      </c>
      <c r="AT358" t="b">
        <f>AK358='15.02.2022 Смета'!AK358</f>
        <v>1</v>
      </c>
    </row>
    <row r="359" spans="1:46" ht="39" customHeight="1" x14ac:dyDescent="0.25">
      <c r="A359" s="108">
        <v>292</v>
      </c>
      <c r="B359" s="8" t="s">
        <v>235</v>
      </c>
      <c r="C359" s="21" t="s">
        <v>111</v>
      </c>
      <c r="D359" s="22" t="s">
        <v>638</v>
      </c>
      <c r="E359" s="35">
        <v>44632</v>
      </c>
      <c r="F359" s="35">
        <v>44632</v>
      </c>
      <c r="G359" s="21" t="s">
        <v>301</v>
      </c>
      <c r="H359" s="22" t="s">
        <v>495</v>
      </c>
      <c r="I359" s="22" t="s">
        <v>99</v>
      </c>
      <c r="J359" s="22" t="s">
        <v>294</v>
      </c>
      <c r="K359" s="35">
        <v>44632</v>
      </c>
      <c r="L359" s="35">
        <v>44632</v>
      </c>
      <c r="M359" s="10"/>
      <c r="N359" s="10">
        <v>3400</v>
      </c>
      <c r="O359" s="10">
        <f t="shared" si="49"/>
        <v>0</v>
      </c>
      <c r="P359" s="10"/>
      <c r="Q359" s="10">
        <v>2900</v>
      </c>
      <c r="R359" s="10">
        <f t="shared" si="50"/>
        <v>0</v>
      </c>
      <c r="S359" s="10"/>
      <c r="T359" s="10">
        <v>2800</v>
      </c>
      <c r="U359" s="10">
        <f t="shared" si="51"/>
        <v>0</v>
      </c>
      <c r="V359" s="10">
        <v>32</v>
      </c>
      <c r="W359" s="10">
        <v>150</v>
      </c>
      <c r="X359" s="10">
        <f t="shared" si="53"/>
        <v>4800</v>
      </c>
      <c r="Y359" s="10">
        <v>32</v>
      </c>
      <c r="Z359" s="10">
        <v>150</v>
      </c>
      <c r="AA359" s="10">
        <f t="shared" si="54"/>
        <v>4800</v>
      </c>
      <c r="AB359" s="10">
        <v>64</v>
      </c>
      <c r="AC359" s="10">
        <v>150</v>
      </c>
      <c r="AD359" s="10">
        <f t="shared" si="55"/>
        <v>9600</v>
      </c>
      <c r="AE359" s="11"/>
      <c r="AF359" s="26">
        <v>7</v>
      </c>
      <c r="AG359" s="7">
        <f t="shared" si="52"/>
        <v>0</v>
      </c>
      <c r="AH359" s="152">
        <v>1</v>
      </c>
      <c r="AI359" s="139">
        <f>M359+P359+S359+V359+Y359+AB359+AE359</f>
        <v>128</v>
      </c>
      <c r="AJ359" s="139">
        <f t="shared" si="58"/>
        <v>19200</v>
      </c>
      <c r="AK359" s="109">
        <f t="shared" si="56"/>
        <v>19200</v>
      </c>
      <c r="AM359" t="b">
        <f>D359='15.02.2022 Смета'!D359</f>
        <v>1</v>
      </c>
      <c r="AN359" t="b">
        <f>E359='15.02.2022 Смета'!E359</f>
        <v>1</v>
      </c>
      <c r="AO359" t="b">
        <f>F359='15.02.2022 Смета'!F359</f>
        <v>1</v>
      </c>
      <c r="AP359" t="b">
        <f>G359='15.02.2022 Смета'!G359</f>
        <v>1</v>
      </c>
      <c r="AQ359" t="b">
        <f>AH359='15.02.2022 Смета'!AH359</f>
        <v>1</v>
      </c>
      <c r="AR359" t="b">
        <f>AI359='15.02.2022 Смета'!AI359</f>
        <v>1</v>
      </c>
      <c r="AS359" t="b">
        <f>AJ359='15.02.2022 Смета'!AJ359</f>
        <v>1</v>
      </c>
      <c r="AT359" t="b">
        <f>AK359='15.02.2022 Смета'!AK359</f>
        <v>1</v>
      </c>
    </row>
    <row r="360" spans="1:46" ht="33.6" customHeight="1" x14ac:dyDescent="0.25">
      <c r="A360" s="108">
        <v>293</v>
      </c>
      <c r="B360" s="8" t="s">
        <v>235</v>
      </c>
      <c r="C360" s="21" t="s">
        <v>111</v>
      </c>
      <c r="D360" s="22" t="s">
        <v>639</v>
      </c>
      <c r="E360" s="35">
        <v>44751</v>
      </c>
      <c r="F360" s="35">
        <v>44751</v>
      </c>
      <c r="G360" s="21" t="s">
        <v>301</v>
      </c>
      <c r="H360" s="22" t="s">
        <v>741</v>
      </c>
      <c r="I360" s="22" t="s">
        <v>99</v>
      </c>
      <c r="J360" s="22" t="s">
        <v>294</v>
      </c>
      <c r="K360" s="35">
        <v>44751</v>
      </c>
      <c r="L360" s="35">
        <v>44751</v>
      </c>
      <c r="M360" s="10"/>
      <c r="N360" s="10">
        <v>3400</v>
      </c>
      <c r="O360" s="10">
        <f t="shared" si="49"/>
        <v>0</v>
      </c>
      <c r="P360" s="10"/>
      <c r="Q360" s="10">
        <v>2900</v>
      </c>
      <c r="R360" s="10">
        <f t="shared" si="50"/>
        <v>0</v>
      </c>
      <c r="S360" s="10"/>
      <c r="T360" s="10">
        <v>2800</v>
      </c>
      <c r="U360" s="10">
        <f t="shared" si="51"/>
        <v>0</v>
      </c>
      <c r="V360" s="10">
        <v>32</v>
      </c>
      <c r="W360" s="10">
        <v>150</v>
      </c>
      <c r="X360" s="10">
        <f t="shared" si="53"/>
        <v>4800</v>
      </c>
      <c r="Y360" s="10">
        <v>32</v>
      </c>
      <c r="Z360" s="10">
        <v>150</v>
      </c>
      <c r="AA360" s="10">
        <f t="shared" si="54"/>
        <v>4800</v>
      </c>
      <c r="AB360" s="10">
        <v>64</v>
      </c>
      <c r="AC360" s="10">
        <v>150</v>
      </c>
      <c r="AD360" s="10">
        <f t="shared" si="55"/>
        <v>9600</v>
      </c>
      <c r="AE360" s="11">
        <v>128</v>
      </c>
      <c r="AF360" s="26">
        <v>7</v>
      </c>
      <c r="AG360" s="7">
        <f t="shared" si="52"/>
        <v>896</v>
      </c>
      <c r="AH360" s="152">
        <v>1</v>
      </c>
      <c r="AI360" s="139">
        <f>M360+P360+S360+V360+Y360+AB360+AE360</f>
        <v>256</v>
      </c>
      <c r="AJ360" s="139">
        <f t="shared" si="58"/>
        <v>20096</v>
      </c>
      <c r="AK360" s="109">
        <f t="shared" si="56"/>
        <v>20096</v>
      </c>
      <c r="AM360" t="b">
        <f>D360='15.02.2022 Смета'!D360</f>
        <v>1</v>
      </c>
      <c r="AN360" t="b">
        <f>E360='15.02.2022 Смета'!E360</f>
        <v>1</v>
      </c>
      <c r="AO360" t="b">
        <f>F360='15.02.2022 Смета'!F360</f>
        <v>1</v>
      </c>
      <c r="AP360" t="b">
        <f>G360='15.02.2022 Смета'!G360</f>
        <v>1</v>
      </c>
      <c r="AQ360" t="b">
        <f>AH360='15.02.2022 Смета'!AH360</f>
        <v>1</v>
      </c>
      <c r="AR360" t="b">
        <f>AI360='15.02.2022 Смета'!AI360</f>
        <v>1</v>
      </c>
      <c r="AS360" t="b">
        <f>AJ360='15.02.2022 Смета'!AJ360</f>
        <v>1</v>
      </c>
      <c r="AT360" t="b">
        <f>AK360='15.02.2022 Смета'!AK360</f>
        <v>1</v>
      </c>
    </row>
    <row r="361" spans="1:46" ht="13.9" customHeight="1" x14ac:dyDescent="0.25">
      <c r="A361" s="106"/>
      <c r="B361" s="96"/>
      <c r="C361" s="97"/>
      <c r="D361" s="179" t="s">
        <v>890</v>
      </c>
      <c r="E361" s="99"/>
      <c r="F361" s="99"/>
      <c r="G361" s="99"/>
      <c r="H361" s="99"/>
      <c r="I361" s="97"/>
      <c r="J361" s="100"/>
      <c r="K361" s="99"/>
      <c r="L361" s="99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2"/>
      <c r="AF361" s="79"/>
      <c r="AG361" s="79"/>
      <c r="AH361" s="153"/>
      <c r="AI361" s="151"/>
      <c r="AJ361" s="151"/>
      <c r="AK361" s="164"/>
      <c r="AM361" t="b">
        <f>D361='15.02.2022 Смета'!D361</f>
        <v>1</v>
      </c>
      <c r="AN361" t="b">
        <f>E361='15.02.2022 Смета'!E361</f>
        <v>1</v>
      </c>
      <c r="AO361" t="b">
        <f>F361='15.02.2022 Смета'!F361</f>
        <v>1</v>
      </c>
      <c r="AP361" t="b">
        <f>G361='15.02.2022 Смета'!G361</f>
        <v>1</v>
      </c>
      <c r="AQ361" t="b">
        <f>AH361='15.02.2022 Смета'!AH361</f>
        <v>1</v>
      </c>
      <c r="AR361" t="b">
        <f>AI361='15.02.2022 Смета'!AI361</f>
        <v>1</v>
      </c>
      <c r="AS361" t="b">
        <f>AJ361='15.02.2022 Смета'!AJ361</f>
        <v>1</v>
      </c>
      <c r="AT361" t="b">
        <f>AK361='15.02.2022 Смета'!AK361</f>
        <v>1</v>
      </c>
    </row>
    <row r="362" spans="1:46" ht="19.149999999999999" customHeight="1" x14ac:dyDescent="0.25">
      <c r="A362" s="108">
        <v>294</v>
      </c>
      <c r="B362" s="8" t="s">
        <v>274</v>
      </c>
      <c r="C362" s="21" t="s">
        <v>275</v>
      </c>
      <c r="D362" s="22" t="s">
        <v>81</v>
      </c>
      <c r="E362" s="35">
        <v>44623</v>
      </c>
      <c r="F362" s="35">
        <v>44626</v>
      </c>
      <c r="G362" s="21" t="s">
        <v>309</v>
      </c>
      <c r="H362" s="22" t="s">
        <v>518</v>
      </c>
      <c r="I362" s="22" t="s">
        <v>102</v>
      </c>
      <c r="J362" s="22" t="s">
        <v>294</v>
      </c>
      <c r="K362" s="35">
        <v>44623</v>
      </c>
      <c r="L362" s="35">
        <v>44626</v>
      </c>
      <c r="M362" s="14"/>
      <c r="N362" s="10">
        <v>3400</v>
      </c>
      <c r="O362" s="10">
        <f t="shared" si="49"/>
        <v>0</v>
      </c>
      <c r="P362" s="14"/>
      <c r="Q362" s="10">
        <v>2900</v>
      </c>
      <c r="R362" s="10">
        <f t="shared" si="50"/>
        <v>0</v>
      </c>
      <c r="S362" s="14"/>
      <c r="T362" s="10">
        <v>2800</v>
      </c>
      <c r="U362" s="10">
        <f t="shared" si="51"/>
        <v>0</v>
      </c>
      <c r="V362" s="10">
        <v>65</v>
      </c>
      <c r="W362" s="10">
        <v>150</v>
      </c>
      <c r="X362" s="10">
        <f t="shared" si="53"/>
        <v>9750</v>
      </c>
      <c r="Y362" s="10">
        <v>65</v>
      </c>
      <c r="Z362" s="10">
        <v>150</v>
      </c>
      <c r="AA362" s="10">
        <f t="shared" si="54"/>
        <v>9750</v>
      </c>
      <c r="AB362" s="10">
        <v>130</v>
      </c>
      <c r="AC362" s="10">
        <v>150</v>
      </c>
      <c r="AD362" s="10">
        <f t="shared" si="55"/>
        <v>19500</v>
      </c>
      <c r="AE362" s="10"/>
      <c r="AF362" s="26">
        <v>7</v>
      </c>
      <c r="AG362" s="7">
        <f t="shared" si="52"/>
        <v>0</v>
      </c>
      <c r="AH362" s="152">
        <v>1</v>
      </c>
      <c r="AI362" s="139">
        <f>M362+P362+S362+V362+Y362+AB362+AE362</f>
        <v>260</v>
      </c>
      <c r="AJ362" s="139">
        <f t="shared" si="58"/>
        <v>39000</v>
      </c>
      <c r="AK362" s="109">
        <f t="shared" si="56"/>
        <v>39000</v>
      </c>
      <c r="AM362" t="b">
        <f>D362='15.02.2022 Смета'!D362</f>
        <v>1</v>
      </c>
      <c r="AN362" t="b">
        <f>E362='15.02.2022 Смета'!E362</f>
        <v>1</v>
      </c>
      <c r="AO362" t="b">
        <f>F362='15.02.2022 Смета'!F362</f>
        <v>1</v>
      </c>
      <c r="AP362" t="b">
        <f>G362='15.02.2022 Смета'!G362</f>
        <v>1</v>
      </c>
      <c r="AQ362" t="b">
        <f>AH362='15.02.2022 Смета'!AH362</f>
        <v>1</v>
      </c>
      <c r="AR362" t="b">
        <f>AI362='15.02.2022 Смета'!AI362</f>
        <v>1</v>
      </c>
      <c r="AS362" t="b">
        <f>AJ362='15.02.2022 Смета'!AJ362</f>
        <v>1</v>
      </c>
      <c r="AT362" t="b">
        <f>AK362='15.02.2022 Смета'!AK362</f>
        <v>1</v>
      </c>
    </row>
    <row r="363" spans="1:46" ht="19.149999999999999" customHeight="1" x14ac:dyDescent="0.25">
      <c r="A363" s="108">
        <v>295</v>
      </c>
      <c r="B363" s="8" t="s">
        <v>274</v>
      </c>
      <c r="C363" s="21" t="s">
        <v>275</v>
      </c>
      <c r="D363" s="22" t="s">
        <v>69</v>
      </c>
      <c r="E363" s="35">
        <v>44692</v>
      </c>
      <c r="F363" s="35">
        <v>44695</v>
      </c>
      <c r="G363" s="21" t="s">
        <v>301</v>
      </c>
      <c r="H363" s="22" t="s">
        <v>340</v>
      </c>
      <c r="I363" s="22" t="s">
        <v>100</v>
      </c>
      <c r="J363" s="22" t="s">
        <v>294</v>
      </c>
      <c r="K363" s="35">
        <v>44692</v>
      </c>
      <c r="L363" s="35">
        <v>44695</v>
      </c>
      <c r="M363" s="14"/>
      <c r="N363" s="10">
        <v>3400</v>
      </c>
      <c r="O363" s="10">
        <f t="shared" si="49"/>
        <v>0</v>
      </c>
      <c r="P363" s="14"/>
      <c r="Q363" s="10">
        <v>2900</v>
      </c>
      <c r="R363" s="10">
        <f t="shared" si="50"/>
        <v>0</v>
      </c>
      <c r="S363" s="14"/>
      <c r="T363" s="10">
        <v>2800</v>
      </c>
      <c r="U363" s="10">
        <f t="shared" si="51"/>
        <v>0</v>
      </c>
      <c r="V363" s="10">
        <v>50</v>
      </c>
      <c r="W363" s="10">
        <v>150</v>
      </c>
      <c r="X363" s="10">
        <f t="shared" si="53"/>
        <v>7500</v>
      </c>
      <c r="Y363" s="10">
        <v>50</v>
      </c>
      <c r="Z363" s="10">
        <v>150</v>
      </c>
      <c r="AA363" s="10">
        <f t="shared" si="54"/>
        <v>7500</v>
      </c>
      <c r="AB363" s="10">
        <v>50</v>
      </c>
      <c r="AC363" s="10">
        <v>150</v>
      </c>
      <c r="AD363" s="10">
        <f t="shared" si="55"/>
        <v>7500</v>
      </c>
      <c r="AE363" s="10">
        <v>150</v>
      </c>
      <c r="AF363" s="26">
        <v>7</v>
      </c>
      <c r="AG363" s="7">
        <f>AE363*AF363</f>
        <v>1050</v>
      </c>
      <c r="AH363" s="152">
        <v>1</v>
      </c>
      <c r="AI363" s="139">
        <f>M363+P363+S363+V363+Y363+AB363+AE363</f>
        <v>300</v>
      </c>
      <c r="AJ363" s="139">
        <f t="shared" si="58"/>
        <v>23550</v>
      </c>
      <c r="AK363" s="109">
        <f t="shared" si="56"/>
        <v>23550</v>
      </c>
      <c r="AM363" t="b">
        <f>D363='15.02.2022 Смета'!D363</f>
        <v>1</v>
      </c>
      <c r="AN363" t="b">
        <f>E363='15.02.2022 Смета'!E363</f>
        <v>1</v>
      </c>
      <c r="AO363" t="b">
        <f>F363='15.02.2022 Смета'!F363</f>
        <v>1</v>
      </c>
      <c r="AP363" t="b">
        <f>G363='15.02.2022 Смета'!G363</f>
        <v>1</v>
      </c>
      <c r="AQ363" t="b">
        <f>AH363='15.02.2022 Смета'!AH363</f>
        <v>1</v>
      </c>
      <c r="AR363" t="b">
        <f>AI363='15.02.2022 Смета'!AI363</f>
        <v>1</v>
      </c>
      <c r="AS363" t="b">
        <f>AJ363='15.02.2022 Смета'!AJ363</f>
        <v>1</v>
      </c>
      <c r="AT363" t="b">
        <f>AK363='15.02.2022 Смета'!AK363</f>
        <v>1</v>
      </c>
    </row>
    <row r="364" spans="1:46" ht="16.149999999999999" customHeight="1" x14ac:dyDescent="0.25">
      <c r="A364" s="106"/>
      <c r="B364" s="96"/>
      <c r="C364" s="97"/>
      <c r="D364" s="179" t="s">
        <v>891</v>
      </c>
      <c r="E364" s="99"/>
      <c r="F364" s="99"/>
      <c r="G364" s="99"/>
      <c r="H364" s="99"/>
      <c r="I364" s="97"/>
      <c r="J364" s="100"/>
      <c r="K364" s="99"/>
      <c r="L364" s="99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2"/>
      <c r="AF364" s="79"/>
      <c r="AG364" s="79"/>
      <c r="AH364" s="153"/>
      <c r="AI364" s="151"/>
      <c r="AJ364" s="151"/>
      <c r="AK364" s="164"/>
      <c r="AM364" t="b">
        <f>D364='15.02.2022 Смета'!D364</f>
        <v>1</v>
      </c>
      <c r="AN364" t="b">
        <f>E364='15.02.2022 Смета'!E364</f>
        <v>1</v>
      </c>
      <c r="AO364" t="b">
        <f>F364='15.02.2022 Смета'!F364</f>
        <v>1</v>
      </c>
      <c r="AP364" t="b">
        <f>G364='15.02.2022 Смета'!G364</f>
        <v>1</v>
      </c>
      <c r="AQ364" t="b">
        <f>AH364='15.02.2022 Смета'!AH364</f>
        <v>1</v>
      </c>
      <c r="AR364" t="b">
        <f>AI364='15.02.2022 Смета'!AI364</f>
        <v>1</v>
      </c>
      <c r="AS364" t="b">
        <f>AJ364='15.02.2022 Смета'!AJ364</f>
        <v>1</v>
      </c>
      <c r="AT364" t="b">
        <f>AK364='15.02.2022 Смета'!AK364</f>
        <v>1</v>
      </c>
    </row>
    <row r="365" spans="1:46" ht="38.65" customHeight="1" x14ac:dyDescent="0.25">
      <c r="A365" s="108">
        <v>296</v>
      </c>
      <c r="B365" s="8" t="s">
        <v>165</v>
      </c>
      <c r="C365" s="8" t="s">
        <v>166</v>
      </c>
      <c r="D365" s="57" t="s">
        <v>255</v>
      </c>
      <c r="E365" s="35">
        <v>44827</v>
      </c>
      <c r="F365" s="35">
        <v>44829</v>
      </c>
      <c r="G365" s="21" t="s">
        <v>367</v>
      </c>
      <c r="H365" s="57" t="s">
        <v>521</v>
      </c>
      <c r="I365" s="22"/>
      <c r="J365" s="22"/>
      <c r="K365" s="62">
        <v>44827</v>
      </c>
      <c r="L365" s="62">
        <v>44829</v>
      </c>
      <c r="M365" s="10">
        <v>4</v>
      </c>
      <c r="N365" s="10">
        <v>3400</v>
      </c>
      <c r="O365" s="10">
        <f t="shared" si="49"/>
        <v>13600</v>
      </c>
      <c r="P365" s="10">
        <v>4</v>
      </c>
      <c r="Q365" s="10">
        <v>2900</v>
      </c>
      <c r="R365" s="10">
        <f t="shared" si="50"/>
        <v>11600</v>
      </c>
      <c r="S365" s="10">
        <v>4</v>
      </c>
      <c r="T365" s="10">
        <v>2800</v>
      </c>
      <c r="U365" s="10">
        <f t="shared" si="51"/>
        <v>11200</v>
      </c>
      <c r="V365" s="10">
        <v>52</v>
      </c>
      <c r="W365" s="10">
        <v>150</v>
      </c>
      <c r="X365" s="10">
        <f t="shared" si="53"/>
        <v>7800</v>
      </c>
      <c r="Y365" s="10">
        <v>52</v>
      </c>
      <c r="Z365" s="10">
        <v>150</v>
      </c>
      <c r="AA365" s="10">
        <f t="shared" si="54"/>
        <v>7800</v>
      </c>
      <c r="AB365" s="10">
        <v>52</v>
      </c>
      <c r="AC365" s="10">
        <v>150</v>
      </c>
      <c r="AD365" s="10">
        <f t="shared" si="55"/>
        <v>7800</v>
      </c>
      <c r="AE365" s="11">
        <v>220</v>
      </c>
      <c r="AF365" s="26">
        <v>7</v>
      </c>
      <c r="AG365" s="7">
        <f>AE365*AF365</f>
        <v>1540</v>
      </c>
      <c r="AH365" s="152">
        <v>1</v>
      </c>
      <c r="AI365" s="139">
        <f>M365+P365+S365+V365+Y365+AB365+AE365</f>
        <v>388</v>
      </c>
      <c r="AJ365" s="139">
        <f t="shared" si="58"/>
        <v>61340</v>
      </c>
      <c r="AK365" s="109">
        <f t="shared" si="56"/>
        <v>61340</v>
      </c>
      <c r="AM365" t="b">
        <f>D365='15.02.2022 Смета'!D365</f>
        <v>1</v>
      </c>
      <c r="AN365" t="b">
        <f>E365='15.02.2022 Смета'!E365</f>
        <v>1</v>
      </c>
      <c r="AO365" t="b">
        <f>F365='15.02.2022 Смета'!F365</f>
        <v>1</v>
      </c>
      <c r="AP365" t="b">
        <f>G365='15.02.2022 Смета'!G365</f>
        <v>1</v>
      </c>
      <c r="AQ365" t="b">
        <f>AH365='15.02.2022 Смета'!AH365</f>
        <v>1</v>
      </c>
      <c r="AR365" t="b">
        <f>AI365='15.02.2022 Смета'!AI365</f>
        <v>1</v>
      </c>
      <c r="AS365" t="b">
        <f>AJ365='15.02.2022 Смета'!AJ365</f>
        <v>1</v>
      </c>
      <c r="AT365" t="b">
        <f>AK365='15.02.2022 Смета'!AK365</f>
        <v>1</v>
      </c>
    </row>
    <row r="366" spans="1:46" x14ac:dyDescent="0.25">
      <c r="A366" s="106"/>
      <c r="B366" s="96"/>
      <c r="C366" s="97"/>
      <c r="D366" s="179" t="s">
        <v>915</v>
      </c>
      <c r="E366" s="99"/>
      <c r="F366" s="99"/>
      <c r="G366" s="99"/>
      <c r="H366" s="99"/>
      <c r="I366" s="97"/>
      <c r="J366" s="100"/>
      <c r="K366" s="99"/>
      <c r="L366" s="99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2"/>
      <c r="AF366" s="79"/>
      <c r="AG366" s="79"/>
      <c r="AH366" s="153"/>
      <c r="AI366" s="151"/>
      <c r="AJ366" s="151"/>
      <c r="AK366" s="164"/>
      <c r="AM366" t="b">
        <f>D366='15.02.2022 Смета'!D366</f>
        <v>1</v>
      </c>
      <c r="AN366" t="b">
        <f>E366='15.02.2022 Смета'!E366</f>
        <v>1</v>
      </c>
      <c r="AO366" t="b">
        <f>F366='15.02.2022 Смета'!F366</f>
        <v>1</v>
      </c>
      <c r="AP366" t="b">
        <f>G366='15.02.2022 Смета'!G366</f>
        <v>1</v>
      </c>
      <c r="AQ366" t="b">
        <f>AH366='15.02.2022 Смета'!AH366</f>
        <v>1</v>
      </c>
      <c r="AR366" t="b">
        <f>AI366='15.02.2022 Смета'!AI366</f>
        <v>1</v>
      </c>
      <c r="AS366" t="b">
        <f>AJ366='15.02.2022 Смета'!AJ366</f>
        <v>1</v>
      </c>
      <c r="AT366" t="b">
        <f>AK366='15.02.2022 Смета'!AK366</f>
        <v>1</v>
      </c>
    </row>
    <row r="367" spans="1:46" ht="21" customHeight="1" x14ac:dyDescent="0.25">
      <c r="A367" s="108">
        <v>297</v>
      </c>
      <c r="B367" s="15" t="s">
        <v>246</v>
      </c>
      <c r="C367" s="21" t="s">
        <v>247</v>
      </c>
      <c r="D367" s="22" t="s">
        <v>254</v>
      </c>
      <c r="E367" s="35">
        <v>44652</v>
      </c>
      <c r="F367" s="35">
        <v>44654</v>
      </c>
      <c r="G367" s="21" t="s">
        <v>309</v>
      </c>
      <c r="H367" s="22" t="s">
        <v>742</v>
      </c>
      <c r="I367" s="22" t="s">
        <v>104</v>
      </c>
      <c r="J367" s="22" t="s">
        <v>294</v>
      </c>
      <c r="K367" s="35">
        <v>44652</v>
      </c>
      <c r="L367" s="35">
        <v>44654</v>
      </c>
      <c r="M367" s="14"/>
      <c r="N367" s="10">
        <v>3400</v>
      </c>
      <c r="O367" s="10">
        <f t="shared" si="49"/>
        <v>0</v>
      </c>
      <c r="P367" s="14"/>
      <c r="Q367" s="10">
        <v>2900</v>
      </c>
      <c r="R367" s="10">
        <f t="shared" si="50"/>
        <v>0</v>
      </c>
      <c r="S367" s="14"/>
      <c r="T367" s="10">
        <v>2800</v>
      </c>
      <c r="U367" s="10">
        <f t="shared" si="51"/>
        <v>0</v>
      </c>
      <c r="V367" s="10">
        <v>82</v>
      </c>
      <c r="W367" s="10">
        <v>150</v>
      </c>
      <c r="X367" s="10">
        <f t="shared" si="53"/>
        <v>12300</v>
      </c>
      <c r="Y367" s="10">
        <v>82</v>
      </c>
      <c r="Z367" s="10">
        <v>150</v>
      </c>
      <c r="AA367" s="10">
        <f t="shared" si="54"/>
        <v>12300</v>
      </c>
      <c r="AB367" s="10">
        <v>82</v>
      </c>
      <c r="AC367" s="10">
        <v>150</v>
      </c>
      <c r="AD367" s="10">
        <f t="shared" si="55"/>
        <v>12300</v>
      </c>
      <c r="AE367" s="10">
        <v>230</v>
      </c>
      <c r="AF367" s="26">
        <v>7</v>
      </c>
      <c r="AG367" s="7">
        <v>1795</v>
      </c>
      <c r="AH367" s="152">
        <v>1</v>
      </c>
      <c r="AI367" s="139">
        <f>M367+P367+S367+V367+Y367+AB367+AE367</f>
        <v>476</v>
      </c>
      <c r="AJ367" s="139">
        <f t="shared" si="58"/>
        <v>38695</v>
      </c>
      <c r="AK367" s="109">
        <f t="shared" si="56"/>
        <v>38695</v>
      </c>
      <c r="AM367" t="b">
        <f>D367='15.02.2022 Смета'!D367</f>
        <v>1</v>
      </c>
      <c r="AN367" t="b">
        <f>E367='15.02.2022 Смета'!E367</f>
        <v>1</v>
      </c>
      <c r="AO367" t="b">
        <f>F367='15.02.2022 Смета'!F367</f>
        <v>1</v>
      </c>
      <c r="AP367" t="b">
        <f>G367='15.02.2022 Смета'!G367</f>
        <v>1</v>
      </c>
      <c r="AQ367" t="b">
        <f>AH367='15.02.2022 Смета'!AH367</f>
        <v>1</v>
      </c>
      <c r="AR367" t="b">
        <f>AI367='15.02.2022 Смета'!AI367</f>
        <v>1</v>
      </c>
      <c r="AS367" t="b">
        <f>AJ367='15.02.2022 Смета'!AJ367</f>
        <v>1</v>
      </c>
      <c r="AT367" t="b">
        <f>AK367='15.02.2022 Смета'!AK367</f>
        <v>1</v>
      </c>
    </row>
    <row r="368" spans="1:46" ht="21" customHeight="1" x14ac:dyDescent="0.25">
      <c r="A368" s="108">
        <v>298</v>
      </c>
      <c r="B368" s="15" t="s">
        <v>246</v>
      </c>
      <c r="C368" s="21" t="s">
        <v>247</v>
      </c>
      <c r="D368" s="22" t="s">
        <v>69</v>
      </c>
      <c r="E368" s="35">
        <v>44652</v>
      </c>
      <c r="F368" s="35">
        <v>44654</v>
      </c>
      <c r="G368" s="21" t="s">
        <v>309</v>
      </c>
      <c r="H368" s="22" t="s">
        <v>300</v>
      </c>
      <c r="I368" s="22" t="s">
        <v>100</v>
      </c>
      <c r="J368" s="22" t="s">
        <v>294</v>
      </c>
      <c r="K368" s="35">
        <v>44652</v>
      </c>
      <c r="L368" s="35">
        <v>44654</v>
      </c>
      <c r="M368" s="14"/>
      <c r="N368" s="10">
        <v>3400</v>
      </c>
      <c r="O368" s="10">
        <f t="shared" si="49"/>
        <v>0</v>
      </c>
      <c r="P368" s="14"/>
      <c r="Q368" s="10">
        <v>2900</v>
      </c>
      <c r="R368" s="10">
        <f t="shared" si="50"/>
        <v>0</v>
      </c>
      <c r="S368" s="14"/>
      <c r="T368" s="10">
        <v>2800</v>
      </c>
      <c r="U368" s="10">
        <f t="shared" si="51"/>
        <v>0</v>
      </c>
      <c r="V368" s="10">
        <v>44</v>
      </c>
      <c r="W368" s="10">
        <v>150</v>
      </c>
      <c r="X368" s="10">
        <f t="shared" si="53"/>
        <v>6600</v>
      </c>
      <c r="Y368" s="10">
        <v>28</v>
      </c>
      <c r="Z368" s="10">
        <v>150</v>
      </c>
      <c r="AA368" s="10">
        <f t="shared" si="54"/>
        <v>4200</v>
      </c>
      <c r="AB368" s="10">
        <v>28</v>
      </c>
      <c r="AC368" s="10">
        <v>150</v>
      </c>
      <c r="AD368" s="10">
        <f t="shared" si="55"/>
        <v>4200</v>
      </c>
      <c r="AE368" s="10"/>
      <c r="AF368" s="26">
        <v>7</v>
      </c>
      <c r="AG368" s="7">
        <f t="shared" ref="AG368:AG447" si="60">AE368*AF368</f>
        <v>0</v>
      </c>
      <c r="AH368" s="152">
        <v>1</v>
      </c>
      <c r="AI368" s="139">
        <f>M368+P368+S368+V368+Y368+AB368+AE368</f>
        <v>100</v>
      </c>
      <c r="AJ368" s="139">
        <f t="shared" si="58"/>
        <v>15000</v>
      </c>
      <c r="AK368" s="109">
        <f t="shared" si="56"/>
        <v>15000</v>
      </c>
      <c r="AM368" t="b">
        <f>D368='15.02.2022 Смета'!D368</f>
        <v>1</v>
      </c>
      <c r="AN368" t="b">
        <f>E368='15.02.2022 Смета'!E368</f>
        <v>1</v>
      </c>
      <c r="AO368" t="b">
        <f>F368='15.02.2022 Смета'!F368</f>
        <v>1</v>
      </c>
      <c r="AP368" t="b">
        <f>G368='15.02.2022 Смета'!G368</f>
        <v>1</v>
      </c>
      <c r="AQ368" t="b">
        <f>AH368='15.02.2022 Смета'!AH368</f>
        <v>1</v>
      </c>
      <c r="AR368" t="b">
        <f>AI368='15.02.2022 Смета'!AI368</f>
        <v>1</v>
      </c>
      <c r="AS368" t="b">
        <f>AJ368='15.02.2022 Смета'!AJ368</f>
        <v>1</v>
      </c>
      <c r="AT368" t="b">
        <f>AK368='15.02.2022 Смета'!AK368</f>
        <v>1</v>
      </c>
    </row>
    <row r="369" spans="1:46" ht="16.899999999999999" customHeight="1" x14ac:dyDescent="0.25">
      <c r="A369" s="106"/>
      <c r="B369" s="96"/>
      <c r="C369" s="97"/>
      <c r="D369" s="179" t="s">
        <v>892</v>
      </c>
      <c r="E369" s="99"/>
      <c r="F369" s="99"/>
      <c r="G369" s="99"/>
      <c r="H369" s="99"/>
      <c r="I369" s="97"/>
      <c r="J369" s="100"/>
      <c r="K369" s="99"/>
      <c r="L369" s="99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2"/>
      <c r="AF369" s="79"/>
      <c r="AG369" s="79"/>
      <c r="AH369" s="153"/>
      <c r="AI369" s="151"/>
      <c r="AJ369" s="151"/>
      <c r="AK369" s="164"/>
      <c r="AM369" t="b">
        <f>D369='15.02.2022 Смета'!D369</f>
        <v>1</v>
      </c>
      <c r="AN369" t="b">
        <f>E369='15.02.2022 Смета'!E369</f>
        <v>1</v>
      </c>
      <c r="AO369" t="b">
        <f>F369='15.02.2022 Смета'!F369</f>
        <v>1</v>
      </c>
      <c r="AP369" t="b">
        <f>G369='15.02.2022 Смета'!G369</f>
        <v>1</v>
      </c>
      <c r="AQ369" t="b">
        <f>AH369='15.02.2022 Смета'!AH369</f>
        <v>1</v>
      </c>
      <c r="AR369" t="b">
        <f>AI369='15.02.2022 Смета'!AI369</f>
        <v>1</v>
      </c>
      <c r="AS369" t="b">
        <f>AJ369='15.02.2022 Смета'!AJ369</f>
        <v>1</v>
      </c>
      <c r="AT369" t="b">
        <f>AK369='15.02.2022 Смета'!AK369</f>
        <v>1</v>
      </c>
    </row>
    <row r="370" spans="1:46" ht="17.649999999999999" customHeight="1" x14ac:dyDescent="0.25">
      <c r="A370" s="108">
        <v>299</v>
      </c>
      <c r="B370" s="8" t="s">
        <v>196</v>
      </c>
      <c r="C370" s="21" t="s">
        <v>124</v>
      </c>
      <c r="D370" s="22" t="s">
        <v>174</v>
      </c>
      <c r="E370" s="35">
        <v>44604</v>
      </c>
      <c r="F370" s="35">
        <v>44605</v>
      </c>
      <c r="G370" s="21" t="s">
        <v>318</v>
      </c>
      <c r="H370" s="22" t="s">
        <v>435</v>
      </c>
      <c r="I370" s="22" t="s">
        <v>99</v>
      </c>
      <c r="J370" s="22"/>
      <c r="K370" s="35">
        <v>44604</v>
      </c>
      <c r="L370" s="35">
        <v>44605</v>
      </c>
      <c r="M370" s="10"/>
      <c r="N370" s="10">
        <v>3400</v>
      </c>
      <c r="O370" s="10">
        <f t="shared" ref="O370:O448" si="61">M370*N370</f>
        <v>0</v>
      </c>
      <c r="P370" s="10"/>
      <c r="Q370" s="10">
        <v>2900</v>
      </c>
      <c r="R370" s="10">
        <f t="shared" ref="R370:R448" si="62">P370*Q370</f>
        <v>0</v>
      </c>
      <c r="S370" s="10"/>
      <c r="T370" s="10">
        <v>2800</v>
      </c>
      <c r="U370" s="10">
        <f t="shared" ref="U370:U448" si="63">S370*T370</f>
        <v>0</v>
      </c>
      <c r="V370" s="10">
        <v>16</v>
      </c>
      <c r="W370" s="10">
        <v>150</v>
      </c>
      <c r="X370" s="10">
        <f t="shared" si="53"/>
        <v>2400</v>
      </c>
      <c r="Y370" s="10">
        <v>16</v>
      </c>
      <c r="Z370" s="10">
        <v>150</v>
      </c>
      <c r="AA370" s="10">
        <f t="shared" si="54"/>
        <v>2400</v>
      </c>
      <c r="AB370" s="10">
        <v>32</v>
      </c>
      <c r="AC370" s="10">
        <v>150</v>
      </c>
      <c r="AD370" s="10">
        <f t="shared" si="55"/>
        <v>4800</v>
      </c>
      <c r="AE370" s="11"/>
      <c r="AF370" s="26">
        <v>7</v>
      </c>
      <c r="AG370" s="7">
        <f t="shared" si="60"/>
        <v>0</v>
      </c>
      <c r="AH370" s="152">
        <v>1</v>
      </c>
      <c r="AI370" s="139">
        <f t="shared" ref="AI370:AI375" si="64">M370+P370+S370+V370+Y370+AB370+AE370</f>
        <v>64</v>
      </c>
      <c r="AJ370" s="139">
        <f t="shared" si="58"/>
        <v>9600</v>
      </c>
      <c r="AK370" s="109">
        <f t="shared" si="56"/>
        <v>9600</v>
      </c>
      <c r="AM370" t="b">
        <f>D370='15.02.2022 Смета'!D370</f>
        <v>1</v>
      </c>
      <c r="AN370" t="b">
        <f>E370='15.02.2022 Смета'!E370</f>
        <v>1</v>
      </c>
      <c r="AO370" t="b">
        <f>F370='15.02.2022 Смета'!F370</f>
        <v>1</v>
      </c>
      <c r="AP370" t="b">
        <f>G370='15.02.2022 Смета'!G370</f>
        <v>1</v>
      </c>
      <c r="AQ370" t="b">
        <f>AH370='15.02.2022 Смета'!AH370</f>
        <v>1</v>
      </c>
      <c r="AR370" t="b">
        <f>AI370='15.02.2022 Смета'!AI370</f>
        <v>1</v>
      </c>
      <c r="AS370" t="b">
        <f>AJ370='15.02.2022 Смета'!AJ370</f>
        <v>1</v>
      </c>
      <c r="AT370" t="b">
        <f>AK370='15.02.2022 Смета'!AK370</f>
        <v>1</v>
      </c>
    </row>
    <row r="371" spans="1:46" ht="18.600000000000001" customHeight="1" x14ac:dyDescent="0.25">
      <c r="A371" s="108">
        <v>300</v>
      </c>
      <c r="B371" s="8" t="s">
        <v>196</v>
      </c>
      <c r="C371" s="21" t="s">
        <v>124</v>
      </c>
      <c r="D371" s="42" t="s">
        <v>71</v>
      </c>
      <c r="E371" s="35">
        <v>44604</v>
      </c>
      <c r="F371" s="35">
        <v>44605</v>
      </c>
      <c r="G371" s="21" t="s">
        <v>318</v>
      </c>
      <c r="H371" s="42" t="s">
        <v>436</v>
      </c>
      <c r="I371" s="22" t="s">
        <v>101</v>
      </c>
      <c r="J371" s="22"/>
      <c r="K371" s="35">
        <v>44604</v>
      </c>
      <c r="L371" s="35">
        <v>44605</v>
      </c>
      <c r="M371" s="10"/>
      <c r="N371" s="10">
        <v>3400</v>
      </c>
      <c r="O371" s="10">
        <f t="shared" si="61"/>
        <v>0</v>
      </c>
      <c r="P371" s="10"/>
      <c r="Q371" s="10">
        <v>2900</v>
      </c>
      <c r="R371" s="10">
        <f t="shared" si="62"/>
        <v>0</v>
      </c>
      <c r="S371" s="10"/>
      <c r="T371" s="10">
        <v>2800</v>
      </c>
      <c r="U371" s="10">
        <f t="shared" si="63"/>
        <v>0</v>
      </c>
      <c r="V371" s="10">
        <v>16</v>
      </c>
      <c r="W371" s="10">
        <v>150</v>
      </c>
      <c r="X371" s="10">
        <f t="shared" si="53"/>
        <v>2400</v>
      </c>
      <c r="Y371" s="10">
        <v>16</v>
      </c>
      <c r="Z371" s="10">
        <v>150</v>
      </c>
      <c r="AA371" s="10">
        <f t="shared" si="54"/>
        <v>2400</v>
      </c>
      <c r="AB371" s="10">
        <v>32</v>
      </c>
      <c r="AC371" s="10">
        <v>150</v>
      </c>
      <c r="AD371" s="10">
        <f t="shared" si="55"/>
        <v>4800</v>
      </c>
      <c r="AE371" s="11"/>
      <c r="AF371" s="26">
        <v>7</v>
      </c>
      <c r="AG371" s="7">
        <f t="shared" si="60"/>
        <v>0</v>
      </c>
      <c r="AH371" s="152">
        <v>1</v>
      </c>
      <c r="AI371" s="139">
        <f t="shared" si="64"/>
        <v>64</v>
      </c>
      <c r="AJ371" s="139">
        <f t="shared" si="58"/>
        <v>9600</v>
      </c>
      <c r="AK371" s="109">
        <f t="shared" si="56"/>
        <v>9600</v>
      </c>
      <c r="AM371" t="b">
        <f>D371='15.02.2022 Смета'!D371</f>
        <v>1</v>
      </c>
      <c r="AN371" t="b">
        <f>E371='15.02.2022 Смета'!E371</f>
        <v>1</v>
      </c>
      <c r="AO371" t="b">
        <f>F371='15.02.2022 Смета'!F371</f>
        <v>1</v>
      </c>
      <c r="AP371" t="b">
        <f>G371='15.02.2022 Смета'!G371</f>
        <v>1</v>
      </c>
      <c r="AQ371" t="b">
        <f>AH371='15.02.2022 Смета'!AH371</f>
        <v>1</v>
      </c>
      <c r="AR371" t="b">
        <f>AI371='15.02.2022 Смета'!AI371</f>
        <v>1</v>
      </c>
      <c r="AS371" t="b">
        <f>AJ371='15.02.2022 Смета'!AJ371</f>
        <v>1</v>
      </c>
      <c r="AT371" t="b">
        <f>AK371='15.02.2022 Смета'!AK371</f>
        <v>1</v>
      </c>
    </row>
    <row r="372" spans="1:46" ht="18.600000000000001" customHeight="1" x14ac:dyDescent="0.25">
      <c r="A372" s="108">
        <v>301</v>
      </c>
      <c r="B372" s="8" t="s">
        <v>196</v>
      </c>
      <c r="C372" s="21" t="s">
        <v>124</v>
      </c>
      <c r="D372" s="42" t="s">
        <v>641</v>
      </c>
      <c r="E372" s="35">
        <v>44604</v>
      </c>
      <c r="F372" s="35">
        <v>44605</v>
      </c>
      <c r="G372" s="21" t="s">
        <v>318</v>
      </c>
      <c r="H372" s="42" t="s">
        <v>451</v>
      </c>
      <c r="I372" s="22" t="s">
        <v>101</v>
      </c>
      <c r="J372" s="22"/>
      <c r="K372" s="35">
        <v>44604</v>
      </c>
      <c r="L372" s="35">
        <v>44605</v>
      </c>
      <c r="M372" s="10"/>
      <c r="N372" s="10">
        <v>3400</v>
      </c>
      <c r="O372" s="10">
        <f t="shared" si="61"/>
        <v>0</v>
      </c>
      <c r="P372" s="10"/>
      <c r="Q372" s="10">
        <v>2900</v>
      </c>
      <c r="R372" s="10">
        <f t="shared" si="62"/>
        <v>0</v>
      </c>
      <c r="S372" s="10"/>
      <c r="T372" s="10">
        <v>2800</v>
      </c>
      <c r="U372" s="10">
        <f t="shared" si="63"/>
        <v>0</v>
      </c>
      <c r="V372" s="10">
        <v>16</v>
      </c>
      <c r="W372" s="10">
        <v>150</v>
      </c>
      <c r="X372" s="10">
        <f t="shared" si="53"/>
        <v>2400</v>
      </c>
      <c r="Y372" s="10">
        <v>16</v>
      </c>
      <c r="Z372" s="10">
        <v>150</v>
      </c>
      <c r="AA372" s="10">
        <f t="shared" si="54"/>
        <v>2400</v>
      </c>
      <c r="AB372" s="10">
        <v>32</v>
      </c>
      <c r="AC372" s="10">
        <v>150</v>
      </c>
      <c r="AD372" s="10">
        <f t="shared" si="55"/>
        <v>4800</v>
      </c>
      <c r="AE372" s="11"/>
      <c r="AF372" s="26">
        <v>7</v>
      </c>
      <c r="AG372" s="7">
        <f t="shared" si="60"/>
        <v>0</v>
      </c>
      <c r="AH372" s="152">
        <v>1</v>
      </c>
      <c r="AI372" s="139">
        <f t="shared" si="64"/>
        <v>64</v>
      </c>
      <c r="AJ372" s="139">
        <f t="shared" si="58"/>
        <v>9600</v>
      </c>
      <c r="AK372" s="109">
        <f t="shared" si="56"/>
        <v>9600</v>
      </c>
      <c r="AM372" t="b">
        <f>D372='15.02.2022 Смета'!D372</f>
        <v>1</v>
      </c>
      <c r="AN372" t="b">
        <f>E372='15.02.2022 Смета'!E372</f>
        <v>1</v>
      </c>
      <c r="AO372" t="b">
        <f>F372='15.02.2022 Смета'!F372</f>
        <v>1</v>
      </c>
      <c r="AP372" t="b">
        <f>G372='15.02.2022 Смета'!G372</f>
        <v>1</v>
      </c>
      <c r="AQ372" t="b">
        <f>AH372='15.02.2022 Смета'!AH372</f>
        <v>1</v>
      </c>
      <c r="AR372" t="b">
        <f>AI372='15.02.2022 Смета'!AI372</f>
        <v>1</v>
      </c>
      <c r="AS372" t="b">
        <f>AJ372='15.02.2022 Смета'!AJ372</f>
        <v>1</v>
      </c>
      <c r="AT372" t="b">
        <f>AK372='15.02.2022 Смета'!AK372</f>
        <v>1</v>
      </c>
    </row>
    <row r="373" spans="1:46" ht="20.65" customHeight="1" x14ac:dyDescent="0.25">
      <c r="A373" s="108">
        <v>302</v>
      </c>
      <c r="B373" s="8" t="s">
        <v>196</v>
      </c>
      <c r="C373" s="21" t="s">
        <v>124</v>
      </c>
      <c r="D373" s="42" t="s">
        <v>642</v>
      </c>
      <c r="E373" s="35">
        <v>44610</v>
      </c>
      <c r="F373" s="35">
        <v>44612</v>
      </c>
      <c r="G373" s="44" t="s">
        <v>318</v>
      </c>
      <c r="H373" s="42" t="s">
        <v>467</v>
      </c>
      <c r="I373" s="22" t="s">
        <v>99</v>
      </c>
      <c r="J373" s="22"/>
      <c r="K373" s="35">
        <v>44610</v>
      </c>
      <c r="L373" s="35">
        <v>44612</v>
      </c>
      <c r="M373" s="10"/>
      <c r="N373" s="10">
        <v>3400</v>
      </c>
      <c r="O373" s="10">
        <f t="shared" si="61"/>
        <v>0</v>
      </c>
      <c r="P373" s="10"/>
      <c r="Q373" s="10">
        <v>2900</v>
      </c>
      <c r="R373" s="10">
        <f t="shared" si="62"/>
        <v>0</v>
      </c>
      <c r="S373" s="10"/>
      <c r="T373" s="10">
        <v>2800</v>
      </c>
      <c r="U373" s="10">
        <f t="shared" si="63"/>
        <v>0</v>
      </c>
      <c r="V373" s="10">
        <v>16</v>
      </c>
      <c r="W373" s="10">
        <v>150</v>
      </c>
      <c r="X373" s="10">
        <f t="shared" si="53"/>
        <v>2400</v>
      </c>
      <c r="Y373" s="10">
        <v>16</v>
      </c>
      <c r="Z373" s="10">
        <v>150</v>
      </c>
      <c r="AA373" s="10">
        <f t="shared" si="54"/>
        <v>2400</v>
      </c>
      <c r="AB373" s="10">
        <v>32</v>
      </c>
      <c r="AC373" s="10">
        <v>150</v>
      </c>
      <c r="AD373" s="10">
        <f t="shared" si="55"/>
        <v>4800</v>
      </c>
      <c r="AE373" s="11"/>
      <c r="AF373" s="26">
        <v>7</v>
      </c>
      <c r="AG373" s="7">
        <f t="shared" si="60"/>
        <v>0</v>
      </c>
      <c r="AH373" s="152">
        <v>1</v>
      </c>
      <c r="AI373" s="139">
        <f t="shared" si="64"/>
        <v>64</v>
      </c>
      <c r="AJ373" s="139">
        <f t="shared" si="58"/>
        <v>9600</v>
      </c>
      <c r="AK373" s="109">
        <f t="shared" si="56"/>
        <v>9600</v>
      </c>
      <c r="AM373" t="b">
        <f>D373='15.02.2022 Смета'!D373</f>
        <v>1</v>
      </c>
      <c r="AN373" t="b">
        <f>E373='15.02.2022 Смета'!E373</f>
        <v>1</v>
      </c>
      <c r="AO373" t="b">
        <f>F373='15.02.2022 Смета'!F373</f>
        <v>1</v>
      </c>
      <c r="AP373" t="b">
        <f>G373='15.02.2022 Смета'!G373</f>
        <v>1</v>
      </c>
      <c r="AQ373" t="b">
        <f>AH373='15.02.2022 Смета'!AH373</f>
        <v>1</v>
      </c>
      <c r="AR373" t="b">
        <f>AI373='15.02.2022 Смета'!AI373</f>
        <v>1</v>
      </c>
      <c r="AS373" t="b">
        <f>AJ373='15.02.2022 Смета'!AJ373</f>
        <v>1</v>
      </c>
      <c r="AT373" t="b">
        <f>AK373='15.02.2022 Смета'!AK373</f>
        <v>1</v>
      </c>
    </row>
    <row r="374" spans="1:46" ht="24.6" customHeight="1" x14ac:dyDescent="0.25">
      <c r="A374" s="108">
        <v>303</v>
      </c>
      <c r="B374" s="8" t="s">
        <v>196</v>
      </c>
      <c r="C374" s="21" t="s">
        <v>124</v>
      </c>
      <c r="D374" s="42" t="s">
        <v>174</v>
      </c>
      <c r="E374" s="35">
        <v>44617</v>
      </c>
      <c r="F374" s="35">
        <v>44619</v>
      </c>
      <c r="G374" s="44" t="s">
        <v>318</v>
      </c>
      <c r="H374" s="42" t="s">
        <v>437</v>
      </c>
      <c r="I374" s="22" t="s">
        <v>99</v>
      </c>
      <c r="J374" s="22"/>
      <c r="K374" s="35">
        <v>44617</v>
      </c>
      <c r="L374" s="35">
        <v>44619</v>
      </c>
      <c r="M374" s="10"/>
      <c r="N374" s="10">
        <v>3400</v>
      </c>
      <c r="O374" s="10">
        <f t="shared" si="61"/>
        <v>0</v>
      </c>
      <c r="P374" s="10"/>
      <c r="Q374" s="10">
        <v>2900</v>
      </c>
      <c r="R374" s="10">
        <f t="shared" si="62"/>
        <v>0</v>
      </c>
      <c r="S374" s="10"/>
      <c r="T374" s="10">
        <v>2800</v>
      </c>
      <c r="U374" s="10">
        <f t="shared" si="63"/>
        <v>0</v>
      </c>
      <c r="V374" s="10">
        <v>27</v>
      </c>
      <c r="W374" s="10">
        <v>150</v>
      </c>
      <c r="X374" s="10">
        <f t="shared" si="53"/>
        <v>4050</v>
      </c>
      <c r="Y374" s="10">
        <v>27</v>
      </c>
      <c r="Z374" s="10">
        <v>150</v>
      </c>
      <c r="AA374" s="10">
        <f t="shared" si="54"/>
        <v>4050</v>
      </c>
      <c r="AB374" s="10">
        <v>54</v>
      </c>
      <c r="AC374" s="10">
        <v>150</v>
      </c>
      <c r="AD374" s="10">
        <f t="shared" si="55"/>
        <v>8100</v>
      </c>
      <c r="AE374" s="11"/>
      <c r="AF374" s="26">
        <v>7</v>
      </c>
      <c r="AG374" s="7">
        <f t="shared" si="60"/>
        <v>0</v>
      </c>
      <c r="AH374" s="152">
        <v>1</v>
      </c>
      <c r="AI374" s="139">
        <f t="shared" si="64"/>
        <v>108</v>
      </c>
      <c r="AJ374" s="139">
        <f t="shared" si="58"/>
        <v>16200</v>
      </c>
      <c r="AK374" s="109">
        <f t="shared" si="56"/>
        <v>16200</v>
      </c>
      <c r="AM374" t="b">
        <f>D374='15.02.2022 Смета'!D374</f>
        <v>1</v>
      </c>
      <c r="AN374" t="b">
        <f>E374='15.02.2022 Смета'!E374</f>
        <v>1</v>
      </c>
      <c r="AO374" t="b">
        <f>F374='15.02.2022 Смета'!F374</f>
        <v>1</v>
      </c>
      <c r="AP374" t="b">
        <f>G374='15.02.2022 Смета'!G374</f>
        <v>1</v>
      </c>
      <c r="AQ374" t="b">
        <f>AH374='15.02.2022 Смета'!AH374</f>
        <v>1</v>
      </c>
      <c r="AR374" t="b">
        <f>AI374='15.02.2022 Смета'!AI374</f>
        <v>1</v>
      </c>
      <c r="AS374" t="b">
        <f>AJ374='15.02.2022 Смета'!AJ374</f>
        <v>1</v>
      </c>
      <c r="AT374" t="b">
        <f>AK374='15.02.2022 Смета'!AK374</f>
        <v>1</v>
      </c>
    </row>
    <row r="375" spans="1:46" ht="18" customHeight="1" x14ac:dyDescent="0.25">
      <c r="A375" s="108">
        <v>304</v>
      </c>
      <c r="B375" s="8" t="s">
        <v>196</v>
      </c>
      <c r="C375" s="21" t="s">
        <v>124</v>
      </c>
      <c r="D375" s="42" t="s">
        <v>643</v>
      </c>
      <c r="E375" s="35">
        <v>44617</v>
      </c>
      <c r="F375" s="35">
        <v>44619</v>
      </c>
      <c r="G375" s="44" t="s">
        <v>318</v>
      </c>
      <c r="H375" s="42" t="s">
        <v>437</v>
      </c>
      <c r="I375" s="22" t="s">
        <v>99</v>
      </c>
      <c r="J375" s="22"/>
      <c r="K375" s="35">
        <v>44617</v>
      </c>
      <c r="L375" s="35">
        <v>44619</v>
      </c>
      <c r="M375" s="10"/>
      <c r="N375" s="10">
        <v>3400</v>
      </c>
      <c r="O375" s="10">
        <f t="shared" si="61"/>
        <v>0</v>
      </c>
      <c r="P375" s="10"/>
      <c r="Q375" s="10">
        <v>2900</v>
      </c>
      <c r="R375" s="10">
        <f t="shared" si="62"/>
        <v>0</v>
      </c>
      <c r="S375" s="10"/>
      <c r="T375" s="10">
        <v>2800</v>
      </c>
      <c r="U375" s="10">
        <f t="shared" si="63"/>
        <v>0</v>
      </c>
      <c r="V375" s="10">
        <v>27</v>
      </c>
      <c r="W375" s="10">
        <v>150</v>
      </c>
      <c r="X375" s="10">
        <f t="shared" si="53"/>
        <v>4050</v>
      </c>
      <c r="Y375" s="10">
        <v>27</v>
      </c>
      <c r="Z375" s="10">
        <v>150</v>
      </c>
      <c r="AA375" s="10">
        <f t="shared" si="54"/>
        <v>4050</v>
      </c>
      <c r="AB375" s="10">
        <v>54</v>
      </c>
      <c r="AC375" s="10">
        <v>150</v>
      </c>
      <c r="AD375" s="10">
        <f t="shared" si="55"/>
        <v>8100</v>
      </c>
      <c r="AE375" s="11"/>
      <c r="AF375" s="26">
        <v>7</v>
      </c>
      <c r="AG375" s="7">
        <f t="shared" si="60"/>
        <v>0</v>
      </c>
      <c r="AH375" s="152">
        <v>1</v>
      </c>
      <c r="AI375" s="139">
        <f t="shared" si="64"/>
        <v>108</v>
      </c>
      <c r="AJ375" s="139">
        <f t="shared" si="58"/>
        <v>16200</v>
      </c>
      <c r="AK375" s="109">
        <f t="shared" si="56"/>
        <v>16200</v>
      </c>
      <c r="AM375" t="b">
        <f>D375='15.02.2022 Смета'!D375</f>
        <v>1</v>
      </c>
      <c r="AN375" t="b">
        <f>E375='15.02.2022 Смета'!E375</f>
        <v>1</v>
      </c>
      <c r="AO375" t="b">
        <f>F375='15.02.2022 Смета'!F375</f>
        <v>1</v>
      </c>
      <c r="AP375" t="b">
        <f>G375='15.02.2022 Смета'!G375</f>
        <v>1</v>
      </c>
      <c r="AQ375" t="b">
        <f>AH375='15.02.2022 Смета'!AH375</f>
        <v>1</v>
      </c>
      <c r="AR375" t="b">
        <f>AI375='15.02.2022 Смета'!AI375</f>
        <v>1</v>
      </c>
      <c r="AS375" t="b">
        <f>AJ375='15.02.2022 Смета'!AJ375</f>
        <v>1</v>
      </c>
      <c r="AT375" t="b">
        <f>AK375='15.02.2022 Смета'!AK375</f>
        <v>1</v>
      </c>
    </row>
    <row r="376" spans="1:46" ht="54" customHeight="1" x14ac:dyDescent="0.25">
      <c r="A376" s="108">
        <v>305</v>
      </c>
      <c r="B376" s="8" t="s">
        <v>196</v>
      </c>
      <c r="C376" s="21" t="s">
        <v>124</v>
      </c>
      <c r="D376" s="22" t="s">
        <v>644</v>
      </c>
      <c r="E376" s="35">
        <v>44679</v>
      </c>
      <c r="F376" s="35">
        <v>44682</v>
      </c>
      <c r="G376" s="21" t="s">
        <v>298</v>
      </c>
      <c r="H376" s="22" t="s">
        <v>743</v>
      </c>
      <c r="I376" s="22" t="s">
        <v>104</v>
      </c>
      <c r="J376" s="22"/>
      <c r="K376" s="35">
        <v>44679</v>
      </c>
      <c r="L376" s="35">
        <v>44682</v>
      </c>
      <c r="M376" s="10"/>
      <c r="N376" s="10">
        <v>3400</v>
      </c>
      <c r="O376" s="10">
        <f t="shared" si="61"/>
        <v>0</v>
      </c>
      <c r="P376" s="10"/>
      <c r="Q376" s="10">
        <v>2900</v>
      </c>
      <c r="R376" s="10">
        <f t="shared" si="62"/>
        <v>0</v>
      </c>
      <c r="S376" s="10"/>
      <c r="T376" s="10">
        <v>2800</v>
      </c>
      <c r="U376" s="10">
        <f t="shared" si="63"/>
        <v>0</v>
      </c>
      <c r="V376" s="10">
        <v>55</v>
      </c>
      <c r="W376" s="10">
        <v>150</v>
      </c>
      <c r="X376" s="10">
        <f t="shared" si="53"/>
        <v>8250</v>
      </c>
      <c r="Y376" s="10">
        <v>55</v>
      </c>
      <c r="Z376" s="10">
        <v>150</v>
      </c>
      <c r="AA376" s="10">
        <f t="shared" si="54"/>
        <v>8250</v>
      </c>
      <c r="AB376" s="10">
        <v>110</v>
      </c>
      <c r="AC376" s="10">
        <v>150</v>
      </c>
      <c r="AD376" s="10">
        <f t="shared" si="55"/>
        <v>16500</v>
      </c>
      <c r="AE376" s="11">
        <v>223</v>
      </c>
      <c r="AF376" s="26">
        <v>7</v>
      </c>
      <c r="AG376" s="7">
        <f t="shared" si="60"/>
        <v>1561</v>
      </c>
      <c r="AH376" s="152">
        <v>1</v>
      </c>
      <c r="AI376" s="139">
        <v>421</v>
      </c>
      <c r="AJ376" s="139">
        <f t="shared" si="58"/>
        <v>34561</v>
      </c>
      <c r="AK376" s="109">
        <f t="shared" si="56"/>
        <v>34561</v>
      </c>
      <c r="AM376" t="b">
        <f>D376='15.02.2022 Смета'!D376</f>
        <v>1</v>
      </c>
      <c r="AN376" t="b">
        <f>E376='15.02.2022 Смета'!E376</f>
        <v>1</v>
      </c>
      <c r="AO376" t="b">
        <f>F376='15.02.2022 Смета'!F376</f>
        <v>1</v>
      </c>
      <c r="AP376" t="b">
        <f>G376='15.02.2022 Смета'!G376</f>
        <v>1</v>
      </c>
      <c r="AQ376" t="b">
        <f>AH376='15.02.2022 Смета'!AH376</f>
        <v>1</v>
      </c>
      <c r="AR376" t="b">
        <f>AI376='15.02.2022 Смета'!AI376</f>
        <v>1</v>
      </c>
      <c r="AS376" t="b">
        <f>AJ376='15.02.2022 Смета'!AJ376</f>
        <v>1</v>
      </c>
      <c r="AT376" t="b">
        <f>AK376='15.02.2022 Смета'!AK376</f>
        <v>1</v>
      </c>
    </row>
    <row r="377" spans="1:46" ht="55.15" customHeight="1" x14ac:dyDescent="0.25">
      <c r="A377" s="108">
        <v>306</v>
      </c>
      <c r="B377" s="8" t="s">
        <v>196</v>
      </c>
      <c r="C377" s="21" t="s">
        <v>124</v>
      </c>
      <c r="D377" s="22" t="s">
        <v>645</v>
      </c>
      <c r="E377" s="35">
        <v>44679</v>
      </c>
      <c r="F377" s="35">
        <v>44682</v>
      </c>
      <c r="G377" s="21" t="s">
        <v>298</v>
      </c>
      <c r="H377" s="22" t="s">
        <v>743</v>
      </c>
      <c r="I377" s="22" t="s">
        <v>104</v>
      </c>
      <c r="J377" s="22"/>
      <c r="K377" s="35">
        <v>44679</v>
      </c>
      <c r="L377" s="35">
        <v>44682</v>
      </c>
      <c r="M377" s="10"/>
      <c r="N377" s="10">
        <v>3400</v>
      </c>
      <c r="O377" s="10">
        <f t="shared" si="61"/>
        <v>0</v>
      </c>
      <c r="P377" s="10"/>
      <c r="Q377" s="10">
        <v>2900</v>
      </c>
      <c r="R377" s="10">
        <f t="shared" si="62"/>
        <v>0</v>
      </c>
      <c r="S377" s="10"/>
      <c r="T377" s="10">
        <v>2800</v>
      </c>
      <c r="U377" s="10">
        <f t="shared" si="63"/>
        <v>0</v>
      </c>
      <c r="V377" s="10">
        <v>55</v>
      </c>
      <c r="W377" s="10">
        <v>150</v>
      </c>
      <c r="X377" s="10">
        <f t="shared" si="53"/>
        <v>8250</v>
      </c>
      <c r="Y377" s="10">
        <v>55</v>
      </c>
      <c r="Z377" s="10">
        <v>150</v>
      </c>
      <c r="AA377" s="10">
        <f t="shared" si="54"/>
        <v>8250</v>
      </c>
      <c r="AB377" s="10">
        <v>110</v>
      </c>
      <c r="AC377" s="10">
        <v>150</v>
      </c>
      <c r="AD377" s="10">
        <f t="shared" si="55"/>
        <v>16500</v>
      </c>
      <c r="AE377" s="11">
        <v>223</v>
      </c>
      <c r="AF377" s="26">
        <v>7</v>
      </c>
      <c r="AG377" s="7">
        <f t="shared" si="60"/>
        <v>1561</v>
      </c>
      <c r="AH377" s="152">
        <v>1</v>
      </c>
      <c r="AI377" s="139">
        <f>M377+P377+S377+V377+Y377+AB377+AE377</f>
        <v>443</v>
      </c>
      <c r="AJ377" s="139">
        <f t="shared" si="58"/>
        <v>34561</v>
      </c>
      <c r="AK377" s="109">
        <f t="shared" si="56"/>
        <v>34561</v>
      </c>
      <c r="AM377" t="b">
        <f>D377='15.02.2022 Смета'!D377</f>
        <v>1</v>
      </c>
      <c r="AN377" t="b">
        <f>E377='15.02.2022 Смета'!E377</f>
        <v>1</v>
      </c>
      <c r="AO377" t="b">
        <f>F377='15.02.2022 Смета'!F377</f>
        <v>1</v>
      </c>
      <c r="AP377" t="b">
        <f>G377='15.02.2022 Смета'!G377</f>
        <v>1</v>
      </c>
      <c r="AQ377" t="b">
        <f>AH377='15.02.2022 Смета'!AH377</f>
        <v>1</v>
      </c>
      <c r="AR377" t="b">
        <f>AI377='15.02.2022 Смета'!AI377</f>
        <v>1</v>
      </c>
      <c r="AS377" t="b">
        <f>AJ377='15.02.2022 Смета'!AJ377</f>
        <v>1</v>
      </c>
      <c r="AT377" t="b">
        <f>AK377='15.02.2022 Смета'!AK377</f>
        <v>1</v>
      </c>
    </row>
    <row r="378" spans="1:46" ht="28.15" customHeight="1" x14ac:dyDescent="0.25">
      <c r="A378" s="108">
        <v>307</v>
      </c>
      <c r="B378" s="8" t="s">
        <v>196</v>
      </c>
      <c r="C378" s="21" t="s">
        <v>124</v>
      </c>
      <c r="D378" s="22" t="s">
        <v>547</v>
      </c>
      <c r="E378" s="35">
        <v>44708</v>
      </c>
      <c r="F378" s="35">
        <v>44710</v>
      </c>
      <c r="G378" s="41" t="s">
        <v>43</v>
      </c>
      <c r="H378" s="22" t="s">
        <v>743</v>
      </c>
      <c r="I378" s="22" t="s">
        <v>104</v>
      </c>
      <c r="J378" s="22"/>
      <c r="K378" s="35">
        <v>44708</v>
      </c>
      <c r="L378" s="35">
        <v>44710</v>
      </c>
      <c r="M378" s="28"/>
      <c r="N378" s="10">
        <v>3400</v>
      </c>
      <c r="O378" s="10">
        <f t="shared" si="61"/>
        <v>0</v>
      </c>
      <c r="P378" s="28"/>
      <c r="Q378" s="10">
        <v>2900</v>
      </c>
      <c r="R378" s="10">
        <f t="shared" si="62"/>
        <v>0</v>
      </c>
      <c r="S378" s="28"/>
      <c r="T378" s="10">
        <v>2800</v>
      </c>
      <c r="U378" s="10">
        <f t="shared" si="63"/>
        <v>0</v>
      </c>
      <c r="V378" s="10">
        <v>98</v>
      </c>
      <c r="W378" s="10">
        <v>150</v>
      </c>
      <c r="X378" s="10">
        <f t="shared" si="53"/>
        <v>14700</v>
      </c>
      <c r="Y378" s="10">
        <v>98</v>
      </c>
      <c r="Z378" s="10">
        <v>150</v>
      </c>
      <c r="AA378" s="10">
        <f t="shared" si="54"/>
        <v>14700</v>
      </c>
      <c r="AB378" s="10">
        <v>196</v>
      </c>
      <c r="AC378" s="10">
        <v>150</v>
      </c>
      <c r="AD378" s="10">
        <f t="shared" si="55"/>
        <v>29400</v>
      </c>
      <c r="AE378" s="11">
        <v>395</v>
      </c>
      <c r="AF378" s="26">
        <v>7</v>
      </c>
      <c r="AG378" s="7">
        <f t="shared" si="60"/>
        <v>2765</v>
      </c>
      <c r="AH378" s="152">
        <v>1</v>
      </c>
      <c r="AI378" s="139">
        <f>M378+P378+S378+V378+Y378+AB378+AE378</f>
        <v>787</v>
      </c>
      <c r="AJ378" s="139">
        <f t="shared" si="58"/>
        <v>61565</v>
      </c>
      <c r="AK378" s="109">
        <f t="shared" si="56"/>
        <v>61565</v>
      </c>
      <c r="AM378" t="b">
        <f>D378='15.02.2022 Смета'!D378</f>
        <v>1</v>
      </c>
      <c r="AN378" t="b">
        <f>E378='15.02.2022 Смета'!E378</f>
        <v>1</v>
      </c>
      <c r="AO378" t="b">
        <f>F378='15.02.2022 Смета'!F378</f>
        <v>1</v>
      </c>
      <c r="AP378" t="b">
        <f>G378='15.02.2022 Смета'!G378</f>
        <v>1</v>
      </c>
      <c r="AQ378" t="b">
        <f>AH378='15.02.2022 Смета'!AH378</f>
        <v>1</v>
      </c>
      <c r="AR378" t="b">
        <f>AI378='15.02.2022 Смета'!AI378</f>
        <v>1</v>
      </c>
      <c r="AS378" t="b">
        <f>AJ378='15.02.2022 Смета'!AJ378</f>
        <v>1</v>
      </c>
      <c r="AT378" t="b">
        <f>AK378='15.02.2022 Смета'!AK378</f>
        <v>1</v>
      </c>
    </row>
    <row r="379" spans="1:46" ht="20.65" customHeight="1" x14ac:dyDescent="0.25">
      <c r="A379" s="106"/>
      <c r="B379" s="96"/>
      <c r="C379" s="97"/>
      <c r="D379" s="179" t="s">
        <v>893</v>
      </c>
      <c r="E379" s="99"/>
      <c r="F379" s="99"/>
      <c r="G379" s="99"/>
      <c r="H379" s="99"/>
      <c r="I379" s="97"/>
      <c r="J379" s="100"/>
      <c r="K379" s="99"/>
      <c r="L379" s="99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2"/>
      <c r="AF379" s="79"/>
      <c r="AG379" s="79"/>
      <c r="AH379" s="153"/>
      <c r="AI379" s="151"/>
      <c r="AJ379" s="151"/>
      <c r="AK379" s="164"/>
      <c r="AM379" t="b">
        <f>D379='15.02.2022 Смета'!D379</f>
        <v>1</v>
      </c>
      <c r="AN379" t="b">
        <f>E379='15.02.2022 Смета'!E379</f>
        <v>1</v>
      </c>
      <c r="AO379" t="b">
        <f>F379='15.02.2022 Смета'!F379</f>
        <v>1</v>
      </c>
      <c r="AP379" t="b">
        <f>G379='15.02.2022 Смета'!G379</f>
        <v>1</v>
      </c>
      <c r="AQ379" t="b">
        <f>AH379='15.02.2022 Смета'!AH379</f>
        <v>1</v>
      </c>
      <c r="AR379" t="b">
        <f>AI379='15.02.2022 Смета'!AI379</f>
        <v>1</v>
      </c>
      <c r="AS379" t="b">
        <f>AJ379='15.02.2022 Смета'!AJ379</f>
        <v>1</v>
      </c>
      <c r="AT379" t="b">
        <f>AK379='15.02.2022 Смета'!AK379</f>
        <v>1</v>
      </c>
    </row>
    <row r="380" spans="1:46" ht="22.9" customHeight="1" x14ac:dyDescent="0.25">
      <c r="A380" s="108">
        <v>308</v>
      </c>
      <c r="B380" s="8" t="s">
        <v>82</v>
      </c>
      <c r="C380" s="21" t="s">
        <v>202</v>
      </c>
      <c r="D380" s="22" t="s">
        <v>174</v>
      </c>
      <c r="E380" s="35">
        <v>44596</v>
      </c>
      <c r="F380" s="35">
        <v>44598</v>
      </c>
      <c r="G380" s="21" t="s">
        <v>310</v>
      </c>
      <c r="H380" s="22" t="s">
        <v>456</v>
      </c>
      <c r="I380" s="22" t="s">
        <v>99</v>
      </c>
      <c r="J380" s="22" t="s">
        <v>294</v>
      </c>
      <c r="K380" s="35">
        <v>44596</v>
      </c>
      <c r="L380" s="35">
        <v>44598</v>
      </c>
      <c r="M380" s="10"/>
      <c r="N380" s="10">
        <v>3400</v>
      </c>
      <c r="O380" s="10">
        <f t="shared" si="61"/>
        <v>0</v>
      </c>
      <c r="P380" s="10"/>
      <c r="Q380" s="10">
        <v>2900</v>
      </c>
      <c r="R380" s="10">
        <f t="shared" si="62"/>
        <v>0</v>
      </c>
      <c r="S380" s="10"/>
      <c r="T380" s="10">
        <v>2800</v>
      </c>
      <c r="U380" s="10">
        <f t="shared" si="63"/>
        <v>0</v>
      </c>
      <c r="V380" s="10">
        <v>75</v>
      </c>
      <c r="W380" s="10">
        <v>150</v>
      </c>
      <c r="X380" s="10">
        <f t="shared" si="53"/>
        <v>11250</v>
      </c>
      <c r="Y380" s="10">
        <v>75</v>
      </c>
      <c r="Z380" s="10">
        <v>150</v>
      </c>
      <c r="AA380" s="10">
        <f t="shared" si="54"/>
        <v>11250</v>
      </c>
      <c r="AB380" s="10">
        <v>73</v>
      </c>
      <c r="AC380" s="10">
        <v>150</v>
      </c>
      <c r="AD380" s="10">
        <f t="shared" si="55"/>
        <v>10950</v>
      </c>
      <c r="AE380" s="11"/>
      <c r="AF380" s="26">
        <v>7</v>
      </c>
      <c r="AG380" s="7">
        <f t="shared" si="60"/>
        <v>0</v>
      </c>
      <c r="AH380" s="152">
        <v>1</v>
      </c>
      <c r="AI380" s="139">
        <f>M380+P380+S380+V380+Y380+AB380+AE380</f>
        <v>223</v>
      </c>
      <c r="AJ380" s="139">
        <f t="shared" si="58"/>
        <v>33450</v>
      </c>
      <c r="AK380" s="109">
        <f t="shared" si="56"/>
        <v>33450</v>
      </c>
      <c r="AM380" t="b">
        <f>D380='15.02.2022 Смета'!D380</f>
        <v>1</v>
      </c>
      <c r="AN380" t="b">
        <f>E380='15.02.2022 Смета'!E380</f>
        <v>1</v>
      </c>
      <c r="AO380" t="b">
        <f>F380='15.02.2022 Смета'!F380</f>
        <v>1</v>
      </c>
      <c r="AP380" t="b">
        <f>G380='15.02.2022 Смета'!G380</f>
        <v>1</v>
      </c>
      <c r="AQ380" t="b">
        <f>AH380='15.02.2022 Смета'!AH380</f>
        <v>1</v>
      </c>
      <c r="AR380" t="b">
        <f>AI380='15.02.2022 Смета'!AI380</f>
        <v>1</v>
      </c>
      <c r="AS380" t="b">
        <f>AJ380='15.02.2022 Смета'!AJ380</f>
        <v>1</v>
      </c>
      <c r="AT380" t="b">
        <f>AK380='15.02.2022 Смета'!AK380</f>
        <v>1</v>
      </c>
    </row>
    <row r="381" spans="1:46" ht="20.65" customHeight="1" x14ac:dyDescent="0.25">
      <c r="A381" s="108">
        <v>309</v>
      </c>
      <c r="B381" s="8" t="s">
        <v>82</v>
      </c>
      <c r="C381" s="21" t="s">
        <v>202</v>
      </c>
      <c r="D381" s="22" t="s">
        <v>83</v>
      </c>
      <c r="E381" s="35">
        <v>44722</v>
      </c>
      <c r="F381" s="35">
        <v>44725</v>
      </c>
      <c r="G381" s="21" t="s">
        <v>310</v>
      </c>
      <c r="H381" s="22" t="s">
        <v>744</v>
      </c>
      <c r="I381" s="22" t="s">
        <v>102</v>
      </c>
      <c r="J381" s="22" t="s">
        <v>294</v>
      </c>
      <c r="K381" s="35">
        <v>44722</v>
      </c>
      <c r="L381" s="35">
        <v>44725</v>
      </c>
      <c r="M381" s="10"/>
      <c r="N381" s="10">
        <v>3400</v>
      </c>
      <c r="O381" s="10">
        <f t="shared" si="61"/>
        <v>0</v>
      </c>
      <c r="P381" s="10"/>
      <c r="Q381" s="10">
        <v>2900</v>
      </c>
      <c r="R381" s="10">
        <f t="shared" si="62"/>
        <v>0</v>
      </c>
      <c r="S381" s="10"/>
      <c r="T381" s="10">
        <v>2800</v>
      </c>
      <c r="U381" s="10">
        <f t="shared" si="63"/>
        <v>0</v>
      </c>
      <c r="V381" s="10">
        <v>75</v>
      </c>
      <c r="W381" s="10">
        <v>150</v>
      </c>
      <c r="X381" s="10">
        <f t="shared" si="53"/>
        <v>11250</v>
      </c>
      <c r="Y381" s="10">
        <v>75</v>
      </c>
      <c r="Z381" s="10">
        <v>150</v>
      </c>
      <c r="AA381" s="10">
        <f t="shared" si="54"/>
        <v>11250</v>
      </c>
      <c r="AB381" s="10">
        <v>75</v>
      </c>
      <c r="AC381" s="10">
        <v>150</v>
      </c>
      <c r="AD381" s="10">
        <f t="shared" si="55"/>
        <v>11250</v>
      </c>
      <c r="AE381" s="11">
        <v>225</v>
      </c>
      <c r="AF381" s="26">
        <v>7</v>
      </c>
      <c r="AG381" s="7">
        <f t="shared" si="60"/>
        <v>1575</v>
      </c>
      <c r="AH381" s="152">
        <v>1</v>
      </c>
      <c r="AI381" s="139">
        <f>M381+P381+S381+V381+Y381+AB381+AE381</f>
        <v>450</v>
      </c>
      <c r="AJ381" s="139">
        <f t="shared" si="58"/>
        <v>35325</v>
      </c>
      <c r="AK381" s="109">
        <f t="shared" si="56"/>
        <v>35325</v>
      </c>
      <c r="AM381" t="b">
        <f>D381='15.02.2022 Смета'!D381</f>
        <v>1</v>
      </c>
      <c r="AN381" t="b">
        <f>E381='15.02.2022 Смета'!E381</f>
        <v>1</v>
      </c>
      <c r="AO381" t="b">
        <f>F381='15.02.2022 Смета'!F381</f>
        <v>1</v>
      </c>
      <c r="AP381" t="b">
        <f>G381='15.02.2022 Смета'!G381</f>
        <v>1</v>
      </c>
      <c r="AQ381" t="b">
        <f>AH381='15.02.2022 Смета'!AH381</f>
        <v>1</v>
      </c>
      <c r="AR381" t="b">
        <f>AI381='15.02.2022 Смета'!AI381</f>
        <v>1</v>
      </c>
      <c r="AS381" t="b">
        <f>AJ381='15.02.2022 Смета'!AJ381</f>
        <v>1</v>
      </c>
      <c r="AT381" t="b">
        <f>AK381='15.02.2022 Смета'!AK381</f>
        <v>1</v>
      </c>
    </row>
    <row r="382" spans="1:46" ht="17.649999999999999" customHeight="1" x14ac:dyDescent="0.25">
      <c r="A382" s="106"/>
      <c r="B382" s="96"/>
      <c r="C382" s="97"/>
      <c r="D382" s="179" t="s">
        <v>894</v>
      </c>
      <c r="E382" s="99"/>
      <c r="F382" s="99"/>
      <c r="G382" s="99"/>
      <c r="H382" s="99"/>
      <c r="I382" s="97"/>
      <c r="J382" s="100"/>
      <c r="K382" s="99"/>
      <c r="L382" s="99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2"/>
      <c r="AF382" s="79"/>
      <c r="AG382" s="79"/>
      <c r="AH382" s="153"/>
      <c r="AI382" s="151"/>
      <c r="AJ382" s="151"/>
      <c r="AK382" s="164"/>
      <c r="AM382" t="b">
        <f>D382='15.02.2022 Смета'!D382</f>
        <v>1</v>
      </c>
      <c r="AN382" t="b">
        <f>E382='15.02.2022 Смета'!E382</f>
        <v>1</v>
      </c>
      <c r="AO382" t="b">
        <f>F382='15.02.2022 Смета'!F382</f>
        <v>1</v>
      </c>
      <c r="AP382" t="b">
        <f>G382='15.02.2022 Смета'!G382</f>
        <v>1</v>
      </c>
      <c r="AQ382" t="b">
        <f>AH382='15.02.2022 Смета'!AH382</f>
        <v>1</v>
      </c>
      <c r="AR382" t="b">
        <f>AI382='15.02.2022 Смета'!AI382</f>
        <v>1</v>
      </c>
      <c r="AS382" t="b">
        <f>AJ382='15.02.2022 Смета'!AJ382</f>
        <v>1</v>
      </c>
      <c r="AT382" t="b">
        <f>AK382='15.02.2022 Смета'!AK382</f>
        <v>1</v>
      </c>
    </row>
    <row r="383" spans="1:46" ht="27.6" customHeight="1" x14ac:dyDescent="0.25">
      <c r="A383" s="108">
        <v>310</v>
      </c>
      <c r="B383" s="8" t="s">
        <v>66</v>
      </c>
      <c r="C383" s="21" t="s">
        <v>127</v>
      </c>
      <c r="D383" s="22" t="s">
        <v>70</v>
      </c>
      <c r="E383" s="35">
        <v>44606</v>
      </c>
      <c r="F383" s="35">
        <v>44612</v>
      </c>
      <c r="G383" s="21" t="s">
        <v>812</v>
      </c>
      <c r="H383" s="22" t="s">
        <v>459</v>
      </c>
      <c r="I383" s="22" t="s">
        <v>99</v>
      </c>
      <c r="J383" s="22" t="s">
        <v>294</v>
      </c>
      <c r="K383" s="35">
        <v>44606</v>
      </c>
      <c r="L383" s="35">
        <v>44612</v>
      </c>
      <c r="M383" s="10"/>
      <c r="N383" s="10">
        <v>3400</v>
      </c>
      <c r="O383" s="10">
        <f t="shared" si="61"/>
        <v>0</v>
      </c>
      <c r="P383" s="10"/>
      <c r="Q383" s="10">
        <v>2900</v>
      </c>
      <c r="R383" s="10">
        <f t="shared" si="62"/>
        <v>0</v>
      </c>
      <c r="S383" s="10"/>
      <c r="T383" s="10">
        <v>2800</v>
      </c>
      <c r="U383" s="10">
        <f t="shared" si="63"/>
        <v>0</v>
      </c>
      <c r="V383" s="10">
        <v>2</v>
      </c>
      <c r="W383" s="10">
        <v>150</v>
      </c>
      <c r="X383" s="10">
        <f t="shared" si="53"/>
        <v>300</v>
      </c>
      <c r="Y383" s="10">
        <v>2</v>
      </c>
      <c r="Z383" s="10">
        <v>150</v>
      </c>
      <c r="AA383" s="10">
        <f t="shared" si="54"/>
        <v>300</v>
      </c>
      <c r="AB383" s="10">
        <v>2</v>
      </c>
      <c r="AC383" s="10">
        <v>150</v>
      </c>
      <c r="AD383" s="10">
        <f t="shared" si="55"/>
        <v>300</v>
      </c>
      <c r="AE383" s="11"/>
      <c r="AF383" s="26">
        <v>7</v>
      </c>
      <c r="AG383" s="7">
        <f t="shared" si="60"/>
        <v>0</v>
      </c>
      <c r="AH383" s="152">
        <v>1</v>
      </c>
      <c r="AI383" s="139">
        <f>M383+P383+S383+V383+Y383+AB383+AE383</f>
        <v>6</v>
      </c>
      <c r="AJ383" s="139">
        <f t="shared" si="58"/>
        <v>900</v>
      </c>
      <c r="AK383" s="109">
        <f t="shared" si="56"/>
        <v>900</v>
      </c>
      <c r="AM383" t="b">
        <f>D383='15.02.2022 Смета'!D383</f>
        <v>1</v>
      </c>
      <c r="AN383" t="b">
        <f>E383='15.02.2022 Смета'!E383</f>
        <v>1</v>
      </c>
      <c r="AO383" t="b">
        <f>F383='15.02.2022 Смета'!F383</f>
        <v>1</v>
      </c>
      <c r="AP383" t="b">
        <f>G383='15.02.2022 Смета'!G383</f>
        <v>1</v>
      </c>
      <c r="AQ383" t="b">
        <f>AH383='15.02.2022 Смета'!AH383</f>
        <v>1</v>
      </c>
      <c r="AR383" t="b">
        <f>AI383='15.02.2022 Смета'!AI383</f>
        <v>1</v>
      </c>
      <c r="AS383" t="b">
        <f>AJ383='15.02.2022 Смета'!AJ383</f>
        <v>1</v>
      </c>
      <c r="AT383" t="b">
        <f>AK383='15.02.2022 Смета'!AK383</f>
        <v>1</v>
      </c>
    </row>
    <row r="384" spans="1:46" ht="25.15" customHeight="1" x14ac:dyDescent="0.25">
      <c r="A384" s="108">
        <v>311</v>
      </c>
      <c r="B384" s="8" t="s">
        <v>66</v>
      </c>
      <c r="C384" s="21" t="s">
        <v>127</v>
      </c>
      <c r="D384" s="22" t="s">
        <v>174</v>
      </c>
      <c r="E384" s="35">
        <v>44640</v>
      </c>
      <c r="F384" s="35">
        <v>44643</v>
      </c>
      <c r="G384" s="21" t="s">
        <v>310</v>
      </c>
      <c r="H384" s="22" t="s">
        <v>520</v>
      </c>
      <c r="I384" s="22" t="s">
        <v>99</v>
      </c>
      <c r="J384" s="22" t="s">
        <v>294</v>
      </c>
      <c r="K384" s="35">
        <v>44640</v>
      </c>
      <c r="L384" s="35">
        <v>44643</v>
      </c>
      <c r="M384" s="10"/>
      <c r="N384" s="10">
        <v>3400</v>
      </c>
      <c r="O384" s="10">
        <f t="shared" si="61"/>
        <v>0</v>
      </c>
      <c r="P384" s="10"/>
      <c r="Q384" s="10">
        <v>2900</v>
      </c>
      <c r="R384" s="10">
        <f t="shared" si="62"/>
        <v>0</v>
      </c>
      <c r="S384" s="10"/>
      <c r="T384" s="10">
        <v>2800</v>
      </c>
      <c r="U384" s="10">
        <f t="shared" si="63"/>
        <v>0</v>
      </c>
      <c r="V384" s="10">
        <v>10</v>
      </c>
      <c r="W384" s="10">
        <v>150</v>
      </c>
      <c r="X384" s="10">
        <f t="shared" si="53"/>
        <v>1500</v>
      </c>
      <c r="Y384" s="10">
        <v>10</v>
      </c>
      <c r="Z384" s="10">
        <v>150</v>
      </c>
      <c r="AA384" s="10">
        <f t="shared" si="54"/>
        <v>1500</v>
      </c>
      <c r="AB384" s="10">
        <v>10</v>
      </c>
      <c r="AC384" s="10">
        <v>150</v>
      </c>
      <c r="AD384" s="10">
        <f t="shared" si="55"/>
        <v>1500</v>
      </c>
      <c r="AE384" s="11"/>
      <c r="AF384" s="26">
        <v>7</v>
      </c>
      <c r="AG384" s="7">
        <f t="shared" si="60"/>
        <v>0</v>
      </c>
      <c r="AH384" s="152">
        <v>1</v>
      </c>
      <c r="AI384" s="139">
        <f>M384+P384+S384+V384+Y384+AB384+AE384</f>
        <v>30</v>
      </c>
      <c r="AJ384" s="139">
        <f t="shared" si="58"/>
        <v>4500</v>
      </c>
      <c r="AK384" s="109">
        <f t="shared" si="56"/>
        <v>4500</v>
      </c>
      <c r="AM384" t="b">
        <f>D384='15.02.2022 Смета'!D384</f>
        <v>1</v>
      </c>
      <c r="AN384" t="b">
        <f>E384='15.02.2022 Смета'!E384</f>
        <v>1</v>
      </c>
      <c r="AO384" t="b">
        <f>F384='15.02.2022 Смета'!F384</f>
        <v>1</v>
      </c>
      <c r="AP384" t="b">
        <f>G384='15.02.2022 Смета'!G384</f>
        <v>1</v>
      </c>
      <c r="AQ384" t="b">
        <f>AH384='15.02.2022 Смета'!AH384</f>
        <v>1</v>
      </c>
      <c r="AR384" t="b">
        <f>AI384='15.02.2022 Смета'!AI384</f>
        <v>1</v>
      </c>
      <c r="AS384" t="b">
        <f>AJ384='15.02.2022 Смета'!AJ384</f>
        <v>1</v>
      </c>
      <c r="AT384" t="b">
        <f>AK384='15.02.2022 Смета'!AK384</f>
        <v>1</v>
      </c>
    </row>
    <row r="385" spans="1:46" ht="27.6" customHeight="1" x14ac:dyDescent="0.25">
      <c r="A385" s="108">
        <v>312</v>
      </c>
      <c r="B385" s="8" t="s">
        <v>66</v>
      </c>
      <c r="C385" s="21" t="s">
        <v>127</v>
      </c>
      <c r="D385" s="22" t="s">
        <v>265</v>
      </c>
      <c r="E385" s="35">
        <v>44640</v>
      </c>
      <c r="F385" s="35">
        <v>44643</v>
      </c>
      <c r="G385" s="21" t="s">
        <v>310</v>
      </c>
      <c r="H385" s="22" t="s">
        <v>745</v>
      </c>
      <c r="I385" s="22" t="s">
        <v>99</v>
      </c>
      <c r="J385" s="22" t="s">
        <v>294</v>
      </c>
      <c r="K385" s="35">
        <v>44640</v>
      </c>
      <c r="L385" s="35">
        <v>44643</v>
      </c>
      <c r="M385" s="10"/>
      <c r="N385" s="10">
        <v>3400</v>
      </c>
      <c r="O385" s="10">
        <f t="shared" si="61"/>
        <v>0</v>
      </c>
      <c r="P385" s="10"/>
      <c r="Q385" s="10">
        <v>2900</v>
      </c>
      <c r="R385" s="10">
        <f t="shared" si="62"/>
        <v>0</v>
      </c>
      <c r="S385" s="10"/>
      <c r="T385" s="10">
        <v>2800</v>
      </c>
      <c r="U385" s="10">
        <f t="shared" si="63"/>
        <v>0</v>
      </c>
      <c r="V385" s="10">
        <v>10</v>
      </c>
      <c r="W385" s="10">
        <v>150</v>
      </c>
      <c r="X385" s="10">
        <f t="shared" si="53"/>
        <v>1500</v>
      </c>
      <c r="Y385" s="10">
        <v>10</v>
      </c>
      <c r="Z385" s="10">
        <v>150</v>
      </c>
      <c r="AA385" s="10">
        <f t="shared" si="54"/>
        <v>1500</v>
      </c>
      <c r="AB385" s="10">
        <v>10</v>
      </c>
      <c r="AC385" s="10">
        <v>150</v>
      </c>
      <c r="AD385" s="10">
        <f t="shared" si="55"/>
        <v>1500</v>
      </c>
      <c r="AE385" s="11"/>
      <c r="AF385" s="26">
        <v>7</v>
      </c>
      <c r="AG385" s="7">
        <f t="shared" si="60"/>
        <v>0</v>
      </c>
      <c r="AH385" s="152">
        <v>1</v>
      </c>
      <c r="AI385" s="139">
        <f>M385+P385+S385+V385+Y385+AB385+AE385</f>
        <v>30</v>
      </c>
      <c r="AJ385" s="139">
        <f t="shared" si="58"/>
        <v>4500</v>
      </c>
      <c r="AK385" s="109">
        <f t="shared" si="56"/>
        <v>4500</v>
      </c>
      <c r="AM385" t="b">
        <f>D385='15.02.2022 Смета'!D385</f>
        <v>1</v>
      </c>
      <c r="AN385" t="b">
        <f>E385='15.02.2022 Смета'!E385</f>
        <v>1</v>
      </c>
      <c r="AO385" t="b">
        <f>F385='15.02.2022 Смета'!F385</f>
        <v>1</v>
      </c>
      <c r="AP385" t="b">
        <f>G385='15.02.2022 Смета'!G385</f>
        <v>1</v>
      </c>
      <c r="AQ385" t="b">
        <f>AH385='15.02.2022 Смета'!AH385</f>
        <v>1</v>
      </c>
      <c r="AR385" t="b">
        <f>AI385='15.02.2022 Смета'!AI385</f>
        <v>1</v>
      </c>
      <c r="AS385" t="b">
        <f>AJ385='15.02.2022 Смета'!AJ385</f>
        <v>1</v>
      </c>
      <c r="AT385" t="b">
        <f>AK385='15.02.2022 Смета'!AK385</f>
        <v>1</v>
      </c>
    </row>
    <row r="386" spans="1:46" ht="26.65" customHeight="1" x14ac:dyDescent="0.25">
      <c r="A386" s="108">
        <v>313</v>
      </c>
      <c r="B386" s="8" t="s">
        <v>66</v>
      </c>
      <c r="C386" s="21" t="s">
        <v>127</v>
      </c>
      <c r="D386" s="22" t="s">
        <v>266</v>
      </c>
      <c r="E386" s="35">
        <v>44647</v>
      </c>
      <c r="F386" s="35">
        <v>44649</v>
      </c>
      <c r="G386" s="21" t="s">
        <v>310</v>
      </c>
      <c r="H386" s="22" t="s">
        <v>520</v>
      </c>
      <c r="I386" s="22" t="s">
        <v>99</v>
      </c>
      <c r="J386" s="22" t="s">
        <v>294</v>
      </c>
      <c r="K386" s="35">
        <v>44647</v>
      </c>
      <c r="L386" s="35">
        <v>44649</v>
      </c>
      <c r="M386" s="10"/>
      <c r="N386" s="10">
        <v>3400</v>
      </c>
      <c r="O386" s="10">
        <f t="shared" si="61"/>
        <v>0</v>
      </c>
      <c r="P386" s="10"/>
      <c r="Q386" s="10">
        <v>2900</v>
      </c>
      <c r="R386" s="10">
        <f t="shared" si="62"/>
        <v>0</v>
      </c>
      <c r="S386" s="10"/>
      <c r="T386" s="10">
        <v>2800</v>
      </c>
      <c r="U386" s="10">
        <f t="shared" si="63"/>
        <v>0</v>
      </c>
      <c r="V386" s="10">
        <v>10</v>
      </c>
      <c r="W386" s="10">
        <v>150</v>
      </c>
      <c r="X386" s="10">
        <f t="shared" si="53"/>
        <v>1500</v>
      </c>
      <c r="Y386" s="10">
        <v>10</v>
      </c>
      <c r="Z386" s="10">
        <v>150</v>
      </c>
      <c r="AA386" s="10">
        <f t="shared" si="54"/>
        <v>1500</v>
      </c>
      <c r="AB386" s="10">
        <v>10</v>
      </c>
      <c r="AC386" s="10">
        <v>150</v>
      </c>
      <c r="AD386" s="10">
        <f t="shared" si="55"/>
        <v>1500</v>
      </c>
      <c r="AE386" s="11"/>
      <c r="AF386" s="26">
        <v>7</v>
      </c>
      <c r="AG386" s="7">
        <f t="shared" si="60"/>
        <v>0</v>
      </c>
      <c r="AH386" s="152">
        <v>1</v>
      </c>
      <c r="AI386" s="139">
        <f>M386+P386+S386+V386+Y386+AB386+AE386</f>
        <v>30</v>
      </c>
      <c r="AJ386" s="139">
        <f t="shared" si="58"/>
        <v>4500</v>
      </c>
      <c r="AK386" s="109">
        <f t="shared" si="56"/>
        <v>4500</v>
      </c>
      <c r="AM386" t="b">
        <f>D386='15.02.2022 Смета'!D386</f>
        <v>1</v>
      </c>
      <c r="AN386" t="b">
        <f>E386='15.02.2022 Смета'!E386</f>
        <v>1</v>
      </c>
      <c r="AO386" t="b">
        <f>F386='15.02.2022 Смета'!F386</f>
        <v>1</v>
      </c>
      <c r="AP386" t="b">
        <f>G386='15.02.2022 Смета'!G386</f>
        <v>1</v>
      </c>
      <c r="AQ386" t="b">
        <f>AH386='15.02.2022 Смета'!AH386</f>
        <v>1</v>
      </c>
      <c r="AR386" t="b">
        <f>AI386='15.02.2022 Смета'!AI386</f>
        <v>1</v>
      </c>
      <c r="AS386" t="b">
        <f>AJ386='15.02.2022 Смета'!AJ386</f>
        <v>1</v>
      </c>
      <c r="AT386" t="b">
        <f>AK386='15.02.2022 Смета'!AK386</f>
        <v>1</v>
      </c>
    </row>
    <row r="387" spans="1:46" ht="21.6" customHeight="1" x14ac:dyDescent="0.25">
      <c r="A387" s="108">
        <v>314</v>
      </c>
      <c r="B387" s="8" t="s">
        <v>66</v>
      </c>
      <c r="C387" s="21" t="s">
        <v>127</v>
      </c>
      <c r="D387" s="22" t="s">
        <v>267</v>
      </c>
      <c r="E387" s="35">
        <v>44648</v>
      </c>
      <c r="F387" s="35">
        <v>44650</v>
      </c>
      <c r="G387" s="21" t="s">
        <v>310</v>
      </c>
      <c r="H387" s="22" t="s">
        <v>519</v>
      </c>
      <c r="I387" s="22" t="s">
        <v>99</v>
      </c>
      <c r="J387" s="22" t="s">
        <v>294</v>
      </c>
      <c r="K387" s="35">
        <v>44648</v>
      </c>
      <c r="L387" s="35">
        <v>44650</v>
      </c>
      <c r="M387" s="10"/>
      <c r="N387" s="10">
        <v>3400</v>
      </c>
      <c r="O387" s="10">
        <f t="shared" si="61"/>
        <v>0</v>
      </c>
      <c r="P387" s="10"/>
      <c r="Q387" s="10">
        <v>2900</v>
      </c>
      <c r="R387" s="10">
        <f t="shared" si="62"/>
        <v>0</v>
      </c>
      <c r="S387" s="10"/>
      <c r="T387" s="10">
        <v>2800</v>
      </c>
      <c r="U387" s="10">
        <f t="shared" si="63"/>
        <v>0</v>
      </c>
      <c r="V387" s="10">
        <v>10</v>
      </c>
      <c r="W387" s="10">
        <v>150</v>
      </c>
      <c r="X387" s="10">
        <f t="shared" si="53"/>
        <v>1500</v>
      </c>
      <c r="Y387" s="10">
        <v>10</v>
      </c>
      <c r="Z387" s="10">
        <v>150</v>
      </c>
      <c r="AA387" s="10">
        <f t="shared" si="54"/>
        <v>1500</v>
      </c>
      <c r="AB387" s="10">
        <v>10</v>
      </c>
      <c r="AC387" s="10">
        <v>150</v>
      </c>
      <c r="AD387" s="10">
        <f t="shared" si="55"/>
        <v>1500</v>
      </c>
      <c r="AE387" s="11"/>
      <c r="AF387" s="26">
        <v>7</v>
      </c>
      <c r="AG387" s="7">
        <f t="shared" si="60"/>
        <v>0</v>
      </c>
      <c r="AH387" s="152">
        <v>1</v>
      </c>
      <c r="AI387" s="139">
        <f>M387+P387+S387+V387+Y387+AB387+AE387</f>
        <v>30</v>
      </c>
      <c r="AJ387" s="139">
        <f t="shared" si="58"/>
        <v>4500</v>
      </c>
      <c r="AK387" s="109">
        <f t="shared" si="56"/>
        <v>4500</v>
      </c>
      <c r="AM387" t="b">
        <f>D387='15.02.2022 Смета'!D387</f>
        <v>1</v>
      </c>
      <c r="AN387" t="b">
        <f>E387='15.02.2022 Смета'!E387</f>
        <v>1</v>
      </c>
      <c r="AO387" t="b">
        <f>F387='15.02.2022 Смета'!F387</f>
        <v>1</v>
      </c>
      <c r="AP387" t="b">
        <f>G387='15.02.2022 Смета'!G387</f>
        <v>1</v>
      </c>
      <c r="AQ387" t="b">
        <f>AH387='15.02.2022 Смета'!AH387</f>
        <v>1</v>
      </c>
      <c r="AR387" t="b">
        <f>AI387='15.02.2022 Смета'!AI387</f>
        <v>1</v>
      </c>
      <c r="AS387" t="b">
        <f>AJ387='15.02.2022 Смета'!AJ387</f>
        <v>1</v>
      </c>
      <c r="AT387" t="b">
        <f>AK387='15.02.2022 Смета'!AK387</f>
        <v>1</v>
      </c>
    </row>
    <row r="388" spans="1:46" ht="16.899999999999999" customHeight="1" x14ac:dyDescent="0.25">
      <c r="A388" s="106"/>
      <c r="B388" s="96"/>
      <c r="C388" s="97"/>
      <c r="D388" s="179" t="s">
        <v>895</v>
      </c>
      <c r="E388" s="99"/>
      <c r="F388" s="99"/>
      <c r="G388" s="99"/>
      <c r="H388" s="99"/>
      <c r="I388" s="97"/>
      <c r="J388" s="100"/>
      <c r="K388" s="99"/>
      <c r="L388" s="99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2"/>
      <c r="AF388" s="79"/>
      <c r="AG388" s="79"/>
      <c r="AH388" s="153"/>
      <c r="AI388" s="151"/>
      <c r="AJ388" s="151"/>
      <c r="AK388" s="164"/>
      <c r="AM388" t="b">
        <f>D388='15.02.2022 Смета'!D388</f>
        <v>1</v>
      </c>
      <c r="AN388" t="b">
        <f>E388='15.02.2022 Смета'!E388</f>
        <v>1</v>
      </c>
      <c r="AO388" t="b">
        <f>F388='15.02.2022 Смета'!F388</f>
        <v>1</v>
      </c>
      <c r="AP388" t="b">
        <f>G388='15.02.2022 Смета'!G388</f>
        <v>1</v>
      </c>
      <c r="AQ388" t="b">
        <f>AH388='15.02.2022 Смета'!AH388</f>
        <v>1</v>
      </c>
      <c r="AR388" t="b">
        <f>AI388='15.02.2022 Смета'!AI388</f>
        <v>1</v>
      </c>
      <c r="AS388" t="b">
        <f>AJ388='15.02.2022 Смета'!AJ388</f>
        <v>1</v>
      </c>
      <c r="AT388" t="b">
        <f>AK388='15.02.2022 Смета'!AK388</f>
        <v>1</v>
      </c>
    </row>
    <row r="389" spans="1:46" ht="41.65" customHeight="1" x14ac:dyDescent="0.25">
      <c r="A389" s="108">
        <v>315</v>
      </c>
      <c r="B389" s="21" t="s">
        <v>169</v>
      </c>
      <c r="C389" s="21" t="s">
        <v>136</v>
      </c>
      <c r="D389" s="22" t="s">
        <v>47</v>
      </c>
      <c r="E389" s="35">
        <v>44642</v>
      </c>
      <c r="F389" s="35">
        <v>44648</v>
      </c>
      <c r="G389" s="21" t="s">
        <v>813</v>
      </c>
      <c r="H389" s="22" t="s">
        <v>454</v>
      </c>
      <c r="I389" s="22" t="s">
        <v>99</v>
      </c>
      <c r="J389" s="22" t="s">
        <v>294</v>
      </c>
      <c r="K389" s="35">
        <v>44642</v>
      </c>
      <c r="L389" s="35">
        <v>44648</v>
      </c>
      <c r="M389" s="10"/>
      <c r="N389" s="10">
        <v>3400</v>
      </c>
      <c r="O389" s="10">
        <f t="shared" si="61"/>
        <v>0</v>
      </c>
      <c r="P389" s="10"/>
      <c r="Q389" s="10">
        <v>2900</v>
      </c>
      <c r="R389" s="10">
        <f t="shared" si="62"/>
        <v>0</v>
      </c>
      <c r="S389" s="10"/>
      <c r="T389" s="10">
        <v>2800</v>
      </c>
      <c r="U389" s="10">
        <f t="shared" si="63"/>
        <v>0</v>
      </c>
      <c r="V389" s="10">
        <v>24</v>
      </c>
      <c r="W389" s="10">
        <v>150</v>
      </c>
      <c r="X389" s="10">
        <f t="shared" si="53"/>
        <v>3600</v>
      </c>
      <c r="Y389" s="10">
        <v>24</v>
      </c>
      <c r="Z389" s="10">
        <v>150</v>
      </c>
      <c r="AA389" s="10">
        <f t="shared" si="54"/>
        <v>3600</v>
      </c>
      <c r="AB389" s="10">
        <v>24</v>
      </c>
      <c r="AC389" s="10">
        <v>150</v>
      </c>
      <c r="AD389" s="10">
        <f t="shared" si="55"/>
        <v>3600</v>
      </c>
      <c r="AE389" s="11"/>
      <c r="AF389" s="26">
        <v>7</v>
      </c>
      <c r="AG389" s="7">
        <f t="shared" si="60"/>
        <v>0</v>
      </c>
      <c r="AH389" s="152">
        <v>1</v>
      </c>
      <c r="AI389" s="139">
        <f>M389+P389+S389+V389+Y389+AB389+AE389</f>
        <v>72</v>
      </c>
      <c r="AJ389" s="139">
        <f t="shared" si="58"/>
        <v>10800</v>
      </c>
      <c r="AK389" s="109">
        <f t="shared" si="56"/>
        <v>10800</v>
      </c>
      <c r="AM389" t="b">
        <f>D389='15.02.2022 Смета'!D389</f>
        <v>1</v>
      </c>
      <c r="AN389" t="b">
        <f>E389='15.02.2022 Смета'!E389</f>
        <v>1</v>
      </c>
      <c r="AO389" t="b">
        <f>F389='15.02.2022 Смета'!F389</f>
        <v>1</v>
      </c>
      <c r="AP389" t="b">
        <f>G389='15.02.2022 Смета'!G389</f>
        <v>1</v>
      </c>
      <c r="AQ389" t="b">
        <f>AH389='15.02.2022 Смета'!AH389</f>
        <v>1</v>
      </c>
      <c r="AR389" t="b">
        <f>AI389='15.02.2022 Смета'!AI389</f>
        <v>1</v>
      </c>
      <c r="AS389" t="b">
        <f>AJ389='15.02.2022 Смета'!AJ389</f>
        <v>1</v>
      </c>
      <c r="AT389" t="b">
        <f>AK389='15.02.2022 Смета'!AK389</f>
        <v>1</v>
      </c>
    </row>
    <row r="390" spans="1:46" ht="42.6" customHeight="1" x14ac:dyDescent="0.25">
      <c r="A390" s="108">
        <v>316</v>
      </c>
      <c r="B390" s="8" t="s">
        <v>169</v>
      </c>
      <c r="C390" s="21" t="s">
        <v>136</v>
      </c>
      <c r="D390" s="22" t="s">
        <v>48</v>
      </c>
      <c r="E390" s="35">
        <v>44648</v>
      </c>
      <c r="F390" s="35">
        <v>44651</v>
      </c>
      <c r="G390" s="21" t="s">
        <v>813</v>
      </c>
      <c r="H390" s="22" t="s">
        <v>454</v>
      </c>
      <c r="I390" s="22" t="s">
        <v>99</v>
      </c>
      <c r="J390" s="22" t="s">
        <v>294</v>
      </c>
      <c r="K390" s="35">
        <v>44648</v>
      </c>
      <c r="L390" s="35">
        <v>44651</v>
      </c>
      <c r="M390" s="10"/>
      <c r="N390" s="10">
        <v>3400</v>
      </c>
      <c r="O390" s="10">
        <f t="shared" si="61"/>
        <v>0</v>
      </c>
      <c r="P390" s="10"/>
      <c r="Q390" s="10">
        <v>2900</v>
      </c>
      <c r="R390" s="10">
        <f t="shared" si="62"/>
        <v>0</v>
      </c>
      <c r="S390" s="10"/>
      <c r="T390" s="10">
        <v>2800</v>
      </c>
      <c r="U390" s="10">
        <f t="shared" si="63"/>
        <v>0</v>
      </c>
      <c r="V390" s="10">
        <v>8</v>
      </c>
      <c r="W390" s="10">
        <v>150</v>
      </c>
      <c r="X390" s="10">
        <f t="shared" si="53"/>
        <v>1200</v>
      </c>
      <c r="Y390" s="10">
        <v>8</v>
      </c>
      <c r="Z390" s="10">
        <v>150</v>
      </c>
      <c r="AA390" s="10">
        <f t="shared" si="54"/>
        <v>1200</v>
      </c>
      <c r="AB390" s="10">
        <v>8</v>
      </c>
      <c r="AC390" s="10">
        <v>150</v>
      </c>
      <c r="AD390" s="10">
        <f t="shared" si="55"/>
        <v>1200</v>
      </c>
      <c r="AE390" s="11"/>
      <c r="AF390" s="26">
        <v>7</v>
      </c>
      <c r="AG390" s="7">
        <f t="shared" si="60"/>
        <v>0</v>
      </c>
      <c r="AH390" s="152">
        <v>1</v>
      </c>
      <c r="AI390" s="139">
        <f>M390+P390+S390+V390+Y390+AB390+AE390</f>
        <v>24</v>
      </c>
      <c r="AJ390" s="139">
        <f t="shared" si="58"/>
        <v>3600</v>
      </c>
      <c r="AK390" s="109">
        <f t="shared" si="56"/>
        <v>3600</v>
      </c>
      <c r="AM390" t="b">
        <f>D390='15.02.2022 Смета'!D390</f>
        <v>1</v>
      </c>
      <c r="AN390" t="b">
        <f>E390='15.02.2022 Смета'!E390</f>
        <v>1</v>
      </c>
      <c r="AO390" t="b">
        <f>F390='15.02.2022 Смета'!F390</f>
        <v>1</v>
      </c>
      <c r="AP390" t="b">
        <f>G390='15.02.2022 Смета'!G390</f>
        <v>1</v>
      </c>
      <c r="AQ390" t="b">
        <f>AH390='15.02.2022 Смета'!AH390</f>
        <v>1</v>
      </c>
      <c r="AR390" t="b">
        <f>AI390='15.02.2022 Смета'!AI390</f>
        <v>1</v>
      </c>
      <c r="AS390" t="b">
        <f>AJ390='15.02.2022 Смета'!AJ390</f>
        <v>1</v>
      </c>
      <c r="AT390" t="b">
        <f>AK390='15.02.2022 Смета'!AK390</f>
        <v>1</v>
      </c>
    </row>
    <row r="391" spans="1:46" ht="26.25" x14ac:dyDescent="0.25">
      <c r="A391" s="108">
        <v>317</v>
      </c>
      <c r="B391" s="8" t="s">
        <v>169</v>
      </c>
      <c r="C391" s="21" t="s">
        <v>136</v>
      </c>
      <c r="D391" s="22" t="s">
        <v>49</v>
      </c>
      <c r="E391" s="35">
        <v>44689</v>
      </c>
      <c r="F391" s="35">
        <v>44690</v>
      </c>
      <c r="G391" s="21" t="s">
        <v>318</v>
      </c>
      <c r="H391" s="22" t="s">
        <v>340</v>
      </c>
      <c r="I391" s="22" t="s">
        <v>100</v>
      </c>
      <c r="J391" s="22" t="s">
        <v>294</v>
      </c>
      <c r="K391" s="35">
        <v>44689</v>
      </c>
      <c r="L391" s="35">
        <v>44690</v>
      </c>
      <c r="M391" s="10"/>
      <c r="N391" s="10">
        <v>3400</v>
      </c>
      <c r="O391" s="10">
        <f t="shared" si="61"/>
        <v>0</v>
      </c>
      <c r="P391" s="10"/>
      <c r="Q391" s="10">
        <v>2900</v>
      </c>
      <c r="R391" s="10">
        <f t="shared" si="62"/>
        <v>0</v>
      </c>
      <c r="S391" s="10"/>
      <c r="T391" s="10">
        <v>2800</v>
      </c>
      <c r="U391" s="10">
        <f t="shared" si="63"/>
        <v>0</v>
      </c>
      <c r="V391" s="10">
        <v>4</v>
      </c>
      <c r="W391" s="10">
        <v>150</v>
      </c>
      <c r="X391" s="10">
        <f t="shared" si="53"/>
        <v>600</v>
      </c>
      <c r="Y391" s="10">
        <v>4</v>
      </c>
      <c r="Z391" s="10">
        <v>150</v>
      </c>
      <c r="AA391" s="10">
        <f t="shared" si="54"/>
        <v>600</v>
      </c>
      <c r="AB391" s="10">
        <v>4</v>
      </c>
      <c r="AC391" s="10">
        <v>150</v>
      </c>
      <c r="AD391" s="10">
        <f t="shared" si="55"/>
        <v>600</v>
      </c>
      <c r="AE391" s="11">
        <v>12</v>
      </c>
      <c r="AF391" s="26">
        <v>7</v>
      </c>
      <c r="AG391" s="7">
        <f t="shared" si="60"/>
        <v>84</v>
      </c>
      <c r="AH391" s="152">
        <v>1</v>
      </c>
      <c r="AI391" s="139">
        <f>M391+P391+S391+V391+Y391+AB391+AE391</f>
        <v>24</v>
      </c>
      <c r="AJ391" s="139">
        <f t="shared" si="58"/>
        <v>1884</v>
      </c>
      <c r="AK391" s="109">
        <f t="shared" si="56"/>
        <v>1884</v>
      </c>
      <c r="AM391" t="b">
        <f>D391='15.02.2022 Смета'!D391</f>
        <v>1</v>
      </c>
      <c r="AN391" t="b">
        <f>E391='15.02.2022 Смета'!E391</f>
        <v>1</v>
      </c>
      <c r="AO391" t="b">
        <f>F391='15.02.2022 Смета'!F391</f>
        <v>1</v>
      </c>
      <c r="AP391" t="b">
        <f>G391='15.02.2022 Смета'!G391</f>
        <v>1</v>
      </c>
      <c r="AQ391" t="b">
        <f>AH391='15.02.2022 Смета'!AH391</f>
        <v>1</v>
      </c>
      <c r="AR391" t="b">
        <f>AI391='15.02.2022 Смета'!AI391</f>
        <v>1</v>
      </c>
      <c r="AS391" t="b">
        <f>AJ391='15.02.2022 Смета'!AJ391</f>
        <v>1</v>
      </c>
      <c r="AT391" t="b">
        <f>AK391='15.02.2022 Смета'!AK391</f>
        <v>1</v>
      </c>
    </row>
    <row r="392" spans="1:46" ht="26.25" x14ac:dyDescent="0.25">
      <c r="A392" s="108">
        <v>318</v>
      </c>
      <c r="B392" s="8" t="s">
        <v>169</v>
      </c>
      <c r="C392" s="21" t="s">
        <v>136</v>
      </c>
      <c r="D392" s="22" t="s">
        <v>50</v>
      </c>
      <c r="E392" s="35">
        <v>44721</v>
      </c>
      <c r="F392" s="35">
        <v>44732</v>
      </c>
      <c r="G392" s="21" t="s">
        <v>764</v>
      </c>
      <c r="H392" s="22" t="s">
        <v>340</v>
      </c>
      <c r="I392" s="22" t="s">
        <v>101</v>
      </c>
      <c r="J392" s="22" t="s">
        <v>294</v>
      </c>
      <c r="K392" s="35">
        <v>44721</v>
      </c>
      <c r="L392" s="35">
        <v>44732</v>
      </c>
      <c r="M392" s="10">
        <v>2</v>
      </c>
      <c r="N392" s="10">
        <v>3400</v>
      </c>
      <c r="O392" s="10">
        <f t="shared" si="61"/>
        <v>6800</v>
      </c>
      <c r="P392" s="10">
        <v>2</v>
      </c>
      <c r="Q392" s="10">
        <v>2900</v>
      </c>
      <c r="R392" s="10">
        <f t="shared" si="62"/>
        <v>5800</v>
      </c>
      <c r="S392" s="10">
        <v>2</v>
      </c>
      <c r="T392" s="10">
        <v>2800</v>
      </c>
      <c r="U392" s="10">
        <f t="shared" si="63"/>
        <v>5600</v>
      </c>
      <c r="V392" s="10">
        <v>6</v>
      </c>
      <c r="W392" s="10">
        <v>150</v>
      </c>
      <c r="X392" s="10">
        <f t="shared" si="53"/>
        <v>900</v>
      </c>
      <c r="Y392" s="10">
        <v>6</v>
      </c>
      <c r="Z392" s="10">
        <v>150</v>
      </c>
      <c r="AA392" s="10">
        <f t="shared" si="54"/>
        <v>900</v>
      </c>
      <c r="AB392" s="10">
        <v>6</v>
      </c>
      <c r="AC392" s="10">
        <v>150</v>
      </c>
      <c r="AD392" s="10">
        <f t="shared" si="55"/>
        <v>900</v>
      </c>
      <c r="AE392" s="11">
        <v>22</v>
      </c>
      <c r="AF392" s="26">
        <v>7</v>
      </c>
      <c r="AG392" s="7">
        <f t="shared" si="60"/>
        <v>154</v>
      </c>
      <c r="AH392" s="152">
        <v>1</v>
      </c>
      <c r="AI392" s="139">
        <f>M392+P392+S392+V392+Y392+AB392+AE392</f>
        <v>46</v>
      </c>
      <c r="AJ392" s="139">
        <f t="shared" si="58"/>
        <v>21054</v>
      </c>
      <c r="AK392" s="109">
        <f t="shared" si="56"/>
        <v>21054</v>
      </c>
      <c r="AM392" t="b">
        <f>D392='15.02.2022 Смета'!D392</f>
        <v>1</v>
      </c>
      <c r="AN392" t="b">
        <f>E392='15.02.2022 Смета'!E392</f>
        <v>1</v>
      </c>
      <c r="AO392" t="b">
        <f>F392='15.02.2022 Смета'!F392</f>
        <v>1</v>
      </c>
      <c r="AP392" t="b">
        <f>G392='15.02.2022 Смета'!G392</f>
        <v>1</v>
      </c>
      <c r="AQ392" t="b">
        <f>AH392='15.02.2022 Смета'!AH392</f>
        <v>1</v>
      </c>
      <c r="AR392" t="b">
        <f>AI392='15.02.2022 Смета'!AI392</f>
        <v>1</v>
      </c>
      <c r="AS392" t="b">
        <f>AJ392='15.02.2022 Смета'!AJ392</f>
        <v>1</v>
      </c>
      <c r="AT392" t="b">
        <f>AK392='15.02.2022 Смета'!AK392</f>
        <v>1</v>
      </c>
    </row>
    <row r="393" spans="1:46" ht="26.25" x14ac:dyDescent="0.25">
      <c r="A393" s="108">
        <v>319</v>
      </c>
      <c r="B393" s="8" t="s">
        <v>169</v>
      </c>
      <c r="C393" s="21" t="s">
        <v>136</v>
      </c>
      <c r="D393" s="22" t="s">
        <v>546</v>
      </c>
      <c r="E393" s="35">
        <v>44815</v>
      </c>
      <c r="F393" s="35">
        <v>44822</v>
      </c>
      <c r="G393" s="21" t="s">
        <v>764</v>
      </c>
      <c r="H393" s="22" t="s">
        <v>300</v>
      </c>
      <c r="I393" s="22" t="s">
        <v>101</v>
      </c>
      <c r="J393" s="22" t="s">
        <v>294</v>
      </c>
      <c r="K393" s="35">
        <v>44815</v>
      </c>
      <c r="L393" s="35">
        <v>44822</v>
      </c>
      <c r="M393" s="14"/>
      <c r="N393" s="10">
        <v>3400</v>
      </c>
      <c r="O393" s="10">
        <f t="shared" si="61"/>
        <v>0</v>
      </c>
      <c r="P393" s="14"/>
      <c r="Q393" s="10">
        <v>2900</v>
      </c>
      <c r="R393" s="10">
        <f t="shared" si="62"/>
        <v>0</v>
      </c>
      <c r="S393" s="14"/>
      <c r="T393" s="10">
        <v>2800</v>
      </c>
      <c r="U393" s="10">
        <f t="shared" si="63"/>
        <v>0</v>
      </c>
      <c r="V393" s="10">
        <v>4</v>
      </c>
      <c r="W393" s="10">
        <v>150</v>
      </c>
      <c r="X393" s="10">
        <f t="shared" si="53"/>
        <v>600</v>
      </c>
      <c r="Y393" s="10">
        <v>4</v>
      </c>
      <c r="Z393" s="10">
        <v>150</v>
      </c>
      <c r="AA393" s="10">
        <f t="shared" si="54"/>
        <v>600</v>
      </c>
      <c r="AB393" s="10">
        <v>4</v>
      </c>
      <c r="AC393" s="10">
        <v>150</v>
      </c>
      <c r="AD393" s="10">
        <f t="shared" si="55"/>
        <v>600</v>
      </c>
      <c r="AE393" s="11">
        <v>18</v>
      </c>
      <c r="AF393" s="26">
        <v>7</v>
      </c>
      <c r="AG393" s="7">
        <f t="shared" si="60"/>
        <v>126</v>
      </c>
      <c r="AH393" s="152">
        <v>1</v>
      </c>
      <c r="AI393" s="139">
        <f>M393+P393+S393+V393+Y393+AB393+AE393</f>
        <v>30</v>
      </c>
      <c r="AJ393" s="139">
        <f t="shared" si="58"/>
        <v>1926</v>
      </c>
      <c r="AK393" s="109">
        <f t="shared" si="56"/>
        <v>1926</v>
      </c>
      <c r="AM393" t="b">
        <f>D393='15.02.2022 Смета'!D393</f>
        <v>1</v>
      </c>
      <c r="AN393" t="b">
        <f>E393='15.02.2022 Смета'!E393</f>
        <v>1</v>
      </c>
      <c r="AO393" t="b">
        <f>F393='15.02.2022 Смета'!F393</f>
        <v>1</v>
      </c>
      <c r="AP393" t="b">
        <f>G393='15.02.2022 Смета'!G393</f>
        <v>1</v>
      </c>
      <c r="AQ393" t="b">
        <f>AH393='15.02.2022 Смета'!AH393</f>
        <v>1</v>
      </c>
      <c r="AR393" t="b">
        <f>AI393='15.02.2022 Смета'!AI393</f>
        <v>1</v>
      </c>
      <c r="AS393" t="b">
        <f>AJ393='15.02.2022 Смета'!AJ393</f>
        <v>1</v>
      </c>
      <c r="AT393" t="b">
        <f>AK393='15.02.2022 Смета'!AK393</f>
        <v>1</v>
      </c>
    </row>
    <row r="394" spans="1:46" x14ac:dyDescent="0.25">
      <c r="A394" s="106"/>
      <c r="B394" s="96"/>
      <c r="C394" s="97"/>
      <c r="D394" s="179" t="s">
        <v>896</v>
      </c>
      <c r="E394" s="99"/>
      <c r="F394" s="99"/>
      <c r="G394" s="99"/>
      <c r="H394" s="99"/>
      <c r="I394" s="97"/>
      <c r="J394" s="100"/>
      <c r="K394" s="99"/>
      <c r="L394" s="99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2"/>
      <c r="AF394" s="79"/>
      <c r="AG394" s="79"/>
      <c r="AH394" s="153"/>
      <c r="AI394" s="151"/>
      <c r="AJ394" s="151"/>
      <c r="AK394" s="164"/>
      <c r="AM394" t="b">
        <f>D394='15.02.2022 Смета'!D394</f>
        <v>1</v>
      </c>
      <c r="AN394" t="b">
        <f>E394='15.02.2022 Смета'!E394</f>
        <v>1</v>
      </c>
      <c r="AO394" t="b">
        <f>F394='15.02.2022 Смета'!F394</f>
        <v>1</v>
      </c>
      <c r="AP394" t="b">
        <f>G394='15.02.2022 Смета'!G394</f>
        <v>1</v>
      </c>
      <c r="AQ394" t="b">
        <f>AH394='15.02.2022 Смета'!AH394</f>
        <v>1</v>
      </c>
      <c r="AR394" t="b">
        <f>AI394='15.02.2022 Смета'!AI394</f>
        <v>1</v>
      </c>
      <c r="AS394" t="b">
        <f>AJ394='15.02.2022 Смета'!AJ394</f>
        <v>1</v>
      </c>
      <c r="AT394" t="b">
        <f>AK394='15.02.2022 Смета'!AK394</f>
        <v>1</v>
      </c>
    </row>
    <row r="395" spans="1:46" ht="30.6" customHeight="1" x14ac:dyDescent="0.25">
      <c r="A395" s="108">
        <v>320</v>
      </c>
      <c r="B395" s="8" t="s">
        <v>16</v>
      </c>
      <c r="C395" s="21" t="s">
        <v>161</v>
      </c>
      <c r="D395" s="22" t="s">
        <v>174</v>
      </c>
      <c r="E395" s="35">
        <v>44807</v>
      </c>
      <c r="F395" s="35">
        <v>44807</v>
      </c>
      <c r="G395" s="21" t="s">
        <v>301</v>
      </c>
      <c r="H395" s="22" t="s">
        <v>746</v>
      </c>
      <c r="I395" s="22" t="s">
        <v>99</v>
      </c>
      <c r="J395" s="22" t="s">
        <v>294</v>
      </c>
      <c r="K395" s="35">
        <v>44807</v>
      </c>
      <c r="L395" s="35">
        <v>44807</v>
      </c>
      <c r="M395" s="10"/>
      <c r="N395" s="10">
        <v>3400</v>
      </c>
      <c r="O395" s="10">
        <f t="shared" si="61"/>
        <v>0</v>
      </c>
      <c r="P395" s="10"/>
      <c r="Q395" s="10">
        <v>2900</v>
      </c>
      <c r="R395" s="10">
        <f t="shared" si="62"/>
        <v>0</v>
      </c>
      <c r="S395" s="10"/>
      <c r="T395" s="10">
        <v>2800</v>
      </c>
      <c r="U395" s="10">
        <f t="shared" si="63"/>
        <v>0</v>
      </c>
      <c r="V395" s="10">
        <v>38</v>
      </c>
      <c r="W395" s="10">
        <v>150</v>
      </c>
      <c r="X395" s="10">
        <f t="shared" si="53"/>
        <v>5700</v>
      </c>
      <c r="Y395" s="10">
        <v>38</v>
      </c>
      <c r="Z395" s="10">
        <v>150</v>
      </c>
      <c r="AA395" s="10">
        <f t="shared" si="54"/>
        <v>5700</v>
      </c>
      <c r="AB395" s="10">
        <v>38</v>
      </c>
      <c r="AC395" s="10">
        <v>150</v>
      </c>
      <c r="AD395" s="10">
        <f t="shared" si="55"/>
        <v>5700</v>
      </c>
      <c r="AE395" s="11">
        <v>120</v>
      </c>
      <c r="AF395" s="26">
        <v>7</v>
      </c>
      <c r="AG395" s="7">
        <f t="shared" si="60"/>
        <v>840</v>
      </c>
      <c r="AH395" s="152">
        <v>1</v>
      </c>
      <c r="AI395" s="139">
        <f>M395+P395+S395+V395+Y395+AB395+AE395</f>
        <v>234</v>
      </c>
      <c r="AJ395" s="139">
        <f t="shared" ref="AJ395:AJ452" si="65">AK395</f>
        <v>17940</v>
      </c>
      <c r="AK395" s="109">
        <f t="shared" si="56"/>
        <v>17940</v>
      </c>
      <c r="AM395" t="b">
        <f>D395='15.02.2022 Смета'!D395</f>
        <v>1</v>
      </c>
      <c r="AN395" t="b">
        <f>E395='15.02.2022 Смета'!E395</f>
        <v>1</v>
      </c>
      <c r="AO395" t="b">
        <f>F395='15.02.2022 Смета'!F395</f>
        <v>1</v>
      </c>
      <c r="AP395" t="b">
        <f>G395='15.02.2022 Смета'!G395</f>
        <v>1</v>
      </c>
      <c r="AQ395" t="b">
        <f>AH395='15.02.2022 Смета'!AH395</f>
        <v>1</v>
      </c>
      <c r="AR395" t="b">
        <f>AI395='15.02.2022 Смета'!AI395</f>
        <v>1</v>
      </c>
      <c r="AS395" t="b">
        <f>AJ395='15.02.2022 Смета'!AJ395</f>
        <v>1</v>
      </c>
      <c r="AT395" t="b">
        <f>AK395='15.02.2022 Смета'!AK395</f>
        <v>1</v>
      </c>
    </row>
    <row r="396" spans="1:46" ht="14.65" customHeight="1" x14ac:dyDescent="0.25">
      <c r="A396" s="106"/>
      <c r="B396" s="96"/>
      <c r="C396" s="97"/>
      <c r="D396" s="179" t="s">
        <v>897</v>
      </c>
      <c r="E396" s="99"/>
      <c r="F396" s="99"/>
      <c r="G396" s="99"/>
      <c r="H396" s="99"/>
      <c r="I396" s="97"/>
      <c r="J396" s="100"/>
      <c r="K396" s="99"/>
      <c r="L396" s="99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2"/>
      <c r="AF396" s="79"/>
      <c r="AG396" s="79"/>
      <c r="AH396" s="153"/>
      <c r="AI396" s="151"/>
      <c r="AJ396" s="151"/>
      <c r="AK396" s="164"/>
      <c r="AM396" t="b">
        <f>D396='15.02.2022 Смета'!D396</f>
        <v>1</v>
      </c>
      <c r="AN396" t="b">
        <f>E396='15.02.2022 Смета'!E396</f>
        <v>1</v>
      </c>
      <c r="AO396" t="b">
        <f>F396='15.02.2022 Смета'!F396</f>
        <v>1</v>
      </c>
      <c r="AP396" t="b">
        <f>G396='15.02.2022 Смета'!G396</f>
        <v>1</v>
      </c>
      <c r="AQ396" t="b">
        <f>AH396='15.02.2022 Смета'!AH396</f>
        <v>1</v>
      </c>
      <c r="AR396" t="b">
        <f>AI396='15.02.2022 Смета'!AI396</f>
        <v>1</v>
      </c>
      <c r="AS396" t="b">
        <f>AJ396='15.02.2022 Смета'!AJ396</f>
        <v>1</v>
      </c>
      <c r="AT396" t="b">
        <f>AK396='15.02.2022 Смета'!AK396</f>
        <v>1</v>
      </c>
    </row>
    <row r="397" spans="1:46" ht="28.9" customHeight="1" x14ac:dyDescent="0.25">
      <c r="A397" s="108">
        <v>321</v>
      </c>
      <c r="B397" s="8" t="s">
        <v>230</v>
      </c>
      <c r="C397" s="21" t="s">
        <v>231</v>
      </c>
      <c r="D397" s="22" t="s">
        <v>646</v>
      </c>
      <c r="E397" s="35">
        <v>44609</v>
      </c>
      <c r="F397" s="35">
        <v>44609</v>
      </c>
      <c r="G397" s="21" t="s">
        <v>331</v>
      </c>
      <c r="H397" s="22" t="s">
        <v>524</v>
      </c>
      <c r="I397" s="22" t="s">
        <v>101</v>
      </c>
      <c r="J397" s="22" t="s">
        <v>294</v>
      </c>
      <c r="K397" s="35">
        <v>44609</v>
      </c>
      <c r="L397" s="35">
        <v>44609</v>
      </c>
      <c r="M397" s="10"/>
      <c r="N397" s="10">
        <v>3400</v>
      </c>
      <c r="O397" s="10">
        <f t="shared" si="61"/>
        <v>0</v>
      </c>
      <c r="P397" s="10"/>
      <c r="Q397" s="10">
        <v>2900</v>
      </c>
      <c r="R397" s="10">
        <f t="shared" si="62"/>
        <v>0</v>
      </c>
      <c r="S397" s="10"/>
      <c r="T397" s="10">
        <v>2800</v>
      </c>
      <c r="U397" s="10">
        <f t="shared" si="63"/>
        <v>0</v>
      </c>
      <c r="V397" s="10">
        <v>24</v>
      </c>
      <c r="W397" s="10">
        <v>150</v>
      </c>
      <c r="X397" s="10">
        <f t="shared" ref="X397:X452" si="66">V397*W397</f>
        <v>3600</v>
      </c>
      <c r="Y397" s="10">
        <v>24</v>
      </c>
      <c r="Z397" s="10">
        <v>150</v>
      </c>
      <c r="AA397" s="10">
        <f t="shared" ref="AA397:AA452" si="67">Y397*Z397</f>
        <v>3600</v>
      </c>
      <c r="AB397" s="10">
        <v>24</v>
      </c>
      <c r="AC397" s="10">
        <v>150</v>
      </c>
      <c r="AD397" s="10">
        <f t="shared" ref="AD397:AD452" si="68">AB397*AC397</f>
        <v>3600</v>
      </c>
      <c r="AE397" s="11"/>
      <c r="AF397" s="26">
        <v>7</v>
      </c>
      <c r="AG397" s="7">
        <f t="shared" si="60"/>
        <v>0</v>
      </c>
      <c r="AH397" s="152">
        <v>1</v>
      </c>
      <c r="AI397" s="139">
        <f>M397+P397+S397+V397+Y397+AB397+AE397</f>
        <v>72</v>
      </c>
      <c r="AJ397" s="139">
        <f t="shared" si="65"/>
        <v>10800</v>
      </c>
      <c r="AK397" s="109">
        <f t="shared" si="56"/>
        <v>10800</v>
      </c>
      <c r="AM397" t="b">
        <f>D397='15.02.2022 Смета'!D397</f>
        <v>1</v>
      </c>
      <c r="AN397" t="b">
        <f>E397='15.02.2022 Смета'!E397</f>
        <v>1</v>
      </c>
      <c r="AO397" t="b">
        <f>F397='15.02.2022 Смета'!F397</f>
        <v>1</v>
      </c>
      <c r="AP397" t="b">
        <f>G397='15.02.2022 Смета'!G397</f>
        <v>1</v>
      </c>
      <c r="AQ397" t="b">
        <f>AH397='15.02.2022 Смета'!AH397</f>
        <v>1</v>
      </c>
      <c r="AR397" t="b">
        <f>AI397='15.02.2022 Смета'!AI397</f>
        <v>1</v>
      </c>
      <c r="AS397" t="b">
        <f>AJ397='15.02.2022 Смета'!AJ397</f>
        <v>1</v>
      </c>
      <c r="AT397" t="b">
        <f>AK397='15.02.2022 Смета'!AK397</f>
        <v>1</v>
      </c>
    </row>
    <row r="398" spans="1:46" ht="28.9" customHeight="1" x14ac:dyDescent="0.25">
      <c r="A398" s="108">
        <v>322</v>
      </c>
      <c r="B398" s="8" t="s">
        <v>230</v>
      </c>
      <c r="C398" s="21" t="s">
        <v>231</v>
      </c>
      <c r="D398" s="22" t="s">
        <v>647</v>
      </c>
      <c r="E398" s="35">
        <v>44617</v>
      </c>
      <c r="F398" s="35">
        <v>44617</v>
      </c>
      <c r="G398" s="21" t="s">
        <v>430</v>
      </c>
      <c r="H398" s="22" t="s">
        <v>525</v>
      </c>
      <c r="I398" s="22" t="s">
        <v>101</v>
      </c>
      <c r="J398" s="22" t="s">
        <v>294</v>
      </c>
      <c r="K398" s="35">
        <v>44617</v>
      </c>
      <c r="L398" s="35">
        <v>44617</v>
      </c>
      <c r="M398" s="10"/>
      <c r="N398" s="10">
        <v>3400</v>
      </c>
      <c r="O398" s="10">
        <f t="shared" si="61"/>
        <v>0</v>
      </c>
      <c r="P398" s="10"/>
      <c r="Q398" s="10">
        <v>2900</v>
      </c>
      <c r="R398" s="10">
        <f t="shared" si="62"/>
        <v>0</v>
      </c>
      <c r="S398" s="10"/>
      <c r="T398" s="10">
        <v>2800</v>
      </c>
      <c r="U398" s="10">
        <f t="shared" si="63"/>
        <v>0</v>
      </c>
      <c r="V398" s="10">
        <v>2</v>
      </c>
      <c r="W398" s="10">
        <v>150</v>
      </c>
      <c r="X398" s="10">
        <f t="shared" si="66"/>
        <v>300</v>
      </c>
      <c r="Y398" s="10">
        <v>2</v>
      </c>
      <c r="Z398" s="10">
        <v>150</v>
      </c>
      <c r="AA398" s="10">
        <f t="shared" si="67"/>
        <v>300</v>
      </c>
      <c r="AB398" s="10">
        <v>2</v>
      </c>
      <c r="AC398" s="10">
        <v>150</v>
      </c>
      <c r="AD398" s="10">
        <f t="shared" si="68"/>
        <v>300</v>
      </c>
      <c r="AE398" s="11"/>
      <c r="AF398" s="26">
        <v>7</v>
      </c>
      <c r="AG398" s="7">
        <f t="shared" si="60"/>
        <v>0</v>
      </c>
      <c r="AH398" s="152">
        <v>1</v>
      </c>
      <c r="AI398" s="139">
        <f>M398+P398+S398+V398+Y398+AB398+AE398</f>
        <v>6</v>
      </c>
      <c r="AJ398" s="139">
        <f t="shared" si="65"/>
        <v>900</v>
      </c>
      <c r="AK398" s="109">
        <f t="shared" si="56"/>
        <v>900</v>
      </c>
      <c r="AM398" t="b">
        <f>D398='15.02.2022 Смета'!D398</f>
        <v>1</v>
      </c>
      <c r="AN398" t="b">
        <f>E398='15.02.2022 Смета'!E398</f>
        <v>1</v>
      </c>
      <c r="AO398" t="b">
        <f>F398='15.02.2022 Смета'!F398</f>
        <v>1</v>
      </c>
      <c r="AP398" t="b">
        <f>G398='15.02.2022 Смета'!G398</f>
        <v>1</v>
      </c>
      <c r="AQ398" t="b">
        <f>AH398='15.02.2022 Смета'!AH398</f>
        <v>1</v>
      </c>
      <c r="AR398" t="b">
        <f>AI398='15.02.2022 Смета'!AI398</f>
        <v>1</v>
      </c>
      <c r="AS398" t="b">
        <f>AJ398='15.02.2022 Смета'!AJ398</f>
        <v>1</v>
      </c>
      <c r="AT398" t="b">
        <f>AK398='15.02.2022 Смета'!AK398</f>
        <v>1</v>
      </c>
    </row>
    <row r="399" spans="1:46" ht="27.6" customHeight="1" x14ac:dyDescent="0.25">
      <c r="A399" s="108">
        <v>323</v>
      </c>
      <c r="B399" s="8" t="s">
        <v>230</v>
      </c>
      <c r="C399" s="21" t="s">
        <v>231</v>
      </c>
      <c r="D399" s="22" t="s">
        <v>648</v>
      </c>
      <c r="E399" s="35">
        <v>44622</v>
      </c>
      <c r="F399" s="35">
        <v>44622</v>
      </c>
      <c r="G399" s="21" t="s">
        <v>336</v>
      </c>
      <c r="H399" s="22" t="s">
        <v>340</v>
      </c>
      <c r="I399" s="22" t="s">
        <v>101</v>
      </c>
      <c r="J399" s="22" t="s">
        <v>294</v>
      </c>
      <c r="K399" s="35">
        <v>44622</v>
      </c>
      <c r="L399" s="35">
        <v>44622</v>
      </c>
      <c r="M399" s="10"/>
      <c r="N399" s="10">
        <v>3400</v>
      </c>
      <c r="O399" s="10">
        <f t="shared" si="61"/>
        <v>0</v>
      </c>
      <c r="P399" s="10"/>
      <c r="Q399" s="10">
        <v>2900</v>
      </c>
      <c r="R399" s="10">
        <f t="shared" si="62"/>
        <v>0</v>
      </c>
      <c r="S399" s="10"/>
      <c r="T399" s="10">
        <v>2800</v>
      </c>
      <c r="U399" s="10">
        <f t="shared" si="63"/>
        <v>0</v>
      </c>
      <c r="V399" s="10">
        <v>20</v>
      </c>
      <c r="W399" s="10">
        <v>150</v>
      </c>
      <c r="X399" s="10">
        <f t="shared" si="66"/>
        <v>3000</v>
      </c>
      <c r="Y399" s="10">
        <v>20</v>
      </c>
      <c r="Z399" s="10">
        <v>150</v>
      </c>
      <c r="AA399" s="10">
        <f t="shared" si="67"/>
        <v>3000</v>
      </c>
      <c r="AB399" s="10">
        <v>20</v>
      </c>
      <c r="AC399" s="10">
        <v>150</v>
      </c>
      <c r="AD399" s="10">
        <f t="shared" si="68"/>
        <v>3000</v>
      </c>
      <c r="AE399" s="11"/>
      <c r="AF399" s="26">
        <v>7</v>
      </c>
      <c r="AG399" s="7">
        <f t="shared" si="60"/>
        <v>0</v>
      </c>
      <c r="AH399" s="152">
        <v>1</v>
      </c>
      <c r="AI399" s="139">
        <f>M399+P399+S399+V399+Y399+AB399+AE399</f>
        <v>60</v>
      </c>
      <c r="AJ399" s="139">
        <f t="shared" si="65"/>
        <v>9000</v>
      </c>
      <c r="AK399" s="109">
        <f t="shared" si="56"/>
        <v>9000</v>
      </c>
      <c r="AM399" t="b">
        <f>D399='15.02.2022 Смета'!D399</f>
        <v>1</v>
      </c>
      <c r="AN399" t="b">
        <f>E399='15.02.2022 Смета'!E399</f>
        <v>1</v>
      </c>
      <c r="AO399" t="b">
        <f>F399='15.02.2022 Смета'!F399</f>
        <v>1</v>
      </c>
      <c r="AP399" t="b">
        <f>G399='15.02.2022 Смета'!G399</f>
        <v>1</v>
      </c>
      <c r="AQ399" t="b">
        <f>AH399='15.02.2022 Смета'!AH399</f>
        <v>1</v>
      </c>
      <c r="AR399" t="b">
        <f>AI399='15.02.2022 Смета'!AI399</f>
        <v>1</v>
      </c>
      <c r="AS399" t="b">
        <f>AJ399='15.02.2022 Смета'!AJ399</f>
        <v>1</v>
      </c>
      <c r="AT399" t="b">
        <f>AK399='15.02.2022 Смета'!AK399</f>
        <v>1</v>
      </c>
    </row>
    <row r="400" spans="1:46" ht="27.6" customHeight="1" x14ac:dyDescent="0.25">
      <c r="A400" s="108">
        <v>324</v>
      </c>
      <c r="B400" s="8" t="s">
        <v>230</v>
      </c>
      <c r="C400" s="21" t="s">
        <v>231</v>
      </c>
      <c r="D400" s="22" t="s">
        <v>649</v>
      </c>
      <c r="E400" s="35">
        <v>44647</v>
      </c>
      <c r="F400" s="35">
        <v>44647</v>
      </c>
      <c r="G400" s="21" t="s">
        <v>814</v>
      </c>
      <c r="H400" s="22" t="s">
        <v>340</v>
      </c>
      <c r="I400" s="22" t="s">
        <v>101</v>
      </c>
      <c r="J400" s="22" t="s">
        <v>294</v>
      </c>
      <c r="K400" s="35">
        <v>44647</v>
      </c>
      <c r="L400" s="35">
        <v>44647</v>
      </c>
      <c r="M400" s="10"/>
      <c r="N400" s="10">
        <v>3400</v>
      </c>
      <c r="O400" s="10">
        <f t="shared" si="61"/>
        <v>0</v>
      </c>
      <c r="P400" s="10"/>
      <c r="Q400" s="10">
        <v>2900</v>
      </c>
      <c r="R400" s="10">
        <f t="shared" si="62"/>
        <v>0</v>
      </c>
      <c r="S400" s="10"/>
      <c r="T400" s="10">
        <v>2800</v>
      </c>
      <c r="U400" s="10">
        <f t="shared" si="63"/>
        <v>0</v>
      </c>
      <c r="V400" s="10">
        <v>9</v>
      </c>
      <c r="W400" s="10">
        <v>150</v>
      </c>
      <c r="X400" s="10">
        <f t="shared" si="66"/>
        <v>1350</v>
      </c>
      <c r="Y400" s="10">
        <v>9</v>
      </c>
      <c r="Z400" s="10">
        <v>150</v>
      </c>
      <c r="AA400" s="10">
        <f t="shared" si="67"/>
        <v>1350</v>
      </c>
      <c r="AB400" s="10">
        <v>18</v>
      </c>
      <c r="AC400" s="10">
        <v>150</v>
      </c>
      <c r="AD400" s="10">
        <f t="shared" si="68"/>
        <v>2700</v>
      </c>
      <c r="AE400" s="11"/>
      <c r="AF400" s="26">
        <v>7</v>
      </c>
      <c r="AG400" s="7">
        <f t="shared" si="60"/>
        <v>0</v>
      </c>
      <c r="AH400" s="152">
        <v>1</v>
      </c>
      <c r="AI400" s="139">
        <f>M400+P400+S400+V400+Y400+AB400+AE400</f>
        <v>36</v>
      </c>
      <c r="AJ400" s="139">
        <f t="shared" si="65"/>
        <v>5400</v>
      </c>
      <c r="AK400" s="109">
        <f t="shared" si="56"/>
        <v>5400</v>
      </c>
      <c r="AM400" t="b">
        <f>D400='15.02.2022 Смета'!D400</f>
        <v>1</v>
      </c>
      <c r="AN400" t="b">
        <f>E400='15.02.2022 Смета'!E400</f>
        <v>1</v>
      </c>
      <c r="AO400" t="b">
        <f>F400='15.02.2022 Смета'!F400</f>
        <v>1</v>
      </c>
      <c r="AP400" t="b">
        <f>G400='15.02.2022 Смета'!G400</f>
        <v>1</v>
      </c>
      <c r="AQ400" t="b">
        <f>AH400='15.02.2022 Смета'!AH400</f>
        <v>1</v>
      </c>
      <c r="AR400" t="b">
        <f>AI400='15.02.2022 Смета'!AI400</f>
        <v>1</v>
      </c>
      <c r="AS400" t="b">
        <f>AJ400='15.02.2022 Смета'!AJ400</f>
        <v>1</v>
      </c>
      <c r="AT400" t="b">
        <f>AK400='15.02.2022 Смета'!AK400</f>
        <v>1</v>
      </c>
    </row>
    <row r="401" spans="1:46" ht="27" customHeight="1" x14ac:dyDescent="0.25">
      <c r="A401" s="108">
        <v>325</v>
      </c>
      <c r="B401" s="8" t="s">
        <v>230</v>
      </c>
      <c r="C401" s="21" t="s">
        <v>231</v>
      </c>
      <c r="D401" s="22" t="s">
        <v>650</v>
      </c>
      <c r="E401" s="35">
        <v>44692</v>
      </c>
      <c r="F401" s="35">
        <v>44693</v>
      </c>
      <c r="G401" s="21" t="s">
        <v>366</v>
      </c>
      <c r="H401" s="22" t="s">
        <v>300</v>
      </c>
      <c r="I401" s="22" t="s">
        <v>101</v>
      </c>
      <c r="J401" s="22" t="s">
        <v>304</v>
      </c>
      <c r="K401" s="35">
        <v>44692</v>
      </c>
      <c r="L401" s="35">
        <v>44693</v>
      </c>
      <c r="M401" s="10"/>
      <c r="N401" s="10">
        <v>3400</v>
      </c>
      <c r="O401" s="10">
        <f t="shared" si="61"/>
        <v>0</v>
      </c>
      <c r="P401" s="10"/>
      <c r="Q401" s="10">
        <v>2900</v>
      </c>
      <c r="R401" s="10">
        <f t="shared" si="62"/>
        <v>0</v>
      </c>
      <c r="S401" s="10"/>
      <c r="T401" s="10">
        <v>2800</v>
      </c>
      <c r="U401" s="10">
        <f t="shared" si="63"/>
        <v>0</v>
      </c>
      <c r="V401" s="10">
        <v>36</v>
      </c>
      <c r="W401" s="10">
        <v>150</v>
      </c>
      <c r="X401" s="10">
        <f t="shared" si="66"/>
        <v>5400</v>
      </c>
      <c r="Y401" s="10">
        <v>36</v>
      </c>
      <c r="Z401" s="10">
        <v>150</v>
      </c>
      <c r="AA401" s="10">
        <f t="shared" si="67"/>
        <v>5400</v>
      </c>
      <c r="AB401" s="10">
        <v>36</v>
      </c>
      <c r="AC401" s="10">
        <v>150</v>
      </c>
      <c r="AD401" s="10">
        <f t="shared" si="68"/>
        <v>5400</v>
      </c>
      <c r="AE401" s="11">
        <v>108</v>
      </c>
      <c r="AF401" s="26">
        <v>7</v>
      </c>
      <c r="AG401" s="7">
        <f t="shared" si="60"/>
        <v>756</v>
      </c>
      <c r="AH401" s="152">
        <v>1</v>
      </c>
      <c r="AI401" s="139">
        <f>M401+P401+S401+V401+Y401+AB401+AE401</f>
        <v>216</v>
      </c>
      <c r="AJ401" s="139">
        <f t="shared" si="65"/>
        <v>16956</v>
      </c>
      <c r="AK401" s="109">
        <f t="shared" si="56"/>
        <v>16956</v>
      </c>
      <c r="AM401" t="b">
        <f>D401='15.02.2022 Смета'!D401</f>
        <v>1</v>
      </c>
      <c r="AN401" t="b">
        <f>E401='15.02.2022 Смета'!E401</f>
        <v>1</v>
      </c>
      <c r="AO401" t="b">
        <f>F401='15.02.2022 Смета'!F401</f>
        <v>1</v>
      </c>
      <c r="AP401" t="b">
        <f>G401='15.02.2022 Смета'!G401</f>
        <v>1</v>
      </c>
      <c r="AQ401" t="b">
        <f>AH401='15.02.2022 Смета'!AH401</f>
        <v>1</v>
      </c>
      <c r="AR401" t="b">
        <f>AI401='15.02.2022 Смета'!AI401</f>
        <v>1</v>
      </c>
      <c r="AS401" t="b">
        <f>AJ401='15.02.2022 Смета'!AJ401</f>
        <v>1</v>
      </c>
      <c r="AT401" t="b">
        <f>AK401='15.02.2022 Смета'!AK401</f>
        <v>1</v>
      </c>
    </row>
    <row r="402" spans="1:46" ht="27.6" customHeight="1" x14ac:dyDescent="0.25">
      <c r="A402" s="108">
        <v>326</v>
      </c>
      <c r="B402" s="8" t="s">
        <v>230</v>
      </c>
      <c r="C402" s="21" t="s">
        <v>231</v>
      </c>
      <c r="D402" s="22" t="s">
        <v>651</v>
      </c>
      <c r="E402" s="35">
        <v>44698</v>
      </c>
      <c r="F402" s="35">
        <v>44699</v>
      </c>
      <c r="G402" s="21" t="s">
        <v>331</v>
      </c>
      <c r="H402" s="22" t="s">
        <v>300</v>
      </c>
      <c r="I402" s="22" t="s">
        <v>101</v>
      </c>
      <c r="J402" s="22" t="s">
        <v>294</v>
      </c>
      <c r="K402" s="35">
        <v>44698</v>
      </c>
      <c r="L402" s="35">
        <v>44699</v>
      </c>
      <c r="M402" s="10"/>
      <c r="N402" s="10">
        <v>3400</v>
      </c>
      <c r="O402" s="10">
        <f t="shared" si="61"/>
        <v>0</v>
      </c>
      <c r="P402" s="10"/>
      <c r="Q402" s="10">
        <v>2900</v>
      </c>
      <c r="R402" s="10">
        <f t="shared" si="62"/>
        <v>0</v>
      </c>
      <c r="S402" s="10"/>
      <c r="T402" s="10">
        <v>2800</v>
      </c>
      <c r="U402" s="10">
        <f t="shared" si="63"/>
        <v>0</v>
      </c>
      <c r="V402" s="10">
        <v>14</v>
      </c>
      <c r="W402" s="10">
        <v>150</v>
      </c>
      <c r="X402" s="10">
        <f t="shared" si="66"/>
        <v>2100</v>
      </c>
      <c r="Y402" s="10">
        <v>14</v>
      </c>
      <c r="Z402" s="10">
        <v>150</v>
      </c>
      <c r="AA402" s="10">
        <f t="shared" si="67"/>
        <v>2100</v>
      </c>
      <c r="AB402" s="10">
        <v>14</v>
      </c>
      <c r="AC402" s="10">
        <v>150</v>
      </c>
      <c r="AD402" s="10">
        <f t="shared" si="68"/>
        <v>2100</v>
      </c>
      <c r="AE402" s="11">
        <v>42</v>
      </c>
      <c r="AF402" s="26">
        <v>7</v>
      </c>
      <c r="AG402" s="7">
        <f t="shared" si="60"/>
        <v>294</v>
      </c>
      <c r="AH402" s="152">
        <v>1</v>
      </c>
      <c r="AI402" s="139">
        <f t="shared" ref="AI402:AI452" si="69">M402+P402+S402+V402+Y402+AB402+AE402</f>
        <v>84</v>
      </c>
      <c r="AJ402" s="139">
        <f t="shared" si="65"/>
        <v>6594</v>
      </c>
      <c r="AK402" s="109">
        <f t="shared" ref="AK402:AK452" si="70">O402+R402+U402+X402+AA402+AD402+AG402</f>
        <v>6594</v>
      </c>
      <c r="AM402" t="b">
        <f>D402='15.02.2022 Смета'!D402</f>
        <v>1</v>
      </c>
      <c r="AN402" t="b">
        <f>E402='15.02.2022 Смета'!E402</f>
        <v>1</v>
      </c>
      <c r="AO402" t="b">
        <f>F402='15.02.2022 Смета'!F402</f>
        <v>1</v>
      </c>
      <c r="AP402" t="b">
        <f>G402='15.02.2022 Смета'!G402</f>
        <v>1</v>
      </c>
      <c r="AQ402" t="b">
        <f>AH402='15.02.2022 Смета'!AH402</f>
        <v>1</v>
      </c>
      <c r="AR402" t="b">
        <f>AI402='15.02.2022 Смета'!AI402</f>
        <v>1</v>
      </c>
      <c r="AS402" t="b">
        <f>AJ402='15.02.2022 Смета'!AJ402</f>
        <v>1</v>
      </c>
      <c r="AT402" t="b">
        <f>AK402='15.02.2022 Смета'!AK402</f>
        <v>1</v>
      </c>
    </row>
    <row r="403" spans="1:46" ht="14.65" customHeight="1" x14ac:dyDescent="0.25">
      <c r="A403" s="106"/>
      <c r="B403" s="96"/>
      <c r="C403" s="97"/>
      <c r="D403" s="179" t="s">
        <v>898</v>
      </c>
      <c r="E403" s="99"/>
      <c r="F403" s="99"/>
      <c r="G403" s="99"/>
      <c r="H403" s="99"/>
      <c r="I403" s="97"/>
      <c r="J403" s="100"/>
      <c r="K403" s="99"/>
      <c r="L403" s="99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2"/>
      <c r="AF403" s="79"/>
      <c r="AG403" s="79"/>
      <c r="AH403" s="153"/>
      <c r="AI403" s="151"/>
      <c r="AJ403" s="151"/>
      <c r="AK403" s="164"/>
      <c r="AM403" t="b">
        <f>D403='15.02.2022 Смета'!D403</f>
        <v>1</v>
      </c>
      <c r="AN403" t="b">
        <f>E403='15.02.2022 Смета'!E403</f>
        <v>1</v>
      </c>
      <c r="AO403" t="b">
        <f>F403='15.02.2022 Смета'!F403</f>
        <v>1</v>
      </c>
      <c r="AP403" t="b">
        <f>G403='15.02.2022 Смета'!G403</f>
        <v>1</v>
      </c>
      <c r="AQ403" t="b">
        <f>AH403='15.02.2022 Смета'!AH403</f>
        <v>1</v>
      </c>
      <c r="AR403" t="b">
        <f>AI403='15.02.2022 Смета'!AI403</f>
        <v>1</v>
      </c>
      <c r="AS403" t="b">
        <f>AJ403='15.02.2022 Смета'!AJ403</f>
        <v>1</v>
      </c>
      <c r="AT403" t="b">
        <f>AK403='15.02.2022 Смета'!AK403</f>
        <v>1</v>
      </c>
    </row>
    <row r="404" spans="1:46" ht="31.15" customHeight="1" x14ac:dyDescent="0.25">
      <c r="A404" s="108">
        <v>327</v>
      </c>
      <c r="B404" s="8" t="s">
        <v>229</v>
      </c>
      <c r="C404" s="21" t="s">
        <v>232</v>
      </c>
      <c r="D404" s="22" t="s">
        <v>652</v>
      </c>
      <c r="E404" s="35">
        <v>44608</v>
      </c>
      <c r="F404" s="35">
        <v>44609</v>
      </c>
      <c r="G404" s="21" t="s">
        <v>331</v>
      </c>
      <c r="H404" s="22" t="s">
        <v>340</v>
      </c>
      <c r="I404" s="22" t="s">
        <v>101</v>
      </c>
      <c r="J404" s="22" t="s">
        <v>294</v>
      </c>
      <c r="K404" s="35">
        <v>44608</v>
      </c>
      <c r="L404" s="35">
        <v>44609</v>
      </c>
      <c r="M404" s="10"/>
      <c r="N404" s="10">
        <v>3400</v>
      </c>
      <c r="O404" s="10">
        <f t="shared" si="61"/>
        <v>0</v>
      </c>
      <c r="P404" s="10"/>
      <c r="Q404" s="10">
        <v>2900</v>
      </c>
      <c r="R404" s="10">
        <f t="shared" si="62"/>
        <v>0</v>
      </c>
      <c r="S404" s="10"/>
      <c r="T404" s="10">
        <v>2800</v>
      </c>
      <c r="U404" s="10">
        <f t="shared" si="63"/>
        <v>0</v>
      </c>
      <c r="V404" s="10">
        <v>10</v>
      </c>
      <c r="W404" s="10">
        <v>150</v>
      </c>
      <c r="X404" s="10">
        <f t="shared" si="66"/>
        <v>1500</v>
      </c>
      <c r="Y404" s="10">
        <v>10</v>
      </c>
      <c r="Z404" s="10">
        <v>150</v>
      </c>
      <c r="AA404" s="10">
        <f t="shared" si="67"/>
        <v>1500</v>
      </c>
      <c r="AB404" s="10">
        <v>10</v>
      </c>
      <c r="AC404" s="10">
        <v>150</v>
      </c>
      <c r="AD404" s="10">
        <f t="shared" si="68"/>
        <v>1500</v>
      </c>
      <c r="AE404" s="11"/>
      <c r="AF404" s="26">
        <v>7</v>
      </c>
      <c r="AG404" s="7">
        <f t="shared" si="60"/>
        <v>0</v>
      </c>
      <c r="AH404" s="152">
        <v>1</v>
      </c>
      <c r="AI404" s="139">
        <f t="shared" si="69"/>
        <v>30</v>
      </c>
      <c r="AJ404" s="139">
        <f t="shared" si="65"/>
        <v>4500</v>
      </c>
      <c r="AK404" s="109">
        <f t="shared" si="70"/>
        <v>4500</v>
      </c>
      <c r="AM404" t="b">
        <f>D404='15.02.2022 Смета'!D404</f>
        <v>1</v>
      </c>
      <c r="AN404" t="b">
        <f>E404='15.02.2022 Смета'!E404</f>
        <v>1</v>
      </c>
      <c r="AO404" t="b">
        <f>F404='15.02.2022 Смета'!F404</f>
        <v>1</v>
      </c>
      <c r="AP404" t="b">
        <f>G404='15.02.2022 Смета'!G404</f>
        <v>1</v>
      </c>
      <c r="AQ404" t="b">
        <f>AH404='15.02.2022 Смета'!AH404</f>
        <v>1</v>
      </c>
      <c r="AR404" t="b">
        <f>AI404='15.02.2022 Смета'!AI404</f>
        <v>1</v>
      </c>
      <c r="AS404" t="b">
        <f>AJ404='15.02.2022 Смета'!AJ404</f>
        <v>1</v>
      </c>
      <c r="AT404" t="b">
        <f>AK404='15.02.2022 Смета'!AK404</f>
        <v>1</v>
      </c>
    </row>
    <row r="405" spans="1:46" ht="28.15" customHeight="1" x14ac:dyDescent="0.25">
      <c r="A405" s="108">
        <v>328</v>
      </c>
      <c r="B405" s="8" t="s">
        <v>229</v>
      </c>
      <c r="C405" s="21" t="s">
        <v>232</v>
      </c>
      <c r="D405" s="22" t="s">
        <v>653</v>
      </c>
      <c r="E405" s="35">
        <v>44692</v>
      </c>
      <c r="F405" s="35">
        <v>44693</v>
      </c>
      <c r="G405" s="21" t="s">
        <v>748</v>
      </c>
      <c r="H405" s="22" t="s">
        <v>747</v>
      </c>
      <c r="I405" s="22" t="s">
        <v>101</v>
      </c>
      <c r="J405" s="22" t="s">
        <v>294</v>
      </c>
      <c r="K405" s="35">
        <v>44692</v>
      </c>
      <c r="L405" s="35">
        <v>44693</v>
      </c>
      <c r="M405" s="10"/>
      <c r="N405" s="10">
        <v>3400</v>
      </c>
      <c r="O405" s="10">
        <f t="shared" si="61"/>
        <v>0</v>
      </c>
      <c r="P405" s="10"/>
      <c r="Q405" s="10">
        <v>2900</v>
      </c>
      <c r="R405" s="10">
        <f t="shared" si="62"/>
        <v>0</v>
      </c>
      <c r="S405" s="10"/>
      <c r="T405" s="10">
        <v>2800</v>
      </c>
      <c r="U405" s="10">
        <f t="shared" si="63"/>
        <v>0</v>
      </c>
      <c r="V405" s="10">
        <v>6</v>
      </c>
      <c r="W405" s="10">
        <v>150</v>
      </c>
      <c r="X405" s="10">
        <f t="shared" si="66"/>
        <v>900</v>
      </c>
      <c r="Y405" s="10">
        <v>6</v>
      </c>
      <c r="Z405" s="10">
        <v>150</v>
      </c>
      <c r="AA405" s="10">
        <f t="shared" si="67"/>
        <v>900</v>
      </c>
      <c r="AB405" s="10">
        <v>6</v>
      </c>
      <c r="AC405" s="10">
        <v>150</v>
      </c>
      <c r="AD405" s="10">
        <f t="shared" si="68"/>
        <v>900</v>
      </c>
      <c r="AE405" s="11">
        <v>18</v>
      </c>
      <c r="AF405" s="26">
        <v>7</v>
      </c>
      <c r="AG405" s="7">
        <f t="shared" si="60"/>
        <v>126</v>
      </c>
      <c r="AH405" s="152">
        <v>1</v>
      </c>
      <c r="AI405" s="139">
        <f t="shared" si="69"/>
        <v>36</v>
      </c>
      <c r="AJ405" s="139">
        <f t="shared" si="65"/>
        <v>2826</v>
      </c>
      <c r="AK405" s="109">
        <f t="shared" si="70"/>
        <v>2826</v>
      </c>
      <c r="AM405" t="b">
        <f>D405='15.02.2022 Смета'!D405</f>
        <v>1</v>
      </c>
      <c r="AN405" t="b">
        <f>E405='15.02.2022 Смета'!E405</f>
        <v>1</v>
      </c>
      <c r="AO405" t="b">
        <f>F405='15.02.2022 Смета'!F405</f>
        <v>1</v>
      </c>
      <c r="AP405" t="b">
        <f>G405='15.02.2022 Смета'!G405</f>
        <v>1</v>
      </c>
      <c r="AQ405" t="b">
        <f>AH405='15.02.2022 Смета'!AH405</f>
        <v>1</v>
      </c>
      <c r="AR405" t="b">
        <f>AI405='15.02.2022 Смета'!AI405</f>
        <v>1</v>
      </c>
      <c r="AS405" t="b">
        <f>AJ405='15.02.2022 Смета'!AJ405</f>
        <v>1</v>
      </c>
      <c r="AT405" t="b">
        <f>AK405='15.02.2022 Смета'!AK405</f>
        <v>1</v>
      </c>
    </row>
    <row r="406" spans="1:46" ht="29.65" customHeight="1" x14ac:dyDescent="0.25">
      <c r="A406" s="108">
        <v>329</v>
      </c>
      <c r="B406" s="8" t="s">
        <v>229</v>
      </c>
      <c r="C406" s="21" t="s">
        <v>232</v>
      </c>
      <c r="D406" s="22" t="s">
        <v>654</v>
      </c>
      <c r="E406" s="35">
        <v>44692</v>
      </c>
      <c r="F406" s="35">
        <v>44693</v>
      </c>
      <c r="G406" s="21" t="s">
        <v>748</v>
      </c>
      <c r="H406" s="22" t="s">
        <v>300</v>
      </c>
      <c r="I406" s="22" t="s">
        <v>101</v>
      </c>
      <c r="J406" s="22" t="s">
        <v>294</v>
      </c>
      <c r="K406" s="35">
        <v>44692</v>
      </c>
      <c r="L406" s="35">
        <v>44693</v>
      </c>
      <c r="M406" s="10"/>
      <c r="N406" s="10">
        <v>3400</v>
      </c>
      <c r="O406" s="10">
        <f t="shared" si="61"/>
        <v>0</v>
      </c>
      <c r="P406" s="10"/>
      <c r="Q406" s="10">
        <v>2900</v>
      </c>
      <c r="R406" s="10">
        <f t="shared" si="62"/>
        <v>0</v>
      </c>
      <c r="S406" s="10"/>
      <c r="T406" s="10">
        <v>2800</v>
      </c>
      <c r="U406" s="10">
        <f t="shared" si="63"/>
        <v>0</v>
      </c>
      <c r="V406" s="10">
        <v>6</v>
      </c>
      <c r="W406" s="10">
        <v>150</v>
      </c>
      <c r="X406" s="10">
        <f t="shared" si="66"/>
        <v>900</v>
      </c>
      <c r="Y406" s="10">
        <v>6</v>
      </c>
      <c r="Z406" s="10">
        <v>150</v>
      </c>
      <c r="AA406" s="10">
        <f t="shared" si="67"/>
        <v>900</v>
      </c>
      <c r="AB406" s="10">
        <v>6</v>
      </c>
      <c r="AC406" s="10">
        <v>150</v>
      </c>
      <c r="AD406" s="10">
        <f t="shared" si="68"/>
        <v>900</v>
      </c>
      <c r="AE406" s="11">
        <v>18</v>
      </c>
      <c r="AF406" s="26">
        <v>7</v>
      </c>
      <c r="AG406" s="7">
        <f t="shared" si="60"/>
        <v>126</v>
      </c>
      <c r="AH406" s="152">
        <v>1</v>
      </c>
      <c r="AI406" s="139">
        <f t="shared" si="69"/>
        <v>36</v>
      </c>
      <c r="AJ406" s="139">
        <f t="shared" si="65"/>
        <v>2826</v>
      </c>
      <c r="AK406" s="109">
        <f t="shared" si="70"/>
        <v>2826</v>
      </c>
      <c r="AM406" t="b">
        <f>D406='15.02.2022 Смета'!D406</f>
        <v>1</v>
      </c>
      <c r="AN406" t="b">
        <f>E406='15.02.2022 Смета'!E406</f>
        <v>1</v>
      </c>
      <c r="AO406" t="b">
        <f>F406='15.02.2022 Смета'!F406</f>
        <v>1</v>
      </c>
      <c r="AP406" t="b">
        <f>G406='15.02.2022 Смета'!G406</f>
        <v>1</v>
      </c>
      <c r="AQ406" t="b">
        <f>AH406='15.02.2022 Смета'!AH406</f>
        <v>1</v>
      </c>
      <c r="AR406" t="b">
        <f>AI406='15.02.2022 Смета'!AI406</f>
        <v>1</v>
      </c>
      <c r="AS406" t="b">
        <f>AJ406='15.02.2022 Смета'!AJ406</f>
        <v>1</v>
      </c>
      <c r="AT406" t="b">
        <f>AK406='15.02.2022 Смета'!AK406</f>
        <v>1</v>
      </c>
    </row>
    <row r="407" spans="1:46" ht="28.9" customHeight="1" x14ac:dyDescent="0.25">
      <c r="A407" s="108">
        <v>330</v>
      </c>
      <c r="B407" s="8" t="s">
        <v>229</v>
      </c>
      <c r="C407" s="21" t="s">
        <v>232</v>
      </c>
      <c r="D407" s="22" t="s">
        <v>655</v>
      </c>
      <c r="E407" s="35">
        <v>44698</v>
      </c>
      <c r="F407" s="35">
        <v>44699</v>
      </c>
      <c r="G407" s="21" t="s">
        <v>331</v>
      </c>
      <c r="H407" s="22" t="s">
        <v>300</v>
      </c>
      <c r="I407" s="22" t="s">
        <v>99</v>
      </c>
      <c r="J407" s="22" t="s">
        <v>294</v>
      </c>
      <c r="K407" s="35">
        <v>44698</v>
      </c>
      <c r="L407" s="35">
        <v>44699</v>
      </c>
      <c r="M407" s="10"/>
      <c r="N407" s="10">
        <v>3400</v>
      </c>
      <c r="O407" s="10">
        <f t="shared" si="61"/>
        <v>0</v>
      </c>
      <c r="P407" s="10"/>
      <c r="Q407" s="10">
        <v>2900</v>
      </c>
      <c r="R407" s="10">
        <f t="shared" si="62"/>
        <v>0</v>
      </c>
      <c r="S407" s="10"/>
      <c r="T407" s="10">
        <v>2800</v>
      </c>
      <c r="U407" s="10">
        <f t="shared" si="63"/>
        <v>0</v>
      </c>
      <c r="V407" s="10">
        <v>4</v>
      </c>
      <c r="W407" s="10">
        <v>150</v>
      </c>
      <c r="X407" s="10">
        <f t="shared" si="66"/>
        <v>600</v>
      </c>
      <c r="Y407" s="10">
        <v>4</v>
      </c>
      <c r="Z407" s="10">
        <v>150</v>
      </c>
      <c r="AA407" s="10">
        <f t="shared" si="67"/>
        <v>600</v>
      </c>
      <c r="AB407" s="10">
        <v>4</v>
      </c>
      <c r="AC407" s="10">
        <v>150</v>
      </c>
      <c r="AD407" s="10">
        <f t="shared" si="68"/>
        <v>600</v>
      </c>
      <c r="AE407" s="11">
        <v>12</v>
      </c>
      <c r="AF407" s="26">
        <v>7</v>
      </c>
      <c r="AG407" s="7">
        <f t="shared" si="60"/>
        <v>84</v>
      </c>
      <c r="AH407" s="152">
        <v>1</v>
      </c>
      <c r="AI407" s="139">
        <f t="shared" si="69"/>
        <v>24</v>
      </c>
      <c r="AJ407" s="139">
        <f t="shared" si="65"/>
        <v>1884</v>
      </c>
      <c r="AK407" s="109">
        <f t="shared" si="70"/>
        <v>1884</v>
      </c>
      <c r="AM407" t="b">
        <f>D407='15.02.2022 Смета'!D407</f>
        <v>1</v>
      </c>
      <c r="AN407" t="b">
        <f>E407='15.02.2022 Смета'!E407</f>
        <v>1</v>
      </c>
      <c r="AO407" t="b">
        <f>F407='15.02.2022 Смета'!F407</f>
        <v>1</v>
      </c>
      <c r="AP407" t="b">
        <f>G407='15.02.2022 Смета'!G407</f>
        <v>1</v>
      </c>
      <c r="AQ407" t="b">
        <f>AH407='15.02.2022 Смета'!AH407</f>
        <v>1</v>
      </c>
      <c r="AR407" t="b">
        <f>AI407='15.02.2022 Смета'!AI407</f>
        <v>1</v>
      </c>
      <c r="AS407" t="b">
        <f>AJ407='15.02.2022 Смета'!AJ407</f>
        <v>1</v>
      </c>
      <c r="AT407" t="b">
        <f>AK407='15.02.2022 Смета'!AK407</f>
        <v>1</v>
      </c>
    </row>
    <row r="408" spans="1:46" ht="27" customHeight="1" x14ac:dyDescent="0.25">
      <c r="A408" s="108">
        <v>331</v>
      </c>
      <c r="B408" s="8" t="s">
        <v>229</v>
      </c>
      <c r="C408" s="21" t="s">
        <v>232</v>
      </c>
      <c r="D408" s="22" t="s">
        <v>656</v>
      </c>
      <c r="E408" s="35">
        <v>44698</v>
      </c>
      <c r="F408" s="35">
        <v>44699</v>
      </c>
      <c r="G408" s="21" t="s">
        <v>331</v>
      </c>
      <c r="H408" s="22" t="s">
        <v>300</v>
      </c>
      <c r="I408" s="22" t="s">
        <v>101</v>
      </c>
      <c r="J408" s="22" t="s">
        <v>294</v>
      </c>
      <c r="K408" s="35">
        <v>44698</v>
      </c>
      <c r="L408" s="35">
        <v>44699</v>
      </c>
      <c r="M408" s="10"/>
      <c r="N408" s="10">
        <v>3400</v>
      </c>
      <c r="O408" s="10">
        <f t="shared" si="61"/>
        <v>0</v>
      </c>
      <c r="P408" s="10"/>
      <c r="Q408" s="10">
        <v>2900</v>
      </c>
      <c r="R408" s="10">
        <f t="shared" si="62"/>
        <v>0</v>
      </c>
      <c r="S408" s="10"/>
      <c r="T408" s="10">
        <v>2800</v>
      </c>
      <c r="U408" s="10">
        <f t="shared" si="63"/>
        <v>0</v>
      </c>
      <c r="V408" s="10">
        <v>4</v>
      </c>
      <c r="W408" s="10">
        <v>150</v>
      </c>
      <c r="X408" s="10">
        <f t="shared" si="66"/>
        <v>600</v>
      </c>
      <c r="Y408" s="10">
        <v>4</v>
      </c>
      <c r="Z408" s="10">
        <v>150</v>
      </c>
      <c r="AA408" s="10">
        <f t="shared" si="67"/>
        <v>600</v>
      </c>
      <c r="AB408" s="10">
        <v>4</v>
      </c>
      <c r="AC408" s="10">
        <v>150</v>
      </c>
      <c r="AD408" s="10">
        <f t="shared" si="68"/>
        <v>600</v>
      </c>
      <c r="AE408" s="11">
        <v>12</v>
      </c>
      <c r="AF408" s="26">
        <v>7</v>
      </c>
      <c r="AG408" s="7">
        <f t="shared" si="60"/>
        <v>84</v>
      </c>
      <c r="AH408" s="152">
        <v>1</v>
      </c>
      <c r="AI408" s="139">
        <f t="shared" si="69"/>
        <v>24</v>
      </c>
      <c r="AJ408" s="139">
        <f t="shared" si="65"/>
        <v>1884</v>
      </c>
      <c r="AK408" s="109">
        <f t="shared" si="70"/>
        <v>1884</v>
      </c>
      <c r="AM408" t="b">
        <f>D408='15.02.2022 Смета'!D408</f>
        <v>1</v>
      </c>
      <c r="AN408" t="b">
        <f>E408='15.02.2022 Смета'!E408</f>
        <v>1</v>
      </c>
      <c r="AO408" t="b">
        <f>F408='15.02.2022 Смета'!F408</f>
        <v>1</v>
      </c>
      <c r="AP408" t="b">
        <f>G408='15.02.2022 Смета'!G408</f>
        <v>1</v>
      </c>
      <c r="AQ408" t="b">
        <f>AH408='15.02.2022 Смета'!AH408</f>
        <v>1</v>
      </c>
      <c r="AR408" t="b">
        <f>AI408='15.02.2022 Смета'!AI408</f>
        <v>1</v>
      </c>
      <c r="AS408" t="b">
        <f>AJ408='15.02.2022 Смета'!AJ408</f>
        <v>1</v>
      </c>
      <c r="AT408" t="b">
        <f>AK408='15.02.2022 Смета'!AK408</f>
        <v>1</v>
      </c>
    </row>
    <row r="409" spans="1:46" ht="27" customHeight="1" x14ac:dyDescent="0.25">
      <c r="A409" s="108">
        <v>332</v>
      </c>
      <c r="B409" s="8" t="s">
        <v>229</v>
      </c>
      <c r="C409" s="21" t="s">
        <v>232</v>
      </c>
      <c r="D409" s="22" t="s">
        <v>657</v>
      </c>
      <c r="E409" s="35">
        <v>44799</v>
      </c>
      <c r="F409" s="35">
        <v>44804</v>
      </c>
      <c r="G409" s="21" t="s">
        <v>815</v>
      </c>
      <c r="H409" s="22" t="s">
        <v>300</v>
      </c>
      <c r="I409" s="22" t="s">
        <v>101</v>
      </c>
      <c r="J409" s="22" t="s">
        <v>294</v>
      </c>
      <c r="K409" s="35">
        <v>44799</v>
      </c>
      <c r="L409" s="35">
        <v>44804</v>
      </c>
      <c r="M409" s="10"/>
      <c r="N409" s="10">
        <v>3400</v>
      </c>
      <c r="O409" s="10">
        <f t="shared" si="61"/>
        <v>0</v>
      </c>
      <c r="P409" s="10"/>
      <c r="Q409" s="10">
        <v>2900</v>
      </c>
      <c r="R409" s="10">
        <f t="shared" si="62"/>
        <v>0</v>
      </c>
      <c r="S409" s="10"/>
      <c r="T409" s="10">
        <v>2800</v>
      </c>
      <c r="U409" s="10">
        <f t="shared" si="63"/>
        <v>0</v>
      </c>
      <c r="V409" s="10">
        <v>2</v>
      </c>
      <c r="W409" s="10">
        <v>150</v>
      </c>
      <c r="X409" s="10">
        <f t="shared" si="66"/>
        <v>300</v>
      </c>
      <c r="Y409" s="10">
        <v>2</v>
      </c>
      <c r="Z409" s="10">
        <v>150</v>
      </c>
      <c r="AA409" s="10">
        <f t="shared" si="67"/>
        <v>300</v>
      </c>
      <c r="AB409" s="10">
        <v>2</v>
      </c>
      <c r="AC409" s="10">
        <v>150</v>
      </c>
      <c r="AD409" s="10">
        <f t="shared" si="68"/>
        <v>300</v>
      </c>
      <c r="AE409" s="11">
        <v>6</v>
      </c>
      <c r="AF409" s="26">
        <v>7</v>
      </c>
      <c r="AG409" s="7">
        <f t="shared" si="60"/>
        <v>42</v>
      </c>
      <c r="AH409" s="152">
        <v>1</v>
      </c>
      <c r="AI409" s="139">
        <f t="shared" si="69"/>
        <v>12</v>
      </c>
      <c r="AJ409" s="139">
        <f t="shared" si="65"/>
        <v>942</v>
      </c>
      <c r="AK409" s="109">
        <f t="shared" si="70"/>
        <v>942</v>
      </c>
      <c r="AM409" t="b">
        <f>D409='15.02.2022 Смета'!D409</f>
        <v>1</v>
      </c>
      <c r="AN409" t="b">
        <f>E409='15.02.2022 Смета'!E409</f>
        <v>1</v>
      </c>
      <c r="AO409" t="b">
        <f>F409='15.02.2022 Смета'!F409</f>
        <v>1</v>
      </c>
      <c r="AP409" t="b">
        <f>G409='15.02.2022 Смета'!G409</f>
        <v>1</v>
      </c>
      <c r="AQ409" t="b">
        <f>AH409='15.02.2022 Смета'!AH409</f>
        <v>1</v>
      </c>
      <c r="AR409" t="b">
        <f>AI409='15.02.2022 Смета'!AI409</f>
        <v>1</v>
      </c>
      <c r="AS409" t="b">
        <f>AJ409='15.02.2022 Смета'!AJ409</f>
        <v>1</v>
      </c>
      <c r="AT409" t="b">
        <f>AK409='15.02.2022 Смета'!AK409</f>
        <v>1</v>
      </c>
    </row>
    <row r="410" spans="1:46" ht="27" customHeight="1" x14ac:dyDescent="0.25">
      <c r="A410" s="108">
        <v>333</v>
      </c>
      <c r="B410" s="8" t="s">
        <v>229</v>
      </c>
      <c r="C410" s="21" t="s">
        <v>232</v>
      </c>
      <c r="D410" s="22" t="s">
        <v>658</v>
      </c>
      <c r="E410" s="35">
        <v>44804</v>
      </c>
      <c r="F410" s="35">
        <v>44810</v>
      </c>
      <c r="G410" s="21" t="s">
        <v>764</v>
      </c>
      <c r="H410" s="22" t="s">
        <v>300</v>
      </c>
      <c r="I410" s="22" t="s">
        <v>101</v>
      </c>
      <c r="J410" s="22" t="s">
        <v>294</v>
      </c>
      <c r="K410" s="35">
        <v>44804</v>
      </c>
      <c r="L410" s="35">
        <v>44810</v>
      </c>
      <c r="M410" s="10"/>
      <c r="N410" s="10">
        <v>3400</v>
      </c>
      <c r="O410" s="10">
        <f t="shared" si="61"/>
        <v>0</v>
      </c>
      <c r="P410" s="10"/>
      <c r="Q410" s="10">
        <v>2900</v>
      </c>
      <c r="R410" s="10">
        <f t="shared" si="62"/>
        <v>0</v>
      </c>
      <c r="S410" s="10"/>
      <c r="T410" s="10">
        <v>2800</v>
      </c>
      <c r="U410" s="10">
        <f t="shared" si="63"/>
        <v>0</v>
      </c>
      <c r="V410" s="10">
        <v>2</v>
      </c>
      <c r="W410" s="10">
        <v>150</v>
      </c>
      <c r="X410" s="10">
        <f t="shared" si="66"/>
        <v>300</v>
      </c>
      <c r="Y410" s="10">
        <v>2</v>
      </c>
      <c r="Z410" s="10">
        <v>150</v>
      </c>
      <c r="AA410" s="10">
        <f t="shared" si="67"/>
        <v>300</v>
      </c>
      <c r="AB410" s="10">
        <v>2</v>
      </c>
      <c r="AC410" s="10">
        <v>150</v>
      </c>
      <c r="AD410" s="10">
        <f t="shared" si="68"/>
        <v>300</v>
      </c>
      <c r="AE410" s="66">
        <v>6</v>
      </c>
      <c r="AF410" s="7">
        <v>7</v>
      </c>
      <c r="AG410" s="7">
        <f t="shared" si="60"/>
        <v>42</v>
      </c>
      <c r="AH410" s="152">
        <v>1</v>
      </c>
      <c r="AI410" s="139">
        <f t="shared" si="69"/>
        <v>12</v>
      </c>
      <c r="AJ410" s="139">
        <f t="shared" si="65"/>
        <v>942</v>
      </c>
      <c r="AK410" s="109">
        <f t="shared" si="70"/>
        <v>942</v>
      </c>
      <c r="AM410" t="b">
        <f>D410='15.02.2022 Смета'!D410</f>
        <v>1</v>
      </c>
      <c r="AN410" t="b">
        <f>E410='15.02.2022 Смета'!E410</f>
        <v>1</v>
      </c>
      <c r="AO410" t="b">
        <f>F410='15.02.2022 Смета'!F410</f>
        <v>1</v>
      </c>
      <c r="AP410" t="b">
        <f>G410='15.02.2022 Смета'!G410</f>
        <v>1</v>
      </c>
      <c r="AQ410" t="b">
        <f>AH410='15.02.2022 Смета'!AH410</f>
        <v>1</v>
      </c>
      <c r="AR410" t="b">
        <f>AI410='15.02.2022 Смета'!AI410</f>
        <v>1</v>
      </c>
      <c r="AS410" t="b">
        <f>AJ410='15.02.2022 Смета'!AJ410</f>
        <v>1</v>
      </c>
      <c r="AT410" t="b">
        <f>AK410='15.02.2022 Смета'!AK410</f>
        <v>1</v>
      </c>
    </row>
    <row r="411" spans="1:46" ht="16.899999999999999" customHeight="1" x14ac:dyDescent="0.25">
      <c r="A411" s="106"/>
      <c r="B411" s="96"/>
      <c r="C411" s="97"/>
      <c r="D411" s="179" t="s">
        <v>899</v>
      </c>
      <c r="E411" s="99"/>
      <c r="F411" s="99"/>
      <c r="G411" s="99"/>
      <c r="H411" s="99"/>
      <c r="I411" s="97"/>
      <c r="J411" s="100"/>
      <c r="K411" s="99"/>
      <c r="L411" s="99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2"/>
      <c r="AF411" s="79"/>
      <c r="AG411" s="79"/>
      <c r="AH411" s="153"/>
      <c r="AI411" s="151"/>
      <c r="AJ411" s="151"/>
      <c r="AK411" s="164"/>
      <c r="AM411" t="b">
        <f>D411='15.02.2022 Смета'!D411</f>
        <v>1</v>
      </c>
      <c r="AN411" t="b">
        <f>E411='15.02.2022 Смета'!E411</f>
        <v>1</v>
      </c>
      <c r="AO411" t="b">
        <f>F411='15.02.2022 Смета'!F411</f>
        <v>1</v>
      </c>
      <c r="AP411" t="b">
        <f>G411='15.02.2022 Смета'!G411</f>
        <v>1</v>
      </c>
      <c r="AQ411" t="b">
        <f>AH411='15.02.2022 Смета'!AH411</f>
        <v>1</v>
      </c>
      <c r="AR411" t="b">
        <f>AI411='15.02.2022 Смета'!AI411</f>
        <v>1</v>
      </c>
      <c r="AS411" t="b">
        <f>AJ411='15.02.2022 Смета'!AJ411</f>
        <v>1</v>
      </c>
      <c r="AT411" t="b">
        <f>AK411='15.02.2022 Смета'!AK411</f>
        <v>1</v>
      </c>
    </row>
    <row r="412" spans="1:46" ht="26.65" customHeight="1" x14ac:dyDescent="0.25">
      <c r="A412" s="108">
        <v>334</v>
      </c>
      <c r="B412" s="8" t="s">
        <v>226</v>
      </c>
      <c r="C412" s="21" t="s">
        <v>227</v>
      </c>
      <c r="D412" s="22" t="s">
        <v>659</v>
      </c>
      <c r="E412" s="35">
        <v>44609</v>
      </c>
      <c r="F412" s="35">
        <v>44609</v>
      </c>
      <c r="G412" s="21" t="s">
        <v>331</v>
      </c>
      <c r="H412" s="22" t="s">
        <v>749</v>
      </c>
      <c r="I412" s="22" t="s">
        <v>101</v>
      </c>
      <c r="J412" s="22" t="s">
        <v>294</v>
      </c>
      <c r="K412" s="35">
        <v>44609</v>
      </c>
      <c r="L412" s="35">
        <v>44609</v>
      </c>
      <c r="M412" s="10"/>
      <c r="N412" s="10">
        <v>3400</v>
      </c>
      <c r="O412" s="10">
        <f t="shared" si="61"/>
        <v>0</v>
      </c>
      <c r="P412" s="10"/>
      <c r="Q412" s="10">
        <v>2900</v>
      </c>
      <c r="R412" s="10">
        <f t="shared" si="62"/>
        <v>0</v>
      </c>
      <c r="S412" s="10"/>
      <c r="T412" s="10">
        <v>2800</v>
      </c>
      <c r="U412" s="10">
        <f t="shared" si="63"/>
        <v>0</v>
      </c>
      <c r="V412" s="10">
        <v>10</v>
      </c>
      <c r="W412" s="10">
        <v>150</v>
      </c>
      <c r="X412" s="10">
        <f t="shared" si="66"/>
        <v>1500</v>
      </c>
      <c r="Y412" s="10">
        <v>10</v>
      </c>
      <c r="Z412" s="10">
        <v>150</v>
      </c>
      <c r="AA412" s="10">
        <f t="shared" si="67"/>
        <v>1500</v>
      </c>
      <c r="AB412" s="10">
        <v>10</v>
      </c>
      <c r="AC412" s="10">
        <v>150</v>
      </c>
      <c r="AD412" s="10">
        <f t="shared" si="68"/>
        <v>1500</v>
      </c>
      <c r="AE412" s="11"/>
      <c r="AF412" s="26">
        <v>7</v>
      </c>
      <c r="AG412" s="7">
        <f t="shared" si="60"/>
        <v>0</v>
      </c>
      <c r="AH412" s="152">
        <v>1</v>
      </c>
      <c r="AI412" s="139">
        <f t="shared" si="69"/>
        <v>30</v>
      </c>
      <c r="AJ412" s="139">
        <f t="shared" si="65"/>
        <v>4500</v>
      </c>
      <c r="AK412" s="109">
        <f t="shared" si="70"/>
        <v>4500</v>
      </c>
      <c r="AM412" t="b">
        <f>D412='15.02.2022 Смета'!D412</f>
        <v>1</v>
      </c>
      <c r="AN412" t="b">
        <f>E412='15.02.2022 Смета'!E412</f>
        <v>1</v>
      </c>
      <c r="AO412" t="b">
        <f>F412='15.02.2022 Смета'!F412</f>
        <v>1</v>
      </c>
      <c r="AP412" t="b">
        <f>G412='15.02.2022 Смета'!G412</f>
        <v>1</v>
      </c>
      <c r="AQ412" t="b">
        <f>AH412='15.02.2022 Смета'!AH412</f>
        <v>1</v>
      </c>
      <c r="AR412" t="b">
        <f>AI412='15.02.2022 Смета'!AI412</f>
        <v>1</v>
      </c>
      <c r="AS412" t="b">
        <f>AJ412='15.02.2022 Смета'!AJ412</f>
        <v>1</v>
      </c>
      <c r="AT412" t="b">
        <f>AK412='15.02.2022 Смета'!AK412</f>
        <v>1</v>
      </c>
    </row>
    <row r="413" spans="1:46" ht="26.65" customHeight="1" x14ac:dyDescent="0.25">
      <c r="A413" s="108">
        <v>335</v>
      </c>
      <c r="B413" s="8" t="s">
        <v>226</v>
      </c>
      <c r="C413" s="21" t="s">
        <v>227</v>
      </c>
      <c r="D413" s="22" t="s">
        <v>660</v>
      </c>
      <c r="E413" s="35">
        <v>44647</v>
      </c>
      <c r="F413" s="35">
        <v>44647</v>
      </c>
      <c r="G413" s="21" t="s">
        <v>814</v>
      </c>
      <c r="H413" s="22" t="s">
        <v>340</v>
      </c>
      <c r="I413" s="22" t="s">
        <v>101</v>
      </c>
      <c r="J413" s="22" t="s">
        <v>294</v>
      </c>
      <c r="K413" s="35">
        <v>44647</v>
      </c>
      <c r="L413" s="35">
        <v>44647</v>
      </c>
      <c r="M413" s="10"/>
      <c r="N413" s="10">
        <v>3400</v>
      </c>
      <c r="O413" s="10">
        <f t="shared" si="61"/>
        <v>0</v>
      </c>
      <c r="P413" s="10"/>
      <c r="Q413" s="10">
        <v>2900</v>
      </c>
      <c r="R413" s="10">
        <f t="shared" si="62"/>
        <v>0</v>
      </c>
      <c r="S413" s="10"/>
      <c r="T413" s="10">
        <v>2800</v>
      </c>
      <c r="U413" s="10">
        <f t="shared" si="63"/>
        <v>0</v>
      </c>
      <c r="V413" s="10">
        <v>18</v>
      </c>
      <c r="W413" s="10">
        <v>150</v>
      </c>
      <c r="X413" s="10">
        <f t="shared" si="66"/>
        <v>2700</v>
      </c>
      <c r="Y413" s="10">
        <v>18</v>
      </c>
      <c r="Z413" s="10">
        <v>150</v>
      </c>
      <c r="AA413" s="10">
        <f t="shared" si="67"/>
        <v>2700</v>
      </c>
      <c r="AB413" s="10">
        <v>36</v>
      </c>
      <c r="AC413" s="10">
        <v>150</v>
      </c>
      <c r="AD413" s="10">
        <f t="shared" si="68"/>
        <v>5400</v>
      </c>
      <c r="AE413" s="11"/>
      <c r="AF413" s="26">
        <v>7</v>
      </c>
      <c r="AG413" s="7">
        <f t="shared" si="60"/>
        <v>0</v>
      </c>
      <c r="AH413" s="152">
        <v>1</v>
      </c>
      <c r="AI413" s="139">
        <f t="shared" si="69"/>
        <v>72</v>
      </c>
      <c r="AJ413" s="139">
        <f t="shared" si="65"/>
        <v>10800</v>
      </c>
      <c r="AK413" s="109">
        <f t="shared" si="70"/>
        <v>10800</v>
      </c>
      <c r="AM413" t="b">
        <f>D413='15.02.2022 Смета'!D413</f>
        <v>1</v>
      </c>
      <c r="AN413" t="b">
        <f>E413='15.02.2022 Смета'!E413</f>
        <v>1</v>
      </c>
      <c r="AO413" t="b">
        <f>F413='15.02.2022 Смета'!F413</f>
        <v>1</v>
      </c>
      <c r="AP413" t="b">
        <f>G413='15.02.2022 Смета'!G413</f>
        <v>1</v>
      </c>
      <c r="AQ413" t="b">
        <f>AH413='15.02.2022 Смета'!AH413</f>
        <v>1</v>
      </c>
      <c r="AR413" t="b">
        <f>AI413='15.02.2022 Смета'!AI413</f>
        <v>1</v>
      </c>
      <c r="AS413" t="b">
        <f>AJ413='15.02.2022 Смета'!AJ413</f>
        <v>1</v>
      </c>
      <c r="AT413" t="b">
        <f>AK413='15.02.2022 Смета'!AK413</f>
        <v>1</v>
      </c>
    </row>
    <row r="414" spans="1:46" ht="26.65" customHeight="1" x14ac:dyDescent="0.25">
      <c r="A414" s="108">
        <v>336</v>
      </c>
      <c r="B414" s="8" t="s">
        <v>226</v>
      </c>
      <c r="C414" s="21" t="s">
        <v>227</v>
      </c>
      <c r="D414" s="22" t="s">
        <v>650</v>
      </c>
      <c r="E414" s="35">
        <v>44693</v>
      </c>
      <c r="F414" s="35">
        <v>44693</v>
      </c>
      <c r="G414" s="21" t="s">
        <v>366</v>
      </c>
      <c r="H414" s="22" t="s">
        <v>300</v>
      </c>
      <c r="I414" s="22" t="s">
        <v>101</v>
      </c>
      <c r="J414" s="22" t="s">
        <v>294</v>
      </c>
      <c r="K414" s="35">
        <v>44693</v>
      </c>
      <c r="L414" s="35">
        <v>44693</v>
      </c>
      <c r="M414" s="10"/>
      <c r="N414" s="10">
        <v>3400</v>
      </c>
      <c r="O414" s="10">
        <f t="shared" si="61"/>
        <v>0</v>
      </c>
      <c r="P414" s="10"/>
      <c r="Q414" s="10">
        <v>2900</v>
      </c>
      <c r="R414" s="10">
        <f t="shared" si="62"/>
        <v>0</v>
      </c>
      <c r="S414" s="10"/>
      <c r="T414" s="10">
        <v>2800</v>
      </c>
      <c r="U414" s="10">
        <f t="shared" si="63"/>
        <v>0</v>
      </c>
      <c r="V414" s="10">
        <v>6</v>
      </c>
      <c r="W414" s="10">
        <v>150</v>
      </c>
      <c r="X414" s="10">
        <f t="shared" si="66"/>
        <v>900</v>
      </c>
      <c r="Y414" s="10">
        <v>6</v>
      </c>
      <c r="Z414" s="10">
        <v>150</v>
      </c>
      <c r="AA414" s="10">
        <f t="shared" si="67"/>
        <v>900</v>
      </c>
      <c r="AB414" s="10">
        <v>6</v>
      </c>
      <c r="AC414" s="10">
        <v>150</v>
      </c>
      <c r="AD414" s="10">
        <f t="shared" si="68"/>
        <v>900</v>
      </c>
      <c r="AE414" s="11">
        <v>18</v>
      </c>
      <c r="AF414" s="26">
        <v>7</v>
      </c>
      <c r="AG414" s="7">
        <f t="shared" si="60"/>
        <v>126</v>
      </c>
      <c r="AH414" s="152">
        <v>1</v>
      </c>
      <c r="AI414" s="139">
        <f t="shared" si="69"/>
        <v>36</v>
      </c>
      <c r="AJ414" s="139">
        <f t="shared" si="65"/>
        <v>2826</v>
      </c>
      <c r="AK414" s="109">
        <f t="shared" si="70"/>
        <v>2826</v>
      </c>
      <c r="AM414" t="b">
        <f>D414='15.02.2022 Смета'!D414</f>
        <v>1</v>
      </c>
      <c r="AN414" t="b">
        <f>E414='15.02.2022 Смета'!E414</f>
        <v>1</v>
      </c>
      <c r="AO414" t="b">
        <f>F414='15.02.2022 Смета'!F414</f>
        <v>1</v>
      </c>
      <c r="AP414" t="b">
        <f>G414='15.02.2022 Смета'!G414</f>
        <v>1</v>
      </c>
      <c r="AQ414" t="b">
        <f>AH414='15.02.2022 Смета'!AH414</f>
        <v>1</v>
      </c>
      <c r="AR414" t="b">
        <f>AI414='15.02.2022 Смета'!AI414</f>
        <v>1</v>
      </c>
      <c r="AS414" t="b">
        <f>AJ414='15.02.2022 Смета'!AJ414</f>
        <v>1</v>
      </c>
      <c r="AT414" t="b">
        <f>AK414='15.02.2022 Смета'!AK414</f>
        <v>1</v>
      </c>
    </row>
    <row r="415" spans="1:46" ht="26.65" customHeight="1" x14ac:dyDescent="0.25">
      <c r="A415" s="108">
        <v>337</v>
      </c>
      <c r="B415" s="8" t="s">
        <v>226</v>
      </c>
      <c r="C415" s="21" t="s">
        <v>227</v>
      </c>
      <c r="D415" s="22" t="s">
        <v>651</v>
      </c>
      <c r="E415" s="35">
        <v>44699</v>
      </c>
      <c r="F415" s="35">
        <v>44699</v>
      </c>
      <c r="G415" s="21" t="s">
        <v>331</v>
      </c>
      <c r="H415" s="22" t="s">
        <v>300</v>
      </c>
      <c r="I415" s="22" t="s">
        <v>101</v>
      </c>
      <c r="J415" s="22" t="s">
        <v>294</v>
      </c>
      <c r="K415" s="35">
        <v>44699</v>
      </c>
      <c r="L415" s="35">
        <v>44699</v>
      </c>
      <c r="M415" s="10"/>
      <c r="N415" s="10">
        <v>3400</v>
      </c>
      <c r="O415" s="10">
        <f t="shared" si="61"/>
        <v>0</v>
      </c>
      <c r="P415" s="10"/>
      <c r="Q415" s="10">
        <v>2900</v>
      </c>
      <c r="R415" s="10">
        <f t="shared" si="62"/>
        <v>0</v>
      </c>
      <c r="S415" s="10"/>
      <c r="T415" s="10">
        <v>2800</v>
      </c>
      <c r="U415" s="10">
        <f t="shared" si="63"/>
        <v>0</v>
      </c>
      <c r="V415" s="10">
        <v>6</v>
      </c>
      <c r="W415" s="10">
        <v>150</v>
      </c>
      <c r="X415" s="10">
        <f t="shared" si="66"/>
        <v>900</v>
      </c>
      <c r="Y415" s="10">
        <v>6</v>
      </c>
      <c r="Z415" s="10">
        <v>150</v>
      </c>
      <c r="AA415" s="10">
        <f t="shared" si="67"/>
        <v>900</v>
      </c>
      <c r="AB415" s="10">
        <v>6</v>
      </c>
      <c r="AC415" s="10">
        <v>150</v>
      </c>
      <c r="AD415" s="10">
        <f t="shared" si="68"/>
        <v>900</v>
      </c>
      <c r="AE415" s="11">
        <v>18</v>
      </c>
      <c r="AF415" s="26">
        <v>7</v>
      </c>
      <c r="AG415" s="7">
        <f t="shared" si="60"/>
        <v>126</v>
      </c>
      <c r="AH415" s="152">
        <v>1</v>
      </c>
      <c r="AI415" s="139">
        <f t="shared" si="69"/>
        <v>36</v>
      </c>
      <c r="AJ415" s="139">
        <f t="shared" si="65"/>
        <v>2826</v>
      </c>
      <c r="AK415" s="109">
        <f t="shared" si="70"/>
        <v>2826</v>
      </c>
      <c r="AM415" t="b">
        <f>D415='15.02.2022 Смета'!D415</f>
        <v>1</v>
      </c>
      <c r="AN415" t="b">
        <f>E415='15.02.2022 Смета'!E415</f>
        <v>1</v>
      </c>
      <c r="AO415" t="b">
        <f>F415='15.02.2022 Смета'!F415</f>
        <v>1</v>
      </c>
      <c r="AP415" t="b">
        <f>G415='15.02.2022 Смета'!G415</f>
        <v>1</v>
      </c>
      <c r="AQ415" t="b">
        <f>AH415='15.02.2022 Смета'!AH415</f>
        <v>1</v>
      </c>
      <c r="AR415" t="b">
        <f>AI415='15.02.2022 Смета'!AI415</f>
        <v>1</v>
      </c>
      <c r="AS415" t="b">
        <f>AJ415='15.02.2022 Смета'!AJ415</f>
        <v>1</v>
      </c>
      <c r="AT415" t="b">
        <f>AK415='15.02.2022 Смета'!AK415</f>
        <v>1</v>
      </c>
    </row>
    <row r="416" spans="1:46" ht="28.9" customHeight="1" x14ac:dyDescent="0.25">
      <c r="A416" s="106"/>
      <c r="B416" s="96"/>
      <c r="C416" s="97"/>
      <c r="D416" s="179" t="s">
        <v>929</v>
      </c>
      <c r="E416" s="99"/>
      <c r="F416" s="99"/>
      <c r="G416" s="99"/>
      <c r="H416" s="99"/>
      <c r="I416" s="97"/>
      <c r="J416" s="100"/>
      <c r="K416" s="99"/>
      <c r="L416" s="99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2"/>
      <c r="AF416" s="79"/>
      <c r="AG416" s="79"/>
      <c r="AH416" s="153"/>
      <c r="AI416" s="151"/>
      <c r="AJ416" s="151"/>
      <c r="AK416" s="164"/>
      <c r="AM416" t="b">
        <f>D416='15.02.2022 Смета'!D416</f>
        <v>1</v>
      </c>
      <c r="AN416" t="b">
        <f>E416='15.02.2022 Смета'!E416</f>
        <v>1</v>
      </c>
      <c r="AO416" t="b">
        <f>F416='15.02.2022 Смета'!F416</f>
        <v>1</v>
      </c>
      <c r="AP416" t="b">
        <f>G416='15.02.2022 Смета'!G416</f>
        <v>1</v>
      </c>
      <c r="AQ416" t="b">
        <f>AH416='15.02.2022 Смета'!AH416</f>
        <v>1</v>
      </c>
      <c r="AR416" t="b">
        <f>AI416='15.02.2022 Смета'!AI416</f>
        <v>1</v>
      </c>
      <c r="AS416" t="b">
        <f>AJ416='15.02.2022 Смета'!AJ416</f>
        <v>1</v>
      </c>
      <c r="AT416" t="b">
        <f>AK416='15.02.2022 Смета'!AK416</f>
        <v>1</v>
      </c>
    </row>
    <row r="417" spans="1:46" ht="41.65" customHeight="1" x14ac:dyDescent="0.25">
      <c r="A417" s="108">
        <v>338</v>
      </c>
      <c r="B417" s="8" t="s">
        <v>229</v>
      </c>
      <c r="C417" s="21" t="s">
        <v>228</v>
      </c>
      <c r="D417" s="22" t="s">
        <v>659</v>
      </c>
      <c r="E417" s="35">
        <v>44608</v>
      </c>
      <c r="F417" s="35">
        <v>44609</v>
      </c>
      <c r="G417" s="21" t="s">
        <v>331</v>
      </c>
      <c r="H417" s="22" t="s">
        <v>340</v>
      </c>
      <c r="I417" s="22" t="s">
        <v>101</v>
      </c>
      <c r="J417" s="22" t="s">
        <v>294</v>
      </c>
      <c r="K417" s="35">
        <v>44608</v>
      </c>
      <c r="L417" s="35">
        <v>44609</v>
      </c>
      <c r="M417" s="10"/>
      <c r="N417" s="10">
        <v>3400</v>
      </c>
      <c r="O417" s="10">
        <f t="shared" si="61"/>
        <v>0</v>
      </c>
      <c r="P417" s="10"/>
      <c r="Q417" s="10">
        <v>2900</v>
      </c>
      <c r="R417" s="10">
        <f t="shared" si="62"/>
        <v>0</v>
      </c>
      <c r="S417" s="10"/>
      <c r="T417" s="10">
        <v>2800</v>
      </c>
      <c r="U417" s="10">
        <f t="shared" si="63"/>
        <v>0</v>
      </c>
      <c r="V417" s="10">
        <v>10</v>
      </c>
      <c r="W417" s="10">
        <v>150</v>
      </c>
      <c r="X417" s="10">
        <f t="shared" si="66"/>
        <v>1500</v>
      </c>
      <c r="Y417" s="10">
        <v>10</v>
      </c>
      <c r="Z417" s="10">
        <v>150</v>
      </c>
      <c r="AA417" s="10">
        <f t="shared" si="67"/>
        <v>1500</v>
      </c>
      <c r="AB417" s="10">
        <v>10</v>
      </c>
      <c r="AC417" s="10">
        <v>150</v>
      </c>
      <c r="AD417" s="10">
        <f t="shared" si="68"/>
        <v>1500</v>
      </c>
      <c r="AE417" s="11"/>
      <c r="AF417" s="26">
        <v>7</v>
      </c>
      <c r="AG417" s="7">
        <f t="shared" si="60"/>
        <v>0</v>
      </c>
      <c r="AH417" s="152">
        <v>1</v>
      </c>
      <c r="AI417" s="139">
        <f t="shared" si="69"/>
        <v>30</v>
      </c>
      <c r="AJ417" s="139">
        <f t="shared" si="65"/>
        <v>4500</v>
      </c>
      <c r="AK417" s="109">
        <f t="shared" si="70"/>
        <v>4500</v>
      </c>
      <c r="AM417" t="b">
        <f>D417='15.02.2022 Смета'!D417</f>
        <v>1</v>
      </c>
      <c r="AN417" t="b">
        <f>E417='15.02.2022 Смета'!E417</f>
        <v>1</v>
      </c>
      <c r="AO417" t="b">
        <f>F417='15.02.2022 Смета'!F417</f>
        <v>1</v>
      </c>
      <c r="AP417" t="b">
        <f>G417='15.02.2022 Смета'!G417</f>
        <v>1</v>
      </c>
      <c r="AQ417" t="b">
        <f>AH417='15.02.2022 Смета'!AH417</f>
        <v>1</v>
      </c>
      <c r="AR417" t="b">
        <f>AI417='15.02.2022 Смета'!AI417</f>
        <v>1</v>
      </c>
      <c r="AS417" t="b">
        <f>AJ417='15.02.2022 Смета'!AJ417</f>
        <v>1</v>
      </c>
      <c r="AT417" t="b">
        <f>AK417='15.02.2022 Смета'!AK417</f>
        <v>1</v>
      </c>
    </row>
    <row r="418" spans="1:46" ht="45.6" customHeight="1" x14ac:dyDescent="0.25">
      <c r="A418" s="108">
        <v>339</v>
      </c>
      <c r="B418" s="8" t="s">
        <v>229</v>
      </c>
      <c r="C418" s="21" t="s">
        <v>228</v>
      </c>
      <c r="D418" s="22" t="s">
        <v>661</v>
      </c>
      <c r="E418" s="35">
        <v>44647</v>
      </c>
      <c r="F418" s="35">
        <v>44647</v>
      </c>
      <c r="G418" s="21" t="s">
        <v>814</v>
      </c>
      <c r="H418" s="22" t="s">
        <v>340</v>
      </c>
      <c r="I418" s="22" t="s">
        <v>101</v>
      </c>
      <c r="J418" s="22" t="s">
        <v>294</v>
      </c>
      <c r="K418" s="35">
        <v>44647</v>
      </c>
      <c r="L418" s="35">
        <v>44647</v>
      </c>
      <c r="M418" s="10"/>
      <c r="N418" s="10">
        <v>3400</v>
      </c>
      <c r="O418" s="10">
        <f t="shared" si="61"/>
        <v>0</v>
      </c>
      <c r="P418" s="10"/>
      <c r="Q418" s="10">
        <v>2900</v>
      </c>
      <c r="R418" s="10">
        <f t="shared" si="62"/>
        <v>0</v>
      </c>
      <c r="S418" s="10"/>
      <c r="T418" s="10">
        <v>2800</v>
      </c>
      <c r="U418" s="10">
        <f t="shared" si="63"/>
        <v>0</v>
      </c>
      <c r="V418" s="10">
        <v>10</v>
      </c>
      <c r="W418" s="10">
        <v>150</v>
      </c>
      <c r="X418" s="10">
        <f t="shared" si="66"/>
        <v>1500</v>
      </c>
      <c r="Y418" s="10">
        <v>10</v>
      </c>
      <c r="Z418" s="10">
        <v>150</v>
      </c>
      <c r="AA418" s="10">
        <f t="shared" si="67"/>
        <v>1500</v>
      </c>
      <c r="AB418" s="10">
        <v>20</v>
      </c>
      <c r="AC418" s="10">
        <v>150</v>
      </c>
      <c r="AD418" s="10">
        <f t="shared" si="68"/>
        <v>3000</v>
      </c>
      <c r="AE418" s="11"/>
      <c r="AF418" s="26">
        <v>7</v>
      </c>
      <c r="AG418" s="7">
        <f t="shared" si="60"/>
        <v>0</v>
      </c>
      <c r="AH418" s="152">
        <v>1</v>
      </c>
      <c r="AI418" s="139">
        <f t="shared" si="69"/>
        <v>40</v>
      </c>
      <c r="AJ418" s="139">
        <f t="shared" si="65"/>
        <v>6000</v>
      </c>
      <c r="AK418" s="109">
        <f t="shared" si="70"/>
        <v>6000</v>
      </c>
      <c r="AM418" t="b">
        <f>D418='15.02.2022 Смета'!D418</f>
        <v>1</v>
      </c>
      <c r="AN418" t="b">
        <f>E418='15.02.2022 Смета'!E418</f>
        <v>1</v>
      </c>
      <c r="AO418" t="b">
        <f>F418='15.02.2022 Смета'!F418</f>
        <v>1</v>
      </c>
      <c r="AP418" t="b">
        <f>G418='15.02.2022 Смета'!G418</f>
        <v>1</v>
      </c>
      <c r="AQ418" t="b">
        <f>AH418='15.02.2022 Смета'!AH418</f>
        <v>1</v>
      </c>
      <c r="AR418" t="b">
        <f>AI418='15.02.2022 Смета'!AI418</f>
        <v>1</v>
      </c>
      <c r="AS418" t="b">
        <f>AJ418='15.02.2022 Смета'!AJ418</f>
        <v>1</v>
      </c>
      <c r="AT418" t="b">
        <f>AK418='15.02.2022 Смета'!AK418</f>
        <v>1</v>
      </c>
    </row>
    <row r="419" spans="1:46" ht="38.65" customHeight="1" x14ac:dyDescent="0.25">
      <c r="A419" s="108">
        <v>340</v>
      </c>
      <c r="B419" s="8" t="s">
        <v>229</v>
      </c>
      <c r="C419" s="21" t="s">
        <v>228</v>
      </c>
      <c r="D419" s="22" t="s">
        <v>662</v>
      </c>
      <c r="E419" s="35">
        <v>44692</v>
      </c>
      <c r="F419" s="35">
        <v>44693</v>
      </c>
      <c r="G419" s="21" t="s">
        <v>748</v>
      </c>
      <c r="H419" s="22" t="s">
        <v>431</v>
      </c>
      <c r="I419" s="22" t="s">
        <v>99</v>
      </c>
      <c r="J419" s="22" t="s">
        <v>294</v>
      </c>
      <c r="K419" s="35">
        <v>44692</v>
      </c>
      <c r="L419" s="35">
        <v>44693</v>
      </c>
      <c r="M419" s="10"/>
      <c r="N419" s="10">
        <v>3400</v>
      </c>
      <c r="O419" s="10">
        <f t="shared" si="61"/>
        <v>0</v>
      </c>
      <c r="P419" s="10"/>
      <c r="Q419" s="10">
        <v>2900</v>
      </c>
      <c r="R419" s="10">
        <f t="shared" si="62"/>
        <v>0</v>
      </c>
      <c r="S419" s="10"/>
      <c r="T419" s="10">
        <v>2800</v>
      </c>
      <c r="U419" s="10">
        <f t="shared" si="63"/>
        <v>0</v>
      </c>
      <c r="V419" s="10">
        <v>6</v>
      </c>
      <c r="W419" s="10">
        <v>150</v>
      </c>
      <c r="X419" s="10">
        <f t="shared" si="66"/>
        <v>900</v>
      </c>
      <c r="Y419" s="10">
        <v>6</v>
      </c>
      <c r="Z419" s="10">
        <v>150</v>
      </c>
      <c r="AA419" s="10">
        <f t="shared" si="67"/>
        <v>900</v>
      </c>
      <c r="AB419" s="10">
        <v>6</v>
      </c>
      <c r="AC419" s="10">
        <v>150</v>
      </c>
      <c r="AD419" s="10">
        <f t="shared" si="68"/>
        <v>900</v>
      </c>
      <c r="AE419" s="11">
        <v>18</v>
      </c>
      <c r="AF419" s="26">
        <v>7</v>
      </c>
      <c r="AG419" s="7">
        <f t="shared" si="60"/>
        <v>126</v>
      </c>
      <c r="AH419" s="152">
        <v>1</v>
      </c>
      <c r="AI419" s="139">
        <f t="shared" si="69"/>
        <v>36</v>
      </c>
      <c r="AJ419" s="139">
        <f t="shared" si="65"/>
        <v>2826</v>
      </c>
      <c r="AK419" s="109">
        <f t="shared" si="70"/>
        <v>2826</v>
      </c>
      <c r="AM419" t="b">
        <f>D419='15.02.2022 Смета'!D419</f>
        <v>1</v>
      </c>
      <c r="AN419" t="b">
        <f>E419='15.02.2022 Смета'!E419</f>
        <v>1</v>
      </c>
      <c r="AO419" t="b">
        <f>F419='15.02.2022 Смета'!F419</f>
        <v>1</v>
      </c>
      <c r="AP419" t="b">
        <f>G419='15.02.2022 Смета'!G419</f>
        <v>1</v>
      </c>
      <c r="AQ419" t="b">
        <f>AH419='15.02.2022 Смета'!AH419</f>
        <v>1</v>
      </c>
      <c r="AR419" t="b">
        <f>AI419='15.02.2022 Смета'!AI419</f>
        <v>1</v>
      </c>
      <c r="AS419" t="b">
        <f>AJ419='15.02.2022 Смета'!AJ419</f>
        <v>1</v>
      </c>
      <c r="AT419" t="b">
        <f>AK419='15.02.2022 Смета'!AK419</f>
        <v>1</v>
      </c>
    </row>
    <row r="420" spans="1:46" ht="40.9" customHeight="1" x14ac:dyDescent="0.25">
      <c r="A420" s="108">
        <v>341</v>
      </c>
      <c r="B420" s="8" t="s">
        <v>229</v>
      </c>
      <c r="C420" s="21" t="s">
        <v>228</v>
      </c>
      <c r="D420" s="22" t="s">
        <v>650</v>
      </c>
      <c r="E420" s="35">
        <v>44692</v>
      </c>
      <c r="F420" s="35">
        <v>44693</v>
      </c>
      <c r="G420" s="21" t="s">
        <v>748</v>
      </c>
      <c r="H420" s="22" t="s">
        <v>300</v>
      </c>
      <c r="I420" s="22" t="s">
        <v>101</v>
      </c>
      <c r="J420" s="22" t="s">
        <v>294</v>
      </c>
      <c r="K420" s="35">
        <v>44692</v>
      </c>
      <c r="L420" s="35">
        <v>44693</v>
      </c>
      <c r="M420" s="10"/>
      <c r="N420" s="10">
        <v>3400</v>
      </c>
      <c r="O420" s="10">
        <f t="shared" si="61"/>
        <v>0</v>
      </c>
      <c r="P420" s="10"/>
      <c r="Q420" s="10">
        <v>2900</v>
      </c>
      <c r="R420" s="10">
        <f t="shared" si="62"/>
        <v>0</v>
      </c>
      <c r="S420" s="10"/>
      <c r="T420" s="10">
        <v>2800</v>
      </c>
      <c r="U420" s="10">
        <f t="shared" si="63"/>
        <v>0</v>
      </c>
      <c r="V420" s="10">
        <v>6</v>
      </c>
      <c r="W420" s="10">
        <v>150</v>
      </c>
      <c r="X420" s="10">
        <f t="shared" si="66"/>
        <v>900</v>
      </c>
      <c r="Y420" s="10">
        <v>6</v>
      </c>
      <c r="Z420" s="10">
        <v>150</v>
      </c>
      <c r="AA420" s="10">
        <f t="shared" si="67"/>
        <v>900</v>
      </c>
      <c r="AB420" s="10">
        <v>6</v>
      </c>
      <c r="AC420" s="10">
        <v>150</v>
      </c>
      <c r="AD420" s="10">
        <f t="shared" si="68"/>
        <v>900</v>
      </c>
      <c r="AE420" s="11">
        <v>18</v>
      </c>
      <c r="AF420" s="26">
        <v>7</v>
      </c>
      <c r="AG420" s="7">
        <f t="shared" si="60"/>
        <v>126</v>
      </c>
      <c r="AH420" s="152">
        <v>1</v>
      </c>
      <c r="AI420" s="139">
        <f t="shared" si="69"/>
        <v>36</v>
      </c>
      <c r="AJ420" s="139">
        <f t="shared" si="65"/>
        <v>2826</v>
      </c>
      <c r="AK420" s="109">
        <f t="shared" si="70"/>
        <v>2826</v>
      </c>
      <c r="AM420" t="b">
        <f>D420='15.02.2022 Смета'!D420</f>
        <v>1</v>
      </c>
      <c r="AN420" t="b">
        <f>E420='15.02.2022 Смета'!E420</f>
        <v>1</v>
      </c>
      <c r="AO420" t="b">
        <f>F420='15.02.2022 Смета'!F420</f>
        <v>1</v>
      </c>
      <c r="AP420" t="b">
        <f>G420='15.02.2022 Смета'!G420</f>
        <v>1</v>
      </c>
      <c r="AQ420" t="b">
        <f>AH420='15.02.2022 Смета'!AH420</f>
        <v>1</v>
      </c>
      <c r="AR420" t="b">
        <f>AI420='15.02.2022 Смета'!AI420</f>
        <v>1</v>
      </c>
      <c r="AS420" t="b">
        <f>AJ420='15.02.2022 Смета'!AJ420</f>
        <v>1</v>
      </c>
      <c r="AT420" t="b">
        <f>AK420='15.02.2022 Смета'!AK420</f>
        <v>1</v>
      </c>
    </row>
    <row r="421" spans="1:46" ht="41.65" customHeight="1" x14ac:dyDescent="0.25">
      <c r="A421" s="108">
        <v>342</v>
      </c>
      <c r="B421" s="8" t="s">
        <v>229</v>
      </c>
      <c r="C421" s="21" t="s">
        <v>228</v>
      </c>
      <c r="D421" s="22" t="s">
        <v>663</v>
      </c>
      <c r="E421" s="35">
        <v>44698</v>
      </c>
      <c r="F421" s="35">
        <v>44699</v>
      </c>
      <c r="G421" s="21" t="s">
        <v>331</v>
      </c>
      <c r="H421" s="22" t="s">
        <v>431</v>
      </c>
      <c r="I421" s="22" t="s">
        <v>99</v>
      </c>
      <c r="J421" s="22" t="s">
        <v>294</v>
      </c>
      <c r="K421" s="35">
        <v>44698</v>
      </c>
      <c r="L421" s="35">
        <v>44699</v>
      </c>
      <c r="M421" s="10"/>
      <c r="N421" s="10">
        <v>3400</v>
      </c>
      <c r="O421" s="10">
        <f t="shared" si="61"/>
        <v>0</v>
      </c>
      <c r="P421" s="10"/>
      <c r="Q421" s="10">
        <v>2900</v>
      </c>
      <c r="R421" s="10">
        <f t="shared" si="62"/>
        <v>0</v>
      </c>
      <c r="S421" s="10"/>
      <c r="T421" s="10">
        <v>2800</v>
      </c>
      <c r="U421" s="10">
        <f t="shared" si="63"/>
        <v>0</v>
      </c>
      <c r="V421" s="10">
        <v>6</v>
      </c>
      <c r="W421" s="10">
        <v>150</v>
      </c>
      <c r="X421" s="10">
        <f t="shared" si="66"/>
        <v>900</v>
      </c>
      <c r="Y421" s="10">
        <v>6</v>
      </c>
      <c r="Z421" s="10">
        <v>150</v>
      </c>
      <c r="AA421" s="10">
        <f t="shared" si="67"/>
        <v>900</v>
      </c>
      <c r="AB421" s="10">
        <v>6</v>
      </c>
      <c r="AC421" s="10">
        <v>150</v>
      </c>
      <c r="AD421" s="10">
        <f t="shared" si="68"/>
        <v>900</v>
      </c>
      <c r="AE421" s="11">
        <v>18</v>
      </c>
      <c r="AF421" s="26">
        <v>7</v>
      </c>
      <c r="AG421" s="7">
        <f t="shared" si="60"/>
        <v>126</v>
      </c>
      <c r="AH421" s="152">
        <v>1</v>
      </c>
      <c r="AI421" s="139">
        <f t="shared" si="69"/>
        <v>36</v>
      </c>
      <c r="AJ421" s="139">
        <f t="shared" si="65"/>
        <v>2826</v>
      </c>
      <c r="AK421" s="109">
        <f t="shared" si="70"/>
        <v>2826</v>
      </c>
      <c r="AM421" t="b">
        <f>D421='15.02.2022 Смета'!D421</f>
        <v>1</v>
      </c>
      <c r="AN421" t="b">
        <f>E421='15.02.2022 Смета'!E421</f>
        <v>1</v>
      </c>
      <c r="AO421" t="b">
        <f>F421='15.02.2022 Смета'!F421</f>
        <v>1</v>
      </c>
      <c r="AP421" t="b">
        <f>G421='15.02.2022 Смета'!G421</f>
        <v>1</v>
      </c>
      <c r="AQ421" t="b">
        <f>AH421='15.02.2022 Смета'!AH421</f>
        <v>1</v>
      </c>
      <c r="AR421" t="b">
        <f>AI421='15.02.2022 Смета'!AI421</f>
        <v>1</v>
      </c>
      <c r="AS421" t="b">
        <f>AJ421='15.02.2022 Смета'!AJ421</f>
        <v>1</v>
      </c>
      <c r="AT421" t="b">
        <f>AK421='15.02.2022 Смета'!AK421</f>
        <v>1</v>
      </c>
    </row>
    <row r="422" spans="1:46" ht="48.6" customHeight="1" x14ac:dyDescent="0.25">
      <c r="A422" s="108">
        <v>343</v>
      </c>
      <c r="B422" s="8" t="s">
        <v>229</v>
      </c>
      <c r="C422" s="21" t="s">
        <v>228</v>
      </c>
      <c r="D422" s="22" t="s">
        <v>233</v>
      </c>
      <c r="E422" s="35">
        <v>44698</v>
      </c>
      <c r="F422" s="35">
        <v>44699</v>
      </c>
      <c r="G422" s="21" t="s">
        <v>331</v>
      </c>
      <c r="H422" s="22" t="s">
        <v>300</v>
      </c>
      <c r="I422" s="22" t="s">
        <v>101</v>
      </c>
      <c r="J422" s="22" t="s">
        <v>294</v>
      </c>
      <c r="K422" s="35">
        <v>44698</v>
      </c>
      <c r="L422" s="35">
        <v>44699</v>
      </c>
      <c r="M422" s="10"/>
      <c r="N422" s="10">
        <v>3400</v>
      </c>
      <c r="O422" s="10">
        <f t="shared" si="61"/>
        <v>0</v>
      </c>
      <c r="P422" s="10"/>
      <c r="Q422" s="10">
        <v>2900</v>
      </c>
      <c r="R422" s="10">
        <f t="shared" si="62"/>
        <v>0</v>
      </c>
      <c r="S422" s="10"/>
      <c r="T422" s="10">
        <v>2800</v>
      </c>
      <c r="U422" s="10">
        <f t="shared" si="63"/>
        <v>0</v>
      </c>
      <c r="V422" s="10">
        <v>6</v>
      </c>
      <c r="W422" s="10">
        <v>150</v>
      </c>
      <c r="X422" s="10">
        <f t="shared" si="66"/>
        <v>900</v>
      </c>
      <c r="Y422" s="10">
        <v>6</v>
      </c>
      <c r="Z422" s="10">
        <v>150</v>
      </c>
      <c r="AA422" s="10">
        <f t="shared" si="67"/>
        <v>900</v>
      </c>
      <c r="AB422" s="10">
        <v>6</v>
      </c>
      <c r="AC422" s="10">
        <v>150</v>
      </c>
      <c r="AD422" s="10">
        <f t="shared" si="68"/>
        <v>900</v>
      </c>
      <c r="AE422" s="11">
        <v>18</v>
      </c>
      <c r="AF422" s="26">
        <v>7</v>
      </c>
      <c r="AG422" s="7">
        <f t="shared" si="60"/>
        <v>126</v>
      </c>
      <c r="AH422" s="152">
        <v>1</v>
      </c>
      <c r="AI422" s="139">
        <f t="shared" si="69"/>
        <v>36</v>
      </c>
      <c r="AJ422" s="139">
        <f t="shared" si="65"/>
        <v>2826</v>
      </c>
      <c r="AK422" s="109">
        <f t="shared" si="70"/>
        <v>2826</v>
      </c>
      <c r="AM422" t="b">
        <f>D422='15.02.2022 Смета'!D422</f>
        <v>1</v>
      </c>
      <c r="AN422" t="b">
        <f>E422='15.02.2022 Смета'!E422</f>
        <v>1</v>
      </c>
      <c r="AO422" t="b">
        <f>F422='15.02.2022 Смета'!F422</f>
        <v>1</v>
      </c>
      <c r="AP422" t="b">
        <f>G422='15.02.2022 Смета'!G422</f>
        <v>1</v>
      </c>
      <c r="AQ422" t="b">
        <f>AH422='15.02.2022 Смета'!AH422</f>
        <v>1</v>
      </c>
      <c r="AR422" t="b">
        <f>AI422='15.02.2022 Смета'!AI422</f>
        <v>1</v>
      </c>
      <c r="AS422" t="b">
        <f>AJ422='15.02.2022 Смета'!AJ422</f>
        <v>1</v>
      </c>
      <c r="AT422" t="b">
        <f>AK422='15.02.2022 Смета'!AK422</f>
        <v>1</v>
      </c>
    </row>
    <row r="423" spans="1:46" ht="16.899999999999999" customHeight="1" x14ac:dyDescent="0.25">
      <c r="A423" s="106"/>
      <c r="B423" s="96"/>
      <c r="C423" s="97"/>
      <c r="D423" s="179" t="s">
        <v>901</v>
      </c>
      <c r="E423" s="99"/>
      <c r="F423" s="99"/>
      <c r="G423" s="99"/>
      <c r="H423" s="99"/>
      <c r="I423" s="97"/>
      <c r="J423" s="100"/>
      <c r="K423" s="99"/>
      <c r="L423" s="99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2"/>
      <c r="AF423" s="79"/>
      <c r="AG423" s="79"/>
      <c r="AH423" s="153"/>
      <c r="AI423" s="151"/>
      <c r="AJ423" s="151"/>
      <c r="AK423" s="164"/>
      <c r="AM423" t="b">
        <f>D423='15.02.2022 Смета'!D423</f>
        <v>1</v>
      </c>
      <c r="AN423" t="b">
        <f>E423='15.02.2022 Смета'!E423</f>
        <v>1</v>
      </c>
      <c r="AO423" t="b">
        <f>F423='15.02.2022 Смета'!F423</f>
        <v>1</v>
      </c>
      <c r="AP423" t="b">
        <f>G423='15.02.2022 Смета'!G423</f>
        <v>1</v>
      </c>
      <c r="AQ423" t="b">
        <f>AH423='15.02.2022 Смета'!AH423</f>
        <v>1</v>
      </c>
      <c r="AR423" t="b">
        <f>AI423='15.02.2022 Смета'!AI423</f>
        <v>1</v>
      </c>
      <c r="AS423" t="b">
        <f>AJ423='15.02.2022 Смета'!AJ423</f>
        <v>1</v>
      </c>
      <c r="AT423" t="b">
        <f>AK423='15.02.2022 Смета'!AK423</f>
        <v>1</v>
      </c>
    </row>
    <row r="424" spans="1:46" ht="38.25" x14ac:dyDescent="0.25">
      <c r="A424" s="108">
        <v>344</v>
      </c>
      <c r="B424" s="8" t="s">
        <v>195</v>
      </c>
      <c r="C424" s="21" t="s">
        <v>159</v>
      </c>
      <c r="D424" s="22" t="s">
        <v>174</v>
      </c>
      <c r="E424" s="35">
        <v>44606</v>
      </c>
      <c r="F424" s="35">
        <v>44610</v>
      </c>
      <c r="G424" s="21" t="s">
        <v>816</v>
      </c>
      <c r="H424" s="22" t="s">
        <v>499</v>
      </c>
      <c r="I424" s="22" t="s">
        <v>99</v>
      </c>
      <c r="J424" s="22" t="s">
        <v>294</v>
      </c>
      <c r="K424" s="35">
        <v>44606</v>
      </c>
      <c r="L424" s="35">
        <v>44610</v>
      </c>
      <c r="M424" s="10"/>
      <c r="N424" s="10">
        <v>3400</v>
      </c>
      <c r="O424" s="10">
        <f t="shared" si="61"/>
        <v>0</v>
      </c>
      <c r="P424" s="10"/>
      <c r="Q424" s="10">
        <v>2900</v>
      </c>
      <c r="R424" s="10">
        <f t="shared" si="62"/>
        <v>0</v>
      </c>
      <c r="S424" s="10"/>
      <c r="T424" s="10">
        <v>2800</v>
      </c>
      <c r="U424" s="10">
        <f t="shared" si="63"/>
        <v>0</v>
      </c>
      <c r="V424" s="10">
        <v>8</v>
      </c>
      <c r="W424" s="10">
        <v>150</v>
      </c>
      <c r="X424" s="10">
        <f t="shared" si="66"/>
        <v>1200</v>
      </c>
      <c r="Y424" s="10">
        <v>8</v>
      </c>
      <c r="Z424" s="10">
        <v>150</v>
      </c>
      <c r="AA424" s="10">
        <f t="shared" si="67"/>
        <v>1200</v>
      </c>
      <c r="AB424" s="10">
        <v>8</v>
      </c>
      <c r="AC424" s="10">
        <v>150</v>
      </c>
      <c r="AD424" s="10">
        <f t="shared" si="68"/>
        <v>1200</v>
      </c>
      <c r="AE424" s="11"/>
      <c r="AF424" s="26">
        <v>7</v>
      </c>
      <c r="AG424" s="7">
        <f t="shared" si="60"/>
        <v>0</v>
      </c>
      <c r="AH424" s="152">
        <v>1</v>
      </c>
      <c r="AI424" s="139">
        <f t="shared" si="69"/>
        <v>24</v>
      </c>
      <c r="AJ424" s="139">
        <f t="shared" si="65"/>
        <v>3600</v>
      </c>
      <c r="AK424" s="109">
        <f t="shared" si="70"/>
        <v>3600</v>
      </c>
      <c r="AM424" t="b">
        <f>D424='15.02.2022 Смета'!D424</f>
        <v>1</v>
      </c>
      <c r="AN424" t="b">
        <f>E424='15.02.2022 Смета'!E424</f>
        <v>1</v>
      </c>
      <c r="AO424" t="b">
        <f>F424='15.02.2022 Смета'!F424</f>
        <v>1</v>
      </c>
      <c r="AP424" t="b">
        <f>G424='15.02.2022 Смета'!G424</f>
        <v>1</v>
      </c>
      <c r="AQ424" t="b">
        <f>AH424='15.02.2022 Смета'!AH424</f>
        <v>1</v>
      </c>
      <c r="AR424" t="b">
        <f>AI424='15.02.2022 Смета'!AI424</f>
        <v>1</v>
      </c>
      <c r="AS424" t="b">
        <f>AJ424='15.02.2022 Смета'!AJ424</f>
        <v>1</v>
      </c>
      <c r="AT424" t="b">
        <f>AK424='15.02.2022 Смета'!AK424</f>
        <v>1</v>
      </c>
    </row>
    <row r="425" spans="1:46" x14ac:dyDescent="0.25">
      <c r="A425" s="106"/>
      <c r="B425" s="96"/>
      <c r="C425" s="97"/>
      <c r="D425" s="92" t="s">
        <v>902</v>
      </c>
      <c r="E425" s="99"/>
      <c r="F425" s="99"/>
      <c r="G425" s="99"/>
      <c r="H425" s="99"/>
      <c r="I425" s="97"/>
      <c r="J425" s="100"/>
      <c r="K425" s="99"/>
      <c r="L425" s="99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2"/>
      <c r="AF425" s="79"/>
      <c r="AG425" s="79"/>
      <c r="AH425" s="153"/>
      <c r="AI425" s="151"/>
      <c r="AJ425" s="151"/>
      <c r="AK425" s="164"/>
      <c r="AM425" t="b">
        <f>D425='15.02.2022 Смета'!D425</f>
        <v>1</v>
      </c>
      <c r="AN425" t="b">
        <f>E425='15.02.2022 Смета'!E425</f>
        <v>1</v>
      </c>
      <c r="AO425" t="b">
        <f>F425='15.02.2022 Смета'!F425</f>
        <v>1</v>
      </c>
      <c r="AP425" t="b">
        <f>G425='15.02.2022 Смета'!G425</f>
        <v>1</v>
      </c>
      <c r="AQ425" t="b">
        <f>AH425='15.02.2022 Смета'!AH425</f>
        <v>1</v>
      </c>
      <c r="AR425" t="b">
        <f>AI425='15.02.2022 Смета'!AI425</f>
        <v>1</v>
      </c>
      <c r="AS425" t="b">
        <f>AJ425='15.02.2022 Смета'!AJ425</f>
        <v>1</v>
      </c>
      <c r="AT425" t="b">
        <f>AK425='15.02.2022 Смета'!AK425</f>
        <v>1</v>
      </c>
    </row>
    <row r="426" spans="1:46" ht="30" customHeight="1" x14ac:dyDescent="0.25">
      <c r="A426" s="108">
        <v>345</v>
      </c>
      <c r="B426" s="8" t="s">
        <v>193</v>
      </c>
      <c r="C426" s="21" t="s">
        <v>158</v>
      </c>
      <c r="D426" s="22" t="s">
        <v>664</v>
      </c>
      <c r="E426" s="35">
        <v>44636</v>
      </c>
      <c r="F426" s="35">
        <v>44638</v>
      </c>
      <c r="G426" s="21" t="s">
        <v>301</v>
      </c>
      <c r="H426" s="22" t="s">
        <v>516</v>
      </c>
      <c r="I426" s="22" t="s">
        <v>99</v>
      </c>
      <c r="J426" s="22" t="s">
        <v>294</v>
      </c>
      <c r="K426" s="35">
        <v>44636</v>
      </c>
      <c r="L426" s="35">
        <v>44638</v>
      </c>
      <c r="M426" s="10"/>
      <c r="N426" s="10">
        <v>3400</v>
      </c>
      <c r="O426" s="10">
        <f t="shared" si="61"/>
        <v>0</v>
      </c>
      <c r="P426" s="10"/>
      <c r="Q426" s="10">
        <v>2900</v>
      </c>
      <c r="R426" s="10">
        <f t="shared" si="62"/>
        <v>0</v>
      </c>
      <c r="S426" s="10"/>
      <c r="T426" s="10">
        <v>2800</v>
      </c>
      <c r="U426" s="10">
        <f t="shared" si="63"/>
        <v>0</v>
      </c>
      <c r="V426" s="10">
        <v>8</v>
      </c>
      <c r="W426" s="10">
        <v>150</v>
      </c>
      <c r="X426" s="10">
        <f t="shared" si="66"/>
        <v>1200</v>
      </c>
      <c r="Y426" s="10">
        <v>8</v>
      </c>
      <c r="Z426" s="10">
        <v>150</v>
      </c>
      <c r="AA426" s="10">
        <f t="shared" si="67"/>
        <v>1200</v>
      </c>
      <c r="AB426" s="10">
        <v>8</v>
      </c>
      <c r="AC426" s="10">
        <v>150</v>
      </c>
      <c r="AD426" s="10">
        <f t="shared" si="68"/>
        <v>1200</v>
      </c>
      <c r="AE426" s="11"/>
      <c r="AF426" s="3">
        <v>7</v>
      </c>
      <c r="AG426" s="3">
        <f t="shared" si="60"/>
        <v>0</v>
      </c>
      <c r="AH426" s="152">
        <v>1</v>
      </c>
      <c r="AI426" s="139">
        <f t="shared" si="69"/>
        <v>24</v>
      </c>
      <c r="AJ426" s="139">
        <f t="shared" si="65"/>
        <v>3600</v>
      </c>
      <c r="AK426" s="109">
        <f t="shared" si="70"/>
        <v>3600</v>
      </c>
      <c r="AM426" t="b">
        <f>D426='15.02.2022 Смета'!D426</f>
        <v>1</v>
      </c>
      <c r="AN426" t="b">
        <f>E426='15.02.2022 Смета'!E426</f>
        <v>1</v>
      </c>
      <c r="AO426" t="b">
        <f>F426='15.02.2022 Смета'!F426</f>
        <v>1</v>
      </c>
      <c r="AP426" t="b">
        <f>G426='15.02.2022 Смета'!G426</f>
        <v>1</v>
      </c>
      <c r="AQ426" t="b">
        <f>AH426='15.02.2022 Смета'!AH426</f>
        <v>1</v>
      </c>
      <c r="AR426" t="b">
        <f>AI426='15.02.2022 Смета'!AI426</f>
        <v>1</v>
      </c>
      <c r="AS426" t="b">
        <f>AJ426='15.02.2022 Смета'!AJ426</f>
        <v>1</v>
      </c>
      <c r="AT426" t="b">
        <f>AK426='15.02.2022 Смета'!AK426</f>
        <v>1</v>
      </c>
    </row>
    <row r="427" spans="1:46" ht="31.9" customHeight="1" x14ac:dyDescent="0.25">
      <c r="A427" s="108">
        <v>346</v>
      </c>
      <c r="B427" s="8" t="s">
        <v>193</v>
      </c>
      <c r="C427" s="21" t="s">
        <v>158</v>
      </c>
      <c r="D427" s="22" t="s">
        <v>665</v>
      </c>
      <c r="E427" s="35">
        <v>44818</v>
      </c>
      <c r="F427" s="35">
        <v>44820</v>
      </c>
      <c r="G427" s="21" t="s">
        <v>318</v>
      </c>
      <c r="H427" s="22" t="s">
        <v>750</v>
      </c>
      <c r="I427" s="22" t="s">
        <v>99</v>
      </c>
      <c r="J427" s="22" t="s">
        <v>294</v>
      </c>
      <c r="K427" s="35">
        <v>44818</v>
      </c>
      <c r="L427" s="35">
        <v>44820</v>
      </c>
      <c r="M427" s="10"/>
      <c r="N427" s="10">
        <v>3400</v>
      </c>
      <c r="O427" s="10">
        <f t="shared" si="61"/>
        <v>0</v>
      </c>
      <c r="P427" s="10"/>
      <c r="Q427" s="10">
        <v>2900</v>
      </c>
      <c r="R427" s="10">
        <f t="shared" si="62"/>
        <v>0</v>
      </c>
      <c r="S427" s="10"/>
      <c r="T427" s="10">
        <v>2800</v>
      </c>
      <c r="U427" s="10">
        <f t="shared" si="63"/>
        <v>0</v>
      </c>
      <c r="V427" s="10">
        <v>8</v>
      </c>
      <c r="W427" s="10">
        <v>150</v>
      </c>
      <c r="X427" s="10">
        <f t="shared" si="66"/>
        <v>1200</v>
      </c>
      <c r="Y427" s="10">
        <v>8</v>
      </c>
      <c r="Z427" s="10">
        <v>150</v>
      </c>
      <c r="AA427" s="10">
        <f t="shared" si="67"/>
        <v>1200</v>
      </c>
      <c r="AB427" s="10">
        <v>8</v>
      </c>
      <c r="AC427" s="10">
        <v>150</v>
      </c>
      <c r="AD427" s="10">
        <f t="shared" si="68"/>
        <v>1200</v>
      </c>
      <c r="AE427" s="11">
        <v>56</v>
      </c>
      <c r="AF427" s="3">
        <v>7</v>
      </c>
      <c r="AG427" s="3">
        <f t="shared" si="60"/>
        <v>392</v>
      </c>
      <c r="AH427" s="152">
        <v>1</v>
      </c>
      <c r="AI427" s="139">
        <f t="shared" si="69"/>
        <v>80</v>
      </c>
      <c r="AJ427" s="139">
        <f t="shared" si="65"/>
        <v>3992</v>
      </c>
      <c r="AK427" s="109">
        <f t="shared" si="70"/>
        <v>3992</v>
      </c>
      <c r="AM427" t="b">
        <f>D427='15.02.2022 Смета'!D427</f>
        <v>1</v>
      </c>
      <c r="AN427" t="b">
        <f>E427='15.02.2022 Смета'!E427</f>
        <v>1</v>
      </c>
      <c r="AO427" t="b">
        <f>F427='15.02.2022 Смета'!F427</f>
        <v>1</v>
      </c>
      <c r="AP427" t="b">
        <f>G427='15.02.2022 Смета'!G427</f>
        <v>1</v>
      </c>
      <c r="AQ427" t="b">
        <f>AH427='15.02.2022 Смета'!AH427</f>
        <v>1</v>
      </c>
      <c r="AR427" t="b">
        <f>AI427='15.02.2022 Смета'!AI427</f>
        <v>1</v>
      </c>
      <c r="AS427" t="b">
        <f>AJ427='15.02.2022 Смета'!AJ427</f>
        <v>1</v>
      </c>
      <c r="AT427" t="b">
        <f>AK427='15.02.2022 Смета'!AK427</f>
        <v>1</v>
      </c>
    </row>
    <row r="428" spans="1:46" x14ac:dyDescent="0.25">
      <c r="A428" s="106"/>
      <c r="B428" s="96"/>
      <c r="C428" s="97"/>
      <c r="D428" s="179" t="s">
        <v>903</v>
      </c>
      <c r="E428" s="99"/>
      <c r="F428" s="99"/>
      <c r="G428" s="99"/>
      <c r="H428" s="99"/>
      <c r="I428" s="97"/>
      <c r="J428" s="100"/>
      <c r="K428" s="99"/>
      <c r="L428" s="99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2"/>
      <c r="AF428" s="79"/>
      <c r="AG428" s="79"/>
      <c r="AH428" s="153"/>
      <c r="AI428" s="151"/>
      <c r="AJ428" s="151"/>
      <c r="AK428" s="164"/>
      <c r="AM428" t="b">
        <f>D428='15.02.2022 Смета'!D428</f>
        <v>1</v>
      </c>
      <c r="AN428" t="b">
        <f>E428='15.02.2022 Смета'!E428</f>
        <v>1</v>
      </c>
      <c r="AO428" t="b">
        <f>F428='15.02.2022 Смета'!F428</f>
        <v>1</v>
      </c>
      <c r="AP428" t="b">
        <f>G428='15.02.2022 Смета'!G428</f>
        <v>1</v>
      </c>
      <c r="AQ428" t="b">
        <f>AH428='15.02.2022 Смета'!AH428</f>
        <v>1</v>
      </c>
      <c r="AR428" t="b">
        <f>AI428='15.02.2022 Смета'!AI428</f>
        <v>1</v>
      </c>
      <c r="AS428" t="b">
        <f>AJ428='15.02.2022 Смета'!AJ428</f>
        <v>1</v>
      </c>
      <c r="AT428" t="b">
        <f>AK428='15.02.2022 Смета'!AK428</f>
        <v>1</v>
      </c>
    </row>
    <row r="429" spans="1:46" ht="42" customHeight="1" x14ac:dyDescent="0.25">
      <c r="A429" s="108">
        <v>347</v>
      </c>
      <c r="B429" s="8" t="s">
        <v>193</v>
      </c>
      <c r="C429" s="21" t="s">
        <v>142</v>
      </c>
      <c r="D429" s="22" t="s">
        <v>666</v>
      </c>
      <c r="E429" s="35">
        <v>44617</v>
      </c>
      <c r="F429" s="35">
        <v>44619</v>
      </c>
      <c r="G429" s="21" t="s">
        <v>800</v>
      </c>
      <c r="H429" s="22" t="s">
        <v>482</v>
      </c>
      <c r="I429" s="22" t="s">
        <v>99</v>
      </c>
      <c r="J429" s="22" t="s">
        <v>294</v>
      </c>
      <c r="K429" s="35">
        <v>44617</v>
      </c>
      <c r="L429" s="35">
        <v>44619</v>
      </c>
      <c r="M429" s="10"/>
      <c r="N429" s="10">
        <v>3400</v>
      </c>
      <c r="O429" s="10">
        <f t="shared" si="61"/>
        <v>0</v>
      </c>
      <c r="P429" s="10"/>
      <c r="Q429" s="10">
        <v>2900</v>
      </c>
      <c r="R429" s="10">
        <f t="shared" si="62"/>
        <v>0</v>
      </c>
      <c r="S429" s="10"/>
      <c r="T429" s="10">
        <v>2800</v>
      </c>
      <c r="U429" s="10">
        <f t="shared" si="63"/>
        <v>0</v>
      </c>
      <c r="V429" s="10">
        <v>25</v>
      </c>
      <c r="W429" s="10">
        <v>150</v>
      </c>
      <c r="X429" s="10">
        <f t="shared" si="66"/>
        <v>3750</v>
      </c>
      <c r="Y429" s="10">
        <v>25</v>
      </c>
      <c r="Z429" s="10">
        <v>150</v>
      </c>
      <c r="AA429" s="10">
        <f t="shared" si="67"/>
        <v>3750</v>
      </c>
      <c r="AB429" s="10">
        <v>25</v>
      </c>
      <c r="AC429" s="10">
        <v>150</v>
      </c>
      <c r="AD429" s="10">
        <f t="shared" si="68"/>
        <v>3750</v>
      </c>
      <c r="AE429" s="12"/>
      <c r="AF429" s="3">
        <v>7</v>
      </c>
      <c r="AG429" s="3">
        <f t="shared" si="60"/>
        <v>0</v>
      </c>
      <c r="AH429" s="152">
        <v>1</v>
      </c>
      <c r="AI429" s="139">
        <f t="shared" si="69"/>
        <v>75</v>
      </c>
      <c r="AJ429" s="139">
        <f t="shared" si="65"/>
        <v>11250</v>
      </c>
      <c r="AK429" s="109">
        <f t="shared" si="70"/>
        <v>11250</v>
      </c>
      <c r="AM429" t="b">
        <f>D429='15.02.2022 Смета'!D429</f>
        <v>1</v>
      </c>
      <c r="AN429" t="b">
        <f>E429='15.02.2022 Смета'!E429</f>
        <v>1</v>
      </c>
      <c r="AO429" t="b">
        <f>F429='15.02.2022 Смета'!F429</f>
        <v>1</v>
      </c>
      <c r="AP429" t="b">
        <f>G429='15.02.2022 Смета'!G429</f>
        <v>1</v>
      </c>
      <c r="AQ429" t="b">
        <f>AH429='15.02.2022 Смета'!AH429</f>
        <v>1</v>
      </c>
      <c r="AR429" t="b">
        <f>AI429='15.02.2022 Смета'!AI429</f>
        <v>1</v>
      </c>
      <c r="AS429" t="b">
        <f>AJ429='15.02.2022 Смета'!AJ429</f>
        <v>1</v>
      </c>
      <c r="AT429" t="b">
        <f>AK429='15.02.2022 Смета'!AK429</f>
        <v>1</v>
      </c>
    </row>
    <row r="430" spans="1:46" ht="40.15" customHeight="1" x14ac:dyDescent="0.25">
      <c r="A430" s="108">
        <v>348</v>
      </c>
      <c r="B430" s="8" t="s">
        <v>193</v>
      </c>
      <c r="C430" s="21" t="s">
        <v>142</v>
      </c>
      <c r="D430" s="22" t="s">
        <v>667</v>
      </c>
      <c r="E430" s="35">
        <v>44666</v>
      </c>
      <c r="F430" s="35">
        <v>44668</v>
      </c>
      <c r="G430" s="21" t="s">
        <v>800</v>
      </c>
      <c r="H430" s="22" t="s">
        <v>751</v>
      </c>
      <c r="I430" s="22" t="s">
        <v>99</v>
      </c>
      <c r="J430" s="22" t="s">
        <v>294</v>
      </c>
      <c r="K430" s="35">
        <v>44666</v>
      </c>
      <c r="L430" s="35">
        <v>44668</v>
      </c>
      <c r="M430" s="10"/>
      <c r="N430" s="10">
        <v>3400</v>
      </c>
      <c r="O430" s="10">
        <f t="shared" si="61"/>
        <v>0</v>
      </c>
      <c r="P430" s="10"/>
      <c r="Q430" s="10">
        <v>2900</v>
      </c>
      <c r="R430" s="10">
        <f t="shared" si="62"/>
        <v>0</v>
      </c>
      <c r="S430" s="10"/>
      <c r="T430" s="10">
        <v>2800</v>
      </c>
      <c r="U430" s="10">
        <f t="shared" si="63"/>
        <v>0</v>
      </c>
      <c r="V430" s="10">
        <v>25</v>
      </c>
      <c r="W430" s="10">
        <v>150</v>
      </c>
      <c r="X430" s="10">
        <f t="shared" si="66"/>
        <v>3750</v>
      </c>
      <c r="Y430" s="10">
        <v>25</v>
      </c>
      <c r="Z430" s="10">
        <v>150</v>
      </c>
      <c r="AA430" s="10">
        <f t="shared" si="67"/>
        <v>3750</v>
      </c>
      <c r="AB430" s="10">
        <v>25</v>
      </c>
      <c r="AC430" s="10">
        <v>150</v>
      </c>
      <c r="AD430" s="10">
        <f t="shared" si="68"/>
        <v>3750</v>
      </c>
      <c r="AE430" s="11">
        <v>75</v>
      </c>
      <c r="AF430" s="3">
        <v>7</v>
      </c>
      <c r="AG430" s="3">
        <f t="shared" si="60"/>
        <v>525</v>
      </c>
      <c r="AH430" s="152">
        <v>1</v>
      </c>
      <c r="AI430" s="139">
        <f t="shared" si="69"/>
        <v>150</v>
      </c>
      <c r="AJ430" s="139">
        <f t="shared" si="65"/>
        <v>11775</v>
      </c>
      <c r="AK430" s="109">
        <f t="shared" si="70"/>
        <v>11775</v>
      </c>
      <c r="AM430" t="b">
        <f>D430='15.02.2022 Смета'!D430</f>
        <v>1</v>
      </c>
      <c r="AN430" t="b">
        <f>E430='15.02.2022 Смета'!E430</f>
        <v>1</v>
      </c>
      <c r="AO430" t="b">
        <f>F430='15.02.2022 Смета'!F430</f>
        <v>1</v>
      </c>
      <c r="AP430" t="b">
        <f>G430='15.02.2022 Смета'!G430</f>
        <v>1</v>
      </c>
      <c r="AQ430" t="b">
        <f>AH430='15.02.2022 Смета'!AH430</f>
        <v>1</v>
      </c>
      <c r="AR430" t="b">
        <f>AI430='15.02.2022 Смета'!AI430</f>
        <v>1</v>
      </c>
      <c r="AS430" t="b">
        <f>AJ430='15.02.2022 Смета'!AJ430</f>
        <v>1</v>
      </c>
      <c r="AT430" t="b">
        <f>AK430='15.02.2022 Смета'!AK430</f>
        <v>1</v>
      </c>
    </row>
    <row r="431" spans="1:46" ht="13.9" customHeight="1" x14ac:dyDescent="0.25">
      <c r="A431" s="106"/>
      <c r="B431" s="96"/>
      <c r="C431" s="97"/>
      <c r="D431" s="179" t="s">
        <v>904</v>
      </c>
      <c r="E431" s="99"/>
      <c r="F431" s="99"/>
      <c r="G431" s="99"/>
      <c r="H431" s="99"/>
      <c r="I431" s="97"/>
      <c r="J431" s="100"/>
      <c r="K431" s="99"/>
      <c r="L431" s="99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2"/>
      <c r="AF431" s="79"/>
      <c r="AG431" s="79"/>
      <c r="AH431" s="153"/>
      <c r="AI431" s="151"/>
      <c r="AJ431" s="151"/>
      <c r="AK431" s="164"/>
      <c r="AM431" t="b">
        <f>D431='15.02.2022 Смета'!D431</f>
        <v>1</v>
      </c>
      <c r="AN431" t="b">
        <f>E431='15.02.2022 Смета'!E431</f>
        <v>1</v>
      </c>
      <c r="AO431" t="b">
        <f>F431='15.02.2022 Смета'!F431</f>
        <v>1</v>
      </c>
      <c r="AP431" t="b">
        <f>G431='15.02.2022 Смета'!G431</f>
        <v>1</v>
      </c>
      <c r="AQ431" t="b">
        <f>AH431='15.02.2022 Смета'!AH431</f>
        <v>1</v>
      </c>
      <c r="AR431" t="b">
        <f>AI431='15.02.2022 Смета'!AI431</f>
        <v>1</v>
      </c>
      <c r="AS431" t="b">
        <f>AJ431='15.02.2022 Смета'!AJ431</f>
        <v>1</v>
      </c>
      <c r="AT431" t="b">
        <f>AK431='15.02.2022 Смета'!AK431</f>
        <v>1</v>
      </c>
    </row>
    <row r="432" spans="1:46" ht="27.6" customHeight="1" x14ac:dyDescent="0.25">
      <c r="A432" s="108">
        <v>349</v>
      </c>
      <c r="B432" s="8" t="s">
        <v>193</v>
      </c>
      <c r="C432" s="21" t="s">
        <v>143</v>
      </c>
      <c r="D432" s="22" t="s">
        <v>668</v>
      </c>
      <c r="E432" s="35">
        <v>44671</v>
      </c>
      <c r="F432" s="35">
        <v>44674</v>
      </c>
      <c r="G432" s="21" t="s">
        <v>798</v>
      </c>
      <c r="H432" s="22" t="s">
        <v>752</v>
      </c>
      <c r="I432" s="22" t="s">
        <v>99</v>
      </c>
      <c r="J432" s="22" t="s">
        <v>294</v>
      </c>
      <c r="K432" s="35">
        <v>44671</v>
      </c>
      <c r="L432" s="35">
        <v>44674</v>
      </c>
      <c r="M432" s="10"/>
      <c r="N432" s="10">
        <v>3400</v>
      </c>
      <c r="O432" s="10">
        <f t="shared" si="61"/>
        <v>0</v>
      </c>
      <c r="P432" s="10"/>
      <c r="Q432" s="10">
        <v>2900</v>
      </c>
      <c r="R432" s="10">
        <f t="shared" si="62"/>
        <v>0</v>
      </c>
      <c r="S432" s="10"/>
      <c r="T432" s="10">
        <v>2800</v>
      </c>
      <c r="U432" s="10">
        <f t="shared" si="63"/>
        <v>0</v>
      </c>
      <c r="V432" s="10">
        <v>6</v>
      </c>
      <c r="W432" s="10">
        <v>150</v>
      </c>
      <c r="X432" s="10">
        <f t="shared" si="66"/>
        <v>900</v>
      </c>
      <c r="Y432" s="10">
        <v>6</v>
      </c>
      <c r="Z432" s="10">
        <v>150</v>
      </c>
      <c r="AA432" s="10">
        <f t="shared" si="67"/>
        <v>900</v>
      </c>
      <c r="AB432" s="10">
        <v>6</v>
      </c>
      <c r="AC432" s="10">
        <v>150</v>
      </c>
      <c r="AD432" s="10">
        <f t="shared" si="68"/>
        <v>900</v>
      </c>
      <c r="AE432" s="11">
        <v>18</v>
      </c>
      <c r="AF432" s="3">
        <v>7</v>
      </c>
      <c r="AG432" s="3">
        <f t="shared" si="60"/>
        <v>126</v>
      </c>
      <c r="AH432" s="152">
        <v>1</v>
      </c>
      <c r="AI432" s="139">
        <f t="shared" si="69"/>
        <v>36</v>
      </c>
      <c r="AJ432" s="139">
        <f t="shared" si="65"/>
        <v>2826</v>
      </c>
      <c r="AK432" s="109">
        <f t="shared" si="70"/>
        <v>2826</v>
      </c>
      <c r="AM432" t="b">
        <f>D432='15.02.2022 Смета'!D432</f>
        <v>1</v>
      </c>
      <c r="AN432" t="b">
        <f>E432='15.02.2022 Смета'!E432</f>
        <v>1</v>
      </c>
      <c r="AO432" t="b">
        <f>F432='15.02.2022 Смета'!F432</f>
        <v>1</v>
      </c>
      <c r="AP432" t="b">
        <f>G432='15.02.2022 Смета'!G432</f>
        <v>1</v>
      </c>
      <c r="AQ432" t="b">
        <f>AH432='15.02.2022 Смета'!AH432</f>
        <v>1</v>
      </c>
      <c r="AR432" t="b">
        <f>AI432='15.02.2022 Смета'!AI432</f>
        <v>1</v>
      </c>
      <c r="AS432" t="b">
        <f>AJ432='15.02.2022 Смета'!AJ432</f>
        <v>1</v>
      </c>
      <c r="AT432" t="b">
        <f>AK432='15.02.2022 Смета'!AK432</f>
        <v>1</v>
      </c>
    </row>
    <row r="433" spans="1:46" ht="42.6" customHeight="1" x14ac:dyDescent="0.25">
      <c r="A433" s="108">
        <v>350</v>
      </c>
      <c r="B433" s="8" t="s">
        <v>193</v>
      </c>
      <c r="C433" s="21" t="s">
        <v>143</v>
      </c>
      <c r="D433" s="22" t="s">
        <v>669</v>
      </c>
      <c r="E433" s="35">
        <v>44682</v>
      </c>
      <c r="F433" s="35">
        <v>44686</v>
      </c>
      <c r="G433" s="21" t="s">
        <v>798</v>
      </c>
      <c r="H433" s="22" t="s">
        <v>753</v>
      </c>
      <c r="I433" s="22" t="s">
        <v>99</v>
      </c>
      <c r="J433" s="22" t="s">
        <v>294</v>
      </c>
      <c r="K433" s="35">
        <v>44682</v>
      </c>
      <c r="L433" s="35">
        <v>44686</v>
      </c>
      <c r="M433" s="10"/>
      <c r="N433" s="10">
        <v>3400</v>
      </c>
      <c r="O433" s="10">
        <f t="shared" si="61"/>
        <v>0</v>
      </c>
      <c r="P433" s="10"/>
      <c r="Q433" s="10">
        <v>2900</v>
      </c>
      <c r="R433" s="10">
        <f t="shared" si="62"/>
        <v>0</v>
      </c>
      <c r="S433" s="10"/>
      <c r="T433" s="10">
        <v>2800</v>
      </c>
      <c r="U433" s="10">
        <f t="shared" si="63"/>
        <v>0</v>
      </c>
      <c r="V433" s="10">
        <v>6</v>
      </c>
      <c r="W433" s="10">
        <v>150</v>
      </c>
      <c r="X433" s="10">
        <f t="shared" si="66"/>
        <v>900</v>
      </c>
      <c r="Y433" s="10">
        <v>6</v>
      </c>
      <c r="Z433" s="10">
        <v>150</v>
      </c>
      <c r="AA433" s="10">
        <f t="shared" si="67"/>
        <v>900</v>
      </c>
      <c r="AB433" s="10">
        <v>6</v>
      </c>
      <c r="AC433" s="10">
        <v>150</v>
      </c>
      <c r="AD433" s="10">
        <f t="shared" si="68"/>
        <v>900</v>
      </c>
      <c r="AE433" s="11">
        <v>18</v>
      </c>
      <c r="AF433" s="3">
        <v>7</v>
      </c>
      <c r="AG433" s="3">
        <f t="shared" si="60"/>
        <v>126</v>
      </c>
      <c r="AH433" s="152">
        <v>1</v>
      </c>
      <c r="AI433" s="139">
        <f t="shared" si="69"/>
        <v>36</v>
      </c>
      <c r="AJ433" s="139">
        <f t="shared" si="65"/>
        <v>2826</v>
      </c>
      <c r="AK433" s="109">
        <f t="shared" si="70"/>
        <v>2826</v>
      </c>
      <c r="AM433" t="b">
        <f>D433='15.02.2022 Смета'!D433</f>
        <v>1</v>
      </c>
      <c r="AN433" t="b">
        <f>E433='15.02.2022 Смета'!E433</f>
        <v>1</v>
      </c>
      <c r="AO433" t="b">
        <f>F433='15.02.2022 Смета'!F433</f>
        <v>1</v>
      </c>
      <c r="AP433" t="b">
        <f>G433='15.02.2022 Смета'!G433</f>
        <v>1</v>
      </c>
      <c r="AQ433" t="b">
        <f>AH433='15.02.2022 Смета'!AH433</f>
        <v>1</v>
      </c>
      <c r="AR433" t="b">
        <f>AI433='15.02.2022 Смета'!AI433</f>
        <v>1</v>
      </c>
      <c r="AS433" t="b">
        <f>AJ433='15.02.2022 Смета'!AJ433</f>
        <v>1</v>
      </c>
      <c r="AT433" t="b">
        <f>AK433='15.02.2022 Смета'!AK433</f>
        <v>1</v>
      </c>
    </row>
    <row r="434" spans="1:46" ht="14.65" customHeight="1" x14ac:dyDescent="0.25">
      <c r="A434" s="106"/>
      <c r="B434" s="96"/>
      <c r="C434" s="97"/>
      <c r="D434" s="92" t="s">
        <v>905</v>
      </c>
      <c r="E434" s="99"/>
      <c r="F434" s="99"/>
      <c r="G434" s="99"/>
      <c r="H434" s="99"/>
      <c r="I434" s="97"/>
      <c r="J434" s="100"/>
      <c r="K434" s="99"/>
      <c r="L434" s="99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2"/>
      <c r="AF434" s="79"/>
      <c r="AG434" s="79"/>
      <c r="AH434" s="153"/>
      <c r="AI434" s="151"/>
      <c r="AJ434" s="151"/>
      <c r="AK434" s="164"/>
      <c r="AM434" t="b">
        <f>D434='15.02.2022 Смета'!D434</f>
        <v>1</v>
      </c>
      <c r="AN434" t="b">
        <f>E434='15.02.2022 Смета'!E434</f>
        <v>1</v>
      </c>
      <c r="AO434" t="b">
        <f>F434='15.02.2022 Смета'!F434</f>
        <v>1</v>
      </c>
      <c r="AP434" t="b">
        <f>G434='15.02.2022 Смета'!G434</f>
        <v>1</v>
      </c>
      <c r="AQ434" t="b">
        <f>AH434='15.02.2022 Смета'!AH434</f>
        <v>1</v>
      </c>
      <c r="AR434" t="b">
        <f>AI434='15.02.2022 Смета'!AI434</f>
        <v>1</v>
      </c>
      <c r="AS434" t="b">
        <f>AJ434='15.02.2022 Смета'!AJ434</f>
        <v>1</v>
      </c>
      <c r="AT434" t="b">
        <f>AK434='15.02.2022 Смета'!AK434</f>
        <v>1</v>
      </c>
    </row>
    <row r="435" spans="1:46" ht="30.6" customHeight="1" x14ac:dyDescent="0.25">
      <c r="A435" s="108">
        <v>351</v>
      </c>
      <c r="B435" s="8" t="s">
        <v>203</v>
      </c>
      <c r="C435" s="21" t="s">
        <v>215</v>
      </c>
      <c r="D435" s="22" t="s">
        <v>670</v>
      </c>
      <c r="E435" s="35">
        <v>44637</v>
      </c>
      <c r="F435" s="35">
        <v>44639</v>
      </c>
      <c r="G435" s="21" t="s">
        <v>801</v>
      </c>
      <c r="H435" s="22" t="s">
        <v>497</v>
      </c>
      <c r="I435" s="22" t="s">
        <v>99</v>
      </c>
      <c r="J435" s="22" t="s">
        <v>294</v>
      </c>
      <c r="K435" s="35">
        <v>44637</v>
      </c>
      <c r="L435" s="35">
        <v>44639</v>
      </c>
      <c r="M435" s="10"/>
      <c r="N435" s="10">
        <v>3400</v>
      </c>
      <c r="O435" s="10">
        <f t="shared" si="61"/>
        <v>0</v>
      </c>
      <c r="P435" s="10"/>
      <c r="Q435" s="10">
        <v>2900</v>
      </c>
      <c r="R435" s="10">
        <f t="shared" si="62"/>
        <v>0</v>
      </c>
      <c r="S435" s="10"/>
      <c r="T435" s="10">
        <v>2800</v>
      </c>
      <c r="U435" s="10">
        <f t="shared" si="63"/>
        <v>0</v>
      </c>
      <c r="V435" s="13">
        <v>4</v>
      </c>
      <c r="W435" s="10">
        <v>150</v>
      </c>
      <c r="X435" s="10">
        <f t="shared" si="66"/>
        <v>600</v>
      </c>
      <c r="Y435" s="13">
        <v>4</v>
      </c>
      <c r="Z435" s="10">
        <v>150</v>
      </c>
      <c r="AA435" s="10">
        <f t="shared" si="67"/>
        <v>600</v>
      </c>
      <c r="AB435" s="10">
        <v>4</v>
      </c>
      <c r="AC435" s="10">
        <v>150</v>
      </c>
      <c r="AD435" s="10">
        <f t="shared" si="68"/>
        <v>600</v>
      </c>
      <c r="AE435" s="11"/>
      <c r="AF435" s="3">
        <v>7</v>
      </c>
      <c r="AG435" s="3">
        <f t="shared" si="60"/>
        <v>0</v>
      </c>
      <c r="AH435" s="152">
        <v>1</v>
      </c>
      <c r="AI435" s="139">
        <f t="shared" si="69"/>
        <v>12</v>
      </c>
      <c r="AJ435" s="139">
        <f t="shared" si="65"/>
        <v>1800</v>
      </c>
      <c r="AK435" s="109">
        <f t="shared" si="70"/>
        <v>1800</v>
      </c>
      <c r="AM435" t="b">
        <f>D435='15.02.2022 Смета'!D435</f>
        <v>1</v>
      </c>
      <c r="AN435" t="b">
        <f>E435='15.02.2022 Смета'!E435</f>
        <v>1</v>
      </c>
      <c r="AO435" t="b">
        <f>F435='15.02.2022 Смета'!F435</f>
        <v>1</v>
      </c>
      <c r="AP435" t="b">
        <f>G435='15.02.2022 Смета'!G435</f>
        <v>1</v>
      </c>
      <c r="AQ435" t="b">
        <f>AH435='15.02.2022 Смета'!AH435</f>
        <v>1</v>
      </c>
      <c r="AR435" t="b">
        <f>AI435='15.02.2022 Смета'!AI435</f>
        <v>1</v>
      </c>
      <c r="AS435" t="b">
        <f>AJ435='15.02.2022 Смета'!AJ435</f>
        <v>1</v>
      </c>
      <c r="AT435" t="b">
        <f>AK435='15.02.2022 Смета'!AK435</f>
        <v>1</v>
      </c>
    </row>
    <row r="436" spans="1:46" ht="39" x14ac:dyDescent="0.25">
      <c r="A436" s="108">
        <v>352</v>
      </c>
      <c r="B436" s="8" t="s">
        <v>203</v>
      </c>
      <c r="C436" s="21" t="s">
        <v>215</v>
      </c>
      <c r="D436" s="22" t="s">
        <v>92</v>
      </c>
      <c r="E436" s="35">
        <v>44677</v>
      </c>
      <c r="F436" s="35">
        <v>44679</v>
      </c>
      <c r="G436" s="21" t="s">
        <v>800</v>
      </c>
      <c r="H436" s="22" t="s">
        <v>754</v>
      </c>
      <c r="I436" s="22" t="s">
        <v>102</v>
      </c>
      <c r="J436" s="22" t="s">
        <v>294</v>
      </c>
      <c r="K436" s="35">
        <v>44677</v>
      </c>
      <c r="L436" s="35">
        <v>44679</v>
      </c>
      <c r="M436" s="10"/>
      <c r="N436" s="10">
        <v>3400</v>
      </c>
      <c r="O436" s="10">
        <f t="shared" si="61"/>
        <v>0</v>
      </c>
      <c r="P436" s="10"/>
      <c r="Q436" s="10">
        <v>2900</v>
      </c>
      <c r="R436" s="10">
        <f t="shared" si="62"/>
        <v>0</v>
      </c>
      <c r="S436" s="10"/>
      <c r="T436" s="10">
        <v>2800</v>
      </c>
      <c r="U436" s="10">
        <f t="shared" si="63"/>
        <v>0</v>
      </c>
      <c r="V436" s="10">
        <v>6</v>
      </c>
      <c r="W436" s="10">
        <v>150</v>
      </c>
      <c r="X436" s="10">
        <f t="shared" si="66"/>
        <v>900</v>
      </c>
      <c r="Y436" s="10">
        <v>6</v>
      </c>
      <c r="Z436" s="10">
        <v>150</v>
      </c>
      <c r="AA436" s="10">
        <f t="shared" si="67"/>
        <v>900</v>
      </c>
      <c r="AB436" s="10">
        <v>6</v>
      </c>
      <c r="AC436" s="10">
        <v>150</v>
      </c>
      <c r="AD436" s="10">
        <f t="shared" si="68"/>
        <v>900</v>
      </c>
      <c r="AE436" s="11">
        <v>24</v>
      </c>
      <c r="AF436" s="3">
        <v>7</v>
      </c>
      <c r="AG436" s="3">
        <f t="shared" si="60"/>
        <v>168</v>
      </c>
      <c r="AH436" s="152">
        <v>1</v>
      </c>
      <c r="AI436" s="139">
        <f t="shared" si="69"/>
        <v>42</v>
      </c>
      <c r="AJ436" s="139">
        <f t="shared" si="65"/>
        <v>2868</v>
      </c>
      <c r="AK436" s="109">
        <f t="shared" si="70"/>
        <v>2868</v>
      </c>
      <c r="AM436" t="b">
        <f>D436='15.02.2022 Смета'!D436</f>
        <v>1</v>
      </c>
      <c r="AN436" t="b">
        <f>E436='15.02.2022 Смета'!E436</f>
        <v>1</v>
      </c>
      <c r="AO436" t="b">
        <f>F436='15.02.2022 Смета'!F436</f>
        <v>1</v>
      </c>
      <c r="AP436" t="b">
        <f>G436='15.02.2022 Смета'!G436</f>
        <v>1</v>
      </c>
      <c r="AQ436" t="b">
        <f>AH436='15.02.2022 Смета'!AH436</f>
        <v>1</v>
      </c>
      <c r="AR436" t="b">
        <f>AI436='15.02.2022 Смета'!AI436</f>
        <v>1</v>
      </c>
      <c r="AS436" t="b">
        <f>AJ436='15.02.2022 Смета'!AJ436</f>
        <v>1</v>
      </c>
      <c r="AT436" t="b">
        <f>AK436='15.02.2022 Смета'!AK436</f>
        <v>1</v>
      </c>
    </row>
    <row r="437" spans="1:46" ht="28.9" customHeight="1" x14ac:dyDescent="0.25">
      <c r="A437" s="108">
        <v>353</v>
      </c>
      <c r="B437" s="8" t="s">
        <v>203</v>
      </c>
      <c r="C437" s="21" t="s">
        <v>215</v>
      </c>
      <c r="D437" s="22" t="s">
        <v>671</v>
      </c>
      <c r="E437" s="35">
        <v>44684</v>
      </c>
      <c r="F437" s="35">
        <v>44686</v>
      </c>
      <c r="G437" s="21" t="s">
        <v>541</v>
      </c>
      <c r="H437" s="22" t="s">
        <v>755</v>
      </c>
      <c r="I437" s="22" t="s">
        <v>102</v>
      </c>
      <c r="J437" s="22" t="s">
        <v>294</v>
      </c>
      <c r="K437" s="35">
        <v>44684</v>
      </c>
      <c r="L437" s="35">
        <v>44686</v>
      </c>
      <c r="M437" s="10"/>
      <c r="N437" s="10">
        <v>3400</v>
      </c>
      <c r="O437" s="10">
        <f t="shared" si="61"/>
        <v>0</v>
      </c>
      <c r="P437" s="10"/>
      <c r="Q437" s="10">
        <v>2900</v>
      </c>
      <c r="R437" s="10">
        <f t="shared" si="62"/>
        <v>0</v>
      </c>
      <c r="S437" s="10"/>
      <c r="T437" s="10">
        <v>2800</v>
      </c>
      <c r="U437" s="10">
        <f t="shared" si="63"/>
        <v>0</v>
      </c>
      <c r="V437" s="10">
        <v>8</v>
      </c>
      <c r="W437" s="10">
        <v>150</v>
      </c>
      <c r="X437" s="10">
        <f t="shared" si="66"/>
        <v>1200</v>
      </c>
      <c r="Y437" s="10">
        <v>8</v>
      </c>
      <c r="Z437" s="10">
        <v>150</v>
      </c>
      <c r="AA437" s="10">
        <f t="shared" si="67"/>
        <v>1200</v>
      </c>
      <c r="AB437" s="10">
        <v>8</v>
      </c>
      <c r="AC437" s="10">
        <v>150</v>
      </c>
      <c r="AD437" s="10">
        <f t="shared" si="68"/>
        <v>1200</v>
      </c>
      <c r="AE437" s="11">
        <v>32</v>
      </c>
      <c r="AF437" s="3">
        <v>7</v>
      </c>
      <c r="AG437" s="3">
        <f t="shared" si="60"/>
        <v>224</v>
      </c>
      <c r="AH437" s="152">
        <v>1</v>
      </c>
      <c r="AI437" s="139">
        <f t="shared" si="69"/>
        <v>56</v>
      </c>
      <c r="AJ437" s="139">
        <f t="shared" si="65"/>
        <v>3824</v>
      </c>
      <c r="AK437" s="109">
        <f t="shared" si="70"/>
        <v>3824</v>
      </c>
      <c r="AM437" t="b">
        <f>D437='15.02.2022 Смета'!D437</f>
        <v>1</v>
      </c>
      <c r="AN437" t="b">
        <f>E437='15.02.2022 Смета'!E437</f>
        <v>1</v>
      </c>
      <c r="AO437" t="b">
        <f>F437='15.02.2022 Смета'!F437</f>
        <v>1</v>
      </c>
      <c r="AP437" t="b">
        <f>G437='15.02.2022 Смета'!G437</f>
        <v>1</v>
      </c>
      <c r="AQ437" t="b">
        <f>AH437='15.02.2022 Смета'!AH437</f>
        <v>1</v>
      </c>
      <c r="AR437" t="b">
        <f>AI437='15.02.2022 Смета'!AI437</f>
        <v>1</v>
      </c>
      <c r="AS437" t="b">
        <f>AJ437='15.02.2022 Смета'!AJ437</f>
        <v>1</v>
      </c>
      <c r="AT437" t="b">
        <f>AK437='15.02.2022 Смета'!AK437</f>
        <v>1</v>
      </c>
    </row>
    <row r="438" spans="1:46" ht="24.6" customHeight="1" x14ac:dyDescent="0.25">
      <c r="A438" s="108">
        <v>354</v>
      </c>
      <c r="B438" s="8" t="s">
        <v>203</v>
      </c>
      <c r="C438" s="21" t="s">
        <v>215</v>
      </c>
      <c r="D438" s="22" t="s">
        <v>672</v>
      </c>
      <c r="E438" s="35">
        <v>44684</v>
      </c>
      <c r="F438" s="35">
        <v>44686</v>
      </c>
      <c r="G438" s="21" t="s">
        <v>799</v>
      </c>
      <c r="H438" s="22" t="s">
        <v>754</v>
      </c>
      <c r="I438" s="22" t="s">
        <v>99</v>
      </c>
      <c r="J438" s="22" t="s">
        <v>294</v>
      </c>
      <c r="K438" s="35">
        <v>44684</v>
      </c>
      <c r="L438" s="35">
        <v>44686</v>
      </c>
      <c r="M438" s="10"/>
      <c r="N438" s="10">
        <v>3400</v>
      </c>
      <c r="O438" s="10">
        <f t="shared" si="61"/>
        <v>0</v>
      </c>
      <c r="P438" s="10"/>
      <c r="Q438" s="10">
        <v>2900</v>
      </c>
      <c r="R438" s="10">
        <f t="shared" si="62"/>
        <v>0</v>
      </c>
      <c r="S438" s="10"/>
      <c r="T438" s="10">
        <v>2800</v>
      </c>
      <c r="U438" s="10">
        <f t="shared" si="63"/>
        <v>0</v>
      </c>
      <c r="V438" s="13">
        <v>4</v>
      </c>
      <c r="W438" s="10">
        <v>150</v>
      </c>
      <c r="X438" s="10">
        <f t="shared" si="66"/>
        <v>600</v>
      </c>
      <c r="Y438" s="13">
        <v>4</v>
      </c>
      <c r="Z438" s="10">
        <v>150</v>
      </c>
      <c r="AA438" s="10">
        <f t="shared" si="67"/>
        <v>600</v>
      </c>
      <c r="AB438" s="10">
        <v>4</v>
      </c>
      <c r="AC438" s="10">
        <v>150</v>
      </c>
      <c r="AD438" s="10">
        <f t="shared" si="68"/>
        <v>600</v>
      </c>
      <c r="AE438" s="11">
        <v>16</v>
      </c>
      <c r="AF438" s="3">
        <v>7</v>
      </c>
      <c r="AG438" s="3">
        <f t="shared" si="60"/>
        <v>112</v>
      </c>
      <c r="AH438" s="152">
        <v>1</v>
      </c>
      <c r="AI438" s="139">
        <f t="shared" si="69"/>
        <v>28</v>
      </c>
      <c r="AJ438" s="139">
        <f t="shared" si="65"/>
        <v>1912</v>
      </c>
      <c r="AK438" s="109">
        <f t="shared" si="70"/>
        <v>1912</v>
      </c>
      <c r="AM438" t="b">
        <f>D438='15.02.2022 Смета'!D438</f>
        <v>1</v>
      </c>
      <c r="AN438" t="b">
        <f>E438='15.02.2022 Смета'!E438</f>
        <v>1</v>
      </c>
      <c r="AO438" t="b">
        <f>F438='15.02.2022 Смета'!F438</f>
        <v>1</v>
      </c>
      <c r="AP438" t="b">
        <f>G438='15.02.2022 Смета'!G438</f>
        <v>1</v>
      </c>
      <c r="AQ438" t="b">
        <f>AH438='15.02.2022 Смета'!AH438</f>
        <v>1</v>
      </c>
      <c r="AR438" t="b">
        <f>AI438='15.02.2022 Смета'!AI438</f>
        <v>1</v>
      </c>
      <c r="AS438" t="b">
        <f>AJ438='15.02.2022 Смета'!AJ438</f>
        <v>1</v>
      </c>
      <c r="AT438" t="b">
        <f>AK438='15.02.2022 Смета'!AK438</f>
        <v>1</v>
      </c>
    </row>
    <row r="439" spans="1:46" ht="30" customHeight="1" x14ac:dyDescent="0.25">
      <c r="A439" s="108">
        <v>355</v>
      </c>
      <c r="B439" s="8" t="s">
        <v>203</v>
      </c>
      <c r="C439" s="21" t="s">
        <v>215</v>
      </c>
      <c r="D439" s="22" t="s">
        <v>673</v>
      </c>
      <c r="E439" s="35">
        <v>44817</v>
      </c>
      <c r="F439" s="35">
        <v>44819</v>
      </c>
      <c r="G439" s="21" t="s">
        <v>297</v>
      </c>
      <c r="H439" s="22" t="s">
        <v>755</v>
      </c>
      <c r="I439" s="22" t="s">
        <v>102</v>
      </c>
      <c r="J439" s="22" t="s">
        <v>294</v>
      </c>
      <c r="K439" s="35">
        <v>44817</v>
      </c>
      <c r="L439" s="35">
        <v>44819</v>
      </c>
      <c r="M439" s="10"/>
      <c r="N439" s="10">
        <v>3400</v>
      </c>
      <c r="O439" s="10">
        <f t="shared" si="61"/>
        <v>0</v>
      </c>
      <c r="P439" s="10"/>
      <c r="Q439" s="10">
        <v>2900</v>
      </c>
      <c r="R439" s="10">
        <f t="shared" si="62"/>
        <v>0</v>
      </c>
      <c r="S439" s="10"/>
      <c r="T439" s="10">
        <v>2800</v>
      </c>
      <c r="U439" s="10">
        <f t="shared" si="63"/>
        <v>0</v>
      </c>
      <c r="V439" s="10">
        <v>12</v>
      </c>
      <c r="W439" s="10">
        <v>150</v>
      </c>
      <c r="X439" s="10">
        <f t="shared" si="66"/>
        <v>1800</v>
      </c>
      <c r="Y439" s="10">
        <v>12</v>
      </c>
      <c r="Z439" s="10">
        <v>150</v>
      </c>
      <c r="AA439" s="10">
        <f t="shared" si="67"/>
        <v>1800</v>
      </c>
      <c r="AB439" s="10">
        <v>12</v>
      </c>
      <c r="AC439" s="10">
        <v>150</v>
      </c>
      <c r="AD439" s="10">
        <f t="shared" si="68"/>
        <v>1800</v>
      </c>
      <c r="AE439" s="11">
        <v>48</v>
      </c>
      <c r="AF439" s="3">
        <v>7</v>
      </c>
      <c r="AG439" s="3">
        <f t="shared" si="60"/>
        <v>336</v>
      </c>
      <c r="AH439" s="152">
        <v>1</v>
      </c>
      <c r="AI439" s="139">
        <f t="shared" si="69"/>
        <v>84</v>
      </c>
      <c r="AJ439" s="139">
        <f t="shared" si="65"/>
        <v>5736</v>
      </c>
      <c r="AK439" s="109">
        <f t="shared" si="70"/>
        <v>5736</v>
      </c>
      <c r="AM439" t="b">
        <f>D439='15.02.2022 Смета'!D439</f>
        <v>1</v>
      </c>
      <c r="AN439" t="b">
        <f>E439='15.02.2022 Смета'!E439</f>
        <v>1</v>
      </c>
      <c r="AO439" t="b">
        <f>F439='15.02.2022 Смета'!F439</f>
        <v>1</v>
      </c>
      <c r="AP439" t="b">
        <f>G439='15.02.2022 Смета'!G439</f>
        <v>1</v>
      </c>
      <c r="AQ439" t="b">
        <f>AH439='15.02.2022 Смета'!AH439</f>
        <v>1</v>
      </c>
      <c r="AR439" t="b">
        <f>AI439='15.02.2022 Смета'!AI439</f>
        <v>1</v>
      </c>
      <c r="AS439" t="b">
        <f>AJ439='15.02.2022 Смета'!AJ439</f>
        <v>1</v>
      </c>
      <c r="AT439" t="b">
        <f>AK439='15.02.2022 Смета'!AK439</f>
        <v>1</v>
      </c>
    </row>
    <row r="440" spans="1:46" ht="16.899999999999999" customHeight="1" x14ac:dyDescent="0.25">
      <c r="A440" s="106"/>
      <c r="B440" s="96"/>
      <c r="C440" s="97"/>
      <c r="D440" s="179" t="s">
        <v>906</v>
      </c>
      <c r="E440" s="99"/>
      <c r="F440" s="99"/>
      <c r="G440" s="99"/>
      <c r="H440" s="99"/>
      <c r="I440" s="97"/>
      <c r="J440" s="100"/>
      <c r="K440" s="99"/>
      <c r="L440" s="99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2"/>
      <c r="AF440" s="79"/>
      <c r="AG440" s="79"/>
      <c r="AH440" s="153"/>
      <c r="AI440" s="151"/>
      <c r="AJ440" s="151"/>
      <c r="AK440" s="164"/>
      <c r="AM440" t="b">
        <f>D440='15.02.2022 Смета'!D440</f>
        <v>1</v>
      </c>
      <c r="AN440" t="b">
        <f>E440='15.02.2022 Смета'!E440</f>
        <v>1</v>
      </c>
      <c r="AO440" t="b">
        <f>F440='15.02.2022 Смета'!F440</f>
        <v>1</v>
      </c>
      <c r="AP440" t="b">
        <f>G440='15.02.2022 Смета'!G440</f>
        <v>1</v>
      </c>
      <c r="AQ440" t="b">
        <f>AH440='15.02.2022 Смета'!AH440</f>
        <v>1</v>
      </c>
      <c r="AR440" t="b">
        <f>AI440='15.02.2022 Смета'!AI440</f>
        <v>1</v>
      </c>
      <c r="AS440" t="b">
        <f>AJ440='15.02.2022 Смета'!AJ440</f>
        <v>1</v>
      </c>
      <c r="AT440" t="b">
        <f>AK440='15.02.2022 Смета'!AK440</f>
        <v>1</v>
      </c>
    </row>
    <row r="441" spans="1:46" ht="27.6" customHeight="1" x14ac:dyDescent="0.25">
      <c r="A441" s="108">
        <v>356</v>
      </c>
      <c r="B441" s="8" t="s">
        <v>193</v>
      </c>
      <c r="C441" s="21" t="s">
        <v>194</v>
      </c>
      <c r="D441" s="22" t="s">
        <v>674</v>
      </c>
      <c r="E441" s="35">
        <v>44610</v>
      </c>
      <c r="F441" s="35">
        <v>44614</v>
      </c>
      <c r="G441" s="21" t="s">
        <v>798</v>
      </c>
      <c r="H441" s="22" t="s">
        <v>498</v>
      </c>
      <c r="I441" s="22" t="s">
        <v>99</v>
      </c>
      <c r="J441" s="22" t="s">
        <v>294</v>
      </c>
      <c r="K441" s="35">
        <v>44610</v>
      </c>
      <c r="L441" s="35">
        <v>44614</v>
      </c>
      <c r="M441" s="10"/>
      <c r="N441" s="10">
        <v>3400</v>
      </c>
      <c r="O441" s="10">
        <f t="shared" si="61"/>
        <v>0</v>
      </c>
      <c r="P441" s="10"/>
      <c r="Q441" s="10">
        <v>2900</v>
      </c>
      <c r="R441" s="10">
        <f t="shared" si="62"/>
        <v>0</v>
      </c>
      <c r="S441" s="10"/>
      <c r="T441" s="10">
        <v>2800</v>
      </c>
      <c r="U441" s="10">
        <f t="shared" si="63"/>
        <v>0</v>
      </c>
      <c r="V441" s="10">
        <v>6</v>
      </c>
      <c r="W441" s="10">
        <v>150</v>
      </c>
      <c r="X441" s="10">
        <f t="shared" si="66"/>
        <v>900</v>
      </c>
      <c r="Y441" s="10">
        <v>6</v>
      </c>
      <c r="Z441" s="10">
        <v>150</v>
      </c>
      <c r="AA441" s="10">
        <f t="shared" si="67"/>
        <v>900</v>
      </c>
      <c r="AB441" s="10">
        <v>6</v>
      </c>
      <c r="AC441" s="10">
        <v>150</v>
      </c>
      <c r="AD441" s="10">
        <f t="shared" si="68"/>
        <v>900</v>
      </c>
      <c r="AE441" s="11"/>
      <c r="AF441" s="3">
        <v>7</v>
      </c>
      <c r="AG441" s="3">
        <f t="shared" si="60"/>
        <v>0</v>
      </c>
      <c r="AH441" s="152">
        <v>1</v>
      </c>
      <c r="AI441" s="139">
        <f t="shared" si="69"/>
        <v>18</v>
      </c>
      <c r="AJ441" s="139">
        <f t="shared" si="65"/>
        <v>2700</v>
      </c>
      <c r="AK441" s="109">
        <f t="shared" si="70"/>
        <v>2700</v>
      </c>
      <c r="AM441" t="b">
        <f>D441='15.02.2022 Смета'!D441</f>
        <v>1</v>
      </c>
      <c r="AN441" t="b">
        <f>E441='15.02.2022 Смета'!E441</f>
        <v>1</v>
      </c>
      <c r="AO441" t="b">
        <f>F441='15.02.2022 Смета'!F441</f>
        <v>1</v>
      </c>
      <c r="AP441" t="b">
        <f>G441='15.02.2022 Смета'!G441</f>
        <v>1</v>
      </c>
      <c r="AQ441" t="b">
        <f>AH441='15.02.2022 Смета'!AH441</f>
        <v>1</v>
      </c>
      <c r="AR441" t="b">
        <f>AI441='15.02.2022 Смета'!AI441</f>
        <v>1</v>
      </c>
      <c r="AS441" t="b">
        <f>AJ441='15.02.2022 Смета'!AJ441</f>
        <v>1</v>
      </c>
      <c r="AT441" t="b">
        <f>AK441='15.02.2022 Смета'!AK441</f>
        <v>1</v>
      </c>
    </row>
    <row r="442" spans="1:46" ht="27.6" customHeight="1" x14ac:dyDescent="0.25">
      <c r="A442" s="108">
        <v>357</v>
      </c>
      <c r="B442" s="8" t="s">
        <v>193</v>
      </c>
      <c r="C442" s="21" t="s">
        <v>194</v>
      </c>
      <c r="D442" s="22" t="s">
        <v>675</v>
      </c>
      <c r="E442" s="35">
        <v>44650</v>
      </c>
      <c r="F442" s="35">
        <v>44654</v>
      </c>
      <c r="G442" s="21" t="s">
        <v>798</v>
      </c>
      <c r="H442" s="22" t="s">
        <v>756</v>
      </c>
      <c r="I442" s="22" t="s">
        <v>99</v>
      </c>
      <c r="J442" s="22" t="s">
        <v>294</v>
      </c>
      <c r="K442" s="35">
        <v>44650</v>
      </c>
      <c r="L442" s="35">
        <v>44654</v>
      </c>
      <c r="M442" s="10"/>
      <c r="N442" s="10">
        <v>3400</v>
      </c>
      <c r="O442" s="10">
        <f t="shared" si="61"/>
        <v>0</v>
      </c>
      <c r="P442" s="10"/>
      <c r="Q442" s="10">
        <v>2900</v>
      </c>
      <c r="R442" s="10">
        <f t="shared" si="62"/>
        <v>0</v>
      </c>
      <c r="S442" s="10"/>
      <c r="T442" s="10">
        <v>2800</v>
      </c>
      <c r="U442" s="10">
        <f t="shared" si="63"/>
        <v>0</v>
      </c>
      <c r="V442" s="10">
        <v>4</v>
      </c>
      <c r="W442" s="10">
        <v>150</v>
      </c>
      <c r="X442" s="10">
        <f t="shared" si="66"/>
        <v>600</v>
      </c>
      <c r="Y442" s="10">
        <v>4</v>
      </c>
      <c r="Z442" s="10">
        <v>150</v>
      </c>
      <c r="AA442" s="10">
        <f t="shared" si="67"/>
        <v>600</v>
      </c>
      <c r="AB442" s="10">
        <v>4</v>
      </c>
      <c r="AC442" s="10">
        <v>150</v>
      </c>
      <c r="AD442" s="10">
        <f t="shared" si="68"/>
        <v>600</v>
      </c>
      <c r="AE442" s="11"/>
      <c r="AF442" s="3">
        <v>7</v>
      </c>
      <c r="AG442" s="3">
        <f t="shared" si="60"/>
        <v>0</v>
      </c>
      <c r="AH442" s="152">
        <v>1</v>
      </c>
      <c r="AI442" s="139">
        <f t="shared" si="69"/>
        <v>12</v>
      </c>
      <c r="AJ442" s="139">
        <f t="shared" si="65"/>
        <v>1800</v>
      </c>
      <c r="AK442" s="109">
        <f t="shared" si="70"/>
        <v>1800</v>
      </c>
      <c r="AM442" t="b">
        <f>D442='15.02.2022 Смета'!D442</f>
        <v>1</v>
      </c>
      <c r="AN442" t="b">
        <f>E442='15.02.2022 Смета'!E442</f>
        <v>1</v>
      </c>
      <c r="AO442" t="b">
        <f>F442='15.02.2022 Смета'!F442</f>
        <v>1</v>
      </c>
      <c r="AP442" t="b">
        <f>G442='15.02.2022 Смета'!G442</f>
        <v>1</v>
      </c>
      <c r="AQ442" t="b">
        <f>AH442='15.02.2022 Смета'!AH442</f>
        <v>1</v>
      </c>
      <c r="AR442" t="b">
        <f>AI442='15.02.2022 Смета'!AI442</f>
        <v>1</v>
      </c>
      <c r="AS442" t="b">
        <f>AJ442='15.02.2022 Смета'!AJ442</f>
        <v>1</v>
      </c>
      <c r="AT442" t="b">
        <f>AK442='15.02.2022 Смета'!AK442</f>
        <v>1</v>
      </c>
    </row>
    <row r="443" spans="1:46" x14ac:dyDescent="0.25">
      <c r="A443" s="106"/>
      <c r="B443" s="96"/>
      <c r="C443" s="97"/>
      <c r="D443" s="92" t="s">
        <v>907</v>
      </c>
      <c r="E443" s="99"/>
      <c r="F443" s="99"/>
      <c r="G443" s="99"/>
      <c r="H443" s="99"/>
      <c r="I443" s="97"/>
      <c r="J443" s="100"/>
      <c r="K443" s="99"/>
      <c r="L443" s="99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2"/>
      <c r="AF443" s="79"/>
      <c r="AG443" s="79"/>
      <c r="AH443" s="153"/>
      <c r="AI443" s="151"/>
      <c r="AJ443" s="151"/>
      <c r="AK443" s="164"/>
      <c r="AM443" t="b">
        <f>D443='15.02.2022 Смета'!D443</f>
        <v>1</v>
      </c>
      <c r="AN443" t="b">
        <f>E443='15.02.2022 Смета'!E443</f>
        <v>1</v>
      </c>
      <c r="AO443" t="b">
        <f>F443='15.02.2022 Смета'!F443</f>
        <v>1</v>
      </c>
      <c r="AP443" t="b">
        <f>G443='15.02.2022 Смета'!G443</f>
        <v>1</v>
      </c>
      <c r="AQ443" t="b">
        <f>AH443='15.02.2022 Смета'!AH443</f>
        <v>1</v>
      </c>
      <c r="AR443" t="b">
        <f>AI443='15.02.2022 Смета'!AI443</f>
        <v>1</v>
      </c>
      <c r="AS443" t="b">
        <f>AJ443='15.02.2022 Смета'!AJ443</f>
        <v>1</v>
      </c>
      <c r="AT443" t="b">
        <f>AK443='15.02.2022 Смета'!AK443</f>
        <v>1</v>
      </c>
    </row>
    <row r="444" spans="1:46" ht="39.6" customHeight="1" x14ac:dyDescent="0.25">
      <c r="A444" s="108">
        <v>358</v>
      </c>
      <c r="B444" s="8" t="s">
        <v>193</v>
      </c>
      <c r="C444" s="21" t="s">
        <v>117</v>
      </c>
      <c r="D444" s="22" t="s">
        <v>676</v>
      </c>
      <c r="E444" s="35">
        <v>44600</v>
      </c>
      <c r="F444" s="35">
        <v>44608</v>
      </c>
      <c r="G444" s="21" t="s">
        <v>331</v>
      </c>
      <c r="H444" s="22" t="s">
        <v>475</v>
      </c>
      <c r="I444" s="22" t="s">
        <v>99</v>
      </c>
      <c r="J444" s="32" t="s">
        <v>294</v>
      </c>
      <c r="K444" s="35">
        <v>44600</v>
      </c>
      <c r="L444" s="35">
        <v>44608</v>
      </c>
      <c r="M444" s="17"/>
      <c r="N444" s="10">
        <v>3400</v>
      </c>
      <c r="O444" s="10">
        <f t="shared" si="61"/>
        <v>0</v>
      </c>
      <c r="P444" s="17"/>
      <c r="Q444" s="10">
        <v>2900</v>
      </c>
      <c r="R444" s="10">
        <f t="shared" si="62"/>
        <v>0</v>
      </c>
      <c r="S444" s="17"/>
      <c r="T444" s="10">
        <v>2800</v>
      </c>
      <c r="U444" s="10">
        <f t="shared" si="63"/>
        <v>0</v>
      </c>
      <c r="V444" s="17">
        <v>35</v>
      </c>
      <c r="W444" s="10">
        <v>150</v>
      </c>
      <c r="X444" s="10">
        <f t="shared" si="66"/>
        <v>5250</v>
      </c>
      <c r="Y444" s="17">
        <v>35</v>
      </c>
      <c r="Z444" s="10">
        <v>150</v>
      </c>
      <c r="AA444" s="10">
        <f t="shared" si="67"/>
        <v>5250</v>
      </c>
      <c r="AB444" s="17">
        <v>35</v>
      </c>
      <c r="AC444" s="10">
        <v>150</v>
      </c>
      <c r="AD444" s="10">
        <f t="shared" si="68"/>
        <v>5250</v>
      </c>
      <c r="AE444" s="19"/>
      <c r="AF444" s="3">
        <v>7</v>
      </c>
      <c r="AG444" s="3">
        <f t="shared" si="60"/>
        <v>0</v>
      </c>
      <c r="AH444" s="152">
        <v>1</v>
      </c>
      <c r="AI444" s="139">
        <f t="shared" si="69"/>
        <v>105</v>
      </c>
      <c r="AJ444" s="139">
        <f t="shared" si="65"/>
        <v>15750</v>
      </c>
      <c r="AK444" s="109">
        <f t="shared" si="70"/>
        <v>15750</v>
      </c>
      <c r="AM444" t="b">
        <f>D444='15.02.2022 Смета'!D444</f>
        <v>1</v>
      </c>
      <c r="AN444" t="b">
        <f>E444='15.02.2022 Смета'!E444</f>
        <v>1</v>
      </c>
      <c r="AO444" t="b">
        <f>F444='15.02.2022 Смета'!F444</f>
        <v>1</v>
      </c>
      <c r="AP444" t="b">
        <f>G444='15.02.2022 Смета'!G444</f>
        <v>1</v>
      </c>
      <c r="AQ444" t="b">
        <f>AH444='15.02.2022 Смета'!AH444</f>
        <v>1</v>
      </c>
      <c r="AR444" t="b">
        <f>AI444='15.02.2022 Смета'!AI444</f>
        <v>1</v>
      </c>
      <c r="AS444" t="b">
        <f>AJ444='15.02.2022 Смета'!AJ444</f>
        <v>1</v>
      </c>
      <c r="AT444" t="b">
        <f>AK444='15.02.2022 Смета'!AK444</f>
        <v>1</v>
      </c>
    </row>
    <row r="445" spans="1:46" ht="28.15" customHeight="1" x14ac:dyDescent="0.25">
      <c r="A445" s="108">
        <v>359</v>
      </c>
      <c r="B445" s="8" t="s">
        <v>193</v>
      </c>
      <c r="C445" s="21" t="s">
        <v>117</v>
      </c>
      <c r="D445" s="22" t="s">
        <v>677</v>
      </c>
      <c r="E445" s="35">
        <v>44617</v>
      </c>
      <c r="F445" s="35">
        <v>44624</v>
      </c>
      <c r="G445" s="21" t="s">
        <v>298</v>
      </c>
      <c r="H445" s="22" t="s">
        <v>500</v>
      </c>
      <c r="I445" s="22" t="s">
        <v>99</v>
      </c>
      <c r="J445" s="32" t="s">
        <v>294</v>
      </c>
      <c r="K445" s="35">
        <v>44617</v>
      </c>
      <c r="L445" s="35">
        <v>44624</v>
      </c>
      <c r="M445" s="19"/>
      <c r="N445" s="10">
        <v>3400</v>
      </c>
      <c r="O445" s="10">
        <f t="shared" si="61"/>
        <v>0</v>
      </c>
      <c r="P445" s="17"/>
      <c r="Q445" s="10">
        <v>2900</v>
      </c>
      <c r="R445" s="10">
        <f t="shared" si="62"/>
        <v>0</v>
      </c>
      <c r="S445" s="17"/>
      <c r="T445" s="10">
        <v>2800</v>
      </c>
      <c r="U445" s="10">
        <f t="shared" si="63"/>
        <v>0</v>
      </c>
      <c r="V445" s="17">
        <v>35</v>
      </c>
      <c r="W445" s="10">
        <v>150</v>
      </c>
      <c r="X445" s="10">
        <f t="shared" si="66"/>
        <v>5250</v>
      </c>
      <c r="Y445" s="17">
        <v>35</v>
      </c>
      <c r="Z445" s="10">
        <v>150</v>
      </c>
      <c r="AA445" s="10">
        <f t="shared" si="67"/>
        <v>5250</v>
      </c>
      <c r="AB445" s="17">
        <v>35</v>
      </c>
      <c r="AC445" s="10">
        <v>150</v>
      </c>
      <c r="AD445" s="10">
        <f t="shared" si="68"/>
        <v>5250</v>
      </c>
      <c r="AE445" s="19"/>
      <c r="AF445" s="3">
        <v>7</v>
      </c>
      <c r="AG445" s="3">
        <f t="shared" si="60"/>
        <v>0</v>
      </c>
      <c r="AH445" s="152">
        <v>1</v>
      </c>
      <c r="AI445" s="139">
        <f t="shared" si="69"/>
        <v>105</v>
      </c>
      <c r="AJ445" s="139">
        <f t="shared" si="65"/>
        <v>15750</v>
      </c>
      <c r="AK445" s="109">
        <f t="shared" si="70"/>
        <v>15750</v>
      </c>
      <c r="AM445" t="b">
        <f>D445='15.02.2022 Смета'!D445</f>
        <v>1</v>
      </c>
      <c r="AN445" t="b">
        <f>E445='15.02.2022 Смета'!E445</f>
        <v>1</v>
      </c>
      <c r="AO445" t="b">
        <f>F445='15.02.2022 Смета'!F445</f>
        <v>1</v>
      </c>
      <c r="AP445" t="b">
        <f>G445='15.02.2022 Смета'!G445</f>
        <v>1</v>
      </c>
      <c r="AQ445" t="b">
        <f>AH445='15.02.2022 Смета'!AH445</f>
        <v>1</v>
      </c>
      <c r="AR445" t="b">
        <f>AI445='15.02.2022 Смета'!AI445</f>
        <v>1</v>
      </c>
      <c r="AS445" t="b">
        <f>AJ445='15.02.2022 Смета'!AJ445</f>
        <v>1</v>
      </c>
      <c r="AT445" t="b">
        <f>AK445='15.02.2022 Смета'!AK445</f>
        <v>1</v>
      </c>
    </row>
    <row r="446" spans="1:46" ht="38.25" x14ac:dyDescent="0.25">
      <c r="A446" s="108">
        <v>360</v>
      </c>
      <c r="B446" s="8" t="s">
        <v>193</v>
      </c>
      <c r="C446" s="21" t="s">
        <v>117</v>
      </c>
      <c r="D446" s="22" t="s">
        <v>678</v>
      </c>
      <c r="E446" s="35">
        <v>44626</v>
      </c>
      <c r="F446" s="35">
        <v>44634</v>
      </c>
      <c r="G446" s="21" t="s">
        <v>318</v>
      </c>
      <c r="H446" s="22" t="s">
        <v>500</v>
      </c>
      <c r="I446" s="22" t="s">
        <v>99</v>
      </c>
      <c r="J446" s="22" t="s">
        <v>294</v>
      </c>
      <c r="K446" s="35">
        <v>44626</v>
      </c>
      <c r="L446" s="35">
        <v>44634</v>
      </c>
      <c r="M446" s="10"/>
      <c r="N446" s="10">
        <v>3400</v>
      </c>
      <c r="O446" s="10">
        <f t="shared" si="61"/>
        <v>0</v>
      </c>
      <c r="P446" s="10"/>
      <c r="Q446" s="10">
        <v>2900</v>
      </c>
      <c r="R446" s="10">
        <f t="shared" si="62"/>
        <v>0</v>
      </c>
      <c r="S446" s="10"/>
      <c r="T446" s="10">
        <v>2800</v>
      </c>
      <c r="U446" s="10">
        <f t="shared" si="63"/>
        <v>0</v>
      </c>
      <c r="V446" s="10">
        <v>35</v>
      </c>
      <c r="W446" s="10">
        <v>150</v>
      </c>
      <c r="X446" s="10">
        <f t="shared" si="66"/>
        <v>5250</v>
      </c>
      <c r="Y446" s="10">
        <v>35</v>
      </c>
      <c r="Z446" s="10">
        <v>150</v>
      </c>
      <c r="AA446" s="10">
        <f t="shared" si="67"/>
        <v>5250</v>
      </c>
      <c r="AB446" s="10">
        <v>35</v>
      </c>
      <c r="AC446" s="10">
        <v>150</v>
      </c>
      <c r="AD446" s="10">
        <f t="shared" si="68"/>
        <v>5250</v>
      </c>
      <c r="AE446" s="11"/>
      <c r="AF446" s="3">
        <v>7</v>
      </c>
      <c r="AG446" s="3">
        <f t="shared" si="60"/>
        <v>0</v>
      </c>
      <c r="AH446" s="152">
        <v>1</v>
      </c>
      <c r="AI446" s="139">
        <f t="shared" si="69"/>
        <v>105</v>
      </c>
      <c r="AJ446" s="139">
        <f t="shared" si="65"/>
        <v>15750</v>
      </c>
      <c r="AK446" s="109">
        <f t="shared" si="70"/>
        <v>15750</v>
      </c>
      <c r="AM446" t="b">
        <f>D446='15.02.2022 Смета'!D446</f>
        <v>1</v>
      </c>
      <c r="AN446" t="b">
        <f>E446='15.02.2022 Смета'!E446</f>
        <v>1</v>
      </c>
      <c r="AO446" t="b">
        <f>F446='15.02.2022 Смета'!F446</f>
        <v>1</v>
      </c>
      <c r="AP446" t="b">
        <f>G446='15.02.2022 Смета'!G446</f>
        <v>1</v>
      </c>
      <c r="AQ446" t="b">
        <f>AH446='15.02.2022 Смета'!AH446</f>
        <v>1</v>
      </c>
      <c r="AR446" t="b">
        <f>AI446='15.02.2022 Смета'!AI446</f>
        <v>1</v>
      </c>
      <c r="AS446" t="b">
        <f>AJ446='15.02.2022 Смета'!AJ446</f>
        <v>1</v>
      </c>
      <c r="AT446" t="b">
        <f>AK446='15.02.2022 Смета'!AK446</f>
        <v>1</v>
      </c>
    </row>
    <row r="447" spans="1:46" ht="25.15" customHeight="1" x14ac:dyDescent="0.25">
      <c r="A447" s="108">
        <v>361</v>
      </c>
      <c r="B447" s="8" t="s">
        <v>193</v>
      </c>
      <c r="C447" s="21" t="s">
        <v>117</v>
      </c>
      <c r="D447" s="22" t="s">
        <v>679</v>
      </c>
      <c r="E447" s="35">
        <v>44654</v>
      </c>
      <c r="F447" s="35">
        <v>44662</v>
      </c>
      <c r="G447" s="21" t="s">
        <v>331</v>
      </c>
      <c r="H447" s="22" t="s">
        <v>695</v>
      </c>
      <c r="I447" s="22" t="s">
        <v>99</v>
      </c>
      <c r="J447" s="32" t="s">
        <v>294</v>
      </c>
      <c r="K447" s="35">
        <v>44654</v>
      </c>
      <c r="L447" s="35">
        <v>44662</v>
      </c>
      <c r="M447" s="17"/>
      <c r="N447" s="10">
        <v>3400</v>
      </c>
      <c r="O447" s="10">
        <f t="shared" si="61"/>
        <v>0</v>
      </c>
      <c r="P447" s="17"/>
      <c r="Q447" s="10">
        <v>2900</v>
      </c>
      <c r="R447" s="10">
        <f t="shared" si="62"/>
        <v>0</v>
      </c>
      <c r="S447" s="17"/>
      <c r="T447" s="10">
        <v>2800</v>
      </c>
      <c r="U447" s="10">
        <f t="shared" si="63"/>
        <v>0</v>
      </c>
      <c r="V447" s="17">
        <v>35</v>
      </c>
      <c r="W447" s="10">
        <v>150</v>
      </c>
      <c r="X447" s="10">
        <f t="shared" si="66"/>
        <v>5250</v>
      </c>
      <c r="Y447" s="17">
        <v>35</v>
      </c>
      <c r="Z447" s="10">
        <v>150</v>
      </c>
      <c r="AA447" s="10">
        <f t="shared" si="67"/>
        <v>5250</v>
      </c>
      <c r="AB447" s="17">
        <v>35</v>
      </c>
      <c r="AC447" s="10">
        <v>150</v>
      </c>
      <c r="AD447" s="10">
        <f t="shared" si="68"/>
        <v>5250</v>
      </c>
      <c r="AE447" s="19">
        <v>105</v>
      </c>
      <c r="AF447" s="3">
        <v>7</v>
      </c>
      <c r="AG447" s="3">
        <f t="shared" si="60"/>
        <v>735</v>
      </c>
      <c r="AH447" s="152">
        <v>1</v>
      </c>
      <c r="AI447" s="139">
        <f t="shared" si="69"/>
        <v>210</v>
      </c>
      <c r="AJ447" s="139">
        <f t="shared" si="65"/>
        <v>16485</v>
      </c>
      <c r="AK447" s="109">
        <f t="shared" si="70"/>
        <v>16485</v>
      </c>
      <c r="AM447" t="b">
        <f>D447='15.02.2022 Смета'!D447</f>
        <v>1</v>
      </c>
      <c r="AN447" t="b">
        <f>E447='15.02.2022 Смета'!E447</f>
        <v>1</v>
      </c>
      <c r="AO447" t="b">
        <f>F447='15.02.2022 Смета'!F447</f>
        <v>1</v>
      </c>
      <c r="AP447" t="b">
        <f>G447='15.02.2022 Смета'!G447</f>
        <v>1</v>
      </c>
      <c r="AQ447" t="b">
        <f>AH447='15.02.2022 Смета'!AH447</f>
        <v>1</v>
      </c>
      <c r="AR447" t="b">
        <f>AI447='15.02.2022 Смета'!AI447</f>
        <v>1</v>
      </c>
      <c r="AS447" t="b">
        <f>AJ447='15.02.2022 Смета'!AJ447</f>
        <v>1</v>
      </c>
      <c r="AT447" t="b">
        <f>AK447='15.02.2022 Смета'!AK447</f>
        <v>1</v>
      </c>
    </row>
    <row r="448" spans="1:46" ht="27.6" customHeight="1" x14ac:dyDescent="0.25">
      <c r="A448" s="108">
        <v>362</v>
      </c>
      <c r="B448" s="8" t="s">
        <v>193</v>
      </c>
      <c r="C448" s="21" t="s">
        <v>117</v>
      </c>
      <c r="D448" s="22" t="s">
        <v>680</v>
      </c>
      <c r="E448" s="35">
        <v>44664</v>
      </c>
      <c r="F448" s="35">
        <v>44670</v>
      </c>
      <c r="G448" s="21" t="s">
        <v>797</v>
      </c>
      <c r="H448" s="22" t="s">
        <v>506</v>
      </c>
      <c r="I448" s="22" t="s">
        <v>99</v>
      </c>
      <c r="J448" s="32" t="s">
        <v>294</v>
      </c>
      <c r="K448" s="35">
        <v>44664</v>
      </c>
      <c r="L448" s="35">
        <v>44670</v>
      </c>
      <c r="M448" s="17"/>
      <c r="N448" s="10">
        <v>3400</v>
      </c>
      <c r="O448" s="10">
        <f t="shared" si="61"/>
        <v>0</v>
      </c>
      <c r="P448" s="17"/>
      <c r="Q448" s="10">
        <v>2900</v>
      </c>
      <c r="R448" s="10">
        <f t="shared" si="62"/>
        <v>0</v>
      </c>
      <c r="S448" s="17"/>
      <c r="T448" s="10">
        <v>2800</v>
      </c>
      <c r="U448" s="10">
        <f t="shared" si="63"/>
        <v>0</v>
      </c>
      <c r="V448" s="17">
        <v>35</v>
      </c>
      <c r="W448" s="10">
        <v>150</v>
      </c>
      <c r="X448" s="10">
        <f t="shared" si="66"/>
        <v>5250</v>
      </c>
      <c r="Y448" s="17">
        <v>35</v>
      </c>
      <c r="Z448" s="10">
        <v>150</v>
      </c>
      <c r="AA448" s="10">
        <f t="shared" si="67"/>
        <v>5250</v>
      </c>
      <c r="AB448" s="17">
        <v>35</v>
      </c>
      <c r="AC448" s="10">
        <v>150</v>
      </c>
      <c r="AD448" s="10">
        <f t="shared" si="68"/>
        <v>5250</v>
      </c>
      <c r="AE448" s="19">
        <v>105</v>
      </c>
      <c r="AF448" s="3">
        <v>7</v>
      </c>
      <c r="AG448" s="3">
        <f>AE448*AF448</f>
        <v>735</v>
      </c>
      <c r="AH448" s="152">
        <v>1</v>
      </c>
      <c r="AI448" s="139">
        <f t="shared" si="69"/>
        <v>210</v>
      </c>
      <c r="AJ448" s="139">
        <f t="shared" si="65"/>
        <v>16485</v>
      </c>
      <c r="AK448" s="109">
        <f t="shared" si="70"/>
        <v>16485</v>
      </c>
      <c r="AM448" t="b">
        <f>D448='15.02.2022 Смета'!D448</f>
        <v>1</v>
      </c>
      <c r="AN448" t="b">
        <f>E448='15.02.2022 Смета'!E448</f>
        <v>1</v>
      </c>
      <c r="AO448" t="b">
        <f>F448='15.02.2022 Смета'!F448</f>
        <v>1</v>
      </c>
      <c r="AP448" t="b">
        <f>G448='15.02.2022 Смета'!G448</f>
        <v>1</v>
      </c>
      <c r="AQ448" t="b">
        <f>AH448='15.02.2022 Смета'!AH448</f>
        <v>1</v>
      </c>
      <c r="AR448" t="b">
        <f>AI448='15.02.2022 Смета'!AI448</f>
        <v>1</v>
      </c>
      <c r="AS448" t="b">
        <f>AJ448='15.02.2022 Смета'!AJ448</f>
        <v>1</v>
      </c>
      <c r="AT448" t="b">
        <f>AK448='15.02.2022 Смета'!AK448</f>
        <v>1</v>
      </c>
    </row>
    <row r="449" spans="1:46" ht="31.9" customHeight="1" x14ac:dyDescent="0.25">
      <c r="A449" s="108">
        <v>363</v>
      </c>
      <c r="B449" s="8" t="s">
        <v>193</v>
      </c>
      <c r="C449" s="21" t="s">
        <v>117</v>
      </c>
      <c r="D449" s="22" t="s">
        <v>681</v>
      </c>
      <c r="E449" s="35">
        <v>44673</v>
      </c>
      <c r="F449" s="35">
        <v>44679</v>
      </c>
      <c r="G449" s="21" t="s">
        <v>331</v>
      </c>
      <c r="H449" s="22" t="s">
        <v>432</v>
      </c>
      <c r="I449" s="22" t="s">
        <v>99</v>
      </c>
      <c r="J449" s="32" t="s">
        <v>294</v>
      </c>
      <c r="K449" s="35">
        <v>44673</v>
      </c>
      <c r="L449" s="35">
        <v>44679</v>
      </c>
      <c r="M449" s="17"/>
      <c r="N449" s="10">
        <v>3400</v>
      </c>
      <c r="O449" s="10">
        <f>M449*N449</f>
        <v>0</v>
      </c>
      <c r="P449" s="17"/>
      <c r="Q449" s="10">
        <v>2900</v>
      </c>
      <c r="R449" s="10">
        <f>P449*Q449</f>
        <v>0</v>
      </c>
      <c r="S449" s="17"/>
      <c r="T449" s="10">
        <v>2800</v>
      </c>
      <c r="U449" s="10">
        <f>S449*T449</f>
        <v>0</v>
      </c>
      <c r="V449" s="17">
        <v>35</v>
      </c>
      <c r="W449" s="10">
        <v>150</v>
      </c>
      <c r="X449" s="10">
        <f t="shared" si="66"/>
        <v>5250</v>
      </c>
      <c r="Y449" s="17">
        <v>35</v>
      </c>
      <c r="Z449" s="10">
        <v>150</v>
      </c>
      <c r="AA449" s="10">
        <f t="shared" si="67"/>
        <v>5250</v>
      </c>
      <c r="AB449" s="17">
        <v>35</v>
      </c>
      <c r="AC449" s="10">
        <v>150</v>
      </c>
      <c r="AD449" s="10">
        <f t="shared" si="68"/>
        <v>5250</v>
      </c>
      <c r="AE449" s="19">
        <v>105</v>
      </c>
      <c r="AF449" s="3">
        <v>7</v>
      </c>
      <c r="AG449" s="3">
        <f>AE449*AF449</f>
        <v>735</v>
      </c>
      <c r="AH449" s="152">
        <v>1</v>
      </c>
      <c r="AI449" s="139">
        <f t="shared" si="69"/>
        <v>210</v>
      </c>
      <c r="AJ449" s="139">
        <f t="shared" si="65"/>
        <v>16485</v>
      </c>
      <c r="AK449" s="109">
        <f t="shared" si="70"/>
        <v>16485</v>
      </c>
      <c r="AM449" t="b">
        <f>D449='15.02.2022 Смета'!D449</f>
        <v>1</v>
      </c>
      <c r="AN449" t="b">
        <f>E449='15.02.2022 Смета'!E449</f>
        <v>1</v>
      </c>
      <c r="AO449" t="b">
        <f>F449='15.02.2022 Смета'!F449</f>
        <v>1</v>
      </c>
      <c r="AP449" t="b">
        <f>G449='15.02.2022 Смета'!G449</f>
        <v>1</v>
      </c>
      <c r="AQ449" t="b">
        <f>AH449='15.02.2022 Смета'!AH449</f>
        <v>1</v>
      </c>
      <c r="AR449" t="b">
        <f>AI449='15.02.2022 Смета'!AI449</f>
        <v>1</v>
      </c>
      <c r="AS449" t="b">
        <f>AJ449='15.02.2022 Смета'!AJ449</f>
        <v>1</v>
      </c>
      <c r="AT449" t="b">
        <f>AK449='15.02.2022 Смета'!AK449</f>
        <v>1</v>
      </c>
    </row>
    <row r="450" spans="1:46" ht="18.600000000000001" customHeight="1" x14ac:dyDescent="0.25">
      <c r="A450" s="108">
        <v>364</v>
      </c>
      <c r="B450" s="45" t="s">
        <v>193</v>
      </c>
      <c r="C450" s="21" t="s">
        <v>117</v>
      </c>
      <c r="D450" s="22" t="s">
        <v>71</v>
      </c>
      <c r="E450" s="35">
        <v>44700</v>
      </c>
      <c r="F450" s="35">
        <v>44703</v>
      </c>
      <c r="G450" s="21" t="s">
        <v>301</v>
      </c>
      <c r="H450" s="22" t="s">
        <v>329</v>
      </c>
      <c r="I450" s="22" t="s">
        <v>101</v>
      </c>
      <c r="J450" s="22" t="s">
        <v>304</v>
      </c>
      <c r="K450" s="35">
        <v>44700</v>
      </c>
      <c r="L450" s="35">
        <v>44703</v>
      </c>
      <c r="M450" s="10"/>
      <c r="N450" s="10">
        <v>3400</v>
      </c>
      <c r="O450" s="10">
        <f>M450*N450</f>
        <v>0</v>
      </c>
      <c r="P450" s="10"/>
      <c r="Q450" s="10">
        <v>2900</v>
      </c>
      <c r="R450" s="10">
        <f>P450*Q450</f>
        <v>0</v>
      </c>
      <c r="S450" s="10"/>
      <c r="T450" s="10">
        <v>2800</v>
      </c>
      <c r="U450" s="10">
        <f>S450*T450</f>
        <v>0</v>
      </c>
      <c r="V450" s="10">
        <v>35</v>
      </c>
      <c r="W450" s="10">
        <v>150</v>
      </c>
      <c r="X450" s="10">
        <f t="shared" si="66"/>
        <v>5250</v>
      </c>
      <c r="Y450" s="10">
        <v>35</v>
      </c>
      <c r="Z450" s="10">
        <v>150</v>
      </c>
      <c r="AA450" s="10">
        <f t="shared" si="67"/>
        <v>5250</v>
      </c>
      <c r="AB450" s="10">
        <v>35</v>
      </c>
      <c r="AC450" s="10">
        <v>150</v>
      </c>
      <c r="AD450" s="10">
        <f t="shared" si="68"/>
        <v>5250</v>
      </c>
      <c r="AE450" s="11">
        <v>105</v>
      </c>
      <c r="AF450" s="3">
        <v>7</v>
      </c>
      <c r="AG450" s="3">
        <f>AE450*AF450</f>
        <v>735</v>
      </c>
      <c r="AH450" s="152">
        <v>1</v>
      </c>
      <c r="AI450" s="139">
        <f t="shared" si="69"/>
        <v>210</v>
      </c>
      <c r="AJ450" s="139">
        <f t="shared" si="65"/>
        <v>16485</v>
      </c>
      <c r="AK450" s="109">
        <f t="shared" si="70"/>
        <v>16485</v>
      </c>
      <c r="AM450" t="b">
        <f>D450='15.02.2022 Смета'!D450</f>
        <v>1</v>
      </c>
      <c r="AN450" t="b">
        <f>E450='15.02.2022 Смета'!E450</f>
        <v>1</v>
      </c>
      <c r="AO450" t="b">
        <f>F450='15.02.2022 Смета'!F450</f>
        <v>1</v>
      </c>
      <c r="AP450" t="b">
        <f>G450='15.02.2022 Смета'!G450</f>
        <v>1</v>
      </c>
      <c r="AQ450" t="b">
        <f>AH450='15.02.2022 Смета'!AH450</f>
        <v>1</v>
      </c>
      <c r="AR450" t="b">
        <f>AI450='15.02.2022 Смета'!AI450</f>
        <v>1</v>
      </c>
      <c r="AS450" t="b">
        <f>AJ450='15.02.2022 Смета'!AJ450</f>
        <v>1</v>
      </c>
      <c r="AT450" t="b">
        <f>AK450='15.02.2022 Смета'!AK450</f>
        <v>1</v>
      </c>
    </row>
    <row r="451" spans="1:46" ht="14.65" customHeight="1" x14ac:dyDescent="0.25">
      <c r="A451" s="106"/>
      <c r="B451" s="96"/>
      <c r="C451" s="97"/>
      <c r="D451" s="92" t="s">
        <v>908</v>
      </c>
      <c r="E451" s="99"/>
      <c r="F451" s="99"/>
      <c r="G451" s="99"/>
      <c r="H451" s="99"/>
      <c r="I451" s="97"/>
      <c r="J451" s="100"/>
      <c r="K451" s="99"/>
      <c r="L451" s="99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2"/>
      <c r="AF451" s="79"/>
      <c r="AG451" s="79"/>
      <c r="AH451" s="153"/>
      <c r="AI451" s="151"/>
      <c r="AJ451" s="151"/>
      <c r="AK451" s="164"/>
      <c r="AM451" t="b">
        <f>D451='15.02.2022 Смета'!D451</f>
        <v>1</v>
      </c>
      <c r="AN451" t="b">
        <f>E451='15.02.2022 Смета'!E451</f>
        <v>1</v>
      </c>
      <c r="AO451" t="b">
        <f>F451='15.02.2022 Смета'!F451</f>
        <v>1</v>
      </c>
      <c r="AP451" t="b">
        <f>G451='15.02.2022 Смета'!G451</f>
        <v>1</v>
      </c>
      <c r="AQ451" t="b">
        <f>AH451='15.02.2022 Смета'!AH451</f>
        <v>1</v>
      </c>
      <c r="AR451" t="b">
        <f>AI451='15.02.2022 Смета'!AI451</f>
        <v>1</v>
      </c>
      <c r="AS451" t="b">
        <f>AJ451='15.02.2022 Смета'!AJ451</f>
        <v>1</v>
      </c>
      <c r="AT451" t="b">
        <f>AK451='15.02.2022 Смета'!AK451</f>
        <v>1</v>
      </c>
    </row>
    <row r="452" spans="1:46" ht="39" thickBot="1" x14ac:dyDescent="0.3">
      <c r="A452" s="121">
        <v>365</v>
      </c>
      <c r="B452" s="122"/>
      <c r="C452" s="123" t="s">
        <v>757</v>
      </c>
      <c r="D452" s="124" t="s">
        <v>555</v>
      </c>
      <c r="E452" s="125">
        <v>44562</v>
      </c>
      <c r="F452" s="125">
        <v>44926</v>
      </c>
      <c r="G452" s="123" t="s">
        <v>758</v>
      </c>
      <c r="H452" s="124" t="s">
        <v>758</v>
      </c>
      <c r="I452" s="124" t="s">
        <v>103</v>
      </c>
      <c r="J452" s="124"/>
      <c r="K452" s="125">
        <v>44562</v>
      </c>
      <c r="L452" s="125">
        <v>44926</v>
      </c>
      <c r="M452" s="126">
        <v>43</v>
      </c>
      <c r="N452" s="126">
        <v>3400</v>
      </c>
      <c r="O452" s="126">
        <f>M452*N452</f>
        <v>146200</v>
      </c>
      <c r="P452" s="126">
        <v>43</v>
      </c>
      <c r="Q452" s="126">
        <v>2900</v>
      </c>
      <c r="R452" s="126">
        <f>P452*Q452</f>
        <v>124700</v>
      </c>
      <c r="S452" s="126">
        <v>43</v>
      </c>
      <c r="T452" s="126">
        <v>2800</v>
      </c>
      <c r="U452" s="126">
        <f>S452*T452</f>
        <v>120400</v>
      </c>
      <c r="V452" s="126">
        <v>521</v>
      </c>
      <c r="W452" s="126">
        <v>150</v>
      </c>
      <c r="X452" s="126">
        <f t="shared" si="66"/>
        <v>78150</v>
      </c>
      <c r="Y452" s="126">
        <v>521</v>
      </c>
      <c r="Z452" s="126">
        <v>150</v>
      </c>
      <c r="AA452" s="126">
        <f t="shared" si="67"/>
        <v>78150</v>
      </c>
      <c r="AB452" s="126">
        <v>628</v>
      </c>
      <c r="AC452" s="126">
        <v>150</v>
      </c>
      <c r="AD452" s="126">
        <f t="shared" si="68"/>
        <v>94200</v>
      </c>
      <c r="AE452" s="127">
        <v>1844</v>
      </c>
      <c r="AF452" s="128">
        <v>7</v>
      </c>
      <c r="AG452" s="129">
        <f>AE452*AF452</f>
        <v>12908</v>
      </c>
      <c r="AH452" s="166">
        <v>1</v>
      </c>
      <c r="AI452" s="167">
        <f t="shared" si="69"/>
        <v>3643</v>
      </c>
      <c r="AJ452" s="167">
        <f t="shared" si="65"/>
        <v>654708</v>
      </c>
      <c r="AK452" s="196">
        <f t="shared" si="70"/>
        <v>654708</v>
      </c>
      <c r="AM452" t="b">
        <f>D452='15.02.2022 Смета'!D452</f>
        <v>1</v>
      </c>
      <c r="AN452" t="b">
        <f>E452='15.02.2022 Смета'!E452</f>
        <v>1</v>
      </c>
      <c r="AO452" t="b">
        <f>F452='15.02.2022 Смета'!F452</f>
        <v>1</v>
      </c>
      <c r="AP452" t="b">
        <f>G452='15.02.2022 Смета'!G452</f>
        <v>1</v>
      </c>
      <c r="AQ452" t="b">
        <f>AH452='15.02.2022 Смета'!AH452</f>
        <v>1</v>
      </c>
      <c r="AR452" t="b">
        <f>AI452='15.02.2022 Смета'!AI452</f>
        <v>1</v>
      </c>
      <c r="AS452" t="b">
        <f>AJ452='15.02.2022 Смета'!AJ452</f>
        <v>1</v>
      </c>
      <c r="AT452" t="b">
        <f>AK452='15.02.2022 Смета'!AK452</f>
        <v>1</v>
      </c>
    </row>
    <row r="453" spans="1:46" x14ac:dyDescent="0.25">
      <c r="A453" s="1967" t="s">
        <v>1104</v>
      </c>
      <c r="B453" s="1968"/>
      <c r="C453" s="1968"/>
      <c r="D453" s="1968"/>
      <c r="E453" s="1968"/>
      <c r="F453" s="1968"/>
      <c r="G453" s="1969"/>
      <c r="H453" s="75"/>
      <c r="I453" s="75"/>
      <c r="J453" s="75"/>
      <c r="K453" s="76"/>
      <c r="L453" s="76"/>
      <c r="M453" s="77">
        <f>SUM(M9:M452)</f>
        <v>168</v>
      </c>
      <c r="N453" s="77"/>
      <c r="O453" s="77">
        <f>SUM(O9:O452)</f>
        <v>571200</v>
      </c>
      <c r="P453" s="77">
        <f>SUM(P9:P452)</f>
        <v>160</v>
      </c>
      <c r="Q453" s="77"/>
      <c r="R453" s="77">
        <f>SUM(R9:R452)</f>
        <v>464000</v>
      </c>
      <c r="S453" s="77">
        <f>SUM(S9:S452)</f>
        <v>160</v>
      </c>
      <c r="T453" s="77"/>
      <c r="U453" s="77">
        <f>SUM(U9:U452)</f>
        <v>448000</v>
      </c>
      <c r="V453" s="77">
        <f>SUM(V9:V452)</f>
        <v>9097</v>
      </c>
      <c r="W453" s="77"/>
      <c r="X453" s="77">
        <f>SUM(X9:X452)</f>
        <v>1364550</v>
      </c>
      <c r="Y453" s="77">
        <f>SUM(Y9:Y452)</f>
        <v>8598</v>
      </c>
      <c r="Z453" s="77"/>
      <c r="AA453" s="77">
        <f>SUM(AA9:AA452)</f>
        <v>1289700</v>
      </c>
      <c r="AB453" s="77">
        <f>SUM(AB9:AB452)</f>
        <v>10124</v>
      </c>
      <c r="AC453" s="77"/>
      <c r="AD453" s="77">
        <f>SUM(AD9:AD452)</f>
        <v>1518600</v>
      </c>
      <c r="AE453" s="77">
        <f>SUM(AE9:AE452)</f>
        <v>20515</v>
      </c>
      <c r="AF453" s="77"/>
      <c r="AG453" s="77">
        <f>SUM(AG9:AG452)</f>
        <v>143950</v>
      </c>
      <c r="AH453" s="162">
        <f>SUM(AH9:AH452)</f>
        <v>365</v>
      </c>
      <c r="AI453" s="163">
        <f>SUM(AI9:AI452)</f>
        <v>48800</v>
      </c>
      <c r="AJ453" s="163">
        <f>SUM(AJ9:AJ452)</f>
        <v>5800000</v>
      </c>
      <c r="AK453" s="163">
        <f>SUM(AK9:AK452)</f>
        <v>5800000</v>
      </c>
    </row>
    <row r="455" spans="1:46" ht="15.75" x14ac:dyDescent="0.25">
      <c r="D455" s="181"/>
      <c r="E455" s="182"/>
      <c r="F455" s="182"/>
      <c r="G455" s="182"/>
      <c r="H455" s="181"/>
      <c r="I455" s="181"/>
      <c r="J455" s="181"/>
      <c r="K455" s="182"/>
      <c r="L455" s="182"/>
      <c r="M455" s="183"/>
      <c r="N455" s="183"/>
      <c r="O455" s="183"/>
      <c r="P455" s="183"/>
      <c r="Q455" s="183"/>
      <c r="R455" s="183"/>
      <c r="S455" s="183"/>
      <c r="T455" s="183"/>
      <c r="U455" s="183"/>
      <c r="V455" s="184"/>
      <c r="W455" s="184"/>
      <c r="X455" s="184"/>
      <c r="Y455" s="184"/>
      <c r="Z455" s="184"/>
      <c r="AA455" s="184"/>
      <c r="AB455" s="184"/>
      <c r="AC455" s="184"/>
      <c r="AD455" s="184"/>
      <c r="AE455" s="184"/>
      <c r="AF455" s="184"/>
      <c r="AG455" s="184"/>
      <c r="AH455" s="184"/>
      <c r="AI455" s="185"/>
      <c r="AJ455" s="185"/>
      <c r="AK455" s="25"/>
    </row>
    <row r="456" spans="1:46" ht="15.75" x14ac:dyDescent="0.25">
      <c r="D456" s="181"/>
      <c r="E456" s="182"/>
      <c r="F456" s="182"/>
      <c r="G456" s="182"/>
      <c r="H456" s="181"/>
      <c r="I456" s="181"/>
      <c r="J456" s="181"/>
      <c r="K456" s="182"/>
      <c r="L456" s="182"/>
      <c r="M456" s="183"/>
      <c r="N456" s="183"/>
      <c r="O456" s="183"/>
      <c r="P456" s="183"/>
      <c r="Q456" s="183"/>
      <c r="R456" s="183"/>
      <c r="S456" s="183"/>
      <c r="T456" s="186"/>
      <c r="U456" s="186"/>
      <c r="V456" s="187"/>
      <c r="W456" s="187"/>
      <c r="X456" s="187"/>
      <c r="Y456" s="184"/>
      <c r="Z456" s="184"/>
      <c r="AA456" s="184"/>
      <c r="AB456" s="184"/>
      <c r="AC456" s="184"/>
      <c r="AD456" s="184"/>
      <c r="AE456" s="184"/>
      <c r="AF456" s="184"/>
      <c r="AG456" s="184"/>
      <c r="AH456" s="184"/>
      <c r="AI456" s="184"/>
      <c r="AJ456" s="184"/>
    </row>
    <row r="457" spans="1:46" ht="15.75" x14ac:dyDescent="0.25">
      <c r="D457" s="188"/>
      <c r="E457" s="182"/>
      <c r="F457" s="182"/>
      <c r="G457" s="182"/>
      <c r="H457" s="181"/>
      <c r="I457" s="181"/>
      <c r="J457" s="181"/>
      <c r="K457" s="182"/>
      <c r="L457" s="182"/>
      <c r="M457" s="183"/>
      <c r="N457" s="183"/>
      <c r="O457" s="183"/>
      <c r="P457" s="183"/>
      <c r="Q457" s="183"/>
      <c r="R457" s="183"/>
      <c r="S457" s="183"/>
      <c r="T457" s="186"/>
      <c r="U457" s="186"/>
      <c r="V457" s="187"/>
      <c r="W457" s="187"/>
      <c r="X457" s="187"/>
      <c r="Y457" s="184"/>
      <c r="Z457" s="184"/>
      <c r="AA457" s="184"/>
      <c r="AB457" s="184"/>
      <c r="AC457" s="184"/>
      <c r="AD457" s="184"/>
      <c r="AE457" s="184"/>
      <c r="AF457" s="184"/>
      <c r="AG457" s="184"/>
      <c r="AH457" s="184"/>
      <c r="AI457" s="184"/>
      <c r="AJ457" s="184"/>
    </row>
    <row r="458" spans="1:46" ht="15.75" x14ac:dyDescent="0.25">
      <c r="D458" s="181"/>
      <c r="E458" s="182"/>
      <c r="F458" s="182"/>
      <c r="G458" s="182"/>
      <c r="H458" s="181"/>
      <c r="I458" s="181"/>
      <c r="J458" s="181"/>
      <c r="K458" s="182"/>
      <c r="L458" s="182"/>
      <c r="M458" s="183"/>
      <c r="N458" s="183"/>
      <c r="O458" s="183"/>
      <c r="P458" s="183"/>
      <c r="Q458" s="183"/>
      <c r="R458" s="183"/>
      <c r="S458" s="183"/>
      <c r="T458" s="186"/>
      <c r="U458" s="186"/>
      <c r="V458" s="189"/>
      <c r="W458" s="189"/>
      <c r="X458" s="189"/>
      <c r="Y458" s="184"/>
      <c r="Z458" s="184"/>
      <c r="AA458" s="184"/>
      <c r="AB458" s="184"/>
      <c r="AC458" s="184"/>
      <c r="AD458" s="184"/>
      <c r="AE458" s="184"/>
      <c r="AF458" s="184"/>
      <c r="AG458" s="184"/>
      <c r="AH458" s="184"/>
      <c r="AI458" s="184"/>
      <c r="AJ458" s="184"/>
    </row>
    <row r="459" spans="1:46" x14ac:dyDescent="0.25">
      <c r="T459" s="5"/>
      <c r="U459" s="5"/>
      <c r="V459" s="30"/>
      <c r="W459" s="30"/>
      <c r="X459" s="30"/>
    </row>
    <row r="460" spans="1:46" x14ac:dyDescent="0.25">
      <c r="T460" s="5"/>
      <c r="U460" s="5"/>
      <c r="V460" s="1"/>
      <c r="W460" s="1"/>
      <c r="X460" s="1"/>
    </row>
  </sheetData>
  <mergeCells count="14">
    <mergeCell ref="A453:G453"/>
    <mergeCell ref="AM6:AT6"/>
    <mergeCell ref="G6:G7"/>
    <mergeCell ref="M6:U6"/>
    <mergeCell ref="V6:AD6"/>
    <mergeCell ref="AE6:AG6"/>
    <mergeCell ref="AH6:AJ6"/>
    <mergeCell ref="AK6:AK7"/>
    <mergeCell ref="A6:A7"/>
    <mergeCell ref="B6:B7"/>
    <mergeCell ref="C6:C7"/>
    <mergeCell ref="D6:D7"/>
    <mergeCell ref="E6:E7"/>
    <mergeCell ref="F6:F7"/>
  </mergeCells>
  <printOptions horizontalCentered="1"/>
  <pageMargins left="0.11811023622047245" right="0.11811023622047245" top="0.39370078740157483" bottom="0.35433070866141736" header="0" footer="0"/>
  <pageSetup paperSize="9" scale="56" orientation="portrait" r:id="rId1"/>
  <rowBreaks count="2" manualBreakCount="2">
    <brk id="94" max="46" man="1"/>
    <brk id="144" max="4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449"/>
  <sheetViews>
    <sheetView view="pageBreakPreview" zoomScale="70" zoomScaleNormal="50" zoomScaleSheetLayoutView="70" workbookViewId="0">
      <selection activeCell="G447" sqref="G447"/>
    </sheetView>
  </sheetViews>
  <sheetFormatPr defaultRowHeight="15" x14ac:dyDescent="0.25"/>
  <cols>
    <col min="1" max="1" width="5.28515625" style="205" customWidth="1"/>
    <col min="2" max="2" width="24" style="4" hidden="1" customWidth="1"/>
    <col min="3" max="3" width="17.28515625" style="85" hidden="1" customWidth="1"/>
    <col min="4" max="4" width="65.5703125" style="37" customWidth="1"/>
    <col min="5" max="5" width="25.7109375" style="85" hidden="1" customWidth="1"/>
    <col min="6" max="7" width="15.28515625" style="40" customWidth="1"/>
    <col min="8" max="8" width="24.7109375" style="85" customWidth="1"/>
    <col min="9" max="9" width="17" style="37" hidden="1" customWidth="1"/>
    <col min="10" max="10" width="14.28515625" style="40" hidden="1" customWidth="1"/>
    <col min="11" max="11" width="13" style="40" hidden="1" customWidth="1"/>
    <col min="12" max="12" width="8.28515625" style="6" hidden="1" customWidth="1"/>
    <col min="13" max="13" width="7.7109375" style="6" hidden="1" customWidth="1"/>
    <col min="14" max="14" width="10.7109375" style="6" hidden="1" customWidth="1"/>
    <col min="15" max="16" width="7.7109375" style="6" hidden="1" customWidth="1"/>
    <col min="17" max="17" width="10" style="6" hidden="1" customWidth="1"/>
    <col min="18" max="19" width="7.7109375" style="6" hidden="1" customWidth="1"/>
    <col min="20" max="20" width="10.28515625" style="6" hidden="1" customWidth="1"/>
    <col min="21" max="22" width="7.7109375" hidden="1" customWidth="1"/>
    <col min="23" max="23" width="10.7109375" hidden="1" customWidth="1"/>
    <col min="24" max="25" width="7.7109375" hidden="1" customWidth="1"/>
    <col min="26" max="26" width="10.28515625" hidden="1" customWidth="1"/>
    <col min="27" max="27" width="10" hidden="1" customWidth="1"/>
    <col min="28" max="28" width="7.7109375" hidden="1" customWidth="1"/>
    <col min="29" max="29" width="11.28515625" hidden="1" customWidth="1"/>
    <col min="30" max="30" width="9.28515625" hidden="1" customWidth="1"/>
    <col min="31" max="31" width="7.7109375" hidden="1" customWidth="1"/>
    <col min="32" max="32" width="11.42578125" hidden="1" customWidth="1"/>
    <col min="33" max="33" width="12.7109375" hidden="1" customWidth="1"/>
    <col min="34" max="34" width="10.28515625" hidden="1" customWidth="1"/>
    <col min="35" max="35" width="17.28515625" hidden="1" customWidth="1"/>
    <col min="36" max="36" width="12.28515625" hidden="1" customWidth="1"/>
  </cols>
  <sheetData>
    <row r="1" spans="1:50" ht="21" customHeight="1" x14ac:dyDescent="0.25">
      <c r="A1" s="1954" t="s">
        <v>941</v>
      </c>
      <c r="B1" s="1954"/>
      <c r="C1" s="1954"/>
      <c r="D1" s="1954"/>
      <c r="E1" s="1954"/>
      <c r="F1" s="1954"/>
      <c r="G1" s="1954"/>
      <c r="H1" s="1954"/>
      <c r="I1" s="1954"/>
      <c r="J1" s="1954"/>
      <c r="K1" s="1954"/>
      <c r="L1" s="1954"/>
      <c r="M1" s="1954"/>
      <c r="N1" s="1954"/>
      <c r="O1" s="1954"/>
      <c r="P1" s="1954"/>
      <c r="Q1" s="1954"/>
      <c r="R1" s="1954"/>
      <c r="S1" s="1954"/>
      <c r="T1" s="1954"/>
      <c r="U1" s="1954"/>
      <c r="V1" s="1954"/>
      <c r="W1" s="1954"/>
      <c r="X1" s="1954"/>
      <c r="Y1" s="1954"/>
      <c r="Z1" s="1954"/>
      <c r="AA1" s="1954"/>
      <c r="AB1" s="1954"/>
      <c r="AC1" s="1954"/>
      <c r="AD1" s="1954"/>
      <c r="AE1" s="1954"/>
      <c r="AF1" s="1954"/>
      <c r="AG1" s="1954"/>
      <c r="AH1" s="1954"/>
      <c r="AI1" s="1954"/>
      <c r="AJ1" s="1954"/>
    </row>
    <row r="2" spans="1:50" ht="15.75" thickBot="1" x14ac:dyDescent="0.3"/>
    <row r="3" spans="1:50" ht="45" customHeight="1" x14ac:dyDescent="0.25">
      <c r="A3" s="1955" t="s">
        <v>0</v>
      </c>
      <c r="B3" s="1957" t="s">
        <v>106</v>
      </c>
      <c r="C3" s="1959" t="s">
        <v>107</v>
      </c>
      <c r="D3" s="1959" t="s">
        <v>94</v>
      </c>
      <c r="E3" s="1959" t="s">
        <v>295</v>
      </c>
      <c r="F3" s="1961" t="s">
        <v>917</v>
      </c>
      <c r="G3" s="1961" t="s">
        <v>938</v>
      </c>
      <c r="H3" s="1959" t="s">
        <v>296</v>
      </c>
      <c r="I3" s="203" t="s">
        <v>295</v>
      </c>
      <c r="J3" s="203" t="s">
        <v>96</v>
      </c>
      <c r="K3" s="203" t="s">
        <v>97</v>
      </c>
      <c r="L3" s="1957" t="s">
        <v>1</v>
      </c>
      <c r="M3" s="1957"/>
      <c r="N3" s="1957"/>
      <c r="O3" s="1957"/>
      <c r="P3" s="1957"/>
      <c r="Q3" s="1957"/>
      <c r="R3" s="1957"/>
      <c r="S3" s="1957"/>
      <c r="T3" s="1957"/>
      <c r="U3" s="1963" t="s">
        <v>5</v>
      </c>
      <c r="V3" s="1963"/>
      <c r="W3" s="1963"/>
      <c r="X3" s="1963"/>
      <c r="Y3" s="1963"/>
      <c r="Z3" s="1963"/>
      <c r="AA3" s="1963"/>
      <c r="AB3" s="1963"/>
      <c r="AC3" s="1963"/>
      <c r="AD3" s="1963" t="s">
        <v>7</v>
      </c>
      <c r="AE3" s="1963"/>
      <c r="AF3" s="1963"/>
      <c r="AG3" s="1964" t="s">
        <v>934</v>
      </c>
      <c r="AH3" s="1964"/>
      <c r="AI3" s="1964"/>
      <c r="AJ3" s="1965" t="s">
        <v>20</v>
      </c>
      <c r="AM3" s="1953" t="s">
        <v>1132</v>
      </c>
      <c r="AN3" s="1953"/>
      <c r="AO3" s="1953"/>
      <c r="AP3" s="1953"/>
      <c r="AQ3" s="1953"/>
      <c r="AT3" s="220"/>
      <c r="AU3" s="220"/>
      <c r="AV3" s="220"/>
      <c r="AW3" s="220"/>
      <c r="AX3" s="220"/>
    </row>
    <row r="4" spans="1:50" ht="32.65" customHeight="1" thickBot="1" x14ac:dyDescent="0.3">
      <c r="A4" s="1956"/>
      <c r="B4" s="1958"/>
      <c r="C4" s="1960"/>
      <c r="D4" s="1960"/>
      <c r="E4" s="1960"/>
      <c r="F4" s="1962"/>
      <c r="G4" s="1962"/>
      <c r="H4" s="1960"/>
      <c r="I4" s="204"/>
      <c r="J4" s="204"/>
      <c r="K4" s="204"/>
      <c r="L4" s="204" t="s">
        <v>3</v>
      </c>
      <c r="M4" s="204" t="s">
        <v>409</v>
      </c>
      <c r="N4" s="204" t="s">
        <v>410</v>
      </c>
      <c r="O4" s="204" t="s">
        <v>3</v>
      </c>
      <c r="P4" s="204" t="s">
        <v>409</v>
      </c>
      <c r="Q4" s="204" t="s">
        <v>410</v>
      </c>
      <c r="R4" s="204" t="s">
        <v>4</v>
      </c>
      <c r="S4" s="204" t="s">
        <v>409</v>
      </c>
      <c r="T4" s="204" t="s">
        <v>410</v>
      </c>
      <c r="U4" s="204" t="s">
        <v>3</v>
      </c>
      <c r="V4" s="204" t="s">
        <v>409</v>
      </c>
      <c r="W4" s="204" t="s">
        <v>410</v>
      </c>
      <c r="X4" s="204" t="s">
        <v>3</v>
      </c>
      <c r="Y4" s="204" t="s">
        <v>409</v>
      </c>
      <c r="Z4" s="204" t="s">
        <v>410</v>
      </c>
      <c r="AA4" s="204" t="s">
        <v>4</v>
      </c>
      <c r="AB4" s="204" t="s">
        <v>409</v>
      </c>
      <c r="AC4" s="204" t="s">
        <v>410</v>
      </c>
      <c r="AD4" s="204" t="s">
        <v>4</v>
      </c>
      <c r="AE4" s="204" t="s">
        <v>409</v>
      </c>
      <c r="AF4" s="204" t="s">
        <v>410</v>
      </c>
      <c r="AG4" s="204" t="s">
        <v>935</v>
      </c>
      <c r="AH4" s="204" t="s">
        <v>919</v>
      </c>
      <c r="AI4" s="204" t="s">
        <v>936</v>
      </c>
      <c r="AJ4" s="1966"/>
      <c r="AM4" s="4" t="s">
        <v>1121</v>
      </c>
      <c r="AN4" s="4" t="s">
        <v>1129</v>
      </c>
      <c r="AO4" s="4" t="s">
        <v>1122</v>
      </c>
      <c r="AP4" s="4" t="s">
        <v>1130</v>
      </c>
      <c r="AQ4" s="4" t="s">
        <v>1131</v>
      </c>
    </row>
    <row r="5" spans="1:50" ht="18" customHeight="1" x14ac:dyDescent="0.25">
      <c r="A5" s="106"/>
      <c r="B5" s="96"/>
      <c r="C5" s="97"/>
      <c r="D5" s="98" t="s">
        <v>832</v>
      </c>
      <c r="E5" s="98"/>
      <c r="F5" s="99"/>
      <c r="G5" s="99"/>
      <c r="H5" s="99"/>
      <c r="I5" s="99"/>
      <c r="J5" s="99"/>
      <c r="K5" s="99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2"/>
      <c r="AE5" s="79"/>
      <c r="AF5" s="79"/>
      <c r="AG5" s="79"/>
      <c r="AH5" s="137"/>
      <c r="AI5" s="137"/>
      <c r="AJ5" s="107"/>
    </row>
    <row r="6" spans="1:50" ht="16.149999999999999" customHeight="1" x14ac:dyDescent="0.25">
      <c r="A6" s="108">
        <v>1</v>
      </c>
      <c r="B6" s="8" t="s">
        <v>67</v>
      </c>
      <c r="C6" s="21" t="s">
        <v>163</v>
      </c>
      <c r="D6" s="22" t="s">
        <v>174</v>
      </c>
      <c r="E6" s="21" t="s">
        <v>693</v>
      </c>
      <c r="F6" s="35">
        <v>44812</v>
      </c>
      <c r="G6" s="35">
        <v>44815</v>
      </c>
      <c r="H6" s="21" t="s">
        <v>297</v>
      </c>
      <c r="I6" s="22" t="s">
        <v>693</v>
      </c>
      <c r="J6" s="35">
        <v>44812</v>
      </c>
      <c r="K6" s="35">
        <v>44815</v>
      </c>
      <c r="L6" s="10"/>
      <c r="M6" s="10">
        <v>3400</v>
      </c>
      <c r="N6" s="10">
        <f t="shared" ref="N6:N19" si="0">L6*M6</f>
        <v>0</v>
      </c>
      <c r="O6" s="10"/>
      <c r="P6" s="10">
        <v>2900</v>
      </c>
      <c r="Q6" s="10">
        <f t="shared" ref="Q6:Q19" si="1">O6*P6</f>
        <v>0</v>
      </c>
      <c r="R6" s="10"/>
      <c r="S6" s="10">
        <v>2800</v>
      </c>
      <c r="T6" s="10">
        <f t="shared" ref="T6:T19" si="2">R6*S6</f>
        <v>0</v>
      </c>
      <c r="U6" s="10">
        <v>8</v>
      </c>
      <c r="V6" s="10">
        <v>150</v>
      </c>
      <c r="W6" s="10">
        <f t="shared" ref="W6:W79" si="3">U6*V6</f>
        <v>1200</v>
      </c>
      <c r="X6" s="10">
        <v>8</v>
      </c>
      <c r="Y6" s="10">
        <v>150</v>
      </c>
      <c r="Z6" s="10">
        <f t="shared" ref="Z6:Z79" si="4">X6*Y6</f>
        <v>1200</v>
      </c>
      <c r="AA6" s="10">
        <v>16</v>
      </c>
      <c r="AB6" s="10">
        <v>150</v>
      </c>
      <c r="AC6" s="10">
        <f t="shared" ref="AC6:AC79" si="5">AA6*AB6</f>
        <v>2400</v>
      </c>
      <c r="AD6" s="11">
        <v>32</v>
      </c>
      <c r="AE6" s="26">
        <v>7</v>
      </c>
      <c r="AF6" s="7">
        <f t="shared" ref="AF6:AF19" si="6">AD6*AE6</f>
        <v>224</v>
      </c>
      <c r="AG6" s="152">
        <v>1</v>
      </c>
      <c r="AH6" s="139">
        <f t="shared" ref="AH6:AH79" si="7">L6+O6+R6+U6+X6+AA6+AD6</f>
        <v>64</v>
      </c>
      <c r="AI6" s="139">
        <f>AJ6</f>
        <v>5024</v>
      </c>
      <c r="AJ6" s="109">
        <f t="shared" ref="AJ6:AJ79" si="8">N6+Q6+T6+W6+Z6+AC6+AF6</f>
        <v>5024</v>
      </c>
      <c r="AM6" t="b">
        <f>D6='10.06.2022 КП'!D6</f>
        <v>1</v>
      </c>
      <c r="AN6" t="b">
        <f>E6='10.06.2022 КП'!E6</f>
        <v>1</v>
      </c>
      <c r="AO6" t="b">
        <f>F6='10.06.2022 КП'!F6</f>
        <v>1</v>
      </c>
      <c r="AP6" t="b">
        <f>G6='10.06.2022 КП'!G6</f>
        <v>1</v>
      </c>
      <c r="AQ6" t="b">
        <f>H6='10.06.2022 КП'!H6</f>
        <v>1</v>
      </c>
    </row>
    <row r="7" spans="1:50" x14ac:dyDescent="0.25">
      <c r="A7" s="106"/>
      <c r="B7" s="96"/>
      <c r="C7" s="97"/>
      <c r="D7" s="98" t="s">
        <v>833</v>
      </c>
      <c r="E7" s="99"/>
      <c r="F7" s="99"/>
      <c r="G7" s="99"/>
      <c r="H7" s="99"/>
      <c r="I7" s="99"/>
      <c r="J7" s="99"/>
      <c r="K7" s="99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2"/>
      <c r="AE7" s="79"/>
      <c r="AF7" s="79"/>
      <c r="AG7" s="153"/>
      <c r="AH7" s="151"/>
      <c r="AI7" s="151"/>
      <c r="AJ7" s="164"/>
      <c r="AM7" t="b">
        <f>D7='10.06.2022 КП'!D7</f>
        <v>1</v>
      </c>
      <c r="AN7" t="b">
        <f>E7='10.06.2022 КП'!E7</f>
        <v>1</v>
      </c>
      <c r="AO7" t="b">
        <f>F7='10.06.2022 КП'!F7</f>
        <v>1</v>
      </c>
      <c r="AP7" t="b">
        <f>G7='10.06.2022 КП'!G7</f>
        <v>1</v>
      </c>
      <c r="AQ7" t="b">
        <f>H7='10.06.2022 КП'!H7</f>
        <v>1</v>
      </c>
    </row>
    <row r="8" spans="1:50" ht="16.149999999999999" customHeight="1" x14ac:dyDescent="0.25">
      <c r="A8" s="108">
        <v>2</v>
      </c>
      <c r="B8" s="8" t="s">
        <v>15</v>
      </c>
      <c r="C8" s="21" t="s">
        <v>135</v>
      </c>
      <c r="D8" s="22" t="s">
        <v>550</v>
      </c>
      <c r="E8" s="21" t="s">
        <v>484</v>
      </c>
      <c r="F8" s="35">
        <v>44635</v>
      </c>
      <c r="G8" s="35">
        <v>44640</v>
      </c>
      <c r="H8" s="21" t="s">
        <v>301</v>
      </c>
      <c r="I8" s="22" t="s">
        <v>484</v>
      </c>
      <c r="J8" s="35">
        <v>44635</v>
      </c>
      <c r="K8" s="35">
        <v>44640</v>
      </c>
      <c r="L8" s="10"/>
      <c r="M8" s="10">
        <v>3400</v>
      </c>
      <c r="N8" s="10">
        <f t="shared" si="0"/>
        <v>0</v>
      </c>
      <c r="O8" s="10"/>
      <c r="P8" s="10">
        <v>2900</v>
      </c>
      <c r="Q8" s="10">
        <f t="shared" si="1"/>
        <v>0</v>
      </c>
      <c r="R8" s="10"/>
      <c r="S8" s="10">
        <v>2800</v>
      </c>
      <c r="T8" s="10">
        <f t="shared" si="2"/>
        <v>0</v>
      </c>
      <c r="U8" s="10">
        <v>14</v>
      </c>
      <c r="V8" s="10">
        <v>150</v>
      </c>
      <c r="W8" s="10">
        <f t="shared" si="3"/>
        <v>2100</v>
      </c>
      <c r="X8" s="10">
        <v>14</v>
      </c>
      <c r="Y8" s="10">
        <v>150</v>
      </c>
      <c r="Z8" s="10">
        <f t="shared" si="4"/>
        <v>2100</v>
      </c>
      <c r="AA8" s="10">
        <v>14</v>
      </c>
      <c r="AB8" s="10">
        <v>150</v>
      </c>
      <c r="AC8" s="10">
        <f t="shared" si="5"/>
        <v>2100</v>
      </c>
      <c r="AD8" s="11"/>
      <c r="AE8" s="26">
        <v>7</v>
      </c>
      <c r="AF8" s="7">
        <f t="shared" si="6"/>
        <v>0</v>
      </c>
      <c r="AG8" s="152">
        <v>1</v>
      </c>
      <c r="AH8" s="139">
        <f t="shared" si="7"/>
        <v>42</v>
      </c>
      <c r="AI8" s="139">
        <f t="shared" ref="AI8:AI71" si="9">AJ8</f>
        <v>6300</v>
      </c>
      <c r="AJ8" s="109">
        <f t="shared" si="8"/>
        <v>6300</v>
      </c>
      <c r="AM8" t="b">
        <f>D8='10.06.2022 КП'!D8</f>
        <v>1</v>
      </c>
      <c r="AN8" t="b">
        <f>E8='10.06.2022 КП'!E8</f>
        <v>1</v>
      </c>
      <c r="AO8" t="b">
        <f>F8='10.06.2022 КП'!F8</f>
        <v>1</v>
      </c>
      <c r="AP8" t="b">
        <f>G8='10.06.2022 КП'!G8</f>
        <v>1</v>
      </c>
      <c r="AQ8" t="b">
        <f>H8='10.06.2022 КП'!H8</f>
        <v>1</v>
      </c>
    </row>
    <row r="9" spans="1:50" ht="29.65" customHeight="1" x14ac:dyDescent="0.25">
      <c r="A9" s="108">
        <v>3</v>
      </c>
      <c r="B9" s="8" t="s">
        <v>15</v>
      </c>
      <c r="C9" s="21" t="s">
        <v>135</v>
      </c>
      <c r="D9" s="22" t="s">
        <v>984</v>
      </c>
      <c r="E9" s="21" t="s">
        <v>468</v>
      </c>
      <c r="F9" s="35">
        <v>44670</v>
      </c>
      <c r="G9" s="35">
        <v>44675</v>
      </c>
      <c r="H9" s="21" t="s">
        <v>301</v>
      </c>
      <c r="I9" s="22" t="s">
        <v>468</v>
      </c>
      <c r="J9" s="35">
        <v>44670</v>
      </c>
      <c r="K9" s="35">
        <v>44675</v>
      </c>
      <c r="L9" s="10"/>
      <c r="M9" s="10">
        <v>3400</v>
      </c>
      <c r="N9" s="10">
        <f t="shared" si="0"/>
        <v>0</v>
      </c>
      <c r="O9" s="10"/>
      <c r="P9" s="10">
        <v>2900</v>
      </c>
      <c r="Q9" s="10">
        <f t="shared" si="1"/>
        <v>0</v>
      </c>
      <c r="R9" s="10"/>
      <c r="S9" s="10">
        <v>2800</v>
      </c>
      <c r="T9" s="10">
        <f t="shared" si="2"/>
        <v>0</v>
      </c>
      <c r="U9" s="10">
        <v>14</v>
      </c>
      <c r="V9" s="10">
        <v>150</v>
      </c>
      <c r="W9" s="10">
        <f t="shared" si="3"/>
        <v>2100</v>
      </c>
      <c r="X9" s="10">
        <v>14</v>
      </c>
      <c r="Y9" s="10">
        <v>150</v>
      </c>
      <c r="Z9" s="10">
        <f t="shared" si="4"/>
        <v>2100</v>
      </c>
      <c r="AA9" s="10">
        <v>14</v>
      </c>
      <c r="AB9" s="10">
        <v>150</v>
      </c>
      <c r="AC9" s="10">
        <f t="shared" si="5"/>
        <v>2100</v>
      </c>
      <c r="AD9" s="11">
        <v>45</v>
      </c>
      <c r="AE9" s="26">
        <v>7</v>
      </c>
      <c r="AF9" s="7">
        <f t="shared" si="6"/>
        <v>315</v>
      </c>
      <c r="AG9" s="152">
        <v>1</v>
      </c>
      <c r="AH9" s="139">
        <f t="shared" si="7"/>
        <v>87</v>
      </c>
      <c r="AI9" s="139">
        <f t="shared" si="9"/>
        <v>6615</v>
      </c>
      <c r="AJ9" s="109">
        <f t="shared" si="8"/>
        <v>6615</v>
      </c>
      <c r="AM9" t="b">
        <f>D9='10.06.2022 КП'!D9</f>
        <v>1</v>
      </c>
      <c r="AN9" t="b">
        <f>E9='10.06.2022 КП'!E9</f>
        <v>1</v>
      </c>
      <c r="AO9" t="b">
        <f>F9='10.06.2022 КП'!F9</f>
        <v>1</v>
      </c>
      <c r="AP9" t="b">
        <f>G9='10.06.2022 КП'!G9</f>
        <v>1</v>
      </c>
      <c r="AQ9" t="b">
        <f>H9='10.06.2022 КП'!H9</f>
        <v>1</v>
      </c>
    </row>
    <row r="10" spans="1:50" ht="30.6" customHeight="1" x14ac:dyDescent="0.25">
      <c r="A10" s="108">
        <v>4</v>
      </c>
      <c r="B10" s="8" t="s">
        <v>15</v>
      </c>
      <c r="C10" s="21" t="s">
        <v>135</v>
      </c>
      <c r="D10" s="22" t="s">
        <v>1066</v>
      </c>
      <c r="E10" s="21" t="s">
        <v>468</v>
      </c>
      <c r="F10" s="35">
        <v>44684</v>
      </c>
      <c r="G10" s="35">
        <v>44689</v>
      </c>
      <c r="H10" s="21" t="s">
        <v>301</v>
      </c>
      <c r="I10" s="22" t="s">
        <v>468</v>
      </c>
      <c r="J10" s="35">
        <v>44684</v>
      </c>
      <c r="K10" s="35">
        <v>44689</v>
      </c>
      <c r="L10" s="10"/>
      <c r="M10" s="10">
        <v>3400</v>
      </c>
      <c r="N10" s="10">
        <f t="shared" si="0"/>
        <v>0</v>
      </c>
      <c r="O10" s="10"/>
      <c r="P10" s="10">
        <v>2900</v>
      </c>
      <c r="Q10" s="10">
        <f t="shared" si="1"/>
        <v>0</v>
      </c>
      <c r="R10" s="10"/>
      <c r="S10" s="10">
        <v>2800</v>
      </c>
      <c r="T10" s="10">
        <f t="shared" si="2"/>
        <v>0</v>
      </c>
      <c r="U10" s="10">
        <v>14</v>
      </c>
      <c r="V10" s="10">
        <v>150</v>
      </c>
      <c r="W10" s="10">
        <f t="shared" si="3"/>
        <v>2100</v>
      </c>
      <c r="X10" s="10">
        <v>14</v>
      </c>
      <c r="Y10" s="10">
        <v>150</v>
      </c>
      <c r="Z10" s="10">
        <f t="shared" si="4"/>
        <v>2100</v>
      </c>
      <c r="AA10" s="10">
        <v>14</v>
      </c>
      <c r="AB10" s="10">
        <v>150</v>
      </c>
      <c r="AC10" s="10">
        <f t="shared" si="5"/>
        <v>2100</v>
      </c>
      <c r="AD10" s="11">
        <v>45</v>
      </c>
      <c r="AE10" s="26">
        <v>7</v>
      </c>
      <c r="AF10" s="7">
        <f t="shared" si="6"/>
        <v>315</v>
      </c>
      <c r="AG10" s="152">
        <v>1</v>
      </c>
      <c r="AH10" s="139">
        <f t="shared" si="7"/>
        <v>87</v>
      </c>
      <c r="AI10" s="139">
        <f t="shared" si="9"/>
        <v>6615</v>
      </c>
      <c r="AJ10" s="109">
        <f t="shared" si="8"/>
        <v>6615</v>
      </c>
      <c r="AM10" t="b">
        <f>D10='10.06.2022 КП'!D10</f>
        <v>1</v>
      </c>
      <c r="AN10" t="b">
        <f>E10='10.06.2022 КП'!E10</f>
        <v>1</v>
      </c>
      <c r="AO10" t="b">
        <f>F10='10.06.2022 КП'!F10</f>
        <v>1</v>
      </c>
      <c r="AP10" t="b">
        <f>G10='10.06.2022 КП'!G10</f>
        <v>1</v>
      </c>
      <c r="AQ10" t="b">
        <f>H10='10.06.2022 КП'!H10</f>
        <v>1</v>
      </c>
    </row>
    <row r="11" spans="1:50" ht="26.25" x14ac:dyDescent="0.25">
      <c r="A11" s="112">
        <v>5</v>
      </c>
      <c r="B11" s="81" t="s">
        <v>15</v>
      </c>
      <c r="C11" s="69" t="s">
        <v>135</v>
      </c>
      <c r="D11" s="70" t="s">
        <v>1065</v>
      </c>
      <c r="E11" s="69" t="s">
        <v>694</v>
      </c>
      <c r="F11" s="82">
        <v>44824</v>
      </c>
      <c r="G11" s="82">
        <v>44829</v>
      </c>
      <c r="H11" s="69" t="s">
        <v>301</v>
      </c>
      <c r="I11" s="70" t="s">
        <v>694</v>
      </c>
      <c r="J11" s="82">
        <v>44824</v>
      </c>
      <c r="K11" s="82">
        <v>44829</v>
      </c>
      <c r="L11" s="71">
        <v>1</v>
      </c>
      <c r="M11" s="71">
        <v>3400</v>
      </c>
      <c r="N11" s="71">
        <f t="shared" si="0"/>
        <v>3400</v>
      </c>
      <c r="O11" s="71">
        <v>1</v>
      </c>
      <c r="P11" s="71">
        <v>2900</v>
      </c>
      <c r="Q11" s="71">
        <f t="shared" si="1"/>
        <v>2900</v>
      </c>
      <c r="R11" s="71">
        <v>1</v>
      </c>
      <c r="S11" s="71">
        <v>2800</v>
      </c>
      <c r="T11" s="71">
        <f t="shared" si="2"/>
        <v>2800</v>
      </c>
      <c r="U11" s="71">
        <v>14</v>
      </c>
      <c r="V11" s="71">
        <v>150</v>
      </c>
      <c r="W11" s="71">
        <f t="shared" si="3"/>
        <v>2100</v>
      </c>
      <c r="X11" s="71">
        <v>14</v>
      </c>
      <c r="Y11" s="71">
        <v>150</v>
      </c>
      <c r="Z11" s="71">
        <f t="shared" si="4"/>
        <v>2100</v>
      </c>
      <c r="AA11" s="71">
        <v>14</v>
      </c>
      <c r="AB11" s="71">
        <v>150</v>
      </c>
      <c r="AC11" s="71">
        <f t="shared" si="5"/>
        <v>2100</v>
      </c>
      <c r="AD11" s="83">
        <v>45</v>
      </c>
      <c r="AE11" s="72">
        <v>7</v>
      </c>
      <c r="AF11" s="84">
        <f t="shared" si="6"/>
        <v>315</v>
      </c>
      <c r="AG11" s="152">
        <v>1</v>
      </c>
      <c r="AH11" s="141">
        <f t="shared" si="7"/>
        <v>90</v>
      </c>
      <c r="AI11" s="139">
        <f t="shared" si="9"/>
        <v>15715</v>
      </c>
      <c r="AJ11" s="113">
        <f t="shared" si="8"/>
        <v>15715</v>
      </c>
      <c r="AM11" t="b">
        <f>D11='10.06.2022 КП'!D11</f>
        <v>1</v>
      </c>
      <c r="AN11" t="b">
        <f>E11='10.06.2022 КП'!E11</f>
        <v>1</v>
      </c>
      <c r="AO11" t="b">
        <f>F11='10.06.2022 КП'!F11</f>
        <v>1</v>
      </c>
      <c r="AP11" t="b">
        <f>G11='10.06.2022 КП'!G11</f>
        <v>1</v>
      </c>
      <c r="AQ11" t="b">
        <f>H11='10.06.2022 КП'!H11</f>
        <v>1</v>
      </c>
    </row>
    <row r="12" spans="1:50" ht="25.5" x14ac:dyDescent="0.25">
      <c r="A12" s="108">
        <v>6</v>
      </c>
      <c r="B12" s="20"/>
      <c r="C12" s="21" t="s">
        <v>135</v>
      </c>
      <c r="D12" s="22" t="s">
        <v>548</v>
      </c>
      <c r="E12" s="21" t="s">
        <v>43</v>
      </c>
      <c r="F12" s="21" t="s">
        <v>43</v>
      </c>
      <c r="G12" s="21" t="s">
        <v>43</v>
      </c>
      <c r="H12" s="41" t="s">
        <v>43</v>
      </c>
      <c r="I12" s="22" t="s">
        <v>43</v>
      </c>
      <c r="J12" s="22" t="s">
        <v>43</v>
      </c>
      <c r="K12" s="22" t="s">
        <v>43</v>
      </c>
      <c r="L12" s="28">
        <v>6</v>
      </c>
      <c r="M12" s="10">
        <v>3400</v>
      </c>
      <c r="N12" s="28">
        <f t="shared" si="0"/>
        <v>20400</v>
      </c>
      <c r="O12" s="28">
        <v>6</v>
      </c>
      <c r="P12" s="10">
        <v>2900</v>
      </c>
      <c r="Q12" s="28">
        <f t="shared" si="1"/>
        <v>17400</v>
      </c>
      <c r="R12" s="28">
        <v>6</v>
      </c>
      <c r="S12" s="10">
        <v>2800</v>
      </c>
      <c r="T12" s="28">
        <f t="shared" si="2"/>
        <v>16800</v>
      </c>
      <c r="U12" s="31">
        <v>30</v>
      </c>
      <c r="V12" s="31">
        <v>150</v>
      </c>
      <c r="W12" s="10">
        <f t="shared" si="3"/>
        <v>4500</v>
      </c>
      <c r="X12" s="29">
        <v>30</v>
      </c>
      <c r="Y12" s="29">
        <v>150</v>
      </c>
      <c r="Z12" s="29">
        <f t="shared" si="4"/>
        <v>4500</v>
      </c>
      <c r="AA12" s="29">
        <v>30</v>
      </c>
      <c r="AB12" s="29">
        <v>150</v>
      </c>
      <c r="AC12" s="29">
        <f t="shared" si="5"/>
        <v>4500</v>
      </c>
      <c r="AD12" s="29">
        <v>108</v>
      </c>
      <c r="AE12" s="3">
        <v>7</v>
      </c>
      <c r="AF12" s="29">
        <f t="shared" si="6"/>
        <v>756</v>
      </c>
      <c r="AG12" s="152">
        <v>1</v>
      </c>
      <c r="AH12" s="139">
        <f t="shared" si="7"/>
        <v>216</v>
      </c>
      <c r="AI12" s="139">
        <f t="shared" si="9"/>
        <v>68856</v>
      </c>
      <c r="AJ12" s="109">
        <f t="shared" si="8"/>
        <v>68856</v>
      </c>
      <c r="AM12" t="b">
        <f>D12='10.06.2022 КП'!D12</f>
        <v>1</v>
      </c>
      <c r="AN12" t="b">
        <f>E12='10.06.2022 КП'!E12</f>
        <v>1</v>
      </c>
      <c r="AO12" t="b">
        <f>F12='10.06.2022 КП'!F12</f>
        <v>1</v>
      </c>
      <c r="AP12" t="b">
        <f>G12='10.06.2022 КП'!G12</f>
        <v>1</v>
      </c>
      <c r="AQ12" t="b">
        <f>H12='10.06.2022 КП'!H12</f>
        <v>1</v>
      </c>
    </row>
    <row r="13" spans="1:50" ht="16.149999999999999" customHeight="1" x14ac:dyDescent="0.25">
      <c r="A13" s="106"/>
      <c r="B13" s="96"/>
      <c r="C13" s="97"/>
      <c r="D13" s="98" t="s">
        <v>834</v>
      </c>
      <c r="E13" s="98"/>
      <c r="F13" s="99"/>
      <c r="G13" s="99"/>
      <c r="H13" s="99"/>
      <c r="I13" s="99"/>
      <c r="J13" s="99"/>
      <c r="K13" s="99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2"/>
      <c r="AE13" s="79"/>
      <c r="AF13" s="79"/>
      <c r="AG13" s="153"/>
      <c r="AH13" s="151"/>
      <c r="AI13" s="151"/>
      <c r="AJ13" s="164"/>
      <c r="AM13" t="b">
        <f>D13='10.06.2022 КП'!D13</f>
        <v>1</v>
      </c>
      <c r="AN13" t="b">
        <f>E13='10.06.2022 КП'!E13</f>
        <v>1</v>
      </c>
      <c r="AO13" t="b">
        <f>F13='10.06.2022 КП'!F13</f>
        <v>1</v>
      </c>
      <c r="AP13" t="b">
        <f>G13='10.06.2022 КП'!G13</f>
        <v>1</v>
      </c>
      <c r="AQ13" t="b">
        <f>H13='10.06.2022 КП'!H13</f>
        <v>1</v>
      </c>
    </row>
    <row r="14" spans="1:50" ht="16.149999999999999" customHeight="1" x14ac:dyDescent="0.25">
      <c r="A14" s="108">
        <v>7</v>
      </c>
      <c r="B14" s="8" t="s">
        <v>181</v>
      </c>
      <c r="C14" s="21" t="s">
        <v>156</v>
      </c>
      <c r="D14" s="22" t="s">
        <v>174</v>
      </c>
      <c r="E14" s="21" t="s">
        <v>322</v>
      </c>
      <c r="F14" s="35">
        <v>44632</v>
      </c>
      <c r="G14" s="35">
        <v>44632</v>
      </c>
      <c r="H14" s="21" t="s">
        <v>939</v>
      </c>
      <c r="I14" s="22" t="s">
        <v>322</v>
      </c>
      <c r="J14" s="35">
        <v>44632</v>
      </c>
      <c r="K14" s="35">
        <v>44632</v>
      </c>
      <c r="L14" s="10"/>
      <c r="M14" s="10">
        <v>3400</v>
      </c>
      <c r="N14" s="10">
        <f t="shared" si="0"/>
        <v>0</v>
      </c>
      <c r="O14" s="10"/>
      <c r="P14" s="10">
        <v>2900</v>
      </c>
      <c r="Q14" s="10">
        <f t="shared" si="1"/>
        <v>0</v>
      </c>
      <c r="R14" s="10"/>
      <c r="S14" s="10">
        <v>2800</v>
      </c>
      <c r="T14" s="10">
        <f t="shared" si="2"/>
        <v>0</v>
      </c>
      <c r="U14" s="10">
        <v>10</v>
      </c>
      <c r="V14" s="10">
        <v>150</v>
      </c>
      <c r="W14" s="10">
        <f t="shared" si="3"/>
        <v>1500</v>
      </c>
      <c r="X14" s="10">
        <v>10</v>
      </c>
      <c r="Y14" s="10">
        <v>150</v>
      </c>
      <c r="Z14" s="10">
        <f t="shared" si="4"/>
        <v>1500</v>
      </c>
      <c r="AA14" s="10">
        <v>10</v>
      </c>
      <c r="AB14" s="10">
        <v>150</v>
      </c>
      <c r="AC14" s="10">
        <f t="shared" si="5"/>
        <v>1500</v>
      </c>
      <c r="AD14" s="11"/>
      <c r="AE14" s="3">
        <v>7</v>
      </c>
      <c r="AF14" s="3">
        <f t="shared" si="6"/>
        <v>0</v>
      </c>
      <c r="AG14" s="152">
        <v>1</v>
      </c>
      <c r="AH14" s="139">
        <f t="shared" si="7"/>
        <v>30</v>
      </c>
      <c r="AI14" s="139">
        <f t="shared" si="9"/>
        <v>4500</v>
      </c>
      <c r="AJ14" s="109">
        <f t="shared" si="8"/>
        <v>4500</v>
      </c>
      <c r="AM14" t="b">
        <f>D14='10.06.2022 КП'!D14</f>
        <v>1</v>
      </c>
      <c r="AN14" t="b">
        <f>E14='10.06.2022 КП'!E14</f>
        <v>1</v>
      </c>
      <c r="AO14" t="b">
        <f>F14='10.06.2022 КП'!F14</f>
        <v>1</v>
      </c>
      <c r="AP14" t="b">
        <f>G14='10.06.2022 КП'!G14</f>
        <v>1</v>
      </c>
      <c r="AQ14" t="b">
        <f>H14='10.06.2022 КП'!H14</f>
        <v>1</v>
      </c>
    </row>
    <row r="15" spans="1:50" ht="16.149999999999999" customHeight="1" x14ac:dyDescent="0.25">
      <c r="A15" s="114">
        <v>8</v>
      </c>
      <c r="B15" s="73" t="s">
        <v>181</v>
      </c>
      <c r="C15" s="74" t="s">
        <v>156</v>
      </c>
      <c r="D15" s="75" t="s">
        <v>174</v>
      </c>
      <c r="E15" s="74" t="s">
        <v>492</v>
      </c>
      <c r="F15" s="76">
        <v>44632</v>
      </c>
      <c r="G15" s="76">
        <v>44632</v>
      </c>
      <c r="H15" s="74" t="s">
        <v>303</v>
      </c>
      <c r="I15" s="75" t="s">
        <v>492</v>
      </c>
      <c r="J15" s="76">
        <v>44632</v>
      </c>
      <c r="K15" s="76">
        <v>44632</v>
      </c>
      <c r="L15" s="77"/>
      <c r="M15" s="77">
        <v>3400</v>
      </c>
      <c r="N15" s="77">
        <f t="shared" si="0"/>
        <v>0</v>
      </c>
      <c r="O15" s="77"/>
      <c r="P15" s="77">
        <v>2900</v>
      </c>
      <c r="Q15" s="77">
        <f t="shared" si="1"/>
        <v>0</v>
      </c>
      <c r="R15" s="77"/>
      <c r="S15" s="77">
        <v>2800</v>
      </c>
      <c r="T15" s="77">
        <f t="shared" si="2"/>
        <v>0</v>
      </c>
      <c r="U15" s="77">
        <v>10</v>
      </c>
      <c r="V15" s="77">
        <v>150</v>
      </c>
      <c r="W15" s="77">
        <f t="shared" si="3"/>
        <v>1500</v>
      </c>
      <c r="X15" s="77">
        <v>10</v>
      </c>
      <c r="Y15" s="77">
        <v>150</v>
      </c>
      <c r="Z15" s="77">
        <f t="shared" si="4"/>
        <v>1500</v>
      </c>
      <c r="AA15" s="77">
        <v>10</v>
      </c>
      <c r="AB15" s="77">
        <v>150</v>
      </c>
      <c r="AC15" s="77">
        <f t="shared" si="5"/>
        <v>1500</v>
      </c>
      <c r="AD15" s="78"/>
      <c r="AE15" s="79">
        <v>7</v>
      </c>
      <c r="AF15" s="80">
        <f t="shared" si="6"/>
        <v>0</v>
      </c>
      <c r="AG15" s="152">
        <v>1</v>
      </c>
      <c r="AH15" s="142">
        <f t="shared" si="7"/>
        <v>30</v>
      </c>
      <c r="AI15" s="139">
        <f t="shared" si="9"/>
        <v>4500</v>
      </c>
      <c r="AJ15" s="115">
        <f t="shared" si="8"/>
        <v>4500</v>
      </c>
      <c r="AM15" t="b">
        <f>D15='10.06.2022 КП'!D15</f>
        <v>1</v>
      </c>
      <c r="AN15" t="b">
        <f>E15='10.06.2022 КП'!E15</f>
        <v>1</v>
      </c>
      <c r="AO15" t="b">
        <f>F15='10.06.2022 КП'!F15</f>
        <v>1</v>
      </c>
      <c r="AP15" t="b">
        <f>G15='10.06.2022 КП'!G15</f>
        <v>1</v>
      </c>
      <c r="AQ15" t="b">
        <f>H15='10.06.2022 КП'!H15</f>
        <v>1</v>
      </c>
    </row>
    <row r="16" spans="1:50" ht="16.149999999999999" customHeight="1" x14ac:dyDescent="0.25">
      <c r="A16" s="108">
        <v>9</v>
      </c>
      <c r="B16" s="8" t="s">
        <v>181</v>
      </c>
      <c r="C16" s="21" t="s">
        <v>156</v>
      </c>
      <c r="D16" s="22" t="s">
        <v>174</v>
      </c>
      <c r="E16" s="21" t="s">
        <v>462</v>
      </c>
      <c r="F16" s="35">
        <v>44682</v>
      </c>
      <c r="G16" s="35">
        <v>44682</v>
      </c>
      <c r="H16" s="21" t="s">
        <v>305</v>
      </c>
      <c r="I16" s="22" t="s">
        <v>462</v>
      </c>
      <c r="J16" s="35">
        <v>44682</v>
      </c>
      <c r="K16" s="35">
        <v>44682</v>
      </c>
      <c r="L16" s="10"/>
      <c r="M16" s="10">
        <v>3400</v>
      </c>
      <c r="N16" s="10">
        <f t="shared" si="0"/>
        <v>0</v>
      </c>
      <c r="O16" s="10"/>
      <c r="P16" s="10">
        <v>2900</v>
      </c>
      <c r="Q16" s="10">
        <f t="shared" si="1"/>
        <v>0</v>
      </c>
      <c r="R16" s="10"/>
      <c r="S16" s="10">
        <v>2800</v>
      </c>
      <c r="T16" s="10">
        <f t="shared" si="2"/>
        <v>0</v>
      </c>
      <c r="U16" s="10">
        <v>20</v>
      </c>
      <c r="V16" s="10">
        <v>150</v>
      </c>
      <c r="W16" s="10">
        <f t="shared" si="3"/>
        <v>3000</v>
      </c>
      <c r="X16" s="10">
        <v>20</v>
      </c>
      <c r="Y16" s="10">
        <v>150</v>
      </c>
      <c r="Z16" s="10">
        <f t="shared" si="4"/>
        <v>3000</v>
      </c>
      <c r="AA16" s="10">
        <v>20</v>
      </c>
      <c r="AB16" s="10">
        <v>150</v>
      </c>
      <c r="AC16" s="10">
        <f t="shared" si="5"/>
        <v>3000</v>
      </c>
      <c r="AD16" s="11">
        <v>60</v>
      </c>
      <c r="AE16" s="26">
        <v>7</v>
      </c>
      <c r="AF16" s="7">
        <f t="shared" si="6"/>
        <v>420</v>
      </c>
      <c r="AG16" s="152">
        <v>1</v>
      </c>
      <c r="AH16" s="139">
        <f t="shared" si="7"/>
        <v>120</v>
      </c>
      <c r="AI16" s="139">
        <f t="shared" si="9"/>
        <v>9420</v>
      </c>
      <c r="AJ16" s="109">
        <f t="shared" si="8"/>
        <v>9420</v>
      </c>
      <c r="AM16" t="b">
        <f>D16='10.06.2022 КП'!D16</f>
        <v>1</v>
      </c>
      <c r="AN16" t="b">
        <f>E16='10.06.2022 КП'!E16</f>
        <v>1</v>
      </c>
      <c r="AO16" t="b">
        <f>F16='10.06.2022 КП'!F16</f>
        <v>1</v>
      </c>
      <c r="AP16" t="b">
        <f>G16='10.06.2022 КП'!G16</f>
        <v>1</v>
      </c>
      <c r="AQ16" t="b">
        <f>H16='10.06.2022 КП'!H16</f>
        <v>1</v>
      </c>
    </row>
    <row r="17" spans="1:43" x14ac:dyDescent="0.25">
      <c r="A17" s="106"/>
      <c r="B17" s="96"/>
      <c r="C17" s="97"/>
      <c r="D17" s="98" t="s">
        <v>836</v>
      </c>
      <c r="E17" s="99"/>
      <c r="F17" s="99"/>
      <c r="G17" s="99"/>
      <c r="H17" s="99"/>
      <c r="I17" s="99"/>
      <c r="J17" s="99"/>
      <c r="K17" s="99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2"/>
      <c r="AE17" s="79"/>
      <c r="AF17" s="79"/>
      <c r="AG17" s="153"/>
      <c r="AH17" s="151"/>
      <c r="AI17" s="151"/>
      <c r="AJ17" s="164"/>
      <c r="AM17" t="b">
        <f>D17='10.06.2022 КП'!D17</f>
        <v>1</v>
      </c>
      <c r="AN17" t="b">
        <f>E17='10.06.2022 КП'!E17</f>
        <v>1</v>
      </c>
      <c r="AO17" t="b">
        <f>F17='10.06.2022 КП'!F17</f>
        <v>1</v>
      </c>
      <c r="AP17" t="b">
        <f>G17='10.06.2022 КП'!G17</f>
        <v>1</v>
      </c>
      <c r="AQ17" t="b">
        <f>H17='10.06.2022 КП'!H17</f>
        <v>1</v>
      </c>
    </row>
    <row r="18" spans="1:43" ht="16.149999999999999" customHeight="1" x14ac:dyDescent="0.25">
      <c r="A18" s="108">
        <v>10</v>
      </c>
      <c r="B18" s="8" t="s">
        <v>207</v>
      </c>
      <c r="C18" s="21" t="s">
        <v>113</v>
      </c>
      <c r="D18" s="22" t="s">
        <v>311</v>
      </c>
      <c r="E18" s="21" t="s">
        <v>306</v>
      </c>
      <c r="F18" s="35">
        <v>44605</v>
      </c>
      <c r="G18" s="35">
        <v>44611</v>
      </c>
      <c r="H18" s="21" t="s">
        <v>309</v>
      </c>
      <c r="I18" s="22" t="s">
        <v>306</v>
      </c>
      <c r="J18" s="35">
        <v>44605</v>
      </c>
      <c r="K18" s="35">
        <v>44611</v>
      </c>
      <c r="L18" s="10"/>
      <c r="M18" s="10">
        <v>3400</v>
      </c>
      <c r="N18" s="10">
        <f t="shared" si="0"/>
        <v>0</v>
      </c>
      <c r="O18" s="10"/>
      <c r="P18" s="10">
        <v>2900</v>
      </c>
      <c r="Q18" s="10">
        <f t="shared" si="1"/>
        <v>0</v>
      </c>
      <c r="R18" s="10"/>
      <c r="S18" s="10">
        <v>2800</v>
      </c>
      <c r="T18" s="10">
        <f t="shared" si="2"/>
        <v>0</v>
      </c>
      <c r="U18" s="10">
        <v>13</v>
      </c>
      <c r="V18" s="10">
        <v>150</v>
      </c>
      <c r="W18" s="10">
        <f t="shared" si="3"/>
        <v>1950</v>
      </c>
      <c r="X18" s="10">
        <v>13</v>
      </c>
      <c r="Y18" s="10">
        <v>150</v>
      </c>
      <c r="Z18" s="10">
        <f t="shared" si="4"/>
        <v>1950</v>
      </c>
      <c r="AA18" s="10">
        <v>26</v>
      </c>
      <c r="AB18" s="10">
        <v>150</v>
      </c>
      <c r="AC18" s="10">
        <f t="shared" si="5"/>
        <v>3900</v>
      </c>
      <c r="AD18" s="11"/>
      <c r="AE18" s="26">
        <v>7</v>
      </c>
      <c r="AF18" s="7">
        <f t="shared" si="6"/>
        <v>0</v>
      </c>
      <c r="AG18" s="152">
        <v>1</v>
      </c>
      <c r="AH18" s="139">
        <f t="shared" si="7"/>
        <v>52</v>
      </c>
      <c r="AI18" s="139">
        <f t="shared" si="9"/>
        <v>7800</v>
      </c>
      <c r="AJ18" s="109">
        <f t="shared" si="8"/>
        <v>7800</v>
      </c>
      <c r="AM18" t="b">
        <f>D18='10.06.2022 КП'!D18</f>
        <v>1</v>
      </c>
      <c r="AN18" t="b">
        <f>E18='10.06.2022 КП'!E18</f>
        <v>1</v>
      </c>
      <c r="AO18" t="b">
        <f>F18='10.06.2022 КП'!F18</f>
        <v>1</v>
      </c>
      <c r="AP18" t="b">
        <f>G18='10.06.2022 КП'!G18</f>
        <v>1</v>
      </c>
      <c r="AQ18" t="b">
        <f>H18='10.06.2022 КП'!H18</f>
        <v>1</v>
      </c>
    </row>
    <row r="19" spans="1:43" ht="16.149999999999999" customHeight="1" x14ac:dyDescent="0.25">
      <c r="A19" s="108">
        <v>11</v>
      </c>
      <c r="B19" s="8" t="s">
        <v>207</v>
      </c>
      <c r="C19" s="21" t="s">
        <v>113</v>
      </c>
      <c r="D19" s="22" t="s">
        <v>311</v>
      </c>
      <c r="E19" s="21" t="s">
        <v>307</v>
      </c>
      <c r="F19" s="35">
        <v>44631</v>
      </c>
      <c r="G19" s="35">
        <v>44639</v>
      </c>
      <c r="H19" s="21" t="s">
        <v>310</v>
      </c>
      <c r="I19" s="22" t="s">
        <v>307</v>
      </c>
      <c r="J19" s="35">
        <v>44631</v>
      </c>
      <c r="K19" s="35">
        <v>44639</v>
      </c>
      <c r="L19" s="10"/>
      <c r="M19" s="10">
        <v>3400</v>
      </c>
      <c r="N19" s="10">
        <f t="shared" si="0"/>
        <v>0</v>
      </c>
      <c r="O19" s="10"/>
      <c r="P19" s="10">
        <v>2900</v>
      </c>
      <c r="Q19" s="10">
        <f t="shared" si="1"/>
        <v>0</v>
      </c>
      <c r="R19" s="10"/>
      <c r="S19" s="10">
        <v>2800</v>
      </c>
      <c r="T19" s="10">
        <f t="shared" si="2"/>
        <v>0</v>
      </c>
      <c r="U19" s="10">
        <v>16</v>
      </c>
      <c r="V19" s="10">
        <v>150</v>
      </c>
      <c r="W19" s="10">
        <f t="shared" si="3"/>
        <v>2400</v>
      </c>
      <c r="X19" s="10">
        <v>16</v>
      </c>
      <c r="Y19" s="10">
        <v>150</v>
      </c>
      <c r="Z19" s="10">
        <f t="shared" si="4"/>
        <v>2400</v>
      </c>
      <c r="AA19" s="10">
        <v>32</v>
      </c>
      <c r="AB19" s="10">
        <v>150</v>
      </c>
      <c r="AC19" s="10">
        <f t="shared" si="5"/>
        <v>4800</v>
      </c>
      <c r="AD19" s="11"/>
      <c r="AE19" s="26">
        <v>7</v>
      </c>
      <c r="AF19" s="7">
        <f t="shared" si="6"/>
        <v>0</v>
      </c>
      <c r="AG19" s="152">
        <v>1</v>
      </c>
      <c r="AH19" s="139">
        <f t="shared" si="7"/>
        <v>64</v>
      </c>
      <c r="AI19" s="139">
        <f t="shared" si="9"/>
        <v>9600</v>
      </c>
      <c r="AJ19" s="109">
        <f t="shared" si="8"/>
        <v>9600</v>
      </c>
      <c r="AM19" t="b">
        <f>D19='10.06.2022 КП'!D19</f>
        <v>1</v>
      </c>
      <c r="AN19" t="b">
        <f>E19='10.06.2022 КП'!E19</f>
        <v>1</v>
      </c>
      <c r="AO19" t="b">
        <f>F19='10.06.2022 КП'!F19</f>
        <v>1</v>
      </c>
      <c r="AP19" t="b">
        <f>G19='10.06.2022 КП'!G19</f>
        <v>1</v>
      </c>
      <c r="AQ19" t="b">
        <f>H19='10.06.2022 КП'!H19</f>
        <v>1</v>
      </c>
    </row>
    <row r="20" spans="1:43" ht="16.149999999999999" customHeight="1" x14ac:dyDescent="0.25">
      <c r="A20" s="108">
        <v>12</v>
      </c>
      <c r="B20" s="63"/>
      <c r="C20" s="47" t="s">
        <v>113</v>
      </c>
      <c r="D20" s="22" t="s">
        <v>39</v>
      </c>
      <c r="E20" s="21" t="s">
        <v>308</v>
      </c>
      <c r="F20" s="35">
        <v>44711</v>
      </c>
      <c r="G20" s="35">
        <v>44715</v>
      </c>
      <c r="H20" s="21" t="s">
        <v>301</v>
      </c>
      <c r="I20" s="51" t="s">
        <v>308</v>
      </c>
      <c r="J20" s="52">
        <v>44711</v>
      </c>
      <c r="K20" s="52">
        <v>44715</v>
      </c>
      <c r="L20" s="49"/>
      <c r="M20" s="49">
        <v>0</v>
      </c>
      <c r="N20" s="49"/>
      <c r="O20" s="49"/>
      <c r="P20" s="49">
        <v>0</v>
      </c>
      <c r="Q20" s="49"/>
      <c r="R20" s="49"/>
      <c r="S20" s="49">
        <v>0</v>
      </c>
      <c r="T20" s="49"/>
      <c r="U20" s="49">
        <v>2</v>
      </c>
      <c r="V20" s="49">
        <v>150</v>
      </c>
      <c r="W20" s="49">
        <f t="shared" si="3"/>
        <v>300</v>
      </c>
      <c r="X20" s="49">
        <v>2</v>
      </c>
      <c r="Y20" s="49">
        <v>150</v>
      </c>
      <c r="Z20" s="49">
        <f t="shared" si="4"/>
        <v>300</v>
      </c>
      <c r="AA20" s="49">
        <v>2</v>
      </c>
      <c r="AB20" s="49">
        <v>150</v>
      </c>
      <c r="AC20" s="49">
        <f t="shared" si="5"/>
        <v>300</v>
      </c>
      <c r="AD20" s="65">
        <v>5</v>
      </c>
      <c r="AE20" s="54">
        <v>7</v>
      </c>
      <c r="AF20" s="55">
        <v>36</v>
      </c>
      <c r="AG20" s="155">
        <v>1</v>
      </c>
      <c r="AH20" s="154">
        <f t="shared" si="7"/>
        <v>11</v>
      </c>
      <c r="AI20" s="154">
        <f t="shared" si="9"/>
        <v>936</v>
      </c>
      <c r="AJ20" s="165">
        <f t="shared" si="8"/>
        <v>936</v>
      </c>
      <c r="AM20" t="b">
        <f>D20='10.06.2022 КП'!D20</f>
        <v>1</v>
      </c>
      <c r="AN20" t="b">
        <f>E20='10.06.2022 КП'!E20</f>
        <v>1</v>
      </c>
      <c r="AO20" t="b">
        <f>F20='10.06.2022 КП'!F20</f>
        <v>1</v>
      </c>
      <c r="AP20" t="b">
        <f>G20='10.06.2022 КП'!G20</f>
        <v>1</v>
      </c>
      <c r="AQ20" t="b">
        <f>H20='10.06.2022 КП'!H20</f>
        <v>1</v>
      </c>
    </row>
    <row r="21" spans="1:43" x14ac:dyDescent="0.25">
      <c r="A21" s="106"/>
      <c r="B21" s="96"/>
      <c r="C21" s="97"/>
      <c r="D21" s="179" t="s">
        <v>837</v>
      </c>
      <c r="E21" s="99"/>
      <c r="F21" s="99"/>
      <c r="G21" s="99"/>
      <c r="H21" s="99"/>
      <c r="I21" s="99"/>
      <c r="J21" s="99"/>
      <c r="K21" s="99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2"/>
      <c r="AE21" s="79"/>
      <c r="AF21" s="79"/>
      <c r="AG21" s="153"/>
      <c r="AH21" s="151"/>
      <c r="AI21" s="151"/>
      <c r="AJ21" s="164"/>
      <c r="AM21" t="b">
        <f>D21='10.06.2022 КП'!D21</f>
        <v>1</v>
      </c>
      <c r="AN21" t="b">
        <f>E21='10.06.2022 КП'!E21</f>
        <v>1</v>
      </c>
      <c r="AO21" t="b">
        <f>F21='10.06.2022 КП'!F21</f>
        <v>1</v>
      </c>
      <c r="AP21" t="b">
        <f>G21='10.06.2022 КП'!G21</f>
        <v>1</v>
      </c>
      <c r="AQ21" t="b">
        <f>H21='10.06.2022 КП'!H21</f>
        <v>1</v>
      </c>
    </row>
    <row r="22" spans="1:43" ht="66" customHeight="1" x14ac:dyDescent="0.25">
      <c r="A22" s="108">
        <v>13</v>
      </c>
      <c r="B22" s="8" t="s">
        <v>239</v>
      </c>
      <c r="C22" s="21" t="s">
        <v>144</v>
      </c>
      <c r="D22" s="22" t="s">
        <v>1067</v>
      </c>
      <c r="E22" s="21" t="s">
        <v>483</v>
      </c>
      <c r="F22" s="35" t="s">
        <v>683</v>
      </c>
      <c r="G22" s="35" t="s">
        <v>684</v>
      </c>
      <c r="H22" s="21" t="s">
        <v>312</v>
      </c>
      <c r="I22" s="22" t="s">
        <v>483</v>
      </c>
      <c r="J22" s="35" t="s">
        <v>683</v>
      </c>
      <c r="K22" s="35" t="s">
        <v>684</v>
      </c>
      <c r="L22" s="14"/>
      <c r="M22" s="10">
        <v>3400</v>
      </c>
      <c r="N22" s="10">
        <f t="shared" ref="N22:N49" si="10">L22*M22</f>
        <v>0</v>
      </c>
      <c r="O22" s="14"/>
      <c r="P22" s="10">
        <v>2900</v>
      </c>
      <c r="Q22" s="10">
        <f t="shared" ref="Q22:Q49" si="11">O22*P22</f>
        <v>0</v>
      </c>
      <c r="R22" s="14"/>
      <c r="S22" s="10">
        <v>2800</v>
      </c>
      <c r="T22" s="10">
        <f t="shared" ref="T22:T49" si="12">R22*S22</f>
        <v>0</v>
      </c>
      <c r="U22" s="10">
        <v>60</v>
      </c>
      <c r="V22" s="10">
        <v>150</v>
      </c>
      <c r="W22" s="10">
        <f t="shared" si="3"/>
        <v>9000</v>
      </c>
      <c r="X22" s="10">
        <v>60</v>
      </c>
      <c r="Y22" s="10">
        <v>150</v>
      </c>
      <c r="Z22" s="10">
        <f t="shared" si="4"/>
        <v>9000</v>
      </c>
      <c r="AA22" s="10">
        <v>60</v>
      </c>
      <c r="AB22" s="10">
        <v>150</v>
      </c>
      <c r="AC22" s="10">
        <f t="shared" si="5"/>
        <v>9000</v>
      </c>
      <c r="AD22" s="11"/>
      <c r="AE22" s="26">
        <v>7</v>
      </c>
      <c r="AF22" s="7">
        <f t="shared" ref="AF22:AF53" si="13">AD22*AE22</f>
        <v>0</v>
      </c>
      <c r="AG22" s="152">
        <v>1</v>
      </c>
      <c r="AH22" s="139">
        <f t="shared" si="7"/>
        <v>180</v>
      </c>
      <c r="AI22" s="139">
        <f t="shared" si="9"/>
        <v>27000</v>
      </c>
      <c r="AJ22" s="109">
        <f t="shared" si="8"/>
        <v>27000</v>
      </c>
      <c r="AM22" t="b">
        <f>D22='10.06.2022 КП'!D22</f>
        <v>1</v>
      </c>
      <c r="AN22" t="b">
        <f>E22='10.06.2022 КП'!E22</f>
        <v>1</v>
      </c>
      <c r="AO22" t="b">
        <f>F22='10.06.2022 КП'!F22</f>
        <v>1</v>
      </c>
      <c r="AP22" t="b">
        <f>G22='10.06.2022 КП'!G22</f>
        <v>1</v>
      </c>
      <c r="AQ22" t="b">
        <f>H22='10.06.2022 КП'!H22</f>
        <v>1</v>
      </c>
    </row>
    <row r="23" spans="1:43" ht="51" x14ac:dyDescent="0.25">
      <c r="A23" s="108">
        <v>14</v>
      </c>
      <c r="B23" s="8" t="s">
        <v>239</v>
      </c>
      <c r="C23" s="21" t="s">
        <v>144</v>
      </c>
      <c r="D23" s="22" t="s">
        <v>1068</v>
      </c>
      <c r="E23" s="21" t="s">
        <v>340</v>
      </c>
      <c r="F23" s="35" t="s">
        <v>686</v>
      </c>
      <c r="G23" s="35" t="s">
        <v>687</v>
      </c>
      <c r="H23" s="21" t="s">
        <v>312</v>
      </c>
      <c r="I23" s="22" t="s">
        <v>340</v>
      </c>
      <c r="J23" s="35" t="s">
        <v>686</v>
      </c>
      <c r="K23" s="35" t="s">
        <v>687</v>
      </c>
      <c r="L23" s="14"/>
      <c r="M23" s="10">
        <v>3400</v>
      </c>
      <c r="N23" s="10">
        <f t="shared" si="10"/>
        <v>0</v>
      </c>
      <c r="O23" s="14"/>
      <c r="P23" s="10">
        <v>2900</v>
      </c>
      <c r="Q23" s="10">
        <f t="shared" si="11"/>
        <v>0</v>
      </c>
      <c r="R23" s="14"/>
      <c r="S23" s="10">
        <v>2800</v>
      </c>
      <c r="T23" s="10">
        <f t="shared" si="12"/>
        <v>0</v>
      </c>
      <c r="U23" s="10">
        <v>12</v>
      </c>
      <c r="V23" s="10">
        <v>150</v>
      </c>
      <c r="W23" s="10">
        <f t="shared" si="3"/>
        <v>1800</v>
      </c>
      <c r="X23" s="10">
        <v>12</v>
      </c>
      <c r="Y23" s="10">
        <v>150</v>
      </c>
      <c r="Z23" s="10">
        <f t="shared" si="4"/>
        <v>1800</v>
      </c>
      <c r="AA23" s="10">
        <v>12</v>
      </c>
      <c r="AB23" s="10">
        <v>150</v>
      </c>
      <c r="AC23" s="10">
        <f t="shared" si="5"/>
        <v>1800</v>
      </c>
      <c r="AD23" s="11"/>
      <c r="AE23" s="26">
        <v>7</v>
      </c>
      <c r="AF23" s="7">
        <f t="shared" si="13"/>
        <v>0</v>
      </c>
      <c r="AG23" s="152">
        <v>1</v>
      </c>
      <c r="AH23" s="139">
        <f t="shared" si="7"/>
        <v>36</v>
      </c>
      <c r="AI23" s="139">
        <f t="shared" si="9"/>
        <v>5400</v>
      </c>
      <c r="AJ23" s="109">
        <f t="shared" si="8"/>
        <v>5400</v>
      </c>
      <c r="AM23" t="b">
        <f>D23='10.06.2022 КП'!D23</f>
        <v>1</v>
      </c>
      <c r="AN23" t="b">
        <f>E23='10.06.2022 КП'!E23</f>
        <v>1</v>
      </c>
      <c r="AO23" t="b">
        <f>F23='10.06.2022 КП'!F23</f>
        <v>1</v>
      </c>
      <c r="AP23" t="b">
        <f>G23='10.06.2022 КП'!G23</f>
        <v>1</v>
      </c>
      <c r="AQ23" t="b">
        <f>H23='10.06.2022 КП'!H23</f>
        <v>1</v>
      </c>
    </row>
    <row r="24" spans="1:43" ht="89.25" x14ac:dyDescent="0.25">
      <c r="A24" s="108">
        <v>15</v>
      </c>
      <c r="B24" s="8" t="s">
        <v>239</v>
      </c>
      <c r="C24" s="21" t="s">
        <v>144</v>
      </c>
      <c r="D24" s="22" t="s">
        <v>1071</v>
      </c>
      <c r="E24" s="21" t="s">
        <v>314</v>
      </c>
      <c r="F24" s="35" t="s">
        <v>759</v>
      </c>
      <c r="G24" s="35" t="s">
        <v>760</v>
      </c>
      <c r="H24" s="21" t="s">
        <v>312</v>
      </c>
      <c r="I24" s="38" t="s">
        <v>314</v>
      </c>
      <c r="J24" s="35" t="s">
        <v>759</v>
      </c>
      <c r="K24" s="35" t="s">
        <v>760</v>
      </c>
      <c r="L24" s="14"/>
      <c r="M24" s="10">
        <v>3400</v>
      </c>
      <c r="N24" s="10">
        <f t="shared" si="10"/>
        <v>0</v>
      </c>
      <c r="O24" s="14"/>
      <c r="P24" s="10">
        <v>2900</v>
      </c>
      <c r="Q24" s="10">
        <f t="shared" si="11"/>
        <v>0</v>
      </c>
      <c r="R24" s="14"/>
      <c r="S24" s="10">
        <v>2800</v>
      </c>
      <c r="T24" s="10">
        <f t="shared" si="12"/>
        <v>0</v>
      </c>
      <c r="U24" s="10">
        <v>106</v>
      </c>
      <c r="V24" s="10">
        <v>150</v>
      </c>
      <c r="W24" s="10">
        <f t="shared" si="3"/>
        <v>15900</v>
      </c>
      <c r="X24" s="10">
        <v>106</v>
      </c>
      <c r="Y24" s="10">
        <v>150</v>
      </c>
      <c r="Z24" s="10">
        <f t="shared" si="4"/>
        <v>15900</v>
      </c>
      <c r="AA24" s="10">
        <v>106</v>
      </c>
      <c r="AB24" s="10">
        <v>150</v>
      </c>
      <c r="AC24" s="10">
        <f t="shared" si="5"/>
        <v>15900</v>
      </c>
      <c r="AD24" s="11"/>
      <c r="AE24" s="26">
        <v>7</v>
      </c>
      <c r="AF24" s="7">
        <f t="shared" si="13"/>
        <v>0</v>
      </c>
      <c r="AG24" s="152">
        <v>1</v>
      </c>
      <c r="AH24" s="139">
        <f t="shared" si="7"/>
        <v>318</v>
      </c>
      <c r="AI24" s="139">
        <f t="shared" si="9"/>
        <v>47700</v>
      </c>
      <c r="AJ24" s="109">
        <f t="shared" si="8"/>
        <v>47700</v>
      </c>
      <c r="AM24" t="b">
        <f>D24='10.06.2022 КП'!D24</f>
        <v>1</v>
      </c>
      <c r="AN24" t="b">
        <f>E24='10.06.2022 КП'!E24</f>
        <v>1</v>
      </c>
      <c r="AO24" t="b">
        <f>F24='10.06.2022 КП'!F24</f>
        <v>1</v>
      </c>
      <c r="AP24" t="b">
        <f>G24='10.06.2022 КП'!G24</f>
        <v>1</v>
      </c>
      <c r="AQ24" t="b">
        <f>H24='10.06.2022 КП'!H24</f>
        <v>1</v>
      </c>
    </row>
    <row r="25" spans="1:43" ht="51" x14ac:dyDescent="0.25">
      <c r="A25" s="108">
        <v>16</v>
      </c>
      <c r="B25" s="8" t="s">
        <v>239</v>
      </c>
      <c r="C25" s="21" t="s">
        <v>144</v>
      </c>
      <c r="D25" s="22" t="s">
        <v>1069</v>
      </c>
      <c r="E25" s="21" t="s">
        <v>340</v>
      </c>
      <c r="F25" s="35" t="s">
        <v>690</v>
      </c>
      <c r="G25" s="35" t="s">
        <v>691</v>
      </c>
      <c r="H25" s="21" t="s">
        <v>312</v>
      </c>
      <c r="I25" s="22" t="s">
        <v>340</v>
      </c>
      <c r="J25" s="35" t="s">
        <v>690</v>
      </c>
      <c r="K25" s="35" t="s">
        <v>691</v>
      </c>
      <c r="L25" s="14"/>
      <c r="M25" s="10">
        <v>3400</v>
      </c>
      <c r="N25" s="10">
        <f t="shared" si="10"/>
        <v>0</v>
      </c>
      <c r="O25" s="14"/>
      <c r="P25" s="10">
        <v>2900</v>
      </c>
      <c r="Q25" s="10">
        <f t="shared" si="11"/>
        <v>0</v>
      </c>
      <c r="R25" s="14"/>
      <c r="S25" s="10">
        <v>2800</v>
      </c>
      <c r="T25" s="10">
        <f t="shared" si="12"/>
        <v>0</v>
      </c>
      <c r="U25" s="10">
        <v>18</v>
      </c>
      <c r="V25" s="10">
        <v>150</v>
      </c>
      <c r="W25" s="10">
        <f t="shared" si="3"/>
        <v>2700</v>
      </c>
      <c r="X25" s="10">
        <v>18</v>
      </c>
      <c r="Y25" s="10">
        <v>150</v>
      </c>
      <c r="Z25" s="10">
        <f t="shared" si="4"/>
        <v>2700</v>
      </c>
      <c r="AA25" s="10">
        <v>18</v>
      </c>
      <c r="AB25" s="10">
        <v>150</v>
      </c>
      <c r="AC25" s="10">
        <f t="shared" si="5"/>
        <v>2700</v>
      </c>
      <c r="AD25" s="11">
        <v>60</v>
      </c>
      <c r="AE25" s="26">
        <v>7</v>
      </c>
      <c r="AF25" s="7">
        <f t="shared" si="13"/>
        <v>420</v>
      </c>
      <c r="AG25" s="152">
        <v>1</v>
      </c>
      <c r="AH25" s="139">
        <f t="shared" si="7"/>
        <v>114</v>
      </c>
      <c r="AI25" s="139">
        <f t="shared" si="9"/>
        <v>8520</v>
      </c>
      <c r="AJ25" s="109">
        <f t="shared" si="8"/>
        <v>8520</v>
      </c>
      <c r="AM25" t="b">
        <f>D25='10.06.2022 КП'!D25</f>
        <v>1</v>
      </c>
      <c r="AN25" t="b">
        <f>E25='10.06.2022 КП'!E25</f>
        <v>1</v>
      </c>
      <c r="AO25" t="b">
        <f>F25='10.06.2022 КП'!F25</f>
        <v>1</v>
      </c>
      <c r="AP25" t="b">
        <f>G25='10.06.2022 КП'!G25</f>
        <v>1</v>
      </c>
      <c r="AQ25" t="b">
        <f>H25='10.06.2022 КП'!H25</f>
        <v>1</v>
      </c>
    </row>
    <row r="26" spans="1:43" ht="64.900000000000006" customHeight="1" x14ac:dyDescent="0.25">
      <c r="A26" s="112">
        <v>17</v>
      </c>
      <c r="B26" s="8" t="s">
        <v>239</v>
      </c>
      <c r="C26" s="21" t="s">
        <v>144</v>
      </c>
      <c r="D26" s="22" t="s">
        <v>240</v>
      </c>
      <c r="E26" s="21" t="s">
        <v>316</v>
      </c>
      <c r="F26" s="35">
        <v>44713</v>
      </c>
      <c r="G26" s="35">
        <v>44713</v>
      </c>
      <c r="H26" s="21" t="s">
        <v>1070</v>
      </c>
      <c r="I26" s="38" t="s">
        <v>316</v>
      </c>
      <c r="J26" s="35">
        <v>44713</v>
      </c>
      <c r="K26" s="35">
        <v>44713</v>
      </c>
      <c r="L26" s="14"/>
      <c r="M26" s="10">
        <v>3400</v>
      </c>
      <c r="N26" s="10">
        <f t="shared" si="10"/>
        <v>0</v>
      </c>
      <c r="O26" s="14"/>
      <c r="P26" s="10">
        <v>2900</v>
      </c>
      <c r="Q26" s="10">
        <f t="shared" si="11"/>
        <v>0</v>
      </c>
      <c r="R26" s="14"/>
      <c r="S26" s="10">
        <v>2800</v>
      </c>
      <c r="T26" s="10">
        <f t="shared" si="12"/>
        <v>0</v>
      </c>
      <c r="U26" s="10">
        <v>8</v>
      </c>
      <c r="V26" s="10">
        <v>150</v>
      </c>
      <c r="W26" s="10">
        <f t="shared" si="3"/>
        <v>1200</v>
      </c>
      <c r="X26" s="10">
        <v>8</v>
      </c>
      <c r="Y26" s="10">
        <v>150</v>
      </c>
      <c r="Z26" s="10">
        <f t="shared" si="4"/>
        <v>1200</v>
      </c>
      <c r="AA26" s="10">
        <v>8</v>
      </c>
      <c r="AB26" s="10">
        <v>150</v>
      </c>
      <c r="AC26" s="10">
        <f t="shared" si="5"/>
        <v>1200</v>
      </c>
      <c r="AD26" s="11">
        <v>24</v>
      </c>
      <c r="AE26" s="26">
        <v>7</v>
      </c>
      <c r="AF26" s="7">
        <f t="shared" si="13"/>
        <v>168</v>
      </c>
      <c r="AG26" s="152">
        <v>1</v>
      </c>
      <c r="AH26" s="139">
        <f t="shared" si="7"/>
        <v>48</v>
      </c>
      <c r="AI26" s="139">
        <f t="shared" si="9"/>
        <v>3768</v>
      </c>
      <c r="AJ26" s="109">
        <f t="shared" si="8"/>
        <v>3768</v>
      </c>
      <c r="AM26" t="b">
        <f>D26='10.06.2022 КП'!D26</f>
        <v>1</v>
      </c>
      <c r="AN26" t="b">
        <f>E26='10.06.2022 КП'!E26</f>
        <v>1</v>
      </c>
      <c r="AO26" t="b">
        <f>F26='10.06.2022 КП'!F26</f>
        <v>1</v>
      </c>
      <c r="AP26" t="b">
        <f>G26='10.06.2022 КП'!G26</f>
        <v>1</v>
      </c>
      <c r="AQ26" t="b">
        <f>H26='10.06.2022 КП'!H26</f>
        <v>1</v>
      </c>
    </row>
    <row r="27" spans="1:43" ht="38.25" x14ac:dyDescent="0.25">
      <c r="A27" s="108">
        <v>18</v>
      </c>
      <c r="B27" s="8" t="s">
        <v>239</v>
      </c>
      <c r="C27" s="21" t="s">
        <v>144</v>
      </c>
      <c r="D27" s="22" t="s">
        <v>241</v>
      </c>
      <c r="E27" s="21" t="s">
        <v>692</v>
      </c>
      <c r="F27" s="35">
        <v>44724</v>
      </c>
      <c r="G27" s="35">
        <v>44724</v>
      </c>
      <c r="H27" s="21" t="s">
        <v>317</v>
      </c>
      <c r="I27" s="22" t="s">
        <v>692</v>
      </c>
      <c r="J27" s="35">
        <v>44724</v>
      </c>
      <c r="K27" s="35">
        <v>44724</v>
      </c>
      <c r="L27" s="14"/>
      <c r="M27" s="10">
        <v>3400</v>
      </c>
      <c r="N27" s="10">
        <f t="shared" si="10"/>
        <v>0</v>
      </c>
      <c r="O27" s="14"/>
      <c r="P27" s="10">
        <v>2900</v>
      </c>
      <c r="Q27" s="10">
        <f t="shared" si="11"/>
        <v>0</v>
      </c>
      <c r="R27" s="14"/>
      <c r="S27" s="10">
        <v>2800</v>
      </c>
      <c r="T27" s="10">
        <f t="shared" si="12"/>
        <v>0</v>
      </c>
      <c r="U27" s="10">
        <v>4</v>
      </c>
      <c r="V27" s="10">
        <v>150</v>
      </c>
      <c r="W27" s="10">
        <f t="shared" si="3"/>
        <v>600</v>
      </c>
      <c r="X27" s="10">
        <v>4</v>
      </c>
      <c r="Y27" s="10">
        <v>150</v>
      </c>
      <c r="Z27" s="10">
        <f t="shared" si="4"/>
        <v>600</v>
      </c>
      <c r="AA27" s="10">
        <v>4</v>
      </c>
      <c r="AB27" s="10">
        <v>150</v>
      </c>
      <c r="AC27" s="10">
        <f t="shared" si="5"/>
        <v>600</v>
      </c>
      <c r="AD27" s="11">
        <v>12</v>
      </c>
      <c r="AE27" s="26">
        <v>7</v>
      </c>
      <c r="AF27" s="7">
        <f t="shared" si="13"/>
        <v>84</v>
      </c>
      <c r="AG27" s="152">
        <v>1</v>
      </c>
      <c r="AH27" s="139">
        <f t="shared" si="7"/>
        <v>24</v>
      </c>
      <c r="AI27" s="139">
        <f t="shared" si="9"/>
        <v>1884</v>
      </c>
      <c r="AJ27" s="109">
        <f t="shared" si="8"/>
        <v>1884</v>
      </c>
      <c r="AM27" t="b">
        <f>D27='10.06.2022 КП'!D27</f>
        <v>1</v>
      </c>
      <c r="AN27" t="b">
        <f>E27='10.06.2022 КП'!E27</f>
        <v>1</v>
      </c>
      <c r="AO27" t="b">
        <f>F27='10.06.2022 КП'!F27</f>
        <v>1</v>
      </c>
      <c r="AP27" t="b">
        <f>G27='10.06.2022 КП'!G27</f>
        <v>1</v>
      </c>
      <c r="AQ27" t="b">
        <f>H27='10.06.2022 КП'!H27</f>
        <v>1</v>
      </c>
    </row>
    <row r="28" spans="1:43" ht="16.149999999999999" customHeight="1" x14ac:dyDescent="0.25">
      <c r="A28" s="108">
        <v>19</v>
      </c>
      <c r="B28" s="8" t="s">
        <v>239</v>
      </c>
      <c r="C28" s="21" t="s">
        <v>144</v>
      </c>
      <c r="D28" s="22" t="s">
        <v>527</v>
      </c>
      <c r="E28" s="21" t="s">
        <v>340</v>
      </c>
      <c r="F28" s="35">
        <v>44726</v>
      </c>
      <c r="G28" s="35">
        <v>44729</v>
      </c>
      <c r="H28" s="21" t="s">
        <v>979</v>
      </c>
      <c r="I28" s="22" t="s">
        <v>340</v>
      </c>
      <c r="J28" s="35">
        <v>44726</v>
      </c>
      <c r="K28" s="35">
        <v>44729</v>
      </c>
      <c r="L28" s="14"/>
      <c r="M28" s="10">
        <v>3400</v>
      </c>
      <c r="N28" s="10">
        <f t="shared" si="10"/>
        <v>0</v>
      </c>
      <c r="O28" s="14"/>
      <c r="P28" s="10">
        <v>2900</v>
      </c>
      <c r="Q28" s="10">
        <f t="shared" si="11"/>
        <v>0</v>
      </c>
      <c r="R28" s="14"/>
      <c r="S28" s="10">
        <v>2800</v>
      </c>
      <c r="T28" s="10">
        <f t="shared" si="12"/>
        <v>0</v>
      </c>
      <c r="U28" s="10">
        <v>8</v>
      </c>
      <c r="V28" s="10">
        <v>150</v>
      </c>
      <c r="W28" s="10">
        <f t="shared" si="3"/>
        <v>1200</v>
      </c>
      <c r="X28" s="10">
        <v>8</v>
      </c>
      <c r="Y28" s="10">
        <v>150</v>
      </c>
      <c r="Z28" s="10">
        <f t="shared" si="4"/>
        <v>1200</v>
      </c>
      <c r="AA28" s="10">
        <v>8</v>
      </c>
      <c r="AB28" s="10">
        <v>150</v>
      </c>
      <c r="AC28" s="10">
        <f t="shared" si="5"/>
        <v>1200</v>
      </c>
      <c r="AD28" s="11">
        <v>24</v>
      </c>
      <c r="AE28" s="26">
        <v>7</v>
      </c>
      <c r="AF28" s="7">
        <f t="shared" si="13"/>
        <v>168</v>
      </c>
      <c r="AG28" s="152">
        <v>1</v>
      </c>
      <c r="AH28" s="139">
        <f t="shared" si="7"/>
        <v>48</v>
      </c>
      <c r="AI28" s="139">
        <f t="shared" si="9"/>
        <v>3768</v>
      </c>
      <c r="AJ28" s="109">
        <f t="shared" si="8"/>
        <v>3768</v>
      </c>
      <c r="AM28" t="b">
        <f>D28='10.06.2022 КП'!D28</f>
        <v>1</v>
      </c>
      <c r="AN28" t="b">
        <f>E28='10.06.2022 КП'!E28</f>
        <v>1</v>
      </c>
      <c r="AO28" t="b">
        <f>F28='10.06.2022 КП'!F28</f>
        <v>1</v>
      </c>
      <c r="AP28" t="b">
        <f>G28='10.06.2022 КП'!G28</f>
        <v>1</v>
      </c>
      <c r="AQ28" t="b">
        <f>H28='10.06.2022 КП'!H28</f>
        <v>1</v>
      </c>
    </row>
    <row r="29" spans="1:43" ht="27" customHeight="1" x14ac:dyDescent="0.25">
      <c r="A29" s="114">
        <v>20</v>
      </c>
      <c r="B29" s="8" t="s">
        <v>239</v>
      </c>
      <c r="C29" s="21" t="s">
        <v>144</v>
      </c>
      <c r="D29" s="22" t="s">
        <v>242</v>
      </c>
      <c r="E29" s="21" t="s">
        <v>692</v>
      </c>
      <c r="F29" s="35">
        <v>44773</v>
      </c>
      <c r="G29" s="35">
        <v>44773</v>
      </c>
      <c r="H29" s="21" t="s">
        <v>299</v>
      </c>
      <c r="I29" s="22" t="s">
        <v>692</v>
      </c>
      <c r="J29" s="35">
        <v>44773</v>
      </c>
      <c r="K29" s="35">
        <v>44773</v>
      </c>
      <c r="L29" s="14"/>
      <c r="M29" s="10">
        <v>3400</v>
      </c>
      <c r="N29" s="10">
        <f t="shared" si="10"/>
        <v>0</v>
      </c>
      <c r="O29" s="14"/>
      <c r="P29" s="10">
        <v>2900</v>
      </c>
      <c r="Q29" s="10">
        <f t="shared" si="11"/>
        <v>0</v>
      </c>
      <c r="R29" s="14"/>
      <c r="S29" s="10">
        <v>2800</v>
      </c>
      <c r="T29" s="10">
        <f t="shared" si="12"/>
        <v>0</v>
      </c>
      <c r="U29" s="10">
        <v>4</v>
      </c>
      <c r="V29" s="10">
        <v>150</v>
      </c>
      <c r="W29" s="10">
        <f t="shared" si="3"/>
        <v>600</v>
      </c>
      <c r="X29" s="10">
        <v>4</v>
      </c>
      <c r="Y29" s="10">
        <v>150</v>
      </c>
      <c r="Z29" s="10">
        <f t="shared" si="4"/>
        <v>600</v>
      </c>
      <c r="AA29" s="10">
        <v>4</v>
      </c>
      <c r="AB29" s="10">
        <v>150</v>
      </c>
      <c r="AC29" s="10">
        <f t="shared" si="5"/>
        <v>600</v>
      </c>
      <c r="AD29" s="11">
        <v>12</v>
      </c>
      <c r="AE29" s="26">
        <v>7</v>
      </c>
      <c r="AF29" s="7">
        <f t="shared" si="13"/>
        <v>84</v>
      </c>
      <c r="AG29" s="152">
        <v>1</v>
      </c>
      <c r="AH29" s="139">
        <f t="shared" si="7"/>
        <v>24</v>
      </c>
      <c r="AI29" s="139">
        <f t="shared" si="9"/>
        <v>1884</v>
      </c>
      <c r="AJ29" s="109">
        <f t="shared" si="8"/>
        <v>1884</v>
      </c>
      <c r="AM29" t="b">
        <f>D29='10.06.2022 КП'!D29</f>
        <v>1</v>
      </c>
      <c r="AN29" t="b">
        <f>E29='10.06.2022 КП'!E29</f>
        <v>1</v>
      </c>
      <c r="AO29" t="b">
        <f>F29='10.06.2022 КП'!F29</f>
        <v>1</v>
      </c>
      <c r="AP29" t="b">
        <f>G29='10.06.2022 КП'!G29</f>
        <v>1</v>
      </c>
      <c r="AQ29" t="b">
        <f>H29='10.06.2022 КП'!H29</f>
        <v>1</v>
      </c>
    </row>
    <row r="30" spans="1:43" ht="27" customHeight="1" x14ac:dyDescent="0.25">
      <c r="A30" s="108">
        <v>21</v>
      </c>
      <c r="B30" s="8" t="s">
        <v>239</v>
      </c>
      <c r="C30" s="21" t="s">
        <v>144</v>
      </c>
      <c r="D30" s="22" t="s">
        <v>243</v>
      </c>
      <c r="E30" s="21" t="s">
        <v>692</v>
      </c>
      <c r="F30" s="35">
        <v>44787</v>
      </c>
      <c r="G30" s="35">
        <v>44787</v>
      </c>
      <c r="H30" s="21" t="s">
        <v>318</v>
      </c>
      <c r="I30" s="22" t="s">
        <v>692</v>
      </c>
      <c r="J30" s="35">
        <v>44787</v>
      </c>
      <c r="K30" s="35">
        <v>44787</v>
      </c>
      <c r="L30" s="14"/>
      <c r="M30" s="10">
        <v>3400</v>
      </c>
      <c r="N30" s="10">
        <f t="shared" si="10"/>
        <v>0</v>
      </c>
      <c r="O30" s="14"/>
      <c r="P30" s="10">
        <v>2900</v>
      </c>
      <c r="Q30" s="10">
        <f t="shared" si="11"/>
        <v>0</v>
      </c>
      <c r="R30" s="14"/>
      <c r="S30" s="10">
        <v>2800</v>
      </c>
      <c r="T30" s="10">
        <f t="shared" si="12"/>
        <v>0</v>
      </c>
      <c r="U30" s="10">
        <v>4</v>
      </c>
      <c r="V30" s="10">
        <v>150</v>
      </c>
      <c r="W30" s="10">
        <f t="shared" si="3"/>
        <v>600</v>
      </c>
      <c r="X30" s="10">
        <v>4</v>
      </c>
      <c r="Y30" s="10">
        <v>150</v>
      </c>
      <c r="Z30" s="10">
        <f t="shared" si="4"/>
        <v>600</v>
      </c>
      <c r="AA30" s="10">
        <v>4</v>
      </c>
      <c r="AB30" s="10">
        <v>150</v>
      </c>
      <c r="AC30" s="10">
        <f t="shared" si="5"/>
        <v>600</v>
      </c>
      <c r="AD30" s="11">
        <v>12</v>
      </c>
      <c r="AE30" s="26">
        <v>7</v>
      </c>
      <c r="AF30" s="7">
        <f t="shared" si="13"/>
        <v>84</v>
      </c>
      <c r="AG30" s="152">
        <v>1</v>
      </c>
      <c r="AH30" s="139">
        <f t="shared" si="7"/>
        <v>24</v>
      </c>
      <c r="AI30" s="139">
        <f t="shared" si="9"/>
        <v>1884</v>
      </c>
      <c r="AJ30" s="109">
        <f t="shared" si="8"/>
        <v>1884</v>
      </c>
      <c r="AM30" t="b">
        <f>D30='10.06.2022 КП'!D30</f>
        <v>1</v>
      </c>
      <c r="AN30" t="b">
        <f>E30='10.06.2022 КП'!E30</f>
        <v>1</v>
      </c>
      <c r="AO30" t="b">
        <f>F30='10.06.2022 КП'!F30</f>
        <v>1</v>
      </c>
      <c r="AP30" t="b">
        <f>G30='10.06.2022 КП'!G30</f>
        <v>1</v>
      </c>
      <c r="AQ30" t="b">
        <f>H30='10.06.2022 КП'!H30</f>
        <v>1</v>
      </c>
    </row>
    <row r="31" spans="1:43" ht="27" customHeight="1" x14ac:dyDescent="0.25">
      <c r="A31" s="108">
        <v>22</v>
      </c>
      <c r="B31" s="8" t="s">
        <v>239</v>
      </c>
      <c r="C31" s="21" t="s">
        <v>144</v>
      </c>
      <c r="D31" s="22" t="s">
        <v>244</v>
      </c>
      <c r="E31" s="21" t="s">
        <v>692</v>
      </c>
      <c r="F31" s="35">
        <v>44829</v>
      </c>
      <c r="G31" s="35">
        <v>44829</v>
      </c>
      <c r="H31" s="21" t="s">
        <v>763</v>
      </c>
      <c r="I31" s="22" t="s">
        <v>692</v>
      </c>
      <c r="J31" s="35">
        <v>44829</v>
      </c>
      <c r="K31" s="35">
        <v>44829</v>
      </c>
      <c r="L31" s="14"/>
      <c r="M31" s="10">
        <v>3400</v>
      </c>
      <c r="N31" s="10">
        <f t="shared" si="10"/>
        <v>0</v>
      </c>
      <c r="O31" s="14"/>
      <c r="P31" s="10">
        <v>2900</v>
      </c>
      <c r="Q31" s="10">
        <f t="shared" si="11"/>
        <v>0</v>
      </c>
      <c r="R31" s="14"/>
      <c r="S31" s="10">
        <v>2800</v>
      </c>
      <c r="T31" s="10">
        <f t="shared" si="12"/>
        <v>0</v>
      </c>
      <c r="U31" s="10">
        <v>4</v>
      </c>
      <c r="V31" s="10">
        <v>150</v>
      </c>
      <c r="W31" s="10">
        <f t="shared" si="3"/>
        <v>600</v>
      </c>
      <c r="X31" s="10">
        <v>4</v>
      </c>
      <c r="Y31" s="10">
        <v>150</v>
      </c>
      <c r="Z31" s="10">
        <f t="shared" si="4"/>
        <v>600</v>
      </c>
      <c r="AA31" s="10">
        <v>4</v>
      </c>
      <c r="AB31" s="10">
        <v>150</v>
      </c>
      <c r="AC31" s="10">
        <f t="shared" si="5"/>
        <v>600</v>
      </c>
      <c r="AD31" s="11">
        <v>12</v>
      </c>
      <c r="AE31" s="26">
        <v>7</v>
      </c>
      <c r="AF31" s="7">
        <f t="shared" si="13"/>
        <v>84</v>
      </c>
      <c r="AG31" s="152">
        <v>1</v>
      </c>
      <c r="AH31" s="139">
        <f t="shared" si="7"/>
        <v>24</v>
      </c>
      <c r="AI31" s="139">
        <f t="shared" si="9"/>
        <v>1884</v>
      </c>
      <c r="AJ31" s="109">
        <f t="shared" si="8"/>
        <v>1884</v>
      </c>
      <c r="AM31" t="b">
        <f>D31='10.06.2022 КП'!D31</f>
        <v>1</v>
      </c>
      <c r="AN31" t="b">
        <f>E31='10.06.2022 КП'!E31</f>
        <v>1</v>
      </c>
      <c r="AO31" t="b">
        <f>F31='10.06.2022 КП'!F31</f>
        <v>1</v>
      </c>
      <c r="AP31" t="b">
        <f>G31='10.06.2022 КП'!G31</f>
        <v>1</v>
      </c>
      <c r="AQ31" t="b">
        <f>H31='10.06.2022 КП'!H31</f>
        <v>1</v>
      </c>
    </row>
    <row r="32" spans="1:43" x14ac:dyDescent="0.25">
      <c r="A32" s="106"/>
      <c r="B32" s="96"/>
      <c r="C32" s="97"/>
      <c r="D32" s="179" t="s">
        <v>838</v>
      </c>
      <c r="E32" s="99"/>
      <c r="F32" s="99"/>
      <c r="G32" s="99"/>
      <c r="H32" s="99"/>
      <c r="I32" s="99"/>
      <c r="J32" s="99"/>
      <c r="K32" s="99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2"/>
      <c r="AE32" s="79"/>
      <c r="AF32" s="79"/>
      <c r="AG32" s="153"/>
      <c r="AH32" s="151"/>
      <c r="AI32" s="151"/>
      <c r="AJ32" s="164"/>
      <c r="AM32" t="b">
        <f>D32='10.06.2022 КП'!D32</f>
        <v>1</v>
      </c>
      <c r="AN32" t="b">
        <f>E32='10.06.2022 КП'!E32</f>
        <v>1</v>
      </c>
      <c r="AO32" t="b">
        <f>F32='10.06.2022 КП'!F32</f>
        <v>1</v>
      </c>
      <c r="AP32" t="b">
        <f>G32='10.06.2022 КП'!G32</f>
        <v>1</v>
      </c>
      <c r="AQ32" t="b">
        <f>H32='10.06.2022 КП'!H32</f>
        <v>1</v>
      </c>
    </row>
    <row r="33" spans="1:46" ht="16.149999999999999" customHeight="1" x14ac:dyDescent="0.25">
      <c r="A33" s="108">
        <v>23</v>
      </c>
      <c r="B33" s="8" t="s">
        <v>184</v>
      </c>
      <c r="C33" s="21" t="s">
        <v>128</v>
      </c>
      <c r="D33" s="22" t="s">
        <v>180</v>
      </c>
      <c r="E33" s="21" t="s">
        <v>320</v>
      </c>
      <c r="F33" s="35">
        <v>44606</v>
      </c>
      <c r="G33" s="35">
        <v>44611</v>
      </c>
      <c r="H33" s="21" t="s">
        <v>319</v>
      </c>
      <c r="I33" s="38" t="s">
        <v>320</v>
      </c>
      <c r="J33" s="35">
        <v>44606</v>
      </c>
      <c r="K33" s="35">
        <v>44611</v>
      </c>
      <c r="L33" s="10"/>
      <c r="M33" s="10">
        <v>3400</v>
      </c>
      <c r="N33" s="10">
        <f t="shared" si="10"/>
        <v>0</v>
      </c>
      <c r="O33" s="10"/>
      <c r="P33" s="10">
        <v>2900</v>
      </c>
      <c r="Q33" s="10">
        <f t="shared" si="11"/>
        <v>0</v>
      </c>
      <c r="R33" s="10"/>
      <c r="S33" s="10">
        <v>2800</v>
      </c>
      <c r="T33" s="10">
        <f t="shared" si="12"/>
        <v>0</v>
      </c>
      <c r="U33" s="10">
        <v>16</v>
      </c>
      <c r="V33" s="10">
        <v>150</v>
      </c>
      <c r="W33" s="10">
        <f t="shared" si="3"/>
        <v>2400</v>
      </c>
      <c r="X33" s="10">
        <v>16</v>
      </c>
      <c r="Y33" s="10">
        <v>150</v>
      </c>
      <c r="Z33" s="10">
        <f t="shared" si="4"/>
        <v>2400</v>
      </c>
      <c r="AA33" s="10">
        <v>16</v>
      </c>
      <c r="AB33" s="10">
        <v>150</v>
      </c>
      <c r="AC33" s="10">
        <f t="shared" si="5"/>
        <v>2400</v>
      </c>
      <c r="AD33" s="11"/>
      <c r="AE33" s="26">
        <v>7</v>
      </c>
      <c r="AF33" s="7">
        <f t="shared" si="13"/>
        <v>0</v>
      </c>
      <c r="AG33" s="152">
        <v>1</v>
      </c>
      <c r="AH33" s="139">
        <f t="shared" si="7"/>
        <v>48</v>
      </c>
      <c r="AI33" s="139">
        <f t="shared" si="9"/>
        <v>7200</v>
      </c>
      <c r="AJ33" s="109">
        <f t="shared" si="8"/>
        <v>7200</v>
      </c>
      <c r="AM33" t="b">
        <f>D33='10.06.2022 КП'!D33</f>
        <v>1</v>
      </c>
      <c r="AN33" t="b">
        <f>E33='10.06.2022 КП'!E33</f>
        <v>1</v>
      </c>
      <c r="AO33" t="b">
        <f>F33='10.06.2022 КП'!F33</f>
        <v>1</v>
      </c>
      <c r="AP33" t="b">
        <f>G33='10.06.2022 КП'!G33</f>
        <v>1</v>
      </c>
      <c r="AQ33" t="b">
        <f>H33='10.06.2022 КП'!H33</f>
        <v>1</v>
      </c>
    </row>
    <row r="34" spans="1:46" ht="16.149999999999999" customHeight="1" x14ac:dyDescent="0.25">
      <c r="A34" s="108">
        <v>24</v>
      </c>
      <c r="B34" s="8" t="s">
        <v>184</v>
      </c>
      <c r="C34" s="21" t="s">
        <v>128</v>
      </c>
      <c r="D34" s="22" t="s">
        <v>174</v>
      </c>
      <c r="E34" s="21" t="s">
        <v>322</v>
      </c>
      <c r="F34" s="35">
        <v>44691</v>
      </c>
      <c r="G34" s="35">
        <v>44696</v>
      </c>
      <c r="H34" s="21" t="s">
        <v>321</v>
      </c>
      <c r="I34" s="22" t="s">
        <v>322</v>
      </c>
      <c r="J34" s="35">
        <v>44691</v>
      </c>
      <c r="K34" s="35">
        <v>44696</v>
      </c>
      <c r="L34" s="10"/>
      <c r="M34" s="10">
        <v>3400</v>
      </c>
      <c r="N34" s="10">
        <f t="shared" si="10"/>
        <v>0</v>
      </c>
      <c r="O34" s="10"/>
      <c r="P34" s="10">
        <v>2900</v>
      </c>
      <c r="Q34" s="10">
        <f t="shared" si="11"/>
        <v>0</v>
      </c>
      <c r="R34" s="10"/>
      <c r="S34" s="10">
        <v>2800</v>
      </c>
      <c r="T34" s="10">
        <f t="shared" si="12"/>
        <v>0</v>
      </c>
      <c r="U34" s="10">
        <v>16</v>
      </c>
      <c r="V34" s="10">
        <v>150</v>
      </c>
      <c r="W34" s="10">
        <f t="shared" si="3"/>
        <v>2400</v>
      </c>
      <c r="X34" s="10">
        <v>16</v>
      </c>
      <c r="Y34" s="10">
        <v>150</v>
      </c>
      <c r="Z34" s="10">
        <f t="shared" si="4"/>
        <v>2400</v>
      </c>
      <c r="AA34" s="10">
        <v>16</v>
      </c>
      <c r="AB34" s="10">
        <v>150</v>
      </c>
      <c r="AC34" s="10">
        <f t="shared" si="5"/>
        <v>2400</v>
      </c>
      <c r="AD34" s="11">
        <v>51</v>
      </c>
      <c r="AE34" s="26">
        <v>7</v>
      </c>
      <c r="AF34" s="7">
        <f t="shared" si="13"/>
        <v>357</v>
      </c>
      <c r="AG34" s="152">
        <v>1</v>
      </c>
      <c r="AH34" s="139">
        <f t="shared" si="7"/>
        <v>99</v>
      </c>
      <c r="AI34" s="139">
        <f t="shared" si="9"/>
        <v>7557</v>
      </c>
      <c r="AJ34" s="109">
        <f t="shared" si="8"/>
        <v>7557</v>
      </c>
      <c r="AM34" t="b">
        <f>D34='10.06.2022 КП'!D34</f>
        <v>1</v>
      </c>
      <c r="AN34" t="b">
        <f>E34='10.06.2022 КП'!E34</f>
        <v>1</v>
      </c>
      <c r="AO34" t="b">
        <f>F34='10.06.2022 КП'!F34</f>
        <v>1</v>
      </c>
      <c r="AP34" t="b">
        <f>G34='10.06.2022 КП'!G34</f>
        <v>1</v>
      </c>
      <c r="AQ34" t="b">
        <f>H34='10.06.2022 КП'!H34</f>
        <v>1</v>
      </c>
    </row>
    <row r="35" spans="1:46" ht="16.149999999999999" customHeight="1" x14ac:dyDescent="0.25">
      <c r="A35" s="108">
        <v>25</v>
      </c>
      <c r="B35" s="8" t="s">
        <v>184</v>
      </c>
      <c r="C35" s="21" t="s">
        <v>128</v>
      </c>
      <c r="D35" s="22" t="s">
        <v>553</v>
      </c>
      <c r="E35" s="21" t="s">
        <v>695</v>
      </c>
      <c r="F35" s="35">
        <v>44746</v>
      </c>
      <c r="G35" s="35">
        <v>44751</v>
      </c>
      <c r="H35" s="21" t="s">
        <v>321</v>
      </c>
      <c r="I35" s="22" t="s">
        <v>695</v>
      </c>
      <c r="J35" s="35">
        <v>44746</v>
      </c>
      <c r="K35" s="35">
        <v>44751</v>
      </c>
      <c r="L35" s="10">
        <v>1</v>
      </c>
      <c r="M35" s="10">
        <v>3400</v>
      </c>
      <c r="N35" s="10">
        <f t="shared" si="10"/>
        <v>3400</v>
      </c>
      <c r="O35" s="10">
        <v>1</v>
      </c>
      <c r="P35" s="10">
        <v>2900</v>
      </c>
      <c r="Q35" s="10">
        <f t="shared" si="11"/>
        <v>2900</v>
      </c>
      <c r="R35" s="10">
        <v>1</v>
      </c>
      <c r="S35" s="10">
        <v>2800</v>
      </c>
      <c r="T35" s="10">
        <f t="shared" si="12"/>
        <v>2800</v>
      </c>
      <c r="U35" s="10">
        <v>16</v>
      </c>
      <c r="V35" s="10">
        <v>150</v>
      </c>
      <c r="W35" s="10">
        <f t="shared" si="3"/>
        <v>2400</v>
      </c>
      <c r="X35" s="10">
        <v>16</v>
      </c>
      <c r="Y35" s="10">
        <v>150</v>
      </c>
      <c r="Z35" s="10">
        <f t="shared" si="4"/>
        <v>2400</v>
      </c>
      <c r="AA35" s="10">
        <v>16</v>
      </c>
      <c r="AB35" s="10">
        <v>150</v>
      </c>
      <c r="AC35" s="10">
        <f t="shared" si="5"/>
        <v>2400</v>
      </c>
      <c r="AD35" s="11">
        <v>51</v>
      </c>
      <c r="AE35" s="26">
        <v>7</v>
      </c>
      <c r="AF35" s="7">
        <f t="shared" si="13"/>
        <v>357</v>
      </c>
      <c r="AG35" s="152">
        <v>1</v>
      </c>
      <c r="AH35" s="139">
        <f t="shared" si="7"/>
        <v>102</v>
      </c>
      <c r="AI35" s="139">
        <f t="shared" si="9"/>
        <v>16657</v>
      </c>
      <c r="AJ35" s="109">
        <f t="shared" si="8"/>
        <v>16657</v>
      </c>
      <c r="AM35" t="b">
        <f>D35='10.06.2022 КП'!D35</f>
        <v>1</v>
      </c>
      <c r="AN35" t="b">
        <f>E35='10.06.2022 КП'!E35</f>
        <v>1</v>
      </c>
      <c r="AO35" t="b">
        <f>F35='10.06.2022 КП'!F35</f>
        <v>1</v>
      </c>
      <c r="AP35" t="b">
        <f>G35='10.06.2022 КП'!G35</f>
        <v>1</v>
      </c>
      <c r="AQ35" t="b">
        <f>H35='10.06.2022 КП'!H35</f>
        <v>1</v>
      </c>
    </row>
    <row r="36" spans="1:46" x14ac:dyDescent="0.25">
      <c r="A36" s="106"/>
      <c r="B36" s="96"/>
      <c r="C36" s="97"/>
      <c r="D36" s="179" t="s">
        <v>839</v>
      </c>
      <c r="E36" s="99"/>
      <c r="F36" s="99"/>
      <c r="G36" s="99"/>
      <c r="H36" s="99"/>
      <c r="I36" s="99"/>
      <c r="J36" s="99"/>
      <c r="K36" s="99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2"/>
      <c r="AE36" s="79"/>
      <c r="AF36" s="79"/>
      <c r="AG36" s="153"/>
      <c r="AH36" s="151"/>
      <c r="AI36" s="151"/>
      <c r="AJ36" s="164"/>
      <c r="AM36" t="b">
        <f>D36='10.06.2022 КП'!D36</f>
        <v>1</v>
      </c>
      <c r="AN36" t="b">
        <f>E36='10.06.2022 КП'!E36</f>
        <v>1</v>
      </c>
      <c r="AO36" t="b">
        <f>F36='10.06.2022 КП'!F36</f>
        <v>1</v>
      </c>
      <c r="AP36" t="b">
        <f>G36='10.06.2022 КП'!G36</f>
        <v>1</v>
      </c>
      <c r="AQ36" t="b">
        <f>H36='10.06.2022 КП'!H36</f>
        <v>1</v>
      </c>
    </row>
    <row r="37" spans="1:46" ht="16.149999999999999" customHeight="1" x14ac:dyDescent="0.25">
      <c r="A37" s="108">
        <v>26</v>
      </c>
      <c r="B37" s="8" t="s">
        <v>18</v>
      </c>
      <c r="C37" s="21" t="s">
        <v>126</v>
      </c>
      <c r="D37" s="22" t="s">
        <v>73</v>
      </c>
      <c r="E37" s="21" t="s">
        <v>474</v>
      </c>
      <c r="F37" s="35">
        <v>44606</v>
      </c>
      <c r="G37" s="35">
        <v>44609</v>
      </c>
      <c r="H37" s="21" t="s">
        <v>332</v>
      </c>
      <c r="I37" s="22" t="s">
        <v>474</v>
      </c>
      <c r="J37" s="35">
        <v>44606</v>
      </c>
      <c r="K37" s="35">
        <v>44609</v>
      </c>
      <c r="L37" s="11"/>
      <c r="M37" s="10">
        <v>3400</v>
      </c>
      <c r="N37" s="10">
        <f t="shared" si="10"/>
        <v>0</v>
      </c>
      <c r="O37" s="10"/>
      <c r="P37" s="10">
        <v>2900</v>
      </c>
      <c r="Q37" s="10">
        <f t="shared" si="11"/>
        <v>0</v>
      </c>
      <c r="R37" s="10"/>
      <c r="S37" s="10">
        <v>2800</v>
      </c>
      <c r="T37" s="10">
        <f t="shared" si="12"/>
        <v>0</v>
      </c>
      <c r="U37" s="10">
        <v>3</v>
      </c>
      <c r="V37" s="10">
        <v>150</v>
      </c>
      <c r="W37" s="10">
        <f t="shared" si="3"/>
        <v>450</v>
      </c>
      <c r="X37" s="10">
        <v>3</v>
      </c>
      <c r="Y37" s="10">
        <v>150</v>
      </c>
      <c r="Z37" s="10">
        <f t="shared" si="4"/>
        <v>450</v>
      </c>
      <c r="AA37" s="10">
        <v>3</v>
      </c>
      <c r="AB37" s="10">
        <v>150</v>
      </c>
      <c r="AC37" s="10">
        <f t="shared" si="5"/>
        <v>450</v>
      </c>
      <c r="AD37" s="11"/>
      <c r="AE37" s="26">
        <v>7</v>
      </c>
      <c r="AF37" s="7">
        <f t="shared" si="13"/>
        <v>0</v>
      </c>
      <c r="AG37" s="152">
        <v>1</v>
      </c>
      <c r="AH37" s="139">
        <f t="shared" si="7"/>
        <v>9</v>
      </c>
      <c r="AI37" s="139">
        <f t="shared" si="9"/>
        <v>1350</v>
      </c>
      <c r="AJ37" s="109">
        <f t="shared" si="8"/>
        <v>1350</v>
      </c>
      <c r="AM37" t="b">
        <f>D37='10.06.2022 КП'!D37</f>
        <v>1</v>
      </c>
      <c r="AN37" t="b">
        <f>E37='10.06.2022 КП'!E37</f>
        <v>1</v>
      </c>
      <c r="AO37" t="b">
        <f>F37='10.06.2022 КП'!F37</f>
        <v>1</v>
      </c>
      <c r="AP37" t="b">
        <f>G37='10.06.2022 КП'!G37</f>
        <v>1</v>
      </c>
      <c r="AQ37" t="b">
        <f>H37='10.06.2022 КП'!H37</f>
        <v>1</v>
      </c>
    </row>
    <row r="38" spans="1:46" ht="16.149999999999999" customHeight="1" x14ac:dyDescent="0.25">
      <c r="A38" s="108">
        <v>27</v>
      </c>
      <c r="B38" s="8" t="s">
        <v>18</v>
      </c>
      <c r="C38" s="21" t="s">
        <v>126</v>
      </c>
      <c r="D38" s="22" t="s">
        <v>286</v>
      </c>
      <c r="E38" s="21" t="s">
        <v>696</v>
      </c>
      <c r="F38" s="35">
        <v>44606</v>
      </c>
      <c r="G38" s="35">
        <v>44609</v>
      </c>
      <c r="H38" s="21" t="s">
        <v>332</v>
      </c>
      <c r="I38" s="22" t="s">
        <v>696</v>
      </c>
      <c r="J38" s="35">
        <v>44606</v>
      </c>
      <c r="K38" s="35">
        <v>44609</v>
      </c>
      <c r="L38" s="11"/>
      <c r="M38" s="10">
        <v>3400</v>
      </c>
      <c r="N38" s="10">
        <f t="shared" si="10"/>
        <v>0</v>
      </c>
      <c r="O38" s="10"/>
      <c r="P38" s="10">
        <v>2900</v>
      </c>
      <c r="Q38" s="10">
        <f t="shared" si="11"/>
        <v>0</v>
      </c>
      <c r="R38" s="10"/>
      <c r="S38" s="10">
        <v>2800</v>
      </c>
      <c r="T38" s="10">
        <f t="shared" si="12"/>
        <v>0</v>
      </c>
      <c r="U38" s="10">
        <v>3</v>
      </c>
      <c r="V38" s="10">
        <v>150</v>
      </c>
      <c r="W38" s="10">
        <f t="shared" si="3"/>
        <v>450</v>
      </c>
      <c r="X38" s="10">
        <v>3</v>
      </c>
      <c r="Y38" s="10">
        <v>150</v>
      </c>
      <c r="Z38" s="10">
        <f t="shared" si="4"/>
        <v>450</v>
      </c>
      <c r="AA38" s="10">
        <v>3</v>
      </c>
      <c r="AB38" s="10">
        <v>150</v>
      </c>
      <c r="AC38" s="10">
        <f t="shared" si="5"/>
        <v>450</v>
      </c>
      <c r="AD38" s="11"/>
      <c r="AE38" s="26">
        <v>7</v>
      </c>
      <c r="AF38" s="7">
        <f t="shared" si="13"/>
        <v>0</v>
      </c>
      <c r="AG38" s="152">
        <v>1</v>
      </c>
      <c r="AH38" s="139">
        <f t="shared" si="7"/>
        <v>9</v>
      </c>
      <c r="AI38" s="139">
        <f t="shared" si="9"/>
        <v>1350</v>
      </c>
      <c r="AJ38" s="109">
        <f t="shared" si="8"/>
        <v>1350</v>
      </c>
      <c r="AM38" t="b">
        <f>D38='10.06.2022 КП'!D38</f>
        <v>1</v>
      </c>
      <c r="AN38" t="b">
        <f>E38='10.06.2022 КП'!E38</f>
        <v>1</v>
      </c>
      <c r="AO38" t="b">
        <f>F38='10.06.2022 КП'!F38</f>
        <v>1</v>
      </c>
      <c r="AP38" t="b">
        <f>G38='10.06.2022 КП'!G38</f>
        <v>1</v>
      </c>
      <c r="AQ38" t="b">
        <f>H38='10.06.2022 КП'!H38</f>
        <v>1</v>
      </c>
    </row>
    <row r="39" spans="1:46" ht="16.149999999999999" customHeight="1" x14ac:dyDescent="0.25">
      <c r="A39" s="108">
        <v>28</v>
      </c>
      <c r="B39" s="8" t="s">
        <v>18</v>
      </c>
      <c r="C39" s="21" t="s">
        <v>126</v>
      </c>
      <c r="D39" s="22" t="s">
        <v>287</v>
      </c>
      <c r="E39" s="21" t="s">
        <v>327</v>
      </c>
      <c r="F39" s="35">
        <v>44609</v>
      </c>
      <c r="G39" s="35">
        <v>44612</v>
      </c>
      <c r="H39" s="21" t="s">
        <v>699</v>
      </c>
      <c r="I39" s="22" t="s">
        <v>327</v>
      </c>
      <c r="J39" s="35">
        <v>44609</v>
      </c>
      <c r="K39" s="35">
        <v>44612</v>
      </c>
      <c r="L39" s="11"/>
      <c r="M39" s="10">
        <v>3400</v>
      </c>
      <c r="N39" s="10">
        <f t="shared" si="10"/>
        <v>0</v>
      </c>
      <c r="O39" s="10"/>
      <c r="P39" s="10">
        <v>2900</v>
      </c>
      <c r="Q39" s="10">
        <f t="shared" si="11"/>
        <v>0</v>
      </c>
      <c r="R39" s="10"/>
      <c r="S39" s="10">
        <v>2800</v>
      </c>
      <c r="T39" s="10">
        <f t="shared" si="12"/>
        <v>0</v>
      </c>
      <c r="U39" s="10">
        <v>3</v>
      </c>
      <c r="V39" s="10">
        <v>150</v>
      </c>
      <c r="W39" s="10">
        <f t="shared" si="3"/>
        <v>450</v>
      </c>
      <c r="X39" s="10">
        <v>3</v>
      </c>
      <c r="Y39" s="10">
        <v>150</v>
      </c>
      <c r="Z39" s="10">
        <f t="shared" si="4"/>
        <v>450</v>
      </c>
      <c r="AA39" s="10">
        <v>3</v>
      </c>
      <c r="AB39" s="10">
        <v>150</v>
      </c>
      <c r="AC39" s="10">
        <f t="shared" si="5"/>
        <v>450</v>
      </c>
      <c r="AD39" s="11"/>
      <c r="AE39" s="26">
        <v>7</v>
      </c>
      <c r="AF39" s="7">
        <f t="shared" si="13"/>
        <v>0</v>
      </c>
      <c r="AG39" s="152">
        <v>1</v>
      </c>
      <c r="AH39" s="139">
        <f t="shared" si="7"/>
        <v>9</v>
      </c>
      <c r="AI39" s="139">
        <f t="shared" si="9"/>
        <v>1350</v>
      </c>
      <c r="AJ39" s="109">
        <f t="shared" si="8"/>
        <v>1350</v>
      </c>
      <c r="AM39" t="b">
        <f>D39='10.06.2022 КП'!D39</f>
        <v>1</v>
      </c>
      <c r="AN39" t="b">
        <f>E39='10.06.2022 КП'!E39</f>
        <v>1</v>
      </c>
      <c r="AO39" t="b">
        <f>F39='10.06.2022 КП'!F39</f>
        <v>1</v>
      </c>
      <c r="AP39" t="b">
        <f>G39='10.06.2022 КП'!G39</f>
        <v>1</v>
      </c>
      <c r="AQ39" t="b">
        <f>H39='10.06.2022 КП'!H39</f>
        <v>1</v>
      </c>
    </row>
    <row r="40" spans="1:46" ht="27" customHeight="1" x14ac:dyDescent="0.25">
      <c r="A40" s="112">
        <v>29</v>
      </c>
      <c r="B40" s="8" t="s">
        <v>18</v>
      </c>
      <c r="C40" s="21" t="s">
        <v>126</v>
      </c>
      <c r="D40" s="22" t="s">
        <v>288</v>
      </c>
      <c r="E40" s="21" t="s">
        <v>526</v>
      </c>
      <c r="F40" s="35">
        <v>44609</v>
      </c>
      <c r="G40" s="35">
        <v>44612</v>
      </c>
      <c r="H40" s="21" t="s">
        <v>332</v>
      </c>
      <c r="I40" s="22" t="s">
        <v>526</v>
      </c>
      <c r="J40" s="35">
        <v>44609</v>
      </c>
      <c r="K40" s="35">
        <v>44612</v>
      </c>
      <c r="L40" s="11"/>
      <c r="M40" s="10">
        <v>3400</v>
      </c>
      <c r="N40" s="10">
        <f t="shared" si="10"/>
        <v>0</v>
      </c>
      <c r="O40" s="10"/>
      <c r="P40" s="10">
        <v>2900</v>
      </c>
      <c r="Q40" s="10">
        <f t="shared" si="11"/>
        <v>0</v>
      </c>
      <c r="R40" s="10"/>
      <c r="S40" s="10">
        <v>2800</v>
      </c>
      <c r="T40" s="10">
        <f t="shared" si="12"/>
        <v>0</v>
      </c>
      <c r="U40" s="10">
        <v>3</v>
      </c>
      <c r="V40" s="10">
        <v>150</v>
      </c>
      <c r="W40" s="10">
        <f t="shared" si="3"/>
        <v>450</v>
      </c>
      <c r="X40" s="10">
        <v>3</v>
      </c>
      <c r="Y40" s="10">
        <v>150</v>
      </c>
      <c r="Z40" s="10">
        <f t="shared" si="4"/>
        <v>450</v>
      </c>
      <c r="AA40" s="10">
        <v>3</v>
      </c>
      <c r="AB40" s="10">
        <v>150</v>
      </c>
      <c r="AC40" s="10">
        <f t="shared" si="5"/>
        <v>450</v>
      </c>
      <c r="AD40" s="11"/>
      <c r="AE40" s="26">
        <v>7</v>
      </c>
      <c r="AF40" s="7">
        <f t="shared" si="13"/>
        <v>0</v>
      </c>
      <c r="AG40" s="152">
        <v>1</v>
      </c>
      <c r="AH40" s="139">
        <f t="shared" si="7"/>
        <v>9</v>
      </c>
      <c r="AI40" s="139">
        <f t="shared" si="9"/>
        <v>1350</v>
      </c>
      <c r="AJ40" s="109">
        <f t="shared" si="8"/>
        <v>1350</v>
      </c>
      <c r="AM40" t="b">
        <f>D40='10.06.2022 КП'!D40</f>
        <v>1</v>
      </c>
      <c r="AN40" t="b">
        <f>E40='10.06.2022 КП'!E40</f>
        <v>1</v>
      </c>
      <c r="AO40" t="b">
        <f>F40='10.06.2022 КП'!F40</f>
        <v>1</v>
      </c>
      <c r="AP40" t="b">
        <f>G40='10.06.2022 КП'!G40</f>
        <v>1</v>
      </c>
      <c r="AQ40" t="b">
        <f>H40='10.06.2022 КП'!H40</f>
        <v>1</v>
      </c>
    </row>
    <row r="41" spans="1:46" ht="16.149999999999999" customHeight="1" x14ac:dyDescent="0.25">
      <c r="A41" s="108">
        <v>30</v>
      </c>
      <c r="B41" s="8" t="s">
        <v>13</v>
      </c>
      <c r="C41" s="21" t="s">
        <v>126</v>
      </c>
      <c r="D41" s="22" t="s">
        <v>62</v>
      </c>
      <c r="E41" s="21" t="s">
        <v>329</v>
      </c>
      <c r="F41" s="35">
        <v>44663</v>
      </c>
      <c r="G41" s="35">
        <v>44668</v>
      </c>
      <c r="H41" s="21" t="s">
        <v>331</v>
      </c>
      <c r="I41" s="38" t="s">
        <v>329</v>
      </c>
      <c r="J41" s="35">
        <v>44663</v>
      </c>
      <c r="K41" s="35">
        <v>44668</v>
      </c>
      <c r="L41" s="10"/>
      <c r="M41" s="10">
        <v>3400</v>
      </c>
      <c r="N41" s="10">
        <f t="shared" si="10"/>
        <v>0</v>
      </c>
      <c r="O41" s="10"/>
      <c r="P41" s="10">
        <v>2900</v>
      </c>
      <c r="Q41" s="10">
        <f t="shared" si="11"/>
        <v>0</v>
      </c>
      <c r="R41" s="10"/>
      <c r="S41" s="10">
        <v>2800</v>
      </c>
      <c r="T41" s="10">
        <f t="shared" si="12"/>
        <v>0</v>
      </c>
      <c r="U41" s="10">
        <v>14</v>
      </c>
      <c r="V41" s="10">
        <v>150</v>
      </c>
      <c r="W41" s="10">
        <f t="shared" si="3"/>
        <v>2100</v>
      </c>
      <c r="X41" s="10">
        <v>14</v>
      </c>
      <c r="Y41" s="10">
        <v>150</v>
      </c>
      <c r="Z41" s="10">
        <f t="shared" si="4"/>
        <v>2100</v>
      </c>
      <c r="AA41" s="10">
        <v>14</v>
      </c>
      <c r="AB41" s="10">
        <v>150</v>
      </c>
      <c r="AC41" s="10">
        <f t="shared" si="5"/>
        <v>2100</v>
      </c>
      <c r="AD41" s="11">
        <v>45</v>
      </c>
      <c r="AE41" s="26">
        <v>7</v>
      </c>
      <c r="AF41" s="7">
        <f t="shared" si="13"/>
        <v>315</v>
      </c>
      <c r="AG41" s="152">
        <v>1</v>
      </c>
      <c r="AH41" s="139">
        <f t="shared" si="7"/>
        <v>87</v>
      </c>
      <c r="AI41" s="139">
        <f t="shared" si="9"/>
        <v>6615</v>
      </c>
      <c r="AJ41" s="109">
        <f t="shared" si="8"/>
        <v>6615</v>
      </c>
      <c r="AM41" t="b">
        <f>D41='10.06.2022 КП'!D41</f>
        <v>1</v>
      </c>
      <c r="AN41" t="b">
        <f>E41='10.06.2022 КП'!E41</f>
        <v>1</v>
      </c>
      <c r="AO41" t="b">
        <f>F41='10.06.2022 КП'!F41</f>
        <v>1</v>
      </c>
      <c r="AP41" t="b">
        <f>G41='10.06.2022 КП'!G41</f>
        <v>1</v>
      </c>
      <c r="AQ41" t="b">
        <f>H41='10.06.2022 КП'!H41</f>
        <v>1</v>
      </c>
    </row>
    <row r="42" spans="1:46" ht="16.149999999999999" customHeight="1" x14ac:dyDescent="0.25">
      <c r="A42" s="108">
        <v>31</v>
      </c>
      <c r="B42" s="8" t="s">
        <v>13</v>
      </c>
      <c r="C42" s="21" t="s">
        <v>126</v>
      </c>
      <c r="D42" s="22" t="s">
        <v>61</v>
      </c>
      <c r="E42" s="21" t="s">
        <v>330</v>
      </c>
      <c r="F42" s="35">
        <v>44669</v>
      </c>
      <c r="G42" s="35">
        <v>44674</v>
      </c>
      <c r="H42" s="21" t="s">
        <v>331</v>
      </c>
      <c r="I42" s="38" t="s">
        <v>330</v>
      </c>
      <c r="J42" s="35">
        <v>44669</v>
      </c>
      <c r="K42" s="35">
        <v>44674</v>
      </c>
      <c r="L42" s="10"/>
      <c r="M42" s="10">
        <v>3400</v>
      </c>
      <c r="N42" s="10">
        <f t="shared" si="10"/>
        <v>0</v>
      </c>
      <c r="O42" s="10"/>
      <c r="P42" s="10">
        <v>2900</v>
      </c>
      <c r="Q42" s="10">
        <f t="shared" si="11"/>
        <v>0</v>
      </c>
      <c r="R42" s="10"/>
      <c r="S42" s="10">
        <v>2800</v>
      </c>
      <c r="T42" s="10">
        <f t="shared" si="12"/>
        <v>0</v>
      </c>
      <c r="U42" s="10">
        <v>14</v>
      </c>
      <c r="V42" s="10">
        <v>150</v>
      </c>
      <c r="W42" s="10">
        <f t="shared" si="3"/>
        <v>2100</v>
      </c>
      <c r="X42" s="10">
        <v>14</v>
      </c>
      <c r="Y42" s="10">
        <v>150</v>
      </c>
      <c r="Z42" s="10">
        <f t="shared" si="4"/>
        <v>2100</v>
      </c>
      <c r="AA42" s="10">
        <v>14</v>
      </c>
      <c r="AB42" s="10">
        <v>150</v>
      </c>
      <c r="AC42" s="10">
        <f t="shared" si="5"/>
        <v>2100</v>
      </c>
      <c r="AD42" s="11">
        <v>45</v>
      </c>
      <c r="AE42" s="26">
        <v>7</v>
      </c>
      <c r="AF42" s="7">
        <f t="shared" si="13"/>
        <v>315</v>
      </c>
      <c r="AG42" s="152">
        <v>1</v>
      </c>
      <c r="AH42" s="139">
        <f t="shared" si="7"/>
        <v>87</v>
      </c>
      <c r="AI42" s="139">
        <f t="shared" si="9"/>
        <v>6615</v>
      </c>
      <c r="AJ42" s="109">
        <f t="shared" si="8"/>
        <v>6615</v>
      </c>
      <c r="AM42" t="b">
        <f>D42='10.06.2022 КП'!D42</f>
        <v>1</v>
      </c>
      <c r="AN42" t="b">
        <f>E42='10.06.2022 КП'!E42</f>
        <v>1</v>
      </c>
      <c r="AO42" t="b">
        <f>F42='10.06.2022 КП'!F42</f>
        <v>1</v>
      </c>
      <c r="AP42" t="b">
        <f>G42='10.06.2022 КП'!G42</f>
        <v>1</v>
      </c>
      <c r="AQ42" t="b">
        <f>H42='10.06.2022 КП'!H42</f>
        <v>1</v>
      </c>
    </row>
    <row r="43" spans="1:46" ht="16.149999999999999" customHeight="1" x14ac:dyDescent="0.25">
      <c r="A43" s="114">
        <v>32</v>
      </c>
      <c r="B43" s="8" t="s">
        <v>18</v>
      </c>
      <c r="C43" s="21" t="s">
        <v>126</v>
      </c>
      <c r="D43" s="22" t="s">
        <v>74</v>
      </c>
      <c r="E43" s="21" t="s">
        <v>340</v>
      </c>
      <c r="F43" s="35">
        <v>44683</v>
      </c>
      <c r="G43" s="35">
        <v>44686</v>
      </c>
      <c r="H43" s="21" t="s">
        <v>332</v>
      </c>
      <c r="I43" s="22" t="s">
        <v>340</v>
      </c>
      <c r="J43" s="35">
        <v>44683</v>
      </c>
      <c r="K43" s="35">
        <v>44597</v>
      </c>
      <c r="L43" s="10"/>
      <c r="M43" s="10">
        <v>3400</v>
      </c>
      <c r="N43" s="10">
        <f t="shared" si="10"/>
        <v>0</v>
      </c>
      <c r="O43" s="10"/>
      <c r="P43" s="10">
        <v>2900</v>
      </c>
      <c r="Q43" s="10">
        <f t="shared" si="11"/>
        <v>0</v>
      </c>
      <c r="R43" s="10"/>
      <c r="S43" s="10">
        <v>2800</v>
      </c>
      <c r="T43" s="10">
        <f t="shared" si="12"/>
        <v>0</v>
      </c>
      <c r="U43" s="10">
        <v>6</v>
      </c>
      <c r="V43" s="10">
        <v>150</v>
      </c>
      <c r="W43" s="10">
        <f t="shared" si="3"/>
        <v>900</v>
      </c>
      <c r="X43" s="10">
        <v>6</v>
      </c>
      <c r="Y43" s="10">
        <v>150</v>
      </c>
      <c r="Z43" s="10">
        <f t="shared" si="4"/>
        <v>900</v>
      </c>
      <c r="AA43" s="10">
        <v>6</v>
      </c>
      <c r="AB43" s="10">
        <v>150</v>
      </c>
      <c r="AC43" s="10">
        <f t="shared" si="5"/>
        <v>900</v>
      </c>
      <c r="AD43" s="11"/>
      <c r="AE43" s="26">
        <v>7</v>
      </c>
      <c r="AF43" s="7">
        <f t="shared" si="13"/>
        <v>0</v>
      </c>
      <c r="AG43" s="152">
        <v>1</v>
      </c>
      <c r="AH43" s="139">
        <f t="shared" si="7"/>
        <v>18</v>
      </c>
      <c r="AI43" s="139">
        <f t="shared" si="9"/>
        <v>2700</v>
      </c>
      <c r="AJ43" s="109">
        <f t="shared" si="8"/>
        <v>2700</v>
      </c>
      <c r="AM43" t="b">
        <f>D43='10.06.2022 КП'!D43</f>
        <v>1</v>
      </c>
      <c r="AN43" t="b">
        <f>E43='10.06.2022 КП'!E43</f>
        <v>1</v>
      </c>
      <c r="AO43" t="b">
        <f>F43='10.06.2022 КП'!F43</f>
        <v>1</v>
      </c>
      <c r="AP43" t="b">
        <f>G43='10.06.2022 КП'!G43</f>
        <v>1</v>
      </c>
      <c r="AQ43" t="b">
        <f>H43='10.06.2022 КП'!H43</f>
        <v>1</v>
      </c>
    </row>
    <row r="44" spans="1:46" s="67" customFormat="1" ht="27" customHeight="1" x14ac:dyDescent="0.25">
      <c r="A44" s="108">
        <v>33</v>
      </c>
      <c r="B44" s="8" t="s">
        <v>18</v>
      </c>
      <c r="C44" s="21" t="s">
        <v>126</v>
      </c>
      <c r="D44" s="22" t="s">
        <v>985</v>
      </c>
      <c r="E44" s="21" t="s">
        <v>333</v>
      </c>
      <c r="F44" s="206">
        <v>44765</v>
      </c>
      <c r="G44" s="206">
        <v>44768</v>
      </c>
      <c r="H44" s="21" t="s">
        <v>332</v>
      </c>
      <c r="I44" s="38" t="s">
        <v>333</v>
      </c>
      <c r="J44" s="35">
        <v>44763</v>
      </c>
      <c r="K44" s="35">
        <v>44766</v>
      </c>
      <c r="L44" s="10">
        <v>2</v>
      </c>
      <c r="M44" s="10">
        <v>3400</v>
      </c>
      <c r="N44" s="10">
        <f t="shared" si="10"/>
        <v>6800</v>
      </c>
      <c r="O44" s="10">
        <v>2</v>
      </c>
      <c r="P44" s="10">
        <v>2900</v>
      </c>
      <c r="Q44" s="10">
        <f t="shared" si="11"/>
        <v>5800</v>
      </c>
      <c r="R44" s="10">
        <v>2</v>
      </c>
      <c r="S44" s="10">
        <v>2800</v>
      </c>
      <c r="T44" s="10">
        <f t="shared" si="12"/>
        <v>5600</v>
      </c>
      <c r="U44" s="10">
        <v>6</v>
      </c>
      <c r="V44" s="10">
        <v>150</v>
      </c>
      <c r="W44" s="10">
        <f t="shared" si="3"/>
        <v>900</v>
      </c>
      <c r="X44" s="10">
        <v>6</v>
      </c>
      <c r="Y44" s="10">
        <v>150</v>
      </c>
      <c r="Z44" s="10">
        <f t="shared" si="4"/>
        <v>900</v>
      </c>
      <c r="AA44" s="10">
        <v>6</v>
      </c>
      <c r="AB44" s="10">
        <v>150</v>
      </c>
      <c r="AC44" s="10">
        <f t="shared" si="5"/>
        <v>900</v>
      </c>
      <c r="AD44" s="11">
        <v>24</v>
      </c>
      <c r="AE44" s="26">
        <v>7</v>
      </c>
      <c r="AF44" s="7">
        <f t="shared" si="13"/>
        <v>168</v>
      </c>
      <c r="AG44" s="152">
        <v>1</v>
      </c>
      <c r="AH44" s="139">
        <f t="shared" si="7"/>
        <v>48</v>
      </c>
      <c r="AI44" s="139">
        <f t="shared" si="9"/>
        <v>21068</v>
      </c>
      <c r="AJ44" s="109">
        <f t="shared" si="8"/>
        <v>21068</v>
      </c>
      <c r="AM44" t="b">
        <f>D44='10.06.2022 КП'!D44</f>
        <v>1</v>
      </c>
      <c r="AN44" t="b">
        <f>E44='10.06.2022 КП'!E44</f>
        <v>1</v>
      </c>
      <c r="AO44" t="b">
        <f>F44='10.06.2022 КП'!F44</f>
        <v>0</v>
      </c>
      <c r="AP44" t="b">
        <f>G44='10.06.2022 КП'!G44</f>
        <v>0</v>
      </c>
      <c r="AQ44" t="b">
        <f>H44='10.06.2022 КП'!H44</f>
        <v>1</v>
      </c>
      <c r="AT44"/>
    </row>
    <row r="45" spans="1:46" s="67" customFormat="1" ht="27" customHeight="1" x14ac:dyDescent="0.25">
      <c r="A45" s="108">
        <v>34</v>
      </c>
      <c r="B45" s="8" t="s">
        <v>18</v>
      </c>
      <c r="C45" s="21" t="s">
        <v>126</v>
      </c>
      <c r="D45" s="22" t="s">
        <v>291</v>
      </c>
      <c r="E45" s="21" t="s">
        <v>1072</v>
      </c>
      <c r="F45" s="206">
        <v>44780</v>
      </c>
      <c r="G45" s="206">
        <v>44783</v>
      </c>
      <c r="H45" s="21" t="s">
        <v>332</v>
      </c>
      <c r="I45" s="38" t="s">
        <v>697</v>
      </c>
      <c r="J45" s="35">
        <v>44766</v>
      </c>
      <c r="K45" s="35">
        <v>44769</v>
      </c>
      <c r="L45" s="11">
        <v>2</v>
      </c>
      <c r="M45" s="10">
        <v>3400</v>
      </c>
      <c r="N45" s="10">
        <f t="shared" si="10"/>
        <v>6800</v>
      </c>
      <c r="O45" s="10">
        <v>2</v>
      </c>
      <c r="P45" s="10">
        <v>2900</v>
      </c>
      <c r="Q45" s="10">
        <f t="shared" si="11"/>
        <v>5800</v>
      </c>
      <c r="R45" s="10">
        <v>2</v>
      </c>
      <c r="S45" s="10">
        <v>2800</v>
      </c>
      <c r="T45" s="10">
        <f t="shared" si="12"/>
        <v>5600</v>
      </c>
      <c r="U45" s="10">
        <v>6</v>
      </c>
      <c r="V45" s="10">
        <v>150</v>
      </c>
      <c r="W45" s="10">
        <f t="shared" si="3"/>
        <v>900</v>
      </c>
      <c r="X45" s="10">
        <v>6</v>
      </c>
      <c r="Y45" s="10">
        <v>150</v>
      </c>
      <c r="Z45" s="10">
        <f t="shared" si="4"/>
        <v>900</v>
      </c>
      <c r="AA45" s="10">
        <v>6</v>
      </c>
      <c r="AB45" s="10">
        <v>150</v>
      </c>
      <c r="AC45" s="10">
        <f t="shared" si="5"/>
        <v>900</v>
      </c>
      <c r="AD45" s="11">
        <v>24</v>
      </c>
      <c r="AE45" s="26">
        <v>7</v>
      </c>
      <c r="AF45" s="7">
        <f t="shared" si="13"/>
        <v>168</v>
      </c>
      <c r="AG45" s="152">
        <v>1</v>
      </c>
      <c r="AH45" s="139">
        <f t="shared" si="7"/>
        <v>48</v>
      </c>
      <c r="AI45" s="139">
        <f t="shared" si="9"/>
        <v>21068</v>
      </c>
      <c r="AJ45" s="109">
        <f t="shared" si="8"/>
        <v>21068</v>
      </c>
      <c r="AM45" t="b">
        <f>D45='10.06.2022 КП'!D45</f>
        <v>1</v>
      </c>
      <c r="AN45" t="b">
        <f>E45='10.06.2022 КП'!E45</f>
        <v>1</v>
      </c>
      <c r="AO45" t="b">
        <f>F45='10.06.2022 КП'!F45</f>
        <v>0</v>
      </c>
      <c r="AP45" t="b">
        <f>G45='10.06.2022 КП'!G45</f>
        <v>0</v>
      </c>
      <c r="AQ45" t="b">
        <f>H45='10.06.2022 КП'!H45</f>
        <v>1</v>
      </c>
      <c r="AT45"/>
    </row>
    <row r="46" spans="1:46" s="67" customFormat="1" ht="16.149999999999999" customHeight="1" x14ac:dyDescent="0.25">
      <c r="A46" s="108">
        <v>35</v>
      </c>
      <c r="B46" s="8" t="s">
        <v>18</v>
      </c>
      <c r="C46" s="21" t="s">
        <v>126</v>
      </c>
      <c r="D46" s="22" t="s">
        <v>292</v>
      </c>
      <c r="E46" s="21" t="s">
        <v>333</v>
      </c>
      <c r="F46" s="206">
        <v>44798</v>
      </c>
      <c r="G46" s="206">
        <v>44801</v>
      </c>
      <c r="H46" s="21" t="s">
        <v>332</v>
      </c>
      <c r="I46" s="22" t="s">
        <v>698</v>
      </c>
      <c r="J46" s="35">
        <v>44803</v>
      </c>
      <c r="K46" s="35">
        <v>44806</v>
      </c>
      <c r="L46" s="11">
        <v>2</v>
      </c>
      <c r="M46" s="10">
        <v>3400</v>
      </c>
      <c r="N46" s="10">
        <f t="shared" si="10"/>
        <v>6800</v>
      </c>
      <c r="O46" s="10">
        <v>2</v>
      </c>
      <c r="P46" s="10">
        <v>2900</v>
      </c>
      <c r="Q46" s="10">
        <f t="shared" si="11"/>
        <v>5800</v>
      </c>
      <c r="R46" s="10">
        <v>2</v>
      </c>
      <c r="S46" s="10">
        <v>2800</v>
      </c>
      <c r="T46" s="10">
        <f t="shared" si="12"/>
        <v>5600</v>
      </c>
      <c r="U46" s="10">
        <v>6</v>
      </c>
      <c r="V46" s="10">
        <v>150</v>
      </c>
      <c r="W46" s="10">
        <f t="shared" si="3"/>
        <v>900</v>
      </c>
      <c r="X46" s="10">
        <v>6</v>
      </c>
      <c r="Y46" s="10">
        <v>150</v>
      </c>
      <c r="Z46" s="10">
        <f t="shared" si="4"/>
        <v>900</v>
      </c>
      <c r="AA46" s="10">
        <v>6</v>
      </c>
      <c r="AB46" s="10">
        <v>150</v>
      </c>
      <c r="AC46" s="10">
        <f t="shared" si="5"/>
        <v>900</v>
      </c>
      <c r="AD46" s="11">
        <v>24</v>
      </c>
      <c r="AE46" s="26">
        <v>7</v>
      </c>
      <c r="AF46" s="7">
        <f t="shared" si="13"/>
        <v>168</v>
      </c>
      <c r="AG46" s="152">
        <v>1</v>
      </c>
      <c r="AH46" s="139">
        <f t="shared" si="7"/>
        <v>48</v>
      </c>
      <c r="AI46" s="139">
        <f t="shared" si="9"/>
        <v>21068</v>
      </c>
      <c r="AJ46" s="109">
        <f t="shared" si="8"/>
        <v>21068</v>
      </c>
      <c r="AM46" t="b">
        <f>D46='10.06.2022 КП'!D46</f>
        <v>1</v>
      </c>
      <c r="AN46" t="b">
        <f>E46='10.06.2022 КП'!E46</f>
        <v>1</v>
      </c>
      <c r="AO46" t="b">
        <f>F46='10.06.2022 КП'!F46</f>
        <v>0</v>
      </c>
      <c r="AP46" t="b">
        <f>G46='10.06.2022 КП'!G46</f>
        <v>0</v>
      </c>
      <c r="AQ46" t="b">
        <f>H46='10.06.2022 КП'!H46</f>
        <v>1</v>
      </c>
      <c r="AT46"/>
    </row>
    <row r="47" spans="1:46" s="67" customFormat="1" ht="16.149999999999999" customHeight="1" x14ac:dyDescent="0.25">
      <c r="A47" s="108">
        <v>36</v>
      </c>
      <c r="B47" s="8" t="s">
        <v>18</v>
      </c>
      <c r="C47" s="21" t="s">
        <v>126</v>
      </c>
      <c r="D47" s="22" t="s">
        <v>75</v>
      </c>
      <c r="E47" s="21" t="s">
        <v>700</v>
      </c>
      <c r="F47" s="206">
        <v>44801</v>
      </c>
      <c r="G47" s="206">
        <v>44804</v>
      </c>
      <c r="H47" s="21" t="s">
        <v>699</v>
      </c>
      <c r="I47" s="38" t="s">
        <v>700</v>
      </c>
      <c r="J47" s="35">
        <v>44806</v>
      </c>
      <c r="K47" s="35">
        <v>44809</v>
      </c>
      <c r="L47" s="10">
        <v>2</v>
      </c>
      <c r="M47" s="10">
        <v>3400</v>
      </c>
      <c r="N47" s="10">
        <f t="shared" si="10"/>
        <v>6800</v>
      </c>
      <c r="O47" s="10">
        <v>2</v>
      </c>
      <c r="P47" s="10">
        <v>2900</v>
      </c>
      <c r="Q47" s="10">
        <f t="shared" si="11"/>
        <v>5800</v>
      </c>
      <c r="R47" s="10">
        <v>2</v>
      </c>
      <c r="S47" s="10">
        <v>2800</v>
      </c>
      <c r="T47" s="10">
        <f t="shared" si="12"/>
        <v>5600</v>
      </c>
      <c r="U47" s="10">
        <v>6</v>
      </c>
      <c r="V47" s="10">
        <v>150</v>
      </c>
      <c r="W47" s="10">
        <f t="shared" si="3"/>
        <v>900</v>
      </c>
      <c r="X47" s="10">
        <v>6</v>
      </c>
      <c r="Y47" s="10">
        <v>150</v>
      </c>
      <c r="Z47" s="10">
        <f t="shared" si="4"/>
        <v>900</v>
      </c>
      <c r="AA47" s="10">
        <v>6</v>
      </c>
      <c r="AB47" s="10">
        <v>150</v>
      </c>
      <c r="AC47" s="10">
        <f t="shared" si="5"/>
        <v>900</v>
      </c>
      <c r="AD47" s="11">
        <v>24</v>
      </c>
      <c r="AE47" s="26">
        <v>7</v>
      </c>
      <c r="AF47" s="7">
        <f t="shared" si="13"/>
        <v>168</v>
      </c>
      <c r="AG47" s="152">
        <v>1</v>
      </c>
      <c r="AH47" s="139">
        <f t="shared" si="7"/>
        <v>48</v>
      </c>
      <c r="AI47" s="139">
        <f t="shared" si="9"/>
        <v>21068</v>
      </c>
      <c r="AJ47" s="109">
        <f t="shared" si="8"/>
        <v>21068</v>
      </c>
      <c r="AM47" t="b">
        <f>D47='10.06.2022 КП'!D47</f>
        <v>1</v>
      </c>
      <c r="AN47" t="b">
        <f>E47='10.06.2022 КП'!E47</f>
        <v>1</v>
      </c>
      <c r="AO47" t="b">
        <f>F47='10.06.2022 КП'!F47</f>
        <v>0</v>
      </c>
      <c r="AP47" t="b">
        <f>G47='10.06.2022 КП'!G47</f>
        <v>0</v>
      </c>
      <c r="AQ47" t="b">
        <f>H47='10.06.2022 КП'!H47</f>
        <v>1</v>
      </c>
      <c r="AT47"/>
    </row>
    <row r="48" spans="1:46" ht="26.25" x14ac:dyDescent="0.25">
      <c r="A48" s="108">
        <v>37</v>
      </c>
      <c r="B48" s="8" t="s">
        <v>13</v>
      </c>
      <c r="C48" s="21" t="s">
        <v>126</v>
      </c>
      <c r="D48" s="22" t="s">
        <v>290</v>
      </c>
      <c r="E48" s="21" t="s">
        <v>328</v>
      </c>
      <c r="F48" s="35">
        <v>44817</v>
      </c>
      <c r="G48" s="35">
        <v>44822</v>
      </c>
      <c r="H48" s="21" t="s">
        <v>1073</v>
      </c>
      <c r="I48" s="22" t="s">
        <v>328</v>
      </c>
      <c r="J48" s="35">
        <v>44817</v>
      </c>
      <c r="K48" s="35">
        <v>44822</v>
      </c>
      <c r="L48" s="10">
        <v>1</v>
      </c>
      <c r="M48" s="10">
        <v>3400</v>
      </c>
      <c r="N48" s="10">
        <f t="shared" si="10"/>
        <v>3400</v>
      </c>
      <c r="O48" s="10">
        <v>1</v>
      </c>
      <c r="P48" s="10">
        <v>2900</v>
      </c>
      <c r="Q48" s="10">
        <f t="shared" si="11"/>
        <v>2900</v>
      </c>
      <c r="R48" s="10">
        <v>1</v>
      </c>
      <c r="S48" s="10">
        <v>2800</v>
      </c>
      <c r="T48" s="10">
        <f t="shared" si="12"/>
        <v>2800</v>
      </c>
      <c r="U48" s="10">
        <v>14</v>
      </c>
      <c r="V48" s="10">
        <v>150</v>
      </c>
      <c r="W48" s="10">
        <f t="shared" si="3"/>
        <v>2100</v>
      </c>
      <c r="X48" s="10">
        <v>14</v>
      </c>
      <c r="Y48" s="10">
        <v>150</v>
      </c>
      <c r="Z48" s="10">
        <f t="shared" si="4"/>
        <v>2100</v>
      </c>
      <c r="AA48" s="10">
        <v>14</v>
      </c>
      <c r="AB48" s="10">
        <v>150</v>
      </c>
      <c r="AC48" s="10">
        <f t="shared" si="5"/>
        <v>2100</v>
      </c>
      <c r="AD48" s="11">
        <v>45</v>
      </c>
      <c r="AE48" s="26">
        <v>7</v>
      </c>
      <c r="AF48" s="7">
        <f t="shared" si="13"/>
        <v>315</v>
      </c>
      <c r="AG48" s="152">
        <v>1</v>
      </c>
      <c r="AH48" s="139">
        <f t="shared" si="7"/>
        <v>90</v>
      </c>
      <c r="AI48" s="139">
        <f t="shared" si="9"/>
        <v>15715</v>
      </c>
      <c r="AJ48" s="109">
        <f t="shared" si="8"/>
        <v>15715</v>
      </c>
      <c r="AM48" t="b">
        <f>D48='10.06.2022 КП'!D48</f>
        <v>1</v>
      </c>
      <c r="AN48" t="b">
        <f>E48='10.06.2022 КП'!E48</f>
        <v>1</v>
      </c>
      <c r="AO48" t="b">
        <f>F48='10.06.2022 КП'!F48</f>
        <v>1</v>
      </c>
      <c r="AP48" t="b">
        <f>G48='10.06.2022 КП'!G48</f>
        <v>1</v>
      </c>
      <c r="AQ48" t="b">
        <f>H48='10.06.2022 КП'!H48</f>
        <v>1</v>
      </c>
    </row>
    <row r="49" spans="1:46" ht="26.25" x14ac:dyDescent="0.25">
      <c r="A49" s="108">
        <v>38</v>
      </c>
      <c r="B49" s="8" t="s">
        <v>13</v>
      </c>
      <c r="C49" s="21" t="s">
        <v>126</v>
      </c>
      <c r="D49" s="22" t="s">
        <v>289</v>
      </c>
      <c r="E49" s="21" t="s">
        <v>1001</v>
      </c>
      <c r="F49" s="35">
        <v>44824</v>
      </c>
      <c r="G49" s="35">
        <v>44829</v>
      </c>
      <c r="H49" s="21" t="s">
        <v>1073</v>
      </c>
      <c r="I49" s="22" t="s">
        <v>324</v>
      </c>
      <c r="J49" s="35">
        <v>44824</v>
      </c>
      <c r="K49" s="35">
        <v>44829</v>
      </c>
      <c r="L49" s="10">
        <v>1</v>
      </c>
      <c r="M49" s="10">
        <v>3400</v>
      </c>
      <c r="N49" s="10">
        <f t="shared" si="10"/>
        <v>3400</v>
      </c>
      <c r="O49" s="10">
        <v>1</v>
      </c>
      <c r="P49" s="10">
        <v>2900</v>
      </c>
      <c r="Q49" s="10">
        <f t="shared" si="11"/>
        <v>2900</v>
      </c>
      <c r="R49" s="10">
        <v>1</v>
      </c>
      <c r="S49" s="10">
        <v>2800</v>
      </c>
      <c r="T49" s="10">
        <f t="shared" si="12"/>
        <v>2800</v>
      </c>
      <c r="U49" s="10">
        <v>14</v>
      </c>
      <c r="V49" s="10">
        <v>150</v>
      </c>
      <c r="W49" s="10">
        <f t="shared" si="3"/>
        <v>2100</v>
      </c>
      <c r="X49" s="10">
        <v>14</v>
      </c>
      <c r="Y49" s="10">
        <v>150</v>
      </c>
      <c r="Z49" s="10">
        <f t="shared" si="4"/>
        <v>2100</v>
      </c>
      <c r="AA49" s="10">
        <v>14</v>
      </c>
      <c r="AB49" s="10">
        <v>150</v>
      </c>
      <c r="AC49" s="10">
        <f t="shared" si="5"/>
        <v>2100</v>
      </c>
      <c r="AD49" s="11">
        <v>45</v>
      </c>
      <c r="AE49" s="26">
        <v>7</v>
      </c>
      <c r="AF49" s="7">
        <f t="shared" si="13"/>
        <v>315</v>
      </c>
      <c r="AG49" s="152">
        <v>1</v>
      </c>
      <c r="AH49" s="139">
        <f t="shared" si="7"/>
        <v>90</v>
      </c>
      <c r="AI49" s="139">
        <f t="shared" si="9"/>
        <v>15715</v>
      </c>
      <c r="AJ49" s="109">
        <f t="shared" si="8"/>
        <v>15715</v>
      </c>
      <c r="AM49" t="b">
        <f>D49='10.06.2022 КП'!D49</f>
        <v>1</v>
      </c>
      <c r="AN49" t="b">
        <f>E49='10.06.2022 КП'!E49</f>
        <v>1</v>
      </c>
      <c r="AO49" t="b">
        <f>F49='10.06.2022 КП'!F49</f>
        <v>1</v>
      </c>
      <c r="AP49" t="b">
        <f>G49='10.06.2022 КП'!G49</f>
        <v>1</v>
      </c>
      <c r="AQ49" t="b">
        <f>H49='10.06.2022 КП'!H49</f>
        <v>1</v>
      </c>
    </row>
    <row r="50" spans="1:46" ht="16.149999999999999" customHeight="1" x14ac:dyDescent="0.25">
      <c r="A50" s="108">
        <v>39</v>
      </c>
      <c r="B50" s="8"/>
      <c r="C50" s="21" t="s">
        <v>126</v>
      </c>
      <c r="D50" s="57" t="s">
        <v>285</v>
      </c>
      <c r="E50" s="9" t="s">
        <v>817</v>
      </c>
      <c r="F50" s="35">
        <v>44831</v>
      </c>
      <c r="G50" s="35">
        <v>44836</v>
      </c>
      <c r="H50" s="21" t="s">
        <v>323</v>
      </c>
      <c r="I50" s="57" t="s">
        <v>817</v>
      </c>
      <c r="J50" s="62">
        <v>44831</v>
      </c>
      <c r="K50" s="62">
        <v>44836</v>
      </c>
      <c r="L50" s="10"/>
      <c r="M50" s="10"/>
      <c r="N50" s="10"/>
      <c r="O50" s="10"/>
      <c r="P50" s="10"/>
      <c r="Q50" s="10"/>
      <c r="R50" s="10"/>
      <c r="S50" s="10"/>
      <c r="T50" s="10"/>
      <c r="U50" s="10">
        <v>15</v>
      </c>
      <c r="V50" s="10">
        <v>150</v>
      </c>
      <c r="W50" s="10">
        <f t="shared" si="3"/>
        <v>2250</v>
      </c>
      <c r="X50" s="10">
        <v>15</v>
      </c>
      <c r="Y50" s="10">
        <v>150</v>
      </c>
      <c r="Z50" s="10">
        <f t="shared" si="4"/>
        <v>2250</v>
      </c>
      <c r="AA50" s="10">
        <v>15</v>
      </c>
      <c r="AB50" s="10">
        <v>150</v>
      </c>
      <c r="AC50" s="10">
        <f t="shared" si="5"/>
        <v>2250</v>
      </c>
      <c r="AD50" s="11">
        <v>45</v>
      </c>
      <c r="AE50" s="26">
        <v>7</v>
      </c>
      <c r="AF50" s="7">
        <f t="shared" si="13"/>
        <v>315</v>
      </c>
      <c r="AG50" s="152">
        <v>1</v>
      </c>
      <c r="AH50" s="139">
        <f t="shared" si="7"/>
        <v>90</v>
      </c>
      <c r="AI50" s="139">
        <f t="shared" si="9"/>
        <v>7065</v>
      </c>
      <c r="AJ50" s="109">
        <f t="shared" si="8"/>
        <v>7065</v>
      </c>
      <c r="AM50" t="b">
        <f>D50='10.06.2022 КП'!D50</f>
        <v>1</v>
      </c>
      <c r="AN50" t="b">
        <f>E50='10.06.2022 КП'!E50</f>
        <v>1</v>
      </c>
      <c r="AO50" t="b">
        <f>F50='10.06.2022 КП'!F50</f>
        <v>1</v>
      </c>
      <c r="AP50" t="b">
        <f>G50='10.06.2022 КП'!G50</f>
        <v>1</v>
      </c>
      <c r="AQ50" t="b">
        <f>H50='10.06.2022 КП'!H50</f>
        <v>1</v>
      </c>
    </row>
    <row r="51" spans="1:46" x14ac:dyDescent="0.25">
      <c r="A51" s="106"/>
      <c r="B51" s="96"/>
      <c r="C51" s="97"/>
      <c r="D51" s="180" t="s">
        <v>840</v>
      </c>
      <c r="E51" s="99"/>
      <c r="F51" s="99"/>
      <c r="G51" s="99"/>
      <c r="H51" s="99"/>
      <c r="I51" s="99"/>
      <c r="J51" s="99"/>
      <c r="K51" s="99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2"/>
      <c r="AE51" s="79"/>
      <c r="AF51" s="79"/>
      <c r="AG51" s="153"/>
      <c r="AH51" s="151"/>
      <c r="AI51" s="151"/>
      <c r="AJ51" s="164"/>
      <c r="AM51" t="b">
        <f>D51='10.06.2022 КП'!D51</f>
        <v>1</v>
      </c>
      <c r="AN51" t="b">
        <f>E51='10.06.2022 КП'!E51</f>
        <v>1</v>
      </c>
      <c r="AO51" t="b">
        <f>F51='10.06.2022 КП'!F51</f>
        <v>1</v>
      </c>
      <c r="AP51" t="b">
        <f>G51='10.06.2022 КП'!G51</f>
        <v>1</v>
      </c>
      <c r="AQ51" t="b">
        <f>H51='10.06.2022 КП'!H51</f>
        <v>1</v>
      </c>
    </row>
    <row r="52" spans="1:46" ht="16.149999999999999" customHeight="1" x14ac:dyDescent="0.25">
      <c r="A52" s="108">
        <v>40</v>
      </c>
      <c r="B52" s="8" t="s">
        <v>216</v>
      </c>
      <c r="C52" s="21" t="s">
        <v>122</v>
      </c>
      <c r="D52" s="22" t="s">
        <v>556</v>
      </c>
      <c r="E52" s="21" t="s">
        <v>335</v>
      </c>
      <c r="F52" s="35">
        <v>44622</v>
      </c>
      <c r="G52" s="35">
        <v>44625</v>
      </c>
      <c r="H52" s="21" t="s">
        <v>336</v>
      </c>
      <c r="I52" s="22" t="s">
        <v>335</v>
      </c>
      <c r="J52" s="35">
        <v>44622</v>
      </c>
      <c r="K52" s="35">
        <v>44625</v>
      </c>
      <c r="L52" s="10"/>
      <c r="M52" s="10">
        <v>3400</v>
      </c>
      <c r="N52" s="10">
        <f>L52*M52</f>
        <v>0</v>
      </c>
      <c r="O52" s="10"/>
      <c r="P52" s="10">
        <v>2900</v>
      </c>
      <c r="Q52" s="10">
        <f>O52*P52</f>
        <v>0</v>
      </c>
      <c r="R52" s="10"/>
      <c r="S52" s="10">
        <v>2800</v>
      </c>
      <c r="T52" s="10">
        <f>R52*S52</f>
        <v>0</v>
      </c>
      <c r="U52" s="10">
        <v>18</v>
      </c>
      <c r="V52" s="10">
        <v>150</v>
      </c>
      <c r="W52" s="10">
        <f t="shared" si="3"/>
        <v>2700</v>
      </c>
      <c r="X52" s="10">
        <v>18</v>
      </c>
      <c r="Y52" s="10">
        <v>150</v>
      </c>
      <c r="Z52" s="10">
        <f t="shared" si="4"/>
        <v>2700</v>
      </c>
      <c r="AA52" s="10">
        <v>18</v>
      </c>
      <c r="AB52" s="10">
        <v>150</v>
      </c>
      <c r="AC52" s="10">
        <f t="shared" si="5"/>
        <v>2700</v>
      </c>
      <c r="AD52" s="11"/>
      <c r="AE52" s="26">
        <v>7</v>
      </c>
      <c r="AF52" s="7">
        <f t="shared" si="13"/>
        <v>0</v>
      </c>
      <c r="AG52" s="152">
        <v>1</v>
      </c>
      <c r="AH52" s="139">
        <f t="shared" si="7"/>
        <v>54</v>
      </c>
      <c r="AI52" s="139">
        <f t="shared" si="9"/>
        <v>8100</v>
      </c>
      <c r="AJ52" s="109">
        <f t="shared" si="8"/>
        <v>8100</v>
      </c>
      <c r="AM52" t="b">
        <f>D52='10.06.2022 КП'!D52</f>
        <v>1</v>
      </c>
      <c r="AN52" t="b">
        <f>E52='10.06.2022 КП'!E52</f>
        <v>1</v>
      </c>
      <c r="AO52" t="b">
        <f>F52='10.06.2022 КП'!F52</f>
        <v>1</v>
      </c>
      <c r="AP52" t="b">
        <f>G52='10.06.2022 КП'!G52</f>
        <v>1</v>
      </c>
      <c r="AQ52" t="b">
        <f>H52='10.06.2022 КП'!H52</f>
        <v>1</v>
      </c>
    </row>
    <row r="53" spans="1:46" ht="16.149999999999999" customHeight="1" x14ac:dyDescent="0.25">
      <c r="A53" s="112">
        <v>41</v>
      </c>
      <c r="B53" s="8" t="s">
        <v>216</v>
      </c>
      <c r="C53" s="21" t="s">
        <v>122</v>
      </c>
      <c r="D53" s="22" t="s">
        <v>557</v>
      </c>
      <c r="E53" s="21" t="s">
        <v>335</v>
      </c>
      <c r="F53" s="35">
        <v>44648</v>
      </c>
      <c r="G53" s="35">
        <v>44651</v>
      </c>
      <c r="H53" s="21" t="s">
        <v>334</v>
      </c>
      <c r="I53" s="22" t="s">
        <v>335</v>
      </c>
      <c r="J53" s="35">
        <v>44648</v>
      </c>
      <c r="K53" s="35">
        <v>44651</v>
      </c>
      <c r="L53" s="10"/>
      <c r="M53" s="10">
        <v>3400</v>
      </c>
      <c r="N53" s="10">
        <f>L53*M53</f>
        <v>0</v>
      </c>
      <c r="O53" s="10"/>
      <c r="P53" s="10">
        <v>2900</v>
      </c>
      <c r="Q53" s="10">
        <f>O53*P53</f>
        <v>0</v>
      </c>
      <c r="R53" s="10"/>
      <c r="S53" s="10">
        <v>2800</v>
      </c>
      <c r="T53" s="10">
        <f>R53*S53</f>
        <v>0</v>
      </c>
      <c r="U53" s="10">
        <v>18</v>
      </c>
      <c r="V53" s="10">
        <v>150</v>
      </c>
      <c r="W53" s="10">
        <f t="shared" si="3"/>
        <v>2700</v>
      </c>
      <c r="X53" s="10">
        <v>18</v>
      </c>
      <c r="Y53" s="10">
        <v>150</v>
      </c>
      <c r="Z53" s="10">
        <f t="shared" si="4"/>
        <v>2700</v>
      </c>
      <c r="AA53" s="10">
        <v>18</v>
      </c>
      <c r="AB53" s="10">
        <v>150</v>
      </c>
      <c r="AC53" s="10">
        <f t="shared" si="5"/>
        <v>2700</v>
      </c>
      <c r="AD53" s="11"/>
      <c r="AE53" s="26">
        <v>7</v>
      </c>
      <c r="AF53" s="7">
        <f t="shared" si="13"/>
        <v>0</v>
      </c>
      <c r="AG53" s="152">
        <v>1</v>
      </c>
      <c r="AH53" s="139">
        <f t="shared" si="7"/>
        <v>54</v>
      </c>
      <c r="AI53" s="139">
        <f t="shared" si="9"/>
        <v>8100</v>
      </c>
      <c r="AJ53" s="109">
        <f t="shared" si="8"/>
        <v>8100</v>
      </c>
      <c r="AM53" t="b">
        <f>D53='10.06.2022 КП'!D53</f>
        <v>1</v>
      </c>
      <c r="AN53" t="b">
        <f>E53='10.06.2022 КП'!E53</f>
        <v>1</v>
      </c>
      <c r="AO53" t="b">
        <f>F53='10.06.2022 КП'!F53</f>
        <v>1</v>
      </c>
      <c r="AP53" t="b">
        <f>G53='10.06.2022 КП'!G53</f>
        <v>1</v>
      </c>
      <c r="AQ53" t="b">
        <f>H53='10.06.2022 КП'!H53</f>
        <v>1</v>
      </c>
    </row>
    <row r="54" spans="1:46" ht="27" customHeight="1" x14ac:dyDescent="0.25">
      <c r="A54" s="108">
        <v>42</v>
      </c>
      <c r="B54" s="8"/>
      <c r="C54" s="47" t="s">
        <v>122</v>
      </c>
      <c r="D54" s="22" t="s">
        <v>93</v>
      </c>
      <c r="E54" s="21" t="s">
        <v>338</v>
      </c>
      <c r="F54" s="35">
        <v>44698</v>
      </c>
      <c r="G54" s="35">
        <v>44701</v>
      </c>
      <c r="H54" s="21" t="s">
        <v>764</v>
      </c>
      <c r="I54" s="53" t="s">
        <v>338</v>
      </c>
      <c r="J54" s="52">
        <v>44698</v>
      </c>
      <c r="K54" s="52">
        <v>44701</v>
      </c>
      <c r="L54" s="49"/>
      <c r="M54" s="49"/>
      <c r="N54" s="60"/>
      <c r="O54" s="49"/>
      <c r="P54" s="49"/>
      <c r="Q54" s="60"/>
      <c r="R54" s="49"/>
      <c r="S54" s="49"/>
      <c r="T54" s="61"/>
      <c r="U54" s="49">
        <v>117</v>
      </c>
      <c r="V54" s="49">
        <v>150</v>
      </c>
      <c r="W54" s="49">
        <f t="shared" si="3"/>
        <v>17550</v>
      </c>
      <c r="X54" s="49">
        <v>58</v>
      </c>
      <c r="Y54" s="49">
        <v>150</v>
      </c>
      <c r="Z54" s="49">
        <f t="shared" si="4"/>
        <v>8700</v>
      </c>
      <c r="AA54" s="49">
        <v>58</v>
      </c>
      <c r="AB54" s="49">
        <v>150</v>
      </c>
      <c r="AC54" s="49">
        <f t="shared" si="5"/>
        <v>8700</v>
      </c>
      <c r="AD54" s="65">
        <v>170</v>
      </c>
      <c r="AE54" s="54">
        <v>7</v>
      </c>
      <c r="AF54" s="55">
        <v>1192</v>
      </c>
      <c r="AG54" s="152">
        <v>1</v>
      </c>
      <c r="AH54" s="154">
        <f t="shared" si="7"/>
        <v>403</v>
      </c>
      <c r="AI54" s="139">
        <f t="shared" si="9"/>
        <v>36142</v>
      </c>
      <c r="AJ54" s="165">
        <f t="shared" si="8"/>
        <v>36142</v>
      </c>
      <c r="AM54" t="b">
        <f>D54='10.06.2022 КП'!D54</f>
        <v>1</v>
      </c>
      <c r="AN54" t="b">
        <f>E54='10.06.2022 КП'!E54</f>
        <v>1</v>
      </c>
      <c r="AO54" t="b">
        <f>F54='10.06.2022 КП'!F54</f>
        <v>1</v>
      </c>
      <c r="AP54" t="b">
        <f>G54='10.06.2022 КП'!G54</f>
        <v>1</v>
      </c>
      <c r="AQ54" t="b">
        <f>H54='10.06.2022 КП'!H54</f>
        <v>1</v>
      </c>
    </row>
    <row r="55" spans="1:46" ht="16.149999999999999" customHeight="1" x14ac:dyDescent="0.25">
      <c r="A55" s="108">
        <v>43</v>
      </c>
      <c r="B55" s="8" t="s">
        <v>18</v>
      </c>
      <c r="C55" s="21" t="s">
        <v>122</v>
      </c>
      <c r="D55" s="22" t="s">
        <v>559</v>
      </c>
      <c r="E55" s="21" t="s">
        <v>341</v>
      </c>
      <c r="F55" s="35">
        <v>44731</v>
      </c>
      <c r="G55" s="35">
        <v>44734</v>
      </c>
      <c r="H55" s="21" t="s">
        <v>332</v>
      </c>
      <c r="I55" s="38" t="s">
        <v>341</v>
      </c>
      <c r="J55" s="35">
        <v>44731</v>
      </c>
      <c r="K55" s="35">
        <v>44734</v>
      </c>
      <c r="L55" s="10">
        <v>2</v>
      </c>
      <c r="M55" s="10">
        <v>3400</v>
      </c>
      <c r="N55" s="10">
        <f t="shared" ref="N55:N126" si="14">L55*M55</f>
        <v>6800</v>
      </c>
      <c r="O55" s="10">
        <v>2</v>
      </c>
      <c r="P55" s="10">
        <v>2900</v>
      </c>
      <c r="Q55" s="10">
        <f t="shared" ref="Q55:Q126" si="15">O55*P55</f>
        <v>5800</v>
      </c>
      <c r="R55" s="10">
        <v>2</v>
      </c>
      <c r="S55" s="10">
        <v>2800</v>
      </c>
      <c r="T55" s="10">
        <f t="shared" ref="T55:T126" si="16">R55*S55</f>
        <v>5600</v>
      </c>
      <c r="U55" s="10">
        <v>26</v>
      </c>
      <c r="V55" s="10">
        <v>150</v>
      </c>
      <c r="W55" s="10">
        <f t="shared" si="3"/>
        <v>3900</v>
      </c>
      <c r="X55" s="10">
        <v>26</v>
      </c>
      <c r="Y55" s="10">
        <v>150</v>
      </c>
      <c r="Z55" s="10">
        <f t="shared" si="4"/>
        <v>3900</v>
      </c>
      <c r="AA55" s="10">
        <v>26</v>
      </c>
      <c r="AB55" s="10">
        <v>150</v>
      </c>
      <c r="AC55" s="10">
        <f t="shared" si="5"/>
        <v>3900</v>
      </c>
      <c r="AD55" s="11">
        <v>84</v>
      </c>
      <c r="AE55" s="26">
        <v>7</v>
      </c>
      <c r="AF55" s="7">
        <f t="shared" ref="AF55:AF126" si="17">AD55*AE55</f>
        <v>588</v>
      </c>
      <c r="AG55" s="152">
        <v>1</v>
      </c>
      <c r="AH55" s="139">
        <f t="shared" si="7"/>
        <v>168</v>
      </c>
      <c r="AI55" s="139">
        <f t="shared" si="9"/>
        <v>30488</v>
      </c>
      <c r="AJ55" s="109">
        <f t="shared" si="8"/>
        <v>30488</v>
      </c>
      <c r="AM55" t="b">
        <f>D55='10.06.2022 КП'!D55</f>
        <v>1</v>
      </c>
      <c r="AN55" t="b">
        <f>E55='10.06.2022 КП'!E55</f>
        <v>1</v>
      </c>
      <c r="AO55" t="b">
        <f>F55='10.06.2022 КП'!F55</f>
        <v>1</v>
      </c>
      <c r="AP55" t="b">
        <f>G55='10.06.2022 КП'!G55</f>
        <v>1</v>
      </c>
      <c r="AQ55" t="b">
        <f>H55='10.06.2022 КП'!H55</f>
        <v>1</v>
      </c>
    </row>
    <row r="56" spans="1:46" ht="16.149999999999999" customHeight="1" x14ac:dyDescent="0.25">
      <c r="A56" s="114">
        <v>44</v>
      </c>
      <c r="B56" s="8" t="s">
        <v>18</v>
      </c>
      <c r="C56" s="21" t="s">
        <v>122</v>
      </c>
      <c r="D56" s="22" t="s">
        <v>558</v>
      </c>
      <c r="E56" s="21" t="s">
        <v>340</v>
      </c>
      <c r="F56" s="35">
        <v>44735</v>
      </c>
      <c r="G56" s="35">
        <v>44738</v>
      </c>
      <c r="H56" s="21" t="s">
        <v>332</v>
      </c>
      <c r="I56" s="22" t="s">
        <v>340</v>
      </c>
      <c r="J56" s="35">
        <v>44735</v>
      </c>
      <c r="K56" s="35">
        <v>44738</v>
      </c>
      <c r="L56" s="10">
        <v>2</v>
      </c>
      <c r="M56" s="10">
        <v>3400</v>
      </c>
      <c r="N56" s="10">
        <f t="shared" si="14"/>
        <v>6800</v>
      </c>
      <c r="O56" s="10">
        <v>2</v>
      </c>
      <c r="P56" s="10">
        <v>2900</v>
      </c>
      <c r="Q56" s="10">
        <f t="shared" si="15"/>
        <v>5800</v>
      </c>
      <c r="R56" s="10">
        <v>2</v>
      </c>
      <c r="S56" s="10">
        <v>2800</v>
      </c>
      <c r="T56" s="10">
        <f t="shared" si="16"/>
        <v>5600</v>
      </c>
      <c r="U56" s="10">
        <v>26</v>
      </c>
      <c r="V56" s="10">
        <v>150</v>
      </c>
      <c r="W56" s="10">
        <f t="shared" si="3"/>
        <v>3900</v>
      </c>
      <c r="X56" s="10">
        <v>26</v>
      </c>
      <c r="Y56" s="10">
        <v>150</v>
      </c>
      <c r="Z56" s="10">
        <f t="shared" si="4"/>
        <v>3900</v>
      </c>
      <c r="AA56" s="10">
        <v>26</v>
      </c>
      <c r="AB56" s="10">
        <v>150</v>
      </c>
      <c r="AC56" s="10">
        <f t="shared" si="5"/>
        <v>3900</v>
      </c>
      <c r="AD56" s="11">
        <v>84</v>
      </c>
      <c r="AE56" s="26">
        <v>7</v>
      </c>
      <c r="AF56" s="7">
        <f t="shared" si="17"/>
        <v>588</v>
      </c>
      <c r="AG56" s="152">
        <v>1</v>
      </c>
      <c r="AH56" s="139">
        <f t="shared" si="7"/>
        <v>168</v>
      </c>
      <c r="AI56" s="139">
        <f t="shared" si="9"/>
        <v>30488</v>
      </c>
      <c r="AJ56" s="109">
        <f t="shared" si="8"/>
        <v>30488</v>
      </c>
      <c r="AM56" t="b">
        <f>D56='10.06.2022 КП'!D56</f>
        <v>1</v>
      </c>
      <c r="AN56" t="b">
        <f>E56='10.06.2022 КП'!E56</f>
        <v>1</v>
      </c>
      <c r="AO56" t="b">
        <f>F56='10.06.2022 КП'!F56</f>
        <v>1</v>
      </c>
      <c r="AP56" t="b">
        <f>G56='10.06.2022 КП'!G56</f>
        <v>1</v>
      </c>
      <c r="AQ56" t="b">
        <f>H56='10.06.2022 КП'!H56</f>
        <v>1</v>
      </c>
    </row>
    <row r="57" spans="1:46" s="67" customFormat="1" ht="30" customHeight="1" x14ac:dyDescent="0.25">
      <c r="A57" s="108">
        <v>45</v>
      </c>
      <c r="B57" s="8" t="s">
        <v>18</v>
      </c>
      <c r="C57" s="21" t="s">
        <v>122</v>
      </c>
      <c r="D57" s="22" t="s">
        <v>560</v>
      </c>
      <c r="E57" s="21" t="s">
        <v>342</v>
      </c>
      <c r="F57" s="35">
        <v>44761</v>
      </c>
      <c r="G57" s="35">
        <v>44764</v>
      </c>
      <c r="H57" s="207" t="s">
        <v>1074</v>
      </c>
      <c r="I57" s="38" t="s">
        <v>342</v>
      </c>
      <c r="J57" s="35">
        <v>44761</v>
      </c>
      <c r="K57" s="35">
        <v>44764</v>
      </c>
      <c r="L57" s="10">
        <v>2</v>
      </c>
      <c r="M57" s="10">
        <v>3400</v>
      </c>
      <c r="N57" s="10">
        <f t="shared" si="14"/>
        <v>6800</v>
      </c>
      <c r="O57" s="10">
        <v>2</v>
      </c>
      <c r="P57" s="10">
        <v>2900</v>
      </c>
      <c r="Q57" s="10">
        <f t="shared" si="15"/>
        <v>5800</v>
      </c>
      <c r="R57" s="10">
        <v>2</v>
      </c>
      <c r="S57" s="10">
        <v>2800</v>
      </c>
      <c r="T57" s="10">
        <f t="shared" si="16"/>
        <v>5600</v>
      </c>
      <c r="U57" s="10">
        <v>26</v>
      </c>
      <c r="V57" s="10">
        <v>150</v>
      </c>
      <c r="W57" s="10">
        <f t="shared" si="3"/>
        <v>3900</v>
      </c>
      <c r="X57" s="10">
        <v>26</v>
      </c>
      <c r="Y57" s="10">
        <v>150</v>
      </c>
      <c r="Z57" s="10">
        <f t="shared" si="4"/>
        <v>3900</v>
      </c>
      <c r="AA57" s="10">
        <v>26</v>
      </c>
      <c r="AB57" s="10">
        <v>150</v>
      </c>
      <c r="AC57" s="10">
        <f t="shared" si="5"/>
        <v>3900</v>
      </c>
      <c r="AD57" s="11">
        <v>84</v>
      </c>
      <c r="AE57" s="26">
        <v>7</v>
      </c>
      <c r="AF57" s="7">
        <f t="shared" si="17"/>
        <v>588</v>
      </c>
      <c r="AG57" s="152">
        <v>1</v>
      </c>
      <c r="AH57" s="139">
        <f t="shared" si="7"/>
        <v>168</v>
      </c>
      <c r="AI57" s="139">
        <f t="shared" si="9"/>
        <v>30488</v>
      </c>
      <c r="AJ57" s="109">
        <f t="shared" si="8"/>
        <v>30488</v>
      </c>
      <c r="AM57" t="b">
        <f>D57='10.06.2022 КП'!D57</f>
        <v>1</v>
      </c>
      <c r="AN57" t="b">
        <f>E57='10.06.2022 КП'!E57</f>
        <v>1</v>
      </c>
      <c r="AO57" t="b">
        <f>F57='10.06.2022 КП'!F57</f>
        <v>1</v>
      </c>
      <c r="AP57" t="b">
        <f>G57='10.06.2022 КП'!G57</f>
        <v>1</v>
      </c>
      <c r="AQ57" t="b">
        <f>H57='10.06.2022 КП'!H57</f>
        <v>0</v>
      </c>
      <c r="AT57"/>
    </row>
    <row r="58" spans="1:46" ht="28.9" customHeight="1" x14ac:dyDescent="0.25">
      <c r="A58" s="108">
        <v>46</v>
      </c>
      <c r="B58" s="8" t="s">
        <v>18</v>
      </c>
      <c r="C58" s="21" t="s">
        <v>122</v>
      </c>
      <c r="D58" s="22" t="s">
        <v>560</v>
      </c>
      <c r="E58" s="21" t="s">
        <v>343</v>
      </c>
      <c r="F58" s="35">
        <v>44796</v>
      </c>
      <c r="G58" s="35">
        <v>44799</v>
      </c>
      <c r="H58" s="207" t="s">
        <v>1074</v>
      </c>
      <c r="I58" s="38" t="s">
        <v>343</v>
      </c>
      <c r="J58" s="35">
        <v>44796</v>
      </c>
      <c r="K58" s="35">
        <v>44799</v>
      </c>
      <c r="L58" s="10">
        <v>2</v>
      </c>
      <c r="M58" s="10">
        <v>3400</v>
      </c>
      <c r="N58" s="10">
        <f t="shared" si="14"/>
        <v>6800</v>
      </c>
      <c r="O58" s="10">
        <v>2</v>
      </c>
      <c r="P58" s="10">
        <v>2900</v>
      </c>
      <c r="Q58" s="10">
        <f t="shared" si="15"/>
        <v>5800</v>
      </c>
      <c r="R58" s="10">
        <v>2</v>
      </c>
      <c r="S58" s="10">
        <v>2800</v>
      </c>
      <c r="T58" s="10">
        <f t="shared" si="16"/>
        <v>5600</v>
      </c>
      <c r="U58" s="10">
        <v>26</v>
      </c>
      <c r="V58" s="10">
        <v>150</v>
      </c>
      <c r="W58" s="10">
        <f t="shared" si="3"/>
        <v>3900</v>
      </c>
      <c r="X58" s="10">
        <v>26</v>
      </c>
      <c r="Y58" s="10">
        <v>150</v>
      </c>
      <c r="Z58" s="10">
        <f t="shared" si="4"/>
        <v>3900</v>
      </c>
      <c r="AA58" s="10">
        <v>26</v>
      </c>
      <c r="AB58" s="10">
        <v>150</v>
      </c>
      <c r="AC58" s="10">
        <f t="shared" si="5"/>
        <v>3900</v>
      </c>
      <c r="AD58" s="11">
        <v>84</v>
      </c>
      <c r="AE58" s="26">
        <v>7</v>
      </c>
      <c r="AF58" s="7">
        <f t="shared" si="17"/>
        <v>588</v>
      </c>
      <c r="AG58" s="152">
        <v>1</v>
      </c>
      <c r="AH58" s="139">
        <f t="shared" si="7"/>
        <v>168</v>
      </c>
      <c r="AI58" s="139">
        <f t="shared" si="9"/>
        <v>30488</v>
      </c>
      <c r="AJ58" s="109">
        <f t="shared" si="8"/>
        <v>30488</v>
      </c>
      <c r="AM58" t="b">
        <f>D58='10.06.2022 КП'!D58</f>
        <v>1</v>
      </c>
      <c r="AN58" t="b">
        <f>E58='10.06.2022 КП'!E58</f>
        <v>1</v>
      </c>
      <c r="AO58" t="b">
        <f>F58='10.06.2022 КП'!F58</f>
        <v>1</v>
      </c>
      <c r="AP58" t="b">
        <f>G58='10.06.2022 КП'!G58</f>
        <v>1</v>
      </c>
      <c r="AQ58" t="b">
        <f>H58='10.06.2022 КП'!H58</f>
        <v>0</v>
      </c>
    </row>
    <row r="59" spans="1:46" ht="27" customHeight="1" x14ac:dyDescent="0.25">
      <c r="A59" s="108">
        <v>47</v>
      </c>
      <c r="B59" s="8" t="s">
        <v>216</v>
      </c>
      <c r="C59" s="21" t="s">
        <v>122</v>
      </c>
      <c r="D59" s="22" t="s">
        <v>561</v>
      </c>
      <c r="E59" s="21" t="s">
        <v>828</v>
      </c>
      <c r="F59" s="35">
        <v>44810</v>
      </c>
      <c r="G59" s="35">
        <v>44813</v>
      </c>
      <c r="H59" s="21" t="s">
        <v>1074</v>
      </c>
      <c r="I59" s="38" t="s">
        <v>828</v>
      </c>
      <c r="J59" s="35">
        <v>44810</v>
      </c>
      <c r="K59" s="35">
        <v>44813</v>
      </c>
      <c r="L59" s="10">
        <v>1</v>
      </c>
      <c r="M59" s="10">
        <v>3400</v>
      </c>
      <c r="N59" s="10">
        <f t="shared" si="14"/>
        <v>3400</v>
      </c>
      <c r="O59" s="10">
        <v>1</v>
      </c>
      <c r="P59" s="10">
        <v>2900</v>
      </c>
      <c r="Q59" s="10">
        <f t="shared" si="15"/>
        <v>2900</v>
      </c>
      <c r="R59" s="10">
        <v>1</v>
      </c>
      <c r="S59" s="10">
        <v>2800</v>
      </c>
      <c r="T59" s="10">
        <f t="shared" si="16"/>
        <v>2800</v>
      </c>
      <c r="U59" s="10">
        <v>18</v>
      </c>
      <c r="V59" s="10">
        <v>150</v>
      </c>
      <c r="W59" s="10">
        <f t="shared" si="3"/>
        <v>2700</v>
      </c>
      <c r="X59" s="10">
        <v>18</v>
      </c>
      <c r="Y59" s="10">
        <v>150</v>
      </c>
      <c r="Z59" s="10">
        <f t="shared" si="4"/>
        <v>2700</v>
      </c>
      <c r="AA59" s="10">
        <v>18</v>
      </c>
      <c r="AB59" s="10">
        <v>150</v>
      </c>
      <c r="AC59" s="10">
        <f t="shared" si="5"/>
        <v>2700</v>
      </c>
      <c r="AD59" s="11">
        <v>54</v>
      </c>
      <c r="AE59" s="26">
        <v>7</v>
      </c>
      <c r="AF59" s="7">
        <f t="shared" si="17"/>
        <v>378</v>
      </c>
      <c r="AG59" s="152">
        <v>1</v>
      </c>
      <c r="AH59" s="139">
        <f t="shared" si="7"/>
        <v>111</v>
      </c>
      <c r="AI59" s="139">
        <f t="shared" si="9"/>
        <v>17578</v>
      </c>
      <c r="AJ59" s="109">
        <f t="shared" si="8"/>
        <v>17578</v>
      </c>
      <c r="AM59" t="b">
        <f>D59='10.06.2022 КП'!D59</f>
        <v>1</v>
      </c>
      <c r="AN59" t="b">
        <f>E59='10.06.2022 КП'!E59</f>
        <v>1</v>
      </c>
      <c r="AO59" t="b">
        <f>F59='10.06.2022 КП'!F59</f>
        <v>1</v>
      </c>
      <c r="AP59" t="b">
        <f>G59='10.06.2022 КП'!G59</f>
        <v>1</v>
      </c>
      <c r="AQ59" t="b">
        <f>H59='10.06.2022 КП'!H59</f>
        <v>1</v>
      </c>
    </row>
    <row r="60" spans="1:46" x14ac:dyDescent="0.25">
      <c r="A60" s="108">
        <v>48</v>
      </c>
      <c r="B60" s="8"/>
      <c r="C60" s="8" t="s">
        <v>122</v>
      </c>
      <c r="D60" s="57" t="s">
        <v>561</v>
      </c>
      <c r="E60" s="9" t="s">
        <v>827</v>
      </c>
      <c r="F60" s="35">
        <v>44831</v>
      </c>
      <c r="G60" s="35">
        <v>44834</v>
      </c>
      <c r="H60" s="21" t="s">
        <v>334</v>
      </c>
      <c r="I60" s="57" t="s">
        <v>827</v>
      </c>
      <c r="J60" s="62">
        <v>44831</v>
      </c>
      <c r="K60" s="62">
        <v>44834</v>
      </c>
      <c r="L60" s="10">
        <v>1</v>
      </c>
      <c r="M60" s="10">
        <v>3400</v>
      </c>
      <c r="N60" s="10">
        <f t="shared" si="14"/>
        <v>3400</v>
      </c>
      <c r="O60" s="10">
        <v>1</v>
      </c>
      <c r="P60" s="10">
        <v>2900</v>
      </c>
      <c r="Q60" s="10">
        <f t="shared" si="15"/>
        <v>2900</v>
      </c>
      <c r="R60" s="10">
        <v>1</v>
      </c>
      <c r="S60" s="10">
        <v>2800</v>
      </c>
      <c r="T60" s="10">
        <f t="shared" si="16"/>
        <v>2800</v>
      </c>
      <c r="U60" s="10">
        <v>18</v>
      </c>
      <c r="V60" s="10">
        <v>150</v>
      </c>
      <c r="W60" s="10">
        <f t="shared" si="3"/>
        <v>2700</v>
      </c>
      <c r="X60" s="10">
        <v>18</v>
      </c>
      <c r="Y60" s="10">
        <v>150</v>
      </c>
      <c r="Z60" s="10">
        <f t="shared" si="4"/>
        <v>2700</v>
      </c>
      <c r="AA60" s="10">
        <v>18</v>
      </c>
      <c r="AB60" s="10">
        <v>150</v>
      </c>
      <c r="AC60" s="10">
        <f t="shared" si="5"/>
        <v>2700</v>
      </c>
      <c r="AD60" s="11">
        <v>54</v>
      </c>
      <c r="AE60" s="26">
        <v>7</v>
      </c>
      <c r="AF60" s="7">
        <f t="shared" si="17"/>
        <v>378</v>
      </c>
      <c r="AG60" s="152">
        <v>1</v>
      </c>
      <c r="AH60" s="139">
        <f t="shared" si="7"/>
        <v>111</v>
      </c>
      <c r="AI60" s="139">
        <f t="shared" si="9"/>
        <v>17578</v>
      </c>
      <c r="AJ60" s="109">
        <f t="shared" si="8"/>
        <v>17578</v>
      </c>
      <c r="AM60" t="b">
        <f>D60='10.06.2022 КП'!D60</f>
        <v>1</v>
      </c>
      <c r="AN60" t="b">
        <f>E60='10.06.2022 КП'!E60</f>
        <v>1</v>
      </c>
      <c r="AO60" t="b">
        <f>F60='10.06.2022 КП'!F60</f>
        <v>1</v>
      </c>
      <c r="AP60" t="b">
        <f>G60='10.06.2022 КП'!G60</f>
        <v>1</v>
      </c>
      <c r="AQ60" t="b">
        <f>H60='10.06.2022 КП'!H60</f>
        <v>1</v>
      </c>
    </row>
    <row r="61" spans="1:46" x14ac:dyDescent="0.25">
      <c r="A61" s="106"/>
      <c r="B61" s="96"/>
      <c r="C61" s="97"/>
      <c r="D61" s="179" t="s">
        <v>922</v>
      </c>
      <c r="E61" s="99"/>
      <c r="F61" s="99"/>
      <c r="G61" s="99"/>
      <c r="H61" s="99"/>
      <c r="I61" s="99"/>
      <c r="J61" s="99"/>
      <c r="K61" s="99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2"/>
      <c r="AE61" s="79"/>
      <c r="AF61" s="79"/>
      <c r="AG61" s="153"/>
      <c r="AH61" s="151"/>
      <c r="AI61" s="151"/>
      <c r="AJ61" s="164"/>
      <c r="AM61" t="b">
        <f>D61='10.06.2022 КП'!D61</f>
        <v>1</v>
      </c>
      <c r="AN61" t="b">
        <f>E61='10.06.2022 КП'!E61</f>
        <v>1</v>
      </c>
      <c r="AO61" t="b">
        <f>F61='10.06.2022 КП'!F61</f>
        <v>1</v>
      </c>
      <c r="AP61" t="b">
        <f>G61='10.06.2022 КП'!G61</f>
        <v>1</v>
      </c>
      <c r="AQ61" t="b">
        <f>H61='10.06.2022 КП'!H61</f>
        <v>1</v>
      </c>
    </row>
    <row r="62" spans="1:46" ht="16.149999999999999" customHeight="1" x14ac:dyDescent="0.25">
      <c r="A62" s="108">
        <v>49</v>
      </c>
      <c r="B62" s="8" t="s">
        <v>17</v>
      </c>
      <c r="C62" s="21" t="s">
        <v>150</v>
      </c>
      <c r="D62" s="22" t="s">
        <v>173</v>
      </c>
      <c r="E62" s="21" t="s">
        <v>340</v>
      </c>
      <c r="F62" s="35">
        <v>44712</v>
      </c>
      <c r="G62" s="35">
        <v>44715</v>
      </c>
      <c r="H62" s="21" t="s">
        <v>301</v>
      </c>
      <c r="I62" s="38" t="s">
        <v>340</v>
      </c>
      <c r="J62" s="35">
        <v>44712</v>
      </c>
      <c r="K62" s="35">
        <v>44715</v>
      </c>
      <c r="L62" s="10"/>
      <c r="M62" s="10">
        <v>3400</v>
      </c>
      <c r="N62" s="10">
        <f t="shared" si="14"/>
        <v>0</v>
      </c>
      <c r="O62" s="10"/>
      <c r="P62" s="10">
        <v>2900</v>
      </c>
      <c r="Q62" s="10">
        <f t="shared" si="15"/>
        <v>0</v>
      </c>
      <c r="R62" s="10"/>
      <c r="S62" s="10">
        <v>2800</v>
      </c>
      <c r="T62" s="10">
        <f t="shared" si="16"/>
        <v>0</v>
      </c>
      <c r="U62" s="10">
        <v>49</v>
      </c>
      <c r="V62" s="10">
        <v>150</v>
      </c>
      <c r="W62" s="10">
        <f t="shared" si="3"/>
        <v>7350</v>
      </c>
      <c r="X62" s="10">
        <v>49</v>
      </c>
      <c r="Y62" s="10">
        <v>150</v>
      </c>
      <c r="Z62" s="10">
        <f t="shared" si="4"/>
        <v>7350</v>
      </c>
      <c r="AA62" s="10">
        <v>49</v>
      </c>
      <c r="AB62" s="10">
        <v>150</v>
      </c>
      <c r="AC62" s="10">
        <f t="shared" si="5"/>
        <v>7350</v>
      </c>
      <c r="AD62" s="11">
        <v>147</v>
      </c>
      <c r="AE62" s="26">
        <v>7</v>
      </c>
      <c r="AF62" s="7">
        <f t="shared" si="17"/>
        <v>1029</v>
      </c>
      <c r="AG62" s="152">
        <v>1</v>
      </c>
      <c r="AH62" s="139">
        <f t="shared" si="7"/>
        <v>294</v>
      </c>
      <c r="AI62" s="139">
        <f t="shared" si="9"/>
        <v>23079</v>
      </c>
      <c r="AJ62" s="109">
        <f t="shared" si="8"/>
        <v>23079</v>
      </c>
      <c r="AM62" t="b">
        <f>D62='10.06.2022 КП'!D62</f>
        <v>1</v>
      </c>
      <c r="AN62" t="b">
        <f>E62='10.06.2022 КП'!E62</f>
        <v>1</v>
      </c>
      <c r="AO62" t="b">
        <f>F62='10.06.2022 КП'!F62</f>
        <v>1</v>
      </c>
      <c r="AP62" t="b">
        <f>G62='10.06.2022 КП'!G62</f>
        <v>1</v>
      </c>
      <c r="AQ62" t="b">
        <f>H62='10.06.2022 КП'!H62</f>
        <v>1</v>
      </c>
    </row>
    <row r="63" spans="1:46" ht="16.149999999999999" customHeight="1" x14ac:dyDescent="0.25">
      <c r="A63" s="108">
        <v>50</v>
      </c>
      <c r="B63" s="8" t="s">
        <v>17</v>
      </c>
      <c r="C63" s="21" t="s">
        <v>150</v>
      </c>
      <c r="D63" s="22" t="s">
        <v>174</v>
      </c>
      <c r="E63" s="21" t="s">
        <v>344</v>
      </c>
      <c r="F63" s="35">
        <v>44733</v>
      </c>
      <c r="G63" s="35">
        <v>44736</v>
      </c>
      <c r="H63" s="21" t="s">
        <v>301</v>
      </c>
      <c r="I63" s="38" t="s">
        <v>344</v>
      </c>
      <c r="J63" s="35">
        <v>44733</v>
      </c>
      <c r="K63" s="35">
        <v>44736</v>
      </c>
      <c r="L63" s="11"/>
      <c r="M63" s="10">
        <v>3400</v>
      </c>
      <c r="N63" s="10">
        <f t="shared" si="14"/>
        <v>0</v>
      </c>
      <c r="O63" s="10"/>
      <c r="P63" s="10">
        <v>2900</v>
      </c>
      <c r="Q63" s="10">
        <f t="shared" si="15"/>
        <v>0</v>
      </c>
      <c r="R63" s="10"/>
      <c r="S63" s="10">
        <v>2800</v>
      </c>
      <c r="T63" s="10">
        <f t="shared" si="16"/>
        <v>0</v>
      </c>
      <c r="U63" s="10">
        <v>49</v>
      </c>
      <c r="V63" s="10">
        <v>150</v>
      </c>
      <c r="W63" s="10">
        <f t="shared" si="3"/>
        <v>7350</v>
      </c>
      <c r="X63" s="10">
        <v>49</v>
      </c>
      <c r="Y63" s="10">
        <v>150</v>
      </c>
      <c r="Z63" s="10">
        <f t="shared" si="4"/>
        <v>7350</v>
      </c>
      <c r="AA63" s="10">
        <v>49</v>
      </c>
      <c r="AB63" s="10">
        <v>150</v>
      </c>
      <c r="AC63" s="10">
        <f t="shared" si="5"/>
        <v>7350</v>
      </c>
      <c r="AD63" s="11">
        <v>147</v>
      </c>
      <c r="AE63" s="26">
        <v>7</v>
      </c>
      <c r="AF63" s="7">
        <f t="shared" si="17"/>
        <v>1029</v>
      </c>
      <c r="AG63" s="152">
        <v>1</v>
      </c>
      <c r="AH63" s="139">
        <f t="shared" si="7"/>
        <v>294</v>
      </c>
      <c r="AI63" s="139">
        <f t="shared" si="9"/>
        <v>23079</v>
      </c>
      <c r="AJ63" s="109">
        <f t="shared" si="8"/>
        <v>23079</v>
      </c>
      <c r="AM63" t="b">
        <f>D63='10.06.2022 КП'!D63</f>
        <v>1</v>
      </c>
      <c r="AN63" t="b">
        <f>E63='10.06.2022 КП'!E63</f>
        <v>1</v>
      </c>
      <c r="AO63" t="b">
        <f>F63='10.06.2022 КП'!F63</f>
        <v>1</v>
      </c>
      <c r="AP63" t="b">
        <f>G63='10.06.2022 КП'!G63</f>
        <v>1</v>
      </c>
      <c r="AQ63" t="b">
        <f>H63='10.06.2022 КП'!H63</f>
        <v>1</v>
      </c>
    </row>
    <row r="64" spans="1:46" ht="16.149999999999999" customHeight="1" x14ac:dyDescent="0.25">
      <c r="A64" s="108">
        <v>51</v>
      </c>
      <c r="B64" s="8" t="s">
        <v>17</v>
      </c>
      <c r="C64" s="21" t="s">
        <v>150</v>
      </c>
      <c r="D64" s="22" t="s">
        <v>174</v>
      </c>
      <c r="E64" s="21" t="s">
        <v>342</v>
      </c>
      <c r="F64" s="35">
        <v>44753</v>
      </c>
      <c r="G64" s="35">
        <v>44756</v>
      </c>
      <c r="H64" s="21" t="s">
        <v>301</v>
      </c>
      <c r="I64" s="38" t="s">
        <v>342</v>
      </c>
      <c r="J64" s="35">
        <v>44753</v>
      </c>
      <c r="K64" s="35">
        <v>44756</v>
      </c>
      <c r="L64" s="11"/>
      <c r="M64" s="10">
        <v>3400</v>
      </c>
      <c r="N64" s="10">
        <f t="shared" si="14"/>
        <v>0</v>
      </c>
      <c r="O64" s="10"/>
      <c r="P64" s="10">
        <v>2900</v>
      </c>
      <c r="Q64" s="10">
        <f t="shared" si="15"/>
        <v>0</v>
      </c>
      <c r="R64" s="10"/>
      <c r="S64" s="10">
        <v>2800</v>
      </c>
      <c r="T64" s="10">
        <f t="shared" si="16"/>
        <v>0</v>
      </c>
      <c r="U64" s="10">
        <v>81</v>
      </c>
      <c r="V64" s="10">
        <v>150</v>
      </c>
      <c r="W64" s="10">
        <f t="shared" si="3"/>
        <v>12150</v>
      </c>
      <c r="X64" s="10">
        <v>81</v>
      </c>
      <c r="Y64" s="10">
        <v>150</v>
      </c>
      <c r="Z64" s="10">
        <f t="shared" si="4"/>
        <v>12150</v>
      </c>
      <c r="AA64" s="10">
        <v>81</v>
      </c>
      <c r="AB64" s="10">
        <v>150</v>
      </c>
      <c r="AC64" s="10">
        <f t="shared" si="5"/>
        <v>12150</v>
      </c>
      <c r="AD64" s="11">
        <v>243</v>
      </c>
      <c r="AE64" s="26">
        <v>7</v>
      </c>
      <c r="AF64" s="7">
        <f t="shared" si="17"/>
        <v>1701</v>
      </c>
      <c r="AG64" s="152">
        <v>1</v>
      </c>
      <c r="AH64" s="139">
        <f t="shared" si="7"/>
        <v>486</v>
      </c>
      <c r="AI64" s="139">
        <f t="shared" si="9"/>
        <v>38151</v>
      </c>
      <c r="AJ64" s="109">
        <f t="shared" si="8"/>
        <v>38151</v>
      </c>
      <c r="AM64" t="b">
        <f>D64='10.06.2022 КП'!D64</f>
        <v>1</v>
      </c>
      <c r="AN64" t="b">
        <f>E64='10.06.2022 КП'!E64</f>
        <v>1</v>
      </c>
      <c r="AO64" t="b">
        <f>F64='10.06.2022 КП'!F64</f>
        <v>1</v>
      </c>
      <c r="AP64" t="b">
        <f>G64='10.06.2022 КП'!G64</f>
        <v>1</v>
      </c>
      <c r="AQ64" t="b">
        <f>H64='10.06.2022 КП'!H64</f>
        <v>1</v>
      </c>
    </row>
    <row r="65" spans="1:43" ht="16.149999999999999" customHeight="1" x14ac:dyDescent="0.25">
      <c r="A65" s="108">
        <v>52</v>
      </c>
      <c r="B65" s="8" t="s">
        <v>17</v>
      </c>
      <c r="C65" s="21" t="s">
        <v>150</v>
      </c>
      <c r="D65" s="22" t="s">
        <v>174</v>
      </c>
      <c r="E65" s="21" t="s">
        <v>345</v>
      </c>
      <c r="F65" s="35">
        <v>44756</v>
      </c>
      <c r="G65" s="35">
        <v>44760</v>
      </c>
      <c r="H65" s="21" t="s">
        <v>301</v>
      </c>
      <c r="I65" s="38" t="s">
        <v>345</v>
      </c>
      <c r="J65" s="35">
        <v>44756</v>
      </c>
      <c r="K65" s="35">
        <v>44760</v>
      </c>
      <c r="L65" s="11"/>
      <c r="M65" s="10">
        <v>3400</v>
      </c>
      <c r="N65" s="10">
        <f t="shared" si="14"/>
        <v>0</v>
      </c>
      <c r="O65" s="10"/>
      <c r="P65" s="10">
        <v>2900</v>
      </c>
      <c r="Q65" s="10">
        <f t="shared" si="15"/>
        <v>0</v>
      </c>
      <c r="R65" s="10"/>
      <c r="S65" s="10">
        <v>2800</v>
      </c>
      <c r="T65" s="10">
        <f t="shared" si="16"/>
        <v>0</v>
      </c>
      <c r="U65" s="10">
        <v>81</v>
      </c>
      <c r="V65" s="10">
        <v>150</v>
      </c>
      <c r="W65" s="10">
        <f t="shared" si="3"/>
        <v>12150</v>
      </c>
      <c r="X65" s="10">
        <v>81</v>
      </c>
      <c r="Y65" s="10">
        <v>150</v>
      </c>
      <c r="Z65" s="10">
        <f t="shared" si="4"/>
        <v>12150</v>
      </c>
      <c r="AA65" s="10">
        <v>81</v>
      </c>
      <c r="AB65" s="10">
        <v>150</v>
      </c>
      <c r="AC65" s="10">
        <f t="shared" si="5"/>
        <v>12150</v>
      </c>
      <c r="AD65" s="11">
        <v>243</v>
      </c>
      <c r="AE65" s="26">
        <v>7</v>
      </c>
      <c r="AF65" s="7">
        <f t="shared" si="17"/>
        <v>1701</v>
      </c>
      <c r="AG65" s="152">
        <v>1</v>
      </c>
      <c r="AH65" s="139">
        <f t="shared" si="7"/>
        <v>486</v>
      </c>
      <c r="AI65" s="139">
        <f t="shared" si="9"/>
        <v>38151</v>
      </c>
      <c r="AJ65" s="109">
        <f t="shared" si="8"/>
        <v>38151</v>
      </c>
      <c r="AM65" t="b">
        <f>D65='10.06.2022 КП'!D65</f>
        <v>1</v>
      </c>
      <c r="AN65" t="b">
        <f>E65='10.06.2022 КП'!E65</f>
        <v>1</v>
      </c>
      <c r="AO65" t="b">
        <f>F65='10.06.2022 КП'!F65</f>
        <v>1</v>
      </c>
      <c r="AP65" t="b">
        <f>G65='10.06.2022 КП'!G65</f>
        <v>1</v>
      </c>
      <c r="AQ65" t="b">
        <f>H65='10.06.2022 КП'!H65</f>
        <v>1</v>
      </c>
    </row>
    <row r="66" spans="1:43" ht="16.149999999999999" customHeight="1" x14ac:dyDescent="0.25">
      <c r="A66" s="112">
        <v>53</v>
      </c>
      <c r="B66" s="8" t="s">
        <v>17</v>
      </c>
      <c r="C66" s="21" t="s">
        <v>150</v>
      </c>
      <c r="D66" s="22" t="s">
        <v>563</v>
      </c>
      <c r="E66" s="21" t="s">
        <v>340</v>
      </c>
      <c r="F66" s="35">
        <v>44774</v>
      </c>
      <c r="G66" s="35">
        <v>44777</v>
      </c>
      <c r="H66" s="21" t="s">
        <v>301</v>
      </c>
      <c r="I66" s="22" t="s">
        <v>340</v>
      </c>
      <c r="J66" s="35">
        <v>44774</v>
      </c>
      <c r="K66" s="35">
        <v>44777</v>
      </c>
      <c r="L66" s="10">
        <v>11</v>
      </c>
      <c r="M66" s="10">
        <v>3400</v>
      </c>
      <c r="N66" s="10">
        <f t="shared" si="14"/>
        <v>37400</v>
      </c>
      <c r="O66" s="10">
        <v>11</v>
      </c>
      <c r="P66" s="10">
        <v>2900</v>
      </c>
      <c r="Q66" s="10">
        <f t="shared" si="15"/>
        <v>31900</v>
      </c>
      <c r="R66" s="10">
        <v>11</v>
      </c>
      <c r="S66" s="10">
        <v>2800</v>
      </c>
      <c r="T66" s="10">
        <f t="shared" si="16"/>
        <v>30800</v>
      </c>
      <c r="U66" s="10">
        <v>45</v>
      </c>
      <c r="V66" s="10">
        <v>150</v>
      </c>
      <c r="W66" s="10">
        <f t="shared" si="3"/>
        <v>6750</v>
      </c>
      <c r="X66" s="10">
        <v>45</v>
      </c>
      <c r="Y66" s="10">
        <v>150</v>
      </c>
      <c r="Z66" s="10">
        <f t="shared" si="4"/>
        <v>6750</v>
      </c>
      <c r="AA66" s="10">
        <v>45</v>
      </c>
      <c r="AB66" s="10">
        <v>150</v>
      </c>
      <c r="AC66" s="10">
        <f t="shared" si="5"/>
        <v>6750</v>
      </c>
      <c r="AD66" s="11">
        <v>135</v>
      </c>
      <c r="AE66" s="26">
        <v>7</v>
      </c>
      <c r="AF66" s="7">
        <f t="shared" si="17"/>
        <v>945</v>
      </c>
      <c r="AG66" s="152">
        <v>1</v>
      </c>
      <c r="AH66" s="139">
        <f t="shared" si="7"/>
        <v>303</v>
      </c>
      <c r="AI66" s="139">
        <f t="shared" si="9"/>
        <v>121295</v>
      </c>
      <c r="AJ66" s="109">
        <f t="shared" si="8"/>
        <v>121295</v>
      </c>
      <c r="AM66" t="b">
        <f>D66='10.06.2022 КП'!D66</f>
        <v>1</v>
      </c>
      <c r="AN66" t="b">
        <f>E66='10.06.2022 КП'!E66</f>
        <v>1</v>
      </c>
      <c r="AO66" t="b">
        <f>F66='10.06.2022 КП'!F66</f>
        <v>1</v>
      </c>
      <c r="AP66" t="b">
        <f>G66='10.06.2022 КП'!G66</f>
        <v>1</v>
      </c>
      <c r="AQ66" t="b">
        <f>H66='10.06.2022 КП'!H66</f>
        <v>1</v>
      </c>
    </row>
    <row r="67" spans="1:43" ht="16.149999999999999" customHeight="1" x14ac:dyDescent="0.25">
      <c r="A67" s="108">
        <v>54</v>
      </c>
      <c r="B67" s="8" t="s">
        <v>17</v>
      </c>
      <c r="C67" s="21" t="s">
        <v>150</v>
      </c>
      <c r="D67" s="22" t="s">
        <v>562</v>
      </c>
      <c r="E67" s="21" t="s">
        <v>344</v>
      </c>
      <c r="F67" s="35">
        <v>44790</v>
      </c>
      <c r="G67" s="35">
        <v>44792</v>
      </c>
      <c r="H67" s="21" t="s">
        <v>346</v>
      </c>
      <c r="I67" s="38" t="s">
        <v>344</v>
      </c>
      <c r="J67" s="35">
        <v>44790</v>
      </c>
      <c r="K67" s="35">
        <v>44792</v>
      </c>
      <c r="L67" s="10"/>
      <c r="M67" s="10">
        <v>3400</v>
      </c>
      <c r="N67" s="10">
        <f t="shared" si="14"/>
        <v>0</v>
      </c>
      <c r="O67" s="10"/>
      <c r="P67" s="10">
        <v>2900</v>
      </c>
      <c r="Q67" s="10">
        <f t="shared" si="15"/>
        <v>0</v>
      </c>
      <c r="R67" s="10"/>
      <c r="S67" s="10">
        <v>2800</v>
      </c>
      <c r="T67" s="10">
        <f t="shared" si="16"/>
        <v>0</v>
      </c>
      <c r="U67" s="10">
        <v>12</v>
      </c>
      <c r="V67" s="10">
        <v>150</v>
      </c>
      <c r="W67" s="10">
        <f t="shared" si="3"/>
        <v>1800</v>
      </c>
      <c r="X67" s="10">
        <v>12</v>
      </c>
      <c r="Y67" s="10">
        <v>150</v>
      </c>
      <c r="Z67" s="10">
        <f t="shared" si="4"/>
        <v>1800</v>
      </c>
      <c r="AA67" s="10">
        <v>12</v>
      </c>
      <c r="AB67" s="10">
        <v>150</v>
      </c>
      <c r="AC67" s="10">
        <f t="shared" si="5"/>
        <v>1800</v>
      </c>
      <c r="AD67" s="11">
        <v>36</v>
      </c>
      <c r="AE67" s="26">
        <v>7</v>
      </c>
      <c r="AF67" s="7">
        <f t="shared" si="17"/>
        <v>252</v>
      </c>
      <c r="AG67" s="152">
        <v>1</v>
      </c>
      <c r="AH67" s="139">
        <f t="shared" si="7"/>
        <v>72</v>
      </c>
      <c r="AI67" s="139">
        <f t="shared" si="9"/>
        <v>5652</v>
      </c>
      <c r="AJ67" s="109">
        <f t="shared" si="8"/>
        <v>5652</v>
      </c>
      <c r="AM67" t="b">
        <f>D67='10.06.2022 КП'!D67</f>
        <v>1</v>
      </c>
      <c r="AN67" t="b">
        <f>E67='10.06.2022 КП'!E67</f>
        <v>1</v>
      </c>
      <c r="AO67" t="b">
        <f>F67='10.06.2022 КП'!F67</f>
        <v>1</v>
      </c>
      <c r="AP67" t="b">
        <f>G67='10.06.2022 КП'!G67</f>
        <v>1</v>
      </c>
      <c r="AQ67" t="b">
        <f>H67='10.06.2022 КП'!H67</f>
        <v>1</v>
      </c>
    </row>
    <row r="68" spans="1:43" ht="18" customHeight="1" x14ac:dyDescent="0.25">
      <c r="A68" s="106"/>
      <c r="B68" s="96"/>
      <c r="C68" s="97"/>
      <c r="D68" s="179" t="s">
        <v>842</v>
      </c>
      <c r="E68" s="99"/>
      <c r="F68" s="99"/>
      <c r="G68" s="99"/>
      <c r="H68" s="99"/>
      <c r="I68" s="99"/>
      <c r="J68" s="99"/>
      <c r="K68" s="99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2"/>
      <c r="AE68" s="79"/>
      <c r="AF68" s="79"/>
      <c r="AG68" s="153"/>
      <c r="AH68" s="151"/>
      <c r="AI68" s="151"/>
      <c r="AJ68" s="164"/>
      <c r="AM68" t="b">
        <f>D68='10.06.2022 КП'!D68</f>
        <v>1</v>
      </c>
      <c r="AN68" t="b">
        <f>E68='10.06.2022 КП'!E68</f>
        <v>1</v>
      </c>
      <c r="AO68" t="b">
        <f>F68='10.06.2022 КП'!F68</f>
        <v>1</v>
      </c>
      <c r="AP68" t="b">
        <f>G68='10.06.2022 КП'!G68</f>
        <v>1</v>
      </c>
      <c r="AQ68" t="b">
        <f>H68='10.06.2022 КП'!H68</f>
        <v>1</v>
      </c>
    </row>
    <row r="69" spans="1:43" ht="16.149999999999999" customHeight="1" x14ac:dyDescent="0.25">
      <c r="A69" s="108">
        <v>55</v>
      </c>
      <c r="B69" s="16" t="s">
        <v>24</v>
      </c>
      <c r="C69" s="21" t="s">
        <v>137</v>
      </c>
      <c r="D69" s="22" t="s">
        <v>81</v>
      </c>
      <c r="E69" s="21" t="s">
        <v>347</v>
      </c>
      <c r="F69" s="35">
        <v>44693</v>
      </c>
      <c r="G69" s="35">
        <v>44696</v>
      </c>
      <c r="H69" s="21" t="s">
        <v>301</v>
      </c>
      <c r="I69" s="38" t="s">
        <v>347</v>
      </c>
      <c r="J69" s="35">
        <v>44693</v>
      </c>
      <c r="K69" s="35">
        <v>44696</v>
      </c>
      <c r="L69" s="10"/>
      <c r="M69" s="10">
        <v>3400</v>
      </c>
      <c r="N69" s="10">
        <f t="shared" si="14"/>
        <v>0</v>
      </c>
      <c r="O69" s="17"/>
      <c r="P69" s="10">
        <v>2900</v>
      </c>
      <c r="Q69" s="10">
        <f t="shared" si="15"/>
        <v>0</v>
      </c>
      <c r="R69" s="17"/>
      <c r="S69" s="10">
        <v>2800</v>
      </c>
      <c r="T69" s="10">
        <f t="shared" si="16"/>
        <v>0</v>
      </c>
      <c r="U69" s="10">
        <v>44</v>
      </c>
      <c r="V69" s="10">
        <v>150</v>
      </c>
      <c r="W69" s="10">
        <f t="shared" si="3"/>
        <v>6600</v>
      </c>
      <c r="X69" s="10">
        <v>44</v>
      </c>
      <c r="Y69" s="10">
        <v>150</v>
      </c>
      <c r="Z69" s="10">
        <f t="shared" si="4"/>
        <v>6600</v>
      </c>
      <c r="AA69" s="10">
        <v>44</v>
      </c>
      <c r="AB69" s="10">
        <v>150</v>
      </c>
      <c r="AC69" s="10">
        <f t="shared" si="5"/>
        <v>6600</v>
      </c>
      <c r="AD69" s="11">
        <v>132</v>
      </c>
      <c r="AE69" s="26">
        <v>7</v>
      </c>
      <c r="AF69" s="7">
        <f t="shared" si="17"/>
        <v>924</v>
      </c>
      <c r="AG69" s="152">
        <v>1</v>
      </c>
      <c r="AH69" s="139">
        <f t="shared" si="7"/>
        <v>264</v>
      </c>
      <c r="AI69" s="139">
        <f t="shared" si="9"/>
        <v>20724</v>
      </c>
      <c r="AJ69" s="109">
        <f t="shared" si="8"/>
        <v>20724</v>
      </c>
      <c r="AM69" t="b">
        <f>D69='10.06.2022 КП'!D69</f>
        <v>1</v>
      </c>
      <c r="AN69" t="b">
        <f>E69='10.06.2022 КП'!E69</f>
        <v>1</v>
      </c>
      <c r="AO69" t="b">
        <f>F69='10.06.2022 КП'!F69</f>
        <v>1</v>
      </c>
      <c r="AP69" t="b">
        <f>G69='10.06.2022 КП'!G69</f>
        <v>1</v>
      </c>
      <c r="AQ69" t="b">
        <f>H69='10.06.2022 КП'!H69</f>
        <v>1</v>
      </c>
    </row>
    <row r="70" spans="1:43" ht="16.149999999999999" customHeight="1" x14ac:dyDescent="0.25">
      <c r="A70" s="114">
        <v>56</v>
      </c>
      <c r="B70" s="16" t="s">
        <v>24</v>
      </c>
      <c r="C70" s="21" t="s">
        <v>137</v>
      </c>
      <c r="D70" s="22" t="s">
        <v>178</v>
      </c>
      <c r="E70" s="21" t="s">
        <v>701</v>
      </c>
      <c r="F70" s="35">
        <v>44693</v>
      </c>
      <c r="G70" s="35">
        <v>44696</v>
      </c>
      <c r="H70" s="21" t="s">
        <v>301</v>
      </c>
      <c r="I70" s="22" t="s">
        <v>701</v>
      </c>
      <c r="J70" s="35">
        <v>44693</v>
      </c>
      <c r="K70" s="35">
        <v>44696</v>
      </c>
      <c r="L70" s="10"/>
      <c r="M70" s="10">
        <v>3400</v>
      </c>
      <c r="N70" s="10">
        <f t="shared" si="14"/>
        <v>0</v>
      </c>
      <c r="O70" s="17"/>
      <c r="P70" s="10">
        <v>2900</v>
      </c>
      <c r="Q70" s="10">
        <f t="shared" si="15"/>
        <v>0</v>
      </c>
      <c r="R70" s="17"/>
      <c r="S70" s="10">
        <v>2800</v>
      </c>
      <c r="T70" s="10">
        <f t="shared" si="16"/>
        <v>0</v>
      </c>
      <c r="U70" s="10">
        <v>62</v>
      </c>
      <c r="V70" s="10">
        <v>150</v>
      </c>
      <c r="W70" s="10">
        <f t="shared" si="3"/>
        <v>9300</v>
      </c>
      <c r="X70" s="10">
        <v>62</v>
      </c>
      <c r="Y70" s="10">
        <v>150</v>
      </c>
      <c r="Z70" s="10">
        <f t="shared" si="4"/>
        <v>9300</v>
      </c>
      <c r="AA70" s="10">
        <v>62</v>
      </c>
      <c r="AB70" s="10">
        <v>150</v>
      </c>
      <c r="AC70" s="10">
        <f t="shared" si="5"/>
        <v>9300</v>
      </c>
      <c r="AD70" s="11">
        <v>186</v>
      </c>
      <c r="AE70" s="26">
        <v>7</v>
      </c>
      <c r="AF70" s="7">
        <f t="shared" si="17"/>
        <v>1302</v>
      </c>
      <c r="AG70" s="152">
        <v>1</v>
      </c>
      <c r="AH70" s="139">
        <f t="shared" si="7"/>
        <v>372</v>
      </c>
      <c r="AI70" s="139">
        <f t="shared" si="9"/>
        <v>29202</v>
      </c>
      <c r="AJ70" s="109">
        <f t="shared" si="8"/>
        <v>29202</v>
      </c>
      <c r="AM70" t="b">
        <f>D70='10.06.2022 КП'!D70</f>
        <v>1</v>
      </c>
      <c r="AN70" t="b">
        <f>E70='10.06.2022 КП'!E70</f>
        <v>1</v>
      </c>
      <c r="AO70" t="b">
        <f>F70='10.06.2022 КП'!F70</f>
        <v>1</v>
      </c>
      <c r="AP70" t="b">
        <f>G70='10.06.2022 КП'!G70</f>
        <v>1</v>
      </c>
      <c r="AQ70" t="b">
        <f>H70='10.06.2022 КП'!H70</f>
        <v>1</v>
      </c>
    </row>
    <row r="71" spans="1:43" ht="16.149999999999999" customHeight="1" x14ac:dyDescent="0.25">
      <c r="A71" s="108">
        <v>57</v>
      </c>
      <c r="B71" s="16" t="s">
        <v>24</v>
      </c>
      <c r="C71" s="21" t="s">
        <v>137</v>
      </c>
      <c r="D71" s="22" t="s">
        <v>70</v>
      </c>
      <c r="E71" s="21" t="s">
        <v>348</v>
      </c>
      <c r="F71" s="35">
        <v>44736</v>
      </c>
      <c r="G71" s="35">
        <v>44739</v>
      </c>
      <c r="H71" s="21" t="s">
        <v>301</v>
      </c>
      <c r="I71" s="22" t="s">
        <v>348</v>
      </c>
      <c r="J71" s="35">
        <v>44736</v>
      </c>
      <c r="K71" s="35">
        <v>44739</v>
      </c>
      <c r="L71" s="10"/>
      <c r="M71" s="10">
        <v>3400</v>
      </c>
      <c r="N71" s="10">
        <f t="shared" si="14"/>
        <v>0</v>
      </c>
      <c r="O71" s="17"/>
      <c r="P71" s="10">
        <v>2900</v>
      </c>
      <c r="Q71" s="10">
        <f t="shared" si="15"/>
        <v>0</v>
      </c>
      <c r="R71" s="17"/>
      <c r="S71" s="10">
        <v>2800</v>
      </c>
      <c r="T71" s="10">
        <f t="shared" si="16"/>
        <v>0</v>
      </c>
      <c r="U71" s="17">
        <v>54</v>
      </c>
      <c r="V71" s="10">
        <v>150</v>
      </c>
      <c r="W71" s="10">
        <f t="shared" si="3"/>
        <v>8100</v>
      </c>
      <c r="X71" s="17">
        <v>54</v>
      </c>
      <c r="Y71" s="10">
        <v>150</v>
      </c>
      <c r="Z71" s="10">
        <f t="shared" si="4"/>
        <v>8100</v>
      </c>
      <c r="AA71" s="17">
        <v>54</v>
      </c>
      <c r="AB71" s="10">
        <v>150</v>
      </c>
      <c r="AC71" s="10">
        <f t="shared" si="5"/>
        <v>8100</v>
      </c>
      <c r="AD71" s="19">
        <v>162</v>
      </c>
      <c r="AE71" s="26">
        <v>7</v>
      </c>
      <c r="AF71" s="7">
        <f t="shared" si="17"/>
        <v>1134</v>
      </c>
      <c r="AG71" s="152">
        <v>1</v>
      </c>
      <c r="AH71" s="139">
        <f t="shared" si="7"/>
        <v>324</v>
      </c>
      <c r="AI71" s="139">
        <f t="shared" si="9"/>
        <v>25434</v>
      </c>
      <c r="AJ71" s="109">
        <f t="shared" si="8"/>
        <v>25434</v>
      </c>
      <c r="AM71" t="b">
        <f>D71='10.06.2022 КП'!D71</f>
        <v>1</v>
      </c>
      <c r="AN71" t="b">
        <f>E71='10.06.2022 КП'!E71</f>
        <v>1</v>
      </c>
      <c r="AO71" t="b">
        <f>F71='10.06.2022 КП'!F71</f>
        <v>1</v>
      </c>
      <c r="AP71" t="b">
        <f>G71='10.06.2022 КП'!G71</f>
        <v>1</v>
      </c>
      <c r="AQ71" t="b">
        <f>H71='10.06.2022 КП'!H71</f>
        <v>1</v>
      </c>
    </row>
    <row r="72" spans="1:43" ht="16.149999999999999" customHeight="1" x14ac:dyDescent="0.25">
      <c r="A72" s="108">
        <v>58</v>
      </c>
      <c r="B72" s="16" t="s">
        <v>24</v>
      </c>
      <c r="C72" s="21" t="s">
        <v>137</v>
      </c>
      <c r="D72" s="22" t="s">
        <v>70</v>
      </c>
      <c r="E72" s="21" t="s">
        <v>349</v>
      </c>
      <c r="F72" s="35">
        <v>44736</v>
      </c>
      <c r="G72" s="35">
        <v>44739</v>
      </c>
      <c r="H72" s="21" t="s">
        <v>301</v>
      </c>
      <c r="I72" s="22" t="s">
        <v>349</v>
      </c>
      <c r="J72" s="35">
        <v>44736</v>
      </c>
      <c r="K72" s="35">
        <v>44739</v>
      </c>
      <c r="L72" s="10"/>
      <c r="M72" s="10">
        <v>3400</v>
      </c>
      <c r="N72" s="10">
        <f t="shared" si="14"/>
        <v>0</v>
      </c>
      <c r="O72" s="17"/>
      <c r="P72" s="10">
        <v>2900</v>
      </c>
      <c r="Q72" s="10">
        <f t="shared" si="15"/>
        <v>0</v>
      </c>
      <c r="R72" s="17"/>
      <c r="S72" s="10">
        <v>2800</v>
      </c>
      <c r="T72" s="10">
        <f t="shared" si="16"/>
        <v>0</v>
      </c>
      <c r="U72" s="17">
        <v>24</v>
      </c>
      <c r="V72" s="10">
        <v>150</v>
      </c>
      <c r="W72" s="10">
        <f t="shared" si="3"/>
        <v>3600</v>
      </c>
      <c r="X72" s="17">
        <v>24</v>
      </c>
      <c r="Y72" s="10">
        <v>150</v>
      </c>
      <c r="Z72" s="10">
        <f t="shared" si="4"/>
        <v>3600</v>
      </c>
      <c r="AA72" s="17">
        <v>24</v>
      </c>
      <c r="AB72" s="10">
        <v>150</v>
      </c>
      <c r="AC72" s="10">
        <f t="shared" si="5"/>
        <v>3600</v>
      </c>
      <c r="AD72" s="19">
        <v>72</v>
      </c>
      <c r="AE72" s="26">
        <v>7</v>
      </c>
      <c r="AF72" s="7">
        <f t="shared" si="17"/>
        <v>504</v>
      </c>
      <c r="AG72" s="152">
        <v>1</v>
      </c>
      <c r="AH72" s="139">
        <f t="shared" si="7"/>
        <v>144</v>
      </c>
      <c r="AI72" s="139">
        <f t="shared" ref="AI72:AI135" si="18">AJ72</f>
        <v>11304</v>
      </c>
      <c r="AJ72" s="109">
        <f t="shared" si="8"/>
        <v>11304</v>
      </c>
      <c r="AM72" t="b">
        <f>D72='10.06.2022 КП'!D72</f>
        <v>1</v>
      </c>
      <c r="AN72" t="b">
        <f>E72='10.06.2022 КП'!E72</f>
        <v>1</v>
      </c>
      <c r="AO72" t="b">
        <f>F72='10.06.2022 КП'!F72</f>
        <v>1</v>
      </c>
      <c r="AP72" t="b">
        <f>G72='10.06.2022 КП'!G72</f>
        <v>1</v>
      </c>
      <c r="AQ72" t="b">
        <f>H72='10.06.2022 КП'!H72</f>
        <v>1</v>
      </c>
    </row>
    <row r="73" spans="1:43" ht="16.149999999999999" customHeight="1" x14ac:dyDescent="0.25">
      <c r="A73" s="108">
        <v>59</v>
      </c>
      <c r="B73" s="16" t="s">
        <v>24</v>
      </c>
      <c r="C73" s="21" t="s">
        <v>137</v>
      </c>
      <c r="D73" s="22" t="s">
        <v>71</v>
      </c>
      <c r="E73" s="21" t="s">
        <v>374</v>
      </c>
      <c r="F73" s="35">
        <v>44736</v>
      </c>
      <c r="G73" s="35">
        <v>44739</v>
      </c>
      <c r="H73" s="21" t="s">
        <v>301</v>
      </c>
      <c r="I73" s="22" t="s">
        <v>374</v>
      </c>
      <c r="J73" s="35">
        <v>44736</v>
      </c>
      <c r="K73" s="35">
        <v>44739</v>
      </c>
      <c r="L73" s="10"/>
      <c r="M73" s="10">
        <v>3400</v>
      </c>
      <c r="N73" s="10">
        <f t="shared" si="14"/>
        <v>0</v>
      </c>
      <c r="O73" s="17"/>
      <c r="P73" s="10">
        <v>2900</v>
      </c>
      <c r="Q73" s="10">
        <f t="shared" si="15"/>
        <v>0</v>
      </c>
      <c r="R73" s="17"/>
      <c r="S73" s="10">
        <v>2800</v>
      </c>
      <c r="T73" s="10">
        <f t="shared" si="16"/>
        <v>0</v>
      </c>
      <c r="U73" s="17">
        <v>72</v>
      </c>
      <c r="V73" s="10">
        <v>150</v>
      </c>
      <c r="W73" s="10">
        <f t="shared" si="3"/>
        <v>10800</v>
      </c>
      <c r="X73" s="17">
        <v>72</v>
      </c>
      <c r="Y73" s="10">
        <v>150</v>
      </c>
      <c r="Z73" s="10">
        <f t="shared" si="4"/>
        <v>10800</v>
      </c>
      <c r="AA73" s="17">
        <v>72</v>
      </c>
      <c r="AB73" s="10">
        <v>150</v>
      </c>
      <c r="AC73" s="10">
        <f t="shared" si="5"/>
        <v>10800</v>
      </c>
      <c r="AD73" s="19">
        <v>216</v>
      </c>
      <c r="AE73" s="26">
        <v>7</v>
      </c>
      <c r="AF73" s="7">
        <f t="shared" si="17"/>
        <v>1512</v>
      </c>
      <c r="AG73" s="152">
        <v>1</v>
      </c>
      <c r="AH73" s="139">
        <f t="shared" si="7"/>
        <v>432</v>
      </c>
      <c r="AI73" s="139">
        <f t="shared" si="18"/>
        <v>33912</v>
      </c>
      <c r="AJ73" s="109">
        <f t="shared" si="8"/>
        <v>33912</v>
      </c>
      <c r="AM73" t="b">
        <f>D73='10.06.2022 КП'!D73</f>
        <v>1</v>
      </c>
      <c r="AN73" t="b">
        <f>E73='10.06.2022 КП'!E73</f>
        <v>1</v>
      </c>
      <c r="AO73" t="b">
        <f>F73='10.06.2022 КП'!F73</f>
        <v>1</v>
      </c>
      <c r="AP73" t="b">
        <f>G73='10.06.2022 КП'!G73</f>
        <v>1</v>
      </c>
      <c r="AQ73" t="b">
        <f>H73='10.06.2022 КП'!H73</f>
        <v>1</v>
      </c>
    </row>
    <row r="74" spans="1:43" ht="16.149999999999999" customHeight="1" x14ac:dyDescent="0.25">
      <c r="A74" s="108">
        <v>60</v>
      </c>
      <c r="B74" s="16" t="s">
        <v>24</v>
      </c>
      <c r="C74" s="21" t="s">
        <v>137</v>
      </c>
      <c r="D74" s="22" t="s">
        <v>70</v>
      </c>
      <c r="E74" s="21" t="s">
        <v>350</v>
      </c>
      <c r="F74" s="35">
        <v>44805</v>
      </c>
      <c r="G74" s="35">
        <v>44807</v>
      </c>
      <c r="H74" s="21" t="s">
        <v>301</v>
      </c>
      <c r="I74" s="38" t="s">
        <v>350</v>
      </c>
      <c r="J74" s="35">
        <v>44805</v>
      </c>
      <c r="K74" s="35">
        <v>44807</v>
      </c>
      <c r="L74" s="10"/>
      <c r="M74" s="10">
        <v>3400</v>
      </c>
      <c r="N74" s="10">
        <f t="shared" si="14"/>
        <v>0</v>
      </c>
      <c r="O74" s="17"/>
      <c r="P74" s="10">
        <v>2900</v>
      </c>
      <c r="Q74" s="10">
        <f t="shared" si="15"/>
        <v>0</v>
      </c>
      <c r="R74" s="17"/>
      <c r="S74" s="10">
        <v>2800</v>
      </c>
      <c r="T74" s="10">
        <f t="shared" si="16"/>
        <v>0</v>
      </c>
      <c r="U74" s="17">
        <v>54</v>
      </c>
      <c r="V74" s="10">
        <v>150</v>
      </c>
      <c r="W74" s="10">
        <f t="shared" si="3"/>
        <v>8100</v>
      </c>
      <c r="X74" s="17">
        <v>54</v>
      </c>
      <c r="Y74" s="10">
        <v>150</v>
      </c>
      <c r="Z74" s="10">
        <f t="shared" si="4"/>
        <v>8100</v>
      </c>
      <c r="AA74" s="17">
        <v>54</v>
      </c>
      <c r="AB74" s="10">
        <v>150</v>
      </c>
      <c r="AC74" s="10">
        <f t="shared" si="5"/>
        <v>8100</v>
      </c>
      <c r="AD74" s="19">
        <v>162</v>
      </c>
      <c r="AE74" s="26">
        <v>7</v>
      </c>
      <c r="AF74" s="7">
        <f t="shared" si="17"/>
        <v>1134</v>
      </c>
      <c r="AG74" s="152">
        <v>1</v>
      </c>
      <c r="AH74" s="145">
        <f t="shared" si="7"/>
        <v>324</v>
      </c>
      <c r="AI74" s="139">
        <f t="shared" si="18"/>
        <v>25434</v>
      </c>
      <c r="AJ74" s="118">
        <f t="shared" si="8"/>
        <v>25434</v>
      </c>
      <c r="AM74" t="b">
        <f>D74='10.06.2022 КП'!D74</f>
        <v>1</v>
      </c>
      <c r="AN74" t="b">
        <f>E74='10.06.2022 КП'!E74</f>
        <v>1</v>
      </c>
      <c r="AO74" t="b">
        <f>F74='10.06.2022 КП'!F74</f>
        <v>1</v>
      </c>
      <c r="AP74" t="b">
        <f>G74='10.06.2022 КП'!G74</f>
        <v>1</v>
      </c>
      <c r="AQ74" t="b">
        <f>H74='10.06.2022 КП'!H74</f>
        <v>1</v>
      </c>
    </row>
    <row r="75" spans="1:43" ht="16.149999999999999" customHeight="1" x14ac:dyDescent="0.25">
      <c r="A75" s="108">
        <v>61</v>
      </c>
      <c r="B75" s="16" t="s">
        <v>24</v>
      </c>
      <c r="C75" s="21" t="s">
        <v>137</v>
      </c>
      <c r="D75" s="22" t="s">
        <v>70</v>
      </c>
      <c r="E75" s="21" t="s">
        <v>351</v>
      </c>
      <c r="F75" s="35">
        <v>44807</v>
      </c>
      <c r="G75" s="35">
        <v>44809</v>
      </c>
      <c r="H75" s="21" t="s">
        <v>301</v>
      </c>
      <c r="I75" s="22" t="s">
        <v>351</v>
      </c>
      <c r="J75" s="35">
        <v>44807</v>
      </c>
      <c r="K75" s="35">
        <v>44809</v>
      </c>
      <c r="L75" s="10"/>
      <c r="M75" s="10">
        <v>3400</v>
      </c>
      <c r="N75" s="10">
        <f t="shared" si="14"/>
        <v>0</v>
      </c>
      <c r="O75" s="17"/>
      <c r="P75" s="10">
        <v>2900</v>
      </c>
      <c r="Q75" s="10">
        <f t="shared" si="15"/>
        <v>0</v>
      </c>
      <c r="R75" s="17"/>
      <c r="S75" s="10">
        <v>2800</v>
      </c>
      <c r="T75" s="10">
        <f t="shared" si="16"/>
        <v>0</v>
      </c>
      <c r="U75" s="17">
        <v>80</v>
      </c>
      <c r="V75" s="10">
        <v>150</v>
      </c>
      <c r="W75" s="10">
        <f t="shared" si="3"/>
        <v>12000</v>
      </c>
      <c r="X75" s="17">
        <v>80</v>
      </c>
      <c r="Y75" s="10">
        <v>150</v>
      </c>
      <c r="Z75" s="10">
        <f t="shared" si="4"/>
        <v>12000</v>
      </c>
      <c r="AA75" s="17">
        <v>80</v>
      </c>
      <c r="AB75" s="10">
        <v>150</v>
      </c>
      <c r="AC75" s="10">
        <f t="shared" si="5"/>
        <v>12000</v>
      </c>
      <c r="AD75" s="19">
        <v>240</v>
      </c>
      <c r="AE75" s="26">
        <v>7</v>
      </c>
      <c r="AF75" s="7">
        <f t="shared" si="17"/>
        <v>1680</v>
      </c>
      <c r="AG75" s="152">
        <v>1</v>
      </c>
      <c r="AH75" s="145">
        <f t="shared" si="7"/>
        <v>480</v>
      </c>
      <c r="AI75" s="139">
        <f t="shared" si="18"/>
        <v>37680</v>
      </c>
      <c r="AJ75" s="118">
        <f t="shared" si="8"/>
        <v>37680</v>
      </c>
      <c r="AM75" t="b">
        <f>D75='10.06.2022 КП'!D75</f>
        <v>1</v>
      </c>
      <c r="AN75" t="b">
        <f>E75='10.06.2022 КП'!E75</f>
        <v>1</v>
      </c>
      <c r="AO75" t="b">
        <f>F75='10.06.2022 КП'!F75</f>
        <v>1</v>
      </c>
      <c r="AP75" t="b">
        <f>G75='10.06.2022 КП'!G75</f>
        <v>1</v>
      </c>
      <c r="AQ75" t="b">
        <f>H75='10.06.2022 КП'!H75</f>
        <v>1</v>
      </c>
    </row>
    <row r="76" spans="1:43" ht="16.149999999999999" customHeight="1" x14ac:dyDescent="0.25">
      <c r="A76" s="108">
        <v>62</v>
      </c>
      <c r="B76" s="8" t="s">
        <v>24</v>
      </c>
      <c r="C76" s="21" t="s">
        <v>137</v>
      </c>
      <c r="D76" s="22" t="s">
        <v>81</v>
      </c>
      <c r="E76" s="21" t="s">
        <v>352</v>
      </c>
      <c r="F76" s="35">
        <v>44826</v>
      </c>
      <c r="G76" s="35">
        <v>44829</v>
      </c>
      <c r="H76" s="21" t="s">
        <v>301</v>
      </c>
      <c r="I76" s="22" t="s">
        <v>352</v>
      </c>
      <c r="J76" s="35">
        <v>44826</v>
      </c>
      <c r="K76" s="35">
        <v>44829</v>
      </c>
      <c r="L76" s="10"/>
      <c r="M76" s="10">
        <v>3400</v>
      </c>
      <c r="N76" s="10">
        <f t="shared" si="14"/>
        <v>0</v>
      </c>
      <c r="O76" s="10"/>
      <c r="P76" s="10">
        <v>2900</v>
      </c>
      <c r="Q76" s="10">
        <f t="shared" si="15"/>
        <v>0</v>
      </c>
      <c r="R76" s="10"/>
      <c r="S76" s="10">
        <v>2800</v>
      </c>
      <c r="T76" s="10">
        <f t="shared" si="16"/>
        <v>0</v>
      </c>
      <c r="U76" s="10">
        <v>26</v>
      </c>
      <c r="V76" s="10">
        <v>150</v>
      </c>
      <c r="W76" s="10">
        <f t="shared" si="3"/>
        <v>3900</v>
      </c>
      <c r="X76" s="10">
        <v>26</v>
      </c>
      <c r="Y76" s="10">
        <v>150</v>
      </c>
      <c r="Z76" s="10">
        <f t="shared" si="4"/>
        <v>3900</v>
      </c>
      <c r="AA76" s="10">
        <v>26</v>
      </c>
      <c r="AB76" s="10">
        <v>150</v>
      </c>
      <c r="AC76" s="10">
        <f t="shared" si="5"/>
        <v>3900</v>
      </c>
      <c r="AD76" s="11">
        <v>78</v>
      </c>
      <c r="AE76" s="26">
        <v>7</v>
      </c>
      <c r="AF76" s="7">
        <f t="shared" si="17"/>
        <v>546</v>
      </c>
      <c r="AG76" s="152">
        <v>1</v>
      </c>
      <c r="AH76" s="145">
        <f t="shared" si="7"/>
        <v>156</v>
      </c>
      <c r="AI76" s="139">
        <f t="shared" si="18"/>
        <v>12246</v>
      </c>
      <c r="AJ76" s="118">
        <f t="shared" si="8"/>
        <v>12246</v>
      </c>
      <c r="AM76" t="b">
        <f>D76='10.06.2022 КП'!D76</f>
        <v>1</v>
      </c>
      <c r="AN76" t="b">
        <f>E76='10.06.2022 КП'!E76</f>
        <v>1</v>
      </c>
      <c r="AO76" t="b">
        <f>F76='10.06.2022 КП'!F76</f>
        <v>1</v>
      </c>
      <c r="AP76" t="b">
        <f>G76='10.06.2022 КП'!G76</f>
        <v>1</v>
      </c>
      <c r="AQ76" t="b">
        <f>H76='10.06.2022 КП'!H76</f>
        <v>1</v>
      </c>
    </row>
    <row r="77" spans="1:43" ht="16.149999999999999" customHeight="1" x14ac:dyDescent="0.25">
      <c r="A77" s="108">
        <v>63</v>
      </c>
      <c r="B77" s="8" t="s">
        <v>24</v>
      </c>
      <c r="C77" s="21" t="s">
        <v>137</v>
      </c>
      <c r="D77" s="22" t="s">
        <v>1075</v>
      </c>
      <c r="E77" s="21" t="s">
        <v>702</v>
      </c>
      <c r="F77" s="35">
        <v>44826</v>
      </c>
      <c r="G77" s="35">
        <v>44829</v>
      </c>
      <c r="H77" s="21" t="s">
        <v>301</v>
      </c>
      <c r="I77" s="22" t="s">
        <v>702</v>
      </c>
      <c r="J77" s="35">
        <v>44826</v>
      </c>
      <c r="K77" s="35">
        <v>44829</v>
      </c>
      <c r="L77" s="17"/>
      <c r="M77" s="10">
        <v>3400</v>
      </c>
      <c r="N77" s="10">
        <f t="shared" si="14"/>
        <v>0</v>
      </c>
      <c r="O77" s="17"/>
      <c r="P77" s="10">
        <v>2900</v>
      </c>
      <c r="Q77" s="10">
        <f t="shared" si="15"/>
        <v>0</v>
      </c>
      <c r="R77" s="17"/>
      <c r="S77" s="10">
        <v>2800</v>
      </c>
      <c r="T77" s="10">
        <f t="shared" si="16"/>
        <v>0</v>
      </c>
      <c r="U77" s="10">
        <v>32</v>
      </c>
      <c r="V77" s="10">
        <v>150</v>
      </c>
      <c r="W77" s="10">
        <f t="shared" si="3"/>
        <v>4800</v>
      </c>
      <c r="X77" s="10">
        <v>32</v>
      </c>
      <c r="Y77" s="10">
        <v>150</v>
      </c>
      <c r="Z77" s="10">
        <f t="shared" si="4"/>
        <v>4800</v>
      </c>
      <c r="AA77" s="10">
        <v>32</v>
      </c>
      <c r="AB77" s="10">
        <v>150</v>
      </c>
      <c r="AC77" s="10">
        <f t="shared" si="5"/>
        <v>4800</v>
      </c>
      <c r="AD77" s="11">
        <v>96</v>
      </c>
      <c r="AE77" s="26">
        <v>7</v>
      </c>
      <c r="AF77" s="7">
        <f t="shared" si="17"/>
        <v>672</v>
      </c>
      <c r="AG77" s="152">
        <v>1</v>
      </c>
      <c r="AH77" s="139">
        <f t="shared" si="7"/>
        <v>192</v>
      </c>
      <c r="AI77" s="139">
        <f t="shared" si="18"/>
        <v>15072</v>
      </c>
      <c r="AJ77" s="109">
        <f t="shared" si="8"/>
        <v>15072</v>
      </c>
      <c r="AK77" s="67"/>
      <c r="AM77" t="b">
        <f>D77='10.06.2022 КП'!D77</f>
        <v>1</v>
      </c>
      <c r="AN77" t="b">
        <f>E77='10.06.2022 КП'!E77</f>
        <v>1</v>
      </c>
      <c r="AO77" t="b">
        <f>F77='10.06.2022 КП'!F77</f>
        <v>1</v>
      </c>
      <c r="AP77" t="b">
        <f>G77='10.06.2022 КП'!G77</f>
        <v>1</v>
      </c>
      <c r="AQ77" t="b">
        <f>H77='10.06.2022 КП'!H77</f>
        <v>1</v>
      </c>
    </row>
    <row r="78" spans="1:43" ht="14.65" customHeight="1" x14ac:dyDescent="0.25">
      <c r="A78" s="106"/>
      <c r="B78" s="96"/>
      <c r="C78" s="97"/>
      <c r="D78" s="179" t="s">
        <v>913</v>
      </c>
      <c r="E78" s="99"/>
      <c r="F78" s="99"/>
      <c r="G78" s="99"/>
      <c r="H78" s="99"/>
      <c r="I78" s="99"/>
      <c r="J78" s="99"/>
      <c r="K78" s="99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2"/>
      <c r="AE78" s="79"/>
      <c r="AF78" s="79"/>
      <c r="AG78" s="153"/>
      <c r="AH78" s="151"/>
      <c r="AI78" s="151"/>
      <c r="AJ78" s="164"/>
      <c r="AK78" s="67"/>
      <c r="AM78" t="b">
        <f>D78='10.06.2022 КП'!D78</f>
        <v>1</v>
      </c>
      <c r="AN78" t="b">
        <f>E78='10.06.2022 КП'!E78</f>
        <v>1</v>
      </c>
      <c r="AO78" t="b">
        <f>F78='10.06.2022 КП'!F78</f>
        <v>1</v>
      </c>
      <c r="AP78" t="b">
        <f>G78='10.06.2022 КП'!G78</f>
        <v>1</v>
      </c>
      <c r="AQ78" t="b">
        <f>H78='10.06.2022 КП'!H78</f>
        <v>1</v>
      </c>
    </row>
    <row r="79" spans="1:43" ht="25.5" x14ac:dyDescent="0.25">
      <c r="A79" s="108">
        <v>64</v>
      </c>
      <c r="B79" s="8" t="s">
        <v>198</v>
      </c>
      <c r="C79" s="21" t="s">
        <v>151</v>
      </c>
      <c r="D79" s="22" t="s">
        <v>174</v>
      </c>
      <c r="E79" s="21" t="s">
        <v>463</v>
      </c>
      <c r="F79" s="35">
        <v>44650</v>
      </c>
      <c r="G79" s="35">
        <v>44655</v>
      </c>
      <c r="H79" s="21" t="s">
        <v>1076</v>
      </c>
      <c r="I79" s="22" t="s">
        <v>463</v>
      </c>
      <c r="J79" s="35">
        <v>44650</v>
      </c>
      <c r="K79" s="35">
        <v>44655</v>
      </c>
      <c r="L79" s="10"/>
      <c r="M79" s="10">
        <v>3400</v>
      </c>
      <c r="N79" s="10">
        <f t="shared" si="14"/>
        <v>0</v>
      </c>
      <c r="O79" s="10"/>
      <c r="P79" s="10">
        <v>2900</v>
      </c>
      <c r="Q79" s="10">
        <f t="shared" si="15"/>
        <v>0</v>
      </c>
      <c r="R79" s="10"/>
      <c r="S79" s="10">
        <v>2800</v>
      </c>
      <c r="T79" s="10">
        <f t="shared" si="16"/>
        <v>0</v>
      </c>
      <c r="U79" s="10">
        <v>16</v>
      </c>
      <c r="V79" s="10">
        <v>150</v>
      </c>
      <c r="W79" s="10">
        <f t="shared" si="3"/>
        <v>2400</v>
      </c>
      <c r="X79" s="10">
        <v>16</v>
      </c>
      <c r="Y79" s="10">
        <v>150</v>
      </c>
      <c r="Z79" s="10">
        <f t="shared" si="4"/>
        <v>2400</v>
      </c>
      <c r="AA79" s="10">
        <v>16</v>
      </c>
      <c r="AB79" s="10">
        <v>150</v>
      </c>
      <c r="AC79" s="10">
        <f t="shared" si="5"/>
        <v>2400</v>
      </c>
      <c r="AD79" s="11"/>
      <c r="AE79" s="26">
        <v>7</v>
      </c>
      <c r="AF79" s="7">
        <f t="shared" si="17"/>
        <v>0</v>
      </c>
      <c r="AG79" s="152">
        <v>1</v>
      </c>
      <c r="AH79" s="139">
        <f t="shared" si="7"/>
        <v>48</v>
      </c>
      <c r="AI79" s="139">
        <f t="shared" si="18"/>
        <v>7200</v>
      </c>
      <c r="AJ79" s="109">
        <f t="shared" si="8"/>
        <v>7200</v>
      </c>
      <c r="AK79" s="67"/>
      <c r="AM79" t="b">
        <f>D79='10.06.2022 КП'!D79</f>
        <v>1</v>
      </c>
      <c r="AN79" t="b">
        <f>E79='10.06.2022 КП'!E79</f>
        <v>1</v>
      </c>
      <c r="AO79" t="b">
        <f>F79='10.06.2022 КП'!F79</f>
        <v>1</v>
      </c>
      <c r="AP79" t="b">
        <f>G79='10.06.2022 КП'!G79</f>
        <v>1</v>
      </c>
      <c r="AQ79" t="b">
        <f>H79='10.06.2022 КП'!H79</f>
        <v>1</v>
      </c>
    </row>
    <row r="80" spans="1:43" ht="25.5" x14ac:dyDescent="0.25">
      <c r="A80" s="112">
        <v>65</v>
      </c>
      <c r="B80" s="8" t="s">
        <v>198</v>
      </c>
      <c r="C80" s="21" t="s">
        <v>151</v>
      </c>
      <c r="D80" s="22" t="s">
        <v>174</v>
      </c>
      <c r="E80" s="21" t="s">
        <v>342</v>
      </c>
      <c r="F80" s="35">
        <v>44655</v>
      </c>
      <c r="G80" s="35">
        <v>44661</v>
      </c>
      <c r="H80" s="21" t="s">
        <v>766</v>
      </c>
      <c r="I80" s="22" t="s">
        <v>342</v>
      </c>
      <c r="J80" s="35">
        <v>44655</v>
      </c>
      <c r="K80" s="35">
        <v>44661</v>
      </c>
      <c r="L80" s="10"/>
      <c r="M80" s="10">
        <v>3400</v>
      </c>
      <c r="N80" s="10">
        <f t="shared" si="14"/>
        <v>0</v>
      </c>
      <c r="O80" s="10"/>
      <c r="P80" s="10">
        <v>2900</v>
      </c>
      <c r="Q80" s="10">
        <f t="shared" si="15"/>
        <v>0</v>
      </c>
      <c r="R80" s="10"/>
      <c r="S80" s="10">
        <v>2800</v>
      </c>
      <c r="T80" s="10">
        <f t="shared" si="16"/>
        <v>0</v>
      </c>
      <c r="U80" s="10">
        <v>22</v>
      </c>
      <c r="V80" s="10">
        <v>150</v>
      </c>
      <c r="W80" s="10">
        <f t="shared" ref="W80:W152" si="19">U80*V80</f>
        <v>3300</v>
      </c>
      <c r="X80" s="10">
        <v>22</v>
      </c>
      <c r="Y80" s="10">
        <v>150</v>
      </c>
      <c r="Z80" s="10">
        <f t="shared" ref="Z80:Z152" si="20">X80*Y80</f>
        <v>3300</v>
      </c>
      <c r="AA80" s="10">
        <v>22</v>
      </c>
      <c r="AB80" s="10">
        <v>150</v>
      </c>
      <c r="AC80" s="10">
        <f t="shared" ref="AC80:AC152" si="21">AA80*AB80</f>
        <v>3300</v>
      </c>
      <c r="AD80" s="11">
        <v>66</v>
      </c>
      <c r="AE80" s="26">
        <v>7</v>
      </c>
      <c r="AF80" s="7">
        <f t="shared" si="17"/>
        <v>462</v>
      </c>
      <c r="AG80" s="152">
        <v>1</v>
      </c>
      <c r="AH80" s="139">
        <f t="shared" ref="AH80:AH155" si="22">L80+O80+R80+U80+X80+AA80+AD80</f>
        <v>132</v>
      </c>
      <c r="AI80" s="139">
        <f t="shared" si="18"/>
        <v>10362</v>
      </c>
      <c r="AJ80" s="109">
        <f t="shared" ref="AJ80:AJ155" si="23">N80+Q80+T80+W80+Z80+AC80+AF80</f>
        <v>10362</v>
      </c>
      <c r="AK80" s="67"/>
      <c r="AM80" t="b">
        <f>D80='10.06.2022 КП'!D80</f>
        <v>1</v>
      </c>
      <c r="AN80" t="b">
        <f>E80='10.06.2022 КП'!E80</f>
        <v>1</v>
      </c>
      <c r="AO80" t="b">
        <f>F80='10.06.2022 КП'!F80</f>
        <v>1</v>
      </c>
      <c r="AP80" t="b">
        <f>G80='10.06.2022 КП'!G80</f>
        <v>1</v>
      </c>
      <c r="AQ80" t="b">
        <f>H80='10.06.2022 КП'!H80</f>
        <v>1</v>
      </c>
    </row>
    <row r="81" spans="1:43" ht="25.5" x14ac:dyDescent="0.25">
      <c r="A81" s="108">
        <v>66</v>
      </c>
      <c r="B81" s="8" t="s">
        <v>198</v>
      </c>
      <c r="C81" s="21" t="s">
        <v>151</v>
      </c>
      <c r="D81" s="22" t="s">
        <v>174</v>
      </c>
      <c r="E81" s="21" t="s">
        <v>344</v>
      </c>
      <c r="F81" s="35">
        <v>44713</v>
      </c>
      <c r="G81" s="35">
        <v>44717</v>
      </c>
      <c r="H81" s="21" t="s">
        <v>767</v>
      </c>
      <c r="I81" s="38" t="s">
        <v>344</v>
      </c>
      <c r="J81" s="35">
        <v>44713</v>
      </c>
      <c r="K81" s="35">
        <v>44717</v>
      </c>
      <c r="L81" s="10"/>
      <c r="M81" s="10">
        <v>3400</v>
      </c>
      <c r="N81" s="10">
        <f t="shared" si="14"/>
        <v>0</v>
      </c>
      <c r="O81" s="10"/>
      <c r="P81" s="10">
        <v>2900</v>
      </c>
      <c r="Q81" s="10">
        <f t="shared" si="15"/>
        <v>0</v>
      </c>
      <c r="R81" s="10"/>
      <c r="S81" s="10">
        <v>2800</v>
      </c>
      <c r="T81" s="10">
        <f t="shared" si="16"/>
        <v>0</v>
      </c>
      <c r="U81" s="10">
        <v>22</v>
      </c>
      <c r="V81" s="10">
        <v>150</v>
      </c>
      <c r="W81" s="10">
        <f t="shared" si="19"/>
        <v>3300</v>
      </c>
      <c r="X81" s="10">
        <v>22</v>
      </c>
      <c r="Y81" s="10">
        <v>150</v>
      </c>
      <c r="Z81" s="10">
        <f t="shared" si="20"/>
        <v>3300</v>
      </c>
      <c r="AA81" s="10">
        <v>22</v>
      </c>
      <c r="AB81" s="10">
        <v>150</v>
      </c>
      <c r="AC81" s="10">
        <f t="shared" si="21"/>
        <v>3300</v>
      </c>
      <c r="AD81" s="11">
        <v>66</v>
      </c>
      <c r="AE81" s="26">
        <v>7</v>
      </c>
      <c r="AF81" s="7">
        <f t="shared" si="17"/>
        <v>462</v>
      </c>
      <c r="AG81" s="152">
        <v>1</v>
      </c>
      <c r="AH81" s="139">
        <f t="shared" si="22"/>
        <v>132</v>
      </c>
      <c r="AI81" s="139">
        <f t="shared" si="18"/>
        <v>10362</v>
      </c>
      <c r="AJ81" s="109">
        <f t="shared" si="23"/>
        <v>10362</v>
      </c>
      <c r="AK81" s="67"/>
      <c r="AM81" t="b">
        <f>D81='10.06.2022 КП'!D81</f>
        <v>1</v>
      </c>
      <c r="AN81" t="b">
        <f>E81='10.06.2022 КП'!E81</f>
        <v>1</v>
      </c>
      <c r="AO81" t="b">
        <f>F81='10.06.2022 КП'!F81</f>
        <v>1</v>
      </c>
      <c r="AP81" t="b">
        <f>G81='10.06.2022 КП'!G81</f>
        <v>1</v>
      </c>
      <c r="AQ81" t="b">
        <f>H81='10.06.2022 КП'!H81</f>
        <v>1</v>
      </c>
    </row>
    <row r="82" spans="1:43" ht="25.5" x14ac:dyDescent="0.25">
      <c r="A82" s="108">
        <v>67</v>
      </c>
      <c r="B82" s="8" t="s">
        <v>198</v>
      </c>
      <c r="C82" s="21" t="s">
        <v>151</v>
      </c>
      <c r="D82" s="22" t="s">
        <v>174</v>
      </c>
      <c r="E82" s="21" t="s">
        <v>345</v>
      </c>
      <c r="F82" s="35">
        <v>44743</v>
      </c>
      <c r="G82" s="35">
        <v>44748</v>
      </c>
      <c r="H82" s="21" t="s">
        <v>767</v>
      </c>
      <c r="I82" s="38" t="s">
        <v>345</v>
      </c>
      <c r="J82" s="35">
        <v>44743</v>
      </c>
      <c r="K82" s="35">
        <v>44748</v>
      </c>
      <c r="L82" s="10"/>
      <c r="M82" s="10">
        <v>3400</v>
      </c>
      <c r="N82" s="10">
        <f t="shared" si="14"/>
        <v>0</v>
      </c>
      <c r="O82" s="10"/>
      <c r="P82" s="10">
        <v>2900</v>
      </c>
      <c r="Q82" s="10">
        <f t="shared" si="15"/>
        <v>0</v>
      </c>
      <c r="R82" s="10"/>
      <c r="S82" s="10">
        <v>2800</v>
      </c>
      <c r="T82" s="10">
        <f t="shared" si="16"/>
        <v>0</v>
      </c>
      <c r="U82" s="10">
        <v>20</v>
      </c>
      <c r="V82" s="10">
        <v>150</v>
      </c>
      <c r="W82" s="10">
        <f t="shared" si="19"/>
        <v>3000</v>
      </c>
      <c r="X82" s="10">
        <v>20</v>
      </c>
      <c r="Y82" s="10">
        <v>150</v>
      </c>
      <c r="Z82" s="10">
        <f t="shared" si="20"/>
        <v>3000</v>
      </c>
      <c r="AA82" s="10">
        <v>20</v>
      </c>
      <c r="AB82" s="10">
        <v>150</v>
      </c>
      <c r="AC82" s="10">
        <f t="shared" si="21"/>
        <v>3000</v>
      </c>
      <c r="AD82" s="11">
        <v>60</v>
      </c>
      <c r="AE82" s="26">
        <v>7</v>
      </c>
      <c r="AF82" s="7">
        <f t="shared" si="17"/>
        <v>420</v>
      </c>
      <c r="AG82" s="152">
        <v>1</v>
      </c>
      <c r="AH82" s="139">
        <f t="shared" si="22"/>
        <v>120</v>
      </c>
      <c r="AI82" s="139">
        <f t="shared" si="18"/>
        <v>9420</v>
      </c>
      <c r="AJ82" s="109">
        <f t="shared" si="23"/>
        <v>9420</v>
      </c>
      <c r="AK82" s="67"/>
      <c r="AM82" t="b">
        <f>D82='10.06.2022 КП'!D82</f>
        <v>1</v>
      </c>
      <c r="AN82" t="b">
        <f>E82='10.06.2022 КП'!E82</f>
        <v>1</v>
      </c>
      <c r="AO82" t="b">
        <f>F82='10.06.2022 КП'!F82</f>
        <v>1</v>
      </c>
      <c r="AP82" t="b">
        <f>G82='10.06.2022 КП'!G82</f>
        <v>1</v>
      </c>
      <c r="AQ82" t="b">
        <f>H82='10.06.2022 КП'!H82</f>
        <v>1</v>
      </c>
    </row>
    <row r="83" spans="1:43" ht="25.5" x14ac:dyDescent="0.25">
      <c r="A83" s="114">
        <v>68</v>
      </c>
      <c r="B83" s="8" t="s">
        <v>198</v>
      </c>
      <c r="C83" s="21" t="s">
        <v>151</v>
      </c>
      <c r="D83" s="22" t="s">
        <v>174</v>
      </c>
      <c r="E83" s="21" t="s">
        <v>1002</v>
      </c>
      <c r="F83" s="35">
        <v>44748</v>
      </c>
      <c r="G83" s="35">
        <v>44752</v>
      </c>
      <c r="H83" s="21" t="s">
        <v>767</v>
      </c>
      <c r="I83" s="22" t="s">
        <v>703</v>
      </c>
      <c r="J83" s="35">
        <v>44748</v>
      </c>
      <c r="K83" s="35">
        <v>44752</v>
      </c>
      <c r="L83" s="10"/>
      <c r="M83" s="10">
        <v>3400</v>
      </c>
      <c r="N83" s="10">
        <f t="shared" si="14"/>
        <v>0</v>
      </c>
      <c r="O83" s="10"/>
      <c r="P83" s="10">
        <v>2900</v>
      </c>
      <c r="Q83" s="10">
        <f t="shared" si="15"/>
        <v>0</v>
      </c>
      <c r="R83" s="10"/>
      <c r="S83" s="10">
        <v>2800</v>
      </c>
      <c r="T83" s="10">
        <f t="shared" si="16"/>
        <v>0</v>
      </c>
      <c r="U83" s="10">
        <v>20</v>
      </c>
      <c r="V83" s="10">
        <v>150</v>
      </c>
      <c r="W83" s="10">
        <f t="shared" si="19"/>
        <v>3000</v>
      </c>
      <c r="X83" s="10">
        <v>20</v>
      </c>
      <c r="Y83" s="10">
        <v>150</v>
      </c>
      <c r="Z83" s="10">
        <f t="shared" si="20"/>
        <v>3000</v>
      </c>
      <c r="AA83" s="10">
        <v>20</v>
      </c>
      <c r="AB83" s="10">
        <v>150</v>
      </c>
      <c r="AC83" s="10">
        <f t="shared" si="21"/>
        <v>3000</v>
      </c>
      <c r="AD83" s="11">
        <v>60</v>
      </c>
      <c r="AE83" s="26">
        <v>7</v>
      </c>
      <c r="AF83" s="7">
        <f t="shared" si="17"/>
        <v>420</v>
      </c>
      <c r="AG83" s="152">
        <v>1</v>
      </c>
      <c r="AH83" s="139">
        <f t="shared" si="22"/>
        <v>120</v>
      </c>
      <c r="AI83" s="139">
        <f t="shared" si="18"/>
        <v>9420</v>
      </c>
      <c r="AJ83" s="109">
        <f t="shared" si="23"/>
        <v>9420</v>
      </c>
      <c r="AK83" s="67"/>
      <c r="AM83" t="b">
        <f>D83='10.06.2022 КП'!D83</f>
        <v>1</v>
      </c>
      <c r="AN83" t="b">
        <f>E83='10.06.2022 КП'!E83</f>
        <v>1</v>
      </c>
      <c r="AO83" t="b">
        <f>F83='10.06.2022 КП'!F83</f>
        <v>1</v>
      </c>
      <c r="AP83" t="b">
        <f>G83='10.06.2022 КП'!G83</f>
        <v>1</v>
      </c>
      <c r="AQ83" t="b">
        <f>H83='10.06.2022 КП'!H83</f>
        <v>1</v>
      </c>
    </row>
    <row r="84" spans="1:43" x14ac:dyDescent="0.25">
      <c r="A84" s="106"/>
      <c r="B84" s="96"/>
      <c r="C84" s="97"/>
      <c r="D84" s="179" t="s">
        <v>843</v>
      </c>
      <c r="E84" s="99"/>
      <c r="F84" s="99"/>
      <c r="G84" s="99"/>
      <c r="H84" s="99"/>
      <c r="I84" s="99"/>
      <c r="J84" s="99"/>
      <c r="K84" s="99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2"/>
      <c r="AE84" s="79"/>
      <c r="AF84" s="79"/>
      <c r="AG84" s="153"/>
      <c r="AH84" s="151"/>
      <c r="AI84" s="151"/>
      <c r="AJ84" s="164"/>
      <c r="AK84" s="67"/>
      <c r="AM84" t="b">
        <f>D84='10.06.2022 КП'!D84</f>
        <v>1</v>
      </c>
      <c r="AN84" t="b">
        <f>E84='10.06.2022 КП'!E84</f>
        <v>1</v>
      </c>
      <c r="AO84" t="b">
        <f>F84='10.06.2022 КП'!F84</f>
        <v>1</v>
      </c>
      <c r="AP84" t="b">
        <f>G84='10.06.2022 КП'!G84</f>
        <v>1</v>
      </c>
      <c r="AQ84" t="b">
        <f>H84='10.06.2022 КП'!H84</f>
        <v>1</v>
      </c>
    </row>
    <row r="85" spans="1:43" ht="16.149999999999999" customHeight="1" x14ac:dyDescent="0.25">
      <c r="A85" s="108">
        <v>69</v>
      </c>
      <c r="B85" s="8" t="s">
        <v>164</v>
      </c>
      <c r="C85" s="21" t="s">
        <v>121</v>
      </c>
      <c r="D85" s="22" t="s">
        <v>84</v>
      </c>
      <c r="E85" s="21" t="s">
        <v>505</v>
      </c>
      <c r="F85" s="35">
        <v>44593</v>
      </c>
      <c r="G85" s="35">
        <v>44595</v>
      </c>
      <c r="H85" s="21" t="s">
        <v>318</v>
      </c>
      <c r="I85" s="22" t="s">
        <v>505</v>
      </c>
      <c r="J85" s="35">
        <v>44593</v>
      </c>
      <c r="K85" s="35">
        <v>44595</v>
      </c>
      <c r="L85" s="10"/>
      <c r="M85" s="10">
        <v>3400</v>
      </c>
      <c r="N85" s="10">
        <f t="shared" si="14"/>
        <v>0</v>
      </c>
      <c r="O85" s="10"/>
      <c r="P85" s="10">
        <v>2900</v>
      </c>
      <c r="Q85" s="10">
        <f t="shared" si="15"/>
        <v>0</v>
      </c>
      <c r="R85" s="10"/>
      <c r="S85" s="10">
        <v>2800</v>
      </c>
      <c r="T85" s="10">
        <f t="shared" si="16"/>
        <v>0</v>
      </c>
      <c r="U85" s="10">
        <v>16</v>
      </c>
      <c r="V85" s="10">
        <v>150</v>
      </c>
      <c r="W85" s="10">
        <f t="shared" si="19"/>
        <v>2400</v>
      </c>
      <c r="X85" s="10">
        <v>16</v>
      </c>
      <c r="Y85" s="10">
        <v>150</v>
      </c>
      <c r="Z85" s="10">
        <f t="shared" si="20"/>
        <v>2400</v>
      </c>
      <c r="AA85" s="10">
        <v>30</v>
      </c>
      <c r="AB85" s="10">
        <v>150</v>
      </c>
      <c r="AC85" s="10">
        <f t="shared" si="21"/>
        <v>4500</v>
      </c>
      <c r="AD85" s="11"/>
      <c r="AE85" s="26">
        <v>7</v>
      </c>
      <c r="AF85" s="7">
        <f t="shared" si="17"/>
        <v>0</v>
      </c>
      <c r="AG85" s="152">
        <v>1</v>
      </c>
      <c r="AH85" s="139">
        <f t="shared" si="22"/>
        <v>62</v>
      </c>
      <c r="AI85" s="139">
        <f t="shared" si="18"/>
        <v>9300</v>
      </c>
      <c r="AJ85" s="109">
        <f t="shared" si="23"/>
        <v>9300</v>
      </c>
      <c r="AK85" s="67"/>
      <c r="AM85" t="b">
        <f>D85='10.06.2022 КП'!D85</f>
        <v>1</v>
      </c>
      <c r="AN85" t="b">
        <f>E85='10.06.2022 КП'!E85</f>
        <v>1</v>
      </c>
      <c r="AO85" t="b">
        <f>F85='10.06.2022 КП'!F85</f>
        <v>1</v>
      </c>
      <c r="AP85" t="b">
        <f>G85='10.06.2022 КП'!G85</f>
        <v>1</v>
      </c>
      <c r="AQ85" t="b">
        <f>H85='10.06.2022 КП'!H85</f>
        <v>1</v>
      </c>
    </row>
    <row r="86" spans="1:43" ht="16.149999999999999" customHeight="1" x14ac:dyDescent="0.25">
      <c r="A86" s="108">
        <v>70</v>
      </c>
      <c r="B86" s="8" t="s">
        <v>164</v>
      </c>
      <c r="C86" s="21" t="s">
        <v>121</v>
      </c>
      <c r="D86" s="22" t="s">
        <v>249</v>
      </c>
      <c r="E86" s="21" t="s">
        <v>353</v>
      </c>
      <c r="F86" s="35">
        <v>44629</v>
      </c>
      <c r="G86" s="35">
        <v>44632</v>
      </c>
      <c r="H86" s="21" t="s">
        <v>318</v>
      </c>
      <c r="I86" s="38" t="s">
        <v>353</v>
      </c>
      <c r="J86" s="35">
        <v>44629</v>
      </c>
      <c r="K86" s="35">
        <v>44632</v>
      </c>
      <c r="L86" s="10"/>
      <c r="M86" s="10">
        <v>3400</v>
      </c>
      <c r="N86" s="10">
        <f t="shared" si="14"/>
        <v>0</v>
      </c>
      <c r="O86" s="10"/>
      <c r="P86" s="10">
        <v>2900</v>
      </c>
      <c r="Q86" s="10">
        <f t="shared" si="15"/>
        <v>0</v>
      </c>
      <c r="R86" s="10"/>
      <c r="S86" s="10">
        <v>2800</v>
      </c>
      <c r="T86" s="10">
        <f t="shared" si="16"/>
        <v>0</v>
      </c>
      <c r="U86" s="10">
        <v>22</v>
      </c>
      <c r="V86" s="10">
        <v>150</v>
      </c>
      <c r="W86" s="10">
        <f t="shared" si="19"/>
        <v>3300</v>
      </c>
      <c r="X86" s="10">
        <v>22</v>
      </c>
      <c r="Y86" s="10">
        <v>150</v>
      </c>
      <c r="Z86" s="10">
        <f t="shared" si="20"/>
        <v>3300</v>
      </c>
      <c r="AA86" s="10">
        <v>42</v>
      </c>
      <c r="AB86" s="10">
        <v>150</v>
      </c>
      <c r="AC86" s="10">
        <f t="shared" si="21"/>
        <v>6300</v>
      </c>
      <c r="AD86" s="11"/>
      <c r="AE86" s="26">
        <v>7</v>
      </c>
      <c r="AF86" s="7">
        <f t="shared" si="17"/>
        <v>0</v>
      </c>
      <c r="AG86" s="152">
        <v>1</v>
      </c>
      <c r="AH86" s="145">
        <f t="shared" si="22"/>
        <v>86</v>
      </c>
      <c r="AI86" s="139">
        <f t="shared" si="18"/>
        <v>12900</v>
      </c>
      <c r="AJ86" s="118">
        <f t="shared" si="23"/>
        <v>12900</v>
      </c>
      <c r="AM86" t="b">
        <f>D86='10.06.2022 КП'!D86</f>
        <v>1</v>
      </c>
      <c r="AN86" t="b">
        <f>E86='10.06.2022 КП'!E86</f>
        <v>1</v>
      </c>
      <c r="AO86" t="b">
        <f>F86='10.06.2022 КП'!F86</f>
        <v>1</v>
      </c>
      <c r="AP86" t="b">
        <f>G86='10.06.2022 КП'!G86</f>
        <v>1</v>
      </c>
      <c r="AQ86" t="b">
        <f>H86='10.06.2022 КП'!H86</f>
        <v>1</v>
      </c>
    </row>
    <row r="87" spans="1:43" ht="16.149999999999999" customHeight="1" x14ac:dyDescent="0.25">
      <c r="A87" s="108">
        <v>71</v>
      </c>
      <c r="B87" s="8" t="s">
        <v>164</v>
      </c>
      <c r="C87" s="21" t="s">
        <v>121</v>
      </c>
      <c r="D87" s="22" t="s">
        <v>40</v>
      </c>
      <c r="E87" s="21" t="s">
        <v>340</v>
      </c>
      <c r="F87" s="35">
        <v>44677</v>
      </c>
      <c r="G87" s="35">
        <v>44679</v>
      </c>
      <c r="H87" s="21" t="s">
        <v>318</v>
      </c>
      <c r="I87" s="38" t="s">
        <v>340</v>
      </c>
      <c r="J87" s="35">
        <v>44677</v>
      </c>
      <c r="K87" s="35">
        <v>44679</v>
      </c>
      <c r="L87" s="10"/>
      <c r="M87" s="10">
        <v>3400</v>
      </c>
      <c r="N87" s="10">
        <f t="shared" si="14"/>
        <v>0</v>
      </c>
      <c r="O87" s="10"/>
      <c r="P87" s="10">
        <v>2900</v>
      </c>
      <c r="Q87" s="10">
        <f t="shared" si="15"/>
        <v>0</v>
      </c>
      <c r="R87" s="10"/>
      <c r="S87" s="10">
        <v>2800</v>
      </c>
      <c r="T87" s="10">
        <f t="shared" si="16"/>
        <v>0</v>
      </c>
      <c r="U87" s="10">
        <v>16</v>
      </c>
      <c r="V87" s="10">
        <v>150</v>
      </c>
      <c r="W87" s="10">
        <f t="shared" si="19"/>
        <v>2400</v>
      </c>
      <c r="X87" s="10">
        <v>16</v>
      </c>
      <c r="Y87" s="10">
        <v>150</v>
      </c>
      <c r="Z87" s="10">
        <f t="shared" si="20"/>
        <v>2400</v>
      </c>
      <c r="AA87" s="10">
        <v>30</v>
      </c>
      <c r="AB87" s="10">
        <v>150</v>
      </c>
      <c r="AC87" s="10">
        <f t="shared" si="21"/>
        <v>4500</v>
      </c>
      <c r="AD87" s="11">
        <v>62</v>
      </c>
      <c r="AE87" s="26">
        <v>7</v>
      </c>
      <c r="AF87" s="7">
        <f t="shared" si="17"/>
        <v>434</v>
      </c>
      <c r="AG87" s="152">
        <v>1</v>
      </c>
      <c r="AH87" s="145">
        <f t="shared" si="22"/>
        <v>124</v>
      </c>
      <c r="AI87" s="139">
        <f t="shared" si="18"/>
        <v>9734</v>
      </c>
      <c r="AJ87" s="118">
        <f t="shared" si="23"/>
        <v>9734</v>
      </c>
      <c r="AM87" t="b">
        <f>D87='10.06.2022 КП'!D87</f>
        <v>1</v>
      </c>
      <c r="AN87" t="b">
        <f>E87='10.06.2022 КП'!E87</f>
        <v>1</v>
      </c>
      <c r="AO87" t="b">
        <f>F87='10.06.2022 КП'!F87</f>
        <v>1</v>
      </c>
      <c r="AP87" t="b">
        <f>G87='10.06.2022 КП'!G87</f>
        <v>1</v>
      </c>
      <c r="AQ87" t="b">
        <f>H87='10.06.2022 КП'!H87</f>
        <v>1</v>
      </c>
    </row>
    <row r="88" spans="1:43" ht="16.149999999999999" customHeight="1" x14ac:dyDescent="0.25">
      <c r="A88" s="108">
        <v>72</v>
      </c>
      <c r="B88" s="8" t="s">
        <v>164</v>
      </c>
      <c r="C88" s="21" t="s">
        <v>121</v>
      </c>
      <c r="D88" s="22" t="s">
        <v>250</v>
      </c>
      <c r="E88" s="21" t="s">
        <v>354</v>
      </c>
      <c r="F88" s="35">
        <v>44713</v>
      </c>
      <c r="G88" s="35">
        <v>44716</v>
      </c>
      <c r="H88" s="21" t="s">
        <v>318</v>
      </c>
      <c r="I88" s="38" t="s">
        <v>354</v>
      </c>
      <c r="J88" s="35">
        <v>44713</v>
      </c>
      <c r="K88" s="35">
        <v>44716</v>
      </c>
      <c r="L88" s="10"/>
      <c r="M88" s="10">
        <v>3400</v>
      </c>
      <c r="N88" s="10">
        <f t="shared" si="14"/>
        <v>0</v>
      </c>
      <c r="O88" s="10"/>
      <c r="P88" s="10">
        <v>2900</v>
      </c>
      <c r="Q88" s="10">
        <f t="shared" si="15"/>
        <v>0</v>
      </c>
      <c r="R88" s="10"/>
      <c r="S88" s="10">
        <v>2800</v>
      </c>
      <c r="T88" s="10">
        <f t="shared" si="16"/>
        <v>0</v>
      </c>
      <c r="U88" s="10">
        <v>16</v>
      </c>
      <c r="V88" s="10">
        <v>150</v>
      </c>
      <c r="W88" s="10">
        <f t="shared" si="19"/>
        <v>2400</v>
      </c>
      <c r="X88" s="10">
        <v>16</v>
      </c>
      <c r="Y88" s="10">
        <v>150</v>
      </c>
      <c r="Z88" s="10">
        <f t="shared" si="20"/>
        <v>2400</v>
      </c>
      <c r="AA88" s="10">
        <v>30</v>
      </c>
      <c r="AB88" s="10">
        <v>150</v>
      </c>
      <c r="AC88" s="10">
        <f t="shared" si="21"/>
        <v>4500</v>
      </c>
      <c r="AD88" s="11">
        <v>62</v>
      </c>
      <c r="AE88" s="26">
        <v>7</v>
      </c>
      <c r="AF88" s="7">
        <f t="shared" si="17"/>
        <v>434</v>
      </c>
      <c r="AG88" s="152">
        <v>1</v>
      </c>
      <c r="AH88" s="145">
        <f t="shared" si="22"/>
        <v>124</v>
      </c>
      <c r="AI88" s="139">
        <f t="shared" si="18"/>
        <v>9734</v>
      </c>
      <c r="AJ88" s="118">
        <f t="shared" si="23"/>
        <v>9734</v>
      </c>
      <c r="AM88" t="b">
        <f>D88='10.06.2022 КП'!D88</f>
        <v>1</v>
      </c>
      <c r="AN88" t="b">
        <f>E88='10.06.2022 КП'!E88</f>
        <v>1</v>
      </c>
      <c r="AO88" t="b">
        <f>F88='10.06.2022 КП'!F88</f>
        <v>1</v>
      </c>
      <c r="AP88" t="b">
        <f>G88='10.06.2022 КП'!G88</f>
        <v>1</v>
      </c>
      <c r="AQ88" t="b">
        <f>H88='10.06.2022 КП'!H88</f>
        <v>1</v>
      </c>
    </row>
    <row r="89" spans="1:43" ht="16.149999999999999" customHeight="1" x14ac:dyDescent="0.25">
      <c r="A89" s="108">
        <v>73</v>
      </c>
      <c r="B89" s="8" t="s">
        <v>164</v>
      </c>
      <c r="C89" s="21" t="s">
        <v>121</v>
      </c>
      <c r="D89" s="22" t="s">
        <v>251</v>
      </c>
      <c r="E89" s="21" t="s">
        <v>355</v>
      </c>
      <c r="F89" s="35">
        <v>44818</v>
      </c>
      <c r="G89" s="35">
        <v>44821</v>
      </c>
      <c r="H89" s="21" t="s">
        <v>318</v>
      </c>
      <c r="I89" s="38" t="s">
        <v>355</v>
      </c>
      <c r="J89" s="35">
        <v>44818</v>
      </c>
      <c r="K89" s="35">
        <v>44821</v>
      </c>
      <c r="L89" s="10"/>
      <c r="M89" s="10">
        <v>3400</v>
      </c>
      <c r="N89" s="10">
        <f t="shared" si="14"/>
        <v>0</v>
      </c>
      <c r="O89" s="10"/>
      <c r="P89" s="10">
        <v>2900</v>
      </c>
      <c r="Q89" s="10">
        <f t="shared" si="15"/>
        <v>0</v>
      </c>
      <c r="R89" s="10"/>
      <c r="S89" s="10">
        <v>2800</v>
      </c>
      <c r="T89" s="10">
        <f t="shared" si="16"/>
        <v>0</v>
      </c>
      <c r="U89" s="10">
        <v>18</v>
      </c>
      <c r="V89" s="10">
        <v>150</v>
      </c>
      <c r="W89" s="10">
        <f t="shared" si="19"/>
        <v>2700</v>
      </c>
      <c r="X89" s="10">
        <v>18</v>
      </c>
      <c r="Y89" s="10">
        <v>150</v>
      </c>
      <c r="Z89" s="10">
        <f t="shared" si="20"/>
        <v>2700</v>
      </c>
      <c r="AA89" s="10">
        <v>34</v>
      </c>
      <c r="AB89" s="10">
        <v>150</v>
      </c>
      <c r="AC89" s="10">
        <f t="shared" si="21"/>
        <v>5100</v>
      </c>
      <c r="AD89" s="11">
        <v>70</v>
      </c>
      <c r="AE89" s="26">
        <v>7</v>
      </c>
      <c r="AF89" s="7">
        <f t="shared" si="17"/>
        <v>490</v>
      </c>
      <c r="AG89" s="152">
        <v>1</v>
      </c>
      <c r="AH89" s="145">
        <f t="shared" si="22"/>
        <v>140</v>
      </c>
      <c r="AI89" s="139">
        <f t="shared" si="18"/>
        <v>10990</v>
      </c>
      <c r="AJ89" s="118">
        <f t="shared" si="23"/>
        <v>10990</v>
      </c>
      <c r="AM89" t="b">
        <f>D89='10.06.2022 КП'!D89</f>
        <v>1</v>
      </c>
      <c r="AN89" t="b">
        <f>E89='10.06.2022 КП'!E89</f>
        <v>1</v>
      </c>
      <c r="AO89" t="b">
        <f>F89='10.06.2022 КП'!F89</f>
        <v>1</v>
      </c>
      <c r="AP89" t="b">
        <f>G89='10.06.2022 КП'!G89</f>
        <v>1</v>
      </c>
      <c r="AQ89" t="b">
        <f>H89='10.06.2022 КП'!H89</f>
        <v>1</v>
      </c>
    </row>
    <row r="90" spans="1:43" ht="15.6" customHeight="1" x14ac:dyDescent="0.25">
      <c r="A90" s="106"/>
      <c r="B90" s="96"/>
      <c r="C90" s="97"/>
      <c r="D90" s="179" t="s">
        <v>844</v>
      </c>
      <c r="E90" s="99"/>
      <c r="F90" s="99"/>
      <c r="G90" s="99"/>
      <c r="H90" s="99"/>
      <c r="I90" s="99"/>
      <c r="J90" s="99"/>
      <c r="K90" s="99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2"/>
      <c r="AE90" s="79"/>
      <c r="AF90" s="79"/>
      <c r="AG90" s="153"/>
      <c r="AH90" s="151"/>
      <c r="AI90" s="151"/>
      <c r="AJ90" s="164"/>
      <c r="AM90" t="b">
        <f>D90='10.06.2022 КП'!D90</f>
        <v>1</v>
      </c>
      <c r="AN90" t="b">
        <f>E90='10.06.2022 КП'!E90</f>
        <v>1</v>
      </c>
      <c r="AO90" t="b">
        <f>F90='10.06.2022 КП'!F90</f>
        <v>1</v>
      </c>
      <c r="AP90" t="b">
        <f>G90='10.06.2022 КП'!G90</f>
        <v>1</v>
      </c>
      <c r="AQ90" t="b">
        <f>H90='10.06.2022 КП'!H90</f>
        <v>1</v>
      </c>
    </row>
    <row r="91" spans="1:43" ht="25.5" x14ac:dyDescent="0.25">
      <c r="A91" s="108">
        <v>74</v>
      </c>
      <c r="B91" s="8" t="s">
        <v>272</v>
      </c>
      <c r="C91" s="21" t="s">
        <v>273</v>
      </c>
      <c r="D91" s="22" t="s">
        <v>70</v>
      </c>
      <c r="E91" s="21" t="s">
        <v>493</v>
      </c>
      <c r="F91" s="35">
        <v>44618</v>
      </c>
      <c r="G91" s="35">
        <v>44619</v>
      </c>
      <c r="H91" s="21" t="s">
        <v>298</v>
      </c>
      <c r="I91" s="22" t="s">
        <v>493</v>
      </c>
      <c r="J91" s="35">
        <v>44618</v>
      </c>
      <c r="K91" s="35">
        <v>44619</v>
      </c>
      <c r="L91" s="14"/>
      <c r="M91" s="10">
        <v>3400</v>
      </c>
      <c r="N91" s="10">
        <f t="shared" si="14"/>
        <v>0</v>
      </c>
      <c r="O91" s="14"/>
      <c r="P91" s="10">
        <v>2900</v>
      </c>
      <c r="Q91" s="10">
        <f t="shared" si="15"/>
        <v>0</v>
      </c>
      <c r="R91" s="14"/>
      <c r="S91" s="10">
        <v>2800</v>
      </c>
      <c r="T91" s="10">
        <f t="shared" si="16"/>
        <v>0</v>
      </c>
      <c r="U91" s="10">
        <v>9</v>
      </c>
      <c r="V91" s="10">
        <v>150</v>
      </c>
      <c r="W91" s="10">
        <f t="shared" si="19"/>
        <v>1350</v>
      </c>
      <c r="X91" s="10">
        <v>9</v>
      </c>
      <c r="Y91" s="10">
        <v>150</v>
      </c>
      <c r="Z91" s="10">
        <f t="shared" si="20"/>
        <v>1350</v>
      </c>
      <c r="AA91" s="10">
        <v>15</v>
      </c>
      <c r="AB91" s="10">
        <v>150</v>
      </c>
      <c r="AC91" s="10">
        <f t="shared" si="21"/>
        <v>2250</v>
      </c>
      <c r="AD91" s="10"/>
      <c r="AE91" s="26">
        <v>7</v>
      </c>
      <c r="AF91" s="7">
        <f t="shared" si="17"/>
        <v>0</v>
      </c>
      <c r="AG91" s="152">
        <v>1</v>
      </c>
      <c r="AH91" s="145">
        <f t="shared" si="22"/>
        <v>33</v>
      </c>
      <c r="AI91" s="139">
        <f t="shared" si="18"/>
        <v>4950</v>
      </c>
      <c r="AJ91" s="118">
        <f t="shared" si="23"/>
        <v>4950</v>
      </c>
      <c r="AM91" t="b">
        <f>D91='10.06.2022 КП'!D91</f>
        <v>1</v>
      </c>
      <c r="AN91" t="b">
        <f>E91='10.06.2022 КП'!E91</f>
        <v>1</v>
      </c>
      <c r="AO91" t="b">
        <f>F91='10.06.2022 КП'!F91</f>
        <v>1</v>
      </c>
      <c r="AP91" t="b">
        <f>G91='10.06.2022 КП'!G91</f>
        <v>1</v>
      </c>
      <c r="AQ91" t="b">
        <f>H91='10.06.2022 КП'!H91</f>
        <v>1</v>
      </c>
    </row>
    <row r="92" spans="1:43" ht="15.6" customHeight="1" x14ac:dyDescent="0.25">
      <c r="A92" s="106"/>
      <c r="B92" s="96"/>
      <c r="C92" s="97"/>
      <c r="D92" s="179" t="s">
        <v>845</v>
      </c>
      <c r="E92" s="99"/>
      <c r="F92" s="99"/>
      <c r="G92" s="99"/>
      <c r="H92" s="99"/>
      <c r="I92" s="99"/>
      <c r="J92" s="99"/>
      <c r="K92" s="99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2"/>
      <c r="AE92" s="79"/>
      <c r="AF92" s="79"/>
      <c r="AG92" s="153"/>
      <c r="AH92" s="151"/>
      <c r="AI92" s="151"/>
      <c r="AJ92" s="164"/>
      <c r="AM92" t="b">
        <f>D92='10.06.2022 КП'!D92</f>
        <v>1</v>
      </c>
      <c r="AN92" t="b">
        <f>E92='10.06.2022 КП'!E92</f>
        <v>1</v>
      </c>
      <c r="AO92" t="b">
        <f>F92='10.06.2022 КП'!F92</f>
        <v>1</v>
      </c>
      <c r="AP92" t="b">
        <f>G92='10.06.2022 КП'!G92</f>
        <v>1</v>
      </c>
      <c r="AQ92" t="b">
        <f>H92='10.06.2022 КП'!H92</f>
        <v>1</v>
      </c>
    </row>
    <row r="93" spans="1:43" ht="27" customHeight="1" x14ac:dyDescent="0.25">
      <c r="A93" s="108">
        <v>75</v>
      </c>
      <c r="B93" s="8" t="s">
        <v>222</v>
      </c>
      <c r="C93" s="21" t="s">
        <v>138</v>
      </c>
      <c r="D93" s="22" t="s">
        <v>190</v>
      </c>
      <c r="E93" s="21" t="s">
        <v>466</v>
      </c>
      <c r="F93" s="35">
        <v>44644</v>
      </c>
      <c r="G93" s="35">
        <v>44647</v>
      </c>
      <c r="H93" s="21" t="s">
        <v>937</v>
      </c>
      <c r="I93" s="22" t="s">
        <v>466</v>
      </c>
      <c r="J93" s="35">
        <v>44644</v>
      </c>
      <c r="K93" s="35">
        <v>44647</v>
      </c>
      <c r="L93" s="10"/>
      <c r="M93" s="10">
        <v>3400</v>
      </c>
      <c r="N93" s="10">
        <f t="shared" si="14"/>
        <v>0</v>
      </c>
      <c r="O93" s="10"/>
      <c r="P93" s="10">
        <v>2900</v>
      </c>
      <c r="Q93" s="10">
        <f t="shared" si="15"/>
        <v>0</v>
      </c>
      <c r="R93" s="10"/>
      <c r="S93" s="10">
        <v>2800</v>
      </c>
      <c r="T93" s="10">
        <f t="shared" si="16"/>
        <v>0</v>
      </c>
      <c r="U93" s="10">
        <v>5</v>
      </c>
      <c r="V93" s="10">
        <v>150</v>
      </c>
      <c r="W93" s="10">
        <f t="shared" si="19"/>
        <v>750</v>
      </c>
      <c r="X93" s="10">
        <v>5</v>
      </c>
      <c r="Y93" s="10">
        <v>150</v>
      </c>
      <c r="Z93" s="10">
        <f t="shared" si="20"/>
        <v>750</v>
      </c>
      <c r="AA93" s="10">
        <v>5</v>
      </c>
      <c r="AB93" s="10">
        <v>150</v>
      </c>
      <c r="AC93" s="10">
        <f t="shared" si="21"/>
        <v>750</v>
      </c>
      <c r="AD93" s="27"/>
      <c r="AE93" s="26">
        <v>7</v>
      </c>
      <c r="AF93" s="7">
        <f t="shared" si="17"/>
        <v>0</v>
      </c>
      <c r="AG93" s="152">
        <v>1</v>
      </c>
      <c r="AH93" s="145">
        <f t="shared" si="22"/>
        <v>15</v>
      </c>
      <c r="AI93" s="139">
        <f t="shared" si="18"/>
        <v>2250</v>
      </c>
      <c r="AJ93" s="118">
        <f t="shared" si="23"/>
        <v>2250</v>
      </c>
      <c r="AM93" t="b">
        <f>D93='10.06.2022 КП'!D93</f>
        <v>1</v>
      </c>
      <c r="AN93" t="b">
        <f>E93='10.06.2022 КП'!E93</f>
        <v>1</v>
      </c>
      <c r="AO93" t="b">
        <f>F93='10.06.2022 КП'!F93</f>
        <v>1</v>
      </c>
      <c r="AP93" t="b">
        <f>G93='10.06.2022 КП'!G93</f>
        <v>1</v>
      </c>
      <c r="AQ93" t="b">
        <f>H93='10.06.2022 КП'!H93</f>
        <v>1</v>
      </c>
    </row>
    <row r="94" spans="1:43" ht="27" customHeight="1" x14ac:dyDescent="0.25">
      <c r="A94" s="112">
        <v>76</v>
      </c>
      <c r="B94" s="8" t="s">
        <v>222</v>
      </c>
      <c r="C94" s="21" t="s">
        <v>138</v>
      </c>
      <c r="D94" s="22" t="s">
        <v>25</v>
      </c>
      <c r="E94" s="21" t="s">
        <v>476</v>
      </c>
      <c r="F94" s="35">
        <v>44648</v>
      </c>
      <c r="G94" s="35">
        <v>44651</v>
      </c>
      <c r="H94" s="21" t="s">
        <v>937</v>
      </c>
      <c r="I94" s="22" t="s">
        <v>476</v>
      </c>
      <c r="J94" s="35">
        <v>44648</v>
      </c>
      <c r="K94" s="35">
        <v>44651</v>
      </c>
      <c r="L94" s="10"/>
      <c r="M94" s="10">
        <v>3400</v>
      </c>
      <c r="N94" s="10">
        <f t="shared" si="14"/>
        <v>0</v>
      </c>
      <c r="O94" s="10"/>
      <c r="P94" s="10">
        <v>2900</v>
      </c>
      <c r="Q94" s="10">
        <f t="shared" si="15"/>
        <v>0</v>
      </c>
      <c r="R94" s="10"/>
      <c r="S94" s="10">
        <v>2800</v>
      </c>
      <c r="T94" s="10">
        <f t="shared" si="16"/>
        <v>0</v>
      </c>
      <c r="U94" s="13">
        <v>11</v>
      </c>
      <c r="V94" s="10">
        <v>150</v>
      </c>
      <c r="W94" s="10">
        <f t="shared" si="19"/>
        <v>1650</v>
      </c>
      <c r="X94" s="13">
        <v>11</v>
      </c>
      <c r="Y94" s="10">
        <v>150</v>
      </c>
      <c r="Z94" s="10">
        <f t="shared" si="20"/>
        <v>1650</v>
      </c>
      <c r="AA94" s="13">
        <v>11</v>
      </c>
      <c r="AB94" s="10">
        <v>150</v>
      </c>
      <c r="AC94" s="10">
        <f t="shared" si="21"/>
        <v>1650</v>
      </c>
      <c r="AD94" s="24"/>
      <c r="AE94" s="26">
        <v>7</v>
      </c>
      <c r="AF94" s="7">
        <f t="shared" si="17"/>
        <v>0</v>
      </c>
      <c r="AG94" s="152">
        <v>1</v>
      </c>
      <c r="AH94" s="145">
        <f t="shared" si="22"/>
        <v>33</v>
      </c>
      <c r="AI94" s="139">
        <f t="shared" si="18"/>
        <v>4950</v>
      </c>
      <c r="AJ94" s="118">
        <f t="shared" si="23"/>
        <v>4950</v>
      </c>
      <c r="AM94" t="b">
        <f>D94='10.06.2022 КП'!D94</f>
        <v>1</v>
      </c>
      <c r="AN94" t="b">
        <f>E94='10.06.2022 КП'!E94</f>
        <v>1</v>
      </c>
      <c r="AO94" t="b">
        <f>F94='10.06.2022 КП'!F94</f>
        <v>1</v>
      </c>
      <c r="AP94" t="b">
        <f>G94='10.06.2022 КП'!G94</f>
        <v>1</v>
      </c>
      <c r="AQ94" t="b">
        <f>H94='10.06.2022 КП'!H94</f>
        <v>1</v>
      </c>
    </row>
    <row r="95" spans="1:43" ht="27" customHeight="1" x14ac:dyDescent="0.25">
      <c r="A95" s="108">
        <v>77</v>
      </c>
      <c r="B95" s="8" t="s">
        <v>222</v>
      </c>
      <c r="C95" s="21" t="s">
        <v>138</v>
      </c>
      <c r="D95" s="22" t="s">
        <v>26</v>
      </c>
      <c r="E95" s="21" t="s">
        <v>358</v>
      </c>
      <c r="F95" s="35">
        <v>44649</v>
      </c>
      <c r="G95" s="35">
        <v>44651</v>
      </c>
      <c r="H95" s="21" t="s">
        <v>937</v>
      </c>
      <c r="I95" s="38" t="s">
        <v>358</v>
      </c>
      <c r="J95" s="35">
        <v>44649</v>
      </c>
      <c r="K95" s="35">
        <v>44651</v>
      </c>
      <c r="L95" s="10"/>
      <c r="M95" s="10">
        <v>3400</v>
      </c>
      <c r="N95" s="10">
        <f t="shared" si="14"/>
        <v>0</v>
      </c>
      <c r="O95" s="10"/>
      <c r="P95" s="10">
        <v>2900</v>
      </c>
      <c r="Q95" s="10">
        <f t="shared" si="15"/>
        <v>0</v>
      </c>
      <c r="R95" s="10"/>
      <c r="S95" s="10">
        <v>2800</v>
      </c>
      <c r="T95" s="10">
        <f t="shared" si="16"/>
        <v>0</v>
      </c>
      <c r="U95" s="13">
        <v>8</v>
      </c>
      <c r="V95" s="10">
        <v>150</v>
      </c>
      <c r="W95" s="10">
        <f t="shared" si="19"/>
        <v>1200</v>
      </c>
      <c r="X95" s="13">
        <v>4</v>
      </c>
      <c r="Y95" s="10">
        <v>150</v>
      </c>
      <c r="Z95" s="10">
        <f t="shared" si="20"/>
        <v>600</v>
      </c>
      <c r="AA95" s="13">
        <v>4</v>
      </c>
      <c r="AB95" s="10">
        <v>150</v>
      </c>
      <c r="AC95" s="10">
        <f t="shared" si="21"/>
        <v>600</v>
      </c>
      <c r="AD95" s="24"/>
      <c r="AE95" s="26">
        <v>7</v>
      </c>
      <c r="AF95" s="7">
        <f t="shared" si="17"/>
        <v>0</v>
      </c>
      <c r="AG95" s="152">
        <v>1</v>
      </c>
      <c r="AH95" s="145">
        <f t="shared" si="22"/>
        <v>16</v>
      </c>
      <c r="AI95" s="139">
        <f t="shared" si="18"/>
        <v>2400</v>
      </c>
      <c r="AJ95" s="118">
        <f t="shared" si="23"/>
        <v>2400</v>
      </c>
      <c r="AM95" t="b">
        <f>D95='10.06.2022 КП'!D95</f>
        <v>1</v>
      </c>
      <c r="AN95" t="b">
        <f>E95='10.06.2022 КП'!E95</f>
        <v>1</v>
      </c>
      <c r="AO95" t="b">
        <f>F95='10.06.2022 КП'!F95</f>
        <v>1</v>
      </c>
      <c r="AP95" t="b">
        <f>G95='10.06.2022 КП'!G95</f>
        <v>1</v>
      </c>
      <c r="AQ95" t="b">
        <f>H95='10.06.2022 КП'!H95</f>
        <v>1</v>
      </c>
    </row>
    <row r="96" spans="1:43" ht="27" customHeight="1" x14ac:dyDescent="0.25">
      <c r="A96" s="112">
        <v>78</v>
      </c>
      <c r="B96" s="8" t="s">
        <v>222</v>
      </c>
      <c r="C96" s="21" t="s">
        <v>138</v>
      </c>
      <c r="D96" s="22" t="s">
        <v>564</v>
      </c>
      <c r="E96" s="21" t="s">
        <v>469</v>
      </c>
      <c r="F96" s="35">
        <v>44651</v>
      </c>
      <c r="G96" s="35">
        <v>44654</v>
      </c>
      <c r="H96" s="21" t="s">
        <v>937</v>
      </c>
      <c r="I96" s="22" t="s">
        <v>469</v>
      </c>
      <c r="J96" s="35">
        <v>44651</v>
      </c>
      <c r="K96" s="35">
        <v>44654</v>
      </c>
      <c r="L96" s="10"/>
      <c r="M96" s="10">
        <v>3400</v>
      </c>
      <c r="N96" s="10">
        <f t="shared" si="14"/>
        <v>0</v>
      </c>
      <c r="O96" s="10"/>
      <c r="P96" s="10">
        <v>2900</v>
      </c>
      <c r="Q96" s="10">
        <f t="shared" si="15"/>
        <v>0</v>
      </c>
      <c r="R96" s="10"/>
      <c r="S96" s="10">
        <v>2800</v>
      </c>
      <c r="T96" s="10">
        <f t="shared" si="16"/>
        <v>0</v>
      </c>
      <c r="U96" s="10">
        <v>4</v>
      </c>
      <c r="V96" s="10">
        <v>150</v>
      </c>
      <c r="W96" s="10">
        <f t="shared" si="19"/>
        <v>600</v>
      </c>
      <c r="X96" s="10">
        <v>4</v>
      </c>
      <c r="Y96" s="10">
        <v>150</v>
      </c>
      <c r="Z96" s="10">
        <f t="shared" si="20"/>
        <v>600</v>
      </c>
      <c r="AA96" s="10">
        <v>4</v>
      </c>
      <c r="AB96" s="10">
        <v>150</v>
      </c>
      <c r="AC96" s="10">
        <f t="shared" si="21"/>
        <v>600</v>
      </c>
      <c r="AD96" s="11"/>
      <c r="AE96" s="26">
        <v>7</v>
      </c>
      <c r="AF96" s="7">
        <f t="shared" si="17"/>
        <v>0</v>
      </c>
      <c r="AG96" s="152">
        <v>1</v>
      </c>
      <c r="AH96" s="145">
        <f t="shared" si="22"/>
        <v>12</v>
      </c>
      <c r="AI96" s="139">
        <f t="shared" si="18"/>
        <v>1800</v>
      </c>
      <c r="AJ96" s="118">
        <f t="shared" si="23"/>
        <v>1800</v>
      </c>
      <c r="AM96" t="b">
        <f>D96='10.06.2022 КП'!D96</f>
        <v>1</v>
      </c>
      <c r="AN96" t="b">
        <f>E96='10.06.2022 КП'!E96</f>
        <v>1</v>
      </c>
      <c r="AO96" t="b">
        <f>F96='10.06.2022 КП'!F96</f>
        <v>1</v>
      </c>
      <c r="AP96" t="b">
        <f>G96='10.06.2022 КП'!G96</f>
        <v>1</v>
      </c>
      <c r="AQ96" t="b">
        <f>H96='10.06.2022 КП'!H96</f>
        <v>1</v>
      </c>
    </row>
    <row r="97" spans="1:43" ht="27" customHeight="1" x14ac:dyDescent="0.25">
      <c r="A97" s="108">
        <v>79</v>
      </c>
      <c r="B97" s="8" t="s">
        <v>222</v>
      </c>
      <c r="C97" s="21" t="s">
        <v>138</v>
      </c>
      <c r="D97" s="22" t="s">
        <v>27</v>
      </c>
      <c r="E97" s="21" t="s">
        <v>470</v>
      </c>
      <c r="F97" s="35">
        <v>44657</v>
      </c>
      <c r="G97" s="35">
        <v>44660</v>
      </c>
      <c r="H97" s="21" t="s">
        <v>394</v>
      </c>
      <c r="I97" s="22" t="s">
        <v>470</v>
      </c>
      <c r="J97" s="35">
        <v>44657</v>
      </c>
      <c r="K97" s="35">
        <v>44660</v>
      </c>
      <c r="L97" s="10"/>
      <c r="M97" s="10">
        <v>3400</v>
      </c>
      <c r="N97" s="10">
        <f t="shared" si="14"/>
        <v>0</v>
      </c>
      <c r="O97" s="10"/>
      <c r="P97" s="10">
        <v>2900</v>
      </c>
      <c r="Q97" s="10">
        <f t="shared" si="15"/>
        <v>0</v>
      </c>
      <c r="R97" s="10"/>
      <c r="S97" s="10">
        <v>2800</v>
      </c>
      <c r="T97" s="10">
        <f t="shared" si="16"/>
        <v>0</v>
      </c>
      <c r="U97" s="10">
        <v>6</v>
      </c>
      <c r="V97" s="10">
        <v>150</v>
      </c>
      <c r="W97" s="10">
        <f t="shared" si="19"/>
        <v>900</v>
      </c>
      <c r="X97" s="10">
        <v>3</v>
      </c>
      <c r="Y97" s="10">
        <v>150</v>
      </c>
      <c r="Z97" s="10">
        <f t="shared" si="20"/>
        <v>450</v>
      </c>
      <c r="AA97" s="11">
        <v>3</v>
      </c>
      <c r="AB97" s="10">
        <v>150</v>
      </c>
      <c r="AC97" s="10">
        <f t="shared" si="21"/>
        <v>450</v>
      </c>
      <c r="AD97" s="11"/>
      <c r="AE97" s="26">
        <v>7</v>
      </c>
      <c r="AF97" s="7">
        <f t="shared" si="17"/>
        <v>0</v>
      </c>
      <c r="AG97" s="152">
        <v>1</v>
      </c>
      <c r="AH97" s="139">
        <f t="shared" si="22"/>
        <v>12</v>
      </c>
      <c r="AI97" s="139">
        <f t="shared" si="18"/>
        <v>1800</v>
      </c>
      <c r="AJ97" s="109">
        <f t="shared" si="23"/>
        <v>1800</v>
      </c>
      <c r="AM97" t="b">
        <f>D97='10.06.2022 КП'!D97</f>
        <v>1</v>
      </c>
      <c r="AN97" t="b">
        <f>E97='10.06.2022 КП'!E97</f>
        <v>1</v>
      </c>
      <c r="AO97" t="b">
        <f>F97='10.06.2022 КП'!F97</f>
        <v>1</v>
      </c>
      <c r="AP97" t="b">
        <f>G97='10.06.2022 КП'!G97</f>
        <v>1</v>
      </c>
      <c r="AQ97" t="b">
        <f>H97='10.06.2022 КП'!H97</f>
        <v>1</v>
      </c>
    </row>
    <row r="98" spans="1:43" ht="27" customHeight="1" x14ac:dyDescent="0.25">
      <c r="A98" s="112">
        <v>80</v>
      </c>
      <c r="B98" s="8" t="s">
        <v>222</v>
      </c>
      <c r="C98" s="21" t="s">
        <v>138</v>
      </c>
      <c r="D98" s="22" t="s">
        <v>28</v>
      </c>
      <c r="E98" s="21" t="s">
        <v>358</v>
      </c>
      <c r="F98" s="35">
        <v>44657</v>
      </c>
      <c r="G98" s="35">
        <v>44660</v>
      </c>
      <c r="H98" s="21" t="s">
        <v>394</v>
      </c>
      <c r="I98" s="22" t="s">
        <v>358</v>
      </c>
      <c r="J98" s="35">
        <v>44657</v>
      </c>
      <c r="K98" s="35">
        <v>44660</v>
      </c>
      <c r="L98" s="10"/>
      <c r="M98" s="10">
        <v>3400</v>
      </c>
      <c r="N98" s="10">
        <f t="shared" si="14"/>
        <v>0</v>
      </c>
      <c r="O98" s="10"/>
      <c r="P98" s="10">
        <v>2900</v>
      </c>
      <c r="Q98" s="10">
        <f t="shared" si="15"/>
        <v>0</v>
      </c>
      <c r="R98" s="10"/>
      <c r="S98" s="10">
        <v>2800</v>
      </c>
      <c r="T98" s="10">
        <f t="shared" si="16"/>
        <v>0</v>
      </c>
      <c r="U98" s="10">
        <v>10</v>
      </c>
      <c r="V98" s="10">
        <v>150</v>
      </c>
      <c r="W98" s="10">
        <f t="shared" si="19"/>
        <v>1500</v>
      </c>
      <c r="X98" s="10">
        <v>5</v>
      </c>
      <c r="Y98" s="10">
        <v>150</v>
      </c>
      <c r="Z98" s="10">
        <f t="shared" si="20"/>
        <v>750</v>
      </c>
      <c r="AA98" s="11">
        <v>5</v>
      </c>
      <c r="AB98" s="10">
        <v>150</v>
      </c>
      <c r="AC98" s="10">
        <f t="shared" si="21"/>
        <v>750</v>
      </c>
      <c r="AD98" s="11"/>
      <c r="AE98" s="26">
        <v>7</v>
      </c>
      <c r="AF98" s="7">
        <f t="shared" si="17"/>
        <v>0</v>
      </c>
      <c r="AG98" s="152">
        <v>1</v>
      </c>
      <c r="AH98" s="139">
        <f t="shared" si="22"/>
        <v>20</v>
      </c>
      <c r="AI98" s="139">
        <f t="shared" si="18"/>
        <v>3000</v>
      </c>
      <c r="AJ98" s="109">
        <f t="shared" si="23"/>
        <v>3000</v>
      </c>
      <c r="AM98" t="b">
        <f>D98='10.06.2022 КП'!D98</f>
        <v>1</v>
      </c>
      <c r="AN98" t="b">
        <f>E98='10.06.2022 КП'!E98</f>
        <v>1</v>
      </c>
      <c r="AO98" t="b">
        <f>F98='10.06.2022 КП'!F98</f>
        <v>1</v>
      </c>
      <c r="AP98" t="b">
        <f>G98='10.06.2022 КП'!G98</f>
        <v>1</v>
      </c>
      <c r="AQ98" t="b">
        <f>H98='10.06.2022 КП'!H98</f>
        <v>1</v>
      </c>
    </row>
    <row r="99" spans="1:43" ht="27" customHeight="1" x14ac:dyDescent="0.25">
      <c r="A99" s="108">
        <v>81</v>
      </c>
      <c r="B99" s="8" t="s">
        <v>222</v>
      </c>
      <c r="C99" s="21" t="s">
        <v>138</v>
      </c>
      <c r="D99" s="22" t="s">
        <v>29</v>
      </c>
      <c r="E99" s="21" t="s">
        <v>470</v>
      </c>
      <c r="F99" s="35">
        <v>44665</v>
      </c>
      <c r="G99" s="35">
        <v>44668</v>
      </c>
      <c r="H99" s="21" t="s">
        <v>361</v>
      </c>
      <c r="I99" s="22" t="s">
        <v>445</v>
      </c>
      <c r="J99" s="35">
        <v>44665</v>
      </c>
      <c r="K99" s="35">
        <v>44668</v>
      </c>
      <c r="L99" s="10"/>
      <c r="M99" s="10">
        <v>3400</v>
      </c>
      <c r="N99" s="10">
        <f t="shared" si="14"/>
        <v>0</v>
      </c>
      <c r="O99" s="10"/>
      <c r="P99" s="10">
        <v>2900</v>
      </c>
      <c r="Q99" s="10">
        <f t="shared" si="15"/>
        <v>0</v>
      </c>
      <c r="R99" s="10"/>
      <c r="S99" s="10">
        <v>2800</v>
      </c>
      <c r="T99" s="10">
        <f t="shared" si="16"/>
        <v>0</v>
      </c>
      <c r="U99" s="10">
        <v>20</v>
      </c>
      <c r="V99" s="10">
        <v>150</v>
      </c>
      <c r="W99" s="10">
        <f t="shared" si="19"/>
        <v>3000</v>
      </c>
      <c r="X99" s="10">
        <v>16</v>
      </c>
      <c r="Y99" s="10">
        <v>150</v>
      </c>
      <c r="Z99" s="10">
        <f t="shared" si="20"/>
        <v>2400</v>
      </c>
      <c r="AA99" s="11">
        <v>16</v>
      </c>
      <c r="AB99" s="10">
        <v>150</v>
      </c>
      <c r="AC99" s="10">
        <f t="shared" si="21"/>
        <v>2400</v>
      </c>
      <c r="AD99" s="11">
        <v>64</v>
      </c>
      <c r="AE99" s="26">
        <v>7</v>
      </c>
      <c r="AF99" s="7">
        <f t="shared" si="17"/>
        <v>448</v>
      </c>
      <c r="AG99" s="152">
        <v>1</v>
      </c>
      <c r="AH99" s="139">
        <f t="shared" si="22"/>
        <v>116</v>
      </c>
      <c r="AI99" s="139">
        <f t="shared" si="18"/>
        <v>8248</v>
      </c>
      <c r="AJ99" s="109">
        <f t="shared" si="23"/>
        <v>8248</v>
      </c>
      <c r="AM99" t="b">
        <f>D99='10.06.2022 КП'!D99</f>
        <v>1</v>
      </c>
      <c r="AN99" t="b">
        <f>E99='10.06.2022 КП'!E99</f>
        <v>1</v>
      </c>
      <c r="AO99" t="b">
        <f>F99='10.06.2022 КП'!F99</f>
        <v>1</v>
      </c>
      <c r="AP99" t="b">
        <f>G99='10.06.2022 КП'!G99</f>
        <v>1</v>
      </c>
      <c r="AQ99" t="b">
        <f>H99='10.06.2022 КП'!H99</f>
        <v>1</v>
      </c>
    </row>
    <row r="100" spans="1:43" ht="16.149999999999999" customHeight="1" x14ac:dyDescent="0.25">
      <c r="A100" s="112">
        <v>82</v>
      </c>
      <c r="B100" s="8" t="s">
        <v>222</v>
      </c>
      <c r="C100" s="21" t="s">
        <v>138</v>
      </c>
      <c r="D100" s="22" t="s">
        <v>30</v>
      </c>
      <c r="E100" s="21" t="s">
        <v>358</v>
      </c>
      <c r="F100" s="35">
        <v>44665</v>
      </c>
      <c r="G100" s="35">
        <v>44668</v>
      </c>
      <c r="H100" s="21" t="s">
        <v>361</v>
      </c>
      <c r="I100" s="38" t="s">
        <v>358</v>
      </c>
      <c r="J100" s="35">
        <v>44665</v>
      </c>
      <c r="K100" s="35">
        <v>44668</v>
      </c>
      <c r="L100" s="10"/>
      <c r="M100" s="10">
        <v>3400</v>
      </c>
      <c r="N100" s="10">
        <f t="shared" si="14"/>
        <v>0</v>
      </c>
      <c r="O100" s="10"/>
      <c r="P100" s="10">
        <v>2900</v>
      </c>
      <c r="Q100" s="10">
        <f t="shared" si="15"/>
        <v>0</v>
      </c>
      <c r="R100" s="10"/>
      <c r="S100" s="10">
        <v>2800</v>
      </c>
      <c r="T100" s="10">
        <f t="shared" si="16"/>
        <v>0</v>
      </c>
      <c r="U100" s="10">
        <v>21</v>
      </c>
      <c r="V100" s="10">
        <v>150</v>
      </c>
      <c r="W100" s="10">
        <f t="shared" si="19"/>
        <v>3150</v>
      </c>
      <c r="X100" s="10">
        <v>18</v>
      </c>
      <c r="Y100" s="10">
        <v>150</v>
      </c>
      <c r="Z100" s="10">
        <f t="shared" si="20"/>
        <v>2700</v>
      </c>
      <c r="AA100" s="11">
        <v>18</v>
      </c>
      <c r="AB100" s="10">
        <v>150</v>
      </c>
      <c r="AC100" s="10">
        <f t="shared" si="21"/>
        <v>2700</v>
      </c>
      <c r="AD100" s="11">
        <v>72</v>
      </c>
      <c r="AE100" s="26">
        <v>7</v>
      </c>
      <c r="AF100" s="7">
        <f t="shared" si="17"/>
        <v>504</v>
      </c>
      <c r="AG100" s="152">
        <v>1</v>
      </c>
      <c r="AH100" s="139">
        <f t="shared" si="22"/>
        <v>129</v>
      </c>
      <c r="AI100" s="139">
        <f t="shared" si="18"/>
        <v>9054</v>
      </c>
      <c r="AJ100" s="109">
        <f t="shared" si="23"/>
        <v>9054</v>
      </c>
      <c r="AM100" t="b">
        <f>D100='10.06.2022 КП'!D100</f>
        <v>1</v>
      </c>
      <c r="AN100" t="b">
        <f>E100='10.06.2022 КП'!E100</f>
        <v>1</v>
      </c>
      <c r="AO100" t="b">
        <f>F100='10.06.2022 КП'!F100</f>
        <v>1</v>
      </c>
      <c r="AP100" t="b">
        <f>G100='10.06.2022 КП'!G100</f>
        <v>1</v>
      </c>
      <c r="AQ100" t="b">
        <f>H100='10.06.2022 КП'!H100</f>
        <v>1</v>
      </c>
    </row>
    <row r="101" spans="1:43" ht="39.6" customHeight="1" x14ac:dyDescent="0.25">
      <c r="A101" s="108">
        <v>83</v>
      </c>
      <c r="B101" s="8" t="s">
        <v>222</v>
      </c>
      <c r="C101" s="21" t="s">
        <v>138</v>
      </c>
      <c r="D101" s="22" t="s">
        <v>270</v>
      </c>
      <c r="E101" s="21" t="s">
        <v>704</v>
      </c>
      <c r="F101" s="35">
        <v>44677</v>
      </c>
      <c r="G101" s="35">
        <v>44680</v>
      </c>
      <c r="H101" s="21" t="s">
        <v>937</v>
      </c>
      <c r="I101" s="22" t="s">
        <v>704</v>
      </c>
      <c r="J101" s="35">
        <v>44677</v>
      </c>
      <c r="K101" s="35">
        <v>44680</v>
      </c>
      <c r="L101" s="10"/>
      <c r="M101" s="10">
        <v>3400</v>
      </c>
      <c r="N101" s="10">
        <f t="shared" si="14"/>
        <v>0</v>
      </c>
      <c r="O101" s="10"/>
      <c r="P101" s="10">
        <v>2900</v>
      </c>
      <c r="Q101" s="10">
        <f t="shared" si="15"/>
        <v>0</v>
      </c>
      <c r="R101" s="10"/>
      <c r="S101" s="10">
        <v>2800</v>
      </c>
      <c r="T101" s="10">
        <f t="shared" si="16"/>
        <v>0</v>
      </c>
      <c r="U101" s="10">
        <v>14</v>
      </c>
      <c r="V101" s="10">
        <v>150</v>
      </c>
      <c r="W101" s="10">
        <f t="shared" si="19"/>
        <v>2100</v>
      </c>
      <c r="X101" s="10">
        <v>14</v>
      </c>
      <c r="Y101" s="10">
        <v>150</v>
      </c>
      <c r="Z101" s="10">
        <f t="shared" si="20"/>
        <v>2100</v>
      </c>
      <c r="AA101" s="11">
        <v>14</v>
      </c>
      <c r="AB101" s="10">
        <v>150</v>
      </c>
      <c r="AC101" s="10">
        <f t="shared" si="21"/>
        <v>2100</v>
      </c>
      <c r="AD101" s="11">
        <v>56</v>
      </c>
      <c r="AE101" s="26">
        <v>7</v>
      </c>
      <c r="AF101" s="7">
        <f t="shared" si="17"/>
        <v>392</v>
      </c>
      <c r="AG101" s="152">
        <v>1</v>
      </c>
      <c r="AH101" s="139">
        <f t="shared" si="22"/>
        <v>98</v>
      </c>
      <c r="AI101" s="139">
        <f t="shared" si="18"/>
        <v>6692</v>
      </c>
      <c r="AJ101" s="109">
        <f t="shared" si="23"/>
        <v>6692</v>
      </c>
      <c r="AM101" t="b">
        <f>D101='10.06.2022 КП'!D101</f>
        <v>1</v>
      </c>
      <c r="AN101" t="b">
        <f>E101='10.06.2022 КП'!E101</f>
        <v>1</v>
      </c>
      <c r="AO101" t="b">
        <f>F101='10.06.2022 КП'!F101</f>
        <v>1</v>
      </c>
      <c r="AP101" t="b">
        <f>G101='10.06.2022 КП'!G101</f>
        <v>1</v>
      </c>
      <c r="AQ101" t="b">
        <f>H101='10.06.2022 КП'!H101</f>
        <v>1</v>
      </c>
    </row>
    <row r="102" spans="1:43" ht="27" customHeight="1" x14ac:dyDescent="0.25">
      <c r="A102" s="112">
        <v>84</v>
      </c>
      <c r="B102" s="8" t="s">
        <v>222</v>
      </c>
      <c r="C102" s="21" t="s">
        <v>138</v>
      </c>
      <c r="D102" s="22" t="s">
        <v>528</v>
      </c>
      <c r="E102" s="21" t="s">
        <v>340</v>
      </c>
      <c r="F102" s="35">
        <v>44711</v>
      </c>
      <c r="G102" s="35">
        <v>44714</v>
      </c>
      <c r="H102" s="21" t="s">
        <v>394</v>
      </c>
      <c r="I102" s="38" t="s">
        <v>340</v>
      </c>
      <c r="J102" s="35">
        <v>44711</v>
      </c>
      <c r="K102" s="35">
        <v>44714</v>
      </c>
      <c r="L102" s="28"/>
      <c r="M102" s="10">
        <v>3400</v>
      </c>
      <c r="N102" s="10">
        <f t="shared" si="14"/>
        <v>0</v>
      </c>
      <c r="O102" s="28"/>
      <c r="P102" s="10">
        <v>2900</v>
      </c>
      <c r="Q102" s="10">
        <f t="shared" si="15"/>
        <v>0</v>
      </c>
      <c r="R102" s="28"/>
      <c r="S102" s="10">
        <v>2800</v>
      </c>
      <c r="T102" s="10">
        <f t="shared" si="16"/>
        <v>0</v>
      </c>
      <c r="U102" s="29">
        <v>10</v>
      </c>
      <c r="V102" s="10">
        <v>150</v>
      </c>
      <c r="W102" s="10">
        <f t="shared" si="19"/>
        <v>1500</v>
      </c>
      <c r="X102" s="29">
        <v>5</v>
      </c>
      <c r="Y102" s="10">
        <v>150</v>
      </c>
      <c r="Z102" s="10">
        <f t="shared" si="20"/>
        <v>750</v>
      </c>
      <c r="AA102" s="29">
        <v>5</v>
      </c>
      <c r="AB102" s="10">
        <v>150</v>
      </c>
      <c r="AC102" s="10">
        <f t="shared" si="21"/>
        <v>750</v>
      </c>
      <c r="AD102" s="29">
        <v>20</v>
      </c>
      <c r="AE102" s="26">
        <v>7</v>
      </c>
      <c r="AF102" s="7">
        <f t="shared" si="17"/>
        <v>140</v>
      </c>
      <c r="AG102" s="152">
        <v>1</v>
      </c>
      <c r="AH102" s="139">
        <f t="shared" si="22"/>
        <v>40</v>
      </c>
      <c r="AI102" s="139">
        <f t="shared" si="18"/>
        <v>3140</v>
      </c>
      <c r="AJ102" s="109">
        <f t="shared" si="23"/>
        <v>3140</v>
      </c>
      <c r="AM102" t="b">
        <f>D102='10.06.2022 КП'!D102</f>
        <v>1</v>
      </c>
      <c r="AN102" t="b">
        <f>E102='10.06.2022 КП'!E102</f>
        <v>1</v>
      </c>
      <c r="AO102" t="b">
        <f>F102='10.06.2022 КП'!F102</f>
        <v>1</v>
      </c>
      <c r="AP102" t="b">
        <f>G102='10.06.2022 КП'!G102</f>
        <v>1</v>
      </c>
      <c r="AQ102" t="b">
        <f>H102='10.06.2022 КП'!H102</f>
        <v>1</v>
      </c>
    </row>
    <row r="103" spans="1:43" ht="27" customHeight="1" x14ac:dyDescent="0.25">
      <c r="A103" s="108">
        <v>85</v>
      </c>
      <c r="B103" s="21" t="s">
        <v>222</v>
      </c>
      <c r="C103" s="21" t="s">
        <v>138</v>
      </c>
      <c r="D103" s="22" t="s">
        <v>32</v>
      </c>
      <c r="E103" s="21" t="s">
        <v>340</v>
      </c>
      <c r="F103" s="35">
        <v>44720</v>
      </c>
      <c r="G103" s="35">
        <v>44723</v>
      </c>
      <c r="H103" s="21" t="s">
        <v>937</v>
      </c>
      <c r="I103" s="38" t="s">
        <v>340</v>
      </c>
      <c r="J103" s="35">
        <v>44720</v>
      </c>
      <c r="K103" s="35">
        <v>44723</v>
      </c>
      <c r="L103" s="11"/>
      <c r="M103" s="10">
        <v>3400</v>
      </c>
      <c r="N103" s="10">
        <f t="shared" si="14"/>
        <v>0</v>
      </c>
      <c r="O103" s="10"/>
      <c r="P103" s="10">
        <v>2900</v>
      </c>
      <c r="Q103" s="10">
        <f t="shared" si="15"/>
        <v>0</v>
      </c>
      <c r="R103" s="10"/>
      <c r="S103" s="10">
        <v>2800</v>
      </c>
      <c r="T103" s="10">
        <f t="shared" si="16"/>
        <v>0</v>
      </c>
      <c r="U103" s="10">
        <v>20</v>
      </c>
      <c r="V103" s="10">
        <v>150</v>
      </c>
      <c r="W103" s="10">
        <f t="shared" si="19"/>
        <v>3000</v>
      </c>
      <c r="X103" s="10">
        <v>15</v>
      </c>
      <c r="Y103" s="10">
        <v>150</v>
      </c>
      <c r="Z103" s="10">
        <f t="shared" si="20"/>
        <v>2250</v>
      </c>
      <c r="AA103" s="10">
        <v>15</v>
      </c>
      <c r="AB103" s="10">
        <v>150</v>
      </c>
      <c r="AC103" s="10">
        <f t="shared" si="21"/>
        <v>2250</v>
      </c>
      <c r="AD103" s="11">
        <v>60</v>
      </c>
      <c r="AE103" s="26">
        <v>7</v>
      </c>
      <c r="AF103" s="7">
        <f t="shared" si="17"/>
        <v>420</v>
      </c>
      <c r="AG103" s="152">
        <v>1</v>
      </c>
      <c r="AH103" s="139">
        <f t="shared" si="22"/>
        <v>110</v>
      </c>
      <c r="AI103" s="139">
        <f t="shared" si="18"/>
        <v>7920</v>
      </c>
      <c r="AJ103" s="109">
        <f t="shared" si="23"/>
        <v>7920</v>
      </c>
      <c r="AM103" t="b">
        <f>D103='10.06.2022 КП'!D103</f>
        <v>1</v>
      </c>
      <c r="AN103" t="b">
        <f>E103='10.06.2022 КП'!E103</f>
        <v>1</v>
      </c>
      <c r="AO103" t="b">
        <f>F103='10.06.2022 КП'!F103</f>
        <v>1</v>
      </c>
      <c r="AP103" t="b">
        <f>G103='10.06.2022 КП'!G103</f>
        <v>1</v>
      </c>
      <c r="AQ103" t="b">
        <f>H103='10.06.2022 КП'!H103</f>
        <v>1</v>
      </c>
    </row>
    <row r="104" spans="1:43" ht="27" customHeight="1" x14ac:dyDescent="0.25">
      <c r="A104" s="112">
        <v>86</v>
      </c>
      <c r="B104" s="8" t="s">
        <v>172</v>
      </c>
      <c r="C104" s="47" t="s">
        <v>138</v>
      </c>
      <c r="D104" s="22" t="s">
        <v>31</v>
      </c>
      <c r="E104" s="21" t="s">
        <v>965</v>
      </c>
      <c r="F104" s="35">
        <v>44720</v>
      </c>
      <c r="G104" s="35">
        <v>44723</v>
      </c>
      <c r="H104" s="21" t="s">
        <v>937</v>
      </c>
      <c r="I104" s="51" t="s">
        <v>705</v>
      </c>
      <c r="J104" s="52">
        <v>44720</v>
      </c>
      <c r="K104" s="52">
        <v>44723</v>
      </c>
      <c r="L104" s="49"/>
      <c r="M104" s="49">
        <v>3400</v>
      </c>
      <c r="N104" s="49">
        <f t="shared" si="14"/>
        <v>0</v>
      </c>
      <c r="O104" s="49"/>
      <c r="P104" s="49">
        <v>2900</v>
      </c>
      <c r="Q104" s="49">
        <f t="shared" si="15"/>
        <v>0</v>
      </c>
      <c r="R104" s="49"/>
      <c r="S104" s="49">
        <v>2800</v>
      </c>
      <c r="T104" s="49">
        <f t="shared" si="16"/>
        <v>0</v>
      </c>
      <c r="U104" s="49">
        <v>42</v>
      </c>
      <c r="V104" s="49">
        <v>150</v>
      </c>
      <c r="W104" s="49">
        <f t="shared" si="19"/>
        <v>6300</v>
      </c>
      <c r="X104" s="49">
        <v>42</v>
      </c>
      <c r="Y104" s="49">
        <v>150</v>
      </c>
      <c r="Z104" s="49">
        <f t="shared" si="20"/>
        <v>6300</v>
      </c>
      <c r="AA104" s="49">
        <v>42</v>
      </c>
      <c r="AB104" s="49">
        <v>150</v>
      </c>
      <c r="AC104" s="49">
        <f t="shared" si="21"/>
        <v>6300</v>
      </c>
      <c r="AD104" s="50">
        <v>190</v>
      </c>
      <c r="AE104" s="54">
        <v>7</v>
      </c>
      <c r="AF104" s="55">
        <f t="shared" si="17"/>
        <v>1330</v>
      </c>
      <c r="AG104" s="152">
        <v>1</v>
      </c>
      <c r="AH104" s="154">
        <f t="shared" si="22"/>
        <v>316</v>
      </c>
      <c r="AI104" s="139">
        <f t="shared" si="18"/>
        <v>20230</v>
      </c>
      <c r="AJ104" s="165">
        <f t="shared" si="23"/>
        <v>20230</v>
      </c>
      <c r="AM104" t="b">
        <f>D104='10.06.2022 КП'!D104</f>
        <v>1</v>
      </c>
      <c r="AN104" t="b">
        <f>E104='10.06.2022 КП'!E104</f>
        <v>1</v>
      </c>
      <c r="AO104" t="b">
        <f>F104='10.06.2022 КП'!F104</f>
        <v>1</v>
      </c>
      <c r="AP104" t="b">
        <f>G104='10.06.2022 КП'!G104</f>
        <v>1</v>
      </c>
      <c r="AQ104" t="b">
        <f>H104='10.06.2022 КП'!H104</f>
        <v>1</v>
      </c>
    </row>
    <row r="105" spans="1:43" ht="16.149999999999999" customHeight="1" x14ac:dyDescent="0.25">
      <c r="A105" s="108">
        <v>87</v>
      </c>
      <c r="B105" s="8" t="s">
        <v>222</v>
      </c>
      <c r="C105" s="21" t="s">
        <v>138</v>
      </c>
      <c r="D105" s="22" t="s">
        <v>33</v>
      </c>
      <c r="E105" s="21" t="s">
        <v>358</v>
      </c>
      <c r="F105" s="35">
        <v>44727</v>
      </c>
      <c r="G105" s="35">
        <v>44730</v>
      </c>
      <c r="H105" s="21" t="s">
        <v>361</v>
      </c>
      <c r="I105" s="22" t="s">
        <v>358</v>
      </c>
      <c r="J105" s="35">
        <v>44727</v>
      </c>
      <c r="K105" s="35">
        <v>44730</v>
      </c>
      <c r="L105" s="10"/>
      <c r="M105" s="10">
        <v>3400</v>
      </c>
      <c r="N105" s="10">
        <f t="shared" si="14"/>
        <v>0</v>
      </c>
      <c r="O105" s="10"/>
      <c r="P105" s="10">
        <v>2900</v>
      </c>
      <c r="Q105" s="10">
        <f t="shared" si="15"/>
        <v>0</v>
      </c>
      <c r="R105" s="10"/>
      <c r="S105" s="10">
        <v>2800</v>
      </c>
      <c r="T105" s="10">
        <f t="shared" si="16"/>
        <v>0</v>
      </c>
      <c r="U105" s="10">
        <v>21</v>
      </c>
      <c r="V105" s="10">
        <v>150</v>
      </c>
      <c r="W105" s="10">
        <f t="shared" si="19"/>
        <v>3150</v>
      </c>
      <c r="X105" s="10">
        <v>18</v>
      </c>
      <c r="Y105" s="10">
        <v>150</v>
      </c>
      <c r="Z105" s="10">
        <f t="shared" si="20"/>
        <v>2700</v>
      </c>
      <c r="AA105" s="11">
        <v>18</v>
      </c>
      <c r="AB105" s="10">
        <v>150</v>
      </c>
      <c r="AC105" s="10">
        <f t="shared" si="21"/>
        <v>2700</v>
      </c>
      <c r="AD105" s="11">
        <v>72</v>
      </c>
      <c r="AE105" s="26">
        <v>7</v>
      </c>
      <c r="AF105" s="7">
        <f t="shared" si="17"/>
        <v>504</v>
      </c>
      <c r="AG105" s="152">
        <v>1</v>
      </c>
      <c r="AH105" s="145">
        <f t="shared" si="22"/>
        <v>129</v>
      </c>
      <c r="AI105" s="139">
        <f t="shared" si="18"/>
        <v>9054</v>
      </c>
      <c r="AJ105" s="118">
        <f t="shared" si="23"/>
        <v>9054</v>
      </c>
      <c r="AM105" t="b">
        <f>D105='10.06.2022 КП'!D105</f>
        <v>1</v>
      </c>
      <c r="AN105" t="b">
        <f>E105='10.06.2022 КП'!E105</f>
        <v>1</v>
      </c>
      <c r="AO105" t="b">
        <f>F105='10.06.2022 КП'!F105</f>
        <v>1</v>
      </c>
      <c r="AP105" t="b">
        <f>G105='10.06.2022 КП'!G105</f>
        <v>1</v>
      </c>
      <c r="AQ105" t="b">
        <f>H105='10.06.2022 КП'!H105</f>
        <v>1</v>
      </c>
    </row>
    <row r="106" spans="1:43" ht="40.15" customHeight="1" x14ac:dyDescent="0.25">
      <c r="A106" s="112">
        <v>88</v>
      </c>
      <c r="B106" s="8" t="s">
        <v>222</v>
      </c>
      <c r="C106" s="21" t="s">
        <v>138</v>
      </c>
      <c r="D106" s="22" t="s">
        <v>44</v>
      </c>
      <c r="E106" s="21" t="s">
        <v>706</v>
      </c>
      <c r="F106" s="35">
        <v>44819</v>
      </c>
      <c r="G106" s="35">
        <v>44822</v>
      </c>
      <c r="H106" s="21" t="s">
        <v>1004</v>
      </c>
      <c r="I106" s="22" t="s">
        <v>706</v>
      </c>
      <c r="J106" s="35">
        <v>44819</v>
      </c>
      <c r="K106" s="35">
        <v>44822</v>
      </c>
      <c r="L106" s="14"/>
      <c r="M106" s="10">
        <v>3400</v>
      </c>
      <c r="N106" s="10">
        <f t="shared" si="14"/>
        <v>0</v>
      </c>
      <c r="O106" s="14"/>
      <c r="P106" s="10">
        <v>2900</v>
      </c>
      <c r="Q106" s="10">
        <f t="shared" si="15"/>
        <v>0</v>
      </c>
      <c r="R106" s="14"/>
      <c r="S106" s="10">
        <v>2800</v>
      </c>
      <c r="T106" s="10">
        <f t="shared" si="16"/>
        <v>0</v>
      </c>
      <c r="U106" s="10">
        <v>32</v>
      </c>
      <c r="V106" s="10">
        <v>150</v>
      </c>
      <c r="W106" s="10">
        <f t="shared" si="19"/>
        <v>4800</v>
      </c>
      <c r="X106" s="10">
        <v>24</v>
      </c>
      <c r="Y106" s="10">
        <v>150</v>
      </c>
      <c r="Z106" s="10">
        <f t="shared" si="20"/>
        <v>3600</v>
      </c>
      <c r="AA106" s="10">
        <v>24</v>
      </c>
      <c r="AB106" s="10">
        <v>150</v>
      </c>
      <c r="AC106" s="10">
        <f t="shared" si="21"/>
        <v>3600</v>
      </c>
      <c r="AD106" s="11">
        <v>96</v>
      </c>
      <c r="AE106" s="26">
        <v>7</v>
      </c>
      <c r="AF106" s="7">
        <f t="shared" si="17"/>
        <v>672</v>
      </c>
      <c r="AG106" s="152">
        <v>1</v>
      </c>
      <c r="AH106" s="145">
        <f t="shared" si="22"/>
        <v>176</v>
      </c>
      <c r="AI106" s="139">
        <f t="shared" si="18"/>
        <v>12672</v>
      </c>
      <c r="AJ106" s="118">
        <f t="shared" si="23"/>
        <v>12672</v>
      </c>
      <c r="AM106" t="b">
        <f>D106='10.06.2022 КП'!D106</f>
        <v>1</v>
      </c>
      <c r="AN106" t="b">
        <f>E106='10.06.2022 КП'!E106</f>
        <v>1</v>
      </c>
      <c r="AO106" t="b">
        <f>F106='10.06.2022 КП'!F106</f>
        <v>1</v>
      </c>
      <c r="AP106" t="b">
        <f>G106='10.06.2022 КП'!G106</f>
        <v>1</v>
      </c>
      <c r="AQ106" t="b">
        <f>H106='10.06.2022 КП'!H106</f>
        <v>1</v>
      </c>
    </row>
    <row r="107" spans="1:43" ht="41.65" customHeight="1" x14ac:dyDescent="0.25">
      <c r="A107" s="108">
        <v>89</v>
      </c>
      <c r="B107" s="8" t="s">
        <v>222</v>
      </c>
      <c r="C107" s="21" t="s">
        <v>138</v>
      </c>
      <c r="D107" s="22" t="s">
        <v>34</v>
      </c>
      <c r="E107" s="21" t="s">
        <v>706</v>
      </c>
      <c r="F107" s="35">
        <v>44826</v>
      </c>
      <c r="G107" s="35">
        <v>44829</v>
      </c>
      <c r="H107" s="21" t="s">
        <v>1004</v>
      </c>
      <c r="I107" s="22" t="s">
        <v>706</v>
      </c>
      <c r="J107" s="35">
        <v>44826</v>
      </c>
      <c r="K107" s="35">
        <v>44829</v>
      </c>
      <c r="L107" s="10">
        <v>8</v>
      </c>
      <c r="M107" s="10">
        <v>3400</v>
      </c>
      <c r="N107" s="10">
        <f t="shared" si="14"/>
        <v>27200</v>
      </c>
      <c r="O107" s="10"/>
      <c r="P107" s="10">
        <v>2900</v>
      </c>
      <c r="Q107" s="10">
        <f t="shared" si="15"/>
        <v>0</v>
      </c>
      <c r="R107" s="10"/>
      <c r="S107" s="10">
        <v>2800</v>
      </c>
      <c r="T107" s="10">
        <f t="shared" si="16"/>
        <v>0</v>
      </c>
      <c r="U107" s="10">
        <v>32</v>
      </c>
      <c r="V107" s="10">
        <v>150</v>
      </c>
      <c r="W107" s="10">
        <f t="shared" si="19"/>
        <v>4800</v>
      </c>
      <c r="X107" s="10">
        <v>24</v>
      </c>
      <c r="Y107" s="10">
        <v>150</v>
      </c>
      <c r="Z107" s="10">
        <f t="shared" si="20"/>
        <v>3600</v>
      </c>
      <c r="AA107" s="10">
        <v>24</v>
      </c>
      <c r="AB107" s="10">
        <v>150</v>
      </c>
      <c r="AC107" s="10">
        <f t="shared" si="21"/>
        <v>3600</v>
      </c>
      <c r="AD107" s="11">
        <v>96</v>
      </c>
      <c r="AE107" s="26">
        <v>7</v>
      </c>
      <c r="AF107" s="7">
        <f t="shared" si="17"/>
        <v>672</v>
      </c>
      <c r="AG107" s="152">
        <v>1</v>
      </c>
      <c r="AH107" s="145">
        <f t="shared" si="22"/>
        <v>184</v>
      </c>
      <c r="AI107" s="139">
        <f t="shared" si="18"/>
        <v>39872</v>
      </c>
      <c r="AJ107" s="118">
        <f t="shared" si="23"/>
        <v>39872</v>
      </c>
      <c r="AM107" t="b">
        <f>D107='10.06.2022 КП'!D107</f>
        <v>1</v>
      </c>
      <c r="AN107" t="b">
        <f>E107='10.06.2022 КП'!E107</f>
        <v>1</v>
      </c>
      <c r="AO107" t="b">
        <f>F107='10.06.2022 КП'!F107</f>
        <v>1</v>
      </c>
      <c r="AP107" t="b">
        <f>G107='10.06.2022 КП'!G107</f>
        <v>1</v>
      </c>
      <c r="AQ107" t="b">
        <f>H107='10.06.2022 КП'!H107</f>
        <v>1</v>
      </c>
    </row>
    <row r="108" spans="1:43" ht="16.149999999999999" customHeight="1" x14ac:dyDescent="0.25">
      <c r="A108" s="106"/>
      <c r="B108" s="96"/>
      <c r="C108" s="97"/>
      <c r="D108" s="179" t="s">
        <v>846</v>
      </c>
      <c r="E108" s="99"/>
      <c r="F108" s="99"/>
      <c r="G108" s="99"/>
      <c r="H108" s="99"/>
      <c r="I108" s="99"/>
      <c r="J108" s="99"/>
      <c r="K108" s="99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2"/>
      <c r="AE108" s="79"/>
      <c r="AF108" s="79"/>
      <c r="AG108" s="153"/>
      <c r="AH108" s="151"/>
      <c r="AI108" s="151"/>
      <c r="AJ108" s="164"/>
      <c r="AM108" t="b">
        <f>D108='10.06.2022 КП'!D108</f>
        <v>1</v>
      </c>
      <c r="AN108" t="b">
        <f>E108='10.06.2022 КП'!E108</f>
        <v>1</v>
      </c>
      <c r="AO108" t="b">
        <f>F108='10.06.2022 КП'!F108</f>
        <v>1</v>
      </c>
      <c r="AP108" t="b">
        <f>G108='10.06.2022 КП'!G108</f>
        <v>1</v>
      </c>
      <c r="AQ108" t="b">
        <f>H108='10.06.2022 КП'!H108</f>
        <v>1</v>
      </c>
    </row>
    <row r="109" spans="1:43" ht="26.25" x14ac:dyDescent="0.25">
      <c r="A109" s="108">
        <v>90</v>
      </c>
      <c r="B109" s="8" t="s">
        <v>208</v>
      </c>
      <c r="C109" s="21" t="s">
        <v>110</v>
      </c>
      <c r="D109" s="22" t="s">
        <v>209</v>
      </c>
      <c r="E109" s="21" t="s">
        <v>945</v>
      </c>
      <c r="F109" s="35">
        <v>44617</v>
      </c>
      <c r="G109" s="35">
        <v>44619</v>
      </c>
      <c r="H109" s="21" t="s">
        <v>301</v>
      </c>
      <c r="I109" s="22" t="s">
        <v>508</v>
      </c>
      <c r="J109" s="35">
        <v>44617</v>
      </c>
      <c r="K109" s="35">
        <v>44619</v>
      </c>
      <c r="L109" s="10"/>
      <c r="M109" s="10">
        <v>3400</v>
      </c>
      <c r="N109" s="10">
        <f t="shared" si="14"/>
        <v>0</v>
      </c>
      <c r="O109" s="10"/>
      <c r="P109" s="10">
        <v>2900</v>
      </c>
      <c r="Q109" s="10">
        <f t="shared" si="15"/>
        <v>0</v>
      </c>
      <c r="R109" s="10"/>
      <c r="S109" s="10">
        <v>2800</v>
      </c>
      <c r="T109" s="10">
        <f t="shared" si="16"/>
        <v>0</v>
      </c>
      <c r="U109" s="10">
        <v>80</v>
      </c>
      <c r="V109" s="10">
        <v>150</v>
      </c>
      <c r="W109" s="10">
        <f t="shared" si="19"/>
        <v>12000</v>
      </c>
      <c r="X109" s="10">
        <v>40</v>
      </c>
      <c r="Y109" s="10">
        <v>150</v>
      </c>
      <c r="Z109" s="10">
        <f t="shared" si="20"/>
        <v>6000</v>
      </c>
      <c r="AA109" s="10">
        <v>40</v>
      </c>
      <c r="AB109" s="10">
        <v>150</v>
      </c>
      <c r="AC109" s="10">
        <f t="shared" si="21"/>
        <v>6000</v>
      </c>
      <c r="AD109" s="11"/>
      <c r="AE109" s="26">
        <v>7</v>
      </c>
      <c r="AF109" s="7">
        <f t="shared" si="17"/>
        <v>0</v>
      </c>
      <c r="AG109" s="152">
        <v>1</v>
      </c>
      <c r="AH109" s="145">
        <f t="shared" si="22"/>
        <v>160</v>
      </c>
      <c r="AI109" s="139">
        <f t="shared" si="18"/>
        <v>24000</v>
      </c>
      <c r="AJ109" s="118">
        <f t="shared" si="23"/>
        <v>24000</v>
      </c>
      <c r="AM109" t="b">
        <f>D109='10.06.2022 КП'!D109</f>
        <v>1</v>
      </c>
      <c r="AN109" t="b">
        <f>E109='10.06.2022 КП'!E109</f>
        <v>1</v>
      </c>
      <c r="AO109" t="b">
        <f>F109='10.06.2022 КП'!F109</f>
        <v>1</v>
      </c>
      <c r="AP109" t="b">
        <f>G109='10.06.2022 КП'!G109</f>
        <v>1</v>
      </c>
      <c r="AQ109" t="b">
        <f>H109='10.06.2022 КП'!H109</f>
        <v>1</v>
      </c>
    </row>
    <row r="110" spans="1:43" ht="16.149999999999999" customHeight="1" x14ac:dyDescent="0.25">
      <c r="A110" s="114">
        <v>91</v>
      </c>
      <c r="B110" s="8" t="s">
        <v>225</v>
      </c>
      <c r="C110" s="21" t="s">
        <v>110</v>
      </c>
      <c r="D110" s="22" t="s">
        <v>565</v>
      </c>
      <c r="E110" s="21" t="s">
        <v>363</v>
      </c>
      <c r="F110" s="35">
        <v>44625</v>
      </c>
      <c r="G110" s="35">
        <v>44626</v>
      </c>
      <c r="H110" s="21" t="s">
        <v>748</v>
      </c>
      <c r="I110" s="22" t="s">
        <v>363</v>
      </c>
      <c r="J110" s="35">
        <v>44625</v>
      </c>
      <c r="K110" s="35">
        <v>44626</v>
      </c>
      <c r="L110" s="10"/>
      <c r="M110" s="10">
        <v>3400</v>
      </c>
      <c r="N110" s="10">
        <f t="shared" si="14"/>
        <v>0</v>
      </c>
      <c r="O110" s="10"/>
      <c r="P110" s="10">
        <v>2900</v>
      </c>
      <c r="Q110" s="10">
        <f t="shared" si="15"/>
        <v>0</v>
      </c>
      <c r="R110" s="10"/>
      <c r="S110" s="10">
        <v>2800</v>
      </c>
      <c r="T110" s="10">
        <f t="shared" si="16"/>
        <v>0</v>
      </c>
      <c r="U110" s="10">
        <v>40</v>
      </c>
      <c r="V110" s="10">
        <v>150</v>
      </c>
      <c r="W110" s="10">
        <f t="shared" si="19"/>
        <v>6000</v>
      </c>
      <c r="X110" s="10">
        <v>24</v>
      </c>
      <c r="Y110" s="10">
        <v>150</v>
      </c>
      <c r="Z110" s="10">
        <f t="shared" si="20"/>
        <v>3600</v>
      </c>
      <c r="AA110" s="10">
        <v>24</v>
      </c>
      <c r="AB110" s="10">
        <v>150</v>
      </c>
      <c r="AC110" s="10">
        <f t="shared" si="21"/>
        <v>3600</v>
      </c>
      <c r="AD110" s="11"/>
      <c r="AE110" s="26">
        <v>7</v>
      </c>
      <c r="AF110" s="7">
        <f t="shared" si="17"/>
        <v>0</v>
      </c>
      <c r="AG110" s="152">
        <v>1</v>
      </c>
      <c r="AH110" s="145">
        <f t="shared" si="22"/>
        <v>88</v>
      </c>
      <c r="AI110" s="139">
        <f t="shared" si="18"/>
        <v>13200</v>
      </c>
      <c r="AJ110" s="118">
        <f t="shared" si="23"/>
        <v>13200</v>
      </c>
      <c r="AM110" t="b">
        <f>D110='10.06.2022 КП'!D110</f>
        <v>1</v>
      </c>
      <c r="AN110" t="b">
        <f>E110='10.06.2022 КП'!E110</f>
        <v>1</v>
      </c>
      <c r="AO110" t="b">
        <f>F110='10.06.2022 КП'!F110</f>
        <v>1</v>
      </c>
      <c r="AP110" t="b">
        <f>G110='10.06.2022 КП'!G110</f>
        <v>1</v>
      </c>
      <c r="AQ110" t="b">
        <f>H110='10.06.2022 КП'!H110</f>
        <v>1</v>
      </c>
    </row>
    <row r="111" spans="1:43" ht="63.75" x14ac:dyDescent="0.25">
      <c r="A111" s="108">
        <v>92</v>
      </c>
      <c r="B111" s="8" t="s">
        <v>208</v>
      </c>
      <c r="C111" s="21" t="s">
        <v>110</v>
      </c>
      <c r="D111" s="22" t="s">
        <v>566</v>
      </c>
      <c r="E111" s="21" t="s">
        <v>487</v>
      </c>
      <c r="F111" s="35">
        <v>44652</v>
      </c>
      <c r="G111" s="35">
        <v>44653</v>
      </c>
      <c r="H111" s="21" t="s">
        <v>297</v>
      </c>
      <c r="I111" s="22" t="s">
        <v>487</v>
      </c>
      <c r="J111" s="35">
        <v>44652</v>
      </c>
      <c r="K111" s="35">
        <v>44653</v>
      </c>
      <c r="L111" s="10"/>
      <c r="M111" s="10">
        <v>3400</v>
      </c>
      <c r="N111" s="10">
        <f t="shared" si="14"/>
        <v>0</v>
      </c>
      <c r="O111" s="10"/>
      <c r="P111" s="10">
        <v>2900</v>
      </c>
      <c r="Q111" s="10">
        <f t="shared" si="15"/>
        <v>0</v>
      </c>
      <c r="R111" s="10"/>
      <c r="S111" s="10">
        <v>2800</v>
      </c>
      <c r="T111" s="10">
        <f t="shared" si="16"/>
        <v>0</v>
      </c>
      <c r="U111" s="10">
        <v>20</v>
      </c>
      <c r="V111" s="10">
        <v>150</v>
      </c>
      <c r="W111" s="10">
        <f t="shared" si="19"/>
        <v>3000</v>
      </c>
      <c r="X111" s="10">
        <v>10</v>
      </c>
      <c r="Y111" s="10">
        <v>150</v>
      </c>
      <c r="Z111" s="10">
        <f t="shared" si="20"/>
        <v>1500</v>
      </c>
      <c r="AA111" s="10">
        <v>10</v>
      </c>
      <c r="AB111" s="10">
        <v>150</v>
      </c>
      <c r="AC111" s="10">
        <f t="shared" si="21"/>
        <v>1500</v>
      </c>
      <c r="AD111" s="11"/>
      <c r="AE111" s="26">
        <v>7</v>
      </c>
      <c r="AF111" s="7">
        <f t="shared" si="17"/>
        <v>0</v>
      </c>
      <c r="AG111" s="152">
        <v>1</v>
      </c>
      <c r="AH111" s="145">
        <f t="shared" si="22"/>
        <v>40</v>
      </c>
      <c r="AI111" s="139">
        <f t="shared" si="18"/>
        <v>6000</v>
      </c>
      <c r="AJ111" s="118">
        <f t="shared" si="23"/>
        <v>6000</v>
      </c>
      <c r="AM111" t="b">
        <f>D111='10.06.2022 КП'!D111</f>
        <v>1</v>
      </c>
      <c r="AN111" t="b">
        <f>E111='10.06.2022 КП'!E111</f>
        <v>1</v>
      </c>
      <c r="AO111" t="b">
        <f>F111='10.06.2022 КП'!F111</f>
        <v>1</v>
      </c>
      <c r="AP111" t="b">
        <f>G111='10.06.2022 КП'!G111</f>
        <v>1</v>
      </c>
      <c r="AQ111" t="b">
        <f>H111='10.06.2022 КП'!H111</f>
        <v>1</v>
      </c>
    </row>
    <row r="112" spans="1:43" ht="27" customHeight="1" x14ac:dyDescent="0.25">
      <c r="A112" s="114">
        <v>93</v>
      </c>
      <c r="B112" s="8" t="s">
        <v>208</v>
      </c>
      <c r="C112" s="21" t="s">
        <v>110</v>
      </c>
      <c r="D112" s="22" t="s">
        <v>72</v>
      </c>
      <c r="E112" s="21" t="s">
        <v>707</v>
      </c>
      <c r="F112" s="35">
        <v>44687</v>
      </c>
      <c r="G112" s="35">
        <v>44689</v>
      </c>
      <c r="H112" s="21" t="s">
        <v>301</v>
      </c>
      <c r="I112" s="22" t="s">
        <v>707</v>
      </c>
      <c r="J112" s="35">
        <v>44687</v>
      </c>
      <c r="K112" s="35">
        <v>44689</v>
      </c>
      <c r="L112" s="10"/>
      <c r="M112" s="10">
        <v>3400</v>
      </c>
      <c r="N112" s="10">
        <f t="shared" si="14"/>
        <v>0</v>
      </c>
      <c r="O112" s="10"/>
      <c r="P112" s="10">
        <v>2900</v>
      </c>
      <c r="Q112" s="10">
        <f t="shared" si="15"/>
        <v>0</v>
      </c>
      <c r="R112" s="10"/>
      <c r="S112" s="10">
        <v>2800</v>
      </c>
      <c r="T112" s="10">
        <f t="shared" si="16"/>
        <v>0</v>
      </c>
      <c r="U112" s="10">
        <v>136</v>
      </c>
      <c r="V112" s="10">
        <v>150</v>
      </c>
      <c r="W112" s="10">
        <f t="shared" si="19"/>
        <v>20400</v>
      </c>
      <c r="X112" s="10">
        <v>68</v>
      </c>
      <c r="Y112" s="10">
        <v>150</v>
      </c>
      <c r="Z112" s="10">
        <f t="shared" si="20"/>
        <v>10200</v>
      </c>
      <c r="AA112" s="10">
        <v>68</v>
      </c>
      <c r="AB112" s="10">
        <v>150</v>
      </c>
      <c r="AC112" s="10">
        <f t="shared" si="21"/>
        <v>10200</v>
      </c>
      <c r="AD112" s="11">
        <v>275</v>
      </c>
      <c r="AE112" s="26">
        <v>7</v>
      </c>
      <c r="AF112" s="7">
        <f t="shared" si="17"/>
        <v>1925</v>
      </c>
      <c r="AG112" s="152">
        <v>1</v>
      </c>
      <c r="AH112" s="145">
        <f t="shared" si="22"/>
        <v>547</v>
      </c>
      <c r="AI112" s="139">
        <f t="shared" si="18"/>
        <v>42725</v>
      </c>
      <c r="AJ112" s="118">
        <f t="shared" si="23"/>
        <v>42725</v>
      </c>
      <c r="AM112" t="b">
        <f>D112='10.06.2022 КП'!D112</f>
        <v>1</v>
      </c>
      <c r="AN112" t="b">
        <f>E112='10.06.2022 КП'!E112</f>
        <v>1</v>
      </c>
      <c r="AO112" t="b">
        <f>F112='10.06.2022 КП'!F112</f>
        <v>1</v>
      </c>
      <c r="AP112" t="b">
        <f>G112='10.06.2022 КП'!G112</f>
        <v>1</v>
      </c>
      <c r="AQ112" t="b">
        <f>H112='10.06.2022 КП'!H112</f>
        <v>1</v>
      </c>
    </row>
    <row r="113" spans="1:43" ht="27" customHeight="1" x14ac:dyDescent="0.25">
      <c r="A113" s="108">
        <v>94</v>
      </c>
      <c r="B113" s="8" t="s">
        <v>225</v>
      </c>
      <c r="C113" s="21" t="s">
        <v>110</v>
      </c>
      <c r="D113" s="22" t="s">
        <v>567</v>
      </c>
      <c r="E113" s="21" t="s">
        <v>708</v>
      </c>
      <c r="F113" s="35">
        <v>44708</v>
      </c>
      <c r="G113" s="35">
        <v>44710</v>
      </c>
      <c r="H113" s="21" t="s">
        <v>301</v>
      </c>
      <c r="I113" s="22" t="s">
        <v>708</v>
      </c>
      <c r="J113" s="35">
        <v>44708</v>
      </c>
      <c r="K113" s="35">
        <v>44710</v>
      </c>
      <c r="L113" s="10"/>
      <c r="M113" s="10">
        <v>3400</v>
      </c>
      <c r="N113" s="10">
        <f t="shared" si="14"/>
        <v>0</v>
      </c>
      <c r="O113" s="10"/>
      <c r="P113" s="10">
        <v>2900</v>
      </c>
      <c r="Q113" s="10">
        <f t="shared" si="15"/>
        <v>0</v>
      </c>
      <c r="R113" s="10"/>
      <c r="S113" s="10">
        <v>2800</v>
      </c>
      <c r="T113" s="10">
        <f t="shared" si="16"/>
        <v>0</v>
      </c>
      <c r="U113" s="10">
        <v>60</v>
      </c>
      <c r="V113" s="10">
        <v>150</v>
      </c>
      <c r="W113" s="10">
        <f t="shared" si="19"/>
        <v>9000</v>
      </c>
      <c r="X113" s="10">
        <v>60</v>
      </c>
      <c r="Y113" s="10">
        <v>150</v>
      </c>
      <c r="Z113" s="10">
        <f t="shared" si="20"/>
        <v>9000</v>
      </c>
      <c r="AA113" s="10">
        <v>60</v>
      </c>
      <c r="AB113" s="10">
        <v>150</v>
      </c>
      <c r="AC113" s="10">
        <f t="shared" si="21"/>
        <v>9000</v>
      </c>
      <c r="AD113" s="11">
        <v>132</v>
      </c>
      <c r="AE113" s="26">
        <v>7</v>
      </c>
      <c r="AF113" s="7">
        <f t="shared" si="17"/>
        <v>924</v>
      </c>
      <c r="AG113" s="152">
        <v>1</v>
      </c>
      <c r="AH113" s="145">
        <f t="shared" si="22"/>
        <v>312</v>
      </c>
      <c r="AI113" s="139">
        <f t="shared" si="18"/>
        <v>27924</v>
      </c>
      <c r="AJ113" s="118">
        <f t="shared" si="23"/>
        <v>27924</v>
      </c>
      <c r="AM113" t="b">
        <f>D113='10.06.2022 КП'!D113</f>
        <v>1</v>
      </c>
      <c r="AN113" t="b">
        <f>E113='10.06.2022 КП'!E113</f>
        <v>1</v>
      </c>
      <c r="AO113" t="b">
        <f>F113='10.06.2022 КП'!F113</f>
        <v>1</v>
      </c>
      <c r="AP113" t="b">
        <f>G113='10.06.2022 КП'!G113</f>
        <v>1</v>
      </c>
      <c r="AQ113" t="b">
        <f>H113='10.06.2022 КП'!H113</f>
        <v>1</v>
      </c>
    </row>
    <row r="114" spans="1:43" ht="16.149999999999999" customHeight="1" x14ac:dyDescent="0.25">
      <c r="A114" s="114">
        <v>95</v>
      </c>
      <c r="B114" s="8" t="s">
        <v>225</v>
      </c>
      <c r="C114" s="21" t="s">
        <v>110</v>
      </c>
      <c r="D114" s="22" t="s">
        <v>568</v>
      </c>
      <c r="E114" s="21" t="s">
        <v>709</v>
      </c>
      <c r="F114" s="35">
        <v>44722</v>
      </c>
      <c r="G114" s="35">
        <v>44724</v>
      </c>
      <c r="H114" s="21" t="s">
        <v>323</v>
      </c>
      <c r="I114" s="22" t="s">
        <v>709</v>
      </c>
      <c r="J114" s="35">
        <v>44722</v>
      </c>
      <c r="K114" s="35">
        <v>44724</v>
      </c>
      <c r="L114" s="10"/>
      <c r="M114" s="10">
        <v>3400</v>
      </c>
      <c r="N114" s="10">
        <f t="shared" si="14"/>
        <v>0</v>
      </c>
      <c r="O114" s="10"/>
      <c r="P114" s="10">
        <v>2900</v>
      </c>
      <c r="Q114" s="10">
        <f t="shared" si="15"/>
        <v>0</v>
      </c>
      <c r="R114" s="10"/>
      <c r="S114" s="10">
        <v>2800</v>
      </c>
      <c r="T114" s="10">
        <f t="shared" si="16"/>
        <v>0</v>
      </c>
      <c r="U114" s="10">
        <v>44</v>
      </c>
      <c r="V114" s="10">
        <v>150</v>
      </c>
      <c r="W114" s="10">
        <f t="shared" si="19"/>
        <v>6600</v>
      </c>
      <c r="X114" s="10">
        <v>26</v>
      </c>
      <c r="Y114" s="10">
        <v>150</v>
      </c>
      <c r="Z114" s="10">
        <f t="shared" si="20"/>
        <v>3900</v>
      </c>
      <c r="AA114" s="10">
        <v>26</v>
      </c>
      <c r="AB114" s="10">
        <v>150</v>
      </c>
      <c r="AC114" s="10">
        <f t="shared" si="21"/>
        <v>3900</v>
      </c>
      <c r="AD114" s="11">
        <v>96</v>
      </c>
      <c r="AE114" s="26">
        <v>7</v>
      </c>
      <c r="AF114" s="7">
        <f t="shared" si="17"/>
        <v>672</v>
      </c>
      <c r="AG114" s="152">
        <v>1</v>
      </c>
      <c r="AH114" s="145">
        <f t="shared" si="22"/>
        <v>192</v>
      </c>
      <c r="AI114" s="139">
        <f t="shared" si="18"/>
        <v>15072</v>
      </c>
      <c r="AJ114" s="118">
        <f t="shared" si="23"/>
        <v>15072</v>
      </c>
      <c r="AM114" t="b">
        <f>D114='10.06.2022 КП'!D114</f>
        <v>1</v>
      </c>
      <c r="AN114" t="b">
        <f>E114='10.06.2022 КП'!E114</f>
        <v>1</v>
      </c>
      <c r="AO114" t="b">
        <f>F114='10.06.2022 КП'!F114</f>
        <v>1</v>
      </c>
      <c r="AP114" t="b">
        <f>G114='10.06.2022 КП'!G114</f>
        <v>1</v>
      </c>
      <c r="AQ114" t="b">
        <f>H114='10.06.2022 КП'!H114</f>
        <v>1</v>
      </c>
    </row>
    <row r="115" spans="1:43" ht="16.149999999999999" customHeight="1" x14ac:dyDescent="0.25">
      <c r="A115" s="108">
        <v>96</v>
      </c>
      <c r="B115" s="8" t="s">
        <v>225</v>
      </c>
      <c r="C115" s="21" t="s">
        <v>110</v>
      </c>
      <c r="D115" s="22" t="s">
        <v>569</v>
      </c>
      <c r="E115" s="21" t="s">
        <v>710</v>
      </c>
      <c r="F115" s="35">
        <v>44729</v>
      </c>
      <c r="G115" s="35">
        <v>44731</v>
      </c>
      <c r="H115" s="21" t="s">
        <v>301</v>
      </c>
      <c r="I115" s="22" t="s">
        <v>710</v>
      </c>
      <c r="J115" s="35">
        <v>44729</v>
      </c>
      <c r="K115" s="35">
        <v>44731</v>
      </c>
      <c r="L115" s="10">
        <v>3</v>
      </c>
      <c r="M115" s="10">
        <v>3400</v>
      </c>
      <c r="N115" s="10">
        <f t="shared" si="14"/>
        <v>10200</v>
      </c>
      <c r="O115" s="10">
        <v>3</v>
      </c>
      <c r="P115" s="10">
        <v>2900</v>
      </c>
      <c r="Q115" s="10">
        <f t="shared" si="15"/>
        <v>8700</v>
      </c>
      <c r="R115" s="10">
        <v>3</v>
      </c>
      <c r="S115" s="10">
        <v>2800</v>
      </c>
      <c r="T115" s="10">
        <f t="shared" si="16"/>
        <v>8400</v>
      </c>
      <c r="U115" s="10">
        <v>72</v>
      </c>
      <c r="V115" s="10">
        <v>150</v>
      </c>
      <c r="W115" s="10">
        <f t="shared" si="19"/>
        <v>10800</v>
      </c>
      <c r="X115" s="10">
        <v>36</v>
      </c>
      <c r="Y115" s="10">
        <v>150</v>
      </c>
      <c r="Z115" s="10">
        <f t="shared" si="20"/>
        <v>5400</v>
      </c>
      <c r="AA115" s="10">
        <v>36</v>
      </c>
      <c r="AB115" s="10">
        <v>150</v>
      </c>
      <c r="AC115" s="10">
        <f t="shared" si="21"/>
        <v>5400</v>
      </c>
      <c r="AD115" s="11">
        <v>153</v>
      </c>
      <c r="AE115" s="26">
        <v>7</v>
      </c>
      <c r="AF115" s="7">
        <f t="shared" si="17"/>
        <v>1071</v>
      </c>
      <c r="AG115" s="152">
        <v>1</v>
      </c>
      <c r="AH115" s="145">
        <f t="shared" si="22"/>
        <v>306</v>
      </c>
      <c r="AI115" s="139">
        <f t="shared" si="18"/>
        <v>49971</v>
      </c>
      <c r="AJ115" s="118">
        <f t="shared" si="23"/>
        <v>49971</v>
      </c>
      <c r="AM115" t="b">
        <f>D115='10.06.2022 КП'!D115</f>
        <v>1</v>
      </c>
      <c r="AN115" t="b">
        <f>E115='10.06.2022 КП'!E115</f>
        <v>1</v>
      </c>
      <c r="AO115" t="b">
        <f>F115='10.06.2022 КП'!F115</f>
        <v>1</v>
      </c>
      <c r="AP115" t="b">
        <f>G115='10.06.2022 КП'!G115</f>
        <v>1</v>
      </c>
      <c r="AQ115" t="b">
        <f>H115='10.06.2022 КП'!H115</f>
        <v>1</v>
      </c>
    </row>
    <row r="116" spans="1:43" ht="16.149999999999999" customHeight="1" x14ac:dyDescent="0.25">
      <c r="A116" s="114">
        <v>97</v>
      </c>
      <c r="B116" s="8" t="s">
        <v>225</v>
      </c>
      <c r="C116" s="21" t="s">
        <v>110</v>
      </c>
      <c r="D116" s="22" t="s">
        <v>570</v>
      </c>
      <c r="E116" s="21" t="s">
        <v>711</v>
      </c>
      <c r="F116" s="35">
        <v>44736</v>
      </c>
      <c r="G116" s="35">
        <v>44738</v>
      </c>
      <c r="H116" s="21" t="s">
        <v>301</v>
      </c>
      <c r="I116" s="22" t="s">
        <v>711</v>
      </c>
      <c r="J116" s="35">
        <v>44736</v>
      </c>
      <c r="K116" s="35">
        <v>44738</v>
      </c>
      <c r="L116" s="10">
        <v>3</v>
      </c>
      <c r="M116" s="10">
        <v>3400</v>
      </c>
      <c r="N116" s="10">
        <f t="shared" si="14"/>
        <v>10200</v>
      </c>
      <c r="O116" s="10">
        <v>3</v>
      </c>
      <c r="P116" s="10">
        <v>2900</v>
      </c>
      <c r="Q116" s="10">
        <f t="shared" si="15"/>
        <v>8700</v>
      </c>
      <c r="R116" s="10">
        <v>3</v>
      </c>
      <c r="S116" s="10">
        <v>2800</v>
      </c>
      <c r="T116" s="10">
        <f t="shared" si="16"/>
        <v>8400</v>
      </c>
      <c r="U116" s="10">
        <v>80</v>
      </c>
      <c r="V116" s="10">
        <v>150</v>
      </c>
      <c r="W116" s="10">
        <f t="shared" si="19"/>
        <v>12000</v>
      </c>
      <c r="X116" s="10">
        <v>44</v>
      </c>
      <c r="Y116" s="10">
        <v>150</v>
      </c>
      <c r="Z116" s="10">
        <f t="shared" si="20"/>
        <v>6600</v>
      </c>
      <c r="AA116" s="10">
        <v>44</v>
      </c>
      <c r="AB116" s="10">
        <v>150</v>
      </c>
      <c r="AC116" s="10">
        <f t="shared" si="21"/>
        <v>6600</v>
      </c>
      <c r="AD116" s="11">
        <v>177</v>
      </c>
      <c r="AE116" s="26">
        <v>7</v>
      </c>
      <c r="AF116" s="7">
        <f t="shared" si="17"/>
        <v>1239</v>
      </c>
      <c r="AG116" s="152">
        <v>1</v>
      </c>
      <c r="AH116" s="145">
        <f t="shared" si="22"/>
        <v>354</v>
      </c>
      <c r="AI116" s="139">
        <f t="shared" si="18"/>
        <v>53739</v>
      </c>
      <c r="AJ116" s="118">
        <f t="shared" si="23"/>
        <v>53739</v>
      </c>
      <c r="AM116" t="b">
        <f>D116='10.06.2022 КП'!D116</f>
        <v>1</v>
      </c>
      <c r="AN116" t="b">
        <f>E116='10.06.2022 КП'!E116</f>
        <v>1</v>
      </c>
      <c r="AO116" t="b">
        <f>F116='10.06.2022 КП'!F116</f>
        <v>1</v>
      </c>
      <c r="AP116" t="b">
        <f>G116='10.06.2022 КП'!G116</f>
        <v>1</v>
      </c>
      <c r="AQ116" t="b">
        <f>H116='10.06.2022 КП'!H116</f>
        <v>1</v>
      </c>
    </row>
    <row r="117" spans="1:43" ht="27" customHeight="1" x14ac:dyDescent="0.25">
      <c r="A117" s="108">
        <v>98</v>
      </c>
      <c r="B117" s="8" t="s">
        <v>208</v>
      </c>
      <c r="C117" s="21" t="s">
        <v>110</v>
      </c>
      <c r="D117" s="22" t="s">
        <v>210</v>
      </c>
      <c r="E117" s="21" t="s">
        <v>365</v>
      </c>
      <c r="F117" s="35">
        <v>44820</v>
      </c>
      <c r="G117" s="35">
        <v>44822</v>
      </c>
      <c r="H117" s="21" t="s">
        <v>301</v>
      </c>
      <c r="I117" s="38" t="s">
        <v>365</v>
      </c>
      <c r="J117" s="35">
        <v>44820</v>
      </c>
      <c r="K117" s="35">
        <v>44822</v>
      </c>
      <c r="L117" s="10"/>
      <c r="M117" s="10">
        <v>3400</v>
      </c>
      <c r="N117" s="10">
        <f t="shared" si="14"/>
        <v>0</v>
      </c>
      <c r="O117" s="10"/>
      <c r="P117" s="10">
        <v>2900</v>
      </c>
      <c r="Q117" s="10">
        <f t="shared" si="15"/>
        <v>0</v>
      </c>
      <c r="R117" s="10"/>
      <c r="S117" s="10">
        <v>2800</v>
      </c>
      <c r="T117" s="10">
        <f t="shared" si="16"/>
        <v>0</v>
      </c>
      <c r="U117" s="10"/>
      <c r="V117" s="10">
        <v>150</v>
      </c>
      <c r="W117" s="10">
        <f t="shared" si="19"/>
        <v>0</v>
      </c>
      <c r="X117" s="10"/>
      <c r="Y117" s="10">
        <v>150</v>
      </c>
      <c r="Z117" s="10">
        <f t="shared" si="20"/>
        <v>0</v>
      </c>
      <c r="AA117" s="10"/>
      <c r="AB117" s="10">
        <v>150</v>
      </c>
      <c r="AC117" s="10">
        <f t="shared" si="21"/>
        <v>0</v>
      </c>
      <c r="AD117" s="66">
        <v>288</v>
      </c>
      <c r="AE117" s="7">
        <v>7</v>
      </c>
      <c r="AF117" s="7">
        <f t="shared" si="17"/>
        <v>2016</v>
      </c>
      <c r="AG117" s="152">
        <v>1</v>
      </c>
      <c r="AH117" s="139">
        <f t="shared" si="22"/>
        <v>288</v>
      </c>
      <c r="AI117" s="139">
        <f t="shared" si="18"/>
        <v>2016</v>
      </c>
      <c r="AJ117" s="109">
        <f t="shared" si="23"/>
        <v>2016</v>
      </c>
      <c r="AM117" t="b">
        <f>D117='10.06.2022 КП'!D117</f>
        <v>1</v>
      </c>
      <c r="AN117" t="b">
        <f>E117='10.06.2022 КП'!E117</f>
        <v>1</v>
      </c>
      <c r="AO117" t="b">
        <f>F117='10.06.2022 КП'!F117</f>
        <v>1</v>
      </c>
      <c r="AP117" t="b">
        <f>G117='10.06.2022 КП'!G117</f>
        <v>1</v>
      </c>
      <c r="AQ117" t="b">
        <f>H117='10.06.2022 КП'!H117</f>
        <v>1</v>
      </c>
    </row>
    <row r="118" spans="1:43" ht="27" customHeight="1" x14ac:dyDescent="0.25">
      <c r="A118" s="114">
        <v>99</v>
      </c>
      <c r="B118" s="8" t="s">
        <v>225</v>
      </c>
      <c r="C118" s="21" t="s">
        <v>110</v>
      </c>
      <c r="D118" s="22" t="s">
        <v>571</v>
      </c>
      <c r="E118" s="21" t="s">
        <v>1077</v>
      </c>
      <c r="F118" s="35">
        <v>44827</v>
      </c>
      <c r="G118" s="35">
        <v>44829</v>
      </c>
      <c r="H118" s="21" t="s">
        <v>301</v>
      </c>
      <c r="I118" s="22" t="s">
        <v>761</v>
      </c>
      <c r="J118" s="35">
        <v>44827</v>
      </c>
      <c r="K118" s="35">
        <v>44829</v>
      </c>
      <c r="L118" s="10"/>
      <c r="M118" s="10">
        <v>3400</v>
      </c>
      <c r="N118" s="10">
        <f t="shared" si="14"/>
        <v>0</v>
      </c>
      <c r="O118" s="10"/>
      <c r="P118" s="10">
        <v>2900</v>
      </c>
      <c r="Q118" s="10">
        <f t="shared" si="15"/>
        <v>0</v>
      </c>
      <c r="R118" s="10"/>
      <c r="S118" s="10">
        <v>2800</v>
      </c>
      <c r="T118" s="10">
        <f t="shared" si="16"/>
        <v>0</v>
      </c>
      <c r="U118" s="10">
        <v>76</v>
      </c>
      <c r="V118" s="10">
        <v>150</v>
      </c>
      <c r="W118" s="10">
        <f t="shared" si="19"/>
        <v>11400</v>
      </c>
      <c r="X118" s="10">
        <v>42</v>
      </c>
      <c r="Y118" s="10">
        <v>150</v>
      </c>
      <c r="Z118" s="10">
        <f t="shared" si="20"/>
        <v>6300</v>
      </c>
      <c r="AA118" s="10">
        <v>42</v>
      </c>
      <c r="AB118" s="10">
        <v>150</v>
      </c>
      <c r="AC118" s="10">
        <f t="shared" si="21"/>
        <v>6300</v>
      </c>
      <c r="AD118" s="11">
        <v>160</v>
      </c>
      <c r="AE118" s="26">
        <v>7</v>
      </c>
      <c r="AF118" s="7">
        <f t="shared" si="17"/>
        <v>1120</v>
      </c>
      <c r="AG118" s="152">
        <v>1</v>
      </c>
      <c r="AH118" s="139">
        <f t="shared" si="22"/>
        <v>320</v>
      </c>
      <c r="AI118" s="139">
        <f t="shared" si="18"/>
        <v>25120</v>
      </c>
      <c r="AJ118" s="109">
        <f t="shared" si="23"/>
        <v>25120</v>
      </c>
      <c r="AM118" t="b">
        <f>D118='10.06.2022 КП'!D118</f>
        <v>1</v>
      </c>
      <c r="AN118" t="b">
        <f>E118='10.06.2022 КП'!E118</f>
        <v>1</v>
      </c>
      <c r="AO118" t="b">
        <f>F118='10.06.2022 КП'!F118</f>
        <v>1</v>
      </c>
      <c r="AP118" t="b">
        <f>G118='10.06.2022 КП'!G118</f>
        <v>1</v>
      </c>
      <c r="AQ118" t="b">
        <f>H118='10.06.2022 КП'!H118</f>
        <v>1</v>
      </c>
    </row>
    <row r="119" spans="1:43" x14ac:dyDescent="0.25">
      <c r="A119" s="106"/>
      <c r="B119" s="96"/>
      <c r="C119" s="97"/>
      <c r="D119" s="179" t="s">
        <v>914</v>
      </c>
      <c r="E119" s="99"/>
      <c r="F119" s="99"/>
      <c r="G119" s="99"/>
      <c r="H119" s="99"/>
      <c r="I119" s="99"/>
      <c r="J119" s="99"/>
      <c r="K119" s="99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2"/>
      <c r="AE119" s="79"/>
      <c r="AF119" s="79"/>
      <c r="AG119" s="153"/>
      <c r="AH119" s="151"/>
      <c r="AI119" s="151"/>
      <c r="AJ119" s="164"/>
      <c r="AM119" t="b">
        <f>D119='10.06.2022 КП'!D119</f>
        <v>1</v>
      </c>
      <c r="AN119" t="b">
        <f>E119='10.06.2022 КП'!E119</f>
        <v>1</v>
      </c>
      <c r="AO119" t="b">
        <f>F119='10.06.2022 КП'!F119</f>
        <v>1</v>
      </c>
      <c r="AP119" t="b">
        <f>G119='10.06.2022 КП'!G119</f>
        <v>1</v>
      </c>
      <c r="AQ119" t="b">
        <f>H119='10.06.2022 КП'!H119</f>
        <v>1</v>
      </c>
    </row>
    <row r="120" spans="1:43" ht="16.149999999999999" customHeight="1" x14ac:dyDescent="0.25">
      <c r="A120" s="112">
        <v>100</v>
      </c>
      <c r="B120" s="8" t="s">
        <v>19</v>
      </c>
      <c r="C120" s="21" t="s">
        <v>153</v>
      </c>
      <c r="D120" s="22" t="s">
        <v>58</v>
      </c>
      <c r="E120" s="21" t="s">
        <v>340</v>
      </c>
      <c r="F120" s="35">
        <v>44597</v>
      </c>
      <c r="G120" s="35">
        <v>44906</v>
      </c>
      <c r="H120" s="21" t="s">
        <v>748</v>
      </c>
      <c r="I120" s="22" t="s">
        <v>300</v>
      </c>
      <c r="J120" s="35">
        <v>44597</v>
      </c>
      <c r="K120" s="35">
        <v>44906</v>
      </c>
      <c r="L120" s="10"/>
      <c r="M120" s="10">
        <v>3400</v>
      </c>
      <c r="N120" s="10">
        <f t="shared" si="14"/>
        <v>0</v>
      </c>
      <c r="O120" s="10"/>
      <c r="P120" s="10">
        <v>2900</v>
      </c>
      <c r="Q120" s="10">
        <f t="shared" si="15"/>
        <v>0</v>
      </c>
      <c r="R120" s="10"/>
      <c r="S120" s="10">
        <v>2800</v>
      </c>
      <c r="T120" s="10">
        <f t="shared" si="16"/>
        <v>0</v>
      </c>
      <c r="U120" s="10">
        <v>2</v>
      </c>
      <c r="V120" s="10">
        <v>150</v>
      </c>
      <c r="W120" s="10">
        <f t="shared" si="19"/>
        <v>300</v>
      </c>
      <c r="X120" s="10">
        <v>2</v>
      </c>
      <c r="Y120" s="10">
        <v>150</v>
      </c>
      <c r="Z120" s="10">
        <f t="shared" si="20"/>
        <v>300</v>
      </c>
      <c r="AA120" s="10">
        <v>2</v>
      </c>
      <c r="AB120" s="10">
        <v>150</v>
      </c>
      <c r="AC120" s="10">
        <f t="shared" si="21"/>
        <v>300</v>
      </c>
      <c r="AD120" s="11"/>
      <c r="AE120" s="26">
        <v>7</v>
      </c>
      <c r="AF120" s="7">
        <f t="shared" si="17"/>
        <v>0</v>
      </c>
      <c r="AG120" s="152">
        <v>1</v>
      </c>
      <c r="AH120" s="139">
        <f t="shared" si="22"/>
        <v>6</v>
      </c>
      <c r="AI120" s="139">
        <f t="shared" si="18"/>
        <v>900</v>
      </c>
      <c r="AJ120" s="109">
        <f t="shared" si="23"/>
        <v>900</v>
      </c>
      <c r="AM120" t="b">
        <f>D120='10.06.2022 КП'!D120</f>
        <v>1</v>
      </c>
      <c r="AN120" t="b">
        <f>E120='10.06.2022 КП'!E120</f>
        <v>1</v>
      </c>
      <c r="AO120" t="b">
        <f>F120='10.06.2022 КП'!F120</f>
        <v>1</v>
      </c>
      <c r="AP120" t="b">
        <f>G120='10.06.2022 КП'!G120</f>
        <v>1</v>
      </c>
      <c r="AQ120" t="b">
        <f>H120='10.06.2022 КП'!H120</f>
        <v>1</v>
      </c>
    </row>
    <row r="121" spans="1:43" ht="39.4" customHeight="1" x14ac:dyDescent="0.25">
      <c r="A121" s="108">
        <v>101</v>
      </c>
      <c r="B121" s="8" t="s">
        <v>19</v>
      </c>
      <c r="C121" s="21" t="s">
        <v>153</v>
      </c>
      <c r="D121" s="22" t="s">
        <v>174</v>
      </c>
      <c r="E121" s="21" t="s">
        <v>1006</v>
      </c>
      <c r="F121" s="35">
        <v>44738</v>
      </c>
      <c r="G121" s="35">
        <v>44742</v>
      </c>
      <c r="H121" s="21" t="s">
        <v>748</v>
      </c>
      <c r="I121" s="22" t="s">
        <v>712</v>
      </c>
      <c r="J121" s="35">
        <v>44738</v>
      </c>
      <c r="K121" s="35">
        <v>44742</v>
      </c>
      <c r="L121" s="10"/>
      <c r="M121" s="10">
        <v>3400</v>
      </c>
      <c r="N121" s="10">
        <f t="shared" si="14"/>
        <v>0</v>
      </c>
      <c r="O121" s="10"/>
      <c r="P121" s="10">
        <v>2900</v>
      </c>
      <c r="Q121" s="10">
        <f t="shared" si="15"/>
        <v>0</v>
      </c>
      <c r="R121" s="10"/>
      <c r="S121" s="10">
        <v>2800</v>
      </c>
      <c r="T121" s="10">
        <f t="shared" si="16"/>
        <v>0</v>
      </c>
      <c r="U121" s="10">
        <v>6</v>
      </c>
      <c r="V121" s="10">
        <v>150</v>
      </c>
      <c r="W121" s="10">
        <f t="shared" si="19"/>
        <v>900</v>
      </c>
      <c r="X121" s="10">
        <v>6</v>
      </c>
      <c r="Y121" s="10">
        <v>150</v>
      </c>
      <c r="Z121" s="10">
        <f t="shared" si="20"/>
        <v>900</v>
      </c>
      <c r="AA121" s="10">
        <v>6</v>
      </c>
      <c r="AB121" s="10">
        <v>150</v>
      </c>
      <c r="AC121" s="10">
        <f t="shared" si="21"/>
        <v>900</v>
      </c>
      <c r="AD121" s="11">
        <v>24</v>
      </c>
      <c r="AE121" s="26">
        <v>7</v>
      </c>
      <c r="AF121" s="7">
        <f t="shared" si="17"/>
        <v>168</v>
      </c>
      <c r="AG121" s="152">
        <v>1</v>
      </c>
      <c r="AH121" s="139">
        <f t="shared" si="22"/>
        <v>42</v>
      </c>
      <c r="AI121" s="139">
        <f t="shared" si="18"/>
        <v>2868</v>
      </c>
      <c r="AJ121" s="109">
        <f t="shared" si="23"/>
        <v>2868</v>
      </c>
      <c r="AM121" t="b">
        <f>D121='10.06.2022 КП'!D121</f>
        <v>1</v>
      </c>
      <c r="AN121" t="b">
        <f>E121='10.06.2022 КП'!E121</f>
        <v>1</v>
      </c>
      <c r="AO121" t="b">
        <f>F121='10.06.2022 КП'!F121</f>
        <v>1</v>
      </c>
      <c r="AP121" t="b">
        <f>G121='10.06.2022 КП'!G121</f>
        <v>1</v>
      </c>
      <c r="AQ121" t="b">
        <f>H121='10.06.2022 КП'!H121</f>
        <v>1</v>
      </c>
    </row>
    <row r="122" spans="1:43" x14ac:dyDescent="0.25">
      <c r="A122" s="106"/>
      <c r="B122" s="96"/>
      <c r="C122" s="97"/>
      <c r="D122" s="179" t="s">
        <v>847</v>
      </c>
      <c r="E122" s="99"/>
      <c r="F122" s="99"/>
      <c r="G122" s="99"/>
      <c r="H122" s="99"/>
      <c r="I122" s="99"/>
      <c r="J122" s="99"/>
      <c r="K122" s="99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2"/>
      <c r="AE122" s="79"/>
      <c r="AF122" s="79"/>
      <c r="AG122" s="153"/>
      <c r="AH122" s="151"/>
      <c r="AI122" s="151"/>
      <c r="AJ122" s="164"/>
      <c r="AM122" t="b">
        <f>D122='10.06.2022 КП'!D122</f>
        <v>1</v>
      </c>
      <c r="AN122" t="b">
        <f>E122='10.06.2022 КП'!E122</f>
        <v>1</v>
      </c>
      <c r="AO122" t="b">
        <f>F122='10.06.2022 КП'!F122</f>
        <v>1</v>
      </c>
      <c r="AP122" t="b">
        <f>G122='10.06.2022 КП'!G122</f>
        <v>1</v>
      </c>
      <c r="AQ122" t="b">
        <f>H122='10.06.2022 КП'!H122</f>
        <v>1</v>
      </c>
    </row>
    <row r="123" spans="1:43" ht="16.149999999999999" customHeight="1" x14ac:dyDescent="0.25">
      <c r="A123" s="108">
        <v>102</v>
      </c>
      <c r="B123" s="15" t="s">
        <v>14</v>
      </c>
      <c r="C123" s="21" t="s">
        <v>157</v>
      </c>
      <c r="D123" s="22" t="s">
        <v>572</v>
      </c>
      <c r="E123" s="21" t="s">
        <v>340</v>
      </c>
      <c r="F123" s="35">
        <v>44665</v>
      </c>
      <c r="G123" s="35">
        <v>44669</v>
      </c>
      <c r="H123" s="21" t="s">
        <v>309</v>
      </c>
      <c r="I123" s="22" t="s">
        <v>340</v>
      </c>
      <c r="J123" s="35">
        <v>44665</v>
      </c>
      <c r="K123" s="35">
        <v>44669</v>
      </c>
      <c r="L123" s="14"/>
      <c r="M123" s="10">
        <v>3400</v>
      </c>
      <c r="N123" s="10">
        <f t="shared" si="14"/>
        <v>0</v>
      </c>
      <c r="O123" s="14"/>
      <c r="P123" s="10">
        <v>2900</v>
      </c>
      <c r="Q123" s="10">
        <f t="shared" si="15"/>
        <v>0</v>
      </c>
      <c r="R123" s="14"/>
      <c r="S123" s="10">
        <v>2800</v>
      </c>
      <c r="T123" s="10">
        <f t="shared" si="16"/>
        <v>0</v>
      </c>
      <c r="U123" s="10">
        <v>7</v>
      </c>
      <c r="V123" s="10">
        <v>150</v>
      </c>
      <c r="W123" s="10">
        <f t="shared" si="19"/>
        <v>1050</v>
      </c>
      <c r="X123" s="10">
        <v>7</v>
      </c>
      <c r="Y123" s="10">
        <v>150</v>
      </c>
      <c r="Z123" s="10">
        <f t="shared" si="20"/>
        <v>1050</v>
      </c>
      <c r="AA123" s="10">
        <v>7</v>
      </c>
      <c r="AB123" s="10">
        <v>150</v>
      </c>
      <c r="AC123" s="10">
        <f t="shared" si="21"/>
        <v>1050</v>
      </c>
      <c r="AD123" s="10">
        <v>27</v>
      </c>
      <c r="AE123" s="26">
        <v>7</v>
      </c>
      <c r="AF123" s="7">
        <f t="shared" si="17"/>
        <v>189</v>
      </c>
      <c r="AG123" s="152">
        <v>1</v>
      </c>
      <c r="AH123" s="139">
        <f t="shared" si="22"/>
        <v>48</v>
      </c>
      <c r="AI123" s="139">
        <f t="shared" si="18"/>
        <v>3339</v>
      </c>
      <c r="AJ123" s="109">
        <f t="shared" si="23"/>
        <v>3339</v>
      </c>
      <c r="AM123" t="b">
        <f>D123='10.06.2022 КП'!D123</f>
        <v>1</v>
      </c>
      <c r="AN123" t="b">
        <f>E123='10.06.2022 КП'!E123</f>
        <v>1</v>
      </c>
      <c r="AO123" t="b">
        <f>F123='10.06.2022 КП'!F123</f>
        <v>1</v>
      </c>
      <c r="AP123" t="b">
        <f>G123='10.06.2022 КП'!G123</f>
        <v>1</v>
      </c>
      <c r="AQ123" t="b">
        <f>H123='10.06.2022 КП'!H123</f>
        <v>1</v>
      </c>
    </row>
    <row r="124" spans="1:43" ht="27" customHeight="1" x14ac:dyDescent="0.25">
      <c r="A124" s="114">
        <v>103</v>
      </c>
      <c r="B124" s="15" t="s">
        <v>14</v>
      </c>
      <c r="C124" s="21" t="s">
        <v>157</v>
      </c>
      <c r="D124" s="22" t="s">
        <v>529</v>
      </c>
      <c r="E124" s="21" t="s">
        <v>713</v>
      </c>
      <c r="F124" s="35">
        <v>44706</v>
      </c>
      <c r="G124" s="35">
        <v>44712</v>
      </c>
      <c r="H124" s="21" t="s">
        <v>530</v>
      </c>
      <c r="I124" s="22" t="s">
        <v>713</v>
      </c>
      <c r="J124" s="35">
        <v>44706</v>
      </c>
      <c r="K124" s="35">
        <v>44712</v>
      </c>
      <c r="L124" s="28"/>
      <c r="M124" s="10">
        <v>3400</v>
      </c>
      <c r="N124" s="10">
        <f t="shared" si="14"/>
        <v>0</v>
      </c>
      <c r="O124" s="28"/>
      <c r="P124" s="10">
        <v>2900</v>
      </c>
      <c r="Q124" s="10">
        <f t="shared" si="15"/>
        <v>0</v>
      </c>
      <c r="R124" s="28"/>
      <c r="S124" s="10">
        <v>2800</v>
      </c>
      <c r="T124" s="10">
        <f t="shared" si="16"/>
        <v>0</v>
      </c>
      <c r="U124" s="10">
        <v>10</v>
      </c>
      <c r="V124" s="10">
        <v>150</v>
      </c>
      <c r="W124" s="10">
        <f t="shared" si="19"/>
        <v>1500</v>
      </c>
      <c r="X124" s="10">
        <v>10</v>
      </c>
      <c r="Y124" s="10">
        <v>150</v>
      </c>
      <c r="Z124" s="10">
        <f t="shared" si="20"/>
        <v>1500</v>
      </c>
      <c r="AA124" s="10">
        <v>10</v>
      </c>
      <c r="AB124" s="10">
        <v>150</v>
      </c>
      <c r="AC124" s="10">
        <f t="shared" si="21"/>
        <v>1500</v>
      </c>
      <c r="AD124" s="29">
        <v>30</v>
      </c>
      <c r="AE124" s="26">
        <v>7</v>
      </c>
      <c r="AF124" s="7">
        <f t="shared" si="17"/>
        <v>210</v>
      </c>
      <c r="AG124" s="152">
        <v>1</v>
      </c>
      <c r="AH124" s="139">
        <f t="shared" si="22"/>
        <v>60</v>
      </c>
      <c r="AI124" s="139">
        <f t="shared" si="18"/>
        <v>4710</v>
      </c>
      <c r="AJ124" s="109">
        <f t="shared" si="23"/>
        <v>4710</v>
      </c>
      <c r="AM124" t="b">
        <f>D124='10.06.2022 КП'!D124</f>
        <v>1</v>
      </c>
      <c r="AN124" t="b">
        <f>E124='10.06.2022 КП'!E124</f>
        <v>1</v>
      </c>
      <c r="AO124" t="b">
        <f>F124='10.06.2022 КП'!F124</f>
        <v>1</v>
      </c>
      <c r="AP124" t="b">
        <f>G124='10.06.2022 КП'!G124</f>
        <v>1</v>
      </c>
      <c r="AQ124" t="b">
        <f>H124='10.06.2022 КП'!H124</f>
        <v>1</v>
      </c>
    </row>
    <row r="125" spans="1:43" ht="27" customHeight="1" x14ac:dyDescent="0.25">
      <c r="A125" s="108">
        <v>104</v>
      </c>
      <c r="B125" s="15" t="s">
        <v>14</v>
      </c>
      <c r="C125" s="21" t="s">
        <v>157</v>
      </c>
      <c r="D125" s="22" t="s">
        <v>173</v>
      </c>
      <c r="E125" s="21" t="s">
        <v>714</v>
      </c>
      <c r="F125" s="35">
        <v>44746</v>
      </c>
      <c r="G125" s="35">
        <v>44752</v>
      </c>
      <c r="H125" s="21" t="s">
        <v>367</v>
      </c>
      <c r="I125" s="22" t="s">
        <v>714</v>
      </c>
      <c r="J125" s="35">
        <v>44746</v>
      </c>
      <c r="K125" s="35">
        <v>44752</v>
      </c>
      <c r="L125" s="14"/>
      <c r="M125" s="10">
        <v>3400</v>
      </c>
      <c r="N125" s="10">
        <f t="shared" si="14"/>
        <v>0</v>
      </c>
      <c r="O125" s="14"/>
      <c r="P125" s="10">
        <v>2900</v>
      </c>
      <c r="Q125" s="10">
        <f t="shared" si="15"/>
        <v>0</v>
      </c>
      <c r="R125" s="14"/>
      <c r="S125" s="10">
        <v>2800</v>
      </c>
      <c r="T125" s="10">
        <f t="shared" si="16"/>
        <v>0</v>
      </c>
      <c r="U125" s="10">
        <v>9</v>
      </c>
      <c r="V125" s="10">
        <v>150</v>
      </c>
      <c r="W125" s="10">
        <f t="shared" si="19"/>
        <v>1350</v>
      </c>
      <c r="X125" s="10">
        <v>9</v>
      </c>
      <c r="Y125" s="10">
        <v>150</v>
      </c>
      <c r="Z125" s="10">
        <f t="shared" si="20"/>
        <v>1350</v>
      </c>
      <c r="AA125" s="10">
        <v>9</v>
      </c>
      <c r="AB125" s="10">
        <v>150</v>
      </c>
      <c r="AC125" s="10">
        <f t="shared" si="21"/>
        <v>1350</v>
      </c>
      <c r="AD125" s="10">
        <v>27</v>
      </c>
      <c r="AE125" s="26">
        <v>7</v>
      </c>
      <c r="AF125" s="7">
        <f t="shared" si="17"/>
        <v>189</v>
      </c>
      <c r="AG125" s="152">
        <v>1</v>
      </c>
      <c r="AH125" s="139">
        <f t="shared" si="22"/>
        <v>54</v>
      </c>
      <c r="AI125" s="139">
        <f t="shared" si="18"/>
        <v>4239</v>
      </c>
      <c r="AJ125" s="109">
        <f t="shared" si="23"/>
        <v>4239</v>
      </c>
      <c r="AM125" t="b">
        <f>D125='10.06.2022 КП'!D125</f>
        <v>1</v>
      </c>
      <c r="AN125" t="b">
        <f>E125='10.06.2022 КП'!E125</f>
        <v>1</v>
      </c>
      <c r="AO125" t="b">
        <f>F125='10.06.2022 КП'!F125</f>
        <v>1</v>
      </c>
      <c r="AP125" t="b">
        <f>G125='10.06.2022 КП'!G125</f>
        <v>1</v>
      </c>
      <c r="AQ125" t="b">
        <f>H125='10.06.2022 КП'!H125</f>
        <v>1</v>
      </c>
    </row>
    <row r="126" spans="1:43" ht="27" customHeight="1" x14ac:dyDescent="0.25">
      <c r="A126" s="114">
        <v>105</v>
      </c>
      <c r="B126" s="15" t="s">
        <v>14</v>
      </c>
      <c r="C126" s="21" t="s">
        <v>157</v>
      </c>
      <c r="D126" s="22" t="s">
        <v>174</v>
      </c>
      <c r="E126" s="21" t="s">
        <v>714</v>
      </c>
      <c r="F126" s="35">
        <v>44746</v>
      </c>
      <c r="G126" s="35">
        <v>44752</v>
      </c>
      <c r="H126" s="21" t="s">
        <v>367</v>
      </c>
      <c r="I126" s="22" t="s">
        <v>714</v>
      </c>
      <c r="J126" s="35">
        <v>44746</v>
      </c>
      <c r="K126" s="35">
        <v>44752</v>
      </c>
      <c r="L126" s="28"/>
      <c r="M126" s="10">
        <v>3400</v>
      </c>
      <c r="N126" s="10">
        <f t="shared" si="14"/>
        <v>0</v>
      </c>
      <c r="O126" s="28"/>
      <c r="P126" s="10">
        <v>2900</v>
      </c>
      <c r="Q126" s="10">
        <f t="shared" si="15"/>
        <v>0</v>
      </c>
      <c r="R126" s="28"/>
      <c r="S126" s="10">
        <v>2800</v>
      </c>
      <c r="T126" s="10">
        <f t="shared" si="16"/>
        <v>0</v>
      </c>
      <c r="U126" s="10">
        <v>44</v>
      </c>
      <c r="V126" s="10">
        <v>150</v>
      </c>
      <c r="W126" s="10">
        <f t="shared" si="19"/>
        <v>6600</v>
      </c>
      <c r="X126" s="10">
        <v>44</v>
      </c>
      <c r="Y126" s="10">
        <v>150</v>
      </c>
      <c r="Z126" s="10">
        <f t="shared" si="20"/>
        <v>6600</v>
      </c>
      <c r="AA126" s="10">
        <v>44</v>
      </c>
      <c r="AB126" s="10">
        <v>150</v>
      </c>
      <c r="AC126" s="10">
        <f t="shared" si="21"/>
        <v>6600</v>
      </c>
      <c r="AD126" s="29">
        <v>132</v>
      </c>
      <c r="AE126" s="26">
        <v>7</v>
      </c>
      <c r="AF126" s="7">
        <f t="shared" si="17"/>
        <v>924</v>
      </c>
      <c r="AG126" s="152">
        <v>1</v>
      </c>
      <c r="AH126" s="145">
        <f t="shared" si="22"/>
        <v>264</v>
      </c>
      <c r="AI126" s="139">
        <f t="shared" si="18"/>
        <v>20724</v>
      </c>
      <c r="AJ126" s="118">
        <f t="shared" si="23"/>
        <v>20724</v>
      </c>
      <c r="AM126" t="b">
        <f>D126='10.06.2022 КП'!D126</f>
        <v>1</v>
      </c>
      <c r="AN126" t="b">
        <f>E126='10.06.2022 КП'!E126</f>
        <v>1</v>
      </c>
      <c r="AO126" t="b">
        <f>F126='10.06.2022 КП'!F126</f>
        <v>1</v>
      </c>
      <c r="AP126" t="b">
        <f>G126='10.06.2022 КП'!G126</f>
        <v>1</v>
      </c>
      <c r="AQ126" t="b">
        <f>H126='10.06.2022 КП'!H126</f>
        <v>1</v>
      </c>
    </row>
    <row r="127" spans="1:43" x14ac:dyDescent="0.25">
      <c r="A127" s="106"/>
      <c r="B127" s="96"/>
      <c r="C127" s="97"/>
      <c r="D127" s="179" t="s">
        <v>848</v>
      </c>
      <c r="E127" s="99"/>
      <c r="F127" s="99"/>
      <c r="G127" s="99"/>
      <c r="H127" s="99"/>
      <c r="I127" s="99"/>
      <c r="J127" s="99"/>
      <c r="K127" s="99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2"/>
      <c r="AE127" s="79"/>
      <c r="AF127" s="79"/>
      <c r="AG127" s="153"/>
      <c r="AH127" s="151"/>
      <c r="AI127" s="151"/>
      <c r="AJ127" s="164"/>
      <c r="AM127" t="b">
        <f>D127='10.06.2022 КП'!D127</f>
        <v>1</v>
      </c>
      <c r="AN127" t="b">
        <f>E127='10.06.2022 КП'!E127</f>
        <v>1</v>
      </c>
      <c r="AO127" t="b">
        <f>F127='10.06.2022 КП'!F127</f>
        <v>1</v>
      </c>
      <c r="AP127" t="b">
        <f>G127='10.06.2022 КП'!G127</f>
        <v>1</v>
      </c>
      <c r="AQ127" t="b">
        <f>H127='10.06.2022 КП'!H127</f>
        <v>1</v>
      </c>
    </row>
    <row r="128" spans="1:43" ht="27" customHeight="1" x14ac:dyDescent="0.25">
      <c r="A128" s="108">
        <v>106</v>
      </c>
      <c r="B128" s="18" t="s">
        <v>172</v>
      </c>
      <c r="C128" s="44" t="s">
        <v>120</v>
      </c>
      <c r="D128" s="42" t="s">
        <v>174</v>
      </c>
      <c r="E128" s="21" t="s">
        <v>369</v>
      </c>
      <c r="F128" s="43">
        <v>44621</v>
      </c>
      <c r="G128" s="43">
        <v>44625</v>
      </c>
      <c r="H128" s="21" t="s">
        <v>319</v>
      </c>
      <c r="I128" s="38" t="s">
        <v>369</v>
      </c>
      <c r="J128" s="43">
        <v>44621</v>
      </c>
      <c r="K128" s="43">
        <v>44625</v>
      </c>
      <c r="L128" s="13"/>
      <c r="M128" s="10">
        <v>3400</v>
      </c>
      <c r="N128" s="10">
        <f t="shared" ref="N128:N203" si="24">L128*M128</f>
        <v>0</v>
      </c>
      <c r="O128" s="13"/>
      <c r="P128" s="10">
        <v>2900</v>
      </c>
      <c r="Q128" s="10">
        <f t="shared" ref="Q128:Q203" si="25">O128*P128</f>
        <v>0</v>
      </c>
      <c r="R128" s="13"/>
      <c r="S128" s="10">
        <v>2800</v>
      </c>
      <c r="T128" s="10">
        <f t="shared" ref="T128:T203" si="26">R128*S128</f>
        <v>0</v>
      </c>
      <c r="U128" s="13">
        <v>44</v>
      </c>
      <c r="V128" s="10">
        <v>150</v>
      </c>
      <c r="W128" s="10">
        <f t="shared" si="19"/>
        <v>6600</v>
      </c>
      <c r="X128" s="13">
        <v>44</v>
      </c>
      <c r="Y128" s="10">
        <v>150</v>
      </c>
      <c r="Z128" s="10">
        <f t="shared" si="20"/>
        <v>6600</v>
      </c>
      <c r="AA128" s="13">
        <v>44</v>
      </c>
      <c r="AB128" s="10">
        <v>150</v>
      </c>
      <c r="AC128" s="10">
        <f t="shared" si="21"/>
        <v>6600</v>
      </c>
      <c r="AD128" s="24"/>
      <c r="AE128" s="26">
        <v>7</v>
      </c>
      <c r="AF128" s="7">
        <f t="shared" ref="AF128:AF203" si="27">AD128*AE128</f>
        <v>0</v>
      </c>
      <c r="AG128" s="152">
        <v>1</v>
      </c>
      <c r="AH128" s="145">
        <f t="shared" si="22"/>
        <v>132</v>
      </c>
      <c r="AI128" s="139">
        <f t="shared" si="18"/>
        <v>19800</v>
      </c>
      <c r="AJ128" s="118">
        <f t="shared" si="23"/>
        <v>19800</v>
      </c>
      <c r="AM128" t="b">
        <f>D128='10.06.2022 КП'!D128</f>
        <v>1</v>
      </c>
      <c r="AN128" t="b">
        <f>E128='10.06.2022 КП'!E128</f>
        <v>1</v>
      </c>
      <c r="AO128" t="b">
        <f>F128='10.06.2022 КП'!F128</f>
        <v>1</v>
      </c>
      <c r="AP128" t="b">
        <f>G128='10.06.2022 КП'!G128</f>
        <v>1</v>
      </c>
      <c r="AQ128" t="b">
        <f>H128='10.06.2022 КП'!H128</f>
        <v>1</v>
      </c>
    </row>
    <row r="129" spans="1:43" ht="27" customHeight="1" x14ac:dyDescent="0.25">
      <c r="A129" s="108">
        <v>107</v>
      </c>
      <c r="B129" s="8" t="s">
        <v>172</v>
      </c>
      <c r="C129" s="21" t="s">
        <v>120</v>
      </c>
      <c r="D129" s="22" t="s">
        <v>46</v>
      </c>
      <c r="E129" s="21" t="s">
        <v>370</v>
      </c>
      <c r="F129" s="35">
        <v>44636</v>
      </c>
      <c r="G129" s="35">
        <v>44639</v>
      </c>
      <c r="H129" s="21" t="s">
        <v>301</v>
      </c>
      <c r="I129" s="38" t="s">
        <v>370</v>
      </c>
      <c r="J129" s="35">
        <v>44636</v>
      </c>
      <c r="K129" s="35">
        <v>44639</v>
      </c>
      <c r="L129" s="10"/>
      <c r="M129" s="10">
        <v>3400</v>
      </c>
      <c r="N129" s="10">
        <f t="shared" si="24"/>
        <v>0</v>
      </c>
      <c r="O129" s="10"/>
      <c r="P129" s="10">
        <v>2900</v>
      </c>
      <c r="Q129" s="10">
        <f t="shared" si="25"/>
        <v>0</v>
      </c>
      <c r="R129" s="10"/>
      <c r="S129" s="10">
        <v>2800</v>
      </c>
      <c r="T129" s="10">
        <f t="shared" si="26"/>
        <v>0</v>
      </c>
      <c r="U129" s="10">
        <v>18</v>
      </c>
      <c r="V129" s="10">
        <v>150</v>
      </c>
      <c r="W129" s="10">
        <f t="shared" si="19"/>
        <v>2700</v>
      </c>
      <c r="X129" s="10">
        <v>18</v>
      </c>
      <c r="Y129" s="10">
        <v>150</v>
      </c>
      <c r="Z129" s="10">
        <f t="shared" si="20"/>
        <v>2700</v>
      </c>
      <c r="AA129" s="13">
        <v>18</v>
      </c>
      <c r="AB129" s="10">
        <v>150</v>
      </c>
      <c r="AC129" s="10">
        <f t="shared" si="21"/>
        <v>2700</v>
      </c>
      <c r="AD129" s="11"/>
      <c r="AE129" s="26">
        <v>7</v>
      </c>
      <c r="AF129" s="7">
        <f t="shared" si="27"/>
        <v>0</v>
      </c>
      <c r="AG129" s="152">
        <v>1</v>
      </c>
      <c r="AH129" s="145">
        <f t="shared" si="22"/>
        <v>54</v>
      </c>
      <c r="AI129" s="139">
        <f t="shared" si="18"/>
        <v>8100</v>
      </c>
      <c r="AJ129" s="118">
        <f t="shared" si="23"/>
        <v>8100</v>
      </c>
      <c r="AM129" t="b">
        <f>D129='10.06.2022 КП'!D129</f>
        <v>1</v>
      </c>
      <c r="AN129" t="b">
        <f>E129='10.06.2022 КП'!E129</f>
        <v>1</v>
      </c>
      <c r="AO129" t="b">
        <f>F129='10.06.2022 КП'!F129</f>
        <v>1</v>
      </c>
      <c r="AP129" t="b">
        <f>G129='10.06.2022 КП'!G129</f>
        <v>1</v>
      </c>
      <c r="AQ129" t="b">
        <f>H129='10.06.2022 КП'!H129</f>
        <v>1</v>
      </c>
    </row>
    <row r="130" spans="1:43" ht="27" customHeight="1" x14ac:dyDescent="0.25">
      <c r="A130" s="108">
        <v>108</v>
      </c>
      <c r="B130" s="8" t="s">
        <v>172</v>
      </c>
      <c r="C130" s="21" t="s">
        <v>120</v>
      </c>
      <c r="D130" s="22" t="s">
        <v>70</v>
      </c>
      <c r="E130" s="21" t="s">
        <v>371</v>
      </c>
      <c r="F130" s="35">
        <v>44640</v>
      </c>
      <c r="G130" s="35">
        <v>44645</v>
      </c>
      <c r="H130" s="21" t="s">
        <v>319</v>
      </c>
      <c r="I130" s="38" t="s">
        <v>371</v>
      </c>
      <c r="J130" s="35">
        <v>44640</v>
      </c>
      <c r="K130" s="35">
        <v>44645</v>
      </c>
      <c r="L130" s="10"/>
      <c r="M130" s="10">
        <v>3400</v>
      </c>
      <c r="N130" s="10">
        <f t="shared" si="24"/>
        <v>0</v>
      </c>
      <c r="O130" s="10"/>
      <c r="P130" s="10">
        <v>2900</v>
      </c>
      <c r="Q130" s="10">
        <f t="shared" si="25"/>
        <v>0</v>
      </c>
      <c r="R130" s="10"/>
      <c r="S130" s="10">
        <v>2800</v>
      </c>
      <c r="T130" s="10">
        <f t="shared" si="26"/>
        <v>0</v>
      </c>
      <c r="U130" s="10">
        <v>34</v>
      </c>
      <c r="V130" s="10">
        <v>150</v>
      </c>
      <c r="W130" s="10">
        <f t="shared" si="19"/>
        <v>5100</v>
      </c>
      <c r="X130" s="10">
        <v>34</v>
      </c>
      <c r="Y130" s="10">
        <v>150</v>
      </c>
      <c r="Z130" s="10">
        <f t="shared" si="20"/>
        <v>5100</v>
      </c>
      <c r="AA130" s="10">
        <v>34</v>
      </c>
      <c r="AB130" s="10">
        <v>150</v>
      </c>
      <c r="AC130" s="10">
        <f t="shared" si="21"/>
        <v>5100</v>
      </c>
      <c r="AD130" s="11"/>
      <c r="AE130" s="26">
        <v>7</v>
      </c>
      <c r="AF130" s="7">
        <f t="shared" si="27"/>
        <v>0</v>
      </c>
      <c r="AG130" s="152">
        <v>1</v>
      </c>
      <c r="AH130" s="139">
        <f t="shared" si="22"/>
        <v>102</v>
      </c>
      <c r="AI130" s="139">
        <f t="shared" si="18"/>
        <v>15300</v>
      </c>
      <c r="AJ130" s="109">
        <f t="shared" si="23"/>
        <v>15300</v>
      </c>
      <c r="AM130" t="b">
        <f>D130='10.06.2022 КП'!D130</f>
        <v>1</v>
      </c>
      <c r="AN130" t="b">
        <f>E130='10.06.2022 КП'!E130</f>
        <v>1</v>
      </c>
      <c r="AO130" t="b">
        <f>F130='10.06.2022 КП'!F130</f>
        <v>1</v>
      </c>
      <c r="AP130" t="b">
        <f>G130='10.06.2022 КП'!G130</f>
        <v>1</v>
      </c>
      <c r="AQ130" t="b">
        <f>H130='10.06.2022 КП'!H130</f>
        <v>1</v>
      </c>
    </row>
    <row r="131" spans="1:43" ht="16.149999999999999" customHeight="1" x14ac:dyDescent="0.25">
      <c r="A131" s="106"/>
      <c r="B131" s="96"/>
      <c r="C131" s="97"/>
      <c r="D131" s="179" t="s">
        <v>849</v>
      </c>
      <c r="E131" s="99"/>
      <c r="F131" s="99"/>
      <c r="G131" s="99"/>
      <c r="H131" s="99"/>
      <c r="I131" s="99"/>
      <c r="J131" s="99"/>
      <c r="K131" s="99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2"/>
      <c r="AE131" s="79"/>
      <c r="AF131" s="79"/>
      <c r="AG131" s="153"/>
      <c r="AH131" s="151"/>
      <c r="AI131" s="151"/>
      <c r="AJ131" s="164"/>
      <c r="AM131" t="b">
        <f>D131='10.06.2022 КП'!D131</f>
        <v>1</v>
      </c>
      <c r="AN131" t="b">
        <f>E131='10.06.2022 КП'!E131</f>
        <v>1</v>
      </c>
      <c r="AO131" t="b">
        <f>F131='10.06.2022 КП'!F131</f>
        <v>1</v>
      </c>
      <c r="AP131" t="b">
        <f>G131='10.06.2022 КП'!G131</f>
        <v>1</v>
      </c>
      <c r="AQ131" t="b">
        <f>H131='10.06.2022 КП'!H131</f>
        <v>1</v>
      </c>
    </row>
    <row r="132" spans="1:43" ht="16.149999999999999" customHeight="1" x14ac:dyDescent="0.25">
      <c r="A132" s="108">
        <v>109</v>
      </c>
      <c r="B132" s="8" t="s">
        <v>219</v>
      </c>
      <c r="C132" s="21" t="s">
        <v>220</v>
      </c>
      <c r="D132" s="22" t="s">
        <v>573</v>
      </c>
      <c r="E132" s="21" t="s">
        <v>376</v>
      </c>
      <c r="F132" s="35">
        <v>44670</v>
      </c>
      <c r="G132" s="35">
        <v>44673</v>
      </c>
      <c r="H132" s="21" t="s">
        <v>301</v>
      </c>
      <c r="I132" s="22" t="s">
        <v>376</v>
      </c>
      <c r="J132" s="35">
        <v>44670</v>
      </c>
      <c r="K132" s="35">
        <v>44673</v>
      </c>
      <c r="L132" s="10"/>
      <c r="M132" s="10">
        <v>3400</v>
      </c>
      <c r="N132" s="10">
        <f t="shared" si="24"/>
        <v>0</v>
      </c>
      <c r="O132" s="10"/>
      <c r="P132" s="10">
        <v>2900</v>
      </c>
      <c r="Q132" s="10">
        <f t="shared" si="25"/>
        <v>0</v>
      </c>
      <c r="R132" s="10"/>
      <c r="S132" s="10">
        <v>2800</v>
      </c>
      <c r="T132" s="10">
        <f t="shared" si="26"/>
        <v>0</v>
      </c>
      <c r="U132" s="10">
        <v>16</v>
      </c>
      <c r="V132" s="10">
        <v>150</v>
      </c>
      <c r="W132" s="10">
        <f t="shared" si="19"/>
        <v>2400</v>
      </c>
      <c r="X132" s="10">
        <v>16</v>
      </c>
      <c r="Y132" s="10">
        <v>150</v>
      </c>
      <c r="Z132" s="10">
        <f t="shared" si="20"/>
        <v>2400</v>
      </c>
      <c r="AA132" s="10">
        <v>16</v>
      </c>
      <c r="AB132" s="10">
        <v>150</v>
      </c>
      <c r="AC132" s="10">
        <f t="shared" si="21"/>
        <v>2400</v>
      </c>
      <c r="AD132" s="11">
        <v>48</v>
      </c>
      <c r="AE132" s="26">
        <v>7</v>
      </c>
      <c r="AF132" s="7">
        <f t="shared" si="27"/>
        <v>336</v>
      </c>
      <c r="AG132" s="152">
        <v>1</v>
      </c>
      <c r="AH132" s="139">
        <f t="shared" si="22"/>
        <v>96</v>
      </c>
      <c r="AI132" s="139">
        <f t="shared" si="18"/>
        <v>7536</v>
      </c>
      <c r="AJ132" s="109">
        <f t="shared" si="23"/>
        <v>7536</v>
      </c>
      <c r="AM132" t="b">
        <f>D132='10.06.2022 КП'!D132</f>
        <v>1</v>
      </c>
      <c r="AN132" t="b">
        <f>E132='10.06.2022 КП'!E132</f>
        <v>1</v>
      </c>
      <c r="AO132" t="b">
        <f>F132='10.06.2022 КП'!F132</f>
        <v>1</v>
      </c>
      <c r="AP132" t="b">
        <f>G132='10.06.2022 КП'!G132</f>
        <v>1</v>
      </c>
      <c r="AQ132" t="b">
        <f>H132='10.06.2022 КП'!H132</f>
        <v>1</v>
      </c>
    </row>
    <row r="133" spans="1:43" ht="16.149999999999999" customHeight="1" x14ac:dyDescent="0.25">
      <c r="A133" s="108">
        <v>110</v>
      </c>
      <c r="B133" s="8" t="s">
        <v>219</v>
      </c>
      <c r="C133" s="21" t="s">
        <v>220</v>
      </c>
      <c r="D133" s="22" t="s">
        <v>36</v>
      </c>
      <c r="E133" s="21" t="s">
        <v>378</v>
      </c>
      <c r="F133" s="35">
        <v>44671</v>
      </c>
      <c r="G133" s="35">
        <v>44673</v>
      </c>
      <c r="H133" s="21" t="s">
        <v>301</v>
      </c>
      <c r="I133" s="38" t="s">
        <v>378</v>
      </c>
      <c r="J133" s="35">
        <v>44671</v>
      </c>
      <c r="K133" s="35">
        <v>44673</v>
      </c>
      <c r="L133" s="10"/>
      <c r="M133" s="10">
        <v>3400</v>
      </c>
      <c r="N133" s="10">
        <f t="shared" si="24"/>
        <v>0</v>
      </c>
      <c r="O133" s="10"/>
      <c r="P133" s="10">
        <v>2900</v>
      </c>
      <c r="Q133" s="10">
        <f t="shared" si="25"/>
        <v>0</v>
      </c>
      <c r="R133" s="10"/>
      <c r="S133" s="10">
        <v>2800</v>
      </c>
      <c r="T133" s="10">
        <f t="shared" si="26"/>
        <v>0</v>
      </c>
      <c r="U133" s="10">
        <v>8</v>
      </c>
      <c r="V133" s="10">
        <v>150</v>
      </c>
      <c r="W133" s="10">
        <f t="shared" si="19"/>
        <v>1200</v>
      </c>
      <c r="X133" s="10">
        <v>8</v>
      </c>
      <c r="Y133" s="10">
        <v>150</v>
      </c>
      <c r="Z133" s="10">
        <f t="shared" si="20"/>
        <v>1200</v>
      </c>
      <c r="AA133" s="10">
        <v>8</v>
      </c>
      <c r="AB133" s="10">
        <v>150</v>
      </c>
      <c r="AC133" s="10">
        <f t="shared" si="21"/>
        <v>1200</v>
      </c>
      <c r="AD133" s="11">
        <v>24</v>
      </c>
      <c r="AE133" s="26">
        <v>7</v>
      </c>
      <c r="AF133" s="7">
        <f t="shared" si="27"/>
        <v>168</v>
      </c>
      <c r="AG133" s="152">
        <v>1</v>
      </c>
      <c r="AH133" s="139">
        <f t="shared" si="22"/>
        <v>48</v>
      </c>
      <c r="AI133" s="139">
        <f t="shared" si="18"/>
        <v>3768</v>
      </c>
      <c r="AJ133" s="109">
        <f t="shared" si="23"/>
        <v>3768</v>
      </c>
      <c r="AM133" t="b">
        <f>D133='10.06.2022 КП'!D133</f>
        <v>1</v>
      </c>
      <c r="AN133" t="b">
        <f>E133='10.06.2022 КП'!E133</f>
        <v>1</v>
      </c>
      <c r="AO133" t="b">
        <f>F133='10.06.2022 КП'!F133</f>
        <v>1</v>
      </c>
      <c r="AP133" t="b">
        <f>G133='10.06.2022 КП'!G133</f>
        <v>1</v>
      </c>
      <c r="AQ133" t="b">
        <f>H133='10.06.2022 КП'!H133</f>
        <v>1</v>
      </c>
    </row>
    <row r="134" spans="1:43" ht="16.149999999999999" customHeight="1" x14ac:dyDescent="0.25">
      <c r="A134" s="108">
        <v>111</v>
      </c>
      <c r="B134" s="8" t="s">
        <v>219</v>
      </c>
      <c r="C134" s="21" t="s">
        <v>220</v>
      </c>
      <c r="D134" s="22" t="s">
        <v>37</v>
      </c>
      <c r="E134" s="21" t="s">
        <v>337</v>
      </c>
      <c r="F134" s="35">
        <v>44712</v>
      </c>
      <c r="G134" s="35">
        <v>44715</v>
      </c>
      <c r="H134" s="21" t="s">
        <v>301</v>
      </c>
      <c r="I134" s="38" t="s">
        <v>337</v>
      </c>
      <c r="J134" s="35">
        <v>44712</v>
      </c>
      <c r="K134" s="35">
        <v>44715</v>
      </c>
      <c r="L134" s="10"/>
      <c r="M134" s="10">
        <v>3400</v>
      </c>
      <c r="N134" s="10">
        <f t="shared" si="24"/>
        <v>0</v>
      </c>
      <c r="O134" s="10"/>
      <c r="P134" s="10">
        <v>2900</v>
      </c>
      <c r="Q134" s="10">
        <f t="shared" si="25"/>
        <v>0</v>
      </c>
      <c r="R134" s="10"/>
      <c r="S134" s="10">
        <v>2800</v>
      </c>
      <c r="T134" s="10">
        <f t="shared" si="26"/>
        <v>0</v>
      </c>
      <c r="U134" s="10">
        <v>18</v>
      </c>
      <c r="V134" s="10">
        <v>150</v>
      </c>
      <c r="W134" s="10">
        <f t="shared" si="19"/>
        <v>2700</v>
      </c>
      <c r="X134" s="10">
        <v>18</v>
      </c>
      <c r="Y134" s="10">
        <v>150</v>
      </c>
      <c r="Z134" s="10">
        <f t="shared" si="20"/>
        <v>2700</v>
      </c>
      <c r="AA134" s="10">
        <v>18</v>
      </c>
      <c r="AB134" s="10">
        <v>150</v>
      </c>
      <c r="AC134" s="10">
        <f t="shared" si="21"/>
        <v>2700</v>
      </c>
      <c r="AD134" s="11">
        <v>54</v>
      </c>
      <c r="AE134" s="26">
        <v>7</v>
      </c>
      <c r="AF134" s="7">
        <f t="shared" si="27"/>
        <v>378</v>
      </c>
      <c r="AG134" s="152">
        <v>1</v>
      </c>
      <c r="AH134" s="139">
        <f t="shared" si="22"/>
        <v>108</v>
      </c>
      <c r="AI134" s="139">
        <f t="shared" si="18"/>
        <v>8478</v>
      </c>
      <c r="AJ134" s="109">
        <f t="shared" si="23"/>
        <v>8478</v>
      </c>
      <c r="AM134" t="b">
        <f>D134='10.06.2022 КП'!D134</f>
        <v>1</v>
      </c>
      <c r="AN134" t="b">
        <f>E134='10.06.2022 КП'!E134</f>
        <v>1</v>
      </c>
      <c r="AO134" t="b">
        <f>F134='10.06.2022 КП'!F134</f>
        <v>1</v>
      </c>
      <c r="AP134" t="b">
        <f>G134='10.06.2022 КП'!G134</f>
        <v>1</v>
      </c>
      <c r="AQ134" t="b">
        <f>H134='10.06.2022 КП'!H134</f>
        <v>1</v>
      </c>
    </row>
    <row r="135" spans="1:43" ht="16.149999999999999" customHeight="1" x14ac:dyDescent="0.25">
      <c r="A135" s="108">
        <v>112</v>
      </c>
      <c r="B135" s="8" t="s">
        <v>219</v>
      </c>
      <c r="C135" s="21" t="s">
        <v>220</v>
      </c>
      <c r="D135" s="22" t="s">
        <v>35</v>
      </c>
      <c r="E135" s="21" t="s">
        <v>375</v>
      </c>
      <c r="F135" s="35">
        <v>44719</v>
      </c>
      <c r="G135" s="35">
        <v>44722</v>
      </c>
      <c r="H135" s="21" t="s">
        <v>301</v>
      </c>
      <c r="I135" s="38" t="s">
        <v>375</v>
      </c>
      <c r="J135" s="35">
        <v>44719</v>
      </c>
      <c r="K135" s="35">
        <v>44722</v>
      </c>
      <c r="L135" s="10"/>
      <c r="M135" s="10">
        <v>3400</v>
      </c>
      <c r="N135" s="10">
        <f t="shared" si="24"/>
        <v>0</v>
      </c>
      <c r="O135" s="10"/>
      <c r="P135" s="10">
        <v>2900</v>
      </c>
      <c r="Q135" s="10">
        <f t="shared" si="25"/>
        <v>0</v>
      </c>
      <c r="R135" s="10"/>
      <c r="S135" s="10">
        <v>2800</v>
      </c>
      <c r="T135" s="10">
        <f t="shared" si="26"/>
        <v>0</v>
      </c>
      <c r="U135" s="10">
        <v>20</v>
      </c>
      <c r="V135" s="10">
        <v>150</v>
      </c>
      <c r="W135" s="10">
        <f t="shared" si="19"/>
        <v>3000</v>
      </c>
      <c r="X135" s="10">
        <v>20</v>
      </c>
      <c r="Y135" s="10">
        <v>150</v>
      </c>
      <c r="Z135" s="10">
        <f t="shared" si="20"/>
        <v>3000</v>
      </c>
      <c r="AA135" s="10">
        <v>20</v>
      </c>
      <c r="AB135" s="10">
        <v>150</v>
      </c>
      <c r="AC135" s="10">
        <f t="shared" si="21"/>
        <v>3000</v>
      </c>
      <c r="AD135" s="11">
        <v>60</v>
      </c>
      <c r="AE135" s="26">
        <v>7</v>
      </c>
      <c r="AF135" s="7">
        <f t="shared" si="27"/>
        <v>420</v>
      </c>
      <c r="AG135" s="152">
        <v>1</v>
      </c>
      <c r="AH135" s="139">
        <f t="shared" si="22"/>
        <v>120</v>
      </c>
      <c r="AI135" s="139">
        <f t="shared" si="18"/>
        <v>9420</v>
      </c>
      <c r="AJ135" s="109">
        <f t="shared" si="23"/>
        <v>9420</v>
      </c>
      <c r="AM135" t="b">
        <f>D135='10.06.2022 КП'!D135</f>
        <v>1</v>
      </c>
      <c r="AN135" t="b">
        <f>E135='10.06.2022 КП'!E135</f>
        <v>1</v>
      </c>
      <c r="AO135" t="b">
        <f>F135='10.06.2022 КП'!F135</f>
        <v>1</v>
      </c>
      <c r="AP135" t="b">
        <f>G135='10.06.2022 КП'!G135</f>
        <v>1</v>
      </c>
      <c r="AQ135" t="b">
        <f>H135='10.06.2022 КП'!H135</f>
        <v>1</v>
      </c>
    </row>
    <row r="136" spans="1:43" ht="16.149999999999999" customHeight="1" x14ac:dyDescent="0.25">
      <c r="A136" s="108">
        <v>113</v>
      </c>
      <c r="B136" s="8" t="s">
        <v>219</v>
      </c>
      <c r="C136" s="21" t="s">
        <v>220</v>
      </c>
      <c r="D136" s="22" t="s">
        <v>36</v>
      </c>
      <c r="E136" s="21" t="s">
        <v>375</v>
      </c>
      <c r="F136" s="35">
        <v>44720</v>
      </c>
      <c r="G136" s="35">
        <v>44722</v>
      </c>
      <c r="H136" s="21" t="s">
        <v>301</v>
      </c>
      <c r="I136" s="22" t="s">
        <v>379</v>
      </c>
      <c r="J136" s="35">
        <v>44720</v>
      </c>
      <c r="K136" s="35">
        <v>44722</v>
      </c>
      <c r="L136" s="10"/>
      <c r="M136" s="10">
        <v>3400</v>
      </c>
      <c r="N136" s="10">
        <f t="shared" si="24"/>
        <v>0</v>
      </c>
      <c r="O136" s="10"/>
      <c r="P136" s="10">
        <v>2900</v>
      </c>
      <c r="Q136" s="10">
        <f t="shared" si="25"/>
        <v>0</v>
      </c>
      <c r="R136" s="10"/>
      <c r="S136" s="10">
        <v>2800</v>
      </c>
      <c r="T136" s="10">
        <f t="shared" si="26"/>
        <v>0</v>
      </c>
      <c r="U136" s="10">
        <v>8</v>
      </c>
      <c r="V136" s="10">
        <v>150</v>
      </c>
      <c r="W136" s="10">
        <f t="shared" si="19"/>
        <v>1200</v>
      </c>
      <c r="X136" s="10">
        <v>8</v>
      </c>
      <c r="Y136" s="10">
        <v>150</v>
      </c>
      <c r="Z136" s="10">
        <f t="shared" si="20"/>
        <v>1200</v>
      </c>
      <c r="AA136" s="10">
        <v>8</v>
      </c>
      <c r="AB136" s="10">
        <v>150</v>
      </c>
      <c r="AC136" s="10">
        <f t="shared" si="21"/>
        <v>1200</v>
      </c>
      <c r="AD136" s="11">
        <v>24</v>
      </c>
      <c r="AE136" s="26">
        <v>7</v>
      </c>
      <c r="AF136" s="7">
        <f t="shared" si="27"/>
        <v>168</v>
      </c>
      <c r="AG136" s="152">
        <v>1</v>
      </c>
      <c r="AH136" s="139">
        <f t="shared" si="22"/>
        <v>48</v>
      </c>
      <c r="AI136" s="139">
        <f t="shared" ref="AI136:AI199" si="28">AJ136</f>
        <v>3768</v>
      </c>
      <c r="AJ136" s="109">
        <f t="shared" si="23"/>
        <v>3768</v>
      </c>
      <c r="AM136" t="b">
        <f>D136='10.06.2022 КП'!D136</f>
        <v>1</v>
      </c>
      <c r="AN136" t="b">
        <f>E136='10.06.2022 КП'!E136</f>
        <v>1</v>
      </c>
      <c r="AO136" t="b">
        <f>F136='10.06.2022 КП'!F136</f>
        <v>1</v>
      </c>
      <c r="AP136" t="b">
        <f>G136='10.06.2022 КП'!G136</f>
        <v>1</v>
      </c>
      <c r="AQ136" t="b">
        <f>H136='10.06.2022 КП'!H136</f>
        <v>1</v>
      </c>
    </row>
    <row r="137" spans="1:43" ht="16.149999999999999" customHeight="1" x14ac:dyDescent="0.25">
      <c r="A137" s="108">
        <v>114</v>
      </c>
      <c r="B137" s="8" t="s">
        <v>219</v>
      </c>
      <c r="C137" s="21" t="s">
        <v>220</v>
      </c>
      <c r="D137" s="22" t="s">
        <v>574</v>
      </c>
      <c r="E137" s="21" t="s">
        <v>380</v>
      </c>
      <c r="F137" s="35">
        <v>44726</v>
      </c>
      <c r="G137" s="35">
        <v>44729</v>
      </c>
      <c r="H137" s="21" t="s">
        <v>301</v>
      </c>
      <c r="I137" s="22" t="s">
        <v>380</v>
      </c>
      <c r="J137" s="35">
        <v>44726</v>
      </c>
      <c r="K137" s="35">
        <v>44729</v>
      </c>
      <c r="L137" s="10"/>
      <c r="M137" s="10">
        <v>3400</v>
      </c>
      <c r="N137" s="10">
        <f t="shared" si="24"/>
        <v>0</v>
      </c>
      <c r="O137" s="10"/>
      <c r="P137" s="10">
        <v>2900</v>
      </c>
      <c r="Q137" s="10">
        <f t="shared" si="25"/>
        <v>0</v>
      </c>
      <c r="R137" s="10"/>
      <c r="S137" s="10">
        <v>2800</v>
      </c>
      <c r="T137" s="10">
        <f t="shared" si="26"/>
        <v>0</v>
      </c>
      <c r="U137" s="10">
        <v>15</v>
      </c>
      <c r="V137" s="10">
        <v>150</v>
      </c>
      <c r="W137" s="10">
        <f t="shared" si="19"/>
        <v>2250</v>
      </c>
      <c r="X137" s="10">
        <v>15</v>
      </c>
      <c r="Y137" s="10">
        <v>150</v>
      </c>
      <c r="Z137" s="10">
        <f t="shared" si="20"/>
        <v>2250</v>
      </c>
      <c r="AA137" s="10">
        <v>15</v>
      </c>
      <c r="AB137" s="10">
        <v>150</v>
      </c>
      <c r="AC137" s="10">
        <f t="shared" si="21"/>
        <v>2250</v>
      </c>
      <c r="AD137" s="11">
        <v>45</v>
      </c>
      <c r="AE137" s="26">
        <v>7</v>
      </c>
      <c r="AF137" s="7">
        <f t="shared" si="27"/>
        <v>315</v>
      </c>
      <c r="AG137" s="152">
        <v>1</v>
      </c>
      <c r="AH137" s="139">
        <f t="shared" si="22"/>
        <v>90</v>
      </c>
      <c r="AI137" s="139">
        <f t="shared" si="28"/>
        <v>7065</v>
      </c>
      <c r="AJ137" s="109">
        <f t="shared" si="23"/>
        <v>7065</v>
      </c>
      <c r="AM137" t="b">
        <f>D137='10.06.2022 КП'!D137</f>
        <v>1</v>
      </c>
      <c r="AN137" t="b">
        <f>E137='10.06.2022 КП'!E137</f>
        <v>1</v>
      </c>
      <c r="AO137" t="b">
        <f>F137='10.06.2022 КП'!F137</f>
        <v>1</v>
      </c>
      <c r="AP137" t="b">
        <f>G137='10.06.2022 КП'!G137</f>
        <v>1</v>
      </c>
      <c r="AQ137" t="b">
        <f>H137='10.06.2022 КП'!H137</f>
        <v>1</v>
      </c>
    </row>
    <row r="138" spans="1:43" ht="16.149999999999999" customHeight="1" x14ac:dyDescent="0.25">
      <c r="A138" s="108">
        <v>115</v>
      </c>
      <c r="B138" s="8" t="s">
        <v>219</v>
      </c>
      <c r="C138" s="21" t="s">
        <v>220</v>
      </c>
      <c r="D138" s="22" t="s">
        <v>575</v>
      </c>
      <c r="E138" s="21" t="s">
        <v>377</v>
      </c>
      <c r="F138" s="35">
        <v>44740</v>
      </c>
      <c r="G138" s="35">
        <v>44743</v>
      </c>
      <c r="H138" s="21" t="s">
        <v>301</v>
      </c>
      <c r="I138" s="38" t="s">
        <v>377</v>
      </c>
      <c r="J138" s="35">
        <v>44740</v>
      </c>
      <c r="K138" s="35">
        <v>44743</v>
      </c>
      <c r="L138" s="10"/>
      <c r="M138" s="10">
        <v>3400</v>
      </c>
      <c r="N138" s="10">
        <f t="shared" si="24"/>
        <v>0</v>
      </c>
      <c r="O138" s="10"/>
      <c r="P138" s="10">
        <v>2900</v>
      </c>
      <c r="Q138" s="10">
        <f t="shared" si="25"/>
        <v>0</v>
      </c>
      <c r="R138" s="10"/>
      <c r="S138" s="10">
        <v>2800</v>
      </c>
      <c r="T138" s="10">
        <f t="shared" si="26"/>
        <v>0</v>
      </c>
      <c r="U138" s="10">
        <v>13</v>
      </c>
      <c r="V138" s="10">
        <v>150</v>
      </c>
      <c r="W138" s="10">
        <f t="shared" si="19"/>
        <v>1950</v>
      </c>
      <c r="X138" s="10">
        <v>13</v>
      </c>
      <c r="Y138" s="10">
        <v>150</v>
      </c>
      <c r="Z138" s="10">
        <f t="shared" si="20"/>
        <v>1950</v>
      </c>
      <c r="AA138" s="10">
        <v>13</v>
      </c>
      <c r="AB138" s="10">
        <v>150</v>
      </c>
      <c r="AC138" s="10">
        <f t="shared" si="21"/>
        <v>1950</v>
      </c>
      <c r="AD138" s="11">
        <v>39</v>
      </c>
      <c r="AE138" s="26">
        <v>7</v>
      </c>
      <c r="AF138" s="7">
        <f t="shared" si="27"/>
        <v>273</v>
      </c>
      <c r="AG138" s="152">
        <v>1</v>
      </c>
      <c r="AH138" s="139">
        <f t="shared" si="22"/>
        <v>78</v>
      </c>
      <c r="AI138" s="139">
        <f t="shared" si="28"/>
        <v>6123</v>
      </c>
      <c r="AJ138" s="109">
        <f t="shared" si="23"/>
        <v>6123</v>
      </c>
      <c r="AM138" t="b">
        <f>D138='10.06.2022 КП'!D138</f>
        <v>1</v>
      </c>
      <c r="AN138" t="b">
        <f>E138='10.06.2022 КП'!E138</f>
        <v>1</v>
      </c>
      <c r="AO138" t="b">
        <f>F138='10.06.2022 КП'!F138</f>
        <v>1</v>
      </c>
      <c r="AP138" t="b">
        <f>G138='10.06.2022 КП'!G138</f>
        <v>1</v>
      </c>
      <c r="AQ138" t="b">
        <f>H138='10.06.2022 КП'!H138</f>
        <v>1</v>
      </c>
    </row>
    <row r="139" spans="1:43" ht="16.149999999999999" customHeight="1" x14ac:dyDescent="0.25">
      <c r="A139" s="108">
        <v>116</v>
      </c>
      <c r="B139" s="8" t="s">
        <v>219</v>
      </c>
      <c r="C139" s="21" t="s">
        <v>220</v>
      </c>
      <c r="D139" s="22" t="s">
        <v>221</v>
      </c>
      <c r="E139" s="21" t="s">
        <v>375</v>
      </c>
      <c r="F139" s="35">
        <v>44775</v>
      </c>
      <c r="G139" s="35">
        <v>44778</v>
      </c>
      <c r="H139" s="21" t="s">
        <v>301</v>
      </c>
      <c r="I139" s="22" t="s">
        <v>379</v>
      </c>
      <c r="J139" s="35">
        <v>44775</v>
      </c>
      <c r="K139" s="35">
        <v>44778</v>
      </c>
      <c r="L139" s="10"/>
      <c r="M139" s="10">
        <v>3400</v>
      </c>
      <c r="N139" s="10">
        <f t="shared" si="24"/>
        <v>0</v>
      </c>
      <c r="O139" s="10"/>
      <c r="P139" s="10">
        <v>2900</v>
      </c>
      <c r="Q139" s="10">
        <f t="shared" si="25"/>
        <v>0</v>
      </c>
      <c r="R139" s="10"/>
      <c r="S139" s="10">
        <v>2800</v>
      </c>
      <c r="T139" s="10">
        <f t="shared" si="26"/>
        <v>0</v>
      </c>
      <c r="U139" s="10">
        <v>20</v>
      </c>
      <c r="V139" s="10">
        <v>150</v>
      </c>
      <c r="W139" s="10">
        <f t="shared" si="19"/>
        <v>3000</v>
      </c>
      <c r="X139" s="10">
        <v>20</v>
      </c>
      <c r="Y139" s="10">
        <v>150</v>
      </c>
      <c r="Z139" s="10">
        <f t="shared" si="20"/>
        <v>3000</v>
      </c>
      <c r="AA139" s="10">
        <v>20</v>
      </c>
      <c r="AB139" s="10">
        <v>150</v>
      </c>
      <c r="AC139" s="10">
        <f t="shared" si="21"/>
        <v>3000</v>
      </c>
      <c r="AD139" s="11">
        <v>60</v>
      </c>
      <c r="AE139" s="26">
        <v>7</v>
      </c>
      <c r="AF139" s="7">
        <f t="shared" si="27"/>
        <v>420</v>
      </c>
      <c r="AG139" s="152">
        <v>1</v>
      </c>
      <c r="AH139" s="139">
        <f t="shared" si="22"/>
        <v>120</v>
      </c>
      <c r="AI139" s="139">
        <f t="shared" si="28"/>
        <v>9420</v>
      </c>
      <c r="AJ139" s="109">
        <f t="shared" si="23"/>
        <v>9420</v>
      </c>
      <c r="AM139" t="b">
        <f>D139='10.06.2022 КП'!D139</f>
        <v>1</v>
      </c>
      <c r="AN139" t="b">
        <f>E139='10.06.2022 КП'!E139</f>
        <v>1</v>
      </c>
      <c r="AO139" t="b">
        <f>F139='10.06.2022 КП'!F139</f>
        <v>1</v>
      </c>
      <c r="AP139" t="b">
        <f>G139='10.06.2022 КП'!G139</f>
        <v>1</v>
      </c>
      <c r="AQ139" t="b">
        <f>H139='10.06.2022 КП'!H139</f>
        <v>1</v>
      </c>
    </row>
    <row r="140" spans="1:43" ht="27" customHeight="1" x14ac:dyDescent="0.25">
      <c r="A140" s="108">
        <v>117</v>
      </c>
      <c r="B140" s="8" t="s">
        <v>219</v>
      </c>
      <c r="C140" s="21" t="s">
        <v>220</v>
      </c>
      <c r="D140" s="22" t="s">
        <v>576</v>
      </c>
      <c r="E140" s="21" t="s">
        <v>337</v>
      </c>
      <c r="F140" s="35">
        <v>44796</v>
      </c>
      <c r="G140" s="35">
        <v>44799</v>
      </c>
      <c r="H140" s="21" t="s">
        <v>301</v>
      </c>
      <c r="I140" s="22" t="s">
        <v>337</v>
      </c>
      <c r="J140" s="35">
        <v>44796</v>
      </c>
      <c r="K140" s="35">
        <v>44799</v>
      </c>
      <c r="L140" s="10"/>
      <c r="M140" s="10">
        <v>3400</v>
      </c>
      <c r="N140" s="10">
        <f t="shared" si="24"/>
        <v>0</v>
      </c>
      <c r="O140" s="10"/>
      <c r="P140" s="10">
        <v>2900</v>
      </c>
      <c r="Q140" s="10">
        <f t="shared" si="25"/>
        <v>0</v>
      </c>
      <c r="R140" s="10"/>
      <c r="S140" s="10">
        <v>2800</v>
      </c>
      <c r="T140" s="10">
        <f t="shared" si="26"/>
        <v>0</v>
      </c>
      <c r="U140" s="10">
        <v>15</v>
      </c>
      <c r="V140" s="10">
        <v>150</v>
      </c>
      <c r="W140" s="10">
        <f t="shared" si="19"/>
        <v>2250</v>
      </c>
      <c r="X140" s="10">
        <v>15</v>
      </c>
      <c r="Y140" s="10">
        <v>150</v>
      </c>
      <c r="Z140" s="10">
        <f t="shared" si="20"/>
        <v>2250</v>
      </c>
      <c r="AA140" s="10">
        <v>15</v>
      </c>
      <c r="AB140" s="10">
        <v>150</v>
      </c>
      <c r="AC140" s="10">
        <f t="shared" si="21"/>
        <v>2250</v>
      </c>
      <c r="AD140" s="11">
        <v>45</v>
      </c>
      <c r="AE140" s="26">
        <v>7</v>
      </c>
      <c r="AF140" s="7">
        <f t="shared" si="27"/>
        <v>315</v>
      </c>
      <c r="AG140" s="152">
        <v>1</v>
      </c>
      <c r="AH140" s="145">
        <f t="shared" si="22"/>
        <v>90</v>
      </c>
      <c r="AI140" s="139">
        <f t="shared" si="28"/>
        <v>7065</v>
      </c>
      <c r="AJ140" s="118">
        <f t="shared" si="23"/>
        <v>7065</v>
      </c>
      <c r="AM140" t="b">
        <f>D140='10.06.2022 КП'!D140</f>
        <v>1</v>
      </c>
      <c r="AN140" t="b">
        <f>E140='10.06.2022 КП'!E140</f>
        <v>1</v>
      </c>
      <c r="AO140" t="b">
        <f>F140='10.06.2022 КП'!F140</f>
        <v>1</v>
      </c>
      <c r="AP140" t="b">
        <f>G140='10.06.2022 КП'!G140</f>
        <v>1</v>
      </c>
      <c r="AQ140" t="b">
        <f>H140='10.06.2022 КП'!H140</f>
        <v>1</v>
      </c>
    </row>
    <row r="141" spans="1:43" ht="16.149999999999999" customHeight="1" x14ac:dyDescent="0.25">
      <c r="A141" s="108">
        <v>118</v>
      </c>
      <c r="B141" s="8" t="s">
        <v>219</v>
      </c>
      <c r="C141" s="21" t="s">
        <v>220</v>
      </c>
      <c r="D141" s="22" t="s">
        <v>577</v>
      </c>
      <c r="E141" s="21" t="s">
        <v>380</v>
      </c>
      <c r="F141" s="35">
        <v>44811</v>
      </c>
      <c r="G141" s="35">
        <v>44813</v>
      </c>
      <c r="H141" s="21" t="s">
        <v>301</v>
      </c>
      <c r="I141" s="22" t="s">
        <v>380</v>
      </c>
      <c r="J141" s="35">
        <v>44811</v>
      </c>
      <c r="K141" s="35">
        <v>44813</v>
      </c>
      <c r="L141" s="10"/>
      <c r="M141" s="10">
        <v>3400</v>
      </c>
      <c r="N141" s="10">
        <f t="shared" si="24"/>
        <v>0</v>
      </c>
      <c r="O141" s="10"/>
      <c r="P141" s="10">
        <v>2900</v>
      </c>
      <c r="Q141" s="10">
        <f t="shared" si="25"/>
        <v>0</v>
      </c>
      <c r="R141" s="10"/>
      <c r="S141" s="10">
        <v>2800</v>
      </c>
      <c r="T141" s="10">
        <f t="shared" si="26"/>
        <v>0</v>
      </c>
      <c r="U141" s="10">
        <v>12</v>
      </c>
      <c r="V141" s="10">
        <v>150</v>
      </c>
      <c r="W141" s="10">
        <f t="shared" si="19"/>
        <v>1800</v>
      </c>
      <c r="X141" s="10">
        <v>12</v>
      </c>
      <c r="Y141" s="10">
        <v>150</v>
      </c>
      <c r="Z141" s="10">
        <f t="shared" si="20"/>
        <v>1800</v>
      </c>
      <c r="AA141" s="10">
        <v>12</v>
      </c>
      <c r="AB141" s="10">
        <v>150</v>
      </c>
      <c r="AC141" s="10">
        <f t="shared" si="21"/>
        <v>1800</v>
      </c>
      <c r="AD141" s="11">
        <v>36</v>
      </c>
      <c r="AE141" s="26">
        <v>7</v>
      </c>
      <c r="AF141" s="7">
        <f t="shared" si="27"/>
        <v>252</v>
      </c>
      <c r="AG141" s="152">
        <v>1</v>
      </c>
      <c r="AH141" s="139">
        <f t="shared" si="22"/>
        <v>72</v>
      </c>
      <c r="AI141" s="139">
        <f t="shared" si="28"/>
        <v>5652</v>
      </c>
      <c r="AJ141" s="109">
        <f t="shared" si="23"/>
        <v>5652</v>
      </c>
      <c r="AK141" s="67"/>
      <c r="AM141" t="b">
        <f>D141='10.06.2022 КП'!D141</f>
        <v>1</v>
      </c>
      <c r="AN141" t="b">
        <f>E141='10.06.2022 КП'!E141</f>
        <v>1</v>
      </c>
      <c r="AO141" t="b">
        <f>F141='10.06.2022 КП'!F141</f>
        <v>1</v>
      </c>
      <c r="AP141" t="b">
        <f>G141='10.06.2022 КП'!G141</f>
        <v>1</v>
      </c>
      <c r="AQ141" t="b">
        <f>H141='10.06.2022 КП'!H141</f>
        <v>1</v>
      </c>
    </row>
    <row r="142" spans="1:43" ht="15.6" customHeight="1" x14ac:dyDescent="0.25">
      <c r="A142" s="106"/>
      <c r="B142" s="96"/>
      <c r="C142" s="97"/>
      <c r="D142" s="179" t="s">
        <v>850</v>
      </c>
      <c r="E142" s="99"/>
      <c r="F142" s="99"/>
      <c r="G142" s="99"/>
      <c r="H142" s="99"/>
      <c r="I142" s="99"/>
      <c r="J142" s="99"/>
      <c r="K142" s="99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2"/>
      <c r="AE142" s="79"/>
      <c r="AF142" s="79"/>
      <c r="AG142" s="153"/>
      <c r="AH142" s="151"/>
      <c r="AI142" s="151"/>
      <c r="AJ142" s="164"/>
      <c r="AK142" s="67"/>
      <c r="AM142" t="b">
        <f>D142='10.06.2022 КП'!D142</f>
        <v>1</v>
      </c>
      <c r="AN142" t="b">
        <f>E142='10.06.2022 КП'!E142</f>
        <v>1</v>
      </c>
      <c r="AO142" t="b">
        <f>F142='10.06.2022 КП'!F142</f>
        <v>1</v>
      </c>
      <c r="AP142" t="b">
        <f>G142='10.06.2022 КП'!G142</f>
        <v>1</v>
      </c>
      <c r="AQ142" t="b">
        <f>H142='10.06.2022 КП'!H142</f>
        <v>1</v>
      </c>
    </row>
    <row r="143" spans="1:43" ht="25.5" x14ac:dyDescent="0.25">
      <c r="A143" s="108">
        <v>119</v>
      </c>
      <c r="B143" s="8" t="s">
        <v>213</v>
      </c>
      <c r="C143" s="8" t="s">
        <v>130</v>
      </c>
      <c r="D143" s="57" t="s">
        <v>174</v>
      </c>
      <c r="E143" s="9" t="s">
        <v>506</v>
      </c>
      <c r="F143" s="156">
        <v>44618</v>
      </c>
      <c r="G143" s="35">
        <v>44835</v>
      </c>
      <c r="H143" s="21" t="s">
        <v>1078</v>
      </c>
      <c r="I143" s="57" t="s">
        <v>381</v>
      </c>
      <c r="J143" s="64">
        <v>44618</v>
      </c>
      <c r="K143" s="62">
        <v>44835</v>
      </c>
      <c r="L143" s="10"/>
      <c r="M143" s="10">
        <v>3400</v>
      </c>
      <c r="N143" s="10">
        <f t="shared" si="24"/>
        <v>0</v>
      </c>
      <c r="O143" s="10"/>
      <c r="P143" s="10">
        <v>2900</v>
      </c>
      <c r="Q143" s="10">
        <f t="shared" si="25"/>
        <v>0</v>
      </c>
      <c r="R143" s="10"/>
      <c r="S143" s="10">
        <v>2800</v>
      </c>
      <c r="T143" s="10">
        <f t="shared" si="26"/>
        <v>0</v>
      </c>
      <c r="U143" s="10">
        <v>27</v>
      </c>
      <c r="V143" s="10">
        <v>150</v>
      </c>
      <c r="W143" s="10">
        <f t="shared" si="19"/>
        <v>4050</v>
      </c>
      <c r="X143" s="10">
        <v>27</v>
      </c>
      <c r="Y143" s="10">
        <v>150</v>
      </c>
      <c r="Z143" s="10">
        <f t="shared" si="20"/>
        <v>4050</v>
      </c>
      <c r="AA143" s="10">
        <v>27</v>
      </c>
      <c r="AB143" s="10">
        <v>150</v>
      </c>
      <c r="AC143" s="10">
        <f t="shared" si="21"/>
        <v>4050</v>
      </c>
      <c r="AD143" s="11"/>
      <c r="AE143" s="26">
        <v>7</v>
      </c>
      <c r="AF143" s="7">
        <f t="shared" si="27"/>
        <v>0</v>
      </c>
      <c r="AG143" s="152">
        <v>1</v>
      </c>
      <c r="AH143" s="139">
        <f t="shared" si="22"/>
        <v>81</v>
      </c>
      <c r="AI143" s="139">
        <f t="shared" si="28"/>
        <v>12150</v>
      </c>
      <c r="AJ143" s="109">
        <f t="shared" si="23"/>
        <v>12150</v>
      </c>
      <c r="AK143" s="67"/>
      <c r="AM143" t="b">
        <f>D143='10.06.2022 КП'!D143</f>
        <v>1</v>
      </c>
      <c r="AN143" t="b">
        <f>E143='10.06.2022 КП'!E143</f>
        <v>1</v>
      </c>
      <c r="AO143" t="b">
        <f>F143='10.06.2022 КП'!F143</f>
        <v>1</v>
      </c>
      <c r="AP143" t="b">
        <f>G143='10.06.2022 КП'!G143</f>
        <v>1</v>
      </c>
      <c r="AQ143" t="b">
        <f>H143='10.06.2022 КП'!H143</f>
        <v>1</v>
      </c>
    </row>
    <row r="144" spans="1:43" x14ac:dyDescent="0.25">
      <c r="A144" s="108">
        <v>120</v>
      </c>
      <c r="B144" s="8" t="s">
        <v>213</v>
      </c>
      <c r="C144" s="21" t="s">
        <v>130</v>
      </c>
      <c r="D144" s="22" t="s">
        <v>578</v>
      </c>
      <c r="E144" s="21" t="s">
        <v>441</v>
      </c>
      <c r="F144" s="35">
        <v>44625</v>
      </c>
      <c r="G144" s="35">
        <v>44625</v>
      </c>
      <c r="H144" s="21" t="s">
        <v>301</v>
      </c>
      <c r="I144" s="22" t="s">
        <v>441</v>
      </c>
      <c r="J144" s="35">
        <v>44625</v>
      </c>
      <c r="K144" s="35">
        <v>44625</v>
      </c>
      <c r="L144" s="10"/>
      <c r="M144" s="10">
        <v>3400</v>
      </c>
      <c r="N144" s="10">
        <f t="shared" si="24"/>
        <v>0</v>
      </c>
      <c r="O144" s="10"/>
      <c r="P144" s="10">
        <v>2900</v>
      </c>
      <c r="Q144" s="10">
        <f t="shared" si="25"/>
        <v>0</v>
      </c>
      <c r="R144" s="10"/>
      <c r="S144" s="10">
        <v>2800</v>
      </c>
      <c r="T144" s="10">
        <f t="shared" si="26"/>
        <v>0</v>
      </c>
      <c r="U144" s="10">
        <v>17</v>
      </c>
      <c r="V144" s="10">
        <v>150</v>
      </c>
      <c r="W144" s="10">
        <f t="shared" si="19"/>
        <v>2550</v>
      </c>
      <c r="X144" s="10">
        <v>17</v>
      </c>
      <c r="Y144" s="10">
        <v>150</v>
      </c>
      <c r="Z144" s="10">
        <f t="shared" si="20"/>
        <v>2550</v>
      </c>
      <c r="AA144" s="10">
        <v>17</v>
      </c>
      <c r="AB144" s="10">
        <v>150</v>
      </c>
      <c r="AC144" s="10">
        <f t="shared" si="21"/>
        <v>2550</v>
      </c>
      <c r="AD144" s="11"/>
      <c r="AE144" s="26">
        <v>7</v>
      </c>
      <c r="AF144" s="7">
        <f t="shared" si="27"/>
        <v>0</v>
      </c>
      <c r="AG144" s="152">
        <v>1</v>
      </c>
      <c r="AH144" s="139">
        <f t="shared" si="22"/>
        <v>51</v>
      </c>
      <c r="AI144" s="139">
        <f t="shared" si="28"/>
        <v>7650</v>
      </c>
      <c r="AJ144" s="109">
        <f t="shared" si="23"/>
        <v>7650</v>
      </c>
      <c r="AK144" s="67"/>
      <c r="AM144" t="b">
        <f>D144='10.06.2022 КП'!D144</f>
        <v>1</v>
      </c>
      <c r="AN144" t="b">
        <f>E144='10.06.2022 КП'!E144</f>
        <v>1</v>
      </c>
      <c r="AO144" t="b">
        <f>F144='10.06.2022 КП'!F144</f>
        <v>1</v>
      </c>
      <c r="AP144" t="b">
        <f>G144='10.06.2022 КП'!G144</f>
        <v>1</v>
      </c>
      <c r="AQ144" t="b">
        <f>H144='10.06.2022 КП'!H144</f>
        <v>1</v>
      </c>
    </row>
    <row r="145" spans="1:43" ht="25.5" x14ac:dyDescent="0.25">
      <c r="A145" s="108">
        <v>121</v>
      </c>
      <c r="B145" s="8" t="s">
        <v>213</v>
      </c>
      <c r="C145" s="8" t="s">
        <v>130</v>
      </c>
      <c r="D145" s="57" t="s">
        <v>174</v>
      </c>
      <c r="E145" s="9" t="s">
        <v>1007</v>
      </c>
      <c r="F145" s="35">
        <v>44626</v>
      </c>
      <c r="G145" s="35">
        <v>44856</v>
      </c>
      <c r="H145" s="21" t="s">
        <v>1079</v>
      </c>
      <c r="I145" s="57" t="s">
        <v>382</v>
      </c>
      <c r="J145" s="62">
        <v>44626</v>
      </c>
      <c r="K145" s="62">
        <v>44856</v>
      </c>
      <c r="L145" s="10"/>
      <c r="M145" s="10">
        <v>3400</v>
      </c>
      <c r="N145" s="10">
        <f t="shared" si="24"/>
        <v>0</v>
      </c>
      <c r="O145" s="10"/>
      <c r="P145" s="10">
        <v>2900</v>
      </c>
      <c r="Q145" s="10">
        <f t="shared" si="25"/>
        <v>0</v>
      </c>
      <c r="R145" s="10"/>
      <c r="S145" s="10">
        <v>2800</v>
      </c>
      <c r="T145" s="10">
        <f t="shared" si="26"/>
        <v>0</v>
      </c>
      <c r="U145" s="10">
        <v>27</v>
      </c>
      <c r="V145" s="10">
        <v>150</v>
      </c>
      <c r="W145" s="10">
        <f t="shared" si="19"/>
        <v>4050</v>
      </c>
      <c r="X145" s="10">
        <v>27</v>
      </c>
      <c r="Y145" s="10">
        <v>150</v>
      </c>
      <c r="Z145" s="10">
        <f t="shared" si="20"/>
        <v>4050</v>
      </c>
      <c r="AA145" s="10">
        <v>27</v>
      </c>
      <c r="AB145" s="10">
        <v>150</v>
      </c>
      <c r="AC145" s="10">
        <f t="shared" si="21"/>
        <v>4050</v>
      </c>
      <c r="AD145" s="12"/>
      <c r="AE145" s="26">
        <v>7</v>
      </c>
      <c r="AF145" s="7">
        <f t="shared" si="27"/>
        <v>0</v>
      </c>
      <c r="AG145" s="152">
        <v>1</v>
      </c>
      <c r="AH145" s="139">
        <f t="shared" si="22"/>
        <v>81</v>
      </c>
      <c r="AI145" s="139">
        <f t="shared" si="28"/>
        <v>12150</v>
      </c>
      <c r="AJ145" s="109">
        <f t="shared" si="23"/>
        <v>12150</v>
      </c>
      <c r="AK145" s="67"/>
      <c r="AM145" t="b">
        <f>D145='10.06.2022 КП'!D145</f>
        <v>1</v>
      </c>
      <c r="AN145" t="b">
        <f>E145='10.06.2022 КП'!E145</f>
        <v>1</v>
      </c>
      <c r="AO145" t="b">
        <f>F145='10.06.2022 КП'!F145</f>
        <v>1</v>
      </c>
      <c r="AP145" t="b">
        <f>G145='10.06.2022 КП'!G145</f>
        <v>1</v>
      </c>
      <c r="AQ145" t="b">
        <f>H145='10.06.2022 КП'!H145</f>
        <v>1</v>
      </c>
    </row>
    <row r="146" spans="1:43" ht="28.9" customHeight="1" x14ac:dyDescent="0.25">
      <c r="A146" s="108">
        <v>122</v>
      </c>
      <c r="B146" s="8" t="s">
        <v>213</v>
      </c>
      <c r="C146" s="21" t="s">
        <v>130</v>
      </c>
      <c r="D146" s="22" t="s">
        <v>578</v>
      </c>
      <c r="E146" s="21" t="s">
        <v>492</v>
      </c>
      <c r="F146" s="35">
        <v>44639</v>
      </c>
      <c r="G146" s="35">
        <v>44639</v>
      </c>
      <c r="H146" s="21" t="s">
        <v>771</v>
      </c>
      <c r="I146" s="22" t="s">
        <v>492</v>
      </c>
      <c r="J146" s="35">
        <v>44639</v>
      </c>
      <c r="K146" s="35">
        <v>44639</v>
      </c>
      <c r="L146" s="10"/>
      <c r="M146" s="10">
        <v>3400</v>
      </c>
      <c r="N146" s="10">
        <f t="shared" si="24"/>
        <v>0</v>
      </c>
      <c r="O146" s="10"/>
      <c r="P146" s="10">
        <v>2900</v>
      </c>
      <c r="Q146" s="10">
        <f t="shared" si="25"/>
        <v>0</v>
      </c>
      <c r="R146" s="10"/>
      <c r="S146" s="10">
        <v>2800</v>
      </c>
      <c r="T146" s="10">
        <f t="shared" si="26"/>
        <v>0</v>
      </c>
      <c r="U146" s="10">
        <v>17</v>
      </c>
      <c r="V146" s="10">
        <v>150</v>
      </c>
      <c r="W146" s="10">
        <f t="shared" si="19"/>
        <v>2550</v>
      </c>
      <c r="X146" s="10">
        <v>17</v>
      </c>
      <c r="Y146" s="10">
        <v>150</v>
      </c>
      <c r="Z146" s="10">
        <f t="shared" si="20"/>
        <v>2550</v>
      </c>
      <c r="AA146" s="10">
        <v>17</v>
      </c>
      <c r="AB146" s="10">
        <v>150</v>
      </c>
      <c r="AC146" s="10">
        <f t="shared" si="21"/>
        <v>2550</v>
      </c>
      <c r="AD146" s="11"/>
      <c r="AE146" s="26">
        <v>7</v>
      </c>
      <c r="AF146" s="7">
        <f t="shared" si="27"/>
        <v>0</v>
      </c>
      <c r="AG146" s="152">
        <v>1</v>
      </c>
      <c r="AH146" s="139">
        <f t="shared" si="22"/>
        <v>51</v>
      </c>
      <c r="AI146" s="139">
        <f t="shared" si="28"/>
        <v>7650</v>
      </c>
      <c r="AJ146" s="109">
        <f t="shared" si="23"/>
        <v>7650</v>
      </c>
      <c r="AK146" s="67"/>
      <c r="AM146" t="b">
        <f>D146='10.06.2022 КП'!D146</f>
        <v>1</v>
      </c>
      <c r="AN146" t="b">
        <f>E146='10.06.2022 КП'!E146</f>
        <v>1</v>
      </c>
      <c r="AO146" t="b">
        <f>F146='10.06.2022 КП'!F146</f>
        <v>1</v>
      </c>
      <c r="AP146" t="b">
        <f>G146='10.06.2022 КП'!G146</f>
        <v>1</v>
      </c>
      <c r="AQ146" t="b">
        <f>H146='10.06.2022 КП'!H146</f>
        <v>1</v>
      </c>
    </row>
    <row r="147" spans="1:43" x14ac:dyDescent="0.25">
      <c r="A147" s="108">
        <v>123</v>
      </c>
      <c r="B147" s="8" t="s">
        <v>213</v>
      </c>
      <c r="C147" s="21" t="s">
        <v>130</v>
      </c>
      <c r="D147" s="22" t="s">
        <v>579</v>
      </c>
      <c r="E147" s="21" t="s">
        <v>329</v>
      </c>
      <c r="F147" s="35">
        <v>44660</v>
      </c>
      <c r="G147" s="35">
        <v>44660</v>
      </c>
      <c r="H147" s="21" t="s">
        <v>301</v>
      </c>
      <c r="I147" s="22" t="s">
        <v>329</v>
      </c>
      <c r="J147" s="35">
        <v>44660</v>
      </c>
      <c r="K147" s="35">
        <v>44660</v>
      </c>
      <c r="L147" s="10"/>
      <c r="M147" s="10">
        <v>3400</v>
      </c>
      <c r="N147" s="10">
        <f t="shared" si="24"/>
        <v>0</v>
      </c>
      <c r="O147" s="10"/>
      <c r="P147" s="10">
        <v>2900</v>
      </c>
      <c r="Q147" s="10">
        <f t="shared" si="25"/>
        <v>0</v>
      </c>
      <c r="R147" s="10"/>
      <c r="S147" s="10">
        <v>2800</v>
      </c>
      <c r="T147" s="10">
        <f t="shared" si="26"/>
        <v>0</v>
      </c>
      <c r="U147" s="10">
        <v>17</v>
      </c>
      <c r="V147" s="10">
        <v>150</v>
      </c>
      <c r="W147" s="10">
        <f t="shared" si="19"/>
        <v>2550</v>
      </c>
      <c r="X147" s="10">
        <v>17</v>
      </c>
      <c r="Y147" s="10">
        <v>150</v>
      </c>
      <c r="Z147" s="10">
        <f t="shared" si="20"/>
        <v>2550</v>
      </c>
      <c r="AA147" s="10">
        <v>17</v>
      </c>
      <c r="AB147" s="10">
        <v>150</v>
      </c>
      <c r="AC147" s="10">
        <f t="shared" si="21"/>
        <v>2550</v>
      </c>
      <c r="AD147" s="11"/>
      <c r="AE147" s="26">
        <v>7</v>
      </c>
      <c r="AF147" s="7">
        <f t="shared" si="27"/>
        <v>0</v>
      </c>
      <c r="AG147" s="152">
        <v>1</v>
      </c>
      <c r="AH147" s="139">
        <f t="shared" si="22"/>
        <v>51</v>
      </c>
      <c r="AI147" s="139">
        <f t="shared" si="28"/>
        <v>7650</v>
      </c>
      <c r="AJ147" s="109">
        <f t="shared" si="23"/>
        <v>7650</v>
      </c>
      <c r="AK147" s="67"/>
      <c r="AM147" t="b">
        <f>D147='10.06.2022 КП'!D147</f>
        <v>1</v>
      </c>
      <c r="AN147" t="b">
        <f>E147='10.06.2022 КП'!E147</f>
        <v>1</v>
      </c>
      <c r="AO147" t="b">
        <f>F147='10.06.2022 КП'!F147</f>
        <v>1</v>
      </c>
      <c r="AP147" t="b">
        <f>G147='10.06.2022 КП'!G147</f>
        <v>1</v>
      </c>
      <c r="AQ147" t="b">
        <f>H147='10.06.2022 КП'!H147</f>
        <v>1</v>
      </c>
    </row>
    <row r="148" spans="1:43" ht="25.5" x14ac:dyDescent="0.25">
      <c r="A148" s="108">
        <v>124</v>
      </c>
      <c r="B148" s="8" t="s">
        <v>213</v>
      </c>
      <c r="C148" s="8" t="s">
        <v>130</v>
      </c>
      <c r="D148" s="57" t="s">
        <v>174</v>
      </c>
      <c r="E148" s="9" t="s">
        <v>494</v>
      </c>
      <c r="F148" s="156">
        <v>44702</v>
      </c>
      <c r="G148" s="156">
        <v>44863</v>
      </c>
      <c r="H148" s="21" t="s">
        <v>1079</v>
      </c>
      <c r="I148" s="57" t="s">
        <v>383</v>
      </c>
      <c r="J148" s="64">
        <v>44702</v>
      </c>
      <c r="K148" s="64">
        <v>44863</v>
      </c>
      <c r="L148" s="10"/>
      <c r="M148" s="10">
        <v>3400</v>
      </c>
      <c r="N148" s="10">
        <f t="shared" si="24"/>
        <v>0</v>
      </c>
      <c r="O148" s="10"/>
      <c r="P148" s="10">
        <v>2900</v>
      </c>
      <c r="Q148" s="10">
        <f t="shared" si="25"/>
        <v>0</v>
      </c>
      <c r="R148" s="10"/>
      <c r="S148" s="10">
        <v>2800</v>
      </c>
      <c r="T148" s="10">
        <f t="shared" si="26"/>
        <v>0</v>
      </c>
      <c r="U148" s="10">
        <v>17</v>
      </c>
      <c r="V148" s="10">
        <v>150</v>
      </c>
      <c r="W148" s="10">
        <f t="shared" si="19"/>
        <v>2550</v>
      </c>
      <c r="X148" s="10">
        <v>17</v>
      </c>
      <c r="Y148" s="10">
        <v>150</v>
      </c>
      <c r="Z148" s="10">
        <f t="shared" si="20"/>
        <v>2550</v>
      </c>
      <c r="AA148" s="10">
        <v>17</v>
      </c>
      <c r="AB148" s="10">
        <v>150</v>
      </c>
      <c r="AC148" s="10">
        <f t="shared" si="21"/>
        <v>2550</v>
      </c>
      <c r="AD148" s="11">
        <v>54</v>
      </c>
      <c r="AE148" s="26">
        <v>7</v>
      </c>
      <c r="AF148" s="7">
        <f t="shared" si="27"/>
        <v>378</v>
      </c>
      <c r="AG148" s="152">
        <v>1</v>
      </c>
      <c r="AH148" s="145">
        <f t="shared" si="22"/>
        <v>105</v>
      </c>
      <c r="AI148" s="139">
        <f t="shared" si="28"/>
        <v>8028</v>
      </c>
      <c r="AJ148" s="118">
        <f t="shared" si="23"/>
        <v>8028</v>
      </c>
      <c r="AM148" t="b">
        <f>D148='10.06.2022 КП'!D148</f>
        <v>1</v>
      </c>
      <c r="AN148" t="b">
        <f>E148='10.06.2022 КП'!E148</f>
        <v>1</v>
      </c>
      <c r="AO148" t="b">
        <f>F148='10.06.2022 КП'!F148</f>
        <v>1</v>
      </c>
      <c r="AP148" t="b">
        <f>G148='10.06.2022 КП'!G148</f>
        <v>1</v>
      </c>
      <c r="AQ148" t="b">
        <f>H148='10.06.2022 КП'!H148</f>
        <v>1</v>
      </c>
    </row>
    <row r="149" spans="1:43" ht="27.6" customHeight="1" x14ac:dyDescent="0.25">
      <c r="A149" s="108">
        <v>125</v>
      </c>
      <c r="B149" s="8" t="s">
        <v>214</v>
      </c>
      <c r="C149" s="21" t="s">
        <v>130</v>
      </c>
      <c r="D149" s="22" t="s">
        <v>580</v>
      </c>
      <c r="E149" s="21" t="s">
        <v>1080</v>
      </c>
      <c r="F149" s="35">
        <v>44702</v>
      </c>
      <c r="G149" s="35">
        <v>44870</v>
      </c>
      <c r="H149" s="21" t="s">
        <v>1079</v>
      </c>
      <c r="I149" s="22" t="s">
        <v>442</v>
      </c>
      <c r="J149" s="35">
        <v>44702</v>
      </c>
      <c r="K149" s="35">
        <v>44870</v>
      </c>
      <c r="L149" s="11"/>
      <c r="M149" s="10">
        <v>3400</v>
      </c>
      <c r="N149" s="10">
        <f t="shared" si="24"/>
        <v>0</v>
      </c>
      <c r="O149" s="10"/>
      <c r="P149" s="10">
        <v>2900</v>
      </c>
      <c r="Q149" s="10">
        <f t="shared" si="25"/>
        <v>0</v>
      </c>
      <c r="R149" s="10"/>
      <c r="S149" s="10">
        <v>2800</v>
      </c>
      <c r="T149" s="10">
        <f t="shared" si="26"/>
        <v>0</v>
      </c>
      <c r="U149" s="10">
        <v>30</v>
      </c>
      <c r="V149" s="10">
        <v>150</v>
      </c>
      <c r="W149" s="10">
        <f t="shared" si="19"/>
        <v>4500</v>
      </c>
      <c r="X149" s="10">
        <v>30</v>
      </c>
      <c r="Y149" s="10">
        <v>150</v>
      </c>
      <c r="Z149" s="10">
        <f t="shared" si="20"/>
        <v>4500</v>
      </c>
      <c r="AA149" s="10">
        <v>30</v>
      </c>
      <c r="AB149" s="10">
        <v>150</v>
      </c>
      <c r="AC149" s="10">
        <f t="shared" si="21"/>
        <v>4500</v>
      </c>
      <c r="AD149" s="11">
        <v>96</v>
      </c>
      <c r="AE149" s="26">
        <v>7</v>
      </c>
      <c r="AF149" s="7">
        <f t="shared" si="27"/>
        <v>672</v>
      </c>
      <c r="AG149" s="152">
        <v>1</v>
      </c>
      <c r="AH149" s="145">
        <f t="shared" si="22"/>
        <v>186</v>
      </c>
      <c r="AI149" s="139">
        <f t="shared" si="28"/>
        <v>14172</v>
      </c>
      <c r="AJ149" s="118">
        <f t="shared" si="23"/>
        <v>14172</v>
      </c>
      <c r="AM149" t="b">
        <f>D149='10.06.2022 КП'!D149</f>
        <v>1</v>
      </c>
      <c r="AN149" t="b">
        <f>E149='10.06.2022 КП'!E149</f>
        <v>1</v>
      </c>
      <c r="AO149" t="b">
        <f>F149='10.06.2022 КП'!F149</f>
        <v>1</v>
      </c>
      <c r="AP149" t="b">
        <f>G149='10.06.2022 КП'!G149</f>
        <v>1</v>
      </c>
      <c r="AQ149" t="b">
        <f>H149='10.06.2022 КП'!H149</f>
        <v>1</v>
      </c>
    </row>
    <row r="150" spans="1:43" ht="16.149999999999999" customHeight="1" x14ac:dyDescent="0.25">
      <c r="A150" s="108">
        <v>126</v>
      </c>
      <c r="B150" s="8" t="s">
        <v>213</v>
      </c>
      <c r="C150" s="21" t="s">
        <v>130</v>
      </c>
      <c r="D150" s="22" t="s">
        <v>818</v>
      </c>
      <c r="E150" s="21" t="s">
        <v>329</v>
      </c>
      <c r="F150" s="35">
        <v>44814</v>
      </c>
      <c r="G150" s="35">
        <v>44814</v>
      </c>
      <c r="H150" s="21" t="s">
        <v>772</v>
      </c>
      <c r="I150" s="22" t="s">
        <v>329</v>
      </c>
      <c r="J150" s="35">
        <v>44814</v>
      </c>
      <c r="K150" s="35">
        <v>44814</v>
      </c>
      <c r="L150" s="10">
        <v>1</v>
      </c>
      <c r="M150" s="10">
        <v>3400</v>
      </c>
      <c r="N150" s="10">
        <f t="shared" si="24"/>
        <v>3400</v>
      </c>
      <c r="O150" s="10">
        <v>1</v>
      </c>
      <c r="P150" s="10">
        <v>2900</v>
      </c>
      <c r="Q150" s="10">
        <f t="shared" si="25"/>
        <v>2900</v>
      </c>
      <c r="R150" s="10">
        <v>1</v>
      </c>
      <c r="S150" s="10">
        <v>2800</v>
      </c>
      <c r="T150" s="10">
        <f t="shared" si="26"/>
        <v>2800</v>
      </c>
      <c r="U150" s="10">
        <v>14</v>
      </c>
      <c r="V150" s="10">
        <v>150</v>
      </c>
      <c r="W150" s="10">
        <f t="shared" si="19"/>
        <v>2100</v>
      </c>
      <c r="X150" s="10">
        <v>14</v>
      </c>
      <c r="Y150" s="10">
        <v>150</v>
      </c>
      <c r="Z150" s="10">
        <f t="shared" si="20"/>
        <v>2100</v>
      </c>
      <c r="AA150" s="10">
        <v>14</v>
      </c>
      <c r="AB150" s="10">
        <v>150</v>
      </c>
      <c r="AC150" s="10">
        <f t="shared" si="21"/>
        <v>2100</v>
      </c>
      <c r="AD150" s="11">
        <v>45</v>
      </c>
      <c r="AE150" s="26">
        <v>7</v>
      </c>
      <c r="AF150" s="7">
        <f t="shared" si="27"/>
        <v>315</v>
      </c>
      <c r="AG150" s="152">
        <v>1</v>
      </c>
      <c r="AH150" s="145">
        <f t="shared" si="22"/>
        <v>90</v>
      </c>
      <c r="AI150" s="139">
        <f t="shared" si="28"/>
        <v>15715</v>
      </c>
      <c r="AJ150" s="118">
        <f t="shared" si="23"/>
        <v>15715</v>
      </c>
      <c r="AM150" t="b">
        <f>D150='10.06.2022 КП'!D150</f>
        <v>1</v>
      </c>
      <c r="AN150" t="b">
        <f>E150='10.06.2022 КП'!E150</f>
        <v>1</v>
      </c>
      <c r="AO150" t="b">
        <f>F150='10.06.2022 КП'!F150</f>
        <v>1</v>
      </c>
      <c r="AP150" t="b">
        <f>G150='10.06.2022 КП'!G150</f>
        <v>1</v>
      </c>
      <c r="AQ150" t="b">
        <f>H150='10.06.2022 КП'!H150</f>
        <v>1</v>
      </c>
    </row>
    <row r="151" spans="1:43" x14ac:dyDescent="0.25">
      <c r="A151" s="106"/>
      <c r="B151" s="96"/>
      <c r="C151" s="97"/>
      <c r="D151" s="179" t="s">
        <v>851</v>
      </c>
      <c r="E151" s="99"/>
      <c r="F151" s="99"/>
      <c r="G151" s="99"/>
      <c r="H151" s="99"/>
      <c r="I151" s="99"/>
      <c r="J151" s="99"/>
      <c r="K151" s="99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2"/>
      <c r="AE151" s="79"/>
      <c r="AF151" s="79"/>
      <c r="AG151" s="153"/>
      <c r="AH151" s="151"/>
      <c r="AI151" s="151"/>
      <c r="AJ151" s="164"/>
      <c r="AM151" t="b">
        <f>D151='10.06.2022 КП'!D151</f>
        <v>1</v>
      </c>
      <c r="AN151" t="b">
        <f>E151='10.06.2022 КП'!E151</f>
        <v>1</v>
      </c>
      <c r="AO151" t="b">
        <f>F151='10.06.2022 КП'!F151</f>
        <v>1</v>
      </c>
      <c r="AP151" t="b">
        <f>G151='10.06.2022 КП'!G151</f>
        <v>1</v>
      </c>
      <c r="AQ151" t="b">
        <f>H151='10.06.2022 КП'!H151</f>
        <v>1</v>
      </c>
    </row>
    <row r="152" spans="1:43" ht="27" customHeight="1" x14ac:dyDescent="0.25">
      <c r="A152" s="114">
        <v>127</v>
      </c>
      <c r="B152" s="8" t="s">
        <v>65</v>
      </c>
      <c r="C152" s="21" t="s">
        <v>162</v>
      </c>
      <c r="D152" s="22" t="s">
        <v>180</v>
      </c>
      <c r="E152" s="21" t="s">
        <v>1008</v>
      </c>
      <c r="F152" s="35">
        <v>44672</v>
      </c>
      <c r="G152" s="35">
        <v>44674</v>
      </c>
      <c r="H152" s="21" t="s">
        <v>310</v>
      </c>
      <c r="I152" s="22" t="s">
        <v>715</v>
      </c>
      <c r="J152" s="35">
        <v>44672</v>
      </c>
      <c r="K152" s="35">
        <v>44674</v>
      </c>
      <c r="L152" s="10"/>
      <c r="M152" s="10">
        <v>3400</v>
      </c>
      <c r="N152" s="10">
        <f t="shared" si="24"/>
        <v>0</v>
      </c>
      <c r="O152" s="10"/>
      <c r="P152" s="10">
        <v>2900</v>
      </c>
      <c r="Q152" s="10">
        <f t="shared" si="25"/>
        <v>0</v>
      </c>
      <c r="R152" s="10"/>
      <c r="S152" s="10">
        <v>2800</v>
      </c>
      <c r="T152" s="10">
        <f t="shared" si="26"/>
        <v>0</v>
      </c>
      <c r="U152" s="10">
        <v>38</v>
      </c>
      <c r="V152" s="10">
        <v>150</v>
      </c>
      <c r="W152" s="10">
        <f t="shared" si="19"/>
        <v>5700</v>
      </c>
      <c r="X152" s="10">
        <v>38</v>
      </c>
      <c r="Y152" s="10">
        <v>150</v>
      </c>
      <c r="Z152" s="10">
        <f t="shared" si="20"/>
        <v>5700</v>
      </c>
      <c r="AA152" s="10">
        <v>38</v>
      </c>
      <c r="AB152" s="10">
        <v>150</v>
      </c>
      <c r="AC152" s="10">
        <f t="shared" si="21"/>
        <v>5700</v>
      </c>
      <c r="AD152" s="11">
        <v>114</v>
      </c>
      <c r="AE152" s="26">
        <v>7</v>
      </c>
      <c r="AF152" s="7">
        <f t="shared" si="27"/>
        <v>798</v>
      </c>
      <c r="AG152" s="152">
        <v>1</v>
      </c>
      <c r="AH152" s="145">
        <f t="shared" si="22"/>
        <v>228</v>
      </c>
      <c r="AI152" s="139">
        <f t="shared" si="28"/>
        <v>17898</v>
      </c>
      <c r="AJ152" s="118">
        <f t="shared" si="23"/>
        <v>17898</v>
      </c>
      <c r="AM152" t="b">
        <f>D152='10.06.2022 КП'!D152</f>
        <v>1</v>
      </c>
      <c r="AN152" t="b">
        <f>E152='10.06.2022 КП'!E152</f>
        <v>1</v>
      </c>
      <c r="AO152" t="b">
        <f>F152='10.06.2022 КП'!F152</f>
        <v>1</v>
      </c>
      <c r="AP152" t="b">
        <f>G152='10.06.2022 КП'!G152</f>
        <v>1</v>
      </c>
      <c r="AQ152" t="b">
        <f>H152='10.06.2022 КП'!H152</f>
        <v>1</v>
      </c>
    </row>
    <row r="153" spans="1:43" x14ac:dyDescent="0.25">
      <c r="A153" s="106"/>
      <c r="B153" s="96"/>
      <c r="C153" s="97"/>
      <c r="D153" s="179" t="s">
        <v>852</v>
      </c>
      <c r="E153" s="99"/>
      <c r="F153" s="99"/>
      <c r="G153" s="99"/>
      <c r="H153" s="99"/>
      <c r="I153" s="99"/>
      <c r="J153" s="99"/>
      <c r="K153" s="99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2"/>
      <c r="AE153" s="79"/>
      <c r="AF153" s="79"/>
      <c r="AG153" s="153"/>
      <c r="AH153" s="151"/>
      <c r="AI153" s="151"/>
      <c r="AJ153" s="164"/>
      <c r="AM153" t="b">
        <f>D153='10.06.2022 КП'!D153</f>
        <v>1</v>
      </c>
      <c r="AN153" t="b">
        <f>E153='10.06.2022 КП'!E153</f>
        <v>1</v>
      </c>
      <c r="AO153" t="b">
        <f>F153='10.06.2022 КП'!F153</f>
        <v>1</v>
      </c>
      <c r="AP153" t="b">
        <f>G153='10.06.2022 КП'!G153</f>
        <v>1</v>
      </c>
      <c r="AQ153" t="b">
        <f>H153='10.06.2022 КП'!H153</f>
        <v>1</v>
      </c>
    </row>
    <row r="154" spans="1:43" ht="27.6" customHeight="1" x14ac:dyDescent="0.25">
      <c r="A154" s="108">
        <v>128</v>
      </c>
      <c r="B154" s="8" t="s">
        <v>205</v>
      </c>
      <c r="C154" s="21" t="s">
        <v>140</v>
      </c>
      <c r="D154" s="22" t="s">
        <v>581</v>
      </c>
      <c r="E154" s="21" t="s">
        <v>496</v>
      </c>
      <c r="F154" s="35">
        <v>44666</v>
      </c>
      <c r="G154" s="35">
        <v>44668</v>
      </c>
      <c r="H154" s="21" t="s">
        <v>301</v>
      </c>
      <c r="I154" s="22" t="s">
        <v>496</v>
      </c>
      <c r="J154" s="35">
        <v>44666</v>
      </c>
      <c r="K154" s="35">
        <v>44668</v>
      </c>
      <c r="L154" s="10"/>
      <c r="M154" s="10">
        <v>3400</v>
      </c>
      <c r="N154" s="10">
        <f t="shared" si="24"/>
        <v>0</v>
      </c>
      <c r="O154" s="10"/>
      <c r="P154" s="10">
        <v>2900</v>
      </c>
      <c r="Q154" s="10">
        <f t="shared" si="25"/>
        <v>0</v>
      </c>
      <c r="R154" s="10"/>
      <c r="S154" s="10">
        <v>2800</v>
      </c>
      <c r="T154" s="10">
        <f t="shared" si="26"/>
        <v>0</v>
      </c>
      <c r="U154" s="10">
        <v>6</v>
      </c>
      <c r="V154" s="10">
        <v>150</v>
      </c>
      <c r="W154" s="10">
        <f t="shared" ref="W154:W229" si="29">U154*V154</f>
        <v>900</v>
      </c>
      <c r="X154" s="10">
        <v>6</v>
      </c>
      <c r="Y154" s="10">
        <v>150</v>
      </c>
      <c r="Z154" s="10">
        <f t="shared" ref="Z154:Z229" si="30">X154*Y154</f>
        <v>900</v>
      </c>
      <c r="AA154" s="10">
        <v>6</v>
      </c>
      <c r="AB154" s="10">
        <v>150</v>
      </c>
      <c r="AC154" s="10">
        <f t="shared" ref="AC154:AC229" si="31">AA154*AB154</f>
        <v>900</v>
      </c>
      <c r="AD154" s="11">
        <v>18</v>
      </c>
      <c r="AE154" s="26">
        <v>7</v>
      </c>
      <c r="AF154" s="7">
        <f t="shared" si="27"/>
        <v>126</v>
      </c>
      <c r="AG154" s="152">
        <v>1</v>
      </c>
      <c r="AH154" s="145">
        <f t="shared" si="22"/>
        <v>36</v>
      </c>
      <c r="AI154" s="139">
        <f t="shared" si="28"/>
        <v>2826</v>
      </c>
      <c r="AJ154" s="118">
        <f t="shared" si="23"/>
        <v>2826</v>
      </c>
      <c r="AM154" t="b">
        <f>D154='10.06.2022 КП'!D154</f>
        <v>1</v>
      </c>
      <c r="AN154" t="b">
        <f>E154='10.06.2022 КП'!E154</f>
        <v>1</v>
      </c>
      <c r="AO154" t="b">
        <f>F154='10.06.2022 КП'!F154</f>
        <v>1</v>
      </c>
      <c r="AP154" t="b">
        <f>G154='10.06.2022 КП'!G154</f>
        <v>1</v>
      </c>
      <c r="AQ154" t="b">
        <f>H154='10.06.2022 КП'!H154</f>
        <v>1</v>
      </c>
    </row>
    <row r="155" spans="1:43" ht="16.149999999999999" customHeight="1" x14ac:dyDescent="0.25">
      <c r="A155" s="108">
        <v>129</v>
      </c>
      <c r="B155" s="8" t="s">
        <v>205</v>
      </c>
      <c r="C155" s="21" t="s">
        <v>140</v>
      </c>
      <c r="D155" s="22" t="s">
        <v>582</v>
      </c>
      <c r="E155" s="21" t="s">
        <v>340</v>
      </c>
      <c r="F155" s="35">
        <v>44666</v>
      </c>
      <c r="G155" s="35">
        <v>44668</v>
      </c>
      <c r="H155" s="21" t="s">
        <v>301</v>
      </c>
      <c r="I155" s="22" t="s">
        <v>340</v>
      </c>
      <c r="J155" s="35">
        <v>44666</v>
      </c>
      <c r="K155" s="35">
        <v>44668</v>
      </c>
      <c r="L155" s="10"/>
      <c r="M155" s="10">
        <v>3400</v>
      </c>
      <c r="N155" s="10">
        <f t="shared" si="24"/>
        <v>0</v>
      </c>
      <c r="O155" s="10"/>
      <c r="P155" s="10">
        <v>2900</v>
      </c>
      <c r="Q155" s="10">
        <f t="shared" si="25"/>
        <v>0</v>
      </c>
      <c r="R155" s="10"/>
      <c r="S155" s="10">
        <v>2800</v>
      </c>
      <c r="T155" s="10">
        <f t="shared" si="26"/>
        <v>0</v>
      </c>
      <c r="U155" s="10">
        <v>4</v>
      </c>
      <c r="V155" s="10">
        <v>150</v>
      </c>
      <c r="W155" s="10">
        <f t="shared" si="29"/>
        <v>600</v>
      </c>
      <c r="X155" s="10">
        <v>4</v>
      </c>
      <c r="Y155" s="10">
        <v>150</v>
      </c>
      <c r="Z155" s="10">
        <f t="shared" si="30"/>
        <v>600</v>
      </c>
      <c r="AA155" s="10">
        <v>4</v>
      </c>
      <c r="AB155" s="10">
        <v>150</v>
      </c>
      <c r="AC155" s="10">
        <f t="shared" si="31"/>
        <v>600</v>
      </c>
      <c r="AD155" s="11">
        <v>12</v>
      </c>
      <c r="AE155" s="26">
        <v>7</v>
      </c>
      <c r="AF155" s="7">
        <f t="shared" si="27"/>
        <v>84</v>
      </c>
      <c r="AG155" s="152">
        <v>1</v>
      </c>
      <c r="AH155" s="145">
        <f t="shared" si="22"/>
        <v>24</v>
      </c>
      <c r="AI155" s="139">
        <f t="shared" si="28"/>
        <v>1884</v>
      </c>
      <c r="AJ155" s="118">
        <f t="shared" si="23"/>
        <v>1884</v>
      </c>
      <c r="AM155" t="b">
        <f>D155='10.06.2022 КП'!D155</f>
        <v>1</v>
      </c>
      <c r="AN155" t="b">
        <f>E155='10.06.2022 КП'!E155</f>
        <v>1</v>
      </c>
      <c r="AO155" t="b">
        <f>F155='10.06.2022 КП'!F155</f>
        <v>1</v>
      </c>
      <c r="AP155" t="b">
        <f>G155='10.06.2022 КП'!G155</f>
        <v>1</v>
      </c>
      <c r="AQ155" t="b">
        <f>H155='10.06.2022 КП'!H155</f>
        <v>1</v>
      </c>
    </row>
    <row r="156" spans="1:43" ht="13.9" customHeight="1" x14ac:dyDescent="0.25">
      <c r="A156" s="106"/>
      <c r="B156" s="96"/>
      <c r="C156" s="97"/>
      <c r="D156" s="179" t="s">
        <v>853</v>
      </c>
      <c r="E156" s="99"/>
      <c r="F156" s="99"/>
      <c r="G156" s="99"/>
      <c r="H156" s="99"/>
      <c r="I156" s="99"/>
      <c r="J156" s="99"/>
      <c r="K156" s="99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2"/>
      <c r="AE156" s="79"/>
      <c r="AF156" s="79"/>
      <c r="AG156" s="153"/>
      <c r="AH156" s="151"/>
      <c r="AI156" s="151"/>
      <c r="AJ156" s="164"/>
      <c r="AM156" t="b">
        <f>D156='10.06.2022 КП'!D156</f>
        <v>1</v>
      </c>
      <c r="AN156" t="b">
        <f>E156='10.06.2022 КП'!E156</f>
        <v>1</v>
      </c>
      <c r="AO156" t="b">
        <f>F156='10.06.2022 КП'!F156</f>
        <v>1</v>
      </c>
      <c r="AP156" t="b">
        <f>G156='10.06.2022 КП'!G156</f>
        <v>1</v>
      </c>
      <c r="AQ156" t="b">
        <f>H156='10.06.2022 КП'!H156</f>
        <v>1</v>
      </c>
    </row>
    <row r="157" spans="1:43" ht="16.149999999999999" customHeight="1" x14ac:dyDescent="0.25">
      <c r="A157" s="108">
        <v>130</v>
      </c>
      <c r="B157" s="16" t="s">
        <v>217</v>
      </c>
      <c r="C157" s="21" t="s">
        <v>131</v>
      </c>
      <c r="D157" s="22" t="s">
        <v>583</v>
      </c>
      <c r="E157" s="21" t="s">
        <v>503</v>
      </c>
      <c r="F157" s="35">
        <v>44653</v>
      </c>
      <c r="G157" s="35">
        <v>44655</v>
      </c>
      <c r="H157" s="21" t="s">
        <v>301</v>
      </c>
      <c r="I157" s="22" t="s">
        <v>503</v>
      </c>
      <c r="J157" s="35">
        <v>44653</v>
      </c>
      <c r="K157" s="35">
        <v>44655</v>
      </c>
      <c r="L157" s="17"/>
      <c r="M157" s="10">
        <v>3400</v>
      </c>
      <c r="N157" s="10">
        <f t="shared" si="24"/>
        <v>0</v>
      </c>
      <c r="O157" s="17"/>
      <c r="P157" s="10">
        <v>2900</v>
      </c>
      <c r="Q157" s="10">
        <f t="shared" si="25"/>
        <v>0</v>
      </c>
      <c r="R157" s="17"/>
      <c r="S157" s="10">
        <v>2800</v>
      </c>
      <c r="T157" s="10">
        <f t="shared" si="26"/>
        <v>0</v>
      </c>
      <c r="U157" s="17">
        <v>2</v>
      </c>
      <c r="V157" s="10">
        <v>150</v>
      </c>
      <c r="W157" s="10">
        <f t="shared" si="29"/>
        <v>300</v>
      </c>
      <c r="X157" s="17">
        <v>2</v>
      </c>
      <c r="Y157" s="10">
        <v>150</v>
      </c>
      <c r="Z157" s="10">
        <f t="shared" si="30"/>
        <v>300</v>
      </c>
      <c r="AA157" s="17">
        <v>2</v>
      </c>
      <c r="AB157" s="10">
        <v>150</v>
      </c>
      <c r="AC157" s="10">
        <f t="shared" si="31"/>
        <v>300</v>
      </c>
      <c r="AD157" s="19"/>
      <c r="AE157" s="26">
        <v>7</v>
      </c>
      <c r="AF157" s="7">
        <f t="shared" si="27"/>
        <v>0</v>
      </c>
      <c r="AG157" s="152">
        <v>1</v>
      </c>
      <c r="AH157" s="139">
        <f t="shared" ref="AH157:AH232" si="32">L157+O157+R157+U157+X157+AA157+AD157</f>
        <v>6</v>
      </c>
      <c r="AI157" s="139">
        <f t="shared" si="28"/>
        <v>900</v>
      </c>
      <c r="AJ157" s="109">
        <f t="shared" ref="AJ157:AJ232" si="33">N157+Q157+T157+W157+Z157+AC157+AF157</f>
        <v>900</v>
      </c>
      <c r="AM157" t="b">
        <f>D157='10.06.2022 КП'!D157</f>
        <v>1</v>
      </c>
      <c r="AN157" t="b">
        <f>E157='10.06.2022 КП'!E157</f>
        <v>1</v>
      </c>
      <c r="AO157" t="b">
        <f>F157='10.06.2022 КП'!F157</f>
        <v>1</v>
      </c>
      <c r="AP157" t="b">
        <f>G157='10.06.2022 КП'!G157</f>
        <v>1</v>
      </c>
      <c r="AQ157" t="b">
        <f>H157='10.06.2022 КП'!H157</f>
        <v>1</v>
      </c>
    </row>
    <row r="158" spans="1:43" ht="27" customHeight="1" x14ac:dyDescent="0.25">
      <c r="A158" s="108">
        <v>131</v>
      </c>
      <c r="B158" s="16" t="s">
        <v>217</v>
      </c>
      <c r="C158" s="21" t="s">
        <v>131</v>
      </c>
      <c r="D158" s="22" t="s">
        <v>584</v>
      </c>
      <c r="E158" s="21" t="s">
        <v>1009</v>
      </c>
      <c r="F158" s="35">
        <v>44696</v>
      </c>
      <c r="G158" s="35">
        <v>44698</v>
      </c>
      <c r="H158" s="21" t="s">
        <v>301</v>
      </c>
      <c r="I158" s="22" t="s">
        <v>716</v>
      </c>
      <c r="J158" s="35">
        <v>44696</v>
      </c>
      <c r="K158" s="35">
        <v>44698</v>
      </c>
      <c r="L158" s="17"/>
      <c r="M158" s="10">
        <v>3400</v>
      </c>
      <c r="N158" s="10">
        <f t="shared" si="24"/>
        <v>0</v>
      </c>
      <c r="O158" s="17"/>
      <c r="P158" s="10">
        <v>2900</v>
      </c>
      <c r="Q158" s="10">
        <f t="shared" si="25"/>
        <v>0</v>
      </c>
      <c r="R158" s="17"/>
      <c r="S158" s="10">
        <v>2800</v>
      </c>
      <c r="T158" s="10">
        <f t="shared" si="26"/>
        <v>0</v>
      </c>
      <c r="U158" s="17">
        <v>8</v>
      </c>
      <c r="V158" s="10">
        <v>150</v>
      </c>
      <c r="W158" s="10">
        <f t="shared" si="29"/>
        <v>1200</v>
      </c>
      <c r="X158" s="17">
        <v>8</v>
      </c>
      <c r="Y158" s="10">
        <v>150</v>
      </c>
      <c r="Z158" s="10">
        <f t="shared" si="30"/>
        <v>1200</v>
      </c>
      <c r="AA158" s="17">
        <v>8</v>
      </c>
      <c r="AB158" s="10">
        <v>150</v>
      </c>
      <c r="AC158" s="10">
        <f t="shared" si="31"/>
        <v>1200</v>
      </c>
      <c r="AD158" s="19">
        <v>24</v>
      </c>
      <c r="AE158" s="26">
        <v>7</v>
      </c>
      <c r="AF158" s="7">
        <f t="shared" si="27"/>
        <v>168</v>
      </c>
      <c r="AG158" s="152">
        <v>1</v>
      </c>
      <c r="AH158" s="139">
        <f t="shared" si="32"/>
        <v>48</v>
      </c>
      <c r="AI158" s="139">
        <f t="shared" si="28"/>
        <v>3768</v>
      </c>
      <c r="AJ158" s="109">
        <f t="shared" si="33"/>
        <v>3768</v>
      </c>
      <c r="AM158" t="b">
        <f>D158='10.06.2022 КП'!D158</f>
        <v>1</v>
      </c>
      <c r="AN158" t="b">
        <f>E158='10.06.2022 КП'!E158</f>
        <v>1</v>
      </c>
      <c r="AO158" t="b">
        <f>F158='10.06.2022 КП'!F158</f>
        <v>1</v>
      </c>
      <c r="AP158" t="b">
        <f>G158='10.06.2022 КП'!G158</f>
        <v>1</v>
      </c>
      <c r="AQ158" t="b">
        <f>H158='10.06.2022 КП'!H158</f>
        <v>1</v>
      </c>
    </row>
    <row r="159" spans="1:43" x14ac:dyDescent="0.25">
      <c r="A159" s="106"/>
      <c r="B159" s="96"/>
      <c r="C159" s="97"/>
      <c r="D159" s="179" t="s">
        <v>854</v>
      </c>
      <c r="E159" s="99"/>
      <c r="F159" s="99"/>
      <c r="G159" s="99"/>
      <c r="H159" s="99"/>
      <c r="I159" s="99"/>
      <c r="J159" s="99"/>
      <c r="K159" s="99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2"/>
      <c r="AE159" s="79"/>
      <c r="AF159" s="79"/>
      <c r="AG159" s="153"/>
      <c r="AH159" s="151"/>
      <c r="AI159" s="151"/>
      <c r="AJ159" s="164"/>
      <c r="AM159" t="b">
        <f>D159='10.06.2022 КП'!D159</f>
        <v>1</v>
      </c>
      <c r="AN159" t="b">
        <f>E159='10.06.2022 КП'!E159</f>
        <v>1</v>
      </c>
      <c r="AO159" t="b">
        <f>F159='10.06.2022 КП'!F159</f>
        <v>1</v>
      </c>
      <c r="AP159" t="b">
        <f>G159='10.06.2022 КП'!G159</f>
        <v>1</v>
      </c>
      <c r="AQ159" t="b">
        <f>H159='10.06.2022 КП'!H159</f>
        <v>1</v>
      </c>
    </row>
    <row r="160" spans="1:43" ht="16.149999999999999" customHeight="1" x14ac:dyDescent="0.25">
      <c r="A160" s="108">
        <v>132</v>
      </c>
      <c r="B160" s="8" t="s">
        <v>212</v>
      </c>
      <c r="C160" s="21" t="s">
        <v>245</v>
      </c>
      <c r="D160" s="22" t="s">
        <v>585</v>
      </c>
      <c r="E160" s="21" t="s">
        <v>330</v>
      </c>
      <c r="F160" s="35">
        <v>44582</v>
      </c>
      <c r="G160" s="35">
        <v>44584</v>
      </c>
      <c r="H160" s="21" t="s">
        <v>299</v>
      </c>
      <c r="I160" s="22" t="s">
        <v>330</v>
      </c>
      <c r="J160" s="35">
        <v>44582</v>
      </c>
      <c r="K160" s="35">
        <v>44584</v>
      </c>
      <c r="L160" s="10"/>
      <c r="M160" s="10">
        <v>3400</v>
      </c>
      <c r="N160" s="10">
        <f t="shared" si="24"/>
        <v>0</v>
      </c>
      <c r="O160" s="10"/>
      <c r="P160" s="10">
        <v>2900</v>
      </c>
      <c r="Q160" s="10">
        <f t="shared" si="25"/>
        <v>0</v>
      </c>
      <c r="R160" s="10"/>
      <c r="S160" s="10">
        <v>2800</v>
      </c>
      <c r="T160" s="10">
        <f t="shared" si="26"/>
        <v>0</v>
      </c>
      <c r="U160" s="10">
        <v>10</v>
      </c>
      <c r="V160" s="10">
        <v>150</v>
      </c>
      <c r="W160" s="10">
        <f t="shared" si="29"/>
        <v>1500</v>
      </c>
      <c r="X160" s="10">
        <v>10</v>
      </c>
      <c r="Y160" s="10">
        <v>150</v>
      </c>
      <c r="Z160" s="10">
        <f t="shared" si="30"/>
        <v>1500</v>
      </c>
      <c r="AA160" s="10">
        <v>10</v>
      </c>
      <c r="AB160" s="10">
        <v>150</v>
      </c>
      <c r="AC160" s="10">
        <f t="shared" si="31"/>
        <v>1500</v>
      </c>
      <c r="AD160" s="11"/>
      <c r="AE160" s="26">
        <v>7</v>
      </c>
      <c r="AF160" s="7">
        <f t="shared" si="27"/>
        <v>0</v>
      </c>
      <c r="AG160" s="152">
        <v>1</v>
      </c>
      <c r="AH160" s="139">
        <f t="shared" si="32"/>
        <v>30</v>
      </c>
      <c r="AI160" s="139">
        <f t="shared" si="28"/>
        <v>4500</v>
      </c>
      <c r="AJ160" s="109">
        <f t="shared" si="33"/>
        <v>4500</v>
      </c>
      <c r="AM160" t="b">
        <f>D160='10.06.2022 КП'!D160</f>
        <v>1</v>
      </c>
      <c r="AN160" t="b">
        <f>E160='10.06.2022 КП'!E160</f>
        <v>1</v>
      </c>
      <c r="AO160" t="b">
        <f>F160='10.06.2022 КП'!F160</f>
        <v>1</v>
      </c>
      <c r="AP160" t="b">
        <f>G160='10.06.2022 КП'!G160</f>
        <v>1</v>
      </c>
      <c r="AQ160" t="b">
        <f>H160='10.06.2022 КП'!H160</f>
        <v>1</v>
      </c>
    </row>
    <row r="161" spans="1:43" ht="16.149999999999999" customHeight="1" x14ac:dyDescent="0.25">
      <c r="A161" s="108">
        <v>133</v>
      </c>
      <c r="B161" s="8" t="s">
        <v>212</v>
      </c>
      <c r="C161" s="21" t="s">
        <v>245</v>
      </c>
      <c r="D161" s="22" t="s">
        <v>174</v>
      </c>
      <c r="E161" s="21" t="s">
        <v>473</v>
      </c>
      <c r="F161" s="35">
        <v>44589</v>
      </c>
      <c r="G161" s="35">
        <v>44591</v>
      </c>
      <c r="H161" s="21" t="s">
        <v>299</v>
      </c>
      <c r="I161" s="22" t="s">
        <v>473</v>
      </c>
      <c r="J161" s="35">
        <v>44589</v>
      </c>
      <c r="K161" s="35">
        <v>44591</v>
      </c>
      <c r="L161" s="10"/>
      <c r="M161" s="10">
        <v>3400</v>
      </c>
      <c r="N161" s="10">
        <f t="shared" si="24"/>
        <v>0</v>
      </c>
      <c r="O161" s="10"/>
      <c r="P161" s="10">
        <v>2900</v>
      </c>
      <c r="Q161" s="10">
        <f t="shared" si="25"/>
        <v>0</v>
      </c>
      <c r="R161" s="10"/>
      <c r="S161" s="10">
        <v>2800</v>
      </c>
      <c r="T161" s="10">
        <f t="shared" si="26"/>
        <v>0</v>
      </c>
      <c r="U161" s="10">
        <v>10</v>
      </c>
      <c r="V161" s="10">
        <v>150</v>
      </c>
      <c r="W161" s="10">
        <f t="shared" si="29"/>
        <v>1500</v>
      </c>
      <c r="X161" s="10">
        <v>10</v>
      </c>
      <c r="Y161" s="10">
        <v>150</v>
      </c>
      <c r="Z161" s="10">
        <f t="shared" si="30"/>
        <v>1500</v>
      </c>
      <c r="AA161" s="10">
        <v>20</v>
      </c>
      <c r="AB161" s="10">
        <v>150</v>
      </c>
      <c r="AC161" s="10">
        <f t="shared" si="31"/>
        <v>3000</v>
      </c>
      <c r="AD161" s="11"/>
      <c r="AE161" s="26">
        <v>7</v>
      </c>
      <c r="AF161" s="7">
        <f t="shared" si="27"/>
        <v>0</v>
      </c>
      <c r="AG161" s="152">
        <v>1</v>
      </c>
      <c r="AH161" s="139">
        <f t="shared" si="32"/>
        <v>40</v>
      </c>
      <c r="AI161" s="139">
        <f t="shared" si="28"/>
        <v>6000</v>
      </c>
      <c r="AJ161" s="109">
        <f t="shared" si="33"/>
        <v>6000</v>
      </c>
      <c r="AM161" t="b">
        <f>D161='10.06.2022 КП'!D161</f>
        <v>1</v>
      </c>
      <c r="AN161" t="b">
        <f>E161='10.06.2022 КП'!E161</f>
        <v>1</v>
      </c>
      <c r="AO161" t="b">
        <f>F161='10.06.2022 КП'!F161</f>
        <v>1</v>
      </c>
      <c r="AP161" t="b">
        <f>G161='10.06.2022 КП'!G161</f>
        <v>1</v>
      </c>
      <c r="AQ161" t="b">
        <f>H161='10.06.2022 КП'!H161</f>
        <v>1</v>
      </c>
    </row>
    <row r="162" spans="1:43" ht="16.149999999999999" customHeight="1" x14ac:dyDescent="0.25">
      <c r="A162" s="108">
        <v>134</v>
      </c>
      <c r="B162" s="8" t="s">
        <v>212</v>
      </c>
      <c r="C162" s="21" t="s">
        <v>245</v>
      </c>
      <c r="D162" s="22" t="s">
        <v>174</v>
      </c>
      <c r="E162" s="21" t="s">
        <v>494</v>
      </c>
      <c r="F162" s="35">
        <v>44589</v>
      </c>
      <c r="G162" s="35">
        <v>44590</v>
      </c>
      <c r="H162" s="21" t="s">
        <v>299</v>
      </c>
      <c r="I162" s="22" t="s">
        <v>494</v>
      </c>
      <c r="J162" s="35">
        <v>44589</v>
      </c>
      <c r="K162" s="35">
        <v>44590</v>
      </c>
      <c r="L162" s="10"/>
      <c r="M162" s="10">
        <v>3400</v>
      </c>
      <c r="N162" s="10">
        <f t="shared" si="24"/>
        <v>0</v>
      </c>
      <c r="O162" s="10"/>
      <c r="P162" s="10">
        <v>2900</v>
      </c>
      <c r="Q162" s="10">
        <f t="shared" si="25"/>
        <v>0</v>
      </c>
      <c r="R162" s="10"/>
      <c r="S162" s="10">
        <v>2800</v>
      </c>
      <c r="T162" s="10">
        <f t="shared" si="26"/>
        <v>0</v>
      </c>
      <c r="U162" s="10">
        <v>11</v>
      </c>
      <c r="V162" s="10">
        <v>150</v>
      </c>
      <c r="W162" s="10">
        <f t="shared" si="29"/>
        <v>1650</v>
      </c>
      <c r="X162" s="10">
        <v>11</v>
      </c>
      <c r="Y162" s="10">
        <v>150</v>
      </c>
      <c r="Z162" s="10">
        <f t="shared" si="30"/>
        <v>1650</v>
      </c>
      <c r="AA162" s="10">
        <v>22</v>
      </c>
      <c r="AB162" s="10">
        <v>150</v>
      </c>
      <c r="AC162" s="10">
        <f t="shared" si="31"/>
        <v>3300</v>
      </c>
      <c r="AD162" s="11"/>
      <c r="AE162" s="26">
        <v>7</v>
      </c>
      <c r="AF162" s="7">
        <f t="shared" si="27"/>
        <v>0</v>
      </c>
      <c r="AG162" s="152">
        <v>1</v>
      </c>
      <c r="AH162" s="139">
        <f t="shared" si="32"/>
        <v>44</v>
      </c>
      <c r="AI162" s="139">
        <f t="shared" si="28"/>
        <v>6600</v>
      </c>
      <c r="AJ162" s="109">
        <f t="shared" si="33"/>
        <v>6600</v>
      </c>
      <c r="AM162" t="b">
        <f>D162='10.06.2022 КП'!D162</f>
        <v>1</v>
      </c>
      <c r="AN162" t="b">
        <f>E162='10.06.2022 КП'!E162</f>
        <v>1</v>
      </c>
      <c r="AO162" t="b">
        <f>F162='10.06.2022 КП'!F162</f>
        <v>1</v>
      </c>
      <c r="AP162" t="b">
        <f>G162='10.06.2022 КП'!G162</f>
        <v>1</v>
      </c>
      <c r="AQ162" t="b">
        <f>H162='10.06.2022 КП'!H162</f>
        <v>1</v>
      </c>
    </row>
    <row r="163" spans="1:43" ht="16.149999999999999" customHeight="1" x14ac:dyDescent="0.25">
      <c r="A163" s="108">
        <v>135</v>
      </c>
      <c r="B163" s="8" t="s">
        <v>212</v>
      </c>
      <c r="C163" s="21" t="s">
        <v>245</v>
      </c>
      <c r="D163" s="22" t="s">
        <v>174</v>
      </c>
      <c r="E163" s="21" t="s">
        <v>472</v>
      </c>
      <c r="F163" s="35">
        <v>44596</v>
      </c>
      <c r="G163" s="35">
        <v>44598</v>
      </c>
      <c r="H163" s="21" t="s">
        <v>299</v>
      </c>
      <c r="I163" s="22" t="s">
        <v>472</v>
      </c>
      <c r="J163" s="35">
        <v>44596</v>
      </c>
      <c r="K163" s="35">
        <v>44598</v>
      </c>
      <c r="L163" s="10"/>
      <c r="M163" s="10">
        <v>3400</v>
      </c>
      <c r="N163" s="10">
        <f t="shared" si="24"/>
        <v>0</v>
      </c>
      <c r="O163" s="10"/>
      <c r="P163" s="10">
        <v>2900</v>
      </c>
      <c r="Q163" s="10">
        <f t="shared" si="25"/>
        <v>0</v>
      </c>
      <c r="R163" s="10"/>
      <c r="S163" s="10">
        <v>2800</v>
      </c>
      <c r="T163" s="10">
        <f t="shared" si="26"/>
        <v>0</v>
      </c>
      <c r="U163" s="10">
        <v>10</v>
      </c>
      <c r="V163" s="10">
        <v>150</v>
      </c>
      <c r="W163" s="10">
        <f t="shared" si="29"/>
        <v>1500</v>
      </c>
      <c r="X163" s="10">
        <v>10</v>
      </c>
      <c r="Y163" s="10">
        <v>150</v>
      </c>
      <c r="Z163" s="10">
        <f t="shared" si="30"/>
        <v>1500</v>
      </c>
      <c r="AA163" s="10">
        <v>20</v>
      </c>
      <c r="AB163" s="10">
        <v>150</v>
      </c>
      <c r="AC163" s="10">
        <f t="shared" si="31"/>
        <v>3000</v>
      </c>
      <c r="AD163" s="11"/>
      <c r="AE163" s="26">
        <v>7</v>
      </c>
      <c r="AF163" s="7">
        <f t="shared" si="27"/>
        <v>0</v>
      </c>
      <c r="AG163" s="152">
        <v>1</v>
      </c>
      <c r="AH163" s="139">
        <f t="shared" si="32"/>
        <v>40</v>
      </c>
      <c r="AI163" s="139">
        <f t="shared" si="28"/>
        <v>6000</v>
      </c>
      <c r="AJ163" s="109">
        <f t="shared" si="33"/>
        <v>6000</v>
      </c>
      <c r="AM163" t="b">
        <f>D163='10.06.2022 КП'!D163</f>
        <v>1</v>
      </c>
      <c r="AN163" t="b">
        <f>E163='10.06.2022 КП'!E163</f>
        <v>1</v>
      </c>
      <c r="AO163" t="b">
        <f>F163='10.06.2022 КП'!F163</f>
        <v>1</v>
      </c>
      <c r="AP163" t="b">
        <f>G163='10.06.2022 КП'!G163</f>
        <v>1</v>
      </c>
      <c r="AQ163" t="b">
        <f>H163='10.06.2022 КП'!H163</f>
        <v>1</v>
      </c>
    </row>
    <row r="164" spans="1:43" ht="16.149999999999999" customHeight="1" x14ac:dyDescent="0.25">
      <c r="A164" s="108">
        <v>136</v>
      </c>
      <c r="B164" s="8" t="s">
        <v>212</v>
      </c>
      <c r="C164" s="21" t="s">
        <v>245</v>
      </c>
      <c r="D164" s="22" t="s">
        <v>174</v>
      </c>
      <c r="E164" s="21" t="s">
        <v>441</v>
      </c>
      <c r="F164" s="35">
        <v>44603</v>
      </c>
      <c r="G164" s="35">
        <v>44605</v>
      </c>
      <c r="H164" s="21" t="s">
        <v>312</v>
      </c>
      <c r="I164" s="22" t="s">
        <v>441</v>
      </c>
      <c r="J164" s="35">
        <v>44603</v>
      </c>
      <c r="K164" s="35">
        <v>44605</v>
      </c>
      <c r="L164" s="10"/>
      <c r="M164" s="10">
        <v>3400</v>
      </c>
      <c r="N164" s="10">
        <f t="shared" si="24"/>
        <v>0</v>
      </c>
      <c r="O164" s="10"/>
      <c r="P164" s="10">
        <v>2900</v>
      </c>
      <c r="Q164" s="10">
        <f t="shared" si="25"/>
        <v>0</v>
      </c>
      <c r="R164" s="10"/>
      <c r="S164" s="10">
        <v>2800</v>
      </c>
      <c r="T164" s="10">
        <f t="shared" si="26"/>
        <v>0</v>
      </c>
      <c r="U164" s="10">
        <v>11</v>
      </c>
      <c r="V164" s="10">
        <v>150</v>
      </c>
      <c r="W164" s="10">
        <f t="shared" si="29"/>
        <v>1650</v>
      </c>
      <c r="X164" s="10">
        <v>11</v>
      </c>
      <c r="Y164" s="10">
        <v>150</v>
      </c>
      <c r="Z164" s="10">
        <f t="shared" si="30"/>
        <v>1650</v>
      </c>
      <c r="AA164" s="10">
        <v>22</v>
      </c>
      <c r="AB164" s="10">
        <v>150</v>
      </c>
      <c r="AC164" s="10">
        <f t="shared" si="31"/>
        <v>3300</v>
      </c>
      <c r="AD164" s="11"/>
      <c r="AE164" s="26">
        <v>7</v>
      </c>
      <c r="AF164" s="7">
        <f t="shared" si="27"/>
        <v>0</v>
      </c>
      <c r="AG164" s="152">
        <v>1</v>
      </c>
      <c r="AH164" s="139">
        <f t="shared" si="32"/>
        <v>44</v>
      </c>
      <c r="AI164" s="139">
        <f t="shared" si="28"/>
        <v>6600</v>
      </c>
      <c r="AJ164" s="109">
        <f t="shared" si="33"/>
        <v>6600</v>
      </c>
      <c r="AM164" t="b">
        <f>D164='10.06.2022 КП'!D164</f>
        <v>1</v>
      </c>
      <c r="AN164" t="b">
        <f>E164='10.06.2022 КП'!E164</f>
        <v>1</v>
      </c>
      <c r="AO164" t="b">
        <f>F164='10.06.2022 КП'!F164</f>
        <v>1</v>
      </c>
      <c r="AP164" t="b">
        <f>G164='10.06.2022 КП'!G164</f>
        <v>1</v>
      </c>
      <c r="AQ164" t="b">
        <f>H164='10.06.2022 КП'!H164</f>
        <v>1</v>
      </c>
    </row>
    <row r="165" spans="1:43" ht="16.149999999999999" customHeight="1" x14ac:dyDescent="0.25">
      <c r="A165" s="108">
        <v>137</v>
      </c>
      <c r="B165" s="8" t="s">
        <v>212</v>
      </c>
      <c r="C165" s="21" t="s">
        <v>245</v>
      </c>
      <c r="D165" s="22" t="s">
        <v>585</v>
      </c>
      <c r="E165" s="21" t="s">
        <v>329</v>
      </c>
      <c r="F165" s="35">
        <v>44631</v>
      </c>
      <c r="G165" s="35">
        <v>44632</v>
      </c>
      <c r="H165" s="21" t="s">
        <v>334</v>
      </c>
      <c r="I165" s="22" t="s">
        <v>329</v>
      </c>
      <c r="J165" s="35">
        <v>44631</v>
      </c>
      <c r="K165" s="35">
        <v>44632</v>
      </c>
      <c r="L165" s="10"/>
      <c r="M165" s="10">
        <v>3400</v>
      </c>
      <c r="N165" s="10">
        <f t="shared" si="24"/>
        <v>0</v>
      </c>
      <c r="O165" s="10"/>
      <c r="P165" s="10">
        <v>2900</v>
      </c>
      <c r="Q165" s="10">
        <f t="shared" si="25"/>
        <v>0</v>
      </c>
      <c r="R165" s="10"/>
      <c r="S165" s="10">
        <v>2800</v>
      </c>
      <c r="T165" s="10">
        <f t="shared" si="26"/>
        <v>0</v>
      </c>
      <c r="U165" s="10">
        <v>10</v>
      </c>
      <c r="V165" s="10">
        <v>150</v>
      </c>
      <c r="W165" s="10">
        <f t="shared" si="29"/>
        <v>1500</v>
      </c>
      <c r="X165" s="10">
        <v>10</v>
      </c>
      <c r="Y165" s="10">
        <v>150</v>
      </c>
      <c r="Z165" s="10">
        <f t="shared" si="30"/>
        <v>1500</v>
      </c>
      <c r="AA165" s="10">
        <v>20</v>
      </c>
      <c r="AB165" s="10">
        <v>150</v>
      </c>
      <c r="AC165" s="10">
        <f t="shared" si="31"/>
        <v>3000</v>
      </c>
      <c r="AD165" s="11"/>
      <c r="AE165" s="26">
        <v>7</v>
      </c>
      <c r="AF165" s="7">
        <f t="shared" si="27"/>
        <v>0</v>
      </c>
      <c r="AG165" s="152">
        <v>1</v>
      </c>
      <c r="AH165" s="139">
        <f t="shared" si="32"/>
        <v>40</v>
      </c>
      <c r="AI165" s="139">
        <f t="shared" si="28"/>
        <v>6000</v>
      </c>
      <c r="AJ165" s="109">
        <f t="shared" si="33"/>
        <v>6000</v>
      </c>
      <c r="AM165" t="b">
        <f>D165='10.06.2022 КП'!D165</f>
        <v>1</v>
      </c>
      <c r="AN165" t="b">
        <f>E165='10.06.2022 КП'!E165</f>
        <v>1</v>
      </c>
      <c r="AO165" t="b">
        <f>F165='10.06.2022 КП'!F165</f>
        <v>1</v>
      </c>
      <c r="AP165" t="b">
        <f>G165='10.06.2022 КП'!G165</f>
        <v>1</v>
      </c>
      <c r="AQ165" t="b">
        <f>H165='10.06.2022 КП'!H165</f>
        <v>1</v>
      </c>
    </row>
    <row r="166" spans="1:43" ht="16.149999999999999" customHeight="1" x14ac:dyDescent="0.25">
      <c r="A166" s="108">
        <v>138</v>
      </c>
      <c r="B166" s="8" t="s">
        <v>212</v>
      </c>
      <c r="C166" s="21" t="s">
        <v>245</v>
      </c>
      <c r="D166" s="22" t="s">
        <v>174</v>
      </c>
      <c r="E166" s="21" t="s">
        <v>322</v>
      </c>
      <c r="F166" s="35">
        <v>44638</v>
      </c>
      <c r="G166" s="35">
        <v>44640</v>
      </c>
      <c r="H166" s="21" t="s">
        <v>312</v>
      </c>
      <c r="I166" s="22" t="s">
        <v>322</v>
      </c>
      <c r="J166" s="35">
        <v>44638</v>
      </c>
      <c r="K166" s="35">
        <v>44640</v>
      </c>
      <c r="L166" s="10"/>
      <c r="M166" s="10">
        <v>3400</v>
      </c>
      <c r="N166" s="10">
        <f t="shared" si="24"/>
        <v>0</v>
      </c>
      <c r="O166" s="10"/>
      <c r="P166" s="10">
        <v>2900</v>
      </c>
      <c r="Q166" s="10">
        <f t="shared" si="25"/>
        <v>0</v>
      </c>
      <c r="R166" s="10"/>
      <c r="S166" s="10">
        <v>2800</v>
      </c>
      <c r="T166" s="10">
        <f t="shared" si="26"/>
        <v>0</v>
      </c>
      <c r="U166" s="10">
        <v>12</v>
      </c>
      <c r="V166" s="10">
        <v>150</v>
      </c>
      <c r="W166" s="10">
        <f t="shared" si="29"/>
        <v>1800</v>
      </c>
      <c r="X166" s="10">
        <v>12</v>
      </c>
      <c r="Y166" s="10">
        <v>150</v>
      </c>
      <c r="Z166" s="10">
        <f t="shared" si="30"/>
        <v>1800</v>
      </c>
      <c r="AA166" s="10">
        <v>24</v>
      </c>
      <c r="AB166" s="10">
        <v>150</v>
      </c>
      <c r="AC166" s="10">
        <f t="shared" si="31"/>
        <v>3600</v>
      </c>
      <c r="AD166" s="11"/>
      <c r="AE166" s="26">
        <v>7</v>
      </c>
      <c r="AF166" s="7">
        <f t="shared" si="27"/>
        <v>0</v>
      </c>
      <c r="AG166" s="152">
        <v>1</v>
      </c>
      <c r="AH166" s="139">
        <f t="shared" si="32"/>
        <v>48</v>
      </c>
      <c r="AI166" s="139">
        <f t="shared" si="28"/>
        <v>7200</v>
      </c>
      <c r="AJ166" s="109">
        <f t="shared" si="33"/>
        <v>7200</v>
      </c>
      <c r="AM166" t="b">
        <f>D166='10.06.2022 КП'!D166</f>
        <v>1</v>
      </c>
      <c r="AN166" t="b">
        <f>E166='10.06.2022 КП'!E166</f>
        <v>1</v>
      </c>
      <c r="AO166" t="b">
        <f>F166='10.06.2022 КП'!F166</f>
        <v>1</v>
      </c>
      <c r="AP166" t="b">
        <f>G166='10.06.2022 КП'!G166</f>
        <v>1</v>
      </c>
      <c r="AQ166" t="b">
        <f>H166='10.06.2022 КП'!H166</f>
        <v>1</v>
      </c>
    </row>
    <row r="167" spans="1:43" ht="14.65" customHeight="1" x14ac:dyDescent="0.25">
      <c r="A167" s="106"/>
      <c r="B167" s="96"/>
      <c r="C167" s="97"/>
      <c r="D167" s="179" t="s">
        <v>923</v>
      </c>
      <c r="E167" s="99"/>
      <c r="F167" s="99"/>
      <c r="G167" s="99"/>
      <c r="H167" s="99"/>
      <c r="I167" s="99"/>
      <c r="J167" s="99"/>
      <c r="K167" s="99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2"/>
      <c r="AE167" s="79"/>
      <c r="AF167" s="79"/>
      <c r="AG167" s="153"/>
      <c r="AH167" s="151"/>
      <c r="AI167" s="151"/>
      <c r="AJ167" s="164"/>
      <c r="AM167" t="b">
        <f>D167='10.06.2022 КП'!D167</f>
        <v>1</v>
      </c>
      <c r="AN167" t="b">
        <f>E167='10.06.2022 КП'!E167</f>
        <v>1</v>
      </c>
      <c r="AO167" t="b">
        <f>F167='10.06.2022 КП'!F167</f>
        <v>1</v>
      </c>
      <c r="AP167" t="b">
        <f>G167='10.06.2022 КП'!G167</f>
        <v>1</v>
      </c>
      <c r="AQ167" t="b">
        <f>H167='10.06.2022 КП'!H167</f>
        <v>1</v>
      </c>
    </row>
    <row r="168" spans="1:43" ht="16.149999999999999" customHeight="1" x14ac:dyDescent="0.25">
      <c r="A168" s="114">
        <v>139</v>
      </c>
      <c r="B168" s="8" t="s">
        <v>212</v>
      </c>
      <c r="C168" s="21" t="s">
        <v>211</v>
      </c>
      <c r="D168" s="22" t="s">
        <v>174</v>
      </c>
      <c r="E168" s="21" t="s">
        <v>322</v>
      </c>
      <c r="F168" s="35">
        <v>44631</v>
      </c>
      <c r="G168" s="35">
        <v>44633</v>
      </c>
      <c r="H168" s="21" t="s">
        <v>748</v>
      </c>
      <c r="I168" s="22" t="s">
        <v>322</v>
      </c>
      <c r="J168" s="35">
        <v>44631</v>
      </c>
      <c r="K168" s="35">
        <v>44633</v>
      </c>
      <c r="L168" s="10"/>
      <c r="M168" s="10">
        <v>3400</v>
      </c>
      <c r="N168" s="10">
        <f t="shared" si="24"/>
        <v>0</v>
      </c>
      <c r="O168" s="10"/>
      <c r="P168" s="10">
        <v>2900</v>
      </c>
      <c r="Q168" s="10">
        <f t="shared" si="25"/>
        <v>0</v>
      </c>
      <c r="R168" s="10"/>
      <c r="S168" s="10">
        <v>2800</v>
      </c>
      <c r="T168" s="10">
        <f t="shared" si="26"/>
        <v>0</v>
      </c>
      <c r="U168" s="10">
        <v>15</v>
      </c>
      <c r="V168" s="10">
        <v>150</v>
      </c>
      <c r="W168" s="10">
        <f t="shared" si="29"/>
        <v>2250</v>
      </c>
      <c r="X168" s="10">
        <v>15</v>
      </c>
      <c r="Y168" s="10">
        <v>150</v>
      </c>
      <c r="Z168" s="10">
        <f t="shared" si="30"/>
        <v>2250</v>
      </c>
      <c r="AA168" s="10">
        <v>30</v>
      </c>
      <c r="AB168" s="10">
        <v>150</v>
      </c>
      <c r="AC168" s="10">
        <f t="shared" si="31"/>
        <v>4500</v>
      </c>
      <c r="AD168" s="11"/>
      <c r="AE168" s="26">
        <v>7</v>
      </c>
      <c r="AF168" s="7">
        <f t="shared" si="27"/>
        <v>0</v>
      </c>
      <c r="AG168" s="152">
        <v>1</v>
      </c>
      <c r="AH168" s="139">
        <f t="shared" si="32"/>
        <v>60</v>
      </c>
      <c r="AI168" s="139">
        <f t="shared" si="28"/>
        <v>9000</v>
      </c>
      <c r="AJ168" s="109">
        <f t="shared" si="33"/>
        <v>9000</v>
      </c>
      <c r="AM168" t="b">
        <f>D168='10.06.2022 КП'!D168</f>
        <v>1</v>
      </c>
      <c r="AN168" t="b">
        <f>E168='10.06.2022 КП'!E168</f>
        <v>1</v>
      </c>
      <c r="AO168" t="b">
        <f>F168='10.06.2022 КП'!F168</f>
        <v>1</v>
      </c>
      <c r="AP168" t="b">
        <f>G168='10.06.2022 КП'!G168</f>
        <v>1</v>
      </c>
      <c r="AQ168" t="b">
        <f>H168='10.06.2022 КП'!H168</f>
        <v>1</v>
      </c>
    </row>
    <row r="169" spans="1:43" ht="16.149999999999999" customHeight="1" x14ac:dyDescent="0.25">
      <c r="A169" s="108">
        <v>140</v>
      </c>
      <c r="B169" s="8" t="s">
        <v>212</v>
      </c>
      <c r="C169" s="21" t="s">
        <v>211</v>
      </c>
      <c r="D169" s="42" t="s">
        <v>586</v>
      </c>
      <c r="E169" s="44" t="s">
        <v>486</v>
      </c>
      <c r="F169" s="35">
        <v>44639</v>
      </c>
      <c r="G169" s="35">
        <v>44640</v>
      </c>
      <c r="H169" s="44" t="s">
        <v>301</v>
      </c>
      <c r="I169" s="42" t="s">
        <v>486</v>
      </c>
      <c r="J169" s="35">
        <v>44639</v>
      </c>
      <c r="K169" s="35">
        <v>44640</v>
      </c>
      <c r="L169" s="10"/>
      <c r="M169" s="10">
        <v>3400</v>
      </c>
      <c r="N169" s="10">
        <f t="shared" si="24"/>
        <v>0</v>
      </c>
      <c r="O169" s="10"/>
      <c r="P169" s="10">
        <v>2900</v>
      </c>
      <c r="Q169" s="10">
        <f t="shared" si="25"/>
        <v>0</v>
      </c>
      <c r="R169" s="10"/>
      <c r="S169" s="10">
        <v>2800</v>
      </c>
      <c r="T169" s="10">
        <f t="shared" si="26"/>
        <v>0</v>
      </c>
      <c r="U169" s="10">
        <v>10</v>
      </c>
      <c r="V169" s="10">
        <v>150</v>
      </c>
      <c r="W169" s="10">
        <f t="shared" si="29"/>
        <v>1500</v>
      </c>
      <c r="X169" s="10">
        <v>10</v>
      </c>
      <c r="Y169" s="10">
        <v>150</v>
      </c>
      <c r="Z169" s="10">
        <f t="shared" si="30"/>
        <v>1500</v>
      </c>
      <c r="AA169" s="10">
        <v>20</v>
      </c>
      <c r="AB169" s="10">
        <v>150</v>
      </c>
      <c r="AC169" s="10">
        <f t="shared" si="31"/>
        <v>3000</v>
      </c>
      <c r="AD169" s="11"/>
      <c r="AE169" s="26">
        <v>7</v>
      </c>
      <c r="AF169" s="7">
        <f t="shared" si="27"/>
        <v>0</v>
      </c>
      <c r="AG169" s="152">
        <v>1</v>
      </c>
      <c r="AH169" s="139">
        <f t="shared" si="32"/>
        <v>40</v>
      </c>
      <c r="AI169" s="139">
        <f t="shared" si="28"/>
        <v>6000</v>
      </c>
      <c r="AJ169" s="109">
        <f t="shared" si="33"/>
        <v>6000</v>
      </c>
      <c r="AM169" t="b">
        <f>D169='10.06.2022 КП'!D169</f>
        <v>1</v>
      </c>
      <c r="AN169" t="b">
        <f>E169='10.06.2022 КП'!E169</f>
        <v>1</v>
      </c>
      <c r="AO169" t="b">
        <f>F169='10.06.2022 КП'!F169</f>
        <v>1</v>
      </c>
      <c r="AP169" t="b">
        <f>G169='10.06.2022 КП'!G169</f>
        <v>1</v>
      </c>
      <c r="AQ169" t="b">
        <f>H169='10.06.2022 КП'!H169</f>
        <v>1</v>
      </c>
    </row>
    <row r="170" spans="1:43" ht="16.149999999999999" customHeight="1" x14ac:dyDescent="0.25">
      <c r="A170" s="114">
        <v>141</v>
      </c>
      <c r="B170" s="8" t="s">
        <v>212</v>
      </c>
      <c r="C170" s="21" t="s">
        <v>211</v>
      </c>
      <c r="D170" s="22" t="s">
        <v>587</v>
      </c>
      <c r="E170" s="21" t="s">
        <v>322</v>
      </c>
      <c r="F170" s="35">
        <v>44680</v>
      </c>
      <c r="G170" s="35">
        <v>44682</v>
      </c>
      <c r="H170" s="21" t="s">
        <v>301</v>
      </c>
      <c r="I170" s="22" t="s">
        <v>322</v>
      </c>
      <c r="J170" s="35">
        <v>44680</v>
      </c>
      <c r="K170" s="35">
        <v>44682</v>
      </c>
      <c r="L170" s="10"/>
      <c r="M170" s="10">
        <v>3400</v>
      </c>
      <c r="N170" s="10">
        <f t="shared" si="24"/>
        <v>0</v>
      </c>
      <c r="O170" s="10"/>
      <c r="P170" s="10">
        <v>2900</v>
      </c>
      <c r="Q170" s="10">
        <f t="shared" si="25"/>
        <v>0</v>
      </c>
      <c r="R170" s="10"/>
      <c r="S170" s="10">
        <v>2800</v>
      </c>
      <c r="T170" s="10">
        <f t="shared" si="26"/>
        <v>0</v>
      </c>
      <c r="U170" s="10">
        <v>15</v>
      </c>
      <c r="V170" s="10">
        <v>150</v>
      </c>
      <c r="W170" s="10">
        <f t="shared" si="29"/>
        <v>2250</v>
      </c>
      <c r="X170" s="10">
        <v>15</v>
      </c>
      <c r="Y170" s="10">
        <v>150</v>
      </c>
      <c r="Z170" s="10">
        <f t="shared" si="30"/>
        <v>2250</v>
      </c>
      <c r="AA170" s="10">
        <v>30</v>
      </c>
      <c r="AB170" s="10">
        <v>150</v>
      </c>
      <c r="AC170" s="10">
        <f t="shared" si="31"/>
        <v>4500</v>
      </c>
      <c r="AD170" s="11">
        <v>60</v>
      </c>
      <c r="AE170" s="26">
        <v>7</v>
      </c>
      <c r="AF170" s="7">
        <f t="shared" si="27"/>
        <v>420</v>
      </c>
      <c r="AG170" s="152">
        <v>1</v>
      </c>
      <c r="AH170" s="139">
        <f t="shared" si="32"/>
        <v>120</v>
      </c>
      <c r="AI170" s="139">
        <f t="shared" si="28"/>
        <v>9420</v>
      </c>
      <c r="AJ170" s="109">
        <f t="shared" si="33"/>
        <v>9420</v>
      </c>
      <c r="AM170" t="b">
        <f>D170='10.06.2022 КП'!D170</f>
        <v>1</v>
      </c>
      <c r="AN170" t="b">
        <f>E170='10.06.2022 КП'!E170</f>
        <v>1</v>
      </c>
      <c r="AO170" t="b">
        <f>F170='10.06.2022 КП'!F170</f>
        <v>1</v>
      </c>
      <c r="AP170" t="b">
        <f>G170='10.06.2022 КП'!G170</f>
        <v>1</v>
      </c>
      <c r="AQ170" t="b">
        <f>H170='10.06.2022 КП'!H170</f>
        <v>1</v>
      </c>
    </row>
    <row r="171" spans="1:43" ht="16.149999999999999" customHeight="1" x14ac:dyDescent="0.25">
      <c r="A171" s="108">
        <v>142</v>
      </c>
      <c r="B171" s="8" t="s">
        <v>212</v>
      </c>
      <c r="C171" s="21" t="s">
        <v>211</v>
      </c>
      <c r="D171" s="22" t="s">
        <v>60</v>
      </c>
      <c r="E171" s="21" t="s">
        <v>441</v>
      </c>
      <c r="F171" s="35">
        <v>44722</v>
      </c>
      <c r="G171" s="35">
        <v>44724</v>
      </c>
      <c r="H171" s="21" t="s">
        <v>301</v>
      </c>
      <c r="I171" s="22" t="s">
        <v>441</v>
      </c>
      <c r="J171" s="35">
        <v>44722</v>
      </c>
      <c r="K171" s="35">
        <v>44724</v>
      </c>
      <c r="L171" s="10">
        <v>1</v>
      </c>
      <c r="M171" s="10">
        <v>3400</v>
      </c>
      <c r="N171" s="10">
        <f t="shared" si="24"/>
        <v>3400</v>
      </c>
      <c r="O171" s="10">
        <v>1</v>
      </c>
      <c r="P171" s="10">
        <v>2900</v>
      </c>
      <c r="Q171" s="10">
        <f t="shared" si="25"/>
        <v>2900</v>
      </c>
      <c r="R171" s="10">
        <v>1</v>
      </c>
      <c r="S171" s="10">
        <v>2800</v>
      </c>
      <c r="T171" s="10">
        <f t="shared" si="26"/>
        <v>2800</v>
      </c>
      <c r="U171" s="10">
        <v>12</v>
      </c>
      <c r="V171" s="10">
        <v>150</v>
      </c>
      <c r="W171" s="10">
        <f t="shared" si="29"/>
        <v>1800</v>
      </c>
      <c r="X171" s="10">
        <v>12</v>
      </c>
      <c r="Y171" s="10">
        <v>150</v>
      </c>
      <c r="Z171" s="10">
        <f t="shared" si="30"/>
        <v>1800</v>
      </c>
      <c r="AA171" s="10">
        <v>24</v>
      </c>
      <c r="AB171" s="10">
        <v>150</v>
      </c>
      <c r="AC171" s="10">
        <f t="shared" si="31"/>
        <v>3600</v>
      </c>
      <c r="AD171" s="11">
        <v>51</v>
      </c>
      <c r="AE171" s="26">
        <v>7</v>
      </c>
      <c r="AF171" s="7">
        <f t="shared" si="27"/>
        <v>357</v>
      </c>
      <c r="AG171" s="152">
        <v>1</v>
      </c>
      <c r="AH171" s="139">
        <f t="shared" si="32"/>
        <v>102</v>
      </c>
      <c r="AI171" s="139">
        <f t="shared" si="28"/>
        <v>16657</v>
      </c>
      <c r="AJ171" s="109">
        <f t="shared" si="33"/>
        <v>16657</v>
      </c>
      <c r="AM171" t="b">
        <f>D171='10.06.2022 КП'!D171</f>
        <v>1</v>
      </c>
      <c r="AN171" t="b">
        <f>E171='10.06.2022 КП'!E171</f>
        <v>1</v>
      </c>
      <c r="AO171" t="b">
        <f>F171='10.06.2022 КП'!F171</f>
        <v>1</v>
      </c>
      <c r="AP171" t="b">
        <f>G171='10.06.2022 КП'!G171</f>
        <v>1</v>
      </c>
      <c r="AQ171" t="b">
        <f>H171='10.06.2022 КП'!H171</f>
        <v>1</v>
      </c>
    </row>
    <row r="172" spans="1:43" ht="16.149999999999999" customHeight="1" x14ac:dyDescent="0.25">
      <c r="A172" s="114">
        <v>143</v>
      </c>
      <c r="B172" s="8" t="s">
        <v>212</v>
      </c>
      <c r="C172" s="21" t="s">
        <v>211</v>
      </c>
      <c r="D172" s="22" t="s">
        <v>588</v>
      </c>
      <c r="E172" s="21" t="s">
        <v>441</v>
      </c>
      <c r="F172" s="35">
        <v>44785</v>
      </c>
      <c r="G172" s="35">
        <v>44787</v>
      </c>
      <c r="H172" s="21" t="s">
        <v>301</v>
      </c>
      <c r="I172" s="22" t="s">
        <v>441</v>
      </c>
      <c r="J172" s="35">
        <v>44785</v>
      </c>
      <c r="K172" s="35">
        <v>44787</v>
      </c>
      <c r="L172" s="10"/>
      <c r="M172" s="10">
        <v>3400</v>
      </c>
      <c r="N172" s="10">
        <f t="shared" si="24"/>
        <v>0</v>
      </c>
      <c r="O172" s="10"/>
      <c r="P172" s="10">
        <v>2900</v>
      </c>
      <c r="Q172" s="10">
        <f t="shared" si="25"/>
        <v>0</v>
      </c>
      <c r="R172" s="10"/>
      <c r="S172" s="10">
        <v>2800</v>
      </c>
      <c r="T172" s="10">
        <f t="shared" si="26"/>
        <v>0</v>
      </c>
      <c r="U172" s="10">
        <v>12</v>
      </c>
      <c r="V172" s="10">
        <v>150</v>
      </c>
      <c r="W172" s="10">
        <f t="shared" si="29"/>
        <v>1800</v>
      </c>
      <c r="X172" s="10">
        <v>12</v>
      </c>
      <c r="Y172" s="10">
        <v>150</v>
      </c>
      <c r="Z172" s="10">
        <f t="shared" si="30"/>
        <v>1800</v>
      </c>
      <c r="AA172" s="10">
        <v>24</v>
      </c>
      <c r="AB172" s="10">
        <v>150</v>
      </c>
      <c r="AC172" s="10">
        <f t="shared" si="31"/>
        <v>3600</v>
      </c>
      <c r="AD172" s="11">
        <v>48</v>
      </c>
      <c r="AE172" s="26">
        <v>7</v>
      </c>
      <c r="AF172" s="7">
        <f t="shared" si="27"/>
        <v>336</v>
      </c>
      <c r="AG172" s="152">
        <v>1</v>
      </c>
      <c r="AH172" s="139">
        <f t="shared" si="32"/>
        <v>96</v>
      </c>
      <c r="AI172" s="139">
        <f t="shared" si="28"/>
        <v>7536</v>
      </c>
      <c r="AJ172" s="109">
        <f t="shared" si="33"/>
        <v>7536</v>
      </c>
      <c r="AM172" t="b">
        <f>D172='10.06.2022 КП'!D172</f>
        <v>1</v>
      </c>
      <c r="AN172" t="b">
        <f>E172='10.06.2022 КП'!E172</f>
        <v>1</v>
      </c>
      <c r="AO172" t="b">
        <f>F172='10.06.2022 КП'!F172</f>
        <v>1</v>
      </c>
      <c r="AP172" t="b">
        <f>G172='10.06.2022 КП'!G172</f>
        <v>1</v>
      </c>
      <c r="AQ172" t="b">
        <f>H172='10.06.2022 КП'!H172</f>
        <v>1</v>
      </c>
    </row>
    <row r="173" spans="1:43" x14ac:dyDescent="0.25">
      <c r="A173" s="106"/>
      <c r="B173" s="96"/>
      <c r="C173" s="97"/>
      <c r="D173" s="179" t="s">
        <v>856</v>
      </c>
      <c r="E173" s="99"/>
      <c r="F173" s="99"/>
      <c r="G173" s="99"/>
      <c r="H173" s="99"/>
      <c r="I173" s="99"/>
      <c r="J173" s="99"/>
      <c r="K173" s="99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2"/>
      <c r="AE173" s="79"/>
      <c r="AF173" s="79"/>
      <c r="AG173" s="153"/>
      <c r="AH173" s="151"/>
      <c r="AI173" s="151"/>
      <c r="AJ173" s="164"/>
      <c r="AM173" t="b">
        <f>D173='10.06.2022 КП'!D173</f>
        <v>1</v>
      </c>
      <c r="AN173" t="b">
        <f>E173='10.06.2022 КП'!E173</f>
        <v>1</v>
      </c>
      <c r="AO173" t="b">
        <f>F173='10.06.2022 КП'!F173</f>
        <v>1</v>
      </c>
      <c r="AP173" t="b">
        <f>G173='10.06.2022 КП'!G173</f>
        <v>1</v>
      </c>
      <c r="AQ173" t="b">
        <f>H173='10.06.2022 КП'!H173</f>
        <v>1</v>
      </c>
    </row>
    <row r="174" spans="1:43" ht="27" customHeight="1" x14ac:dyDescent="0.25">
      <c r="A174" s="108">
        <v>144</v>
      </c>
      <c r="B174" s="8" t="s">
        <v>218</v>
      </c>
      <c r="C174" s="21" t="s">
        <v>115</v>
      </c>
      <c r="D174" s="22" t="s">
        <v>173</v>
      </c>
      <c r="E174" s="21" t="s">
        <v>481</v>
      </c>
      <c r="F174" s="35">
        <v>44586</v>
      </c>
      <c r="G174" s="21" t="s">
        <v>98</v>
      </c>
      <c r="H174" s="21" t="s">
        <v>384</v>
      </c>
      <c r="I174" s="22" t="s">
        <v>481</v>
      </c>
      <c r="J174" s="35">
        <v>44586</v>
      </c>
      <c r="K174" s="21" t="s">
        <v>98</v>
      </c>
      <c r="L174" s="11"/>
      <c r="M174" s="10">
        <v>3400</v>
      </c>
      <c r="N174" s="10">
        <f t="shared" si="24"/>
        <v>0</v>
      </c>
      <c r="O174" s="10"/>
      <c r="P174" s="10">
        <v>2900</v>
      </c>
      <c r="Q174" s="10">
        <f t="shared" si="25"/>
        <v>0</v>
      </c>
      <c r="R174" s="10"/>
      <c r="S174" s="10">
        <v>2800</v>
      </c>
      <c r="T174" s="10">
        <f t="shared" si="26"/>
        <v>0</v>
      </c>
      <c r="U174" s="10">
        <v>12</v>
      </c>
      <c r="V174" s="10">
        <v>150</v>
      </c>
      <c r="W174" s="10">
        <f t="shared" si="29"/>
        <v>1800</v>
      </c>
      <c r="X174" s="10">
        <v>12</v>
      </c>
      <c r="Y174" s="10">
        <v>150</v>
      </c>
      <c r="Z174" s="10">
        <f t="shared" si="30"/>
        <v>1800</v>
      </c>
      <c r="AA174" s="10">
        <v>12</v>
      </c>
      <c r="AB174" s="10">
        <v>150</v>
      </c>
      <c r="AC174" s="10">
        <f t="shared" si="31"/>
        <v>1800</v>
      </c>
      <c r="AD174" s="11"/>
      <c r="AE174" s="26">
        <v>7</v>
      </c>
      <c r="AF174" s="7">
        <f t="shared" si="27"/>
        <v>0</v>
      </c>
      <c r="AG174" s="152">
        <v>1</v>
      </c>
      <c r="AH174" s="139">
        <f t="shared" si="32"/>
        <v>36</v>
      </c>
      <c r="AI174" s="139">
        <f t="shared" si="28"/>
        <v>5400</v>
      </c>
      <c r="AJ174" s="109">
        <f t="shared" si="33"/>
        <v>5400</v>
      </c>
      <c r="AM174" t="b">
        <f>D174='10.06.2022 КП'!D174</f>
        <v>1</v>
      </c>
      <c r="AN174" t="b">
        <f>E174='10.06.2022 КП'!E174</f>
        <v>1</v>
      </c>
      <c r="AO174" t="b">
        <f>F174='10.06.2022 КП'!F174</f>
        <v>1</v>
      </c>
      <c r="AP174" t="b">
        <f>G174='10.06.2022 КП'!G174</f>
        <v>1</v>
      </c>
      <c r="AQ174" t="b">
        <f>H174='10.06.2022 КП'!H174</f>
        <v>1</v>
      </c>
    </row>
    <row r="175" spans="1:43" ht="16.149999999999999" customHeight="1" x14ac:dyDescent="0.25">
      <c r="A175" s="108">
        <v>145</v>
      </c>
      <c r="B175" s="8" t="s">
        <v>218</v>
      </c>
      <c r="C175" s="21" t="s">
        <v>115</v>
      </c>
      <c r="D175" s="22" t="s">
        <v>589</v>
      </c>
      <c r="E175" s="21" t="s">
        <v>1081</v>
      </c>
      <c r="F175" s="35">
        <v>44706</v>
      </c>
      <c r="G175" s="35">
        <v>44709</v>
      </c>
      <c r="H175" s="21" t="s">
        <v>298</v>
      </c>
      <c r="I175" s="22" t="s">
        <v>385</v>
      </c>
      <c r="J175" s="35">
        <v>44706</v>
      </c>
      <c r="K175" s="35">
        <v>44709</v>
      </c>
      <c r="L175" s="10"/>
      <c r="M175" s="10">
        <v>3400</v>
      </c>
      <c r="N175" s="10">
        <f t="shared" si="24"/>
        <v>0</v>
      </c>
      <c r="O175" s="10"/>
      <c r="P175" s="10">
        <v>2900</v>
      </c>
      <c r="Q175" s="10">
        <f t="shared" si="25"/>
        <v>0</v>
      </c>
      <c r="R175" s="10"/>
      <c r="S175" s="10">
        <v>2800</v>
      </c>
      <c r="T175" s="10">
        <f t="shared" si="26"/>
        <v>0</v>
      </c>
      <c r="U175" s="10">
        <v>6</v>
      </c>
      <c r="V175" s="10">
        <v>150</v>
      </c>
      <c r="W175" s="10">
        <f t="shared" si="29"/>
        <v>900</v>
      </c>
      <c r="X175" s="10">
        <v>6</v>
      </c>
      <c r="Y175" s="10">
        <v>150</v>
      </c>
      <c r="Z175" s="10">
        <f t="shared" si="30"/>
        <v>900</v>
      </c>
      <c r="AA175" s="10">
        <v>6</v>
      </c>
      <c r="AB175" s="10">
        <v>150</v>
      </c>
      <c r="AC175" s="10">
        <f t="shared" si="31"/>
        <v>900</v>
      </c>
      <c r="AD175" s="11">
        <v>30</v>
      </c>
      <c r="AE175" s="26">
        <v>7</v>
      </c>
      <c r="AF175" s="7">
        <f t="shared" si="27"/>
        <v>210</v>
      </c>
      <c r="AG175" s="152">
        <v>1</v>
      </c>
      <c r="AH175" s="139">
        <f t="shared" si="32"/>
        <v>48</v>
      </c>
      <c r="AI175" s="139">
        <f t="shared" si="28"/>
        <v>2910</v>
      </c>
      <c r="AJ175" s="109">
        <f t="shared" si="33"/>
        <v>2910</v>
      </c>
      <c r="AM175" t="b">
        <f>D175='10.06.2022 КП'!D175</f>
        <v>1</v>
      </c>
      <c r="AN175" t="b">
        <f>E175='10.06.2022 КП'!E175</f>
        <v>1</v>
      </c>
      <c r="AO175" t="b">
        <f>F175='10.06.2022 КП'!F175</f>
        <v>1</v>
      </c>
      <c r="AP175" t="b">
        <f>G175='10.06.2022 КП'!G175</f>
        <v>1</v>
      </c>
      <c r="AQ175" t="b">
        <f>H175='10.06.2022 КП'!H175</f>
        <v>1</v>
      </c>
    </row>
    <row r="176" spans="1:43" x14ac:dyDescent="0.25">
      <c r="A176" s="106"/>
      <c r="B176" s="96"/>
      <c r="C176" s="97"/>
      <c r="D176" s="179" t="s">
        <v>911</v>
      </c>
      <c r="E176" s="99"/>
      <c r="F176" s="99"/>
      <c r="G176" s="99"/>
      <c r="H176" s="99"/>
      <c r="I176" s="99"/>
      <c r="J176" s="99"/>
      <c r="K176" s="99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2"/>
      <c r="AE176" s="79"/>
      <c r="AF176" s="79"/>
      <c r="AG176" s="153"/>
      <c r="AH176" s="151"/>
      <c r="AI176" s="151"/>
      <c r="AJ176" s="164"/>
      <c r="AM176" t="b">
        <f>D176='10.06.2022 КП'!D176</f>
        <v>1</v>
      </c>
      <c r="AN176" t="b">
        <f>E176='10.06.2022 КП'!E176</f>
        <v>1</v>
      </c>
      <c r="AO176" t="b">
        <f>F176='10.06.2022 КП'!F176</f>
        <v>1</v>
      </c>
      <c r="AP176" t="b">
        <f>G176='10.06.2022 КП'!G176</f>
        <v>1</v>
      </c>
      <c r="AQ176" t="b">
        <f>H176='10.06.2022 КП'!H176</f>
        <v>1</v>
      </c>
    </row>
    <row r="177" spans="1:43" ht="18" customHeight="1" x14ac:dyDescent="0.25">
      <c r="A177" s="108">
        <v>146</v>
      </c>
      <c r="B177" s="8" t="s">
        <v>172</v>
      </c>
      <c r="C177" s="47" t="s">
        <v>109</v>
      </c>
      <c r="D177" s="22" t="s">
        <v>38</v>
      </c>
      <c r="E177" s="21" t="s">
        <v>376</v>
      </c>
      <c r="F177" s="35">
        <v>44638</v>
      </c>
      <c r="G177" s="35">
        <v>44640</v>
      </c>
      <c r="H177" s="21" t="s">
        <v>773</v>
      </c>
      <c r="I177" s="53" t="s">
        <v>376</v>
      </c>
      <c r="J177" s="52">
        <v>44638</v>
      </c>
      <c r="K177" s="52">
        <v>44640</v>
      </c>
      <c r="L177" s="49"/>
      <c r="M177" s="49">
        <v>3400</v>
      </c>
      <c r="N177" s="49">
        <f t="shared" si="24"/>
        <v>0</v>
      </c>
      <c r="O177" s="49"/>
      <c r="P177" s="49">
        <v>2900</v>
      </c>
      <c r="Q177" s="49">
        <f t="shared" si="25"/>
        <v>0</v>
      </c>
      <c r="R177" s="49"/>
      <c r="S177" s="49">
        <v>2800</v>
      </c>
      <c r="T177" s="49">
        <f t="shared" si="26"/>
        <v>0</v>
      </c>
      <c r="U177" s="49">
        <v>67</v>
      </c>
      <c r="V177" s="49">
        <v>150</v>
      </c>
      <c r="W177" s="49">
        <f t="shared" si="29"/>
        <v>10050</v>
      </c>
      <c r="X177" s="49">
        <v>67</v>
      </c>
      <c r="Y177" s="49">
        <v>150</v>
      </c>
      <c r="Z177" s="49">
        <f t="shared" si="30"/>
        <v>10050</v>
      </c>
      <c r="AA177" s="49">
        <v>68</v>
      </c>
      <c r="AB177" s="49">
        <v>150</v>
      </c>
      <c r="AC177" s="49">
        <f t="shared" si="31"/>
        <v>10200</v>
      </c>
      <c r="AD177" s="50">
        <v>166</v>
      </c>
      <c r="AE177" s="54">
        <v>7</v>
      </c>
      <c r="AF177" s="55">
        <f t="shared" si="27"/>
        <v>1162</v>
      </c>
      <c r="AG177" s="152">
        <v>1</v>
      </c>
      <c r="AH177" s="154">
        <f t="shared" si="32"/>
        <v>368</v>
      </c>
      <c r="AI177" s="139">
        <f t="shared" si="28"/>
        <v>31462</v>
      </c>
      <c r="AJ177" s="165">
        <f t="shared" si="33"/>
        <v>31462</v>
      </c>
      <c r="AM177" t="b">
        <f>D177='10.06.2022 КП'!D177</f>
        <v>1</v>
      </c>
      <c r="AN177" t="b">
        <f>E177='10.06.2022 КП'!E177</f>
        <v>1</v>
      </c>
      <c r="AO177" t="b">
        <f>F177='10.06.2022 КП'!F177</f>
        <v>1</v>
      </c>
      <c r="AP177" t="b">
        <f>G177='10.06.2022 КП'!G177</f>
        <v>1</v>
      </c>
      <c r="AQ177" t="b">
        <f>H177='10.06.2022 КП'!H177</f>
        <v>1</v>
      </c>
    </row>
    <row r="178" spans="1:43" ht="38.25" x14ac:dyDescent="0.25">
      <c r="A178" s="108">
        <v>147</v>
      </c>
      <c r="B178" s="8" t="s">
        <v>219</v>
      </c>
      <c r="C178" s="21" t="s">
        <v>109</v>
      </c>
      <c r="D178" s="22" t="s">
        <v>1082</v>
      </c>
      <c r="E178" s="21" t="s">
        <v>501</v>
      </c>
      <c r="F178" s="206" t="s">
        <v>1011</v>
      </c>
      <c r="G178" s="206" t="s">
        <v>1120</v>
      </c>
      <c r="H178" s="21" t="s">
        <v>774</v>
      </c>
      <c r="I178" s="22" t="s">
        <v>501</v>
      </c>
      <c r="J178" s="35" t="s">
        <v>717</v>
      </c>
      <c r="K178" s="35" t="s">
        <v>718</v>
      </c>
      <c r="L178" s="10"/>
      <c r="M178" s="10">
        <v>3400</v>
      </c>
      <c r="N178" s="10">
        <f t="shared" si="24"/>
        <v>0</v>
      </c>
      <c r="O178" s="10"/>
      <c r="P178" s="10">
        <v>2900</v>
      </c>
      <c r="Q178" s="10">
        <f t="shared" si="25"/>
        <v>0</v>
      </c>
      <c r="R178" s="10"/>
      <c r="S178" s="10">
        <v>2800</v>
      </c>
      <c r="T178" s="10">
        <f t="shared" si="26"/>
        <v>0</v>
      </c>
      <c r="U178" s="10">
        <v>13</v>
      </c>
      <c r="V178" s="10">
        <v>150</v>
      </c>
      <c r="W178" s="10">
        <f t="shared" si="29"/>
        <v>1950</v>
      </c>
      <c r="X178" s="10">
        <v>13</v>
      </c>
      <c r="Y178" s="10">
        <v>150</v>
      </c>
      <c r="Z178" s="10">
        <f t="shared" si="30"/>
        <v>1950</v>
      </c>
      <c r="AA178" s="10">
        <v>13</v>
      </c>
      <c r="AB178" s="10">
        <v>150</v>
      </c>
      <c r="AC178" s="10">
        <f t="shared" si="31"/>
        <v>1950</v>
      </c>
      <c r="AD178" s="11">
        <v>39</v>
      </c>
      <c r="AE178" s="26">
        <v>7</v>
      </c>
      <c r="AF178" s="7">
        <f t="shared" si="27"/>
        <v>273</v>
      </c>
      <c r="AG178" s="152">
        <v>1</v>
      </c>
      <c r="AH178" s="139">
        <f t="shared" si="32"/>
        <v>78</v>
      </c>
      <c r="AI178" s="139">
        <f t="shared" si="28"/>
        <v>6123</v>
      </c>
      <c r="AJ178" s="109">
        <f t="shared" si="33"/>
        <v>6123</v>
      </c>
      <c r="AM178" t="b">
        <f>D178='10.06.2022 КП'!D178</f>
        <v>1</v>
      </c>
      <c r="AN178" t="b">
        <f>E178='10.06.2022 КП'!E178</f>
        <v>1</v>
      </c>
      <c r="AO178" t="b">
        <f>F178='10.06.2022 КП'!F178</f>
        <v>0</v>
      </c>
      <c r="AP178" t="b">
        <f>G178='10.06.2022 КП'!G178</f>
        <v>0</v>
      </c>
      <c r="AQ178" t="b">
        <f>H178='10.06.2022 КП'!H178</f>
        <v>1</v>
      </c>
    </row>
    <row r="179" spans="1:43" x14ac:dyDescent="0.25">
      <c r="A179" s="108">
        <v>148</v>
      </c>
      <c r="B179" s="8" t="s">
        <v>219</v>
      </c>
      <c r="C179" s="21" t="s">
        <v>109</v>
      </c>
      <c r="D179" s="22" t="s">
        <v>81</v>
      </c>
      <c r="E179" s="21" t="s">
        <v>501</v>
      </c>
      <c r="F179" s="35">
        <v>44680</v>
      </c>
      <c r="G179" s="35">
        <v>44682</v>
      </c>
      <c r="H179" s="21" t="s">
        <v>774</v>
      </c>
      <c r="I179" s="22" t="s">
        <v>501</v>
      </c>
      <c r="J179" s="35">
        <v>44680</v>
      </c>
      <c r="K179" s="35">
        <v>44682</v>
      </c>
      <c r="L179" s="10"/>
      <c r="M179" s="10">
        <v>3400</v>
      </c>
      <c r="N179" s="10">
        <f t="shared" si="24"/>
        <v>0</v>
      </c>
      <c r="O179" s="10"/>
      <c r="P179" s="10">
        <v>2900</v>
      </c>
      <c r="Q179" s="10">
        <f t="shared" si="25"/>
        <v>0</v>
      </c>
      <c r="R179" s="10"/>
      <c r="S179" s="10">
        <v>2800</v>
      </c>
      <c r="T179" s="10">
        <f t="shared" si="26"/>
        <v>0</v>
      </c>
      <c r="U179" s="10">
        <v>3</v>
      </c>
      <c r="V179" s="10">
        <v>150</v>
      </c>
      <c r="W179" s="10">
        <f t="shared" si="29"/>
        <v>450</v>
      </c>
      <c r="X179" s="10">
        <v>3</v>
      </c>
      <c r="Y179" s="10">
        <v>150</v>
      </c>
      <c r="Z179" s="10">
        <f t="shared" si="30"/>
        <v>450</v>
      </c>
      <c r="AA179" s="10">
        <v>3</v>
      </c>
      <c r="AB179" s="10">
        <v>150</v>
      </c>
      <c r="AC179" s="10">
        <f t="shared" si="31"/>
        <v>450</v>
      </c>
      <c r="AD179" s="11">
        <v>9</v>
      </c>
      <c r="AE179" s="26">
        <v>7</v>
      </c>
      <c r="AF179" s="7">
        <f t="shared" si="27"/>
        <v>63</v>
      </c>
      <c r="AG179" s="152">
        <v>1</v>
      </c>
      <c r="AH179" s="139">
        <f t="shared" si="32"/>
        <v>18</v>
      </c>
      <c r="AI179" s="139">
        <f t="shared" si="28"/>
        <v>1413</v>
      </c>
      <c r="AJ179" s="109">
        <f t="shared" si="33"/>
        <v>1413</v>
      </c>
      <c r="AM179" t="b">
        <f>D179='10.06.2022 КП'!D179</f>
        <v>1</v>
      </c>
      <c r="AN179" t="b">
        <f>E179='10.06.2022 КП'!E179</f>
        <v>1</v>
      </c>
      <c r="AO179" t="b">
        <f>F179='10.06.2022 КП'!F179</f>
        <v>1</v>
      </c>
      <c r="AP179" t="b">
        <f>G179='10.06.2022 КП'!G179</f>
        <v>1</v>
      </c>
      <c r="AQ179" t="b">
        <f>H179='10.06.2022 КП'!H179</f>
        <v>1</v>
      </c>
    </row>
    <row r="180" spans="1:43" x14ac:dyDescent="0.25">
      <c r="A180" s="108">
        <v>149</v>
      </c>
      <c r="B180" s="8" t="s">
        <v>219</v>
      </c>
      <c r="C180" s="21" t="s">
        <v>109</v>
      </c>
      <c r="D180" s="22" t="s">
        <v>81</v>
      </c>
      <c r="E180" s="21" t="s">
        <v>501</v>
      </c>
      <c r="F180" s="35">
        <v>44715</v>
      </c>
      <c r="G180" s="35">
        <v>44717</v>
      </c>
      <c r="H180" s="21" t="s">
        <v>774</v>
      </c>
      <c r="I180" s="22" t="s">
        <v>501</v>
      </c>
      <c r="J180" s="35">
        <v>44715</v>
      </c>
      <c r="K180" s="35">
        <v>44717</v>
      </c>
      <c r="L180" s="10"/>
      <c r="M180" s="10">
        <v>3400</v>
      </c>
      <c r="N180" s="10">
        <f t="shared" si="24"/>
        <v>0</v>
      </c>
      <c r="O180" s="10"/>
      <c r="P180" s="10">
        <v>2900</v>
      </c>
      <c r="Q180" s="10">
        <f t="shared" si="25"/>
        <v>0</v>
      </c>
      <c r="R180" s="10"/>
      <c r="S180" s="10">
        <v>2800</v>
      </c>
      <c r="T180" s="10">
        <f t="shared" si="26"/>
        <v>0</v>
      </c>
      <c r="U180" s="10">
        <v>3</v>
      </c>
      <c r="V180" s="10">
        <v>150</v>
      </c>
      <c r="W180" s="10">
        <f t="shared" si="29"/>
        <v>450</v>
      </c>
      <c r="X180" s="10">
        <v>3</v>
      </c>
      <c r="Y180" s="10">
        <v>150</v>
      </c>
      <c r="Z180" s="10">
        <f t="shared" si="30"/>
        <v>450</v>
      </c>
      <c r="AA180" s="10">
        <v>3</v>
      </c>
      <c r="AB180" s="10">
        <v>150</v>
      </c>
      <c r="AC180" s="10">
        <f t="shared" si="31"/>
        <v>450</v>
      </c>
      <c r="AD180" s="11">
        <v>9</v>
      </c>
      <c r="AE180" s="26">
        <v>7</v>
      </c>
      <c r="AF180" s="7">
        <f t="shared" si="27"/>
        <v>63</v>
      </c>
      <c r="AG180" s="152">
        <v>1</v>
      </c>
      <c r="AH180" s="139">
        <f t="shared" si="32"/>
        <v>18</v>
      </c>
      <c r="AI180" s="139">
        <f t="shared" si="28"/>
        <v>1413</v>
      </c>
      <c r="AJ180" s="109">
        <f t="shared" si="33"/>
        <v>1413</v>
      </c>
      <c r="AM180" t="b">
        <f>D180='10.06.2022 КП'!D180</f>
        <v>1</v>
      </c>
      <c r="AN180" t="b">
        <f>E180='10.06.2022 КП'!E180</f>
        <v>1</v>
      </c>
      <c r="AO180" t="b">
        <f>F180='10.06.2022 КП'!F180</f>
        <v>1</v>
      </c>
      <c r="AP180" t="b">
        <f>G180='10.06.2022 КП'!G180</f>
        <v>1</v>
      </c>
      <c r="AQ180" t="b">
        <f>H180='10.06.2022 КП'!H180</f>
        <v>1</v>
      </c>
    </row>
    <row r="181" spans="1:43" x14ac:dyDescent="0.25">
      <c r="A181" s="108">
        <v>150</v>
      </c>
      <c r="B181" s="8" t="s">
        <v>219</v>
      </c>
      <c r="C181" s="21" t="s">
        <v>109</v>
      </c>
      <c r="D181" s="22" t="s">
        <v>174</v>
      </c>
      <c r="E181" s="21" t="s">
        <v>380</v>
      </c>
      <c r="F181" s="35">
        <v>44715</v>
      </c>
      <c r="G181" s="35">
        <v>44717</v>
      </c>
      <c r="H181" s="21" t="s">
        <v>773</v>
      </c>
      <c r="I181" s="22" t="s">
        <v>380</v>
      </c>
      <c r="J181" s="35">
        <v>44715</v>
      </c>
      <c r="K181" s="35">
        <v>44717</v>
      </c>
      <c r="L181" s="10"/>
      <c r="M181" s="10">
        <v>3400</v>
      </c>
      <c r="N181" s="10">
        <f t="shared" si="24"/>
        <v>0</v>
      </c>
      <c r="O181" s="10"/>
      <c r="P181" s="10">
        <v>2900</v>
      </c>
      <c r="Q181" s="10">
        <f t="shared" si="25"/>
        <v>0</v>
      </c>
      <c r="R181" s="10"/>
      <c r="S181" s="10">
        <v>2800</v>
      </c>
      <c r="T181" s="10">
        <f t="shared" si="26"/>
        <v>0</v>
      </c>
      <c r="U181" s="10">
        <v>4</v>
      </c>
      <c r="V181" s="10">
        <v>150</v>
      </c>
      <c r="W181" s="10">
        <f t="shared" si="29"/>
        <v>600</v>
      </c>
      <c r="X181" s="10">
        <v>4</v>
      </c>
      <c r="Y181" s="10">
        <v>150</v>
      </c>
      <c r="Z181" s="10">
        <f t="shared" si="30"/>
        <v>600</v>
      </c>
      <c r="AA181" s="10">
        <v>4</v>
      </c>
      <c r="AB181" s="10">
        <v>150</v>
      </c>
      <c r="AC181" s="10">
        <f t="shared" si="31"/>
        <v>600</v>
      </c>
      <c r="AD181" s="11">
        <v>12</v>
      </c>
      <c r="AE181" s="26">
        <v>7</v>
      </c>
      <c r="AF181" s="7">
        <f t="shared" si="27"/>
        <v>84</v>
      </c>
      <c r="AG181" s="152">
        <v>1</v>
      </c>
      <c r="AH181" s="139">
        <f t="shared" si="32"/>
        <v>24</v>
      </c>
      <c r="AI181" s="139">
        <f t="shared" si="28"/>
        <v>1884</v>
      </c>
      <c r="AJ181" s="109">
        <f t="shared" si="33"/>
        <v>1884</v>
      </c>
      <c r="AM181" t="b">
        <f>D181='10.06.2022 КП'!D181</f>
        <v>1</v>
      </c>
      <c r="AN181" t="b">
        <f>E181='10.06.2022 КП'!E181</f>
        <v>1</v>
      </c>
      <c r="AO181" t="b">
        <f>F181='10.06.2022 КП'!F181</f>
        <v>1</v>
      </c>
      <c r="AP181" t="b">
        <f>G181='10.06.2022 КП'!G181</f>
        <v>1</v>
      </c>
      <c r="AQ181" t="b">
        <f>H181='10.06.2022 КП'!H181</f>
        <v>1</v>
      </c>
    </row>
    <row r="182" spans="1:43" ht="16.149999999999999" customHeight="1" x14ac:dyDescent="0.25">
      <c r="A182" s="108">
        <v>151</v>
      </c>
      <c r="B182" s="8" t="s">
        <v>219</v>
      </c>
      <c r="C182" s="21" t="s">
        <v>109</v>
      </c>
      <c r="D182" s="22" t="s">
        <v>71</v>
      </c>
      <c r="E182" s="21" t="s">
        <v>501</v>
      </c>
      <c r="F182" s="35">
        <v>44715</v>
      </c>
      <c r="G182" s="35">
        <v>44717</v>
      </c>
      <c r="H182" s="21" t="s">
        <v>773</v>
      </c>
      <c r="I182" s="22" t="s">
        <v>387</v>
      </c>
      <c r="J182" s="35">
        <v>44715</v>
      </c>
      <c r="K182" s="35">
        <v>44717</v>
      </c>
      <c r="L182" s="10"/>
      <c r="M182" s="10">
        <v>3400</v>
      </c>
      <c r="N182" s="10">
        <f t="shared" si="24"/>
        <v>0</v>
      </c>
      <c r="O182" s="10"/>
      <c r="P182" s="10">
        <v>2900</v>
      </c>
      <c r="Q182" s="10">
        <f t="shared" si="25"/>
        <v>0</v>
      </c>
      <c r="R182" s="10"/>
      <c r="S182" s="10">
        <v>2800</v>
      </c>
      <c r="T182" s="10">
        <f t="shared" si="26"/>
        <v>0</v>
      </c>
      <c r="U182" s="10">
        <v>4</v>
      </c>
      <c r="V182" s="10">
        <v>150</v>
      </c>
      <c r="W182" s="10">
        <f t="shared" si="29"/>
        <v>600</v>
      </c>
      <c r="X182" s="10">
        <v>4</v>
      </c>
      <c r="Y182" s="10">
        <v>150</v>
      </c>
      <c r="Z182" s="10">
        <f t="shared" si="30"/>
        <v>600</v>
      </c>
      <c r="AA182" s="10">
        <v>4</v>
      </c>
      <c r="AB182" s="10">
        <v>150</v>
      </c>
      <c r="AC182" s="10">
        <f t="shared" si="31"/>
        <v>600</v>
      </c>
      <c r="AD182" s="11">
        <v>12</v>
      </c>
      <c r="AE182" s="26">
        <v>7</v>
      </c>
      <c r="AF182" s="7">
        <f t="shared" si="27"/>
        <v>84</v>
      </c>
      <c r="AG182" s="152">
        <v>1</v>
      </c>
      <c r="AH182" s="139">
        <f t="shared" si="32"/>
        <v>24</v>
      </c>
      <c r="AI182" s="139">
        <f t="shared" si="28"/>
        <v>1884</v>
      </c>
      <c r="AJ182" s="109">
        <f t="shared" si="33"/>
        <v>1884</v>
      </c>
      <c r="AM182" t="b">
        <f>D182='10.06.2022 КП'!D182</f>
        <v>1</v>
      </c>
      <c r="AN182" t="b">
        <f>E182='10.06.2022 КП'!E182</f>
        <v>1</v>
      </c>
      <c r="AO182" t="b">
        <f>F182='10.06.2022 КП'!F182</f>
        <v>1</v>
      </c>
      <c r="AP182" t="b">
        <f>G182='10.06.2022 КП'!G182</f>
        <v>1</v>
      </c>
      <c r="AQ182" t="b">
        <f>H182='10.06.2022 КП'!H182</f>
        <v>1</v>
      </c>
    </row>
    <row r="183" spans="1:43" ht="63.75" x14ac:dyDescent="0.25">
      <c r="A183" s="108">
        <v>152</v>
      </c>
      <c r="B183" s="8" t="s">
        <v>219</v>
      </c>
      <c r="C183" s="21" t="s">
        <v>109</v>
      </c>
      <c r="D183" s="22" t="s">
        <v>1083</v>
      </c>
      <c r="E183" s="21" t="s">
        <v>387</v>
      </c>
      <c r="F183" s="35" t="s">
        <v>720</v>
      </c>
      <c r="G183" s="35" t="s">
        <v>721</v>
      </c>
      <c r="H183" s="21" t="s">
        <v>774</v>
      </c>
      <c r="I183" s="22" t="s">
        <v>387</v>
      </c>
      <c r="J183" s="35" t="s">
        <v>720</v>
      </c>
      <c r="K183" s="35" t="s">
        <v>721</v>
      </c>
      <c r="L183" s="10"/>
      <c r="M183" s="10">
        <v>3400</v>
      </c>
      <c r="N183" s="10">
        <f t="shared" si="24"/>
        <v>0</v>
      </c>
      <c r="O183" s="10"/>
      <c r="P183" s="10">
        <v>2900</v>
      </c>
      <c r="Q183" s="10">
        <f t="shared" si="25"/>
        <v>0</v>
      </c>
      <c r="R183" s="10"/>
      <c r="S183" s="10">
        <v>2800</v>
      </c>
      <c r="T183" s="10">
        <f t="shared" si="26"/>
        <v>0</v>
      </c>
      <c r="U183" s="10">
        <v>15</v>
      </c>
      <c r="V183" s="10">
        <v>150</v>
      </c>
      <c r="W183" s="10">
        <f t="shared" si="29"/>
        <v>2250</v>
      </c>
      <c r="X183" s="10">
        <v>15</v>
      </c>
      <c r="Y183" s="10">
        <v>150</v>
      </c>
      <c r="Z183" s="10">
        <f t="shared" si="30"/>
        <v>2250</v>
      </c>
      <c r="AA183" s="10">
        <v>15</v>
      </c>
      <c r="AB183" s="10">
        <v>150</v>
      </c>
      <c r="AC183" s="10">
        <f t="shared" si="31"/>
        <v>2250</v>
      </c>
      <c r="AD183" s="11">
        <v>45</v>
      </c>
      <c r="AE183" s="26">
        <v>7</v>
      </c>
      <c r="AF183" s="7">
        <f t="shared" si="27"/>
        <v>315</v>
      </c>
      <c r="AG183" s="152">
        <v>1</v>
      </c>
      <c r="AH183" s="145">
        <f t="shared" si="32"/>
        <v>90</v>
      </c>
      <c r="AI183" s="139">
        <f t="shared" si="28"/>
        <v>7065</v>
      </c>
      <c r="AJ183" s="118">
        <f t="shared" si="33"/>
        <v>7065</v>
      </c>
      <c r="AM183" t="b">
        <f>D183='10.06.2022 КП'!D183</f>
        <v>1</v>
      </c>
      <c r="AN183" t="b">
        <f>E183='10.06.2022 КП'!E183</f>
        <v>1</v>
      </c>
      <c r="AO183" t="b">
        <f>F183='10.06.2022 КП'!F183</f>
        <v>1</v>
      </c>
      <c r="AP183" t="b">
        <f>G183='10.06.2022 КП'!G183</f>
        <v>1</v>
      </c>
      <c r="AQ183" t="b">
        <f>H183='10.06.2022 КП'!H183</f>
        <v>1</v>
      </c>
    </row>
    <row r="184" spans="1:43" x14ac:dyDescent="0.25">
      <c r="A184" s="108">
        <v>153</v>
      </c>
      <c r="B184" s="8" t="s">
        <v>219</v>
      </c>
      <c r="C184" s="21" t="s">
        <v>109</v>
      </c>
      <c r="D184" s="22" t="s">
        <v>70</v>
      </c>
      <c r="E184" s="21" t="s">
        <v>377</v>
      </c>
      <c r="F184" s="35">
        <v>44785</v>
      </c>
      <c r="G184" s="35">
        <v>44787</v>
      </c>
      <c r="H184" s="21" t="s">
        <v>773</v>
      </c>
      <c r="I184" s="38" t="s">
        <v>377</v>
      </c>
      <c r="J184" s="35">
        <v>44785</v>
      </c>
      <c r="K184" s="35">
        <v>44787</v>
      </c>
      <c r="L184" s="10"/>
      <c r="M184" s="10">
        <v>3400</v>
      </c>
      <c r="N184" s="10">
        <f t="shared" si="24"/>
        <v>0</v>
      </c>
      <c r="O184" s="10"/>
      <c r="P184" s="10">
        <v>2900</v>
      </c>
      <c r="Q184" s="10">
        <f t="shared" si="25"/>
        <v>0</v>
      </c>
      <c r="R184" s="10"/>
      <c r="S184" s="10">
        <v>2800</v>
      </c>
      <c r="T184" s="10">
        <f t="shared" si="26"/>
        <v>0</v>
      </c>
      <c r="U184" s="10">
        <v>4</v>
      </c>
      <c r="V184" s="10">
        <v>150</v>
      </c>
      <c r="W184" s="10">
        <f t="shared" si="29"/>
        <v>600</v>
      </c>
      <c r="X184" s="10">
        <v>4</v>
      </c>
      <c r="Y184" s="10">
        <v>150</v>
      </c>
      <c r="Z184" s="10">
        <f t="shared" si="30"/>
        <v>600</v>
      </c>
      <c r="AA184" s="10">
        <v>4</v>
      </c>
      <c r="AB184" s="10">
        <v>150</v>
      </c>
      <c r="AC184" s="10">
        <f t="shared" si="31"/>
        <v>600</v>
      </c>
      <c r="AD184" s="11">
        <v>12</v>
      </c>
      <c r="AE184" s="26">
        <v>7</v>
      </c>
      <c r="AF184" s="7">
        <f t="shared" si="27"/>
        <v>84</v>
      </c>
      <c r="AG184" s="152">
        <v>1</v>
      </c>
      <c r="AH184" s="145">
        <f t="shared" si="32"/>
        <v>24</v>
      </c>
      <c r="AI184" s="139">
        <f t="shared" si="28"/>
        <v>1884</v>
      </c>
      <c r="AJ184" s="118">
        <f t="shared" si="33"/>
        <v>1884</v>
      </c>
      <c r="AM184" t="b">
        <f>D184='10.06.2022 КП'!D184</f>
        <v>1</v>
      </c>
      <c r="AN184" t="b">
        <f>E184='10.06.2022 КП'!E184</f>
        <v>1</v>
      </c>
      <c r="AO184" t="b">
        <f>F184='10.06.2022 КП'!F184</f>
        <v>1</v>
      </c>
      <c r="AP184" t="b">
        <f>G184='10.06.2022 КП'!G184</f>
        <v>1</v>
      </c>
      <c r="AQ184" t="b">
        <f>H184='10.06.2022 КП'!H184</f>
        <v>1</v>
      </c>
    </row>
    <row r="185" spans="1:43" x14ac:dyDescent="0.25">
      <c r="A185" s="106"/>
      <c r="B185" s="96"/>
      <c r="C185" s="97"/>
      <c r="D185" s="179" t="s">
        <v>857</v>
      </c>
      <c r="E185" s="99"/>
      <c r="F185" s="99"/>
      <c r="G185" s="99"/>
      <c r="H185" s="99"/>
      <c r="I185" s="99"/>
      <c r="J185" s="99"/>
      <c r="K185" s="99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2"/>
      <c r="AE185" s="79"/>
      <c r="AF185" s="79"/>
      <c r="AG185" s="153"/>
      <c r="AH185" s="151"/>
      <c r="AI185" s="151"/>
      <c r="AJ185" s="164"/>
      <c r="AM185" t="b">
        <f>D185='10.06.2022 КП'!D185</f>
        <v>1</v>
      </c>
      <c r="AN185" t="b">
        <f>E185='10.06.2022 КП'!E185</f>
        <v>1</v>
      </c>
      <c r="AO185" t="b">
        <f>F185='10.06.2022 КП'!F185</f>
        <v>1</v>
      </c>
      <c r="AP185" t="b">
        <f>G185='10.06.2022 КП'!G185</f>
        <v>1</v>
      </c>
      <c r="AQ185" t="b">
        <f>H185='10.06.2022 КП'!H185</f>
        <v>1</v>
      </c>
    </row>
    <row r="186" spans="1:43" ht="38.25" x14ac:dyDescent="0.25">
      <c r="A186" s="108">
        <v>154</v>
      </c>
      <c r="B186" s="8" t="s">
        <v>223</v>
      </c>
      <c r="C186" s="21" t="s">
        <v>145</v>
      </c>
      <c r="D186" s="22" t="s">
        <v>590</v>
      </c>
      <c r="E186" s="21" t="s">
        <v>1015</v>
      </c>
      <c r="F186" s="35">
        <v>44684</v>
      </c>
      <c r="G186" s="35">
        <v>44687</v>
      </c>
      <c r="H186" s="21" t="s">
        <v>388</v>
      </c>
      <c r="I186" s="22" t="s">
        <v>722</v>
      </c>
      <c r="J186" s="35">
        <v>44684</v>
      </c>
      <c r="K186" s="35">
        <v>44687</v>
      </c>
      <c r="L186" s="10"/>
      <c r="M186" s="10">
        <v>3400</v>
      </c>
      <c r="N186" s="10">
        <f t="shared" si="24"/>
        <v>0</v>
      </c>
      <c r="O186" s="10"/>
      <c r="P186" s="10">
        <v>2900</v>
      </c>
      <c r="Q186" s="10">
        <f t="shared" si="25"/>
        <v>0</v>
      </c>
      <c r="R186" s="10"/>
      <c r="S186" s="10">
        <v>2800</v>
      </c>
      <c r="T186" s="10">
        <f t="shared" si="26"/>
        <v>0</v>
      </c>
      <c r="U186" s="10">
        <v>20</v>
      </c>
      <c r="V186" s="10">
        <v>150</v>
      </c>
      <c r="W186" s="10">
        <f t="shared" si="29"/>
        <v>3000</v>
      </c>
      <c r="X186" s="10">
        <v>20</v>
      </c>
      <c r="Y186" s="10">
        <v>150</v>
      </c>
      <c r="Z186" s="10">
        <f t="shared" si="30"/>
        <v>3000</v>
      </c>
      <c r="AA186" s="10">
        <v>20</v>
      </c>
      <c r="AB186" s="10">
        <v>150</v>
      </c>
      <c r="AC186" s="10">
        <f t="shared" si="31"/>
        <v>3000</v>
      </c>
      <c r="AD186" s="11">
        <v>64</v>
      </c>
      <c r="AE186" s="26">
        <v>7</v>
      </c>
      <c r="AF186" s="7">
        <f t="shared" si="27"/>
        <v>448</v>
      </c>
      <c r="AG186" s="152">
        <v>1</v>
      </c>
      <c r="AH186" s="145">
        <f t="shared" si="32"/>
        <v>124</v>
      </c>
      <c r="AI186" s="139">
        <f t="shared" si="28"/>
        <v>9448</v>
      </c>
      <c r="AJ186" s="118">
        <f t="shared" si="33"/>
        <v>9448</v>
      </c>
      <c r="AM186" t="b">
        <f>D186='10.06.2022 КП'!D186</f>
        <v>1</v>
      </c>
      <c r="AN186" t="b">
        <f>E186='10.06.2022 КП'!E186</f>
        <v>1</v>
      </c>
      <c r="AO186" t="b">
        <f>F186='10.06.2022 КП'!F186</f>
        <v>1</v>
      </c>
      <c r="AP186" t="b">
        <f>G186='10.06.2022 КП'!G186</f>
        <v>1</v>
      </c>
      <c r="AQ186" t="b">
        <f>H186='10.06.2022 КП'!H186</f>
        <v>1</v>
      </c>
    </row>
    <row r="187" spans="1:43" ht="16.149999999999999" customHeight="1" x14ac:dyDescent="0.25">
      <c r="A187" s="108">
        <v>155</v>
      </c>
      <c r="B187" s="8" t="s">
        <v>223</v>
      </c>
      <c r="C187" s="21" t="s">
        <v>145</v>
      </c>
      <c r="D187" s="22" t="s">
        <v>591</v>
      </c>
      <c r="E187" s="21" t="s">
        <v>1014</v>
      </c>
      <c r="F187" s="35">
        <v>44687</v>
      </c>
      <c r="G187" s="35">
        <v>44690</v>
      </c>
      <c r="H187" s="21" t="s">
        <v>298</v>
      </c>
      <c r="I187" s="22" t="s">
        <v>723</v>
      </c>
      <c r="J187" s="35">
        <v>44687</v>
      </c>
      <c r="K187" s="35">
        <v>44690</v>
      </c>
      <c r="L187" s="10"/>
      <c r="M187" s="10">
        <v>3400</v>
      </c>
      <c r="N187" s="10">
        <f t="shared" si="24"/>
        <v>0</v>
      </c>
      <c r="O187" s="10"/>
      <c r="P187" s="10">
        <v>2900</v>
      </c>
      <c r="Q187" s="10">
        <f t="shared" si="25"/>
        <v>0</v>
      </c>
      <c r="R187" s="10"/>
      <c r="S187" s="10">
        <v>2800</v>
      </c>
      <c r="T187" s="10">
        <f t="shared" si="26"/>
        <v>0</v>
      </c>
      <c r="U187" s="10">
        <v>40</v>
      </c>
      <c r="V187" s="10">
        <v>150</v>
      </c>
      <c r="W187" s="10">
        <f t="shared" si="29"/>
        <v>6000</v>
      </c>
      <c r="X187" s="10">
        <v>40</v>
      </c>
      <c r="Y187" s="10">
        <v>150</v>
      </c>
      <c r="Z187" s="10">
        <f t="shared" si="30"/>
        <v>6000</v>
      </c>
      <c r="AA187" s="10">
        <v>40</v>
      </c>
      <c r="AB187" s="10">
        <v>150</v>
      </c>
      <c r="AC187" s="10">
        <f t="shared" si="31"/>
        <v>6000</v>
      </c>
      <c r="AD187" s="11">
        <v>128</v>
      </c>
      <c r="AE187" s="26">
        <v>7</v>
      </c>
      <c r="AF187" s="7">
        <f t="shared" si="27"/>
        <v>896</v>
      </c>
      <c r="AG187" s="152">
        <v>1</v>
      </c>
      <c r="AH187" s="145">
        <f t="shared" si="32"/>
        <v>248</v>
      </c>
      <c r="AI187" s="139">
        <f t="shared" si="28"/>
        <v>18896</v>
      </c>
      <c r="AJ187" s="118">
        <f t="shared" si="33"/>
        <v>18896</v>
      </c>
      <c r="AM187" t="b">
        <f>D187='10.06.2022 КП'!D187</f>
        <v>1</v>
      </c>
      <c r="AN187" t="b">
        <f>E187='10.06.2022 КП'!E187</f>
        <v>1</v>
      </c>
      <c r="AO187" t="b">
        <f>F187='10.06.2022 КП'!F187</f>
        <v>1</v>
      </c>
      <c r="AP187" t="b">
        <f>G187='10.06.2022 КП'!G187</f>
        <v>1</v>
      </c>
      <c r="AQ187" t="b">
        <f>H187='10.06.2022 КП'!H187</f>
        <v>1</v>
      </c>
    </row>
    <row r="188" spans="1:43" ht="65.650000000000006" customHeight="1" x14ac:dyDescent="0.25">
      <c r="A188" s="108">
        <v>156</v>
      </c>
      <c r="B188" s="8" t="s">
        <v>223</v>
      </c>
      <c r="C188" s="21" t="s">
        <v>145</v>
      </c>
      <c r="D188" s="22" t="s">
        <v>592</v>
      </c>
      <c r="E188" s="21" t="s">
        <v>1084</v>
      </c>
      <c r="F188" s="35">
        <v>44729</v>
      </c>
      <c r="G188" s="35">
        <v>44731</v>
      </c>
      <c r="H188" s="21" t="s">
        <v>367</v>
      </c>
      <c r="I188" s="22" t="s">
        <v>724</v>
      </c>
      <c r="J188" s="35">
        <v>44729</v>
      </c>
      <c r="K188" s="35">
        <v>44731</v>
      </c>
      <c r="L188" s="10">
        <v>8</v>
      </c>
      <c r="M188" s="10">
        <v>3400</v>
      </c>
      <c r="N188" s="10">
        <f t="shared" si="24"/>
        <v>27200</v>
      </c>
      <c r="O188" s="10">
        <v>8</v>
      </c>
      <c r="P188" s="10">
        <v>2900</v>
      </c>
      <c r="Q188" s="10">
        <f t="shared" si="25"/>
        <v>23200</v>
      </c>
      <c r="R188" s="10">
        <v>8</v>
      </c>
      <c r="S188" s="10">
        <v>2800</v>
      </c>
      <c r="T188" s="10">
        <f t="shared" si="26"/>
        <v>22400</v>
      </c>
      <c r="U188" s="10">
        <v>26</v>
      </c>
      <c r="V188" s="10">
        <v>150</v>
      </c>
      <c r="W188" s="10">
        <f t="shared" si="29"/>
        <v>3900</v>
      </c>
      <c r="X188" s="10">
        <v>26</v>
      </c>
      <c r="Y188" s="10">
        <v>150</v>
      </c>
      <c r="Z188" s="10">
        <f t="shared" si="30"/>
        <v>3900</v>
      </c>
      <c r="AA188" s="10">
        <v>26</v>
      </c>
      <c r="AB188" s="10">
        <v>150</v>
      </c>
      <c r="AC188" s="10">
        <f t="shared" si="31"/>
        <v>3900</v>
      </c>
      <c r="AD188" s="11">
        <v>92</v>
      </c>
      <c r="AE188" s="26">
        <v>7</v>
      </c>
      <c r="AF188" s="7">
        <f t="shared" si="27"/>
        <v>644</v>
      </c>
      <c r="AG188" s="152">
        <v>1</v>
      </c>
      <c r="AH188" s="145">
        <f t="shared" si="32"/>
        <v>194</v>
      </c>
      <c r="AI188" s="139">
        <f t="shared" si="28"/>
        <v>85144</v>
      </c>
      <c r="AJ188" s="118">
        <f t="shared" si="33"/>
        <v>85144</v>
      </c>
      <c r="AM188" t="b">
        <f>D188='10.06.2022 КП'!D188</f>
        <v>1</v>
      </c>
      <c r="AN188" t="b">
        <f>E188='10.06.2022 КП'!E188</f>
        <v>1</v>
      </c>
      <c r="AO188" t="b">
        <f>F188='10.06.2022 КП'!F188</f>
        <v>1</v>
      </c>
      <c r="AP188" t="b">
        <f>G188='10.06.2022 КП'!G188</f>
        <v>1</v>
      </c>
      <c r="AQ188" t="b">
        <f>H188='10.06.2022 КП'!H188</f>
        <v>1</v>
      </c>
    </row>
    <row r="189" spans="1:43" ht="18" customHeight="1" x14ac:dyDescent="0.25">
      <c r="A189" s="106"/>
      <c r="B189" s="96"/>
      <c r="C189" s="97"/>
      <c r="D189" s="179" t="s">
        <v>858</v>
      </c>
      <c r="E189" s="99"/>
      <c r="F189" s="99"/>
      <c r="G189" s="99"/>
      <c r="H189" s="99"/>
      <c r="I189" s="99"/>
      <c r="J189" s="99"/>
      <c r="K189" s="99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2"/>
      <c r="AE189" s="79"/>
      <c r="AF189" s="79"/>
      <c r="AG189" s="153"/>
      <c r="AH189" s="151"/>
      <c r="AI189" s="151"/>
      <c r="AJ189" s="164"/>
      <c r="AM189" t="b">
        <f>D189='10.06.2022 КП'!D189</f>
        <v>1</v>
      </c>
      <c r="AN189" t="b">
        <f>E189='10.06.2022 КП'!E189</f>
        <v>1</v>
      </c>
      <c r="AO189" t="b">
        <f>F189='10.06.2022 КП'!F189</f>
        <v>1</v>
      </c>
      <c r="AP189" t="b">
        <f>G189='10.06.2022 КП'!G189</f>
        <v>1</v>
      </c>
      <c r="AQ189" t="b">
        <f>H189='10.06.2022 КП'!H189</f>
        <v>1</v>
      </c>
    </row>
    <row r="190" spans="1:43" ht="16.149999999999999" customHeight="1" x14ac:dyDescent="0.25">
      <c r="A190" s="108">
        <v>157</v>
      </c>
      <c r="B190" s="8" t="s">
        <v>224</v>
      </c>
      <c r="C190" s="21" t="s">
        <v>139</v>
      </c>
      <c r="D190" s="22" t="s">
        <v>174</v>
      </c>
      <c r="E190" s="21" t="s">
        <v>345</v>
      </c>
      <c r="F190" s="35">
        <v>44661</v>
      </c>
      <c r="G190" s="35">
        <v>44668</v>
      </c>
      <c r="H190" s="21" t="s">
        <v>298</v>
      </c>
      <c r="I190" s="22" t="s">
        <v>725</v>
      </c>
      <c r="J190" s="35">
        <v>44661</v>
      </c>
      <c r="K190" s="35">
        <v>44668</v>
      </c>
      <c r="L190" s="10"/>
      <c r="M190" s="10">
        <v>3400</v>
      </c>
      <c r="N190" s="10">
        <f t="shared" si="24"/>
        <v>0</v>
      </c>
      <c r="O190" s="10"/>
      <c r="P190" s="10">
        <v>2900</v>
      </c>
      <c r="Q190" s="10">
        <f t="shared" si="25"/>
        <v>0</v>
      </c>
      <c r="R190" s="10"/>
      <c r="S190" s="10">
        <v>2800</v>
      </c>
      <c r="T190" s="10">
        <f t="shared" si="26"/>
        <v>0</v>
      </c>
      <c r="U190" s="10">
        <v>4</v>
      </c>
      <c r="V190" s="10">
        <v>150</v>
      </c>
      <c r="W190" s="10">
        <f t="shared" si="29"/>
        <v>600</v>
      </c>
      <c r="X190" s="10">
        <v>4</v>
      </c>
      <c r="Y190" s="10">
        <v>150</v>
      </c>
      <c r="Z190" s="10">
        <f t="shared" si="30"/>
        <v>600</v>
      </c>
      <c r="AA190" s="10">
        <v>4</v>
      </c>
      <c r="AB190" s="10">
        <v>150</v>
      </c>
      <c r="AC190" s="10">
        <f t="shared" si="31"/>
        <v>600</v>
      </c>
      <c r="AD190" s="11">
        <v>12</v>
      </c>
      <c r="AE190" s="26">
        <v>7</v>
      </c>
      <c r="AF190" s="7">
        <f t="shared" si="27"/>
        <v>84</v>
      </c>
      <c r="AG190" s="152">
        <v>1</v>
      </c>
      <c r="AH190" s="145">
        <f t="shared" si="32"/>
        <v>24</v>
      </c>
      <c r="AI190" s="139">
        <f t="shared" si="28"/>
        <v>1884</v>
      </c>
      <c r="AJ190" s="118">
        <f t="shared" si="33"/>
        <v>1884</v>
      </c>
      <c r="AM190" t="b">
        <f>D190='10.06.2022 КП'!D190</f>
        <v>1</v>
      </c>
      <c r="AN190" t="b">
        <f>E190='10.06.2022 КП'!E190</f>
        <v>1</v>
      </c>
      <c r="AO190" t="b">
        <f>F190='10.06.2022 КП'!F190</f>
        <v>1</v>
      </c>
      <c r="AP190" t="b">
        <f>G190='10.06.2022 КП'!G190</f>
        <v>1</v>
      </c>
      <c r="AQ190" t="b">
        <f>H190='10.06.2022 КП'!H190</f>
        <v>1</v>
      </c>
    </row>
    <row r="191" spans="1:43" ht="16.149999999999999" customHeight="1" x14ac:dyDescent="0.25">
      <c r="A191" s="108">
        <v>158</v>
      </c>
      <c r="B191" s="8" t="s">
        <v>224</v>
      </c>
      <c r="C191" s="21" t="s">
        <v>139</v>
      </c>
      <c r="D191" s="22" t="s">
        <v>174</v>
      </c>
      <c r="E191" s="21" t="s">
        <v>342</v>
      </c>
      <c r="F191" s="35">
        <v>44715</v>
      </c>
      <c r="G191" s="35">
        <v>44724</v>
      </c>
      <c r="H191" s="21" t="s">
        <v>298</v>
      </c>
      <c r="I191" s="22" t="s">
        <v>726</v>
      </c>
      <c r="J191" s="35">
        <v>44715</v>
      </c>
      <c r="K191" s="35">
        <v>44724</v>
      </c>
      <c r="L191" s="11"/>
      <c r="M191" s="10">
        <v>3400</v>
      </c>
      <c r="N191" s="10">
        <f t="shared" si="24"/>
        <v>0</v>
      </c>
      <c r="O191" s="10"/>
      <c r="P191" s="10">
        <v>2900</v>
      </c>
      <c r="Q191" s="10">
        <f t="shared" si="25"/>
        <v>0</v>
      </c>
      <c r="R191" s="10"/>
      <c r="S191" s="10">
        <v>2800</v>
      </c>
      <c r="T191" s="10">
        <f t="shared" si="26"/>
        <v>0</v>
      </c>
      <c r="U191" s="10">
        <v>4</v>
      </c>
      <c r="V191" s="10">
        <v>150</v>
      </c>
      <c r="W191" s="10">
        <f t="shared" si="29"/>
        <v>600</v>
      </c>
      <c r="X191" s="10">
        <v>4</v>
      </c>
      <c r="Y191" s="10">
        <v>150</v>
      </c>
      <c r="Z191" s="10">
        <f t="shared" si="30"/>
        <v>600</v>
      </c>
      <c r="AA191" s="10">
        <v>4</v>
      </c>
      <c r="AB191" s="10">
        <v>150</v>
      </c>
      <c r="AC191" s="10">
        <f t="shared" si="31"/>
        <v>600</v>
      </c>
      <c r="AD191" s="11">
        <v>12</v>
      </c>
      <c r="AE191" s="26">
        <v>7</v>
      </c>
      <c r="AF191" s="7">
        <f t="shared" si="27"/>
        <v>84</v>
      </c>
      <c r="AG191" s="152">
        <v>1</v>
      </c>
      <c r="AH191" s="145">
        <f t="shared" si="32"/>
        <v>24</v>
      </c>
      <c r="AI191" s="139">
        <f t="shared" si="28"/>
        <v>1884</v>
      </c>
      <c r="AJ191" s="118">
        <f t="shared" si="33"/>
        <v>1884</v>
      </c>
      <c r="AM191" t="b">
        <f>D191='10.06.2022 КП'!D191</f>
        <v>1</v>
      </c>
      <c r="AN191" t="b">
        <f>E191='10.06.2022 КП'!E191</f>
        <v>1</v>
      </c>
      <c r="AO191" t="b">
        <f>F191='10.06.2022 КП'!F191</f>
        <v>1</v>
      </c>
      <c r="AP191" t="b">
        <f>G191='10.06.2022 КП'!G191</f>
        <v>1</v>
      </c>
      <c r="AQ191" t="b">
        <f>H191='10.06.2022 КП'!H191</f>
        <v>1</v>
      </c>
    </row>
    <row r="192" spans="1:43" ht="16.149999999999999" customHeight="1" x14ac:dyDescent="0.25">
      <c r="A192" s="108">
        <v>159</v>
      </c>
      <c r="B192" s="8" t="s">
        <v>224</v>
      </c>
      <c r="C192" s="21" t="s">
        <v>139</v>
      </c>
      <c r="D192" s="22" t="s">
        <v>531</v>
      </c>
      <c r="E192" s="21" t="s">
        <v>340</v>
      </c>
      <c r="F192" s="35">
        <v>44748</v>
      </c>
      <c r="G192" s="35">
        <v>44750</v>
      </c>
      <c r="H192" s="21" t="s">
        <v>298</v>
      </c>
      <c r="I192" s="22" t="s">
        <v>340</v>
      </c>
      <c r="J192" s="35">
        <v>44748</v>
      </c>
      <c r="K192" s="35">
        <v>44750</v>
      </c>
      <c r="L192" s="10"/>
      <c r="M192" s="10">
        <v>3400</v>
      </c>
      <c r="N192" s="10">
        <f t="shared" si="24"/>
        <v>0</v>
      </c>
      <c r="O192" s="10"/>
      <c r="P192" s="10">
        <v>2900</v>
      </c>
      <c r="Q192" s="10">
        <f t="shared" si="25"/>
        <v>0</v>
      </c>
      <c r="R192" s="10"/>
      <c r="S192" s="10">
        <v>2800</v>
      </c>
      <c r="T192" s="10">
        <f t="shared" si="26"/>
        <v>0</v>
      </c>
      <c r="U192" s="10">
        <v>6</v>
      </c>
      <c r="V192" s="10">
        <v>150</v>
      </c>
      <c r="W192" s="10">
        <f t="shared" si="29"/>
        <v>900</v>
      </c>
      <c r="X192" s="10">
        <v>6</v>
      </c>
      <c r="Y192" s="10">
        <v>150</v>
      </c>
      <c r="Z192" s="10">
        <f t="shared" si="30"/>
        <v>900</v>
      </c>
      <c r="AA192" s="10">
        <v>6</v>
      </c>
      <c r="AB192" s="10">
        <v>150</v>
      </c>
      <c r="AC192" s="10">
        <f t="shared" si="31"/>
        <v>900</v>
      </c>
      <c r="AD192" s="11">
        <v>18</v>
      </c>
      <c r="AE192" s="26">
        <v>7</v>
      </c>
      <c r="AF192" s="7">
        <f t="shared" si="27"/>
        <v>126</v>
      </c>
      <c r="AG192" s="152">
        <v>1</v>
      </c>
      <c r="AH192" s="145">
        <f>L192+O192+R192+U192+X192+AA192+AD192</f>
        <v>36</v>
      </c>
      <c r="AI192" s="139">
        <f t="shared" si="28"/>
        <v>2826</v>
      </c>
      <c r="AJ192" s="118">
        <f>N192+Q192+T192+W192+Z192+AC192+AF192</f>
        <v>2826</v>
      </c>
      <c r="AM192" t="b">
        <f>D192='10.06.2022 КП'!D192</f>
        <v>1</v>
      </c>
      <c r="AN192" t="b">
        <f>E192='10.06.2022 КП'!E192</f>
        <v>1</v>
      </c>
      <c r="AO192" t="b">
        <f>F192='10.06.2022 КП'!F192</f>
        <v>1</v>
      </c>
      <c r="AP192" t="b">
        <f>G192='10.06.2022 КП'!G192</f>
        <v>1</v>
      </c>
      <c r="AQ192" t="b">
        <f>H192='10.06.2022 КП'!H192</f>
        <v>1</v>
      </c>
    </row>
    <row r="193" spans="1:43" ht="16.149999999999999" customHeight="1" x14ac:dyDescent="0.25">
      <c r="A193" s="108">
        <v>160</v>
      </c>
      <c r="B193" s="8" t="s">
        <v>224</v>
      </c>
      <c r="C193" s="21" t="s">
        <v>139</v>
      </c>
      <c r="D193" s="22" t="s">
        <v>532</v>
      </c>
      <c r="E193" s="21" t="s">
        <v>345</v>
      </c>
      <c r="F193" s="35">
        <v>44748</v>
      </c>
      <c r="G193" s="35">
        <v>44750</v>
      </c>
      <c r="H193" s="21" t="s">
        <v>298</v>
      </c>
      <c r="I193" s="22" t="s">
        <v>725</v>
      </c>
      <c r="J193" s="35">
        <v>44748</v>
      </c>
      <c r="K193" s="35">
        <v>44750</v>
      </c>
      <c r="L193" s="10"/>
      <c r="M193" s="10">
        <v>3400</v>
      </c>
      <c r="N193" s="10">
        <f t="shared" si="24"/>
        <v>0</v>
      </c>
      <c r="O193" s="10"/>
      <c r="P193" s="10">
        <v>2900</v>
      </c>
      <c r="Q193" s="10">
        <f t="shared" si="25"/>
        <v>0</v>
      </c>
      <c r="R193" s="10"/>
      <c r="S193" s="10">
        <v>2800</v>
      </c>
      <c r="T193" s="10">
        <f t="shared" si="26"/>
        <v>0</v>
      </c>
      <c r="U193" s="10">
        <v>6</v>
      </c>
      <c r="V193" s="10">
        <v>150</v>
      </c>
      <c r="W193" s="10">
        <f t="shared" si="29"/>
        <v>900</v>
      </c>
      <c r="X193" s="10">
        <v>6</v>
      </c>
      <c r="Y193" s="10">
        <v>150</v>
      </c>
      <c r="Z193" s="10">
        <f t="shared" si="30"/>
        <v>900</v>
      </c>
      <c r="AA193" s="10">
        <v>6</v>
      </c>
      <c r="AB193" s="10">
        <v>150</v>
      </c>
      <c r="AC193" s="10">
        <f t="shared" si="31"/>
        <v>900</v>
      </c>
      <c r="AD193" s="11">
        <v>18</v>
      </c>
      <c r="AE193" s="26">
        <v>7</v>
      </c>
      <c r="AF193" s="7">
        <f t="shared" si="27"/>
        <v>126</v>
      </c>
      <c r="AG193" s="152">
        <v>1</v>
      </c>
      <c r="AH193" s="145">
        <f>L193+O193+R193+U193+X193+AA193+AD193</f>
        <v>36</v>
      </c>
      <c r="AI193" s="139">
        <f t="shared" si="28"/>
        <v>2826</v>
      </c>
      <c r="AJ193" s="118">
        <f>N193+Q193+T193+W193+Z193+AC193+AF193</f>
        <v>2826</v>
      </c>
      <c r="AM193" t="b">
        <f>D193='10.06.2022 КП'!D193</f>
        <v>1</v>
      </c>
      <c r="AN193" t="b">
        <f>E193='10.06.2022 КП'!E193</f>
        <v>1</v>
      </c>
      <c r="AO193" t="b">
        <f>F193='10.06.2022 КП'!F193</f>
        <v>1</v>
      </c>
      <c r="AP193" t="b">
        <f>G193='10.06.2022 КП'!G193</f>
        <v>1</v>
      </c>
      <c r="AQ193" t="b">
        <f>H193='10.06.2022 КП'!H193</f>
        <v>1</v>
      </c>
    </row>
    <row r="194" spans="1:43" ht="16.149999999999999" customHeight="1" x14ac:dyDescent="0.25">
      <c r="A194" s="108">
        <v>161</v>
      </c>
      <c r="B194" s="8" t="s">
        <v>224</v>
      </c>
      <c r="C194" s="21" t="s">
        <v>139</v>
      </c>
      <c r="D194" s="22" t="s">
        <v>63</v>
      </c>
      <c r="E194" s="21" t="s">
        <v>340</v>
      </c>
      <c r="F194" s="35">
        <v>44750</v>
      </c>
      <c r="G194" s="35">
        <v>44759</v>
      </c>
      <c r="H194" s="21" t="s">
        <v>298</v>
      </c>
      <c r="I194" s="22" t="s">
        <v>340</v>
      </c>
      <c r="J194" s="35">
        <v>44750</v>
      </c>
      <c r="K194" s="35">
        <v>44759</v>
      </c>
      <c r="L194" s="10"/>
      <c r="M194" s="10">
        <v>3400</v>
      </c>
      <c r="N194" s="10">
        <f t="shared" si="24"/>
        <v>0</v>
      </c>
      <c r="O194" s="10"/>
      <c r="P194" s="10">
        <v>2900</v>
      </c>
      <c r="Q194" s="10">
        <f t="shared" si="25"/>
        <v>0</v>
      </c>
      <c r="R194" s="10"/>
      <c r="S194" s="10">
        <v>2800</v>
      </c>
      <c r="T194" s="10">
        <f t="shared" si="26"/>
        <v>0</v>
      </c>
      <c r="U194" s="10">
        <v>8</v>
      </c>
      <c r="V194" s="10">
        <v>150</v>
      </c>
      <c r="W194" s="10">
        <f t="shared" si="29"/>
        <v>1200</v>
      </c>
      <c r="X194" s="10">
        <v>8</v>
      </c>
      <c r="Y194" s="10">
        <v>150</v>
      </c>
      <c r="Z194" s="10">
        <f t="shared" si="30"/>
        <v>1200</v>
      </c>
      <c r="AA194" s="10">
        <v>8</v>
      </c>
      <c r="AB194" s="10">
        <v>150</v>
      </c>
      <c r="AC194" s="10">
        <f t="shared" si="31"/>
        <v>1200</v>
      </c>
      <c r="AD194" s="11">
        <v>24</v>
      </c>
      <c r="AE194" s="26">
        <v>7</v>
      </c>
      <c r="AF194" s="7">
        <f t="shared" si="27"/>
        <v>168</v>
      </c>
      <c r="AG194" s="152">
        <v>1</v>
      </c>
      <c r="AH194" s="145">
        <f t="shared" si="32"/>
        <v>48</v>
      </c>
      <c r="AI194" s="139">
        <f t="shared" si="28"/>
        <v>3768</v>
      </c>
      <c r="AJ194" s="118">
        <f t="shared" si="33"/>
        <v>3768</v>
      </c>
      <c r="AM194" t="b">
        <f>D194='10.06.2022 КП'!D194</f>
        <v>1</v>
      </c>
      <c r="AN194" t="b">
        <f>E194='10.06.2022 КП'!E194</f>
        <v>1</v>
      </c>
      <c r="AO194" t="b">
        <f>F194='10.06.2022 КП'!F194</f>
        <v>1</v>
      </c>
      <c r="AP194" t="b">
        <f>G194='10.06.2022 КП'!G194</f>
        <v>1</v>
      </c>
      <c r="AQ194" t="b">
        <f>H194='10.06.2022 КП'!H194</f>
        <v>1</v>
      </c>
    </row>
    <row r="195" spans="1:43" ht="16.149999999999999" customHeight="1" x14ac:dyDescent="0.25">
      <c r="A195" s="108">
        <v>162</v>
      </c>
      <c r="B195" s="8" t="s">
        <v>224</v>
      </c>
      <c r="C195" s="21" t="s">
        <v>139</v>
      </c>
      <c r="D195" s="22" t="s">
        <v>64</v>
      </c>
      <c r="E195" s="21" t="s">
        <v>345</v>
      </c>
      <c r="F195" s="35">
        <v>44808</v>
      </c>
      <c r="G195" s="35">
        <v>44815</v>
      </c>
      <c r="H195" s="21" t="s">
        <v>298</v>
      </c>
      <c r="I195" s="22" t="s">
        <v>725</v>
      </c>
      <c r="J195" s="35">
        <v>44808</v>
      </c>
      <c r="K195" s="35">
        <v>44815</v>
      </c>
      <c r="L195" s="10"/>
      <c r="M195" s="10">
        <v>3400</v>
      </c>
      <c r="N195" s="10">
        <f t="shared" si="24"/>
        <v>0</v>
      </c>
      <c r="O195" s="10"/>
      <c r="P195" s="10">
        <v>2900</v>
      </c>
      <c r="Q195" s="10">
        <f t="shared" si="25"/>
        <v>0</v>
      </c>
      <c r="R195" s="10"/>
      <c r="S195" s="10">
        <v>2800</v>
      </c>
      <c r="T195" s="10">
        <f t="shared" si="26"/>
        <v>0</v>
      </c>
      <c r="U195" s="10">
        <v>4</v>
      </c>
      <c r="V195" s="10">
        <v>150</v>
      </c>
      <c r="W195" s="10">
        <f t="shared" si="29"/>
        <v>600</v>
      </c>
      <c r="X195" s="10">
        <v>4</v>
      </c>
      <c r="Y195" s="10">
        <v>150</v>
      </c>
      <c r="Z195" s="10">
        <f t="shared" si="30"/>
        <v>600</v>
      </c>
      <c r="AA195" s="10">
        <v>4</v>
      </c>
      <c r="AB195" s="10">
        <v>150</v>
      </c>
      <c r="AC195" s="10">
        <f t="shared" si="31"/>
        <v>600</v>
      </c>
      <c r="AD195" s="11">
        <v>12</v>
      </c>
      <c r="AE195" s="26">
        <v>7</v>
      </c>
      <c r="AF195" s="7">
        <f t="shared" si="27"/>
        <v>84</v>
      </c>
      <c r="AG195" s="152">
        <v>1</v>
      </c>
      <c r="AH195" s="139">
        <f t="shared" si="32"/>
        <v>24</v>
      </c>
      <c r="AI195" s="139">
        <f t="shared" si="28"/>
        <v>1884</v>
      </c>
      <c r="AJ195" s="109">
        <f t="shared" si="33"/>
        <v>1884</v>
      </c>
      <c r="AM195" t="b">
        <f>D195='10.06.2022 КП'!D195</f>
        <v>1</v>
      </c>
      <c r="AN195" t="b">
        <f>E195='10.06.2022 КП'!E195</f>
        <v>1</v>
      </c>
      <c r="AO195" t="b">
        <f>F195='10.06.2022 КП'!F195</f>
        <v>1</v>
      </c>
      <c r="AP195" t="b">
        <f>G195='10.06.2022 КП'!G195</f>
        <v>1</v>
      </c>
      <c r="AQ195" t="b">
        <f>H195='10.06.2022 КП'!H195</f>
        <v>1</v>
      </c>
    </row>
    <row r="196" spans="1:43" x14ac:dyDescent="0.25">
      <c r="A196" s="106"/>
      <c r="B196" s="96"/>
      <c r="C196" s="97"/>
      <c r="D196" s="179" t="s">
        <v>859</v>
      </c>
      <c r="E196" s="99"/>
      <c r="F196" s="99"/>
      <c r="G196" s="99"/>
      <c r="H196" s="99"/>
      <c r="I196" s="99"/>
      <c r="J196" s="99"/>
      <c r="K196" s="99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2"/>
      <c r="AE196" s="79"/>
      <c r="AF196" s="79"/>
      <c r="AG196" s="153"/>
      <c r="AH196" s="151"/>
      <c r="AI196" s="151"/>
      <c r="AJ196" s="164"/>
      <c r="AM196" t="b">
        <f>D196='10.06.2022 КП'!D196</f>
        <v>1</v>
      </c>
      <c r="AN196" t="b">
        <f>E196='10.06.2022 КП'!E196</f>
        <v>1</v>
      </c>
      <c r="AO196" t="b">
        <f>F196='10.06.2022 КП'!F196</f>
        <v>1</v>
      </c>
      <c r="AP196" t="b">
        <f>G196='10.06.2022 КП'!G196</f>
        <v>1</v>
      </c>
      <c r="AQ196" t="b">
        <f>H196='10.06.2022 КП'!H196</f>
        <v>1</v>
      </c>
    </row>
    <row r="197" spans="1:43" ht="52.15" customHeight="1" x14ac:dyDescent="0.25">
      <c r="A197" s="114">
        <v>163</v>
      </c>
      <c r="B197" s="8" t="s">
        <v>268</v>
      </c>
      <c r="C197" s="21" t="s">
        <v>152</v>
      </c>
      <c r="D197" s="22" t="s">
        <v>593</v>
      </c>
      <c r="E197" s="21" t="s">
        <v>523</v>
      </c>
      <c r="F197" s="35">
        <v>44610</v>
      </c>
      <c r="G197" s="35">
        <v>44612</v>
      </c>
      <c r="H197" s="21" t="s">
        <v>775</v>
      </c>
      <c r="I197" s="22" t="s">
        <v>523</v>
      </c>
      <c r="J197" s="35">
        <v>44610</v>
      </c>
      <c r="K197" s="35">
        <v>44612</v>
      </c>
      <c r="L197" s="10"/>
      <c r="M197" s="10">
        <v>3400</v>
      </c>
      <c r="N197" s="10">
        <f t="shared" si="24"/>
        <v>0</v>
      </c>
      <c r="O197" s="10"/>
      <c r="P197" s="10">
        <v>2900</v>
      </c>
      <c r="Q197" s="10">
        <f t="shared" si="25"/>
        <v>0</v>
      </c>
      <c r="R197" s="10"/>
      <c r="S197" s="10">
        <v>2800</v>
      </c>
      <c r="T197" s="10">
        <f t="shared" si="26"/>
        <v>0</v>
      </c>
      <c r="U197" s="10">
        <v>8</v>
      </c>
      <c r="V197" s="10">
        <v>150</v>
      </c>
      <c r="W197" s="10">
        <f t="shared" si="29"/>
        <v>1200</v>
      </c>
      <c r="X197" s="10">
        <v>8</v>
      </c>
      <c r="Y197" s="10">
        <v>150</v>
      </c>
      <c r="Z197" s="10">
        <f t="shared" si="30"/>
        <v>1200</v>
      </c>
      <c r="AA197" s="10">
        <v>8</v>
      </c>
      <c r="AB197" s="10">
        <v>150</v>
      </c>
      <c r="AC197" s="10">
        <f t="shared" si="31"/>
        <v>1200</v>
      </c>
      <c r="AD197" s="11"/>
      <c r="AE197" s="26">
        <v>7</v>
      </c>
      <c r="AF197" s="7">
        <f t="shared" si="27"/>
        <v>0</v>
      </c>
      <c r="AG197" s="152">
        <v>1</v>
      </c>
      <c r="AH197" s="139">
        <f t="shared" si="32"/>
        <v>24</v>
      </c>
      <c r="AI197" s="139">
        <f t="shared" si="28"/>
        <v>3600</v>
      </c>
      <c r="AJ197" s="109">
        <f t="shared" si="33"/>
        <v>3600</v>
      </c>
      <c r="AM197" t="b">
        <f>D197='10.06.2022 КП'!D197</f>
        <v>1</v>
      </c>
      <c r="AN197" t="b">
        <f>E197='10.06.2022 КП'!E197</f>
        <v>1</v>
      </c>
      <c r="AO197" t="b">
        <f>F197='10.06.2022 КП'!F197</f>
        <v>1</v>
      </c>
      <c r="AP197" t="b">
        <f>G197='10.06.2022 КП'!G197</f>
        <v>1</v>
      </c>
      <c r="AQ197" t="b">
        <f>H197='10.06.2022 КП'!H197</f>
        <v>1</v>
      </c>
    </row>
    <row r="198" spans="1:43" ht="27" customHeight="1" x14ac:dyDescent="0.25">
      <c r="A198" s="108">
        <v>164</v>
      </c>
      <c r="B198" s="8" t="s">
        <v>268</v>
      </c>
      <c r="C198" s="21" t="s">
        <v>152</v>
      </c>
      <c r="D198" s="22" t="s">
        <v>594</v>
      </c>
      <c r="E198" s="21" t="s">
        <v>358</v>
      </c>
      <c r="F198" s="35">
        <v>44610</v>
      </c>
      <c r="G198" s="35">
        <v>44612</v>
      </c>
      <c r="H198" s="21" t="s">
        <v>776</v>
      </c>
      <c r="I198" s="22" t="s">
        <v>358</v>
      </c>
      <c r="J198" s="35">
        <v>44610</v>
      </c>
      <c r="K198" s="35">
        <v>44612</v>
      </c>
      <c r="L198" s="10"/>
      <c r="M198" s="10">
        <v>3400</v>
      </c>
      <c r="N198" s="10">
        <f t="shared" si="24"/>
        <v>0</v>
      </c>
      <c r="O198" s="10"/>
      <c r="P198" s="10">
        <v>2900</v>
      </c>
      <c r="Q198" s="10">
        <f t="shared" si="25"/>
        <v>0</v>
      </c>
      <c r="R198" s="10"/>
      <c r="S198" s="10">
        <v>2800</v>
      </c>
      <c r="T198" s="10">
        <f t="shared" si="26"/>
        <v>0</v>
      </c>
      <c r="U198" s="10">
        <v>2</v>
      </c>
      <c r="V198" s="10">
        <v>150</v>
      </c>
      <c r="W198" s="10">
        <f t="shared" si="29"/>
        <v>300</v>
      </c>
      <c r="X198" s="10">
        <v>2</v>
      </c>
      <c r="Y198" s="10">
        <v>150</v>
      </c>
      <c r="Z198" s="10">
        <f t="shared" si="30"/>
        <v>300</v>
      </c>
      <c r="AA198" s="10">
        <v>2</v>
      </c>
      <c r="AB198" s="10">
        <v>150</v>
      </c>
      <c r="AC198" s="10">
        <f t="shared" si="31"/>
        <v>300</v>
      </c>
      <c r="AD198" s="11"/>
      <c r="AE198" s="26">
        <v>7</v>
      </c>
      <c r="AF198" s="7">
        <f t="shared" si="27"/>
        <v>0</v>
      </c>
      <c r="AG198" s="152">
        <v>1</v>
      </c>
      <c r="AH198" s="139">
        <f t="shared" si="32"/>
        <v>6</v>
      </c>
      <c r="AI198" s="139">
        <f t="shared" si="28"/>
        <v>900</v>
      </c>
      <c r="AJ198" s="109">
        <f t="shared" si="33"/>
        <v>900</v>
      </c>
      <c r="AM198" t="b">
        <f>D198='10.06.2022 КП'!D198</f>
        <v>1</v>
      </c>
      <c r="AN198" t="b">
        <f>E198='10.06.2022 КП'!E198</f>
        <v>1</v>
      </c>
      <c r="AO198" t="b">
        <f>F198='10.06.2022 КП'!F198</f>
        <v>1</v>
      </c>
      <c r="AP198" t="b">
        <f>G198='10.06.2022 КП'!G198</f>
        <v>1</v>
      </c>
      <c r="AQ198" t="b">
        <f>H198='10.06.2022 КП'!H198</f>
        <v>1</v>
      </c>
    </row>
    <row r="199" spans="1:43" ht="52.5" customHeight="1" x14ac:dyDescent="0.25">
      <c r="A199" s="114">
        <v>165</v>
      </c>
      <c r="B199" s="8"/>
      <c r="C199" s="47" t="s">
        <v>152</v>
      </c>
      <c r="D199" s="22" t="s">
        <v>41</v>
      </c>
      <c r="E199" s="21" t="s">
        <v>464</v>
      </c>
      <c r="F199" s="35">
        <v>44639</v>
      </c>
      <c r="G199" s="35">
        <v>44641</v>
      </c>
      <c r="H199" s="21" t="s">
        <v>1085</v>
      </c>
      <c r="I199" s="51" t="s">
        <v>464</v>
      </c>
      <c r="J199" s="52">
        <v>44639</v>
      </c>
      <c r="K199" s="52">
        <v>44641</v>
      </c>
      <c r="L199" s="49">
        <v>1</v>
      </c>
      <c r="M199" s="49">
        <v>3400</v>
      </c>
      <c r="N199" s="49">
        <f t="shared" si="24"/>
        <v>3400</v>
      </c>
      <c r="O199" s="49">
        <v>1</v>
      </c>
      <c r="P199" s="49">
        <v>2900</v>
      </c>
      <c r="Q199" s="49">
        <f t="shared" si="25"/>
        <v>2900</v>
      </c>
      <c r="R199" s="49">
        <v>1</v>
      </c>
      <c r="S199" s="49">
        <v>2800</v>
      </c>
      <c r="T199" s="49">
        <f t="shared" si="26"/>
        <v>2800</v>
      </c>
      <c r="U199" s="49">
        <v>25</v>
      </c>
      <c r="V199" s="49">
        <v>150</v>
      </c>
      <c r="W199" s="49">
        <f t="shared" si="29"/>
        <v>3750</v>
      </c>
      <c r="X199" s="49">
        <v>25</v>
      </c>
      <c r="Y199" s="49">
        <v>150</v>
      </c>
      <c r="Z199" s="49">
        <f t="shared" si="30"/>
        <v>3750</v>
      </c>
      <c r="AA199" s="49">
        <v>24</v>
      </c>
      <c r="AB199" s="49">
        <v>150</v>
      </c>
      <c r="AC199" s="49">
        <f t="shared" si="31"/>
        <v>3600</v>
      </c>
      <c r="AD199" s="50">
        <v>138</v>
      </c>
      <c r="AE199" s="54">
        <v>7</v>
      </c>
      <c r="AF199" s="55">
        <f t="shared" si="27"/>
        <v>966</v>
      </c>
      <c r="AG199" s="152">
        <v>1</v>
      </c>
      <c r="AH199" s="154">
        <f t="shared" si="32"/>
        <v>215</v>
      </c>
      <c r="AI199" s="139">
        <f t="shared" si="28"/>
        <v>21166</v>
      </c>
      <c r="AJ199" s="165">
        <f t="shared" si="33"/>
        <v>21166</v>
      </c>
      <c r="AM199" t="b">
        <f>D199='10.06.2022 КП'!D199</f>
        <v>1</v>
      </c>
      <c r="AN199" t="b">
        <f>E199='10.06.2022 КП'!E199</f>
        <v>1</v>
      </c>
      <c r="AO199" t="b">
        <f>F199='10.06.2022 КП'!F199</f>
        <v>1</v>
      </c>
      <c r="AP199" t="b">
        <f>G199='10.06.2022 КП'!G199</f>
        <v>1</v>
      </c>
      <c r="AQ199" t="b">
        <f>H199='10.06.2022 КП'!H199</f>
        <v>1</v>
      </c>
    </row>
    <row r="200" spans="1:43" ht="16.149999999999999" customHeight="1" x14ac:dyDescent="0.25">
      <c r="A200" s="108">
        <v>166</v>
      </c>
      <c r="B200" s="8" t="s">
        <v>268</v>
      </c>
      <c r="C200" s="21" t="s">
        <v>152</v>
      </c>
      <c r="D200" s="22" t="s">
        <v>595</v>
      </c>
      <c r="E200" s="21" t="s">
        <v>358</v>
      </c>
      <c r="F200" s="35">
        <v>44639</v>
      </c>
      <c r="G200" s="35">
        <v>44641</v>
      </c>
      <c r="H200" s="21" t="s">
        <v>1017</v>
      </c>
      <c r="I200" s="22" t="s">
        <v>358</v>
      </c>
      <c r="J200" s="35">
        <v>44639</v>
      </c>
      <c r="K200" s="35">
        <v>44641</v>
      </c>
      <c r="L200" s="10"/>
      <c r="M200" s="10">
        <v>3400</v>
      </c>
      <c r="N200" s="10">
        <f t="shared" si="24"/>
        <v>0</v>
      </c>
      <c r="O200" s="10"/>
      <c r="P200" s="10">
        <v>2900</v>
      </c>
      <c r="Q200" s="10">
        <f t="shared" si="25"/>
        <v>0</v>
      </c>
      <c r="R200" s="10"/>
      <c r="S200" s="10">
        <v>2800</v>
      </c>
      <c r="T200" s="10">
        <f t="shared" si="26"/>
        <v>0</v>
      </c>
      <c r="U200" s="10">
        <v>2</v>
      </c>
      <c r="V200" s="10">
        <v>150</v>
      </c>
      <c r="W200" s="10">
        <f t="shared" si="29"/>
        <v>300</v>
      </c>
      <c r="X200" s="10">
        <v>2</v>
      </c>
      <c r="Y200" s="10">
        <v>150</v>
      </c>
      <c r="Z200" s="10">
        <f t="shared" si="30"/>
        <v>300</v>
      </c>
      <c r="AA200" s="10">
        <v>2</v>
      </c>
      <c r="AB200" s="10">
        <v>150</v>
      </c>
      <c r="AC200" s="10">
        <f t="shared" si="31"/>
        <v>300</v>
      </c>
      <c r="AD200" s="11"/>
      <c r="AE200" s="26">
        <v>7</v>
      </c>
      <c r="AF200" s="7">
        <f t="shared" si="27"/>
        <v>0</v>
      </c>
      <c r="AG200" s="152">
        <v>1</v>
      </c>
      <c r="AH200" s="139">
        <f t="shared" si="32"/>
        <v>6</v>
      </c>
      <c r="AI200" s="139">
        <f t="shared" ref="AI200:AI262" si="34">AJ200</f>
        <v>900</v>
      </c>
      <c r="AJ200" s="109">
        <f t="shared" si="33"/>
        <v>900</v>
      </c>
      <c r="AM200" t="b">
        <f>D200='10.06.2022 КП'!D200</f>
        <v>1</v>
      </c>
      <c r="AN200" t="b">
        <f>E200='10.06.2022 КП'!E200</f>
        <v>1</v>
      </c>
      <c r="AO200" t="b">
        <f>F200='10.06.2022 КП'!F200</f>
        <v>1</v>
      </c>
      <c r="AP200" t="b">
        <f>G200='10.06.2022 КП'!G200</f>
        <v>1</v>
      </c>
      <c r="AQ200" t="b">
        <f>H200='10.06.2022 КП'!H200</f>
        <v>1</v>
      </c>
    </row>
    <row r="201" spans="1:43" ht="52.5" customHeight="1" x14ac:dyDescent="0.25">
      <c r="A201" s="114">
        <v>167</v>
      </c>
      <c r="B201" s="8" t="s">
        <v>268</v>
      </c>
      <c r="C201" s="21" t="s">
        <v>152</v>
      </c>
      <c r="D201" s="22" t="s">
        <v>533</v>
      </c>
      <c r="E201" s="21" t="s">
        <v>1018</v>
      </c>
      <c r="F201" s="35">
        <v>44666</v>
      </c>
      <c r="G201" s="35">
        <v>44667</v>
      </c>
      <c r="H201" s="21" t="s">
        <v>1019</v>
      </c>
      <c r="I201" s="22" t="s">
        <v>727</v>
      </c>
      <c r="J201" s="35">
        <v>44666</v>
      </c>
      <c r="K201" s="35">
        <v>44667</v>
      </c>
      <c r="L201" s="28"/>
      <c r="M201" s="10">
        <v>3400</v>
      </c>
      <c r="N201" s="10">
        <f t="shared" si="24"/>
        <v>0</v>
      </c>
      <c r="O201" s="28"/>
      <c r="P201" s="10">
        <v>2900</v>
      </c>
      <c r="Q201" s="10">
        <f t="shared" si="25"/>
        <v>0</v>
      </c>
      <c r="R201" s="28"/>
      <c r="S201" s="10">
        <v>2800</v>
      </c>
      <c r="T201" s="10">
        <f t="shared" si="26"/>
        <v>0</v>
      </c>
      <c r="U201" s="29">
        <v>7</v>
      </c>
      <c r="V201" s="10">
        <v>150</v>
      </c>
      <c r="W201" s="10">
        <f t="shared" si="29"/>
        <v>1050</v>
      </c>
      <c r="X201" s="29">
        <v>7</v>
      </c>
      <c r="Y201" s="10">
        <v>150</v>
      </c>
      <c r="Z201" s="10">
        <f t="shared" si="30"/>
        <v>1050</v>
      </c>
      <c r="AA201" s="29">
        <v>7</v>
      </c>
      <c r="AB201" s="10">
        <v>150</v>
      </c>
      <c r="AC201" s="10">
        <f t="shared" si="31"/>
        <v>1050</v>
      </c>
      <c r="AD201" s="29">
        <v>21</v>
      </c>
      <c r="AE201" s="26">
        <v>7</v>
      </c>
      <c r="AF201" s="7">
        <f t="shared" si="27"/>
        <v>147</v>
      </c>
      <c r="AG201" s="152">
        <v>1</v>
      </c>
      <c r="AH201" s="139">
        <f t="shared" si="32"/>
        <v>42</v>
      </c>
      <c r="AI201" s="139">
        <f t="shared" si="34"/>
        <v>3297</v>
      </c>
      <c r="AJ201" s="109">
        <f t="shared" si="33"/>
        <v>3297</v>
      </c>
      <c r="AM201" t="b">
        <f>D201='10.06.2022 КП'!D201</f>
        <v>1</v>
      </c>
      <c r="AN201" t="b">
        <f>E201='10.06.2022 КП'!E201</f>
        <v>1</v>
      </c>
      <c r="AO201" t="b">
        <f>F201='10.06.2022 КП'!F201</f>
        <v>1</v>
      </c>
      <c r="AP201" t="b">
        <f>G201='10.06.2022 КП'!G201</f>
        <v>1</v>
      </c>
      <c r="AQ201" t="b">
        <f>H201='10.06.2022 КП'!H201</f>
        <v>1</v>
      </c>
    </row>
    <row r="202" spans="1:43" ht="52.15" customHeight="1" x14ac:dyDescent="0.25">
      <c r="A202" s="108">
        <v>168</v>
      </c>
      <c r="B202" s="8" t="s">
        <v>268</v>
      </c>
      <c r="C202" s="21" t="s">
        <v>152</v>
      </c>
      <c r="D202" s="22" t="s">
        <v>596</v>
      </c>
      <c r="E202" s="21" t="s">
        <v>1018</v>
      </c>
      <c r="F202" s="35">
        <v>44667</v>
      </c>
      <c r="G202" s="35">
        <v>44668</v>
      </c>
      <c r="H202" s="21" t="s">
        <v>1019</v>
      </c>
      <c r="I202" s="22" t="s">
        <v>727</v>
      </c>
      <c r="J202" s="35">
        <v>44667</v>
      </c>
      <c r="K202" s="35">
        <v>44668</v>
      </c>
      <c r="L202" s="10"/>
      <c r="M202" s="10">
        <v>3400</v>
      </c>
      <c r="N202" s="10">
        <f t="shared" si="24"/>
        <v>0</v>
      </c>
      <c r="O202" s="10"/>
      <c r="P202" s="10">
        <v>2900</v>
      </c>
      <c r="Q202" s="10">
        <f t="shared" si="25"/>
        <v>0</v>
      </c>
      <c r="R202" s="10"/>
      <c r="S202" s="10">
        <v>2800</v>
      </c>
      <c r="T202" s="10">
        <f t="shared" si="26"/>
        <v>0</v>
      </c>
      <c r="U202" s="10">
        <v>32</v>
      </c>
      <c r="V202" s="10">
        <v>150</v>
      </c>
      <c r="W202" s="10">
        <f t="shared" si="29"/>
        <v>4800</v>
      </c>
      <c r="X202" s="10">
        <v>32</v>
      </c>
      <c r="Y202" s="10">
        <v>150</v>
      </c>
      <c r="Z202" s="10">
        <f t="shared" si="30"/>
        <v>4800</v>
      </c>
      <c r="AA202" s="10">
        <v>32</v>
      </c>
      <c r="AB202" s="10">
        <v>150</v>
      </c>
      <c r="AC202" s="10">
        <f t="shared" si="31"/>
        <v>4800</v>
      </c>
      <c r="AD202" s="11">
        <v>96</v>
      </c>
      <c r="AE202" s="26">
        <v>7</v>
      </c>
      <c r="AF202" s="7">
        <f t="shared" si="27"/>
        <v>672</v>
      </c>
      <c r="AG202" s="152">
        <v>1</v>
      </c>
      <c r="AH202" s="139">
        <f t="shared" si="32"/>
        <v>192</v>
      </c>
      <c r="AI202" s="139">
        <f t="shared" si="34"/>
        <v>15072</v>
      </c>
      <c r="AJ202" s="109">
        <f t="shared" si="33"/>
        <v>15072</v>
      </c>
      <c r="AM202" t="b">
        <f>D202='10.06.2022 КП'!D202</f>
        <v>1</v>
      </c>
      <c r="AN202" t="b">
        <f>E202='10.06.2022 КП'!E202</f>
        <v>1</v>
      </c>
      <c r="AO202" t="b">
        <f>F202='10.06.2022 КП'!F202</f>
        <v>1</v>
      </c>
      <c r="AP202" t="b">
        <f>G202='10.06.2022 КП'!G202</f>
        <v>1</v>
      </c>
      <c r="AQ202" t="b">
        <f>H202='10.06.2022 КП'!H202</f>
        <v>1</v>
      </c>
    </row>
    <row r="203" spans="1:43" ht="16.149999999999999" customHeight="1" x14ac:dyDescent="0.25">
      <c r="A203" s="114">
        <v>169</v>
      </c>
      <c r="B203" s="8" t="s">
        <v>268</v>
      </c>
      <c r="C203" s="21" t="s">
        <v>152</v>
      </c>
      <c r="D203" s="22" t="s">
        <v>597</v>
      </c>
      <c r="E203" s="21" t="s">
        <v>358</v>
      </c>
      <c r="F203" s="35">
        <v>44667</v>
      </c>
      <c r="G203" s="35">
        <v>44668</v>
      </c>
      <c r="H203" s="21" t="s">
        <v>1019</v>
      </c>
      <c r="I203" s="22" t="s">
        <v>358</v>
      </c>
      <c r="J203" s="35">
        <v>44667</v>
      </c>
      <c r="K203" s="35">
        <v>44668</v>
      </c>
      <c r="L203" s="10"/>
      <c r="M203" s="10">
        <v>3400</v>
      </c>
      <c r="N203" s="10">
        <f t="shared" si="24"/>
        <v>0</v>
      </c>
      <c r="O203" s="10"/>
      <c r="P203" s="10">
        <v>2900</v>
      </c>
      <c r="Q203" s="10">
        <f t="shared" si="25"/>
        <v>0</v>
      </c>
      <c r="R203" s="10"/>
      <c r="S203" s="10">
        <v>2800</v>
      </c>
      <c r="T203" s="10">
        <f t="shared" si="26"/>
        <v>0</v>
      </c>
      <c r="U203" s="10">
        <v>8</v>
      </c>
      <c r="V203" s="10">
        <v>150</v>
      </c>
      <c r="W203" s="10">
        <f t="shared" si="29"/>
        <v>1200</v>
      </c>
      <c r="X203" s="10">
        <v>8</v>
      </c>
      <c r="Y203" s="10">
        <v>150</v>
      </c>
      <c r="Z203" s="10">
        <f t="shared" si="30"/>
        <v>1200</v>
      </c>
      <c r="AA203" s="10">
        <v>8</v>
      </c>
      <c r="AB203" s="10">
        <v>150</v>
      </c>
      <c r="AC203" s="10">
        <f t="shared" si="31"/>
        <v>1200</v>
      </c>
      <c r="AD203" s="11">
        <v>24</v>
      </c>
      <c r="AE203" s="26">
        <v>7</v>
      </c>
      <c r="AF203" s="7">
        <f t="shared" si="27"/>
        <v>168</v>
      </c>
      <c r="AG203" s="152">
        <v>1</v>
      </c>
      <c r="AH203" s="145">
        <f t="shared" si="32"/>
        <v>48</v>
      </c>
      <c r="AI203" s="139">
        <f t="shared" si="34"/>
        <v>3768</v>
      </c>
      <c r="AJ203" s="118">
        <f t="shared" si="33"/>
        <v>3768</v>
      </c>
      <c r="AM203" t="b">
        <f>D203='10.06.2022 КП'!D203</f>
        <v>1</v>
      </c>
      <c r="AN203" t="b">
        <f>E203='10.06.2022 КП'!E203</f>
        <v>1</v>
      </c>
      <c r="AO203" t="b">
        <f>F203='10.06.2022 КП'!F203</f>
        <v>1</v>
      </c>
      <c r="AP203" t="b">
        <f>G203='10.06.2022 КП'!G203</f>
        <v>1</v>
      </c>
      <c r="AQ203" t="b">
        <f>H203='10.06.2022 КП'!H203</f>
        <v>1</v>
      </c>
    </row>
    <row r="204" spans="1:43" ht="52.5" customHeight="1" x14ac:dyDescent="0.25">
      <c r="A204" s="108">
        <v>170</v>
      </c>
      <c r="B204" s="8" t="s">
        <v>268</v>
      </c>
      <c r="C204" s="21" t="s">
        <v>152</v>
      </c>
      <c r="D204" s="22" t="s">
        <v>598</v>
      </c>
      <c r="E204" s="21" t="s">
        <v>1018</v>
      </c>
      <c r="F204" s="35">
        <v>44750</v>
      </c>
      <c r="G204" s="35">
        <v>44752</v>
      </c>
      <c r="H204" s="21" t="s">
        <v>1086</v>
      </c>
      <c r="I204" s="22" t="s">
        <v>727</v>
      </c>
      <c r="J204" s="35">
        <v>44750</v>
      </c>
      <c r="K204" s="35">
        <v>44752</v>
      </c>
      <c r="L204" s="10"/>
      <c r="M204" s="10">
        <v>3400</v>
      </c>
      <c r="N204" s="10">
        <f t="shared" ref="N204:N281" si="35">L204*M204</f>
        <v>0</v>
      </c>
      <c r="O204" s="10"/>
      <c r="P204" s="10">
        <v>2900</v>
      </c>
      <c r="Q204" s="10">
        <f t="shared" ref="Q204:Q281" si="36">O204*P204</f>
        <v>0</v>
      </c>
      <c r="R204" s="10"/>
      <c r="S204" s="10">
        <v>2800</v>
      </c>
      <c r="T204" s="10">
        <f t="shared" ref="T204:T281" si="37">R204*S204</f>
        <v>0</v>
      </c>
      <c r="U204" s="10">
        <v>8</v>
      </c>
      <c r="V204" s="10">
        <v>150</v>
      </c>
      <c r="W204" s="10">
        <f t="shared" si="29"/>
        <v>1200</v>
      </c>
      <c r="X204" s="10">
        <v>8</v>
      </c>
      <c r="Y204" s="10">
        <v>150</v>
      </c>
      <c r="Z204" s="10">
        <f t="shared" si="30"/>
        <v>1200</v>
      </c>
      <c r="AA204" s="10">
        <v>8</v>
      </c>
      <c r="AB204" s="10">
        <v>150</v>
      </c>
      <c r="AC204" s="10">
        <f t="shared" si="31"/>
        <v>1200</v>
      </c>
      <c r="AD204" s="11">
        <v>24</v>
      </c>
      <c r="AE204" s="26">
        <v>7</v>
      </c>
      <c r="AF204" s="7">
        <f t="shared" ref="AF204:AF210" si="38">AD204*AE204</f>
        <v>168</v>
      </c>
      <c r="AG204" s="152">
        <v>1</v>
      </c>
      <c r="AH204" s="145">
        <f t="shared" si="32"/>
        <v>48</v>
      </c>
      <c r="AI204" s="139">
        <f t="shared" si="34"/>
        <v>3768</v>
      </c>
      <c r="AJ204" s="118">
        <f t="shared" si="33"/>
        <v>3768</v>
      </c>
      <c r="AM204" t="b">
        <f>D204='10.06.2022 КП'!D204</f>
        <v>1</v>
      </c>
      <c r="AN204" t="b">
        <f>E204='10.06.2022 КП'!E204</f>
        <v>1</v>
      </c>
      <c r="AO204" t="b">
        <f>F204='10.06.2022 КП'!F204</f>
        <v>1</v>
      </c>
      <c r="AP204" t="b">
        <f>G204='10.06.2022 КП'!G204</f>
        <v>1</v>
      </c>
      <c r="AQ204" t="b">
        <f>H204='10.06.2022 КП'!H204</f>
        <v>1</v>
      </c>
    </row>
    <row r="205" spans="1:43" ht="52.9" customHeight="1" x14ac:dyDescent="0.25">
      <c r="A205" s="114">
        <v>171</v>
      </c>
      <c r="B205" s="8" t="s">
        <v>268</v>
      </c>
      <c r="C205" s="21" t="s">
        <v>152</v>
      </c>
      <c r="D205" s="22" t="s">
        <v>599</v>
      </c>
      <c r="E205" s="21" t="s">
        <v>1018</v>
      </c>
      <c r="F205" s="35">
        <v>44750</v>
      </c>
      <c r="G205" s="35">
        <v>44752</v>
      </c>
      <c r="H205" s="21" t="s">
        <v>1086</v>
      </c>
      <c r="I205" s="22" t="s">
        <v>727</v>
      </c>
      <c r="J205" s="35">
        <v>44750</v>
      </c>
      <c r="K205" s="35">
        <v>44752</v>
      </c>
      <c r="L205" s="10"/>
      <c r="M205" s="10">
        <v>3400</v>
      </c>
      <c r="N205" s="10">
        <f t="shared" si="35"/>
        <v>0</v>
      </c>
      <c r="O205" s="10"/>
      <c r="P205" s="10">
        <v>2900</v>
      </c>
      <c r="Q205" s="10">
        <f t="shared" si="36"/>
        <v>0</v>
      </c>
      <c r="R205" s="10"/>
      <c r="S205" s="10">
        <v>2800</v>
      </c>
      <c r="T205" s="10">
        <f t="shared" si="37"/>
        <v>0</v>
      </c>
      <c r="U205" s="10">
        <v>2</v>
      </c>
      <c r="V205" s="10">
        <v>150</v>
      </c>
      <c r="W205" s="10">
        <f t="shared" si="29"/>
        <v>300</v>
      </c>
      <c r="X205" s="10">
        <v>2</v>
      </c>
      <c r="Y205" s="10">
        <v>150</v>
      </c>
      <c r="Z205" s="10">
        <f t="shared" si="30"/>
        <v>300</v>
      </c>
      <c r="AA205" s="10">
        <v>2</v>
      </c>
      <c r="AB205" s="10">
        <v>150</v>
      </c>
      <c r="AC205" s="10">
        <f t="shared" si="31"/>
        <v>300</v>
      </c>
      <c r="AD205" s="11">
        <v>6</v>
      </c>
      <c r="AE205" s="26">
        <v>7</v>
      </c>
      <c r="AF205" s="7">
        <f t="shared" si="38"/>
        <v>42</v>
      </c>
      <c r="AG205" s="152">
        <v>1</v>
      </c>
      <c r="AH205" s="145">
        <f t="shared" si="32"/>
        <v>12</v>
      </c>
      <c r="AI205" s="139">
        <f t="shared" si="34"/>
        <v>942</v>
      </c>
      <c r="AJ205" s="118">
        <f t="shared" si="33"/>
        <v>942</v>
      </c>
      <c r="AM205" t="b">
        <f>D205='10.06.2022 КП'!D205</f>
        <v>1</v>
      </c>
      <c r="AN205" t="b">
        <f>E205='10.06.2022 КП'!E205</f>
        <v>1</v>
      </c>
      <c r="AO205" t="b">
        <f>F205='10.06.2022 КП'!F205</f>
        <v>1</v>
      </c>
      <c r="AP205" t="b">
        <f>G205='10.06.2022 КП'!G205</f>
        <v>1</v>
      </c>
      <c r="AQ205" t="b">
        <f>H205='10.06.2022 КП'!H205</f>
        <v>1</v>
      </c>
    </row>
    <row r="206" spans="1:43" ht="39.4" customHeight="1" x14ac:dyDescent="0.25">
      <c r="A206" s="108">
        <v>172</v>
      </c>
      <c r="B206" s="8" t="s">
        <v>268</v>
      </c>
      <c r="C206" s="21" t="s">
        <v>152</v>
      </c>
      <c r="D206" s="22" t="s">
        <v>600</v>
      </c>
      <c r="E206" s="21" t="s">
        <v>823</v>
      </c>
      <c r="F206" s="35">
        <v>44727</v>
      </c>
      <c r="G206" s="35">
        <v>44730</v>
      </c>
      <c r="H206" s="21" t="s">
        <v>310</v>
      </c>
      <c r="I206" s="22" t="s">
        <v>823</v>
      </c>
      <c r="J206" s="35">
        <v>44727</v>
      </c>
      <c r="K206" s="35">
        <v>44730</v>
      </c>
      <c r="L206" s="10"/>
      <c r="M206" s="10">
        <v>3400</v>
      </c>
      <c r="N206" s="10">
        <f t="shared" si="35"/>
        <v>0</v>
      </c>
      <c r="O206" s="10"/>
      <c r="P206" s="10">
        <v>2900</v>
      </c>
      <c r="Q206" s="10">
        <f t="shared" si="36"/>
        <v>0</v>
      </c>
      <c r="R206" s="10"/>
      <c r="S206" s="10">
        <v>2800</v>
      </c>
      <c r="T206" s="10">
        <f t="shared" si="37"/>
        <v>0</v>
      </c>
      <c r="U206" s="10">
        <v>32</v>
      </c>
      <c r="V206" s="10">
        <v>150</v>
      </c>
      <c r="W206" s="10">
        <f t="shared" si="29"/>
        <v>4800</v>
      </c>
      <c r="X206" s="10">
        <v>32</v>
      </c>
      <c r="Y206" s="10">
        <v>150</v>
      </c>
      <c r="Z206" s="10">
        <f t="shared" si="30"/>
        <v>4800</v>
      </c>
      <c r="AA206" s="10">
        <v>32</v>
      </c>
      <c r="AB206" s="10">
        <v>150</v>
      </c>
      <c r="AC206" s="10">
        <f t="shared" si="31"/>
        <v>4800</v>
      </c>
      <c r="AD206" s="11">
        <v>96</v>
      </c>
      <c r="AE206" s="26">
        <v>7</v>
      </c>
      <c r="AF206" s="7">
        <f t="shared" si="38"/>
        <v>672</v>
      </c>
      <c r="AG206" s="152">
        <v>1</v>
      </c>
      <c r="AH206" s="145">
        <f t="shared" si="32"/>
        <v>192</v>
      </c>
      <c r="AI206" s="139">
        <f t="shared" si="34"/>
        <v>15072</v>
      </c>
      <c r="AJ206" s="118">
        <f t="shared" si="33"/>
        <v>15072</v>
      </c>
      <c r="AM206" t="b">
        <f>D206='10.06.2022 КП'!D206</f>
        <v>1</v>
      </c>
      <c r="AN206" t="b">
        <f>E206='10.06.2022 КП'!E206</f>
        <v>1</v>
      </c>
      <c r="AO206" t="b">
        <f>F206='10.06.2022 КП'!F206</f>
        <v>1</v>
      </c>
      <c r="AP206" t="b">
        <f>G206='10.06.2022 КП'!G206</f>
        <v>1</v>
      </c>
      <c r="AQ206" t="b">
        <f>H206='10.06.2022 КП'!H206</f>
        <v>1</v>
      </c>
    </row>
    <row r="207" spans="1:43" ht="16.149999999999999" customHeight="1" x14ac:dyDescent="0.25">
      <c r="A207" s="114">
        <v>173</v>
      </c>
      <c r="B207" s="8" t="s">
        <v>268</v>
      </c>
      <c r="C207" s="21" t="s">
        <v>152</v>
      </c>
      <c r="D207" s="22" t="s">
        <v>601</v>
      </c>
      <c r="E207" s="21" t="s">
        <v>340</v>
      </c>
      <c r="F207" s="35">
        <v>44727</v>
      </c>
      <c r="G207" s="35">
        <v>44730</v>
      </c>
      <c r="H207" s="21" t="s">
        <v>310</v>
      </c>
      <c r="I207" s="22" t="s">
        <v>340</v>
      </c>
      <c r="J207" s="35">
        <v>44727</v>
      </c>
      <c r="K207" s="35">
        <v>44730</v>
      </c>
      <c r="L207" s="10"/>
      <c r="M207" s="10">
        <v>3400</v>
      </c>
      <c r="N207" s="10">
        <f t="shared" si="35"/>
        <v>0</v>
      </c>
      <c r="O207" s="10"/>
      <c r="P207" s="10">
        <v>2900</v>
      </c>
      <c r="Q207" s="10">
        <f t="shared" si="36"/>
        <v>0</v>
      </c>
      <c r="R207" s="10"/>
      <c r="S207" s="10">
        <v>2800</v>
      </c>
      <c r="T207" s="10">
        <f t="shared" si="37"/>
        <v>0</v>
      </c>
      <c r="U207" s="10">
        <v>6</v>
      </c>
      <c r="V207" s="10">
        <v>150</v>
      </c>
      <c r="W207" s="10">
        <f t="shared" si="29"/>
        <v>900</v>
      </c>
      <c r="X207" s="10">
        <v>6</v>
      </c>
      <c r="Y207" s="10">
        <v>150</v>
      </c>
      <c r="Z207" s="10">
        <f t="shared" si="30"/>
        <v>900</v>
      </c>
      <c r="AA207" s="10">
        <v>6</v>
      </c>
      <c r="AB207" s="10">
        <v>150</v>
      </c>
      <c r="AC207" s="10">
        <f t="shared" si="31"/>
        <v>900</v>
      </c>
      <c r="AD207" s="11">
        <v>18</v>
      </c>
      <c r="AE207" s="26">
        <v>7</v>
      </c>
      <c r="AF207" s="7">
        <f t="shared" si="38"/>
        <v>126</v>
      </c>
      <c r="AG207" s="152">
        <v>1</v>
      </c>
      <c r="AH207" s="145">
        <f t="shared" si="32"/>
        <v>36</v>
      </c>
      <c r="AI207" s="139">
        <f t="shared" si="34"/>
        <v>2826</v>
      </c>
      <c r="AJ207" s="118">
        <f t="shared" si="33"/>
        <v>2826</v>
      </c>
      <c r="AM207" t="b">
        <f>D207='10.06.2022 КП'!D207</f>
        <v>1</v>
      </c>
      <c r="AN207" t="b">
        <f>E207='10.06.2022 КП'!E207</f>
        <v>1</v>
      </c>
      <c r="AO207" t="b">
        <f>F207='10.06.2022 КП'!F207</f>
        <v>1</v>
      </c>
      <c r="AP207" t="b">
        <f>G207='10.06.2022 КП'!G207</f>
        <v>1</v>
      </c>
      <c r="AQ207" t="b">
        <f>H207='10.06.2022 КП'!H207</f>
        <v>1</v>
      </c>
    </row>
    <row r="208" spans="1:43" ht="17.649999999999999" customHeight="1" x14ac:dyDescent="0.25">
      <c r="A208" s="106"/>
      <c r="B208" s="96"/>
      <c r="C208" s="97"/>
      <c r="D208" s="179" t="s">
        <v>861</v>
      </c>
      <c r="E208" s="99"/>
      <c r="F208" s="99"/>
      <c r="G208" s="99"/>
      <c r="H208" s="99"/>
      <c r="I208" s="99"/>
      <c r="J208" s="99"/>
      <c r="K208" s="99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2"/>
      <c r="AE208" s="79"/>
      <c r="AF208" s="79"/>
      <c r="AG208" s="153"/>
      <c r="AH208" s="151"/>
      <c r="AI208" s="151"/>
      <c r="AJ208" s="164"/>
      <c r="AM208" t="b">
        <f>D208='10.06.2022 КП'!D208</f>
        <v>1</v>
      </c>
      <c r="AN208" t="b">
        <f>E208='10.06.2022 КП'!E208</f>
        <v>1</v>
      </c>
      <c r="AO208" t="b">
        <f>F208='10.06.2022 КП'!F208</f>
        <v>1</v>
      </c>
      <c r="AP208" t="b">
        <f>G208='10.06.2022 КП'!G208</f>
        <v>1</v>
      </c>
      <c r="AQ208" t="b">
        <f>H208='10.06.2022 КП'!H208</f>
        <v>1</v>
      </c>
    </row>
    <row r="209" spans="1:46" ht="27" customHeight="1" x14ac:dyDescent="0.25">
      <c r="A209" s="108">
        <v>174</v>
      </c>
      <c r="B209" s="8" t="s">
        <v>12</v>
      </c>
      <c r="C209" s="21" t="s">
        <v>123</v>
      </c>
      <c r="D209" s="22" t="s">
        <v>256</v>
      </c>
      <c r="E209" s="21" t="s">
        <v>822</v>
      </c>
      <c r="F209" s="35">
        <v>44622</v>
      </c>
      <c r="G209" s="35">
        <v>44624</v>
      </c>
      <c r="H209" s="21" t="s">
        <v>393</v>
      </c>
      <c r="I209" s="38" t="s">
        <v>822</v>
      </c>
      <c r="J209" s="35">
        <v>44622</v>
      </c>
      <c r="K209" s="35">
        <v>44624</v>
      </c>
      <c r="L209" s="10"/>
      <c r="M209" s="10">
        <v>3400</v>
      </c>
      <c r="N209" s="10">
        <f t="shared" si="35"/>
        <v>0</v>
      </c>
      <c r="O209" s="10"/>
      <c r="P209" s="10">
        <v>2900</v>
      </c>
      <c r="Q209" s="10">
        <f t="shared" si="36"/>
        <v>0</v>
      </c>
      <c r="R209" s="10"/>
      <c r="S209" s="10">
        <v>2800</v>
      </c>
      <c r="T209" s="10">
        <f t="shared" si="37"/>
        <v>0</v>
      </c>
      <c r="U209" s="10">
        <v>16</v>
      </c>
      <c r="V209" s="10">
        <v>150</v>
      </c>
      <c r="W209" s="10">
        <f t="shared" si="29"/>
        <v>2400</v>
      </c>
      <c r="X209" s="10">
        <v>16</v>
      </c>
      <c r="Y209" s="10">
        <v>150</v>
      </c>
      <c r="Z209" s="10">
        <f t="shared" si="30"/>
        <v>2400</v>
      </c>
      <c r="AA209" s="10">
        <v>32</v>
      </c>
      <c r="AB209" s="10">
        <v>150</v>
      </c>
      <c r="AC209" s="10">
        <f t="shared" si="31"/>
        <v>4800</v>
      </c>
      <c r="AD209" s="11"/>
      <c r="AE209" s="26">
        <v>7</v>
      </c>
      <c r="AF209" s="7">
        <f t="shared" si="38"/>
        <v>0</v>
      </c>
      <c r="AG209" s="152">
        <v>1</v>
      </c>
      <c r="AH209" s="139">
        <f t="shared" si="32"/>
        <v>64</v>
      </c>
      <c r="AI209" s="139">
        <f t="shared" si="34"/>
        <v>9600</v>
      </c>
      <c r="AJ209" s="109">
        <f t="shared" si="33"/>
        <v>9600</v>
      </c>
      <c r="AM209" t="b">
        <f>D209='10.06.2022 КП'!D209</f>
        <v>1</v>
      </c>
      <c r="AN209" t="b">
        <f>E209='10.06.2022 КП'!E209</f>
        <v>1</v>
      </c>
      <c r="AO209" t="b">
        <f>F209='10.06.2022 КП'!F209</f>
        <v>1</v>
      </c>
      <c r="AP209" t="b">
        <f>G209='10.06.2022 КП'!G209</f>
        <v>1</v>
      </c>
      <c r="AQ209" t="b">
        <f>H209='10.06.2022 КП'!H209</f>
        <v>1</v>
      </c>
    </row>
    <row r="210" spans="1:46" ht="27" customHeight="1" x14ac:dyDescent="0.25">
      <c r="A210" s="108">
        <v>175</v>
      </c>
      <c r="B210" s="8" t="s">
        <v>12</v>
      </c>
      <c r="C210" s="21" t="s">
        <v>123</v>
      </c>
      <c r="D210" s="22" t="s">
        <v>257</v>
      </c>
      <c r="E210" s="21" t="s">
        <v>439</v>
      </c>
      <c r="F210" s="35">
        <v>44672</v>
      </c>
      <c r="G210" s="35">
        <v>44674</v>
      </c>
      <c r="H210" s="21" t="s">
        <v>438</v>
      </c>
      <c r="I210" s="22" t="s">
        <v>439</v>
      </c>
      <c r="J210" s="35">
        <v>44672</v>
      </c>
      <c r="K210" s="35">
        <v>44674</v>
      </c>
      <c r="L210" s="10"/>
      <c r="M210" s="10">
        <v>3400</v>
      </c>
      <c r="N210" s="10">
        <f t="shared" si="35"/>
        <v>0</v>
      </c>
      <c r="O210" s="10"/>
      <c r="P210" s="10">
        <v>2900</v>
      </c>
      <c r="Q210" s="10">
        <f t="shared" si="36"/>
        <v>0</v>
      </c>
      <c r="R210" s="10"/>
      <c r="S210" s="10">
        <v>2800</v>
      </c>
      <c r="T210" s="10">
        <f t="shared" si="37"/>
        <v>0</v>
      </c>
      <c r="U210" s="10">
        <v>20</v>
      </c>
      <c r="V210" s="10">
        <v>150</v>
      </c>
      <c r="W210" s="10">
        <f t="shared" si="29"/>
        <v>3000</v>
      </c>
      <c r="X210" s="10">
        <v>20</v>
      </c>
      <c r="Y210" s="10">
        <v>150</v>
      </c>
      <c r="Z210" s="10">
        <f t="shared" si="30"/>
        <v>3000</v>
      </c>
      <c r="AA210" s="10">
        <v>40</v>
      </c>
      <c r="AB210" s="10">
        <v>150</v>
      </c>
      <c r="AC210" s="10">
        <f t="shared" si="31"/>
        <v>6000</v>
      </c>
      <c r="AD210" s="11">
        <v>80</v>
      </c>
      <c r="AE210" s="26">
        <v>7</v>
      </c>
      <c r="AF210" s="7">
        <f t="shared" si="38"/>
        <v>560</v>
      </c>
      <c r="AG210" s="152">
        <v>1</v>
      </c>
      <c r="AH210" s="139">
        <f t="shared" si="32"/>
        <v>160</v>
      </c>
      <c r="AI210" s="139">
        <f t="shared" si="34"/>
        <v>12560</v>
      </c>
      <c r="AJ210" s="109">
        <f t="shared" si="33"/>
        <v>12560</v>
      </c>
      <c r="AM210" t="b">
        <f>D210='10.06.2022 КП'!D210</f>
        <v>1</v>
      </c>
      <c r="AN210" t="b">
        <f>E210='10.06.2022 КП'!E210</f>
        <v>1</v>
      </c>
      <c r="AO210" t="b">
        <f>F210='10.06.2022 КП'!F210</f>
        <v>1</v>
      </c>
      <c r="AP210" t="b">
        <f>G210='10.06.2022 КП'!G210</f>
        <v>1</v>
      </c>
      <c r="AQ210" t="b">
        <f>H210='10.06.2022 КП'!H210</f>
        <v>1</v>
      </c>
    </row>
    <row r="211" spans="1:46" s="218" customFormat="1" ht="45.6" customHeight="1" x14ac:dyDescent="0.25">
      <c r="A211" s="208">
        <v>176</v>
      </c>
      <c r="B211" s="209"/>
      <c r="C211" s="207" t="s">
        <v>123</v>
      </c>
      <c r="D211" s="210" t="s">
        <v>1111</v>
      </c>
      <c r="E211" s="207" t="s">
        <v>1112</v>
      </c>
      <c r="F211" s="206">
        <v>44834</v>
      </c>
      <c r="G211" s="206">
        <v>44836</v>
      </c>
      <c r="H211" s="207" t="s">
        <v>298</v>
      </c>
      <c r="I211" s="210" t="s">
        <v>360</v>
      </c>
      <c r="J211" s="206">
        <v>44701</v>
      </c>
      <c r="K211" s="206">
        <v>44702</v>
      </c>
      <c r="L211" s="211"/>
      <c r="M211" s="211">
        <v>3400</v>
      </c>
      <c r="N211" s="211">
        <f t="shared" si="35"/>
        <v>0</v>
      </c>
      <c r="O211" s="211"/>
      <c r="P211" s="211">
        <v>2900</v>
      </c>
      <c r="Q211" s="211">
        <f t="shared" si="36"/>
        <v>0</v>
      </c>
      <c r="R211" s="211"/>
      <c r="S211" s="211">
        <v>2800</v>
      </c>
      <c r="T211" s="211">
        <f t="shared" si="37"/>
        <v>0</v>
      </c>
      <c r="U211" s="211">
        <v>2</v>
      </c>
      <c r="V211" s="211">
        <v>150</v>
      </c>
      <c r="W211" s="211">
        <f t="shared" si="29"/>
        <v>300</v>
      </c>
      <c r="X211" s="211">
        <v>3</v>
      </c>
      <c r="Y211" s="211">
        <v>150</v>
      </c>
      <c r="Z211" s="211">
        <f t="shared" si="30"/>
        <v>450</v>
      </c>
      <c r="AA211" s="211">
        <v>3</v>
      </c>
      <c r="AB211" s="211">
        <v>150</v>
      </c>
      <c r="AC211" s="211">
        <f t="shared" si="31"/>
        <v>450</v>
      </c>
      <c r="AD211" s="212"/>
      <c r="AE211" s="213">
        <v>7</v>
      </c>
      <c r="AF211" s="214">
        <v>150</v>
      </c>
      <c r="AG211" s="215">
        <v>1</v>
      </c>
      <c r="AH211" s="216">
        <f t="shared" si="32"/>
        <v>8</v>
      </c>
      <c r="AI211" s="216">
        <f t="shared" si="34"/>
        <v>1350</v>
      </c>
      <c r="AJ211" s="217">
        <f t="shared" si="33"/>
        <v>1350</v>
      </c>
      <c r="AM211" t="b">
        <f>D211='10.06.2022 КП'!D211</f>
        <v>0</v>
      </c>
      <c r="AN211" t="b">
        <f>E211='10.06.2022 КП'!E211</f>
        <v>0</v>
      </c>
      <c r="AO211" t="b">
        <f>F211='10.06.2022 КП'!F211</f>
        <v>0</v>
      </c>
      <c r="AP211" t="b">
        <f>G211='10.06.2022 КП'!G211</f>
        <v>0</v>
      </c>
      <c r="AQ211" t="b">
        <f>H211='10.06.2022 КП'!H211</f>
        <v>0</v>
      </c>
      <c r="AT211"/>
    </row>
    <row r="212" spans="1:46" s="218" customFormat="1" ht="27" customHeight="1" x14ac:dyDescent="0.25">
      <c r="A212" s="208">
        <v>177</v>
      </c>
      <c r="B212" s="209" t="s">
        <v>12</v>
      </c>
      <c r="C212" s="207" t="s">
        <v>123</v>
      </c>
      <c r="D212" s="210" t="s">
        <v>1113</v>
      </c>
      <c r="E212" s="207" t="s">
        <v>1021</v>
      </c>
      <c r="F212" s="206">
        <v>44855</v>
      </c>
      <c r="G212" s="206">
        <v>44857</v>
      </c>
      <c r="H212" s="207" t="s">
        <v>438</v>
      </c>
      <c r="I212" s="210" t="s">
        <v>360</v>
      </c>
      <c r="J212" s="206">
        <v>44736</v>
      </c>
      <c r="K212" s="206">
        <v>44738</v>
      </c>
      <c r="L212" s="211"/>
      <c r="M212" s="211">
        <v>3400</v>
      </c>
      <c r="N212" s="211">
        <f t="shared" si="35"/>
        <v>0</v>
      </c>
      <c r="O212" s="211"/>
      <c r="P212" s="211">
        <v>2900</v>
      </c>
      <c r="Q212" s="211">
        <f t="shared" si="36"/>
        <v>0</v>
      </c>
      <c r="R212" s="211"/>
      <c r="S212" s="211">
        <v>2800</v>
      </c>
      <c r="T212" s="211">
        <f t="shared" si="37"/>
        <v>0</v>
      </c>
      <c r="U212" s="211">
        <v>16</v>
      </c>
      <c r="V212" s="211">
        <v>150</v>
      </c>
      <c r="W212" s="211">
        <f t="shared" si="29"/>
        <v>2400</v>
      </c>
      <c r="X212" s="211">
        <v>16</v>
      </c>
      <c r="Y212" s="211">
        <v>150</v>
      </c>
      <c r="Z212" s="211">
        <f t="shared" si="30"/>
        <v>2400</v>
      </c>
      <c r="AA212" s="211">
        <v>32</v>
      </c>
      <c r="AB212" s="211">
        <v>150</v>
      </c>
      <c r="AC212" s="211">
        <f t="shared" si="31"/>
        <v>4800</v>
      </c>
      <c r="AD212" s="212">
        <v>64</v>
      </c>
      <c r="AE212" s="213">
        <v>7</v>
      </c>
      <c r="AF212" s="214">
        <f>AD212*AE212</f>
        <v>448</v>
      </c>
      <c r="AG212" s="215">
        <v>1</v>
      </c>
      <c r="AH212" s="216">
        <f t="shared" si="32"/>
        <v>128</v>
      </c>
      <c r="AI212" s="216">
        <f t="shared" si="34"/>
        <v>10048</v>
      </c>
      <c r="AJ212" s="217">
        <f t="shared" si="33"/>
        <v>10048</v>
      </c>
      <c r="AM212" t="b">
        <f>D212='10.06.2022 КП'!D212</f>
        <v>0</v>
      </c>
      <c r="AN212" t="b">
        <f>E212='10.06.2022 КП'!E212</f>
        <v>0</v>
      </c>
      <c r="AO212" t="b">
        <f>F212='10.06.2022 КП'!F212</f>
        <v>0</v>
      </c>
      <c r="AP212" t="b">
        <f>G212='10.06.2022 КП'!G212</f>
        <v>0</v>
      </c>
      <c r="AQ212" t="b">
        <f>H212='10.06.2022 КП'!H212</f>
        <v>1</v>
      </c>
      <c r="AT212"/>
    </row>
    <row r="213" spans="1:46" ht="27" customHeight="1" x14ac:dyDescent="0.25">
      <c r="A213" s="108">
        <v>178</v>
      </c>
      <c r="B213" s="8" t="s">
        <v>12</v>
      </c>
      <c r="C213" s="21" t="s">
        <v>123</v>
      </c>
      <c r="D213" s="22" t="s">
        <v>259</v>
      </c>
      <c r="E213" s="21" t="s">
        <v>1021</v>
      </c>
      <c r="F213" s="35">
        <v>44813</v>
      </c>
      <c r="G213" s="35">
        <v>44815</v>
      </c>
      <c r="H213" s="21" t="s">
        <v>323</v>
      </c>
      <c r="I213" s="22" t="s">
        <v>728</v>
      </c>
      <c r="J213" s="35">
        <v>44813</v>
      </c>
      <c r="K213" s="35">
        <v>44815</v>
      </c>
      <c r="L213" s="10"/>
      <c r="M213" s="10">
        <v>3400</v>
      </c>
      <c r="N213" s="10">
        <f t="shared" si="35"/>
        <v>0</v>
      </c>
      <c r="O213" s="10"/>
      <c r="P213" s="10">
        <v>2900</v>
      </c>
      <c r="Q213" s="10">
        <f t="shared" si="36"/>
        <v>0</v>
      </c>
      <c r="R213" s="10"/>
      <c r="S213" s="10">
        <v>2800</v>
      </c>
      <c r="T213" s="10">
        <f t="shared" si="37"/>
        <v>0</v>
      </c>
      <c r="U213" s="10">
        <v>40</v>
      </c>
      <c r="V213" s="10">
        <v>150</v>
      </c>
      <c r="W213" s="10">
        <f t="shared" si="29"/>
        <v>6000</v>
      </c>
      <c r="X213" s="10">
        <v>40</v>
      </c>
      <c r="Y213" s="10">
        <v>150</v>
      </c>
      <c r="Z213" s="10">
        <f t="shared" si="30"/>
        <v>6000</v>
      </c>
      <c r="AA213" s="10">
        <v>80</v>
      </c>
      <c r="AB213" s="10">
        <v>150</v>
      </c>
      <c r="AC213" s="10">
        <f t="shared" si="31"/>
        <v>12000</v>
      </c>
      <c r="AD213" s="11">
        <v>160</v>
      </c>
      <c r="AE213" s="26">
        <v>7</v>
      </c>
      <c r="AF213" s="7">
        <f>AD213*AE213</f>
        <v>1120</v>
      </c>
      <c r="AG213" s="152">
        <v>1</v>
      </c>
      <c r="AH213" s="139">
        <f t="shared" si="32"/>
        <v>320</v>
      </c>
      <c r="AI213" s="139">
        <f t="shared" si="34"/>
        <v>25120</v>
      </c>
      <c r="AJ213" s="109">
        <f t="shared" si="33"/>
        <v>25120</v>
      </c>
      <c r="AM213" t="b">
        <f>D213='10.06.2022 КП'!D213</f>
        <v>1</v>
      </c>
      <c r="AN213" t="b">
        <f>E213='10.06.2022 КП'!E213</f>
        <v>1</v>
      </c>
      <c r="AO213" t="b">
        <f>F213='10.06.2022 КП'!F213</f>
        <v>1</v>
      </c>
      <c r="AP213" t="b">
        <f>G213='10.06.2022 КП'!G213</f>
        <v>1</v>
      </c>
      <c r="AQ213" t="b">
        <f>H213='10.06.2022 КП'!H213</f>
        <v>1</v>
      </c>
    </row>
    <row r="214" spans="1:46" ht="16.149999999999999" customHeight="1" x14ac:dyDescent="0.25">
      <c r="A214" s="106"/>
      <c r="B214" s="96"/>
      <c r="C214" s="97"/>
      <c r="D214" s="179" t="s">
        <v>862</v>
      </c>
      <c r="E214" s="99"/>
      <c r="F214" s="99"/>
      <c r="G214" s="99"/>
      <c r="H214" s="99"/>
      <c r="I214" s="99"/>
      <c r="J214" s="99"/>
      <c r="K214" s="99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2"/>
      <c r="AE214" s="79"/>
      <c r="AF214" s="79"/>
      <c r="AG214" s="153"/>
      <c r="AH214" s="151"/>
      <c r="AI214" s="151"/>
      <c r="AJ214" s="164"/>
      <c r="AM214" t="b">
        <f>D214='10.06.2022 КП'!D214</f>
        <v>1</v>
      </c>
      <c r="AN214" t="b">
        <f>E214='10.06.2022 КП'!E214</f>
        <v>1</v>
      </c>
      <c r="AO214" t="b">
        <f>F214='10.06.2022 КП'!F214</f>
        <v>1</v>
      </c>
      <c r="AP214" t="b">
        <f>G214='10.06.2022 КП'!G214</f>
        <v>1</v>
      </c>
      <c r="AQ214" t="b">
        <f>H214='10.06.2022 КП'!H214</f>
        <v>1</v>
      </c>
    </row>
    <row r="215" spans="1:46" ht="16.149999999999999" customHeight="1" x14ac:dyDescent="0.25">
      <c r="A215" s="108">
        <v>179</v>
      </c>
      <c r="B215" s="8" t="s">
        <v>22</v>
      </c>
      <c r="C215" s="21" t="s">
        <v>108</v>
      </c>
      <c r="D215" s="22" t="s">
        <v>602</v>
      </c>
      <c r="E215" s="21" t="s">
        <v>358</v>
      </c>
      <c r="F215" s="35">
        <v>44657</v>
      </c>
      <c r="G215" s="35">
        <v>44661</v>
      </c>
      <c r="H215" s="21" t="s">
        <v>310</v>
      </c>
      <c r="I215" s="22" t="s">
        <v>358</v>
      </c>
      <c r="J215" s="35">
        <v>44657</v>
      </c>
      <c r="K215" s="35">
        <v>44661</v>
      </c>
      <c r="L215" s="10"/>
      <c r="M215" s="10">
        <v>3400</v>
      </c>
      <c r="N215" s="10">
        <f t="shared" si="35"/>
        <v>0</v>
      </c>
      <c r="O215" s="10"/>
      <c r="P215" s="10">
        <v>2900</v>
      </c>
      <c r="Q215" s="10">
        <f t="shared" si="36"/>
        <v>0</v>
      </c>
      <c r="R215" s="10"/>
      <c r="S215" s="10">
        <v>2800</v>
      </c>
      <c r="T215" s="10">
        <f t="shared" si="37"/>
        <v>0</v>
      </c>
      <c r="U215" s="10">
        <v>40</v>
      </c>
      <c r="V215" s="10">
        <v>150</v>
      </c>
      <c r="W215" s="10">
        <f t="shared" si="29"/>
        <v>6000</v>
      </c>
      <c r="X215" s="10">
        <v>20</v>
      </c>
      <c r="Y215" s="10">
        <v>150</v>
      </c>
      <c r="Z215" s="10">
        <f t="shared" si="30"/>
        <v>3000</v>
      </c>
      <c r="AA215" s="10">
        <v>20</v>
      </c>
      <c r="AB215" s="10">
        <v>150</v>
      </c>
      <c r="AC215" s="10">
        <f t="shared" si="31"/>
        <v>3000</v>
      </c>
      <c r="AD215" s="11">
        <v>86</v>
      </c>
      <c r="AE215" s="26">
        <v>7</v>
      </c>
      <c r="AF215" s="7">
        <f>(AD215*AE215)-132</f>
        <v>470</v>
      </c>
      <c r="AG215" s="152">
        <v>1</v>
      </c>
      <c r="AH215" s="139">
        <f t="shared" si="32"/>
        <v>166</v>
      </c>
      <c r="AI215" s="139">
        <f t="shared" si="34"/>
        <v>12470</v>
      </c>
      <c r="AJ215" s="109">
        <f t="shared" si="33"/>
        <v>12470</v>
      </c>
      <c r="AM215" t="b">
        <f>D215='10.06.2022 КП'!D215</f>
        <v>1</v>
      </c>
      <c r="AN215" t="b">
        <f>E215='10.06.2022 КП'!E215</f>
        <v>1</v>
      </c>
      <c r="AO215" t="b">
        <f>F215='10.06.2022 КП'!F215</f>
        <v>1</v>
      </c>
      <c r="AP215" t="b">
        <f>G215='10.06.2022 КП'!G215</f>
        <v>1</v>
      </c>
      <c r="AQ215" t="b">
        <f>H215='10.06.2022 КП'!H215</f>
        <v>1</v>
      </c>
    </row>
    <row r="216" spans="1:46" ht="16.149999999999999" customHeight="1" x14ac:dyDescent="0.25">
      <c r="A216" s="108">
        <v>180</v>
      </c>
      <c r="B216" s="8"/>
      <c r="C216" s="21" t="s">
        <v>108</v>
      </c>
      <c r="D216" s="57" t="s">
        <v>831</v>
      </c>
      <c r="E216" s="9" t="s">
        <v>830</v>
      </c>
      <c r="F216" s="35">
        <v>44831</v>
      </c>
      <c r="G216" s="35">
        <v>44835</v>
      </c>
      <c r="H216" s="21" t="s">
        <v>310</v>
      </c>
      <c r="I216" s="57" t="s">
        <v>830</v>
      </c>
      <c r="J216" s="62">
        <v>44831</v>
      </c>
      <c r="K216" s="62">
        <v>44835</v>
      </c>
      <c r="L216" s="11">
        <v>4</v>
      </c>
      <c r="M216" s="10">
        <v>3400</v>
      </c>
      <c r="N216" s="10">
        <f t="shared" si="35"/>
        <v>13600</v>
      </c>
      <c r="O216" s="10">
        <v>4</v>
      </c>
      <c r="P216" s="10">
        <v>2900</v>
      </c>
      <c r="Q216" s="10">
        <f t="shared" si="36"/>
        <v>11600</v>
      </c>
      <c r="R216" s="10">
        <v>4</v>
      </c>
      <c r="S216" s="10">
        <v>2800</v>
      </c>
      <c r="T216" s="10">
        <f t="shared" si="37"/>
        <v>11200</v>
      </c>
      <c r="U216" s="10">
        <v>80</v>
      </c>
      <c r="V216" s="10">
        <v>150</v>
      </c>
      <c r="W216" s="10">
        <f t="shared" si="29"/>
        <v>12000</v>
      </c>
      <c r="X216" s="10">
        <v>40</v>
      </c>
      <c r="Y216" s="10">
        <v>150</v>
      </c>
      <c r="Z216" s="10">
        <f t="shared" si="30"/>
        <v>6000</v>
      </c>
      <c r="AA216" s="10">
        <v>40</v>
      </c>
      <c r="AB216" s="10">
        <v>150</v>
      </c>
      <c r="AC216" s="10">
        <f t="shared" si="31"/>
        <v>6000</v>
      </c>
      <c r="AD216" s="11">
        <v>172</v>
      </c>
      <c r="AE216" s="26">
        <v>7</v>
      </c>
      <c r="AF216" s="7">
        <f t="shared" ref="AF216:AF294" si="39">AD216*AE216</f>
        <v>1204</v>
      </c>
      <c r="AG216" s="152">
        <v>1</v>
      </c>
      <c r="AH216" s="139">
        <f t="shared" si="32"/>
        <v>344</v>
      </c>
      <c r="AI216" s="139">
        <f t="shared" si="34"/>
        <v>61604</v>
      </c>
      <c r="AJ216" s="109">
        <f t="shared" si="33"/>
        <v>61604</v>
      </c>
      <c r="AM216" t="b">
        <f>D216='10.06.2022 КП'!D216</f>
        <v>1</v>
      </c>
      <c r="AN216" t="b">
        <f>E216='10.06.2022 КП'!E216</f>
        <v>1</v>
      </c>
      <c r="AO216" t="b">
        <f>F216='10.06.2022 КП'!F216</f>
        <v>1</v>
      </c>
      <c r="AP216" t="b">
        <f>G216='10.06.2022 КП'!G216</f>
        <v>1</v>
      </c>
      <c r="AQ216" t="b">
        <f>H216='10.06.2022 КП'!H216</f>
        <v>1</v>
      </c>
    </row>
    <row r="217" spans="1:46" ht="18" customHeight="1" x14ac:dyDescent="0.25">
      <c r="A217" s="106"/>
      <c r="B217" s="96"/>
      <c r="C217" s="97"/>
      <c r="D217" s="179" t="s">
        <v>912</v>
      </c>
      <c r="E217" s="99"/>
      <c r="F217" s="99"/>
      <c r="G217" s="99"/>
      <c r="H217" s="99"/>
      <c r="I217" s="99"/>
      <c r="J217" s="99"/>
      <c r="K217" s="99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2"/>
      <c r="AE217" s="79"/>
      <c r="AF217" s="79"/>
      <c r="AG217" s="153"/>
      <c r="AH217" s="151"/>
      <c r="AI217" s="151"/>
      <c r="AJ217" s="164"/>
      <c r="AM217" t="b">
        <f>D217='10.06.2022 КП'!D217</f>
        <v>1</v>
      </c>
      <c r="AN217" t="b">
        <f>E217='10.06.2022 КП'!E217</f>
        <v>1</v>
      </c>
      <c r="AO217" t="b">
        <f>F217='10.06.2022 КП'!F217</f>
        <v>1</v>
      </c>
      <c r="AP217" t="b">
        <f>G217='10.06.2022 КП'!G217</f>
        <v>1</v>
      </c>
      <c r="AQ217" t="b">
        <f>H217='10.06.2022 КП'!H217</f>
        <v>1</v>
      </c>
    </row>
    <row r="218" spans="1:46" ht="16.149999999999999" customHeight="1" x14ac:dyDescent="0.25">
      <c r="A218" s="108">
        <v>181</v>
      </c>
      <c r="B218" s="8" t="s">
        <v>217</v>
      </c>
      <c r="C218" s="21" t="s">
        <v>133</v>
      </c>
      <c r="D218" s="22" t="s">
        <v>173</v>
      </c>
      <c r="E218" s="21" t="s">
        <v>700</v>
      </c>
      <c r="F218" s="35">
        <v>44629</v>
      </c>
      <c r="G218" s="35">
        <v>44631</v>
      </c>
      <c r="H218" s="21" t="s">
        <v>301</v>
      </c>
      <c r="I218" s="22" t="s">
        <v>340</v>
      </c>
      <c r="J218" s="35">
        <v>44629</v>
      </c>
      <c r="K218" s="35">
        <v>44631</v>
      </c>
      <c r="L218" s="10"/>
      <c r="M218" s="10">
        <v>3400</v>
      </c>
      <c r="N218" s="10">
        <f t="shared" si="35"/>
        <v>0</v>
      </c>
      <c r="O218" s="10"/>
      <c r="P218" s="10">
        <v>2900</v>
      </c>
      <c r="Q218" s="10">
        <f t="shared" si="36"/>
        <v>0</v>
      </c>
      <c r="R218" s="10"/>
      <c r="S218" s="10">
        <v>2800</v>
      </c>
      <c r="T218" s="10">
        <f t="shared" si="37"/>
        <v>0</v>
      </c>
      <c r="U218" s="10">
        <v>22</v>
      </c>
      <c r="V218" s="10">
        <v>150</v>
      </c>
      <c r="W218" s="10">
        <f t="shared" si="29"/>
        <v>3300</v>
      </c>
      <c r="X218" s="10">
        <v>22</v>
      </c>
      <c r="Y218" s="10">
        <v>150</v>
      </c>
      <c r="Z218" s="10">
        <f t="shared" si="30"/>
        <v>3300</v>
      </c>
      <c r="AA218" s="10">
        <v>28</v>
      </c>
      <c r="AB218" s="10">
        <v>150</v>
      </c>
      <c r="AC218" s="10">
        <f t="shared" si="31"/>
        <v>4200</v>
      </c>
      <c r="AD218" s="11"/>
      <c r="AE218" s="26">
        <v>7</v>
      </c>
      <c r="AF218" s="7">
        <f t="shared" si="39"/>
        <v>0</v>
      </c>
      <c r="AG218" s="152">
        <v>1</v>
      </c>
      <c r="AH218" s="139">
        <f t="shared" si="32"/>
        <v>72</v>
      </c>
      <c r="AI218" s="139">
        <f t="shared" si="34"/>
        <v>10800</v>
      </c>
      <c r="AJ218" s="109">
        <f t="shared" si="33"/>
        <v>10800</v>
      </c>
      <c r="AM218" t="b">
        <f>D218='10.06.2022 КП'!D218</f>
        <v>1</v>
      </c>
      <c r="AN218" t="b">
        <f>E218='10.06.2022 КП'!E218</f>
        <v>1</v>
      </c>
      <c r="AO218" t="b">
        <f>F218='10.06.2022 КП'!F218</f>
        <v>1</v>
      </c>
      <c r="AP218" t="b">
        <f>G218='10.06.2022 КП'!G218</f>
        <v>1</v>
      </c>
      <c r="AQ218" t="b">
        <f>H218='10.06.2022 КП'!H218</f>
        <v>1</v>
      </c>
    </row>
    <row r="219" spans="1:46" ht="16.149999999999999" customHeight="1" x14ac:dyDescent="0.25">
      <c r="A219" s="108">
        <v>182</v>
      </c>
      <c r="B219" s="8" t="s">
        <v>217</v>
      </c>
      <c r="C219" s="21" t="s">
        <v>133</v>
      </c>
      <c r="D219" s="22" t="s">
        <v>603</v>
      </c>
      <c r="E219" s="21" t="s">
        <v>1022</v>
      </c>
      <c r="F219" s="35">
        <v>44661</v>
      </c>
      <c r="G219" s="35">
        <v>44666</v>
      </c>
      <c r="H219" s="21" t="s">
        <v>301</v>
      </c>
      <c r="I219" s="22" t="s">
        <v>729</v>
      </c>
      <c r="J219" s="35">
        <v>44661</v>
      </c>
      <c r="K219" s="35">
        <v>44666</v>
      </c>
      <c r="L219" s="10"/>
      <c r="M219" s="10">
        <v>3400</v>
      </c>
      <c r="N219" s="10">
        <f t="shared" si="35"/>
        <v>0</v>
      </c>
      <c r="O219" s="10"/>
      <c r="P219" s="10">
        <v>2900</v>
      </c>
      <c r="Q219" s="10">
        <f t="shared" si="36"/>
        <v>0</v>
      </c>
      <c r="R219" s="10"/>
      <c r="S219" s="10">
        <v>2800</v>
      </c>
      <c r="T219" s="10">
        <f t="shared" si="37"/>
        <v>0</v>
      </c>
      <c r="U219" s="10">
        <v>30</v>
      </c>
      <c r="V219" s="10">
        <v>150</v>
      </c>
      <c r="W219" s="10">
        <f t="shared" si="29"/>
        <v>4500</v>
      </c>
      <c r="X219" s="10">
        <v>30</v>
      </c>
      <c r="Y219" s="10">
        <v>150</v>
      </c>
      <c r="Z219" s="10">
        <f t="shared" si="30"/>
        <v>4500</v>
      </c>
      <c r="AA219" s="10">
        <v>36</v>
      </c>
      <c r="AB219" s="10">
        <v>150</v>
      </c>
      <c r="AC219" s="10">
        <f t="shared" si="31"/>
        <v>5400</v>
      </c>
      <c r="AD219" s="11">
        <v>96</v>
      </c>
      <c r="AE219" s="26">
        <v>7</v>
      </c>
      <c r="AF219" s="7">
        <f t="shared" si="39"/>
        <v>672</v>
      </c>
      <c r="AG219" s="152">
        <v>1</v>
      </c>
      <c r="AH219" s="139">
        <f t="shared" si="32"/>
        <v>192</v>
      </c>
      <c r="AI219" s="139">
        <f t="shared" si="34"/>
        <v>15072</v>
      </c>
      <c r="AJ219" s="109">
        <f t="shared" si="33"/>
        <v>15072</v>
      </c>
      <c r="AM219" t="b">
        <f>D219='10.06.2022 КП'!D219</f>
        <v>1</v>
      </c>
      <c r="AN219" t="b">
        <f>E219='10.06.2022 КП'!E219</f>
        <v>1</v>
      </c>
      <c r="AO219" t="b">
        <f>F219='10.06.2022 КП'!F219</f>
        <v>1</v>
      </c>
      <c r="AP219" t="b">
        <f>G219='10.06.2022 КП'!G219</f>
        <v>1</v>
      </c>
      <c r="AQ219" t="b">
        <f>H219='10.06.2022 КП'!H219</f>
        <v>1</v>
      </c>
    </row>
    <row r="220" spans="1:46" ht="16.149999999999999" customHeight="1" x14ac:dyDescent="0.25">
      <c r="A220" s="108">
        <v>183</v>
      </c>
      <c r="B220" s="8" t="s">
        <v>217</v>
      </c>
      <c r="C220" s="21" t="s">
        <v>133</v>
      </c>
      <c r="D220" s="22" t="s">
        <v>586</v>
      </c>
      <c r="E220" s="21" t="s">
        <v>333</v>
      </c>
      <c r="F220" s="35">
        <v>44815</v>
      </c>
      <c r="G220" s="35">
        <v>44819</v>
      </c>
      <c r="H220" s="21" t="s">
        <v>301</v>
      </c>
      <c r="I220" s="22" t="s">
        <v>698</v>
      </c>
      <c r="J220" s="35">
        <v>44815</v>
      </c>
      <c r="K220" s="35">
        <v>44819</v>
      </c>
      <c r="L220" s="10">
        <v>6</v>
      </c>
      <c r="M220" s="10">
        <v>3400</v>
      </c>
      <c r="N220" s="10">
        <f t="shared" si="35"/>
        <v>20400</v>
      </c>
      <c r="O220" s="10">
        <v>6</v>
      </c>
      <c r="P220" s="10">
        <v>2900</v>
      </c>
      <c r="Q220" s="10">
        <f t="shared" si="36"/>
        <v>17400</v>
      </c>
      <c r="R220" s="10">
        <v>6</v>
      </c>
      <c r="S220" s="10">
        <v>2800</v>
      </c>
      <c r="T220" s="10">
        <f t="shared" si="37"/>
        <v>16800</v>
      </c>
      <c r="U220" s="10">
        <v>30</v>
      </c>
      <c r="V220" s="10">
        <v>150</v>
      </c>
      <c r="W220" s="10">
        <f t="shared" si="29"/>
        <v>4500</v>
      </c>
      <c r="X220" s="10">
        <v>30</v>
      </c>
      <c r="Y220" s="10">
        <v>150</v>
      </c>
      <c r="Z220" s="10">
        <f t="shared" si="30"/>
        <v>4500</v>
      </c>
      <c r="AA220" s="10">
        <v>36</v>
      </c>
      <c r="AB220" s="10">
        <v>150</v>
      </c>
      <c r="AC220" s="10">
        <f t="shared" si="31"/>
        <v>5400</v>
      </c>
      <c r="AD220" s="11">
        <v>96</v>
      </c>
      <c r="AE220" s="26">
        <v>7</v>
      </c>
      <c r="AF220" s="7">
        <f t="shared" si="39"/>
        <v>672</v>
      </c>
      <c r="AG220" s="152">
        <v>1</v>
      </c>
      <c r="AH220" s="139">
        <f t="shared" si="32"/>
        <v>210</v>
      </c>
      <c r="AI220" s="139">
        <f t="shared" si="34"/>
        <v>69672</v>
      </c>
      <c r="AJ220" s="109">
        <f t="shared" si="33"/>
        <v>69672</v>
      </c>
      <c r="AM220" t="b">
        <f>D220='10.06.2022 КП'!D220</f>
        <v>1</v>
      </c>
      <c r="AN220" t="b">
        <f>E220='10.06.2022 КП'!E220</f>
        <v>1</v>
      </c>
      <c r="AO220" t="b">
        <f>F220='10.06.2022 КП'!F220</f>
        <v>1</v>
      </c>
      <c r="AP220" t="b">
        <f>G220='10.06.2022 КП'!G220</f>
        <v>1</v>
      </c>
      <c r="AQ220" t="b">
        <f>H220='10.06.2022 КП'!H220</f>
        <v>1</v>
      </c>
    </row>
    <row r="221" spans="1:46" ht="15" customHeight="1" x14ac:dyDescent="0.25">
      <c r="A221" s="106"/>
      <c r="B221" s="96"/>
      <c r="C221" s="97"/>
      <c r="D221" s="179" t="s">
        <v>863</v>
      </c>
      <c r="E221" s="99"/>
      <c r="F221" s="99"/>
      <c r="G221" s="99"/>
      <c r="H221" s="99"/>
      <c r="I221" s="99"/>
      <c r="J221" s="99"/>
      <c r="K221" s="99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2"/>
      <c r="AE221" s="79"/>
      <c r="AF221" s="79"/>
      <c r="AG221" s="153"/>
      <c r="AH221" s="151"/>
      <c r="AI221" s="151"/>
      <c r="AJ221" s="164"/>
      <c r="AM221" t="b">
        <f>D221='10.06.2022 КП'!D221</f>
        <v>1</v>
      </c>
      <c r="AN221" t="b">
        <f>E221='10.06.2022 КП'!E221</f>
        <v>1</v>
      </c>
      <c r="AO221" t="b">
        <f>F221='10.06.2022 КП'!F221</f>
        <v>1</v>
      </c>
      <c r="AP221" t="b">
        <f>G221='10.06.2022 КП'!G221</f>
        <v>1</v>
      </c>
      <c r="AQ221" t="b">
        <f>H221='10.06.2022 КП'!H221</f>
        <v>1</v>
      </c>
    </row>
    <row r="222" spans="1:46" ht="16.149999999999999" customHeight="1" x14ac:dyDescent="0.25">
      <c r="A222" s="108">
        <v>184</v>
      </c>
      <c r="B222" s="8" t="s">
        <v>206</v>
      </c>
      <c r="C222" s="21" t="s">
        <v>132</v>
      </c>
      <c r="D222" s="22" t="s">
        <v>604</v>
      </c>
      <c r="E222" s="21" t="s">
        <v>330</v>
      </c>
      <c r="F222" s="35">
        <v>44598</v>
      </c>
      <c r="G222" s="35">
        <v>44605</v>
      </c>
      <c r="H222" s="21" t="s">
        <v>301</v>
      </c>
      <c r="I222" s="22" t="s">
        <v>330</v>
      </c>
      <c r="J222" s="35">
        <v>44598</v>
      </c>
      <c r="K222" s="35">
        <v>44605</v>
      </c>
      <c r="L222" s="10"/>
      <c r="M222" s="10">
        <v>3400</v>
      </c>
      <c r="N222" s="10">
        <f t="shared" si="35"/>
        <v>0</v>
      </c>
      <c r="O222" s="10"/>
      <c r="P222" s="10">
        <v>2900</v>
      </c>
      <c r="Q222" s="10">
        <f t="shared" si="36"/>
        <v>0</v>
      </c>
      <c r="R222" s="10"/>
      <c r="S222" s="10">
        <v>2800</v>
      </c>
      <c r="T222" s="10">
        <f t="shared" si="37"/>
        <v>0</v>
      </c>
      <c r="U222" s="10">
        <v>16</v>
      </c>
      <c r="V222" s="10">
        <v>150</v>
      </c>
      <c r="W222" s="10">
        <f t="shared" si="29"/>
        <v>2400</v>
      </c>
      <c r="X222" s="10">
        <v>16</v>
      </c>
      <c r="Y222" s="10">
        <v>150</v>
      </c>
      <c r="Z222" s="10">
        <f t="shared" si="30"/>
        <v>2400</v>
      </c>
      <c r="AA222" s="10">
        <v>16</v>
      </c>
      <c r="AB222" s="10">
        <v>150</v>
      </c>
      <c r="AC222" s="10">
        <f t="shared" si="31"/>
        <v>2400</v>
      </c>
      <c r="AD222" s="11"/>
      <c r="AE222" s="26">
        <v>7</v>
      </c>
      <c r="AF222" s="7">
        <f t="shared" si="39"/>
        <v>0</v>
      </c>
      <c r="AG222" s="152">
        <v>1</v>
      </c>
      <c r="AH222" s="139">
        <f t="shared" si="32"/>
        <v>48</v>
      </c>
      <c r="AI222" s="139">
        <f t="shared" si="34"/>
        <v>7200</v>
      </c>
      <c r="AJ222" s="109">
        <f t="shared" si="33"/>
        <v>7200</v>
      </c>
      <c r="AM222" t="b">
        <f>D222='10.06.2022 КП'!D222</f>
        <v>1</v>
      </c>
      <c r="AN222" t="b">
        <f>E222='10.06.2022 КП'!E222</f>
        <v>1</v>
      </c>
      <c r="AO222" t="b">
        <f>F222='10.06.2022 КП'!F222</f>
        <v>1</v>
      </c>
      <c r="AP222" t="b">
        <f>G222='10.06.2022 КП'!G222</f>
        <v>1</v>
      </c>
      <c r="AQ222" t="b">
        <f>H222='10.06.2022 КП'!H222</f>
        <v>1</v>
      </c>
    </row>
    <row r="223" spans="1:46" ht="27" customHeight="1" x14ac:dyDescent="0.25">
      <c r="A223" s="108">
        <v>185</v>
      </c>
      <c r="B223" s="8" t="s">
        <v>206</v>
      </c>
      <c r="C223" s="21" t="s">
        <v>132</v>
      </c>
      <c r="D223" s="22" t="s">
        <v>276</v>
      </c>
      <c r="E223" s="21" t="s">
        <v>440</v>
      </c>
      <c r="F223" s="35">
        <v>44612</v>
      </c>
      <c r="G223" s="35">
        <v>44619</v>
      </c>
      <c r="H223" s="21" t="s">
        <v>394</v>
      </c>
      <c r="I223" s="22" t="s">
        <v>440</v>
      </c>
      <c r="J223" s="35">
        <v>44612</v>
      </c>
      <c r="K223" s="35">
        <v>44619</v>
      </c>
      <c r="L223" s="10"/>
      <c r="M223" s="10">
        <v>3400</v>
      </c>
      <c r="N223" s="10">
        <f t="shared" si="35"/>
        <v>0</v>
      </c>
      <c r="O223" s="10"/>
      <c r="P223" s="10">
        <v>2900</v>
      </c>
      <c r="Q223" s="10">
        <f t="shared" si="36"/>
        <v>0</v>
      </c>
      <c r="R223" s="10"/>
      <c r="S223" s="10">
        <v>2800</v>
      </c>
      <c r="T223" s="10">
        <f t="shared" si="37"/>
        <v>0</v>
      </c>
      <c r="U223" s="10">
        <v>16</v>
      </c>
      <c r="V223" s="10">
        <v>150</v>
      </c>
      <c r="W223" s="10">
        <f t="shared" si="29"/>
        <v>2400</v>
      </c>
      <c r="X223" s="10">
        <v>16</v>
      </c>
      <c r="Y223" s="10">
        <v>150</v>
      </c>
      <c r="Z223" s="10">
        <f t="shared" si="30"/>
        <v>2400</v>
      </c>
      <c r="AA223" s="10">
        <v>16</v>
      </c>
      <c r="AB223" s="10">
        <v>150</v>
      </c>
      <c r="AC223" s="10">
        <f t="shared" si="31"/>
        <v>2400</v>
      </c>
      <c r="AD223" s="11"/>
      <c r="AE223" s="26">
        <v>7</v>
      </c>
      <c r="AF223" s="7">
        <f t="shared" si="39"/>
        <v>0</v>
      </c>
      <c r="AG223" s="152">
        <v>1</v>
      </c>
      <c r="AH223" s="139">
        <f t="shared" si="32"/>
        <v>48</v>
      </c>
      <c r="AI223" s="139">
        <f t="shared" si="34"/>
        <v>7200</v>
      </c>
      <c r="AJ223" s="109">
        <f t="shared" si="33"/>
        <v>7200</v>
      </c>
      <c r="AM223" t="b">
        <f>D223='10.06.2022 КП'!D223</f>
        <v>1</v>
      </c>
      <c r="AN223" t="b">
        <f>E223='10.06.2022 КП'!E223</f>
        <v>1</v>
      </c>
      <c r="AO223" t="b">
        <f>F223='10.06.2022 КП'!F223</f>
        <v>1</v>
      </c>
      <c r="AP223" t="b">
        <f>G223='10.06.2022 КП'!G223</f>
        <v>1</v>
      </c>
      <c r="AQ223" t="b">
        <f>H223='10.06.2022 КП'!H223</f>
        <v>1</v>
      </c>
    </row>
    <row r="224" spans="1:46" ht="27" customHeight="1" x14ac:dyDescent="0.25">
      <c r="A224" s="108">
        <v>186</v>
      </c>
      <c r="B224" s="8" t="s">
        <v>206</v>
      </c>
      <c r="C224" s="21" t="s">
        <v>132</v>
      </c>
      <c r="D224" s="22" t="s">
        <v>277</v>
      </c>
      <c r="E224" s="21" t="s">
        <v>471</v>
      </c>
      <c r="F224" s="35">
        <v>44625</v>
      </c>
      <c r="G224" s="35">
        <v>44640</v>
      </c>
      <c r="H224" s="21" t="s">
        <v>986</v>
      </c>
      <c r="I224" s="22" t="s">
        <v>471</v>
      </c>
      <c r="J224" s="35">
        <v>44625</v>
      </c>
      <c r="K224" s="35">
        <v>44640</v>
      </c>
      <c r="L224" s="10"/>
      <c r="M224" s="10">
        <v>3400</v>
      </c>
      <c r="N224" s="10">
        <f t="shared" si="35"/>
        <v>0</v>
      </c>
      <c r="O224" s="10"/>
      <c r="P224" s="10">
        <v>2900</v>
      </c>
      <c r="Q224" s="10">
        <f t="shared" si="36"/>
        <v>0</v>
      </c>
      <c r="R224" s="10"/>
      <c r="S224" s="10">
        <v>2800</v>
      </c>
      <c r="T224" s="10">
        <f t="shared" si="37"/>
        <v>0</v>
      </c>
      <c r="U224" s="10">
        <v>16</v>
      </c>
      <c r="V224" s="10">
        <v>150</v>
      </c>
      <c r="W224" s="10">
        <f t="shared" si="29"/>
        <v>2400</v>
      </c>
      <c r="X224" s="10">
        <v>16</v>
      </c>
      <c r="Y224" s="10">
        <v>150</v>
      </c>
      <c r="Z224" s="10">
        <f t="shared" si="30"/>
        <v>2400</v>
      </c>
      <c r="AA224" s="10">
        <v>16</v>
      </c>
      <c r="AB224" s="10">
        <v>150</v>
      </c>
      <c r="AC224" s="10">
        <f t="shared" si="31"/>
        <v>2400</v>
      </c>
      <c r="AD224" s="11"/>
      <c r="AE224" s="26">
        <v>7</v>
      </c>
      <c r="AF224" s="7">
        <f t="shared" si="39"/>
        <v>0</v>
      </c>
      <c r="AG224" s="152">
        <v>1</v>
      </c>
      <c r="AH224" s="145">
        <f t="shared" si="32"/>
        <v>48</v>
      </c>
      <c r="AI224" s="139">
        <f t="shared" si="34"/>
        <v>7200</v>
      </c>
      <c r="AJ224" s="118">
        <f t="shared" si="33"/>
        <v>7200</v>
      </c>
      <c r="AM224" t="b">
        <f>D224='10.06.2022 КП'!D224</f>
        <v>1</v>
      </c>
      <c r="AN224" t="b">
        <f>E224='10.06.2022 КП'!E224</f>
        <v>1</v>
      </c>
      <c r="AO224" t="b">
        <f>F224='10.06.2022 КП'!F224</f>
        <v>1</v>
      </c>
      <c r="AP224" t="b">
        <f>G224='10.06.2022 КП'!G224</f>
        <v>1</v>
      </c>
      <c r="AQ224" t="b">
        <f>H224='10.06.2022 КП'!H224</f>
        <v>1</v>
      </c>
    </row>
    <row r="225" spans="1:43" ht="27" customHeight="1" x14ac:dyDescent="0.25">
      <c r="A225" s="108">
        <v>187</v>
      </c>
      <c r="B225" s="8" t="s">
        <v>206</v>
      </c>
      <c r="C225" s="21" t="s">
        <v>132</v>
      </c>
      <c r="D225" s="22" t="s">
        <v>278</v>
      </c>
      <c r="E225" s="21" t="s">
        <v>330</v>
      </c>
      <c r="F225" s="35">
        <v>44626</v>
      </c>
      <c r="G225" s="35">
        <v>44654</v>
      </c>
      <c r="H225" s="21" t="s">
        <v>987</v>
      </c>
      <c r="I225" s="22" t="s">
        <v>330</v>
      </c>
      <c r="J225" s="35">
        <v>44626</v>
      </c>
      <c r="K225" s="35">
        <v>44654</v>
      </c>
      <c r="L225" s="10"/>
      <c r="M225" s="10">
        <v>3400</v>
      </c>
      <c r="N225" s="10">
        <f t="shared" si="35"/>
        <v>0</v>
      </c>
      <c r="O225" s="10"/>
      <c r="P225" s="10">
        <v>2900</v>
      </c>
      <c r="Q225" s="10">
        <f t="shared" si="36"/>
        <v>0</v>
      </c>
      <c r="R225" s="10"/>
      <c r="S225" s="10">
        <v>2800</v>
      </c>
      <c r="T225" s="10">
        <f t="shared" si="37"/>
        <v>0</v>
      </c>
      <c r="U225" s="10">
        <v>18</v>
      </c>
      <c r="V225" s="10">
        <v>150</v>
      </c>
      <c r="W225" s="10">
        <f t="shared" si="29"/>
        <v>2700</v>
      </c>
      <c r="X225" s="10">
        <v>18</v>
      </c>
      <c r="Y225" s="10">
        <v>150</v>
      </c>
      <c r="Z225" s="10">
        <f t="shared" si="30"/>
        <v>2700</v>
      </c>
      <c r="AA225" s="10"/>
      <c r="AB225" s="10">
        <v>150</v>
      </c>
      <c r="AC225" s="10">
        <f t="shared" si="31"/>
        <v>0</v>
      </c>
      <c r="AD225" s="11"/>
      <c r="AE225" s="26">
        <v>7</v>
      </c>
      <c r="AF225" s="7">
        <f t="shared" si="39"/>
        <v>0</v>
      </c>
      <c r="AG225" s="152">
        <v>1</v>
      </c>
      <c r="AH225" s="145">
        <f t="shared" si="32"/>
        <v>36</v>
      </c>
      <c r="AI225" s="139">
        <f t="shared" si="34"/>
        <v>5400</v>
      </c>
      <c r="AJ225" s="118">
        <f t="shared" si="33"/>
        <v>5400</v>
      </c>
      <c r="AM225" t="b">
        <f>D225='10.06.2022 КП'!D225</f>
        <v>1</v>
      </c>
      <c r="AN225" t="b">
        <f>E225='10.06.2022 КП'!E225</f>
        <v>1</v>
      </c>
      <c r="AO225" t="b">
        <f>F225='10.06.2022 КП'!F225</f>
        <v>1</v>
      </c>
      <c r="AP225" t="b">
        <f>G225='10.06.2022 КП'!G225</f>
        <v>1</v>
      </c>
      <c r="AQ225" t="b">
        <f>H225='10.06.2022 КП'!H225</f>
        <v>1</v>
      </c>
    </row>
    <row r="226" spans="1:43" ht="27" customHeight="1" x14ac:dyDescent="0.25">
      <c r="A226" s="108">
        <v>188</v>
      </c>
      <c r="B226" s="8" t="s">
        <v>186</v>
      </c>
      <c r="C226" s="21" t="s">
        <v>132</v>
      </c>
      <c r="D226" s="22" t="s">
        <v>279</v>
      </c>
      <c r="E226" s="21" t="s">
        <v>460</v>
      </c>
      <c r="F226" s="35">
        <v>44632</v>
      </c>
      <c r="G226" s="35">
        <v>44696</v>
      </c>
      <c r="H226" s="21" t="s">
        <v>779</v>
      </c>
      <c r="I226" s="22" t="s">
        <v>460</v>
      </c>
      <c r="J226" s="35">
        <v>44632</v>
      </c>
      <c r="K226" s="35">
        <v>44696</v>
      </c>
      <c r="L226" s="10"/>
      <c r="M226" s="10">
        <v>3400</v>
      </c>
      <c r="N226" s="10">
        <f t="shared" si="35"/>
        <v>0</v>
      </c>
      <c r="O226" s="10"/>
      <c r="P226" s="10">
        <v>2900</v>
      </c>
      <c r="Q226" s="10">
        <f t="shared" si="36"/>
        <v>0</v>
      </c>
      <c r="R226" s="10"/>
      <c r="S226" s="10">
        <v>2800</v>
      </c>
      <c r="T226" s="10">
        <f t="shared" si="37"/>
        <v>0</v>
      </c>
      <c r="U226" s="10">
        <v>20</v>
      </c>
      <c r="V226" s="10">
        <v>150</v>
      </c>
      <c r="W226" s="10">
        <f t="shared" si="29"/>
        <v>3000</v>
      </c>
      <c r="X226" s="10">
        <v>20</v>
      </c>
      <c r="Y226" s="10">
        <v>150</v>
      </c>
      <c r="Z226" s="10">
        <f t="shared" si="30"/>
        <v>3000</v>
      </c>
      <c r="AA226" s="10">
        <v>20</v>
      </c>
      <c r="AB226" s="10">
        <v>150</v>
      </c>
      <c r="AC226" s="10">
        <f t="shared" si="31"/>
        <v>3000</v>
      </c>
      <c r="AD226" s="11"/>
      <c r="AE226" s="26">
        <v>7</v>
      </c>
      <c r="AF226" s="7">
        <f t="shared" si="39"/>
        <v>0</v>
      </c>
      <c r="AG226" s="152">
        <v>1</v>
      </c>
      <c r="AH226" s="145">
        <f t="shared" si="32"/>
        <v>60</v>
      </c>
      <c r="AI226" s="139">
        <f t="shared" si="34"/>
        <v>9000</v>
      </c>
      <c r="AJ226" s="118">
        <f t="shared" si="33"/>
        <v>9000</v>
      </c>
      <c r="AM226" t="b">
        <f>D226='10.06.2022 КП'!D226</f>
        <v>1</v>
      </c>
      <c r="AN226" t="b">
        <f>E226='10.06.2022 КП'!E226</f>
        <v>1</v>
      </c>
      <c r="AO226" t="b">
        <f>F226='10.06.2022 КП'!F226</f>
        <v>1</v>
      </c>
      <c r="AP226" t="b">
        <f>G226='10.06.2022 КП'!G226</f>
        <v>1</v>
      </c>
      <c r="AQ226" t="b">
        <f>H226='10.06.2022 КП'!H226</f>
        <v>1</v>
      </c>
    </row>
    <row r="227" spans="1:43" ht="27" customHeight="1" x14ac:dyDescent="0.25">
      <c r="A227" s="108">
        <v>189</v>
      </c>
      <c r="B227" s="8" t="s">
        <v>186</v>
      </c>
      <c r="C227" s="21" t="s">
        <v>132</v>
      </c>
      <c r="D227" s="22" t="s">
        <v>280</v>
      </c>
      <c r="E227" s="21" t="s">
        <v>1088</v>
      </c>
      <c r="F227" s="35">
        <v>44632</v>
      </c>
      <c r="G227" s="35">
        <v>44700</v>
      </c>
      <c r="H227" s="21" t="s">
        <v>779</v>
      </c>
      <c r="I227" s="22" t="s">
        <v>398</v>
      </c>
      <c r="J227" s="35">
        <v>44632</v>
      </c>
      <c r="K227" s="35">
        <v>44700</v>
      </c>
      <c r="L227" s="10"/>
      <c r="M227" s="10">
        <v>3400</v>
      </c>
      <c r="N227" s="10">
        <f t="shared" si="35"/>
        <v>0</v>
      </c>
      <c r="O227" s="10"/>
      <c r="P227" s="10">
        <v>2900</v>
      </c>
      <c r="Q227" s="10">
        <f t="shared" si="36"/>
        <v>0</v>
      </c>
      <c r="R227" s="10"/>
      <c r="S227" s="10">
        <v>2800</v>
      </c>
      <c r="T227" s="10">
        <f t="shared" si="37"/>
        <v>0</v>
      </c>
      <c r="U227" s="10">
        <v>20</v>
      </c>
      <c r="V227" s="10">
        <v>150</v>
      </c>
      <c r="W227" s="10">
        <f t="shared" si="29"/>
        <v>3000</v>
      </c>
      <c r="X227" s="10">
        <v>20</v>
      </c>
      <c r="Y227" s="10">
        <v>150</v>
      </c>
      <c r="Z227" s="10">
        <f t="shared" si="30"/>
        <v>3000</v>
      </c>
      <c r="AA227" s="10">
        <v>20</v>
      </c>
      <c r="AB227" s="10">
        <v>150</v>
      </c>
      <c r="AC227" s="10">
        <f t="shared" si="31"/>
        <v>3000</v>
      </c>
      <c r="AD227" s="11"/>
      <c r="AE227" s="26">
        <v>7</v>
      </c>
      <c r="AF227" s="7">
        <f t="shared" si="39"/>
        <v>0</v>
      </c>
      <c r="AG227" s="152">
        <v>1</v>
      </c>
      <c r="AH227" s="145">
        <f t="shared" si="32"/>
        <v>60</v>
      </c>
      <c r="AI227" s="139">
        <f t="shared" si="34"/>
        <v>9000</v>
      </c>
      <c r="AJ227" s="118">
        <f t="shared" si="33"/>
        <v>9000</v>
      </c>
      <c r="AM227" t="b">
        <f>D227='10.06.2022 КП'!D227</f>
        <v>1</v>
      </c>
      <c r="AN227" t="b">
        <f>E227='10.06.2022 КП'!E227</f>
        <v>1</v>
      </c>
      <c r="AO227" t="b">
        <f>F227='10.06.2022 КП'!F227</f>
        <v>1</v>
      </c>
      <c r="AP227" t="b">
        <f>G227='10.06.2022 КП'!G227</f>
        <v>1</v>
      </c>
      <c r="AQ227" t="b">
        <f>H227='10.06.2022 КП'!H227</f>
        <v>1</v>
      </c>
    </row>
    <row r="228" spans="1:43" ht="26.25" x14ac:dyDescent="0.25">
      <c r="A228" s="108">
        <v>190</v>
      </c>
      <c r="B228" s="8" t="s">
        <v>186</v>
      </c>
      <c r="C228" s="21" t="s">
        <v>132</v>
      </c>
      <c r="D228" s="22" t="s">
        <v>76</v>
      </c>
      <c r="E228" s="21" t="s">
        <v>1089</v>
      </c>
      <c r="F228" s="35">
        <v>44647</v>
      </c>
      <c r="G228" s="35">
        <v>44714</v>
      </c>
      <c r="H228" s="21" t="s">
        <v>399</v>
      </c>
      <c r="I228" s="22" t="s">
        <v>400</v>
      </c>
      <c r="J228" s="35">
        <v>44647</v>
      </c>
      <c r="K228" s="35">
        <v>44714</v>
      </c>
      <c r="L228" s="10"/>
      <c r="M228" s="10">
        <v>3400</v>
      </c>
      <c r="N228" s="10">
        <f t="shared" si="35"/>
        <v>0</v>
      </c>
      <c r="O228" s="10"/>
      <c r="P228" s="10">
        <v>2900</v>
      </c>
      <c r="Q228" s="10">
        <f t="shared" si="36"/>
        <v>0</v>
      </c>
      <c r="R228" s="10"/>
      <c r="S228" s="10">
        <v>2800</v>
      </c>
      <c r="T228" s="10">
        <f t="shared" si="37"/>
        <v>0</v>
      </c>
      <c r="U228" s="10">
        <v>19</v>
      </c>
      <c r="V228" s="10">
        <v>150</v>
      </c>
      <c r="W228" s="10">
        <f t="shared" si="29"/>
        <v>2850</v>
      </c>
      <c r="X228" s="10">
        <v>19</v>
      </c>
      <c r="Y228" s="10">
        <v>150</v>
      </c>
      <c r="Z228" s="10">
        <f t="shared" si="30"/>
        <v>2850</v>
      </c>
      <c r="AA228" s="10">
        <v>19</v>
      </c>
      <c r="AB228" s="10">
        <v>150</v>
      </c>
      <c r="AC228" s="10">
        <f t="shared" si="31"/>
        <v>2850</v>
      </c>
      <c r="AD228" s="11"/>
      <c r="AE228" s="26">
        <v>7</v>
      </c>
      <c r="AF228" s="7">
        <f t="shared" si="39"/>
        <v>0</v>
      </c>
      <c r="AG228" s="152">
        <v>1</v>
      </c>
      <c r="AH228" s="145">
        <f t="shared" si="32"/>
        <v>57</v>
      </c>
      <c r="AI228" s="139">
        <f t="shared" si="34"/>
        <v>8550</v>
      </c>
      <c r="AJ228" s="118">
        <f t="shared" si="33"/>
        <v>8550</v>
      </c>
      <c r="AM228" t="b">
        <f>D228='10.06.2022 КП'!D228</f>
        <v>1</v>
      </c>
      <c r="AN228" t="b">
        <f>E228='10.06.2022 КП'!E228</f>
        <v>1</v>
      </c>
      <c r="AO228" t="b">
        <f>F228='10.06.2022 КП'!F228</f>
        <v>1</v>
      </c>
      <c r="AP228" t="b">
        <f>G228='10.06.2022 КП'!G228</f>
        <v>1</v>
      </c>
      <c r="AQ228" t="b">
        <f>H228='10.06.2022 КП'!H228</f>
        <v>1</v>
      </c>
    </row>
    <row r="229" spans="1:43" ht="16.149999999999999" customHeight="1" x14ac:dyDescent="0.25">
      <c r="A229" s="108">
        <v>191</v>
      </c>
      <c r="B229" s="8" t="s">
        <v>186</v>
      </c>
      <c r="C229" s="21" t="s">
        <v>132</v>
      </c>
      <c r="D229" s="22" t="s">
        <v>281</v>
      </c>
      <c r="E229" s="21" t="s">
        <v>328</v>
      </c>
      <c r="F229" s="35">
        <v>44714</v>
      </c>
      <c r="G229" s="35">
        <v>44718</v>
      </c>
      <c r="H229" s="21" t="s">
        <v>321</v>
      </c>
      <c r="I229" s="38" t="s">
        <v>328</v>
      </c>
      <c r="J229" s="35">
        <v>44714</v>
      </c>
      <c r="K229" s="35">
        <v>44718</v>
      </c>
      <c r="L229" s="10">
        <v>1</v>
      </c>
      <c r="M229" s="10">
        <v>3400</v>
      </c>
      <c r="N229" s="10">
        <f t="shared" si="35"/>
        <v>3400</v>
      </c>
      <c r="O229" s="10">
        <v>1</v>
      </c>
      <c r="P229" s="10">
        <v>2900</v>
      </c>
      <c r="Q229" s="10">
        <f t="shared" si="36"/>
        <v>2900</v>
      </c>
      <c r="R229" s="10">
        <v>1</v>
      </c>
      <c r="S229" s="10">
        <v>2800</v>
      </c>
      <c r="T229" s="10">
        <f t="shared" si="37"/>
        <v>2800</v>
      </c>
      <c r="U229" s="10">
        <v>20</v>
      </c>
      <c r="V229" s="10">
        <v>150</v>
      </c>
      <c r="W229" s="10">
        <f t="shared" si="29"/>
        <v>3000</v>
      </c>
      <c r="X229" s="10">
        <v>20</v>
      </c>
      <c r="Y229" s="10">
        <v>150</v>
      </c>
      <c r="Z229" s="10">
        <f t="shared" si="30"/>
        <v>3000</v>
      </c>
      <c r="AA229" s="10">
        <v>20</v>
      </c>
      <c r="AB229" s="10">
        <v>150</v>
      </c>
      <c r="AC229" s="10">
        <f t="shared" si="31"/>
        <v>3000</v>
      </c>
      <c r="AD229" s="11"/>
      <c r="AE229" s="26">
        <v>7</v>
      </c>
      <c r="AF229" s="7">
        <f t="shared" si="39"/>
        <v>0</v>
      </c>
      <c r="AG229" s="152">
        <v>1</v>
      </c>
      <c r="AH229" s="145">
        <f t="shared" si="32"/>
        <v>63</v>
      </c>
      <c r="AI229" s="139">
        <f t="shared" si="34"/>
        <v>18100</v>
      </c>
      <c r="AJ229" s="118">
        <f t="shared" si="33"/>
        <v>18100</v>
      </c>
      <c r="AM229" t="b">
        <f>D229='10.06.2022 КП'!D229</f>
        <v>1</v>
      </c>
      <c r="AN229" t="b">
        <f>E229='10.06.2022 КП'!E229</f>
        <v>1</v>
      </c>
      <c r="AO229" t="b">
        <f>F229='10.06.2022 КП'!F229</f>
        <v>1</v>
      </c>
      <c r="AP229" t="b">
        <f>G229='10.06.2022 КП'!G229</f>
        <v>1</v>
      </c>
      <c r="AQ229" t="b">
        <f>H229='10.06.2022 КП'!H229</f>
        <v>1</v>
      </c>
    </row>
    <row r="230" spans="1:43" ht="30.6" customHeight="1" x14ac:dyDescent="0.25">
      <c r="A230" s="108">
        <v>192</v>
      </c>
      <c r="B230" s="8" t="s">
        <v>206</v>
      </c>
      <c r="C230" s="21" t="s">
        <v>132</v>
      </c>
      <c r="D230" s="22" t="s">
        <v>78</v>
      </c>
      <c r="E230" s="21" t="s">
        <v>330</v>
      </c>
      <c r="F230" s="206">
        <v>44729</v>
      </c>
      <c r="G230" s="206">
        <v>44732</v>
      </c>
      <c r="H230" s="207" t="s">
        <v>1110</v>
      </c>
      <c r="I230" s="22" t="s">
        <v>330</v>
      </c>
      <c r="J230" s="35">
        <v>44715</v>
      </c>
      <c r="K230" s="35">
        <v>44718</v>
      </c>
      <c r="L230" s="10">
        <v>1</v>
      </c>
      <c r="M230" s="10">
        <v>3400</v>
      </c>
      <c r="N230" s="10">
        <f t="shared" si="35"/>
        <v>3400</v>
      </c>
      <c r="O230" s="10">
        <v>1</v>
      </c>
      <c r="P230" s="10">
        <v>2900</v>
      </c>
      <c r="Q230" s="10">
        <f t="shared" si="36"/>
        <v>2900</v>
      </c>
      <c r="R230" s="10">
        <v>1</v>
      </c>
      <c r="S230" s="10">
        <v>2800</v>
      </c>
      <c r="T230" s="10">
        <f t="shared" si="37"/>
        <v>2800</v>
      </c>
      <c r="U230" s="10">
        <v>13</v>
      </c>
      <c r="V230" s="10">
        <v>150</v>
      </c>
      <c r="W230" s="10">
        <f t="shared" ref="W230:W310" si="40">U230*V230</f>
        <v>1950</v>
      </c>
      <c r="X230" s="10">
        <v>13</v>
      </c>
      <c r="Y230" s="10">
        <v>150</v>
      </c>
      <c r="Z230" s="10">
        <f t="shared" ref="Z230:Z310" si="41">X230*Y230</f>
        <v>1950</v>
      </c>
      <c r="AA230" s="10">
        <v>13</v>
      </c>
      <c r="AB230" s="10">
        <v>150</v>
      </c>
      <c r="AC230" s="10">
        <f t="shared" ref="AC230:AC310" si="42">AA230*AB230</f>
        <v>1950</v>
      </c>
      <c r="AD230" s="11">
        <v>42</v>
      </c>
      <c r="AE230" s="26">
        <v>7</v>
      </c>
      <c r="AF230" s="7">
        <f t="shared" si="39"/>
        <v>294</v>
      </c>
      <c r="AG230" s="152">
        <v>1</v>
      </c>
      <c r="AH230" s="145">
        <f t="shared" si="32"/>
        <v>84</v>
      </c>
      <c r="AI230" s="139">
        <f t="shared" si="34"/>
        <v>15244</v>
      </c>
      <c r="AJ230" s="118">
        <f t="shared" si="33"/>
        <v>15244</v>
      </c>
      <c r="AM230" t="b">
        <f>D230='10.06.2022 КП'!D230</f>
        <v>1</v>
      </c>
      <c r="AN230" t="b">
        <f>E230='10.06.2022 КП'!E230</f>
        <v>1</v>
      </c>
      <c r="AO230" t="b">
        <f>F230='10.06.2022 КП'!F230</f>
        <v>0</v>
      </c>
      <c r="AP230" t="b">
        <f>G230='10.06.2022 КП'!G230</f>
        <v>0</v>
      </c>
      <c r="AQ230" t="b">
        <f>H230='10.06.2022 КП'!H230</f>
        <v>0</v>
      </c>
    </row>
    <row r="231" spans="1:43" ht="16.149999999999999" customHeight="1" x14ac:dyDescent="0.25">
      <c r="A231" s="108">
        <v>193</v>
      </c>
      <c r="B231" s="8" t="s">
        <v>206</v>
      </c>
      <c r="C231" s="21" t="s">
        <v>132</v>
      </c>
      <c r="D231" s="22" t="s">
        <v>79</v>
      </c>
      <c r="E231" s="21" t="s">
        <v>329</v>
      </c>
      <c r="F231" s="206">
        <v>44750</v>
      </c>
      <c r="G231" s="206">
        <v>44753</v>
      </c>
      <c r="H231" s="207" t="s">
        <v>310</v>
      </c>
      <c r="I231" s="22" t="s">
        <v>329</v>
      </c>
      <c r="J231" s="35">
        <v>44733</v>
      </c>
      <c r="K231" s="35">
        <v>44736</v>
      </c>
      <c r="L231" s="10">
        <v>1</v>
      </c>
      <c r="M231" s="10">
        <v>3400</v>
      </c>
      <c r="N231" s="10">
        <f t="shared" si="35"/>
        <v>3400</v>
      </c>
      <c r="O231" s="10">
        <v>1</v>
      </c>
      <c r="P231" s="10">
        <v>2900</v>
      </c>
      <c r="Q231" s="10">
        <f t="shared" si="36"/>
        <v>2900</v>
      </c>
      <c r="R231" s="10">
        <v>1</v>
      </c>
      <c r="S231" s="10">
        <v>2800</v>
      </c>
      <c r="T231" s="10">
        <f t="shared" si="37"/>
        <v>2800</v>
      </c>
      <c r="U231" s="10">
        <v>13</v>
      </c>
      <c r="V231" s="10">
        <v>150</v>
      </c>
      <c r="W231" s="10">
        <f t="shared" si="40"/>
        <v>1950</v>
      </c>
      <c r="X231" s="10">
        <v>13</v>
      </c>
      <c r="Y231" s="10">
        <v>150</v>
      </c>
      <c r="Z231" s="10">
        <f t="shared" si="41"/>
        <v>1950</v>
      </c>
      <c r="AA231" s="10">
        <v>13</v>
      </c>
      <c r="AB231" s="10">
        <v>150</v>
      </c>
      <c r="AC231" s="10">
        <f t="shared" si="42"/>
        <v>1950</v>
      </c>
      <c r="AD231" s="11">
        <v>42</v>
      </c>
      <c r="AE231" s="26">
        <v>7</v>
      </c>
      <c r="AF231" s="7">
        <f t="shared" si="39"/>
        <v>294</v>
      </c>
      <c r="AG231" s="152">
        <v>1</v>
      </c>
      <c r="AH231" s="145">
        <f t="shared" si="32"/>
        <v>84</v>
      </c>
      <c r="AI231" s="139">
        <f t="shared" si="34"/>
        <v>15244</v>
      </c>
      <c r="AJ231" s="118">
        <f t="shared" si="33"/>
        <v>15244</v>
      </c>
      <c r="AM231" t="b">
        <f>D231='10.06.2022 КП'!D231</f>
        <v>1</v>
      </c>
      <c r="AN231" t="b">
        <f>E231='10.06.2022 КП'!E231</f>
        <v>1</v>
      </c>
      <c r="AO231" t="b">
        <f>F231='10.06.2022 КП'!F231</f>
        <v>0</v>
      </c>
      <c r="AP231" t="b">
        <f>G231='10.06.2022 КП'!G231</f>
        <v>0</v>
      </c>
      <c r="AQ231" t="b">
        <f>H231='10.06.2022 КП'!H231</f>
        <v>0</v>
      </c>
    </row>
    <row r="232" spans="1:43" ht="16.149999999999999" customHeight="1" x14ac:dyDescent="0.25">
      <c r="A232" s="108">
        <v>194</v>
      </c>
      <c r="B232" s="8" t="s">
        <v>206</v>
      </c>
      <c r="C232" s="21" t="s">
        <v>132</v>
      </c>
      <c r="D232" s="22" t="s">
        <v>282</v>
      </c>
      <c r="E232" s="21" t="s">
        <v>329</v>
      </c>
      <c r="F232" s="35">
        <v>44754</v>
      </c>
      <c r="G232" s="35">
        <v>44757</v>
      </c>
      <c r="H232" s="207" t="s">
        <v>310</v>
      </c>
      <c r="I232" s="22" t="s">
        <v>329</v>
      </c>
      <c r="J232" s="35">
        <v>44754</v>
      </c>
      <c r="K232" s="35">
        <v>44757</v>
      </c>
      <c r="L232" s="10">
        <v>1</v>
      </c>
      <c r="M232" s="10">
        <v>3400</v>
      </c>
      <c r="N232" s="10">
        <f t="shared" si="35"/>
        <v>3400</v>
      </c>
      <c r="O232" s="10">
        <v>1</v>
      </c>
      <c r="P232" s="10">
        <v>2900</v>
      </c>
      <c r="Q232" s="10">
        <f t="shared" si="36"/>
        <v>2900</v>
      </c>
      <c r="R232" s="10">
        <v>1</v>
      </c>
      <c r="S232" s="10">
        <v>2800</v>
      </c>
      <c r="T232" s="10">
        <f t="shared" si="37"/>
        <v>2800</v>
      </c>
      <c r="U232" s="10">
        <v>13</v>
      </c>
      <c r="V232" s="10">
        <v>150</v>
      </c>
      <c r="W232" s="10">
        <f t="shared" si="40"/>
        <v>1950</v>
      </c>
      <c r="X232" s="10">
        <v>13</v>
      </c>
      <c r="Y232" s="10">
        <v>150</v>
      </c>
      <c r="Z232" s="10">
        <f t="shared" si="41"/>
        <v>1950</v>
      </c>
      <c r="AA232" s="10">
        <v>13</v>
      </c>
      <c r="AB232" s="10">
        <v>150</v>
      </c>
      <c r="AC232" s="10">
        <f t="shared" si="42"/>
        <v>1950</v>
      </c>
      <c r="AD232" s="11">
        <v>42</v>
      </c>
      <c r="AE232" s="26">
        <v>7</v>
      </c>
      <c r="AF232" s="7">
        <f t="shared" si="39"/>
        <v>294</v>
      </c>
      <c r="AG232" s="152">
        <v>1</v>
      </c>
      <c r="AH232" s="145">
        <f t="shared" si="32"/>
        <v>84</v>
      </c>
      <c r="AI232" s="139">
        <f t="shared" si="34"/>
        <v>15244</v>
      </c>
      <c r="AJ232" s="118">
        <f t="shared" si="33"/>
        <v>15244</v>
      </c>
      <c r="AM232" t="b">
        <f>D232='10.06.2022 КП'!D232</f>
        <v>1</v>
      </c>
      <c r="AN232" t="b">
        <f>E232='10.06.2022 КП'!E232</f>
        <v>1</v>
      </c>
      <c r="AO232" t="b">
        <f>F232='10.06.2022 КП'!F232</f>
        <v>1</v>
      </c>
      <c r="AP232" t="b">
        <f>G232='10.06.2022 КП'!G232</f>
        <v>1</v>
      </c>
      <c r="AQ232" t="b">
        <f>H232='10.06.2022 КП'!H232</f>
        <v>0</v>
      </c>
    </row>
    <row r="233" spans="1:43" ht="26.25" x14ac:dyDescent="0.25">
      <c r="A233" s="108">
        <v>195</v>
      </c>
      <c r="B233" s="8" t="s">
        <v>206</v>
      </c>
      <c r="C233" s="21" t="s">
        <v>132</v>
      </c>
      <c r="D233" s="22" t="s">
        <v>283</v>
      </c>
      <c r="E233" s="21" t="s">
        <v>330</v>
      </c>
      <c r="F233" s="35">
        <v>44801</v>
      </c>
      <c r="G233" s="35">
        <v>44892</v>
      </c>
      <c r="H233" s="21" t="s">
        <v>988</v>
      </c>
      <c r="I233" s="22" t="s">
        <v>330</v>
      </c>
      <c r="J233" s="35">
        <v>44801</v>
      </c>
      <c r="K233" s="35">
        <v>44892</v>
      </c>
      <c r="L233" s="10">
        <v>1</v>
      </c>
      <c r="M233" s="10">
        <v>3400</v>
      </c>
      <c r="N233" s="10">
        <f t="shared" si="35"/>
        <v>3400</v>
      </c>
      <c r="O233" s="10">
        <v>1</v>
      </c>
      <c r="P233" s="10">
        <v>2900</v>
      </c>
      <c r="Q233" s="10">
        <f t="shared" si="36"/>
        <v>2900</v>
      </c>
      <c r="R233" s="10">
        <v>1</v>
      </c>
      <c r="S233" s="10">
        <v>2800</v>
      </c>
      <c r="T233" s="10">
        <f t="shared" si="37"/>
        <v>2800</v>
      </c>
      <c r="U233" s="10">
        <v>18</v>
      </c>
      <c r="V233" s="10">
        <v>150</v>
      </c>
      <c r="W233" s="10">
        <f t="shared" si="40"/>
        <v>2700</v>
      </c>
      <c r="X233" s="10">
        <v>18</v>
      </c>
      <c r="Y233" s="10">
        <v>150</v>
      </c>
      <c r="Z233" s="10">
        <f t="shared" si="41"/>
        <v>2700</v>
      </c>
      <c r="AA233" s="10">
        <v>18</v>
      </c>
      <c r="AB233" s="10">
        <v>150</v>
      </c>
      <c r="AC233" s="10">
        <f t="shared" si="42"/>
        <v>2700</v>
      </c>
      <c r="AD233" s="11">
        <v>69</v>
      </c>
      <c r="AE233" s="26">
        <v>7</v>
      </c>
      <c r="AF233" s="7">
        <f t="shared" si="39"/>
        <v>483</v>
      </c>
      <c r="AG233" s="152">
        <v>1</v>
      </c>
      <c r="AH233" s="145">
        <f t="shared" ref="AH233:AH316" si="43">L233+O233+R233+U233+X233+AA233+AD233</f>
        <v>126</v>
      </c>
      <c r="AI233" s="139">
        <f t="shared" si="34"/>
        <v>17683</v>
      </c>
      <c r="AJ233" s="118">
        <f t="shared" ref="AJ233:AJ316" si="44">N233+Q233+T233+W233+Z233+AC233+AF233</f>
        <v>17683</v>
      </c>
      <c r="AM233" t="b">
        <f>D233='10.06.2022 КП'!D233</f>
        <v>1</v>
      </c>
      <c r="AN233" t="b">
        <f>E233='10.06.2022 КП'!E233</f>
        <v>1</v>
      </c>
      <c r="AO233" t="b">
        <f>F233='10.06.2022 КП'!F233</f>
        <v>1</v>
      </c>
      <c r="AP233" t="b">
        <f>G233='10.06.2022 КП'!G233</f>
        <v>1</v>
      </c>
      <c r="AQ233" t="b">
        <f>H233='10.06.2022 КП'!H233</f>
        <v>1</v>
      </c>
    </row>
    <row r="234" spans="1:43" ht="26.25" x14ac:dyDescent="0.25">
      <c r="A234" s="108">
        <v>196</v>
      </c>
      <c r="B234" s="8" t="s">
        <v>206</v>
      </c>
      <c r="C234" s="21" t="s">
        <v>132</v>
      </c>
      <c r="D234" s="22" t="s">
        <v>77</v>
      </c>
      <c r="E234" s="21" t="s">
        <v>522</v>
      </c>
      <c r="F234" s="35">
        <v>44802</v>
      </c>
      <c r="G234" s="35">
        <v>44869</v>
      </c>
      <c r="H234" s="21" t="s">
        <v>399</v>
      </c>
      <c r="I234" s="22" t="s">
        <v>522</v>
      </c>
      <c r="J234" s="35">
        <v>44802</v>
      </c>
      <c r="K234" s="35">
        <v>44869</v>
      </c>
      <c r="L234" s="10">
        <v>1</v>
      </c>
      <c r="M234" s="10">
        <v>3400</v>
      </c>
      <c r="N234" s="10">
        <f t="shared" si="35"/>
        <v>3400</v>
      </c>
      <c r="O234" s="10">
        <v>1</v>
      </c>
      <c r="P234" s="10">
        <v>2900</v>
      </c>
      <c r="Q234" s="10">
        <f t="shared" si="36"/>
        <v>2900</v>
      </c>
      <c r="R234" s="10">
        <v>1</v>
      </c>
      <c r="S234" s="10">
        <v>2800</v>
      </c>
      <c r="T234" s="10">
        <f t="shared" si="37"/>
        <v>2800</v>
      </c>
      <c r="U234" s="10">
        <v>18</v>
      </c>
      <c r="V234" s="10">
        <v>150</v>
      </c>
      <c r="W234" s="10">
        <f t="shared" si="40"/>
        <v>2700</v>
      </c>
      <c r="X234" s="10">
        <v>18</v>
      </c>
      <c r="Y234" s="10">
        <v>150</v>
      </c>
      <c r="Z234" s="10">
        <f t="shared" si="41"/>
        <v>2700</v>
      </c>
      <c r="AA234" s="10">
        <v>18</v>
      </c>
      <c r="AB234" s="10">
        <v>150</v>
      </c>
      <c r="AC234" s="10">
        <f t="shared" si="42"/>
        <v>2700</v>
      </c>
      <c r="AD234" s="11">
        <v>69</v>
      </c>
      <c r="AE234" s="26">
        <v>7</v>
      </c>
      <c r="AF234" s="7">
        <f t="shared" si="39"/>
        <v>483</v>
      </c>
      <c r="AG234" s="152">
        <v>1</v>
      </c>
      <c r="AH234" s="145">
        <f t="shared" si="43"/>
        <v>126</v>
      </c>
      <c r="AI234" s="139">
        <f t="shared" si="34"/>
        <v>17683</v>
      </c>
      <c r="AJ234" s="118">
        <f t="shared" si="44"/>
        <v>17683</v>
      </c>
      <c r="AM234" t="b">
        <f>D234='10.06.2022 КП'!D234</f>
        <v>1</v>
      </c>
      <c r="AN234" t="b">
        <f>E234='10.06.2022 КП'!E234</f>
        <v>1</v>
      </c>
      <c r="AO234" t="b">
        <f>F234='10.06.2022 КП'!F234</f>
        <v>1</v>
      </c>
      <c r="AP234" t="b">
        <f>G234='10.06.2022 КП'!G234</f>
        <v>1</v>
      </c>
      <c r="AQ234" t="b">
        <f>H234='10.06.2022 КП'!H234</f>
        <v>1</v>
      </c>
    </row>
    <row r="235" spans="1:43" ht="26.25" x14ac:dyDescent="0.25">
      <c r="A235" s="108">
        <v>197</v>
      </c>
      <c r="B235" s="8" t="s">
        <v>206</v>
      </c>
      <c r="C235" s="21" t="s">
        <v>132</v>
      </c>
      <c r="D235" s="22" t="s">
        <v>284</v>
      </c>
      <c r="E235" s="21" t="s">
        <v>1064</v>
      </c>
      <c r="F235" s="35">
        <v>44815</v>
      </c>
      <c r="G235" s="35">
        <v>44829</v>
      </c>
      <c r="H235" s="21" t="s">
        <v>989</v>
      </c>
      <c r="I235" s="22" t="s">
        <v>402</v>
      </c>
      <c r="J235" s="35">
        <v>44815</v>
      </c>
      <c r="K235" s="35">
        <v>44829</v>
      </c>
      <c r="L235" s="10">
        <v>1</v>
      </c>
      <c r="M235" s="10">
        <v>3400</v>
      </c>
      <c r="N235" s="10">
        <f t="shared" si="35"/>
        <v>3400</v>
      </c>
      <c r="O235" s="10">
        <v>1</v>
      </c>
      <c r="P235" s="10">
        <v>2900</v>
      </c>
      <c r="Q235" s="10">
        <f t="shared" si="36"/>
        <v>2900</v>
      </c>
      <c r="R235" s="10">
        <v>1</v>
      </c>
      <c r="S235" s="10">
        <v>2800</v>
      </c>
      <c r="T235" s="10">
        <f t="shared" si="37"/>
        <v>2800</v>
      </c>
      <c r="U235" s="10">
        <v>18</v>
      </c>
      <c r="V235" s="10">
        <v>150</v>
      </c>
      <c r="W235" s="10">
        <f t="shared" si="40"/>
        <v>2700</v>
      </c>
      <c r="X235" s="10">
        <v>18</v>
      </c>
      <c r="Y235" s="10">
        <v>150</v>
      </c>
      <c r="Z235" s="10">
        <f t="shared" si="41"/>
        <v>2700</v>
      </c>
      <c r="AA235" s="10">
        <v>18</v>
      </c>
      <c r="AB235" s="10">
        <v>150</v>
      </c>
      <c r="AC235" s="10">
        <f t="shared" si="42"/>
        <v>2700</v>
      </c>
      <c r="AD235" s="11">
        <v>69</v>
      </c>
      <c r="AE235" s="26">
        <v>7</v>
      </c>
      <c r="AF235" s="7">
        <f t="shared" si="39"/>
        <v>483</v>
      </c>
      <c r="AG235" s="152">
        <v>1</v>
      </c>
      <c r="AH235" s="139">
        <f>L235+O235+R235+U235+X235+AA235+AD235</f>
        <v>126</v>
      </c>
      <c r="AI235" s="139">
        <f t="shared" si="34"/>
        <v>17683</v>
      </c>
      <c r="AJ235" s="109">
        <f>N235+Q235+T235+W235+Z235+AC235+AF235</f>
        <v>17683</v>
      </c>
      <c r="AM235" t="b">
        <f>D235='10.06.2022 КП'!D235</f>
        <v>1</v>
      </c>
      <c r="AN235" t="b">
        <f>E235='10.06.2022 КП'!E235</f>
        <v>1</v>
      </c>
      <c r="AO235" t="b">
        <f>F235='10.06.2022 КП'!F235</f>
        <v>1</v>
      </c>
      <c r="AP235" t="b">
        <f>G235='10.06.2022 КП'!G235</f>
        <v>1</v>
      </c>
      <c r="AQ235" t="b">
        <f>H235='10.06.2022 КП'!H235</f>
        <v>1</v>
      </c>
    </row>
    <row r="236" spans="1:43" ht="27.6" customHeight="1" x14ac:dyDescent="0.25">
      <c r="A236" s="108">
        <v>198</v>
      </c>
      <c r="B236" s="20"/>
      <c r="C236" s="21" t="s">
        <v>132</v>
      </c>
      <c r="D236" s="22" t="s">
        <v>549</v>
      </c>
      <c r="E236" s="21" t="s">
        <v>43</v>
      </c>
      <c r="F236" s="21" t="s">
        <v>43</v>
      </c>
      <c r="G236" s="21" t="s">
        <v>43</v>
      </c>
      <c r="H236" s="21" t="s">
        <v>43</v>
      </c>
      <c r="I236" s="41" t="s">
        <v>43</v>
      </c>
      <c r="J236" s="21" t="s">
        <v>43</v>
      </c>
      <c r="K236" s="21" t="s">
        <v>43</v>
      </c>
      <c r="L236" s="28">
        <v>2</v>
      </c>
      <c r="M236" s="10">
        <v>3400</v>
      </c>
      <c r="N236" s="28">
        <f t="shared" si="35"/>
        <v>6800</v>
      </c>
      <c r="O236" s="28">
        <v>2</v>
      </c>
      <c r="P236" s="10">
        <v>2900</v>
      </c>
      <c r="Q236" s="28">
        <f t="shared" si="36"/>
        <v>5800</v>
      </c>
      <c r="R236" s="28">
        <v>2</v>
      </c>
      <c r="S236" s="10">
        <v>2800</v>
      </c>
      <c r="T236" s="28">
        <f t="shared" si="37"/>
        <v>5600</v>
      </c>
      <c r="U236" s="10">
        <v>32</v>
      </c>
      <c r="V236" s="10">
        <v>150</v>
      </c>
      <c r="W236" s="10">
        <f t="shared" si="40"/>
        <v>4800</v>
      </c>
      <c r="X236" s="10">
        <v>32</v>
      </c>
      <c r="Y236" s="10">
        <v>150</v>
      </c>
      <c r="Z236" s="10">
        <f t="shared" si="41"/>
        <v>4800</v>
      </c>
      <c r="AA236" s="10">
        <v>32</v>
      </c>
      <c r="AB236" s="10">
        <v>150</v>
      </c>
      <c r="AC236" s="10">
        <f t="shared" si="42"/>
        <v>4800</v>
      </c>
      <c r="AD236" s="11">
        <v>63</v>
      </c>
      <c r="AE236" s="26">
        <v>7</v>
      </c>
      <c r="AF236" s="7">
        <f t="shared" si="39"/>
        <v>441</v>
      </c>
      <c r="AG236" s="152">
        <v>1</v>
      </c>
      <c r="AH236" s="139">
        <f t="shared" si="43"/>
        <v>165</v>
      </c>
      <c r="AI236" s="139">
        <f t="shared" si="34"/>
        <v>33041</v>
      </c>
      <c r="AJ236" s="109">
        <f t="shared" si="44"/>
        <v>33041</v>
      </c>
      <c r="AM236" t="b">
        <f>D236='10.06.2022 КП'!D236</f>
        <v>1</v>
      </c>
      <c r="AN236" t="b">
        <f>E236='10.06.2022 КП'!E236</f>
        <v>1</v>
      </c>
      <c r="AO236" t="b">
        <f>F236='10.06.2022 КП'!F236</f>
        <v>1</v>
      </c>
      <c r="AP236" t="b">
        <f>G236='10.06.2022 КП'!G236</f>
        <v>1</v>
      </c>
      <c r="AQ236" t="b">
        <f>H236='10.06.2022 КП'!H236</f>
        <v>1</v>
      </c>
    </row>
    <row r="237" spans="1:43" ht="14.65" customHeight="1" x14ac:dyDescent="0.25">
      <c r="A237" s="106"/>
      <c r="B237" s="96"/>
      <c r="C237" s="97"/>
      <c r="D237" s="179" t="s">
        <v>864</v>
      </c>
      <c r="E237" s="99"/>
      <c r="F237" s="99"/>
      <c r="G237" s="99"/>
      <c r="H237" s="99"/>
      <c r="I237" s="99"/>
      <c r="J237" s="99"/>
      <c r="K237" s="99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2"/>
      <c r="AE237" s="79"/>
      <c r="AF237" s="79"/>
      <c r="AG237" s="153"/>
      <c r="AH237" s="151"/>
      <c r="AI237" s="151"/>
      <c r="AJ237" s="164"/>
      <c r="AM237" t="b">
        <f>D237='10.06.2022 КП'!D237</f>
        <v>1</v>
      </c>
      <c r="AN237" t="b">
        <f>E237='10.06.2022 КП'!E237</f>
        <v>1</v>
      </c>
      <c r="AO237" t="b">
        <f>F237='10.06.2022 КП'!F237</f>
        <v>1</v>
      </c>
      <c r="AP237" t="b">
        <f>G237='10.06.2022 КП'!G237</f>
        <v>1</v>
      </c>
      <c r="AQ237" t="b">
        <f>H237='10.06.2022 КП'!H237</f>
        <v>1</v>
      </c>
    </row>
    <row r="238" spans="1:43" ht="16.149999999999999" customHeight="1" x14ac:dyDescent="0.25">
      <c r="A238" s="108">
        <v>199</v>
      </c>
      <c r="B238" s="8" t="s">
        <v>189</v>
      </c>
      <c r="C238" s="21" t="s">
        <v>149</v>
      </c>
      <c r="D238" s="22" t="s">
        <v>271</v>
      </c>
      <c r="E238" s="21" t="s">
        <v>488</v>
      </c>
      <c r="F238" s="35">
        <v>44630</v>
      </c>
      <c r="G238" s="35">
        <v>44633</v>
      </c>
      <c r="H238" s="21" t="s">
        <v>336</v>
      </c>
      <c r="I238" s="22" t="s">
        <v>488</v>
      </c>
      <c r="J238" s="35">
        <v>44630</v>
      </c>
      <c r="K238" s="35">
        <v>44633</v>
      </c>
      <c r="L238" s="10"/>
      <c r="M238" s="10">
        <v>3400</v>
      </c>
      <c r="N238" s="10">
        <f t="shared" si="35"/>
        <v>0</v>
      </c>
      <c r="O238" s="10"/>
      <c r="P238" s="10">
        <v>2900</v>
      </c>
      <c r="Q238" s="10">
        <f t="shared" si="36"/>
        <v>0</v>
      </c>
      <c r="R238" s="10"/>
      <c r="S238" s="10">
        <v>2800</v>
      </c>
      <c r="T238" s="10">
        <f t="shared" si="37"/>
        <v>0</v>
      </c>
      <c r="U238" s="10">
        <v>15</v>
      </c>
      <c r="V238" s="10">
        <v>150</v>
      </c>
      <c r="W238" s="10">
        <f t="shared" si="40"/>
        <v>2250</v>
      </c>
      <c r="X238" s="10">
        <v>15</v>
      </c>
      <c r="Y238" s="10">
        <v>150</v>
      </c>
      <c r="Z238" s="10">
        <f t="shared" si="41"/>
        <v>2250</v>
      </c>
      <c r="AA238" s="10">
        <v>15</v>
      </c>
      <c r="AB238" s="10">
        <v>150</v>
      </c>
      <c r="AC238" s="10">
        <f t="shared" si="42"/>
        <v>2250</v>
      </c>
      <c r="AD238" s="11"/>
      <c r="AE238" s="26">
        <v>7</v>
      </c>
      <c r="AF238" s="7">
        <f t="shared" si="39"/>
        <v>0</v>
      </c>
      <c r="AG238" s="152">
        <v>1</v>
      </c>
      <c r="AH238" s="139">
        <f t="shared" si="43"/>
        <v>45</v>
      </c>
      <c r="AI238" s="139">
        <f t="shared" si="34"/>
        <v>6750</v>
      </c>
      <c r="AJ238" s="109">
        <f t="shared" si="44"/>
        <v>6750</v>
      </c>
      <c r="AM238" t="b">
        <f>D238='10.06.2022 КП'!D238</f>
        <v>1</v>
      </c>
      <c r="AN238" t="b">
        <f>E238='10.06.2022 КП'!E238</f>
        <v>1</v>
      </c>
      <c r="AO238" t="b">
        <f>F238='10.06.2022 КП'!F238</f>
        <v>1</v>
      </c>
      <c r="AP238" t="b">
        <f>G238='10.06.2022 КП'!G238</f>
        <v>1</v>
      </c>
      <c r="AQ238" t="b">
        <f>H238='10.06.2022 КП'!H238</f>
        <v>1</v>
      </c>
    </row>
    <row r="239" spans="1:43" ht="16.149999999999999" customHeight="1" x14ac:dyDescent="0.25">
      <c r="A239" s="108">
        <v>200</v>
      </c>
      <c r="B239" s="8"/>
      <c r="C239" s="21" t="s">
        <v>149</v>
      </c>
      <c r="D239" s="22" t="s">
        <v>271</v>
      </c>
      <c r="E239" s="21" t="s">
        <v>489</v>
      </c>
      <c r="F239" s="35">
        <v>44624</v>
      </c>
      <c r="G239" s="35">
        <v>44626</v>
      </c>
      <c r="H239" s="21" t="s">
        <v>336</v>
      </c>
      <c r="I239" s="22" t="s">
        <v>489</v>
      </c>
      <c r="J239" s="35">
        <v>44624</v>
      </c>
      <c r="K239" s="35">
        <v>44626</v>
      </c>
      <c r="L239" s="10"/>
      <c r="M239" s="10">
        <v>3400</v>
      </c>
      <c r="N239" s="10">
        <f t="shared" si="35"/>
        <v>0</v>
      </c>
      <c r="O239" s="10"/>
      <c r="P239" s="10">
        <v>2900</v>
      </c>
      <c r="Q239" s="10">
        <f t="shared" si="36"/>
        <v>0</v>
      </c>
      <c r="R239" s="10"/>
      <c r="S239" s="10">
        <v>2800</v>
      </c>
      <c r="T239" s="10">
        <f t="shared" si="37"/>
        <v>0</v>
      </c>
      <c r="U239" s="10">
        <v>15</v>
      </c>
      <c r="V239" s="10">
        <v>150</v>
      </c>
      <c r="W239" s="10">
        <f t="shared" si="40"/>
        <v>2250</v>
      </c>
      <c r="X239" s="10">
        <v>15</v>
      </c>
      <c r="Y239" s="10">
        <v>150</v>
      </c>
      <c r="Z239" s="10">
        <f t="shared" si="41"/>
        <v>2250</v>
      </c>
      <c r="AA239" s="10">
        <v>15</v>
      </c>
      <c r="AB239" s="10">
        <v>150</v>
      </c>
      <c r="AC239" s="10">
        <f t="shared" si="42"/>
        <v>2250</v>
      </c>
      <c r="AD239" s="11"/>
      <c r="AE239" s="26">
        <v>7</v>
      </c>
      <c r="AF239" s="7">
        <f t="shared" si="39"/>
        <v>0</v>
      </c>
      <c r="AG239" s="152">
        <v>1</v>
      </c>
      <c r="AH239" s="139">
        <f t="shared" si="43"/>
        <v>45</v>
      </c>
      <c r="AI239" s="139">
        <f t="shared" si="34"/>
        <v>6750</v>
      </c>
      <c r="AJ239" s="109">
        <f t="shared" si="44"/>
        <v>6750</v>
      </c>
      <c r="AM239" t="b">
        <f>D239='10.06.2022 КП'!D239</f>
        <v>1</v>
      </c>
      <c r="AN239" t="b">
        <f>E239='10.06.2022 КП'!E239</f>
        <v>1</v>
      </c>
      <c r="AO239" t="b">
        <f>F239='10.06.2022 КП'!F239</f>
        <v>1</v>
      </c>
      <c r="AP239" t="b">
        <f>G239='10.06.2022 КП'!G239</f>
        <v>1</v>
      </c>
      <c r="AQ239" t="b">
        <f>H239='10.06.2022 КП'!H239</f>
        <v>1</v>
      </c>
    </row>
    <row r="240" spans="1:43" ht="16.149999999999999" customHeight="1" x14ac:dyDescent="0.25">
      <c r="A240" s="108">
        <v>201</v>
      </c>
      <c r="B240" s="8" t="s">
        <v>189</v>
      </c>
      <c r="C240" s="21" t="s">
        <v>149</v>
      </c>
      <c r="D240" s="22" t="s">
        <v>271</v>
      </c>
      <c r="E240" s="21" t="s">
        <v>514</v>
      </c>
      <c r="F240" s="35">
        <v>44679</v>
      </c>
      <c r="G240" s="35">
        <v>44682</v>
      </c>
      <c r="H240" s="21" t="s">
        <v>336</v>
      </c>
      <c r="I240" s="22" t="s">
        <v>514</v>
      </c>
      <c r="J240" s="35">
        <v>44679</v>
      </c>
      <c r="K240" s="35">
        <v>44682</v>
      </c>
      <c r="L240" s="10"/>
      <c r="M240" s="10">
        <v>3400</v>
      </c>
      <c r="N240" s="10">
        <f t="shared" si="35"/>
        <v>0</v>
      </c>
      <c r="O240" s="10"/>
      <c r="P240" s="10">
        <v>2900</v>
      </c>
      <c r="Q240" s="10">
        <f t="shared" si="36"/>
        <v>0</v>
      </c>
      <c r="R240" s="10"/>
      <c r="S240" s="10">
        <v>2800</v>
      </c>
      <c r="T240" s="10">
        <f t="shared" si="37"/>
        <v>0</v>
      </c>
      <c r="U240" s="10">
        <v>19</v>
      </c>
      <c r="V240" s="10">
        <v>150</v>
      </c>
      <c r="W240" s="10">
        <f t="shared" si="40"/>
        <v>2850</v>
      </c>
      <c r="X240" s="10">
        <v>19</v>
      </c>
      <c r="Y240" s="10">
        <v>150</v>
      </c>
      <c r="Z240" s="10">
        <f t="shared" si="41"/>
        <v>2850</v>
      </c>
      <c r="AA240" s="10">
        <v>19</v>
      </c>
      <c r="AB240" s="10">
        <v>150</v>
      </c>
      <c r="AC240" s="10">
        <f t="shared" si="42"/>
        <v>2850</v>
      </c>
      <c r="AD240" s="11">
        <v>60</v>
      </c>
      <c r="AE240" s="26">
        <v>7</v>
      </c>
      <c r="AF240" s="7">
        <f t="shared" si="39"/>
        <v>420</v>
      </c>
      <c r="AG240" s="152">
        <v>1</v>
      </c>
      <c r="AH240" s="145">
        <f t="shared" si="43"/>
        <v>117</v>
      </c>
      <c r="AI240" s="139">
        <f t="shared" si="34"/>
        <v>8970</v>
      </c>
      <c r="AJ240" s="118">
        <f t="shared" si="44"/>
        <v>8970</v>
      </c>
      <c r="AM240" t="b">
        <f>D240='10.06.2022 КП'!D240</f>
        <v>1</v>
      </c>
      <c r="AN240" t="b">
        <f>E240='10.06.2022 КП'!E240</f>
        <v>1</v>
      </c>
      <c r="AO240" t="b">
        <f>F240='10.06.2022 КП'!F240</f>
        <v>1</v>
      </c>
      <c r="AP240" t="b">
        <f>G240='10.06.2022 КП'!G240</f>
        <v>1</v>
      </c>
      <c r="AQ240" t="b">
        <f>H240='10.06.2022 КП'!H240</f>
        <v>1</v>
      </c>
    </row>
    <row r="241" spans="1:43" ht="16.149999999999999" customHeight="1" x14ac:dyDescent="0.25">
      <c r="A241" s="108">
        <v>202</v>
      </c>
      <c r="B241" s="8" t="s">
        <v>189</v>
      </c>
      <c r="C241" s="21" t="s">
        <v>149</v>
      </c>
      <c r="D241" s="22" t="s">
        <v>174</v>
      </c>
      <c r="E241" s="21" t="s">
        <v>511</v>
      </c>
      <c r="F241" s="35">
        <v>44708</v>
      </c>
      <c r="G241" s="35">
        <v>44710</v>
      </c>
      <c r="H241" s="21" t="s">
        <v>336</v>
      </c>
      <c r="I241" s="22" t="s">
        <v>511</v>
      </c>
      <c r="J241" s="35">
        <v>44708</v>
      </c>
      <c r="K241" s="35">
        <v>44710</v>
      </c>
      <c r="L241" s="10"/>
      <c r="M241" s="10">
        <v>3400</v>
      </c>
      <c r="N241" s="10">
        <f t="shared" si="35"/>
        <v>0</v>
      </c>
      <c r="O241" s="10"/>
      <c r="P241" s="10">
        <v>2900</v>
      </c>
      <c r="Q241" s="10">
        <f t="shared" si="36"/>
        <v>0</v>
      </c>
      <c r="R241" s="10"/>
      <c r="S241" s="10">
        <v>2800</v>
      </c>
      <c r="T241" s="10">
        <f t="shared" si="37"/>
        <v>0</v>
      </c>
      <c r="U241" s="10">
        <v>19</v>
      </c>
      <c r="V241" s="10">
        <v>150</v>
      </c>
      <c r="W241" s="10">
        <f t="shared" si="40"/>
        <v>2850</v>
      </c>
      <c r="X241" s="10">
        <v>19</v>
      </c>
      <c r="Y241" s="10">
        <v>150</v>
      </c>
      <c r="Z241" s="10">
        <f t="shared" si="41"/>
        <v>2850</v>
      </c>
      <c r="AA241" s="10">
        <v>19</v>
      </c>
      <c r="AB241" s="10">
        <v>150</v>
      </c>
      <c r="AC241" s="10">
        <f t="shared" si="42"/>
        <v>2850</v>
      </c>
      <c r="AD241" s="11">
        <v>60</v>
      </c>
      <c r="AE241" s="26">
        <v>7</v>
      </c>
      <c r="AF241" s="7">
        <f t="shared" si="39"/>
        <v>420</v>
      </c>
      <c r="AG241" s="152">
        <v>1</v>
      </c>
      <c r="AH241" s="145">
        <f t="shared" si="43"/>
        <v>117</v>
      </c>
      <c r="AI241" s="139">
        <f t="shared" si="34"/>
        <v>8970</v>
      </c>
      <c r="AJ241" s="118">
        <f t="shared" si="44"/>
        <v>8970</v>
      </c>
      <c r="AM241" t="b">
        <f>D241='10.06.2022 КП'!D241</f>
        <v>1</v>
      </c>
      <c r="AN241" t="b">
        <f>E241='10.06.2022 КП'!E241</f>
        <v>1</v>
      </c>
      <c r="AO241" t="b">
        <f>F241='10.06.2022 КП'!F241</f>
        <v>1</v>
      </c>
      <c r="AP241" t="b">
        <f>G241='10.06.2022 КП'!G241</f>
        <v>1</v>
      </c>
      <c r="AQ241" t="b">
        <f>H241='10.06.2022 КП'!H241</f>
        <v>1</v>
      </c>
    </row>
    <row r="242" spans="1:43" ht="16.149999999999999" customHeight="1" x14ac:dyDescent="0.25">
      <c r="A242" s="108">
        <v>203</v>
      </c>
      <c r="B242" s="8" t="s">
        <v>189</v>
      </c>
      <c r="C242" s="21" t="s">
        <v>149</v>
      </c>
      <c r="D242" s="22" t="s">
        <v>174</v>
      </c>
      <c r="E242" s="21" t="s">
        <v>510</v>
      </c>
      <c r="F242" s="35">
        <v>44711</v>
      </c>
      <c r="G242" s="35">
        <v>44714</v>
      </c>
      <c r="H242" s="21" t="s">
        <v>336</v>
      </c>
      <c r="I242" s="22" t="s">
        <v>510</v>
      </c>
      <c r="J242" s="35">
        <v>44711</v>
      </c>
      <c r="K242" s="35">
        <v>44714</v>
      </c>
      <c r="L242" s="10">
        <v>1</v>
      </c>
      <c r="M242" s="10">
        <v>3400</v>
      </c>
      <c r="N242" s="10">
        <f t="shared" si="35"/>
        <v>3400</v>
      </c>
      <c r="O242" s="10">
        <v>1</v>
      </c>
      <c r="P242" s="10">
        <v>2900</v>
      </c>
      <c r="Q242" s="10">
        <f t="shared" si="36"/>
        <v>2900</v>
      </c>
      <c r="R242" s="10">
        <v>1</v>
      </c>
      <c r="S242" s="10">
        <v>2800</v>
      </c>
      <c r="T242" s="10">
        <f t="shared" si="37"/>
        <v>2800</v>
      </c>
      <c r="U242" s="10">
        <v>19</v>
      </c>
      <c r="V242" s="10">
        <v>150</v>
      </c>
      <c r="W242" s="10">
        <f t="shared" si="40"/>
        <v>2850</v>
      </c>
      <c r="X242" s="10">
        <v>19</v>
      </c>
      <c r="Y242" s="10">
        <v>150</v>
      </c>
      <c r="Z242" s="10">
        <f t="shared" si="41"/>
        <v>2850</v>
      </c>
      <c r="AA242" s="10">
        <v>19</v>
      </c>
      <c r="AB242" s="10">
        <v>150</v>
      </c>
      <c r="AC242" s="10">
        <f t="shared" si="42"/>
        <v>2850</v>
      </c>
      <c r="AD242" s="11">
        <v>60</v>
      </c>
      <c r="AE242" s="26">
        <v>7</v>
      </c>
      <c r="AF242" s="7">
        <f t="shared" si="39"/>
        <v>420</v>
      </c>
      <c r="AG242" s="152">
        <v>1</v>
      </c>
      <c r="AH242" s="145">
        <f t="shared" si="43"/>
        <v>120</v>
      </c>
      <c r="AI242" s="139">
        <f t="shared" si="34"/>
        <v>18070</v>
      </c>
      <c r="AJ242" s="118">
        <f t="shared" si="44"/>
        <v>18070</v>
      </c>
      <c r="AM242" t="b">
        <f>D242='10.06.2022 КП'!D242</f>
        <v>1</v>
      </c>
      <c r="AN242" t="b">
        <f>E242='10.06.2022 КП'!E242</f>
        <v>1</v>
      </c>
      <c r="AO242" t="b">
        <f>F242='10.06.2022 КП'!F242</f>
        <v>1</v>
      </c>
      <c r="AP242" t="b">
        <f>G242='10.06.2022 КП'!G242</f>
        <v>1</v>
      </c>
      <c r="AQ242" t="b">
        <f>H242='10.06.2022 КП'!H242</f>
        <v>1</v>
      </c>
    </row>
    <row r="243" spans="1:43" ht="16.149999999999999" customHeight="1" x14ac:dyDescent="0.25">
      <c r="A243" s="108">
        <v>204</v>
      </c>
      <c r="B243" s="8" t="s">
        <v>189</v>
      </c>
      <c r="C243" s="21" t="s">
        <v>149</v>
      </c>
      <c r="D243" s="22" t="s">
        <v>174</v>
      </c>
      <c r="E243" s="21" t="s">
        <v>515</v>
      </c>
      <c r="F243" s="35">
        <v>44718</v>
      </c>
      <c r="G243" s="35">
        <v>44720</v>
      </c>
      <c r="H243" s="21" t="s">
        <v>336</v>
      </c>
      <c r="I243" s="22" t="s">
        <v>515</v>
      </c>
      <c r="J243" s="35">
        <v>44718</v>
      </c>
      <c r="K243" s="35">
        <v>44720</v>
      </c>
      <c r="L243" s="10">
        <v>1</v>
      </c>
      <c r="M243" s="10">
        <v>3400</v>
      </c>
      <c r="N243" s="10">
        <f t="shared" si="35"/>
        <v>3400</v>
      </c>
      <c r="O243" s="10">
        <v>1</v>
      </c>
      <c r="P243" s="10">
        <v>2900</v>
      </c>
      <c r="Q243" s="10">
        <f t="shared" si="36"/>
        <v>2900</v>
      </c>
      <c r="R243" s="10">
        <v>1</v>
      </c>
      <c r="S243" s="10">
        <v>2800</v>
      </c>
      <c r="T243" s="10">
        <f t="shared" si="37"/>
        <v>2800</v>
      </c>
      <c r="U243" s="10">
        <v>19</v>
      </c>
      <c r="V243" s="10">
        <v>150</v>
      </c>
      <c r="W243" s="10">
        <f t="shared" si="40"/>
        <v>2850</v>
      </c>
      <c r="X243" s="10">
        <v>19</v>
      </c>
      <c r="Y243" s="10">
        <v>150</v>
      </c>
      <c r="Z243" s="10">
        <f t="shared" si="41"/>
        <v>2850</v>
      </c>
      <c r="AA243" s="10">
        <v>19</v>
      </c>
      <c r="AB243" s="10">
        <v>150</v>
      </c>
      <c r="AC243" s="10">
        <f t="shared" si="42"/>
        <v>2850</v>
      </c>
      <c r="AD243" s="11">
        <v>60</v>
      </c>
      <c r="AE243" s="26">
        <v>7</v>
      </c>
      <c r="AF243" s="7">
        <f t="shared" si="39"/>
        <v>420</v>
      </c>
      <c r="AG243" s="152">
        <v>1</v>
      </c>
      <c r="AH243" s="145">
        <f t="shared" si="43"/>
        <v>120</v>
      </c>
      <c r="AI243" s="139">
        <f t="shared" si="34"/>
        <v>18070</v>
      </c>
      <c r="AJ243" s="118">
        <f t="shared" si="44"/>
        <v>18070</v>
      </c>
      <c r="AM243" t="b">
        <f>D243='10.06.2022 КП'!D243</f>
        <v>1</v>
      </c>
      <c r="AN243" t="b">
        <f>E243='10.06.2022 КП'!E243</f>
        <v>1</v>
      </c>
      <c r="AO243" t="b">
        <f>F243='10.06.2022 КП'!F243</f>
        <v>1</v>
      </c>
      <c r="AP243" t="b">
        <f>G243='10.06.2022 КП'!G243</f>
        <v>1</v>
      </c>
      <c r="AQ243" t="b">
        <f>H243='10.06.2022 КП'!H243</f>
        <v>1</v>
      </c>
    </row>
    <row r="244" spans="1:43" ht="16.149999999999999" customHeight="1" x14ac:dyDescent="0.25">
      <c r="A244" s="108">
        <v>205</v>
      </c>
      <c r="B244" s="8" t="s">
        <v>189</v>
      </c>
      <c r="C244" s="21" t="s">
        <v>149</v>
      </c>
      <c r="D244" s="22" t="s">
        <v>174</v>
      </c>
      <c r="E244" s="21" t="s">
        <v>781</v>
      </c>
      <c r="F244" s="35">
        <v>44722</v>
      </c>
      <c r="G244" s="35">
        <v>44725</v>
      </c>
      <c r="H244" s="21" t="s">
        <v>336</v>
      </c>
      <c r="I244" s="22" t="s">
        <v>781</v>
      </c>
      <c r="J244" s="35">
        <v>44722</v>
      </c>
      <c r="K244" s="35">
        <v>44725</v>
      </c>
      <c r="L244" s="10">
        <v>1</v>
      </c>
      <c r="M244" s="10">
        <v>3400</v>
      </c>
      <c r="N244" s="10">
        <f t="shared" si="35"/>
        <v>3400</v>
      </c>
      <c r="O244" s="10">
        <v>1</v>
      </c>
      <c r="P244" s="10">
        <v>2900</v>
      </c>
      <c r="Q244" s="10">
        <f t="shared" si="36"/>
        <v>2900</v>
      </c>
      <c r="R244" s="10">
        <v>1</v>
      </c>
      <c r="S244" s="10">
        <v>2800</v>
      </c>
      <c r="T244" s="10">
        <f t="shared" si="37"/>
        <v>2800</v>
      </c>
      <c r="U244" s="10">
        <v>15</v>
      </c>
      <c r="V244" s="10">
        <v>150</v>
      </c>
      <c r="W244" s="10">
        <f t="shared" si="40"/>
        <v>2250</v>
      </c>
      <c r="X244" s="10">
        <v>15</v>
      </c>
      <c r="Y244" s="10">
        <v>150</v>
      </c>
      <c r="Z244" s="10">
        <f t="shared" si="41"/>
        <v>2250</v>
      </c>
      <c r="AA244" s="10">
        <v>15</v>
      </c>
      <c r="AB244" s="10">
        <v>150</v>
      </c>
      <c r="AC244" s="10">
        <f t="shared" si="42"/>
        <v>2250</v>
      </c>
      <c r="AD244" s="11">
        <v>48</v>
      </c>
      <c r="AE244" s="26">
        <v>7</v>
      </c>
      <c r="AF244" s="7">
        <f t="shared" si="39"/>
        <v>336</v>
      </c>
      <c r="AG244" s="152">
        <v>1</v>
      </c>
      <c r="AH244" s="145">
        <f t="shared" si="43"/>
        <v>96</v>
      </c>
      <c r="AI244" s="139">
        <f t="shared" si="34"/>
        <v>16186</v>
      </c>
      <c r="AJ244" s="118">
        <f t="shared" si="44"/>
        <v>16186</v>
      </c>
      <c r="AM244" t="b">
        <f>D244='10.06.2022 КП'!D244</f>
        <v>1</v>
      </c>
      <c r="AN244" t="b">
        <f>E244='10.06.2022 КП'!E244</f>
        <v>1</v>
      </c>
      <c r="AO244" t="b">
        <f>F244='10.06.2022 КП'!F244</f>
        <v>1</v>
      </c>
      <c r="AP244" t="b">
        <f>G244='10.06.2022 КП'!G244</f>
        <v>1</v>
      </c>
      <c r="AQ244" t="b">
        <f>H244='10.06.2022 КП'!H244</f>
        <v>1</v>
      </c>
    </row>
    <row r="245" spans="1:43" ht="16.149999999999999" customHeight="1" x14ac:dyDescent="0.25">
      <c r="A245" s="108">
        <v>206</v>
      </c>
      <c r="B245" s="8" t="s">
        <v>189</v>
      </c>
      <c r="C245" s="21" t="s">
        <v>149</v>
      </c>
      <c r="D245" s="22" t="s">
        <v>174</v>
      </c>
      <c r="E245" s="21" t="s">
        <v>534</v>
      </c>
      <c r="F245" s="35">
        <v>44732</v>
      </c>
      <c r="G245" s="35">
        <v>44736</v>
      </c>
      <c r="H245" s="21" t="s">
        <v>336</v>
      </c>
      <c r="I245" s="22" t="s">
        <v>534</v>
      </c>
      <c r="J245" s="35">
        <v>44732</v>
      </c>
      <c r="K245" s="35">
        <v>44736</v>
      </c>
      <c r="L245" s="14">
        <v>1</v>
      </c>
      <c r="M245" s="10">
        <v>3400</v>
      </c>
      <c r="N245" s="10">
        <f t="shared" si="35"/>
        <v>3400</v>
      </c>
      <c r="O245" s="14">
        <v>1</v>
      </c>
      <c r="P245" s="10">
        <v>2900</v>
      </c>
      <c r="Q245" s="10">
        <f t="shared" si="36"/>
        <v>2900</v>
      </c>
      <c r="R245" s="14">
        <v>1</v>
      </c>
      <c r="S245" s="10">
        <v>2800</v>
      </c>
      <c r="T245" s="10">
        <f t="shared" si="37"/>
        <v>2800</v>
      </c>
      <c r="U245" s="12">
        <v>19</v>
      </c>
      <c r="V245" s="10">
        <v>150</v>
      </c>
      <c r="W245" s="10">
        <f t="shared" si="40"/>
        <v>2850</v>
      </c>
      <c r="X245" s="12">
        <v>19</v>
      </c>
      <c r="Y245" s="10">
        <v>150</v>
      </c>
      <c r="Z245" s="10">
        <f t="shared" si="41"/>
        <v>2850</v>
      </c>
      <c r="AA245" s="12">
        <v>19</v>
      </c>
      <c r="AB245" s="10">
        <v>150</v>
      </c>
      <c r="AC245" s="10">
        <f t="shared" si="42"/>
        <v>2850</v>
      </c>
      <c r="AD245" s="12">
        <v>60</v>
      </c>
      <c r="AE245" s="26">
        <v>7</v>
      </c>
      <c r="AF245" s="7">
        <f t="shared" si="39"/>
        <v>420</v>
      </c>
      <c r="AG245" s="152">
        <v>1</v>
      </c>
      <c r="AH245" s="145">
        <f t="shared" si="43"/>
        <v>120</v>
      </c>
      <c r="AI245" s="139">
        <f t="shared" si="34"/>
        <v>18070</v>
      </c>
      <c r="AJ245" s="118">
        <f t="shared" si="44"/>
        <v>18070</v>
      </c>
      <c r="AM245" t="b">
        <f>D245='10.06.2022 КП'!D245</f>
        <v>1</v>
      </c>
      <c r="AN245" t="b">
        <f>E245='10.06.2022 КП'!E245</f>
        <v>1</v>
      </c>
      <c r="AO245" t="b">
        <f>F245='10.06.2022 КП'!F245</f>
        <v>1</v>
      </c>
      <c r="AP245" t="b">
        <f>G245='10.06.2022 КП'!G245</f>
        <v>1</v>
      </c>
      <c r="AQ245" t="b">
        <f>H245='10.06.2022 КП'!H245</f>
        <v>1</v>
      </c>
    </row>
    <row r="246" spans="1:43" ht="16.149999999999999" customHeight="1" x14ac:dyDescent="0.25">
      <c r="A246" s="108">
        <v>207</v>
      </c>
      <c r="B246" s="8" t="s">
        <v>189</v>
      </c>
      <c r="C246" s="21" t="s">
        <v>149</v>
      </c>
      <c r="D246" s="22" t="s">
        <v>174</v>
      </c>
      <c r="E246" s="21" t="s">
        <v>535</v>
      </c>
      <c r="F246" s="35">
        <v>44739</v>
      </c>
      <c r="G246" s="35">
        <v>44742</v>
      </c>
      <c r="H246" s="21" t="s">
        <v>336</v>
      </c>
      <c r="I246" s="22" t="s">
        <v>535</v>
      </c>
      <c r="J246" s="35">
        <v>44739</v>
      </c>
      <c r="K246" s="35">
        <v>44742</v>
      </c>
      <c r="L246" s="14">
        <v>1</v>
      </c>
      <c r="M246" s="10">
        <v>3400</v>
      </c>
      <c r="N246" s="10">
        <f t="shared" si="35"/>
        <v>3400</v>
      </c>
      <c r="O246" s="14">
        <v>1</v>
      </c>
      <c r="P246" s="10">
        <v>2900</v>
      </c>
      <c r="Q246" s="10">
        <f t="shared" si="36"/>
        <v>2900</v>
      </c>
      <c r="R246" s="14">
        <v>1</v>
      </c>
      <c r="S246" s="10">
        <v>2800</v>
      </c>
      <c r="T246" s="10">
        <f t="shared" si="37"/>
        <v>2800</v>
      </c>
      <c r="U246" s="12">
        <v>19</v>
      </c>
      <c r="V246" s="10">
        <v>150</v>
      </c>
      <c r="W246" s="10">
        <f t="shared" si="40"/>
        <v>2850</v>
      </c>
      <c r="X246" s="12">
        <v>19</v>
      </c>
      <c r="Y246" s="10">
        <v>150</v>
      </c>
      <c r="Z246" s="10">
        <f t="shared" si="41"/>
        <v>2850</v>
      </c>
      <c r="AA246" s="12">
        <v>19</v>
      </c>
      <c r="AB246" s="10">
        <v>150</v>
      </c>
      <c r="AC246" s="10">
        <f t="shared" si="42"/>
        <v>2850</v>
      </c>
      <c r="AD246" s="12">
        <v>60</v>
      </c>
      <c r="AE246" s="26">
        <v>7</v>
      </c>
      <c r="AF246" s="7">
        <f t="shared" si="39"/>
        <v>420</v>
      </c>
      <c r="AG246" s="152">
        <v>1</v>
      </c>
      <c r="AH246" s="145">
        <f t="shared" si="43"/>
        <v>120</v>
      </c>
      <c r="AI246" s="139">
        <f t="shared" si="34"/>
        <v>18070</v>
      </c>
      <c r="AJ246" s="118">
        <f t="shared" si="44"/>
        <v>18070</v>
      </c>
      <c r="AM246" t="b">
        <f>D246='10.06.2022 КП'!D246</f>
        <v>1</v>
      </c>
      <c r="AN246" t="b">
        <f>E246='10.06.2022 КП'!E246</f>
        <v>1</v>
      </c>
      <c r="AO246" t="b">
        <f>F246='10.06.2022 КП'!F246</f>
        <v>1</v>
      </c>
      <c r="AP246" t="b">
        <f>G246='10.06.2022 КП'!G246</f>
        <v>1</v>
      </c>
      <c r="AQ246" t="b">
        <f>H246='10.06.2022 КП'!H246</f>
        <v>1</v>
      </c>
    </row>
    <row r="247" spans="1:43" ht="16.149999999999999" customHeight="1" x14ac:dyDescent="0.25">
      <c r="A247" s="106"/>
      <c r="B247" s="96"/>
      <c r="C247" s="97"/>
      <c r="D247" s="179" t="s">
        <v>865</v>
      </c>
      <c r="E247" s="99"/>
      <c r="F247" s="99"/>
      <c r="G247" s="99"/>
      <c r="H247" s="99"/>
      <c r="I247" s="99"/>
      <c r="J247" s="99"/>
      <c r="K247" s="99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2"/>
      <c r="AE247" s="79"/>
      <c r="AF247" s="79"/>
      <c r="AG247" s="153"/>
      <c r="AH247" s="151"/>
      <c r="AI247" s="151"/>
      <c r="AJ247" s="164"/>
      <c r="AM247" t="b">
        <f>D247='10.06.2022 КП'!D247</f>
        <v>1</v>
      </c>
      <c r="AN247" t="b">
        <f>E247='10.06.2022 КП'!E247</f>
        <v>1</v>
      </c>
      <c r="AO247" t="b">
        <f>F247='10.06.2022 КП'!F247</f>
        <v>1</v>
      </c>
      <c r="AP247" t="b">
        <f>G247='10.06.2022 КП'!G247</f>
        <v>1</v>
      </c>
      <c r="AQ247" t="b">
        <f>H247='10.06.2022 КП'!H247</f>
        <v>1</v>
      </c>
    </row>
    <row r="248" spans="1:43" ht="16.149999999999999" customHeight="1" x14ac:dyDescent="0.25">
      <c r="A248" s="108">
        <v>208</v>
      </c>
      <c r="B248" s="8" t="s">
        <v>16</v>
      </c>
      <c r="C248" s="21" t="s">
        <v>160</v>
      </c>
      <c r="D248" s="22" t="s">
        <v>174</v>
      </c>
      <c r="E248" s="21" t="s">
        <v>406</v>
      </c>
      <c r="F248" s="35">
        <v>44679</v>
      </c>
      <c r="G248" s="35">
        <v>44681</v>
      </c>
      <c r="H248" s="21" t="s">
        <v>301</v>
      </c>
      <c r="I248" s="22" t="s">
        <v>406</v>
      </c>
      <c r="J248" s="35">
        <v>44679</v>
      </c>
      <c r="K248" s="35">
        <v>44681</v>
      </c>
      <c r="L248" s="10"/>
      <c r="M248" s="10">
        <v>3400</v>
      </c>
      <c r="N248" s="10">
        <f t="shared" si="35"/>
        <v>0</v>
      </c>
      <c r="O248" s="10"/>
      <c r="P248" s="10">
        <v>2900</v>
      </c>
      <c r="Q248" s="10">
        <f t="shared" si="36"/>
        <v>0</v>
      </c>
      <c r="R248" s="10"/>
      <c r="S248" s="10">
        <v>2800</v>
      </c>
      <c r="T248" s="10">
        <f t="shared" si="37"/>
        <v>0</v>
      </c>
      <c r="U248" s="23">
        <v>32</v>
      </c>
      <c r="V248" s="10">
        <v>150</v>
      </c>
      <c r="W248" s="10">
        <f t="shared" si="40"/>
        <v>4800</v>
      </c>
      <c r="X248" s="23">
        <v>32</v>
      </c>
      <c r="Y248" s="10">
        <v>150</v>
      </c>
      <c r="Z248" s="10">
        <f t="shared" si="41"/>
        <v>4800</v>
      </c>
      <c r="AA248" s="23">
        <v>32</v>
      </c>
      <c r="AB248" s="10">
        <v>150</v>
      </c>
      <c r="AC248" s="10">
        <f t="shared" si="42"/>
        <v>4800</v>
      </c>
      <c r="AD248" s="11">
        <v>57</v>
      </c>
      <c r="AE248" s="26">
        <v>7</v>
      </c>
      <c r="AF248" s="7">
        <f t="shared" si="39"/>
        <v>399</v>
      </c>
      <c r="AG248" s="152">
        <v>1</v>
      </c>
      <c r="AH248" s="145">
        <f t="shared" si="43"/>
        <v>153</v>
      </c>
      <c r="AI248" s="139">
        <f t="shared" si="34"/>
        <v>14799</v>
      </c>
      <c r="AJ248" s="118">
        <f t="shared" si="44"/>
        <v>14799</v>
      </c>
      <c r="AM248" t="b">
        <f>D248='10.06.2022 КП'!D248</f>
        <v>1</v>
      </c>
      <c r="AN248" t="b">
        <f>E248='10.06.2022 КП'!E248</f>
        <v>1</v>
      </c>
      <c r="AO248" t="b">
        <f>F248='10.06.2022 КП'!F248</f>
        <v>1</v>
      </c>
      <c r="AP248" t="b">
        <f>G248='10.06.2022 КП'!G248</f>
        <v>1</v>
      </c>
      <c r="AQ248" t="b">
        <f>H248='10.06.2022 КП'!H248</f>
        <v>1</v>
      </c>
    </row>
    <row r="249" spans="1:43" ht="16.149999999999999" customHeight="1" x14ac:dyDescent="0.25">
      <c r="A249" s="108">
        <v>209</v>
      </c>
      <c r="B249" s="8" t="s">
        <v>16</v>
      </c>
      <c r="C249" s="21" t="s">
        <v>160</v>
      </c>
      <c r="D249" s="22" t="s">
        <v>173</v>
      </c>
      <c r="E249" s="21" t="s">
        <v>512</v>
      </c>
      <c r="F249" s="35">
        <v>44686</v>
      </c>
      <c r="G249" s="35">
        <v>44687</v>
      </c>
      <c r="H249" s="21" t="s">
        <v>301</v>
      </c>
      <c r="I249" s="22" t="s">
        <v>512</v>
      </c>
      <c r="J249" s="35">
        <v>44686</v>
      </c>
      <c r="K249" s="35">
        <v>44687</v>
      </c>
      <c r="L249" s="10"/>
      <c r="M249" s="10">
        <v>3400</v>
      </c>
      <c r="N249" s="10">
        <f t="shared" si="35"/>
        <v>0</v>
      </c>
      <c r="O249" s="10"/>
      <c r="P249" s="10">
        <v>2900</v>
      </c>
      <c r="Q249" s="10">
        <f t="shared" si="36"/>
        <v>0</v>
      </c>
      <c r="R249" s="10"/>
      <c r="S249" s="10">
        <v>2800</v>
      </c>
      <c r="T249" s="10">
        <f t="shared" si="37"/>
        <v>0</v>
      </c>
      <c r="U249" s="10">
        <v>7</v>
      </c>
      <c r="V249" s="10">
        <v>150</v>
      </c>
      <c r="W249" s="10">
        <f t="shared" si="40"/>
        <v>1050</v>
      </c>
      <c r="X249" s="10">
        <v>7</v>
      </c>
      <c r="Y249" s="10">
        <v>150</v>
      </c>
      <c r="Z249" s="10">
        <f t="shared" si="41"/>
        <v>1050</v>
      </c>
      <c r="AA249" s="10">
        <v>7</v>
      </c>
      <c r="AB249" s="10">
        <v>150</v>
      </c>
      <c r="AC249" s="10">
        <f t="shared" si="42"/>
        <v>1050</v>
      </c>
      <c r="AD249" s="11">
        <v>27</v>
      </c>
      <c r="AE249" s="26">
        <v>7</v>
      </c>
      <c r="AF249" s="7">
        <f t="shared" si="39"/>
        <v>189</v>
      </c>
      <c r="AG249" s="152">
        <v>1</v>
      </c>
      <c r="AH249" s="145">
        <f t="shared" si="43"/>
        <v>48</v>
      </c>
      <c r="AI249" s="139">
        <f t="shared" si="34"/>
        <v>3339</v>
      </c>
      <c r="AJ249" s="118">
        <f t="shared" si="44"/>
        <v>3339</v>
      </c>
      <c r="AM249" t="b">
        <f>D249='10.06.2022 КП'!D249</f>
        <v>1</v>
      </c>
      <c r="AN249" t="b">
        <f>E249='10.06.2022 КП'!E249</f>
        <v>1</v>
      </c>
      <c r="AO249" t="b">
        <f>F249='10.06.2022 КП'!F249</f>
        <v>1</v>
      </c>
      <c r="AP249" t="b">
        <f>G249='10.06.2022 КП'!G249</f>
        <v>1</v>
      </c>
      <c r="AQ249" t="b">
        <f>H249='10.06.2022 КП'!H249</f>
        <v>1</v>
      </c>
    </row>
    <row r="250" spans="1:43" ht="27.6" customHeight="1" x14ac:dyDescent="0.25">
      <c r="A250" s="108">
        <v>210</v>
      </c>
      <c r="B250" s="8" t="s">
        <v>16</v>
      </c>
      <c r="C250" s="21" t="s">
        <v>160</v>
      </c>
      <c r="D250" s="22" t="s">
        <v>59</v>
      </c>
      <c r="E250" s="21" t="s">
        <v>405</v>
      </c>
      <c r="F250" s="35">
        <v>44714</v>
      </c>
      <c r="G250" s="35">
        <v>44717</v>
      </c>
      <c r="H250" s="21" t="s">
        <v>1090</v>
      </c>
      <c r="I250" s="22" t="s">
        <v>405</v>
      </c>
      <c r="J250" s="35">
        <v>44714</v>
      </c>
      <c r="K250" s="35">
        <v>44717</v>
      </c>
      <c r="L250" s="10"/>
      <c r="M250" s="10">
        <v>3400</v>
      </c>
      <c r="N250" s="10">
        <f t="shared" si="35"/>
        <v>0</v>
      </c>
      <c r="O250" s="10"/>
      <c r="P250" s="10">
        <v>2900</v>
      </c>
      <c r="Q250" s="10">
        <f t="shared" si="36"/>
        <v>0</v>
      </c>
      <c r="R250" s="10"/>
      <c r="S250" s="10">
        <v>2800</v>
      </c>
      <c r="T250" s="10">
        <f t="shared" si="37"/>
        <v>0</v>
      </c>
      <c r="U250" s="10">
        <v>21</v>
      </c>
      <c r="V250" s="10">
        <v>150</v>
      </c>
      <c r="W250" s="10">
        <f t="shared" si="40"/>
        <v>3150</v>
      </c>
      <c r="X250" s="10">
        <v>21</v>
      </c>
      <c r="Y250" s="10">
        <v>150</v>
      </c>
      <c r="Z250" s="10">
        <f t="shared" si="41"/>
        <v>3150</v>
      </c>
      <c r="AA250" s="10">
        <v>21</v>
      </c>
      <c r="AB250" s="10">
        <v>150</v>
      </c>
      <c r="AC250" s="10">
        <f t="shared" si="42"/>
        <v>3150</v>
      </c>
      <c r="AD250" s="11">
        <v>81</v>
      </c>
      <c r="AE250" s="26">
        <v>7</v>
      </c>
      <c r="AF250" s="7">
        <f t="shared" si="39"/>
        <v>567</v>
      </c>
      <c r="AG250" s="152">
        <v>1</v>
      </c>
      <c r="AH250" s="139">
        <f t="shared" si="43"/>
        <v>144</v>
      </c>
      <c r="AI250" s="139">
        <f t="shared" si="34"/>
        <v>10017</v>
      </c>
      <c r="AJ250" s="109">
        <f t="shared" si="44"/>
        <v>10017</v>
      </c>
      <c r="AM250" t="b">
        <f>D250='10.06.2022 КП'!D250</f>
        <v>1</v>
      </c>
      <c r="AN250" t="b">
        <f>E250='10.06.2022 КП'!E250</f>
        <v>1</v>
      </c>
      <c r="AO250" t="b">
        <f>F250='10.06.2022 КП'!F250</f>
        <v>1</v>
      </c>
      <c r="AP250" t="b">
        <f>G250='10.06.2022 КП'!G250</f>
        <v>1</v>
      </c>
      <c r="AQ250" t="b">
        <f>H250='10.06.2022 КП'!H250</f>
        <v>1</v>
      </c>
    </row>
    <row r="251" spans="1:43" ht="16.149999999999999" customHeight="1" x14ac:dyDescent="0.25">
      <c r="A251" s="108">
        <v>211</v>
      </c>
      <c r="B251" s="8" t="s">
        <v>16</v>
      </c>
      <c r="C251" s="21" t="s">
        <v>160</v>
      </c>
      <c r="D251" s="22" t="s">
        <v>60</v>
      </c>
      <c r="E251" s="21" t="s">
        <v>782</v>
      </c>
      <c r="F251" s="35">
        <v>44820</v>
      </c>
      <c r="G251" s="35">
        <v>44822</v>
      </c>
      <c r="H251" s="21" t="s">
        <v>301</v>
      </c>
      <c r="I251" s="22" t="s">
        <v>782</v>
      </c>
      <c r="J251" s="35">
        <v>44820</v>
      </c>
      <c r="K251" s="35">
        <v>44822</v>
      </c>
      <c r="L251" s="10">
        <v>1</v>
      </c>
      <c r="M251" s="10">
        <v>3400</v>
      </c>
      <c r="N251" s="10">
        <f t="shared" si="35"/>
        <v>3400</v>
      </c>
      <c r="O251" s="10">
        <v>1</v>
      </c>
      <c r="P251" s="10">
        <v>2900</v>
      </c>
      <c r="Q251" s="10">
        <f t="shared" si="36"/>
        <v>2900</v>
      </c>
      <c r="R251" s="10">
        <v>1</v>
      </c>
      <c r="S251" s="10">
        <v>2800</v>
      </c>
      <c r="T251" s="10">
        <f t="shared" si="37"/>
        <v>2800</v>
      </c>
      <c r="U251" s="10">
        <v>21</v>
      </c>
      <c r="V251" s="10">
        <v>150</v>
      </c>
      <c r="W251" s="10">
        <f t="shared" si="40"/>
        <v>3150</v>
      </c>
      <c r="X251" s="10">
        <v>21</v>
      </c>
      <c r="Y251" s="10">
        <v>150</v>
      </c>
      <c r="Z251" s="10">
        <f t="shared" si="41"/>
        <v>3150</v>
      </c>
      <c r="AA251" s="10">
        <v>21</v>
      </c>
      <c r="AB251" s="10">
        <v>150</v>
      </c>
      <c r="AC251" s="10">
        <f t="shared" si="42"/>
        <v>3150</v>
      </c>
      <c r="AD251" s="11">
        <v>81</v>
      </c>
      <c r="AE251" s="26">
        <v>7</v>
      </c>
      <c r="AF251" s="7">
        <f t="shared" si="39"/>
        <v>567</v>
      </c>
      <c r="AG251" s="152">
        <v>1</v>
      </c>
      <c r="AH251" s="139">
        <f t="shared" si="43"/>
        <v>147</v>
      </c>
      <c r="AI251" s="139">
        <f t="shared" si="34"/>
        <v>19117</v>
      </c>
      <c r="AJ251" s="109">
        <f t="shared" si="44"/>
        <v>19117</v>
      </c>
      <c r="AM251" t="b">
        <f>D251='10.06.2022 КП'!D251</f>
        <v>1</v>
      </c>
      <c r="AN251" t="b">
        <f>E251='10.06.2022 КП'!E251</f>
        <v>1</v>
      </c>
      <c r="AO251" t="b">
        <f>F251='10.06.2022 КП'!F251</f>
        <v>1</v>
      </c>
      <c r="AP251" t="b">
        <f>G251='10.06.2022 КП'!G251</f>
        <v>1</v>
      </c>
      <c r="AQ251" t="b">
        <f>H251='10.06.2022 КП'!H251</f>
        <v>1</v>
      </c>
    </row>
    <row r="252" spans="1:43" ht="16.899999999999999" customHeight="1" x14ac:dyDescent="0.25">
      <c r="A252" s="106"/>
      <c r="B252" s="96"/>
      <c r="C252" s="97"/>
      <c r="D252" s="179" t="s">
        <v>924</v>
      </c>
      <c r="E252" s="99"/>
      <c r="F252" s="99"/>
      <c r="G252" s="99"/>
      <c r="H252" s="99"/>
      <c r="I252" s="99"/>
      <c r="J252" s="99"/>
      <c r="K252" s="99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2"/>
      <c r="AE252" s="79"/>
      <c r="AF252" s="79"/>
      <c r="AG252" s="153"/>
      <c r="AH252" s="151"/>
      <c r="AI252" s="151"/>
      <c r="AJ252" s="164"/>
      <c r="AM252" t="b">
        <f>D252='10.06.2022 КП'!D252</f>
        <v>1</v>
      </c>
      <c r="AN252" t="b">
        <f>E252='10.06.2022 КП'!E252</f>
        <v>1</v>
      </c>
      <c r="AO252" t="b">
        <f>F252='10.06.2022 КП'!F252</f>
        <v>1</v>
      </c>
      <c r="AP252" t="b">
        <f>G252='10.06.2022 КП'!G252</f>
        <v>1</v>
      </c>
      <c r="AQ252" t="b">
        <f>H252='10.06.2022 КП'!H252</f>
        <v>1</v>
      </c>
    </row>
    <row r="253" spans="1:43" ht="65.650000000000006" customHeight="1" x14ac:dyDescent="0.25">
      <c r="A253" s="108">
        <v>212</v>
      </c>
      <c r="B253" s="8"/>
      <c r="C253" s="21" t="s">
        <v>119</v>
      </c>
      <c r="D253" s="22" t="s">
        <v>605</v>
      </c>
      <c r="E253" s="21" t="s">
        <v>455</v>
      </c>
      <c r="F253" s="35">
        <v>44624</v>
      </c>
      <c r="G253" s="35">
        <v>44625</v>
      </c>
      <c r="H253" s="21" t="s">
        <v>301</v>
      </c>
      <c r="I253" s="22" t="s">
        <v>455</v>
      </c>
      <c r="J253" s="35">
        <v>44624</v>
      </c>
      <c r="K253" s="35">
        <v>44625</v>
      </c>
      <c r="L253" s="10"/>
      <c r="M253" s="10">
        <v>3400</v>
      </c>
      <c r="N253" s="10">
        <f t="shared" si="35"/>
        <v>0</v>
      </c>
      <c r="O253" s="10"/>
      <c r="P253" s="10">
        <v>2900</v>
      </c>
      <c r="Q253" s="10">
        <f t="shared" si="36"/>
        <v>0</v>
      </c>
      <c r="R253" s="10"/>
      <c r="S253" s="10">
        <v>2800</v>
      </c>
      <c r="T253" s="10">
        <f t="shared" si="37"/>
        <v>0</v>
      </c>
      <c r="U253" s="10">
        <v>92</v>
      </c>
      <c r="V253" s="10">
        <v>150</v>
      </c>
      <c r="W253" s="10">
        <f t="shared" si="40"/>
        <v>13800</v>
      </c>
      <c r="X253" s="10">
        <v>76</v>
      </c>
      <c r="Y253" s="10">
        <v>150</v>
      </c>
      <c r="Z253" s="10">
        <f t="shared" si="41"/>
        <v>11400</v>
      </c>
      <c r="AA253" s="10">
        <v>76</v>
      </c>
      <c r="AB253" s="10">
        <v>150</v>
      </c>
      <c r="AC253" s="10">
        <f t="shared" si="42"/>
        <v>11400</v>
      </c>
      <c r="AD253" s="11"/>
      <c r="AE253" s="26">
        <v>7</v>
      </c>
      <c r="AF253" s="7">
        <f t="shared" si="39"/>
        <v>0</v>
      </c>
      <c r="AG253" s="152">
        <v>1</v>
      </c>
      <c r="AH253" s="139">
        <f t="shared" si="43"/>
        <v>244</v>
      </c>
      <c r="AI253" s="139">
        <f t="shared" si="34"/>
        <v>36600</v>
      </c>
      <c r="AJ253" s="109">
        <f t="shared" si="44"/>
        <v>36600</v>
      </c>
      <c r="AM253" t="b">
        <f>D253='10.06.2022 КП'!D253</f>
        <v>1</v>
      </c>
      <c r="AN253" t="b">
        <f>E253='10.06.2022 КП'!E253</f>
        <v>1</v>
      </c>
      <c r="AO253" t="b">
        <f>F253='10.06.2022 КП'!F253</f>
        <v>1</v>
      </c>
      <c r="AP253" t="b">
        <f>G253='10.06.2022 КП'!G253</f>
        <v>1</v>
      </c>
      <c r="AQ253" t="b">
        <f>H253='10.06.2022 КП'!H253</f>
        <v>1</v>
      </c>
    </row>
    <row r="254" spans="1:43" ht="64.5" customHeight="1" x14ac:dyDescent="0.25">
      <c r="A254" s="108">
        <v>213</v>
      </c>
      <c r="B254" s="8" t="s">
        <v>192</v>
      </c>
      <c r="C254" s="21" t="s">
        <v>119</v>
      </c>
      <c r="D254" s="22" t="s">
        <v>264</v>
      </c>
      <c r="E254" s="21" t="s">
        <v>447</v>
      </c>
      <c r="F254" s="35">
        <v>44695</v>
      </c>
      <c r="G254" s="35">
        <v>44696</v>
      </c>
      <c r="H254" s="21" t="s">
        <v>301</v>
      </c>
      <c r="I254" s="22" t="s">
        <v>447</v>
      </c>
      <c r="J254" s="35">
        <v>44695</v>
      </c>
      <c r="K254" s="35">
        <v>44696</v>
      </c>
      <c r="L254" s="10"/>
      <c r="M254" s="10">
        <v>3400</v>
      </c>
      <c r="N254" s="10">
        <f t="shared" si="35"/>
        <v>0</v>
      </c>
      <c r="O254" s="10"/>
      <c r="P254" s="10">
        <v>2900</v>
      </c>
      <c r="Q254" s="10">
        <f t="shared" si="36"/>
        <v>0</v>
      </c>
      <c r="R254" s="10"/>
      <c r="S254" s="10">
        <v>2800</v>
      </c>
      <c r="T254" s="10">
        <f t="shared" si="37"/>
        <v>0</v>
      </c>
      <c r="U254" s="10">
        <v>92</v>
      </c>
      <c r="V254" s="10">
        <v>150</v>
      </c>
      <c r="W254" s="10">
        <f t="shared" si="40"/>
        <v>13800</v>
      </c>
      <c r="X254" s="10">
        <v>76</v>
      </c>
      <c r="Y254" s="10">
        <v>150</v>
      </c>
      <c r="Z254" s="10">
        <f t="shared" si="41"/>
        <v>11400</v>
      </c>
      <c r="AA254" s="10">
        <v>76</v>
      </c>
      <c r="AB254" s="10">
        <v>150</v>
      </c>
      <c r="AC254" s="10">
        <f t="shared" si="42"/>
        <v>11400</v>
      </c>
      <c r="AD254" s="11">
        <v>244</v>
      </c>
      <c r="AE254" s="26">
        <v>7</v>
      </c>
      <c r="AF254" s="7">
        <f t="shared" si="39"/>
        <v>1708</v>
      </c>
      <c r="AG254" s="152">
        <v>1</v>
      </c>
      <c r="AH254" s="145">
        <f t="shared" si="43"/>
        <v>488</v>
      </c>
      <c r="AI254" s="139">
        <f t="shared" si="34"/>
        <v>38308</v>
      </c>
      <c r="AJ254" s="118">
        <f t="shared" si="44"/>
        <v>38308</v>
      </c>
      <c r="AM254" t="b">
        <f>D254='10.06.2022 КП'!D254</f>
        <v>1</v>
      </c>
      <c r="AN254" t="b">
        <f>E254='10.06.2022 КП'!E254</f>
        <v>1</v>
      </c>
      <c r="AO254" t="b">
        <f>F254='10.06.2022 КП'!F254</f>
        <v>1</v>
      </c>
      <c r="AP254" t="b">
        <f>G254='10.06.2022 КП'!G254</f>
        <v>1</v>
      </c>
      <c r="AQ254" t="b">
        <f>H254='10.06.2022 КП'!H254</f>
        <v>1</v>
      </c>
    </row>
    <row r="255" spans="1:43" ht="67.150000000000006" customHeight="1" x14ac:dyDescent="0.25">
      <c r="A255" s="108">
        <v>214</v>
      </c>
      <c r="B255" s="21" t="s">
        <v>192</v>
      </c>
      <c r="C255" s="21" t="s">
        <v>119</v>
      </c>
      <c r="D255" s="22" t="s">
        <v>606</v>
      </c>
      <c r="E255" s="21" t="s">
        <v>455</v>
      </c>
      <c r="F255" s="35">
        <v>44730</v>
      </c>
      <c r="G255" s="35">
        <v>44731</v>
      </c>
      <c r="H255" s="21" t="s">
        <v>301</v>
      </c>
      <c r="I255" s="22" t="s">
        <v>455</v>
      </c>
      <c r="J255" s="35">
        <v>44730</v>
      </c>
      <c r="K255" s="35">
        <v>44731</v>
      </c>
      <c r="L255" s="10"/>
      <c r="M255" s="10">
        <v>3400</v>
      </c>
      <c r="N255" s="10">
        <f t="shared" si="35"/>
        <v>0</v>
      </c>
      <c r="O255" s="10"/>
      <c r="P255" s="10">
        <v>2900</v>
      </c>
      <c r="Q255" s="10">
        <f t="shared" si="36"/>
        <v>0</v>
      </c>
      <c r="R255" s="10"/>
      <c r="S255" s="10">
        <v>2800</v>
      </c>
      <c r="T255" s="10">
        <f t="shared" si="37"/>
        <v>0</v>
      </c>
      <c r="U255" s="10">
        <v>92</v>
      </c>
      <c r="V255" s="10">
        <v>150</v>
      </c>
      <c r="W255" s="10">
        <f t="shared" si="40"/>
        <v>13800</v>
      </c>
      <c r="X255" s="10">
        <v>76</v>
      </c>
      <c r="Y255" s="10">
        <v>150</v>
      </c>
      <c r="Z255" s="10">
        <f t="shared" si="41"/>
        <v>11400</v>
      </c>
      <c r="AA255" s="10">
        <v>76</v>
      </c>
      <c r="AB255" s="10">
        <v>150</v>
      </c>
      <c r="AC255" s="10">
        <f t="shared" si="42"/>
        <v>11400</v>
      </c>
      <c r="AD255" s="11">
        <v>244</v>
      </c>
      <c r="AE255" s="26">
        <v>7</v>
      </c>
      <c r="AF255" s="7">
        <f t="shared" si="39"/>
        <v>1708</v>
      </c>
      <c r="AG255" s="152">
        <v>1</v>
      </c>
      <c r="AH255" s="145">
        <f t="shared" si="43"/>
        <v>488</v>
      </c>
      <c r="AI255" s="139">
        <f t="shared" si="34"/>
        <v>38308</v>
      </c>
      <c r="AJ255" s="118">
        <f t="shared" si="44"/>
        <v>38308</v>
      </c>
      <c r="AM255" t="b">
        <f>D255='10.06.2022 КП'!D255</f>
        <v>1</v>
      </c>
      <c r="AN255" t="b">
        <f>E255='10.06.2022 КП'!E255</f>
        <v>1</v>
      </c>
      <c r="AO255" t="b">
        <f>F255='10.06.2022 КП'!F255</f>
        <v>1</v>
      </c>
      <c r="AP255" t="b">
        <f>G255='10.06.2022 КП'!G255</f>
        <v>1</v>
      </c>
      <c r="AQ255" t="b">
        <f>H255='10.06.2022 КП'!H255</f>
        <v>1</v>
      </c>
    </row>
    <row r="256" spans="1:43" ht="12.6" customHeight="1" x14ac:dyDescent="0.25">
      <c r="A256" s="106"/>
      <c r="B256" s="96"/>
      <c r="C256" s="97"/>
      <c r="D256" s="179" t="s">
        <v>867</v>
      </c>
      <c r="E256" s="99"/>
      <c r="F256" s="99"/>
      <c r="G256" s="99"/>
      <c r="H256" s="99"/>
      <c r="I256" s="99"/>
      <c r="J256" s="99"/>
      <c r="K256" s="99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2"/>
      <c r="AE256" s="79"/>
      <c r="AF256" s="79"/>
      <c r="AG256" s="153"/>
      <c r="AH256" s="151"/>
      <c r="AI256" s="151"/>
      <c r="AJ256" s="164"/>
      <c r="AM256" t="b">
        <f>D256='10.06.2022 КП'!D256</f>
        <v>1</v>
      </c>
      <c r="AN256" t="b">
        <f>E256='10.06.2022 КП'!E256</f>
        <v>1</v>
      </c>
      <c r="AO256" t="b">
        <f>F256='10.06.2022 КП'!F256</f>
        <v>1</v>
      </c>
      <c r="AP256" t="b">
        <f>G256='10.06.2022 КП'!G256</f>
        <v>1</v>
      </c>
      <c r="AQ256" t="b">
        <f>H256='10.06.2022 КП'!H256</f>
        <v>1</v>
      </c>
    </row>
    <row r="257" spans="1:43" ht="27" customHeight="1" x14ac:dyDescent="0.25">
      <c r="A257" s="108">
        <v>215</v>
      </c>
      <c r="B257" s="8" t="s">
        <v>260</v>
      </c>
      <c r="C257" s="21" t="s">
        <v>261</v>
      </c>
      <c r="D257" s="22" t="s">
        <v>173</v>
      </c>
      <c r="E257" s="21" t="s">
        <v>340</v>
      </c>
      <c r="F257" s="35">
        <v>44597</v>
      </c>
      <c r="G257" s="35">
        <v>44597</v>
      </c>
      <c r="H257" s="21" t="s">
        <v>407</v>
      </c>
      <c r="I257" s="38" t="s">
        <v>340</v>
      </c>
      <c r="J257" s="35">
        <v>44597</v>
      </c>
      <c r="K257" s="35">
        <v>44597</v>
      </c>
      <c r="L257" s="14"/>
      <c r="M257" s="10">
        <v>3400</v>
      </c>
      <c r="N257" s="10">
        <f t="shared" si="35"/>
        <v>0</v>
      </c>
      <c r="O257" s="14"/>
      <c r="P257" s="10">
        <v>2900</v>
      </c>
      <c r="Q257" s="10">
        <f t="shared" si="36"/>
        <v>0</v>
      </c>
      <c r="R257" s="14"/>
      <c r="S257" s="10">
        <v>2800</v>
      </c>
      <c r="T257" s="10">
        <f t="shared" si="37"/>
        <v>0</v>
      </c>
      <c r="U257" s="10">
        <v>19</v>
      </c>
      <c r="V257" s="10">
        <v>150</v>
      </c>
      <c r="W257" s="10">
        <f t="shared" si="40"/>
        <v>2850</v>
      </c>
      <c r="X257" s="10">
        <v>19</v>
      </c>
      <c r="Y257" s="10">
        <v>150</v>
      </c>
      <c r="Z257" s="10">
        <f t="shared" si="41"/>
        <v>2850</v>
      </c>
      <c r="AA257" s="10">
        <v>19</v>
      </c>
      <c r="AB257" s="10">
        <v>150</v>
      </c>
      <c r="AC257" s="10">
        <f t="shared" si="42"/>
        <v>2850</v>
      </c>
      <c r="AD257" s="10"/>
      <c r="AE257" s="26">
        <v>7</v>
      </c>
      <c r="AF257" s="7">
        <f t="shared" si="39"/>
        <v>0</v>
      </c>
      <c r="AG257" s="152">
        <v>1</v>
      </c>
      <c r="AH257" s="145">
        <f t="shared" si="43"/>
        <v>57</v>
      </c>
      <c r="AI257" s="139">
        <f t="shared" si="34"/>
        <v>8550</v>
      </c>
      <c r="AJ257" s="118">
        <f t="shared" si="44"/>
        <v>8550</v>
      </c>
      <c r="AM257" t="b">
        <f>D257='10.06.2022 КП'!D257</f>
        <v>1</v>
      </c>
      <c r="AN257" t="b">
        <f>E257='10.06.2022 КП'!E257</f>
        <v>1</v>
      </c>
      <c r="AO257" t="b">
        <f>F257='10.06.2022 КП'!F257</f>
        <v>1</v>
      </c>
      <c r="AP257" t="b">
        <f>G257='10.06.2022 КП'!G257</f>
        <v>1</v>
      </c>
      <c r="AQ257" t="b">
        <f>H257='10.06.2022 КП'!H257</f>
        <v>1</v>
      </c>
    </row>
    <row r="258" spans="1:43" ht="27" customHeight="1" x14ac:dyDescent="0.25">
      <c r="A258" s="108">
        <v>216</v>
      </c>
      <c r="B258" s="8" t="s">
        <v>260</v>
      </c>
      <c r="C258" s="21" t="s">
        <v>261</v>
      </c>
      <c r="D258" s="22" t="s">
        <v>70</v>
      </c>
      <c r="E258" s="21" t="s">
        <v>513</v>
      </c>
      <c r="F258" s="35">
        <v>44598</v>
      </c>
      <c r="G258" s="35">
        <v>44598</v>
      </c>
      <c r="H258" s="21" t="s">
        <v>408</v>
      </c>
      <c r="I258" s="22" t="s">
        <v>513</v>
      </c>
      <c r="J258" s="35">
        <v>44598</v>
      </c>
      <c r="K258" s="35">
        <v>44598</v>
      </c>
      <c r="L258" s="14"/>
      <c r="M258" s="10">
        <v>3400</v>
      </c>
      <c r="N258" s="10">
        <f t="shared" si="35"/>
        <v>0</v>
      </c>
      <c r="O258" s="14"/>
      <c r="P258" s="10">
        <v>2900</v>
      </c>
      <c r="Q258" s="10">
        <f t="shared" si="36"/>
        <v>0</v>
      </c>
      <c r="R258" s="14"/>
      <c r="S258" s="10">
        <v>2800</v>
      </c>
      <c r="T258" s="10">
        <f t="shared" si="37"/>
        <v>0</v>
      </c>
      <c r="U258" s="10">
        <v>34</v>
      </c>
      <c r="V258" s="10">
        <v>150</v>
      </c>
      <c r="W258" s="10">
        <f t="shared" si="40"/>
        <v>5100</v>
      </c>
      <c r="X258" s="10">
        <v>44</v>
      </c>
      <c r="Y258" s="10">
        <v>150</v>
      </c>
      <c r="Z258" s="10">
        <f t="shared" si="41"/>
        <v>6600</v>
      </c>
      <c r="AA258" s="10">
        <v>34</v>
      </c>
      <c r="AB258" s="10">
        <v>150</v>
      </c>
      <c r="AC258" s="10">
        <f t="shared" si="42"/>
        <v>5100</v>
      </c>
      <c r="AD258" s="10"/>
      <c r="AE258" s="26">
        <v>7</v>
      </c>
      <c r="AF258" s="7">
        <f t="shared" si="39"/>
        <v>0</v>
      </c>
      <c r="AG258" s="152">
        <v>1</v>
      </c>
      <c r="AH258" s="139">
        <f t="shared" si="43"/>
        <v>112</v>
      </c>
      <c r="AI258" s="139">
        <f t="shared" si="34"/>
        <v>16800</v>
      </c>
      <c r="AJ258" s="109">
        <f t="shared" si="44"/>
        <v>16800</v>
      </c>
      <c r="AM258" t="b">
        <f>D258='10.06.2022 КП'!D258</f>
        <v>1</v>
      </c>
      <c r="AN258" t="b">
        <f>E258='10.06.2022 КП'!E258</f>
        <v>1</v>
      </c>
      <c r="AO258" t="b">
        <f>F258='10.06.2022 КП'!F258</f>
        <v>1</v>
      </c>
      <c r="AP258" t="b">
        <f>G258='10.06.2022 КП'!G258</f>
        <v>1</v>
      </c>
      <c r="AQ258" t="b">
        <f>H258='10.06.2022 КП'!H258</f>
        <v>1</v>
      </c>
    </row>
    <row r="259" spans="1:43" ht="28.9" customHeight="1" x14ac:dyDescent="0.25">
      <c r="A259" s="106"/>
      <c r="B259" s="96"/>
      <c r="C259" s="97"/>
      <c r="D259" s="179" t="s">
        <v>925</v>
      </c>
      <c r="E259" s="99"/>
      <c r="F259" s="99"/>
      <c r="G259" s="99"/>
      <c r="H259" s="99"/>
      <c r="I259" s="99"/>
      <c r="J259" s="99"/>
      <c r="K259" s="99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2"/>
      <c r="AE259" s="79"/>
      <c r="AF259" s="79"/>
      <c r="AG259" s="153"/>
      <c r="AH259" s="151"/>
      <c r="AI259" s="151"/>
      <c r="AJ259" s="164"/>
      <c r="AM259" t="b">
        <f>D259='10.06.2022 КП'!D259</f>
        <v>1</v>
      </c>
      <c r="AN259" t="b">
        <f>E259='10.06.2022 КП'!E259</f>
        <v>1</v>
      </c>
      <c r="AO259" t="b">
        <f>F259='10.06.2022 КП'!F259</f>
        <v>1</v>
      </c>
      <c r="AP259" t="b">
        <f>G259='10.06.2022 КП'!G259</f>
        <v>1</v>
      </c>
      <c r="AQ259" t="b">
        <f>H259='10.06.2022 КП'!H259</f>
        <v>1</v>
      </c>
    </row>
    <row r="260" spans="1:43" x14ac:dyDescent="0.25">
      <c r="A260" s="108">
        <v>217</v>
      </c>
      <c r="B260" s="8" t="s">
        <v>175</v>
      </c>
      <c r="C260" s="21" t="s">
        <v>819</v>
      </c>
      <c r="D260" s="22" t="s">
        <v>173</v>
      </c>
      <c r="E260" s="21" t="s">
        <v>479</v>
      </c>
      <c r="F260" s="35">
        <v>44618</v>
      </c>
      <c r="G260" s="35">
        <v>44619</v>
      </c>
      <c r="H260" s="21" t="s">
        <v>979</v>
      </c>
      <c r="I260" s="22" t="s">
        <v>479</v>
      </c>
      <c r="J260" s="35">
        <v>44618</v>
      </c>
      <c r="K260" s="35">
        <v>44619</v>
      </c>
      <c r="L260" s="10"/>
      <c r="M260" s="10">
        <v>3400</v>
      </c>
      <c r="N260" s="10">
        <f t="shared" si="35"/>
        <v>0</v>
      </c>
      <c r="O260" s="10"/>
      <c r="P260" s="10">
        <v>2900</v>
      </c>
      <c r="Q260" s="10">
        <f t="shared" si="36"/>
        <v>0</v>
      </c>
      <c r="R260" s="10"/>
      <c r="S260" s="10">
        <v>2800</v>
      </c>
      <c r="T260" s="10">
        <f t="shared" si="37"/>
        <v>0</v>
      </c>
      <c r="U260" s="10">
        <v>4</v>
      </c>
      <c r="V260" s="10">
        <v>150</v>
      </c>
      <c r="W260" s="10">
        <f t="shared" si="40"/>
        <v>600</v>
      </c>
      <c r="X260" s="10">
        <v>4</v>
      </c>
      <c r="Y260" s="10">
        <v>150</v>
      </c>
      <c r="Z260" s="10">
        <f t="shared" si="41"/>
        <v>600</v>
      </c>
      <c r="AA260" s="10">
        <v>8</v>
      </c>
      <c r="AB260" s="10">
        <v>150</v>
      </c>
      <c r="AC260" s="10">
        <f t="shared" si="42"/>
        <v>1200</v>
      </c>
      <c r="AD260" s="68"/>
      <c r="AE260" s="26">
        <v>7</v>
      </c>
      <c r="AF260" s="7">
        <f t="shared" si="39"/>
        <v>0</v>
      </c>
      <c r="AG260" s="152">
        <v>1</v>
      </c>
      <c r="AH260" s="139">
        <f t="shared" si="43"/>
        <v>16</v>
      </c>
      <c r="AI260" s="139">
        <f t="shared" si="34"/>
        <v>2400</v>
      </c>
      <c r="AJ260" s="109">
        <f t="shared" si="44"/>
        <v>2400</v>
      </c>
      <c r="AM260" t="b">
        <f>D260='10.06.2022 КП'!D260</f>
        <v>1</v>
      </c>
      <c r="AN260" t="b">
        <f>E260='10.06.2022 КП'!E260</f>
        <v>1</v>
      </c>
      <c r="AO260" t="b">
        <f>F260='10.06.2022 КП'!F260</f>
        <v>1</v>
      </c>
      <c r="AP260" t="b">
        <f>G260='10.06.2022 КП'!G260</f>
        <v>1</v>
      </c>
      <c r="AQ260" t="b">
        <f>H260='10.06.2022 КП'!H260</f>
        <v>1</v>
      </c>
    </row>
    <row r="261" spans="1:43" ht="27" customHeight="1" x14ac:dyDescent="0.25">
      <c r="A261" s="108">
        <v>218</v>
      </c>
      <c r="B261" s="8" t="s">
        <v>175</v>
      </c>
      <c r="C261" s="21" t="s">
        <v>819</v>
      </c>
      <c r="D261" s="22" t="s">
        <v>174</v>
      </c>
      <c r="E261" s="21" t="s">
        <v>480</v>
      </c>
      <c r="F261" s="35">
        <v>44618</v>
      </c>
      <c r="G261" s="35">
        <v>44619</v>
      </c>
      <c r="H261" s="21" t="s">
        <v>979</v>
      </c>
      <c r="I261" s="22" t="s">
        <v>480</v>
      </c>
      <c r="J261" s="35">
        <v>44618</v>
      </c>
      <c r="K261" s="35">
        <v>44619</v>
      </c>
      <c r="L261" s="10"/>
      <c r="M261" s="10">
        <v>3400</v>
      </c>
      <c r="N261" s="10">
        <f t="shared" si="35"/>
        <v>0</v>
      </c>
      <c r="O261" s="10"/>
      <c r="P261" s="10">
        <v>2900</v>
      </c>
      <c r="Q261" s="10">
        <f t="shared" si="36"/>
        <v>0</v>
      </c>
      <c r="R261" s="10"/>
      <c r="S261" s="10">
        <v>2800</v>
      </c>
      <c r="T261" s="10">
        <f t="shared" si="37"/>
        <v>0</v>
      </c>
      <c r="U261" s="10">
        <v>30</v>
      </c>
      <c r="V261" s="10">
        <v>150</v>
      </c>
      <c r="W261" s="10">
        <f t="shared" si="40"/>
        <v>4500</v>
      </c>
      <c r="X261" s="10">
        <v>30</v>
      </c>
      <c r="Y261" s="10">
        <v>150</v>
      </c>
      <c r="Z261" s="10">
        <f t="shared" si="41"/>
        <v>4500</v>
      </c>
      <c r="AA261" s="10">
        <v>60</v>
      </c>
      <c r="AB261" s="10">
        <v>150</v>
      </c>
      <c r="AC261" s="10">
        <f t="shared" si="42"/>
        <v>9000</v>
      </c>
      <c r="AD261" s="68"/>
      <c r="AE261" s="26">
        <v>7</v>
      </c>
      <c r="AF261" s="7">
        <f t="shared" si="39"/>
        <v>0</v>
      </c>
      <c r="AG261" s="152">
        <v>1</v>
      </c>
      <c r="AH261" s="139">
        <f t="shared" si="43"/>
        <v>120</v>
      </c>
      <c r="AI261" s="139">
        <f t="shared" si="34"/>
        <v>18000</v>
      </c>
      <c r="AJ261" s="109">
        <f t="shared" si="44"/>
        <v>18000</v>
      </c>
      <c r="AM261" t="b">
        <f>D261='10.06.2022 КП'!D261</f>
        <v>1</v>
      </c>
      <c r="AN261" t="b">
        <f>E261='10.06.2022 КП'!E261</f>
        <v>1</v>
      </c>
      <c r="AO261" t="b">
        <f>F261='10.06.2022 КП'!F261</f>
        <v>1</v>
      </c>
      <c r="AP261" t="b">
        <f>G261='10.06.2022 КП'!G261</f>
        <v>1</v>
      </c>
      <c r="AQ261" t="b">
        <f>H261='10.06.2022 КП'!H261</f>
        <v>1</v>
      </c>
    </row>
    <row r="262" spans="1:43" ht="40.9" customHeight="1" x14ac:dyDescent="0.25">
      <c r="A262" s="108">
        <v>219</v>
      </c>
      <c r="B262" s="21" t="s">
        <v>175</v>
      </c>
      <c r="C262" s="21" t="s">
        <v>819</v>
      </c>
      <c r="D262" s="22" t="s">
        <v>180</v>
      </c>
      <c r="E262" s="21" t="s">
        <v>458</v>
      </c>
      <c r="F262" s="35">
        <v>44709</v>
      </c>
      <c r="G262" s="35">
        <v>44710</v>
      </c>
      <c r="H262" s="21" t="s">
        <v>979</v>
      </c>
      <c r="I262" s="22" t="s">
        <v>458</v>
      </c>
      <c r="J262" s="35">
        <v>44709</v>
      </c>
      <c r="K262" s="35">
        <v>44710</v>
      </c>
      <c r="L262" s="9"/>
      <c r="M262" s="10">
        <v>3400</v>
      </c>
      <c r="N262" s="10">
        <f t="shared" si="35"/>
        <v>0</v>
      </c>
      <c r="O262" s="9"/>
      <c r="P262" s="10">
        <v>2900</v>
      </c>
      <c r="Q262" s="10">
        <f t="shared" si="36"/>
        <v>0</v>
      </c>
      <c r="R262" s="9"/>
      <c r="S262" s="10">
        <v>2800</v>
      </c>
      <c r="T262" s="10">
        <f t="shared" si="37"/>
        <v>0</v>
      </c>
      <c r="U262" s="8">
        <v>34</v>
      </c>
      <c r="V262" s="10">
        <v>150</v>
      </c>
      <c r="W262" s="10">
        <f t="shared" si="40"/>
        <v>5100</v>
      </c>
      <c r="X262" s="8">
        <v>34</v>
      </c>
      <c r="Y262" s="10">
        <v>150</v>
      </c>
      <c r="Z262" s="10">
        <f t="shared" si="41"/>
        <v>5100</v>
      </c>
      <c r="AA262" s="8">
        <v>68</v>
      </c>
      <c r="AB262" s="10">
        <v>150</v>
      </c>
      <c r="AC262" s="10">
        <f t="shared" si="42"/>
        <v>10200</v>
      </c>
      <c r="AD262" s="8">
        <v>136</v>
      </c>
      <c r="AE262" s="26">
        <v>7</v>
      </c>
      <c r="AF262" s="7">
        <f t="shared" si="39"/>
        <v>952</v>
      </c>
      <c r="AG262" s="152">
        <v>1</v>
      </c>
      <c r="AH262" s="139">
        <f t="shared" si="43"/>
        <v>272</v>
      </c>
      <c r="AI262" s="139">
        <f t="shared" si="34"/>
        <v>21352</v>
      </c>
      <c r="AJ262" s="109">
        <f t="shared" si="44"/>
        <v>21352</v>
      </c>
      <c r="AM262" t="b">
        <f>D262='10.06.2022 КП'!D262</f>
        <v>1</v>
      </c>
      <c r="AN262" t="b">
        <f>E262='10.06.2022 КП'!E262</f>
        <v>1</v>
      </c>
      <c r="AO262" t="b">
        <f>F262='10.06.2022 КП'!F262</f>
        <v>1</v>
      </c>
      <c r="AP262" t="b">
        <f>G262='10.06.2022 КП'!G262</f>
        <v>1</v>
      </c>
      <c r="AQ262" t="b">
        <f>H262='10.06.2022 КП'!H262</f>
        <v>1</v>
      </c>
    </row>
    <row r="263" spans="1:43" ht="14.65" customHeight="1" x14ac:dyDescent="0.25">
      <c r="A263" s="106"/>
      <c r="B263" s="96"/>
      <c r="C263" s="97"/>
      <c r="D263" s="179" t="s">
        <v>869</v>
      </c>
      <c r="E263" s="99"/>
      <c r="F263" s="99"/>
      <c r="G263" s="99"/>
      <c r="H263" s="99"/>
      <c r="I263" s="99"/>
      <c r="J263" s="99"/>
      <c r="K263" s="99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2"/>
      <c r="AE263" s="79"/>
      <c r="AF263" s="79"/>
      <c r="AG263" s="153"/>
      <c r="AH263" s="151"/>
      <c r="AI263" s="151"/>
      <c r="AJ263" s="164"/>
      <c r="AM263" t="b">
        <f>D263='10.06.2022 КП'!D263</f>
        <v>1</v>
      </c>
      <c r="AN263" t="b">
        <f>E263='10.06.2022 КП'!E263</f>
        <v>1</v>
      </c>
      <c r="AO263" t="b">
        <f>F263='10.06.2022 КП'!F263</f>
        <v>1</v>
      </c>
      <c r="AP263" t="b">
        <f>G263='10.06.2022 КП'!G263</f>
        <v>1</v>
      </c>
      <c r="AQ263" t="b">
        <f>H263='10.06.2022 КП'!H263</f>
        <v>1</v>
      </c>
    </row>
    <row r="264" spans="1:43" ht="27" customHeight="1" x14ac:dyDescent="0.25">
      <c r="A264" s="108">
        <v>220</v>
      </c>
      <c r="B264" s="8" t="s">
        <v>201</v>
      </c>
      <c r="C264" s="21" t="s">
        <v>155</v>
      </c>
      <c r="D264" s="22" t="s">
        <v>607</v>
      </c>
      <c r="E264" s="21" t="s">
        <v>490</v>
      </c>
      <c r="F264" s="35">
        <v>44590</v>
      </c>
      <c r="G264" s="35">
        <v>44591</v>
      </c>
      <c r="H264" s="21" t="s">
        <v>298</v>
      </c>
      <c r="I264" s="22" t="s">
        <v>490</v>
      </c>
      <c r="J264" s="35">
        <v>44590</v>
      </c>
      <c r="K264" s="35">
        <v>44591</v>
      </c>
      <c r="L264" s="10"/>
      <c r="M264" s="10">
        <v>3400</v>
      </c>
      <c r="N264" s="10">
        <f t="shared" si="35"/>
        <v>0</v>
      </c>
      <c r="O264" s="10"/>
      <c r="P264" s="10">
        <v>2900</v>
      </c>
      <c r="Q264" s="10">
        <f t="shared" si="36"/>
        <v>0</v>
      </c>
      <c r="R264" s="10"/>
      <c r="S264" s="10">
        <v>2800</v>
      </c>
      <c r="T264" s="10">
        <f t="shared" si="37"/>
        <v>0</v>
      </c>
      <c r="U264" s="10">
        <v>86</v>
      </c>
      <c r="V264" s="10">
        <v>150</v>
      </c>
      <c r="W264" s="10">
        <f t="shared" si="40"/>
        <v>12900</v>
      </c>
      <c r="X264" s="10">
        <v>86</v>
      </c>
      <c r="Y264" s="10">
        <v>150</v>
      </c>
      <c r="Z264" s="10">
        <f t="shared" si="41"/>
        <v>12900</v>
      </c>
      <c r="AA264" s="10">
        <v>86</v>
      </c>
      <c r="AB264" s="10">
        <v>150</v>
      </c>
      <c r="AC264" s="10">
        <f t="shared" si="42"/>
        <v>12900</v>
      </c>
      <c r="AD264" s="11"/>
      <c r="AE264" s="26">
        <v>7</v>
      </c>
      <c r="AF264" s="7">
        <f t="shared" si="39"/>
        <v>0</v>
      </c>
      <c r="AG264" s="152">
        <v>1</v>
      </c>
      <c r="AH264" s="139">
        <f t="shared" si="43"/>
        <v>258</v>
      </c>
      <c r="AI264" s="139">
        <f t="shared" ref="AI264:AI327" si="45">AJ264</f>
        <v>38700</v>
      </c>
      <c r="AJ264" s="109">
        <f t="shared" si="44"/>
        <v>38700</v>
      </c>
      <c r="AM264" t="b">
        <f>D264='10.06.2022 КП'!D264</f>
        <v>1</v>
      </c>
      <c r="AN264" t="b">
        <f>E264='10.06.2022 КП'!E264</f>
        <v>1</v>
      </c>
      <c r="AO264" t="b">
        <f>F264='10.06.2022 КП'!F264</f>
        <v>1</v>
      </c>
      <c r="AP264" t="b">
        <f>G264='10.06.2022 КП'!G264</f>
        <v>1</v>
      </c>
      <c r="AQ264" t="b">
        <f>H264='10.06.2022 КП'!H264</f>
        <v>1</v>
      </c>
    </row>
    <row r="265" spans="1:43" ht="27" customHeight="1" x14ac:dyDescent="0.25">
      <c r="A265" s="108">
        <v>221</v>
      </c>
      <c r="B265" s="8" t="s">
        <v>201</v>
      </c>
      <c r="C265" s="21" t="s">
        <v>155</v>
      </c>
      <c r="D265" s="22" t="s">
        <v>80</v>
      </c>
      <c r="E265" s="21" t="s">
        <v>412</v>
      </c>
      <c r="F265" s="35">
        <v>44625</v>
      </c>
      <c r="G265" s="35">
        <v>44626</v>
      </c>
      <c r="H265" s="21" t="s">
        <v>301</v>
      </c>
      <c r="I265" s="38" t="s">
        <v>412</v>
      </c>
      <c r="J265" s="35">
        <v>44625</v>
      </c>
      <c r="K265" s="35">
        <v>44626</v>
      </c>
      <c r="L265" s="10"/>
      <c r="M265" s="10">
        <v>3400</v>
      </c>
      <c r="N265" s="10">
        <f t="shared" si="35"/>
        <v>0</v>
      </c>
      <c r="O265" s="10"/>
      <c r="P265" s="10">
        <v>2900</v>
      </c>
      <c r="Q265" s="10">
        <f t="shared" si="36"/>
        <v>0</v>
      </c>
      <c r="R265" s="10"/>
      <c r="S265" s="10">
        <v>2800</v>
      </c>
      <c r="T265" s="10">
        <f t="shared" si="37"/>
        <v>0</v>
      </c>
      <c r="U265" s="10">
        <v>124</v>
      </c>
      <c r="V265" s="10">
        <v>150</v>
      </c>
      <c r="W265" s="10">
        <f t="shared" si="40"/>
        <v>18600</v>
      </c>
      <c r="X265" s="10">
        <v>124</v>
      </c>
      <c r="Y265" s="10">
        <v>150</v>
      </c>
      <c r="Z265" s="10">
        <f t="shared" si="41"/>
        <v>18600</v>
      </c>
      <c r="AA265" s="10">
        <v>124</v>
      </c>
      <c r="AB265" s="10">
        <v>150</v>
      </c>
      <c r="AC265" s="10">
        <f t="shared" si="42"/>
        <v>18600</v>
      </c>
      <c r="AD265" s="11"/>
      <c r="AE265" s="26">
        <v>7</v>
      </c>
      <c r="AF265" s="7">
        <f t="shared" si="39"/>
        <v>0</v>
      </c>
      <c r="AG265" s="152">
        <v>1</v>
      </c>
      <c r="AH265" s="139">
        <f t="shared" si="43"/>
        <v>372</v>
      </c>
      <c r="AI265" s="139">
        <f t="shared" si="45"/>
        <v>55800</v>
      </c>
      <c r="AJ265" s="109">
        <f t="shared" si="44"/>
        <v>55800</v>
      </c>
      <c r="AM265" t="b">
        <f>D265='10.06.2022 КП'!D265</f>
        <v>1</v>
      </c>
      <c r="AN265" t="b">
        <f>E265='10.06.2022 КП'!E265</f>
        <v>1</v>
      </c>
      <c r="AO265" t="b">
        <f>F265='10.06.2022 КП'!F265</f>
        <v>1</v>
      </c>
      <c r="AP265" t="b">
        <f>G265='10.06.2022 КП'!G265</f>
        <v>1</v>
      </c>
      <c r="AQ265" t="b">
        <f>H265='10.06.2022 КП'!H265</f>
        <v>1</v>
      </c>
    </row>
    <row r="266" spans="1:43" ht="16.149999999999999" customHeight="1" x14ac:dyDescent="0.25">
      <c r="A266" s="108">
        <v>222</v>
      </c>
      <c r="B266" s="8" t="s">
        <v>201</v>
      </c>
      <c r="C266" s="21" t="s">
        <v>155</v>
      </c>
      <c r="D266" s="22" t="s">
        <v>608</v>
      </c>
      <c r="E266" s="21" t="s">
        <v>449</v>
      </c>
      <c r="F266" s="35">
        <v>44625</v>
      </c>
      <c r="G266" s="35">
        <v>44626</v>
      </c>
      <c r="H266" s="21" t="s">
        <v>301</v>
      </c>
      <c r="I266" s="22" t="s">
        <v>449</v>
      </c>
      <c r="J266" s="35">
        <v>44625</v>
      </c>
      <c r="K266" s="35">
        <v>44626</v>
      </c>
      <c r="L266" s="10"/>
      <c r="M266" s="10">
        <v>3400</v>
      </c>
      <c r="N266" s="10">
        <f t="shared" si="35"/>
        <v>0</v>
      </c>
      <c r="O266" s="10"/>
      <c r="P266" s="10">
        <v>2900</v>
      </c>
      <c r="Q266" s="10">
        <f t="shared" si="36"/>
        <v>0</v>
      </c>
      <c r="R266" s="10"/>
      <c r="S266" s="10">
        <v>2800</v>
      </c>
      <c r="T266" s="10">
        <f t="shared" si="37"/>
        <v>0</v>
      </c>
      <c r="U266" s="10">
        <v>42</v>
      </c>
      <c r="V266" s="10">
        <v>150</v>
      </c>
      <c r="W266" s="10">
        <f t="shared" si="40"/>
        <v>6300</v>
      </c>
      <c r="X266" s="10">
        <v>42</v>
      </c>
      <c r="Y266" s="10">
        <v>150</v>
      </c>
      <c r="Z266" s="10">
        <f t="shared" si="41"/>
        <v>6300</v>
      </c>
      <c r="AA266" s="10">
        <v>42</v>
      </c>
      <c r="AB266" s="10">
        <v>150</v>
      </c>
      <c r="AC266" s="10">
        <f t="shared" si="42"/>
        <v>6300</v>
      </c>
      <c r="AD266" s="11"/>
      <c r="AE266" s="26">
        <v>7</v>
      </c>
      <c r="AF266" s="7">
        <f t="shared" si="39"/>
        <v>0</v>
      </c>
      <c r="AG266" s="152">
        <v>1</v>
      </c>
      <c r="AH266" s="139">
        <f t="shared" si="43"/>
        <v>126</v>
      </c>
      <c r="AI266" s="139">
        <f t="shared" si="45"/>
        <v>18900</v>
      </c>
      <c r="AJ266" s="109">
        <f t="shared" si="44"/>
        <v>18900</v>
      </c>
      <c r="AM266" t="b">
        <f>D266='10.06.2022 КП'!D266</f>
        <v>1</v>
      </c>
      <c r="AN266" t="b">
        <f>E266='10.06.2022 КП'!E266</f>
        <v>1</v>
      </c>
      <c r="AO266" t="b">
        <f>F266='10.06.2022 КП'!F266</f>
        <v>1</v>
      </c>
      <c r="AP266" t="b">
        <f>G266='10.06.2022 КП'!G266</f>
        <v>1</v>
      </c>
      <c r="AQ266" t="b">
        <f>H266='10.06.2022 КП'!H266</f>
        <v>1</v>
      </c>
    </row>
    <row r="267" spans="1:43" ht="27" customHeight="1" x14ac:dyDescent="0.25">
      <c r="A267" s="108">
        <v>223</v>
      </c>
      <c r="B267" s="8" t="s">
        <v>201</v>
      </c>
      <c r="C267" s="21" t="s">
        <v>155</v>
      </c>
      <c r="D267" s="22" t="s">
        <v>609</v>
      </c>
      <c r="E267" s="21" t="s">
        <v>730</v>
      </c>
      <c r="F267" s="206">
        <v>44702</v>
      </c>
      <c r="G267" s="206">
        <v>44703</v>
      </c>
      <c r="H267" s="21" t="s">
        <v>301</v>
      </c>
      <c r="I267" s="22" t="s">
        <v>730</v>
      </c>
      <c r="J267" s="35">
        <v>44690</v>
      </c>
      <c r="K267" s="35">
        <v>44699</v>
      </c>
      <c r="L267" s="10"/>
      <c r="M267" s="10">
        <v>3400</v>
      </c>
      <c r="N267" s="10">
        <f t="shared" si="35"/>
        <v>0</v>
      </c>
      <c r="O267" s="10"/>
      <c r="P267" s="10">
        <v>2900</v>
      </c>
      <c r="Q267" s="10">
        <f t="shared" si="36"/>
        <v>0</v>
      </c>
      <c r="R267" s="10"/>
      <c r="S267" s="10">
        <v>2800</v>
      </c>
      <c r="T267" s="10">
        <f t="shared" si="37"/>
        <v>0</v>
      </c>
      <c r="U267" s="10">
        <v>138</v>
      </c>
      <c r="V267" s="10">
        <v>150</v>
      </c>
      <c r="W267" s="10">
        <f t="shared" si="40"/>
        <v>20700</v>
      </c>
      <c r="X267" s="10">
        <v>138</v>
      </c>
      <c r="Y267" s="10">
        <v>150</v>
      </c>
      <c r="Z267" s="10">
        <f t="shared" si="41"/>
        <v>20700</v>
      </c>
      <c r="AA267" s="10">
        <v>138</v>
      </c>
      <c r="AB267" s="10">
        <v>150</v>
      </c>
      <c r="AC267" s="10">
        <f t="shared" si="42"/>
        <v>20700</v>
      </c>
      <c r="AD267" s="11">
        <v>414</v>
      </c>
      <c r="AE267" s="26">
        <v>7</v>
      </c>
      <c r="AF267" s="7">
        <f t="shared" si="39"/>
        <v>2898</v>
      </c>
      <c r="AG267" s="152">
        <v>1</v>
      </c>
      <c r="AH267" s="139">
        <f t="shared" si="43"/>
        <v>828</v>
      </c>
      <c r="AI267" s="139">
        <f t="shared" si="45"/>
        <v>64998</v>
      </c>
      <c r="AJ267" s="109">
        <f t="shared" si="44"/>
        <v>64998</v>
      </c>
      <c r="AM267" t="b">
        <f>D267='10.06.2022 КП'!D267</f>
        <v>1</v>
      </c>
      <c r="AN267" t="b">
        <f>E267='10.06.2022 КП'!E267</f>
        <v>1</v>
      </c>
      <c r="AO267" t="b">
        <f>F267='10.06.2022 КП'!F267</f>
        <v>0</v>
      </c>
      <c r="AP267" t="b">
        <f>G267='10.06.2022 КП'!G267</f>
        <v>0</v>
      </c>
      <c r="AQ267" t="b">
        <f>H267='10.06.2022 КП'!H267</f>
        <v>1</v>
      </c>
    </row>
    <row r="268" spans="1:43" ht="27.6" customHeight="1" x14ac:dyDescent="0.25">
      <c r="A268" s="208">
        <v>224</v>
      </c>
      <c r="B268" s="209" t="s">
        <v>201</v>
      </c>
      <c r="C268" s="207" t="s">
        <v>155</v>
      </c>
      <c r="D268" s="210" t="s">
        <v>1114</v>
      </c>
      <c r="E268" s="207" t="s">
        <v>1115</v>
      </c>
      <c r="F268" s="206">
        <v>44863</v>
      </c>
      <c r="G268" s="206">
        <v>44864</v>
      </c>
      <c r="H268" s="207" t="s">
        <v>301</v>
      </c>
      <c r="I268" s="22" t="s">
        <v>730</v>
      </c>
      <c r="J268" s="35">
        <v>44694</v>
      </c>
      <c r="K268" s="35">
        <v>44697</v>
      </c>
      <c r="L268" s="10"/>
      <c r="M268" s="10">
        <v>3400</v>
      </c>
      <c r="N268" s="10">
        <f t="shared" si="35"/>
        <v>0</v>
      </c>
      <c r="O268" s="10"/>
      <c r="P268" s="10">
        <v>2900</v>
      </c>
      <c r="Q268" s="10">
        <f t="shared" si="36"/>
        <v>0</v>
      </c>
      <c r="R268" s="10"/>
      <c r="S268" s="10">
        <v>2800</v>
      </c>
      <c r="T268" s="10">
        <f t="shared" si="37"/>
        <v>0</v>
      </c>
      <c r="U268" s="10">
        <v>32</v>
      </c>
      <c r="V268" s="10">
        <v>150</v>
      </c>
      <c r="W268" s="10">
        <f t="shared" si="40"/>
        <v>4800</v>
      </c>
      <c r="X268" s="10">
        <v>32</v>
      </c>
      <c r="Y268" s="10">
        <v>150</v>
      </c>
      <c r="Z268" s="10">
        <f t="shared" si="41"/>
        <v>4800</v>
      </c>
      <c r="AA268" s="10">
        <v>32</v>
      </c>
      <c r="AB268" s="10">
        <v>150</v>
      </c>
      <c r="AC268" s="10">
        <f t="shared" si="42"/>
        <v>4800</v>
      </c>
      <c r="AD268" s="11">
        <v>96</v>
      </c>
      <c r="AE268" s="26">
        <v>7</v>
      </c>
      <c r="AF268" s="7">
        <f t="shared" si="39"/>
        <v>672</v>
      </c>
      <c r="AG268" s="152">
        <v>1</v>
      </c>
      <c r="AH268" s="139">
        <f t="shared" si="43"/>
        <v>192</v>
      </c>
      <c r="AI268" s="139">
        <f t="shared" si="45"/>
        <v>15072</v>
      </c>
      <c r="AJ268" s="109">
        <f t="shared" si="44"/>
        <v>15072</v>
      </c>
      <c r="AM268" t="b">
        <f>D268='10.06.2022 КП'!D268</f>
        <v>0</v>
      </c>
      <c r="AN268" t="b">
        <f>E268='10.06.2022 КП'!E268</f>
        <v>0</v>
      </c>
      <c r="AO268" t="b">
        <f>F268='10.06.2022 КП'!F268</f>
        <v>0</v>
      </c>
      <c r="AP268" t="b">
        <f>G268='10.06.2022 КП'!G268</f>
        <v>0</v>
      </c>
      <c r="AQ268" t="b">
        <f>H268='10.06.2022 КП'!H268</f>
        <v>0</v>
      </c>
    </row>
    <row r="269" spans="1:43" ht="16.149999999999999" customHeight="1" x14ac:dyDescent="0.25">
      <c r="A269" s="208">
        <v>225</v>
      </c>
      <c r="B269" s="209" t="s">
        <v>201</v>
      </c>
      <c r="C269" s="207" t="s">
        <v>155</v>
      </c>
      <c r="D269" s="210" t="s">
        <v>1116</v>
      </c>
      <c r="E269" s="207" t="s">
        <v>449</v>
      </c>
      <c r="F269" s="206">
        <v>44863</v>
      </c>
      <c r="G269" s="206">
        <v>44864</v>
      </c>
      <c r="H269" s="207" t="s">
        <v>301</v>
      </c>
      <c r="I269" s="22" t="s">
        <v>449</v>
      </c>
      <c r="J269" s="35">
        <v>44695</v>
      </c>
      <c r="K269" s="35">
        <v>44697</v>
      </c>
      <c r="L269" s="10"/>
      <c r="M269" s="10">
        <v>3400</v>
      </c>
      <c r="N269" s="10">
        <f t="shared" si="35"/>
        <v>0</v>
      </c>
      <c r="O269" s="10"/>
      <c r="P269" s="10">
        <v>2900</v>
      </c>
      <c r="Q269" s="10">
        <f t="shared" si="36"/>
        <v>0</v>
      </c>
      <c r="R269" s="10"/>
      <c r="S269" s="10">
        <v>2800</v>
      </c>
      <c r="T269" s="10">
        <f t="shared" si="37"/>
        <v>0</v>
      </c>
      <c r="U269" s="10">
        <v>32</v>
      </c>
      <c r="V269" s="10">
        <v>150</v>
      </c>
      <c r="W269" s="10">
        <f t="shared" si="40"/>
        <v>4800</v>
      </c>
      <c r="X269" s="10">
        <v>32</v>
      </c>
      <c r="Y269" s="10">
        <v>150</v>
      </c>
      <c r="Z269" s="10">
        <f t="shared" si="41"/>
        <v>4800</v>
      </c>
      <c r="AA269" s="10">
        <v>32</v>
      </c>
      <c r="AB269" s="10">
        <v>150</v>
      </c>
      <c r="AC269" s="10">
        <f t="shared" si="42"/>
        <v>4800</v>
      </c>
      <c r="AD269" s="11">
        <v>96</v>
      </c>
      <c r="AE269" s="26">
        <v>7</v>
      </c>
      <c r="AF269" s="7">
        <f t="shared" si="39"/>
        <v>672</v>
      </c>
      <c r="AG269" s="152">
        <v>1</v>
      </c>
      <c r="AH269" s="139">
        <f t="shared" si="43"/>
        <v>192</v>
      </c>
      <c r="AI269" s="139">
        <f t="shared" si="45"/>
        <v>15072</v>
      </c>
      <c r="AJ269" s="109">
        <f t="shared" si="44"/>
        <v>15072</v>
      </c>
      <c r="AM269" t="b">
        <f>D269='10.06.2022 КП'!D269</f>
        <v>0</v>
      </c>
      <c r="AN269" t="b">
        <f>E269='10.06.2022 КП'!E269</f>
        <v>1</v>
      </c>
      <c r="AO269" t="b">
        <f>F269='10.06.2022 КП'!F269</f>
        <v>0</v>
      </c>
      <c r="AP269" t="b">
        <f>G269='10.06.2022 КП'!G269</f>
        <v>0</v>
      </c>
      <c r="AQ269" t="b">
        <f>H269='10.06.2022 КП'!H269</f>
        <v>0</v>
      </c>
    </row>
    <row r="270" spans="1:43" x14ac:dyDescent="0.25">
      <c r="A270" s="106"/>
      <c r="B270" s="96"/>
      <c r="C270" s="97"/>
      <c r="D270" s="179" t="s">
        <v>870</v>
      </c>
      <c r="E270" s="99"/>
      <c r="F270" s="99"/>
      <c r="G270" s="99"/>
      <c r="H270" s="99"/>
      <c r="I270" s="99"/>
      <c r="J270" s="99"/>
      <c r="K270" s="99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2"/>
      <c r="AE270" s="79"/>
      <c r="AF270" s="79"/>
      <c r="AG270" s="153"/>
      <c r="AH270" s="151"/>
      <c r="AI270" s="151"/>
      <c r="AJ270" s="164"/>
      <c r="AM270" t="b">
        <f>D270='10.06.2022 КП'!D270</f>
        <v>1</v>
      </c>
      <c r="AN270" t="b">
        <f>E270='10.06.2022 КП'!E270</f>
        <v>1</v>
      </c>
      <c r="AO270" t="b">
        <f>F270='10.06.2022 КП'!F270</f>
        <v>1</v>
      </c>
      <c r="AP270" t="b">
        <f>G270='10.06.2022 КП'!G270</f>
        <v>1</v>
      </c>
      <c r="AQ270" t="b">
        <f>H270='10.06.2022 КП'!H270</f>
        <v>1</v>
      </c>
    </row>
    <row r="271" spans="1:43" ht="27" customHeight="1" x14ac:dyDescent="0.25">
      <c r="A271" s="108">
        <v>226</v>
      </c>
      <c r="B271" s="8" t="s">
        <v>200</v>
      </c>
      <c r="C271" s="21" t="s">
        <v>199</v>
      </c>
      <c r="D271" s="22" t="s">
        <v>262</v>
      </c>
      <c r="E271" s="21" t="s">
        <v>340</v>
      </c>
      <c r="F271" s="35">
        <v>44617</v>
      </c>
      <c r="G271" s="35">
        <v>44618</v>
      </c>
      <c r="H271" s="21" t="s">
        <v>783</v>
      </c>
      <c r="I271" s="22" t="s">
        <v>340</v>
      </c>
      <c r="J271" s="35">
        <v>44617</v>
      </c>
      <c r="K271" s="35">
        <v>44618</v>
      </c>
      <c r="L271" s="10"/>
      <c r="M271" s="10">
        <v>3400</v>
      </c>
      <c r="N271" s="10">
        <f t="shared" si="35"/>
        <v>0</v>
      </c>
      <c r="O271" s="10"/>
      <c r="P271" s="10">
        <v>2900</v>
      </c>
      <c r="Q271" s="10">
        <f t="shared" si="36"/>
        <v>0</v>
      </c>
      <c r="R271" s="10"/>
      <c r="S271" s="10">
        <v>2800</v>
      </c>
      <c r="T271" s="10">
        <f t="shared" si="37"/>
        <v>0</v>
      </c>
      <c r="U271" s="10">
        <v>26</v>
      </c>
      <c r="V271" s="10">
        <v>150</v>
      </c>
      <c r="W271" s="10">
        <f t="shared" si="40"/>
        <v>3900</v>
      </c>
      <c r="X271" s="10">
        <v>15</v>
      </c>
      <c r="Y271" s="10">
        <v>150</v>
      </c>
      <c r="Z271" s="10">
        <f t="shared" si="41"/>
        <v>2250</v>
      </c>
      <c r="AA271" s="10">
        <v>15</v>
      </c>
      <c r="AB271" s="10">
        <v>150</v>
      </c>
      <c r="AC271" s="10">
        <f t="shared" si="42"/>
        <v>2250</v>
      </c>
      <c r="AD271" s="11"/>
      <c r="AE271" s="26">
        <v>7</v>
      </c>
      <c r="AF271" s="7">
        <f t="shared" si="39"/>
        <v>0</v>
      </c>
      <c r="AG271" s="152">
        <v>1</v>
      </c>
      <c r="AH271" s="139">
        <f t="shared" si="43"/>
        <v>56</v>
      </c>
      <c r="AI271" s="139">
        <f t="shared" si="45"/>
        <v>8400</v>
      </c>
      <c r="AJ271" s="109">
        <f t="shared" si="44"/>
        <v>8400</v>
      </c>
      <c r="AM271" t="b">
        <f>D271='10.06.2022 КП'!D271</f>
        <v>1</v>
      </c>
      <c r="AN271" t="b">
        <f>E271='10.06.2022 КП'!E271</f>
        <v>1</v>
      </c>
      <c r="AO271" t="b">
        <f>F271='10.06.2022 КП'!F271</f>
        <v>1</v>
      </c>
      <c r="AP271" t="b">
        <f>G271='10.06.2022 КП'!G271</f>
        <v>1</v>
      </c>
      <c r="AQ271" t="b">
        <f>H271='10.06.2022 КП'!H271</f>
        <v>1</v>
      </c>
    </row>
    <row r="272" spans="1:43" ht="27" customHeight="1" x14ac:dyDescent="0.25">
      <c r="A272" s="108">
        <v>227</v>
      </c>
      <c r="B272" s="8" t="s">
        <v>200</v>
      </c>
      <c r="C272" s="21" t="s">
        <v>199</v>
      </c>
      <c r="D272" s="22" t="s">
        <v>611</v>
      </c>
      <c r="E272" s="21" t="s">
        <v>340</v>
      </c>
      <c r="F272" s="35">
        <v>44631</v>
      </c>
      <c r="G272" s="35">
        <v>44632</v>
      </c>
      <c r="H272" s="21" t="s">
        <v>784</v>
      </c>
      <c r="I272" s="38" t="s">
        <v>340</v>
      </c>
      <c r="J272" s="35">
        <v>44631</v>
      </c>
      <c r="K272" s="35">
        <v>44632</v>
      </c>
      <c r="L272" s="10"/>
      <c r="M272" s="10">
        <v>3400</v>
      </c>
      <c r="N272" s="10">
        <f t="shared" si="35"/>
        <v>0</v>
      </c>
      <c r="O272" s="10"/>
      <c r="P272" s="10">
        <v>2900</v>
      </c>
      <c r="Q272" s="10">
        <f t="shared" si="36"/>
        <v>0</v>
      </c>
      <c r="R272" s="10"/>
      <c r="S272" s="10">
        <v>2800</v>
      </c>
      <c r="T272" s="10">
        <f t="shared" si="37"/>
        <v>0</v>
      </c>
      <c r="U272" s="10">
        <v>26</v>
      </c>
      <c r="V272" s="10">
        <v>150</v>
      </c>
      <c r="W272" s="10">
        <f t="shared" si="40"/>
        <v>3900</v>
      </c>
      <c r="X272" s="10">
        <v>15</v>
      </c>
      <c r="Y272" s="10">
        <v>150</v>
      </c>
      <c r="Z272" s="10">
        <f t="shared" si="41"/>
        <v>2250</v>
      </c>
      <c r="AA272" s="10">
        <v>15</v>
      </c>
      <c r="AB272" s="10">
        <v>150</v>
      </c>
      <c r="AC272" s="10">
        <f t="shared" si="42"/>
        <v>2250</v>
      </c>
      <c r="AD272" s="11"/>
      <c r="AE272" s="26">
        <v>7</v>
      </c>
      <c r="AF272" s="7">
        <f t="shared" si="39"/>
        <v>0</v>
      </c>
      <c r="AG272" s="152">
        <v>1</v>
      </c>
      <c r="AH272" s="145">
        <f t="shared" si="43"/>
        <v>56</v>
      </c>
      <c r="AI272" s="139">
        <f t="shared" si="45"/>
        <v>8400</v>
      </c>
      <c r="AJ272" s="118">
        <f t="shared" si="44"/>
        <v>8400</v>
      </c>
      <c r="AM272" t="b">
        <f>D272='10.06.2022 КП'!D272</f>
        <v>1</v>
      </c>
      <c r="AN272" t="b">
        <f>E272='10.06.2022 КП'!E272</f>
        <v>1</v>
      </c>
      <c r="AO272" t="b">
        <f>F272='10.06.2022 КП'!F272</f>
        <v>1</v>
      </c>
      <c r="AP272" t="b">
        <f>G272='10.06.2022 КП'!G272</f>
        <v>1</v>
      </c>
      <c r="AQ272" t="b">
        <f>H272='10.06.2022 КП'!H272</f>
        <v>1</v>
      </c>
    </row>
    <row r="273" spans="1:43" ht="27" customHeight="1" x14ac:dyDescent="0.25">
      <c r="A273" s="108">
        <v>228</v>
      </c>
      <c r="B273" s="8" t="s">
        <v>200</v>
      </c>
      <c r="C273" s="21" t="s">
        <v>199</v>
      </c>
      <c r="D273" s="22" t="s">
        <v>612</v>
      </c>
      <c r="E273" s="21" t="s">
        <v>478</v>
      </c>
      <c r="F273" s="35">
        <v>44673</v>
      </c>
      <c r="G273" s="35">
        <v>44674</v>
      </c>
      <c r="H273" s="21" t="s">
        <v>783</v>
      </c>
      <c r="I273" s="22" t="s">
        <v>478</v>
      </c>
      <c r="J273" s="35">
        <v>44673</v>
      </c>
      <c r="K273" s="35">
        <v>44674</v>
      </c>
      <c r="L273" s="10"/>
      <c r="M273" s="10">
        <v>3400</v>
      </c>
      <c r="N273" s="10">
        <f t="shared" si="35"/>
        <v>0</v>
      </c>
      <c r="O273" s="10"/>
      <c r="P273" s="10">
        <v>2900</v>
      </c>
      <c r="Q273" s="10">
        <f t="shared" si="36"/>
        <v>0</v>
      </c>
      <c r="R273" s="10"/>
      <c r="S273" s="10">
        <v>2800</v>
      </c>
      <c r="T273" s="10">
        <f t="shared" si="37"/>
        <v>0</v>
      </c>
      <c r="U273" s="10">
        <v>27</v>
      </c>
      <c r="V273" s="10">
        <v>150</v>
      </c>
      <c r="W273" s="10">
        <f t="shared" si="40"/>
        <v>4050</v>
      </c>
      <c r="X273" s="10">
        <v>27</v>
      </c>
      <c r="Y273" s="10">
        <v>150</v>
      </c>
      <c r="Z273" s="10">
        <f t="shared" si="41"/>
        <v>4050</v>
      </c>
      <c r="AA273" s="10">
        <v>27</v>
      </c>
      <c r="AB273" s="10">
        <v>150</v>
      </c>
      <c r="AC273" s="10">
        <f t="shared" si="42"/>
        <v>4050</v>
      </c>
      <c r="AD273" s="11">
        <v>90</v>
      </c>
      <c r="AE273" s="26">
        <v>7</v>
      </c>
      <c r="AF273" s="7">
        <f t="shared" si="39"/>
        <v>630</v>
      </c>
      <c r="AG273" s="152">
        <v>1</v>
      </c>
      <c r="AH273" s="145">
        <f t="shared" si="43"/>
        <v>171</v>
      </c>
      <c r="AI273" s="139">
        <f t="shared" si="45"/>
        <v>12780</v>
      </c>
      <c r="AJ273" s="118">
        <f t="shared" si="44"/>
        <v>12780</v>
      </c>
      <c r="AM273" t="b">
        <f>D273='10.06.2022 КП'!D273</f>
        <v>1</v>
      </c>
      <c r="AN273" t="b">
        <f>E273='10.06.2022 КП'!E273</f>
        <v>1</v>
      </c>
      <c r="AO273" t="b">
        <f>F273='10.06.2022 КП'!F273</f>
        <v>1</v>
      </c>
      <c r="AP273" t="b">
        <f>G273='10.06.2022 КП'!G273</f>
        <v>1</v>
      </c>
      <c r="AQ273" t="b">
        <f>H273='10.06.2022 КП'!H273</f>
        <v>1</v>
      </c>
    </row>
    <row r="274" spans="1:43" ht="27" customHeight="1" x14ac:dyDescent="0.25">
      <c r="A274" s="108">
        <v>229</v>
      </c>
      <c r="B274" s="8" t="s">
        <v>200</v>
      </c>
      <c r="C274" s="21" t="s">
        <v>199</v>
      </c>
      <c r="D274" s="22" t="s">
        <v>263</v>
      </c>
      <c r="E274" s="21" t="s">
        <v>340</v>
      </c>
      <c r="F274" s="35">
        <v>44694</v>
      </c>
      <c r="G274" s="35">
        <v>44695</v>
      </c>
      <c r="H274" s="21" t="s">
        <v>446</v>
      </c>
      <c r="I274" s="22" t="s">
        <v>340</v>
      </c>
      <c r="J274" s="35">
        <v>44694</v>
      </c>
      <c r="K274" s="35">
        <v>44695</v>
      </c>
      <c r="L274" s="10"/>
      <c r="M274" s="10">
        <v>3400</v>
      </c>
      <c r="N274" s="10">
        <f t="shared" si="35"/>
        <v>0</v>
      </c>
      <c r="O274" s="10"/>
      <c r="P274" s="10">
        <v>2900</v>
      </c>
      <c r="Q274" s="10">
        <f t="shared" si="36"/>
        <v>0</v>
      </c>
      <c r="R274" s="10"/>
      <c r="S274" s="10">
        <v>2800</v>
      </c>
      <c r="T274" s="10">
        <f t="shared" si="37"/>
        <v>0</v>
      </c>
      <c r="U274" s="10">
        <v>15</v>
      </c>
      <c r="V274" s="10">
        <v>150</v>
      </c>
      <c r="W274" s="10">
        <f t="shared" si="40"/>
        <v>2250</v>
      </c>
      <c r="X274" s="10">
        <v>15</v>
      </c>
      <c r="Y274" s="10">
        <v>150</v>
      </c>
      <c r="Z274" s="10">
        <f t="shared" si="41"/>
        <v>2250</v>
      </c>
      <c r="AA274" s="10">
        <v>15</v>
      </c>
      <c r="AB274" s="10">
        <v>150</v>
      </c>
      <c r="AC274" s="10">
        <f t="shared" si="42"/>
        <v>2250</v>
      </c>
      <c r="AD274" s="11">
        <v>55</v>
      </c>
      <c r="AE274" s="26">
        <v>7</v>
      </c>
      <c r="AF274" s="7">
        <f t="shared" si="39"/>
        <v>385</v>
      </c>
      <c r="AG274" s="152">
        <v>1</v>
      </c>
      <c r="AH274" s="145">
        <f t="shared" si="43"/>
        <v>100</v>
      </c>
      <c r="AI274" s="139">
        <f t="shared" si="45"/>
        <v>7135</v>
      </c>
      <c r="AJ274" s="118">
        <f t="shared" si="44"/>
        <v>7135</v>
      </c>
      <c r="AM274" t="b">
        <f>D274='10.06.2022 КП'!D274</f>
        <v>1</v>
      </c>
      <c r="AN274" t="b">
        <f>E274='10.06.2022 КП'!E274</f>
        <v>1</v>
      </c>
      <c r="AO274" t="b">
        <f>F274='10.06.2022 КП'!F274</f>
        <v>1</v>
      </c>
      <c r="AP274" t="b">
        <f>G274='10.06.2022 КП'!G274</f>
        <v>1</v>
      </c>
      <c r="AQ274" t="b">
        <f>H274='10.06.2022 КП'!H274</f>
        <v>1</v>
      </c>
    </row>
    <row r="275" spans="1:43" ht="14.65" customHeight="1" x14ac:dyDescent="0.25">
      <c r="A275" s="106"/>
      <c r="B275" s="96"/>
      <c r="C275" s="97"/>
      <c r="D275" s="179" t="s">
        <v>871</v>
      </c>
      <c r="E275" s="99"/>
      <c r="F275" s="99"/>
      <c r="G275" s="99"/>
      <c r="H275" s="99"/>
      <c r="I275" s="99"/>
      <c r="J275" s="99"/>
      <c r="K275" s="99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2"/>
      <c r="AE275" s="79"/>
      <c r="AF275" s="79"/>
      <c r="AG275" s="153"/>
      <c r="AH275" s="151"/>
      <c r="AI275" s="151"/>
      <c r="AJ275" s="164"/>
      <c r="AM275" t="b">
        <f>D275='10.06.2022 КП'!D275</f>
        <v>1</v>
      </c>
      <c r="AN275" t="b">
        <f>E275='10.06.2022 КП'!E275</f>
        <v>1</v>
      </c>
      <c r="AO275" t="b">
        <f>F275='10.06.2022 КП'!F275</f>
        <v>1</v>
      </c>
      <c r="AP275" t="b">
        <f>G275='10.06.2022 КП'!G275</f>
        <v>1</v>
      </c>
      <c r="AQ275" t="b">
        <f>H275='10.06.2022 КП'!H275</f>
        <v>1</v>
      </c>
    </row>
    <row r="276" spans="1:43" ht="27" customHeight="1" x14ac:dyDescent="0.25">
      <c r="A276" s="108">
        <v>230</v>
      </c>
      <c r="B276" s="8" t="s">
        <v>23</v>
      </c>
      <c r="C276" s="21" t="s">
        <v>141</v>
      </c>
      <c r="D276" s="22" t="s">
        <v>173</v>
      </c>
      <c r="E276" s="21" t="s">
        <v>451</v>
      </c>
      <c r="F276" s="35">
        <v>44707</v>
      </c>
      <c r="G276" s="35">
        <v>44710</v>
      </c>
      <c r="H276" s="21" t="s">
        <v>785</v>
      </c>
      <c r="I276" s="22" t="s">
        <v>451</v>
      </c>
      <c r="J276" s="35">
        <v>44707</v>
      </c>
      <c r="K276" s="35">
        <v>44710</v>
      </c>
      <c r="L276" s="10">
        <v>3</v>
      </c>
      <c r="M276" s="10">
        <v>3400</v>
      </c>
      <c r="N276" s="10">
        <f t="shared" si="35"/>
        <v>10200</v>
      </c>
      <c r="O276" s="10">
        <v>3</v>
      </c>
      <c r="P276" s="10">
        <v>2900</v>
      </c>
      <c r="Q276" s="10">
        <f t="shared" si="36"/>
        <v>8700</v>
      </c>
      <c r="R276" s="10">
        <v>3</v>
      </c>
      <c r="S276" s="10">
        <v>2800</v>
      </c>
      <c r="T276" s="10">
        <f t="shared" si="37"/>
        <v>8400</v>
      </c>
      <c r="U276" s="10">
        <v>21</v>
      </c>
      <c r="V276" s="10">
        <v>150</v>
      </c>
      <c r="W276" s="10">
        <f t="shared" si="40"/>
        <v>3150</v>
      </c>
      <c r="X276" s="10">
        <v>18</v>
      </c>
      <c r="Y276" s="10">
        <v>150</v>
      </c>
      <c r="Z276" s="10">
        <f t="shared" si="41"/>
        <v>2700</v>
      </c>
      <c r="AA276" s="10">
        <v>18</v>
      </c>
      <c r="AB276" s="10">
        <v>150</v>
      </c>
      <c r="AC276" s="10">
        <f t="shared" si="42"/>
        <v>2700</v>
      </c>
      <c r="AD276" s="11">
        <v>72</v>
      </c>
      <c r="AE276" s="26">
        <v>7</v>
      </c>
      <c r="AF276" s="7">
        <f t="shared" si="39"/>
        <v>504</v>
      </c>
      <c r="AG276" s="152">
        <v>1</v>
      </c>
      <c r="AH276" s="145">
        <f t="shared" si="43"/>
        <v>138</v>
      </c>
      <c r="AI276" s="139">
        <f t="shared" si="45"/>
        <v>36354</v>
      </c>
      <c r="AJ276" s="118">
        <f t="shared" si="44"/>
        <v>36354</v>
      </c>
      <c r="AM276" t="b">
        <f>D276='10.06.2022 КП'!D276</f>
        <v>1</v>
      </c>
      <c r="AN276" t="b">
        <f>E276='10.06.2022 КП'!E276</f>
        <v>1</v>
      </c>
      <c r="AO276" t="b">
        <f>F276='10.06.2022 КП'!F276</f>
        <v>1</v>
      </c>
      <c r="AP276" t="b">
        <f>G276='10.06.2022 КП'!G276</f>
        <v>1</v>
      </c>
      <c r="AQ276" t="b">
        <f>H276='10.06.2022 КП'!H276</f>
        <v>1</v>
      </c>
    </row>
    <row r="277" spans="1:43" ht="27" customHeight="1" x14ac:dyDescent="0.25">
      <c r="A277" s="108">
        <v>231</v>
      </c>
      <c r="B277" s="8" t="s">
        <v>23</v>
      </c>
      <c r="C277" s="21" t="s">
        <v>141</v>
      </c>
      <c r="D277" s="22" t="s">
        <v>69</v>
      </c>
      <c r="E277" s="21" t="s">
        <v>392</v>
      </c>
      <c r="F277" s="35">
        <v>44798</v>
      </c>
      <c r="G277" s="35">
        <v>44801</v>
      </c>
      <c r="H277" s="21" t="s">
        <v>785</v>
      </c>
      <c r="I277" s="22" t="s">
        <v>392</v>
      </c>
      <c r="J277" s="35">
        <v>44798</v>
      </c>
      <c r="K277" s="35">
        <v>44801</v>
      </c>
      <c r="L277" s="10">
        <v>2</v>
      </c>
      <c r="M277" s="10">
        <v>3400</v>
      </c>
      <c r="N277" s="10">
        <f t="shared" si="35"/>
        <v>6800</v>
      </c>
      <c r="O277" s="10">
        <v>2</v>
      </c>
      <c r="P277" s="10">
        <v>2900</v>
      </c>
      <c r="Q277" s="10">
        <f t="shared" si="36"/>
        <v>5800</v>
      </c>
      <c r="R277" s="10">
        <v>2</v>
      </c>
      <c r="S277" s="10">
        <v>2800</v>
      </c>
      <c r="T277" s="10">
        <f t="shared" si="37"/>
        <v>5600</v>
      </c>
      <c r="U277" s="10">
        <v>14</v>
      </c>
      <c r="V277" s="10">
        <v>150</v>
      </c>
      <c r="W277" s="10">
        <f t="shared" si="40"/>
        <v>2100</v>
      </c>
      <c r="X277" s="10">
        <v>12</v>
      </c>
      <c r="Y277" s="10">
        <v>150</v>
      </c>
      <c r="Z277" s="10">
        <f t="shared" si="41"/>
        <v>1800</v>
      </c>
      <c r="AA277" s="10">
        <v>12</v>
      </c>
      <c r="AB277" s="10">
        <v>150</v>
      </c>
      <c r="AC277" s="10">
        <f t="shared" si="42"/>
        <v>1800</v>
      </c>
      <c r="AD277" s="11">
        <v>48</v>
      </c>
      <c r="AE277" s="26">
        <v>7</v>
      </c>
      <c r="AF277" s="7">
        <f t="shared" si="39"/>
        <v>336</v>
      </c>
      <c r="AG277" s="152">
        <v>1</v>
      </c>
      <c r="AH277" s="145">
        <f t="shared" si="43"/>
        <v>92</v>
      </c>
      <c r="AI277" s="139">
        <f t="shared" si="45"/>
        <v>24236</v>
      </c>
      <c r="AJ277" s="118">
        <f t="shared" si="44"/>
        <v>24236</v>
      </c>
      <c r="AM277" t="b">
        <f>D277='10.06.2022 КП'!D277</f>
        <v>1</v>
      </c>
      <c r="AN277" t="b">
        <f>E277='10.06.2022 КП'!E277</f>
        <v>1</v>
      </c>
      <c r="AO277" t="b">
        <f>F277='10.06.2022 КП'!F277</f>
        <v>1</v>
      </c>
      <c r="AP277" t="b">
        <f>G277='10.06.2022 КП'!G277</f>
        <v>1</v>
      </c>
      <c r="AQ277" t="b">
        <f>H277='10.06.2022 КП'!H277</f>
        <v>1</v>
      </c>
    </row>
    <row r="278" spans="1:43" ht="13.15" customHeight="1" x14ac:dyDescent="0.25">
      <c r="A278" s="106"/>
      <c r="B278" s="96"/>
      <c r="C278" s="97"/>
      <c r="D278" s="179" t="s">
        <v>872</v>
      </c>
      <c r="E278" s="99"/>
      <c r="F278" s="99"/>
      <c r="G278" s="99"/>
      <c r="H278" s="99"/>
      <c r="I278" s="99"/>
      <c r="J278" s="99"/>
      <c r="K278" s="99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2"/>
      <c r="AE278" s="79"/>
      <c r="AF278" s="79"/>
      <c r="AG278" s="153"/>
      <c r="AH278" s="151"/>
      <c r="AI278" s="151"/>
      <c r="AJ278" s="164"/>
      <c r="AM278" t="b">
        <f>D278='10.06.2022 КП'!D278</f>
        <v>1</v>
      </c>
      <c r="AN278" t="b">
        <f>E278='10.06.2022 КП'!E278</f>
        <v>1</v>
      </c>
      <c r="AO278" t="b">
        <f>F278='10.06.2022 КП'!F278</f>
        <v>1</v>
      </c>
      <c r="AP278" t="b">
        <f>G278='10.06.2022 КП'!G278</f>
        <v>1</v>
      </c>
      <c r="AQ278" t="b">
        <f>H278='10.06.2022 КП'!H278</f>
        <v>1</v>
      </c>
    </row>
    <row r="279" spans="1:43" ht="52.5" customHeight="1" x14ac:dyDescent="0.25">
      <c r="A279" s="108">
        <v>232</v>
      </c>
      <c r="B279" s="8" t="s">
        <v>68</v>
      </c>
      <c r="C279" s="21" t="s">
        <v>204</v>
      </c>
      <c r="D279" s="22" t="s">
        <v>180</v>
      </c>
      <c r="E279" s="21" t="s">
        <v>1027</v>
      </c>
      <c r="F279" s="35">
        <v>44821</v>
      </c>
      <c r="G279" s="35">
        <v>44822</v>
      </c>
      <c r="H279" s="21" t="s">
        <v>297</v>
      </c>
      <c r="I279" s="22" t="s">
        <v>786</v>
      </c>
      <c r="J279" s="35">
        <v>44821</v>
      </c>
      <c r="K279" s="35">
        <v>44822</v>
      </c>
      <c r="L279" s="10"/>
      <c r="M279" s="10">
        <v>3400</v>
      </c>
      <c r="N279" s="10">
        <f t="shared" si="35"/>
        <v>0</v>
      </c>
      <c r="O279" s="10"/>
      <c r="P279" s="10">
        <v>2900</v>
      </c>
      <c r="Q279" s="10">
        <f t="shared" si="36"/>
        <v>0</v>
      </c>
      <c r="R279" s="10"/>
      <c r="S279" s="10">
        <v>2800</v>
      </c>
      <c r="T279" s="10">
        <f t="shared" si="37"/>
        <v>0</v>
      </c>
      <c r="U279" s="10">
        <v>134</v>
      </c>
      <c r="V279" s="10">
        <v>150</v>
      </c>
      <c r="W279" s="10">
        <f t="shared" si="40"/>
        <v>20100</v>
      </c>
      <c r="X279" s="10">
        <v>134</v>
      </c>
      <c r="Y279" s="10">
        <v>150</v>
      </c>
      <c r="Z279" s="10">
        <f t="shared" si="41"/>
        <v>20100</v>
      </c>
      <c r="AA279" s="10">
        <v>134</v>
      </c>
      <c r="AB279" s="10">
        <v>150</v>
      </c>
      <c r="AC279" s="10">
        <f t="shared" si="42"/>
        <v>20100</v>
      </c>
      <c r="AD279" s="11">
        <v>402</v>
      </c>
      <c r="AE279" s="26">
        <v>7</v>
      </c>
      <c r="AF279" s="7">
        <f t="shared" si="39"/>
        <v>2814</v>
      </c>
      <c r="AG279" s="152">
        <v>1</v>
      </c>
      <c r="AH279" s="145">
        <f t="shared" si="43"/>
        <v>804</v>
      </c>
      <c r="AI279" s="139">
        <f t="shared" si="45"/>
        <v>63114</v>
      </c>
      <c r="AJ279" s="118">
        <f t="shared" si="44"/>
        <v>63114</v>
      </c>
      <c r="AM279" t="b">
        <f>D279='10.06.2022 КП'!D279</f>
        <v>1</v>
      </c>
      <c r="AN279" t="b">
        <f>E279='10.06.2022 КП'!E279</f>
        <v>1</v>
      </c>
      <c r="AO279" t="b">
        <f>F279='10.06.2022 КП'!F279</f>
        <v>1</v>
      </c>
      <c r="AP279" t="b">
        <f>G279='10.06.2022 КП'!G279</f>
        <v>1</v>
      </c>
      <c r="AQ279" t="b">
        <f>H279='10.06.2022 КП'!H279</f>
        <v>1</v>
      </c>
    </row>
    <row r="280" spans="1:43" ht="15" customHeight="1" x14ac:dyDescent="0.25">
      <c r="A280" s="106"/>
      <c r="B280" s="96"/>
      <c r="C280" s="97"/>
      <c r="D280" s="179" t="s">
        <v>873</v>
      </c>
      <c r="E280" s="99"/>
      <c r="F280" s="99"/>
      <c r="G280" s="99"/>
      <c r="H280" s="99"/>
      <c r="I280" s="99"/>
      <c r="J280" s="99"/>
      <c r="K280" s="99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2"/>
      <c r="AE280" s="79"/>
      <c r="AF280" s="79"/>
      <c r="AG280" s="153"/>
      <c r="AH280" s="151"/>
      <c r="AI280" s="151"/>
      <c r="AJ280" s="164"/>
      <c r="AM280" t="b">
        <f>D280='10.06.2022 КП'!D280</f>
        <v>1</v>
      </c>
      <c r="AN280" t="b">
        <f>E280='10.06.2022 КП'!E280</f>
        <v>1</v>
      </c>
      <c r="AO280" t="b">
        <f>F280='10.06.2022 КП'!F280</f>
        <v>1</v>
      </c>
      <c r="AP280" t="b">
        <f>G280='10.06.2022 КП'!G280</f>
        <v>1</v>
      </c>
      <c r="AQ280" t="b">
        <f>H280='10.06.2022 КП'!H280</f>
        <v>1</v>
      </c>
    </row>
    <row r="281" spans="1:43" ht="27" customHeight="1" x14ac:dyDescent="0.25">
      <c r="A281" s="108">
        <v>233</v>
      </c>
      <c r="B281" s="8" t="s">
        <v>197</v>
      </c>
      <c r="C281" s="21" t="s">
        <v>154</v>
      </c>
      <c r="D281" s="22" t="s">
        <v>173</v>
      </c>
      <c r="E281" s="21" t="s">
        <v>1029</v>
      </c>
      <c r="F281" s="35">
        <v>44724</v>
      </c>
      <c r="G281" s="35">
        <v>44724</v>
      </c>
      <c r="H281" s="21" t="s">
        <v>990</v>
      </c>
      <c r="I281" s="22" t="s">
        <v>414</v>
      </c>
      <c r="J281" s="35">
        <v>44724</v>
      </c>
      <c r="K281" s="35">
        <v>44724</v>
      </c>
      <c r="L281" s="10">
        <v>1</v>
      </c>
      <c r="M281" s="10">
        <v>3400</v>
      </c>
      <c r="N281" s="10">
        <f t="shared" si="35"/>
        <v>3400</v>
      </c>
      <c r="O281" s="10">
        <v>1</v>
      </c>
      <c r="P281" s="10">
        <v>2900</v>
      </c>
      <c r="Q281" s="10">
        <f t="shared" si="36"/>
        <v>2900</v>
      </c>
      <c r="R281" s="10">
        <v>1</v>
      </c>
      <c r="S281" s="10">
        <v>2800</v>
      </c>
      <c r="T281" s="10">
        <f t="shared" si="37"/>
        <v>2800</v>
      </c>
      <c r="U281" s="10">
        <v>13</v>
      </c>
      <c r="V281" s="10">
        <v>150</v>
      </c>
      <c r="W281" s="10">
        <f t="shared" si="40"/>
        <v>1950</v>
      </c>
      <c r="X281" s="10">
        <v>13</v>
      </c>
      <c r="Y281" s="10">
        <v>150</v>
      </c>
      <c r="Z281" s="10">
        <f t="shared" si="41"/>
        <v>1950</v>
      </c>
      <c r="AA281" s="10">
        <v>13</v>
      </c>
      <c r="AB281" s="10">
        <v>150</v>
      </c>
      <c r="AC281" s="10">
        <f t="shared" si="42"/>
        <v>1950</v>
      </c>
      <c r="AD281" s="11">
        <v>39</v>
      </c>
      <c r="AE281" s="26">
        <v>7</v>
      </c>
      <c r="AF281" s="7">
        <f t="shared" si="39"/>
        <v>273</v>
      </c>
      <c r="AG281" s="152">
        <v>1</v>
      </c>
      <c r="AH281" s="145">
        <f t="shared" si="43"/>
        <v>81</v>
      </c>
      <c r="AI281" s="139">
        <f t="shared" si="45"/>
        <v>15223</v>
      </c>
      <c r="AJ281" s="118">
        <f t="shared" si="44"/>
        <v>15223</v>
      </c>
      <c r="AM281" t="b">
        <f>D281='10.06.2022 КП'!D281</f>
        <v>1</v>
      </c>
      <c r="AN281" t="b">
        <f>E281='10.06.2022 КП'!E281</f>
        <v>1</v>
      </c>
      <c r="AO281" t="b">
        <f>F281='10.06.2022 КП'!F281</f>
        <v>1</v>
      </c>
      <c r="AP281" t="b">
        <f>G281='10.06.2022 КП'!G281</f>
        <v>1</v>
      </c>
      <c r="AQ281" t="b">
        <f>H281='10.06.2022 КП'!H281</f>
        <v>1</v>
      </c>
    </row>
    <row r="282" spans="1:43" x14ac:dyDescent="0.25">
      <c r="A282" s="106"/>
      <c r="B282" s="96"/>
      <c r="C282" s="97"/>
      <c r="D282" s="179" t="s">
        <v>874</v>
      </c>
      <c r="E282" s="99"/>
      <c r="F282" s="99"/>
      <c r="G282" s="99"/>
      <c r="H282" s="99"/>
      <c r="I282" s="99"/>
      <c r="J282" s="99"/>
      <c r="K282" s="99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2"/>
      <c r="AE282" s="79"/>
      <c r="AF282" s="79"/>
      <c r="AG282" s="153"/>
      <c r="AH282" s="151"/>
      <c r="AI282" s="151"/>
      <c r="AJ282" s="164"/>
      <c r="AM282" t="b">
        <f>D282='10.06.2022 КП'!D282</f>
        <v>1</v>
      </c>
      <c r="AN282" t="b">
        <f>E282='10.06.2022 КП'!E282</f>
        <v>1</v>
      </c>
      <c r="AO282" t="b">
        <f>F282='10.06.2022 КП'!F282</f>
        <v>1</v>
      </c>
      <c r="AP282" t="b">
        <f>G282='10.06.2022 КП'!G282</f>
        <v>1</v>
      </c>
      <c r="AQ282" t="b">
        <f>H282='10.06.2022 КП'!H282</f>
        <v>1</v>
      </c>
    </row>
    <row r="283" spans="1:43" ht="27" customHeight="1" x14ac:dyDescent="0.25">
      <c r="A283" s="108">
        <v>234</v>
      </c>
      <c r="B283" s="8" t="s">
        <v>207</v>
      </c>
      <c r="C283" s="21" t="s">
        <v>118</v>
      </c>
      <c r="D283" s="22" t="s">
        <v>613</v>
      </c>
      <c r="E283" s="21" t="s">
        <v>507</v>
      </c>
      <c r="F283" s="35">
        <v>44587</v>
      </c>
      <c r="G283" s="35">
        <v>44591</v>
      </c>
      <c r="H283" s="21" t="s">
        <v>1091</v>
      </c>
      <c r="I283" s="22" t="s">
        <v>507</v>
      </c>
      <c r="J283" s="35">
        <v>44587</v>
      </c>
      <c r="K283" s="35">
        <v>44591</v>
      </c>
      <c r="L283" s="10"/>
      <c r="M283" s="10">
        <v>3400</v>
      </c>
      <c r="N283" s="10">
        <f t="shared" ref="N283:N365" si="46">L283*M283</f>
        <v>0</v>
      </c>
      <c r="O283" s="10"/>
      <c r="P283" s="10">
        <v>2900</v>
      </c>
      <c r="Q283" s="10">
        <f t="shared" ref="Q283:Q365" si="47">O283*P283</f>
        <v>0</v>
      </c>
      <c r="R283" s="10"/>
      <c r="S283" s="10">
        <v>2800</v>
      </c>
      <c r="T283" s="10">
        <f t="shared" ref="T283:T365" si="48">R283*S283</f>
        <v>0</v>
      </c>
      <c r="U283" s="10">
        <v>80</v>
      </c>
      <c r="V283" s="10">
        <v>150</v>
      </c>
      <c r="W283" s="10">
        <f t="shared" si="40"/>
        <v>12000</v>
      </c>
      <c r="X283" s="10">
        <v>85</v>
      </c>
      <c r="Y283" s="10">
        <v>150</v>
      </c>
      <c r="Z283" s="10">
        <f t="shared" si="41"/>
        <v>12750</v>
      </c>
      <c r="AA283" s="10">
        <v>160</v>
      </c>
      <c r="AB283" s="10">
        <v>150</v>
      </c>
      <c r="AC283" s="10">
        <f t="shared" si="42"/>
        <v>24000</v>
      </c>
      <c r="AD283" s="11"/>
      <c r="AE283" s="26">
        <v>7</v>
      </c>
      <c r="AF283" s="7">
        <f t="shared" si="39"/>
        <v>0</v>
      </c>
      <c r="AG283" s="152">
        <v>1</v>
      </c>
      <c r="AH283" s="139">
        <f t="shared" si="43"/>
        <v>325</v>
      </c>
      <c r="AI283" s="139">
        <f t="shared" si="45"/>
        <v>48750</v>
      </c>
      <c r="AJ283" s="109">
        <f t="shared" si="44"/>
        <v>48750</v>
      </c>
      <c r="AM283" t="b">
        <f>D283='10.06.2022 КП'!D283</f>
        <v>1</v>
      </c>
      <c r="AN283" t="b">
        <f>E283='10.06.2022 КП'!E283</f>
        <v>1</v>
      </c>
      <c r="AO283" t="b">
        <f>F283='10.06.2022 КП'!F283</f>
        <v>1</v>
      </c>
      <c r="AP283" t="b">
        <f>G283='10.06.2022 КП'!G283</f>
        <v>1</v>
      </c>
      <c r="AQ283" t="b">
        <f>H283='10.06.2022 КП'!H283</f>
        <v>1</v>
      </c>
    </row>
    <row r="284" spans="1:43" ht="15" customHeight="1" x14ac:dyDescent="0.25">
      <c r="A284" s="106"/>
      <c r="B284" s="96"/>
      <c r="C284" s="97"/>
      <c r="D284" s="179" t="s">
        <v>875</v>
      </c>
      <c r="E284" s="99"/>
      <c r="F284" s="99"/>
      <c r="G284" s="99"/>
      <c r="H284" s="99"/>
      <c r="I284" s="99"/>
      <c r="J284" s="99"/>
      <c r="K284" s="99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2"/>
      <c r="AE284" s="79"/>
      <c r="AF284" s="79"/>
      <c r="AG284" s="153"/>
      <c r="AH284" s="151"/>
      <c r="AI284" s="151"/>
      <c r="AJ284" s="164"/>
      <c r="AM284" t="b">
        <f>D284='10.06.2022 КП'!D284</f>
        <v>1</v>
      </c>
      <c r="AN284" t="b">
        <f>E284='10.06.2022 КП'!E284</f>
        <v>1</v>
      </c>
      <c r="AO284" t="b">
        <f>F284='10.06.2022 КП'!F284</f>
        <v>1</v>
      </c>
      <c r="AP284" t="b">
        <f>G284='10.06.2022 КП'!G284</f>
        <v>1</v>
      </c>
      <c r="AQ284" t="b">
        <f>H284='10.06.2022 КП'!H284</f>
        <v>1</v>
      </c>
    </row>
    <row r="285" spans="1:43" ht="16.149999999999999" customHeight="1" x14ac:dyDescent="0.25">
      <c r="A285" s="108">
        <v>235</v>
      </c>
      <c r="B285" s="8" t="s">
        <v>181</v>
      </c>
      <c r="C285" s="21" t="s">
        <v>182</v>
      </c>
      <c r="D285" s="22" t="s">
        <v>434</v>
      </c>
      <c r="E285" s="21" t="s">
        <v>461</v>
      </c>
      <c r="F285" s="35">
        <v>44611</v>
      </c>
      <c r="G285" s="35">
        <v>44612</v>
      </c>
      <c r="H285" s="21" t="s">
        <v>312</v>
      </c>
      <c r="I285" s="22" t="s">
        <v>461</v>
      </c>
      <c r="J285" s="35">
        <v>44611</v>
      </c>
      <c r="K285" s="35">
        <v>44612</v>
      </c>
      <c r="L285" s="10"/>
      <c r="M285" s="10">
        <v>3400</v>
      </c>
      <c r="N285" s="10">
        <f t="shared" si="46"/>
        <v>0</v>
      </c>
      <c r="O285" s="10"/>
      <c r="P285" s="10">
        <v>2900</v>
      </c>
      <c r="Q285" s="10">
        <f t="shared" si="47"/>
        <v>0</v>
      </c>
      <c r="R285" s="10"/>
      <c r="S285" s="10">
        <v>2800</v>
      </c>
      <c r="T285" s="10">
        <f t="shared" si="48"/>
        <v>0</v>
      </c>
      <c r="U285" s="10">
        <v>18</v>
      </c>
      <c r="V285" s="10">
        <v>150</v>
      </c>
      <c r="W285" s="10">
        <f t="shared" si="40"/>
        <v>2700</v>
      </c>
      <c r="X285" s="10">
        <v>18</v>
      </c>
      <c r="Y285" s="10">
        <v>150</v>
      </c>
      <c r="Z285" s="10">
        <f t="shared" si="41"/>
        <v>2700</v>
      </c>
      <c r="AA285" s="10">
        <v>18</v>
      </c>
      <c r="AB285" s="10">
        <v>150</v>
      </c>
      <c r="AC285" s="10">
        <f t="shared" si="42"/>
        <v>2700</v>
      </c>
      <c r="AD285" s="11"/>
      <c r="AE285" s="26">
        <v>7</v>
      </c>
      <c r="AF285" s="7">
        <f t="shared" si="39"/>
        <v>0</v>
      </c>
      <c r="AG285" s="152">
        <v>1</v>
      </c>
      <c r="AH285" s="139">
        <f t="shared" si="43"/>
        <v>54</v>
      </c>
      <c r="AI285" s="139">
        <f t="shared" si="45"/>
        <v>8100</v>
      </c>
      <c r="AJ285" s="109">
        <f t="shared" si="44"/>
        <v>8100</v>
      </c>
      <c r="AM285" t="b">
        <f>D285='10.06.2022 КП'!D285</f>
        <v>1</v>
      </c>
      <c r="AN285" t="b">
        <f>E285='10.06.2022 КП'!E285</f>
        <v>1</v>
      </c>
      <c r="AO285" t="b">
        <f>F285='10.06.2022 КП'!F285</f>
        <v>1</v>
      </c>
      <c r="AP285" t="b">
        <f>G285='10.06.2022 КП'!G285</f>
        <v>1</v>
      </c>
      <c r="AQ285" t="b">
        <f>H285='10.06.2022 КП'!H285</f>
        <v>1</v>
      </c>
    </row>
    <row r="286" spans="1:43" ht="16.149999999999999" customHeight="1" x14ac:dyDescent="0.25">
      <c r="A286" s="108">
        <v>236</v>
      </c>
      <c r="B286" s="8" t="s">
        <v>181</v>
      </c>
      <c r="C286" s="21" t="s">
        <v>182</v>
      </c>
      <c r="D286" s="22" t="s">
        <v>614</v>
      </c>
      <c r="E286" s="21" t="s">
        <v>340</v>
      </c>
      <c r="F286" s="35">
        <v>44654</v>
      </c>
      <c r="G286" s="35">
        <v>44654</v>
      </c>
      <c r="H286" s="21" t="s">
        <v>305</v>
      </c>
      <c r="I286" s="22" t="s">
        <v>340</v>
      </c>
      <c r="J286" s="35">
        <v>44654</v>
      </c>
      <c r="K286" s="35">
        <v>44654</v>
      </c>
      <c r="L286" s="10"/>
      <c r="M286" s="10">
        <v>3400</v>
      </c>
      <c r="N286" s="10">
        <f t="shared" si="46"/>
        <v>0</v>
      </c>
      <c r="O286" s="10"/>
      <c r="P286" s="10">
        <v>2900</v>
      </c>
      <c r="Q286" s="10">
        <f t="shared" si="47"/>
        <v>0</v>
      </c>
      <c r="R286" s="10"/>
      <c r="S286" s="10">
        <v>2800</v>
      </c>
      <c r="T286" s="10">
        <f t="shared" si="48"/>
        <v>0</v>
      </c>
      <c r="U286" s="10">
        <v>18</v>
      </c>
      <c r="V286" s="10">
        <v>150</v>
      </c>
      <c r="W286" s="10">
        <f t="shared" si="40"/>
        <v>2700</v>
      </c>
      <c r="X286" s="10">
        <v>18</v>
      </c>
      <c r="Y286" s="10">
        <v>150</v>
      </c>
      <c r="Z286" s="10">
        <f t="shared" si="41"/>
        <v>2700</v>
      </c>
      <c r="AA286" s="10">
        <v>18</v>
      </c>
      <c r="AB286" s="10">
        <v>150</v>
      </c>
      <c r="AC286" s="10">
        <f t="shared" si="42"/>
        <v>2700</v>
      </c>
      <c r="AD286" s="11"/>
      <c r="AE286" s="26">
        <v>7</v>
      </c>
      <c r="AF286" s="7">
        <f t="shared" si="39"/>
        <v>0</v>
      </c>
      <c r="AG286" s="152">
        <v>1</v>
      </c>
      <c r="AH286" s="139">
        <f t="shared" si="43"/>
        <v>54</v>
      </c>
      <c r="AI286" s="139">
        <f t="shared" si="45"/>
        <v>8100</v>
      </c>
      <c r="AJ286" s="109">
        <f t="shared" si="44"/>
        <v>8100</v>
      </c>
      <c r="AM286" t="b">
        <f>D286='10.06.2022 КП'!D286</f>
        <v>1</v>
      </c>
      <c r="AN286" t="b">
        <f>E286='10.06.2022 КП'!E286</f>
        <v>1</v>
      </c>
      <c r="AO286" t="b">
        <f>F286='10.06.2022 КП'!F286</f>
        <v>1</v>
      </c>
      <c r="AP286" t="b">
        <f>G286='10.06.2022 КП'!G286</f>
        <v>1</v>
      </c>
      <c r="AQ286" t="b">
        <f>H286='10.06.2022 КП'!H286</f>
        <v>1</v>
      </c>
    </row>
    <row r="287" spans="1:43" ht="16.149999999999999" customHeight="1" x14ac:dyDescent="0.25">
      <c r="A287" s="108">
        <v>237</v>
      </c>
      <c r="B287" s="8" t="s">
        <v>181</v>
      </c>
      <c r="C287" s="21" t="s">
        <v>182</v>
      </c>
      <c r="D287" s="22" t="s">
        <v>183</v>
      </c>
      <c r="E287" s="21" t="s">
        <v>461</v>
      </c>
      <c r="F287" s="35">
        <v>44752</v>
      </c>
      <c r="G287" s="35">
        <v>44752</v>
      </c>
      <c r="H287" s="21" t="s">
        <v>787</v>
      </c>
      <c r="I287" s="22" t="s">
        <v>461</v>
      </c>
      <c r="J287" s="35">
        <v>44752</v>
      </c>
      <c r="K287" s="35">
        <v>44752</v>
      </c>
      <c r="L287" s="10"/>
      <c r="M287" s="10">
        <v>3400</v>
      </c>
      <c r="N287" s="10">
        <f t="shared" si="46"/>
        <v>0</v>
      </c>
      <c r="O287" s="10"/>
      <c r="P287" s="10">
        <v>2900</v>
      </c>
      <c r="Q287" s="10">
        <f t="shared" si="47"/>
        <v>0</v>
      </c>
      <c r="R287" s="10"/>
      <c r="S287" s="10">
        <v>2800</v>
      </c>
      <c r="T287" s="10">
        <f t="shared" si="48"/>
        <v>0</v>
      </c>
      <c r="U287" s="10">
        <v>22</v>
      </c>
      <c r="V287" s="10">
        <v>150</v>
      </c>
      <c r="W287" s="10">
        <f t="shared" si="40"/>
        <v>3300</v>
      </c>
      <c r="X287" s="10">
        <v>22</v>
      </c>
      <c r="Y287" s="10">
        <v>150</v>
      </c>
      <c r="Z287" s="10">
        <f t="shared" si="41"/>
        <v>3300</v>
      </c>
      <c r="AA287" s="10">
        <v>22</v>
      </c>
      <c r="AB287" s="10">
        <v>150</v>
      </c>
      <c r="AC287" s="10">
        <f t="shared" si="42"/>
        <v>3300</v>
      </c>
      <c r="AD287" s="11">
        <v>66</v>
      </c>
      <c r="AE287" s="26">
        <v>7</v>
      </c>
      <c r="AF287" s="7">
        <f t="shared" si="39"/>
        <v>462</v>
      </c>
      <c r="AG287" s="152">
        <v>1</v>
      </c>
      <c r="AH287" s="139">
        <f t="shared" si="43"/>
        <v>132</v>
      </c>
      <c r="AI287" s="139">
        <f t="shared" si="45"/>
        <v>10362</v>
      </c>
      <c r="AJ287" s="109">
        <f t="shared" si="44"/>
        <v>10362</v>
      </c>
      <c r="AM287" t="b">
        <f>D287='10.06.2022 КП'!D287</f>
        <v>1</v>
      </c>
      <c r="AN287" t="b">
        <f>E287='10.06.2022 КП'!E287</f>
        <v>1</v>
      </c>
      <c r="AO287" t="b">
        <f>F287='10.06.2022 КП'!F287</f>
        <v>1</v>
      </c>
      <c r="AP287" t="b">
        <f>G287='10.06.2022 КП'!G287</f>
        <v>1</v>
      </c>
      <c r="AQ287" t="b">
        <f>H287='10.06.2022 КП'!H287</f>
        <v>1</v>
      </c>
    </row>
    <row r="288" spans="1:43" ht="14.65" customHeight="1" x14ac:dyDescent="0.25">
      <c r="A288" s="106"/>
      <c r="B288" s="96"/>
      <c r="C288" s="97"/>
      <c r="D288" s="179" t="s">
        <v>876</v>
      </c>
      <c r="E288" s="99"/>
      <c r="F288" s="99"/>
      <c r="G288" s="99"/>
      <c r="H288" s="99"/>
      <c r="I288" s="99"/>
      <c r="J288" s="99"/>
      <c r="K288" s="99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2"/>
      <c r="AE288" s="79"/>
      <c r="AF288" s="79"/>
      <c r="AG288" s="153"/>
      <c r="AH288" s="151"/>
      <c r="AI288" s="151"/>
      <c r="AJ288" s="164"/>
      <c r="AM288" t="b">
        <f>D288='10.06.2022 КП'!D288</f>
        <v>1</v>
      </c>
      <c r="AN288" t="b">
        <f>E288='10.06.2022 КП'!E288</f>
        <v>1</v>
      </c>
      <c r="AO288" t="b">
        <f>F288='10.06.2022 КП'!F288</f>
        <v>1</v>
      </c>
      <c r="AP288" t="b">
        <f>G288='10.06.2022 КП'!G288</f>
        <v>1</v>
      </c>
      <c r="AQ288" t="b">
        <f>H288='10.06.2022 КП'!H288</f>
        <v>1</v>
      </c>
    </row>
    <row r="289" spans="1:43" ht="38.25" x14ac:dyDescent="0.25">
      <c r="A289" s="108">
        <v>238</v>
      </c>
      <c r="B289" s="8" t="s">
        <v>191</v>
      </c>
      <c r="C289" s="21" t="s">
        <v>293</v>
      </c>
      <c r="D289" s="22" t="s">
        <v>1092</v>
      </c>
      <c r="E289" s="21" t="s">
        <v>485</v>
      </c>
      <c r="F289" s="35" t="s">
        <v>788</v>
      </c>
      <c r="G289" s="35" t="s">
        <v>789</v>
      </c>
      <c r="H289" s="21" t="s">
        <v>1031</v>
      </c>
      <c r="I289" s="22" t="s">
        <v>485</v>
      </c>
      <c r="J289" s="35" t="s">
        <v>788</v>
      </c>
      <c r="K289" s="35" t="s">
        <v>789</v>
      </c>
      <c r="L289" s="10"/>
      <c r="M289" s="10">
        <v>3400</v>
      </c>
      <c r="N289" s="10">
        <f t="shared" si="46"/>
        <v>0</v>
      </c>
      <c r="O289" s="10"/>
      <c r="P289" s="10">
        <v>2900</v>
      </c>
      <c r="Q289" s="10">
        <f t="shared" si="47"/>
        <v>0</v>
      </c>
      <c r="R289" s="10"/>
      <c r="S289" s="10">
        <v>2800</v>
      </c>
      <c r="T289" s="10">
        <f t="shared" si="48"/>
        <v>0</v>
      </c>
      <c r="U289" s="10">
        <v>20</v>
      </c>
      <c r="V289" s="10">
        <v>150</v>
      </c>
      <c r="W289" s="10">
        <f t="shared" si="40"/>
        <v>3000</v>
      </c>
      <c r="X289" s="10">
        <v>20</v>
      </c>
      <c r="Y289" s="10">
        <v>150</v>
      </c>
      <c r="Z289" s="10">
        <f t="shared" si="41"/>
        <v>3000</v>
      </c>
      <c r="AA289" s="10">
        <v>20</v>
      </c>
      <c r="AB289" s="10">
        <v>150</v>
      </c>
      <c r="AC289" s="10">
        <f t="shared" si="42"/>
        <v>3000</v>
      </c>
      <c r="AD289" s="11">
        <v>60</v>
      </c>
      <c r="AE289" s="26">
        <v>7</v>
      </c>
      <c r="AF289" s="7">
        <f t="shared" si="39"/>
        <v>420</v>
      </c>
      <c r="AG289" s="152">
        <v>1</v>
      </c>
      <c r="AH289" s="139">
        <f t="shared" si="43"/>
        <v>120</v>
      </c>
      <c r="AI289" s="139">
        <f t="shared" si="45"/>
        <v>9420</v>
      </c>
      <c r="AJ289" s="109">
        <f t="shared" si="44"/>
        <v>9420</v>
      </c>
      <c r="AM289" t="b">
        <f>D289='10.06.2022 КП'!D289</f>
        <v>1</v>
      </c>
      <c r="AN289" t="b">
        <f>E289='10.06.2022 КП'!E289</f>
        <v>1</v>
      </c>
      <c r="AO289" t="b">
        <f>F289='10.06.2022 КП'!F289</f>
        <v>1</v>
      </c>
      <c r="AP289" t="b">
        <f>G289='10.06.2022 КП'!G289</f>
        <v>1</v>
      </c>
      <c r="AQ289" t="b">
        <f>H289='10.06.2022 КП'!H289</f>
        <v>1</v>
      </c>
    </row>
    <row r="290" spans="1:43" ht="16.149999999999999" customHeight="1" x14ac:dyDescent="0.25">
      <c r="A290" s="108">
        <v>239</v>
      </c>
      <c r="B290" s="8" t="s">
        <v>191</v>
      </c>
      <c r="C290" s="21" t="s">
        <v>293</v>
      </c>
      <c r="D290" s="22" t="s">
        <v>538</v>
      </c>
      <c r="E290" s="21" t="s">
        <v>1032</v>
      </c>
      <c r="F290" s="35">
        <v>44680</v>
      </c>
      <c r="G290" s="35">
        <v>44684</v>
      </c>
      <c r="H290" s="21" t="s">
        <v>309</v>
      </c>
      <c r="I290" s="22" t="s">
        <v>539</v>
      </c>
      <c r="J290" s="35">
        <v>44680</v>
      </c>
      <c r="K290" s="35">
        <v>44684</v>
      </c>
      <c r="L290" s="28"/>
      <c r="M290" s="10">
        <v>3400</v>
      </c>
      <c r="N290" s="10">
        <f t="shared" si="46"/>
        <v>0</v>
      </c>
      <c r="O290" s="28"/>
      <c r="P290" s="10">
        <v>2900</v>
      </c>
      <c r="Q290" s="10">
        <f t="shared" si="47"/>
        <v>0</v>
      </c>
      <c r="R290" s="28"/>
      <c r="S290" s="10">
        <v>2800</v>
      </c>
      <c r="T290" s="10">
        <f t="shared" si="48"/>
        <v>0</v>
      </c>
      <c r="U290" s="29">
        <v>2</v>
      </c>
      <c r="V290" s="10">
        <v>150</v>
      </c>
      <c r="W290" s="10">
        <f t="shared" si="40"/>
        <v>300</v>
      </c>
      <c r="X290" s="29">
        <v>2</v>
      </c>
      <c r="Y290" s="10">
        <v>150</v>
      </c>
      <c r="Z290" s="10">
        <f t="shared" si="41"/>
        <v>300</v>
      </c>
      <c r="AA290" s="29">
        <v>2</v>
      </c>
      <c r="AB290" s="10">
        <v>150</v>
      </c>
      <c r="AC290" s="10">
        <f t="shared" si="42"/>
        <v>300</v>
      </c>
      <c r="AD290" s="29">
        <v>6</v>
      </c>
      <c r="AE290" s="26">
        <v>7</v>
      </c>
      <c r="AF290" s="7">
        <f t="shared" si="39"/>
        <v>42</v>
      </c>
      <c r="AG290" s="152">
        <v>1</v>
      </c>
      <c r="AH290" s="139">
        <f t="shared" si="43"/>
        <v>12</v>
      </c>
      <c r="AI290" s="139">
        <f t="shared" si="45"/>
        <v>942</v>
      </c>
      <c r="AJ290" s="109">
        <f t="shared" si="44"/>
        <v>942</v>
      </c>
      <c r="AM290" t="b">
        <f>D290='10.06.2022 КП'!D290</f>
        <v>1</v>
      </c>
      <c r="AN290" t="b">
        <f>E290='10.06.2022 КП'!E290</f>
        <v>1</v>
      </c>
      <c r="AO290" t="b">
        <f>F290='10.06.2022 КП'!F290</f>
        <v>1</v>
      </c>
      <c r="AP290" t="b">
        <f>G290='10.06.2022 КП'!G290</f>
        <v>1</v>
      </c>
      <c r="AQ290" t="b">
        <f>H290='10.06.2022 КП'!H290</f>
        <v>1</v>
      </c>
    </row>
    <row r="291" spans="1:43" ht="52.9" customHeight="1" x14ac:dyDescent="0.25">
      <c r="A291" s="108">
        <v>240</v>
      </c>
      <c r="B291" s="8" t="s">
        <v>191</v>
      </c>
      <c r="C291" s="21" t="s">
        <v>293</v>
      </c>
      <c r="D291" s="22" t="s">
        <v>1093</v>
      </c>
      <c r="E291" s="21" t="s">
        <v>450</v>
      </c>
      <c r="F291" s="35" t="s">
        <v>791</v>
      </c>
      <c r="G291" s="35" t="s">
        <v>792</v>
      </c>
      <c r="H291" s="21" t="s">
        <v>336</v>
      </c>
      <c r="I291" s="22" t="s">
        <v>450</v>
      </c>
      <c r="J291" s="35" t="s">
        <v>791</v>
      </c>
      <c r="K291" s="35" t="s">
        <v>792</v>
      </c>
      <c r="L291" s="10"/>
      <c r="M291" s="10">
        <v>3400</v>
      </c>
      <c r="N291" s="10">
        <f t="shared" si="46"/>
        <v>0</v>
      </c>
      <c r="O291" s="10"/>
      <c r="P291" s="10">
        <v>2900</v>
      </c>
      <c r="Q291" s="10">
        <f t="shared" si="47"/>
        <v>0</v>
      </c>
      <c r="R291" s="10"/>
      <c r="S291" s="10">
        <v>2800</v>
      </c>
      <c r="T291" s="10">
        <f t="shared" si="48"/>
        <v>0</v>
      </c>
      <c r="U291" s="10">
        <v>9</v>
      </c>
      <c r="V291" s="10">
        <v>150</v>
      </c>
      <c r="W291" s="10">
        <f t="shared" si="40"/>
        <v>1350</v>
      </c>
      <c r="X291" s="10">
        <v>9</v>
      </c>
      <c r="Y291" s="10">
        <v>150</v>
      </c>
      <c r="Z291" s="10">
        <f t="shared" si="41"/>
        <v>1350</v>
      </c>
      <c r="AA291" s="10">
        <v>9</v>
      </c>
      <c r="AB291" s="10">
        <v>150</v>
      </c>
      <c r="AC291" s="10">
        <f t="shared" si="42"/>
        <v>1350</v>
      </c>
      <c r="AD291" s="11">
        <v>27</v>
      </c>
      <c r="AE291" s="26">
        <v>7</v>
      </c>
      <c r="AF291" s="7">
        <f t="shared" si="39"/>
        <v>189</v>
      </c>
      <c r="AG291" s="152">
        <v>1</v>
      </c>
      <c r="AH291" s="139">
        <f t="shared" si="43"/>
        <v>54</v>
      </c>
      <c r="AI291" s="139">
        <f t="shared" si="45"/>
        <v>4239</v>
      </c>
      <c r="AJ291" s="109">
        <f t="shared" si="44"/>
        <v>4239</v>
      </c>
      <c r="AM291" t="b">
        <f>D291='10.06.2022 КП'!D291</f>
        <v>1</v>
      </c>
      <c r="AN291" t="b">
        <f>E291='10.06.2022 КП'!E291</f>
        <v>1</v>
      </c>
      <c r="AO291" t="b">
        <f>F291='10.06.2022 КП'!F291</f>
        <v>1</v>
      </c>
      <c r="AP291" t="b">
        <f>G291='10.06.2022 КП'!G291</f>
        <v>1</v>
      </c>
      <c r="AQ291" t="b">
        <f>H291='10.06.2022 КП'!H291</f>
        <v>1</v>
      </c>
    </row>
    <row r="292" spans="1:43" ht="51" x14ac:dyDescent="0.25">
      <c r="A292" s="108">
        <v>241</v>
      </c>
      <c r="B292" s="8" t="s">
        <v>191</v>
      </c>
      <c r="C292" s="21" t="s">
        <v>293</v>
      </c>
      <c r="D292" s="22" t="s">
        <v>1094</v>
      </c>
      <c r="E292" s="21" t="s">
        <v>417</v>
      </c>
      <c r="F292" s="35" t="s">
        <v>794</v>
      </c>
      <c r="G292" s="35" t="s">
        <v>795</v>
      </c>
      <c r="H292" s="21" t="s">
        <v>336</v>
      </c>
      <c r="I292" s="38" t="s">
        <v>417</v>
      </c>
      <c r="J292" s="35" t="s">
        <v>794</v>
      </c>
      <c r="K292" s="35" t="s">
        <v>795</v>
      </c>
      <c r="L292" s="10"/>
      <c r="M292" s="10">
        <v>3400</v>
      </c>
      <c r="N292" s="10">
        <f t="shared" si="46"/>
        <v>0</v>
      </c>
      <c r="O292" s="10"/>
      <c r="P292" s="10">
        <v>2900</v>
      </c>
      <c r="Q292" s="10">
        <f t="shared" si="47"/>
        <v>0</v>
      </c>
      <c r="R292" s="10"/>
      <c r="S292" s="10">
        <v>2800</v>
      </c>
      <c r="T292" s="10">
        <f t="shared" si="48"/>
        <v>0</v>
      </c>
      <c r="U292" s="10">
        <v>9</v>
      </c>
      <c r="V292" s="10">
        <v>150</v>
      </c>
      <c r="W292" s="10">
        <f t="shared" si="40"/>
        <v>1350</v>
      </c>
      <c r="X292" s="10">
        <v>9</v>
      </c>
      <c r="Y292" s="10">
        <v>150</v>
      </c>
      <c r="Z292" s="10">
        <f t="shared" si="41"/>
        <v>1350</v>
      </c>
      <c r="AA292" s="10">
        <v>9</v>
      </c>
      <c r="AB292" s="10">
        <v>150</v>
      </c>
      <c r="AC292" s="10">
        <f t="shared" si="42"/>
        <v>1350</v>
      </c>
      <c r="AD292" s="11">
        <v>27</v>
      </c>
      <c r="AE292" s="26">
        <v>7</v>
      </c>
      <c r="AF292" s="7">
        <f t="shared" si="39"/>
        <v>189</v>
      </c>
      <c r="AG292" s="152">
        <v>1</v>
      </c>
      <c r="AH292" s="139">
        <f t="shared" si="43"/>
        <v>54</v>
      </c>
      <c r="AI292" s="139">
        <f t="shared" si="45"/>
        <v>4239</v>
      </c>
      <c r="AJ292" s="109">
        <f t="shared" si="44"/>
        <v>4239</v>
      </c>
      <c r="AM292" t="b">
        <f>D292='10.06.2022 КП'!D292</f>
        <v>1</v>
      </c>
      <c r="AN292" t="b">
        <f>E292='10.06.2022 КП'!E292</f>
        <v>1</v>
      </c>
      <c r="AO292" t="b">
        <f>F292='10.06.2022 КП'!F292</f>
        <v>1</v>
      </c>
      <c r="AP292" t="b">
        <f>G292='10.06.2022 КП'!G292</f>
        <v>1</v>
      </c>
      <c r="AQ292" t="b">
        <f>H292='10.06.2022 КП'!H292</f>
        <v>1</v>
      </c>
    </row>
    <row r="293" spans="1:43" ht="16.149999999999999" customHeight="1" x14ac:dyDescent="0.25">
      <c r="A293" s="108">
        <v>242</v>
      </c>
      <c r="B293" s="8" t="s">
        <v>191</v>
      </c>
      <c r="C293" s="21" t="s">
        <v>293</v>
      </c>
      <c r="D293" s="22" t="s">
        <v>540</v>
      </c>
      <c r="E293" s="21" t="s">
        <v>1035</v>
      </c>
      <c r="F293" s="35">
        <v>44709</v>
      </c>
      <c r="G293" s="35">
        <v>44709</v>
      </c>
      <c r="H293" s="21" t="s">
        <v>541</v>
      </c>
      <c r="I293" s="22" t="s">
        <v>796</v>
      </c>
      <c r="J293" s="35">
        <v>44709</v>
      </c>
      <c r="K293" s="35">
        <v>44709</v>
      </c>
      <c r="L293" s="28"/>
      <c r="M293" s="10">
        <v>3400</v>
      </c>
      <c r="N293" s="10">
        <f t="shared" si="46"/>
        <v>0</v>
      </c>
      <c r="O293" s="28"/>
      <c r="P293" s="10">
        <v>2900</v>
      </c>
      <c r="Q293" s="10">
        <f t="shared" si="47"/>
        <v>0</v>
      </c>
      <c r="R293" s="28"/>
      <c r="S293" s="10">
        <v>2800</v>
      </c>
      <c r="T293" s="10">
        <f t="shared" si="48"/>
        <v>0</v>
      </c>
      <c r="U293" s="29">
        <v>1</v>
      </c>
      <c r="V293" s="10">
        <v>150</v>
      </c>
      <c r="W293" s="10">
        <f t="shared" si="40"/>
        <v>150</v>
      </c>
      <c r="X293" s="29">
        <v>1</v>
      </c>
      <c r="Y293" s="10">
        <v>150</v>
      </c>
      <c r="Z293" s="10">
        <f t="shared" si="41"/>
        <v>150</v>
      </c>
      <c r="AA293" s="29">
        <v>1</v>
      </c>
      <c r="AB293" s="10">
        <v>150</v>
      </c>
      <c r="AC293" s="10">
        <f t="shared" si="42"/>
        <v>150</v>
      </c>
      <c r="AD293" s="29">
        <v>3</v>
      </c>
      <c r="AE293" s="26">
        <v>7</v>
      </c>
      <c r="AF293" s="7">
        <f t="shared" si="39"/>
        <v>21</v>
      </c>
      <c r="AG293" s="152">
        <v>1</v>
      </c>
      <c r="AH293" s="139">
        <f t="shared" si="43"/>
        <v>6</v>
      </c>
      <c r="AI293" s="139">
        <f t="shared" si="45"/>
        <v>471</v>
      </c>
      <c r="AJ293" s="109">
        <f t="shared" si="44"/>
        <v>471</v>
      </c>
      <c r="AM293" t="b">
        <f>D293='10.06.2022 КП'!D293</f>
        <v>1</v>
      </c>
      <c r="AN293" t="b">
        <f>E293='10.06.2022 КП'!E293</f>
        <v>1</v>
      </c>
      <c r="AO293" t="b">
        <f>F293='10.06.2022 КП'!F293</f>
        <v>1</v>
      </c>
      <c r="AP293" t="b">
        <f>G293='10.06.2022 КП'!G293</f>
        <v>1</v>
      </c>
      <c r="AQ293" t="b">
        <f>H293='10.06.2022 КП'!H293</f>
        <v>1</v>
      </c>
    </row>
    <row r="294" spans="1:43" ht="16.149999999999999" customHeight="1" x14ac:dyDescent="0.25">
      <c r="A294" s="108">
        <v>243</v>
      </c>
      <c r="B294" s="8" t="s">
        <v>191</v>
      </c>
      <c r="C294" s="21" t="s">
        <v>293</v>
      </c>
      <c r="D294" s="22" t="s">
        <v>542</v>
      </c>
      <c r="E294" s="21" t="s">
        <v>1032</v>
      </c>
      <c r="F294" s="35">
        <v>44709</v>
      </c>
      <c r="G294" s="35">
        <v>44709</v>
      </c>
      <c r="H294" s="21" t="s">
        <v>541</v>
      </c>
      <c r="I294" s="22" t="s">
        <v>539</v>
      </c>
      <c r="J294" s="35">
        <v>44709</v>
      </c>
      <c r="K294" s="35">
        <v>44709</v>
      </c>
      <c r="L294" s="28"/>
      <c r="M294" s="10">
        <v>3400</v>
      </c>
      <c r="N294" s="10">
        <f t="shared" si="46"/>
        <v>0</v>
      </c>
      <c r="O294" s="28"/>
      <c r="P294" s="10">
        <v>2900</v>
      </c>
      <c r="Q294" s="10">
        <f t="shared" si="47"/>
        <v>0</v>
      </c>
      <c r="R294" s="28"/>
      <c r="S294" s="10">
        <v>2800</v>
      </c>
      <c r="T294" s="10">
        <f t="shared" si="48"/>
        <v>0</v>
      </c>
      <c r="U294" s="29">
        <v>2</v>
      </c>
      <c r="V294" s="10">
        <v>150</v>
      </c>
      <c r="W294" s="10">
        <f t="shared" si="40"/>
        <v>300</v>
      </c>
      <c r="X294" s="29">
        <v>2</v>
      </c>
      <c r="Y294" s="10">
        <v>150</v>
      </c>
      <c r="Z294" s="10">
        <f t="shared" si="41"/>
        <v>300</v>
      </c>
      <c r="AA294" s="29">
        <v>2</v>
      </c>
      <c r="AB294" s="10">
        <v>150</v>
      </c>
      <c r="AC294" s="10">
        <f t="shared" si="42"/>
        <v>300</v>
      </c>
      <c r="AD294" s="29">
        <v>6</v>
      </c>
      <c r="AE294" s="26">
        <v>7</v>
      </c>
      <c r="AF294" s="7">
        <f t="shared" si="39"/>
        <v>42</v>
      </c>
      <c r="AG294" s="152">
        <v>1</v>
      </c>
      <c r="AH294" s="139">
        <f t="shared" si="43"/>
        <v>12</v>
      </c>
      <c r="AI294" s="139">
        <f t="shared" si="45"/>
        <v>942</v>
      </c>
      <c r="AJ294" s="109">
        <f t="shared" si="44"/>
        <v>942</v>
      </c>
      <c r="AM294" t="b">
        <f>D294='10.06.2022 КП'!D294</f>
        <v>1</v>
      </c>
      <c r="AN294" t="b">
        <f>E294='10.06.2022 КП'!E294</f>
        <v>1</v>
      </c>
      <c r="AO294" t="b">
        <f>F294='10.06.2022 КП'!F294</f>
        <v>1</v>
      </c>
      <c r="AP294" t="b">
        <f>G294='10.06.2022 КП'!G294</f>
        <v>1</v>
      </c>
      <c r="AQ294" t="b">
        <f>H294='10.06.2022 КП'!H294</f>
        <v>1</v>
      </c>
    </row>
    <row r="295" spans="1:43" ht="16.149999999999999" customHeight="1" x14ac:dyDescent="0.25">
      <c r="A295" s="106"/>
      <c r="B295" s="96"/>
      <c r="C295" s="97"/>
      <c r="D295" s="179" t="s">
        <v>877</v>
      </c>
      <c r="E295" s="99"/>
      <c r="F295" s="99"/>
      <c r="G295" s="99"/>
      <c r="H295" s="99"/>
      <c r="I295" s="99"/>
      <c r="J295" s="99"/>
      <c r="K295" s="99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2"/>
      <c r="AE295" s="79"/>
      <c r="AF295" s="79"/>
      <c r="AG295" s="153"/>
      <c r="AH295" s="151"/>
      <c r="AI295" s="151"/>
      <c r="AJ295" s="164"/>
      <c r="AM295" t="b">
        <f>D295='10.06.2022 КП'!D295</f>
        <v>1</v>
      </c>
      <c r="AN295" t="b">
        <f>E295='10.06.2022 КП'!E295</f>
        <v>1</v>
      </c>
      <c r="AO295" t="b">
        <f>F295='10.06.2022 КП'!F295</f>
        <v>1</v>
      </c>
      <c r="AP295" t="b">
        <f>G295='10.06.2022 КП'!G295</f>
        <v>1</v>
      </c>
      <c r="AQ295" t="b">
        <f>H295='10.06.2022 КП'!H295</f>
        <v>1</v>
      </c>
    </row>
    <row r="296" spans="1:43" ht="27" customHeight="1" x14ac:dyDescent="0.25">
      <c r="A296" s="108">
        <v>244</v>
      </c>
      <c r="B296" s="15" t="s">
        <v>269</v>
      </c>
      <c r="C296" s="21" t="s">
        <v>134</v>
      </c>
      <c r="D296" s="22" t="s">
        <v>615</v>
      </c>
      <c r="E296" s="21" t="s">
        <v>340</v>
      </c>
      <c r="F296" s="35">
        <v>44631</v>
      </c>
      <c r="G296" s="35">
        <v>44635</v>
      </c>
      <c r="H296" s="21" t="s">
        <v>319</v>
      </c>
      <c r="I296" s="22" t="s">
        <v>340</v>
      </c>
      <c r="J296" s="35">
        <v>44631</v>
      </c>
      <c r="K296" s="35">
        <v>44635</v>
      </c>
      <c r="L296" s="14"/>
      <c r="M296" s="10">
        <v>3400</v>
      </c>
      <c r="N296" s="10">
        <f t="shared" si="46"/>
        <v>0</v>
      </c>
      <c r="O296" s="14"/>
      <c r="P296" s="10">
        <v>2900</v>
      </c>
      <c r="Q296" s="10">
        <f t="shared" si="47"/>
        <v>0</v>
      </c>
      <c r="R296" s="14"/>
      <c r="S296" s="10">
        <v>2800</v>
      </c>
      <c r="T296" s="10">
        <f t="shared" si="48"/>
        <v>0</v>
      </c>
      <c r="U296" s="10">
        <v>30</v>
      </c>
      <c r="V296" s="10">
        <v>150</v>
      </c>
      <c r="W296" s="10">
        <f t="shared" si="40"/>
        <v>4500</v>
      </c>
      <c r="X296" s="10">
        <v>30</v>
      </c>
      <c r="Y296" s="10">
        <v>150</v>
      </c>
      <c r="Z296" s="10">
        <f t="shared" si="41"/>
        <v>4500</v>
      </c>
      <c r="AA296" s="10">
        <v>30</v>
      </c>
      <c r="AB296" s="10">
        <v>150</v>
      </c>
      <c r="AC296" s="10">
        <f t="shared" si="42"/>
        <v>4500</v>
      </c>
      <c r="AD296" s="10"/>
      <c r="AE296" s="26">
        <v>7</v>
      </c>
      <c r="AF296" s="7">
        <f>AD296*AE296</f>
        <v>0</v>
      </c>
      <c r="AG296" s="152">
        <v>1</v>
      </c>
      <c r="AH296" s="139">
        <f t="shared" si="43"/>
        <v>90</v>
      </c>
      <c r="AI296" s="139">
        <f t="shared" si="45"/>
        <v>13500</v>
      </c>
      <c r="AJ296" s="109">
        <f t="shared" si="44"/>
        <v>13500</v>
      </c>
      <c r="AM296" t="b">
        <f>D296='10.06.2022 КП'!D296</f>
        <v>1</v>
      </c>
      <c r="AN296" t="b">
        <f>E296='10.06.2022 КП'!E296</f>
        <v>1</v>
      </c>
      <c r="AO296" t="b">
        <f>F296='10.06.2022 КП'!F296</f>
        <v>1</v>
      </c>
      <c r="AP296" t="b">
        <f>G296='10.06.2022 КП'!G296</f>
        <v>1</v>
      </c>
      <c r="AQ296" t="b">
        <f>H296='10.06.2022 КП'!H296</f>
        <v>1</v>
      </c>
    </row>
    <row r="297" spans="1:43" ht="42" customHeight="1" x14ac:dyDescent="0.25">
      <c r="A297" s="108">
        <v>245</v>
      </c>
      <c r="B297" s="15" t="s">
        <v>269</v>
      </c>
      <c r="C297" s="21" t="s">
        <v>134</v>
      </c>
      <c r="D297" s="22" t="s">
        <v>616</v>
      </c>
      <c r="E297" s="21" t="s">
        <v>991</v>
      </c>
      <c r="F297" s="35">
        <v>44631</v>
      </c>
      <c r="G297" s="35">
        <v>44635</v>
      </c>
      <c r="H297" s="21" t="s">
        <v>319</v>
      </c>
      <c r="I297" s="22" t="s">
        <v>465</v>
      </c>
      <c r="J297" s="35">
        <v>44631</v>
      </c>
      <c r="K297" s="35">
        <v>44635</v>
      </c>
      <c r="L297" s="14"/>
      <c r="M297" s="10">
        <v>3400</v>
      </c>
      <c r="N297" s="10">
        <f t="shared" si="46"/>
        <v>0</v>
      </c>
      <c r="O297" s="14"/>
      <c r="P297" s="10">
        <v>2900</v>
      </c>
      <c r="Q297" s="10">
        <f t="shared" si="47"/>
        <v>0</v>
      </c>
      <c r="R297" s="14"/>
      <c r="S297" s="10">
        <v>2800</v>
      </c>
      <c r="T297" s="10">
        <f t="shared" si="48"/>
        <v>0</v>
      </c>
      <c r="U297" s="10">
        <v>34</v>
      </c>
      <c r="V297" s="10">
        <v>150</v>
      </c>
      <c r="W297" s="10">
        <f t="shared" si="40"/>
        <v>5100</v>
      </c>
      <c r="X297" s="10">
        <v>34</v>
      </c>
      <c r="Y297" s="10">
        <v>150</v>
      </c>
      <c r="Z297" s="10">
        <f t="shared" si="41"/>
        <v>5100</v>
      </c>
      <c r="AA297" s="10">
        <v>34</v>
      </c>
      <c r="AB297" s="10">
        <v>150</v>
      </c>
      <c r="AC297" s="10">
        <f t="shared" si="42"/>
        <v>5100</v>
      </c>
      <c r="AD297" s="10"/>
      <c r="AE297" s="26">
        <v>7</v>
      </c>
      <c r="AF297" s="7">
        <f>AD297*AE297</f>
        <v>0</v>
      </c>
      <c r="AG297" s="152">
        <v>1</v>
      </c>
      <c r="AH297" s="145">
        <f t="shared" si="43"/>
        <v>102</v>
      </c>
      <c r="AI297" s="139">
        <f t="shared" si="45"/>
        <v>15300</v>
      </c>
      <c r="AJ297" s="118">
        <f t="shared" si="44"/>
        <v>15300</v>
      </c>
      <c r="AM297" t="b">
        <f>D297='10.06.2022 КП'!D297</f>
        <v>1</v>
      </c>
      <c r="AN297" t="b">
        <f>E297='10.06.2022 КП'!E297</f>
        <v>1</v>
      </c>
      <c r="AO297" t="b">
        <f>F297='10.06.2022 КП'!F297</f>
        <v>1</v>
      </c>
      <c r="AP297" t="b">
        <f>G297='10.06.2022 КП'!G297</f>
        <v>1</v>
      </c>
      <c r="AQ297" t="b">
        <f>H297='10.06.2022 КП'!H297</f>
        <v>1</v>
      </c>
    </row>
    <row r="298" spans="1:43" x14ac:dyDescent="0.25">
      <c r="A298" s="106"/>
      <c r="B298" s="96"/>
      <c r="C298" s="97"/>
      <c r="D298" s="179" t="s">
        <v>878</v>
      </c>
      <c r="E298" s="99"/>
      <c r="F298" s="99"/>
      <c r="G298" s="99"/>
      <c r="H298" s="99"/>
      <c r="I298" s="99"/>
      <c r="J298" s="99"/>
      <c r="K298" s="99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2"/>
      <c r="AE298" s="79"/>
      <c r="AF298" s="79"/>
      <c r="AG298" s="153"/>
      <c r="AH298" s="151"/>
      <c r="AI298" s="151"/>
      <c r="AJ298" s="164"/>
      <c r="AM298" t="b">
        <f>D298='10.06.2022 КП'!D298</f>
        <v>1</v>
      </c>
      <c r="AN298" t="b">
        <f>E298='10.06.2022 КП'!E298</f>
        <v>1</v>
      </c>
      <c r="AO298" t="b">
        <f>F298='10.06.2022 КП'!F298</f>
        <v>1</v>
      </c>
      <c r="AP298" t="b">
        <f>G298='10.06.2022 КП'!G298</f>
        <v>1</v>
      </c>
      <c r="AQ298" t="b">
        <f>H298='10.06.2022 КП'!H298</f>
        <v>1</v>
      </c>
    </row>
    <row r="299" spans="1:43" ht="52.9" customHeight="1" x14ac:dyDescent="0.25">
      <c r="A299" s="108">
        <v>246</v>
      </c>
      <c r="B299" s="8" t="s">
        <v>237</v>
      </c>
      <c r="C299" s="21" t="s">
        <v>236</v>
      </c>
      <c r="D299" s="22" t="s">
        <v>85</v>
      </c>
      <c r="E299" s="21" t="s">
        <v>491</v>
      </c>
      <c r="F299" s="35">
        <v>44588</v>
      </c>
      <c r="G299" s="35">
        <v>44591</v>
      </c>
      <c r="H299" s="21" t="s">
        <v>298</v>
      </c>
      <c r="I299" s="22" t="s">
        <v>491</v>
      </c>
      <c r="J299" s="35">
        <v>44588</v>
      </c>
      <c r="K299" s="35">
        <v>44591</v>
      </c>
      <c r="L299" s="10"/>
      <c r="M299" s="10">
        <v>3400</v>
      </c>
      <c r="N299" s="10">
        <f t="shared" si="46"/>
        <v>0</v>
      </c>
      <c r="O299" s="10"/>
      <c r="P299" s="10">
        <v>2900</v>
      </c>
      <c r="Q299" s="10">
        <f t="shared" si="47"/>
        <v>0</v>
      </c>
      <c r="R299" s="10"/>
      <c r="S299" s="10">
        <v>2800</v>
      </c>
      <c r="T299" s="10">
        <f t="shared" si="48"/>
        <v>0</v>
      </c>
      <c r="U299" s="10">
        <v>10</v>
      </c>
      <c r="V299" s="10">
        <v>150</v>
      </c>
      <c r="W299" s="10">
        <f t="shared" si="40"/>
        <v>1500</v>
      </c>
      <c r="X299" s="10">
        <v>10</v>
      </c>
      <c r="Y299" s="10">
        <v>150</v>
      </c>
      <c r="Z299" s="10">
        <f t="shared" si="41"/>
        <v>1500</v>
      </c>
      <c r="AA299" s="10">
        <v>10</v>
      </c>
      <c r="AB299" s="10">
        <v>150</v>
      </c>
      <c r="AC299" s="10">
        <f t="shared" si="42"/>
        <v>1500</v>
      </c>
      <c r="AD299" s="11"/>
      <c r="AE299" s="26">
        <v>7</v>
      </c>
      <c r="AF299" s="7">
        <f>AD299*AE299</f>
        <v>0</v>
      </c>
      <c r="AG299" s="152">
        <v>1</v>
      </c>
      <c r="AH299" s="139">
        <f t="shared" si="43"/>
        <v>30</v>
      </c>
      <c r="AI299" s="139">
        <f t="shared" si="45"/>
        <v>4500</v>
      </c>
      <c r="AJ299" s="109">
        <f t="shared" si="44"/>
        <v>4500</v>
      </c>
      <c r="AM299" t="b">
        <f>D299='10.06.2022 КП'!D299</f>
        <v>1</v>
      </c>
      <c r="AN299" t="b">
        <f>E299='10.06.2022 КП'!E299</f>
        <v>1</v>
      </c>
      <c r="AO299" t="b">
        <f>F299='10.06.2022 КП'!F299</f>
        <v>1</v>
      </c>
      <c r="AP299" t="b">
        <f>G299='10.06.2022 КП'!G299</f>
        <v>1</v>
      </c>
      <c r="AQ299" t="b">
        <f>H299='10.06.2022 КП'!H299</f>
        <v>1</v>
      </c>
    </row>
    <row r="300" spans="1:43" ht="16.149999999999999" customHeight="1" x14ac:dyDescent="0.25">
      <c r="A300" s="108">
        <v>247</v>
      </c>
      <c r="B300" s="8" t="s">
        <v>237</v>
      </c>
      <c r="C300" s="21" t="s">
        <v>236</v>
      </c>
      <c r="D300" s="22" t="s">
        <v>86</v>
      </c>
      <c r="E300" s="21" t="s">
        <v>449</v>
      </c>
      <c r="F300" s="35">
        <v>44588</v>
      </c>
      <c r="G300" s="35">
        <v>44591</v>
      </c>
      <c r="H300" s="21" t="s">
        <v>298</v>
      </c>
      <c r="I300" s="22" t="s">
        <v>449</v>
      </c>
      <c r="J300" s="35">
        <v>44588</v>
      </c>
      <c r="K300" s="35">
        <v>44591</v>
      </c>
      <c r="L300" s="10"/>
      <c r="M300" s="10">
        <v>3400</v>
      </c>
      <c r="N300" s="10">
        <f t="shared" si="46"/>
        <v>0</v>
      </c>
      <c r="O300" s="10"/>
      <c r="P300" s="10">
        <v>2900</v>
      </c>
      <c r="Q300" s="10">
        <f t="shared" si="47"/>
        <v>0</v>
      </c>
      <c r="R300" s="10"/>
      <c r="S300" s="10">
        <v>2800</v>
      </c>
      <c r="T300" s="10">
        <f t="shared" si="48"/>
        <v>0</v>
      </c>
      <c r="U300" s="10">
        <v>2</v>
      </c>
      <c r="V300" s="10">
        <v>150</v>
      </c>
      <c r="W300" s="10">
        <f t="shared" si="40"/>
        <v>300</v>
      </c>
      <c r="X300" s="10">
        <v>2</v>
      </c>
      <c r="Y300" s="10">
        <v>150</v>
      </c>
      <c r="Z300" s="10">
        <f t="shared" si="41"/>
        <v>300</v>
      </c>
      <c r="AA300" s="10">
        <v>2</v>
      </c>
      <c r="AB300" s="10">
        <v>150</v>
      </c>
      <c r="AC300" s="10">
        <f t="shared" si="42"/>
        <v>300</v>
      </c>
      <c r="AD300" s="11"/>
      <c r="AE300" s="26">
        <v>7</v>
      </c>
      <c r="AF300" s="7">
        <f>AD300*AE300</f>
        <v>0</v>
      </c>
      <c r="AG300" s="152">
        <v>1</v>
      </c>
      <c r="AH300" s="139">
        <f t="shared" si="43"/>
        <v>6</v>
      </c>
      <c r="AI300" s="139">
        <f t="shared" si="45"/>
        <v>900</v>
      </c>
      <c r="AJ300" s="109">
        <f t="shared" si="44"/>
        <v>900</v>
      </c>
      <c r="AM300" t="b">
        <f>D300='10.06.2022 КП'!D300</f>
        <v>1</v>
      </c>
      <c r="AN300" t="b">
        <f>E300='10.06.2022 КП'!E300</f>
        <v>1</v>
      </c>
      <c r="AO300" t="b">
        <f>F300='10.06.2022 КП'!F300</f>
        <v>1</v>
      </c>
      <c r="AP300" t="b">
        <f>G300='10.06.2022 КП'!G300</f>
        <v>1</v>
      </c>
      <c r="AQ300" t="b">
        <f>H300='10.06.2022 КП'!H300</f>
        <v>1</v>
      </c>
    </row>
    <row r="301" spans="1:43" ht="53.65" customHeight="1" x14ac:dyDescent="0.25">
      <c r="A301" s="108">
        <v>248</v>
      </c>
      <c r="B301" s="8"/>
      <c r="C301" s="47" t="s">
        <v>236</v>
      </c>
      <c r="D301" s="22" t="s">
        <v>87</v>
      </c>
      <c r="E301" s="21" t="s">
        <v>491</v>
      </c>
      <c r="F301" s="35">
        <v>44700</v>
      </c>
      <c r="G301" s="35">
        <v>44703</v>
      </c>
      <c r="H301" s="21" t="s">
        <v>1036</v>
      </c>
      <c r="I301" s="51" t="s">
        <v>448</v>
      </c>
      <c r="J301" s="52">
        <v>44700</v>
      </c>
      <c r="K301" s="52">
        <v>44703</v>
      </c>
      <c r="L301" s="49"/>
      <c r="M301" s="49">
        <v>3400</v>
      </c>
      <c r="N301" s="49">
        <f t="shared" si="46"/>
        <v>0</v>
      </c>
      <c r="O301" s="49"/>
      <c r="P301" s="49">
        <v>2900</v>
      </c>
      <c r="Q301" s="49">
        <f t="shared" si="47"/>
        <v>0</v>
      </c>
      <c r="R301" s="49"/>
      <c r="S301" s="49">
        <v>2800</v>
      </c>
      <c r="T301" s="49">
        <f t="shared" si="48"/>
        <v>0</v>
      </c>
      <c r="U301" s="49">
        <v>2</v>
      </c>
      <c r="V301" s="49">
        <v>150</v>
      </c>
      <c r="W301" s="49">
        <f t="shared" si="40"/>
        <v>300</v>
      </c>
      <c r="X301" s="49">
        <v>3</v>
      </c>
      <c r="Y301" s="49">
        <v>150</v>
      </c>
      <c r="Z301" s="49">
        <f t="shared" si="41"/>
        <v>450</v>
      </c>
      <c r="AA301" s="49">
        <v>3</v>
      </c>
      <c r="AB301" s="49">
        <v>150</v>
      </c>
      <c r="AC301" s="49">
        <f t="shared" si="42"/>
        <v>450</v>
      </c>
      <c r="AD301" s="50"/>
      <c r="AE301" s="54">
        <v>7</v>
      </c>
      <c r="AF301" s="55">
        <v>150</v>
      </c>
      <c r="AG301" s="152">
        <v>1</v>
      </c>
      <c r="AH301" s="154">
        <f t="shared" si="43"/>
        <v>8</v>
      </c>
      <c r="AI301" s="139">
        <f t="shared" si="45"/>
        <v>1350</v>
      </c>
      <c r="AJ301" s="165">
        <f t="shared" si="44"/>
        <v>1350</v>
      </c>
      <c r="AM301" t="b">
        <f>D301='10.06.2022 КП'!D301</f>
        <v>1</v>
      </c>
      <c r="AN301" t="b">
        <f>E301='10.06.2022 КП'!E301</f>
        <v>1</v>
      </c>
      <c r="AO301" t="b">
        <f>F301='10.06.2022 КП'!F301</f>
        <v>1</v>
      </c>
      <c r="AP301" t="b">
        <f>G301='10.06.2022 КП'!G301</f>
        <v>1</v>
      </c>
      <c r="AQ301" t="b">
        <f>H301='10.06.2022 КП'!H301</f>
        <v>1</v>
      </c>
    </row>
    <row r="302" spans="1:43" ht="16.149999999999999" customHeight="1" x14ac:dyDescent="0.25">
      <c r="A302" s="108">
        <v>249</v>
      </c>
      <c r="B302" s="8" t="s">
        <v>238</v>
      </c>
      <c r="C302" s="21" t="s">
        <v>236</v>
      </c>
      <c r="D302" s="22" t="s">
        <v>88</v>
      </c>
      <c r="E302" s="21" t="s">
        <v>449</v>
      </c>
      <c r="F302" s="35">
        <v>44700</v>
      </c>
      <c r="G302" s="35">
        <v>44703</v>
      </c>
      <c r="H302" s="21" t="s">
        <v>1036</v>
      </c>
      <c r="I302" s="22" t="s">
        <v>449</v>
      </c>
      <c r="J302" s="35">
        <v>44700</v>
      </c>
      <c r="K302" s="35">
        <v>44703</v>
      </c>
      <c r="L302" s="11"/>
      <c r="M302" s="10">
        <v>3400</v>
      </c>
      <c r="N302" s="10">
        <f t="shared" si="46"/>
        <v>0</v>
      </c>
      <c r="O302" s="10"/>
      <c r="P302" s="10">
        <v>2900</v>
      </c>
      <c r="Q302" s="10">
        <f t="shared" si="47"/>
        <v>0</v>
      </c>
      <c r="R302" s="10"/>
      <c r="S302" s="10">
        <v>2800</v>
      </c>
      <c r="T302" s="10">
        <f t="shared" si="48"/>
        <v>0</v>
      </c>
      <c r="U302" s="10">
        <v>2</v>
      </c>
      <c r="V302" s="10">
        <v>150</v>
      </c>
      <c r="W302" s="10">
        <f t="shared" si="40"/>
        <v>300</v>
      </c>
      <c r="X302" s="10">
        <v>2</v>
      </c>
      <c r="Y302" s="10">
        <v>150</v>
      </c>
      <c r="Z302" s="10">
        <f t="shared" si="41"/>
        <v>300</v>
      </c>
      <c r="AA302" s="10">
        <v>2</v>
      </c>
      <c r="AB302" s="10">
        <v>150</v>
      </c>
      <c r="AC302" s="10">
        <f t="shared" si="42"/>
        <v>300</v>
      </c>
      <c r="AD302" s="11">
        <v>9</v>
      </c>
      <c r="AE302" s="26">
        <v>7</v>
      </c>
      <c r="AF302" s="7">
        <f t="shared" ref="AF302:AF362" si="49">AD302*AE302</f>
        <v>63</v>
      </c>
      <c r="AG302" s="152">
        <v>1</v>
      </c>
      <c r="AH302" s="139">
        <f t="shared" si="43"/>
        <v>15</v>
      </c>
      <c r="AI302" s="139">
        <f t="shared" si="45"/>
        <v>963</v>
      </c>
      <c r="AJ302" s="109">
        <f t="shared" si="44"/>
        <v>963</v>
      </c>
      <c r="AM302" t="b">
        <f>D302='10.06.2022 КП'!D302</f>
        <v>1</v>
      </c>
      <c r="AN302" t="b">
        <f>E302='10.06.2022 КП'!E302</f>
        <v>1</v>
      </c>
      <c r="AO302" t="b">
        <f>F302='10.06.2022 КП'!F302</f>
        <v>1</v>
      </c>
      <c r="AP302" t="b">
        <f>G302='10.06.2022 КП'!G302</f>
        <v>1</v>
      </c>
      <c r="AQ302" t="b">
        <f>H302='10.06.2022 КП'!H302</f>
        <v>1</v>
      </c>
    </row>
    <row r="303" spans="1:43" ht="51.4" customHeight="1" x14ac:dyDescent="0.25">
      <c r="A303" s="108">
        <v>250</v>
      </c>
      <c r="B303" s="8" t="s">
        <v>238</v>
      </c>
      <c r="C303" s="21" t="s">
        <v>236</v>
      </c>
      <c r="D303" s="22" t="s">
        <v>90</v>
      </c>
      <c r="E303" s="21" t="s">
        <v>1037</v>
      </c>
      <c r="F303" s="35">
        <v>44813</v>
      </c>
      <c r="G303" s="35">
        <v>44815</v>
      </c>
      <c r="H303" s="21" t="s">
        <v>541</v>
      </c>
      <c r="I303" s="22" t="s">
        <v>731</v>
      </c>
      <c r="J303" s="35">
        <v>44813</v>
      </c>
      <c r="K303" s="35">
        <v>44815</v>
      </c>
      <c r="L303" s="10">
        <v>2</v>
      </c>
      <c r="M303" s="10">
        <v>3400</v>
      </c>
      <c r="N303" s="10">
        <f t="shared" si="46"/>
        <v>6800</v>
      </c>
      <c r="O303" s="10">
        <v>2</v>
      </c>
      <c r="P303" s="10">
        <v>2900</v>
      </c>
      <c r="Q303" s="10">
        <f t="shared" si="47"/>
        <v>5800</v>
      </c>
      <c r="R303" s="10">
        <v>2</v>
      </c>
      <c r="S303" s="10">
        <v>2800</v>
      </c>
      <c r="T303" s="10">
        <f t="shared" si="48"/>
        <v>5600</v>
      </c>
      <c r="U303" s="10">
        <v>10</v>
      </c>
      <c r="V303" s="10">
        <v>150</v>
      </c>
      <c r="W303" s="10">
        <f t="shared" si="40"/>
        <v>1500</v>
      </c>
      <c r="X303" s="10">
        <v>10</v>
      </c>
      <c r="Y303" s="10">
        <v>150</v>
      </c>
      <c r="Z303" s="10">
        <f t="shared" si="41"/>
        <v>1500</v>
      </c>
      <c r="AA303" s="10">
        <v>10</v>
      </c>
      <c r="AB303" s="10">
        <v>150</v>
      </c>
      <c r="AC303" s="10">
        <f t="shared" si="42"/>
        <v>1500</v>
      </c>
      <c r="AD303" s="11">
        <v>36</v>
      </c>
      <c r="AE303" s="26">
        <v>7</v>
      </c>
      <c r="AF303" s="7">
        <f t="shared" si="49"/>
        <v>252</v>
      </c>
      <c r="AG303" s="152">
        <v>1</v>
      </c>
      <c r="AH303" s="139">
        <f t="shared" si="43"/>
        <v>72</v>
      </c>
      <c r="AI303" s="139">
        <f t="shared" si="45"/>
        <v>22952</v>
      </c>
      <c r="AJ303" s="109">
        <f t="shared" si="44"/>
        <v>22952</v>
      </c>
      <c r="AM303" t="b">
        <f>D303='10.06.2022 КП'!D303</f>
        <v>1</v>
      </c>
      <c r="AN303" t="b">
        <f>E303='10.06.2022 КП'!E303</f>
        <v>1</v>
      </c>
      <c r="AO303" t="b">
        <f>F303='10.06.2022 КП'!F303</f>
        <v>1</v>
      </c>
      <c r="AP303" t="b">
        <f>G303='10.06.2022 КП'!G303</f>
        <v>1</v>
      </c>
      <c r="AQ303" t="b">
        <f>H303='10.06.2022 КП'!H303</f>
        <v>1</v>
      </c>
    </row>
    <row r="304" spans="1:43" ht="16.149999999999999" customHeight="1" x14ac:dyDescent="0.25">
      <c r="A304" s="108">
        <v>251</v>
      </c>
      <c r="B304" s="8" t="s">
        <v>238</v>
      </c>
      <c r="C304" s="21" t="s">
        <v>236</v>
      </c>
      <c r="D304" s="22" t="s">
        <v>89</v>
      </c>
      <c r="E304" s="21" t="s">
        <v>449</v>
      </c>
      <c r="F304" s="35">
        <v>44813</v>
      </c>
      <c r="G304" s="35">
        <v>44815</v>
      </c>
      <c r="H304" s="21" t="s">
        <v>541</v>
      </c>
      <c r="I304" s="22" t="s">
        <v>411</v>
      </c>
      <c r="J304" s="35">
        <v>44813</v>
      </c>
      <c r="K304" s="35">
        <v>44815</v>
      </c>
      <c r="L304" s="10">
        <v>1</v>
      </c>
      <c r="M304" s="10">
        <v>3400</v>
      </c>
      <c r="N304" s="10">
        <f t="shared" si="46"/>
        <v>3400</v>
      </c>
      <c r="O304" s="10">
        <v>1</v>
      </c>
      <c r="P304" s="10">
        <v>2900</v>
      </c>
      <c r="Q304" s="10">
        <f t="shared" si="47"/>
        <v>2900</v>
      </c>
      <c r="R304" s="10">
        <v>1</v>
      </c>
      <c r="S304" s="10">
        <v>2800</v>
      </c>
      <c r="T304" s="10">
        <f t="shared" si="48"/>
        <v>2800</v>
      </c>
      <c r="U304" s="10">
        <v>2</v>
      </c>
      <c r="V304" s="10">
        <v>150</v>
      </c>
      <c r="W304" s="10">
        <f t="shared" si="40"/>
        <v>300</v>
      </c>
      <c r="X304" s="10">
        <v>2</v>
      </c>
      <c r="Y304" s="10">
        <v>150</v>
      </c>
      <c r="Z304" s="10">
        <f t="shared" si="41"/>
        <v>300</v>
      </c>
      <c r="AA304" s="10">
        <v>2</v>
      </c>
      <c r="AB304" s="10">
        <v>150</v>
      </c>
      <c r="AC304" s="10">
        <f t="shared" si="42"/>
        <v>300</v>
      </c>
      <c r="AD304" s="11">
        <v>9</v>
      </c>
      <c r="AE304" s="26">
        <v>7</v>
      </c>
      <c r="AF304" s="7">
        <f t="shared" si="49"/>
        <v>63</v>
      </c>
      <c r="AG304" s="152">
        <v>1</v>
      </c>
      <c r="AH304" s="139">
        <f t="shared" si="43"/>
        <v>18</v>
      </c>
      <c r="AI304" s="139">
        <f t="shared" si="45"/>
        <v>10063</v>
      </c>
      <c r="AJ304" s="109">
        <f t="shared" si="44"/>
        <v>10063</v>
      </c>
      <c r="AM304" t="b">
        <f>D304='10.06.2022 КП'!D304</f>
        <v>1</v>
      </c>
      <c r="AN304" t="b">
        <f>E304='10.06.2022 КП'!E304</f>
        <v>1</v>
      </c>
      <c r="AO304" t="b">
        <f>F304='10.06.2022 КП'!F304</f>
        <v>1</v>
      </c>
      <c r="AP304" t="b">
        <f>G304='10.06.2022 КП'!G304</f>
        <v>1</v>
      </c>
      <c r="AQ304" t="b">
        <f>H304='10.06.2022 КП'!H304</f>
        <v>1</v>
      </c>
    </row>
    <row r="305" spans="1:43" ht="15" customHeight="1" x14ac:dyDescent="0.25">
      <c r="A305" s="106"/>
      <c r="B305" s="96"/>
      <c r="C305" s="97"/>
      <c r="D305" s="179" t="s">
        <v>879</v>
      </c>
      <c r="E305" s="99"/>
      <c r="F305" s="99"/>
      <c r="G305" s="99"/>
      <c r="H305" s="99"/>
      <c r="I305" s="99"/>
      <c r="J305" s="99"/>
      <c r="K305" s="99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2"/>
      <c r="AE305" s="79"/>
      <c r="AF305" s="79"/>
      <c r="AG305" s="153"/>
      <c r="AH305" s="151"/>
      <c r="AI305" s="151"/>
      <c r="AJ305" s="164"/>
      <c r="AM305" t="b">
        <f>D305='10.06.2022 КП'!D305</f>
        <v>1</v>
      </c>
      <c r="AN305" t="b">
        <f>E305='10.06.2022 КП'!E305</f>
        <v>1</v>
      </c>
      <c r="AO305" t="b">
        <f>F305='10.06.2022 КП'!F305</f>
        <v>1</v>
      </c>
      <c r="AP305" t="b">
        <f>G305='10.06.2022 КП'!G305</f>
        <v>1</v>
      </c>
      <c r="AQ305" t="b">
        <f>H305='10.06.2022 КП'!H305</f>
        <v>1</v>
      </c>
    </row>
    <row r="306" spans="1:43" ht="27" customHeight="1" x14ac:dyDescent="0.25">
      <c r="A306" s="108">
        <v>252</v>
      </c>
      <c r="B306" s="8" t="s">
        <v>187</v>
      </c>
      <c r="C306" s="21" t="s">
        <v>147</v>
      </c>
      <c r="D306" s="22" t="s">
        <v>234</v>
      </c>
      <c r="E306" s="21" t="s">
        <v>419</v>
      </c>
      <c r="F306" s="35">
        <v>44687</v>
      </c>
      <c r="G306" s="35">
        <v>44687</v>
      </c>
      <c r="H306" s="21" t="s">
        <v>1038</v>
      </c>
      <c r="I306" s="22" t="s">
        <v>419</v>
      </c>
      <c r="J306" s="35">
        <v>44687</v>
      </c>
      <c r="K306" s="35">
        <v>44687</v>
      </c>
      <c r="L306" s="10"/>
      <c r="M306" s="10">
        <v>3400</v>
      </c>
      <c r="N306" s="10">
        <f t="shared" si="46"/>
        <v>0</v>
      </c>
      <c r="O306" s="10"/>
      <c r="P306" s="10">
        <v>2900</v>
      </c>
      <c r="Q306" s="10">
        <f t="shared" si="47"/>
        <v>0</v>
      </c>
      <c r="R306" s="10"/>
      <c r="S306" s="10">
        <v>2800</v>
      </c>
      <c r="T306" s="10">
        <f t="shared" si="48"/>
        <v>0</v>
      </c>
      <c r="U306" s="10">
        <v>9</v>
      </c>
      <c r="V306" s="10">
        <v>150</v>
      </c>
      <c r="W306" s="10">
        <f t="shared" si="40"/>
        <v>1350</v>
      </c>
      <c r="X306" s="10">
        <v>9</v>
      </c>
      <c r="Y306" s="10">
        <v>150</v>
      </c>
      <c r="Z306" s="10">
        <f t="shared" si="41"/>
        <v>1350</v>
      </c>
      <c r="AA306" s="10">
        <v>9</v>
      </c>
      <c r="AB306" s="10">
        <v>150</v>
      </c>
      <c r="AC306" s="10">
        <f t="shared" si="42"/>
        <v>1350</v>
      </c>
      <c r="AD306" s="11">
        <v>48</v>
      </c>
      <c r="AE306" s="26">
        <v>7</v>
      </c>
      <c r="AF306" s="7">
        <f t="shared" si="49"/>
        <v>336</v>
      </c>
      <c r="AG306" s="152">
        <v>1</v>
      </c>
      <c r="AH306" s="139">
        <f t="shared" si="43"/>
        <v>75</v>
      </c>
      <c r="AI306" s="139">
        <f t="shared" si="45"/>
        <v>4386</v>
      </c>
      <c r="AJ306" s="109">
        <f t="shared" si="44"/>
        <v>4386</v>
      </c>
      <c r="AM306" t="b">
        <f>D306='10.06.2022 КП'!D306</f>
        <v>1</v>
      </c>
      <c r="AN306" t="b">
        <f>E306='10.06.2022 КП'!E306</f>
        <v>1</v>
      </c>
      <c r="AO306" t="b">
        <f>F306='10.06.2022 КП'!F306</f>
        <v>1</v>
      </c>
      <c r="AP306" t="b">
        <f>G306='10.06.2022 КП'!G306</f>
        <v>1</v>
      </c>
      <c r="AQ306" t="b">
        <f>H306='10.06.2022 КП'!H306</f>
        <v>1</v>
      </c>
    </row>
    <row r="307" spans="1:43" ht="15" customHeight="1" x14ac:dyDescent="0.25">
      <c r="A307" s="106"/>
      <c r="B307" s="96"/>
      <c r="C307" s="97"/>
      <c r="D307" s="179" t="s">
        <v>880</v>
      </c>
      <c r="E307" s="99"/>
      <c r="F307" s="99"/>
      <c r="G307" s="99"/>
      <c r="H307" s="99"/>
      <c r="I307" s="99"/>
      <c r="J307" s="99"/>
      <c r="K307" s="99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2"/>
      <c r="AE307" s="79"/>
      <c r="AF307" s="79"/>
      <c r="AG307" s="153"/>
      <c r="AH307" s="151"/>
      <c r="AI307" s="151"/>
      <c r="AJ307" s="164"/>
      <c r="AM307" t="b">
        <f>D307='10.06.2022 КП'!D307</f>
        <v>1</v>
      </c>
      <c r="AN307" t="b">
        <f>E307='10.06.2022 КП'!E307</f>
        <v>1</v>
      </c>
      <c r="AO307" t="b">
        <f>F307='10.06.2022 КП'!F307</f>
        <v>1</v>
      </c>
      <c r="AP307" t="b">
        <f>G307='10.06.2022 КП'!G307</f>
        <v>1</v>
      </c>
      <c r="AQ307" t="b">
        <f>H307='10.06.2022 КП'!H307</f>
        <v>1</v>
      </c>
    </row>
    <row r="308" spans="1:43" ht="27" customHeight="1" x14ac:dyDescent="0.25">
      <c r="A308" s="108">
        <v>253</v>
      </c>
      <c r="B308" s="8" t="s">
        <v>171</v>
      </c>
      <c r="C308" s="21" t="s">
        <v>148</v>
      </c>
      <c r="D308" s="22" t="s">
        <v>617</v>
      </c>
      <c r="E308" s="21" t="s">
        <v>1039</v>
      </c>
      <c r="F308" s="35">
        <v>44711</v>
      </c>
      <c r="G308" s="35">
        <v>44712</v>
      </c>
      <c r="H308" s="21" t="s">
        <v>992</v>
      </c>
      <c r="I308" s="22" t="s">
        <v>732</v>
      </c>
      <c r="J308" s="35">
        <v>44711</v>
      </c>
      <c r="K308" s="35">
        <v>44712</v>
      </c>
      <c r="L308" s="14"/>
      <c r="M308" s="10">
        <v>3400</v>
      </c>
      <c r="N308" s="10">
        <f t="shared" si="46"/>
        <v>0</v>
      </c>
      <c r="O308" s="14"/>
      <c r="P308" s="10">
        <v>2900</v>
      </c>
      <c r="Q308" s="10">
        <f t="shared" si="47"/>
        <v>0</v>
      </c>
      <c r="R308" s="14"/>
      <c r="S308" s="10">
        <v>2800</v>
      </c>
      <c r="T308" s="10">
        <f t="shared" si="48"/>
        <v>0</v>
      </c>
      <c r="U308" s="12">
        <v>60</v>
      </c>
      <c r="V308" s="10">
        <v>150</v>
      </c>
      <c r="W308" s="10">
        <f t="shared" si="40"/>
        <v>9000</v>
      </c>
      <c r="X308" s="12">
        <v>60</v>
      </c>
      <c r="Y308" s="10">
        <v>150</v>
      </c>
      <c r="Z308" s="10">
        <f t="shared" si="41"/>
        <v>9000</v>
      </c>
      <c r="AA308" s="12">
        <v>60</v>
      </c>
      <c r="AB308" s="10">
        <v>150</v>
      </c>
      <c r="AC308" s="10">
        <f t="shared" si="42"/>
        <v>9000</v>
      </c>
      <c r="AD308" s="12">
        <v>180</v>
      </c>
      <c r="AE308" s="26">
        <v>7</v>
      </c>
      <c r="AF308" s="7">
        <f t="shared" si="49"/>
        <v>1260</v>
      </c>
      <c r="AG308" s="152">
        <v>1</v>
      </c>
      <c r="AH308" s="139">
        <f t="shared" si="43"/>
        <v>360</v>
      </c>
      <c r="AI308" s="139">
        <f t="shared" si="45"/>
        <v>28260</v>
      </c>
      <c r="AJ308" s="109">
        <f t="shared" si="44"/>
        <v>28260</v>
      </c>
      <c r="AM308" t="b">
        <f>D308='10.06.2022 КП'!D308</f>
        <v>1</v>
      </c>
      <c r="AN308" t="b">
        <f>E308='10.06.2022 КП'!E308</f>
        <v>1</v>
      </c>
      <c r="AO308" t="b">
        <f>F308='10.06.2022 КП'!F308</f>
        <v>1</v>
      </c>
      <c r="AP308" t="b">
        <f>G308='10.06.2022 КП'!G308</f>
        <v>1</v>
      </c>
      <c r="AQ308" t="b">
        <f>H308='10.06.2022 КП'!H308</f>
        <v>1</v>
      </c>
    </row>
    <row r="309" spans="1:43" ht="27" customHeight="1" x14ac:dyDescent="0.25">
      <c r="A309" s="108">
        <v>254</v>
      </c>
      <c r="B309" s="8" t="s">
        <v>171</v>
      </c>
      <c r="C309" s="21" t="s">
        <v>148</v>
      </c>
      <c r="D309" s="22" t="s">
        <v>91</v>
      </c>
      <c r="E309" s="21" t="s">
        <v>340</v>
      </c>
      <c r="F309" s="35">
        <v>44722</v>
      </c>
      <c r="G309" s="35">
        <v>44724</v>
      </c>
      <c r="H309" s="21" t="s">
        <v>802</v>
      </c>
      <c r="I309" s="22" t="s">
        <v>300</v>
      </c>
      <c r="J309" s="35">
        <v>44722</v>
      </c>
      <c r="K309" s="35">
        <v>44724</v>
      </c>
      <c r="L309" s="14">
        <v>10</v>
      </c>
      <c r="M309" s="10">
        <v>3400</v>
      </c>
      <c r="N309" s="10">
        <f t="shared" si="46"/>
        <v>34000</v>
      </c>
      <c r="O309" s="14">
        <v>10</v>
      </c>
      <c r="P309" s="10">
        <v>2900</v>
      </c>
      <c r="Q309" s="10">
        <f t="shared" si="47"/>
        <v>29000</v>
      </c>
      <c r="R309" s="14">
        <v>10</v>
      </c>
      <c r="S309" s="10">
        <v>2800</v>
      </c>
      <c r="T309" s="10">
        <f t="shared" si="48"/>
        <v>28000</v>
      </c>
      <c r="U309" s="12">
        <v>60</v>
      </c>
      <c r="V309" s="10">
        <v>150</v>
      </c>
      <c r="W309" s="10">
        <f t="shared" si="40"/>
        <v>9000</v>
      </c>
      <c r="X309" s="12">
        <v>60</v>
      </c>
      <c r="Y309" s="10">
        <v>150</v>
      </c>
      <c r="Z309" s="10">
        <f t="shared" si="41"/>
        <v>9000</v>
      </c>
      <c r="AA309" s="12">
        <v>60</v>
      </c>
      <c r="AB309" s="10">
        <v>150</v>
      </c>
      <c r="AC309" s="10">
        <f t="shared" si="42"/>
        <v>9000</v>
      </c>
      <c r="AD309" s="12">
        <v>300</v>
      </c>
      <c r="AE309" s="26">
        <v>7</v>
      </c>
      <c r="AF309" s="7">
        <f t="shared" si="49"/>
        <v>2100</v>
      </c>
      <c r="AG309" s="152">
        <v>1</v>
      </c>
      <c r="AH309" s="139">
        <f t="shared" si="43"/>
        <v>510</v>
      </c>
      <c r="AI309" s="139">
        <f t="shared" si="45"/>
        <v>120100</v>
      </c>
      <c r="AJ309" s="109">
        <f t="shared" si="44"/>
        <v>120100</v>
      </c>
      <c r="AM309" t="b">
        <f>D309='10.06.2022 КП'!D309</f>
        <v>1</v>
      </c>
      <c r="AN309" t="b">
        <f>E309='10.06.2022 КП'!E309</f>
        <v>1</v>
      </c>
      <c r="AO309" t="b">
        <f>F309='10.06.2022 КП'!F309</f>
        <v>1</v>
      </c>
      <c r="AP309" t="b">
        <f>G309='10.06.2022 КП'!G309</f>
        <v>1</v>
      </c>
      <c r="AQ309" t="b">
        <f>H309='10.06.2022 КП'!H309</f>
        <v>1</v>
      </c>
    </row>
    <row r="310" spans="1:43" ht="27" customHeight="1" x14ac:dyDescent="0.25">
      <c r="A310" s="108">
        <v>255</v>
      </c>
      <c r="B310" s="8" t="s">
        <v>171</v>
      </c>
      <c r="C310" s="21" t="s">
        <v>148</v>
      </c>
      <c r="D310" s="22" t="s">
        <v>618</v>
      </c>
      <c r="E310" s="21" t="s">
        <v>1029</v>
      </c>
      <c r="F310" s="35">
        <v>44785</v>
      </c>
      <c r="G310" s="35">
        <v>44787</v>
      </c>
      <c r="H310" s="21" t="s">
        <v>767</v>
      </c>
      <c r="I310" s="22" t="s">
        <v>414</v>
      </c>
      <c r="J310" s="35">
        <v>44785</v>
      </c>
      <c r="K310" s="35">
        <v>44787</v>
      </c>
      <c r="L310" s="14"/>
      <c r="M310" s="10">
        <v>3400</v>
      </c>
      <c r="N310" s="10">
        <f t="shared" si="46"/>
        <v>0</v>
      </c>
      <c r="O310" s="14"/>
      <c r="P310" s="10">
        <v>2900</v>
      </c>
      <c r="Q310" s="10">
        <f t="shared" si="47"/>
        <v>0</v>
      </c>
      <c r="R310" s="14"/>
      <c r="S310" s="10">
        <v>2800</v>
      </c>
      <c r="T310" s="10">
        <f t="shared" si="48"/>
        <v>0</v>
      </c>
      <c r="U310" s="12">
        <v>60</v>
      </c>
      <c r="V310" s="10">
        <v>150</v>
      </c>
      <c r="W310" s="10">
        <f t="shared" si="40"/>
        <v>9000</v>
      </c>
      <c r="X310" s="12">
        <v>60</v>
      </c>
      <c r="Y310" s="10">
        <v>150</v>
      </c>
      <c r="Z310" s="10">
        <f t="shared" si="41"/>
        <v>9000</v>
      </c>
      <c r="AA310" s="12">
        <v>60</v>
      </c>
      <c r="AB310" s="10">
        <v>150</v>
      </c>
      <c r="AC310" s="10">
        <f t="shared" si="42"/>
        <v>9000</v>
      </c>
      <c r="AD310" s="12">
        <v>180</v>
      </c>
      <c r="AE310" s="26">
        <v>7</v>
      </c>
      <c r="AF310" s="7">
        <f t="shared" si="49"/>
        <v>1260</v>
      </c>
      <c r="AG310" s="152">
        <v>1</v>
      </c>
      <c r="AH310" s="139">
        <f t="shared" si="43"/>
        <v>360</v>
      </c>
      <c r="AI310" s="139">
        <f t="shared" si="45"/>
        <v>28260</v>
      </c>
      <c r="AJ310" s="109">
        <f t="shared" si="44"/>
        <v>28260</v>
      </c>
      <c r="AM310" t="b">
        <f>D310='10.06.2022 КП'!D310</f>
        <v>1</v>
      </c>
      <c r="AN310" t="b">
        <f>E310='10.06.2022 КП'!E310</f>
        <v>1</v>
      </c>
      <c r="AO310" t="b">
        <f>F310='10.06.2022 КП'!F310</f>
        <v>1</v>
      </c>
      <c r="AP310" t="b">
        <f>G310='10.06.2022 КП'!G310</f>
        <v>1</v>
      </c>
      <c r="AQ310" t="b">
        <f>H310='10.06.2022 КП'!H310</f>
        <v>1</v>
      </c>
    </row>
    <row r="311" spans="1:43" ht="16.149999999999999" customHeight="1" x14ac:dyDescent="0.25">
      <c r="A311" s="106"/>
      <c r="B311" s="96"/>
      <c r="C311" s="97"/>
      <c r="D311" s="179" t="s">
        <v>881</v>
      </c>
      <c r="E311" s="99"/>
      <c r="F311" s="99"/>
      <c r="G311" s="99"/>
      <c r="H311" s="99"/>
      <c r="I311" s="99"/>
      <c r="J311" s="99"/>
      <c r="K311" s="99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2"/>
      <c r="AE311" s="79"/>
      <c r="AF311" s="79"/>
      <c r="AG311" s="153"/>
      <c r="AH311" s="151"/>
      <c r="AI311" s="151"/>
      <c r="AJ311" s="164"/>
      <c r="AM311" t="b">
        <f>D311='10.06.2022 КП'!D311</f>
        <v>1</v>
      </c>
      <c r="AN311" t="b">
        <f>E311='10.06.2022 КП'!E311</f>
        <v>1</v>
      </c>
      <c r="AO311" t="b">
        <f>F311='10.06.2022 КП'!F311</f>
        <v>1</v>
      </c>
      <c r="AP311" t="b">
        <f>G311='10.06.2022 КП'!G311</f>
        <v>1</v>
      </c>
      <c r="AQ311" t="b">
        <f>H311='10.06.2022 КП'!H311</f>
        <v>1</v>
      </c>
    </row>
    <row r="312" spans="1:43" ht="27" customHeight="1" x14ac:dyDescent="0.25">
      <c r="A312" s="108">
        <v>256</v>
      </c>
      <c r="B312" s="8" t="s">
        <v>188</v>
      </c>
      <c r="C312" s="21" t="s">
        <v>116</v>
      </c>
      <c r="D312" s="22" t="s">
        <v>619</v>
      </c>
      <c r="E312" s="21" t="s">
        <v>477</v>
      </c>
      <c r="F312" s="35">
        <v>44601</v>
      </c>
      <c r="G312" s="35">
        <v>44603</v>
      </c>
      <c r="H312" s="21" t="s">
        <v>301</v>
      </c>
      <c r="I312" s="22" t="s">
        <v>477</v>
      </c>
      <c r="J312" s="35">
        <v>44601</v>
      </c>
      <c r="K312" s="35">
        <v>44603</v>
      </c>
      <c r="L312" s="10"/>
      <c r="M312" s="10">
        <v>3400</v>
      </c>
      <c r="N312" s="10">
        <f t="shared" si="46"/>
        <v>0</v>
      </c>
      <c r="O312" s="10"/>
      <c r="P312" s="10">
        <v>2900</v>
      </c>
      <c r="Q312" s="10">
        <f t="shared" si="47"/>
        <v>0</v>
      </c>
      <c r="R312" s="10"/>
      <c r="S312" s="10">
        <v>2800</v>
      </c>
      <c r="T312" s="10">
        <f t="shared" si="48"/>
        <v>0</v>
      </c>
      <c r="U312" s="10">
        <v>80</v>
      </c>
      <c r="V312" s="10">
        <v>150</v>
      </c>
      <c r="W312" s="10">
        <f t="shared" ref="W312:W392" si="50">U312*V312</f>
        <v>12000</v>
      </c>
      <c r="X312" s="10">
        <v>80</v>
      </c>
      <c r="Y312" s="10">
        <v>150</v>
      </c>
      <c r="Z312" s="10">
        <f t="shared" ref="Z312:Z392" si="51">X312*Y312</f>
        <v>12000</v>
      </c>
      <c r="AA312" s="10">
        <v>160</v>
      </c>
      <c r="AB312" s="10">
        <v>150</v>
      </c>
      <c r="AC312" s="10">
        <f t="shared" ref="AC312:AC392" si="52">AA312*AB312</f>
        <v>24000</v>
      </c>
      <c r="AD312" s="11"/>
      <c r="AE312" s="26">
        <v>7</v>
      </c>
      <c r="AF312" s="7">
        <f t="shared" si="49"/>
        <v>0</v>
      </c>
      <c r="AG312" s="152">
        <v>1</v>
      </c>
      <c r="AH312" s="139">
        <f t="shared" si="43"/>
        <v>320</v>
      </c>
      <c r="AI312" s="139">
        <f t="shared" si="45"/>
        <v>48000</v>
      </c>
      <c r="AJ312" s="109">
        <f t="shared" si="44"/>
        <v>48000</v>
      </c>
      <c r="AM312" t="b">
        <f>D312='10.06.2022 КП'!D312</f>
        <v>1</v>
      </c>
      <c r="AN312" t="b">
        <f>E312='10.06.2022 КП'!E312</f>
        <v>1</v>
      </c>
      <c r="AO312" t="b">
        <f>F312='10.06.2022 КП'!F312</f>
        <v>1</v>
      </c>
      <c r="AP312" t="b">
        <f>G312='10.06.2022 КП'!G312</f>
        <v>1</v>
      </c>
      <c r="AQ312" t="b">
        <f>H312='10.06.2022 КП'!H312</f>
        <v>1</v>
      </c>
    </row>
    <row r="313" spans="1:43" ht="27" customHeight="1" x14ac:dyDescent="0.25">
      <c r="A313" s="108">
        <v>257</v>
      </c>
      <c r="B313" s="8" t="s">
        <v>188</v>
      </c>
      <c r="C313" s="21" t="s">
        <v>116</v>
      </c>
      <c r="D313" s="22" t="s">
        <v>620</v>
      </c>
      <c r="E313" s="21" t="s">
        <v>477</v>
      </c>
      <c r="F313" s="35">
        <v>44631</v>
      </c>
      <c r="G313" s="35">
        <v>44633</v>
      </c>
      <c r="H313" s="21" t="s">
        <v>803</v>
      </c>
      <c r="I313" s="22" t="s">
        <v>477</v>
      </c>
      <c r="J313" s="35">
        <v>44631</v>
      </c>
      <c r="K313" s="35">
        <v>44633</v>
      </c>
      <c r="L313" s="10"/>
      <c r="M313" s="10">
        <v>3400</v>
      </c>
      <c r="N313" s="10">
        <f t="shared" si="46"/>
        <v>0</v>
      </c>
      <c r="O313" s="10"/>
      <c r="P313" s="10">
        <v>2900</v>
      </c>
      <c r="Q313" s="10">
        <f t="shared" si="47"/>
        <v>0</v>
      </c>
      <c r="R313" s="10"/>
      <c r="S313" s="10">
        <v>2800</v>
      </c>
      <c r="T313" s="10">
        <f t="shared" si="48"/>
        <v>0</v>
      </c>
      <c r="U313" s="10">
        <v>80</v>
      </c>
      <c r="V313" s="10">
        <v>150</v>
      </c>
      <c r="W313" s="10">
        <f t="shared" si="50"/>
        <v>12000</v>
      </c>
      <c r="X313" s="10">
        <v>80</v>
      </c>
      <c r="Y313" s="10">
        <v>150</v>
      </c>
      <c r="Z313" s="10">
        <f t="shared" si="51"/>
        <v>12000</v>
      </c>
      <c r="AA313" s="10">
        <v>160</v>
      </c>
      <c r="AB313" s="10">
        <v>150</v>
      </c>
      <c r="AC313" s="10">
        <f t="shared" si="52"/>
        <v>24000</v>
      </c>
      <c r="AD313" s="11"/>
      <c r="AE313" s="26">
        <v>7</v>
      </c>
      <c r="AF313" s="7">
        <f t="shared" si="49"/>
        <v>0</v>
      </c>
      <c r="AG313" s="152">
        <v>1</v>
      </c>
      <c r="AH313" s="139">
        <f t="shared" si="43"/>
        <v>320</v>
      </c>
      <c r="AI313" s="139">
        <f t="shared" si="45"/>
        <v>48000</v>
      </c>
      <c r="AJ313" s="109">
        <f t="shared" si="44"/>
        <v>48000</v>
      </c>
      <c r="AM313" t="b">
        <f>D313='10.06.2022 КП'!D313</f>
        <v>1</v>
      </c>
      <c r="AN313" t="b">
        <f>E313='10.06.2022 КП'!E313</f>
        <v>1</v>
      </c>
      <c r="AO313" t="b">
        <f>F313='10.06.2022 КП'!F313</f>
        <v>1</v>
      </c>
      <c r="AP313" t="b">
        <f>G313='10.06.2022 КП'!G313</f>
        <v>1</v>
      </c>
      <c r="AQ313" t="b">
        <f>H313='10.06.2022 КП'!H313</f>
        <v>1</v>
      </c>
    </row>
    <row r="314" spans="1:43" ht="27" customHeight="1" x14ac:dyDescent="0.25">
      <c r="A314" s="108">
        <v>258</v>
      </c>
      <c r="B314" s="8" t="s">
        <v>188</v>
      </c>
      <c r="C314" s="21" t="s">
        <v>116</v>
      </c>
      <c r="D314" s="22" t="s">
        <v>621</v>
      </c>
      <c r="E314" s="21" t="s">
        <v>457</v>
      </c>
      <c r="F314" s="35">
        <v>44666</v>
      </c>
      <c r="G314" s="35">
        <v>44668</v>
      </c>
      <c r="H314" s="21" t="s">
        <v>301</v>
      </c>
      <c r="I314" s="22" t="s">
        <v>457</v>
      </c>
      <c r="J314" s="35">
        <v>44666</v>
      </c>
      <c r="K314" s="35">
        <v>44668</v>
      </c>
      <c r="L314" s="10"/>
      <c r="M314" s="10">
        <v>3400</v>
      </c>
      <c r="N314" s="10">
        <f t="shared" si="46"/>
        <v>0</v>
      </c>
      <c r="O314" s="10"/>
      <c r="P314" s="10">
        <v>2900</v>
      </c>
      <c r="Q314" s="10">
        <f t="shared" si="47"/>
        <v>0</v>
      </c>
      <c r="R314" s="10"/>
      <c r="S314" s="10">
        <v>2800</v>
      </c>
      <c r="T314" s="10">
        <f t="shared" si="48"/>
        <v>0</v>
      </c>
      <c r="U314" s="10">
        <v>80</v>
      </c>
      <c r="V314" s="10">
        <v>150</v>
      </c>
      <c r="W314" s="10">
        <f t="shared" si="50"/>
        <v>12000</v>
      </c>
      <c r="X314" s="10">
        <v>80</v>
      </c>
      <c r="Y314" s="10">
        <v>150</v>
      </c>
      <c r="Z314" s="10">
        <f t="shared" si="51"/>
        <v>12000</v>
      </c>
      <c r="AA314" s="10">
        <v>160</v>
      </c>
      <c r="AB314" s="10">
        <v>150</v>
      </c>
      <c r="AC314" s="10">
        <f t="shared" si="52"/>
        <v>24000</v>
      </c>
      <c r="AD314" s="11">
        <v>323</v>
      </c>
      <c r="AE314" s="26">
        <v>7</v>
      </c>
      <c r="AF314" s="7">
        <f t="shared" si="49"/>
        <v>2261</v>
      </c>
      <c r="AG314" s="152">
        <v>1</v>
      </c>
      <c r="AH314" s="145">
        <f t="shared" si="43"/>
        <v>643</v>
      </c>
      <c r="AI314" s="139">
        <f t="shared" si="45"/>
        <v>50261</v>
      </c>
      <c r="AJ314" s="118">
        <f t="shared" si="44"/>
        <v>50261</v>
      </c>
      <c r="AM314" t="b">
        <f>D314='10.06.2022 КП'!D314</f>
        <v>1</v>
      </c>
      <c r="AN314" t="b">
        <f>E314='10.06.2022 КП'!E314</f>
        <v>1</v>
      </c>
      <c r="AO314" t="b">
        <f>F314='10.06.2022 КП'!F314</f>
        <v>1</v>
      </c>
      <c r="AP314" t="b">
        <f>G314='10.06.2022 КП'!G314</f>
        <v>1</v>
      </c>
      <c r="AQ314" t="b">
        <f>H314='10.06.2022 КП'!H314</f>
        <v>1</v>
      </c>
    </row>
    <row r="315" spans="1:43" ht="27" customHeight="1" x14ac:dyDescent="0.25">
      <c r="A315" s="108">
        <v>259</v>
      </c>
      <c r="B315" s="8" t="s">
        <v>188</v>
      </c>
      <c r="C315" s="21" t="s">
        <v>116</v>
      </c>
      <c r="D315" s="22" t="s">
        <v>622</v>
      </c>
      <c r="E315" s="21" t="s">
        <v>1040</v>
      </c>
      <c r="F315" s="206">
        <v>44702</v>
      </c>
      <c r="G315" s="206">
        <v>44704</v>
      </c>
      <c r="H315" s="21" t="s">
        <v>301</v>
      </c>
      <c r="I315" s="22" t="s">
        <v>733</v>
      </c>
      <c r="J315" s="35">
        <v>44701</v>
      </c>
      <c r="K315" s="35">
        <v>44703</v>
      </c>
      <c r="L315" s="10"/>
      <c r="M315" s="10">
        <v>3400</v>
      </c>
      <c r="N315" s="10">
        <f t="shared" si="46"/>
        <v>0</v>
      </c>
      <c r="O315" s="10"/>
      <c r="P315" s="10">
        <v>2900</v>
      </c>
      <c r="Q315" s="10">
        <f t="shared" si="47"/>
        <v>0</v>
      </c>
      <c r="R315" s="10"/>
      <c r="S315" s="10">
        <v>2800</v>
      </c>
      <c r="T315" s="10">
        <f t="shared" si="48"/>
        <v>0</v>
      </c>
      <c r="U315" s="10">
        <v>80</v>
      </c>
      <c r="V315" s="10">
        <v>150</v>
      </c>
      <c r="W315" s="10">
        <f t="shared" si="50"/>
        <v>12000</v>
      </c>
      <c r="X315" s="10">
        <v>80</v>
      </c>
      <c r="Y315" s="10">
        <v>150</v>
      </c>
      <c r="Z315" s="10">
        <f t="shared" si="51"/>
        <v>12000</v>
      </c>
      <c r="AA315" s="10">
        <v>160</v>
      </c>
      <c r="AB315" s="10">
        <v>150</v>
      </c>
      <c r="AC315" s="10">
        <f t="shared" si="52"/>
        <v>24000</v>
      </c>
      <c r="AD315" s="11">
        <v>323</v>
      </c>
      <c r="AE315" s="26">
        <v>7</v>
      </c>
      <c r="AF315" s="7">
        <f t="shared" si="49"/>
        <v>2261</v>
      </c>
      <c r="AG315" s="152">
        <v>1</v>
      </c>
      <c r="AH315" s="145">
        <f t="shared" si="43"/>
        <v>643</v>
      </c>
      <c r="AI315" s="139">
        <f t="shared" si="45"/>
        <v>50261</v>
      </c>
      <c r="AJ315" s="118">
        <f t="shared" si="44"/>
        <v>50261</v>
      </c>
      <c r="AM315" t="b">
        <f>D315='10.06.2022 КП'!D315</f>
        <v>1</v>
      </c>
      <c r="AN315" t="b">
        <f>E315='10.06.2022 КП'!E315</f>
        <v>1</v>
      </c>
      <c r="AO315" t="b">
        <f>F315='10.06.2022 КП'!F315</f>
        <v>0</v>
      </c>
      <c r="AP315" t="b">
        <f>G315='10.06.2022 КП'!G315</f>
        <v>0</v>
      </c>
      <c r="AQ315" t="b">
        <f>H315='10.06.2022 КП'!H315</f>
        <v>1</v>
      </c>
    </row>
    <row r="316" spans="1:43" ht="16.149999999999999" customHeight="1" x14ac:dyDescent="0.25">
      <c r="A316" s="108">
        <v>260</v>
      </c>
      <c r="B316" s="8" t="s">
        <v>188</v>
      </c>
      <c r="C316" s="21" t="s">
        <v>116</v>
      </c>
      <c r="D316" s="22" t="s">
        <v>71</v>
      </c>
      <c r="E316" s="21" t="s">
        <v>509</v>
      </c>
      <c r="F316" s="35">
        <v>44827</v>
      </c>
      <c r="G316" s="35">
        <v>44829</v>
      </c>
      <c r="H316" s="21" t="s">
        <v>334</v>
      </c>
      <c r="I316" s="22" t="s">
        <v>509</v>
      </c>
      <c r="J316" s="35">
        <v>44827</v>
      </c>
      <c r="K316" s="35">
        <v>44829</v>
      </c>
      <c r="L316" s="10">
        <v>1</v>
      </c>
      <c r="M316" s="10">
        <v>3400</v>
      </c>
      <c r="N316" s="10">
        <f t="shared" si="46"/>
        <v>3400</v>
      </c>
      <c r="O316" s="10">
        <v>1</v>
      </c>
      <c r="P316" s="10">
        <v>2900</v>
      </c>
      <c r="Q316" s="10">
        <f t="shared" si="47"/>
        <v>2900</v>
      </c>
      <c r="R316" s="10">
        <v>1</v>
      </c>
      <c r="S316" s="10">
        <v>2800</v>
      </c>
      <c r="T316" s="10">
        <f t="shared" si="48"/>
        <v>2800</v>
      </c>
      <c r="U316" s="10">
        <v>17</v>
      </c>
      <c r="V316" s="10">
        <v>150</v>
      </c>
      <c r="W316" s="10">
        <f t="shared" si="50"/>
        <v>2550</v>
      </c>
      <c r="X316" s="10">
        <v>17</v>
      </c>
      <c r="Y316" s="10">
        <v>150</v>
      </c>
      <c r="Z316" s="10">
        <f t="shared" si="51"/>
        <v>2550</v>
      </c>
      <c r="AA316" s="10">
        <v>34</v>
      </c>
      <c r="AB316" s="10">
        <v>150</v>
      </c>
      <c r="AC316" s="10">
        <f t="shared" si="52"/>
        <v>5100</v>
      </c>
      <c r="AD316" s="11">
        <v>71</v>
      </c>
      <c r="AE316" s="26">
        <v>7</v>
      </c>
      <c r="AF316" s="7">
        <f t="shared" si="49"/>
        <v>497</v>
      </c>
      <c r="AG316" s="152">
        <v>1</v>
      </c>
      <c r="AH316" s="145">
        <f t="shared" si="43"/>
        <v>142</v>
      </c>
      <c r="AI316" s="139">
        <f t="shared" si="45"/>
        <v>19797</v>
      </c>
      <c r="AJ316" s="118">
        <f t="shared" si="44"/>
        <v>19797</v>
      </c>
      <c r="AM316" t="b">
        <f>D316='10.06.2022 КП'!D316</f>
        <v>1</v>
      </c>
      <c r="AN316" t="b">
        <f>E316='10.06.2022 КП'!E316</f>
        <v>1</v>
      </c>
      <c r="AO316" t="b">
        <f>F316='10.06.2022 КП'!F316</f>
        <v>1</v>
      </c>
      <c r="AP316" t="b">
        <f>G316='10.06.2022 КП'!G316</f>
        <v>1</v>
      </c>
      <c r="AQ316" t="b">
        <f>H316='10.06.2022 КП'!H316</f>
        <v>1</v>
      </c>
    </row>
    <row r="317" spans="1:43" ht="27" customHeight="1" x14ac:dyDescent="0.25">
      <c r="A317" s="108">
        <v>261</v>
      </c>
      <c r="B317" s="8" t="s">
        <v>188</v>
      </c>
      <c r="C317" s="21" t="s">
        <v>116</v>
      </c>
      <c r="D317" s="22" t="s">
        <v>623</v>
      </c>
      <c r="E317" s="21" t="s">
        <v>1040</v>
      </c>
      <c r="F317" s="35">
        <v>44827</v>
      </c>
      <c r="G317" s="35">
        <v>44829</v>
      </c>
      <c r="H317" s="21" t="s">
        <v>334</v>
      </c>
      <c r="I317" s="22" t="s">
        <v>733</v>
      </c>
      <c r="J317" s="35">
        <v>44827</v>
      </c>
      <c r="K317" s="35">
        <v>44829</v>
      </c>
      <c r="L317" s="10">
        <v>1</v>
      </c>
      <c r="M317" s="10">
        <v>3400</v>
      </c>
      <c r="N317" s="10">
        <f t="shared" si="46"/>
        <v>3400</v>
      </c>
      <c r="O317" s="10">
        <v>1</v>
      </c>
      <c r="P317" s="10">
        <v>2900</v>
      </c>
      <c r="Q317" s="10">
        <f t="shared" si="47"/>
        <v>2900</v>
      </c>
      <c r="R317" s="10">
        <v>1</v>
      </c>
      <c r="S317" s="10">
        <v>2800</v>
      </c>
      <c r="T317" s="10">
        <f t="shared" si="48"/>
        <v>2800</v>
      </c>
      <c r="U317" s="10">
        <v>63</v>
      </c>
      <c r="V317" s="10">
        <v>150</v>
      </c>
      <c r="W317" s="10">
        <f t="shared" si="50"/>
        <v>9450</v>
      </c>
      <c r="X317" s="10">
        <v>63</v>
      </c>
      <c r="Y317" s="10">
        <v>150</v>
      </c>
      <c r="Z317" s="10">
        <f t="shared" si="51"/>
        <v>9450</v>
      </c>
      <c r="AA317" s="10">
        <v>126</v>
      </c>
      <c r="AB317" s="10">
        <v>150</v>
      </c>
      <c r="AC317" s="10">
        <f t="shared" si="52"/>
        <v>18900</v>
      </c>
      <c r="AD317" s="11">
        <v>255</v>
      </c>
      <c r="AE317" s="26">
        <v>7</v>
      </c>
      <c r="AF317" s="7">
        <f t="shared" si="49"/>
        <v>1785</v>
      </c>
      <c r="AG317" s="152">
        <v>1</v>
      </c>
      <c r="AH317" s="145">
        <f>L317+O317+R317+U317+X317+AA317+AD317</f>
        <v>510</v>
      </c>
      <c r="AI317" s="139">
        <f t="shared" si="45"/>
        <v>48685</v>
      </c>
      <c r="AJ317" s="118">
        <f t="shared" ref="AJ317:AJ398" si="53">N317+Q317+T317+W317+Z317+AC317+AF317</f>
        <v>48685</v>
      </c>
      <c r="AM317" t="b">
        <f>D317='10.06.2022 КП'!D317</f>
        <v>1</v>
      </c>
      <c r="AN317" t="b">
        <f>E317='10.06.2022 КП'!E317</f>
        <v>1</v>
      </c>
      <c r="AO317" t="b">
        <f>F317='10.06.2022 КП'!F317</f>
        <v>1</v>
      </c>
      <c r="AP317" t="b">
        <f>G317='10.06.2022 КП'!G317</f>
        <v>1</v>
      </c>
      <c r="AQ317" t="b">
        <f>H317='10.06.2022 КП'!H317</f>
        <v>1</v>
      </c>
    </row>
    <row r="318" spans="1:43" ht="18" customHeight="1" x14ac:dyDescent="0.25">
      <c r="A318" s="106"/>
      <c r="B318" s="96"/>
      <c r="C318" s="97"/>
      <c r="D318" s="179" t="s">
        <v>882</v>
      </c>
      <c r="E318" s="99"/>
      <c r="F318" s="99"/>
      <c r="G318" s="99"/>
      <c r="H318" s="99"/>
      <c r="I318" s="99"/>
      <c r="J318" s="99"/>
      <c r="K318" s="99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2"/>
      <c r="AE318" s="79"/>
      <c r="AF318" s="79"/>
      <c r="AG318" s="153"/>
      <c r="AH318" s="151"/>
      <c r="AI318" s="151"/>
      <c r="AJ318" s="164"/>
      <c r="AM318" t="b">
        <f>D318='10.06.2022 КП'!D318</f>
        <v>1</v>
      </c>
      <c r="AN318" t="b">
        <f>E318='10.06.2022 КП'!E318</f>
        <v>1</v>
      </c>
      <c r="AO318" t="b">
        <f>F318='10.06.2022 КП'!F318</f>
        <v>1</v>
      </c>
      <c r="AP318" t="b">
        <f>G318='10.06.2022 КП'!G318</f>
        <v>1</v>
      </c>
      <c r="AQ318" t="b">
        <f>H318='10.06.2022 КП'!H318</f>
        <v>1</v>
      </c>
    </row>
    <row r="319" spans="1:43" ht="27" customHeight="1" x14ac:dyDescent="0.25">
      <c r="A319" s="108">
        <v>262</v>
      </c>
      <c r="B319" s="8" t="s">
        <v>167</v>
      </c>
      <c r="C319" s="21" t="s">
        <v>168</v>
      </c>
      <c r="D319" s="22" t="s">
        <v>625</v>
      </c>
      <c r="E319" s="21" t="s">
        <v>443</v>
      </c>
      <c r="F319" s="35">
        <v>44651</v>
      </c>
      <c r="G319" s="35">
        <v>44654</v>
      </c>
      <c r="H319" s="21" t="s">
        <v>805</v>
      </c>
      <c r="I319" s="22" t="s">
        <v>734</v>
      </c>
      <c r="J319" s="35">
        <v>44651</v>
      </c>
      <c r="K319" s="35">
        <v>44654</v>
      </c>
      <c r="L319" s="10"/>
      <c r="M319" s="10">
        <v>3400</v>
      </c>
      <c r="N319" s="10">
        <f t="shared" si="46"/>
        <v>0</v>
      </c>
      <c r="O319" s="10"/>
      <c r="P319" s="10">
        <v>2900</v>
      </c>
      <c r="Q319" s="10">
        <f t="shared" si="47"/>
        <v>0</v>
      </c>
      <c r="R319" s="10"/>
      <c r="S319" s="10">
        <v>2800</v>
      </c>
      <c r="T319" s="10">
        <f t="shared" si="48"/>
        <v>0</v>
      </c>
      <c r="U319" s="10">
        <v>2</v>
      </c>
      <c r="V319" s="10">
        <v>150</v>
      </c>
      <c r="W319" s="10">
        <f t="shared" si="50"/>
        <v>300</v>
      </c>
      <c r="X319" s="10">
        <v>2</v>
      </c>
      <c r="Y319" s="10">
        <v>150</v>
      </c>
      <c r="Z319" s="10">
        <f t="shared" si="51"/>
        <v>300</v>
      </c>
      <c r="AA319" s="10">
        <v>2</v>
      </c>
      <c r="AB319" s="10">
        <v>150</v>
      </c>
      <c r="AC319" s="10">
        <f t="shared" si="52"/>
        <v>300</v>
      </c>
      <c r="AD319" s="11"/>
      <c r="AE319" s="26">
        <v>7</v>
      </c>
      <c r="AF319" s="7">
        <f t="shared" si="49"/>
        <v>0</v>
      </c>
      <c r="AG319" s="152">
        <v>1</v>
      </c>
      <c r="AH319" s="145">
        <f t="shared" ref="AH319:AH332" si="54">L319+O319+R319+U319+X319+AA319+AD319</f>
        <v>6</v>
      </c>
      <c r="AI319" s="139">
        <f t="shared" si="45"/>
        <v>900</v>
      </c>
      <c r="AJ319" s="118">
        <f t="shared" si="53"/>
        <v>900</v>
      </c>
      <c r="AM319" t="b">
        <f>D319='10.06.2022 КП'!D319</f>
        <v>1</v>
      </c>
      <c r="AN319" t="b">
        <f>E319='10.06.2022 КП'!E319</f>
        <v>1</v>
      </c>
      <c r="AO319" t="b">
        <f>F319='10.06.2022 КП'!F319</f>
        <v>1</v>
      </c>
      <c r="AP319" t="b">
        <f>G319='10.06.2022 КП'!G319</f>
        <v>1</v>
      </c>
      <c r="AQ319" t="b">
        <f>H319='10.06.2022 КП'!H319</f>
        <v>1</v>
      </c>
    </row>
    <row r="320" spans="1:43" ht="27" customHeight="1" x14ac:dyDescent="0.25">
      <c r="A320" s="108">
        <v>263</v>
      </c>
      <c r="B320" s="8" t="s">
        <v>167</v>
      </c>
      <c r="C320" s="21" t="s">
        <v>168</v>
      </c>
      <c r="D320" s="22" t="s">
        <v>626</v>
      </c>
      <c r="E320" s="21" t="s">
        <v>443</v>
      </c>
      <c r="F320" s="35">
        <v>44693</v>
      </c>
      <c r="G320" s="35">
        <v>44696</v>
      </c>
      <c r="H320" s="21" t="s">
        <v>1095</v>
      </c>
      <c r="I320" s="22" t="s">
        <v>443</v>
      </c>
      <c r="J320" s="35">
        <v>44693</v>
      </c>
      <c r="K320" s="35">
        <v>44696</v>
      </c>
      <c r="L320" s="10"/>
      <c r="M320" s="10">
        <v>3400</v>
      </c>
      <c r="N320" s="10">
        <f t="shared" si="46"/>
        <v>0</v>
      </c>
      <c r="O320" s="10"/>
      <c r="P320" s="10">
        <v>2900</v>
      </c>
      <c r="Q320" s="10">
        <f t="shared" si="47"/>
        <v>0</v>
      </c>
      <c r="R320" s="10"/>
      <c r="S320" s="10">
        <v>2800</v>
      </c>
      <c r="T320" s="10">
        <f t="shared" si="48"/>
        <v>0</v>
      </c>
      <c r="U320" s="10">
        <v>2</v>
      </c>
      <c r="V320" s="10">
        <v>150</v>
      </c>
      <c r="W320" s="10">
        <f t="shared" si="50"/>
        <v>300</v>
      </c>
      <c r="X320" s="10">
        <v>2</v>
      </c>
      <c r="Y320" s="10">
        <v>150</v>
      </c>
      <c r="Z320" s="10">
        <f t="shared" si="51"/>
        <v>300</v>
      </c>
      <c r="AA320" s="10">
        <v>2</v>
      </c>
      <c r="AB320" s="10">
        <v>150</v>
      </c>
      <c r="AC320" s="10">
        <f t="shared" si="52"/>
        <v>300</v>
      </c>
      <c r="AD320" s="11">
        <v>6</v>
      </c>
      <c r="AE320" s="26">
        <v>7</v>
      </c>
      <c r="AF320" s="7">
        <f t="shared" si="49"/>
        <v>42</v>
      </c>
      <c r="AG320" s="152">
        <v>1</v>
      </c>
      <c r="AH320" s="145">
        <f t="shared" si="54"/>
        <v>12</v>
      </c>
      <c r="AI320" s="139">
        <f t="shared" si="45"/>
        <v>942</v>
      </c>
      <c r="AJ320" s="118">
        <f t="shared" si="53"/>
        <v>942</v>
      </c>
      <c r="AM320" t="b">
        <f>D320='10.06.2022 КП'!D320</f>
        <v>1</v>
      </c>
      <c r="AN320" t="b">
        <f>E320='10.06.2022 КП'!E320</f>
        <v>1</v>
      </c>
      <c r="AO320" t="b">
        <f>F320='10.06.2022 КП'!F320</f>
        <v>1</v>
      </c>
      <c r="AP320" t="b">
        <f>G320='10.06.2022 КП'!G320</f>
        <v>1</v>
      </c>
      <c r="AQ320" t="b">
        <f>H320='10.06.2022 КП'!H320</f>
        <v>1</v>
      </c>
    </row>
    <row r="321" spans="1:43" ht="27" customHeight="1" x14ac:dyDescent="0.25">
      <c r="A321" s="108">
        <v>264</v>
      </c>
      <c r="B321" s="8" t="s">
        <v>167</v>
      </c>
      <c r="C321" s="21" t="s">
        <v>168</v>
      </c>
      <c r="D321" s="22" t="s">
        <v>628</v>
      </c>
      <c r="E321" s="21" t="s">
        <v>502</v>
      </c>
      <c r="F321" s="35">
        <v>44693</v>
      </c>
      <c r="G321" s="35">
        <v>44696</v>
      </c>
      <c r="H321" s="21" t="s">
        <v>805</v>
      </c>
      <c r="I321" s="22" t="s">
        <v>502</v>
      </c>
      <c r="J321" s="35">
        <v>44693</v>
      </c>
      <c r="K321" s="35">
        <v>44696</v>
      </c>
      <c r="L321" s="10"/>
      <c r="M321" s="10">
        <v>3400</v>
      </c>
      <c r="N321" s="10">
        <f t="shared" si="46"/>
        <v>0</v>
      </c>
      <c r="O321" s="10"/>
      <c r="P321" s="10">
        <v>2900</v>
      </c>
      <c r="Q321" s="10">
        <f t="shared" si="47"/>
        <v>0</v>
      </c>
      <c r="R321" s="10"/>
      <c r="S321" s="10">
        <v>2800</v>
      </c>
      <c r="T321" s="10">
        <f t="shared" si="48"/>
        <v>0</v>
      </c>
      <c r="U321" s="10">
        <v>2</v>
      </c>
      <c r="V321" s="10">
        <v>150</v>
      </c>
      <c r="W321" s="10">
        <f t="shared" si="50"/>
        <v>300</v>
      </c>
      <c r="X321" s="10">
        <v>2</v>
      </c>
      <c r="Y321" s="10">
        <v>150</v>
      </c>
      <c r="Z321" s="10">
        <f t="shared" si="51"/>
        <v>300</v>
      </c>
      <c r="AA321" s="10">
        <v>2</v>
      </c>
      <c r="AB321" s="10">
        <v>150</v>
      </c>
      <c r="AC321" s="10">
        <f t="shared" si="52"/>
        <v>300</v>
      </c>
      <c r="AD321" s="11">
        <v>6</v>
      </c>
      <c r="AE321" s="26">
        <v>7</v>
      </c>
      <c r="AF321" s="7">
        <f t="shared" si="49"/>
        <v>42</v>
      </c>
      <c r="AG321" s="152">
        <v>1</v>
      </c>
      <c r="AH321" s="145">
        <f t="shared" si="54"/>
        <v>12</v>
      </c>
      <c r="AI321" s="139">
        <f t="shared" si="45"/>
        <v>942</v>
      </c>
      <c r="AJ321" s="118">
        <f t="shared" si="53"/>
        <v>942</v>
      </c>
      <c r="AM321" t="b">
        <f>D321='10.06.2022 КП'!D321</f>
        <v>1</v>
      </c>
      <c r="AN321" t="b">
        <f>E321='10.06.2022 КП'!E321</f>
        <v>1</v>
      </c>
      <c r="AO321" t="b">
        <f>F321='10.06.2022 КП'!F321</f>
        <v>1</v>
      </c>
      <c r="AP321" t="b">
        <f>G321='10.06.2022 КП'!G321</f>
        <v>1</v>
      </c>
      <c r="AQ321" t="b">
        <f>H321='10.06.2022 КП'!H321</f>
        <v>1</v>
      </c>
    </row>
    <row r="322" spans="1:43" ht="27" customHeight="1" x14ac:dyDescent="0.25">
      <c r="A322" s="108">
        <v>265</v>
      </c>
      <c r="B322" s="8" t="s">
        <v>167</v>
      </c>
      <c r="C322" s="21" t="s">
        <v>168</v>
      </c>
      <c r="D322" s="22" t="s">
        <v>51</v>
      </c>
      <c r="E322" s="21" t="s">
        <v>443</v>
      </c>
      <c r="F322" s="35">
        <v>44694</v>
      </c>
      <c r="G322" s="35">
        <v>44696</v>
      </c>
      <c r="H322" s="21" t="s">
        <v>774</v>
      </c>
      <c r="I322" s="22" t="s">
        <v>443</v>
      </c>
      <c r="J322" s="35">
        <v>44694</v>
      </c>
      <c r="K322" s="35">
        <v>44696</v>
      </c>
      <c r="L322" s="10"/>
      <c r="M322" s="10">
        <v>3400</v>
      </c>
      <c r="N322" s="10">
        <f t="shared" si="46"/>
        <v>0</v>
      </c>
      <c r="O322" s="10"/>
      <c r="P322" s="10">
        <v>2900</v>
      </c>
      <c r="Q322" s="10">
        <f t="shared" si="47"/>
        <v>0</v>
      </c>
      <c r="R322" s="10"/>
      <c r="S322" s="10">
        <v>2800</v>
      </c>
      <c r="T322" s="10">
        <f t="shared" si="48"/>
        <v>0</v>
      </c>
      <c r="U322" s="10">
        <v>4</v>
      </c>
      <c r="V322" s="10">
        <v>150</v>
      </c>
      <c r="W322" s="10">
        <f t="shared" si="50"/>
        <v>600</v>
      </c>
      <c r="X322" s="10">
        <v>4</v>
      </c>
      <c r="Y322" s="10">
        <v>150</v>
      </c>
      <c r="Z322" s="10">
        <f t="shared" si="51"/>
        <v>600</v>
      </c>
      <c r="AA322" s="10">
        <v>4</v>
      </c>
      <c r="AB322" s="10">
        <v>150</v>
      </c>
      <c r="AC322" s="10">
        <f t="shared" si="52"/>
        <v>600</v>
      </c>
      <c r="AD322" s="11">
        <v>12</v>
      </c>
      <c r="AE322" s="26">
        <v>7</v>
      </c>
      <c r="AF322" s="7">
        <f t="shared" si="49"/>
        <v>84</v>
      </c>
      <c r="AG322" s="152">
        <v>1</v>
      </c>
      <c r="AH322" s="145">
        <f t="shared" si="54"/>
        <v>24</v>
      </c>
      <c r="AI322" s="139">
        <f t="shared" si="45"/>
        <v>1884</v>
      </c>
      <c r="AJ322" s="118">
        <f t="shared" si="53"/>
        <v>1884</v>
      </c>
      <c r="AM322" t="b">
        <f>D322='10.06.2022 КП'!D322</f>
        <v>1</v>
      </c>
      <c r="AN322" t="b">
        <f>E322='10.06.2022 КП'!E322</f>
        <v>1</v>
      </c>
      <c r="AO322" t="b">
        <f>F322='10.06.2022 КП'!F322</f>
        <v>1</v>
      </c>
      <c r="AP322" t="b">
        <f>G322='10.06.2022 КП'!G322</f>
        <v>1</v>
      </c>
      <c r="AQ322" t="b">
        <f>H322='10.06.2022 КП'!H322</f>
        <v>1</v>
      </c>
    </row>
    <row r="323" spans="1:43" ht="27" customHeight="1" x14ac:dyDescent="0.25">
      <c r="A323" s="108">
        <v>266</v>
      </c>
      <c r="B323" s="8" t="s">
        <v>167</v>
      </c>
      <c r="C323" s="21" t="s">
        <v>168</v>
      </c>
      <c r="D323" s="22" t="s">
        <v>543</v>
      </c>
      <c r="E323" s="21" t="s">
        <v>517</v>
      </c>
      <c r="F323" s="35">
        <v>44701</v>
      </c>
      <c r="G323" s="35">
        <v>44703</v>
      </c>
      <c r="H323" s="21" t="s">
        <v>1095</v>
      </c>
      <c r="I323" s="22" t="s">
        <v>517</v>
      </c>
      <c r="J323" s="35">
        <v>44701</v>
      </c>
      <c r="K323" s="35">
        <v>44703</v>
      </c>
      <c r="L323" s="10"/>
      <c r="M323" s="10">
        <v>3400</v>
      </c>
      <c r="N323" s="10">
        <f t="shared" si="46"/>
        <v>0</v>
      </c>
      <c r="O323" s="10"/>
      <c r="P323" s="10">
        <v>2900</v>
      </c>
      <c r="Q323" s="10">
        <f t="shared" si="47"/>
        <v>0</v>
      </c>
      <c r="R323" s="10"/>
      <c r="S323" s="10">
        <v>2800</v>
      </c>
      <c r="T323" s="10">
        <f t="shared" si="48"/>
        <v>0</v>
      </c>
      <c r="U323" s="10">
        <v>6</v>
      </c>
      <c r="V323" s="10">
        <v>150</v>
      </c>
      <c r="W323" s="10">
        <f t="shared" si="50"/>
        <v>900</v>
      </c>
      <c r="X323" s="10">
        <v>6</v>
      </c>
      <c r="Y323" s="10">
        <v>150</v>
      </c>
      <c r="Z323" s="10">
        <f t="shared" si="51"/>
        <v>900</v>
      </c>
      <c r="AA323" s="10">
        <v>6</v>
      </c>
      <c r="AB323" s="10">
        <v>150</v>
      </c>
      <c r="AC323" s="10">
        <f t="shared" si="52"/>
        <v>900</v>
      </c>
      <c r="AD323" s="11">
        <v>18</v>
      </c>
      <c r="AE323" s="26">
        <v>7</v>
      </c>
      <c r="AF323" s="7">
        <f t="shared" si="49"/>
        <v>126</v>
      </c>
      <c r="AG323" s="152">
        <v>1</v>
      </c>
      <c r="AH323" s="145">
        <f t="shared" si="54"/>
        <v>36</v>
      </c>
      <c r="AI323" s="139">
        <f t="shared" si="45"/>
        <v>2826</v>
      </c>
      <c r="AJ323" s="118">
        <f t="shared" si="53"/>
        <v>2826</v>
      </c>
      <c r="AM323" t="b">
        <f>D323='10.06.2022 КП'!D323</f>
        <v>1</v>
      </c>
      <c r="AN323" t="b">
        <f>E323='10.06.2022 КП'!E323</f>
        <v>1</v>
      </c>
      <c r="AO323" t="b">
        <f>F323='10.06.2022 КП'!F323</f>
        <v>1</v>
      </c>
      <c r="AP323" t="b">
        <f>G323='10.06.2022 КП'!G323</f>
        <v>1</v>
      </c>
      <c r="AQ323" t="b">
        <f>H323='10.06.2022 КП'!H323</f>
        <v>1</v>
      </c>
    </row>
    <row r="324" spans="1:43" ht="27" customHeight="1" x14ac:dyDescent="0.25">
      <c r="A324" s="108">
        <v>267</v>
      </c>
      <c r="B324" s="8" t="s">
        <v>167</v>
      </c>
      <c r="C324" s="21" t="s">
        <v>168</v>
      </c>
      <c r="D324" s="22" t="s">
        <v>627</v>
      </c>
      <c r="E324" s="21" t="s">
        <v>443</v>
      </c>
      <c r="F324" s="35">
        <v>44715</v>
      </c>
      <c r="G324" s="35">
        <v>44717</v>
      </c>
      <c r="H324" s="21" t="s">
        <v>422</v>
      </c>
      <c r="I324" s="22" t="s">
        <v>443</v>
      </c>
      <c r="J324" s="35">
        <v>44715</v>
      </c>
      <c r="K324" s="35">
        <v>44717</v>
      </c>
      <c r="L324" s="10">
        <v>1</v>
      </c>
      <c r="M324" s="10">
        <v>3400</v>
      </c>
      <c r="N324" s="10">
        <f t="shared" si="46"/>
        <v>3400</v>
      </c>
      <c r="O324" s="10">
        <v>1</v>
      </c>
      <c r="P324" s="10">
        <v>2900</v>
      </c>
      <c r="Q324" s="10">
        <f t="shared" si="47"/>
        <v>2900</v>
      </c>
      <c r="R324" s="10">
        <v>1</v>
      </c>
      <c r="S324" s="10">
        <v>2800</v>
      </c>
      <c r="T324" s="10">
        <f t="shared" si="48"/>
        <v>2800</v>
      </c>
      <c r="U324" s="10">
        <v>6</v>
      </c>
      <c r="V324" s="10">
        <v>150</v>
      </c>
      <c r="W324" s="10">
        <f t="shared" si="50"/>
        <v>900</v>
      </c>
      <c r="X324" s="10">
        <v>6</v>
      </c>
      <c r="Y324" s="10">
        <v>150</v>
      </c>
      <c r="Z324" s="10">
        <f t="shared" si="51"/>
        <v>900</v>
      </c>
      <c r="AA324" s="10">
        <v>6</v>
      </c>
      <c r="AB324" s="10">
        <v>150</v>
      </c>
      <c r="AC324" s="10">
        <f t="shared" si="52"/>
        <v>900</v>
      </c>
      <c r="AD324" s="11">
        <v>18</v>
      </c>
      <c r="AE324" s="26">
        <v>7</v>
      </c>
      <c r="AF324" s="7">
        <f t="shared" si="49"/>
        <v>126</v>
      </c>
      <c r="AG324" s="152">
        <v>1</v>
      </c>
      <c r="AH324" s="145">
        <f t="shared" si="54"/>
        <v>39</v>
      </c>
      <c r="AI324" s="139">
        <f t="shared" si="45"/>
        <v>11926</v>
      </c>
      <c r="AJ324" s="118">
        <f t="shared" si="53"/>
        <v>11926</v>
      </c>
      <c r="AM324" t="b">
        <f>D324='10.06.2022 КП'!D324</f>
        <v>1</v>
      </c>
      <c r="AN324" t="b">
        <f>E324='10.06.2022 КП'!E324</f>
        <v>1</v>
      </c>
      <c r="AO324" t="b">
        <f>F324='10.06.2022 КП'!F324</f>
        <v>1</v>
      </c>
      <c r="AP324" t="b">
        <f>G324='10.06.2022 КП'!G324</f>
        <v>1</v>
      </c>
      <c r="AQ324" t="b">
        <f>H324='10.06.2022 КП'!H324</f>
        <v>1</v>
      </c>
    </row>
    <row r="325" spans="1:43" ht="27" customHeight="1" x14ac:dyDescent="0.25">
      <c r="A325" s="108">
        <v>268</v>
      </c>
      <c r="B325" s="8" t="s">
        <v>167</v>
      </c>
      <c r="C325" s="21" t="s">
        <v>168</v>
      </c>
      <c r="D325" s="22" t="s">
        <v>52</v>
      </c>
      <c r="E325" s="21" t="s">
        <v>443</v>
      </c>
      <c r="F325" s="35">
        <v>44722</v>
      </c>
      <c r="G325" s="35">
        <v>44724</v>
      </c>
      <c r="H325" s="21" t="s">
        <v>1043</v>
      </c>
      <c r="I325" s="22" t="s">
        <v>443</v>
      </c>
      <c r="J325" s="35">
        <v>44722</v>
      </c>
      <c r="K325" s="35">
        <v>44724</v>
      </c>
      <c r="L325" s="10">
        <v>1</v>
      </c>
      <c r="M325" s="10">
        <v>3400</v>
      </c>
      <c r="N325" s="10">
        <f t="shared" si="46"/>
        <v>3400</v>
      </c>
      <c r="O325" s="10">
        <v>1</v>
      </c>
      <c r="P325" s="10">
        <v>2900</v>
      </c>
      <c r="Q325" s="10">
        <f t="shared" si="47"/>
        <v>2900</v>
      </c>
      <c r="R325" s="10">
        <v>1</v>
      </c>
      <c r="S325" s="10">
        <v>2800</v>
      </c>
      <c r="T325" s="10">
        <f t="shared" si="48"/>
        <v>2800</v>
      </c>
      <c r="U325" s="10">
        <v>4</v>
      </c>
      <c r="V325" s="10">
        <v>150</v>
      </c>
      <c r="W325" s="10">
        <f t="shared" si="50"/>
        <v>600</v>
      </c>
      <c r="X325" s="10">
        <v>4</v>
      </c>
      <c r="Y325" s="10">
        <v>150</v>
      </c>
      <c r="Z325" s="10">
        <f t="shared" si="51"/>
        <v>600</v>
      </c>
      <c r="AA325" s="10">
        <v>4</v>
      </c>
      <c r="AB325" s="10">
        <v>150</v>
      </c>
      <c r="AC325" s="10">
        <f t="shared" si="52"/>
        <v>600</v>
      </c>
      <c r="AD325" s="11">
        <v>12</v>
      </c>
      <c r="AE325" s="26">
        <v>7</v>
      </c>
      <c r="AF325" s="7">
        <f t="shared" si="49"/>
        <v>84</v>
      </c>
      <c r="AG325" s="152">
        <v>1</v>
      </c>
      <c r="AH325" s="145">
        <f t="shared" si="54"/>
        <v>27</v>
      </c>
      <c r="AI325" s="139">
        <f t="shared" si="45"/>
        <v>10984</v>
      </c>
      <c r="AJ325" s="118">
        <f t="shared" si="53"/>
        <v>10984</v>
      </c>
      <c r="AM325" t="b">
        <f>D325='10.06.2022 КП'!D325</f>
        <v>1</v>
      </c>
      <c r="AN325" t="b">
        <f>E325='10.06.2022 КП'!E325</f>
        <v>1</v>
      </c>
      <c r="AO325" t="b">
        <f>F325='10.06.2022 КП'!F325</f>
        <v>1</v>
      </c>
      <c r="AP325" t="b">
        <f>G325='10.06.2022 КП'!G325</f>
        <v>1</v>
      </c>
      <c r="AQ325" t="b">
        <f>H325='10.06.2022 КП'!H325</f>
        <v>1</v>
      </c>
    </row>
    <row r="326" spans="1:43" ht="27" customHeight="1" x14ac:dyDescent="0.25">
      <c r="A326" s="108">
        <v>269</v>
      </c>
      <c r="B326" s="8" t="s">
        <v>167</v>
      </c>
      <c r="C326" s="21" t="s">
        <v>168</v>
      </c>
      <c r="D326" s="22" t="s">
        <v>53</v>
      </c>
      <c r="E326" s="21" t="s">
        <v>443</v>
      </c>
      <c r="F326" s="35">
        <v>44729</v>
      </c>
      <c r="G326" s="35">
        <v>44731</v>
      </c>
      <c r="H326" s="21" t="s">
        <v>1044</v>
      </c>
      <c r="I326" s="22" t="s">
        <v>443</v>
      </c>
      <c r="J326" s="35">
        <v>44729</v>
      </c>
      <c r="K326" s="35">
        <v>44731</v>
      </c>
      <c r="L326" s="10">
        <v>1</v>
      </c>
      <c r="M326" s="10">
        <v>3400</v>
      </c>
      <c r="N326" s="10">
        <f t="shared" si="46"/>
        <v>3400</v>
      </c>
      <c r="O326" s="10">
        <v>1</v>
      </c>
      <c r="P326" s="10">
        <v>2900</v>
      </c>
      <c r="Q326" s="10">
        <f t="shared" si="47"/>
        <v>2900</v>
      </c>
      <c r="R326" s="10">
        <v>1</v>
      </c>
      <c r="S326" s="10">
        <v>2800</v>
      </c>
      <c r="T326" s="10">
        <f t="shared" si="48"/>
        <v>2800</v>
      </c>
      <c r="U326" s="10">
        <v>4</v>
      </c>
      <c r="V326" s="10">
        <v>150</v>
      </c>
      <c r="W326" s="10">
        <f t="shared" si="50"/>
        <v>600</v>
      </c>
      <c r="X326" s="10">
        <v>4</v>
      </c>
      <c r="Y326" s="10">
        <v>150</v>
      </c>
      <c r="Z326" s="10">
        <f t="shared" si="51"/>
        <v>600</v>
      </c>
      <c r="AA326" s="10">
        <v>4</v>
      </c>
      <c r="AB326" s="10">
        <v>150</v>
      </c>
      <c r="AC326" s="10">
        <f t="shared" si="52"/>
        <v>600</v>
      </c>
      <c r="AD326" s="11">
        <v>12</v>
      </c>
      <c r="AE326" s="26">
        <v>7</v>
      </c>
      <c r="AF326" s="7">
        <f t="shared" si="49"/>
        <v>84</v>
      </c>
      <c r="AG326" s="152">
        <v>1</v>
      </c>
      <c r="AH326" s="145">
        <f t="shared" si="54"/>
        <v>27</v>
      </c>
      <c r="AI326" s="139">
        <f t="shared" si="45"/>
        <v>10984</v>
      </c>
      <c r="AJ326" s="118">
        <f t="shared" si="53"/>
        <v>10984</v>
      </c>
      <c r="AM326" t="b">
        <f>D326='10.06.2022 КП'!D326</f>
        <v>1</v>
      </c>
      <c r="AN326" t="b">
        <f>E326='10.06.2022 КП'!E326</f>
        <v>1</v>
      </c>
      <c r="AO326" t="b">
        <f>F326='10.06.2022 КП'!F326</f>
        <v>1</v>
      </c>
      <c r="AP326" t="b">
        <f>G326='10.06.2022 КП'!G326</f>
        <v>1</v>
      </c>
      <c r="AQ326" t="b">
        <f>H326='10.06.2022 КП'!H326</f>
        <v>1</v>
      </c>
    </row>
    <row r="327" spans="1:43" ht="27" customHeight="1" x14ac:dyDescent="0.25">
      <c r="A327" s="108">
        <v>270</v>
      </c>
      <c r="B327" s="8" t="s">
        <v>167</v>
      </c>
      <c r="C327" s="21" t="s">
        <v>168</v>
      </c>
      <c r="D327" s="22" t="s">
        <v>544</v>
      </c>
      <c r="E327" s="21" t="s">
        <v>443</v>
      </c>
      <c r="F327" s="35">
        <v>44743</v>
      </c>
      <c r="G327" s="35">
        <v>44745</v>
      </c>
      <c r="H327" s="21" t="s">
        <v>774</v>
      </c>
      <c r="I327" s="22" t="s">
        <v>443</v>
      </c>
      <c r="J327" s="35">
        <v>44743</v>
      </c>
      <c r="K327" s="35">
        <v>44745</v>
      </c>
      <c r="L327" s="10">
        <v>1</v>
      </c>
      <c r="M327" s="10">
        <v>3400</v>
      </c>
      <c r="N327" s="10">
        <f t="shared" si="46"/>
        <v>3400</v>
      </c>
      <c r="O327" s="10">
        <v>1</v>
      </c>
      <c r="P327" s="10">
        <v>2900</v>
      </c>
      <c r="Q327" s="10">
        <f t="shared" si="47"/>
        <v>2900</v>
      </c>
      <c r="R327" s="10">
        <v>1</v>
      </c>
      <c r="S327" s="10">
        <v>2800</v>
      </c>
      <c r="T327" s="10">
        <f t="shared" si="48"/>
        <v>2800</v>
      </c>
      <c r="U327" s="10">
        <v>4</v>
      </c>
      <c r="V327" s="10">
        <v>150</v>
      </c>
      <c r="W327" s="10">
        <f t="shared" si="50"/>
        <v>600</v>
      </c>
      <c r="X327" s="10">
        <v>4</v>
      </c>
      <c r="Y327" s="10">
        <v>150</v>
      </c>
      <c r="Z327" s="10">
        <f t="shared" si="51"/>
        <v>600</v>
      </c>
      <c r="AA327" s="10">
        <v>4</v>
      </c>
      <c r="AB327" s="10">
        <v>150</v>
      </c>
      <c r="AC327" s="10">
        <f t="shared" si="52"/>
        <v>600</v>
      </c>
      <c r="AD327" s="11">
        <v>12</v>
      </c>
      <c r="AE327" s="26">
        <v>7</v>
      </c>
      <c r="AF327" s="7">
        <f t="shared" si="49"/>
        <v>84</v>
      </c>
      <c r="AG327" s="152">
        <v>1</v>
      </c>
      <c r="AH327" s="145">
        <f t="shared" si="54"/>
        <v>27</v>
      </c>
      <c r="AI327" s="139">
        <f t="shared" si="45"/>
        <v>10984</v>
      </c>
      <c r="AJ327" s="118">
        <f t="shared" si="53"/>
        <v>10984</v>
      </c>
      <c r="AM327" t="b">
        <f>D327='10.06.2022 КП'!D327</f>
        <v>1</v>
      </c>
      <c r="AN327" t="b">
        <f>E327='10.06.2022 КП'!E327</f>
        <v>1</v>
      </c>
      <c r="AO327" t="b">
        <f>F327='10.06.2022 КП'!F327</f>
        <v>1</v>
      </c>
      <c r="AP327" t="b">
        <f>G327='10.06.2022 КП'!G327</f>
        <v>1</v>
      </c>
      <c r="AQ327" t="b">
        <f>H327='10.06.2022 КП'!H327</f>
        <v>1</v>
      </c>
    </row>
    <row r="328" spans="1:43" ht="27" customHeight="1" x14ac:dyDescent="0.25">
      <c r="A328" s="108">
        <v>271</v>
      </c>
      <c r="B328" s="8" t="s">
        <v>167</v>
      </c>
      <c r="C328" s="21" t="s">
        <v>168</v>
      </c>
      <c r="D328" s="22" t="s">
        <v>55</v>
      </c>
      <c r="E328" s="21" t="s">
        <v>443</v>
      </c>
      <c r="F328" s="35">
        <v>44750</v>
      </c>
      <c r="G328" s="35">
        <v>44752</v>
      </c>
      <c r="H328" s="21" t="s">
        <v>444</v>
      </c>
      <c r="I328" s="22" t="s">
        <v>443</v>
      </c>
      <c r="J328" s="35">
        <v>44750</v>
      </c>
      <c r="K328" s="35">
        <v>44752</v>
      </c>
      <c r="L328" s="10">
        <v>1</v>
      </c>
      <c r="M328" s="10">
        <v>3400</v>
      </c>
      <c r="N328" s="10">
        <f t="shared" si="46"/>
        <v>3400</v>
      </c>
      <c r="O328" s="10">
        <v>1</v>
      </c>
      <c r="P328" s="10">
        <v>2900</v>
      </c>
      <c r="Q328" s="10">
        <f t="shared" si="47"/>
        <v>2900</v>
      </c>
      <c r="R328" s="10">
        <v>1</v>
      </c>
      <c r="S328" s="10">
        <v>2800</v>
      </c>
      <c r="T328" s="10">
        <f t="shared" si="48"/>
        <v>2800</v>
      </c>
      <c r="U328" s="10">
        <v>4</v>
      </c>
      <c r="V328" s="10">
        <v>150</v>
      </c>
      <c r="W328" s="10">
        <f t="shared" si="50"/>
        <v>600</v>
      </c>
      <c r="X328" s="10">
        <v>4</v>
      </c>
      <c r="Y328" s="10">
        <v>150</v>
      </c>
      <c r="Z328" s="10">
        <f t="shared" si="51"/>
        <v>600</v>
      </c>
      <c r="AA328" s="10">
        <v>4</v>
      </c>
      <c r="AB328" s="10">
        <v>150</v>
      </c>
      <c r="AC328" s="10">
        <f t="shared" si="52"/>
        <v>600</v>
      </c>
      <c r="AD328" s="11">
        <v>12</v>
      </c>
      <c r="AE328" s="26">
        <v>7</v>
      </c>
      <c r="AF328" s="7">
        <f t="shared" si="49"/>
        <v>84</v>
      </c>
      <c r="AG328" s="152">
        <v>1</v>
      </c>
      <c r="AH328" s="145">
        <f t="shared" si="54"/>
        <v>27</v>
      </c>
      <c r="AI328" s="139">
        <f t="shared" ref="AI328:AI390" si="55">AJ328</f>
        <v>10984</v>
      </c>
      <c r="AJ328" s="118">
        <f t="shared" si="53"/>
        <v>10984</v>
      </c>
      <c r="AM328" t="b">
        <f>D328='10.06.2022 КП'!D328</f>
        <v>1</v>
      </c>
      <c r="AN328" t="b">
        <f>E328='10.06.2022 КП'!E328</f>
        <v>1</v>
      </c>
      <c r="AO328" t="b">
        <f>F328='10.06.2022 КП'!F328</f>
        <v>1</v>
      </c>
      <c r="AP328" t="b">
        <f>G328='10.06.2022 КП'!G328</f>
        <v>1</v>
      </c>
      <c r="AQ328" t="b">
        <f>H328='10.06.2022 КП'!H328</f>
        <v>1</v>
      </c>
    </row>
    <row r="329" spans="1:43" ht="27" customHeight="1" x14ac:dyDescent="0.25">
      <c r="A329" s="108">
        <v>272</v>
      </c>
      <c r="B329" s="8" t="s">
        <v>167</v>
      </c>
      <c r="C329" s="21" t="s">
        <v>168</v>
      </c>
      <c r="D329" s="22" t="s">
        <v>624</v>
      </c>
      <c r="E329" s="21" t="s">
        <v>443</v>
      </c>
      <c r="F329" s="35">
        <v>44770</v>
      </c>
      <c r="G329" s="35">
        <v>44773</v>
      </c>
      <c r="H329" s="21" t="s">
        <v>806</v>
      </c>
      <c r="I329" s="22" t="s">
        <v>443</v>
      </c>
      <c r="J329" s="35">
        <v>44770</v>
      </c>
      <c r="K329" s="35">
        <v>44773</v>
      </c>
      <c r="L329" s="10"/>
      <c r="M329" s="10">
        <v>3400</v>
      </c>
      <c r="N329" s="10">
        <f t="shared" si="46"/>
        <v>0</v>
      </c>
      <c r="O329" s="10"/>
      <c r="P329" s="10">
        <v>2900</v>
      </c>
      <c r="Q329" s="10">
        <f t="shared" si="47"/>
        <v>0</v>
      </c>
      <c r="R329" s="10"/>
      <c r="S329" s="10">
        <v>2800</v>
      </c>
      <c r="T329" s="10">
        <f t="shared" si="48"/>
        <v>0</v>
      </c>
      <c r="U329" s="10">
        <v>2</v>
      </c>
      <c r="V329" s="10">
        <v>150</v>
      </c>
      <c r="W329" s="10">
        <f t="shared" si="50"/>
        <v>300</v>
      </c>
      <c r="X329" s="10">
        <v>2</v>
      </c>
      <c r="Y329" s="10">
        <v>150</v>
      </c>
      <c r="Z329" s="10">
        <f t="shared" si="51"/>
        <v>300</v>
      </c>
      <c r="AA329" s="10">
        <v>2</v>
      </c>
      <c r="AB329" s="10">
        <v>150</v>
      </c>
      <c r="AC329" s="10">
        <f t="shared" si="52"/>
        <v>300</v>
      </c>
      <c r="AD329" s="11">
        <v>6</v>
      </c>
      <c r="AE329" s="26">
        <v>7</v>
      </c>
      <c r="AF329" s="7">
        <f t="shared" si="49"/>
        <v>42</v>
      </c>
      <c r="AG329" s="152">
        <v>1</v>
      </c>
      <c r="AH329" s="145">
        <f t="shared" si="54"/>
        <v>12</v>
      </c>
      <c r="AI329" s="139">
        <f t="shared" si="55"/>
        <v>942</v>
      </c>
      <c r="AJ329" s="118">
        <f t="shared" si="53"/>
        <v>942</v>
      </c>
      <c r="AM329" t="b">
        <f>D329='10.06.2022 КП'!D329</f>
        <v>1</v>
      </c>
      <c r="AN329" t="b">
        <f>E329='10.06.2022 КП'!E329</f>
        <v>1</v>
      </c>
      <c r="AO329" t="b">
        <f>F329='10.06.2022 КП'!F329</f>
        <v>1</v>
      </c>
      <c r="AP329" t="b">
        <f>G329='10.06.2022 КП'!G329</f>
        <v>1</v>
      </c>
      <c r="AQ329" t="b">
        <f>H329='10.06.2022 КП'!H329</f>
        <v>1</v>
      </c>
    </row>
    <row r="330" spans="1:43" ht="16.149999999999999" customHeight="1" x14ac:dyDescent="0.25">
      <c r="A330" s="108">
        <v>273</v>
      </c>
      <c r="B330" s="8" t="s">
        <v>167</v>
      </c>
      <c r="C330" s="21" t="s">
        <v>168</v>
      </c>
      <c r="D330" s="22" t="s">
        <v>54</v>
      </c>
      <c r="E330" s="21" t="s">
        <v>807</v>
      </c>
      <c r="F330" s="35">
        <v>44815</v>
      </c>
      <c r="G330" s="35">
        <v>44815</v>
      </c>
      <c r="H330" s="21" t="s">
        <v>301</v>
      </c>
      <c r="I330" s="22" t="s">
        <v>807</v>
      </c>
      <c r="J330" s="35">
        <v>44815</v>
      </c>
      <c r="K330" s="35">
        <v>44815</v>
      </c>
      <c r="L330" s="10"/>
      <c r="M330" s="10">
        <v>3400</v>
      </c>
      <c r="N330" s="10">
        <f t="shared" si="46"/>
        <v>0</v>
      </c>
      <c r="O330" s="10"/>
      <c r="P330" s="10">
        <v>2900</v>
      </c>
      <c r="Q330" s="10">
        <f t="shared" si="47"/>
        <v>0</v>
      </c>
      <c r="R330" s="10"/>
      <c r="S330" s="10">
        <v>2800</v>
      </c>
      <c r="T330" s="10">
        <f t="shared" si="48"/>
        <v>0</v>
      </c>
      <c r="U330" s="10">
        <v>1</v>
      </c>
      <c r="V330" s="10">
        <v>150</v>
      </c>
      <c r="W330" s="10">
        <f t="shared" si="50"/>
        <v>150</v>
      </c>
      <c r="X330" s="10">
        <v>1</v>
      </c>
      <c r="Y330" s="10">
        <v>150</v>
      </c>
      <c r="Z330" s="10">
        <f t="shared" si="51"/>
        <v>150</v>
      </c>
      <c r="AA330" s="10">
        <v>1</v>
      </c>
      <c r="AB330" s="10">
        <v>150</v>
      </c>
      <c r="AC330" s="10">
        <f t="shared" si="52"/>
        <v>150</v>
      </c>
      <c r="AD330" s="11">
        <v>3</v>
      </c>
      <c r="AE330" s="26">
        <v>7</v>
      </c>
      <c r="AF330" s="7">
        <f t="shared" si="49"/>
        <v>21</v>
      </c>
      <c r="AG330" s="152">
        <v>1</v>
      </c>
      <c r="AH330" s="145">
        <f t="shared" si="54"/>
        <v>6</v>
      </c>
      <c r="AI330" s="139">
        <f t="shared" si="55"/>
        <v>471</v>
      </c>
      <c r="AJ330" s="118">
        <f t="shared" si="53"/>
        <v>471</v>
      </c>
      <c r="AM330" t="b">
        <f>D330='10.06.2022 КП'!D330</f>
        <v>1</v>
      </c>
      <c r="AN330" t="b">
        <f>E330='10.06.2022 КП'!E330</f>
        <v>1</v>
      </c>
      <c r="AO330" t="b">
        <f>F330='10.06.2022 КП'!F330</f>
        <v>1</v>
      </c>
      <c r="AP330" t="b">
        <f>G330='10.06.2022 КП'!G330</f>
        <v>1</v>
      </c>
      <c r="AQ330" t="b">
        <f>H330='10.06.2022 КП'!H330</f>
        <v>1</v>
      </c>
    </row>
    <row r="331" spans="1:43" ht="27" customHeight="1" x14ac:dyDescent="0.25">
      <c r="A331" s="108">
        <v>274</v>
      </c>
      <c r="B331" s="8" t="s">
        <v>167</v>
      </c>
      <c r="C331" s="21" t="s">
        <v>168</v>
      </c>
      <c r="D331" s="22" t="s">
        <v>56</v>
      </c>
      <c r="E331" s="21" t="s">
        <v>735</v>
      </c>
      <c r="F331" s="35">
        <v>44820</v>
      </c>
      <c r="G331" s="35">
        <v>44822</v>
      </c>
      <c r="H331" s="21" t="s">
        <v>808</v>
      </c>
      <c r="I331" s="22" t="s">
        <v>735</v>
      </c>
      <c r="J331" s="35">
        <v>44820</v>
      </c>
      <c r="K331" s="35">
        <v>44822</v>
      </c>
      <c r="L331" s="10">
        <v>1</v>
      </c>
      <c r="M331" s="10">
        <v>3400</v>
      </c>
      <c r="N331" s="10">
        <f t="shared" si="46"/>
        <v>3400</v>
      </c>
      <c r="O331" s="10">
        <v>1</v>
      </c>
      <c r="P331" s="10">
        <v>2900</v>
      </c>
      <c r="Q331" s="10">
        <f t="shared" si="47"/>
        <v>2900</v>
      </c>
      <c r="R331" s="10">
        <v>1</v>
      </c>
      <c r="S331" s="10">
        <v>2800</v>
      </c>
      <c r="T331" s="10">
        <f t="shared" si="48"/>
        <v>2800</v>
      </c>
      <c r="U331" s="10">
        <v>4</v>
      </c>
      <c r="V331" s="10">
        <v>150</v>
      </c>
      <c r="W331" s="10">
        <f t="shared" si="50"/>
        <v>600</v>
      </c>
      <c r="X331" s="10">
        <v>4</v>
      </c>
      <c r="Y331" s="10">
        <v>150</v>
      </c>
      <c r="Z331" s="10">
        <f t="shared" si="51"/>
        <v>600</v>
      </c>
      <c r="AA331" s="10">
        <v>4</v>
      </c>
      <c r="AB331" s="10">
        <v>150</v>
      </c>
      <c r="AC331" s="10">
        <f t="shared" si="52"/>
        <v>600</v>
      </c>
      <c r="AD331" s="11">
        <v>12</v>
      </c>
      <c r="AE331" s="26">
        <v>7</v>
      </c>
      <c r="AF331" s="7">
        <f t="shared" si="49"/>
        <v>84</v>
      </c>
      <c r="AG331" s="152">
        <v>1</v>
      </c>
      <c r="AH331" s="139">
        <f t="shared" si="54"/>
        <v>27</v>
      </c>
      <c r="AI331" s="139">
        <f t="shared" si="55"/>
        <v>10984</v>
      </c>
      <c r="AJ331" s="109">
        <f t="shared" si="53"/>
        <v>10984</v>
      </c>
      <c r="AM331" t="b">
        <f>D331='10.06.2022 КП'!D331</f>
        <v>1</v>
      </c>
      <c r="AN331" t="b">
        <f>E331='10.06.2022 КП'!E331</f>
        <v>1</v>
      </c>
      <c r="AO331" t="b">
        <f>F331='10.06.2022 КП'!F331</f>
        <v>1</v>
      </c>
      <c r="AP331" t="b">
        <f>G331='10.06.2022 КП'!G331</f>
        <v>1</v>
      </c>
      <c r="AQ331" t="b">
        <f>H331='10.06.2022 КП'!H331</f>
        <v>1</v>
      </c>
    </row>
    <row r="332" spans="1:43" ht="27" customHeight="1" x14ac:dyDescent="0.25">
      <c r="A332" s="108">
        <v>275</v>
      </c>
      <c r="B332" s="8" t="s">
        <v>167</v>
      </c>
      <c r="C332" s="21" t="s">
        <v>168</v>
      </c>
      <c r="D332" s="22" t="s">
        <v>57</v>
      </c>
      <c r="E332" s="21" t="s">
        <v>735</v>
      </c>
      <c r="F332" s="35">
        <v>44827</v>
      </c>
      <c r="G332" s="35">
        <v>44829</v>
      </c>
      <c r="H332" s="21" t="s">
        <v>1046</v>
      </c>
      <c r="I332" s="22" t="s">
        <v>735</v>
      </c>
      <c r="J332" s="35">
        <v>44827</v>
      </c>
      <c r="K332" s="35">
        <v>44829</v>
      </c>
      <c r="L332" s="10">
        <v>1</v>
      </c>
      <c r="M332" s="10">
        <v>3400</v>
      </c>
      <c r="N332" s="10">
        <f t="shared" si="46"/>
        <v>3400</v>
      </c>
      <c r="O332" s="10">
        <v>1</v>
      </c>
      <c r="P332" s="10">
        <v>2900</v>
      </c>
      <c r="Q332" s="10">
        <f t="shared" si="47"/>
        <v>2900</v>
      </c>
      <c r="R332" s="10">
        <v>1</v>
      </c>
      <c r="S332" s="10">
        <v>2800</v>
      </c>
      <c r="T332" s="10">
        <f t="shared" si="48"/>
        <v>2800</v>
      </c>
      <c r="U332" s="10">
        <v>4</v>
      </c>
      <c r="V332" s="10">
        <v>150</v>
      </c>
      <c r="W332" s="10">
        <f t="shared" si="50"/>
        <v>600</v>
      </c>
      <c r="X332" s="10">
        <v>4</v>
      </c>
      <c r="Y332" s="10">
        <v>150</v>
      </c>
      <c r="Z332" s="10">
        <f t="shared" si="51"/>
        <v>600</v>
      </c>
      <c r="AA332" s="10">
        <v>4</v>
      </c>
      <c r="AB332" s="10">
        <v>150</v>
      </c>
      <c r="AC332" s="10">
        <f t="shared" si="52"/>
        <v>600</v>
      </c>
      <c r="AD332" s="11">
        <v>12</v>
      </c>
      <c r="AE332" s="26">
        <v>7</v>
      </c>
      <c r="AF332" s="7">
        <f t="shared" si="49"/>
        <v>84</v>
      </c>
      <c r="AG332" s="152">
        <v>1</v>
      </c>
      <c r="AH332" s="139">
        <f t="shared" si="54"/>
        <v>27</v>
      </c>
      <c r="AI332" s="139">
        <f t="shared" si="55"/>
        <v>10984</v>
      </c>
      <c r="AJ332" s="109">
        <f t="shared" si="53"/>
        <v>10984</v>
      </c>
      <c r="AM332" t="b">
        <f>D332='10.06.2022 КП'!D332</f>
        <v>1</v>
      </c>
      <c r="AN332" t="b">
        <f>E332='10.06.2022 КП'!E332</f>
        <v>1</v>
      </c>
      <c r="AO332" t="b">
        <f>F332='10.06.2022 КП'!F332</f>
        <v>1</v>
      </c>
      <c r="AP332" t="b">
        <f>G332='10.06.2022 КП'!G332</f>
        <v>1</v>
      </c>
      <c r="AQ332" t="b">
        <f>H332='10.06.2022 КП'!H332</f>
        <v>1</v>
      </c>
    </row>
    <row r="333" spans="1:43" x14ac:dyDescent="0.25">
      <c r="A333" s="106"/>
      <c r="B333" s="96"/>
      <c r="C333" s="97"/>
      <c r="D333" s="179" t="s">
        <v>883</v>
      </c>
      <c r="E333" s="99"/>
      <c r="F333" s="99"/>
      <c r="G333" s="99"/>
      <c r="H333" s="99"/>
      <c r="I333" s="99"/>
      <c r="J333" s="99"/>
      <c r="K333" s="99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2"/>
      <c r="AE333" s="79"/>
      <c r="AF333" s="79"/>
      <c r="AG333" s="153"/>
      <c r="AH333" s="151"/>
      <c r="AI333" s="151"/>
      <c r="AJ333" s="164"/>
      <c r="AM333" t="b">
        <f>D333='10.06.2022 КП'!D333</f>
        <v>1</v>
      </c>
      <c r="AN333" t="b">
        <f>E333='10.06.2022 КП'!E333</f>
        <v>1</v>
      </c>
      <c r="AO333" t="b">
        <f>F333='10.06.2022 КП'!F333</f>
        <v>1</v>
      </c>
      <c r="AP333" t="b">
        <f>G333='10.06.2022 КП'!G333</f>
        <v>1</v>
      </c>
      <c r="AQ333" t="b">
        <f>H333='10.06.2022 КП'!H333</f>
        <v>1</v>
      </c>
    </row>
    <row r="334" spans="1:43" ht="27" customHeight="1" x14ac:dyDescent="0.25">
      <c r="A334" s="108">
        <v>276</v>
      </c>
      <c r="B334" s="15" t="s">
        <v>246</v>
      </c>
      <c r="C334" s="21" t="s">
        <v>248</v>
      </c>
      <c r="D334" s="22" t="s">
        <v>629</v>
      </c>
      <c r="E334" s="21" t="s">
        <v>809</v>
      </c>
      <c r="F334" s="35">
        <v>44610</v>
      </c>
      <c r="G334" s="35">
        <v>44612</v>
      </c>
      <c r="H334" s="21" t="s">
        <v>426</v>
      </c>
      <c r="I334" s="22" t="s">
        <v>809</v>
      </c>
      <c r="J334" s="35">
        <v>44610</v>
      </c>
      <c r="K334" s="35">
        <v>44612</v>
      </c>
      <c r="L334" s="14"/>
      <c r="M334" s="10">
        <v>3400</v>
      </c>
      <c r="N334" s="10">
        <f t="shared" si="46"/>
        <v>0</v>
      </c>
      <c r="O334" s="14"/>
      <c r="P334" s="10">
        <v>2900</v>
      </c>
      <c r="Q334" s="10">
        <f t="shared" si="47"/>
        <v>0</v>
      </c>
      <c r="R334" s="14"/>
      <c r="S334" s="10">
        <v>2800</v>
      </c>
      <c r="T334" s="10">
        <f t="shared" si="48"/>
        <v>0</v>
      </c>
      <c r="U334" s="10">
        <v>23</v>
      </c>
      <c r="V334" s="10">
        <v>150</v>
      </c>
      <c r="W334" s="10">
        <f t="shared" si="50"/>
        <v>3450</v>
      </c>
      <c r="X334" s="10">
        <v>23</v>
      </c>
      <c r="Y334" s="10">
        <v>150</v>
      </c>
      <c r="Z334" s="10">
        <f t="shared" si="51"/>
        <v>3450</v>
      </c>
      <c r="AA334" s="10">
        <v>23</v>
      </c>
      <c r="AB334" s="10">
        <v>150</v>
      </c>
      <c r="AC334" s="10">
        <f t="shared" si="52"/>
        <v>3450</v>
      </c>
      <c r="AD334" s="10"/>
      <c r="AE334" s="26">
        <v>7</v>
      </c>
      <c r="AF334" s="7">
        <f t="shared" si="49"/>
        <v>0</v>
      </c>
      <c r="AG334" s="152">
        <v>1</v>
      </c>
      <c r="AH334" s="139">
        <f>L334+O334+R334+U334+X334+AA334+AD334</f>
        <v>69</v>
      </c>
      <c r="AI334" s="139">
        <f t="shared" si="55"/>
        <v>10350</v>
      </c>
      <c r="AJ334" s="109">
        <f t="shared" si="53"/>
        <v>10350</v>
      </c>
      <c r="AM334" t="b">
        <f>D334='10.06.2022 КП'!D334</f>
        <v>1</v>
      </c>
      <c r="AN334" t="b">
        <f>E334='10.06.2022 КП'!E334</f>
        <v>1</v>
      </c>
      <c r="AO334" t="b">
        <f>F334='10.06.2022 КП'!F334</f>
        <v>1</v>
      </c>
      <c r="AP334" t="b">
        <f>G334='10.06.2022 КП'!G334</f>
        <v>1</v>
      </c>
      <c r="AQ334" t="b">
        <f>H334='10.06.2022 КП'!H334</f>
        <v>1</v>
      </c>
    </row>
    <row r="335" spans="1:43" ht="27" customHeight="1" x14ac:dyDescent="0.25">
      <c r="A335" s="108">
        <v>277</v>
      </c>
      <c r="B335" s="15" t="s">
        <v>246</v>
      </c>
      <c r="C335" s="21" t="s">
        <v>248</v>
      </c>
      <c r="D335" s="22" t="s">
        <v>630</v>
      </c>
      <c r="E335" s="21" t="s">
        <v>340</v>
      </c>
      <c r="F335" s="35">
        <v>44610</v>
      </c>
      <c r="G335" s="35">
        <v>44612</v>
      </c>
      <c r="H335" s="21" t="s">
        <v>426</v>
      </c>
      <c r="I335" s="22" t="s">
        <v>340</v>
      </c>
      <c r="J335" s="35">
        <v>44610</v>
      </c>
      <c r="K335" s="35">
        <v>44612</v>
      </c>
      <c r="L335" s="14"/>
      <c r="M335" s="10">
        <v>3400</v>
      </c>
      <c r="N335" s="10">
        <f t="shared" si="46"/>
        <v>0</v>
      </c>
      <c r="O335" s="14"/>
      <c r="P335" s="10">
        <v>2900</v>
      </c>
      <c r="Q335" s="10">
        <f t="shared" si="47"/>
        <v>0</v>
      </c>
      <c r="R335" s="14"/>
      <c r="S335" s="10">
        <v>2800</v>
      </c>
      <c r="T335" s="10">
        <f t="shared" si="48"/>
        <v>0</v>
      </c>
      <c r="U335" s="10">
        <v>15</v>
      </c>
      <c r="V335" s="10">
        <v>150</v>
      </c>
      <c r="W335" s="10">
        <f t="shared" si="50"/>
        <v>2250</v>
      </c>
      <c r="X335" s="10">
        <v>15</v>
      </c>
      <c r="Y335" s="10">
        <v>150</v>
      </c>
      <c r="Z335" s="10">
        <f t="shared" si="51"/>
        <v>2250</v>
      </c>
      <c r="AA335" s="10">
        <v>15</v>
      </c>
      <c r="AB335" s="10">
        <v>150</v>
      </c>
      <c r="AC335" s="10">
        <f t="shared" si="52"/>
        <v>2250</v>
      </c>
      <c r="AD335" s="10"/>
      <c r="AE335" s="26">
        <v>7</v>
      </c>
      <c r="AF335" s="7">
        <f t="shared" si="49"/>
        <v>0</v>
      </c>
      <c r="AG335" s="152">
        <v>1</v>
      </c>
      <c r="AH335" s="139">
        <f>L335+O335+R335+U335+X335+AA335+AD335</f>
        <v>45</v>
      </c>
      <c r="AI335" s="139">
        <f t="shared" si="55"/>
        <v>6750</v>
      </c>
      <c r="AJ335" s="109">
        <f t="shared" si="53"/>
        <v>6750</v>
      </c>
      <c r="AM335" t="b">
        <f>D335='10.06.2022 КП'!D335</f>
        <v>1</v>
      </c>
      <c r="AN335" t="b">
        <f>E335='10.06.2022 КП'!E335</f>
        <v>1</v>
      </c>
      <c r="AO335" t="b">
        <f>F335='10.06.2022 КП'!F335</f>
        <v>1</v>
      </c>
      <c r="AP335" t="b">
        <f>G335='10.06.2022 КП'!G335</f>
        <v>1</v>
      </c>
      <c r="AQ335" t="b">
        <f>H335='10.06.2022 КП'!H335</f>
        <v>1</v>
      </c>
    </row>
    <row r="336" spans="1:43" ht="15.6" customHeight="1" x14ac:dyDescent="0.25">
      <c r="A336" s="106"/>
      <c r="B336" s="96"/>
      <c r="C336" s="97"/>
      <c r="D336" s="179" t="s">
        <v>884</v>
      </c>
      <c r="E336" s="99"/>
      <c r="F336" s="99"/>
      <c r="G336" s="99"/>
      <c r="H336" s="99"/>
      <c r="I336" s="99"/>
      <c r="J336" s="99"/>
      <c r="K336" s="99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2"/>
      <c r="AE336" s="79"/>
      <c r="AF336" s="79"/>
      <c r="AG336" s="153"/>
      <c r="AH336" s="151"/>
      <c r="AI336" s="151"/>
      <c r="AJ336" s="164"/>
      <c r="AM336" t="b">
        <f>D336='10.06.2022 КП'!D336</f>
        <v>1</v>
      </c>
      <c r="AN336" t="b">
        <f>E336='10.06.2022 КП'!E336</f>
        <v>1</v>
      </c>
      <c r="AO336" t="b">
        <f>F336='10.06.2022 КП'!F336</f>
        <v>1</v>
      </c>
      <c r="AP336" t="b">
        <f>G336='10.06.2022 КП'!G336</f>
        <v>1</v>
      </c>
      <c r="AQ336" t="b">
        <f>H336='10.06.2022 КП'!H336</f>
        <v>1</v>
      </c>
    </row>
    <row r="337" spans="1:46" ht="16.149999999999999" customHeight="1" x14ac:dyDescent="0.25">
      <c r="A337" s="108">
        <v>278</v>
      </c>
      <c r="B337" s="8" t="s">
        <v>164</v>
      </c>
      <c r="C337" s="21" t="s">
        <v>129</v>
      </c>
      <c r="D337" s="22" t="s">
        <v>252</v>
      </c>
      <c r="E337" s="21" t="s">
        <v>504</v>
      </c>
      <c r="F337" s="35">
        <v>44608</v>
      </c>
      <c r="G337" s="35">
        <v>44611</v>
      </c>
      <c r="H337" s="21" t="s">
        <v>318</v>
      </c>
      <c r="I337" s="22" t="s">
        <v>504</v>
      </c>
      <c r="J337" s="35">
        <v>44608</v>
      </c>
      <c r="K337" s="35">
        <v>44611</v>
      </c>
      <c r="L337" s="10"/>
      <c r="M337" s="10">
        <v>3400</v>
      </c>
      <c r="N337" s="10">
        <f t="shared" si="46"/>
        <v>0</v>
      </c>
      <c r="O337" s="10"/>
      <c r="P337" s="10">
        <v>2900</v>
      </c>
      <c r="Q337" s="10">
        <f t="shared" si="47"/>
        <v>0</v>
      </c>
      <c r="R337" s="10"/>
      <c r="S337" s="10">
        <v>2800</v>
      </c>
      <c r="T337" s="10">
        <f t="shared" si="48"/>
        <v>0</v>
      </c>
      <c r="U337" s="10">
        <v>20</v>
      </c>
      <c r="V337" s="10">
        <v>150</v>
      </c>
      <c r="W337" s="10">
        <f t="shared" si="50"/>
        <v>3000</v>
      </c>
      <c r="X337" s="10">
        <v>20</v>
      </c>
      <c r="Y337" s="10">
        <v>150</v>
      </c>
      <c r="Z337" s="10">
        <f t="shared" si="51"/>
        <v>3000</v>
      </c>
      <c r="AA337" s="10">
        <v>38</v>
      </c>
      <c r="AB337" s="10">
        <v>150</v>
      </c>
      <c r="AC337" s="10">
        <f t="shared" si="52"/>
        <v>5700</v>
      </c>
      <c r="AD337" s="11"/>
      <c r="AE337" s="26">
        <v>7</v>
      </c>
      <c r="AF337" s="7">
        <f t="shared" si="49"/>
        <v>0</v>
      </c>
      <c r="AG337" s="152">
        <v>1</v>
      </c>
      <c r="AH337" s="139">
        <f>L337+O337+R337+U337+X337+AA337+AD337</f>
        <v>78</v>
      </c>
      <c r="AI337" s="139">
        <f t="shared" si="55"/>
        <v>11700</v>
      </c>
      <c r="AJ337" s="109">
        <f t="shared" si="53"/>
        <v>11700</v>
      </c>
      <c r="AM337" t="b">
        <f>D337='10.06.2022 КП'!D337</f>
        <v>1</v>
      </c>
      <c r="AN337" t="b">
        <f>E337='10.06.2022 КП'!E337</f>
        <v>1</v>
      </c>
      <c r="AO337" t="b">
        <f>F337='10.06.2022 КП'!F337</f>
        <v>1</v>
      </c>
      <c r="AP337" t="b">
        <f>G337='10.06.2022 КП'!G337</f>
        <v>1</v>
      </c>
      <c r="AQ337" t="b">
        <f>H337='10.06.2022 КП'!H337</f>
        <v>1</v>
      </c>
    </row>
    <row r="338" spans="1:46" ht="16.149999999999999" customHeight="1" x14ac:dyDescent="0.25">
      <c r="A338" s="108">
        <v>279</v>
      </c>
      <c r="B338" s="8" t="s">
        <v>164</v>
      </c>
      <c r="C338" s="21" t="s">
        <v>129</v>
      </c>
      <c r="D338" s="22" t="s">
        <v>631</v>
      </c>
      <c r="E338" s="21" t="s">
        <v>1047</v>
      </c>
      <c r="F338" s="35">
        <v>44664</v>
      </c>
      <c r="G338" s="35">
        <v>44667</v>
      </c>
      <c r="H338" s="21" t="s">
        <v>318</v>
      </c>
      <c r="I338" s="22" t="s">
        <v>736</v>
      </c>
      <c r="J338" s="35">
        <v>44664</v>
      </c>
      <c r="K338" s="35">
        <v>44667</v>
      </c>
      <c r="L338" s="10"/>
      <c r="M338" s="10">
        <v>3400</v>
      </c>
      <c r="N338" s="10">
        <f t="shared" si="46"/>
        <v>0</v>
      </c>
      <c r="O338" s="10"/>
      <c r="P338" s="10">
        <v>2900</v>
      </c>
      <c r="Q338" s="10">
        <f t="shared" si="47"/>
        <v>0</v>
      </c>
      <c r="R338" s="10"/>
      <c r="S338" s="10">
        <v>2800</v>
      </c>
      <c r="T338" s="10">
        <f t="shared" si="48"/>
        <v>0</v>
      </c>
      <c r="U338" s="10">
        <v>22</v>
      </c>
      <c r="V338" s="10">
        <v>150</v>
      </c>
      <c r="W338" s="10">
        <f t="shared" si="50"/>
        <v>3300</v>
      </c>
      <c r="X338" s="10">
        <v>22</v>
      </c>
      <c r="Y338" s="10">
        <v>150</v>
      </c>
      <c r="Z338" s="10">
        <f t="shared" si="51"/>
        <v>3300</v>
      </c>
      <c r="AA338" s="10">
        <v>42</v>
      </c>
      <c r="AB338" s="10">
        <v>150</v>
      </c>
      <c r="AC338" s="10">
        <f t="shared" si="52"/>
        <v>6300</v>
      </c>
      <c r="AD338" s="11">
        <v>86</v>
      </c>
      <c r="AE338" s="26">
        <v>7</v>
      </c>
      <c r="AF338" s="7">
        <f t="shared" si="49"/>
        <v>602</v>
      </c>
      <c r="AG338" s="152">
        <v>1</v>
      </c>
      <c r="AH338" s="145">
        <f>L338+O338+R338+U338+X338+AA338+AD338</f>
        <v>172</v>
      </c>
      <c r="AI338" s="139">
        <f t="shared" si="55"/>
        <v>13502</v>
      </c>
      <c r="AJ338" s="118">
        <f t="shared" si="53"/>
        <v>13502</v>
      </c>
      <c r="AM338" t="b">
        <f>D338='10.06.2022 КП'!D338</f>
        <v>1</v>
      </c>
      <c r="AN338" t="b">
        <f>E338='10.06.2022 КП'!E338</f>
        <v>1</v>
      </c>
      <c r="AO338" t="b">
        <f>F338='10.06.2022 КП'!F338</f>
        <v>1</v>
      </c>
      <c r="AP338" t="b">
        <f>G338='10.06.2022 КП'!G338</f>
        <v>1</v>
      </c>
      <c r="AQ338" t="b">
        <f>H338='10.06.2022 КП'!H338</f>
        <v>1</v>
      </c>
    </row>
    <row r="339" spans="1:46" ht="16.149999999999999" customHeight="1" x14ac:dyDescent="0.25">
      <c r="A339" s="108">
        <v>280</v>
      </c>
      <c r="B339" s="8" t="s">
        <v>164</v>
      </c>
      <c r="C339" s="21" t="s">
        <v>129</v>
      </c>
      <c r="D339" s="22" t="s">
        <v>253</v>
      </c>
      <c r="E339" s="21" t="s">
        <v>1048</v>
      </c>
      <c r="F339" s="35">
        <v>44824</v>
      </c>
      <c r="G339" s="35">
        <v>44826</v>
      </c>
      <c r="H339" s="21" t="s">
        <v>427</v>
      </c>
      <c r="I339" s="22" t="s">
        <v>737</v>
      </c>
      <c r="J339" s="35">
        <v>44824</v>
      </c>
      <c r="K339" s="35">
        <v>44826</v>
      </c>
      <c r="L339" s="10"/>
      <c r="M339" s="10">
        <v>3400</v>
      </c>
      <c r="N339" s="10">
        <f t="shared" si="46"/>
        <v>0</v>
      </c>
      <c r="O339" s="10"/>
      <c r="P339" s="10">
        <v>2900</v>
      </c>
      <c r="Q339" s="10">
        <f t="shared" si="47"/>
        <v>0</v>
      </c>
      <c r="R339" s="10"/>
      <c r="S339" s="10">
        <v>2800</v>
      </c>
      <c r="T339" s="10">
        <f t="shared" si="48"/>
        <v>0</v>
      </c>
      <c r="U339" s="10">
        <v>20</v>
      </c>
      <c r="V339" s="10">
        <v>150</v>
      </c>
      <c r="W339" s="10">
        <f t="shared" si="50"/>
        <v>3000</v>
      </c>
      <c r="X339" s="10">
        <v>20</v>
      </c>
      <c r="Y339" s="10">
        <v>150</v>
      </c>
      <c r="Z339" s="10">
        <f t="shared" si="51"/>
        <v>3000</v>
      </c>
      <c r="AA339" s="10">
        <v>38</v>
      </c>
      <c r="AB339" s="10">
        <v>150</v>
      </c>
      <c r="AC339" s="10">
        <f t="shared" si="52"/>
        <v>5700</v>
      </c>
      <c r="AD339" s="11">
        <v>78</v>
      </c>
      <c r="AE339" s="26">
        <v>7</v>
      </c>
      <c r="AF339" s="7">
        <f t="shared" si="49"/>
        <v>546</v>
      </c>
      <c r="AG339" s="152">
        <v>1</v>
      </c>
      <c r="AH339" s="145">
        <f>L339+O339+R339+U339+X339+AA339+AD339</f>
        <v>156</v>
      </c>
      <c r="AI339" s="139">
        <f t="shared" si="55"/>
        <v>12246</v>
      </c>
      <c r="AJ339" s="118">
        <f t="shared" si="53"/>
        <v>12246</v>
      </c>
      <c r="AM339" t="b">
        <f>D339='10.06.2022 КП'!D339</f>
        <v>1</v>
      </c>
      <c r="AN339" t="b">
        <f>E339='10.06.2022 КП'!E339</f>
        <v>1</v>
      </c>
      <c r="AO339" t="b">
        <f>F339='10.06.2022 КП'!F339</f>
        <v>1</v>
      </c>
      <c r="AP339" t="b">
        <f>G339='10.06.2022 КП'!G339</f>
        <v>1</v>
      </c>
      <c r="AQ339" t="b">
        <f>H339='10.06.2022 КП'!H339</f>
        <v>1</v>
      </c>
    </row>
    <row r="340" spans="1:46" ht="15" customHeight="1" x14ac:dyDescent="0.25">
      <c r="A340" s="106"/>
      <c r="B340" s="96"/>
      <c r="C340" s="97"/>
      <c r="D340" s="179" t="s">
        <v>926</v>
      </c>
      <c r="E340" s="99"/>
      <c r="F340" s="99"/>
      <c r="G340" s="99"/>
      <c r="H340" s="99"/>
      <c r="I340" s="99"/>
      <c r="J340" s="99"/>
      <c r="K340" s="99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2"/>
      <c r="AE340" s="79"/>
      <c r="AF340" s="79"/>
      <c r="AG340" s="153"/>
      <c r="AH340" s="151"/>
      <c r="AI340" s="151"/>
      <c r="AJ340" s="164"/>
      <c r="AM340" t="b">
        <f>D340='10.06.2022 КП'!D340</f>
        <v>1</v>
      </c>
      <c r="AN340" t="b">
        <f>E340='10.06.2022 КП'!E340</f>
        <v>1</v>
      </c>
      <c r="AO340" t="b">
        <f>F340='10.06.2022 КП'!F340</f>
        <v>1</v>
      </c>
      <c r="AP340" t="b">
        <f>G340='10.06.2022 КП'!G340</f>
        <v>1</v>
      </c>
      <c r="AQ340" t="b">
        <f>H340='10.06.2022 КП'!H340</f>
        <v>1</v>
      </c>
    </row>
    <row r="341" spans="1:46" ht="27" customHeight="1" x14ac:dyDescent="0.25">
      <c r="A341" s="108">
        <v>281</v>
      </c>
      <c r="B341" s="8" t="s">
        <v>218</v>
      </c>
      <c r="C341" s="21" t="s">
        <v>114</v>
      </c>
      <c r="D341" s="22" t="s">
        <v>632</v>
      </c>
      <c r="E341" s="21" t="s">
        <v>1049</v>
      </c>
      <c r="F341" s="35">
        <v>44719</v>
      </c>
      <c r="G341" s="35">
        <v>44722</v>
      </c>
      <c r="H341" s="21" t="s">
        <v>779</v>
      </c>
      <c r="I341" s="22" t="s">
        <v>738</v>
      </c>
      <c r="J341" s="35">
        <v>44719</v>
      </c>
      <c r="K341" s="35">
        <v>44722</v>
      </c>
      <c r="L341" s="10"/>
      <c r="M341" s="10">
        <v>3400</v>
      </c>
      <c r="N341" s="10">
        <f t="shared" si="46"/>
        <v>0</v>
      </c>
      <c r="O341" s="10"/>
      <c r="P341" s="10">
        <v>2900</v>
      </c>
      <c r="Q341" s="10">
        <f t="shared" si="47"/>
        <v>0</v>
      </c>
      <c r="R341" s="10"/>
      <c r="S341" s="10">
        <v>2800</v>
      </c>
      <c r="T341" s="10">
        <f t="shared" si="48"/>
        <v>0</v>
      </c>
      <c r="U341" s="10">
        <v>39</v>
      </c>
      <c r="V341" s="10">
        <v>150</v>
      </c>
      <c r="W341" s="10">
        <f t="shared" si="50"/>
        <v>5850</v>
      </c>
      <c r="X341" s="10">
        <v>39</v>
      </c>
      <c r="Y341" s="10">
        <v>150</v>
      </c>
      <c r="Z341" s="10">
        <f t="shared" si="51"/>
        <v>5850</v>
      </c>
      <c r="AA341" s="10">
        <v>39</v>
      </c>
      <c r="AB341" s="10">
        <v>150</v>
      </c>
      <c r="AC341" s="10">
        <f t="shared" si="52"/>
        <v>5850</v>
      </c>
      <c r="AD341" s="11">
        <v>147</v>
      </c>
      <c r="AE341" s="26">
        <v>7</v>
      </c>
      <c r="AF341" s="7">
        <f t="shared" si="49"/>
        <v>1029</v>
      </c>
      <c r="AG341" s="152">
        <v>1</v>
      </c>
      <c r="AH341" s="145">
        <f>L341+O341+R341+U341+X341+AA341+AD341</f>
        <v>264</v>
      </c>
      <c r="AI341" s="139">
        <f t="shared" si="55"/>
        <v>18579</v>
      </c>
      <c r="AJ341" s="118">
        <f t="shared" si="53"/>
        <v>18579</v>
      </c>
      <c r="AM341" t="b">
        <f>D341='10.06.2022 КП'!D341</f>
        <v>1</v>
      </c>
      <c r="AN341" t="b">
        <f>E341='10.06.2022 КП'!E341</f>
        <v>1</v>
      </c>
      <c r="AO341" t="b">
        <f>F341='10.06.2022 КП'!F341</f>
        <v>1</v>
      </c>
      <c r="AP341" t="b">
        <f>G341='10.06.2022 КП'!G341</f>
        <v>1</v>
      </c>
      <c r="AQ341" t="b">
        <f>H341='10.06.2022 КП'!H341</f>
        <v>1</v>
      </c>
    </row>
    <row r="342" spans="1:46" x14ac:dyDescent="0.25">
      <c r="A342" s="106"/>
      <c r="B342" s="96"/>
      <c r="C342" s="97"/>
      <c r="D342" s="179" t="s">
        <v>886</v>
      </c>
      <c r="E342" s="99"/>
      <c r="F342" s="99"/>
      <c r="G342" s="99"/>
      <c r="H342" s="99"/>
      <c r="I342" s="99"/>
      <c r="J342" s="99"/>
      <c r="K342" s="99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2"/>
      <c r="AE342" s="79"/>
      <c r="AF342" s="79"/>
      <c r="AG342" s="153"/>
      <c r="AH342" s="151"/>
      <c r="AI342" s="151"/>
      <c r="AJ342" s="164"/>
      <c r="AM342" t="b">
        <f>D342='10.06.2022 КП'!D342</f>
        <v>1</v>
      </c>
      <c r="AN342" t="b">
        <f>E342='10.06.2022 КП'!E342</f>
        <v>1</v>
      </c>
      <c r="AO342" t="b">
        <f>F342='10.06.2022 КП'!F342</f>
        <v>1</v>
      </c>
      <c r="AP342" t="b">
        <f>G342='10.06.2022 КП'!G342</f>
        <v>1</v>
      </c>
      <c r="AQ342" t="b">
        <f>H342='10.06.2022 КП'!H342</f>
        <v>1</v>
      </c>
    </row>
    <row r="343" spans="1:46" s="218" customFormat="1" ht="38.65" customHeight="1" x14ac:dyDescent="0.25">
      <c r="A343" s="208">
        <v>282</v>
      </c>
      <c r="B343" s="209" t="s">
        <v>170</v>
      </c>
      <c r="C343" s="207" t="s">
        <v>146</v>
      </c>
      <c r="D343" s="210" t="s">
        <v>70</v>
      </c>
      <c r="E343" s="207" t="s">
        <v>1117</v>
      </c>
      <c r="F343" s="206">
        <v>44862</v>
      </c>
      <c r="G343" s="206">
        <v>44864</v>
      </c>
      <c r="H343" s="207" t="s">
        <v>1118</v>
      </c>
      <c r="I343" s="210" t="s">
        <v>739</v>
      </c>
      <c r="J343" s="206">
        <v>44686</v>
      </c>
      <c r="K343" s="206">
        <v>44689</v>
      </c>
      <c r="L343" s="211"/>
      <c r="M343" s="211">
        <v>3400</v>
      </c>
      <c r="N343" s="211">
        <f t="shared" si="46"/>
        <v>0</v>
      </c>
      <c r="O343" s="211"/>
      <c r="P343" s="211">
        <v>2900</v>
      </c>
      <c r="Q343" s="211">
        <f t="shared" si="47"/>
        <v>0</v>
      </c>
      <c r="R343" s="211"/>
      <c r="S343" s="211">
        <v>2800</v>
      </c>
      <c r="T343" s="211">
        <f t="shared" si="48"/>
        <v>0</v>
      </c>
      <c r="U343" s="211">
        <v>112</v>
      </c>
      <c r="V343" s="211">
        <v>150</v>
      </c>
      <c r="W343" s="211">
        <f t="shared" si="50"/>
        <v>16800</v>
      </c>
      <c r="X343" s="211">
        <v>112</v>
      </c>
      <c r="Y343" s="211">
        <v>150</v>
      </c>
      <c r="Z343" s="211">
        <f t="shared" si="51"/>
        <v>16800</v>
      </c>
      <c r="AA343" s="211">
        <v>112</v>
      </c>
      <c r="AB343" s="211">
        <v>150</v>
      </c>
      <c r="AC343" s="211">
        <f t="shared" si="52"/>
        <v>16800</v>
      </c>
      <c r="AD343" s="212">
        <v>336</v>
      </c>
      <c r="AE343" s="213">
        <v>7</v>
      </c>
      <c r="AF343" s="214">
        <f t="shared" si="49"/>
        <v>2352</v>
      </c>
      <c r="AG343" s="215">
        <v>1</v>
      </c>
      <c r="AH343" s="216">
        <f>L343+O343+R343+U343+X343+AA343+AD343</f>
        <v>672</v>
      </c>
      <c r="AI343" s="216">
        <f t="shared" si="55"/>
        <v>52752</v>
      </c>
      <c r="AJ343" s="217">
        <f t="shared" si="53"/>
        <v>52752</v>
      </c>
      <c r="AM343" t="b">
        <f>D343='10.06.2022 КП'!D343</f>
        <v>0</v>
      </c>
      <c r="AN343" t="b">
        <f>E343='10.06.2022 КП'!E343</f>
        <v>0</v>
      </c>
      <c r="AO343" t="b">
        <f>F343='10.06.2022 КП'!F343</f>
        <v>0</v>
      </c>
      <c r="AP343" t="b">
        <f>G343='10.06.2022 КП'!G343</f>
        <v>0</v>
      </c>
      <c r="AQ343" t="b">
        <f>H343='10.06.2022 КП'!H343</f>
        <v>0</v>
      </c>
      <c r="AT343"/>
    </row>
    <row r="344" spans="1:46" ht="15.6" customHeight="1" x14ac:dyDescent="0.25">
      <c r="A344" s="106"/>
      <c r="B344" s="96"/>
      <c r="C344" s="97"/>
      <c r="D344" s="179" t="s">
        <v>927</v>
      </c>
      <c r="E344" s="99"/>
      <c r="F344" s="99"/>
      <c r="G344" s="99"/>
      <c r="H344" s="99"/>
      <c r="I344" s="99"/>
      <c r="J344" s="99"/>
      <c r="K344" s="99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2"/>
      <c r="AE344" s="79"/>
      <c r="AF344" s="79"/>
      <c r="AG344" s="153"/>
      <c r="AH344" s="151"/>
      <c r="AI344" s="151"/>
      <c r="AJ344" s="164"/>
      <c r="AM344" t="b">
        <f>D344='10.06.2022 КП'!D344</f>
        <v>1</v>
      </c>
      <c r="AN344" t="b">
        <f>E344='10.06.2022 КП'!E344</f>
        <v>1</v>
      </c>
      <c r="AO344" t="b">
        <f>F344='10.06.2022 КП'!F344</f>
        <v>1</v>
      </c>
      <c r="AP344" t="b">
        <f>G344='10.06.2022 КП'!G344</f>
        <v>1</v>
      </c>
      <c r="AQ344" t="b">
        <f>H344='10.06.2022 КП'!H344</f>
        <v>1</v>
      </c>
    </row>
    <row r="345" spans="1:46" ht="27" customHeight="1" x14ac:dyDescent="0.25">
      <c r="A345" s="108">
        <v>283</v>
      </c>
      <c r="B345" s="8" t="s">
        <v>176</v>
      </c>
      <c r="C345" s="21" t="s">
        <v>177</v>
      </c>
      <c r="D345" s="22" t="s">
        <v>634</v>
      </c>
      <c r="E345" s="21" t="s">
        <v>452</v>
      </c>
      <c r="F345" s="35">
        <v>44674</v>
      </c>
      <c r="G345" s="35">
        <v>44675</v>
      </c>
      <c r="H345" s="21" t="s">
        <v>301</v>
      </c>
      <c r="I345" s="22" t="s">
        <v>452</v>
      </c>
      <c r="J345" s="35">
        <v>44674</v>
      </c>
      <c r="K345" s="35">
        <v>44675</v>
      </c>
      <c r="L345" s="10"/>
      <c r="M345" s="10">
        <v>3400</v>
      </c>
      <c r="N345" s="10">
        <f t="shared" si="46"/>
        <v>0</v>
      </c>
      <c r="O345" s="10"/>
      <c r="P345" s="10">
        <v>2900</v>
      </c>
      <c r="Q345" s="10">
        <f t="shared" si="47"/>
        <v>0</v>
      </c>
      <c r="R345" s="10"/>
      <c r="S345" s="10">
        <v>2800</v>
      </c>
      <c r="T345" s="10">
        <f t="shared" si="48"/>
        <v>0</v>
      </c>
      <c r="U345" s="10">
        <v>10</v>
      </c>
      <c r="V345" s="10">
        <v>150</v>
      </c>
      <c r="W345" s="10">
        <f t="shared" si="50"/>
        <v>1500</v>
      </c>
      <c r="X345" s="10">
        <v>10</v>
      </c>
      <c r="Y345" s="10">
        <v>150</v>
      </c>
      <c r="Z345" s="10">
        <f t="shared" si="51"/>
        <v>1500</v>
      </c>
      <c r="AA345" s="10">
        <v>10</v>
      </c>
      <c r="AB345" s="10">
        <v>150</v>
      </c>
      <c r="AC345" s="10">
        <f t="shared" si="52"/>
        <v>1500</v>
      </c>
      <c r="AD345" s="11">
        <v>30</v>
      </c>
      <c r="AE345" s="26">
        <v>7</v>
      </c>
      <c r="AF345" s="7">
        <f t="shared" si="49"/>
        <v>210</v>
      </c>
      <c r="AG345" s="152">
        <v>1</v>
      </c>
      <c r="AH345" s="145">
        <f>L345+O345+R345+U345+X345+AA345+AD345</f>
        <v>60</v>
      </c>
      <c r="AI345" s="139">
        <f t="shared" si="55"/>
        <v>4710</v>
      </c>
      <c r="AJ345" s="118">
        <f t="shared" si="53"/>
        <v>4710</v>
      </c>
      <c r="AM345" t="b">
        <f>D345='10.06.2022 КП'!D345</f>
        <v>1</v>
      </c>
      <c r="AN345" t="b">
        <f>E345='10.06.2022 КП'!E345</f>
        <v>1</v>
      </c>
      <c r="AO345" t="b">
        <f>F345='10.06.2022 КП'!F345</f>
        <v>1</v>
      </c>
      <c r="AP345" t="b">
        <f>G345='10.06.2022 КП'!G345</f>
        <v>1</v>
      </c>
      <c r="AQ345" t="b">
        <f>H345='10.06.2022 КП'!H345</f>
        <v>1</v>
      </c>
    </row>
    <row r="346" spans="1:46" ht="27" customHeight="1" x14ac:dyDescent="0.25">
      <c r="A346" s="108">
        <v>284</v>
      </c>
      <c r="B346" s="8" t="s">
        <v>176</v>
      </c>
      <c r="C346" s="21" t="s">
        <v>177</v>
      </c>
      <c r="D346" s="22" t="s">
        <v>635</v>
      </c>
      <c r="E346" s="21" t="s">
        <v>453</v>
      </c>
      <c r="F346" s="35">
        <v>44674</v>
      </c>
      <c r="G346" s="35">
        <v>44675</v>
      </c>
      <c r="H346" s="21" t="s">
        <v>301</v>
      </c>
      <c r="I346" s="22" t="s">
        <v>453</v>
      </c>
      <c r="J346" s="35">
        <v>44674</v>
      </c>
      <c r="K346" s="35">
        <v>44675</v>
      </c>
      <c r="L346" s="10"/>
      <c r="M346" s="10">
        <v>3400</v>
      </c>
      <c r="N346" s="10">
        <f t="shared" si="46"/>
        <v>0</v>
      </c>
      <c r="O346" s="10"/>
      <c r="P346" s="10">
        <v>2900</v>
      </c>
      <c r="Q346" s="10">
        <f t="shared" si="47"/>
        <v>0</v>
      </c>
      <c r="R346" s="10"/>
      <c r="S346" s="10">
        <v>2800</v>
      </c>
      <c r="T346" s="10">
        <f t="shared" si="48"/>
        <v>0</v>
      </c>
      <c r="U346" s="10">
        <v>6</v>
      </c>
      <c r="V346" s="10">
        <v>150</v>
      </c>
      <c r="W346" s="10">
        <f t="shared" si="50"/>
        <v>900</v>
      </c>
      <c r="X346" s="10">
        <v>6</v>
      </c>
      <c r="Y346" s="10">
        <v>150</v>
      </c>
      <c r="Z346" s="10">
        <f t="shared" si="51"/>
        <v>900</v>
      </c>
      <c r="AA346" s="10">
        <v>6</v>
      </c>
      <c r="AB346" s="10">
        <v>150</v>
      </c>
      <c r="AC346" s="10">
        <f t="shared" si="52"/>
        <v>900</v>
      </c>
      <c r="AD346" s="11">
        <v>18</v>
      </c>
      <c r="AE346" s="26">
        <v>7</v>
      </c>
      <c r="AF346" s="7">
        <f t="shared" si="49"/>
        <v>126</v>
      </c>
      <c r="AG346" s="152">
        <v>1</v>
      </c>
      <c r="AH346" s="145">
        <f>L346+O346+R346+U346+X346+AA346+AD346</f>
        <v>36</v>
      </c>
      <c r="AI346" s="139">
        <f t="shared" si="55"/>
        <v>2826</v>
      </c>
      <c r="AJ346" s="118">
        <f t="shared" si="53"/>
        <v>2826</v>
      </c>
      <c r="AM346" t="b">
        <f>D346='10.06.2022 КП'!D346</f>
        <v>1</v>
      </c>
      <c r="AN346" t="b">
        <f>E346='10.06.2022 КП'!E346</f>
        <v>1</v>
      </c>
      <c r="AO346" t="b">
        <f>F346='10.06.2022 КП'!F346</f>
        <v>1</v>
      </c>
      <c r="AP346" t="b">
        <f>G346='10.06.2022 КП'!G346</f>
        <v>1</v>
      </c>
      <c r="AQ346" t="b">
        <f>H346='10.06.2022 КП'!H346</f>
        <v>1</v>
      </c>
    </row>
    <row r="347" spans="1:46" ht="15" customHeight="1" x14ac:dyDescent="0.25">
      <c r="A347" s="106"/>
      <c r="B347" s="96"/>
      <c r="C347" s="97"/>
      <c r="D347" s="179" t="s">
        <v>888</v>
      </c>
      <c r="E347" s="99"/>
      <c r="F347" s="99"/>
      <c r="G347" s="99"/>
      <c r="H347" s="99"/>
      <c r="I347" s="99"/>
      <c r="J347" s="99"/>
      <c r="K347" s="99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2"/>
      <c r="AE347" s="79"/>
      <c r="AF347" s="79"/>
      <c r="AG347" s="153"/>
      <c r="AH347" s="151"/>
      <c r="AI347" s="151"/>
      <c r="AJ347" s="164"/>
      <c r="AM347" t="b">
        <f>D347='10.06.2022 КП'!D347</f>
        <v>1</v>
      </c>
      <c r="AN347" t="b">
        <f>E347='10.06.2022 КП'!E347</f>
        <v>1</v>
      </c>
      <c r="AO347" t="b">
        <f>F347='10.06.2022 КП'!F347</f>
        <v>1</v>
      </c>
      <c r="AP347" t="b">
        <f>G347='10.06.2022 КП'!G347</f>
        <v>1</v>
      </c>
      <c r="AQ347" t="b">
        <f>H347='10.06.2022 КП'!H347</f>
        <v>1</v>
      </c>
    </row>
    <row r="348" spans="1:46" ht="27" customHeight="1" x14ac:dyDescent="0.25">
      <c r="A348" s="108">
        <v>285</v>
      </c>
      <c r="B348" s="8" t="s">
        <v>21</v>
      </c>
      <c r="C348" s="21" t="s">
        <v>125</v>
      </c>
      <c r="D348" s="22" t="s">
        <v>185</v>
      </c>
      <c r="E348" s="21" t="s">
        <v>740</v>
      </c>
      <c r="F348" s="35">
        <v>44672</v>
      </c>
      <c r="G348" s="35">
        <v>44675</v>
      </c>
      <c r="H348" s="21" t="s">
        <v>982</v>
      </c>
      <c r="I348" s="22" t="s">
        <v>740</v>
      </c>
      <c r="J348" s="35">
        <v>44672</v>
      </c>
      <c r="K348" s="35">
        <v>44675</v>
      </c>
      <c r="L348" s="10"/>
      <c r="M348" s="10">
        <v>3400</v>
      </c>
      <c r="N348" s="10">
        <f t="shared" si="46"/>
        <v>0</v>
      </c>
      <c r="O348" s="10"/>
      <c r="P348" s="10">
        <v>2900</v>
      </c>
      <c r="Q348" s="10">
        <f t="shared" si="47"/>
        <v>0</v>
      </c>
      <c r="R348" s="10"/>
      <c r="S348" s="10">
        <v>2800</v>
      </c>
      <c r="T348" s="10">
        <f t="shared" si="48"/>
        <v>0</v>
      </c>
      <c r="U348" s="10">
        <v>28</v>
      </c>
      <c r="V348" s="10">
        <v>150</v>
      </c>
      <c r="W348" s="10">
        <f t="shared" si="50"/>
        <v>4200</v>
      </c>
      <c r="X348" s="10">
        <v>28</v>
      </c>
      <c r="Y348" s="10">
        <v>150</v>
      </c>
      <c r="Z348" s="10">
        <f t="shared" si="51"/>
        <v>4200</v>
      </c>
      <c r="AA348" s="10">
        <v>28</v>
      </c>
      <c r="AB348" s="10">
        <v>150</v>
      </c>
      <c r="AC348" s="10">
        <f t="shared" si="52"/>
        <v>4200</v>
      </c>
      <c r="AD348" s="11">
        <v>84</v>
      </c>
      <c r="AE348" s="26">
        <v>7</v>
      </c>
      <c r="AF348" s="7">
        <f t="shared" si="49"/>
        <v>588</v>
      </c>
      <c r="AG348" s="152">
        <v>1</v>
      </c>
      <c r="AH348" s="145">
        <f t="shared" ref="AH348:AH354" si="56">L348+O348+R348+U348+X348+AA348+AD348</f>
        <v>168</v>
      </c>
      <c r="AI348" s="139">
        <f t="shared" si="55"/>
        <v>13188</v>
      </c>
      <c r="AJ348" s="118">
        <f t="shared" si="53"/>
        <v>13188</v>
      </c>
      <c r="AM348" t="b">
        <f>D348='10.06.2022 КП'!D348</f>
        <v>1</v>
      </c>
      <c r="AN348" t="b">
        <f>E348='10.06.2022 КП'!E348</f>
        <v>1</v>
      </c>
      <c r="AO348" t="b">
        <f>F348='10.06.2022 КП'!F348</f>
        <v>1</v>
      </c>
      <c r="AP348" t="b">
        <f>G348='10.06.2022 КП'!G348</f>
        <v>1</v>
      </c>
      <c r="AQ348" t="b">
        <f>H348='10.06.2022 КП'!H348</f>
        <v>1</v>
      </c>
    </row>
    <row r="349" spans="1:46" ht="27" customHeight="1" x14ac:dyDescent="0.25">
      <c r="A349" s="108">
        <v>286</v>
      </c>
      <c r="B349" s="8" t="s">
        <v>21</v>
      </c>
      <c r="C349" s="21" t="s">
        <v>125</v>
      </c>
      <c r="D349" s="22" t="s">
        <v>636</v>
      </c>
      <c r="E349" s="21" t="s">
        <v>340</v>
      </c>
      <c r="F349" s="35">
        <v>44672</v>
      </c>
      <c r="G349" s="35">
        <v>44675</v>
      </c>
      <c r="H349" s="21" t="s">
        <v>982</v>
      </c>
      <c r="I349" s="22" t="s">
        <v>300</v>
      </c>
      <c r="J349" s="35">
        <v>44672</v>
      </c>
      <c r="K349" s="35">
        <v>44675</v>
      </c>
      <c r="L349" s="10"/>
      <c r="M349" s="10">
        <v>3400</v>
      </c>
      <c r="N349" s="10">
        <f t="shared" si="46"/>
        <v>0</v>
      </c>
      <c r="O349" s="10"/>
      <c r="P349" s="10">
        <v>2900</v>
      </c>
      <c r="Q349" s="10">
        <f t="shared" si="47"/>
        <v>0</v>
      </c>
      <c r="R349" s="10"/>
      <c r="S349" s="10">
        <v>2800</v>
      </c>
      <c r="T349" s="10">
        <f t="shared" si="48"/>
        <v>0</v>
      </c>
      <c r="U349" s="10">
        <v>28</v>
      </c>
      <c r="V349" s="10">
        <v>150</v>
      </c>
      <c r="W349" s="10">
        <f t="shared" si="50"/>
        <v>4200</v>
      </c>
      <c r="X349" s="10">
        <v>28</v>
      </c>
      <c r="Y349" s="10">
        <v>150</v>
      </c>
      <c r="Z349" s="10">
        <f t="shared" si="51"/>
        <v>4200</v>
      </c>
      <c r="AA349" s="10">
        <v>28</v>
      </c>
      <c r="AB349" s="10">
        <v>150</v>
      </c>
      <c r="AC349" s="10">
        <f t="shared" si="52"/>
        <v>4200</v>
      </c>
      <c r="AD349" s="11">
        <v>84</v>
      </c>
      <c r="AE349" s="26">
        <v>7</v>
      </c>
      <c r="AF349" s="7">
        <f t="shared" si="49"/>
        <v>588</v>
      </c>
      <c r="AG349" s="152">
        <v>1</v>
      </c>
      <c r="AH349" s="145">
        <f t="shared" si="56"/>
        <v>168</v>
      </c>
      <c r="AI349" s="139">
        <f t="shared" si="55"/>
        <v>13188</v>
      </c>
      <c r="AJ349" s="118">
        <f t="shared" si="53"/>
        <v>13188</v>
      </c>
      <c r="AM349" t="b">
        <f>D349='10.06.2022 КП'!D349</f>
        <v>1</v>
      </c>
      <c r="AN349" t="b">
        <f>E349='10.06.2022 КП'!E349</f>
        <v>1</v>
      </c>
      <c r="AO349" t="b">
        <f>F349='10.06.2022 КП'!F349</f>
        <v>1</v>
      </c>
      <c r="AP349" t="b">
        <f>G349='10.06.2022 КП'!G349</f>
        <v>1</v>
      </c>
      <c r="AQ349" t="b">
        <f>H349='10.06.2022 КП'!H349</f>
        <v>1</v>
      </c>
    </row>
    <row r="350" spans="1:46" ht="27" customHeight="1" x14ac:dyDescent="0.25">
      <c r="A350" s="108">
        <v>287</v>
      </c>
      <c r="B350" s="8" t="s">
        <v>21</v>
      </c>
      <c r="C350" s="21" t="s">
        <v>125</v>
      </c>
      <c r="D350" s="33" t="s">
        <v>42</v>
      </c>
      <c r="E350" s="21" t="s">
        <v>983</v>
      </c>
      <c r="F350" s="35">
        <v>44672</v>
      </c>
      <c r="G350" s="35">
        <v>44675</v>
      </c>
      <c r="H350" s="21" t="s">
        <v>982</v>
      </c>
      <c r="I350" s="22" t="s">
        <v>429</v>
      </c>
      <c r="J350" s="35">
        <v>44672</v>
      </c>
      <c r="K350" s="35">
        <v>44675</v>
      </c>
      <c r="L350" s="10"/>
      <c r="M350" s="10">
        <v>3400</v>
      </c>
      <c r="N350" s="10">
        <f t="shared" si="46"/>
        <v>0</v>
      </c>
      <c r="O350" s="10"/>
      <c r="P350" s="10">
        <v>2900</v>
      </c>
      <c r="Q350" s="10">
        <f t="shared" si="47"/>
        <v>0</v>
      </c>
      <c r="R350" s="10"/>
      <c r="S350" s="10">
        <v>2800</v>
      </c>
      <c r="T350" s="10">
        <f t="shared" si="48"/>
        <v>0</v>
      </c>
      <c r="U350" s="10">
        <v>28</v>
      </c>
      <c r="V350" s="10">
        <v>150</v>
      </c>
      <c r="W350" s="10">
        <f t="shared" si="50"/>
        <v>4200</v>
      </c>
      <c r="X350" s="10">
        <v>28</v>
      </c>
      <c r="Y350" s="10">
        <v>150</v>
      </c>
      <c r="Z350" s="10">
        <f t="shared" si="51"/>
        <v>4200</v>
      </c>
      <c r="AA350" s="10">
        <v>28</v>
      </c>
      <c r="AB350" s="10">
        <v>150</v>
      </c>
      <c r="AC350" s="10">
        <f t="shared" si="52"/>
        <v>4200</v>
      </c>
      <c r="AD350" s="11">
        <v>84</v>
      </c>
      <c r="AE350" s="26">
        <v>7</v>
      </c>
      <c r="AF350" s="7">
        <f t="shared" si="49"/>
        <v>588</v>
      </c>
      <c r="AG350" s="152">
        <v>1</v>
      </c>
      <c r="AH350" s="145">
        <f t="shared" si="56"/>
        <v>168</v>
      </c>
      <c r="AI350" s="139">
        <f t="shared" si="55"/>
        <v>13188</v>
      </c>
      <c r="AJ350" s="118">
        <f t="shared" si="53"/>
        <v>13188</v>
      </c>
      <c r="AM350" t="b">
        <f>D350='10.06.2022 КП'!D350</f>
        <v>1</v>
      </c>
      <c r="AN350" t="b">
        <f>E350='10.06.2022 КП'!E350</f>
        <v>1</v>
      </c>
      <c r="AO350" t="b">
        <f>F350='10.06.2022 КП'!F350</f>
        <v>1</v>
      </c>
      <c r="AP350" t="b">
        <f>G350='10.06.2022 КП'!G350</f>
        <v>1</v>
      </c>
      <c r="AQ350" t="b">
        <f>H350='10.06.2022 КП'!H350</f>
        <v>1</v>
      </c>
    </row>
    <row r="351" spans="1:46" ht="27" customHeight="1" x14ac:dyDescent="0.25">
      <c r="A351" s="108">
        <v>288</v>
      </c>
      <c r="B351" s="8" t="s">
        <v>21</v>
      </c>
      <c r="C351" s="21" t="s">
        <v>125</v>
      </c>
      <c r="D351" s="22" t="s">
        <v>42</v>
      </c>
      <c r="E351" s="21" t="s">
        <v>740</v>
      </c>
      <c r="F351" s="35">
        <v>44732</v>
      </c>
      <c r="G351" s="35">
        <v>44735</v>
      </c>
      <c r="H351" s="21" t="s">
        <v>982</v>
      </c>
      <c r="I351" s="22" t="s">
        <v>740</v>
      </c>
      <c r="J351" s="35">
        <v>44732</v>
      </c>
      <c r="K351" s="35">
        <v>44735</v>
      </c>
      <c r="L351" s="10"/>
      <c r="M351" s="10">
        <v>3400</v>
      </c>
      <c r="N351" s="10">
        <f t="shared" si="46"/>
        <v>0</v>
      </c>
      <c r="O351" s="10"/>
      <c r="P351" s="10">
        <v>2900</v>
      </c>
      <c r="Q351" s="10">
        <f t="shared" si="47"/>
        <v>0</v>
      </c>
      <c r="R351" s="10"/>
      <c r="S351" s="10">
        <v>2800</v>
      </c>
      <c r="T351" s="10">
        <f t="shared" si="48"/>
        <v>0</v>
      </c>
      <c r="U351" s="10">
        <v>42</v>
      </c>
      <c r="V351" s="10">
        <v>150</v>
      </c>
      <c r="W351" s="10">
        <f t="shared" si="50"/>
        <v>6300</v>
      </c>
      <c r="X351" s="10">
        <v>42</v>
      </c>
      <c r="Y351" s="10">
        <v>150</v>
      </c>
      <c r="Z351" s="10">
        <f t="shared" si="51"/>
        <v>6300</v>
      </c>
      <c r="AA351" s="10">
        <v>42</v>
      </c>
      <c r="AB351" s="10">
        <v>150</v>
      </c>
      <c r="AC351" s="10">
        <f t="shared" si="52"/>
        <v>6300</v>
      </c>
      <c r="AD351" s="11">
        <v>126</v>
      </c>
      <c r="AE351" s="26">
        <v>7</v>
      </c>
      <c r="AF351" s="7">
        <f t="shared" si="49"/>
        <v>882</v>
      </c>
      <c r="AG351" s="152">
        <v>1</v>
      </c>
      <c r="AH351" s="145">
        <f t="shared" si="56"/>
        <v>252</v>
      </c>
      <c r="AI351" s="139">
        <f t="shared" si="55"/>
        <v>19782</v>
      </c>
      <c r="AJ351" s="118">
        <f t="shared" si="53"/>
        <v>19782</v>
      </c>
      <c r="AM351" t="b">
        <f>D351='10.06.2022 КП'!D351</f>
        <v>1</v>
      </c>
      <c r="AN351" t="b">
        <f>E351='10.06.2022 КП'!E351</f>
        <v>1</v>
      </c>
      <c r="AO351" t="b">
        <f>F351='10.06.2022 КП'!F351</f>
        <v>1</v>
      </c>
      <c r="AP351" t="b">
        <f>G351='10.06.2022 КП'!G351</f>
        <v>1</v>
      </c>
      <c r="AQ351" t="b">
        <f>H351='10.06.2022 КП'!H351</f>
        <v>1</v>
      </c>
    </row>
    <row r="352" spans="1:46" ht="27" customHeight="1" x14ac:dyDescent="0.25">
      <c r="A352" s="108">
        <v>289</v>
      </c>
      <c r="B352" s="8" t="s">
        <v>21</v>
      </c>
      <c r="C352" s="21" t="s">
        <v>125</v>
      </c>
      <c r="D352" s="22" t="s">
        <v>637</v>
      </c>
      <c r="E352" s="21" t="s">
        <v>340</v>
      </c>
      <c r="F352" s="35">
        <v>44732</v>
      </c>
      <c r="G352" s="35">
        <v>44735</v>
      </c>
      <c r="H352" s="21" t="s">
        <v>993</v>
      </c>
      <c r="I352" s="22" t="s">
        <v>340</v>
      </c>
      <c r="J352" s="35">
        <v>44732</v>
      </c>
      <c r="K352" s="35">
        <v>44735</v>
      </c>
      <c r="L352" s="10">
        <v>2</v>
      </c>
      <c r="M352" s="10">
        <v>3400</v>
      </c>
      <c r="N352" s="10">
        <f t="shared" si="46"/>
        <v>6800</v>
      </c>
      <c r="O352" s="10">
        <v>2</v>
      </c>
      <c r="P352" s="10">
        <v>2900</v>
      </c>
      <c r="Q352" s="10">
        <f t="shared" si="47"/>
        <v>5800</v>
      </c>
      <c r="R352" s="10">
        <v>2</v>
      </c>
      <c r="S352" s="10">
        <v>2800</v>
      </c>
      <c r="T352" s="10">
        <f t="shared" si="48"/>
        <v>5600</v>
      </c>
      <c r="U352" s="10">
        <v>14</v>
      </c>
      <c r="V352" s="10">
        <v>150</v>
      </c>
      <c r="W352" s="10">
        <f t="shared" si="50"/>
        <v>2100</v>
      </c>
      <c r="X352" s="10">
        <v>14</v>
      </c>
      <c r="Y352" s="10">
        <v>150</v>
      </c>
      <c r="Z352" s="10">
        <f t="shared" si="51"/>
        <v>2100</v>
      </c>
      <c r="AA352" s="10">
        <v>14</v>
      </c>
      <c r="AB352" s="10">
        <v>150</v>
      </c>
      <c r="AC352" s="10">
        <f t="shared" si="52"/>
        <v>2100</v>
      </c>
      <c r="AD352" s="11">
        <v>48</v>
      </c>
      <c r="AE352" s="26">
        <v>7</v>
      </c>
      <c r="AF352" s="7">
        <f t="shared" si="49"/>
        <v>336</v>
      </c>
      <c r="AG352" s="152">
        <v>1</v>
      </c>
      <c r="AH352" s="139">
        <f t="shared" si="56"/>
        <v>96</v>
      </c>
      <c r="AI352" s="139">
        <f t="shared" si="55"/>
        <v>24836</v>
      </c>
      <c r="AJ352" s="109">
        <f t="shared" si="53"/>
        <v>24836</v>
      </c>
      <c r="AM352" t="b">
        <f>D352='10.06.2022 КП'!D352</f>
        <v>1</v>
      </c>
      <c r="AN352" t="b">
        <f>E352='10.06.2022 КП'!E352</f>
        <v>1</v>
      </c>
      <c r="AO352" t="b">
        <f>F352='10.06.2022 КП'!F352</f>
        <v>1</v>
      </c>
      <c r="AP352" t="b">
        <f>G352='10.06.2022 КП'!G352</f>
        <v>1</v>
      </c>
      <c r="AQ352" t="b">
        <f>H352='10.06.2022 КП'!H352</f>
        <v>1</v>
      </c>
    </row>
    <row r="353" spans="1:43" ht="27" customHeight="1" x14ac:dyDescent="0.25">
      <c r="A353" s="108">
        <v>290</v>
      </c>
      <c r="B353" s="8" t="s">
        <v>21</v>
      </c>
      <c r="C353" s="21" t="s">
        <v>125</v>
      </c>
      <c r="D353" s="22" t="s">
        <v>545</v>
      </c>
      <c r="E353" s="21" t="s">
        <v>983</v>
      </c>
      <c r="F353" s="35">
        <v>44732</v>
      </c>
      <c r="G353" s="35">
        <v>44735</v>
      </c>
      <c r="H353" s="21" t="s">
        <v>993</v>
      </c>
      <c r="I353" s="22" t="s">
        <v>429</v>
      </c>
      <c r="J353" s="35">
        <v>44732</v>
      </c>
      <c r="K353" s="35">
        <v>44735</v>
      </c>
      <c r="L353" s="28"/>
      <c r="M353" s="10">
        <v>3400</v>
      </c>
      <c r="N353" s="10">
        <f t="shared" si="46"/>
        <v>0</v>
      </c>
      <c r="O353" s="28"/>
      <c r="P353" s="10">
        <v>2900</v>
      </c>
      <c r="Q353" s="10">
        <f t="shared" si="47"/>
        <v>0</v>
      </c>
      <c r="R353" s="28"/>
      <c r="S353" s="10">
        <v>2800</v>
      </c>
      <c r="T353" s="10">
        <f t="shared" si="48"/>
        <v>0</v>
      </c>
      <c r="U353" s="10">
        <v>14</v>
      </c>
      <c r="V353" s="10">
        <v>150</v>
      </c>
      <c r="W353" s="10">
        <f t="shared" si="50"/>
        <v>2100</v>
      </c>
      <c r="X353" s="10">
        <v>14</v>
      </c>
      <c r="Y353" s="10">
        <v>150</v>
      </c>
      <c r="Z353" s="10">
        <f t="shared" si="51"/>
        <v>2100</v>
      </c>
      <c r="AA353" s="10">
        <v>14</v>
      </c>
      <c r="AB353" s="10">
        <v>150</v>
      </c>
      <c r="AC353" s="10">
        <f t="shared" si="52"/>
        <v>2100</v>
      </c>
      <c r="AD353" s="11">
        <v>42</v>
      </c>
      <c r="AE353" s="26">
        <v>7</v>
      </c>
      <c r="AF353" s="7">
        <f t="shared" si="49"/>
        <v>294</v>
      </c>
      <c r="AG353" s="152">
        <v>1</v>
      </c>
      <c r="AH353" s="139">
        <f t="shared" si="56"/>
        <v>84</v>
      </c>
      <c r="AI353" s="139">
        <f t="shared" si="55"/>
        <v>6594</v>
      </c>
      <c r="AJ353" s="109">
        <f t="shared" si="53"/>
        <v>6594</v>
      </c>
      <c r="AM353" t="b">
        <f>D353='10.06.2022 КП'!D353</f>
        <v>1</v>
      </c>
      <c r="AN353" t="b">
        <f>E353='10.06.2022 КП'!E353</f>
        <v>1</v>
      </c>
      <c r="AO353" t="b">
        <f>F353='10.06.2022 КП'!F353</f>
        <v>1</v>
      </c>
      <c r="AP353" t="b">
        <f>G353='10.06.2022 КП'!G353</f>
        <v>1</v>
      </c>
      <c r="AQ353" t="b">
        <f>H353='10.06.2022 КП'!H353</f>
        <v>1</v>
      </c>
    </row>
    <row r="354" spans="1:43" ht="27" customHeight="1" x14ac:dyDescent="0.25">
      <c r="A354" s="108">
        <v>291</v>
      </c>
      <c r="B354" s="8"/>
      <c r="C354" s="21" t="s">
        <v>125</v>
      </c>
      <c r="D354" s="57" t="s">
        <v>909</v>
      </c>
      <c r="E354" s="21" t="s">
        <v>747</v>
      </c>
      <c r="F354" s="35">
        <v>44832</v>
      </c>
      <c r="G354" s="35">
        <v>44834</v>
      </c>
      <c r="H354" s="21" t="s">
        <v>993</v>
      </c>
      <c r="I354" s="57" t="s">
        <v>921</v>
      </c>
      <c r="J354" s="62">
        <v>44832</v>
      </c>
      <c r="K354" s="62">
        <v>44834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>
        <v>19</v>
      </c>
      <c r="V354" s="10">
        <v>150</v>
      </c>
      <c r="W354" s="10">
        <f t="shared" si="50"/>
        <v>2850</v>
      </c>
      <c r="X354" s="10">
        <v>19</v>
      </c>
      <c r="Y354" s="10">
        <v>150</v>
      </c>
      <c r="Z354" s="10">
        <f t="shared" si="51"/>
        <v>2850</v>
      </c>
      <c r="AA354" s="10">
        <v>18</v>
      </c>
      <c r="AB354" s="10">
        <v>150</v>
      </c>
      <c r="AC354" s="10">
        <f t="shared" si="52"/>
        <v>2700</v>
      </c>
      <c r="AD354" s="11">
        <v>80</v>
      </c>
      <c r="AE354" s="26">
        <v>7</v>
      </c>
      <c r="AF354" s="7">
        <v>549</v>
      </c>
      <c r="AG354" s="152">
        <v>1</v>
      </c>
      <c r="AH354" s="139">
        <f t="shared" si="56"/>
        <v>136</v>
      </c>
      <c r="AI354" s="139">
        <f t="shared" si="55"/>
        <v>8949</v>
      </c>
      <c r="AJ354" s="109">
        <f t="shared" si="53"/>
        <v>8949</v>
      </c>
      <c r="AK354" s="161"/>
      <c r="AM354" t="b">
        <f>D354='10.06.2022 КП'!D354</f>
        <v>1</v>
      </c>
      <c r="AN354" t="b">
        <f>E354='10.06.2022 КП'!E354</f>
        <v>1</v>
      </c>
      <c r="AO354" t="b">
        <f>F354='10.06.2022 КП'!F354</f>
        <v>1</v>
      </c>
      <c r="AP354" t="b">
        <f>G354='10.06.2022 КП'!G354</f>
        <v>1</v>
      </c>
      <c r="AQ354" t="b">
        <f>H354='10.06.2022 КП'!H354</f>
        <v>1</v>
      </c>
    </row>
    <row r="355" spans="1:43" x14ac:dyDescent="0.25">
      <c r="A355" s="106"/>
      <c r="B355" s="96"/>
      <c r="C355" s="97"/>
      <c r="D355" s="179" t="s">
        <v>889</v>
      </c>
      <c r="E355" s="99"/>
      <c r="F355" s="99"/>
      <c r="G355" s="99"/>
      <c r="H355" s="99"/>
      <c r="I355" s="99"/>
      <c r="J355" s="99"/>
      <c r="K355" s="99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2"/>
      <c r="AE355" s="79"/>
      <c r="AF355" s="79"/>
      <c r="AG355" s="153"/>
      <c r="AH355" s="151"/>
      <c r="AI355" s="151"/>
      <c r="AJ355" s="164"/>
      <c r="AK355" s="150"/>
      <c r="AM355" t="b">
        <f>D355='10.06.2022 КП'!D355</f>
        <v>1</v>
      </c>
      <c r="AN355" t="b">
        <f>E355='10.06.2022 КП'!E355</f>
        <v>1</v>
      </c>
      <c r="AO355" t="b">
        <f>F355='10.06.2022 КП'!F355</f>
        <v>1</v>
      </c>
      <c r="AP355" t="b">
        <f>G355='10.06.2022 КП'!G355</f>
        <v>1</v>
      </c>
      <c r="AQ355" t="b">
        <f>H355='10.06.2022 КП'!H355</f>
        <v>1</v>
      </c>
    </row>
    <row r="356" spans="1:43" ht="27" customHeight="1" x14ac:dyDescent="0.25">
      <c r="A356" s="108">
        <v>292</v>
      </c>
      <c r="B356" s="8" t="s">
        <v>235</v>
      </c>
      <c r="C356" s="21" t="s">
        <v>111</v>
      </c>
      <c r="D356" s="22" t="s">
        <v>638</v>
      </c>
      <c r="E356" s="21" t="s">
        <v>495</v>
      </c>
      <c r="F356" s="35">
        <v>44632</v>
      </c>
      <c r="G356" s="35">
        <v>44632</v>
      </c>
      <c r="H356" s="21" t="s">
        <v>301</v>
      </c>
      <c r="I356" s="22" t="s">
        <v>495</v>
      </c>
      <c r="J356" s="35">
        <v>44632</v>
      </c>
      <c r="K356" s="35">
        <v>44632</v>
      </c>
      <c r="L356" s="10"/>
      <c r="M356" s="10">
        <v>3400</v>
      </c>
      <c r="N356" s="10">
        <f t="shared" si="46"/>
        <v>0</v>
      </c>
      <c r="O356" s="10"/>
      <c r="P356" s="10">
        <v>2900</v>
      </c>
      <c r="Q356" s="10">
        <f t="shared" si="47"/>
        <v>0</v>
      </c>
      <c r="R356" s="10"/>
      <c r="S356" s="10">
        <v>2800</v>
      </c>
      <c r="T356" s="10">
        <f t="shared" si="48"/>
        <v>0</v>
      </c>
      <c r="U356" s="10">
        <v>32</v>
      </c>
      <c r="V356" s="10">
        <v>150</v>
      </c>
      <c r="W356" s="10">
        <f t="shared" si="50"/>
        <v>4800</v>
      </c>
      <c r="X356" s="10">
        <v>32</v>
      </c>
      <c r="Y356" s="10">
        <v>150</v>
      </c>
      <c r="Z356" s="10">
        <f t="shared" si="51"/>
        <v>4800</v>
      </c>
      <c r="AA356" s="10">
        <v>64</v>
      </c>
      <c r="AB356" s="10">
        <v>150</v>
      </c>
      <c r="AC356" s="10">
        <f t="shared" si="52"/>
        <v>9600</v>
      </c>
      <c r="AD356" s="11"/>
      <c r="AE356" s="26">
        <v>7</v>
      </c>
      <c r="AF356" s="7">
        <f t="shared" si="49"/>
        <v>0</v>
      </c>
      <c r="AG356" s="152">
        <v>1</v>
      </c>
      <c r="AH356" s="139">
        <f>L356+O356+R356+U356+X356+AA356+AD356</f>
        <v>128</v>
      </c>
      <c r="AI356" s="139">
        <f t="shared" si="55"/>
        <v>19200</v>
      </c>
      <c r="AJ356" s="109">
        <f t="shared" si="53"/>
        <v>19200</v>
      </c>
      <c r="AM356" t="b">
        <f>D356='10.06.2022 КП'!D356</f>
        <v>1</v>
      </c>
      <c r="AN356" t="b">
        <f>E356='10.06.2022 КП'!E356</f>
        <v>1</v>
      </c>
      <c r="AO356" t="b">
        <f>F356='10.06.2022 КП'!F356</f>
        <v>1</v>
      </c>
      <c r="AP356" t="b">
        <f>G356='10.06.2022 КП'!G356</f>
        <v>1</v>
      </c>
      <c r="AQ356" t="b">
        <f>H356='10.06.2022 КП'!H356</f>
        <v>1</v>
      </c>
    </row>
    <row r="357" spans="1:43" ht="27" customHeight="1" x14ac:dyDescent="0.25">
      <c r="A357" s="108">
        <v>293</v>
      </c>
      <c r="B357" s="8" t="s">
        <v>235</v>
      </c>
      <c r="C357" s="21" t="s">
        <v>111</v>
      </c>
      <c r="D357" s="22" t="s">
        <v>639</v>
      </c>
      <c r="E357" s="21" t="s">
        <v>1051</v>
      </c>
      <c r="F357" s="35">
        <v>44751</v>
      </c>
      <c r="G357" s="35">
        <v>44751</v>
      </c>
      <c r="H357" s="21" t="s">
        <v>301</v>
      </c>
      <c r="I357" s="22" t="s">
        <v>741</v>
      </c>
      <c r="J357" s="35">
        <v>44751</v>
      </c>
      <c r="K357" s="35">
        <v>44751</v>
      </c>
      <c r="L357" s="10"/>
      <c r="M357" s="10">
        <v>3400</v>
      </c>
      <c r="N357" s="10">
        <f t="shared" si="46"/>
        <v>0</v>
      </c>
      <c r="O357" s="10"/>
      <c r="P357" s="10">
        <v>2900</v>
      </c>
      <c r="Q357" s="10">
        <f t="shared" si="47"/>
        <v>0</v>
      </c>
      <c r="R357" s="10"/>
      <c r="S357" s="10">
        <v>2800</v>
      </c>
      <c r="T357" s="10">
        <f t="shared" si="48"/>
        <v>0</v>
      </c>
      <c r="U357" s="10">
        <v>32</v>
      </c>
      <c r="V357" s="10">
        <v>150</v>
      </c>
      <c r="W357" s="10">
        <f t="shared" si="50"/>
        <v>4800</v>
      </c>
      <c r="X357" s="10">
        <v>32</v>
      </c>
      <c r="Y357" s="10">
        <v>150</v>
      </c>
      <c r="Z357" s="10">
        <f t="shared" si="51"/>
        <v>4800</v>
      </c>
      <c r="AA357" s="10">
        <v>64</v>
      </c>
      <c r="AB357" s="10">
        <v>150</v>
      </c>
      <c r="AC357" s="10">
        <f t="shared" si="52"/>
        <v>9600</v>
      </c>
      <c r="AD357" s="11">
        <v>128</v>
      </c>
      <c r="AE357" s="26">
        <v>7</v>
      </c>
      <c r="AF357" s="7">
        <f t="shared" si="49"/>
        <v>896</v>
      </c>
      <c r="AG357" s="152">
        <v>1</v>
      </c>
      <c r="AH357" s="139">
        <f>L357+O357+R357+U357+X357+AA357+AD357</f>
        <v>256</v>
      </c>
      <c r="AI357" s="139">
        <f t="shared" si="55"/>
        <v>20096</v>
      </c>
      <c r="AJ357" s="109">
        <f t="shared" si="53"/>
        <v>20096</v>
      </c>
      <c r="AM357" t="b">
        <f>D357='10.06.2022 КП'!D357</f>
        <v>1</v>
      </c>
      <c r="AN357" t="b">
        <f>E357='10.06.2022 КП'!E357</f>
        <v>1</v>
      </c>
      <c r="AO357" t="b">
        <f>F357='10.06.2022 КП'!F357</f>
        <v>1</v>
      </c>
      <c r="AP357" t="b">
        <f>G357='10.06.2022 КП'!G357</f>
        <v>1</v>
      </c>
      <c r="AQ357" t="b">
        <f>H357='10.06.2022 КП'!H357</f>
        <v>1</v>
      </c>
    </row>
    <row r="358" spans="1:43" ht="13.9" customHeight="1" x14ac:dyDescent="0.25">
      <c r="A358" s="106"/>
      <c r="B358" s="96"/>
      <c r="C358" s="97"/>
      <c r="D358" s="179" t="s">
        <v>890</v>
      </c>
      <c r="E358" s="99"/>
      <c r="F358" s="99"/>
      <c r="G358" s="99"/>
      <c r="H358" s="99"/>
      <c r="I358" s="99"/>
      <c r="J358" s="99"/>
      <c r="K358" s="99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2"/>
      <c r="AE358" s="79"/>
      <c r="AF358" s="79"/>
      <c r="AG358" s="153"/>
      <c r="AH358" s="151"/>
      <c r="AI358" s="151"/>
      <c r="AJ358" s="164"/>
      <c r="AM358" t="b">
        <f>D358='10.06.2022 КП'!D358</f>
        <v>1</v>
      </c>
      <c r="AN358" t="b">
        <f>E358='10.06.2022 КП'!E358</f>
        <v>1</v>
      </c>
      <c r="AO358" t="b">
        <f>F358='10.06.2022 КП'!F358</f>
        <v>1</v>
      </c>
      <c r="AP358" t="b">
        <f>G358='10.06.2022 КП'!G358</f>
        <v>1</v>
      </c>
      <c r="AQ358" t="b">
        <f>H358='10.06.2022 КП'!H358</f>
        <v>1</v>
      </c>
    </row>
    <row r="359" spans="1:43" ht="39.4" customHeight="1" x14ac:dyDescent="0.25">
      <c r="A359" s="108">
        <v>294</v>
      </c>
      <c r="B359" s="8" t="s">
        <v>274</v>
      </c>
      <c r="C359" s="21" t="s">
        <v>275</v>
      </c>
      <c r="D359" s="22" t="s">
        <v>81</v>
      </c>
      <c r="E359" s="21" t="s">
        <v>518</v>
      </c>
      <c r="F359" s="35">
        <v>44623</v>
      </c>
      <c r="G359" s="35">
        <v>44626</v>
      </c>
      <c r="H359" s="21" t="s">
        <v>309</v>
      </c>
      <c r="I359" s="22" t="s">
        <v>518</v>
      </c>
      <c r="J359" s="35">
        <v>44623</v>
      </c>
      <c r="K359" s="35">
        <v>44626</v>
      </c>
      <c r="L359" s="14"/>
      <c r="M359" s="10">
        <v>3400</v>
      </c>
      <c r="N359" s="10">
        <f t="shared" si="46"/>
        <v>0</v>
      </c>
      <c r="O359" s="14"/>
      <c r="P359" s="10">
        <v>2900</v>
      </c>
      <c r="Q359" s="10">
        <f t="shared" si="47"/>
        <v>0</v>
      </c>
      <c r="R359" s="14"/>
      <c r="S359" s="10">
        <v>2800</v>
      </c>
      <c r="T359" s="10">
        <f t="shared" si="48"/>
        <v>0</v>
      </c>
      <c r="U359" s="10">
        <v>65</v>
      </c>
      <c r="V359" s="10">
        <v>150</v>
      </c>
      <c r="W359" s="10">
        <f t="shared" si="50"/>
        <v>9750</v>
      </c>
      <c r="X359" s="10">
        <v>65</v>
      </c>
      <c r="Y359" s="10">
        <v>150</v>
      </c>
      <c r="Z359" s="10">
        <f t="shared" si="51"/>
        <v>9750</v>
      </c>
      <c r="AA359" s="10">
        <v>130</v>
      </c>
      <c r="AB359" s="10">
        <v>150</v>
      </c>
      <c r="AC359" s="10">
        <f t="shared" si="52"/>
        <v>19500</v>
      </c>
      <c r="AD359" s="10"/>
      <c r="AE359" s="26">
        <v>7</v>
      </c>
      <c r="AF359" s="7">
        <f t="shared" si="49"/>
        <v>0</v>
      </c>
      <c r="AG359" s="152">
        <v>1</v>
      </c>
      <c r="AH359" s="145">
        <f>L359+O359+R359+U359+X359+AA359+AD359</f>
        <v>260</v>
      </c>
      <c r="AI359" s="139">
        <f t="shared" si="55"/>
        <v>39000</v>
      </c>
      <c r="AJ359" s="118">
        <f t="shared" si="53"/>
        <v>39000</v>
      </c>
      <c r="AM359" t="b">
        <f>D359='10.06.2022 КП'!D359</f>
        <v>1</v>
      </c>
      <c r="AN359" t="b">
        <f>E359='10.06.2022 КП'!E359</f>
        <v>1</v>
      </c>
      <c r="AO359" t="b">
        <f>F359='10.06.2022 КП'!F359</f>
        <v>1</v>
      </c>
      <c r="AP359" t="b">
        <f>G359='10.06.2022 КП'!G359</f>
        <v>1</v>
      </c>
      <c r="AQ359" t="b">
        <f>H359='10.06.2022 КП'!H359</f>
        <v>1</v>
      </c>
    </row>
    <row r="360" spans="1:43" ht="16.149999999999999" customHeight="1" x14ac:dyDescent="0.25">
      <c r="A360" s="108">
        <v>295</v>
      </c>
      <c r="B360" s="8" t="s">
        <v>274</v>
      </c>
      <c r="C360" s="21" t="s">
        <v>275</v>
      </c>
      <c r="D360" s="22" t="s">
        <v>69</v>
      </c>
      <c r="E360" s="21" t="s">
        <v>340</v>
      </c>
      <c r="F360" s="35">
        <v>44692</v>
      </c>
      <c r="G360" s="35">
        <v>44695</v>
      </c>
      <c r="H360" s="21" t="s">
        <v>301</v>
      </c>
      <c r="I360" s="22" t="s">
        <v>340</v>
      </c>
      <c r="J360" s="35">
        <v>44692</v>
      </c>
      <c r="K360" s="35">
        <v>44695</v>
      </c>
      <c r="L360" s="14"/>
      <c r="M360" s="10">
        <v>3400</v>
      </c>
      <c r="N360" s="10">
        <f t="shared" si="46"/>
        <v>0</v>
      </c>
      <c r="O360" s="14"/>
      <c r="P360" s="10">
        <v>2900</v>
      </c>
      <c r="Q360" s="10">
        <f t="shared" si="47"/>
        <v>0</v>
      </c>
      <c r="R360" s="14"/>
      <c r="S360" s="10">
        <v>2800</v>
      </c>
      <c r="T360" s="10">
        <f t="shared" si="48"/>
        <v>0</v>
      </c>
      <c r="U360" s="10">
        <v>50</v>
      </c>
      <c r="V360" s="10">
        <v>150</v>
      </c>
      <c r="W360" s="10">
        <f t="shared" si="50"/>
        <v>7500</v>
      </c>
      <c r="X360" s="10">
        <v>50</v>
      </c>
      <c r="Y360" s="10">
        <v>150</v>
      </c>
      <c r="Z360" s="10">
        <f t="shared" si="51"/>
        <v>7500</v>
      </c>
      <c r="AA360" s="10">
        <v>50</v>
      </c>
      <c r="AB360" s="10">
        <v>150</v>
      </c>
      <c r="AC360" s="10">
        <f t="shared" si="52"/>
        <v>7500</v>
      </c>
      <c r="AD360" s="10">
        <v>150</v>
      </c>
      <c r="AE360" s="26">
        <v>7</v>
      </c>
      <c r="AF360" s="7">
        <f t="shared" si="49"/>
        <v>1050</v>
      </c>
      <c r="AG360" s="152">
        <v>1</v>
      </c>
      <c r="AH360" s="145">
        <f>L360+O360+R360+U360+X360+AA360+AD360</f>
        <v>300</v>
      </c>
      <c r="AI360" s="139">
        <f t="shared" si="55"/>
        <v>23550</v>
      </c>
      <c r="AJ360" s="118">
        <f t="shared" si="53"/>
        <v>23550</v>
      </c>
      <c r="AM360" t="b">
        <f>D360='10.06.2022 КП'!D360</f>
        <v>1</v>
      </c>
      <c r="AN360" t="b">
        <f>E360='10.06.2022 КП'!E360</f>
        <v>1</v>
      </c>
      <c r="AO360" t="b">
        <f>F360='10.06.2022 КП'!F360</f>
        <v>1</v>
      </c>
      <c r="AP360" t="b">
        <f>G360='10.06.2022 КП'!G360</f>
        <v>1</v>
      </c>
      <c r="AQ360" t="b">
        <f>H360='10.06.2022 КП'!H360</f>
        <v>1</v>
      </c>
    </row>
    <row r="361" spans="1:43" ht="16.149999999999999" customHeight="1" x14ac:dyDescent="0.25">
      <c r="A361" s="106"/>
      <c r="B361" s="96"/>
      <c r="C361" s="97"/>
      <c r="D361" s="179" t="s">
        <v>891</v>
      </c>
      <c r="E361" s="99"/>
      <c r="F361" s="99"/>
      <c r="G361" s="99"/>
      <c r="H361" s="99"/>
      <c r="I361" s="99"/>
      <c r="J361" s="99"/>
      <c r="K361" s="99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2"/>
      <c r="AE361" s="79"/>
      <c r="AF361" s="79"/>
      <c r="AG361" s="153"/>
      <c r="AH361" s="151"/>
      <c r="AI361" s="151"/>
      <c r="AJ361" s="164"/>
      <c r="AM361" t="b">
        <f>D361='10.06.2022 КП'!D361</f>
        <v>1</v>
      </c>
      <c r="AN361" t="b">
        <f>E361='10.06.2022 КП'!E361</f>
        <v>1</v>
      </c>
      <c r="AO361" t="b">
        <f>F361='10.06.2022 КП'!F361</f>
        <v>1</v>
      </c>
      <c r="AP361" t="b">
        <f>G361='10.06.2022 КП'!G361</f>
        <v>1</v>
      </c>
      <c r="AQ361" t="b">
        <f>H361='10.06.2022 КП'!H361</f>
        <v>1</v>
      </c>
    </row>
    <row r="362" spans="1:43" ht="38.65" customHeight="1" x14ac:dyDescent="0.25">
      <c r="A362" s="108">
        <v>296</v>
      </c>
      <c r="B362" s="8" t="s">
        <v>165</v>
      </c>
      <c r="C362" s="8" t="s">
        <v>166</v>
      </c>
      <c r="D362" s="57" t="s">
        <v>255</v>
      </c>
      <c r="E362" s="9" t="s">
        <v>521</v>
      </c>
      <c r="F362" s="35">
        <v>44827</v>
      </c>
      <c r="G362" s="35">
        <v>44829</v>
      </c>
      <c r="H362" s="21" t="s">
        <v>367</v>
      </c>
      <c r="I362" s="57" t="s">
        <v>521</v>
      </c>
      <c r="J362" s="62">
        <v>44827</v>
      </c>
      <c r="K362" s="62">
        <v>44829</v>
      </c>
      <c r="L362" s="10">
        <v>4</v>
      </c>
      <c r="M362" s="10">
        <v>3400</v>
      </c>
      <c r="N362" s="10">
        <f t="shared" si="46"/>
        <v>13600</v>
      </c>
      <c r="O362" s="10">
        <v>4</v>
      </c>
      <c r="P362" s="10">
        <v>2900</v>
      </c>
      <c r="Q362" s="10">
        <f t="shared" si="47"/>
        <v>11600</v>
      </c>
      <c r="R362" s="10">
        <v>4</v>
      </c>
      <c r="S362" s="10">
        <v>2800</v>
      </c>
      <c r="T362" s="10">
        <f t="shared" si="48"/>
        <v>11200</v>
      </c>
      <c r="U362" s="10">
        <v>52</v>
      </c>
      <c r="V362" s="10">
        <v>150</v>
      </c>
      <c r="W362" s="10">
        <f t="shared" si="50"/>
        <v>7800</v>
      </c>
      <c r="X362" s="10">
        <v>52</v>
      </c>
      <c r="Y362" s="10">
        <v>150</v>
      </c>
      <c r="Z362" s="10">
        <f t="shared" si="51"/>
        <v>7800</v>
      </c>
      <c r="AA362" s="10">
        <v>52</v>
      </c>
      <c r="AB362" s="10">
        <v>150</v>
      </c>
      <c r="AC362" s="10">
        <f t="shared" si="52"/>
        <v>7800</v>
      </c>
      <c r="AD362" s="11">
        <v>220</v>
      </c>
      <c r="AE362" s="26">
        <v>7</v>
      </c>
      <c r="AF362" s="7">
        <f t="shared" si="49"/>
        <v>1540</v>
      </c>
      <c r="AG362" s="152">
        <v>1</v>
      </c>
      <c r="AH362" s="145">
        <f>L362+O362+R362+U362+X362+AA362+AD362</f>
        <v>388</v>
      </c>
      <c r="AI362" s="139">
        <f t="shared" si="55"/>
        <v>61340</v>
      </c>
      <c r="AJ362" s="118">
        <f t="shared" si="53"/>
        <v>61340</v>
      </c>
      <c r="AM362" t="b">
        <f>D362='10.06.2022 КП'!D362</f>
        <v>1</v>
      </c>
      <c r="AN362" t="b">
        <f>E362='10.06.2022 КП'!E362</f>
        <v>1</v>
      </c>
      <c r="AO362" t="b">
        <f>F362='10.06.2022 КП'!F362</f>
        <v>1</v>
      </c>
      <c r="AP362" t="b">
        <f>G362='10.06.2022 КП'!G362</f>
        <v>1</v>
      </c>
      <c r="AQ362" t="b">
        <f>H362='10.06.2022 КП'!H362</f>
        <v>1</v>
      </c>
    </row>
    <row r="363" spans="1:43" x14ac:dyDescent="0.25">
      <c r="A363" s="106"/>
      <c r="B363" s="96"/>
      <c r="C363" s="97"/>
      <c r="D363" s="179" t="s">
        <v>915</v>
      </c>
      <c r="E363" s="99"/>
      <c r="F363" s="99"/>
      <c r="G363" s="99"/>
      <c r="H363" s="99"/>
      <c r="I363" s="99"/>
      <c r="J363" s="99"/>
      <c r="K363" s="99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2"/>
      <c r="AE363" s="79"/>
      <c r="AF363" s="79"/>
      <c r="AG363" s="153"/>
      <c r="AH363" s="151"/>
      <c r="AI363" s="151"/>
      <c r="AJ363" s="164"/>
      <c r="AM363" t="b">
        <f>D363='10.06.2022 КП'!D363</f>
        <v>1</v>
      </c>
      <c r="AN363" t="b">
        <f>E363='10.06.2022 КП'!E363</f>
        <v>1</v>
      </c>
      <c r="AO363" t="b">
        <f>F363='10.06.2022 КП'!F363</f>
        <v>1</v>
      </c>
      <c r="AP363" t="b">
        <f>G363='10.06.2022 КП'!G363</f>
        <v>1</v>
      </c>
      <c r="AQ363" t="b">
        <f>H363='10.06.2022 КП'!H363</f>
        <v>1</v>
      </c>
    </row>
    <row r="364" spans="1:43" ht="39.4" customHeight="1" x14ac:dyDescent="0.25">
      <c r="A364" s="108">
        <v>297</v>
      </c>
      <c r="B364" s="15" t="s">
        <v>246</v>
      </c>
      <c r="C364" s="21" t="s">
        <v>247</v>
      </c>
      <c r="D364" s="22" t="s">
        <v>254</v>
      </c>
      <c r="E364" s="21" t="s">
        <v>1052</v>
      </c>
      <c r="F364" s="35">
        <v>44652</v>
      </c>
      <c r="G364" s="35">
        <v>44654</v>
      </c>
      <c r="H364" s="21" t="s">
        <v>309</v>
      </c>
      <c r="I364" s="22" t="s">
        <v>742</v>
      </c>
      <c r="J364" s="35">
        <v>44652</v>
      </c>
      <c r="K364" s="35">
        <v>44654</v>
      </c>
      <c r="L364" s="14"/>
      <c r="M364" s="10">
        <v>3400</v>
      </c>
      <c r="N364" s="10">
        <f t="shared" si="46"/>
        <v>0</v>
      </c>
      <c r="O364" s="14"/>
      <c r="P364" s="10">
        <v>2900</v>
      </c>
      <c r="Q364" s="10">
        <f t="shared" si="47"/>
        <v>0</v>
      </c>
      <c r="R364" s="14"/>
      <c r="S364" s="10">
        <v>2800</v>
      </c>
      <c r="T364" s="10">
        <f t="shared" si="48"/>
        <v>0</v>
      </c>
      <c r="U364" s="10">
        <v>82</v>
      </c>
      <c r="V364" s="10">
        <v>150</v>
      </c>
      <c r="W364" s="10">
        <f t="shared" si="50"/>
        <v>12300</v>
      </c>
      <c r="X364" s="10">
        <v>82</v>
      </c>
      <c r="Y364" s="10">
        <v>150</v>
      </c>
      <c r="Z364" s="10">
        <f t="shared" si="51"/>
        <v>12300</v>
      </c>
      <c r="AA364" s="10">
        <v>82</v>
      </c>
      <c r="AB364" s="10">
        <v>150</v>
      </c>
      <c r="AC364" s="10">
        <f t="shared" si="52"/>
        <v>12300</v>
      </c>
      <c r="AD364" s="10">
        <v>230</v>
      </c>
      <c r="AE364" s="26">
        <v>7</v>
      </c>
      <c r="AF364" s="7">
        <v>1795</v>
      </c>
      <c r="AG364" s="152">
        <v>1</v>
      </c>
      <c r="AH364" s="145">
        <f>L364+O364+R364+U364+X364+AA364+AD364</f>
        <v>476</v>
      </c>
      <c r="AI364" s="139">
        <f t="shared" si="55"/>
        <v>38695</v>
      </c>
      <c r="AJ364" s="118">
        <f t="shared" si="53"/>
        <v>38695</v>
      </c>
      <c r="AM364" t="b">
        <f>D364='10.06.2022 КП'!D364</f>
        <v>1</v>
      </c>
      <c r="AN364" t="b">
        <f>E364='10.06.2022 КП'!E364</f>
        <v>1</v>
      </c>
      <c r="AO364" t="b">
        <f>F364='10.06.2022 КП'!F364</f>
        <v>1</v>
      </c>
      <c r="AP364" t="b">
        <f>G364='10.06.2022 КП'!G364</f>
        <v>1</v>
      </c>
      <c r="AQ364" t="b">
        <f>H364='10.06.2022 КП'!H364</f>
        <v>1</v>
      </c>
    </row>
    <row r="365" spans="1:43" ht="16.149999999999999" customHeight="1" x14ac:dyDescent="0.25">
      <c r="A365" s="108">
        <v>298</v>
      </c>
      <c r="B365" s="15" t="s">
        <v>246</v>
      </c>
      <c r="C365" s="21" t="s">
        <v>247</v>
      </c>
      <c r="D365" s="22" t="s">
        <v>69</v>
      </c>
      <c r="E365" s="21" t="s">
        <v>340</v>
      </c>
      <c r="F365" s="35">
        <v>44652</v>
      </c>
      <c r="G365" s="35">
        <v>44654</v>
      </c>
      <c r="H365" s="21" t="s">
        <v>309</v>
      </c>
      <c r="I365" s="22" t="s">
        <v>300</v>
      </c>
      <c r="J365" s="35">
        <v>44652</v>
      </c>
      <c r="K365" s="35">
        <v>44654</v>
      </c>
      <c r="L365" s="14"/>
      <c r="M365" s="10">
        <v>3400</v>
      </c>
      <c r="N365" s="10">
        <f t="shared" si="46"/>
        <v>0</v>
      </c>
      <c r="O365" s="14"/>
      <c r="P365" s="10">
        <v>2900</v>
      </c>
      <c r="Q365" s="10">
        <f t="shared" si="47"/>
        <v>0</v>
      </c>
      <c r="R365" s="14"/>
      <c r="S365" s="10">
        <v>2800</v>
      </c>
      <c r="T365" s="10">
        <f t="shared" si="48"/>
        <v>0</v>
      </c>
      <c r="U365" s="10">
        <v>44</v>
      </c>
      <c r="V365" s="10">
        <v>150</v>
      </c>
      <c r="W365" s="10">
        <f t="shared" si="50"/>
        <v>6600</v>
      </c>
      <c r="X365" s="10">
        <v>28</v>
      </c>
      <c r="Y365" s="10">
        <v>150</v>
      </c>
      <c r="Z365" s="10">
        <f t="shared" si="51"/>
        <v>4200</v>
      </c>
      <c r="AA365" s="10">
        <v>28</v>
      </c>
      <c r="AB365" s="10">
        <v>150</v>
      </c>
      <c r="AC365" s="10">
        <f t="shared" si="52"/>
        <v>4200</v>
      </c>
      <c r="AD365" s="10"/>
      <c r="AE365" s="26">
        <v>7</v>
      </c>
      <c r="AF365" s="7">
        <f t="shared" ref="AF365:AF444" si="57">AD365*AE365</f>
        <v>0</v>
      </c>
      <c r="AG365" s="152">
        <v>1</v>
      </c>
      <c r="AH365" s="145">
        <f>L365+O365+R365+U365+X365+AA365+AD365</f>
        <v>100</v>
      </c>
      <c r="AI365" s="139">
        <f t="shared" si="55"/>
        <v>15000</v>
      </c>
      <c r="AJ365" s="118">
        <f t="shared" si="53"/>
        <v>15000</v>
      </c>
      <c r="AM365" t="b">
        <f>D365='10.06.2022 КП'!D365</f>
        <v>1</v>
      </c>
      <c r="AN365" t="b">
        <f>E365='10.06.2022 КП'!E365</f>
        <v>1</v>
      </c>
      <c r="AO365" t="b">
        <f>F365='10.06.2022 КП'!F365</f>
        <v>1</v>
      </c>
      <c r="AP365" t="b">
        <f>G365='10.06.2022 КП'!G365</f>
        <v>1</v>
      </c>
      <c r="AQ365" t="b">
        <f>H365='10.06.2022 КП'!H365</f>
        <v>1</v>
      </c>
    </row>
    <row r="366" spans="1:43" ht="16.899999999999999" customHeight="1" x14ac:dyDescent="0.25">
      <c r="A366" s="106"/>
      <c r="B366" s="96"/>
      <c r="C366" s="97"/>
      <c r="D366" s="179" t="s">
        <v>892</v>
      </c>
      <c r="E366" s="99"/>
      <c r="F366" s="99"/>
      <c r="G366" s="99"/>
      <c r="H366" s="99"/>
      <c r="I366" s="99"/>
      <c r="J366" s="99"/>
      <c r="K366" s="99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2"/>
      <c r="AE366" s="79"/>
      <c r="AF366" s="79"/>
      <c r="AG366" s="153"/>
      <c r="AH366" s="151"/>
      <c r="AI366" s="151"/>
      <c r="AJ366" s="164"/>
      <c r="AM366" t="b">
        <f>D366='10.06.2022 КП'!D366</f>
        <v>1</v>
      </c>
      <c r="AN366" t="b">
        <f>E366='10.06.2022 КП'!E366</f>
        <v>1</v>
      </c>
      <c r="AO366" t="b">
        <f>F366='10.06.2022 КП'!F366</f>
        <v>1</v>
      </c>
      <c r="AP366" t="b">
        <f>G366='10.06.2022 КП'!G366</f>
        <v>1</v>
      </c>
      <c r="AQ366" t="b">
        <f>H366='10.06.2022 КП'!H366</f>
        <v>1</v>
      </c>
    </row>
    <row r="367" spans="1:43" ht="16.149999999999999" customHeight="1" x14ac:dyDescent="0.25">
      <c r="A367" s="108">
        <v>299</v>
      </c>
      <c r="B367" s="8" t="s">
        <v>196</v>
      </c>
      <c r="C367" s="21" t="s">
        <v>124</v>
      </c>
      <c r="D367" s="22" t="s">
        <v>174</v>
      </c>
      <c r="E367" s="21" t="s">
        <v>435</v>
      </c>
      <c r="F367" s="35">
        <v>44604</v>
      </c>
      <c r="G367" s="35">
        <v>44605</v>
      </c>
      <c r="H367" s="21" t="s">
        <v>318</v>
      </c>
      <c r="I367" s="22" t="s">
        <v>435</v>
      </c>
      <c r="J367" s="35">
        <v>44604</v>
      </c>
      <c r="K367" s="35">
        <v>44605</v>
      </c>
      <c r="L367" s="10"/>
      <c r="M367" s="10">
        <v>3400</v>
      </c>
      <c r="N367" s="10">
        <f t="shared" ref="N367:N445" si="58">L367*M367</f>
        <v>0</v>
      </c>
      <c r="O367" s="10"/>
      <c r="P367" s="10">
        <v>2900</v>
      </c>
      <c r="Q367" s="10">
        <f t="shared" ref="Q367:Q445" si="59">O367*P367</f>
        <v>0</v>
      </c>
      <c r="R367" s="10"/>
      <c r="S367" s="10">
        <v>2800</v>
      </c>
      <c r="T367" s="10">
        <f t="shared" ref="T367:T445" si="60">R367*S367</f>
        <v>0</v>
      </c>
      <c r="U367" s="10">
        <v>16</v>
      </c>
      <c r="V367" s="10">
        <v>150</v>
      </c>
      <c r="W367" s="10">
        <f t="shared" si="50"/>
        <v>2400</v>
      </c>
      <c r="X367" s="10">
        <v>16</v>
      </c>
      <c r="Y367" s="10">
        <v>150</v>
      </c>
      <c r="Z367" s="10">
        <f t="shared" si="51"/>
        <v>2400</v>
      </c>
      <c r="AA367" s="10">
        <v>32</v>
      </c>
      <c r="AB367" s="10">
        <v>150</v>
      </c>
      <c r="AC367" s="10">
        <f t="shared" si="52"/>
        <v>4800</v>
      </c>
      <c r="AD367" s="11"/>
      <c r="AE367" s="26">
        <v>7</v>
      </c>
      <c r="AF367" s="7">
        <f t="shared" si="57"/>
        <v>0</v>
      </c>
      <c r="AG367" s="152">
        <v>1</v>
      </c>
      <c r="AH367" s="145">
        <f t="shared" ref="AH367:AH372" si="61">L367+O367+R367+U367+X367+AA367+AD367</f>
        <v>64</v>
      </c>
      <c r="AI367" s="139">
        <f t="shared" si="55"/>
        <v>9600</v>
      </c>
      <c r="AJ367" s="118">
        <f t="shared" si="53"/>
        <v>9600</v>
      </c>
      <c r="AM367" t="b">
        <f>D367='10.06.2022 КП'!D367</f>
        <v>1</v>
      </c>
      <c r="AN367" t="b">
        <f>E367='10.06.2022 КП'!E367</f>
        <v>1</v>
      </c>
      <c r="AO367" t="b">
        <f>F367='10.06.2022 КП'!F367</f>
        <v>1</v>
      </c>
      <c r="AP367" t="b">
        <f>G367='10.06.2022 КП'!G367</f>
        <v>1</v>
      </c>
      <c r="AQ367" t="b">
        <f>H367='10.06.2022 КП'!H367</f>
        <v>1</v>
      </c>
    </row>
    <row r="368" spans="1:43" ht="27" customHeight="1" x14ac:dyDescent="0.25">
      <c r="A368" s="108">
        <v>300</v>
      </c>
      <c r="B368" s="8" t="s">
        <v>196</v>
      </c>
      <c r="C368" s="21" t="s">
        <v>124</v>
      </c>
      <c r="D368" s="42" t="s">
        <v>71</v>
      </c>
      <c r="E368" s="44" t="s">
        <v>436</v>
      </c>
      <c r="F368" s="35">
        <v>44604</v>
      </c>
      <c r="G368" s="35">
        <v>44605</v>
      </c>
      <c r="H368" s="21" t="s">
        <v>318</v>
      </c>
      <c r="I368" s="42" t="s">
        <v>436</v>
      </c>
      <c r="J368" s="35">
        <v>44604</v>
      </c>
      <c r="K368" s="35">
        <v>44605</v>
      </c>
      <c r="L368" s="10"/>
      <c r="M368" s="10">
        <v>3400</v>
      </c>
      <c r="N368" s="10">
        <f t="shared" si="58"/>
        <v>0</v>
      </c>
      <c r="O368" s="10"/>
      <c r="P368" s="10">
        <v>2900</v>
      </c>
      <c r="Q368" s="10">
        <f t="shared" si="59"/>
        <v>0</v>
      </c>
      <c r="R368" s="10"/>
      <c r="S368" s="10">
        <v>2800</v>
      </c>
      <c r="T368" s="10">
        <f t="shared" si="60"/>
        <v>0</v>
      </c>
      <c r="U368" s="10">
        <v>16</v>
      </c>
      <c r="V368" s="10">
        <v>150</v>
      </c>
      <c r="W368" s="10">
        <f t="shared" si="50"/>
        <v>2400</v>
      </c>
      <c r="X368" s="10">
        <v>16</v>
      </c>
      <c r="Y368" s="10">
        <v>150</v>
      </c>
      <c r="Z368" s="10">
        <f t="shared" si="51"/>
        <v>2400</v>
      </c>
      <c r="AA368" s="10">
        <v>32</v>
      </c>
      <c r="AB368" s="10">
        <v>150</v>
      </c>
      <c r="AC368" s="10">
        <f t="shared" si="52"/>
        <v>4800</v>
      </c>
      <c r="AD368" s="11"/>
      <c r="AE368" s="26">
        <v>7</v>
      </c>
      <c r="AF368" s="7">
        <f t="shared" si="57"/>
        <v>0</v>
      </c>
      <c r="AG368" s="152">
        <v>1</v>
      </c>
      <c r="AH368" s="145">
        <f t="shared" si="61"/>
        <v>64</v>
      </c>
      <c r="AI368" s="139">
        <f t="shared" si="55"/>
        <v>9600</v>
      </c>
      <c r="AJ368" s="118">
        <f t="shared" si="53"/>
        <v>9600</v>
      </c>
      <c r="AM368" t="b">
        <f>D368='10.06.2022 КП'!D368</f>
        <v>1</v>
      </c>
      <c r="AN368" t="b">
        <f>E368='10.06.2022 КП'!E368</f>
        <v>1</v>
      </c>
      <c r="AO368" t="b">
        <f>F368='10.06.2022 КП'!F368</f>
        <v>1</v>
      </c>
      <c r="AP368" t="b">
        <f>G368='10.06.2022 КП'!G368</f>
        <v>1</v>
      </c>
      <c r="AQ368" t="b">
        <f>H368='10.06.2022 КП'!H368</f>
        <v>1</v>
      </c>
    </row>
    <row r="369" spans="1:43" ht="16.149999999999999" customHeight="1" x14ac:dyDescent="0.25">
      <c r="A369" s="108">
        <v>301</v>
      </c>
      <c r="B369" s="8" t="s">
        <v>196</v>
      </c>
      <c r="C369" s="21" t="s">
        <v>124</v>
      </c>
      <c r="D369" s="42" t="s">
        <v>641</v>
      </c>
      <c r="E369" s="44" t="s">
        <v>451</v>
      </c>
      <c r="F369" s="35">
        <v>44604</v>
      </c>
      <c r="G369" s="35">
        <v>44605</v>
      </c>
      <c r="H369" s="21" t="s">
        <v>318</v>
      </c>
      <c r="I369" s="42" t="s">
        <v>451</v>
      </c>
      <c r="J369" s="35">
        <v>44604</v>
      </c>
      <c r="K369" s="35">
        <v>44605</v>
      </c>
      <c r="L369" s="10"/>
      <c r="M369" s="10">
        <v>3400</v>
      </c>
      <c r="N369" s="10">
        <f t="shared" si="58"/>
        <v>0</v>
      </c>
      <c r="O369" s="10"/>
      <c r="P369" s="10">
        <v>2900</v>
      </c>
      <c r="Q369" s="10">
        <f t="shared" si="59"/>
        <v>0</v>
      </c>
      <c r="R369" s="10"/>
      <c r="S369" s="10">
        <v>2800</v>
      </c>
      <c r="T369" s="10">
        <f t="shared" si="60"/>
        <v>0</v>
      </c>
      <c r="U369" s="10">
        <v>16</v>
      </c>
      <c r="V369" s="10">
        <v>150</v>
      </c>
      <c r="W369" s="10">
        <f t="shared" si="50"/>
        <v>2400</v>
      </c>
      <c r="X369" s="10">
        <v>16</v>
      </c>
      <c r="Y369" s="10">
        <v>150</v>
      </c>
      <c r="Z369" s="10">
        <f t="shared" si="51"/>
        <v>2400</v>
      </c>
      <c r="AA369" s="10">
        <v>32</v>
      </c>
      <c r="AB369" s="10">
        <v>150</v>
      </c>
      <c r="AC369" s="10">
        <f t="shared" si="52"/>
        <v>4800</v>
      </c>
      <c r="AD369" s="11"/>
      <c r="AE369" s="26">
        <v>7</v>
      </c>
      <c r="AF369" s="7">
        <f t="shared" si="57"/>
        <v>0</v>
      </c>
      <c r="AG369" s="152">
        <v>1</v>
      </c>
      <c r="AH369" s="145">
        <f t="shared" si="61"/>
        <v>64</v>
      </c>
      <c r="AI369" s="139">
        <f t="shared" si="55"/>
        <v>9600</v>
      </c>
      <c r="AJ369" s="118">
        <f t="shared" si="53"/>
        <v>9600</v>
      </c>
      <c r="AM369" t="b">
        <f>D369='10.06.2022 КП'!D369</f>
        <v>1</v>
      </c>
      <c r="AN369" t="b">
        <f>E369='10.06.2022 КП'!E369</f>
        <v>1</v>
      </c>
      <c r="AO369" t="b">
        <f>F369='10.06.2022 КП'!F369</f>
        <v>1</v>
      </c>
      <c r="AP369" t="b">
        <f>G369='10.06.2022 КП'!G369</f>
        <v>1</v>
      </c>
      <c r="AQ369" t="b">
        <f>H369='10.06.2022 КП'!H369</f>
        <v>1</v>
      </c>
    </row>
    <row r="370" spans="1:43" ht="16.149999999999999" customHeight="1" x14ac:dyDescent="0.25">
      <c r="A370" s="108">
        <v>302</v>
      </c>
      <c r="B370" s="8" t="s">
        <v>196</v>
      </c>
      <c r="C370" s="21" t="s">
        <v>124</v>
      </c>
      <c r="D370" s="42" t="s">
        <v>642</v>
      </c>
      <c r="E370" s="44" t="s">
        <v>467</v>
      </c>
      <c r="F370" s="35">
        <v>44610</v>
      </c>
      <c r="G370" s="35">
        <v>44612</v>
      </c>
      <c r="H370" s="44" t="s">
        <v>318</v>
      </c>
      <c r="I370" s="42" t="s">
        <v>467</v>
      </c>
      <c r="J370" s="35">
        <v>44610</v>
      </c>
      <c r="K370" s="35">
        <v>44612</v>
      </c>
      <c r="L370" s="10"/>
      <c r="M370" s="10">
        <v>3400</v>
      </c>
      <c r="N370" s="10">
        <f t="shared" si="58"/>
        <v>0</v>
      </c>
      <c r="O370" s="10"/>
      <c r="P370" s="10">
        <v>2900</v>
      </c>
      <c r="Q370" s="10">
        <f t="shared" si="59"/>
        <v>0</v>
      </c>
      <c r="R370" s="10"/>
      <c r="S370" s="10">
        <v>2800</v>
      </c>
      <c r="T370" s="10">
        <f t="shared" si="60"/>
        <v>0</v>
      </c>
      <c r="U370" s="10">
        <v>16</v>
      </c>
      <c r="V370" s="10">
        <v>150</v>
      </c>
      <c r="W370" s="10">
        <f t="shared" si="50"/>
        <v>2400</v>
      </c>
      <c r="X370" s="10">
        <v>16</v>
      </c>
      <c r="Y370" s="10">
        <v>150</v>
      </c>
      <c r="Z370" s="10">
        <f t="shared" si="51"/>
        <v>2400</v>
      </c>
      <c r="AA370" s="10">
        <v>32</v>
      </c>
      <c r="AB370" s="10">
        <v>150</v>
      </c>
      <c r="AC370" s="10">
        <f t="shared" si="52"/>
        <v>4800</v>
      </c>
      <c r="AD370" s="11"/>
      <c r="AE370" s="26">
        <v>7</v>
      </c>
      <c r="AF370" s="7">
        <f t="shared" si="57"/>
        <v>0</v>
      </c>
      <c r="AG370" s="152">
        <v>1</v>
      </c>
      <c r="AH370" s="145">
        <f t="shared" si="61"/>
        <v>64</v>
      </c>
      <c r="AI370" s="139">
        <f t="shared" si="55"/>
        <v>9600</v>
      </c>
      <c r="AJ370" s="118">
        <f t="shared" si="53"/>
        <v>9600</v>
      </c>
      <c r="AM370" t="b">
        <f>D370='10.06.2022 КП'!D370</f>
        <v>1</v>
      </c>
      <c r="AN370" t="b">
        <f>E370='10.06.2022 КП'!E370</f>
        <v>1</v>
      </c>
      <c r="AO370" t="b">
        <f>F370='10.06.2022 КП'!F370</f>
        <v>1</v>
      </c>
      <c r="AP370" t="b">
        <f>G370='10.06.2022 КП'!G370</f>
        <v>1</v>
      </c>
      <c r="AQ370" t="b">
        <f>H370='10.06.2022 КП'!H370</f>
        <v>1</v>
      </c>
    </row>
    <row r="371" spans="1:43" ht="16.149999999999999" customHeight="1" x14ac:dyDescent="0.25">
      <c r="A371" s="108">
        <v>303</v>
      </c>
      <c r="B371" s="8" t="s">
        <v>196</v>
      </c>
      <c r="C371" s="21" t="s">
        <v>124</v>
      </c>
      <c r="D371" s="42" t="s">
        <v>174</v>
      </c>
      <c r="E371" s="44" t="s">
        <v>437</v>
      </c>
      <c r="F371" s="35">
        <v>44617</v>
      </c>
      <c r="G371" s="35">
        <v>44619</v>
      </c>
      <c r="H371" s="44" t="s">
        <v>318</v>
      </c>
      <c r="I371" s="42" t="s">
        <v>437</v>
      </c>
      <c r="J371" s="35">
        <v>44617</v>
      </c>
      <c r="K371" s="35">
        <v>44619</v>
      </c>
      <c r="L371" s="10"/>
      <c r="M371" s="10">
        <v>3400</v>
      </c>
      <c r="N371" s="10">
        <f t="shared" si="58"/>
        <v>0</v>
      </c>
      <c r="O371" s="10"/>
      <c r="P371" s="10">
        <v>2900</v>
      </c>
      <c r="Q371" s="10">
        <f t="shared" si="59"/>
        <v>0</v>
      </c>
      <c r="R371" s="10"/>
      <c r="S371" s="10">
        <v>2800</v>
      </c>
      <c r="T371" s="10">
        <f t="shared" si="60"/>
        <v>0</v>
      </c>
      <c r="U371" s="10">
        <v>27</v>
      </c>
      <c r="V371" s="10">
        <v>150</v>
      </c>
      <c r="W371" s="10">
        <f t="shared" si="50"/>
        <v>4050</v>
      </c>
      <c r="X371" s="10">
        <v>27</v>
      </c>
      <c r="Y371" s="10">
        <v>150</v>
      </c>
      <c r="Z371" s="10">
        <f t="shared" si="51"/>
        <v>4050</v>
      </c>
      <c r="AA371" s="10">
        <v>54</v>
      </c>
      <c r="AB371" s="10">
        <v>150</v>
      </c>
      <c r="AC371" s="10">
        <f t="shared" si="52"/>
        <v>8100</v>
      </c>
      <c r="AD371" s="11"/>
      <c r="AE371" s="26">
        <v>7</v>
      </c>
      <c r="AF371" s="7">
        <f t="shared" si="57"/>
        <v>0</v>
      </c>
      <c r="AG371" s="152">
        <v>1</v>
      </c>
      <c r="AH371" s="145">
        <f t="shared" si="61"/>
        <v>108</v>
      </c>
      <c r="AI371" s="139">
        <f t="shared" si="55"/>
        <v>16200</v>
      </c>
      <c r="AJ371" s="118">
        <f t="shared" si="53"/>
        <v>16200</v>
      </c>
      <c r="AM371" t="b">
        <f>D371='10.06.2022 КП'!D371</f>
        <v>1</v>
      </c>
      <c r="AN371" t="b">
        <f>E371='10.06.2022 КП'!E371</f>
        <v>1</v>
      </c>
      <c r="AO371" t="b">
        <f>F371='10.06.2022 КП'!F371</f>
        <v>1</v>
      </c>
      <c r="AP371" t="b">
        <f>G371='10.06.2022 КП'!G371</f>
        <v>1</v>
      </c>
      <c r="AQ371" t="b">
        <f>H371='10.06.2022 КП'!H371</f>
        <v>1</v>
      </c>
    </row>
    <row r="372" spans="1:43" ht="16.149999999999999" customHeight="1" x14ac:dyDescent="0.25">
      <c r="A372" s="108">
        <v>304</v>
      </c>
      <c r="B372" s="8" t="s">
        <v>196</v>
      </c>
      <c r="C372" s="21" t="s">
        <v>124</v>
      </c>
      <c r="D372" s="42" t="s">
        <v>643</v>
      </c>
      <c r="E372" s="44" t="s">
        <v>437</v>
      </c>
      <c r="F372" s="35">
        <v>44617</v>
      </c>
      <c r="G372" s="35">
        <v>44619</v>
      </c>
      <c r="H372" s="44" t="s">
        <v>318</v>
      </c>
      <c r="I372" s="42" t="s">
        <v>437</v>
      </c>
      <c r="J372" s="35">
        <v>44617</v>
      </c>
      <c r="K372" s="35">
        <v>44619</v>
      </c>
      <c r="L372" s="10"/>
      <c r="M372" s="10">
        <v>3400</v>
      </c>
      <c r="N372" s="10">
        <f t="shared" si="58"/>
        <v>0</v>
      </c>
      <c r="O372" s="10"/>
      <c r="P372" s="10">
        <v>2900</v>
      </c>
      <c r="Q372" s="10">
        <f t="shared" si="59"/>
        <v>0</v>
      </c>
      <c r="R372" s="10"/>
      <c r="S372" s="10">
        <v>2800</v>
      </c>
      <c r="T372" s="10">
        <f t="shared" si="60"/>
        <v>0</v>
      </c>
      <c r="U372" s="10">
        <v>27</v>
      </c>
      <c r="V372" s="10">
        <v>150</v>
      </c>
      <c r="W372" s="10">
        <f t="shared" si="50"/>
        <v>4050</v>
      </c>
      <c r="X372" s="10">
        <v>27</v>
      </c>
      <c r="Y372" s="10">
        <v>150</v>
      </c>
      <c r="Z372" s="10">
        <f t="shared" si="51"/>
        <v>4050</v>
      </c>
      <c r="AA372" s="10">
        <v>54</v>
      </c>
      <c r="AB372" s="10">
        <v>150</v>
      </c>
      <c r="AC372" s="10">
        <f t="shared" si="52"/>
        <v>8100</v>
      </c>
      <c r="AD372" s="11"/>
      <c r="AE372" s="26">
        <v>7</v>
      </c>
      <c r="AF372" s="7">
        <f t="shared" si="57"/>
        <v>0</v>
      </c>
      <c r="AG372" s="152">
        <v>1</v>
      </c>
      <c r="AH372" s="145">
        <f t="shared" si="61"/>
        <v>108</v>
      </c>
      <c r="AI372" s="139">
        <f t="shared" si="55"/>
        <v>16200</v>
      </c>
      <c r="AJ372" s="118">
        <f t="shared" si="53"/>
        <v>16200</v>
      </c>
      <c r="AM372" t="b">
        <f>D372='10.06.2022 КП'!D372</f>
        <v>1</v>
      </c>
      <c r="AN372" t="b">
        <f>E372='10.06.2022 КП'!E372</f>
        <v>1</v>
      </c>
      <c r="AO372" t="b">
        <f>F372='10.06.2022 КП'!F372</f>
        <v>1</v>
      </c>
      <c r="AP372" t="b">
        <f>G372='10.06.2022 КП'!G372</f>
        <v>1</v>
      </c>
      <c r="AQ372" t="b">
        <f>H372='10.06.2022 КП'!H372</f>
        <v>1</v>
      </c>
    </row>
    <row r="373" spans="1:43" ht="53.65" customHeight="1" x14ac:dyDescent="0.25">
      <c r="A373" s="108">
        <v>305</v>
      </c>
      <c r="B373" s="8" t="s">
        <v>196</v>
      </c>
      <c r="C373" s="21" t="s">
        <v>124</v>
      </c>
      <c r="D373" s="22" t="s">
        <v>644</v>
      </c>
      <c r="E373" s="21" t="s">
        <v>743</v>
      </c>
      <c r="F373" s="35">
        <v>44679</v>
      </c>
      <c r="G373" s="35">
        <v>44682</v>
      </c>
      <c r="H373" s="21" t="s">
        <v>298</v>
      </c>
      <c r="I373" s="22" t="s">
        <v>743</v>
      </c>
      <c r="J373" s="35">
        <v>44679</v>
      </c>
      <c r="K373" s="35">
        <v>44682</v>
      </c>
      <c r="L373" s="10"/>
      <c r="M373" s="10">
        <v>3400</v>
      </c>
      <c r="N373" s="10">
        <f t="shared" si="58"/>
        <v>0</v>
      </c>
      <c r="O373" s="10"/>
      <c r="P373" s="10">
        <v>2900</v>
      </c>
      <c r="Q373" s="10">
        <f t="shared" si="59"/>
        <v>0</v>
      </c>
      <c r="R373" s="10"/>
      <c r="S373" s="10">
        <v>2800</v>
      </c>
      <c r="T373" s="10">
        <f t="shared" si="60"/>
        <v>0</v>
      </c>
      <c r="U373" s="10">
        <v>55</v>
      </c>
      <c r="V373" s="10">
        <v>150</v>
      </c>
      <c r="W373" s="10">
        <f t="shared" si="50"/>
        <v>8250</v>
      </c>
      <c r="X373" s="10">
        <v>55</v>
      </c>
      <c r="Y373" s="10">
        <v>150</v>
      </c>
      <c r="Z373" s="10">
        <f t="shared" si="51"/>
        <v>8250</v>
      </c>
      <c r="AA373" s="10">
        <v>110</v>
      </c>
      <c r="AB373" s="10">
        <v>150</v>
      </c>
      <c r="AC373" s="10">
        <f t="shared" si="52"/>
        <v>16500</v>
      </c>
      <c r="AD373" s="11">
        <v>223</v>
      </c>
      <c r="AE373" s="26">
        <v>7</v>
      </c>
      <c r="AF373" s="7">
        <f t="shared" si="57"/>
        <v>1561</v>
      </c>
      <c r="AG373" s="152">
        <v>1</v>
      </c>
      <c r="AH373" s="145">
        <v>421</v>
      </c>
      <c r="AI373" s="139">
        <f t="shared" si="55"/>
        <v>34561</v>
      </c>
      <c r="AJ373" s="118">
        <f t="shared" si="53"/>
        <v>34561</v>
      </c>
      <c r="AM373" t="b">
        <f>D373='10.06.2022 КП'!D373</f>
        <v>1</v>
      </c>
      <c r="AN373" t="b">
        <f>E373='10.06.2022 КП'!E373</f>
        <v>1</v>
      </c>
      <c r="AO373" t="b">
        <f>F373='10.06.2022 КП'!F373</f>
        <v>1</v>
      </c>
      <c r="AP373" t="b">
        <f>G373='10.06.2022 КП'!G373</f>
        <v>1</v>
      </c>
      <c r="AQ373" t="b">
        <f>H373='10.06.2022 КП'!H373</f>
        <v>1</v>
      </c>
    </row>
    <row r="374" spans="1:43" ht="52.9" customHeight="1" x14ac:dyDescent="0.25">
      <c r="A374" s="108">
        <v>306</v>
      </c>
      <c r="B374" s="8" t="s">
        <v>196</v>
      </c>
      <c r="C374" s="21" t="s">
        <v>124</v>
      </c>
      <c r="D374" s="22" t="s">
        <v>645</v>
      </c>
      <c r="E374" s="21" t="s">
        <v>743</v>
      </c>
      <c r="F374" s="35">
        <v>44679</v>
      </c>
      <c r="G374" s="35">
        <v>44682</v>
      </c>
      <c r="H374" s="21" t="s">
        <v>298</v>
      </c>
      <c r="I374" s="22" t="s">
        <v>743</v>
      </c>
      <c r="J374" s="35">
        <v>44679</v>
      </c>
      <c r="K374" s="35">
        <v>44682</v>
      </c>
      <c r="L374" s="10"/>
      <c r="M374" s="10">
        <v>3400</v>
      </c>
      <c r="N374" s="10">
        <f t="shared" si="58"/>
        <v>0</v>
      </c>
      <c r="O374" s="10"/>
      <c r="P374" s="10">
        <v>2900</v>
      </c>
      <c r="Q374" s="10">
        <f t="shared" si="59"/>
        <v>0</v>
      </c>
      <c r="R374" s="10"/>
      <c r="S374" s="10">
        <v>2800</v>
      </c>
      <c r="T374" s="10">
        <f t="shared" si="60"/>
        <v>0</v>
      </c>
      <c r="U374" s="10">
        <v>55</v>
      </c>
      <c r="V374" s="10">
        <v>150</v>
      </c>
      <c r="W374" s="10">
        <f t="shared" si="50"/>
        <v>8250</v>
      </c>
      <c r="X374" s="10">
        <v>55</v>
      </c>
      <c r="Y374" s="10">
        <v>150</v>
      </c>
      <c r="Z374" s="10">
        <f t="shared" si="51"/>
        <v>8250</v>
      </c>
      <c r="AA374" s="10">
        <v>110</v>
      </c>
      <c r="AB374" s="10">
        <v>150</v>
      </c>
      <c r="AC374" s="10">
        <f t="shared" si="52"/>
        <v>16500</v>
      </c>
      <c r="AD374" s="11">
        <v>223</v>
      </c>
      <c r="AE374" s="26">
        <v>7</v>
      </c>
      <c r="AF374" s="7">
        <f t="shared" si="57"/>
        <v>1561</v>
      </c>
      <c r="AG374" s="152">
        <v>1</v>
      </c>
      <c r="AH374" s="145">
        <f>L374+O374+R374+U374+X374+AA374+AD374</f>
        <v>443</v>
      </c>
      <c r="AI374" s="139">
        <f t="shared" si="55"/>
        <v>34561</v>
      </c>
      <c r="AJ374" s="118">
        <f t="shared" si="53"/>
        <v>34561</v>
      </c>
      <c r="AM374" t="b">
        <f>D374='10.06.2022 КП'!D374</f>
        <v>1</v>
      </c>
      <c r="AN374" t="b">
        <f>E374='10.06.2022 КП'!E374</f>
        <v>1</v>
      </c>
      <c r="AO374" t="b">
        <f>F374='10.06.2022 КП'!F374</f>
        <v>1</v>
      </c>
      <c r="AP374" t="b">
        <f>G374='10.06.2022 КП'!G374</f>
        <v>1</v>
      </c>
      <c r="AQ374" t="b">
        <f>H374='10.06.2022 КП'!H374</f>
        <v>1</v>
      </c>
    </row>
    <row r="375" spans="1:43" ht="52.5" customHeight="1" x14ac:dyDescent="0.25">
      <c r="A375" s="108">
        <v>307</v>
      </c>
      <c r="B375" s="8" t="s">
        <v>196</v>
      </c>
      <c r="C375" s="21" t="s">
        <v>124</v>
      </c>
      <c r="D375" s="22" t="s">
        <v>547</v>
      </c>
      <c r="E375" s="21" t="s">
        <v>743</v>
      </c>
      <c r="F375" s="35">
        <v>44708</v>
      </c>
      <c r="G375" s="35">
        <v>44710</v>
      </c>
      <c r="H375" s="41" t="s">
        <v>43</v>
      </c>
      <c r="I375" s="22" t="s">
        <v>743</v>
      </c>
      <c r="J375" s="35">
        <v>44708</v>
      </c>
      <c r="K375" s="35">
        <v>44710</v>
      </c>
      <c r="L375" s="28"/>
      <c r="M375" s="10">
        <v>3400</v>
      </c>
      <c r="N375" s="10">
        <f t="shared" si="58"/>
        <v>0</v>
      </c>
      <c r="O375" s="28"/>
      <c r="P375" s="10">
        <v>2900</v>
      </c>
      <c r="Q375" s="10">
        <f t="shared" si="59"/>
        <v>0</v>
      </c>
      <c r="R375" s="28"/>
      <c r="S375" s="10">
        <v>2800</v>
      </c>
      <c r="T375" s="10">
        <f t="shared" si="60"/>
        <v>0</v>
      </c>
      <c r="U375" s="10">
        <v>98</v>
      </c>
      <c r="V375" s="10">
        <v>150</v>
      </c>
      <c r="W375" s="10">
        <f t="shared" si="50"/>
        <v>14700</v>
      </c>
      <c r="X375" s="10">
        <v>98</v>
      </c>
      <c r="Y375" s="10">
        <v>150</v>
      </c>
      <c r="Z375" s="10">
        <f t="shared" si="51"/>
        <v>14700</v>
      </c>
      <c r="AA375" s="10">
        <v>196</v>
      </c>
      <c r="AB375" s="10">
        <v>150</v>
      </c>
      <c r="AC375" s="10">
        <f t="shared" si="52"/>
        <v>29400</v>
      </c>
      <c r="AD375" s="11">
        <v>395</v>
      </c>
      <c r="AE375" s="26">
        <v>7</v>
      </c>
      <c r="AF375" s="7">
        <f t="shared" si="57"/>
        <v>2765</v>
      </c>
      <c r="AG375" s="152">
        <v>1</v>
      </c>
      <c r="AH375" s="145">
        <f>L375+O375+R375+U375+X375+AA375+AD375</f>
        <v>787</v>
      </c>
      <c r="AI375" s="139">
        <f t="shared" si="55"/>
        <v>61565</v>
      </c>
      <c r="AJ375" s="118">
        <f t="shared" si="53"/>
        <v>61565</v>
      </c>
      <c r="AM375" t="b">
        <f>D375='10.06.2022 КП'!D375</f>
        <v>1</v>
      </c>
      <c r="AN375" t="b">
        <f>E375='10.06.2022 КП'!E375</f>
        <v>1</v>
      </c>
      <c r="AO375" t="b">
        <f>F375='10.06.2022 КП'!F375</f>
        <v>1</v>
      </c>
      <c r="AP375" t="b">
        <f>G375='10.06.2022 КП'!G375</f>
        <v>1</v>
      </c>
      <c r="AQ375" t="b">
        <f>H375='10.06.2022 КП'!H375</f>
        <v>1</v>
      </c>
    </row>
    <row r="376" spans="1:43" ht="20.65" customHeight="1" x14ac:dyDescent="0.25">
      <c r="A376" s="106"/>
      <c r="B376" s="96"/>
      <c r="C376" s="97"/>
      <c r="D376" s="179" t="s">
        <v>893</v>
      </c>
      <c r="E376" s="99"/>
      <c r="F376" s="99"/>
      <c r="G376" s="99"/>
      <c r="H376" s="99"/>
      <c r="I376" s="99"/>
      <c r="J376" s="99"/>
      <c r="K376" s="99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2"/>
      <c r="AE376" s="79"/>
      <c r="AF376" s="79"/>
      <c r="AG376" s="153"/>
      <c r="AH376" s="151"/>
      <c r="AI376" s="151"/>
      <c r="AJ376" s="164"/>
      <c r="AM376" t="b">
        <f>D376='10.06.2022 КП'!D376</f>
        <v>1</v>
      </c>
      <c r="AN376" t="b">
        <f>E376='10.06.2022 КП'!E376</f>
        <v>1</v>
      </c>
      <c r="AO376" t="b">
        <f>F376='10.06.2022 КП'!F376</f>
        <v>1</v>
      </c>
      <c r="AP376" t="b">
        <f>G376='10.06.2022 КП'!G376</f>
        <v>1</v>
      </c>
      <c r="AQ376" t="b">
        <f>H376='10.06.2022 КП'!H376</f>
        <v>1</v>
      </c>
    </row>
    <row r="377" spans="1:43" ht="66" customHeight="1" x14ac:dyDescent="0.25">
      <c r="A377" s="108">
        <v>308</v>
      </c>
      <c r="B377" s="8" t="s">
        <v>82</v>
      </c>
      <c r="C377" s="21" t="s">
        <v>202</v>
      </c>
      <c r="D377" s="22" t="s">
        <v>174</v>
      </c>
      <c r="E377" s="21" t="s">
        <v>456</v>
      </c>
      <c r="F377" s="35">
        <v>44596</v>
      </c>
      <c r="G377" s="35">
        <v>44598</v>
      </c>
      <c r="H377" s="21" t="s">
        <v>310</v>
      </c>
      <c r="I377" s="22" t="s">
        <v>456</v>
      </c>
      <c r="J377" s="35">
        <v>44596</v>
      </c>
      <c r="K377" s="35">
        <v>44598</v>
      </c>
      <c r="L377" s="10"/>
      <c r="M377" s="10">
        <v>3400</v>
      </c>
      <c r="N377" s="10">
        <f t="shared" si="58"/>
        <v>0</v>
      </c>
      <c r="O377" s="10"/>
      <c r="P377" s="10">
        <v>2900</v>
      </c>
      <c r="Q377" s="10">
        <f t="shared" si="59"/>
        <v>0</v>
      </c>
      <c r="R377" s="10"/>
      <c r="S377" s="10">
        <v>2800</v>
      </c>
      <c r="T377" s="10">
        <f t="shared" si="60"/>
        <v>0</v>
      </c>
      <c r="U377" s="10">
        <v>75</v>
      </c>
      <c r="V377" s="10">
        <v>150</v>
      </c>
      <c r="W377" s="10">
        <f t="shared" si="50"/>
        <v>11250</v>
      </c>
      <c r="X377" s="10">
        <v>75</v>
      </c>
      <c r="Y377" s="10">
        <v>150</v>
      </c>
      <c r="Z377" s="10">
        <f t="shared" si="51"/>
        <v>11250</v>
      </c>
      <c r="AA377" s="10">
        <v>73</v>
      </c>
      <c r="AB377" s="10">
        <v>150</v>
      </c>
      <c r="AC377" s="10">
        <f t="shared" si="52"/>
        <v>10950</v>
      </c>
      <c r="AD377" s="11"/>
      <c r="AE377" s="26">
        <v>7</v>
      </c>
      <c r="AF377" s="7">
        <f t="shared" si="57"/>
        <v>0</v>
      </c>
      <c r="AG377" s="152">
        <v>1</v>
      </c>
      <c r="AH377" s="145">
        <f>L377+O377+R377+U377+X377+AA377+AD377</f>
        <v>223</v>
      </c>
      <c r="AI377" s="139">
        <f t="shared" si="55"/>
        <v>33450</v>
      </c>
      <c r="AJ377" s="118">
        <f t="shared" si="53"/>
        <v>33450</v>
      </c>
      <c r="AM377" t="b">
        <f>D377='10.06.2022 КП'!D377</f>
        <v>1</v>
      </c>
      <c r="AN377" t="b">
        <f>E377='10.06.2022 КП'!E377</f>
        <v>1</v>
      </c>
      <c r="AO377" t="b">
        <f>F377='10.06.2022 КП'!F377</f>
        <v>1</v>
      </c>
      <c r="AP377" t="b">
        <f>G377='10.06.2022 КП'!G377</f>
        <v>1</v>
      </c>
      <c r="AQ377" t="b">
        <f>H377='10.06.2022 КП'!H377</f>
        <v>1</v>
      </c>
    </row>
    <row r="378" spans="1:43" ht="66" customHeight="1" x14ac:dyDescent="0.25">
      <c r="A378" s="108">
        <v>309</v>
      </c>
      <c r="B378" s="8" t="s">
        <v>82</v>
      </c>
      <c r="C378" s="21" t="s">
        <v>202</v>
      </c>
      <c r="D378" s="22" t="s">
        <v>83</v>
      </c>
      <c r="E378" s="21" t="s">
        <v>1053</v>
      </c>
      <c r="F378" s="35">
        <v>44722</v>
      </c>
      <c r="G378" s="35">
        <v>44725</v>
      </c>
      <c r="H378" s="21" t="s">
        <v>310</v>
      </c>
      <c r="I378" s="22" t="s">
        <v>744</v>
      </c>
      <c r="J378" s="35">
        <v>44722</v>
      </c>
      <c r="K378" s="35">
        <v>44725</v>
      </c>
      <c r="L378" s="10"/>
      <c r="M378" s="10">
        <v>3400</v>
      </c>
      <c r="N378" s="10">
        <f t="shared" si="58"/>
        <v>0</v>
      </c>
      <c r="O378" s="10"/>
      <c r="P378" s="10">
        <v>2900</v>
      </c>
      <c r="Q378" s="10">
        <f t="shared" si="59"/>
        <v>0</v>
      </c>
      <c r="R378" s="10"/>
      <c r="S378" s="10">
        <v>2800</v>
      </c>
      <c r="T378" s="10">
        <f t="shared" si="60"/>
        <v>0</v>
      </c>
      <c r="U378" s="10">
        <v>75</v>
      </c>
      <c r="V378" s="10">
        <v>150</v>
      </c>
      <c r="W378" s="10">
        <f t="shared" si="50"/>
        <v>11250</v>
      </c>
      <c r="X378" s="10">
        <v>75</v>
      </c>
      <c r="Y378" s="10">
        <v>150</v>
      </c>
      <c r="Z378" s="10">
        <f t="shared" si="51"/>
        <v>11250</v>
      </c>
      <c r="AA378" s="10">
        <v>75</v>
      </c>
      <c r="AB378" s="10">
        <v>150</v>
      </c>
      <c r="AC378" s="10">
        <f t="shared" si="52"/>
        <v>11250</v>
      </c>
      <c r="AD378" s="11">
        <v>225</v>
      </c>
      <c r="AE378" s="26">
        <v>7</v>
      </c>
      <c r="AF378" s="7">
        <f t="shared" si="57"/>
        <v>1575</v>
      </c>
      <c r="AG378" s="152">
        <v>1</v>
      </c>
      <c r="AH378" s="145">
        <f>L378+O378+R378+U378+X378+AA378+AD378</f>
        <v>450</v>
      </c>
      <c r="AI378" s="139">
        <f t="shared" si="55"/>
        <v>35325</v>
      </c>
      <c r="AJ378" s="118">
        <f t="shared" si="53"/>
        <v>35325</v>
      </c>
      <c r="AM378" t="b">
        <f>D378='10.06.2022 КП'!D378</f>
        <v>1</v>
      </c>
      <c r="AN378" t="b">
        <f>E378='10.06.2022 КП'!E378</f>
        <v>1</v>
      </c>
      <c r="AO378" t="b">
        <f>F378='10.06.2022 КП'!F378</f>
        <v>1</v>
      </c>
      <c r="AP378" t="b">
        <f>G378='10.06.2022 КП'!G378</f>
        <v>1</v>
      </c>
      <c r="AQ378" t="b">
        <f>H378='10.06.2022 КП'!H378</f>
        <v>1</v>
      </c>
    </row>
    <row r="379" spans="1:43" ht="17.649999999999999" customHeight="1" x14ac:dyDescent="0.25">
      <c r="A379" s="106"/>
      <c r="B379" s="96"/>
      <c r="C379" s="97"/>
      <c r="D379" s="179" t="s">
        <v>894</v>
      </c>
      <c r="E379" s="99"/>
      <c r="F379" s="99"/>
      <c r="G379" s="99"/>
      <c r="H379" s="99"/>
      <c r="I379" s="99"/>
      <c r="J379" s="99"/>
      <c r="K379" s="99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2"/>
      <c r="AE379" s="79"/>
      <c r="AF379" s="79"/>
      <c r="AG379" s="153"/>
      <c r="AH379" s="151"/>
      <c r="AI379" s="151"/>
      <c r="AJ379" s="164"/>
      <c r="AM379" t="b">
        <f>D379='10.06.2022 КП'!D379</f>
        <v>1</v>
      </c>
      <c r="AN379" t="b">
        <f>E379='10.06.2022 КП'!E379</f>
        <v>1</v>
      </c>
      <c r="AO379" t="b">
        <f>F379='10.06.2022 КП'!F379</f>
        <v>1</v>
      </c>
      <c r="AP379" t="b">
        <f>G379='10.06.2022 КП'!G379</f>
        <v>1</v>
      </c>
      <c r="AQ379" t="b">
        <f>H379='10.06.2022 КП'!H379</f>
        <v>1</v>
      </c>
    </row>
    <row r="380" spans="1:43" ht="27" customHeight="1" x14ac:dyDescent="0.25">
      <c r="A380" s="108">
        <v>310</v>
      </c>
      <c r="B380" s="8" t="s">
        <v>66</v>
      </c>
      <c r="C380" s="21" t="s">
        <v>127</v>
      </c>
      <c r="D380" s="22" t="s">
        <v>70</v>
      </c>
      <c r="E380" s="21" t="s">
        <v>459</v>
      </c>
      <c r="F380" s="35">
        <v>44606</v>
      </c>
      <c r="G380" s="35">
        <v>44612</v>
      </c>
      <c r="H380" s="21" t="s">
        <v>812</v>
      </c>
      <c r="I380" s="22" t="s">
        <v>459</v>
      </c>
      <c r="J380" s="35">
        <v>44606</v>
      </c>
      <c r="K380" s="35">
        <v>44612</v>
      </c>
      <c r="L380" s="10"/>
      <c r="M380" s="10">
        <v>3400</v>
      </c>
      <c r="N380" s="10">
        <f t="shared" si="58"/>
        <v>0</v>
      </c>
      <c r="O380" s="10"/>
      <c r="P380" s="10">
        <v>2900</v>
      </c>
      <c r="Q380" s="10">
        <f t="shared" si="59"/>
        <v>0</v>
      </c>
      <c r="R380" s="10"/>
      <c r="S380" s="10">
        <v>2800</v>
      </c>
      <c r="T380" s="10">
        <f t="shared" si="60"/>
        <v>0</v>
      </c>
      <c r="U380" s="10">
        <v>2</v>
      </c>
      <c r="V380" s="10">
        <v>150</v>
      </c>
      <c r="W380" s="10">
        <f t="shared" si="50"/>
        <v>300</v>
      </c>
      <c r="X380" s="10">
        <v>2</v>
      </c>
      <c r="Y380" s="10">
        <v>150</v>
      </c>
      <c r="Z380" s="10">
        <f t="shared" si="51"/>
        <v>300</v>
      </c>
      <c r="AA380" s="10">
        <v>2</v>
      </c>
      <c r="AB380" s="10">
        <v>150</v>
      </c>
      <c r="AC380" s="10">
        <f t="shared" si="52"/>
        <v>300</v>
      </c>
      <c r="AD380" s="11"/>
      <c r="AE380" s="26">
        <v>7</v>
      </c>
      <c r="AF380" s="7">
        <f t="shared" si="57"/>
        <v>0</v>
      </c>
      <c r="AG380" s="152">
        <v>1</v>
      </c>
      <c r="AH380" s="145">
        <f>L380+O380+R380+U380+X380+AA380+AD380</f>
        <v>6</v>
      </c>
      <c r="AI380" s="139">
        <f t="shared" si="55"/>
        <v>900</v>
      </c>
      <c r="AJ380" s="118">
        <f t="shared" si="53"/>
        <v>900</v>
      </c>
      <c r="AM380" t="b">
        <f>D380='10.06.2022 КП'!D380</f>
        <v>1</v>
      </c>
      <c r="AN380" t="b">
        <f>E380='10.06.2022 КП'!E380</f>
        <v>1</v>
      </c>
      <c r="AO380" t="b">
        <f>F380='10.06.2022 КП'!F380</f>
        <v>1</v>
      </c>
      <c r="AP380" t="b">
        <f>G380='10.06.2022 КП'!G380</f>
        <v>1</v>
      </c>
      <c r="AQ380" t="b">
        <f>H380='10.06.2022 КП'!H380</f>
        <v>1</v>
      </c>
    </row>
    <row r="381" spans="1:43" ht="39.4" customHeight="1" x14ac:dyDescent="0.25">
      <c r="A381" s="108">
        <v>311</v>
      </c>
      <c r="B381" s="8" t="s">
        <v>66</v>
      </c>
      <c r="C381" s="21" t="s">
        <v>127</v>
      </c>
      <c r="D381" s="22" t="s">
        <v>174</v>
      </c>
      <c r="E381" s="21" t="s">
        <v>520</v>
      </c>
      <c r="F381" s="35">
        <v>44640</v>
      </c>
      <c r="G381" s="35">
        <v>44643</v>
      </c>
      <c r="H381" s="21" t="s">
        <v>310</v>
      </c>
      <c r="I381" s="22" t="s">
        <v>520</v>
      </c>
      <c r="J381" s="35">
        <v>44640</v>
      </c>
      <c r="K381" s="35">
        <v>44643</v>
      </c>
      <c r="L381" s="10"/>
      <c r="M381" s="10">
        <v>3400</v>
      </c>
      <c r="N381" s="10">
        <f t="shared" si="58"/>
        <v>0</v>
      </c>
      <c r="O381" s="10"/>
      <c r="P381" s="10">
        <v>2900</v>
      </c>
      <c r="Q381" s="10">
        <f t="shared" si="59"/>
        <v>0</v>
      </c>
      <c r="R381" s="10"/>
      <c r="S381" s="10">
        <v>2800</v>
      </c>
      <c r="T381" s="10">
        <f t="shared" si="60"/>
        <v>0</v>
      </c>
      <c r="U381" s="10">
        <v>10</v>
      </c>
      <c r="V381" s="10">
        <v>150</v>
      </c>
      <c r="W381" s="10">
        <f t="shared" si="50"/>
        <v>1500</v>
      </c>
      <c r="X381" s="10">
        <v>10</v>
      </c>
      <c r="Y381" s="10">
        <v>150</v>
      </c>
      <c r="Z381" s="10">
        <f t="shared" si="51"/>
        <v>1500</v>
      </c>
      <c r="AA381" s="10">
        <v>10</v>
      </c>
      <c r="AB381" s="10">
        <v>150</v>
      </c>
      <c r="AC381" s="10">
        <f t="shared" si="52"/>
        <v>1500</v>
      </c>
      <c r="AD381" s="11"/>
      <c r="AE381" s="26">
        <v>7</v>
      </c>
      <c r="AF381" s="7">
        <f t="shared" si="57"/>
        <v>0</v>
      </c>
      <c r="AG381" s="152">
        <v>1</v>
      </c>
      <c r="AH381" s="145">
        <f>L381+O381+R381+U381+X381+AA381+AD381</f>
        <v>30</v>
      </c>
      <c r="AI381" s="139">
        <f t="shared" si="55"/>
        <v>4500</v>
      </c>
      <c r="AJ381" s="118">
        <f t="shared" si="53"/>
        <v>4500</v>
      </c>
      <c r="AM381" t="b">
        <f>D381='10.06.2022 КП'!D381</f>
        <v>1</v>
      </c>
      <c r="AN381" t="b">
        <f>E381='10.06.2022 КП'!E381</f>
        <v>1</v>
      </c>
      <c r="AO381" t="b">
        <f>F381='10.06.2022 КП'!F381</f>
        <v>1</v>
      </c>
      <c r="AP381" t="b">
        <f>G381='10.06.2022 КП'!G381</f>
        <v>1</v>
      </c>
      <c r="AQ381" t="b">
        <f>H381='10.06.2022 КП'!H381</f>
        <v>1</v>
      </c>
    </row>
    <row r="382" spans="1:43" ht="40.5" customHeight="1" x14ac:dyDescent="0.25">
      <c r="A382" s="108">
        <v>312</v>
      </c>
      <c r="B382" s="8" t="s">
        <v>66</v>
      </c>
      <c r="C382" s="21" t="s">
        <v>127</v>
      </c>
      <c r="D382" s="22" t="s">
        <v>265</v>
      </c>
      <c r="E382" s="21" t="s">
        <v>745</v>
      </c>
      <c r="F382" s="35">
        <v>44640</v>
      </c>
      <c r="G382" s="35">
        <v>44643</v>
      </c>
      <c r="H382" s="21" t="s">
        <v>310</v>
      </c>
      <c r="I382" s="22" t="s">
        <v>745</v>
      </c>
      <c r="J382" s="35">
        <v>44640</v>
      </c>
      <c r="K382" s="35">
        <v>44643</v>
      </c>
      <c r="L382" s="10"/>
      <c r="M382" s="10">
        <v>3400</v>
      </c>
      <c r="N382" s="10">
        <f t="shared" si="58"/>
        <v>0</v>
      </c>
      <c r="O382" s="10"/>
      <c r="P382" s="10">
        <v>2900</v>
      </c>
      <c r="Q382" s="10">
        <f t="shared" si="59"/>
        <v>0</v>
      </c>
      <c r="R382" s="10"/>
      <c r="S382" s="10">
        <v>2800</v>
      </c>
      <c r="T382" s="10">
        <f t="shared" si="60"/>
        <v>0</v>
      </c>
      <c r="U382" s="10">
        <v>10</v>
      </c>
      <c r="V382" s="10">
        <v>150</v>
      </c>
      <c r="W382" s="10">
        <f t="shared" si="50"/>
        <v>1500</v>
      </c>
      <c r="X382" s="10">
        <v>10</v>
      </c>
      <c r="Y382" s="10">
        <v>150</v>
      </c>
      <c r="Z382" s="10">
        <f t="shared" si="51"/>
        <v>1500</v>
      </c>
      <c r="AA382" s="10">
        <v>10</v>
      </c>
      <c r="AB382" s="10">
        <v>150</v>
      </c>
      <c r="AC382" s="10">
        <f t="shared" si="52"/>
        <v>1500</v>
      </c>
      <c r="AD382" s="11"/>
      <c r="AE382" s="26">
        <v>7</v>
      </c>
      <c r="AF382" s="7">
        <f t="shared" si="57"/>
        <v>0</v>
      </c>
      <c r="AG382" s="152">
        <v>1</v>
      </c>
      <c r="AH382" s="139">
        <f>L382+O382+R382+U382+X382+AA382+AD382</f>
        <v>30</v>
      </c>
      <c r="AI382" s="139">
        <f t="shared" si="55"/>
        <v>4500</v>
      </c>
      <c r="AJ382" s="109">
        <f t="shared" si="53"/>
        <v>4500</v>
      </c>
      <c r="AM382" t="b">
        <f>D382='10.06.2022 КП'!D382</f>
        <v>1</v>
      </c>
      <c r="AN382" t="b">
        <f>E382='10.06.2022 КП'!E382</f>
        <v>1</v>
      </c>
      <c r="AO382" t="b">
        <f>F382='10.06.2022 КП'!F382</f>
        <v>1</v>
      </c>
      <c r="AP382" t="b">
        <f>G382='10.06.2022 КП'!G382</f>
        <v>1</v>
      </c>
      <c r="AQ382" t="b">
        <f>H382='10.06.2022 КП'!H382</f>
        <v>1</v>
      </c>
    </row>
    <row r="383" spans="1:43" ht="39.4" customHeight="1" x14ac:dyDescent="0.25">
      <c r="A383" s="108">
        <v>313</v>
      </c>
      <c r="B383" s="8" t="s">
        <v>66</v>
      </c>
      <c r="C383" s="21" t="s">
        <v>127</v>
      </c>
      <c r="D383" s="22" t="s">
        <v>266</v>
      </c>
      <c r="E383" s="21" t="s">
        <v>520</v>
      </c>
      <c r="F383" s="35">
        <v>44647</v>
      </c>
      <c r="G383" s="35">
        <v>44649</v>
      </c>
      <c r="H383" s="21" t="s">
        <v>310</v>
      </c>
      <c r="I383" s="22" t="s">
        <v>520</v>
      </c>
      <c r="J383" s="35">
        <v>44647</v>
      </c>
      <c r="K383" s="35">
        <v>44649</v>
      </c>
      <c r="L383" s="10"/>
      <c r="M383" s="10">
        <v>3400</v>
      </c>
      <c r="N383" s="10">
        <f t="shared" si="58"/>
        <v>0</v>
      </c>
      <c r="O383" s="10"/>
      <c r="P383" s="10">
        <v>2900</v>
      </c>
      <c r="Q383" s="10">
        <f t="shared" si="59"/>
        <v>0</v>
      </c>
      <c r="R383" s="10"/>
      <c r="S383" s="10">
        <v>2800</v>
      </c>
      <c r="T383" s="10">
        <f t="shared" si="60"/>
        <v>0</v>
      </c>
      <c r="U383" s="10">
        <v>10</v>
      </c>
      <c r="V383" s="10">
        <v>150</v>
      </c>
      <c r="W383" s="10">
        <f t="shared" si="50"/>
        <v>1500</v>
      </c>
      <c r="X383" s="10">
        <v>10</v>
      </c>
      <c r="Y383" s="10">
        <v>150</v>
      </c>
      <c r="Z383" s="10">
        <f t="shared" si="51"/>
        <v>1500</v>
      </c>
      <c r="AA383" s="10">
        <v>10</v>
      </c>
      <c r="AB383" s="10">
        <v>150</v>
      </c>
      <c r="AC383" s="10">
        <f t="shared" si="52"/>
        <v>1500</v>
      </c>
      <c r="AD383" s="11"/>
      <c r="AE383" s="26">
        <v>7</v>
      </c>
      <c r="AF383" s="7">
        <f t="shared" si="57"/>
        <v>0</v>
      </c>
      <c r="AG383" s="152">
        <v>1</v>
      </c>
      <c r="AH383" s="139">
        <f>L383+O383+R383+U383+X383+AA383+AD383</f>
        <v>30</v>
      </c>
      <c r="AI383" s="139">
        <f t="shared" si="55"/>
        <v>4500</v>
      </c>
      <c r="AJ383" s="109">
        <f t="shared" si="53"/>
        <v>4500</v>
      </c>
      <c r="AM383" t="b">
        <f>D383='10.06.2022 КП'!D383</f>
        <v>1</v>
      </c>
      <c r="AN383" t="b">
        <f>E383='10.06.2022 КП'!E383</f>
        <v>1</v>
      </c>
      <c r="AO383" t="b">
        <f>F383='10.06.2022 КП'!F383</f>
        <v>1</v>
      </c>
      <c r="AP383" t="b">
        <f>G383='10.06.2022 КП'!G383</f>
        <v>1</v>
      </c>
      <c r="AQ383" t="b">
        <f>H383='10.06.2022 КП'!H383</f>
        <v>1</v>
      </c>
    </row>
    <row r="384" spans="1:43" ht="40.15" customHeight="1" x14ac:dyDescent="0.25">
      <c r="A384" s="108">
        <v>314</v>
      </c>
      <c r="B384" s="8" t="s">
        <v>66</v>
      </c>
      <c r="C384" s="21" t="s">
        <v>127</v>
      </c>
      <c r="D384" s="22" t="s">
        <v>267</v>
      </c>
      <c r="E384" s="21" t="s">
        <v>519</v>
      </c>
      <c r="F384" s="35">
        <v>44648</v>
      </c>
      <c r="G384" s="35">
        <v>44650</v>
      </c>
      <c r="H384" s="21" t="s">
        <v>310</v>
      </c>
      <c r="I384" s="22" t="s">
        <v>519</v>
      </c>
      <c r="J384" s="35">
        <v>44648</v>
      </c>
      <c r="K384" s="35">
        <v>44650</v>
      </c>
      <c r="L384" s="10"/>
      <c r="M384" s="10">
        <v>3400</v>
      </c>
      <c r="N384" s="10">
        <f t="shared" si="58"/>
        <v>0</v>
      </c>
      <c r="O384" s="10"/>
      <c r="P384" s="10">
        <v>2900</v>
      </c>
      <c r="Q384" s="10">
        <f t="shared" si="59"/>
        <v>0</v>
      </c>
      <c r="R384" s="10"/>
      <c r="S384" s="10">
        <v>2800</v>
      </c>
      <c r="T384" s="10">
        <f t="shared" si="60"/>
        <v>0</v>
      </c>
      <c r="U384" s="10">
        <v>10</v>
      </c>
      <c r="V384" s="10">
        <v>150</v>
      </c>
      <c r="W384" s="10">
        <f t="shared" si="50"/>
        <v>1500</v>
      </c>
      <c r="X384" s="10">
        <v>10</v>
      </c>
      <c r="Y384" s="10">
        <v>150</v>
      </c>
      <c r="Z384" s="10">
        <f t="shared" si="51"/>
        <v>1500</v>
      </c>
      <c r="AA384" s="10">
        <v>10</v>
      </c>
      <c r="AB384" s="10">
        <v>150</v>
      </c>
      <c r="AC384" s="10">
        <f t="shared" si="52"/>
        <v>1500</v>
      </c>
      <c r="AD384" s="11"/>
      <c r="AE384" s="26">
        <v>7</v>
      </c>
      <c r="AF384" s="7">
        <f t="shared" si="57"/>
        <v>0</v>
      </c>
      <c r="AG384" s="152">
        <v>1</v>
      </c>
      <c r="AH384" s="139">
        <f>L384+O384+R384+U384+X384+AA384+AD384</f>
        <v>30</v>
      </c>
      <c r="AI384" s="139">
        <f t="shared" si="55"/>
        <v>4500</v>
      </c>
      <c r="AJ384" s="109">
        <f t="shared" si="53"/>
        <v>4500</v>
      </c>
      <c r="AM384" t="b">
        <f>D384='10.06.2022 КП'!D384</f>
        <v>1</v>
      </c>
      <c r="AN384" t="b">
        <f>E384='10.06.2022 КП'!E384</f>
        <v>1</v>
      </c>
      <c r="AO384" t="b">
        <f>F384='10.06.2022 КП'!F384</f>
        <v>1</v>
      </c>
      <c r="AP384" t="b">
        <f>G384='10.06.2022 КП'!G384</f>
        <v>1</v>
      </c>
      <c r="AQ384" t="b">
        <f>H384='10.06.2022 КП'!H384</f>
        <v>1</v>
      </c>
    </row>
    <row r="385" spans="1:43" ht="16.899999999999999" customHeight="1" x14ac:dyDescent="0.25">
      <c r="A385" s="106"/>
      <c r="B385" s="96"/>
      <c r="C385" s="97"/>
      <c r="D385" s="179" t="s">
        <v>895</v>
      </c>
      <c r="E385" s="99"/>
      <c r="F385" s="99"/>
      <c r="G385" s="99"/>
      <c r="H385" s="99"/>
      <c r="I385" s="99"/>
      <c r="J385" s="99"/>
      <c r="K385" s="99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2"/>
      <c r="AE385" s="79"/>
      <c r="AF385" s="79"/>
      <c r="AG385" s="153"/>
      <c r="AH385" s="151"/>
      <c r="AI385" s="151"/>
      <c r="AJ385" s="164"/>
      <c r="AM385" t="b">
        <f>D385='10.06.2022 КП'!D385</f>
        <v>1</v>
      </c>
      <c r="AN385" t="b">
        <f>E385='10.06.2022 КП'!E385</f>
        <v>1</v>
      </c>
      <c r="AO385" t="b">
        <f>F385='10.06.2022 КП'!F385</f>
        <v>1</v>
      </c>
      <c r="AP385" t="b">
        <f>G385='10.06.2022 КП'!G385</f>
        <v>1</v>
      </c>
      <c r="AQ385" t="b">
        <f>H385='10.06.2022 КП'!H385</f>
        <v>1</v>
      </c>
    </row>
    <row r="386" spans="1:43" ht="40.9" customHeight="1" x14ac:dyDescent="0.25">
      <c r="A386" s="108">
        <v>315</v>
      </c>
      <c r="B386" s="21" t="s">
        <v>169</v>
      </c>
      <c r="C386" s="21" t="s">
        <v>136</v>
      </c>
      <c r="D386" s="22" t="s">
        <v>47</v>
      </c>
      <c r="E386" s="21" t="s">
        <v>454</v>
      </c>
      <c r="F386" s="35">
        <v>44642</v>
      </c>
      <c r="G386" s="35">
        <v>44648</v>
      </c>
      <c r="H386" s="21" t="s">
        <v>764</v>
      </c>
      <c r="I386" s="22" t="s">
        <v>454</v>
      </c>
      <c r="J386" s="35">
        <v>44642</v>
      </c>
      <c r="K386" s="35">
        <v>44648</v>
      </c>
      <c r="L386" s="10"/>
      <c r="M386" s="10">
        <v>3400</v>
      </c>
      <c r="N386" s="10">
        <f t="shared" si="58"/>
        <v>0</v>
      </c>
      <c r="O386" s="10"/>
      <c r="P386" s="10">
        <v>2900</v>
      </c>
      <c r="Q386" s="10">
        <f t="shared" si="59"/>
        <v>0</v>
      </c>
      <c r="R386" s="10"/>
      <c r="S386" s="10">
        <v>2800</v>
      </c>
      <c r="T386" s="10">
        <f t="shared" si="60"/>
        <v>0</v>
      </c>
      <c r="U386" s="10">
        <v>24</v>
      </c>
      <c r="V386" s="10">
        <v>150</v>
      </c>
      <c r="W386" s="10">
        <f t="shared" si="50"/>
        <v>3600</v>
      </c>
      <c r="X386" s="10">
        <v>24</v>
      </c>
      <c r="Y386" s="10">
        <v>150</v>
      </c>
      <c r="Z386" s="10">
        <f t="shared" si="51"/>
        <v>3600</v>
      </c>
      <c r="AA386" s="10">
        <v>24</v>
      </c>
      <c r="AB386" s="10">
        <v>150</v>
      </c>
      <c r="AC386" s="10">
        <f t="shared" si="52"/>
        <v>3600</v>
      </c>
      <c r="AD386" s="11"/>
      <c r="AE386" s="26">
        <v>7</v>
      </c>
      <c r="AF386" s="7">
        <f t="shared" si="57"/>
        <v>0</v>
      </c>
      <c r="AG386" s="152">
        <v>1</v>
      </c>
      <c r="AH386" s="139">
        <f>L386+O386+R386+U386+X386+AA386+AD386</f>
        <v>72</v>
      </c>
      <c r="AI386" s="139">
        <f t="shared" si="55"/>
        <v>10800</v>
      </c>
      <c r="AJ386" s="109">
        <f t="shared" si="53"/>
        <v>10800</v>
      </c>
      <c r="AM386" t="b">
        <f>D386='10.06.2022 КП'!D386</f>
        <v>1</v>
      </c>
      <c r="AN386" t="b">
        <f>E386='10.06.2022 КП'!E386</f>
        <v>1</v>
      </c>
      <c r="AO386" t="b">
        <f>F386='10.06.2022 КП'!F386</f>
        <v>1</v>
      </c>
      <c r="AP386" t="b">
        <f>G386='10.06.2022 КП'!G386</f>
        <v>1</v>
      </c>
      <c r="AQ386" t="b">
        <f>H386='10.06.2022 КП'!H386</f>
        <v>1</v>
      </c>
    </row>
    <row r="387" spans="1:43" ht="40.15" customHeight="1" x14ac:dyDescent="0.25">
      <c r="A387" s="108">
        <v>316</v>
      </c>
      <c r="B387" s="8" t="s">
        <v>169</v>
      </c>
      <c r="C387" s="21" t="s">
        <v>136</v>
      </c>
      <c r="D387" s="22" t="s">
        <v>48</v>
      </c>
      <c r="E387" s="21" t="s">
        <v>454</v>
      </c>
      <c r="F387" s="35">
        <v>44648</v>
      </c>
      <c r="G387" s="35">
        <v>44651</v>
      </c>
      <c r="H387" s="21" t="s">
        <v>764</v>
      </c>
      <c r="I387" s="22" t="s">
        <v>454</v>
      </c>
      <c r="J387" s="35">
        <v>44648</v>
      </c>
      <c r="K387" s="35">
        <v>44651</v>
      </c>
      <c r="L387" s="10"/>
      <c r="M387" s="10">
        <v>3400</v>
      </c>
      <c r="N387" s="10">
        <f t="shared" si="58"/>
        <v>0</v>
      </c>
      <c r="O387" s="10"/>
      <c r="P387" s="10">
        <v>2900</v>
      </c>
      <c r="Q387" s="10">
        <f t="shared" si="59"/>
        <v>0</v>
      </c>
      <c r="R387" s="10"/>
      <c r="S387" s="10">
        <v>2800</v>
      </c>
      <c r="T387" s="10">
        <f t="shared" si="60"/>
        <v>0</v>
      </c>
      <c r="U387" s="10">
        <v>8</v>
      </c>
      <c r="V387" s="10">
        <v>150</v>
      </c>
      <c r="W387" s="10">
        <f t="shared" si="50"/>
        <v>1200</v>
      </c>
      <c r="X387" s="10">
        <v>8</v>
      </c>
      <c r="Y387" s="10">
        <v>150</v>
      </c>
      <c r="Z387" s="10">
        <f t="shared" si="51"/>
        <v>1200</v>
      </c>
      <c r="AA387" s="10">
        <v>8</v>
      </c>
      <c r="AB387" s="10">
        <v>150</v>
      </c>
      <c r="AC387" s="10">
        <f t="shared" si="52"/>
        <v>1200</v>
      </c>
      <c r="AD387" s="11"/>
      <c r="AE387" s="26">
        <v>7</v>
      </c>
      <c r="AF387" s="7">
        <f t="shared" si="57"/>
        <v>0</v>
      </c>
      <c r="AG387" s="152">
        <v>1</v>
      </c>
      <c r="AH387" s="139">
        <f>L387+O387+R387+U387+X387+AA387+AD387</f>
        <v>24</v>
      </c>
      <c r="AI387" s="139">
        <f t="shared" si="55"/>
        <v>3600</v>
      </c>
      <c r="AJ387" s="109">
        <f t="shared" si="53"/>
        <v>3600</v>
      </c>
      <c r="AM387" t="b">
        <f>D387='10.06.2022 КП'!D387</f>
        <v>1</v>
      </c>
      <c r="AN387" t="b">
        <f>E387='10.06.2022 КП'!E387</f>
        <v>1</v>
      </c>
      <c r="AO387" t="b">
        <f>F387='10.06.2022 КП'!F387</f>
        <v>1</v>
      </c>
      <c r="AP387" t="b">
        <f>G387='10.06.2022 КП'!G387</f>
        <v>1</v>
      </c>
      <c r="AQ387" t="b">
        <f>H387='10.06.2022 КП'!H387</f>
        <v>1</v>
      </c>
    </row>
    <row r="388" spans="1:43" ht="16.149999999999999" customHeight="1" x14ac:dyDescent="0.25">
      <c r="A388" s="108">
        <v>317</v>
      </c>
      <c r="B388" s="8" t="s">
        <v>169</v>
      </c>
      <c r="C388" s="21" t="s">
        <v>136</v>
      </c>
      <c r="D388" s="22" t="s">
        <v>49</v>
      </c>
      <c r="E388" s="21" t="s">
        <v>340</v>
      </c>
      <c r="F388" s="35">
        <v>44689</v>
      </c>
      <c r="G388" s="35">
        <v>44690</v>
      </c>
      <c r="H388" s="21" t="s">
        <v>318</v>
      </c>
      <c r="I388" s="22" t="s">
        <v>340</v>
      </c>
      <c r="J388" s="35">
        <v>44689</v>
      </c>
      <c r="K388" s="35">
        <v>44690</v>
      </c>
      <c r="L388" s="10"/>
      <c r="M388" s="10">
        <v>3400</v>
      </c>
      <c r="N388" s="10">
        <f t="shared" si="58"/>
        <v>0</v>
      </c>
      <c r="O388" s="10"/>
      <c r="P388" s="10">
        <v>2900</v>
      </c>
      <c r="Q388" s="10">
        <f t="shared" si="59"/>
        <v>0</v>
      </c>
      <c r="R388" s="10"/>
      <c r="S388" s="10">
        <v>2800</v>
      </c>
      <c r="T388" s="10">
        <f t="shared" si="60"/>
        <v>0</v>
      </c>
      <c r="U388" s="10">
        <v>4</v>
      </c>
      <c r="V388" s="10">
        <v>150</v>
      </c>
      <c r="W388" s="10">
        <f t="shared" si="50"/>
        <v>600</v>
      </c>
      <c r="X388" s="10">
        <v>4</v>
      </c>
      <c r="Y388" s="10">
        <v>150</v>
      </c>
      <c r="Z388" s="10">
        <f t="shared" si="51"/>
        <v>600</v>
      </c>
      <c r="AA388" s="10">
        <v>4</v>
      </c>
      <c r="AB388" s="10">
        <v>150</v>
      </c>
      <c r="AC388" s="10">
        <f t="shared" si="52"/>
        <v>600</v>
      </c>
      <c r="AD388" s="11">
        <v>12</v>
      </c>
      <c r="AE388" s="26">
        <v>7</v>
      </c>
      <c r="AF388" s="7">
        <f t="shared" si="57"/>
        <v>84</v>
      </c>
      <c r="AG388" s="152">
        <v>1</v>
      </c>
      <c r="AH388" s="139">
        <f>L388+O388+R388+U388+X388+AA388+AD388</f>
        <v>24</v>
      </c>
      <c r="AI388" s="139">
        <f t="shared" si="55"/>
        <v>1884</v>
      </c>
      <c r="AJ388" s="109">
        <f t="shared" si="53"/>
        <v>1884</v>
      </c>
      <c r="AM388" t="b">
        <f>D388='10.06.2022 КП'!D388</f>
        <v>1</v>
      </c>
      <c r="AN388" t="b">
        <f>E388='10.06.2022 КП'!E388</f>
        <v>1</v>
      </c>
      <c r="AO388" t="b">
        <f>F388='10.06.2022 КП'!F388</f>
        <v>1</v>
      </c>
      <c r="AP388" t="b">
        <f>G388='10.06.2022 КП'!G388</f>
        <v>1</v>
      </c>
      <c r="AQ388" t="b">
        <f>H388='10.06.2022 КП'!H388</f>
        <v>1</v>
      </c>
    </row>
    <row r="389" spans="1:43" ht="26.25" x14ac:dyDescent="0.25">
      <c r="A389" s="108">
        <v>318</v>
      </c>
      <c r="B389" s="8" t="s">
        <v>169</v>
      </c>
      <c r="C389" s="21" t="s">
        <v>136</v>
      </c>
      <c r="D389" s="22" t="s">
        <v>50</v>
      </c>
      <c r="E389" s="21" t="s">
        <v>340</v>
      </c>
      <c r="F389" s="35">
        <v>44721</v>
      </c>
      <c r="G389" s="35">
        <v>44732</v>
      </c>
      <c r="H389" s="21" t="s">
        <v>764</v>
      </c>
      <c r="I389" s="22" t="s">
        <v>340</v>
      </c>
      <c r="J389" s="35">
        <v>44721</v>
      </c>
      <c r="K389" s="35">
        <v>44732</v>
      </c>
      <c r="L389" s="10">
        <v>2</v>
      </c>
      <c r="M389" s="10">
        <v>3400</v>
      </c>
      <c r="N389" s="10">
        <f t="shared" si="58"/>
        <v>6800</v>
      </c>
      <c r="O389" s="10">
        <v>2</v>
      </c>
      <c r="P389" s="10">
        <v>2900</v>
      </c>
      <c r="Q389" s="10">
        <f t="shared" si="59"/>
        <v>5800</v>
      </c>
      <c r="R389" s="10">
        <v>2</v>
      </c>
      <c r="S389" s="10">
        <v>2800</v>
      </c>
      <c r="T389" s="10">
        <f t="shared" si="60"/>
        <v>5600</v>
      </c>
      <c r="U389" s="10">
        <v>6</v>
      </c>
      <c r="V389" s="10">
        <v>150</v>
      </c>
      <c r="W389" s="10">
        <f t="shared" si="50"/>
        <v>900</v>
      </c>
      <c r="X389" s="10">
        <v>6</v>
      </c>
      <c r="Y389" s="10">
        <v>150</v>
      </c>
      <c r="Z389" s="10">
        <f t="shared" si="51"/>
        <v>900</v>
      </c>
      <c r="AA389" s="10">
        <v>6</v>
      </c>
      <c r="AB389" s="10">
        <v>150</v>
      </c>
      <c r="AC389" s="10">
        <f t="shared" si="52"/>
        <v>900</v>
      </c>
      <c r="AD389" s="11">
        <v>22</v>
      </c>
      <c r="AE389" s="26">
        <v>7</v>
      </c>
      <c r="AF389" s="7">
        <f t="shared" si="57"/>
        <v>154</v>
      </c>
      <c r="AG389" s="152">
        <v>1</v>
      </c>
      <c r="AH389" s="139">
        <f>L389+O389+R389+U389+X389+AA389+AD389</f>
        <v>46</v>
      </c>
      <c r="AI389" s="139">
        <f t="shared" si="55"/>
        <v>21054</v>
      </c>
      <c r="AJ389" s="109">
        <f t="shared" si="53"/>
        <v>21054</v>
      </c>
      <c r="AM389" t="b">
        <f>D389='10.06.2022 КП'!D389</f>
        <v>1</v>
      </c>
      <c r="AN389" t="b">
        <f>E389='10.06.2022 КП'!E389</f>
        <v>1</v>
      </c>
      <c r="AO389" t="b">
        <f>F389='10.06.2022 КП'!F389</f>
        <v>1</v>
      </c>
      <c r="AP389" t="b">
        <f>G389='10.06.2022 КП'!G389</f>
        <v>1</v>
      </c>
      <c r="AQ389" t="b">
        <f>H389='10.06.2022 КП'!H389</f>
        <v>1</v>
      </c>
    </row>
    <row r="390" spans="1:43" ht="26.25" x14ac:dyDescent="0.25">
      <c r="A390" s="108">
        <v>319</v>
      </c>
      <c r="B390" s="8" t="s">
        <v>169</v>
      </c>
      <c r="C390" s="21" t="s">
        <v>136</v>
      </c>
      <c r="D390" s="22" t="s">
        <v>546</v>
      </c>
      <c r="E390" s="21" t="s">
        <v>340</v>
      </c>
      <c r="F390" s="35">
        <v>44815</v>
      </c>
      <c r="G390" s="35">
        <v>44822</v>
      </c>
      <c r="H390" s="21" t="s">
        <v>764</v>
      </c>
      <c r="I390" s="22" t="s">
        <v>300</v>
      </c>
      <c r="J390" s="35">
        <v>44815</v>
      </c>
      <c r="K390" s="35">
        <v>44822</v>
      </c>
      <c r="L390" s="14"/>
      <c r="M390" s="10">
        <v>3400</v>
      </c>
      <c r="N390" s="10">
        <f t="shared" si="58"/>
        <v>0</v>
      </c>
      <c r="O390" s="14"/>
      <c r="P390" s="10">
        <v>2900</v>
      </c>
      <c r="Q390" s="10">
        <f t="shared" si="59"/>
        <v>0</v>
      </c>
      <c r="R390" s="14"/>
      <c r="S390" s="10">
        <v>2800</v>
      </c>
      <c r="T390" s="10">
        <f t="shared" si="60"/>
        <v>0</v>
      </c>
      <c r="U390" s="10">
        <v>4</v>
      </c>
      <c r="V390" s="10">
        <v>150</v>
      </c>
      <c r="W390" s="10">
        <f t="shared" si="50"/>
        <v>600</v>
      </c>
      <c r="X390" s="10">
        <v>4</v>
      </c>
      <c r="Y390" s="10">
        <v>150</v>
      </c>
      <c r="Z390" s="10">
        <f t="shared" si="51"/>
        <v>600</v>
      </c>
      <c r="AA390" s="10">
        <v>4</v>
      </c>
      <c r="AB390" s="10">
        <v>150</v>
      </c>
      <c r="AC390" s="10">
        <f t="shared" si="52"/>
        <v>600</v>
      </c>
      <c r="AD390" s="11">
        <v>18</v>
      </c>
      <c r="AE390" s="26">
        <v>7</v>
      </c>
      <c r="AF390" s="7">
        <f t="shared" si="57"/>
        <v>126</v>
      </c>
      <c r="AG390" s="152">
        <v>1</v>
      </c>
      <c r="AH390" s="139">
        <f>L390+O390+R390+U390+X390+AA390+AD390</f>
        <v>30</v>
      </c>
      <c r="AI390" s="139">
        <f t="shared" si="55"/>
        <v>1926</v>
      </c>
      <c r="AJ390" s="109">
        <f t="shared" si="53"/>
        <v>1926</v>
      </c>
      <c r="AM390" t="b">
        <f>D390='10.06.2022 КП'!D390</f>
        <v>1</v>
      </c>
      <c r="AN390" t="b">
        <f>E390='10.06.2022 КП'!E390</f>
        <v>1</v>
      </c>
      <c r="AO390" t="b">
        <f>F390='10.06.2022 КП'!F390</f>
        <v>1</v>
      </c>
      <c r="AP390" t="b">
        <f>G390='10.06.2022 КП'!G390</f>
        <v>1</v>
      </c>
      <c r="AQ390" t="b">
        <f>H390='10.06.2022 КП'!H390</f>
        <v>1</v>
      </c>
    </row>
    <row r="391" spans="1:43" x14ac:dyDescent="0.25">
      <c r="A391" s="106"/>
      <c r="B391" s="96"/>
      <c r="C391" s="97"/>
      <c r="D391" s="179" t="s">
        <v>928</v>
      </c>
      <c r="E391" s="99"/>
      <c r="F391" s="99"/>
      <c r="G391" s="99"/>
      <c r="H391" s="99"/>
      <c r="I391" s="99"/>
      <c r="J391" s="99"/>
      <c r="K391" s="99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2"/>
      <c r="AE391" s="79"/>
      <c r="AF391" s="79"/>
      <c r="AG391" s="153"/>
      <c r="AH391" s="151"/>
      <c r="AI391" s="151"/>
      <c r="AJ391" s="164"/>
      <c r="AM391" t="b">
        <f>D391='10.06.2022 КП'!D391</f>
        <v>1</v>
      </c>
      <c r="AN391" t="b">
        <f>E391='10.06.2022 КП'!E391</f>
        <v>1</v>
      </c>
      <c r="AO391" t="b">
        <f>F391='10.06.2022 КП'!F391</f>
        <v>1</v>
      </c>
      <c r="AP391" t="b">
        <f>G391='10.06.2022 КП'!G391</f>
        <v>1</v>
      </c>
      <c r="AQ391" t="b">
        <f>H391='10.06.2022 КП'!H391</f>
        <v>1</v>
      </c>
    </row>
    <row r="392" spans="1:43" ht="39" x14ac:dyDescent="0.25">
      <c r="A392" s="108">
        <v>320</v>
      </c>
      <c r="B392" s="8" t="s">
        <v>16</v>
      </c>
      <c r="C392" s="21" t="s">
        <v>161</v>
      </c>
      <c r="D392" s="22" t="s">
        <v>174</v>
      </c>
      <c r="E392" s="21" t="s">
        <v>746</v>
      </c>
      <c r="F392" s="35">
        <v>44807</v>
      </c>
      <c r="G392" s="35">
        <v>44807</v>
      </c>
      <c r="H392" s="21" t="s">
        <v>301</v>
      </c>
      <c r="I392" s="22" t="s">
        <v>746</v>
      </c>
      <c r="J392" s="35">
        <v>44807</v>
      </c>
      <c r="K392" s="35">
        <v>44807</v>
      </c>
      <c r="L392" s="10"/>
      <c r="M392" s="10">
        <v>3400</v>
      </c>
      <c r="N392" s="10">
        <f t="shared" si="58"/>
        <v>0</v>
      </c>
      <c r="O392" s="10"/>
      <c r="P392" s="10">
        <v>2900</v>
      </c>
      <c r="Q392" s="10">
        <f t="shared" si="59"/>
        <v>0</v>
      </c>
      <c r="R392" s="10"/>
      <c r="S392" s="10">
        <v>2800</v>
      </c>
      <c r="T392" s="10">
        <f t="shared" si="60"/>
        <v>0</v>
      </c>
      <c r="U392" s="10">
        <v>38</v>
      </c>
      <c r="V392" s="10">
        <v>150</v>
      </c>
      <c r="W392" s="10">
        <f t="shared" si="50"/>
        <v>5700</v>
      </c>
      <c r="X392" s="10">
        <v>38</v>
      </c>
      <c r="Y392" s="10">
        <v>150</v>
      </c>
      <c r="Z392" s="10">
        <f t="shared" si="51"/>
        <v>5700</v>
      </c>
      <c r="AA392" s="10">
        <v>38</v>
      </c>
      <c r="AB392" s="10">
        <v>150</v>
      </c>
      <c r="AC392" s="10">
        <f t="shared" si="52"/>
        <v>5700</v>
      </c>
      <c r="AD392" s="11">
        <v>120</v>
      </c>
      <c r="AE392" s="26">
        <v>7</v>
      </c>
      <c r="AF392" s="7">
        <f t="shared" si="57"/>
        <v>840</v>
      </c>
      <c r="AG392" s="152">
        <v>1</v>
      </c>
      <c r="AH392" s="139">
        <f>L392+O392+R392+U392+X392+AA392+AD392</f>
        <v>234</v>
      </c>
      <c r="AI392" s="139">
        <f t="shared" ref="AI392:AI449" si="62">AJ392</f>
        <v>17940</v>
      </c>
      <c r="AJ392" s="109">
        <f t="shared" si="53"/>
        <v>17940</v>
      </c>
      <c r="AM392" t="b">
        <f>D392='10.06.2022 КП'!D392</f>
        <v>1</v>
      </c>
      <c r="AN392" t="b">
        <f>E392='10.06.2022 КП'!E392</f>
        <v>1</v>
      </c>
      <c r="AO392" t="b">
        <f>F392='10.06.2022 КП'!F392</f>
        <v>1</v>
      </c>
      <c r="AP392" t="b">
        <f>G392='10.06.2022 КП'!G392</f>
        <v>1</v>
      </c>
      <c r="AQ392" t="b">
        <f>H392='10.06.2022 КП'!H392</f>
        <v>1</v>
      </c>
    </row>
    <row r="393" spans="1:43" ht="14.65" customHeight="1" x14ac:dyDescent="0.25">
      <c r="A393" s="106"/>
      <c r="B393" s="96"/>
      <c r="C393" s="97"/>
      <c r="D393" s="179" t="s">
        <v>897</v>
      </c>
      <c r="E393" s="99"/>
      <c r="F393" s="99"/>
      <c r="G393" s="99"/>
      <c r="H393" s="99"/>
      <c r="I393" s="99"/>
      <c r="J393" s="99"/>
      <c r="K393" s="99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2"/>
      <c r="AE393" s="79"/>
      <c r="AF393" s="79"/>
      <c r="AG393" s="153"/>
      <c r="AH393" s="151"/>
      <c r="AI393" s="151"/>
      <c r="AJ393" s="164"/>
      <c r="AM393" t="b">
        <f>D393='10.06.2022 КП'!D393</f>
        <v>1</v>
      </c>
      <c r="AN393" t="b">
        <f>E393='10.06.2022 КП'!E393</f>
        <v>1</v>
      </c>
      <c r="AO393" t="b">
        <f>F393='10.06.2022 КП'!F393</f>
        <v>1</v>
      </c>
      <c r="AP393" t="b">
        <f>G393='10.06.2022 КП'!G393</f>
        <v>1</v>
      </c>
      <c r="AQ393" t="b">
        <f>H393='10.06.2022 КП'!H393</f>
        <v>1</v>
      </c>
    </row>
    <row r="394" spans="1:43" ht="27" customHeight="1" x14ac:dyDescent="0.25">
      <c r="A394" s="108">
        <v>321</v>
      </c>
      <c r="B394" s="8" t="s">
        <v>230</v>
      </c>
      <c r="C394" s="21" t="s">
        <v>231</v>
      </c>
      <c r="D394" s="22" t="s">
        <v>646</v>
      </c>
      <c r="E394" s="21" t="s">
        <v>524</v>
      </c>
      <c r="F394" s="35">
        <v>44609</v>
      </c>
      <c r="G394" s="35">
        <v>44609</v>
      </c>
      <c r="H394" s="21" t="s">
        <v>331</v>
      </c>
      <c r="I394" s="22" t="s">
        <v>524</v>
      </c>
      <c r="J394" s="35">
        <v>44609</v>
      </c>
      <c r="K394" s="35">
        <v>44609</v>
      </c>
      <c r="L394" s="10"/>
      <c r="M394" s="10">
        <v>3400</v>
      </c>
      <c r="N394" s="10">
        <f t="shared" si="58"/>
        <v>0</v>
      </c>
      <c r="O394" s="10"/>
      <c r="P394" s="10">
        <v>2900</v>
      </c>
      <c r="Q394" s="10">
        <f t="shared" si="59"/>
        <v>0</v>
      </c>
      <c r="R394" s="10"/>
      <c r="S394" s="10">
        <v>2800</v>
      </c>
      <c r="T394" s="10">
        <f t="shared" si="60"/>
        <v>0</v>
      </c>
      <c r="U394" s="10">
        <v>24</v>
      </c>
      <c r="V394" s="10">
        <v>150</v>
      </c>
      <c r="W394" s="10">
        <f t="shared" ref="W394:W449" si="63">U394*V394</f>
        <v>3600</v>
      </c>
      <c r="X394" s="10">
        <v>24</v>
      </c>
      <c r="Y394" s="10">
        <v>150</v>
      </c>
      <c r="Z394" s="10">
        <f t="shared" ref="Z394:Z449" si="64">X394*Y394</f>
        <v>3600</v>
      </c>
      <c r="AA394" s="10">
        <v>24</v>
      </c>
      <c r="AB394" s="10">
        <v>150</v>
      </c>
      <c r="AC394" s="10">
        <f t="shared" ref="AC394:AC449" si="65">AA394*AB394</f>
        <v>3600</v>
      </c>
      <c r="AD394" s="11"/>
      <c r="AE394" s="26">
        <v>7</v>
      </c>
      <c r="AF394" s="7">
        <f t="shared" si="57"/>
        <v>0</v>
      </c>
      <c r="AG394" s="152">
        <v>1</v>
      </c>
      <c r="AH394" s="139">
        <f>L394+O394+R394+U394+X394+AA394+AD394</f>
        <v>72</v>
      </c>
      <c r="AI394" s="139">
        <f t="shared" si="62"/>
        <v>10800</v>
      </c>
      <c r="AJ394" s="109">
        <f t="shared" si="53"/>
        <v>10800</v>
      </c>
      <c r="AM394" t="b">
        <f>D394='10.06.2022 КП'!D394</f>
        <v>1</v>
      </c>
      <c r="AN394" t="b">
        <f>E394='10.06.2022 КП'!E394</f>
        <v>1</v>
      </c>
      <c r="AO394" t="b">
        <f>F394='10.06.2022 КП'!F394</f>
        <v>1</v>
      </c>
      <c r="AP394" t="b">
        <f>G394='10.06.2022 КП'!G394</f>
        <v>1</v>
      </c>
      <c r="AQ394" t="b">
        <f>H394='10.06.2022 КП'!H394</f>
        <v>1</v>
      </c>
    </row>
    <row r="395" spans="1:43" ht="27" customHeight="1" x14ac:dyDescent="0.25">
      <c r="A395" s="108">
        <v>322</v>
      </c>
      <c r="B395" s="8" t="s">
        <v>230</v>
      </c>
      <c r="C395" s="21" t="s">
        <v>231</v>
      </c>
      <c r="D395" s="22" t="s">
        <v>647</v>
      </c>
      <c r="E395" s="21" t="s">
        <v>525</v>
      </c>
      <c r="F395" s="35">
        <v>44617</v>
      </c>
      <c r="G395" s="35">
        <v>44617</v>
      </c>
      <c r="H395" s="21" t="s">
        <v>1096</v>
      </c>
      <c r="I395" s="22" t="s">
        <v>525</v>
      </c>
      <c r="J395" s="35">
        <v>44617</v>
      </c>
      <c r="K395" s="35">
        <v>44617</v>
      </c>
      <c r="L395" s="10"/>
      <c r="M395" s="10">
        <v>3400</v>
      </c>
      <c r="N395" s="10">
        <f t="shared" si="58"/>
        <v>0</v>
      </c>
      <c r="O395" s="10"/>
      <c r="P395" s="10">
        <v>2900</v>
      </c>
      <c r="Q395" s="10">
        <f t="shared" si="59"/>
        <v>0</v>
      </c>
      <c r="R395" s="10"/>
      <c r="S395" s="10">
        <v>2800</v>
      </c>
      <c r="T395" s="10">
        <f t="shared" si="60"/>
        <v>0</v>
      </c>
      <c r="U395" s="10">
        <v>2</v>
      </c>
      <c r="V395" s="10">
        <v>150</v>
      </c>
      <c r="W395" s="10">
        <f t="shared" si="63"/>
        <v>300</v>
      </c>
      <c r="X395" s="10">
        <v>2</v>
      </c>
      <c r="Y395" s="10">
        <v>150</v>
      </c>
      <c r="Z395" s="10">
        <f t="shared" si="64"/>
        <v>300</v>
      </c>
      <c r="AA395" s="10">
        <v>2</v>
      </c>
      <c r="AB395" s="10">
        <v>150</v>
      </c>
      <c r="AC395" s="10">
        <f t="shared" si="65"/>
        <v>300</v>
      </c>
      <c r="AD395" s="11"/>
      <c r="AE395" s="26">
        <v>7</v>
      </c>
      <c r="AF395" s="7">
        <f t="shared" si="57"/>
        <v>0</v>
      </c>
      <c r="AG395" s="152">
        <v>1</v>
      </c>
      <c r="AH395" s="139">
        <f>L395+O395+R395+U395+X395+AA395+AD395</f>
        <v>6</v>
      </c>
      <c r="AI395" s="139">
        <f t="shared" si="62"/>
        <v>900</v>
      </c>
      <c r="AJ395" s="109">
        <f t="shared" si="53"/>
        <v>900</v>
      </c>
      <c r="AM395" t="b">
        <f>D395='10.06.2022 КП'!D395</f>
        <v>1</v>
      </c>
      <c r="AN395" t="b">
        <f>E395='10.06.2022 КП'!E395</f>
        <v>1</v>
      </c>
      <c r="AO395" t="b">
        <f>F395='10.06.2022 КП'!F395</f>
        <v>1</v>
      </c>
      <c r="AP395" t="b">
        <f>G395='10.06.2022 КП'!G395</f>
        <v>1</v>
      </c>
      <c r="AQ395" t="b">
        <f>H395='10.06.2022 КП'!H395</f>
        <v>1</v>
      </c>
    </row>
    <row r="396" spans="1:43" ht="16.149999999999999" customHeight="1" x14ac:dyDescent="0.25">
      <c r="A396" s="108">
        <v>323</v>
      </c>
      <c r="B396" s="8" t="s">
        <v>230</v>
      </c>
      <c r="C396" s="21" t="s">
        <v>231</v>
      </c>
      <c r="D396" s="22" t="s">
        <v>648</v>
      </c>
      <c r="E396" s="21" t="s">
        <v>340</v>
      </c>
      <c r="F396" s="35">
        <v>44622</v>
      </c>
      <c r="G396" s="35">
        <v>44622</v>
      </c>
      <c r="H396" s="21" t="s">
        <v>336</v>
      </c>
      <c r="I396" s="22" t="s">
        <v>340</v>
      </c>
      <c r="J396" s="35">
        <v>44622</v>
      </c>
      <c r="K396" s="35">
        <v>44622</v>
      </c>
      <c r="L396" s="10"/>
      <c r="M396" s="10">
        <v>3400</v>
      </c>
      <c r="N396" s="10">
        <f t="shared" si="58"/>
        <v>0</v>
      </c>
      <c r="O396" s="10"/>
      <c r="P396" s="10">
        <v>2900</v>
      </c>
      <c r="Q396" s="10">
        <f t="shared" si="59"/>
        <v>0</v>
      </c>
      <c r="R396" s="10"/>
      <c r="S396" s="10">
        <v>2800</v>
      </c>
      <c r="T396" s="10">
        <f t="shared" si="60"/>
        <v>0</v>
      </c>
      <c r="U396" s="10">
        <v>20</v>
      </c>
      <c r="V396" s="10">
        <v>150</v>
      </c>
      <c r="W396" s="10">
        <f t="shared" si="63"/>
        <v>3000</v>
      </c>
      <c r="X396" s="10">
        <v>20</v>
      </c>
      <c r="Y396" s="10">
        <v>150</v>
      </c>
      <c r="Z396" s="10">
        <f t="shared" si="64"/>
        <v>3000</v>
      </c>
      <c r="AA396" s="10">
        <v>20</v>
      </c>
      <c r="AB396" s="10">
        <v>150</v>
      </c>
      <c r="AC396" s="10">
        <f t="shared" si="65"/>
        <v>3000</v>
      </c>
      <c r="AD396" s="11"/>
      <c r="AE396" s="26">
        <v>7</v>
      </c>
      <c r="AF396" s="7">
        <f t="shared" si="57"/>
        <v>0</v>
      </c>
      <c r="AG396" s="152">
        <v>1</v>
      </c>
      <c r="AH396" s="139">
        <f>L396+O396+R396+U396+X396+AA396+AD396</f>
        <v>60</v>
      </c>
      <c r="AI396" s="139">
        <f t="shared" si="62"/>
        <v>9000</v>
      </c>
      <c r="AJ396" s="109">
        <f t="shared" si="53"/>
        <v>9000</v>
      </c>
      <c r="AM396" t="b">
        <f>D396='10.06.2022 КП'!D396</f>
        <v>1</v>
      </c>
      <c r="AN396" t="b">
        <f>E396='10.06.2022 КП'!E396</f>
        <v>1</v>
      </c>
      <c r="AO396" t="b">
        <f>F396='10.06.2022 КП'!F396</f>
        <v>1</v>
      </c>
      <c r="AP396" t="b">
        <f>G396='10.06.2022 КП'!G396</f>
        <v>1</v>
      </c>
      <c r="AQ396" t="b">
        <f>H396='10.06.2022 КП'!H396</f>
        <v>1</v>
      </c>
    </row>
    <row r="397" spans="1:43" ht="27" customHeight="1" x14ac:dyDescent="0.25">
      <c r="A397" s="108">
        <v>324</v>
      </c>
      <c r="B397" s="8" t="s">
        <v>230</v>
      </c>
      <c r="C397" s="21" t="s">
        <v>231</v>
      </c>
      <c r="D397" s="22" t="s">
        <v>649</v>
      </c>
      <c r="E397" s="21" t="s">
        <v>340</v>
      </c>
      <c r="F397" s="35">
        <v>44647</v>
      </c>
      <c r="G397" s="35">
        <v>44647</v>
      </c>
      <c r="H397" s="21" t="s">
        <v>814</v>
      </c>
      <c r="I397" s="22" t="s">
        <v>340</v>
      </c>
      <c r="J397" s="35">
        <v>44647</v>
      </c>
      <c r="K397" s="35">
        <v>44647</v>
      </c>
      <c r="L397" s="10"/>
      <c r="M397" s="10">
        <v>3400</v>
      </c>
      <c r="N397" s="10">
        <f t="shared" si="58"/>
        <v>0</v>
      </c>
      <c r="O397" s="10"/>
      <c r="P397" s="10">
        <v>2900</v>
      </c>
      <c r="Q397" s="10">
        <f t="shared" si="59"/>
        <v>0</v>
      </c>
      <c r="R397" s="10"/>
      <c r="S397" s="10">
        <v>2800</v>
      </c>
      <c r="T397" s="10">
        <f t="shared" si="60"/>
        <v>0</v>
      </c>
      <c r="U397" s="10">
        <v>9</v>
      </c>
      <c r="V397" s="10">
        <v>150</v>
      </c>
      <c r="W397" s="10">
        <f t="shared" si="63"/>
        <v>1350</v>
      </c>
      <c r="X397" s="10">
        <v>9</v>
      </c>
      <c r="Y397" s="10">
        <v>150</v>
      </c>
      <c r="Z397" s="10">
        <f t="shared" si="64"/>
        <v>1350</v>
      </c>
      <c r="AA397" s="10">
        <v>18</v>
      </c>
      <c r="AB397" s="10">
        <v>150</v>
      </c>
      <c r="AC397" s="10">
        <f t="shared" si="65"/>
        <v>2700</v>
      </c>
      <c r="AD397" s="11"/>
      <c r="AE397" s="26">
        <v>7</v>
      </c>
      <c r="AF397" s="7">
        <f t="shared" si="57"/>
        <v>0</v>
      </c>
      <c r="AG397" s="152">
        <v>1</v>
      </c>
      <c r="AH397" s="139">
        <f>L397+O397+R397+U397+X397+AA397+AD397</f>
        <v>36</v>
      </c>
      <c r="AI397" s="139">
        <f t="shared" si="62"/>
        <v>5400</v>
      </c>
      <c r="AJ397" s="109">
        <f t="shared" si="53"/>
        <v>5400</v>
      </c>
      <c r="AM397" t="b">
        <f>D397='10.06.2022 КП'!D397</f>
        <v>1</v>
      </c>
      <c r="AN397" t="b">
        <f>E397='10.06.2022 КП'!E397</f>
        <v>1</v>
      </c>
      <c r="AO397" t="b">
        <f>F397='10.06.2022 КП'!F397</f>
        <v>1</v>
      </c>
      <c r="AP397" t="b">
        <f>G397='10.06.2022 КП'!G397</f>
        <v>1</v>
      </c>
      <c r="AQ397" t="b">
        <f>H397='10.06.2022 КП'!H397</f>
        <v>1</v>
      </c>
    </row>
    <row r="398" spans="1:43" ht="16.149999999999999" customHeight="1" x14ac:dyDescent="0.25">
      <c r="A398" s="108">
        <v>325</v>
      </c>
      <c r="B398" s="8" t="s">
        <v>230</v>
      </c>
      <c r="C398" s="21" t="s">
        <v>231</v>
      </c>
      <c r="D398" s="22" t="s">
        <v>650</v>
      </c>
      <c r="E398" s="21" t="s">
        <v>340</v>
      </c>
      <c r="F398" s="35">
        <v>44692</v>
      </c>
      <c r="G398" s="35">
        <v>44693</v>
      </c>
      <c r="H398" s="21" t="s">
        <v>748</v>
      </c>
      <c r="I398" s="22" t="s">
        <v>300</v>
      </c>
      <c r="J398" s="35">
        <v>44692</v>
      </c>
      <c r="K398" s="35">
        <v>44693</v>
      </c>
      <c r="L398" s="10"/>
      <c r="M398" s="10">
        <v>3400</v>
      </c>
      <c r="N398" s="10">
        <f t="shared" si="58"/>
        <v>0</v>
      </c>
      <c r="O398" s="10"/>
      <c r="P398" s="10">
        <v>2900</v>
      </c>
      <c r="Q398" s="10">
        <f t="shared" si="59"/>
        <v>0</v>
      </c>
      <c r="R398" s="10"/>
      <c r="S398" s="10">
        <v>2800</v>
      </c>
      <c r="T398" s="10">
        <f t="shared" si="60"/>
        <v>0</v>
      </c>
      <c r="U398" s="10">
        <v>36</v>
      </c>
      <c r="V398" s="10">
        <v>150</v>
      </c>
      <c r="W398" s="10">
        <f t="shared" si="63"/>
        <v>5400</v>
      </c>
      <c r="X398" s="10">
        <v>36</v>
      </c>
      <c r="Y398" s="10">
        <v>150</v>
      </c>
      <c r="Z398" s="10">
        <f t="shared" si="64"/>
        <v>5400</v>
      </c>
      <c r="AA398" s="10">
        <v>36</v>
      </c>
      <c r="AB398" s="10">
        <v>150</v>
      </c>
      <c r="AC398" s="10">
        <f t="shared" si="65"/>
        <v>5400</v>
      </c>
      <c r="AD398" s="11">
        <v>108</v>
      </c>
      <c r="AE398" s="26">
        <v>7</v>
      </c>
      <c r="AF398" s="7">
        <f t="shared" si="57"/>
        <v>756</v>
      </c>
      <c r="AG398" s="152">
        <v>1</v>
      </c>
      <c r="AH398" s="139">
        <f>L398+O398+R398+U398+X398+AA398+AD398</f>
        <v>216</v>
      </c>
      <c r="AI398" s="139">
        <f t="shared" si="62"/>
        <v>16956</v>
      </c>
      <c r="AJ398" s="109">
        <f t="shared" si="53"/>
        <v>16956</v>
      </c>
      <c r="AM398" t="b">
        <f>D398='10.06.2022 КП'!D398</f>
        <v>1</v>
      </c>
      <c r="AN398" t="b">
        <f>E398='10.06.2022 КП'!E398</f>
        <v>1</v>
      </c>
      <c r="AO398" t="b">
        <f>F398='10.06.2022 КП'!F398</f>
        <v>1</v>
      </c>
      <c r="AP398" t="b">
        <f>G398='10.06.2022 КП'!G398</f>
        <v>1</v>
      </c>
      <c r="AQ398" t="b">
        <f>H398='10.06.2022 КП'!H398</f>
        <v>1</v>
      </c>
    </row>
    <row r="399" spans="1:43" ht="16.149999999999999" customHeight="1" x14ac:dyDescent="0.25">
      <c r="A399" s="108">
        <v>326</v>
      </c>
      <c r="B399" s="8" t="s">
        <v>230</v>
      </c>
      <c r="C399" s="21" t="s">
        <v>231</v>
      </c>
      <c r="D399" s="22" t="s">
        <v>651</v>
      </c>
      <c r="E399" s="21" t="s">
        <v>340</v>
      </c>
      <c r="F399" s="35">
        <v>44698</v>
      </c>
      <c r="G399" s="35">
        <v>44699</v>
      </c>
      <c r="H399" s="21" t="s">
        <v>331</v>
      </c>
      <c r="I399" s="22" t="s">
        <v>300</v>
      </c>
      <c r="J399" s="35">
        <v>44698</v>
      </c>
      <c r="K399" s="35">
        <v>44699</v>
      </c>
      <c r="L399" s="10"/>
      <c r="M399" s="10">
        <v>3400</v>
      </c>
      <c r="N399" s="10">
        <f t="shared" si="58"/>
        <v>0</v>
      </c>
      <c r="O399" s="10"/>
      <c r="P399" s="10">
        <v>2900</v>
      </c>
      <c r="Q399" s="10">
        <f t="shared" si="59"/>
        <v>0</v>
      </c>
      <c r="R399" s="10"/>
      <c r="S399" s="10">
        <v>2800</v>
      </c>
      <c r="T399" s="10">
        <f t="shared" si="60"/>
        <v>0</v>
      </c>
      <c r="U399" s="10">
        <v>14</v>
      </c>
      <c r="V399" s="10">
        <v>150</v>
      </c>
      <c r="W399" s="10">
        <f t="shared" si="63"/>
        <v>2100</v>
      </c>
      <c r="X399" s="10">
        <v>14</v>
      </c>
      <c r="Y399" s="10">
        <v>150</v>
      </c>
      <c r="Z399" s="10">
        <f t="shared" si="64"/>
        <v>2100</v>
      </c>
      <c r="AA399" s="10">
        <v>14</v>
      </c>
      <c r="AB399" s="10">
        <v>150</v>
      </c>
      <c r="AC399" s="10">
        <f t="shared" si="65"/>
        <v>2100</v>
      </c>
      <c r="AD399" s="11">
        <v>42</v>
      </c>
      <c r="AE399" s="26">
        <v>7</v>
      </c>
      <c r="AF399" s="7">
        <f t="shared" si="57"/>
        <v>294</v>
      </c>
      <c r="AG399" s="152">
        <v>1</v>
      </c>
      <c r="AH399" s="139">
        <f t="shared" ref="AH399:AH449" si="66">L399+O399+R399+U399+X399+AA399+AD399</f>
        <v>84</v>
      </c>
      <c r="AI399" s="139">
        <f t="shared" si="62"/>
        <v>6594</v>
      </c>
      <c r="AJ399" s="109">
        <f t="shared" ref="AJ399:AJ449" si="67">N399+Q399+T399+W399+Z399+AC399+AF399</f>
        <v>6594</v>
      </c>
      <c r="AM399" t="b">
        <f>D399='10.06.2022 КП'!D399</f>
        <v>1</v>
      </c>
      <c r="AN399" t="b">
        <f>E399='10.06.2022 КП'!E399</f>
        <v>1</v>
      </c>
      <c r="AO399" t="b">
        <f>F399='10.06.2022 КП'!F399</f>
        <v>1</v>
      </c>
      <c r="AP399" t="b">
        <f>G399='10.06.2022 КП'!G399</f>
        <v>1</v>
      </c>
      <c r="AQ399" t="b">
        <f>H399='10.06.2022 КП'!H399</f>
        <v>1</v>
      </c>
    </row>
    <row r="400" spans="1:43" ht="14.65" customHeight="1" x14ac:dyDescent="0.25">
      <c r="A400" s="106"/>
      <c r="B400" s="96"/>
      <c r="C400" s="97"/>
      <c r="D400" s="179" t="s">
        <v>898</v>
      </c>
      <c r="E400" s="99"/>
      <c r="F400" s="99"/>
      <c r="G400" s="99"/>
      <c r="H400" s="99"/>
      <c r="I400" s="99"/>
      <c r="J400" s="99"/>
      <c r="K400" s="99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2"/>
      <c r="AE400" s="79"/>
      <c r="AF400" s="79"/>
      <c r="AG400" s="153"/>
      <c r="AH400" s="151"/>
      <c r="AI400" s="151"/>
      <c r="AJ400" s="164"/>
      <c r="AM400" t="b">
        <f>D400='10.06.2022 КП'!D400</f>
        <v>1</v>
      </c>
      <c r="AN400" t="b">
        <f>E400='10.06.2022 КП'!E400</f>
        <v>1</v>
      </c>
      <c r="AO400" t="b">
        <f>F400='10.06.2022 КП'!F400</f>
        <v>1</v>
      </c>
      <c r="AP400" t="b">
        <f>G400='10.06.2022 КП'!G400</f>
        <v>1</v>
      </c>
      <c r="AQ400" t="b">
        <f>H400='10.06.2022 КП'!H400</f>
        <v>1</v>
      </c>
    </row>
    <row r="401" spans="1:43" ht="16.149999999999999" customHeight="1" x14ac:dyDescent="0.25">
      <c r="A401" s="108">
        <v>327</v>
      </c>
      <c r="B401" s="8" t="s">
        <v>229</v>
      </c>
      <c r="C401" s="21" t="s">
        <v>232</v>
      </c>
      <c r="D401" s="22" t="s">
        <v>652</v>
      </c>
      <c r="E401" s="21" t="s">
        <v>340</v>
      </c>
      <c r="F401" s="35">
        <v>44608</v>
      </c>
      <c r="G401" s="35">
        <v>44609</v>
      </c>
      <c r="H401" s="21" t="s">
        <v>331</v>
      </c>
      <c r="I401" s="22" t="s">
        <v>340</v>
      </c>
      <c r="J401" s="35">
        <v>44608</v>
      </c>
      <c r="K401" s="35">
        <v>44609</v>
      </c>
      <c r="L401" s="10"/>
      <c r="M401" s="10">
        <v>3400</v>
      </c>
      <c r="N401" s="10">
        <f t="shared" si="58"/>
        <v>0</v>
      </c>
      <c r="O401" s="10"/>
      <c r="P401" s="10">
        <v>2900</v>
      </c>
      <c r="Q401" s="10">
        <f t="shared" si="59"/>
        <v>0</v>
      </c>
      <c r="R401" s="10"/>
      <c r="S401" s="10">
        <v>2800</v>
      </c>
      <c r="T401" s="10">
        <f t="shared" si="60"/>
        <v>0</v>
      </c>
      <c r="U401" s="10">
        <v>10</v>
      </c>
      <c r="V401" s="10">
        <v>150</v>
      </c>
      <c r="W401" s="10">
        <f t="shared" si="63"/>
        <v>1500</v>
      </c>
      <c r="X401" s="10">
        <v>10</v>
      </c>
      <c r="Y401" s="10">
        <v>150</v>
      </c>
      <c r="Z401" s="10">
        <f t="shared" si="64"/>
        <v>1500</v>
      </c>
      <c r="AA401" s="10">
        <v>10</v>
      </c>
      <c r="AB401" s="10">
        <v>150</v>
      </c>
      <c r="AC401" s="10">
        <f t="shared" si="65"/>
        <v>1500</v>
      </c>
      <c r="AD401" s="11"/>
      <c r="AE401" s="26">
        <v>7</v>
      </c>
      <c r="AF401" s="7">
        <f t="shared" si="57"/>
        <v>0</v>
      </c>
      <c r="AG401" s="152">
        <v>1</v>
      </c>
      <c r="AH401" s="139">
        <f t="shared" si="66"/>
        <v>30</v>
      </c>
      <c r="AI401" s="139">
        <f t="shared" si="62"/>
        <v>4500</v>
      </c>
      <c r="AJ401" s="109">
        <f t="shared" si="67"/>
        <v>4500</v>
      </c>
      <c r="AM401" t="b">
        <f>D401='10.06.2022 КП'!D401</f>
        <v>1</v>
      </c>
      <c r="AN401" t="b">
        <f>E401='10.06.2022 КП'!E401</f>
        <v>1</v>
      </c>
      <c r="AO401" t="b">
        <f>F401='10.06.2022 КП'!F401</f>
        <v>1</v>
      </c>
      <c r="AP401" t="b">
        <f>G401='10.06.2022 КП'!G401</f>
        <v>1</v>
      </c>
      <c r="AQ401" t="b">
        <f>H401='10.06.2022 КП'!H401</f>
        <v>1</v>
      </c>
    </row>
    <row r="402" spans="1:43" ht="27" customHeight="1" x14ac:dyDescent="0.25">
      <c r="A402" s="108">
        <v>328</v>
      </c>
      <c r="B402" s="8" t="s">
        <v>229</v>
      </c>
      <c r="C402" s="21" t="s">
        <v>232</v>
      </c>
      <c r="D402" s="22" t="s">
        <v>653</v>
      </c>
      <c r="E402" s="21" t="s">
        <v>747</v>
      </c>
      <c r="F402" s="35">
        <v>44692</v>
      </c>
      <c r="G402" s="35">
        <v>44693</v>
      </c>
      <c r="H402" s="21" t="s">
        <v>748</v>
      </c>
      <c r="I402" s="22" t="s">
        <v>747</v>
      </c>
      <c r="J402" s="35">
        <v>44692</v>
      </c>
      <c r="K402" s="35">
        <v>44693</v>
      </c>
      <c r="L402" s="10"/>
      <c r="M402" s="10">
        <v>3400</v>
      </c>
      <c r="N402" s="10">
        <f t="shared" si="58"/>
        <v>0</v>
      </c>
      <c r="O402" s="10"/>
      <c r="P402" s="10">
        <v>2900</v>
      </c>
      <c r="Q402" s="10">
        <f t="shared" si="59"/>
        <v>0</v>
      </c>
      <c r="R402" s="10"/>
      <c r="S402" s="10">
        <v>2800</v>
      </c>
      <c r="T402" s="10">
        <f t="shared" si="60"/>
        <v>0</v>
      </c>
      <c r="U402" s="10">
        <v>6</v>
      </c>
      <c r="V402" s="10">
        <v>150</v>
      </c>
      <c r="W402" s="10">
        <f t="shared" si="63"/>
        <v>900</v>
      </c>
      <c r="X402" s="10">
        <v>6</v>
      </c>
      <c r="Y402" s="10">
        <v>150</v>
      </c>
      <c r="Z402" s="10">
        <f t="shared" si="64"/>
        <v>900</v>
      </c>
      <c r="AA402" s="10">
        <v>6</v>
      </c>
      <c r="AB402" s="10">
        <v>150</v>
      </c>
      <c r="AC402" s="10">
        <f t="shared" si="65"/>
        <v>900</v>
      </c>
      <c r="AD402" s="11">
        <v>18</v>
      </c>
      <c r="AE402" s="26">
        <v>7</v>
      </c>
      <c r="AF402" s="7">
        <f t="shared" si="57"/>
        <v>126</v>
      </c>
      <c r="AG402" s="152">
        <v>1</v>
      </c>
      <c r="AH402" s="139">
        <f t="shared" si="66"/>
        <v>36</v>
      </c>
      <c r="AI402" s="139">
        <f t="shared" si="62"/>
        <v>2826</v>
      </c>
      <c r="AJ402" s="109">
        <f t="shared" si="67"/>
        <v>2826</v>
      </c>
      <c r="AM402" t="b">
        <f>D402='10.06.2022 КП'!D402</f>
        <v>1</v>
      </c>
      <c r="AN402" t="b">
        <f>E402='10.06.2022 КП'!E402</f>
        <v>1</v>
      </c>
      <c r="AO402" t="b">
        <f>F402='10.06.2022 КП'!F402</f>
        <v>1</v>
      </c>
      <c r="AP402" t="b">
        <f>G402='10.06.2022 КП'!G402</f>
        <v>1</v>
      </c>
      <c r="AQ402" t="b">
        <f>H402='10.06.2022 КП'!H402</f>
        <v>1</v>
      </c>
    </row>
    <row r="403" spans="1:43" ht="16.149999999999999" customHeight="1" x14ac:dyDescent="0.25">
      <c r="A403" s="108">
        <v>329</v>
      </c>
      <c r="B403" s="8" t="s">
        <v>229</v>
      </c>
      <c r="C403" s="21" t="s">
        <v>232</v>
      </c>
      <c r="D403" s="22" t="s">
        <v>654</v>
      </c>
      <c r="E403" s="21" t="s">
        <v>340</v>
      </c>
      <c r="F403" s="35">
        <v>44692</v>
      </c>
      <c r="G403" s="35">
        <v>44693</v>
      </c>
      <c r="H403" s="21" t="s">
        <v>748</v>
      </c>
      <c r="I403" s="22" t="s">
        <v>300</v>
      </c>
      <c r="J403" s="35">
        <v>44692</v>
      </c>
      <c r="K403" s="35">
        <v>44693</v>
      </c>
      <c r="L403" s="10"/>
      <c r="M403" s="10">
        <v>3400</v>
      </c>
      <c r="N403" s="10">
        <f t="shared" si="58"/>
        <v>0</v>
      </c>
      <c r="O403" s="10"/>
      <c r="P403" s="10">
        <v>2900</v>
      </c>
      <c r="Q403" s="10">
        <f t="shared" si="59"/>
        <v>0</v>
      </c>
      <c r="R403" s="10"/>
      <c r="S403" s="10">
        <v>2800</v>
      </c>
      <c r="T403" s="10">
        <f t="shared" si="60"/>
        <v>0</v>
      </c>
      <c r="U403" s="10">
        <v>6</v>
      </c>
      <c r="V403" s="10">
        <v>150</v>
      </c>
      <c r="W403" s="10">
        <f t="shared" si="63"/>
        <v>900</v>
      </c>
      <c r="X403" s="10">
        <v>6</v>
      </c>
      <c r="Y403" s="10">
        <v>150</v>
      </c>
      <c r="Z403" s="10">
        <f t="shared" si="64"/>
        <v>900</v>
      </c>
      <c r="AA403" s="10">
        <v>6</v>
      </c>
      <c r="AB403" s="10">
        <v>150</v>
      </c>
      <c r="AC403" s="10">
        <f t="shared" si="65"/>
        <v>900</v>
      </c>
      <c r="AD403" s="11">
        <v>18</v>
      </c>
      <c r="AE403" s="26">
        <v>7</v>
      </c>
      <c r="AF403" s="7">
        <f t="shared" si="57"/>
        <v>126</v>
      </c>
      <c r="AG403" s="152">
        <v>1</v>
      </c>
      <c r="AH403" s="139">
        <f t="shared" si="66"/>
        <v>36</v>
      </c>
      <c r="AI403" s="139">
        <f t="shared" si="62"/>
        <v>2826</v>
      </c>
      <c r="AJ403" s="109">
        <f t="shared" si="67"/>
        <v>2826</v>
      </c>
      <c r="AM403" t="b">
        <f>D403='10.06.2022 КП'!D403</f>
        <v>1</v>
      </c>
      <c r="AN403" t="b">
        <f>E403='10.06.2022 КП'!E403</f>
        <v>1</v>
      </c>
      <c r="AO403" t="b">
        <f>F403='10.06.2022 КП'!F403</f>
        <v>1</v>
      </c>
      <c r="AP403" t="b">
        <f>G403='10.06.2022 КП'!G403</f>
        <v>1</v>
      </c>
      <c r="AQ403" t="b">
        <f>H403='10.06.2022 КП'!H403</f>
        <v>1</v>
      </c>
    </row>
    <row r="404" spans="1:43" ht="16.149999999999999" customHeight="1" x14ac:dyDescent="0.25">
      <c r="A404" s="108">
        <v>330</v>
      </c>
      <c r="B404" s="8" t="s">
        <v>229</v>
      </c>
      <c r="C404" s="21" t="s">
        <v>232</v>
      </c>
      <c r="D404" s="22" t="s">
        <v>655</v>
      </c>
      <c r="E404" s="21" t="s">
        <v>340</v>
      </c>
      <c r="F404" s="35">
        <v>44698</v>
      </c>
      <c r="G404" s="35">
        <v>44699</v>
      </c>
      <c r="H404" s="21" t="s">
        <v>331</v>
      </c>
      <c r="I404" s="22" t="s">
        <v>300</v>
      </c>
      <c r="J404" s="35">
        <v>44698</v>
      </c>
      <c r="K404" s="35">
        <v>44699</v>
      </c>
      <c r="L404" s="10"/>
      <c r="M404" s="10">
        <v>3400</v>
      </c>
      <c r="N404" s="10">
        <f t="shared" si="58"/>
        <v>0</v>
      </c>
      <c r="O404" s="10"/>
      <c r="P404" s="10">
        <v>2900</v>
      </c>
      <c r="Q404" s="10">
        <f t="shared" si="59"/>
        <v>0</v>
      </c>
      <c r="R404" s="10"/>
      <c r="S404" s="10">
        <v>2800</v>
      </c>
      <c r="T404" s="10">
        <f t="shared" si="60"/>
        <v>0</v>
      </c>
      <c r="U404" s="10">
        <v>4</v>
      </c>
      <c r="V404" s="10">
        <v>150</v>
      </c>
      <c r="W404" s="10">
        <f t="shared" si="63"/>
        <v>600</v>
      </c>
      <c r="X404" s="10">
        <v>4</v>
      </c>
      <c r="Y404" s="10">
        <v>150</v>
      </c>
      <c r="Z404" s="10">
        <f t="shared" si="64"/>
        <v>600</v>
      </c>
      <c r="AA404" s="10">
        <v>4</v>
      </c>
      <c r="AB404" s="10">
        <v>150</v>
      </c>
      <c r="AC404" s="10">
        <f t="shared" si="65"/>
        <v>600</v>
      </c>
      <c r="AD404" s="11">
        <v>12</v>
      </c>
      <c r="AE404" s="26">
        <v>7</v>
      </c>
      <c r="AF404" s="7">
        <f t="shared" si="57"/>
        <v>84</v>
      </c>
      <c r="AG404" s="152">
        <v>1</v>
      </c>
      <c r="AH404" s="139">
        <f t="shared" si="66"/>
        <v>24</v>
      </c>
      <c r="AI404" s="139">
        <f t="shared" si="62"/>
        <v>1884</v>
      </c>
      <c r="AJ404" s="109">
        <f t="shared" si="67"/>
        <v>1884</v>
      </c>
      <c r="AM404" t="b">
        <f>D404='10.06.2022 КП'!D404</f>
        <v>1</v>
      </c>
      <c r="AN404" t="b">
        <f>E404='10.06.2022 КП'!E404</f>
        <v>1</v>
      </c>
      <c r="AO404" t="b">
        <f>F404='10.06.2022 КП'!F404</f>
        <v>1</v>
      </c>
      <c r="AP404" t="b">
        <f>G404='10.06.2022 КП'!G404</f>
        <v>1</v>
      </c>
      <c r="AQ404" t="b">
        <f>H404='10.06.2022 КП'!H404</f>
        <v>1</v>
      </c>
    </row>
    <row r="405" spans="1:43" ht="16.149999999999999" customHeight="1" x14ac:dyDescent="0.25">
      <c r="A405" s="108">
        <v>331</v>
      </c>
      <c r="B405" s="8" t="s">
        <v>229</v>
      </c>
      <c r="C405" s="21" t="s">
        <v>232</v>
      </c>
      <c r="D405" s="22" t="s">
        <v>656</v>
      </c>
      <c r="E405" s="21" t="s">
        <v>340</v>
      </c>
      <c r="F405" s="35">
        <v>44698</v>
      </c>
      <c r="G405" s="35">
        <v>44699</v>
      </c>
      <c r="H405" s="21" t="s">
        <v>331</v>
      </c>
      <c r="I405" s="22" t="s">
        <v>300</v>
      </c>
      <c r="J405" s="35">
        <v>44698</v>
      </c>
      <c r="K405" s="35">
        <v>44699</v>
      </c>
      <c r="L405" s="10"/>
      <c r="M405" s="10">
        <v>3400</v>
      </c>
      <c r="N405" s="10">
        <f t="shared" si="58"/>
        <v>0</v>
      </c>
      <c r="O405" s="10"/>
      <c r="P405" s="10">
        <v>2900</v>
      </c>
      <c r="Q405" s="10">
        <f t="shared" si="59"/>
        <v>0</v>
      </c>
      <c r="R405" s="10"/>
      <c r="S405" s="10">
        <v>2800</v>
      </c>
      <c r="T405" s="10">
        <f t="shared" si="60"/>
        <v>0</v>
      </c>
      <c r="U405" s="10">
        <v>4</v>
      </c>
      <c r="V405" s="10">
        <v>150</v>
      </c>
      <c r="W405" s="10">
        <f t="shared" si="63"/>
        <v>600</v>
      </c>
      <c r="X405" s="10">
        <v>4</v>
      </c>
      <c r="Y405" s="10">
        <v>150</v>
      </c>
      <c r="Z405" s="10">
        <f t="shared" si="64"/>
        <v>600</v>
      </c>
      <c r="AA405" s="10">
        <v>4</v>
      </c>
      <c r="AB405" s="10">
        <v>150</v>
      </c>
      <c r="AC405" s="10">
        <f t="shared" si="65"/>
        <v>600</v>
      </c>
      <c r="AD405" s="11">
        <v>12</v>
      </c>
      <c r="AE405" s="26">
        <v>7</v>
      </c>
      <c r="AF405" s="7">
        <f t="shared" si="57"/>
        <v>84</v>
      </c>
      <c r="AG405" s="152">
        <v>1</v>
      </c>
      <c r="AH405" s="139">
        <f t="shared" si="66"/>
        <v>24</v>
      </c>
      <c r="AI405" s="139">
        <f t="shared" si="62"/>
        <v>1884</v>
      </c>
      <c r="AJ405" s="109">
        <f t="shared" si="67"/>
        <v>1884</v>
      </c>
      <c r="AM405" t="b">
        <f>D405='10.06.2022 КП'!D405</f>
        <v>1</v>
      </c>
      <c r="AN405" t="b">
        <f>E405='10.06.2022 КП'!E405</f>
        <v>1</v>
      </c>
      <c r="AO405" t="b">
        <f>F405='10.06.2022 КП'!F405</f>
        <v>1</v>
      </c>
      <c r="AP405" t="b">
        <f>G405='10.06.2022 КП'!G405</f>
        <v>1</v>
      </c>
      <c r="AQ405" t="b">
        <f>H405='10.06.2022 КП'!H405</f>
        <v>1</v>
      </c>
    </row>
    <row r="406" spans="1:43" ht="27" customHeight="1" x14ac:dyDescent="0.25">
      <c r="A406" s="108">
        <v>332</v>
      </c>
      <c r="B406" s="8" t="s">
        <v>229</v>
      </c>
      <c r="C406" s="21" t="s">
        <v>232</v>
      </c>
      <c r="D406" s="22" t="s">
        <v>657</v>
      </c>
      <c r="E406" s="21" t="s">
        <v>340</v>
      </c>
      <c r="F406" s="35">
        <v>44799</v>
      </c>
      <c r="G406" s="35">
        <v>44804</v>
      </c>
      <c r="H406" s="21" t="s">
        <v>815</v>
      </c>
      <c r="I406" s="22" t="s">
        <v>300</v>
      </c>
      <c r="J406" s="35">
        <v>44799</v>
      </c>
      <c r="K406" s="35">
        <v>44804</v>
      </c>
      <c r="L406" s="10"/>
      <c r="M406" s="10">
        <v>3400</v>
      </c>
      <c r="N406" s="10">
        <f t="shared" si="58"/>
        <v>0</v>
      </c>
      <c r="O406" s="10"/>
      <c r="P406" s="10">
        <v>2900</v>
      </c>
      <c r="Q406" s="10">
        <f t="shared" si="59"/>
        <v>0</v>
      </c>
      <c r="R406" s="10"/>
      <c r="S406" s="10">
        <v>2800</v>
      </c>
      <c r="T406" s="10">
        <f t="shared" si="60"/>
        <v>0</v>
      </c>
      <c r="U406" s="10">
        <v>2</v>
      </c>
      <c r="V406" s="10">
        <v>150</v>
      </c>
      <c r="W406" s="10">
        <f t="shared" si="63"/>
        <v>300</v>
      </c>
      <c r="X406" s="10">
        <v>2</v>
      </c>
      <c r="Y406" s="10">
        <v>150</v>
      </c>
      <c r="Z406" s="10">
        <f t="shared" si="64"/>
        <v>300</v>
      </c>
      <c r="AA406" s="10">
        <v>2</v>
      </c>
      <c r="AB406" s="10">
        <v>150</v>
      </c>
      <c r="AC406" s="10">
        <f t="shared" si="65"/>
        <v>300</v>
      </c>
      <c r="AD406" s="11">
        <v>6</v>
      </c>
      <c r="AE406" s="26">
        <v>7</v>
      </c>
      <c r="AF406" s="7">
        <f t="shared" si="57"/>
        <v>42</v>
      </c>
      <c r="AG406" s="152">
        <v>1</v>
      </c>
      <c r="AH406" s="139">
        <f t="shared" si="66"/>
        <v>12</v>
      </c>
      <c r="AI406" s="139">
        <f t="shared" si="62"/>
        <v>942</v>
      </c>
      <c r="AJ406" s="109">
        <f t="shared" si="67"/>
        <v>942</v>
      </c>
      <c r="AM406" t="b">
        <f>D406='10.06.2022 КП'!D406</f>
        <v>1</v>
      </c>
      <c r="AN406" t="b">
        <f>E406='10.06.2022 КП'!E406</f>
        <v>1</v>
      </c>
      <c r="AO406" t="b">
        <f>F406='10.06.2022 КП'!F406</f>
        <v>1</v>
      </c>
      <c r="AP406" t="b">
        <f>G406='10.06.2022 КП'!G406</f>
        <v>1</v>
      </c>
      <c r="AQ406" t="b">
        <f>H406='10.06.2022 КП'!H406</f>
        <v>1</v>
      </c>
    </row>
    <row r="407" spans="1:43" ht="27" customHeight="1" x14ac:dyDescent="0.25">
      <c r="A407" s="108">
        <v>333</v>
      </c>
      <c r="B407" s="8" t="s">
        <v>229</v>
      </c>
      <c r="C407" s="21" t="s">
        <v>232</v>
      </c>
      <c r="D407" s="22" t="s">
        <v>658</v>
      </c>
      <c r="E407" s="21" t="s">
        <v>340</v>
      </c>
      <c r="F407" s="35">
        <v>44804</v>
      </c>
      <c r="G407" s="35">
        <v>44810</v>
      </c>
      <c r="H407" s="21" t="s">
        <v>764</v>
      </c>
      <c r="I407" s="22" t="s">
        <v>300</v>
      </c>
      <c r="J407" s="35">
        <v>44804</v>
      </c>
      <c r="K407" s="35">
        <v>44810</v>
      </c>
      <c r="L407" s="10"/>
      <c r="M407" s="10">
        <v>3400</v>
      </c>
      <c r="N407" s="10">
        <f t="shared" si="58"/>
        <v>0</v>
      </c>
      <c r="O407" s="10"/>
      <c r="P407" s="10">
        <v>2900</v>
      </c>
      <c r="Q407" s="10">
        <f t="shared" si="59"/>
        <v>0</v>
      </c>
      <c r="R407" s="10"/>
      <c r="S407" s="10">
        <v>2800</v>
      </c>
      <c r="T407" s="10">
        <f t="shared" si="60"/>
        <v>0</v>
      </c>
      <c r="U407" s="10">
        <v>2</v>
      </c>
      <c r="V407" s="10">
        <v>150</v>
      </c>
      <c r="W407" s="10">
        <f t="shared" si="63"/>
        <v>300</v>
      </c>
      <c r="X407" s="10">
        <v>2</v>
      </c>
      <c r="Y407" s="10">
        <v>150</v>
      </c>
      <c r="Z407" s="10">
        <f t="shared" si="64"/>
        <v>300</v>
      </c>
      <c r="AA407" s="10">
        <v>2</v>
      </c>
      <c r="AB407" s="10">
        <v>150</v>
      </c>
      <c r="AC407" s="10">
        <f t="shared" si="65"/>
        <v>300</v>
      </c>
      <c r="AD407" s="66">
        <v>6</v>
      </c>
      <c r="AE407" s="7">
        <v>7</v>
      </c>
      <c r="AF407" s="7">
        <f t="shared" si="57"/>
        <v>42</v>
      </c>
      <c r="AG407" s="152">
        <v>1</v>
      </c>
      <c r="AH407" s="139">
        <f t="shared" si="66"/>
        <v>12</v>
      </c>
      <c r="AI407" s="139">
        <f t="shared" si="62"/>
        <v>942</v>
      </c>
      <c r="AJ407" s="109">
        <f t="shared" si="67"/>
        <v>942</v>
      </c>
      <c r="AM407" t="b">
        <f>D407='10.06.2022 КП'!D407</f>
        <v>1</v>
      </c>
      <c r="AN407" t="b">
        <f>E407='10.06.2022 КП'!E407</f>
        <v>1</v>
      </c>
      <c r="AO407" t="b">
        <f>F407='10.06.2022 КП'!F407</f>
        <v>1</v>
      </c>
      <c r="AP407" t="b">
        <f>G407='10.06.2022 КП'!G407</f>
        <v>1</v>
      </c>
      <c r="AQ407" t="b">
        <f>H407='10.06.2022 КП'!H407</f>
        <v>1</v>
      </c>
    </row>
    <row r="408" spans="1:43" ht="16.899999999999999" customHeight="1" x14ac:dyDescent="0.25">
      <c r="A408" s="106"/>
      <c r="B408" s="96"/>
      <c r="C408" s="97"/>
      <c r="D408" s="179" t="s">
        <v>899</v>
      </c>
      <c r="E408" s="99"/>
      <c r="F408" s="99"/>
      <c r="G408" s="99"/>
      <c r="H408" s="99"/>
      <c r="I408" s="99"/>
      <c r="J408" s="99"/>
      <c r="K408" s="99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2"/>
      <c r="AE408" s="79"/>
      <c r="AF408" s="79"/>
      <c r="AG408" s="153"/>
      <c r="AH408" s="151"/>
      <c r="AI408" s="151"/>
      <c r="AJ408" s="164"/>
      <c r="AM408" t="b">
        <f>D408='10.06.2022 КП'!D408</f>
        <v>1</v>
      </c>
      <c r="AN408" t="b">
        <f>E408='10.06.2022 КП'!E408</f>
        <v>1</v>
      </c>
      <c r="AO408" t="b">
        <f>F408='10.06.2022 КП'!F408</f>
        <v>1</v>
      </c>
      <c r="AP408" t="b">
        <f>G408='10.06.2022 КП'!G408</f>
        <v>1</v>
      </c>
      <c r="AQ408" t="b">
        <f>H408='10.06.2022 КП'!H408</f>
        <v>1</v>
      </c>
    </row>
    <row r="409" spans="1:43" ht="27" customHeight="1" x14ac:dyDescent="0.25">
      <c r="A409" s="108">
        <v>334</v>
      </c>
      <c r="B409" s="8" t="s">
        <v>226</v>
      </c>
      <c r="C409" s="21" t="s">
        <v>227</v>
      </c>
      <c r="D409" s="22" t="s">
        <v>659</v>
      </c>
      <c r="E409" s="21" t="s">
        <v>749</v>
      </c>
      <c r="F409" s="35">
        <v>44609</v>
      </c>
      <c r="G409" s="35">
        <v>44609</v>
      </c>
      <c r="H409" s="21" t="s">
        <v>331</v>
      </c>
      <c r="I409" s="22" t="s">
        <v>749</v>
      </c>
      <c r="J409" s="35">
        <v>44609</v>
      </c>
      <c r="K409" s="35">
        <v>44609</v>
      </c>
      <c r="L409" s="10"/>
      <c r="M409" s="10">
        <v>3400</v>
      </c>
      <c r="N409" s="10">
        <f t="shared" si="58"/>
        <v>0</v>
      </c>
      <c r="O409" s="10"/>
      <c r="P409" s="10">
        <v>2900</v>
      </c>
      <c r="Q409" s="10">
        <f t="shared" si="59"/>
        <v>0</v>
      </c>
      <c r="R409" s="10"/>
      <c r="S409" s="10">
        <v>2800</v>
      </c>
      <c r="T409" s="10">
        <f t="shared" si="60"/>
        <v>0</v>
      </c>
      <c r="U409" s="10">
        <v>10</v>
      </c>
      <c r="V409" s="10">
        <v>150</v>
      </c>
      <c r="W409" s="10">
        <f t="shared" si="63"/>
        <v>1500</v>
      </c>
      <c r="X409" s="10">
        <v>10</v>
      </c>
      <c r="Y409" s="10">
        <v>150</v>
      </c>
      <c r="Z409" s="10">
        <f t="shared" si="64"/>
        <v>1500</v>
      </c>
      <c r="AA409" s="10">
        <v>10</v>
      </c>
      <c r="AB409" s="10">
        <v>150</v>
      </c>
      <c r="AC409" s="10">
        <f t="shared" si="65"/>
        <v>1500</v>
      </c>
      <c r="AD409" s="11"/>
      <c r="AE409" s="26">
        <v>7</v>
      </c>
      <c r="AF409" s="7">
        <f t="shared" si="57"/>
        <v>0</v>
      </c>
      <c r="AG409" s="152">
        <v>1</v>
      </c>
      <c r="AH409" s="139">
        <f t="shared" si="66"/>
        <v>30</v>
      </c>
      <c r="AI409" s="139">
        <f t="shared" si="62"/>
        <v>4500</v>
      </c>
      <c r="AJ409" s="109">
        <f t="shared" si="67"/>
        <v>4500</v>
      </c>
      <c r="AM409" t="b">
        <f>D409='10.06.2022 КП'!D409</f>
        <v>1</v>
      </c>
      <c r="AN409" t="b">
        <f>E409='10.06.2022 КП'!E409</f>
        <v>1</v>
      </c>
      <c r="AO409" t="b">
        <f>F409='10.06.2022 КП'!F409</f>
        <v>1</v>
      </c>
      <c r="AP409" t="b">
        <f>G409='10.06.2022 КП'!G409</f>
        <v>1</v>
      </c>
      <c r="AQ409" t="b">
        <f>H409='10.06.2022 КП'!H409</f>
        <v>1</v>
      </c>
    </row>
    <row r="410" spans="1:43" ht="27" customHeight="1" x14ac:dyDescent="0.25">
      <c r="A410" s="108">
        <v>335</v>
      </c>
      <c r="B410" s="8" t="s">
        <v>226</v>
      </c>
      <c r="C410" s="21" t="s">
        <v>227</v>
      </c>
      <c r="D410" s="22" t="s">
        <v>660</v>
      </c>
      <c r="E410" s="21" t="s">
        <v>340</v>
      </c>
      <c r="F410" s="35">
        <v>44647</v>
      </c>
      <c r="G410" s="35">
        <v>44647</v>
      </c>
      <c r="H410" s="21" t="s">
        <v>814</v>
      </c>
      <c r="I410" s="22" t="s">
        <v>340</v>
      </c>
      <c r="J410" s="35">
        <v>44647</v>
      </c>
      <c r="K410" s="35">
        <v>44647</v>
      </c>
      <c r="L410" s="10"/>
      <c r="M410" s="10">
        <v>3400</v>
      </c>
      <c r="N410" s="10">
        <f t="shared" si="58"/>
        <v>0</v>
      </c>
      <c r="O410" s="10"/>
      <c r="P410" s="10">
        <v>2900</v>
      </c>
      <c r="Q410" s="10">
        <f t="shared" si="59"/>
        <v>0</v>
      </c>
      <c r="R410" s="10"/>
      <c r="S410" s="10">
        <v>2800</v>
      </c>
      <c r="T410" s="10">
        <f t="shared" si="60"/>
        <v>0</v>
      </c>
      <c r="U410" s="10">
        <v>18</v>
      </c>
      <c r="V410" s="10">
        <v>150</v>
      </c>
      <c r="W410" s="10">
        <f t="shared" si="63"/>
        <v>2700</v>
      </c>
      <c r="X410" s="10">
        <v>18</v>
      </c>
      <c r="Y410" s="10">
        <v>150</v>
      </c>
      <c r="Z410" s="10">
        <f t="shared" si="64"/>
        <v>2700</v>
      </c>
      <c r="AA410" s="10">
        <v>36</v>
      </c>
      <c r="AB410" s="10">
        <v>150</v>
      </c>
      <c r="AC410" s="10">
        <f t="shared" si="65"/>
        <v>5400</v>
      </c>
      <c r="AD410" s="11"/>
      <c r="AE410" s="26">
        <v>7</v>
      </c>
      <c r="AF410" s="7">
        <f t="shared" si="57"/>
        <v>0</v>
      </c>
      <c r="AG410" s="152">
        <v>1</v>
      </c>
      <c r="AH410" s="139">
        <f t="shared" si="66"/>
        <v>72</v>
      </c>
      <c r="AI410" s="139">
        <f t="shared" si="62"/>
        <v>10800</v>
      </c>
      <c r="AJ410" s="109">
        <f t="shared" si="67"/>
        <v>10800</v>
      </c>
      <c r="AM410" t="b">
        <f>D410='10.06.2022 КП'!D410</f>
        <v>1</v>
      </c>
      <c r="AN410" t="b">
        <f>E410='10.06.2022 КП'!E410</f>
        <v>1</v>
      </c>
      <c r="AO410" t="b">
        <f>F410='10.06.2022 КП'!F410</f>
        <v>1</v>
      </c>
      <c r="AP410" t="b">
        <f>G410='10.06.2022 КП'!G410</f>
        <v>1</v>
      </c>
      <c r="AQ410" t="b">
        <f>H410='10.06.2022 КП'!H410</f>
        <v>1</v>
      </c>
    </row>
    <row r="411" spans="1:43" ht="16.149999999999999" customHeight="1" x14ac:dyDescent="0.25">
      <c r="A411" s="108">
        <v>336</v>
      </c>
      <c r="B411" s="8" t="s">
        <v>226</v>
      </c>
      <c r="C411" s="21" t="s">
        <v>227</v>
      </c>
      <c r="D411" s="22" t="s">
        <v>650</v>
      </c>
      <c r="E411" s="21" t="s">
        <v>340</v>
      </c>
      <c r="F411" s="35">
        <v>44693</v>
      </c>
      <c r="G411" s="35">
        <v>44693</v>
      </c>
      <c r="H411" s="21" t="s">
        <v>748</v>
      </c>
      <c r="I411" s="22" t="s">
        <v>300</v>
      </c>
      <c r="J411" s="35">
        <v>44693</v>
      </c>
      <c r="K411" s="35">
        <v>44693</v>
      </c>
      <c r="L411" s="10"/>
      <c r="M411" s="10">
        <v>3400</v>
      </c>
      <c r="N411" s="10">
        <f t="shared" si="58"/>
        <v>0</v>
      </c>
      <c r="O411" s="10"/>
      <c r="P411" s="10">
        <v>2900</v>
      </c>
      <c r="Q411" s="10">
        <f t="shared" si="59"/>
        <v>0</v>
      </c>
      <c r="R411" s="10"/>
      <c r="S411" s="10">
        <v>2800</v>
      </c>
      <c r="T411" s="10">
        <f t="shared" si="60"/>
        <v>0</v>
      </c>
      <c r="U411" s="10">
        <v>6</v>
      </c>
      <c r="V411" s="10">
        <v>150</v>
      </c>
      <c r="W411" s="10">
        <f t="shared" si="63"/>
        <v>900</v>
      </c>
      <c r="X411" s="10">
        <v>6</v>
      </c>
      <c r="Y411" s="10">
        <v>150</v>
      </c>
      <c r="Z411" s="10">
        <f t="shared" si="64"/>
        <v>900</v>
      </c>
      <c r="AA411" s="10">
        <v>6</v>
      </c>
      <c r="AB411" s="10">
        <v>150</v>
      </c>
      <c r="AC411" s="10">
        <f t="shared" si="65"/>
        <v>900</v>
      </c>
      <c r="AD411" s="11">
        <v>18</v>
      </c>
      <c r="AE411" s="26">
        <v>7</v>
      </c>
      <c r="AF411" s="7">
        <f t="shared" si="57"/>
        <v>126</v>
      </c>
      <c r="AG411" s="152">
        <v>1</v>
      </c>
      <c r="AH411" s="139">
        <f t="shared" si="66"/>
        <v>36</v>
      </c>
      <c r="AI411" s="139">
        <f t="shared" si="62"/>
        <v>2826</v>
      </c>
      <c r="AJ411" s="109">
        <f t="shared" si="67"/>
        <v>2826</v>
      </c>
      <c r="AM411" t="b">
        <f>D411='10.06.2022 КП'!D411</f>
        <v>1</v>
      </c>
      <c r="AN411" t="b">
        <f>E411='10.06.2022 КП'!E411</f>
        <v>1</v>
      </c>
      <c r="AO411" t="b">
        <f>F411='10.06.2022 КП'!F411</f>
        <v>1</v>
      </c>
      <c r="AP411" t="b">
        <f>G411='10.06.2022 КП'!G411</f>
        <v>1</v>
      </c>
      <c r="AQ411" t="b">
        <f>H411='10.06.2022 КП'!H411</f>
        <v>1</v>
      </c>
    </row>
    <row r="412" spans="1:43" ht="16.149999999999999" customHeight="1" x14ac:dyDescent="0.25">
      <c r="A412" s="108">
        <v>337</v>
      </c>
      <c r="B412" s="8" t="s">
        <v>226</v>
      </c>
      <c r="C412" s="21" t="s">
        <v>227</v>
      </c>
      <c r="D412" s="22" t="s">
        <v>651</v>
      </c>
      <c r="E412" s="21" t="s">
        <v>340</v>
      </c>
      <c r="F412" s="35">
        <v>44699</v>
      </c>
      <c r="G412" s="35">
        <v>44699</v>
      </c>
      <c r="H412" s="21" t="s">
        <v>331</v>
      </c>
      <c r="I412" s="22" t="s">
        <v>300</v>
      </c>
      <c r="J412" s="35">
        <v>44699</v>
      </c>
      <c r="K412" s="35">
        <v>44699</v>
      </c>
      <c r="L412" s="10"/>
      <c r="M412" s="10">
        <v>3400</v>
      </c>
      <c r="N412" s="10">
        <f t="shared" si="58"/>
        <v>0</v>
      </c>
      <c r="O412" s="10"/>
      <c r="P412" s="10">
        <v>2900</v>
      </c>
      <c r="Q412" s="10">
        <f t="shared" si="59"/>
        <v>0</v>
      </c>
      <c r="R412" s="10"/>
      <c r="S412" s="10">
        <v>2800</v>
      </c>
      <c r="T412" s="10">
        <f t="shared" si="60"/>
        <v>0</v>
      </c>
      <c r="U412" s="10">
        <v>6</v>
      </c>
      <c r="V412" s="10">
        <v>150</v>
      </c>
      <c r="W412" s="10">
        <f t="shared" si="63"/>
        <v>900</v>
      </c>
      <c r="X412" s="10">
        <v>6</v>
      </c>
      <c r="Y412" s="10">
        <v>150</v>
      </c>
      <c r="Z412" s="10">
        <f t="shared" si="64"/>
        <v>900</v>
      </c>
      <c r="AA412" s="10">
        <v>6</v>
      </c>
      <c r="AB412" s="10">
        <v>150</v>
      </c>
      <c r="AC412" s="10">
        <f t="shared" si="65"/>
        <v>900</v>
      </c>
      <c r="AD412" s="11">
        <v>18</v>
      </c>
      <c r="AE412" s="26">
        <v>7</v>
      </c>
      <c r="AF412" s="7">
        <f t="shared" si="57"/>
        <v>126</v>
      </c>
      <c r="AG412" s="152">
        <v>1</v>
      </c>
      <c r="AH412" s="139">
        <f t="shared" si="66"/>
        <v>36</v>
      </c>
      <c r="AI412" s="139">
        <f t="shared" si="62"/>
        <v>2826</v>
      </c>
      <c r="AJ412" s="109">
        <f t="shared" si="67"/>
        <v>2826</v>
      </c>
      <c r="AM412" t="b">
        <f>D412='10.06.2022 КП'!D412</f>
        <v>1</v>
      </c>
      <c r="AN412" t="b">
        <f>E412='10.06.2022 КП'!E412</f>
        <v>1</v>
      </c>
      <c r="AO412" t="b">
        <f>F412='10.06.2022 КП'!F412</f>
        <v>1</v>
      </c>
      <c r="AP412" t="b">
        <f>G412='10.06.2022 КП'!G412</f>
        <v>1</v>
      </c>
      <c r="AQ412" t="b">
        <f>H412='10.06.2022 КП'!H412</f>
        <v>1</v>
      </c>
    </row>
    <row r="413" spans="1:43" ht="15" customHeight="1" x14ac:dyDescent="0.25">
      <c r="A413" s="106"/>
      <c r="B413" s="96"/>
      <c r="C413" s="97"/>
      <c r="D413" s="179" t="s">
        <v>929</v>
      </c>
      <c r="E413" s="99"/>
      <c r="F413" s="99"/>
      <c r="G413" s="99"/>
      <c r="H413" s="99"/>
      <c r="I413" s="99"/>
      <c r="J413" s="99"/>
      <c r="K413" s="99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2"/>
      <c r="AE413" s="79"/>
      <c r="AF413" s="79"/>
      <c r="AG413" s="153"/>
      <c r="AH413" s="151"/>
      <c r="AI413" s="151"/>
      <c r="AJ413" s="164"/>
      <c r="AM413" t="b">
        <f>D413='10.06.2022 КП'!D413</f>
        <v>1</v>
      </c>
      <c r="AN413" t="b">
        <f>E413='10.06.2022 КП'!E413</f>
        <v>1</v>
      </c>
      <c r="AO413" t="b">
        <f>F413='10.06.2022 КП'!F413</f>
        <v>1</v>
      </c>
      <c r="AP413" t="b">
        <f>G413='10.06.2022 КП'!G413</f>
        <v>1</v>
      </c>
      <c r="AQ413" t="b">
        <f>H413='10.06.2022 КП'!H413</f>
        <v>1</v>
      </c>
    </row>
    <row r="414" spans="1:43" ht="16.149999999999999" customHeight="1" x14ac:dyDescent="0.25">
      <c r="A414" s="108">
        <v>338</v>
      </c>
      <c r="B414" s="8" t="s">
        <v>229</v>
      </c>
      <c r="C414" s="21" t="s">
        <v>228</v>
      </c>
      <c r="D414" s="22" t="s">
        <v>659</v>
      </c>
      <c r="E414" s="21" t="s">
        <v>340</v>
      </c>
      <c r="F414" s="35">
        <v>44608</v>
      </c>
      <c r="G414" s="35">
        <v>44609</v>
      </c>
      <c r="H414" s="21" t="s">
        <v>331</v>
      </c>
      <c r="I414" s="22" t="s">
        <v>340</v>
      </c>
      <c r="J414" s="35">
        <v>44608</v>
      </c>
      <c r="K414" s="35">
        <v>44609</v>
      </c>
      <c r="L414" s="10"/>
      <c r="M414" s="10">
        <v>3400</v>
      </c>
      <c r="N414" s="10">
        <f t="shared" si="58"/>
        <v>0</v>
      </c>
      <c r="O414" s="10"/>
      <c r="P414" s="10">
        <v>2900</v>
      </c>
      <c r="Q414" s="10">
        <f t="shared" si="59"/>
        <v>0</v>
      </c>
      <c r="R414" s="10"/>
      <c r="S414" s="10">
        <v>2800</v>
      </c>
      <c r="T414" s="10">
        <f t="shared" si="60"/>
        <v>0</v>
      </c>
      <c r="U414" s="10">
        <v>10</v>
      </c>
      <c r="V414" s="10">
        <v>150</v>
      </c>
      <c r="W414" s="10">
        <f t="shared" si="63"/>
        <v>1500</v>
      </c>
      <c r="X414" s="10">
        <v>10</v>
      </c>
      <c r="Y414" s="10">
        <v>150</v>
      </c>
      <c r="Z414" s="10">
        <f t="shared" si="64"/>
        <v>1500</v>
      </c>
      <c r="AA414" s="10">
        <v>10</v>
      </c>
      <c r="AB414" s="10">
        <v>150</v>
      </c>
      <c r="AC414" s="10">
        <f t="shared" si="65"/>
        <v>1500</v>
      </c>
      <c r="AD414" s="11"/>
      <c r="AE414" s="26">
        <v>7</v>
      </c>
      <c r="AF414" s="7">
        <f t="shared" si="57"/>
        <v>0</v>
      </c>
      <c r="AG414" s="152">
        <v>1</v>
      </c>
      <c r="AH414" s="139">
        <f t="shared" si="66"/>
        <v>30</v>
      </c>
      <c r="AI414" s="139">
        <f t="shared" si="62"/>
        <v>4500</v>
      </c>
      <c r="AJ414" s="109">
        <f t="shared" si="67"/>
        <v>4500</v>
      </c>
      <c r="AM414" t="b">
        <f>D414='10.06.2022 КП'!D414</f>
        <v>1</v>
      </c>
      <c r="AN414" t="b">
        <f>E414='10.06.2022 КП'!E414</f>
        <v>1</v>
      </c>
      <c r="AO414" t="b">
        <f>F414='10.06.2022 КП'!F414</f>
        <v>1</v>
      </c>
      <c r="AP414" t="b">
        <f>G414='10.06.2022 КП'!G414</f>
        <v>1</v>
      </c>
      <c r="AQ414" t="b">
        <f>H414='10.06.2022 КП'!H414</f>
        <v>1</v>
      </c>
    </row>
    <row r="415" spans="1:43" ht="27" customHeight="1" x14ac:dyDescent="0.25">
      <c r="A415" s="108">
        <v>339</v>
      </c>
      <c r="B415" s="8" t="s">
        <v>229</v>
      </c>
      <c r="C415" s="21" t="s">
        <v>228</v>
      </c>
      <c r="D415" s="22" t="s">
        <v>661</v>
      </c>
      <c r="E415" s="21" t="s">
        <v>340</v>
      </c>
      <c r="F415" s="35">
        <v>44647</v>
      </c>
      <c r="G415" s="35">
        <v>44647</v>
      </c>
      <c r="H415" s="21" t="s">
        <v>814</v>
      </c>
      <c r="I415" s="22" t="s">
        <v>340</v>
      </c>
      <c r="J415" s="35">
        <v>44647</v>
      </c>
      <c r="K415" s="35">
        <v>44647</v>
      </c>
      <c r="L415" s="10"/>
      <c r="M415" s="10">
        <v>3400</v>
      </c>
      <c r="N415" s="10">
        <f t="shared" si="58"/>
        <v>0</v>
      </c>
      <c r="O415" s="10"/>
      <c r="P415" s="10">
        <v>2900</v>
      </c>
      <c r="Q415" s="10">
        <f t="shared" si="59"/>
        <v>0</v>
      </c>
      <c r="R415" s="10"/>
      <c r="S415" s="10">
        <v>2800</v>
      </c>
      <c r="T415" s="10">
        <f t="shared" si="60"/>
        <v>0</v>
      </c>
      <c r="U415" s="10">
        <v>10</v>
      </c>
      <c r="V415" s="10">
        <v>150</v>
      </c>
      <c r="W415" s="10">
        <f t="shared" si="63"/>
        <v>1500</v>
      </c>
      <c r="X415" s="10">
        <v>10</v>
      </c>
      <c r="Y415" s="10">
        <v>150</v>
      </c>
      <c r="Z415" s="10">
        <f t="shared" si="64"/>
        <v>1500</v>
      </c>
      <c r="AA415" s="10">
        <v>20</v>
      </c>
      <c r="AB415" s="10">
        <v>150</v>
      </c>
      <c r="AC415" s="10">
        <f t="shared" si="65"/>
        <v>3000</v>
      </c>
      <c r="AD415" s="11"/>
      <c r="AE415" s="26">
        <v>7</v>
      </c>
      <c r="AF415" s="7">
        <f t="shared" si="57"/>
        <v>0</v>
      </c>
      <c r="AG415" s="152">
        <v>1</v>
      </c>
      <c r="AH415" s="139">
        <f t="shared" si="66"/>
        <v>40</v>
      </c>
      <c r="AI415" s="139">
        <f t="shared" si="62"/>
        <v>6000</v>
      </c>
      <c r="AJ415" s="109">
        <f t="shared" si="67"/>
        <v>6000</v>
      </c>
      <c r="AM415" t="b">
        <f>D415='10.06.2022 КП'!D415</f>
        <v>1</v>
      </c>
      <c r="AN415" t="b">
        <f>E415='10.06.2022 КП'!E415</f>
        <v>1</v>
      </c>
      <c r="AO415" t="b">
        <f>F415='10.06.2022 КП'!F415</f>
        <v>1</v>
      </c>
      <c r="AP415" t="b">
        <f>G415='10.06.2022 КП'!G415</f>
        <v>1</v>
      </c>
      <c r="AQ415" t="b">
        <f>H415='10.06.2022 КП'!H415</f>
        <v>1</v>
      </c>
    </row>
    <row r="416" spans="1:43" ht="16.149999999999999" customHeight="1" x14ac:dyDescent="0.25">
      <c r="A416" s="108">
        <v>340</v>
      </c>
      <c r="B416" s="8" t="s">
        <v>229</v>
      </c>
      <c r="C416" s="21" t="s">
        <v>228</v>
      </c>
      <c r="D416" s="22" t="s">
        <v>662</v>
      </c>
      <c r="E416" s="21" t="s">
        <v>1054</v>
      </c>
      <c r="F416" s="35">
        <v>44692</v>
      </c>
      <c r="G416" s="35">
        <v>44693</v>
      </c>
      <c r="H416" s="21" t="s">
        <v>748</v>
      </c>
      <c r="I416" s="22" t="s">
        <v>431</v>
      </c>
      <c r="J416" s="35">
        <v>44692</v>
      </c>
      <c r="K416" s="35">
        <v>44693</v>
      </c>
      <c r="L416" s="10"/>
      <c r="M416" s="10">
        <v>3400</v>
      </c>
      <c r="N416" s="10">
        <f t="shared" si="58"/>
        <v>0</v>
      </c>
      <c r="O416" s="10"/>
      <c r="P416" s="10">
        <v>2900</v>
      </c>
      <c r="Q416" s="10">
        <f t="shared" si="59"/>
        <v>0</v>
      </c>
      <c r="R416" s="10"/>
      <c r="S416" s="10">
        <v>2800</v>
      </c>
      <c r="T416" s="10">
        <f t="shared" si="60"/>
        <v>0</v>
      </c>
      <c r="U416" s="10">
        <v>6</v>
      </c>
      <c r="V416" s="10">
        <v>150</v>
      </c>
      <c r="W416" s="10">
        <f t="shared" si="63"/>
        <v>900</v>
      </c>
      <c r="X416" s="10">
        <v>6</v>
      </c>
      <c r="Y416" s="10">
        <v>150</v>
      </c>
      <c r="Z416" s="10">
        <f t="shared" si="64"/>
        <v>900</v>
      </c>
      <c r="AA416" s="10">
        <v>6</v>
      </c>
      <c r="AB416" s="10">
        <v>150</v>
      </c>
      <c r="AC416" s="10">
        <f t="shared" si="65"/>
        <v>900</v>
      </c>
      <c r="AD416" s="11">
        <v>18</v>
      </c>
      <c r="AE416" s="26">
        <v>7</v>
      </c>
      <c r="AF416" s="7">
        <f t="shared" si="57"/>
        <v>126</v>
      </c>
      <c r="AG416" s="152">
        <v>1</v>
      </c>
      <c r="AH416" s="139">
        <f t="shared" si="66"/>
        <v>36</v>
      </c>
      <c r="AI416" s="139">
        <f t="shared" si="62"/>
        <v>2826</v>
      </c>
      <c r="AJ416" s="109">
        <f t="shared" si="67"/>
        <v>2826</v>
      </c>
      <c r="AM416" t="b">
        <f>D416='10.06.2022 КП'!D416</f>
        <v>1</v>
      </c>
      <c r="AN416" t="b">
        <f>E416='10.06.2022 КП'!E416</f>
        <v>1</v>
      </c>
      <c r="AO416" t="b">
        <f>F416='10.06.2022 КП'!F416</f>
        <v>1</v>
      </c>
      <c r="AP416" t="b">
        <f>G416='10.06.2022 КП'!G416</f>
        <v>1</v>
      </c>
      <c r="AQ416" t="b">
        <f>H416='10.06.2022 КП'!H416</f>
        <v>1</v>
      </c>
    </row>
    <row r="417" spans="1:43" ht="16.149999999999999" customHeight="1" x14ac:dyDescent="0.25">
      <c r="A417" s="108">
        <v>341</v>
      </c>
      <c r="B417" s="8" t="s">
        <v>229</v>
      </c>
      <c r="C417" s="21" t="s">
        <v>228</v>
      </c>
      <c r="D417" s="22" t="s">
        <v>650</v>
      </c>
      <c r="E417" s="21" t="s">
        <v>340</v>
      </c>
      <c r="F417" s="35">
        <v>44692</v>
      </c>
      <c r="G417" s="35">
        <v>44693</v>
      </c>
      <c r="H417" s="21" t="s">
        <v>748</v>
      </c>
      <c r="I417" s="22" t="s">
        <v>300</v>
      </c>
      <c r="J417" s="35">
        <v>44692</v>
      </c>
      <c r="K417" s="35">
        <v>44693</v>
      </c>
      <c r="L417" s="10"/>
      <c r="M417" s="10">
        <v>3400</v>
      </c>
      <c r="N417" s="10">
        <f t="shared" si="58"/>
        <v>0</v>
      </c>
      <c r="O417" s="10"/>
      <c r="P417" s="10">
        <v>2900</v>
      </c>
      <c r="Q417" s="10">
        <f t="shared" si="59"/>
        <v>0</v>
      </c>
      <c r="R417" s="10"/>
      <c r="S417" s="10">
        <v>2800</v>
      </c>
      <c r="T417" s="10">
        <f t="shared" si="60"/>
        <v>0</v>
      </c>
      <c r="U417" s="10">
        <v>6</v>
      </c>
      <c r="V417" s="10">
        <v>150</v>
      </c>
      <c r="W417" s="10">
        <f t="shared" si="63"/>
        <v>900</v>
      </c>
      <c r="X417" s="10">
        <v>6</v>
      </c>
      <c r="Y417" s="10">
        <v>150</v>
      </c>
      <c r="Z417" s="10">
        <f t="shared" si="64"/>
        <v>900</v>
      </c>
      <c r="AA417" s="10">
        <v>6</v>
      </c>
      <c r="AB417" s="10">
        <v>150</v>
      </c>
      <c r="AC417" s="10">
        <f t="shared" si="65"/>
        <v>900</v>
      </c>
      <c r="AD417" s="11">
        <v>18</v>
      </c>
      <c r="AE417" s="26">
        <v>7</v>
      </c>
      <c r="AF417" s="7">
        <f t="shared" si="57"/>
        <v>126</v>
      </c>
      <c r="AG417" s="152">
        <v>1</v>
      </c>
      <c r="AH417" s="139">
        <f t="shared" si="66"/>
        <v>36</v>
      </c>
      <c r="AI417" s="139">
        <f t="shared" si="62"/>
        <v>2826</v>
      </c>
      <c r="AJ417" s="109">
        <f t="shared" si="67"/>
        <v>2826</v>
      </c>
      <c r="AM417" t="b">
        <f>D417='10.06.2022 КП'!D417</f>
        <v>1</v>
      </c>
      <c r="AN417" t="b">
        <f>E417='10.06.2022 КП'!E417</f>
        <v>1</v>
      </c>
      <c r="AO417" t="b">
        <f>F417='10.06.2022 КП'!F417</f>
        <v>1</v>
      </c>
      <c r="AP417" t="b">
        <f>G417='10.06.2022 КП'!G417</f>
        <v>1</v>
      </c>
      <c r="AQ417" t="b">
        <f>H417='10.06.2022 КП'!H417</f>
        <v>1</v>
      </c>
    </row>
    <row r="418" spans="1:43" ht="16.149999999999999" customHeight="1" x14ac:dyDescent="0.25">
      <c r="A418" s="108">
        <v>342</v>
      </c>
      <c r="B418" s="8" t="s">
        <v>229</v>
      </c>
      <c r="C418" s="21" t="s">
        <v>228</v>
      </c>
      <c r="D418" s="22" t="s">
        <v>663</v>
      </c>
      <c r="E418" s="21" t="s">
        <v>1054</v>
      </c>
      <c r="F418" s="35">
        <v>44698</v>
      </c>
      <c r="G418" s="35">
        <v>44699</v>
      </c>
      <c r="H418" s="21" t="s">
        <v>331</v>
      </c>
      <c r="I418" s="22" t="s">
        <v>431</v>
      </c>
      <c r="J418" s="35">
        <v>44698</v>
      </c>
      <c r="K418" s="35">
        <v>44699</v>
      </c>
      <c r="L418" s="10"/>
      <c r="M418" s="10">
        <v>3400</v>
      </c>
      <c r="N418" s="10">
        <f t="shared" si="58"/>
        <v>0</v>
      </c>
      <c r="O418" s="10"/>
      <c r="P418" s="10">
        <v>2900</v>
      </c>
      <c r="Q418" s="10">
        <f t="shared" si="59"/>
        <v>0</v>
      </c>
      <c r="R418" s="10"/>
      <c r="S418" s="10">
        <v>2800</v>
      </c>
      <c r="T418" s="10">
        <f t="shared" si="60"/>
        <v>0</v>
      </c>
      <c r="U418" s="10">
        <v>6</v>
      </c>
      <c r="V418" s="10">
        <v>150</v>
      </c>
      <c r="W418" s="10">
        <f t="shared" si="63"/>
        <v>900</v>
      </c>
      <c r="X418" s="10">
        <v>6</v>
      </c>
      <c r="Y418" s="10">
        <v>150</v>
      </c>
      <c r="Z418" s="10">
        <f t="shared" si="64"/>
        <v>900</v>
      </c>
      <c r="AA418" s="10">
        <v>6</v>
      </c>
      <c r="AB418" s="10">
        <v>150</v>
      </c>
      <c r="AC418" s="10">
        <f t="shared" si="65"/>
        <v>900</v>
      </c>
      <c r="AD418" s="11">
        <v>18</v>
      </c>
      <c r="AE418" s="26">
        <v>7</v>
      </c>
      <c r="AF418" s="7">
        <f t="shared" si="57"/>
        <v>126</v>
      </c>
      <c r="AG418" s="152">
        <v>1</v>
      </c>
      <c r="AH418" s="139">
        <f t="shared" si="66"/>
        <v>36</v>
      </c>
      <c r="AI418" s="139">
        <f t="shared" si="62"/>
        <v>2826</v>
      </c>
      <c r="AJ418" s="109">
        <f t="shared" si="67"/>
        <v>2826</v>
      </c>
      <c r="AM418" t="b">
        <f>D418='10.06.2022 КП'!D418</f>
        <v>1</v>
      </c>
      <c r="AN418" t="b">
        <f>E418='10.06.2022 КП'!E418</f>
        <v>1</v>
      </c>
      <c r="AO418" t="b">
        <f>F418='10.06.2022 КП'!F418</f>
        <v>1</v>
      </c>
      <c r="AP418" t="b">
        <f>G418='10.06.2022 КП'!G418</f>
        <v>1</v>
      </c>
      <c r="AQ418" t="b">
        <f>H418='10.06.2022 КП'!H418</f>
        <v>1</v>
      </c>
    </row>
    <row r="419" spans="1:43" ht="27" customHeight="1" x14ac:dyDescent="0.25">
      <c r="A419" s="108">
        <v>343</v>
      </c>
      <c r="B419" s="8" t="s">
        <v>229</v>
      </c>
      <c r="C419" s="21" t="s">
        <v>228</v>
      </c>
      <c r="D419" s="22" t="s">
        <v>233</v>
      </c>
      <c r="E419" s="21" t="s">
        <v>340</v>
      </c>
      <c r="F419" s="35">
        <v>44698</v>
      </c>
      <c r="G419" s="35">
        <v>44699</v>
      </c>
      <c r="H419" s="21" t="s">
        <v>331</v>
      </c>
      <c r="I419" s="22" t="s">
        <v>300</v>
      </c>
      <c r="J419" s="35">
        <v>44698</v>
      </c>
      <c r="K419" s="35">
        <v>44699</v>
      </c>
      <c r="L419" s="10"/>
      <c r="M419" s="10">
        <v>3400</v>
      </c>
      <c r="N419" s="10">
        <f t="shared" si="58"/>
        <v>0</v>
      </c>
      <c r="O419" s="10"/>
      <c r="P419" s="10">
        <v>2900</v>
      </c>
      <c r="Q419" s="10">
        <f t="shared" si="59"/>
        <v>0</v>
      </c>
      <c r="R419" s="10"/>
      <c r="S419" s="10">
        <v>2800</v>
      </c>
      <c r="T419" s="10">
        <f t="shared" si="60"/>
        <v>0</v>
      </c>
      <c r="U419" s="10">
        <v>6</v>
      </c>
      <c r="V419" s="10">
        <v>150</v>
      </c>
      <c r="W419" s="10">
        <f t="shared" si="63"/>
        <v>900</v>
      </c>
      <c r="X419" s="10">
        <v>6</v>
      </c>
      <c r="Y419" s="10">
        <v>150</v>
      </c>
      <c r="Z419" s="10">
        <f t="shared" si="64"/>
        <v>900</v>
      </c>
      <c r="AA419" s="10">
        <v>6</v>
      </c>
      <c r="AB419" s="10">
        <v>150</v>
      </c>
      <c r="AC419" s="10">
        <f t="shared" si="65"/>
        <v>900</v>
      </c>
      <c r="AD419" s="11">
        <v>18</v>
      </c>
      <c r="AE419" s="26">
        <v>7</v>
      </c>
      <c r="AF419" s="7">
        <f t="shared" si="57"/>
        <v>126</v>
      </c>
      <c r="AG419" s="152">
        <v>1</v>
      </c>
      <c r="AH419" s="139">
        <f t="shared" si="66"/>
        <v>36</v>
      </c>
      <c r="AI419" s="139">
        <f t="shared" si="62"/>
        <v>2826</v>
      </c>
      <c r="AJ419" s="109">
        <f t="shared" si="67"/>
        <v>2826</v>
      </c>
      <c r="AM419" t="b">
        <f>D419='10.06.2022 КП'!D419</f>
        <v>1</v>
      </c>
      <c r="AN419" t="b">
        <f>E419='10.06.2022 КП'!E419</f>
        <v>1</v>
      </c>
      <c r="AO419" t="b">
        <f>F419='10.06.2022 КП'!F419</f>
        <v>1</v>
      </c>
      <c r="AP419" t="b">
        <f>G419='10.06.2022 КП'!G419</f>
        <v>1</v>
      </c>
      <c r="AQ419" t="b">
        <f>H419='10.06.2022 КП'!H419</f>
        <v>1</v>
      </c>
    </row>
    <row r="420" spans="1:43" ht="16.899999999999999" customHeight="1" x14ac:dyDescent="0.25">
      <c r="A420" s="106"/>
      <c r="B420" s="96"/>
      <c r="C420" s="97"/>
      <c r="D420" s="179" t="s">
        <v>901</v>
      </c>
      <c r="E420" s="99"/>
      <c r="F420" s="99"/>
      <c r="G420" s="99"/>
      <c r="H420" s="99"/>
      <c r="I420" s="99"/>
      <c r="J420" s="99"/>
      <c r="K420" s="99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2"/>
      <c r="AE420" s="79"/>
      <c r="AF420" s="79"/>
      <c r="AG420" s="153"/>
      <c r="AH420" s="151"/>
      <c r="AI420" s="151"/>
      <c r="AJ420" s="164"/>
      <c r="AM420" t="b">
        <f>D420='10.06.2022 КП'!D420</f>
        <v>1</v>
      </c>
      <c r="AN420" t="b">
        <f>E420='10.06.2022 КП'!E420</f>
        <v>1</v>
      </c>
      <c r="AO420" t="b">
        <f>F420='10.06.2022 КП'!F420</f>
        <v>1</v>
      </c>
      <c r="AP420" t="b">
        <f>G420='10.06.2022 КП'!G420</f>
        <v>1</v>
      </c>
      <c r="AQ420" t="b">
        <f>H420='10.06.2022 КП'!H420</f>
        <v>1</v>
      </c>
    </row>
    <row r="421" spans="1:43" ht="40.15" customHeight="1" x14ac:dyDescent="0.25">
      <c r="A421" s="108">
        <v>344</v>
      </c>
      <c r="B421" s="8" t="s">
        <v>195</v>
      </c>
      <c r="C421" s="21" t="s">
        <v>159</v>
      </c>
      <c r="D421" s="22" t="s">
        <v>174</v>
      </c>
      <c r="E421" s="21" t="s">
        <v>499</v>
      </c>
      <c r="F421" s="35">
        <v>44606</v>
      </c>
      <c r="G421" s="35">
        <v>44610</v>
      </c>
      <c r="H421" s="21" t="s">
        <v>816</v>
      </c>
      <c r="I421" s="22" t="s">
        <v>499</v>
      </c>
      <c r="J421" s="35">
        <v>44606</v>
      </c>
      <c r="K421" s="35">
        <v>44610</v>
      </c>
      <c r="L421" s="10"/>
      <c r="M421" s="10">
        <v>3400</v>
      </c>
      <c r="N421" s="10">
        <f t="shared" si="58"/>
        <v>0</v>
      </c>
      <c r="O421" s="10"/>
      <c r="P421" s="10">
        <v>2900</v>
      </c>
      <c r="Q421" s="10">
        <f t="shared" si="59"/>
        <v>0</v>
      </c>
      <c r="R421" s="10"/>
      <c r="S421" s="10">
        <v>2800</v>
      </c>
      <c r="T421" s="10">
        <f t="shared" si="60"/>
        <v>0</v>
      </c>
      <c r="U421" s="10">
        <v>8</v>
      </c>
      <c r="V421" s="10">
        <v>150</v>
      </c>
      <c r="W421" s="10">
        <f t="shared" si="63"/>
        <v>1200</v>
      </c>
      <c r="X421" s="10">
        <v>8</v>
      </c>
      <c r="Y421" s="10">
        <v>150</v>
      </c>
      <c r="Z421" s="10">
        <f t="shared" si="64"/>
        <v>1200</v>
      </c>
      <c r="AA421" s="10">
        <v>8</v>
      </c>
      <c r="AB421" s="10">
        <v>150</v>
      </c>
      <c r="AC421" s="10">
        <f t="shared" si="65"/>
        <v>1200</v>
      </c>
      <c r="AD421" s="11"/>
      <c r="AE421" s="26">
        <v>7</v>
      </c>
      <c r="AF421" s="7">
        <f t="shared" si="57"/>
        <v>0</v>
      </c>
      <c r="AG421" s="152">
        <v>1</v>
      </c>
      <c r="AH421" s="139">
        <f t="shared" si="66"/>
        <v>24</v>
      </c>
      <c r="AI421" s="139">
        <f t="shared" si="62"/>
        <v>3600</v>
      </c>
      <c r="AJ421" s="109">
        <f t="shared" si="67"/>
        <v>3600</v>
      </c>
      <c r="AM421" t="b">
        <f>D421='10.06.2022 КП'!D421</f>
        <v>1</v>
      </c>
      <c r="AN421" t="b">
        <f>E421='10.06.2022 КП'!E421</f>
        <v>1</v>
      </c>
      <c r="AO421" t="b">
        <f>F421='10.06.2022 КП'!F421</f>
        <v>1</v>
      </c>
      <c r="AP421" t="b">
        <f>G421='10.06.2022 КП'!G421</f>
        <v>1</v>
      </c>
      <c r="AQ421" t="b">
        <f>H421='10.06.2022 КП'!H421</f>
        <v>1</v>
      </c>
    </row>
    <row r="422" spans="1:43" x14ac:dyDescent="0.25">
      <c r="A422" s="106"/>
      <c r="B422" s="96"/>
      <c r="C422" s="97"/>
      <c r="D422" s="179" t="s">
        <v>930</v>
      </c>
      <c r="E422" s="99"/>
      <c r="F422" s="99"/>
      <c r="G422" s="99"/>
      <c r="H422" s="99"/>
      <c r="I422" s="99"/>
      <c r="J422" s="99"/>
      <c r="K422" s="99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2"/>
      <c r="AE422" s="79"/>
      <c r="AF422" s="79"/>
      <c r="AG422" s="153"/>
      <c r="AH422" s="151"/>
      <c r="AI422" s="151"/>
      <c r="AJ422" s="164"/>
      <c r="AM422" t="b">
        <f>D422='10.06.2022 КП'!D422</f>
        <v>1</v>
      </c>
      <c r="AN422" t="b">
        <f>E422='10.06.2022 КП'!E422</f>
        <v>1</v>
      </c>
      <c r="AO422" t="b">
        <f>F422='10.06.2022 КП'!F422</f>
        <v>1</v>
      </c>
      <c r="AP422" t="b">
        <f>G422='10.06.2022 КП'!G422</f>
        <v>1</v>
      </c>
      <c r="AQ422" t="b">
        <f>H422='10.06.2022 КП'!H422</f>
        <v>1</v>
      </c>
    </row>
    <row r="423" spans="1:43" ht="40.15" customHeight="1" x14ac:dyDescent="0.25">
      <c r="A423" s="108">
        <v>345</v>
      </c>
      <c r="B423" s="8" t="s">
        <v>193</v>
      </c>
      <c r="C423" s="21" t="s">
        <v>158</v>
      </c>
      <c r="D423" s="22" t="s">
        <v>664</v>
      </c>
      <c r="E423" s="21" t="s">
        <v>516</v>
      </c>
      <c r="F423" s="35">
        <v>44636</v>
      </c>
      <c r="G423" s="35">
        <v>44638</v>
      </c>
      <c r="H423" s="21" t="s">
        <v>301</v>
      </c>
      <c r="I423" s="22" t="s">
        <v>516</v>
      </c>
      <c r="J423" s="35">
        <v>44636</v>
      </c>
      <c r="K423" s="35">
        <v>44638</v>
      </c>
      <c r="L423" s="10"/>
      <c r="M423" s="10">
        <v>3400</v>
      </c>
      <c r="N423" s="10">
        <f t="shared" si="58"/>
        <v>0</v>
      </c>
      <c r="O423" s="10"/>
      <c r="P423" s="10">
        <v>2900</v>
      </c>
      <c r="Q423" s="10">
        <f t="shared" si="59"/>
        <v>0</v>
      </c>
      <c r="R423" s="10"/>
      <c r="S423" s="10">
        <v>2800</v>
      </c>
      <c r="T423" s="10">
        <f t="shared" si="60"/>
        <v>0</v>
      </c>
      <c r="U423" s="10">
        <v>8</v>
      </c>
      <c r="V423" s="10">
        <v>150</v>
      </c>
      <c r="W423" s="10">
        <f t="shared" si="63"/>
        <v>1200</v>
      </c>
      <c r="X423" s="10">
        <v>8</v>
      </c>
      <c r="Y423" s="10">
        <v>150</v>
      </c>
      <c r="Z423" s="10">
        <f t="shared" si="64"/>
        <v>1200</v>
      </c>
      <c r="AA423" s="10">
        <v>8</v>
      </c>
      <c r="AB423" s="10">
        <v>150</v>
      </c>
      <c r="AC423" s="10">
        <f t="shared" si="65"/>
        <v>1200</v>
      </c>
      <c r="AD423" s="11"/>
      <c r="AE423" s="3">
        <v>7</v>
      </c>
      <c r="AF423" s="3">
        <f t="shared" si="57"/>
        <v>0</v>
      </c>
      <c r="AG423" s="152">
        <v>1</v>
      </c>
      <c r="AH423" s="139">
        <f t="shared" si="66"/>
        <v>24</v>
      </c>
      <c r="AI423" s="139">
        <f t="shared" si="62"/>
        <v>3600</v>
      </c>
      <c r="AJ423" s="109">
        <f t="shared" si="67"/>
        <v>3600</v>
      </c>
      <c r="AM423" t="b">
        <f>D423='10.06.2022 КП'!D423</f>
        <v>1</v>
      </c>
      <c r="AN423" t="b">
        <f>E423='10.06.2022 КП'!E423</f>
        <v>1</v>
      </c>
      <c r="AO423" t="b">
        <f>F423='10.06.2022 КП'!F423</f>
        <v>1</v>
      </c>
      <c r="AP423" t="b">
        <f>G423='10.06.2022 КП'!G423</f>
        <v>1</v>
      </c>
      <c r="AQ423" t="b">
        <f>H423='10.06.2022 КП'!H423</f>
        <v>1</v>
      </c>
    </row>
    <row r="424" spans="1:43" ht="40.15" customHeight="1" x14ac:dyDescent="0.25">
      <c r="A424" s="108">
        <v>346</v>
      </c>
      <c r="B424" s="8" t="s">
        <v>193</v>
      </c>
      <c r="C424" s="21" t="s">
        <v>158</v>
      </c>
      <c r="D424" s="22" t="s">
        <v>665</v>
      </c>
      <c r="E424" s="21" t="s">
        <v>1055</v>
      </c>
      <c r="F424" s="35">
        <v>44818</v>
      </c>
      <c r="G424" s="35">
        <v>44820</v>
      </c>
      <c r="H424" s="21" t="s">
        <v>318</v>
      </c>
      <c r="I424" s="22" t="s">
        <v>750</v>
      </c>
      <c r="J424" s="35">
        <v>44818</v>
      </c>
      <c r="K424" s="35">
        <v>44820</v>
      </c>
      <c r="L424" s="10"/>
      <c r="M424" s="10">
        <v>3400</v>
      </c>
      <c r="N424" s="10">
        <f t="shared" si="58"/>
        <v>0</v>
      </c>
      <c r="O424" s="10"/>
      <c r="P424" s="10">
        <v>2900</v>
      </c>
      <c r="Q424" s="10">
        <f t="shared" si="59"/>
        <v>0</v>
      </c>
      <c r="R424" s="10"/>
      <c r="S424" s="10">
        <v>2800</v>
      </c>
      <c r="T424" s="10">
        <f t="shared" si="60"/>
        <v>0</v>
      </c>
      <c r="U424" s="10">
        <v>8</v>
      </c>
      <c r="V424" s="10">
        <v>150</v>
      </c>
      <c r="W424" s="10">
        <f t="shared" si="63"/>
        <v>1200</v>
      </c>
      <c r="X424" s="10">
        <v>8</v>
      </c>
      <c r="Y424" s="10">
        <v>150</v>
      </c>
      <c r="Z424" s="10">
        <f t="shared" si="64"/>
        <v>1200</v>
      </c>
      <c r="AA424" s="10">
        <v>8</v>
      </c>
      <c r="AB424" s="10">
        <v>150</v>
      </c>
      <c r="AC424" s="10">
        <f t="shared" si="65"/>
        <v>1200</v>
      </c>
      <c r="AD424" s="11">
        <v>56</v>
      </c>
      <c r="AE424" s="3">
        <v>7</v>
      </c>
      <c r="AF424" s="3">
        <f t="shared" si="57"/>
        <v>392</v>
      </c>
      <c r="AG424" s="152">
        <v>1</v>
      </c>
      <c r="AH424" s="139">
        <f t="shared" si="66"/>
        <v>80</v>
      </c>
      <c r="AI424" s="139">
        <f t="shared" si="62"/>
        <v>3992</v>
      </c>
      <c r="AJ424" s="109">
        <f t="shared" si="67"/>
        <v>3992</v>
      </c>
      <c r="AM424" t="b">
        <f>D424='10.06.2022 КП'!D424</f>
        <v>1</v>
      </c>
      <c r="AN424" t="b">
        <f>E424='10.06.2022 КП'!E424</f>
        <v>1</v>
      </c>
      <c r="AO424" t="b">
        <f>F424='10.06.2022 КП'!F424</f>
        <v>1</v>
      </c>
      <c r="AP424" t="b">
        <f>G424='10.06.2022 КП'!G424</f>
        <v>1</v>
      </c>
      <c r="AQ424" t="b">
        <f>H424='10.06.2022 КП'!H424</f>
        <v>1</v>
      </c>
    </row>
    <row r="425" spans="1:43" x14ac:dyDescent="0.25">
      <c r="A425" s="106"/>
      <c r="B425" s="96"/>
      <c r="C425" s="97"/>
      <c r="D425" s="179" t="s">
        <v>903</v>
      </c>
      <c r="E425" s="99"/>
      <c r="F425" s="99"/>
      <c r="G425" s="99"/>
      <c r="H425" s="99"/>
      <c r="I425" s="99"/>
      <c r="J425" s="99"/>
      <c r="K425" s="99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2"/>
      <c r="AE425" s="79"/>
      <c r="AF425" s="79"/>
      <c r="AG425" s="153"/>
      <c r="AH425" s="151"/>
      <c r="AI425" s="151"/>
      <c r="AJ425" s="164"/>
      <c r="AM425" t="b">
        <f>D425='10.06.2022 КП'!D425</f>
        <v>1</v>
      </c>
      <c r="AN425" t="b">
        <f>E425='10.06.2022 КП'!E425</f>
        <v>1</v>
      </c>
      <c r="AO425" t="b">
        <f>F425='10.06.2022 КП'!F425</f>
        <v>1</v>
      </c>
      <c r="AP425" t="b">
        <f>G425='10.06.2022 КП'!G425</f>
        <v>1</v>
      </c>
      <c r="AQ425" t="b">
        <f>H425='10.06.2022 КП'!H425</f>
        <v>1</v>
      </c>
    </row>
    <row r="426" spans="1:43" ht="60" customHeight="1" x14ac:dyDescent="0.25">
      <c r="A426" s="108">
        <v>347</v>
      </c>
      <c r="B426" s="8" t="s">
        <v>193</v>
      </c>
      <c r="C426" s="21" t="s">
        <v>142</v>
      </c>
      <c r="D426" s="22" t="s">
        <v>666</v>
      </c>
      <c r="E426" s="21" t="s">
        <v>482</v>
      </c>
      <c r="F426" s="35">
        <v>44617</v>
      </c>
      <c r="G426" s="35">
        <v>44619</v>
      </c>
      <c r="H426" s="21" t="s">
        <v>775</v>
      </c>
      <c r="I426" s="22" t="s">
        <v>482</v>
      </c>
      <c r="J426" s="35">
        <v>44617</v>
      </c>
      <c r="K426" s="35">
        <v>44619</v>
      </c>
      <c r="L426" s="10"/>
      <c r="M426" s="10">
        <v>3400</v>
      </c>
      <c r="N426" s="10">
        <f t="shared" si="58"/>
        <v>0</v>
      </c>
      <c r="O426" s="10"/>
      <c r="P426" s="10">
        <v>2900</v>
      </c>
      <c r="Q426" s="10">
        <f t="shared" si="59"/>
        <v>0</v>
      </c>
      <c r="R426" s="10"/>
      <c r="S426" s="10">
        <v>2800</v>
      </c>
      <c r="T426" s="10">
        <f t="shared" si="60"/>
        <v>0</v>
      </c>
      <c r="U426" s="10">
        <v>25</v>
      </c>
      <c r="V426" s="10">
        <v>150</v>
      </c>
      <c r="W426" s="10">
        <f t="shared" si="63"/>
        <v>3750</v>
      </c>
      <c r="X426" s="10">
        <v>25</v>
      </c>
      <c r="Y426" s="10">
        <v>150</v>
      </c>
      <c r="Z426" s="10">
        <f t="shared" si="64"/>
        <v>3750</v>
      </c>
      <c r="AA426" s="10">
        <v>25</v>
      </c>
      <c r="AB426" s="10">
        <v>150</v>
      </c>
      <c r="AC426" s="10">
        <f t="shared" si="65"/>
        <v>3750</v>
      </c>
      <c r="AD426" s="12"/>
      <c r="AE426" s="3">
        <v>7</v>
      </c>
      <c r="AF426" s="3">
        <f t="shared" si="57"/>
        <v>0</v>
      </c>
      <c r="AG426" s="152">
        <v>1</v>
      </c>
      <c r="AH426" s="139">
        <f t="shared" si="66"/>
        <v>75</v>
      </c>
      <c r="AI426" s="139">
        <f t="shared" si="62"/>
        <v>11250</v>
      </c>
      <c r="AJ426" s="109">
        <f t="shared" si="67"/>
        <v>11250</v>
      </c>
      <c r="AM426" t="b">
        <f>D426='10.06.2022 КП'!D426</f>
        <v>1</v>
      </c>
      <c r="AN426" t="b">
        <f>E426='10.06.2022 КП'!E426</f>
        <v>1</v>
      </c>
      <c r="AO426" t="b">
        <f>F426='10.06.2022 КП'!F426</f>
        <v>1</v>
      </c>
      <c r="AP426" t="b">
        <f>G426='10.06.2022 КП'!G426</f>
        <v>1</v>
      </c>
      <c r="AQ426" t="b">
        <f>H426='10.06.2022 КП'!H426</f>
        <v>1</v>
      </c>
    </row>
    <row r="427" spans="1:43" ht="60" customHeight="1" x14ac:dyDescent="0.25">
      <c r="A427" s="108">
        <v>348</v>
      </c>
      <c r="B427" s="8" t="s">
        <v>193</v>
      </c>
      <c r="C427" s="21" t="s">
        <v>142</v>
      </c>
      <c r="D427" s="22" t="s">
        <v>667</v>
      </c>
      <c r="E427" s="21" t="s">
        <v>1062</v>
      </c>
      <c r="F427" s="35">
        <v>44666</v>
      </c>
      <c r="G427" s="35">
        <v>44668</v>
      </c>
      <c r="H427" s="21" t="s">
        <v>775</v>
      </c>
      <c r="I427" s="22" t="s">
        <v>751</v>
      </c>
      <c r="J427" s="35">
        <v>44666</v>
      </c>
      <c r="K427" s="35">
        <v>44668</v>
      </c>
      <c r="L427" s="10"/>
      <c r="M427" s="10">
        <v>3400</v>
      </c>
      <c r="N427" s="10">
        <f t="shared" si="58"/>
        <v>0</v>
      </c>
      <c r="O427" s="10"/>
      <c r="P427" s="10">
        <v>2900</v>
      </c>
      <c r="Q427" s="10">
        <f t="shared" si="59"/>
        <v>0</v>
      </c>
      <c r="R427" s="10"/>
      <c r="S427" s="10">
        <v>2800</v>
      </c>
      <c r="T427" s="10">
        <f t="shared" si="60"/>
        <v>0</v>
      </c>
      <c r="U427" s="10">
        <v>25</v>
      </c>
      <c r="V427" s="10">
        <v>150</v>
      </c>
      <c r="W427" s="10">
        <f t="shared" si="63"/>
        <v>3750</v>
      </c>
      <c r="X427" s="10">
        <v>25</v>
      </c>
      <c r="Y427" s="10">
        <v>150</v>
      </c>
      <c r="Z427" s="10">
        <f t="shared" si="64"/>
        <v>3750</v>
      </c>
      <c r="AA427" s="10">
        <v>25</v>
      </c>
      <c r="AB427" s="10">
        <v>150</v>
      </c>
      <c r="AC427" s="10">
        <f t="shared" si="65"/>
        <v>3750</v>
      </c>
      <c r="AD427" s="11">
        <v>75</v>
      </c>
      <c r="AE427" s="3">
        <v>7</v>
      </c>
      <c r="AF427" s="3">
        <f t="shared" si="57"/>
        <v>525</v>
      </c>
      <c r="AG427" s="152">
        <v>1</v>
      </c>
      <c r="AH427" s="139">
        <f t="shared" si="66"/>
        <v>150</v>
      </c>
      <c r="AI427" s="139">
        <f t="shared" si="62"/>
        <v>11775</v>
      </c>
      <c r="AJ427" s="109">
        <f t="shared" si="67"/>
        <v>11775</v>
      </c>
      <c r="AM427" t="b">
        <f>D427='10.06.2022 КП'!D427</f>
        <v>1</v>
      </c>
      <c r="AN427" t="b">
        <f>E427='10.06.2022 КП'!E427</f>
        <v>1</v>
      </c>
      <c r="AO427" t="b">
        <f>F427='10.06.2022 КП'!F427</f>
        <v>1</v>
      </c>
      <c r="AP427" t="b">
        <f>G427='10.06.2022 КП'!G427</f>
        <v>1</v>
      </c>
      <c r="AQ427" t="b">
        <f>H427='10.06.2022 КП'!H427</f>
        <v>1</v>
      </c>
    </row>
    <row r="428" spans="1:43" ht="13.9" customHeight="1" x14ac:dyDescent="0.25">
      <c r="A428" s="106"/>
      <c r="B428" s="96"/>
      <c r="C428" s="97"/>
      <c r="D428" s="179" t="s">
        <v>904</v>
      </c>
      <c r="E428" s="99"/>
      <c r="F428" s="99"/>
      <c r="G428" s="99"/>
      <c r="H428" s="99"/>
      <c r="I428" s="99"/>
      <c r="J428" s="99"/>
      <c r="K428" s="99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2"/>
      <c r="AE428" s="79"/>
      <c r="AF428" s="79"/>
      <c r="AG428" s="153"/>
      <c r="AH428" s="151"/>
      <c r="AI428" s="151"/>
      <c r="AJ428" s="164"/>
      <c r="AM428" t="b">
        <f>D428='10.06.2022 КП'!D428</f>
        <v>1</v>
      </c>
      <c r="AN428" t="b">
        <f>E428='10.06.2022 КП'!E428</f>
        <v>1</v>
      </c>
      <c r="AO428" t="b">
        <f>F428='10.06.2022 КП'!F428</f>
        <v>1</v>
      </c>
      <c r="AP428" t="b">
        <f>G428='10.06.2022 КП'!G428</f>
        <v>1</v>
      </c>
      <c r="AQ428" t="b">
        <f>H428='10.06.2022 КП'!H428</f>
        <v>1</v>
      </c>
    </row>
    <row r="429" spans="1:43" ht="40.15" customHeight="1" x14ac:dyDescent="0.25">
      <c r="A429" s="108">
        <v>349</v>
      </c>
      <c r="B429" s="8" t="s">
        <v>193</v>
      </c>
      <c r="C429" s="21" t="s">
        <v>143</v>
      </c>
      <c r="D429" s="22" t="s">
        <v>668</v>
      </c>
      <c r="E429" s="21" t="s">
        <v>1056</v>
      </c>
      <c r="F429" s="35">
        <v>44671</v>
      </c>
      <c r="G429" s="35">
        <v>44674</v>
      </c>
      <c r="H429" s="21" t="s">
        <v>1057</v>
      </c>
      <c r="I429" s="22" t="s">
        <v>752</v>
      </c>
      <c r="J429" s="35">
        <v>44671</v>
      </c>
      <c r="K429" s="35">
        <v>44674</v>
      </c>
      <c r="L429" s="10"/>
      <c r="M429" s="10">
        <v>3400</v>
      </c>
      <c r="N429" s="10">
        <f t="shared" si="58"/>
        <v>0</v>
      </c>
      <c r="O429" s="10"/>
      <c r="P429" s="10">
        <v>2900</v>
      </c>
      <c r="Q429" s="10">
        <f t="shared" si="59"/>
        <v>0</v>
      </c>
      <c r="R429" s="10"/>
      <c r="S429" s="10">
        <v>2800</v>
      </c>
      <c r="T429" s="10">
        <f t="shared" si="60"/>
        <v>0</v>
      </c>
      <c r="U429" s="10">
        <v>6</v>
      </c>
      <c r="V429" s="10">
        <v>150</v>
      </c>
      <c r="W429" s="10">
        <f t="shared" si="63"/>
        <v>900</v>
      </c>
      <c r="X429" s="10">
        <v>6</v>
      </c>
      <c r="Y429" s="10">
        <v>150</v>
      </c>
      <c r="Z429" s="10">
        <f t="shared" si="64"/>
        <v>900</v>
      </c>
      <c r="AA429" s="10">
        <v>6</v>
      </c>
      <c r="AB429" s="10">
        <v>150</v>
      </c>
      <c r="AC429" s="10">
        <f t="shared" si="65"/>
        <v>900</v>
      </c>
      <c r="AD429" s="11">
        <v>18</v>
      </c>
      <c r="AE429" s="3">
        <v>7</v>
      </c>
      <c r="AF429" s="3">
        <f t="shared" si="57"/>
        <v>126</v>
      </c>
      <c r="AG429" s="152">
        <v>1</v>
      </c>
      <c r="AH429" s="145">
        <f t="shared" si="66"/>
        <v>36</v>
      </c>
      <c r="AI429" s="139">
        <f t="shared" si="62"/>
        <v>2826</v>
      </c>
      <c r="AJ429" s="118">
        <f t="shared" si="67"/>
        <v>2826</v>
      </c>
      <c r="AM429" t="b">
        <f>D429='10.06.2022 КП'!D429</f>
        <v>1</v>
      </c>
      <c r="AN429" t="b">
        <f>E429='10.06.2022 КП'!E429</f>
        <v>1</v>
      </c>
      <c r="AO429" t="b">
        <f>F429='10.06.2022 КП'!F429</f>
        <v>1</v>
      </c>
      <c r="AP429" t="b">
        <f>G429='10.06.2022 КП'!G429</f>
        <v>1</v>
      </c>
      <c r="AQ429" t="b">
        <f>H429='10.06.2022 КП'!H429</f>
        <v>1</v>
      </c>
    </row>
    <row r="430" spans="1:43" ht="40.15" customHeight="1" x14ac:dyDescent="0.25">
      <c r="A430" s="108">
        <v>350</v>
      </c>
      <c r="B430" s="8" t="s">
        <v>193</v>
      </c>
      <c r="C430" s="21" t="s">
        <v>143</v>
      </c>
      <c r="D430" s="22" t="s">
        <v>1097</v>
      </c>
      <c r="E430" s="21" t="s">
        <v>1058</v>
      </c>
      <c r="F430" s="35">
        <v>44682</v>
      </c>
      <c r="G430" s="35">
        <v>44686</v>
      </c>
      <c r="H430" s="21" t="s">
        <v>1057</v>
      </c>
      <c r="I430" s="22" t="s">
        <v>753</v>
      </c>
      <c r="J430" s="35">
        <v>44682</v>
      </c>
      <c r="K430" s="35">
        <v>44686</v>
      </c>
      <c r="L430" s="10"/>
      <c r="M430" s="10">
        <v>3400</v>
      </c>
      <c r="N430" s="10">
        <f t="shared" si="58"/>
        <v>0</v>
      </c>
      <c r="O430" s="10"/>
      <c r="P430" s="10">
        <v>2900</v>
      </c>
      <c r="Q430" s="10">
        <f t="shared" si="59"/>
        <v>0</v>
      </c>
      <c r="R430" s="10"/>
      <c r="S430" s="10">
        <v>2800</v>
      </c>
      <c r="T430" s="10">
        <f t="shared" si="60"/>
        <v>0</v>
      </c>
      <c r="U430" s="10">
        <v>6</v>
      </c>
      <c r="V430" s="10">
        <v>150</v>
      </c>
      <c r="W430" s="10">
        <f t="shared" si="63"/>
        <v>900</v>
      </c>
      <c r="X430" s="10">
        <v>6</v>
      </c>
      <c r="Y430" s="10">
        <v>150</v>
      </c>
      <c r="Z430" s="10">
        <f t="shared" si="64"/>
        <v>900</v>
      </c>
      <c r="AA430" s="10">
        <v>6</v>
      </c>
      <c r="AB430" s="10">
        <v>150</v>
      </c>
      <c r="AC430" s="10">
        <f t="shared" si="65"/>
        <v>900</v>
      </c>
      <c r="AD430" s="11">
        <v>18</v>
      </c>
      <c r="AE430" s="3">
        <v>7</v>
      </c>
      <c r="AF430" s="3">
        <f t="shared" si="57"/>
        <v>126</v>
      </c>
      <c r="AG430" s="152">
        <v>1</v>
      </c>
      <c r="AH430" s="145">
        <f t="shared" si="66"/>
        <v>36</v>
      </c>
      <c r="AI430" s="139">
        <f t="shared" si="62"/>
        <v>2826</v>
      </c>
      <c r="AJ430" s="118">
        <f t="shared" si="67"/>
        <v>2826</v>
      </c>
      <c r="AM430" t="b">
        <f>D430='10.06.2022 КП'!D430</f>
        <v>1</v>
      </c>
      <c r="AN430" t="b">
        <f>E430='10.06.2022 КП'!E430</f>
        <v>1</v>
      </c>
      <c r="AO430" t="b">
        <f>F430='10.06.2022 КП'!F430</f>
        <v>1</v>
      </c>
      <c r="AP430" t="b">
        <f>G430='10.06.2022 КП'!G430</f>
        <v>1</v>
      </c>
      <c r="AQ430" t="b">
        <f>H430='10.06.2022 КП'!H430</f>
        <v>1</v>
      </c>
    </row>
    <row r="431" spans="1:43" ht="14.65" customHeight="1" x14ac:dyDescent="0.25">
      <c r="A431" s="106"/>
      <c r="B431" s="96"/>
      <c r="C431" s="97"/>
      <c r="D431" s="179" t="s">
        <v>931</v>
      </c>
      <c r="E431" s="99"/>
      <c r="F431" s="99"/>
      <c r="G431" s="99"/>
      <c r="H431" s="99"/>
      <c r="I431" s="99"/>
      <c r="J431" s="99"/>
      <c r="K431" s="99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2"/>
      <c r="AE431" s="79"/>
      <c r="AF431" s="79"/>
      <c r="AG431" s="153"/>
      <c r="AH431" s="151"/>
      <c r="AI431" s="151"/>
      <c r="AJ431" s="164"/>
      <c r="AM431" t="b">
        <f>D431='10.06.2022 КП'!D431</f>
        <v>1</v>
      </c>
      <c r="AN431" t="b">
        <f>E431='10.06.2022 КП'!E431</f>
        <v>1</v>
      </c>
      <c r="AO431" t="b">
        <f>F431='10.06.2022 КП'!F431</f>
        <v>1</v>
      </c>
      <c r="AP431" t="b">
        <f>G431='10.06.2022 КП'!G431</f>
        <v>1</v>
      </c>
      <c r="AQ431" t="b">
        <f>H431='10.06.2022 КП'!H431</f>
        <v>1</v>
      </c>
    </row>
    <row r="432" spans="1:43" ht="27" customHeight="1" x14ac:dyDescent="0.25">
      <c r="A432" s="108">
        <v>351</v>
      </c>
      <c r="B432" s="8" t="s">
        <v>203</v>
      </c>
      <c r="C432" s="21" t="s">
        <v>215</v>
      </c>
      <c r="D432" s="22" t="s">
        <v>670</v>
      </c>
      <c r="E432" s="21" t="s">
        <v>497</v>
      </c>
      <c r="F432" s="35">
        <v>44637</v>
      </c>
      <c r="G432" s="35">
        <v>44639</v>
      </c>
      <c r="H432" s="21" t="s">
        <v>801</v>
      </c>
      <c r="I432" s="22" t="s">
        <v>497</v>
      </c>
      <c r="J432" s="35">
        <v>44637</v>
      </c>
      <c r="K432" s="35">
        <v>44639</v>
      </c>
      <c r="L432" s="10"/>
      <c r="M432" s="10">
        <v>3400</v>
      </c>
      <c r="N432" s="10">
        <f t="shared" si="58"/>
        <v>0</v>
      </c>
      <c r="O432" s="10"/>
      <c r="P432" s="10">
        <v>2900</v>
      </c>
      <c r="Q432" s="10">
        <f t="shared" si="59"/>
        <v>0</v>
      </c>
      <c r="R432" s="10"/>
      <c r="S432" s="10">
        <v>2800</v>
      </c>
      <c r="T432" s="10">
        <f t="shared" si="60"/>
        <v>0</v>
      </c>
      <c r="U432" s="13">
        <v>4</v>
      </c>
      <c r="V432" s="10">
        <v>150</v>
      </c>
      <c r="W432" s="10">
        <f t="shared" si="63"/>
        <v>600</v>
      </c>
      <c r="X432" s="13">
        <v>4</v>
      </c>
      <c r="Y432" s="10">
        <v>150</v>
      </c>
      <c r="Z432" s="10">
        <f t="shared" si="64"/>
        <v>600</v>
      </c>
      <c r="AA432" s="10">
        <v>4</v>
      </c>
      <c r="AB432" s="10">
        <v>150</v>
      </c>
      <c r="AC432" s="10">
        <f t="shared" si="65"/>
        <v>600</v>
      </c>
      <c r="AD432" s="11"/>
      <c r="AE432" s="3">
        <v>7</v>
      </c>
      <c r="AF432" s="3">
        <f t="shared" si="57"/>
        <v>0</v>
      </c>
      <c r="AG432" s="152">
        <v>1</v>
      </c>
      <c r="AH432" s="139">
        <f t="shared" si="66"/>
        <v>12</v>
      </c>
      <c r="AI432" s="139">
        <f t="shared" si="62"/>
        <v>1800</v>
      </c>
      <c r="AJ432" s="109">
        <f t="shared" si="67"/>
        <v>1800</v>
      </c>
      <c r="AM432" t="b">
        <f>D432='10.06.2022 КП'!D432</f>
        <v>1</v>
      </c>
      <c r="AN432" t="b">
        <f>E432='10.06.2022 КП'!E432</f>
        <v>1</v>
      </c>
      <c r="AO432" t="b">
        <f>F432='10.06.2022 КП'!F432</f>
        <v>1</v>
      </c>
      <c r="AP432" t="b">
        <f>G432='10.06.2022 КП'!G432</f>
        <v>1</v>
      </c>
      <c r="AQ432" t="b">
        <f>H432='10.06.2022 КП'!H432</f>
        <v>1</v>
      </c>
    </row>
    <row r="433" spans="1:43" ht="40.15" customHeight="1" x14ac:dyDescent="0.25">
      <c r="A433" s="108">
        <v>352</v>
      </c>
      <c r="B433" s="8" t="s">
        <v>203</v>
      </c>
      <c r="C433" s="21" t="s">
        <v>215</v>
      </c>
      <c r="D433" s="22" t="s">
        <v>92</v>
      </c>
      <c r="E433" s="21" t="s">
        <v>1059</v>
      </c>
      <c r="F433" s="35">
        <v>44677</v>
      </c>
      <c r="G433" s="35">
        <v>44679</v>
      </c>
      <c r="H433" s="21" t="s">
        <v>775</v>
      </c>
      <c r="I433" s="22" t="s">
        <v>754</v>
      </c>
      <c r="J433" s="35">
        <v>44677</v>
      </c>
      <c r="K433" s="35">
        <v>44679</v>
      </c>
      <c r="L433" s="10"/>
      <c r="M433" s="10">
        <v>3400</v>
      </c>
      <c r="N433" s="10">
        <f t="shared" si="58"/>
        <v>0</v>
      </c>
      <c r="O433" s="10"/>
      <c r="P433" s="10">
        <v>2900</v>
      </c>
      <c r="Q433" s="10">
        <f t="shared" si="59"/>
        <v>0</v>
      </c>
      <c r="R433" s="10"/>
      <c r="S433" s="10">
        <v>2800</v>
      </c>
      <c r="T433" s="10">
        <f t="shared" si="60"/>
        <v>0</v>
      </c>
      <c r="U433" s="10">
        <v>6</v>
      </c>
      <c r="V433" s="10">
        <v>150</v>
      </c>
      <c r="W433" s="10">
        <f t="shared" si="63"/>
        <v>900</v>
      </c>
      <c r="X433" s="10">
        <v>6</v>
      </c>
      <c r="Y433" s="10">
        <v>150</v>
      </c>
      <c r="Z433" s="10">
        <f t="shared" si="64"/>
        <v>900</v>
      </c>
      <c r="AA433" s="10">
        <v>6</v>
      </c>
      <c r="AB433" s="10">
        <v>150</v>
      </c>
      <c r="AC433" s="10">
        <f t="shared" si="65"/>
        <v>900</v>
      </c>
      <c r="AD433" s="11">
        <v>24</v>
      </c>
      <c r="AE433" s="3">
        <v>7</v>
      </c>
      <c r="AF433" s="3">
        <f t="shared" si="57"/>
        <v>168</v>
      </c>
      <c r="AG433" s="152">
        <v>1</v>
      </c>
      <c r="AH433" s="139">
        <f t="shared" si="66"/>
        <v>42</v>
      </c>
      <c r="AI433" s="139">
        <f t="shared" si="62"/>
        <v>2868</v>
      </c>
      <c r="AJ433" s="109">
        <f t="shared" si="67"/>
        <v>2868</v>
      </c>
      <c r="AM433" t="b">
        <f>D433='10.06.2022 КП'!D433</f>
        <v>1</v>
      </c>
      <c r="AN433" t="b">
        <f>E433='10.06.2022 КП'!E433</f>
        <v>1</v>
      </c>
      <c r="AO433" t="b">
        <f>F433='10.06.2022 КП'!F433</f>
        <v>1</v>
      </c>
      <c r="AP433" t="b">
        <f>G433='10.06.2022 КП'!G433</f>
        <v>1</v>
      </c>
      <c r="AQ433" t="b">
        <f>H433='10.06.2022 КП'!H433</f>
        <v>1</v>
      </c>
    </row>
    <row r="434" spans="1:43" ht="49.9" customHeight="1" x14ac:dyDescent="0.25">
      <c r="A434" s="108">
        <v>353</v>
      </c>
      <c r="B434" s="8" t="s">
        <v>203</v>
      </c>
      <c r="C434" s="21" t="s">
        <v>215</v>
      </c>
      <c r="D434" s="22" t="s">
        <v>671</v>
      </c>
      <c r="E434" s="21" t="s">
        <v>1060</v>
      </c>
      <c r="F434" s="35">
        <v>44684</v>
      </c>
      <c r="G434" s="35">
        <v>44686</v>
      </c>
      <c r="H434" s="21" t="s">
        <v>541</v>
      </c>
      <c r="I434" s="22" t="s">
        <v>755</v>
      </c>
      <c r="J434" s="35">
        <v>44684</v>
      </c>
      <c r="K434" s="35">
        <v>44686</v>
      </c>
      <c r="L434" s="10"/>
      <c r="M434" s="10">
        <v>3400</v>
      </c>
      <c r="N434" s="10">
        <f t="shared" si="58"/>
        <v>0</v>
      </c>
      <c r="O434" s="10"/>
      <c r="P434" s="10">
        <v>2900</v>
      </c>
      <c r="Q434" s="10">
        <f t="shared" si="59"/>
        <v>0</v>
      </c>
      <c r="R434" s="10"/>
      <c r="S434" s="10">
        <v>2800</v>
      </c>
      <c r="T434" s="10">
        <f t="shared" si="60"/>
        <v>0</v>
      </c>
      <c r="U434" s="10">
        <v>8</v>
      </c>
      <c r="V434" s="10">
        <v>150</v>
      </c>
      <c r="W434" s="10">
        <f t="shared" si="63"/>
        <v>1200</v>
      </c>
      <c r="X434" s="10">
        <v>8</v>
      </c>
      <c r="Y434" s="10">
        <v>150</v>
      </c>
      <c r="Z434" s="10">
        <f t="shared" si="64"/>
        <v>1200</v>
      </c>
      <c r="AA434" s="10">
        <v>8</v>
      </c>
      <c r="AB434" s="10">
        <v>150</v>
      </c>
      <c r="AC434" s="10">
        <f t="shared" si="65"/>
        <v>1200</v>
      </c>
      <c r="AD434" s="11">
        <v>32</v>
      </c>
      <c r="AE434" s="3">
        <v>7</v>
      </c>
      <c r="AF434" s="3">
        <f t="shared" si="57"/>
        <v>224</v>
      </c>
      <c r="AG434" s="152">
        <v>1</v>
      </c>
      <c r="AH434" s="145">
        <f t="shared" si="66"/>
        <v>56</v>
      </c>
      <c r="AI434" s="139">
        <f t="shared" si="62"/>
        <v>3824</v>
      </c>
      <c r="AJ434" s="118">
        <f t="shared" si="67"/>
        <v>3824</v>
      </c>
      <c r="AM434" t="b">
        <f>D434='10.06.2022 КП'!D434</f>
        <v>1</v>
      </c>
      <c r="AN434" t="b">
        <f>E434='10.06.2022 КП'!E434</f>
        <v>1</v>
      </c>
      <c r="AO434" t="b">
        <f>F434='10.06.2022 КП'!F434</f>
        <v>1</v>
      </c>
      <c r="AP434" t="b">
        <f>G434='10.06.2022 КП'!G434</f>
        <v>1</v>
      </c>
      <c r="AQ434" t="b">
        <f>H434='10.06.2022 КП'!H434</f>
        <v>1</v>
      </c>
    </row>
    <row r="435" spans="1:43" ht="16.149999999999999" customHeight="1" x14ac:dyDescent="0.25">
      <c r="A435" s="108">
        <v>354</v>
      </c>
      <c r="B435" s="8" t="s">
        <v>203</v>
      </c>
      <c r="C435" s="21" t="s">
        <v>215</v>
      </c>
      <c r="D435" s="22" t="s">
        <v>672</v>
      </c>
      <c r="E435" s="21" t="s">
        <v>1059</v>
      </c>
      <c r="F435" s="35">
        <v>44684</v>
      </c>
      <c r="G435" s="35">
        <v>44686</v>
      </c>
      <c r="H435" s="21" t="s">
        <v>799</v>
      </c>
      <c r="I435" s="22" t="s">
        <v>754</v>
      </c>
      <c r="J435" s="35">
        <v>44684</v>
      </c>
      <c r="K435" s="35">
        <v>44686</v>
      </c>
      <c r="L435" s="10"/>
      <c r="M435" s="10">
        <v>3400</v>
      </c>
      <c r="N435" s="10">
        <f t="shared" si="58"/>
        <v>0</v>
      </c>
      <c r="O435" s="10"/>
      <c r="P435" s="10">
        <v>2900</v>
      </c>
      <c r="Q435" s="10">
        <f t="shared" si="59"/>
        <v>0</v>
      </c>
      <c r="R435" s="10"/>
      <c r="S435" s="10">
        <v>2800</v>
      </c>
      <c r="T435" s="10">
        <f t="shared" si="60"/>
        <v>0</v>
      </c>
      <c r="U435" s="13">
        <v>4</v>
      </c>
      <c r="V435" s="10">
        <v>150</v>
      </c>
      <c r="W435" s="10">
        <f t="shared" si="63"/>
        <v>600</v>
      </c>
      <c r="X435" s="13">
        <v>4</v>
      </c>
      <c r="Y435" s="10">
        <v>150</v>
      </c>
      <c r="Z435" s="10">
        <f t="shared" si="64"/>
        <v>600</v>
      </c>
      <c r="AA435" s="10">
        <v>4</v>
      </c>
      <c r="AB435" s="10">
        <v>150</v>
      </c>
      <c r="AC435" s="10">
        <f t="shared" si="65"/>
        <v>600</v>
      </c>
      <c r="AD435" s="11">
        <v>16</v>
      </c>
      <c r="AE435" s="3">
        <v>7</v>
      </c>
      <c r="AF435" s="3">
        <f t="shared" si="57"/>
        <v>112</v>
      </c>
      <c r="AG435" s="152">
        <v>1</v>
      </c>
      <c r="AH435" s="145">
        <f t="shared" si="66"/>
        <v>28</v>
      </c>
      <c r="AI435" s="139">
        <f t="shared" si="62"/>
        <v>1912</v>
      </c>
      <c r="AJ435" s="118">
        <f t="shared" si="67"/>
        <v>1912</v>
      </c>
      <c r="AM435" t="b">
        <f>D435='10.06.2022 КП'!D435</f>
        <v>1</v>
      </c>
      <c r="AN435" t="b">
        <f>E435='10.06.2022 КП'!E435</f>
        <v>1</v>
      </c>
      <c r="AO435" t="b">
        <f>F435='10.06.2022 КП'!F435</f>
        <v>1</v>
      </c>
      <c r="AP435" t="b">
        <f>G435='10.06.2022 КП'!G435</f>
        <v>1</v>
      </c>
      <c r="AQ435" t="b">
        <f>H435='10.06.2022 КП'!H435</f>
        <v>1</v>
      </c>
    </row>
    <row r="436" spans="1:43" ht="49.9" customHeight="1" x14ac:dyDescent="0.25">
      <c r="A436" s="108">
        <v>355</v>
      </c>
      <c r="B436" s="8" t="s">
        <v>203</v>
      </c>
      <c r="C436" s="21" t="s">
        <v>215</v>
      </c>
      <c r="D436" s="22" t="s">
        <v>673</v>
      </c>
      <c r="E436" s="21" t="s">
        <v>1060</v>
      </c>
      <c r="F436" s="35">
        <v>44817</v>
      </c>
      <c r="G436" s="35">
        <v>44819</v>
      </c>
      <c r="H436" s="21" t="s">
        <v>297</v>
      </c>
      <c r="I436" s="22" t="s">
        <v>755</v>
      </c>
      <c r="J436" s="35">
        <v>44817</v>
      </c>
      <c r="K436" s="35">
        <v>44819</v>
      </c>
      <c r="L436" s="10"/>
      <c r="M436" s="10">
        <v>3400</v>
      </c>
      <c r="N436" s="10">
        <f t="shared" si="58"/>
        <v>0</v>
      </c>
      <c r="O436" s="10"/>
      <c r="P436" s="10">
        <v>2900</v>
      </c>
      <c r="Q436" s="10">
        <f t="shared" si="59"/>
        <v>0</v>
      </c>
      <c r="R436" s="10"/>
      <c r="S436" s="10">
        <v>2800</v>
      </c>
      <c r="T436" s="10">
        <f t="shared" si="60"/>
        <v>0</v>
      </c>
      <c r="U436" s="10">
        <v>12</v>
      </c>
      <c r="V436" s="10">
        <v>150</v>
      </c>
      <c r="W436" s="10">
        <f t="shared" si="63"/>
        <v>1800</v>
      </c>
      <c r="X436" s="10">
        <v>12</v>
      </c>
      <c r="Y436" s="10">
        <v>150</v>
      </c>
      <c r="Z436" s="10">
        <f t="shared" si="64"/>
        <v>1800</v>
      </c>
      <c r="AA436" s="10">
        <v>12</v>
      </c>
      <c r="AB436" s="10">
        <v>150</v>
      </c>
      <c r="AC436" s="10">
        <f t="shared" si="65"/>
        <v>1800</v>
      </c>
      <c r="AD436" s="11">
        <v>48</v>
      </c>
      <c r="AE436" s="3">
        <v>7</v>
      </c>
      <c r="AF436" s="3">
        <f t="shared" si="57"/>
        <v>336</v>
      </c>
      <c r="AG436" s="152">
        <v>1</v>
      </c>
      <c r="AH436" s="145">
        <f t="shared" si="66"/>
        <v>84</v>
      </c>
      <c r="AI436" s="139">
        <f t="shared" si="62"/>
        <v>5736</v>
      </c>
      <c r="AJ436" s="118">
        <f t="shared" si="67"/>
        <v>5736</v>
      </c>
      <c r="AM436" t="b">
        <f>D436='10.06.2022 КП'!D436</f>
        <v>1</v>
      </c>
      <c r="AN436" t="b">
        <f>E436='10.06.2022 КП'!E436</f>
        <v>1</v>
      </c>
      <c r="AO436" t="b">
        <f>F436='10.06.2022 КП'!F436</f>
        <v>1</v>
      </c>
      <c r="AP436" t="b">
        <f>G436='10.06.2022 КП'!G436</f>
        <v>1</v>
      </c>
      <c r="AQ436" t="b">
        <f>H436='10.06.2022 КП'!H436</f>
        <v>1</v>
      </c>
    </row>
    <row r="437" spans="1:43" ht="16.899999999999999" customHeight="1" x14ac:dyDescent="0.25">
      <c r="A437" s="106"/>
      <c r="B437" s="96"/>
      <c r="C437" s="97"/>
      <c r="D437" s="179" t="s">
        <v>906</v>
      </c>
      <c r="E437" s="99"/>
      <c r="F437" s="99"/>
      <c r="G437" s="99"/>
      <c r="H437" s="99"/>
      <c r="I437" s="99"/>
      <c r="J437" s="99"/>
      <c r="K437" s="99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2"/>
      <c r="AE437" s="79"/>
      <c r="AF437" s="79"/>
      <c r="AG437" s="153"/>
      <c r="AH437" s="151"/>
      <c r="AI437" s="151"/>
      <c r="AJ437" s="164"/>
      <c r="AM437" t="b">
        <f>D437='10.06.2022 КП'!D437</f>
        <v>1</v>
      </c>
      <c r="AN437" t="b">
        <f>E437='10.06.2022 КП'!E437</f>
        <v>1</v>
      </c>
      <c r="AO437" t="b">
        <f>F437='10.06.2022 КП'!F437</f>
        <v>1</v>
      </c>
      <c r="AP437" t="b">
        <f>G437='10.06.2022 КП'!G437</f>
        <v>1</v>
      </c>
      <c r="AQ437" t="b">
        <f>H437='10.06.2022 КП'!H437</f>
        <v>1</v>
      </c>
    </row>
    <row r="438" spans="1:43" ht="49.9" customHeight="1" x14ac:dyDescent="0.25">
      <c r="A438" s="108">
        <v>356</v>
      </c>
      <c r="B438" s="8" t="s">
        <v>193</v>
      </c>
      <c r="C438" s="21" t="s">
        <v>194</v>
      </c>
      <c r="D438" s="22" t="s">
        <v>674</v>
      </c>
      <c r="E438" s="21" t="s">
        <v>498</v>
      </c>
      <c r="F438" s="35">
        <v>44610</v>
      </c>
      <c r="G438" s="35">
        <v>44614</v>
      </c>
      <c r="H438" s="21" t="s">
        <v>1057</v>
      </c>
      <c r="I438" s="22" t="s">
        <v>498</v>
      </c>
      <c r="J438" s="35">
        <v>44610</v>
      </c>
      <c r="K438" s="35">
        <v>44614</v>
      </c>
      <c r="L438" s="10"/>
      <c r="M438" s="10">
        <v>3400</v>
      </c>
      <c r="N438" s="10">
        <f t="shared" si="58"/>
        <v>0</v>
      </c>
      <c r="O438" s="10"/>
      <c r="P438" s="10">
        <v>2900</v>
      </c>
      <c r="Q438" s="10">
        <f t="shared" si="59"/>
        <v>0</v>
      </c>
      <c r="R438" s="10"/>
      <c r="S438" s="10">
        <v>2800</v>
      </c>
      <c r="T438" s="10">
        <f t="shared" si="60"/>
        <v>0</v>
      </c>
      <c r="U438" s="10">
        <v>6</v>
      </c>
      <c r="V438" s="10">
        <v>150</v>
      </c>
      <c r="W438" s="10">
        <f t="shared" si="63"/>
        <v>900</v>
      </c>
      <c r="X438" s="10">
        <v>6</v>
      </c>
      <c r="Y438" s="10">
        <v>150</v>
      </c>
      <c r="Z438" s="10">
        <f t="shared" si="64"/>
        <v>900</v>
      </c>
      <c r="AA438" s="10">
        <v>6</v>
      </c>
      <c r="AB438" s="10">
        <v>150</v>
      </c>
      <c r="AC438" s="10">
        <f t="shared" si="65"/>
        <v>900</v>
      </c>
      <c r="AD438" s="11"/>
      <c r="AE438" s="3">
        <v>7</v>
      </c>
      <c r="AF438" s="3">
        <f t="shared" si="57"/>
        <v>0</v>
      </c>
      <c r="AG438" s="152">
        <v>1</v>
      </c>
      <c r="AH438" s="145">
        <f t="shared" si="66"/>
        <v>18</v>
      </c>
      <c r="AI438" s="139">
        <f t="shared" si="62"/>
        <v>2700</v>
      </c>
      <c r="AJ438" s="118">
        <f t="shared" si="67"/>
        <v>2700</v>
      </c>
      <c r="AM438" t="b">
        <f>D438='10.06.2022 КП'!D438</f>
        <v>1</v>
      </c>
      <c r="AN438" t="b">
        <f>E438='10.06.2022 КП'!E438</f>
        <v>1</v>
      </c>
      <c r="AO438" t="b">
        <f>F438='10.06.2022 КП'!F438</f>
        <v>1</v>
      </c>
      <c r="AP438" t="b">
        <f>G438='10.06.2022 КП'!G438</f>
        <v>1</v>
      </c>
      <c r="AQ438" t="b">
        <f>H438='10.06.2022 КП'!H438</f>
        <v>1</v>
      </c>
    </row>
    <row r="439" spans="1:43" ht="40.15" customHeight="1" x14ac:dyDescent="0.25">
      <c r="A439" s="108">
        <v>357</v>
      </c>
      <c r="B439" s="8" t="s">
        <v>193</v>
      </c>
      <c r="C439" s="21" t="s">
        <v>194</v>
      </c>
      <c r="D439" s="22" t="s">
        <v>675</v>
      </c>
      <c r="E439" s="21" t="s">
        <v>1061</v>
      </c>
      <c r="F439" s="35">
        <v>44650</v>
      </c>
      <c r="G439" s="35">
        <v>44654</v>
      </c>
      <c r="H439" s="21" t="s">
        <v>1057</v>
      </c>
      <c r="I439" s="22" t="s">
        <v>756</v>
      </c>
      <c r="J439" s="35">
        <v>44650</v>
      </c>
      <c r="K439" s="35">
        <v>44654</v>
      </c>
      <c r="L439" s="10"/>
      <c r="M439" s="10">
        <v>3400</v>
      </c>
      <c r="N439" s="10">
        <f t="shared" si="58"/>
        <v>0</v>
      </c>
      <c r="O439" s="10"/>
      <c r="P439" s="10">
        <v>2900</v>
      </c>
      <c r="Q439" s="10">
        <f t="shared" si="59"/>
        <v>0</v>
      </c>
      <c r="R439" s="10"/>
      <c r="S439" s="10">
        <v>2800</v>
      </c>
      <c r="T439" s="10">
        <f t="shared" si="60"/>
        <v>0</v>
      </c>
      <c r="U439" s="10">
        <v>4</v>
      </c>
      <c r="V439" s="10">
        <v>150</v>
      </c>
      <c r="W439" s="10">
        <f t="shared" si="63"/>
        <v>600</v>
      </c>
      <c r="X439" s="10">
        <v>4</v>
      </c>
      <c r="Y439" s="10">
        <v>150</v>
      </c>
      <c r="Z439" s="10">
        <f t="shared" si="64"/>
        <v>600</v>
      </c>
      <c r="AA439" s="10">
        <v>4</v>
      </c>
      <c r="AB439" s="10">
        <v>150</v>
      </c>
      <c r="AC439" s="10">
        <f t="shared" si="65"/>
        <v>600</v>
      </c>
      <c r="AD439" s="11"/>
      <c r="AE439" s="3">
        <v>7</v>
      </c>
      <c r="AF439" s="3">
        <f t="shared" si="57"/>
        <v>0</v>
      </c>
      <c r="AG439" s="152">
        <v>1</v>
      </c>
      <c r="AH439" s="139">
        <f t="shared" si="66"/>
        <v>12</v>
      </c>
      <c r="AI439" s="139">
        <f t="shared" si="62"/>
        <v>1800</v>
      </c>
      <c r="AJ439" s="109">
        <f t="shared" si="67"/>
        <v>1800</v>
      </c>
      <c r="AM439" t="b">
        <f>D439='10.06.2022 КП'!D439</f>
        <v>1</v>
      </c>
      <c r="AN439" t="b">
        <f>E439='10.06.2022 КП'!E439</f>
        <v>1</v>
      </c>
      <c r="AO439" t="b">
        <f>F439='10.06.2022 КП'!F439</f>
        <v>1</v>
      </c>
      <c r="AP439" t="b">
        <f>G439='10.06.2022 КП'!G439</f>
        <v>1</v>
      </c>
      <c r="AQ439" t="b">
        <f>H439='10.06.2022 КП'!H439</f>
        <v>1</v>
      </c>
    </row>
    <row r="440" spans="1:43" x14ac:dyDescent="0.25">
      <c r="A440" s="106"/>
      <c r="B440" s="96"/>
      <c r="C440" s="97"/>
      <c r="D440" s="179" t="s">
        <v>932</v>
      </c>
      <c r="E440" s="99"/>
      <c r="F440" s="99"/>
      <c r="G440" s="99"/>
      <c r="H440" s="99"/>
      <c r="I440" s="99"/>
      <c r="J440" s="99"/>
      <c r="K440" s="99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2"/>
      <c r="AE440" s="79"/>
      <c r="AF440" s="79"/>
      <c r="AG440" s="153"/>
      <c r="AH440" s="151"/>
      <c r="AI440" s="151"/>
      <c r="AJ440" s="164"/>
      <c r="AM440" t="b">
        <f>D440='10.06.2022 КП'!D440</f>
        <v>1</v>
      </c>
      <c r="AN440" t="b">
        <f>E440='10.06.2022 КП'!E440</f>
        <v>1</v>
      </c>
      <c r="AO440" t="b">
        <f>F440='10.06.2022 КП'!F440</f>
        <v>1</v>
      </c>
      <c r="AP440" t="b">
        <f>G440='10.06.2022 КП'!G440</f>
        <v>1</v>
      </c>
      <c r="AQ440" t="b">
        <f>H440='10.06.2022 КП'!H440</f>
        <v>1</v>
      </c>
    </row>
    <row r="441" spans="1:43" ht="40.15" customHeight="1" x14ac:dyDescent="0.25">
      <c r="A441" s="108">
        <v>358</v>
      </c>
      <c r="B441" s="8" t="s">
        <v>193</v>
      </c>
      <c r="C441" s="21" t="s">
        <v>117</v>
      </c>
      <c r="D441" s="22" t="s">
        <v>676</v>
      </c>
      <c r="E441" s="21" t="s">
        <v>475</v>
      </c>
      <c r="F441" s="35">
        <v>44600</v>
      </c>
      <c r="G441" s="35">
        <v>44608</v>
      </c>
      <c r="H441" s="21" t="s">
        <v>331</v>
      </c>
      <c r="I441" s="22" t="s">
        <v>475</v>
      </c>
      <c r="J441" s="35">
        <v>44600</v>
      </c>
      <c r="K441" s="35">
        <v>44608</v>
      </c>
      <c r="L441" s="17"/>
      <c r="M441" s="10">
        <v>3400</v>
      </c>
      <c r="N441" s="10">
        <f t="shared" si="58"/>
        <v>0</v>
      </c>
      <c r="O441" s="17"/>
      <c r="P441" s="10">
        <v>2900</v>
      </c>
      <c r="Q441" s="10">
        <f t="shared" si="59"/>
        <v>0</v>
      </c>
      <c r="R441" s="17"/>
      <c r="S441" s="10">
        <v>2800</v>
      </c>
      <c r="T441" s="10">
        <f t="shared" si="60"/>
        <v>0</v>
      </c>
      <c r="U441" s="17">
        <v>35</v>
      </c>
      <c r="V441" s="10">
        <v>150</v>
      </c>
      <c r="W441" s="10">
        <f t="shared" si="63"/>
        <v>5250</v>
      </c>
      <c r="X441" s="17">
        <v>35</v>
      </c>
      <c r="Y441" s="10">
        <v>150</v>
      </c>
      <c r="Z441" s="10">
        <f t="shared" si="64"/>
        <v>5250</v>
      </c>
      <c r="AA441" s="17">
        <v>35</v>
      </c>
      <c r="AB441" s="10">
        <v>150</v>
      </c>
      <c r="AC441" s="10">
        <f t="shared" si="65"/>
        <v>5250</v>
      </c>
      <c r="AD441" s="19"/>
      <c r="AE441" s="3">
        <v>7</v>
      </c>
      <c r="AF441" s="3">
        <f t="shared" si="57"/>
        <v>0</v>
      </c>
      <c r="AG441" s="152">
        <v>1</v>
      </c>
      <c r="AH441" s="139">
        <f t="shared" si="66"/>
        <v>105</v>
      </c>
      <c r="AI441" s="139">
        <f t="shared" si="62"/>
        <v>15750</v>
      </c>
      <c r="AJ441" s="109">
        <f t="shared" si="67"/>
        <v>15750</v>
      </c>
      <c r="AM441" t="b">
        <f>D441='10.06.2022 КП'!D441</f>
        <v>1</v>
      </c>
      <c r="AN441" t="b">
        <f>E441='10.06.2022 КП'!E441</f>
        <v>1</v>
      </c>
      <c r="AO441" t="b">
        <f>F441='10.06.2022 КП'!F441</f>
        <v>1</v>
      </c>
      <c r="AP441" t="b">
        <f>G441='10.06.2022 КП'!G441</f>
        <v>1</v>
      </c>
      <c r="AQ441" t="b">
        <f>H441='10.06.2022 КП'!H441</f>
        <v>1</v>
      </c>
    </row>
    <row r="442" spans="1:43" ht="40.15" customHeight="1" x14ac:dyDescent="0.25">
      <c r="A442" s="108">
        <v>359</v>
      </c>
      <c r="B442" s="8" t="s">
        <v>193</v>
      </c>
      <c r="C442" s="21" t="s">
        <v>117</v>
      </c>
      <c r="D442" s="22" t="s">
        <v>677</v>
      </c>
      <c r="E442" s="21" t="s">
        <v>500</v>
      </c>
      <c r="F442" s="35">
        <v>44617</v>
      </c>
      <c r="G442" s="35">
        <v>44624</v>
      </c>
      <c r="H442" s="21" t="s">
        <v>298</v>
      </c>
      <c r="I442" s="22" t="s">
        <v>500</v>
      </c>
      <c r="J442" s="35">
        <v>44617</v>
      </c>
      <c r="K442" s="35">
        <v>44624</v>
      </c>
      <c r="L442" s="19"/>
      <c r="M442" s="10">
        <v>3400</v>
      </c>
      <c r="N442" s="10">
        <f t="shared" si="58"/>
        <v>0</v>
      </c>
      <c r="O442" s="17"/>
      <c r="P442" s="10">
        <v>2900</v>
      </c>
      <c r="Q442" s="10">
        <f t="shared" si="59"/>
        <v>0</v>
      </c>
      <c r="R442" s="17"/>
      <c r="S442" s="10">
        <v>2800</v>
      </c>
      <c r="T442" s="10">
        <f t="shared" si="60"/>
        <v>0</v>
      </c>
      <c r="U442" s="17">
        <v>35</v>
      </c>
      <c r="V442" s="10">
        <v>150</v>
      </c>
      <c r="W442" s="10">
        <f t="shared" si="63"/>
        <v>5250</v>
      </c>
      <c r="X442" s="17">
        <v>35</v>
      </c>
      <c r="Y442" s="10">
        <v>150</v>
      </c>
      <c r="Z442" s="10">
        <f t="shared" si="64"/>
        <v>5250</v>
      </c>
      <c r="AA442" s="17">
        <v>35</v>
      </c>
      <c r="AB442" s="10">
        <v>150</v>
      </c>
      <c r="AC442" s="10">
        <f t="shared" si="65"/>
        <v>5250</v>
      </c>
      <c r="AD442" s="19"/>
      <c r="AE442" s="3">
        <v>7</v>
      </c>
      <c r="AF442" s="3">
        <f t="shared" si="57"/>
        <v>0</v>
      </c>
      <c r="AG442" s="152">
        <v>1</v>
      </c>
      <c r="AH442" s="139">
        <f t="shared" si="66"/>
        <v>105</v>
      </c>
      <c r="AI442" s="139">
        <f t="shared" si="62"/>
        <v>15750</v>
      </c>
      <c r="AJ442" s="109">
        <f t="shared" si="67"/>
        <v>15750</v>
      </c>
      <c r="AM442" t="b">
        <f>D442='10.06.2022 КП'!D442</f>
        <v>1</v>
      </c>
      <c r="AN442" t="b">
        <f>E442='10.06.2022 КП'!E442</f>
        <v>1</v>
      </c>
      <c r="AO442" t="b">
        <f>F442='10.06.2022 КП'!F442</f>
        <v>1</v>
      </c>
      <c r="AP442" t="b">
        <f>G442='10.06.2022 КП'!G442</f>
        <v>1</v>
      </c>
      <c r="AQ442" t="b">
        <f>H442='10.06.2022 КП'!H442</f>
        <v>1</v>
      </c>
    </row>
    <row r="443" spans="1:43" ht="40.15" customHeight="1" x14ac:dyDescent="0.25">
      <c r="A443" s="108">
        <v>360</v>
      </c>
      <c r="B443" s="8" t="s">
        <v>193</v>
      </c>
      <c r="C443" s="21" t="s">
        <v>117</v>
      </c>
      <c r="D443" s="22" t="s">
        <v>678</v>
      </c>
      <c r="E443" s="21" t="s">
        <v>500</v>
      </c>
      <c r="F443" s="35">
        <v>44626</v>
      </c>
      <c r="G443" s="35">
        <v>44634</v>
      </c>
      <c r="H443" s="21" t="s">
        <v>318</v>
      </c>
      <c r="I443" s="22" t="s">
        <v>500</v>
      </c>
      <c r="J443" s="35">
        <v>44626</v>
      </c>
      <c r="K443" s="35">
        <v>44634</v>
      </c>
      <c r="L443" s="10"/>
      <c r="M443" s="10">
        <v>3400</v>
      </c>
      <c r="N443" s="10">
        <f t="shared" si="58"/>
        <v>0</v>
      </c>
      <c r="O443" s="10"/>
      <c r="P443" s="10">
        <v>2900</v>
      </c>
      <c r="Q443" s="10">
        <f t="shared" si="59"/>
        <v>0</v>
      </c>
      <c r="R443" s="10"/>
      <c r="S443" s="10">
        <v>2800</v>
      </c>
      <c r="T443" s="10">
        <f t="shared" si="60"/>
        <v>0</v>
      </c>
      <c r="U443" s="10">
        <v>35</v>
      </c>
      <c r="V443" s="10">
        <v>150</v>
      </c>
      <c r="W443" s="10">
        <f t="shared" si="63"/>
        <v>5250</v>
      </c>
      <c r="X443" s="10">
        <v>35</v>
      </c>
      <c r="Y443" s="10">
        <v>150</v>
      </c>
      <c r="Z443" s="10">
        <f t="shared" si="64"/>
        <v>5250</v>
      </c>
      <c r="AA443" s="10">
        <v>35</v>
      </c>
      <c r="AB443" s="10">
        <v>150</v>
      </c>
      <c r="AC443" s="10">
        <f t="shared" si="65"/>
        <v>5250</v>
      </c>
      <c r="AD443" s="11"/>
      <c r="AE443" s="3">
        <v>7</v>
      </c>
      <c r="AF443" s="3">
        <f t="shared" si="57"/>
        <v>0</v>
      </c>
      <c r="AG443" s="152">
        <v>1</v>
      </c>
      <c r="AH443" s="139">
        <f t="shared" si="66"/>
        <v>105</v>
      </c>
      <c r="AI443" s="139">
        <f t="shared" si="62"/>
        <v>15750</v>
      </c>
      <c r="AJ443" s="109">
        <f t="shared" si="67"/>
        <v>15750</v>
      </c>
      <c r="AM443" t="b">
        <f>D443='10.06.2022 КП'!D443</f>
        <v>1</v>
      </c>
      <c r="AN443" t="b">
        <f>E443='10.06.2022 КП'!E443</f>
        <v>1</v>
      </c>
      <c r="AO443" t="b">
        <f>F443='10.06.2022 КП'!F443</f>
        <v>1</v>
      </c>
      <c r="AP443" t="b">
        <f>G443='10.06.2022 КП'!G443</f>
        <v>1</v>
      </c>
      <c r="AQ443" t="b">
        <f>H443='10.06.2022 КП'!H443</f>
        <v>1</v>
      </c>
    </row>
    <row r="444" spans="1:43" ht="40.15" customHeight="1" x14ac:dyDescent="0.25">
      <c r="A444" s="108">
        <v>361</v>
      </c>
      <c r="B444" s="8" t="s">
        <v>193</v>
      </c>
      <c r="C444" s="21" t="s">
        <v>117</v>
      </c>
      <c r="D444" s="22" t="s">
        <v>679</v>
      </c>
      <c r="E444" s="21" t="s">
        <v>695</v>
      </c>
      <c r="F444" s="35">
        <v>44654</v>
      </c>
      <c r="G444" s="35">
        <v>44662</v>
      </c>
      <c r="H444" s="21" t="s">
        <v>331</v>
      </c>
      <c r="I444" s="22" t="s">
        <v>695</v>
      </c>
      <c r="J444" s="35">
        <v>44654</v>
      </c>
      <c r="K444" s="35">
        <v>44662</v>
      </c>
      <c r="L444" s="17"/>
      <c r="M444" s="10">
        <v>3400</v>
      </c>
      <c r="N444" s="10">
        <f t="shared" si="58"/>
        <v>0</v>
      </c>
      <c r="O444" s="17"/>
      <c r="P444" s="10">
        <v>2900</v>
      </c>
      <c r="Q444" s="10">
        <f t="shared" si="59"/>
        <v>0</v>
      </c>
      <c r="R444" s="17"/>
      <c r="S444" s="10">
        <v>2800</v>
      </c>
      <c r="T444" s="10">
        <f t="shared" si="60"/>
        <v>0</v>
      </c>
      <c r="U444" s="17">
        <v>35</v>
      </c>
      <c r="V444" s="10">
        <v>150</v>
      </c>
      <c r="W444" s="10">
        <f t="shared" si="63"/>
        <v>5250</v>
      </c>
      <c r="X444" s="17">
        <v>35</v>
      </c>
      <c r="Y444" s="10">
        <v>150</v>
      </c>
      <c r="Z444" s="10">
        <f t="shared" si="64"/>
        <v>5250</v>
      </c>
      <c r="AA444" s="17">
        <v>35</v>
      </c>
      <c r="AB444" s="10">
        <v>150</v>
      </c>
      <c r="AC444" s="10">
        <f t="shared" si="65"/>
        <v>5250</v>
      </c>
      <c r="AD444" s="19">
        <v>105</v>
      </c>
      <c r="AE444" s="3">
        <v>7</v>
      </c>
      <c r="AF444" s="3">
        <f t="shared" si="57"/>
        <v>735</v>
      </c>
      <c r="AG444" s="152">
        <v>1</v>
      </c>
      <c r="AH444" s="145">
        <f t="shared" si="66"/>
        <v>210</v>
      </c>
      <c r="AI444" s="139">
        <f t="shared" si="62"/>
        <v>16485</v>
      </c>
      <c r="AJ444" s="118">
        <f t="shared" si="67"/>
        <v>16485</v>
      </c>
      <c r="AM444" t="b">
        <f>D444='10.06.2022 КП'!D444</f>
        <v>1</v>
      </c>
      <c r="AN444" t="b">
        <f>E444='10.06.2022 КП'!E444</f>
        <v>1</v>
      </c>
      <c r="AO444" t="b">
        <f>F444='10.06.2022 КП'!F444</f>
        <v>1</v>
      </c>
      <c r="AP444" t="b">
        <f>G444='10.06.2022 КП'!G444</f>
        <v>1</v>
      </c>
      <c r="AQ444" t="b">
        <f>H444='10.06.2022 КП'!H444</f>
        <v>1</v>
      </c>
    </row>
    <row r="445" spans="1:43" ht="40.15" customHeight="1" x14ac:dyDescent="0.25">
      <c r="A445" s="108">
        <v>362</v>
      </c>
      <c r="B445" s="8" t="s">
        <v>193</v>
      </c>
      <c r="C445" s="21" t="s">
        <v>117</v>
      </c>
      <c r="D445" s="22" t="s">
        <v>1098</v>
      </c>
      <c r="E445" s="21" t="s">
        <v>506</v>
      </c>
      <c r="F445" s="35">
        <v>44664</v>
      </c>
      <c r="G445" s="35">
        <v>44670</v>
      </c>
      <c r="H445" s="21" t="s">
        <v>797</v>
      </c>
      <c r="I445" s="22" t="s">
        <v>506</v>
      </c>
      <c r="J445" s="35">
        <v>44664</v>
      </c>
      <c r="K445" s="35">
        <v>44670</v>
      </c>
      <c r="L445" s="17"/>
      <c r="M445" s="10">
        <v>3400</v>
      </c>
      <c r="N445" s="10">
        <f t="shared" si="58"/>
        <v>0</v>
      </c>
      <c r="O445" s="17"/>
      <c r="P445" s="10">
        <v>2900</v>
      </c>
      <c r="Q445" s="10">
        <f t="shared" si="59"/>
        <v>0</v>
      </c>
      <c r="R445" s="17"/>
      <c r="S445" s="10">
        <v>2800</v>
      </c>
      <c r="T445" s="10">
        <f t="shared" si="60"/>
        <v>0</v>
      </c>
      <c r="U445" s="17">
        <v>35</v>
      </c>
      <c r="V445" s="10">
        <v>150</v>
      </c>
      <c r="W445" s="10">
        <f t="shared" si="63"/>
        <v>5250</v>
      </c>
      <c r="X445" s="17">
        <v>35</v>
      </c>
      <c r="Y445" s="10">
        <v>150</v>
      </c>
      <c r="Z445" s="10">
        <f t="shared" si="64"/>
        <v>5250</v>
      </c>
      <c r="AA445" s="17">
        <v>35</v>
      </c>
      <c r="AB445" s="10">
        <v>150</v>
      </c>
      <c r="AC445" s="10">
        <f t="shared" si="65"/>
        <v>5250</v>
      </c>
      <c r="AD445" s="19">
        <v>105</v>
      </c>
      <c r="AE445" s="3">
        <v>7</v>
      </c>
      <c r="AF445" s="3">
        <f>AD445*AE445</f>
        <v>735</v>
      </c>
      <c r="AG445" s="152">
        <v>1</v>
      </c>
      <c r="AH445" s="145">
        <f t="shared" si="66"/>
        <v>210</v>
      </c>
      <c r="AI445" s="139">
        <f t="shared" si="62"/>
        <v>16485</v>
      </c>
      <c r="AJ445" s="118">
        <f t="shared" si="67"/>
        <v>16485</v>
      </c>
      <c r="AM445" t="b">
        <f>D445='10.06.2022 КП'!D445</f>
        <v>1</v>
      </c>
      <c r="AN445" t="b">
        <f>E445='10.06.2022 КП'!E445</f>
        <v>1</v>
      </c>
      <c r="AO445" t="b">
        <f>F445='10.06.2022 КП'!F445</f>
        <v>1</v>
      </c>
      <c r="AP445" t="b">
        <f>G445='10.06.2022 КП'!G445</f>
        <v>1</v>
      </c>
      <c r="AQ445" t="b">
        <f>H445='10.06.2022 КП'!H445</f>
        <v>1</v>
      </c>
    </row>
    <row r="446" spans="1:43" ht="40.15" customHeight="1" x14ac:dyDescent="0.25">
      <c r="A446" s="108">
        <v>363</v>
      </c>
      <c r="B446" s="8" t="s">
        <v>193</v>
      </c>
      <c r="C446" s="21" t="s">
        <v>117</v>
      </c>
      <c r="D446" s="22" t="s">
        <v>681</v>
      </c>
      <c r="E446" s="21" t="s">
        <v>828</v>
      </c>
      <c r="F446" s="35">
        <v>44673</v>
      </c>
      <c r="G446" s="35">
        <v>44679</v>
      </c>
      <c r="H446" s="21" t="s">
        <v>331</v>
      </c>
      <c r="I446" s="22" t="s">
        <v>432</v>
      </c>
      <c r="J446" s="35">
        <v>44673</v>
      </c>
      <c r="K446" s="35">
        <v>44679</v>
      </c>
      <c r="L446" s="17"/>
      <c r="M446" s="10">
        <v>3400</v>
      </c>
      <c r="N446" s="10">
        <f>L446*M446</f>
        <v>0</v>
      </c>
      <c r="O446" s="17"/>
      <c r="P446" s="10">
        <v>2900</v>
      </c>
      <c r="Q446" s="10">
        <f>O446*P446</f>
        <v>0</v>
      </c>
      <c r="R446" s="17"/>
      <c r="S446" s="10">
        <v>2800</v>
      </c>
      <c r="T446" s="10">
        <f>R446*S446</f>
        <v>0</v>
      </c>
      <c r="U446" s="17">
        <v>35</v>
      </c>
      <c r="V446" s="10">
        <v>150</v>
      </c>
      <c r="W446" s="10">
        <f t="shared" si="63"/>
        <v>5250</v>
      </c>
      <c r="X446" s="17">
        <v>35</v>
      </c>
      <c r="Y446" s="10">
        <v>150</v>
      </c>
      <c r="Z446" s="10">
        <f t="shared" si="64"/>
        <v>5250</v>
      </c>
      <c r="AA446" s="17">
        <v>35</v>
      </c>
      <c r="AB446" s="10">
        <v>150</v>
      </c>
      <c r="AC446" s="10">
        <f t="shared" si="65"/>
        <v>5250</v>
      </c>
      <c r="AD446" s="19">
        <v>105</v>
      </c>
      <c r="AE446" s="3">
        <v>7</v>
      </c>
      <c r="AF446" s="3">
        <f>AD446*AE446</f>
        <v>735</v>
      </c>
      <c r="AG446" s="152">
        <v>1</v>
      </c>
      <c r="AH446" s="145">
        <f t="shared" si="66"/>
        <v>210</v>
      </c>
      <c r="AI446" s="139">
        <f t="shared" si="62"/>
        <v>16485</v>
      </c>
      <c r="AJ446" s="118">
        <f t="shared" si="67"/>
        <v>16485</v>
      </c>
      <c r="AM446" t="b">
        <f>D446='10.06.2022 КП'!D446</f>
        <v>1</v>
      </c>
      <c r="AN446" t="b">
        <f>E446='10.06.2022 КП'!E446</f>
        <v>1</v>
      </c>
      <c r="AO446" t="b">
        <f>F446='10.06.2022 КП'!F446</f>
        <v>1</v>
      </c>
      <c r="AP446" t="b">
        <f>G446='10.06.2022 КП'!G446</f>
        <v>1</v>
      </c>
      <c r="AQ446" t="b">
        <f>H446='10.06.2022 КП'!H446</f>
        <v>1</v>
      </c>
    </row>
    <row r="447" spans="1:43" ht="40.15" customHeight="1" x14ac:dyDescent="0.25">
      <c r="A447" s="108">
        <v>364</v>
      </c>
      <c r="B447" s="45" t="s">
        <v>193</v>
      </c>
      <c r="C447" s="21" t="s">
        <v>117</v>
      </c>
      <c r="D447" s="22" t="s">
        <v>71</v>
      </c>
      <c r="E447" s="21" t="s">
        <v>329</v>
      </c>
      <c r="F447" s="35">
        <v>44700</v>
      </c>
      <c r="G447" s="35">
        <v>44703</v>
      </c>
      <c r="H447" s="21" t="s">
        <v>301</v>
      </c>
      <c r="I447" s="22" t="s">
        <v>329</v>
      </c>
      <c r="J447" s="35">
        <v>44700</v>
      </c>
      <c r="K447" s="35">
        <v>44703</v>
      </c>
      <c r="L447" s="10"/>
      <c r="M447" s="10">
        <v>3400</v>
      </c>
      <c r="N447" s="10">
        <f>L447*M447</f>
        <v>0</v>
      </c>
      <c r="O447" s="10"/>
      <c r="P447" s="10">
        <v>2900</v>
      </c>
      <c r="Q447" s="10">
        <f>O447*P447</f>
        <v>0</v>
      </c>
      <c r="R447" s="10"/>
      <c r="S447" s="10">
        <v>2800</v>
      </c>
      <c r="T447" s="10">
        <f>R447*S447</f>
        <v>0</v>
      </c>
      <c r="U447" s="10">
        <v>35</v>
      </c>
      <c r="V447" s="10">
        <v>150</v>
      </c>
      <c r="W447" s="10">
        <f t="shared" si="63"/>
        <v>5250</v>
      </c>
      <c r="X447" s="10">
        <v>35</v>
      </c>
      <c r="Y447" s="10">
        <v>150</v>
      </c>
      <c r="Z447" s="10">
        <f t="shared" si="64"/>
        <v>5250</v>
      </c>
      <c r="AA447" s="10">
        <v>35</v>
      </c>
      <c r="AB447" s="10">
        <v>150</v>
      </c>
      <c r="AC447" s="10">
        <f t="shared" si="65"/>
        <v>5250</v>
      </c>
      <c r="AD447" s="11">
        <v>105</v>
      </c>
      <c r="AE447" s="3">
        <v>7</v>
      </c>
      <c r="AF447" s="3">
        <f>AD447*AE447</f>
        <v>735</v>
      </c>
      <c r="AG447" s="152">
        <v>1</v>
      </c>
      <c r="AH447" s="145">
        <f t="shared" si="66"/>
        <v>210</v>
      </c>
      <c r="AI447" s="139">
        <f t="shared" si="62"/>
        <v>16485</v>
      </c>
      <c r="AJ447" s="118">
        <f t="shared" si="67"/>
        <v>16485</v>
      </c>
      <c r="AM447" t="b">
        <f>D447='10.06.2022 КП'!D447</f>
        <v>1</v>
      </c>
      <c r="AN447" t="b">
        <f>E447='10.06.2022 КП'!E447</f>
        <v>1</v>
      </c>
      <c r="AO447" t="b">
        <f>F447='10.06.2022 КП'!F447</f>
        <v>1</v>
      </c>
      <c r="AP447" t="b">
        <f>G447='10.06.2022 КП'!G447</f>
        <v>1</v>
      </c>
      <c r="AQ447" t="b">
        <f>H447='10.06.2022 КП'!H447</f>
        <v>1</v>
      </c>
    </row>
    <row r="448" spans="1:43" ht="14.65" customHeight="1" x14ac:dyDescent="0.25">
      <c r="A448" s="106"/>
      <c r="B448" s="96"/>
      <c r="C448" s="97"/>
      <c r="D448" s="179" t="s">
        <v>933</v>
      </c>
      <c r="E448" s="99"/>
      <c r="F448" s="99"/>
      <c r="G448" s="99"/>
      <c r="H448" s="99"/>
      <c r="I448" s="99"/>
      <c r="J448" s="99"/>
      <c r="K448" s="99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2"/>
      <c r="AE448" s="79"/>
      <c r="AF448" s="79"/>
      <c r="AG448" s="153"/>
      <c r="AH448" s="151"/>
      <c r="AI448" s="151"/>
      <c r="AJ448" s="164"/>
      <c r="AM448" t="b">
        <f>D448='10.06.2022 КП'!D448</f>
        <v>1</v>
      </c>
      <c r="AN448" t="b">
        <f>E448='10.06.2022 КП'!E448</f>
        <v>1</v>
      </c>
      <c r="AO448" t="b">
        <f>F448='10.06.2022 КП'!F448</f>
        <v>1</v>
      </c>
      <c r="AP448" t="b">
        <f>G448='10.06.2022 КП'!G448</f>
        <v>1</v>
      </c>
      <c r="AQ448" t="b">
        <f>H448='10.06.2022 КП'!H448</f>
        <v>1</v>
      </c>
    </row>
    <row r="449" spans="1:43" ht="40.15" customHeight="1" thickBot="1" x14ac:dyDescent="0.3">
      <c r="A449" s="121">
        <v>365</v>
      </c>
      <c r="B449" s="122"/>
      <c r="C449" s="123" t="s">
        <v>757</v>
      </c>
      <c r="D449" s="124" t="s">
        <v>555</v>
      </c>
      <c r="E449" s="123" t="s">
        <v>758</v>
      </c>
      <c r="F449" s="125">
        <v>44562</v>
      </c>
      <c r="G449" s="125">
        <v>44926</v>
      </c>
      <c r="H449" s="123" t="s">
        <v>758</v>
      </c>
      <c r="I449" s="124" t="s">
        <v>758</v>
      </c>
      <c r="J449" s="125">
        <v>44562</v>
      </c>
      <c r="K449" s="125">
        <v>44926</v>
      </c>
      <c r="L449" s="126">
        <v>43</v>
      </c>
      <c r="M449" s="126">
        <v>3400</v>
      </c>
      <c r="N449" s="126">
        <f>L449*M449</f>
        <v>146200</v>
      </c>
      <c r="O449" s="126">
        <v>43</v>
      </c>
      <c r="P449" s="126">
        <v>2900</v>
      </c>
      <c r="Q449" s="126">
        <f>O449*P449</f>
        <v>124700</v>
      </c>
      <c r="R449" s="126">
        <v>43</v>
      </c>
      <c r="S449" s="126">
        <v>2800</v>
      </c>
      <c r="T449" s="126">
        <f>R449*S449</f>
        <v>120400</v>
      </c>
      <c r="U449" s="126">
        <v>521</v>
      </c>
      <c r="V449" s="126">
        <v>150</v>
      </c>
      <c r="W449" s="126">
        <f t="shared" si="63"/>
        <v>78150</v>
      </c>
      <c r="X449" s="126">
        <v>521</v>
      </c>
      <c r="Y449" s="126">
        <v>150</v>
      </c>
      <c r="Z449" s="126">
        <f t="shared" si="64"/>
        <v>78150</v>
      </c>
      <c r="AA449" s="126">
        <v>628</v>
      </c>
      <c r="AB449" s="126">
        <v>150</v>
      </c>
      <c r="AC449" s="126">
        <f t="shared" si="65"/>
        <v>94200</v>
      </c>
      <c r="AD449" s="127">
        <v>1844</v>
      </c>
      <c r="AE449" s="128">
        <v>7</v>
      </c>
      <c r="AF449" s="129">
        <f>AD449*AE449</f>
        <v>12908</v>
      </c>
      <c r="AG449" s="166">
        <v>1</v>
      </c>
      <c r="AH449" s="148">
        <f t="shared" si="66"/>
        <v>3643</v>
      </c>
      <c r="AI449" s="167">
        <f t="shared" si="62"/>
        <v>654708</v>
      </c>
      <c r="AJ449" s="130">
        <f t="shared" si="67"/>
        <v>654708</v>
      </c>
      <c r="AM449" t="b">
        <f>D449='10.06.2022 КП'!D449</f>
        <v>1</v>
      </c>
      <c r="AN449" t="b">
        <f>E449='10.06.2022 КП'!E449</f>
        <v>1</v>
      </c>
      <c r="AO449" t="b">
        <f>F449='10.06.2022 КП'!F449</f>
        <v>1</v>
      </c>
      <c r="AP449" t="b">
        <f>G449='10.06.2022 КП'!G449</f>
        <v>1</v>
      </c>
      <c r="AQ449" t="b">
        <f>H449='10.06.2022 КП'!H449</f>
        <v>1</v>
      </c>
    </row>
  </sheetData>
  <mergeCells count="15">
    <mergeCell ref="AM3:AQ3"/>
    <mergeCell ref="A1:AJ1"/>
    <mergeCell ref="A3:A4"/>
    <mergeCell ref="B3:B4"/>
    <mergeCell ref="C3:C4"/>
    <mergeCell ref="D3:D4"/>
    <mergeCell ref="E3:E4"/>
    <mergeCell ref="F3:F4"/>
    <mergeCell ref="G3:G4"/>
    <mergeCell ref="H3:H4"/>
    <mergeCell ref="L3:T3"/>
    <mergeCell ref="U3:AC3"/>
    <mergeCell ref="AD3:AF3"/>
    <mergeCell ref="AG3:AI3"/>
    <mergeCell ref="AJ3:AJ4"/>
  </mergeCells>
  <printOptions horizontalCentered="1"/>
  <pageMargins left="0.11811023622047245" right="0.11811023622047245" top="0.78740157480314965" bottom="0.39370078740157483" header="0" footer="0"/>
  <pageSetup paperSize="9" scale="90" orientation="landscape" r:id="rId1"/>
  <rowBreaks count="10" manualBreakCount="10">
    <brk id="115" max="29" man="1"/>
    <brk id="141" max="29" man="1"/>
    <brk id="169" max="29" man="1"/>
    <brk id="235" max="29" man="1"/>
    <brk id="257" max="29" man="1"/>
    <brk id="277" max="29" man="1"/>
    <brk id="297" max="29" man="1"/>
    <brk id="339" max="29" man="1"/>
    <brk id="360" max="29" man="1"/>
    <brk id="419" max="29" man="1"/>
  </rowBreaks>
  <colBreaks count="1" manualBreakCount="1">
    <brk id="8" max="44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Q458"/>
  <sheetViews>
    <sheetView view="pageBreakPreview" zoomScale="80" zoomScaleNormal="50" zoomScaleSheetLayoutView="80" workbookViewId="0">
      <selection activeCell="D4" sqref="D4:D5"/>
    </sheetView>
  </sheetViews>
  <sheetFormatPr defaultRowHeight="15" x14ac:dyDescent="0.25"/>
  <cols>
    <col min="1" max="1" width="4.28515625" style="36" customWidth="1"/>
    <col min="2" max="2" width="24" style="4" hidden="1" customWidth="1"/>
    <col min="3" max="3" width="17.28515625" style="85" hidden="1" customWidth="1"/>
    <col min="4" max="4" width="65.5703125" style="37" customWidth="1"/>
    <col min="5" max="5" width="25.7109375" style="85" customWidth="1"/>
    <col min="6" max="6" width="15.28515625" style="40" customWidth="1"/>
    <col min="7" max="7" width="16.28515625" style="40" customWidth="1"/>
    <col min="8" max="8" width="24.7109375" style="85" customWidth="1"/>
    <col min="9" max="9" width="17" style="37" hidden="1" customWidth="1"/>
    <col min="10" max="10" width="14.28515625" style="40" hidden="1" customWidth="1"/>
    <col min="11" max="11" width="13" style="40" hidden="1" customWidth="1"/>
    <col min="12" max="13" width="7.7109375" style="6" hidden="1" customWidth="1"/>
    <col min="14" max="14" width="10.7109375" style="6" hidden="1" customWidth="1"/>
    <col min="15" max="16" width="7.7109375" style="6" hidden="1" customWidth="1"/>
    <col min="17" max="17" width="10" style="6" hidden="1" customWidth="1"/>
    <col min="18" max="19" width="7.7109375" style="6" hidden="1" customWidth="1"/>
    <col min="20" max="20" width="10.28515625" style="6" hidden="1" customWidth="1"/>
    <col min="21" max="22" width="7.7109375" hidden="1" customWidth="1"/>
    <col min="23" max="23" width="10.7109375" hidden="1" customWidth="1"/>
    <col min="24" max="25" width="7.7109375" hidden="1" customWidth="1"/>
    <col min="26" max="26" width="10.28515625" hidden="1" customWidth="1"/>
    <col min="27" max="27" width="10" hidden="1" customWidth="1"/>
    <col min="28" max="28" width="7.7109375" hidden="1" customWidth="1"/>
    <col min="29" max="29" width="11.28515625" hidden="1" customWidth="1"/>
    <col min="30" max="30" width="9.28515625" hidden="1" customWidth="1"/>
    <col min="31" max="31" width="7.7109375" hidden="1" customWidth="1"/>
    <col min="32" max="32" width="11.42578125" hidden="1" customWidth="1"/>
    <col min="33" max="33" width="13.42578125" style="138" hidden="1" customWidth="1"/>
    <col min="34" max="34" width="12.7109375" hidden="1" customWidth="1"/>
    <col min="35" max="35" width="15.7109375" hidden="1" customWidth="1"/>
    <col min="36" max="36" width="12.28515625" hidden="1" customWidth="1"/>
    <col min="39" max="39" width="15.7109375" customWidth="1"/>
    <col min="41" max="41" width="14.28515625" customWidth="1"/>
    <col min="43" max="43" width="17.7109375" customWidth="1"/>
  </cols>
  <sheetData>
    <row r="1" spans="1:43" ht="254.65" customHeight="1" x14ac:dyDescent="0.25">
      <c r="A1" s="175"/>
    </row>
    <row r="2" spans="1:43" ht="18.75" x14ac:dyDescent="0.25">
      <c r="A2" s="1975" t="s">
        <v>941</v>
      </c>
      <c r="B2" s="1975"/>
      <c r="C2" s="1975"/>
      <c r="D2" s="1975"/>
      <c r="E2" s="1975"/>
      <c r="F2" s="1975"/>
      <c r="G2" s="1975"/>
      <c r="H2" s="1975"/>
      <c r="I2" s="1975"/>
      <c r="J2" s="1975"/>
      <c r="K2" s="1975"/>
      <c r="L2" s="1975"/>
      <c r="M2" s="1975"/>
      <c r="N2" s="1975"/>
      <c r="O2" s="1975"/>
      <c r="P2" s="1975"/>
      <c r="Q2" s="1975"/>
      <c r="R2" s="1975"/>
      <c r="S2" s="1975"/>
      <c r="T2" s="1975"/>
      <c r="U2" s="1975"/>
      <c r="V2" s="1975"/>
      <c r="W2" s="1975"/>
      <c r="X2" s="1975"/>
      <c r="Y2" s="1975"/>
      <c r="Z2" s="1975"/>
      <c r="AA2" s="1975"/>
      <c r="AB2" s="1975"/>
      <c r="AC2" s="1975"/>
      <c r="AD2" s="1975"/>
      <c r="AE2" s="1975"/>
      <c r="AF2" s="1975"/>
      <c r="AG2" s="1975"/>
      <c r="AH2" s="1975"/>
      <c r="AI2" s="1975"/>
      <c r="AJ2" s="1975"/>
    </row>
    <row r="3" spans="1:43" ht="15.75" thickBot="1" x14ac:dyDescent="0.3"/>
    <row r="4" spans="1:43" ht="42" customHeight="1" x14ac:dyDescent="0.25">
      <c r="A4" s="1976" t="s">
        <v>0</v>
      </c>
      <c r="B4" s="1961" t="s">
        <v>106</v>
      </c>
      <c r="C4" s="1961" t="s">
        <v>107</v>
      </c>
      <c r="D4" s="1961" t="s">
        <v>94</v>
      </c>
      <c r="E4" s="1961" t="s">
        <v>295</v>
      </c>
      <c r="F4" s="1961" t="s">
        <v>917</v>
      </c>
      <c r="G4" s="1961" t="s">
        <v>918</v>
      </c>
      <c r="H4" s="1961" t="s">
        <v>296</v>
      </c>
      <c r="I4" s="1961" t="s">
        <v>295</v>
      </c>
      <c r="J4" s="1961" t="s">
        <v>96</v>
      </c>
      <c r="K4" s="1961" t="s">
        <v>97</v>
      </c>
      <c r="L4" s="1961" t="s">
        <v>1</v>
      </c>
      <c r="M4" s="1961"/>
      <c r="N4" s="1961"/>
      <c r="O4" s="1961"/>
      <c r="P4" s="1961"/>
      <c r="Q4" s="1961"/>
      <c r="R4" s="1961"/>
      <c r="S4" s="1961"/>
      <c r="T4" s="1961"/>
      <c r="U4" s="1971" t="s">
        <v>5</v>
      </c>
      <c r="V4" s="1971"/>
      <c r="W4" s="1971"/>
      <c r="X4" s="1971"/>
      <c r="Y4" s="1971"/>
      <c r="Z4" s="1971"/>
      <c r="AA4" s="1971"/>
      <c r="AB4" s="1971"/>
      <c r="AC4" s="1971"/>
      <c r="AD4" s="1971" t="s">
        <v>7</v>
      </c>
      <c r="AE4" s="1971"/>
      <c r="AF4" s="1971"/>
      <c r="AG4" s="1961" t="s">
        <v>916</v>
      </c>
      <c r="AH4" s="1961"/>
      <c r="AI4" s="1961"/>
      <c r="AJ4" s="1973" t="s">
        <v>20</v>
      </c>
      <c r="AM4" s="1970" t="s">
        <v>947</v>
      </c>
      <c r="AN4" s="1970"/>
      <c r="AO4" s="1970"/>
      <c r="AP4" s="1970"/>
      <c r="AQ4" s="1970"/>
    </row>
    <row r="5" spans="1:43" ht="36.6" customHeight="1" thickBot="1" x14ac:dyDescent="0.3">
      <c r="A5" s="1977"/>
      <c r="B5" s="1962"/>
      <c r="C5" s="1962"/>
      <c r="D5" s="1962"/>
      <c r="E5" s="1962"/>
      <c r="F5" s="1962"/>
      <c r="G5" s="1962"/>
      <c r="H5" s="1962"/>
      <c r="I5" s="1962"/>
      <c r="J5" s="1962"/>
      <c r="K5" s="1962"/>
      <c r="L5" s="1962" t="s">
        <v>9</v>
      </c>
      <c r="M5" s="1962"/>
      <c r="N5" s="1962"/>
      <c r="O5" s="1962" t="s">
        <v>10</v>
      </c>
      <c r="P5" s="1962"/>
      <c r="Q5" s="1962"/>
      <c r="R5" s="1962" t="s">
        <v>11</v>
      </c>
      <c r="S5" s="1962"/>
      <c r="T5" s="1962"/>
      <c r="U5" s="1962" t="s">
        <v>2</v>
      </c>
      <c r="V5" s="1962"/>
      <c r="W5" s="1962"/>
      <c r="X5" s="1962" t="s">
        <v>8</v>
      </c>
      <c r="Y5" s="1962"/>
      <c r="Z5" s="1962"/>
      <c r="AA5" s="1962" t="s">
        <v>6</v>
      </c>
      <c r="AB5" s="1962"/>
      <c r="AC5" s="1962"/>
      <c r="AD5" s="1972"/>
      <c r="AE5" s="1972"/>
      <c r="AF5" s="1972"/>
      <c r="AG5" s="136" t="s">
        <v>935</v>
      </c>
      <c r="AH5" s="104" t="s">
        <v>919</v>
      </c>
      <c r="AI5" s="104" t="s">
        <v>936</v>
      </c>
      <c r="AJ5" s="1974"/>
      <c r="AM5" s="4" t="s">
        <v>948</v>
      </c>
      <c r="AN5" s="4"/>
      <c r="AO5" s="4" t="s">
        <v>949</v>
      </c>
      <c r="AP5" s="4" t="s">
        <v>950</v>
      </c>
      <c r="AQ5" s="4" t="s">
        <v>951</v>
      </c>
    </row>
    <row r="6" spans="1:43" ht="18" customHeight="1" x14ac:dyDescent="0.25">
      <c r="A6" s="106"/>
      <c r="B6" s="96"/>
      <c r="C6" s="97"/>
      <c r="D6" s="98" t="s">
        <v>832</v>
      </c>
      <c r="E6" s="97"/>
      <c r="F6" s="99"/>
      <c r="G6" s="99"/>
      <c r="H6" s="97"/>
      <c r="I6" s="100"/>
      <c r="J6" s="99"/>
      <c r="K6" s="99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2"/>
      <c r="AE6" s="79"/>
      <c r="AF6" s="79"/>
      <c r="AG6" s="137"/>
      <c r="AH6" s="103"/>
      <c r="AI6" s="103"/>
      <c r="AJ6" s="107"/>
    </row>
    <row r="7" spans="1:43" ht="18" customHeight="1" x14ac:dyDescent="0.25">
      <c r="A7" s="108">
        <v>1</v>
      </c>
      <c r="B7" s="8" t="s">
        <v>67</v>
      </c>
      <c r="C7" s="21" t="s">
        <v>163</v>
      </c>
      <c r="D7" s="22" t="s">
        <v>174</v>
      </c>
      <c r="E7" s="21" t="s">
        <v>693</v>
      </c>
      <c r="F7" s="35">
        <v>44812</v>
      </c>
      <c r="G7" s="35">
        <v>44815</v>
      </c>
      <c r="H7" s="21" t="s">
        <v>297</v>
      </c>
      <c r="I7" s="22" t="s">
        <v>693</v>
      </c>
      <c r="J7" s="35">
        <v>44812</v>
      </c>
      <c r="K7" s="35">
        <v>44815</v>
      </c>
      <c r="L7" s="10"/>
      <c r="M7" s="10">
        <v>3400</v>
      </c>
      <c r="N7" s="10">
        <f t="shared" ref="N7:N49" si="0">L7*M7</f>
        <v>0</v>
      </c>
      <c r="O7" s="10"/>
      <c r="P7" s="10">
        <v>2900</v>
      </c>
      <c r="Q7" s="10">
        <f t="shared" ref="Q7:Q49" si="1">O7*P7</f>
        <v>0</v>
      </c>
      <c r="R7" s="10"/>
      <c r="S7" s="10">
        <v>2800</v>
      </c>
      <c r="T7" s="10">
        <f t="shared" ref="T7:T49" si="2">R7*S7</f>
        <v>0</v>
      </c>
      <c r="U7" s="10">
        <v>8</v>
      </c>
      <c r="V7" s="10">
        <v>150</v>
      </c>
      <c r="W7" s="10">
        <f t="shared" ref="W7:W80" si="3">U7*V7</f>
        <v>1200</v>
      </c>
      <c r="X7" s="10">
        <v>8</v>
      </c>
      <c r="Y7" s="10">
        <v>150</v>
      </c>
      <c r="Z7" s="10">
        <f t="shared" ref="Z7:Z80" si="4">X7*Y7</f>
        <v>1200</v>
      </c>
      <c r="AA7" s="10">
        <v>16</v>
      </c>
      <c r="AB7" s="10">
        <v>150</v>
      </c>
      <c r="AC7" s="10">
        <f t="shared" ref="AC7:AC80" si="5">AA7*AB7</f>
        <v>2400</v>
      </c>
      <c r="AD7" s="11">
        <v>32</v>
      </c>
      <c r="AE7" s="26">
        <v>7</v>
      </c>
      <c r="AF7" s="7">
        <f t="shared" ref="AF7:AF70" si="6">AD7*AE7</f>
        <v>224</v>
      </c>
      <c r="AG7" s="132">
        <v>1</v>
      </c>
      <c r="AH7" s="139">
        <f t="shared" ref="AH7:AH74" si="7">L7+O7+R7+U7+X7+AA7+AD7</f>
        <v>64</v>
      </c>
      <c r="AI7" s="139">
        <f>AJ7</f>
        <v>5024</v>
      </c>
      <c r="AJ7" s="109">
        <f t="shared" ref="AJ7:AJ74" si="8">N7+Q7+T7+W7+Z7+AC7+AF7</f>
        <v>5024</v>
      </c>
      <c r="AM7" t="b">
        <f>D7='01.01.2022 Смета'!D7</f>
        <v>1</v>
      </c>
      <c r="AO7" t="b">
        <f>F7='01.01.2022 Смета'!E7</f>
        <v>1</v>
      </c>
      <c r="AP7" t="b">
        <f>G7='01.01.2022 Смета'!F7</f>
        <v>1</v>
      </c>
      <c r="AQ7" t="b">
        <f>H7='01.01.2022 Смета'!G7</f>
        <v>1</v>
      </c>
    </row>
    <row r="8" spans="1:43" x14ac:dyDescent="0.25">
      <c r="A8" s="110"/>
      <c r="B8" s="88"/>
      <c r="C8" s="89"/>
      <c r="D8" s="90" t="s">
        <v>833</v>
      </c>
      <c r="E8" s="89"/>
      <c r="F8" s="92"/>
      <c r="G8" s="92"/>
      <c r="H8" s="89"/>
      <c r="I8" s="91"/>
      <c r="J8" s="92"/>
      <c r="K8" s="92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66"/>
      <c r="AE8" s="26"/>
      <c r="AF8" s="26"/>
      <c r="AG8" s="133"/>
      <c r="AH8" s="140"/>
      <c r="AI8" s="140"/>
      <c r="AJ8" s="111"/>
      <c r="AM8" t="b">
        <f>D8='01.01.2022 Смета'!D8</f>
        <v>1</v>
      </c>
      <c r="AO8" t="b">
        <f>F8='01.01.2022 Смета'!E8</f>
        <v>1</v>
      </c>
      <c r="AP8" t="b">
        <f>G8='01.01.2022 Смета'!F8</f>
        <v>1</v>
      </c>
      <c r="AQ8" t="b">
        <f>H8='01.01.2022 Смета'!G8</f>
        <v>1</v>
      </c>
    </row>
    <row r="9" spans="1:43" ht="15.6" customHeight="1" x14ac:dyDescent="0.25">
      <c r="A9" s="108">
        <v>2</v>
      </c>
      <c r="B9" s="8" t="s">
        <v>15</v>
      </c>
      <c r="C9" s="21" t="s">
        <v>135</v>
      </c>
      <c r="D9" s="87" t="s">
        <v>550</v>
      </c>
      <c r="E9" s="21" t="s">
        <v>484</v>
      </c>
      <c r="F9" s="35">
        <v>44635</v>
      </c>
      <c r="G9" s="35">
        <v>44640</v>
      </c>
      <c r="H9" s="21" t="s">
        <v>301</v>
      </c>
      <c r="I9" s="22" t="s">
        <v>484</v>
      </c>
      <c r="J9" s="35">
        <v>44635</v>
      </c>
      <c r="K9" s="35">
        <v>44640</v>
      </c>
      <c r="L9" s="10"/>
      <c r="M9" s="10">
        <v>3400</v>
      </c>
      <c r="N9" s="10">
        <f t="shared" si="0"/>
        <v>0</v>
      </c>
      <c r="O9" s="10"/>
      <c r="P9" s="10">
        <v>2900</v>
      </c>
      <c r="Q9" s="10">
        <f t="shared" si="1"/>
        <v>0</v>
      </c>
      <c r="R9" s="10"/>
      <c r="S9" s="10">
        <v>2800</v>
      </c>
      <c r="T9" s="10">
        <f t="shared" si="2"/>
        <v>0</v>
      </c>
      <c r="U9" s="10">
        <v>14</v>
      </c>
      <c r="V9" s="10">
        <v>150</v>
      </c>
      <c r="W9" s="10">
        <f t="shared" si="3"/>
        <v>2100</v>
      </c>
      <c r="X9" s="10">
        <v>14</v>
      </c>
      <c r="Y9" s="10">
        <v>150</v>
      </c>
      <c r="Z9" s="10">
        <f t="shared" si="4"/>
        <v>2100</v>
      </c>
      <c r="AA9" s="10">
        <v>14</v>
      </c>
      <c r="AB9" s="10">
        <v>150</v>
      </c>
      <c r="AC9" s="10">
        <f t="shared" si="5"/>
        <v>2100</v>
      </c>
      <c r="AD9" s="11"/>
      <c r="AE9" s="26">
        <v>7</v>
      </c>
      <c r="AF9" s="7">
        <f t="shared" si="6"/>
        <v>0</v>
      </c>
      <c r="AG9" s="132">
        <v>1</v>
      </c>
      <c r="AH9" s="139">
        <f t="shared" si="7"/>
        <v>42</v>
      </c>
      <c r="AI9" s="139">
        <f>AJ9</f>
        <v>6300</v>
      </c>
      <c r="AJ9" s="109">
        <f t="shared" si="8"/>
        <v>6300</v>
      </c>
      <c r="AM9" t="b">
        <f>D9='01.01.2022 Смета'!D9</f>
        <v>1</v>
      </c>
      <c r="AO9" t="b">
        <f>F9='01.01.2022 Смета'!E9</f>
        <v>1</v>
      </c>
      <c r="AP9" t="b">
        <f>G9='01.01.2022 Смета'!F9</f>
        <v>1</v>
      </c>
      <c r="AQ9" t="b">
        <f>H9='01.01.2022 Смета'!G9</f>
        <v>1</v>
      </c>
    </row>
    <row r="10" spans="1:43" ht="33.4" customHeight="1" x14ac:dyDescent="0.25">
      <c r="A10" s="108">
        <v>3</v>
      </c>
      <c r="B10" s="8" t="s">
        <v>15</v>
      </c>
      <c r="C10" s="21" t="s">
        <v>135</v>
      </c>
      <c r="D10" s="87" t="s">
        <v>984</v>
      </c>
      <c r="E10" s="21" t="s">
        <v>468</v>
      </c>
      <c r="F10" s="35">
        <v>44670</v>
      </c>
      <c r="G10" s="35">
        <v>44675</v>
      </c>
      <c r="H10" s="21" t="s">
        <v>301</v>
      </c>
      <c r="I10" s="22" t="s">
        <v>468</v>
      </c>
      <c r="J10" s="35">
        <v>44670</v>
      </c>
      <c r="K10" s="35">
        <v>44675</v>
      </c>
      <c r="L10" s="10"/>
      <c r="M10" s="10">
        <v>3400</v>
      </c>
      <c r="N10" s="10">
        <f t="shared" si="0"/>
        <v>0</v>
      </c>
      <c r="O10" s="10"/>
      <c r="P10" s="10">
        <v>2900</v>
      </c>
      <c r="Q10" s="10">
        <f t="shared" si="1"/>
        <v>0</v>
      </c>
      <c r="R10" s="10"/>
      <c r="S10" s="10">
        <v>2800</v>
      </c>
      <c r="T10" s="10">
        <f t="shared" si="2"/>
        <v>0</v>
      </c>
      <c r="U10" s="10">
        <v>14</v>
      </c>
      <c r="V10" s="10">
        <v>150</v>
      </c>
      <c r="W10" s="10">
        <f t="shared" si="3"/>
        <v>2100</v>
      </c>
      <c r="X10" s="10">
        <v>14</v>
      </c>
      <c r="Y10" s="10">
        <v>150</v>
      </c>
      <c r="Z10" s="10">
        <f t="shared" si="4"/>
        <v>2100</v>
      </c>
      <c r="AA10" s="10">
        <v>14</v>
      </c>
      <c r="AB10" s="10">
        <v>150</v>
      </c>
      <c r="AC10" s="10">
        <f t="shared" si="5"/>
        <v>2100</v>
      </c>
      <c r="AD10" s="11">
        <v>45</v>
      </c>
      <c r="AE10" s="26">
        <v>7</v>
      </c>
      <c r="AF10" s="7">
        <f t="shared" si="6"/>
        <v>315</v>
      </c>
      <c r="AG10" s="132">
        <v>1</v>
      </c>
      <c r="AH10" s="139">
        <f t="shared" si="7"/>
        <v>87</v>
      </c>
      <c r="AI10" s="139">
        <f t="shared" ref="AI10:AI17" si="9">AJ10</f>
        <v>6615</v>
      </c>
      <c r="AJ10" s="109">
        <f t="shared" si="8"/>
        <v>6615</v>
      </c>
      <c r="AM10" t="b">
        <f>D10='01.01.2022 Смета'!D10</f>
        <v>0</v>
      </c>
      <c r="AO10" t="b">
        <f>F10='01.01.2022 Смета'!E10</f>
        <v>1</v>
      </c>
      <c r="AP10" t="b">
        <f>G10='01.01.2022 Смета'!F10</f>
        <v>1</v>
      </c>
      <c r="AQ10" t="b">
        <f>H10='01.01.2022 Смета'!G10</f>
        <v>1</v>
      </c>
    </row>
    <row r="11" spans="1:43" ht="33" customHeight="1" x14ac:dyDescent="0.25">
      <c r="A11" s="108">
        <v>4</v>
      </c>
      <c r="B11" s="8" t="s">
        <v>15</v>
      </c>
      <c r="C11" s="21" t="s">
        <v>135</v>
      </c>
      <c r="D11" s="87" t="s">
        <v>994</v>
      </c>
      <c r="E11" s="21" t="s">
        <v>468</v>
      </c>
      <c r="F11" s="35">
        <v>44684</v>
      </c>
      <c r="G11" s="35">
        <v>44689</v>
      </c>
      <c r="H11" s="21" t="s">
        <v>301</v>
      </c>
      <c r="I11" s="22" t="s">
        <v>468</v>
      </c>
      <c r="J11" s="35">
        <v>44684</v>
      </c>
      <c r="K11" s="35">
        <v>44689</v>
      </c>
      <c r="L11" s="10"/>
      <c r="M11" s="10">
        <v>3400</v>
      </c>
      <c r="N11" s="10">
        <f t="shared" si="0"/>
        <v>0</v>
      </c>
      <c r="O11" s="10"/>
      <c r="P11" s="10">
        <v>2900</v>
      </c>
      <c r="Q11" s="10">
        <f t="shared" si="1"/>
        <v>0</v>
      </c>
      <c r="R11" s="10"/>
      <c r="S11" s="10">
        <v>2800</v>
      </c>
      <c r="T11" s="10">
        <f t="shared" si="2"/>
        <v>0</v>
      </c>
      <c r="U11" s="10">
        <v>14</v>
      </c>
      <c r="V11" s="10">
        <v>150</v>
      </c>
      <c r="W11" s="10">
        <f t="shared" si="3"/>
        <v>2100</v>
      </c>
      <c r="X11" s="10">
        <v>14</v>
      </c>
      <c r="Y11" s="10">
        <v>150</v>
      </c>
      <c r="Z11" s="10">
        <f t="shared" si="4"/>
        <v>2100</v>
      </c>
      <c r="AA11" s="10">
        <v>14</v>
      </c>
      <c r="AB11" s="10">
        <v>150</v>
      </c>
      <c r="AC11" s="10">
        <f t="shared" si="5"/>
        <v>2100</v>
      </c>
      <c r="AD11" s="11">
        <v>45</v>
      </c>
      <c r="AE11" s="26">
        <v>7</v>
      </c>
      <c r="AF11" s="7">
        <f t="shared" si="6"/>
        <v>315</v>
      </c>
      <c r="AG11" s="132">
        <v>1</v>
      </c>
      <c r="AH11" s="139">
        <f t="shared" si="7"/>
        <v>87</v>
      </c>
      <c r="AI11" s="139">
        <f t="shared" si="9"/>
        <v>6615</v>
      </c>
      <c r="AJ11" s="109">
        <f t="shared" si="8"/>
        <v>6615</v>
      </c>
      <c r="AM11" t="b">
        <f>D11='01.01.2022 Смета'!D11</f>
        <v>0</v>
      </c>
      <c r="AO11" t="b">
        <f>F11='01.01.2022 Смета'!E11</f>
        <v>1</v>
      </c>
      <c r="AP11" t="b">
        <f>G11='01.01.2022 Смета'!F11</f>
        <v>1</v>
      </c>
      <c r="AQ11" t="b">
        <f>H11='01.01.2022 Смета'!G11</f>
        <v>1</v>
      </c>
    </row>
    <row r="12" spans="1:43" ht="32.65" customHeight="1" x14ac:dyDescent="0.25">
      <c r="A12" s="112">
        <v>5</v>
      </c>
      <c r="B12" s="81" t="s">
        <v>15</v>
      </c>
      <c r="C12" s="69" t="s">
        <v>135</v>
      </c>
      <c r="D12" s="87" t="s">
        <v>835</v>
      </c>
      <c r="E12" s="69" t="s">
        <v>694</v>
      </c>
      <c r="F12" s="82">
        <v>44824</v>
      </c>
      <c r="G12" s="82">
        <v>44829</v>
      </c>
      <c r="H12" s="69" t="s">
        <v>301</v>
      </c>
      <c r="I12" s="70" t="s">
        <v>694</v>
      </c>
      <c r="J12" s="82">
        <v>44824</v>
      </c>
      <c r="K12" s="82">
        <v>44829</v>
      </c>
      <c r="L12" s="71">
        <v>1</v>
      </c>
      <c r="M12" s="71">
        <v>3400</v>
      </c>
      <c r="N12" s="71">
        <f t="shared" si="0"/>
        <v>3400</v>
      </c>
      <c r="O12" s="71">
        <v>1</v>
      </c>
      <c r="P12" s="71">
        <v>2900</v>
      </c>
      <c r="Q12" s="71">
        <f t="shared" si="1"/>
        <v>2900</v>
      </c>
      <c r="R12" s="71">
        <v>1</v>
      </c>
      <c r="S12" s="71">
        <v>2800</v>
      </c>
      <c r="T12" s="71">
        <f t="shared" si="2"/>
        <v>2800</v>
      </c>
      <c r="U12" s="71">
        <v>14</v>
      </c>
      <c r="V12" s="71">
        <v>150</v>
      </c>
      <c r="W12" s="71">
        <f t="shared" si="3"/>
        <v>2100</v>
      </c>
      <c r="X12" s="71">
        <v>14</v>
      </c>
      <c r="Y12" s="71">
        <v>150</v>
      </c>
      <c r="Z12" s="71">
        <f t="shared" si="4"/>
        <v>2100</v>
      </c>
      <c r="AA12" s="71">
        <v>14</v>
      </c>
      <c r="AB12" s="71">
        <v>150</v>
      </c>
      <c r="AC12" s="71">
        <f t="shared" si="5"/>
        <v>2100</v>
      </c>
      <c r="AD12" s="83">
        <v>45</v>
      </c>
      <c r="AE12" s="72">
        <v>7</v>
      </c>
      <c r="AF12" s="84">
        <f t="shared" si="6"/>
        <v>315</v>
      </c>
      <c r="AG12" s="134">
        <v>1</v>
      </c>
      <c r="AH12" s="141">
        <f t="shared" si="7"/>
        <v>90</v>
      </c>
      <c r="AI12" s="139">
        <f t="shared" si="9"/>
        <v>15715</v>
      </c>
      <c r="AJ12" s="113">
        <f t="shared" si="8"/>
        <v>15715</v>
      </c>
      <c r="AM12" t="b">
        <f>D12='01.01.2022 Смета'!D12</f>
        <v>1</v>
      </c>
      <c r="AO12" t="b">
        <f>F12='01.01.2022 Смета'!E12</f>
        <v>1</v>
      </c>
      <c r="AP12" t="b">
        <f>G12='01.01.2022 Смета'!F12</f>
        <v>1</v>
      </c>
      <c r="AQ12" t="b">
        <f>H12='01.01.2022 Смета'!G12</f>
        <v>1</v>
      </c>
    </row>
    <row r="13" spans="1:43" ht="31.15" customHeight="1" x14ac:dyDescent="0.25">
      <c r="A13" s="108">
        <v>6</v>
      </c>
      <c r="B13" s="20"/>
      <c r="C13" s="21" t="s">
        <v>135</v>
      </c>
      <c r="D13" s="87" t="s">
        <v>548</v>
      </c>
      <c r="E13" s="21" t="s">
        <v>43</v>
      </c>
      <c r="F13" s="21" t="s">
        <v>43</v>
      </c>
      <c r="G13" s="21" t="s">
        <v>43</v>
      </c>
      <c r="H13" s="41" t="s">
        <v>43</v>
      </c>
      <c r="I13" s="22" t="s">
        <v>43</v>
      </c>
      <c r="J13" s="22" t="s">
        <v>43</v>
      </c>
      <c r="K13" s="22" t="s">
        <v>43</v>
      </c>
      <c r="L13" s="28">
        <v>6</v>
      </c>
      <c r="M13" s="10">
        <v>3400</v>
      </c>
      <c r="N13" s="28">
        <f t="shared" si="0"/>
        <v>20400</v>
      </c>
      <c r="O13" s="28">
        <v>6</v>
      </c>
      <c r="P13" s="10">
        <v>2900</v>
      </c>
      <c r="Q13" s="28">
        <f t="shared" si="1"/>
        <v>17400</v>
      </c>
      <c r="R13" s="28">
        <v>6</v>
      </c>
      <c r="S13" s="10">
        <v>2800</v>
      </c>
      <c r="T13" s="28">
        <f t="shared" si="2"/>
        <v>16800</v>
      </c>
      <c r="U13" s="31">
        <v>30</v>
      </c>
      <c r="V13" s="31">
        <v>150</v>
      </c>
      <c r="W13" s="10">
        <f t="shared" si="3"/>
        <v>4500</v>
      </c>
      <c r="X13" s="29">
        <v>30</v>
      </c>
      <c r="Y13" s="29">
        <v>150</v>
      </c>
      <c r="Z13" s="29">
        <f t="shared" si="4"/>
        <v>4500</v>
      </c>
      <c r="AA13" s="29">
        <v>30</v>
      </c>
      <c r="AB13" s="29">
        <v>150</v>
      </c>
      <c r="AC13" s="29">
        <f t="shared" si="5"/>
        <v>4500</v>
      </c>
      <c r="AD13" s="29">
        <v>108</v>
      </c>
      <c r="AE13" s="3">
        <v>7</v>
      </c>
      <c r="AF13" s="29">
        <f t="shared" si="6"/>
        <v>756</v>
      </c>
      <c r="AG13" s="135">
        <v>1</v>
      </c>
      <c r="AH13" s="139">
        <f t="shared" si="7"/>
        <v>216</v>
      </c>
      <c r="AI13" s="139">
        <f t="shared" si="9"/>
        <v>68856</v>
      </c>
      <c r="AJ13" s="109">
        <f t="shared" si="8"/>
        <v>68856</v>
      </c>
      <c r="AM13" t="b">
        <f>D13='01.01.2022 Смета'!D13</f>
        <v>1</v>
      </c>
      <c r="AO13" t="b">
        <f>F13='01.01.2022 Смета'!E13</f>
        <v>1</v>
      </c>
      <c r="AP13" t="b">
        <f>G13='01.01.2022 Смета'!F13</f>
        <v>1</v>
      </c>
      <c r="AQ13" t="b">
        <f>H13='01.01.2022 Смета'!G13</f>
        <v>1</v>
      </c>
    </row>
    <row r="14" spans="1:43" ht="18.600000000000001" customHeight="1" x14ac:dyDescent="0.25">
      <c r="A14" s="110"/>
      <c r="B14" s="88"/>
      <c r="C14" s="89"/>
      <c r="D14" s="90" t="s">
        <v>834</v>
      </c>
      <c r="E14" s="90"/>
      <c r="F14" s="92"/>
      <c r="G14" s="92"/>
      <c r="H14" s="89"/>
      <c r="I14" s="91"/>
      <c r="J14" s="92"/>
      <c r="K14" s="92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66"/>
      <c r="AE14" s="26"/>
      <c r="AF14" s="26"/>
      <c r="AG14" s="133"/>
      <c r="AH14" s="140"/>
      <c r="AI14" s="140"/>
      <c r="AJ14" s="111"/>
      <c r="AM14" t="b">
        <f>D14='01.01.2022 Смета'!D14</f>
        <v>1</v>
      </c>
      <c r="AO14" t="b">
        <f>F14='01.01.2022 Смета'!E14</f>
        <v>1</v>
      </c>
      <c r="AP14" t="b">
        <f>G14='01.01.2022 Смета'!F14</f>
        <v>1</v>
      </c>
      <c r="AQ14" t="b">
        <f>H14='01.01.2022 Смета'!G14</f>
        <v>1</v>
      </c>
    </row>
    <row r="15" spans="1:43" ht="25.5" x14ac:dyDescent="0.25">
      <c r="A15" s="108">
        <v>7</v>
      </c>
      <c r="B15" s="8" t="s">
        <v>181</v>
      </c>
      <c r="C15" s="21" t="s">
        <v>156</v>
      </c>
      <c r="D15" s="87" t="s">
        <v>174</v>
      </c>
      <c r="E15" s="21" t="s">
        <v>322</v>
      </c>
      <c r="F15" s="35">
        <v>44632</v>
      </c>
      <c r="G15" s="35">
        <v>44632</v>
      </c>
      <c r="H15" s="21" t="s">
        <v>939</v>
      </c>
      <c r="I15" s="22" t="s">
        <v>322</v>
      </c>
      <c r="J15" s="35">
        <v>44632</v>
      </c>
      <c r="K15" s="35">
        <v>44632</v>
      </c>
      <c r="L15" s="10"/>
      <c r="M15" s="10">
        <v>3400</v>
      </c>
      <c r="N15" s="10">
        <f t="shared" si="0"/>
        <v>0</v>
      </c>
      <c r="O15" s="10"/>
      <c r="P15" s="10">
        <v>2900</v>
      </c>
      <c r="Q15" s="10">
        <f t="shared" si="1"/>
        <v>0</v>
      </c>
      <c r="R15" s="10"/>
      <c r="S15" s="10">
        <v>2800</v>
      </c>
      <c r="T15" s="10">
        <f t="shared" si="2"/>
        <v>0</v>
      </c>
      <c r="U15" s="10">
        <v>10</v>
      </c>
      <c r="V15" s="10">
        <v>150</v>
      </c>
      <c r="W15" s="10">
        <f t="shared" si="3"/>
        <v>1500</v>
      </c>
      <c r="X15" s="10">
        <v>10</v>
      </c>
      <c r="Y15" s="10">
        <v>150</v>
      </c>
      <c r="Z15" s="10">
        <f t="shared" si="4"/>
        <v>1500</v>
      </c>
      <c r="AA15" s="10">
        <v>10</v>
      </c>
      <c r="AB15" s="10">
        <v>150</v>
      </c>
      <c r="AC15" s="10">
        <f t="shared" si="5"/>
        <v>1500</v>
      </c>
      <c r="AD15" s="11"/>
      <c r="AE15" s="3">
        <v>7</v>
      </c>
      <c r="AF15" s="3">
        <f t="shared" si="6"/>
        <v>0</v>
      </c>
      <c r="AG15" s="134">
        <v>1</v>
      </c>
      <c r="AH15" s="139">
        <f t="shared" si="7"/>
        <v>30</v>
      </c>
      <c r="AI15" s="139">
        <f t="shared" si="9"/>
        <v>4500</v>
      </c>
      <c r="AJ15" s="109">
        <f t="shared" si="8"/>
        <v>4500</v>
      </c>
      <c r="AM15" t="b">
        <f>D15='01.01.2022 Смета'!D15</f>
        <v>1</v>
      </c>
      <c r="AO15" t="b">
        <f>F15='01.01.2022 Смета'!E15</f>
        <v>1</v>
      </c>
      <c r="AP15" t="b">
        <f>G15='01.01.2022 Смета'!F15</f>
        <v>1</v>
      </c>
      <c r="AQ15" t="b">
        <f>H15='01.01.2022 Смета'!G15</f>
        <v>1</v>
      </c>
    </row>
    <row r="16" spans="1:43" ht="25.5" x14ac:dyDescent="0.25">
      <c r="A16" s="114">
        <v>8</v>
      </c>
      <c r="B16" s="73" t="s">
        <v>181</v>
      </c>
      <c r="C16" s="74" t="s">
        <v>156</v>
      </c>
      <c r="D16" s="87" t="s">
        <v>174</v>
      </c>
      <c r="E16" s="74" t="s">
        <v>492</v>
      </c>
      <c r="F16" s="76">
        <v>44632</v>
      </c>
      <c r="G16" s="76">
        <v>44632</v>
      </c>
      <c r="H16" s="74" t="s">
        <v>303</v>
      </c>
      <c r="I16" s="75" t="s">
        <v>492</v>
      </c>
      <c r="J16" s="76">
        <v>44632</v>
      </c>
      <c r="K16" s="76">
        <v>44632</v>
      </c>
      <c r="L16" s="77"/>
      <c r="M16" s="77">
        <v>3400</v>
      </c>
      <c r="N16" s="77">
        <f t="shared" si="0"/>
        <v>0</v>
      </c>
      <c r="O16" s="77"/>
      <c r="P16" s="77">
        <v>2900</v>
      </c>
      <c r="Q16" s="77">
        <f t="shared" si="1"/>
        <v>0</v>
      </c>
      <c r="R16" s="77"/>
      <c r="S16" s="77">
        <v>2800</v>
      </c>
      <c r="T16" s="77">
        <f t="shared" si="2"/>
        <v>0</v>
      </c>
      <c r="U16" s="77">
        <v>10</v>
      </c>
      <c r="V16" s="77">
        <v>150</v>
      </c>
      <c r="W16" s="77">
        <f t="shared" si="3"/>
        <v>1500</v>
      </c>
      <c r="X16" s="77">
        <v>10</v>
      </c>
      <c r="Y16" s="77">
        <v>150</v>
      </c>
      <c r="Z16" s="77">
        <f t="shared" si="4"/>
        <v>1500</v>
      </c>
      <c r="AA16" s="77">
        <v>10</v>
      </c>
      <c r="AB16" s="77">
        <v>150</v>
      </c>
      <c r="AC16" s="77">
        <f t="shared" si="5"/>
        <v>1500</v>
      </c>
      <c r="AD16" s="78"/>
      <c r="AE16" s="79">
        <v>7</v>
      </c>
      <c r="AF16" s="80">
        <f t="shared" si="6"/>
        <v>0</v>
      </c>
      <c r="AG16" s="135">
        <v>1</v>
      </c>
      <c r="AH16" s="142">
        <f t="shared" si="7"/>
        <v>30</v>
      </c>
      <c r="AI16" s="139">
        <f t="shared" si="9"/>
        <v>4500</v>
      </c>
      <c r="AJ16" s="115">
        <f t="shared" si="8"/>
        <v>4500</v>
      </c>
      <c r="AM16" t="b">
        <f>D16='01.01.2022 Смета'!D16</f>
        <v>1</v>
      </c>
      <c r="AO16" t="b">
        <f>F16='01.01.2022 Смета'!E16</f>
        <v>1</v>
      </c>
      <c r="AP16" t="b">
        <f>G16='01.01.2022 Смета'!F16</f>
        <v>1</v>
      </c>
      <c r="AQ16" t="b">
        <f>H16='01.01.2022 Смета'!G16</f>
        <v>1</v>
      </c>
    </row>
    <row r="17" spans="1:43" x14ac:dyDescent="0.25">
      <c r="A17" s="108">
        <v>9</v>
      </c>
      <c r="B17" s="8" t="s">
        <v>181</v>
      </c>
      <c r="C17" s="21" t="s">
        <v>156</v>
      </c>
      <c r="D17" s="87" t="s">
        <v>174</v>
      </c>
      <c r="E17" s="21" t="s">
        <v>462</v>
      </c>
      <c r="F17" s="35">
        <v>44682</v>
      </c>
      <c r="G17" s="35">
        <v>44682</v>
      </c>
      <c r="H17" s="21" t="s">
        <v>305</v>
      </c>
      <c r="I17" s="22" t="s">
        <v>462</v>
      </c>
      <c r="J17" s="35">
        <v>44682</v>
      </c>
      <c r="K17" s="35">
        <v>44682</v>
      </c>
      <c r="L17" s="10"/>
      <c r="M17" s="10">
        <v>3400</v>
      </c>
      <c r="N17" s="10">
        <f t="shared" si="0"/>
        <v>0</v>
      </c>
      <c r="O17" s="10"/>
      <c r="P17" s="10">
        <v>2900</v>
      </c>
      <c r="Q17" s="10">
        <f t="shared" si="1"/>
        <v>0</v>
      </c>
      <c r="R17" s="10"/>
      <c r="S17" s="10">
        <v>2800</v>
      </c>
      <c r="T17" s="10">
        <f t="shared" si="2"/>
        <v>0</v>
      </c>
      <c r="U17" s="10">
        <v>20</v>
      </c>
      <c r="V17" s="10">
        <v>150</v>
      </c>
      <c r="W17" s="10">
        <f t="shared" si="3"/>
        <v>3000</v>
      </c>
      <c r="X17" s="10">
        <v>20</v>
      </c>
      <c r="Y17" s="10">
        <v>150</v>
      </c>
      <c r="Z17" s="10">
        <f t="shared" si="4"/>
        <v>3000</v>
      </c>
      <c r="AA17" s="10">
        <v>20</v>
      </c>
      <c r="AB17" s="10">
        <v>150</v>
      </c>
      <c r="AC17" s="10">
        <f t="shared" si="5"/>
        <v>3000</v>
      </c>
      <c r="AD17" s="11">
        <v>60</v>
      </c>
      <c r="AE17" s="26">
        <v>7</v>
      </c>
      <c r="AF17" s="7">
        <f t="shared" si="6"/>
        <v>420</v>
      </c>
      <c r="AG17" s="134">
        <v>1</v>
      </c>
      <c r="AH17" s="139">
        <f t="shared" si="7"/>
        <v>120</v>
      </c>
      <c r="AI17" s="139">
        <f t="shared" si="9"/>
        <v>9420</v>
      </c>
      <c r="AJ17" s="109">
        <f t="shared" si="8"/>
        <v>9420</v>
      </c>
      <c r="AM17" t="b">
        <f>D17='01.01.2022 Смета'!D17</f>
        <v>1</v>
      </c>
      <c r="AO17" t="b">
        <f>F17='01.01.2022 Смета'!E17</f>
        <v>1</v>
      </c>
      <c r="AP17" t="b">
        <f>G17='01.01.2022 Смета'!F17</f>
        <v>1</v>
      </c>
      <c r="AQ17" t="b">
        <f>H17='01.01.2022 Смета'!G17</f>
        <v>1</v>
      </c>
    </row>
    <row r="18" spans="1:43" x14ac:dyDescent="0.25">
      <c r="A18" s="110"/>
      <c r="B18" s="88"/>
      <c r="C18" s="89"/>
      <c r="D18" s="90" t="s">
        <v>836</v>
      </c>
      <c r="E18" s="89"/>
      <c r="F18" s="92"/>
      <c r="G18" s="92"/>
      <c r="H18" s="89"/>
      <c r="I18" s="91"/>
      <c r="J18" s="92"/>
      <c r="K18" s="92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66"/>
      <c r="AE18" s="26"/>
      <c r="AF18" s="26"/>
      <c r="AG18" s="133"/>
      <c r="AH18" s="140"/>
      <c r="AI18" s="140"/>
      <c r="AJ18" s="111"/>
      <c r="AM18" t="b">
        <f>D18='01.01.2022 Смета'!D18</f>
        <v>1</v>
      </c>
      <c r="AO18" t="b">
        <f>F18='01.01.2022 Смета'!E18</f>
        <v>1</v>
      </c>
      <c r="AP18" t="b">
        <f>G18='01.01.2022 Смета'!F18</f>
        <v>1</v>
      </c>
      <c r="AQ18" t="b">
        <f>H18='01.01.2022 Смета'!G18</f>
        <v>1</v>
      </c>
    </row>
    <row r="19" spans="1:43" x14ac:dyDescent="0.25">
      <c r="A19" s="108">
        <v>10</v>
      </c>
      <c r="B19" s="8" t="s">
        <v>207</v>
      </c>
      <c r="C19" s="21" t="s">
        <v>113</v>
      </c>
      <c r="D19" s="87" t="s">
        <v>311</v>
      </c>
      <c r="E19" s="21" t="s">
        <v>306</v>
      </c>
      <c r="F19" s="35">
        <v>44605</v>
      </c>
      <c r="G19" s="35">
        <v>44611</v>
      </c>
      <c r="H19" s="21" t="s">
        <v>309</v>
      </c>
      <c r="I19" s="22" t="s">
        <v>306</v>
      </c>
      <c r="J19" s="35">
        <v>44605</v>
      </c>
      <c r="K19" s="35">
        <v>44611</v>
      </c>
      <c r="L19" s="10"/>
      <c r="M19" s="10">
        <v>3400</v>
      </c>
      <c r="N19" s="10">
        <f t="shared" si="0"/>
        <v>0</v>
      </c>
      <c r="O19" s="10"/>
      <c r="P19" s="10">
        <v>2900</v>
      </c>
      <c r="Q19" s="10">
        <f t="shared" si="1"/>
        <v>0</v>
      </c>
      <c r="R19" s="10"/>
      <c r="S19" s="10">
        <v>2800</v>
      </c>
      <c r="T19" s="10">
        <f t="shared" si="2"/>
        <v>0</v>
      </c>
      <c r="U19" s="10">
        <v>13</v>
      </c>
      <c r="V19" s="10">
        <v>150</v>
      </c>
      <c r="W19" s="10">
        <f t="shared" si="3"/>
        <v>1950</v>
      </c>
      <c r="X19" s="10">
        <v>13</v>
      </c>
      <c r="Y19" s="10">
        <v>150</v>
      </c>
      <c r="Z19" s="10">
        <f t="shared" si="4"/>
        <v>1950</v>
      </c>
      <c r="AA19" s="10">
        <v>26</v>
      </c>
      <c r="AB19" s="10">
        <v>150</v>
      </c>
      <c r="AC19" s="10">
        <f t="shared" si="5"/>
        <v>3900</v>
      </c>
      <c r="AD19" s="11"/>
      <c r="AE19" s="26">
        <v>7</v>
      </c>
      <c r="AF19" s="7">
        <f t="shared" si="6"/>
        <v>0</v>
      </c>
      <c r="AG19" s="134">
        <v>1</v>
      </c>
      <c r="AH19" s="139">
        <f t="shared" si="7"/>
        <v>52</v>
      </c>
      <c r="AI19" s="139">
        <f>AJ19</f>
        <v>7800</v>
      </c>
      <c r="AJ19" s="109">
        <f t="shared" si="8"/>
        <v>7800</v>
      </c>
      <c r="AM19" t="b">
        <f>D19='01.01.2022 Смета'!D19</f>
        <v>1</v>
      </c>
      <c r="AO19" t="b">
        <f>F19='01.01.2022 Смета'!E19</f>
        <v>1</v>
      </c>
      <c r="AP19" t="b">
        <f>G19='01.01.2022 Смета'!F19</f>
        <v>1</v>
      </c>
      <c r="AQ19" t="b">
        <f>H19='01.01.2022 Смета'!G19</f>
        <v>1</v>
      </c>
    </row>
    <row r="20" spans="1:43" x14ac:dyDescent="0.25">
      <c r="A20" s="108">
        <v>11</v>
      </c>
      <c r="B20" s="8" t="s">
        <v>207</v>
      </c>
      <c r="C20" s="21" t="s">
        <v>113</v>
      </c>
      <c r="D20" s="87" t="s">
        <v>311</v>
      </c>
      <c r="E20" s="21" t="s">
        <v>307</v>
      </c>
      <c r="F20" s="35">
        <v>44631</v>
      </c>
      <c r="G20" s="35">
        <v>44639</v>
      </c>
      <c r="H20" s="21" t="s">
        <v>310</v>
      </c>
      <c r="I20" s="22" t="s">
        <v>307</v>
      </c>
      <c r="J20" s="35">
        <v>44631</v>
      </c>
      <c r="K20" s="35">
        <v>44639</v>
      </c>
      <c r="L20" s="10"/>
      <c r="M20" s="10">
        <v>3400</v>
      </c>
      <c r="N20" s="10">
        <f t="shared" si="0"/>
        <v>0</v>
      </c>
      <c r="O20" s="10"/>
      <c r="P20" s="10">
        <v>2900</v>
      </c>
      <c r="Q20" s="10">
        <f t="shared" si="1"/>
        <v>0</v>
      </c>
      <c r="R20" s="10"/>
      <c r="S20" s="10">
        <v>2800</v>
      </c>
      <c r="T20" s="10">
        <f t="shared" si="2"/>
        <v>0</v>
      </c>
      <c r="U20" s="10">
        <v>16</v>
      </c>
      <c r="V20" s="10">
        <v>150</v>
      </c>
      <c r="W20" s="10">
        <f t="shared" si="3"/>
        <v>2400</v>
      </c>
      <c r="X20" s="10">
        <v>16</v>
      </c>
      <c r="Y20" s="10">
        <v>150</v>
      </c>
      <c r="Z20" s="10">
        <f t="shared" si="4"/>
        <v>2400</v>
      </c>
      <c r="AA20" s="10">
        <v>32</v>
      </c>
      <c r="AB20" s="10">
        <v>150</v>
      </c>
      <c r="AC20" s="10">
        <f t="shared" si="5"/>
        <v>4800</v>
      </c>
      <c r="AD20" s="11"/>
      <c r="AE20" s="26">
        <v>7</v>
      </c>
      <c r="AF20" s="7">
        <f t="shared" si="6"/>
        <v>0</v>
      </c>
      <c r="AG20" s="135">
        <v>1</v>
      </c>
      <c r="AH20" s="139">
        <f t="shared" si="7"/>
        <v>64</v>
      </c>
      <c r="AI20" s="139">
        <f t="shared" ref="AI20:AI82" si="10">AJ20</f>
        <v>9600</v>
      </c>
      <c r="AJ20" s="109">
        <f t="shared" si="8"/>
        <v>9600</v>
      </c>
      <c r="AM20" t="b">
        <f>D20='01.01.2022 Смета'!D20</f>
        <v>1</v>
      </c>
      <c r="AO20" t="b">
        <f>F20='01.01.2022 Смета'!E20</f>
        <v>1</v>
      </c>
      <c r="AP20" t="b">
        <f>G20='01.01.2022 Смета'!F20</f>
        <v>1</v>
      </c>
      <c r="AQ20" t="b">
        <f>H20='01.01.2022 Смета'!G20</f>
        <v>1</v>
      </c>
    </row>
    <row r="21" spans="1:43" x14ac:dyDescent="0.25">
      <c r="A21" s="110"/>
      <c r="B21" s="88"/>
      <c r="C21" s="89"/>
      <c r="D21" s="90" t="s">
        <v>837</v>
      </c>
      <c r="E21" s="89"/>
      <c r="F21" s="92"/>
      <c r="G21" s="92"/>
      <c r="H21" s="89"/>
      <c r="I21" s="91"/>
      <c r="J21" s="92"/>
      <c r="K21" s="92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66"/>
      <c r="AE21" s="26"/>
      <c r="AF21" s="26"/>
      <c r="AG21" s="133"/>
      <c r="AH21" s="140"/>
      <c r="AI21" s="140"/>
      <c r="AJ21" s="111"/>
      <c r="AM21" t="b">
        <f>D21='01.01.2022 Смета'!D21</f>
        <v>1</v>
      </c>
      <c r="AO21" t="b">
        <f>F21='01.01.2022 Смета'!E21</f>
        <v>1</v>
      </c>
      <c r="AP21" t="b">
        <f>G21='01.01.2022 Смета'!F21</f>
        <v>1</v>
      </c>
      <c r="AQ21" t="b">
        <f>H21='01.01.2022 Смета'!G21</f>
        <v>1</v>
      </c>
    </row>
    <row r="22" spans="1:43" ht="66.400000000000006" customHeight="1" x14ac:dyDescent="0.25">
      <c r="A22" s="108">
        <v>12</v>
      </c>
      <c r="B22" s="8" t="s">
        <v>239</v>
      </c>
      <c r="C22" s="21" t="s">
        <v>144</v>
      </c>
      <c r="D22" s="87" t="s">
        <v>996</v>
      </c>
      <c r="E22" s="21" t="s">
        <v>483</v>
      </c>
      <c r="F22" s="35" t="s">
        <v>973</v>
      </c>
      <c r="G22" s="35" t="s">
        <v>684</v>
      </c>
      <c r="H22" s="21" t="s">
        <v>312</v>
      </c>
      <c r="I22" s="22" t="s">
        <v>483</v>
      </c>
      <c r="J22" s="35" t="s">
        <v>683</v>
      </c>
      <c r="K22" s="35" t="s">
        <v>684</v>
      </c>
      <c r="L22" s="14"/>
      <c r="M22" s="10">
        <v>3400</v>
      </c>
      <c r="N22" s="10">
        <f t="shared" si="0"/>
        <v>0</v>
      </c>
      <c r="O22" s="14"/>
      <c r="P22" s="10">
        <v>2900</v>
      </c>
      <c r="Q22" s="10">
        <f t="shared" si="1"/>
        <v>0</v>
      </c>
      <c r="R22" s="14"/>
      <c r="S22" s="10">
        <v>2800</v>
      </c>
      <c r="T22" s="10">
        <f t="shared" si="2"/>
        <v>0</v>
      </c>
      <c r="U22" s="10">
        <v>60</v>
      </c>
      <c r="V22" s="10">
        <v>150</v>
      </c>
      <c r="W22" s="10">
        <f t="shared" si="3"/>
        <v>9000</v>
      </c>
      <c r="X22" s="10">
        <v>60</v>
      </c>
      <c r="Y22" s="10">
        <v>150</v>
      </c>
      <c r="Z22" s="10">
        <f t="shared" si="4"/>
        <v>9000</v>
      </c>
      <c r="AA22" s="10">
        <v>60</v>
      </c>
      <c r="AB22" s="10">
        <v>150</v>
      </c>
      <c r="AC22" s="10">
        <f t="shared" si="5"/>
        <v>9000</v>
      </c>
      <c r="AD22" s="11"/>
      <c r="AE22" s="26">
        <v>7</v>
      </c>
      <c r="AF22" s="7">
        <f t="shared" si="6"/>
        <v>0</v>
      </c>
      <c r="AG22" s="131">
        <v>1</v>
      </c>
      <c r="AH22" s="139">
        <f t="shared" si="7"/>
        <v>180</v>
      </c>
      <c r="AI22" s="139">
        <f t="shared" si="10"/>
        <v>27000</v>
      </c>
      <c r="AJ22" s="109">
        <f t="shared" si="8"/>
        <v>27000</v>
      </c>
      <c r="AM22" t="b">
        <f>D22='01.01.2022 Смета'!D22</f>
        <v>0</v>
      </c>
      <c r="AO22" t="b">
        <f>F22='01.01.2022 Смета'!E22</f>
        <v>0</v>
      </c>
      <c r="AP22" t="b">
        <f>G22='01.01.2022 Смета'!F22</f>
        <v>1</v>
      </c>
      <c r="AQ22" t="b">
        <f>H22='01.01.2022 Смета'!G22</f>
        <v>1</v>
      </c>
    </row>
    <row r="23" spans="1:43" ht="60" x14ac:dyDescent="0.25">
      <c r="A23" s="108">
        <v>13</v>
      </c>
      <c r="B23" s="8" t="s">
        <v>239</v>
      </c>
      <c r="C23" s="21" t="s">
        <v>144</v>
      </c>
      <c r="D23" s="87" t="s">
        <v>998</v>
      </c>
      <c r="E23" s="21" t="s">
        <v>340</v>
      </c>
      <c r="F23" s="35" t="s">
        <v>972</v>
      </c>
      <c r="G23" s="35" t="s">
        <v>687</v>
      </c>
      <c r="H23" s="21" t="s">
        <v>312</v>
      </c>
      <c r="I23" s="22" t="s">
        <v>340</v>
      </c>
      <c r="J23" s="35" t="s">
        <v>686</v>
      </c>
      <c r="K23" s="35" t="s">
        <v>687</v>
      </c>
      <c r="L23" s="14"/>
      <c r="M23" s="10">
        <v>3400</v>
      </c>
      <c r="N23" s="10">
        <f t="shared" si="0"/>
        <v>0</v>
      </c>
      <c r="O23" s="14"/>
      <c r="P23" s="10">
        <v>2900</v>
      </c>
      <c r="Q23" s="10">
        <f t="shared" si="1"/>
        <v>0</v>
      </c>
      <c r="R23" s="14"/>
      <c r="S23" s="10">
        <v>2800</v>
      </c>
      <c r="T23" s="10">
        <f t="shared" si="2"/>
        <v>0</v>
      </c>
      <c r="U23" s="10">
        <v>12</v>
      </c>
      <c r="V23" s="10">
        <v>150</v>
      </c>
      <c r="W23" s="10">
        <f t="shared" si="3"/>
        <v>1800</v>
      </c>
      <c r="X23" s="10">
        <v>12</v>
      </c>
      <c r="Y23" s="10">
        <v>150</v>
      </c>
      <c r="Z23" s="10">
        <f t="shared" si="4"/>
        <v>1800</v>
      </c>
      <c r="AA23" s="10">
        <v>12</v>
      </c>
      <c r="AB23" s="10">
        <v>150</v>
      </c>
      <c r="AC23" s="10">
        <f t="shared" si="5"/>
        <v>1800</v>
      </c>
      <c r="AD23" s="11"/>
      <c r="AE23" s="26">
        <v>7</v>
      </c>
      <c r="AF23" s="7">
        <f t="shared" si="6"/>
        <v>0</v>
      </c>
      <c r="AG23" s="131">
        <v>1</v>
      </c>
      <c r="AH23" s="139">
        <f t="shared" si="7"/>
        <v>36</v>
      </c>
      <c r="AI23" s="139">
        <f t="shared" si="10"/>
        <v>5400</v>
      </c>
      <c r="AJ23" s="109">
        <f t="shared" si="8"/>
        <v>5400</v>
      </c>
      <c r="AM23" t="b">
        <f>D23='01.01.2022 Смета'!D23</f>
        <v>0</v>
      </c>
      <c r="AO23" t="b">
        <f>F23='01.01.2022 Смета'!E23</f>
        <v>0</v>
      </c>
      <c r="AP23" t="b">
        <f>G23='01.01.2022 Смета'!F23</f>
        <v>1</v>
      </c>
      <c r="AQ23" t="b">
        <f>H23='01.01.2022 Смета'!G23</f>
        <v>1</v>
      </c>
    </row>
    <row r="24" spans="1:43" ht="90" x14ac:dyDescent="0.25">
      <c r="A24" s="108">
        <v>14</v>
      </c>
      <c r="B24" s="8" t="s">
        <v>239</v>
      </c>
      <c r="C24" s="21" t="s">
        <v>144</v>
      </c>
      <c r="D24" s="87" t="s">
        <v>997</v>
      </c>
      <c r="E24" s="21" t="s">
        <v>314</v>
      </c>
      <c r="F24" s="35" t="s">
        <v>974</v>
      </c>
      <c r="G24" s="35" t="s">
        <v>975</v>
      </c>
      <c r="H24" s="21" t="s">
        <v>312</v>
      </c>
      <c r="I24" s="38" t="s">
        <v>314</v>
      </c>
      <c r="J24" s="35" t="s">
        <v>759</v>
      </c>
      <c r="K24" s="35" t="s">
        <v>760</v>
      </c>
      <c r="L24" s="14"/>
      <c r="M24" s="10">
        <v>3400</v>
      </c>
      <c r="N24" s="10">
        <f t="shared" si="0"/>
        <v>0</v>
      </c>
      <c r="O24" s="14"/>
      <c r="P24" s="10">
        <v>2900</v>
      </c>
      <c r="Q24" s="10">
        <f t="shared" si="1"/>
        <v>0</v>
      </c>
      <c r="R24" s="14"/>
      <c r="S24" s="10">
        <v>2800</v>
      </c>
      <c r="T24" s="10">
        <f t="shared" si="2"/>
        <v>0</v>
      </c>
      <c r="U24" s="10">
        <v>106</v>
      </c>
      <c r="V24" s="10">
        <v>150</v>
      </c>
      <c r="W24" s="10">
        <f t="shared" si="3"/>
        <v>15900</v>
      </c>
      <c r="X24" s="10">
        <v>106</v>
      </c>
      <c r="Y24" s="10">
        <v>150</v>
      </c>
      <c r="Z24" s="10">
        <f t="shared" si="4"/>
        <v>15900</v>
      </c>
      <c r="AA24" s="10">
        <v>106</v>
      </c>
      <c r="AB24" s="10">
        <v>150</v>
      </c>
      <c r="AC24" s="10">
        <f t="shared" si="5"/>
        <v>15900</v>
      </c>
      <c r="AD24" s="11"/>
      <c r="AE24" s="26">
        <v>7</v>
      </c>
      <c r="AF24" s="7">
        <f t="shared" si="6"/>
        <v>0</v>
      </c>
      <c r="AG24" s="131">
        <v>1</v>
      </c>
      <c r="AH24" s="139">
        <f t="shared" si="7"/>
        <v>318</v>
      </c>
      <c r="AI24" s="139">
        <f t="shared" si="10"/>
        <v>47700</v>
      </c>
      <c r="AJ24" s="109">
        <f t="shared" si="8"/>
        <v>47700</v>
      </c>
      <c r="AM24" t="b">
        <f>D24='01.01.2022 Смета'!D24</f>
        <v>0</v>
      </c>
      <c r="AO24" t="b">
        <f>F24='01.01.2022 Смета'!E24</f>
        <v>0</v>
      </c>
      <c r="AP24" t="b">
        <f>G24='01.01.2022 Смета'!F24</f>
        <v>0</v>
      </c>
      <c r="AQ24" t="b">
        <f>H24='01.01.2022 Смета'!G24</f>
        <v>1</v>
      </c>
    </row>
    <row r="25" spans="1:43" ht="60" x14ac:dyDescent="0.25">
      <c r="A25" s="108">
        <v>15</v>
      </c>
      <c r="B25" s="8" t="s">
        <v>239</v>
      </c>
      <c r="C25" s="21" t="s">
        <v>144</v>
      </c>
      <c r="D25" s="87" t="s">
        <v>978</v>
      </c>
      <c r="E25" s="21" t="s">
        <v>340</v>
      </c>
      <c r="F25" s="35" t="s">
        <v>976</v>
      </c>
      <c r="G25" s="35" t="s">
        <v>977</v>
      </c>
      <c r="H25" s="21" t="s">
        <v>312</v>
      </c>
      <c r="I25" s="22" t="s">
        <v>340</v>
      </c>
      <c r="J25" s="35" t="s">
        <v>690</v>
      </c>
      <c r="K25" s="35" t="s">
        <v>691</v>
      </c>
      <c r="L25" s="14"/>
      <c r="M25" s="10">
        <v>3400</v>
      </c>
      <c r="N25" s="10">
        <f t="shared" si="0"/>
        <v>0</v>
      </c>
      <c r="O25" s="14"/>
      <c r="P25" s="10">
        <v>2900</v>
      </c>
      <c r="Q25" s="10">
        <f t="shared" si="1"/>
        <v>0</v>
      </c>
      <c r="R25" s="14"/>
      <c r="S25" s="10">
        <v>2800</v>
      </c>
      <c r="T25" s="10">
        <f t="shared" si="2"/>
        <v>0</v>
      </c>
      <c r="U25" s="10">
        <v>18</v>
      </c>
      <c r="V25" s="10">
        <v>150</v>
      </c>
      <c r="W25" s="10">
        <f t="shared" si="3"/>
        <v>2700</v>
      </c>
      <c r="X25" s="10">
        <v>18</v>
      </c>
      <c r="Y25" s="10">
        <v>150</v>
      </c>
      <c r="Z25" s="10">
        <f t="shared" si="4"/>
        <v>2700</v>
      </c>
      <c r="AA25" s="10">
        <v>18</v>
      </c>
      <c r="AB25" s="10">
        <v>150</v>
      </c>
      <c r="AC25" s="10">
        <f t="shared" si="5"/>
        <v>2700</v>
      </c>
      <c r="AD25" s="11">
        <v>60</v>
      </c>
      <c r="AE25" s="26">
        <v>7</v>
      </c>
      <c r="AF25" s="7">
        <f t="shared" si="6"/>
        <v>420</v>
      </c>
      <c r="AG25" s="131">
        <v>1</v>
      </c>
      <c r="AH25" s="139">
        <f t="shared" si="7"/>
        <v>114</v>
      </c>
      <c r="AI25" s="139">
        <f t="shared" si="10"/>
        <v>8520</v>
      </c>
      <c r="AJ25" s="109">
        <f t="shared" si="8"/>
        <v>8520</v>
      </c>
      <c r="AM25" t="b">
        <f>D25='01.01.2022 Смета'!D25</f>
        <v>0</v>
      </c>
      <c r="AO25" t="b">
        <f>F25='01.01.2022 Смета'!E25</f>
        <v>0</v>
      </c>
      <c r="AP25" t="b">
        <f>G25='01.01.2022 Смета'!F25</f>
        <v>0</v>
      </c>
      <c r="AQ25" t="b">
        <f>H25='01.01.2022 Смета'!G25</f>
        <v>1</v>
      </c>
    </row>
    <row r="26" spans="1:43" ht="65.650000000000006" customHeight="1" x14ac:dyDescent="0.25">
      <c r="A26" s="108">
        <v>16</v>
      </c>
      <c r="B26" s="8" t="s">
        <v>239</v>
      </c>
      <c r="C26" s="21" t="s">
        <v>144</v>
      </c>
      <c r="D26" s="87" t="s">
        <v>240</v>
      </c>
      <c r="E26" s="21" t="s">
        <v>316</v>
      </c>
      <c r="F26" s="35">
        <v>44713</v>
      </c>
      <c r="G26" s="35">
        <v>44713</v>
      </c>
      <c r="H26" s="21" t="s">
        <v>315</v>
      </c>
      <c r="I26" s="38" t="s">
        <v>316</v>
      </c>
      <c r="J26" s="35">
        <v>44713</v>
      </c>
      <c r="K26" s="35">
        <v>44713</v>
      </c>
      <c r="L26" s="14"/>
      <c r="M26" s="10">
        <v>3400</v>
      </c>
      <c r="N26" s="10">
        <f t="shared" si="0"/>
        <v>0</v>
      </c>
      <c r="O26" s="14"/>
      <c r="P26" s="10">
        <v>2900</v>
      </c>
      <c r="Q26" s="10">
        <f t="shared" si="1"/>
        <v>0</v>
      </c>
      <c r="R26" s="14"/>
      <c r="S26" s="10">
        <v>2800</v>
      </c>
      <c r="T26" s="10">
        <f t="shared" si="2"/>
        <v>0</v>
      </c>
      <c r="U26" s="10">
        <v>8</v>
      </c>
      <c r="V26" s="10">
        <v>150</v>
      </c>
      <c r="W26" s="10">
        <f t="shared" si="3"/>
        <v>1200</v>
      </c>
      <c r="X26" s="10">
        <v>8</v>
      </c>
      <c r="Y26" s="10">
        <v>150</v>
      </c>
      <c r="Z26" s="10">
        <f t="shared" si="4"/>
        <v>1200</v>
      </c>
      <c r="AA26" s="10">
        <v>8</v>
      </c>
      <c r="AB26" s="10">
        <v>150</v>
      </c>
      <c r="AC26" s="10">
        <f t="shared" si="5"/>
        <v>1200</v>
      </c>
      <c r="AD26" s="11">
        <v>24</v>
      </c>
      <c r="AE26" s="26">
        <v>7</v>
      </c>
      <c r="AF26" s="7">
        <f t="shared" si="6"/>
        <v>168</v>
      </c>
      <c r="AG26" s="131">
        <v>1</v>
      </c>
      <c r="AH26" s="139">
        <f t="shared" si="7"/>
        <v>48</v>
      </c>
      <c r="AI26" s="139">
        <f t="shared" si="10"/>
        <v>3768</v>
      </c>
      <c r="AJ26" s="109">
        <f t="shared" si="8"/>
        <v>3768</v>
      </c>
      <c r="AM26" t="b">
        <f>D26='01.01.2022 Смета'!D26</f>
        <v>1</v>
      </c>
      <c r="AO26" t="b">
        <f>F26='01.01.2022 Смета'!E26</f>
        <v>1</v>
      </c>
      <c r="AP26" t="b">
        <f>G26='01.01.2022 Смета'!F26</f>
        <v>1</v>
      </c>
      <c r="AQ26" t="b">
        <f>H26='01.01.2022 Смета'!G26</f>
        <v>1</v>
      </c>
    </row>
    <row r="27" spans="1:43" ht="42.6" customHeight="1" x14ac:dyDescent="0.25">
      <c r="A27" s="108">
        <v>17</v>
      </c>
      <c r="B27" s="8" t="s">
        <v>239</v>
      </c>
      <c r="C27" s="21" t="s">
        <v>144</v>
      </c>
      <c r="D27" s="87" t="s">
        <v>999</v>
      </c>
      <c r="E27" s="21" t="s">
        <v>692</v>
      </c>
      <c r="F27" s="35">
        <v>44724</v>
      </c>
      <c r="G27" s="35">
        <v>44724</v>
      </c>
      <c r="H27" s="21" t="s">
        <v>317</v>
      </c>
      <c r="I27" s="22" t="s">
        <v>692</v>
      </c>
      <c r="J27" s="35">
        <v>44724</v>
      </c>
      <c r="K27" s="35">
        <v>44724</v>
      </c>
      <c r="L27" s="14"/>
      <c r="M27" s="10">
        <v>3400</v>
      </c>
      <c r="N27" s="10">
        <f t="shared" si="0"/>
        <v>0</v>
      </c>
      <c r="O27" s="14"/>
      <c r="P27" s="10">
        <v>2900</v>
      </c>
      <c r="Q27" s="10">
        <f t="shared" si="1"/>
        <v>0</v>
      </c>
      <c r="R27" s="14"/>
      <c r="S27" s="10">
        <v>2800</v>
      </c>
      <c r="T27" s="10">
        <f t="shared" si="2"/>
        <v>0</v>
      </c>
      <c r="U27" s="10">
        <v>4</v>
      </c>
      <c r="V27" s="10">
        <v>150</v>
      </c>
      <c r="W27" s="10">
        <f t="shared" si="3"/>
        <v>600</v>
      </c>
      <c r="X27" s="10">
        <v>4</v>
      </c>
      <c r="Y27" s="10">
        <v>150</v>
      </c>
      <c r="Z27" s="10">
        <f t="shared" si="4"/>
        <v>600</v>
      </c>
      <c r="AA27" s="10">
        <v>4</v>
      </c>
      <c r="AB27" s="10">
        <v>150</v>
      </c>
      <c r="AC27" s="10">
        <f t="shared" si="5"/>
        <v>600</v>
      </c>
      <c r="AD27" s="11">
        <v>12</v>
      </c>
      <c r="AE27" s="26">
        <v>7</v>
      </c>
      <c r="AF27" s="7">
        <f t="shared" si="6"/>
        <v>84</v>
      </c>
      <c r="AG27" s="131">
        <v>1</v>
      </c>
      <c r="AH27" s="139">
        <f t="shared" si="7"/>
        <v>24</v>
      </c>
      <c r="AI27" s="139">
        <f t="shared" si="10"/>
        <v>1884</v>
      </c>
      <c r="AJ27" s="109">
        <f t="shared" si="8"/>
        <v>1884</v>
      </c>
      <c r="AM27" t="b">
        <f>D27='01.01.2022 Смета'!D27</f>
        <v>0</v>
      </c>
      <c r="AO27" t="b">
        <f>F27='01.01.2022 Смета'!E27</f>
        <v>1</v>
      </c>
      <c r="AP27" t="b">
        <f>G27='01.01.2022 Смета'!F27</f>
        <v>1</v>
      </c>
      <c r="AQ27" t="b">
        <f>H27='01.01.2022 Смета'!G27</f>
        <v>1</v>
      </c>
    </row>
    <row r="28" spans="1:43" ht="18.600000000000001" customHeight="1" x14ac:dyDescent="0.25">
      <c r="A28" s="108">
        <v>18</v>
      </c>
      <c r="B28" s="8" t="s">
        <v>239</v>
      </c>
      <c r="C28" s="21" t="s">
        <v>144</v>
      </c>
      <c r="D28" s="87" t="s">
        <v>527</v>
      </c>
      <c r="E28" s="21" t="s">
        <v>340</v>
      </c>
      <c r="F28" s="35">
        <v>44726</v>
      </c>
      <c r="G28" s="35">
        <v>44729</v>
      </c>
      <c r="H28" s="21" t="s">
        <v>979</v>
      </c>
      <c r="I28" s="22" t="s">
        <v>340</v>
      </c>
      <c r="J28" s="35">
        <v>44726</v>
      </c>
      <c r="K28" s="35">
        <v>44729</v>
      </c>
      <c r="L28" s="14"/>
      <c r="M28" s="10">
        <v>3400</v>
      </c>
      <c r="N28" s="10">
        <f t="shared" si="0"/>
        <v>0</v>
      </c>
      <c r="O28" s="14"/>
      <c r="P28" s="10">
        <v>2900</v>
      </c>
      <c r="Q28" s="10">
        <f t="shared" si="1"/>
        <v>0</v>
      </c>
      <c r="R28" s="14"/>
      <c r="S28" s="10">
        <v>2800</v>
      </c>
      <c r="T28" s="10">
        <f t="shared" si="2"/>
        <v>0</v>
      </c>
      <c r="U28" s="10">
        <v>8</v>
      </c>
      <c r="V28" s="10">
        <v>150</v>
      </c>
      <c r="W28" s="10">
        <f t="shared" si="3"/>
        <v>1200</v>
      </c>
      <c r="X28" s="10">
        <v>8</v>
      </c>
      <c r="Y28" s="10">
        <v>150</v>
      </c>
      <c r="Z28" s="10">
        <f t="shared" si="4"/>
        <v>1200</v>
      </c>
      <c r="AA28" s="10">
        <v>8</v>
      </c>
      <c r="AB28" s="10">
        <v>150</v>
      </c>
      <c r="AC28" s="10">
        <f t="shared" si="5"/>
        <v>1200</v>
      </c>
      <c r="AD28" s="11">
        <v>24</v>
      </c>
      <c r="AE28" s="26">
        <v>7</v>
      </c>
      <c r="AF28" s="7">
        <f t="shared" si="6"/>
        <v>168</v>
      </c>
      <c r="AG28" s="131">
        <v>1</v>
      </c>
      <c r="AH28" s="139">
        <f t="shared" si="7"/>
        <v>48</v>
      </c>
      <c r="AI28" s="139">
        <f t="shared" si="10"/>
        <v>3768</v>
      </c>
      <c r="AJ28" s="109">
        <f t="shared" si="8"/>
        <v>3768</v>
      </c>
      <c r="AM28" t="b">
        <f>D28='01.01.2022 Смета'!D28</f>
        <v>1</v>
      </c>
      <c r="AO28" t="b">
        <f>F28='01.01.2022 Смета'!E28</f>
        <v>1</v>
      </c>
      <c r="AP28" t="b">
        <f>G28='01.01.2022 Смета'!F28</f>
        <v>1</v>
      </c>
      <c r="AQ28" t="b">
        <f>H28='01.01.2022 Смета'!G28</f>
        <v>0</v>
      </c>
    </row>
    <row r="29" spans="1:43" ht="26.65" customHeight="1" x14ac:dyDescent="0.25">
      <c r="A29" s="108">
        <v>19</v>
      </c>
      <c r="B29" s="8" t="s">
        <v>239</v>
      </c>
      <c r="C29" s="21" t="s">
        <v>144</v>
      </c>
      <c r="D29" s="87" t="s">
        <v>242</v>
      </c>
      <c r="E29" s="21" t="s">
        <v>692</v>
      </c>
      <c r="F29" s="35">
        <v>44773</v>
      </c>
      <c r="G29" s="35">
        <v>44773</v>
      </c>
      <c r="H29" s="21" t="s">
        <v>299</v>
      </c>
      <c r="I29" s="22" t="s">
        <v>692</v>
      </c>
      <c r="J29" s="35">
        <v>44773</v>
      </c>
      <c r="K29" s="35">
        <v>44773</v>
      </c>
      <c r="L29" s="14"/>
      <c r="M29" s="10">
        <v>3400</v>
      </c>
      <c r="N29" s="10">
        <f t="shared" si="0"/>
        <v>0</v>
      </c>
      <c r="O29" s="14"/>
      <c r="P29" s="10">
        <v>2900</v>
      </c>
      <c r="Q29" s="10">
        <f t="shared" si="1"/>
        <v>0</v>
      </c>
      <c r="R29" s="14"/>
      <c r="S29" s="10">
        <v>2800</v>
      </c>
      <c r="T29" s="10">
        <f t="shared" si="2"/>
        <v>0</v>
      </c>
      <c r="U29" s="10">
        <v>4</v>
      </c>
      <c r="V29" s="10">
        <v>150</v>
      </c>
      <c r="W29" s="10">
        <f t="shared" si="3"/>
        <v>600</v>
      </c>
      <c r="X29" s="10">
        <v>4</v>
      </c>
      <c r="Y29" s="10">
        <v>150</v>
      </c>
      <c r="Z29" s="10">
        <f t="shared" si="4"/>
        <v>600</v>
      </c>
      <c r="AA29" s="10">
        <v>4</v>
      </c>
      <c r="AB29" s="10">
        <v>150</v>
      </c>
      <c r="AC29" s="10">
        <f t="shared" si="5"/>
        <v>600</v>
      </c>
      <c r="AD29" s="11">
        <v>12</v>
      </c>
      <c r="AE29" s="26">
        <v>7</v>
      </c>
      <c r="AF29" s="7">
        <f t="shared" si="6"/>
        <v>84</v>
      </c>
      <c r="AG29" s="131">
        <v>1</v>
      </c>
      <c r="AH29" s="139">
        <f t="shared" si="7"/>
        <v>24</v>
      </c>
      <c r="AI29" s="139">
        <f t="shared" si="10"/>
        <v>1884</v>
      </c>
      <c r="AJ29" s="109">
        <f t="shared" si="8"/>
        <v>1884</v>
      </c>
      <c r="AM29" t="b">
        <f>D29='01.01.2022 Смета'!D29</f>
        <v>1</v>
      </c>
      <c r="AO29" t="b">
        <f>F29='01.01.2022 Смета'!E29</f>
        <v>1</v>
      </c>
      <c r="AP29" t="b">
        <f>G29='01.01.2022 Смета'!F29</f>
        <v>1</v>
      </c>
      <c r="AQ29" t="b">
        <f>H29='01.01.2022 Смета'!G29</f>
        <v>1</v>
      </c>
    </row>
    <row r="30" spans="1:43" ht="44.65" customHeight="1" x14ac:dyDescent="0.25">
      <c r="A30" s="108">
        <v>20</v>
      </c>
      <c r="B30" s="8" t="s">
        <v>239</v>
      </c>
      <c r="C30" s="21" t="s">
        <v>144</v>
      </c>
      <c r="D30" s="87" t="s">
        <v>1000</v>
      </c>
      <c r="E30" s="21" t="s">
        <v>692</v>
      </c>
      <c r="F30" s="35">
        <v>44787</v>
      </c>
      <c r="G30" s="35">
        <v>44787</v>
      </c>
      <c r="H30" s="21" t="s">
        <v>318</v>
      </c>
      <c r="I30" s="22" t="s">
        <v>692</v>
      </c>
      <c r="J30" s="35">
        <v>44787</v>
      </c>
      <c r="K30" s="35">
        <v>44787</v>
      </c>
      <c r="L30" s="14"/>
      <c r="M30" s="10">
        <v>3400</v>
      </c>
      <c r="N30" s="10">
        <f t="shared" si="0"/>
        <v>0</v>
      </c>
      <c r="O30" s="14"/>
      <c r="P30" s="10">
        <v>2900</v>
      </c>
      <c r="Q30" s="10">
        <f t="shared" si="1"/>
        <v>0</v>
      </c>
      <c r="R30" s="14"/>
      <c r="S30" s="10">
        <v>2800</v>
      </c>
      <c r="T30" s="10">
        <f t="shared" si="2"/>
        <v>0</v>
      </c>
      <c r="U30" s="10">
        <v>4</v>
      </c>
      <c r="V30" s="10">
        <v>150</v>
      </c>
      <c r="W30" s="10">
        <f t="shared" si="3"/>
        <v>600</v>
      </c>
      <c r="X30" s="10">
        <v>4</v>
      </c>
      <c r="Y30" s="10">
        <v>150</v>
      </c>
      <c r="Z30" s="10">
        <f t="shared" si="4"/>
        <v>600</v>
      </c>
      <c r="AA30" s="10">
        <v>4</v>
      </c>
      <c r="AB30" s="10">
        <v>150</v>
      </c>
      <c r="AC30" s="10">
        <f t="shared" si="5"/>
        <v>600</v>
      </c>
      <c r="AD30" s="11">
        <v>12</v>
      </c>
      <c r="AE30" s="26">
        <v>7</v>
      </c>
      <c r="AF30" s="7">
        <f t="shared" si="6"/>
        <v>84</v>
      </c>
      <c r="AG30" s="131">
        <v>1</v>
      </c>
      <c r="AH30" s="139">
        <f t="shared" si="7"/>
        <v>24</v>
      </c>
      <c r="AI30" s="139">
        <f t="shared" si="10"/>
        <v>1884</v>
      </c>
      <c r="AJ30" s="109">
        <f t="shared" si="8"/>
        <v>1884</v>
      </c>
      <c r="AM30" t="b">
        <f>D30='01.01.2022 Смета'!D30</f>
        <v>0</v>
      </c>
      <c r="AO30" t="b">
        <f>F30='01.01.2022 Смета'!E30</f>
        <v>1</v>
      </c>
      <c r="AP30" t="b">
        <f>G30='01.01.2022 Смета'!F30</f>
        <v>1</v>
      </c>
      <c r="AQ30" t="b">
        <f>H30='01.01.2022 Смета'!G30</f>
        <v>1</v>
      </c>
    </row>
    <row r="31" spans="1:43" ht="30.6" customHeight="1" x14ac:dyDescent="0.25">
      <c r="A31" s="108">
        <v>21</v>
      </c>
      <c r="B31" s="8" t="s">
        <v>239</v>
      </c>
      <c r="C31" s="21" t="s">
        <v>144</v>
      </c>
      <c r="D31" s="87" t="s">
        <v>244</v>
      </c>
      <c r="E31" s="21" t="s">
        <v>692</v>
      </c>
      <c r="F31" s="35">
        <v>44829</v>
      </c>
      <c r="G31" s="35">
        <v>44829</v>
      </c>
      <c r="H31" s="21" t="s">
        <v>763</v>
      </c>
      <c r="I31" s="22" t="s">
        <v>692</v>
      </c>
      <c r="J31" s="35">
        <v>44829</v>
      </c>
      <c r="K31" s="35">
        <v>44829</v>
      </c>
      <c r="L31" s="14"/>
      <c r="M31" s="10">
        <v>3400</v>
      </c>
      <c r="N31" s="10">
        <f t="shared" si="0"/>
        <v>0</v>
      </c>
      <c r="O31" s="14"/>
      <c r="P31" s="10">
        <v>2900</v>
      </c>
      <c r="Q31" s="10">
        <f t="shared" si="1"/>
        <v>0</v>
      </c>
      <c r="R31" s="14"/>
      <c r="S31" s="10">
        <v>2800</v>
      </c>
      <c r="T31" s="10">
        <f t="shared" si="2"/>
        <v>0</v>
      </c>
      <c r="U31" s="10">
        <v>4</v>
      </c>
      <c r="V31" s="10">
        <v>150</v>
      </c>
      <c r="W31" s="10">
        <f t="shared" si="3"/>
        <v>600</v>
      </c>
      <c r="X31" s="10">
        <v>4</v>
      </c>
      <c r="Y31" s="10">
        <v>150</v>
      </c>
      <c r="Z31" s="10">
        <f t="shared" si="4"/>
        <v>600</v>
      </c>
      <c r="AA31" s="10">
        <v>4</v>
      </c>
      <c r="AB31" s="10">
        <v>150</v>
      </c>
      <c r="AC31" s="10">
        <f t="shared" si="5"/>
        <v>600</v>
      </c>
      <c r="AD31" s="11">
        <v>12</v>
      </c>
      <c r="AE31" s="26">
        <v>7</v>
      </c>
      <c r="AF31" s="7">
        <f t="shared" si="6"/>
        <v>84</v>
      </c>
      <c r="AG31" s="131">
        <v>1</v>
      </c>
      <c r="AH31" s="139">
        <f t="shared" si="7"/>
        <v>24</v>
      </c>
      <c r="AI31" s="139">
        <f t="shared" si="10"/>
        <v>1884</v>
      </c>
      <c r="AJ31" s="109">
        <f t="shared" si="8"/>
        <v>1884</v>
      </c>
      <c r="AM31" t="b">
        <f>D31='01.01.2022 Смета'!D31</f>
        <v>1</v>
      </c>
      <c r="AO31" t="b">
        <f>F31='01.01.2022 Смета'!E31</f>
        <v>1</v>
      </c>
      <c r="AP31" t="b">
        <f>G31='01.01.2022 Смета'!F31</f>
        <v>1</v>
      </c>
      <c r="AQ31" t="b">
        <f>H31='01.01.2022 Смета'!G31</f>
        <v>1</v>
      </c>
    </row>
    <row r="32" spans="1:43" ht="18.600000000000001" customHeight="1" x14ac:dyDescent="0.25">
      <c r="A32" s="110"/>
      <c r="B32" s="88"/>
      <c r="C32" s="89"/>
      <c r="D32" s="90" t="s">
        <v>838</v>
      </c>
      <c r="E32" s="89"/>
      <c r="F32" s="92"/>
      <c r="G32" s="92"/>
      <c r="H32" s="89"/>
      <c r="I32" s="91"/>
      <c r="J32" s="92"/>
      <c r="K32" s="92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66"/>
      <c r="AE32" s="26"/>
      <c r="AF32" s="26"/>
      <c r="AG32" s="133"/>
      <c r="AH32" s="140"/>
      <c r="AI32" s="140"/>
      <c r="AJ32" s="111"/>
      <c r="AM32" t="b">
        <f>D32='01.01.2022 Смета'!D32</f>
        <v>1</v>
      </c>
      <c r="AO32" t="b">
        <f>F32='01.01.2022 Смета'!E32</f>
        <v>1</v>
      </c>
      <c r="AP32" t="b">
        <f>G32='01.01.2022 Смета'!F32</f>
        <v>1</v>
      </c>
      <c r="AQ32" t="b">
        <f>H32='01.01.2022 Смета'!G32</f>
        <v>1</v>
      </c>
    </row>
    <row r="33" spans="1:43" ht="16.149999999999999" customHeight="1" x14ac:dyDescent="0.25">
      <c r="A33" s="108">
        <v>22</v>
      </c>
      <c r="B33" s="8" t="s">
        <v>184</v>
      </c>
      <c r="C33" s="21" t="s">
        <v>128</v>
      </c>
      <c r="D33" s="87" t="s">
        <v>180</v>
      </c>
      <c r="E33" s="21" t="s">
        <v>320</v>
      </c>
      <c r="F33" s="35">
        <v>44606</v>
      </c>
      <c r="G33" s="35">
        <v>44611</v>
      </c>
      <c r="H33" s="21" t="s">
        <v>319</v>
      </c>
      <c r="I33" s="38" t="s">
        <v>320</v>
      </c>
      <c r="J33" s="35">
        <v>44606</v>
      </c>
      <c r="K33" s="35">
        <v>44611</v>
      </c>
      <c r="L33" s="10"/>
      <c r="M33" s="10">
        <v>3400</v>
      </c>
      <c r="N33" s="10">
        <f t="shared" si="0"/>
        <v>0</v>
      </c>
      <c r="O33" s="10"/>
      <c r="P33" s="10">
        <v>2900</v>
      </c>
      <c r="Q33" s="10">
        <f t="shared" si="1"/>
        <v>0</v>
      </c>
      <c r="R33" s="10"/>
      <c r="S33" s="10">
        <v>2800</v>
      </c>
      <c r="T33" s="10">
        <f t="shared" si="2"/>
        <v>0</v>
      </c>
      <c r="U33" s="10">
        <v>16</v>
      </c>
      <c r="V33" s="10">
        <v>150</v>
      </c>
      <c r="W33" s="10">
        <f t="shared" si="3"/>
        <v>2400</v>
      </c>
      <c r="X33" s="10">
        <v>16</v>
      </c>
      <c r="Y33" s="10">
        <v>150</v>
      </c>
      <c r="Z33" s="10">
        <f t="shared" si="4"/>
        <v>2400</v>
      </c>
      <c r="AA33" s="10">
        <v>16</v>
      </c>
      <c r="AB33" s="10">
        <v>150</v>
      </c>
      <c r="AC33" s="10">
        <f t="shared" si="5"/>
        <v>2400</v>
      </c>
      <c r="AD33" s="11"/>
      <c r="AE33" s="26">
        <v>7</v>
      </c>
      <c r="AF33" s="7">
        <f t="shared" si="6"/>
        <v>0</v>
      </c>
      <c r="AG33" s="131">
        <v>1</v>
      </c>
      <c r="AH33" s="139">
        <f t="shared" si="7"/>
        <v>48</v>
      </c>
      <c r="AI33" s="139">
        <f t="shared" si="10"/>
        <v>7200</v>
      </c>
      <c r="AJ33" s="109">
        <f t="shared" si="8"/>
        <v>7200</v>
      </c>
      <c r="AM33" t="b">
        <f>D33='01.01.2022 Смета'!D33</f>
        <v>1</v>
      </c>
      <c r="AO33" t="b">
        <f>F33='01.01.2022 Смета'!E33</f>
        <v>1</v>
      </c>
      <c r="AP33" t="b">
        <f>G33='01.01.2022 Смета'!F33</f>
        <v>1</v>
      </c>
      <c r="AQ33" t="b">
        <f>H33='01.01.2022 Смета'!G33</f>
        <v>1</v>
      </c>
    </row>
    <row r="34" spans="1:43" ht="16.149999999999999" customHeight="1" x14ac:dyDescent="0.25">
      <c r="A34" s="108">
        <v>23</v>
      </c>
      <c r="B34" s="8" t="s">
        <v>184</v>
      </c>
      <c r="C34" s="21" t="s">
        <v>128</v>
      </c>
      <c r="D34" s="87" t="s">
        <v>174</v>
      </c>
      <c r="E34" s="21" t="s">
        <v>322</v>
      </c>
      <c r="F34" s="35">
        <v>44691</v>
      </c>
      <c r="G34" s="35">
        <v>44696</v>
      </c>
      <c r="H34" s="21" t="s">
        <v>321</v>
      </c>
      <c r="I34" s="22" t="s">
        <v>322</v>
      </c>
      <c r="J34" s="35">
        <v>44691</v>
      </c>
      <c r="K34" s="35">
        <v>44696</v>
      </c>
      <c r="L34" s="10"/>
      <c r="M34" s="10">
        <v>3400</v>
      </c>
      <c r="N34" s="10">
        <f t="shared" si="0"/>
        <v>0</v>
      </c>
      <c r="O34" s="10"/>
      <c r="P34" s="10">
        <v>2900</v>
      </c>
      <c r="Q34" s="10">
        <f t="shared" si="1"/>
        <v>0</v>
      </c>
      <c r="R34" s="10"/>
      <c r="S34" s="10">
        <v>2800</v>
      </c>
      <c r="T34" s="10">
        <f t="shared" si="2"/>
        <v>0</v>
      </c>
      <c r="U34" s="10">
        <v>16</v>
      </c>
      <c r="V34" s="10">
        <v>150</v>
      </c>
      <c r="W34" s="10">
        <f t="shared" si="3"/>
        <v>2400</v>
      </c>
      <c r="X34" s="10">
        <v>16</v>
      </c>
      <c r="Y34" s="10">
        <v>150</v>
      </c>
      <c r="Z34" s="10">
        <f t="shared" si="4"/>
        <v>2400</v>
      </c>
      <c r="AA34" s="10">
        <v>16</v>
      </c>
      <c r="AB34" s="10">
        <v>150</v>
      </c>
      <c r="AC34" s="10">
        <f t="shared" si="5"/>
        <v>2400</v>
      </c>
      <c r="AD34" s="11">
        <v>51</v>
      </c>
      <c r="AE34" s="26">
        <v>7</v>
      </c>
      <c r="AF34" s="7">
        <f t="shared" si="6"/>
        <v>357</v>
      </c>
      <c r="AG34" s="131">
        <v>1</v>
      </c>
      <c r="AH34" s="139">
        <f t="shared" si="7"/>
        <v>99</v>
      </c>
      <c r="AI34" s="139">
        <f t="shared" si="10"/>
        <v>7557</v>
      </c>
      <c r="AJ34" s="109">
        <f t="shared" si="8"/>
        <v>7557</v>
      </c>
      <c r="AM34" t="b">
        <f>D34='01.01.2022 Смета'!D34</f>
        <v>1</v>
      </c>
      <c r="AO34" t="b">
        <f>F34='01.01.2022 Смета'!E34</f>
        <v>1</v>
      </c>
      <c r="AP34" t="b">
        <f>G34='01.01.2022 Смета'!F34</f>
        <v>1</v>
      </c>
      <c r="AQ34" t="b">
        <f>H34='01.01.2022 Смета'!G34</f>
        <v>1</v>
      </c>
    </row>
    <row r="35" spans="1:43" ht="16.149999999999999" customHeight="1" x14ac:dyDescent="0.25">
      <c r="A35" s="108">
        <v>24</v>
      </c>
      <c r="B35" s="8" t="s">
        <v>184</v>
      </c>
      <c r="C35" s="21" t="s">
        <v>128</v>
      </c>
      <c r="D35" s="87" t="s">
        <v>553</v>
      </c>
      <c r="E35" s="21" t="s">
        <v>695</v>
      </c>
      <c r="F35" s="35">
        <v>44746</v>
      </c>
      <c r="G35" s="35">
        <v>44751</v>
      </c>
      <c r="H35" s="21" t="s">
        <v>321</v>
      </c>
      <c r="I35" s="22" t="s">
        <v>695</v>
      </c>
      <c r="J35" s="35">
        <v>44746</v>
      </c>
      <c r="K35" s="35">
        <v>44751</v>
      </c>
      <c r="L35" s="10">
        <v>1</v>
      </c>
      <c r="M35" s="10">
        <v>3400</v>
      </c>
      <c r="N35" s="10">
        <f t="shared" si="0"/>
        <v>3400</v>
      </c>
      <c r="O35" s="10">
        <v>1</v>
      </c>
      <c r="P35" s="10">
        <v>2900</v>
      </c>
      <c r="Q35" s="10">
        <f t="shared" si="1"/>
        <v>2900</v>
      </c>
      <c r="R35" s="10">
        <v>1</v>
      </c>
      <c r="S35" s="10">
        <v>2800</v>
      </c>
      <c r="T35" s="10">
        <f t="shared" si="2"/>
        <v>2800</v>
      </c>
      <c r="U35" s="10">
        <v>16</v>
      </c>
      <c r="V35" s="10">
        <v>150</v>
      </c>
      <c r="W35" s="10">
        <f t="shared" si="3"/>
        <v>2400</v>
      </c>
      <c r="X35" s="10">
        <v>16</v>
      </c>
      <c r="Y35" s="10">
        <v>150</v>
      </c>
      <c r="Z35" s="10">
        <f t="shared" si="4"/>
        <v>2400</v>
      </c>
      <c r="AA35" s="10">
        <v>16</v>
      </c>
      <c r="AB35" s="10">
        <v>150</v>
      </c>
      <c r="AC35" s="10">
        <f t="shared" si="5"/>
        <v>2400</v>
      </c>
      <c r="AD35" s="11">
        <v>51</v>
      </c>
      <c r="AE35" s="26">
        <v>7</v>
      </c>
      <c r="AF35" s="7">
        <f t="shared" si="6"/>
        <v>357</v>
      </c>
      <c r="AG35" s="131">
        <v>1</v>
      </c>
      <c r="AH35" s="139">
        <f t="shared" si="7"/>
        <v>102</v>
      </c>
      <c r="AI35" s="139">
        <f t="shared" si="10"/>
        <v>16657</v>
      </c>
      <c r="AJ35" s="109">
        <f t="shared" si="8"/>
        <v>16657</v>
      </c>
      <c r="AM35" t="b">
        <f>D35='01.01.2022 Смета'!D35</f>
        <v>1</v>
      </c>
      <c r="AO35" t="b">
        <f>F35='01.01.2022 Смета'!E35</f>
        <v>1</v>
      </c>
      <c r="AP35" t="b">
        <f>G35='01.01.2022 Смета'!F35</f>
        <v>1</v>
      </c>
      <c r="AQ35" t="b">
        <f>H35='01.01.2022 Смета'!G35</f>
        <v>1</v>
      </c>
    </row>
    <row r="36" spans="1:43" ht="15" customHeight="1" x14ac:dyDescent="0.25">
      <c r="A36" s="89"/>
      <c r="B36" s="90"/>
      <c r="C36" s="92"/>
      <c r="D36" s="92" t="s">
        <v>839</v>
      </c>
      <c r="E36" s="89"/>
      <c r="F36" s="89"/>
      <c r="G36" s="91"/>
      <c r="H36" s="91"/>
      <c r="I36" s="91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66"/>
      <c r="AC36" s="26"/>
      <c r="AD36" s="26"/>
      <c r="AE36" s="133"/>
      <c r="AF36" s="140"/>
      <c r="AG36" s="140"/>
      <c r="AH36" s="111"/>
      <c r="AI36" s="89"/>
      <c r="AJ36" s="90"/>
      <c r="AM36" t="b">
        <f>D36='01.01.2022 Смета'!D36</f>
        <v>1</v>
      </c>
      <c r="AO36" t="b">
        <f>F36='01.01.2022 Смета'!E36</f>
        <v>1</v>
      </c>
      <c r="AP36" t="b">
        <f>G36='01.01.2022 Смета'!F36</f>
        <v>1</v>
      </c>
      <c r="AQ36" t="b">
        <f>H36='01.01.2022 Смета'!G36</f>
        <v>1</v>
      </c>
    </row>
    <row r="37" spans="1:43" ht="16.149999999999999" customHeight="1" x14ac:dyDescent="0.25">
      <c r="A37" s="108">
        <v>25</v>
      </c>
      <c r="B37" s="8" t="s">
        <v>18</v>
      </c>
      <c r="C37" s="21" t="s">
        <v>126</v>
      </c>
      <c r="D37" s="87" t="s">
        <v>73</v>
      </c>
      <c r="E37" s="21" t="s">
        <v>474</v>
      </c>
      <c r="F37" s="35">
        <v>44606</v>
      </c>
      <c r="G37" s="35">
        <v>44609</v>
      </c>
      <c r="H37" s="21" t="s">
        <v>332</v>
      </c>
      <c r="I37" s="22" t="s">
        <v>474</v>
      </c>
      <c r="J37" s="35">
        <v>44606</v>
      </c>
      <c r="K37" s="35">
        <v>44609</v>
      </c>
      <c r="L37" s="11"/>
      <c r="M37" s="10">
        <v>3400</v>
      </c>
      <c r="N37" s="10">
        <f t="shared" si="0"/>
        <v>0</v>
      </c>
      <c r="O37" s="10"/>
      <c r="P37" s="10">
        <v>2900</v>
      </c>
      <c r="Q37" s="10">
        <f t="shared" si="1"/>
        <v>0</v>
      </c>
      <c r="R37" s="10"/>
      <c r="S37" s="10">
        <v>2800</v>
      </c>
      <c r="T37" s="10">
        <f t="shared" si="2"/>
        <v>0</v>
      </c>
      <c r="U37" s="10">
        <v>3</v>
      </c>
      <c r="V37" s="10">
        <v>150</v>
      </c>
      <c r="W37" s="10">
        <f t="shared" si="3"/>
        <v>450</v>
      </c>
      <c r="X37" s="10">
        <v>3</v>
      </c>
      <c r="Y37" s="10">
        <v>150</v>
      </c>
      <c r="Z37" s="10">
        <f t="shared" si="4"/>
        <v>450</v>
      </c>
      <c r="AA37" s="10">
        <v>3</v>
      </c>
      <c r="AB37" s="10">
        <v>150</v>
      </c>
      <c r="AC37" s="10">
        <f t="shared" si="5"/>
        <v>450</v>
      </c>
      <c r="AD37" s="11"/>
      <c r="AE37" s="26">
        <v>7</v>
      </c>
      <c r="AF37" s="7">
        <f t="shared" si="6"/>
        <v>0</v>
      </c>
      <c r="AG37" s="131">
        <v>1</v>
      </c>
      <c r="AH37" s="139">
        <f t="shared" si="7"/>
        <v>9</v>
      </c>
      <c r="AI37" s="139">
        <f t="shared" si="10"/>
        <v>1350</v>
      </c>
      <c r="AJ37" s="109">
        <f t="shared" si="8"/>
        <v>1350</v>
      </c>
      <c r="AM37" t="b">
        <f>D37='01.01.2022 Смета'!D37</f>
        <v>1</v>
      </c>
      <c r="AO37" t="b">
        <f>F37='01.01.2022 Смета'!E37</f>
        <v>1</v>
      </c>
      <c r="AP37" t="b">
        <f>G37='01.01.2022 Смета'!F37</f>
        <v>1</v>
      </c>
      <c r="AQ37" t="b">
        <f>H37='01.01.2022 Смета'!G37</f>
        <v>1</v>
      </c>
    </row>
    <row r="38" spans="1:43" ht="16.149999999999999" customHeight="1" x14ac:dyDescent="0.25">
      <c r="A38" s="108">
        <v>26</v>
      </c>
      <c r="B38" s="8" t="s">
        <v>18</v>
      </c>
      <c r="C38" s="21" t="s">
        <v>126</v>
      </c>
      <c r="D38" s="87" t="s">
        <v>286</v>
      </c>
      <c r="E38" s="21" t="s">
        <v>696</v>
      </c>
      <c r="F38" s="35">
        <v>44606</v>
      </c>
      <c r="G38" s="35">
        <v>44609</v>
      </c>
      <c r="H38" s="21" t="s">
        <v>332</v>
      </c>
      <c r="I38" s="22" t="s">
        <v>696</v>
      </c>
      <c r="J38" s="35">
        <v>44606</v>
      </c>
      <c r="K38" s="35">
        <v>44609</v>
      </c>
      <c r="L38" s="11"/>
      <c r="M38" s="10">
        <v>3400</v>
      </c>
      <c r="N38" s="10">
        <f t="shared" si="0"/>
        <v>0</v>
      </c>
      <c r="O38" s="10"/>
      <c r="P38" s="10">
        <v>2900</v>
      </c>
      <c r="Q38" s="10">
        <f t="shared" si="1"/>
        <v>0</v>
      </c>
      <c r="R38" s="10"/>
      <c r="S38" s="10">
        <v>2800</v>
      </c>
      <c r="T38" s="10">
        <f t="shared" si="2"/>
        <v>0</v>
      </c>
      <c r="U38" s="10">
        <v>3</v>
      </c>
      <c r="V38" s="10">
        <v>150</v>
      </c>
      <c r="W38" s="10">
        <f t="shared" si="3"/>
        <v>450</v>
      </c>
      <c r="X38" s="10">
        <v>3</v>
      </c>
      <c r="Y38" s="10">
        <v>150</v>
      </c>
      <c r="Z38" s="10">
        <f t="shared" si="4"/>
        <v>450</v>
      </c>
      <c r="AA38" s="10">
        <v>3</v>
      </c>
      <c r="AB38" s="10">
        <v>150</v>
      </c>
      <c r="AC38" s="10">
        <f t="shared" si="5"/>
        <v>450</v>
      </c>
      <c r="AD38" s="11"/>
      <c r="AE38" s="26">
        <v>7</v>
      </c>
      <c r="AF38" s="7">
        <f t="shared" si="6"/>
        <v>0</v>
      </c>
      <c r="AG38" s="131">
        <v>1</v>
      </c>
      <c r="AH38" s="139">
        <f t="shared" si="7"/>
        <v>9</v>
      </c>
      <c r="AI38" s="139">
        <f t="shared" si="10"/>
        <v>1350</v>
      </c>
      <c r="AJ38" s="109">
        <f t="shared" si="8"/>
        <v>1350</v>
      </c>
      <c r="AM38" t="b">
        <f>D38='01.01.2022 Смета'!D38</f>
        <v>1</v>
      </c>
      <c r="AO38" t="b">
        <f>F38='01.01.2022 Смета'!E38</f>
        <v>1</v>
      </c>
      <c r="AP38" t="b">
        <f>G38='01.01.2022 Смета'!F38</f>
        <v>1</v>
      </c>
      <c r="AQ38" t="b">
        <f>H38='01.01.2022 Смета'!G38</f>
        <v>0</v>
      </c>
    </row>
    <row r="39" spans="1:43" ht="16.149999999999999" customHeight="1" x14ac:dyDescent="0.25">
      <c r="A39" s="108">
        <v>27</v>
      </c>
      <c r="B39" s="8" t="s">
        <v>18</v>
      </c>
      <c r="C39" s="21" t="s">
        <v>126</v>
      </c>
      <c r="D39" s="87" t="s">
        <v>287</v>
      </c>
      <c r="E39" s="21" t="s">
        <v>327</v>
      </c>
      <c r="F39" s="35">
        <v>44609</v>
      </c>
      <c r="G39" s="35">
        <v>44612</v>
      </c>
      <c r="H39" s="21" t="s">
        <v>699</v>
      </c>
      <c r="I39" s="22" t="s">
        <v>327</v>
      </c>
      <c r="J39" s="35">
        <v>44609</v>
      </c>
      <c r="K39" s="35">
        <v>44612</v>
      </c>
      <c r="L39" s="11"/>
      <c r="M39" s="10">
        <v>3400</v>
      </c>
      <c r="N39" s="10">
        <f t="shared" si="0"/>
        <v>0</v>
      </c>
      <c r="O39" s="10"/>
      <c r="P39" s="10">
        <v>2900</v>
      </c>
      <c r="Q39" s="10">
        <f t="shared" si="1"/>
        <v>0</v>
      </c>
      <c r="R39" s="10"/>
      <c r="S39" s="10">
        <v>2800</v>
      </c>
      <c r="T39" s="10">
        <f t="shared" si="2"/>
        <v>0</v>
      </c>
      <c r="U39" s="10">
        <v>3</v>
      </c>
      <c r="V39" s="10">
        <v>150</v>
      </c>
      <c r="W39" s="10">
        <f t="shared" si="3"/>
        <v>450</v>
      </c>
      <c r="X39" s="10">
        <v>3</v>
      </c>
      <c r="Y39" s="10">
        <v>150</v>
      </c>
      <c r="Z39" s="10">
        <f t="shared" si="4"/>
        <v>450</v>
      </c>
      <c r="AA39" s="10">
        <v>3</v>
      </c>
      <c r="AB39" s="10">
        <v>150</v>
      </c>
      <c r="AC39" s="10">
        <f t="shared" si="5"/>
        <v>450</v>
      </c>
      <c r="AD39" s="11"/>
      <c r="AE39" s="26">
        <v>7</v>
      </c>
      <c r="AF39" s="7">
        <f t="shared" si="6"/>
        <v>0</v>
      </c>
      <c r="AG39" s="131">
        <v>1</v>
      </c>
      <c r="AH39" s="139">
        <f t="shared" si="7"/>
        <v>9</v>
      </c>
      <c r="AI39" s="139">
        <f t="shared" si="10"/>
        <v>1350</v>
      </c>
      <c r="AJ39" s="109">
        <f t="shared" si="8"/>
        <v>1350</v>
      </c>
      <c r="AM39" t="b">
        <f>D39='01.01.2022 Смета'!D39</f>
        <v>1</v>
      </c>
      <c r="AO39" t="b">
        <f>F39='01.01.2022 Смета'!E39</f>
        <v>1</v>
      </c>
      <c r="AP39" t="b">
        <f>G39='01.01.2022 Смета'!F39</f>
        <v>1</v>
      </c>
      <c r="AQ39" t="b">
        <f>H39='01.01.2022 Смета'!G39</f>
        <v>1</v>
      </c>
    </row>
    <row r="40" spans="1:43" ht="25.15" customHeight="1" x14ac:dyDescent="0.25">
      <c r="A40" s="108">
        <v>28</v>
      </c>
      <c r="B40" s="8" t="s">
        <v>18</v>
      </c>
      <c r="C40" s="21" t="s">
        <v>126</v>
      </c>
      <c r="D40" s="87" t="s">
        <v>288</v>
      </c>
      <c r="E40" s="21" t="s">
        <v>526</v>
      </c>
      <c r="F40" s="35">
        <v>44609</v>
      </c>
      <c r="G40" s="35">
        <v>44612</v>
      </c>
      <c r="H40" s="21" t="s">
        <v>332</v>
      </c>
      <c r="I40" s="22" t="s">
        <v>526</v>
      </c>
      <c r="J40" s="35">
        <v>44609</v>
      </c>
      <c r="K40" s="35">
        <v>44612</v>
      </c>
      <c r="L40" s="11"/>
      <c r="M40" s="10">
        <v>3400</v>
      </c>
      <c r="N40" s="10">
        <f t="shared" si="0"/>
        <v>0</v>
      </c>
      <c r="O40" s="10"/>
      <c r="P40" s="10">
        <v>2900</v>
      </c>
      <c r="Q40" s="10">
        <f t="shared" si="1"/>
        <v>0</v>
      </c>
      <c r="R40" s="10"/>
      <c r="S40" s="10">
        <v>2800</v>
      </c>
      <c r="T40" s="10">
        <f t="shared" si="2"/>
        <v>0</v>
      </c>
      <c r="U40" s="10">
        <v>3</v>
      </c>
      <c r="V40" s="10">
        <v>150</v>
      </c>
      <c r="W40" s="10">
        <f t="shared" si="3"/>
        <v>450</v>
      </c>
      <c r="X40" s="10">
        <v>3</v>
      </c>
      <c r="Y40" s="10">
        <v>150</v>
      </c>
      <c r="Z40" s="10">
        <f t="shared" si="4"/>
        <v>450</v>
      </c>
      <c r="AA40" s="10">
        <v>3</v>
      </c>
      <c r="AB40" s="10">
        <v>150</v>
      </c>
      <c r="AC40" s="10">
        <f t="shared" si="5"/>
        <v>450</v>
      </c>
      <c r="AD40" s="11"/>
      <c r="AE40" s="26">
        <v>7</v>
      </c>
      <c r="AF40" s="7">
        <f t="shared" si="6"/>
        <v>0</v>
      </c>
      <c r="AG40" s="131">
        <v>1</v>
      </c>
      <c r="AH40" s="139">
        <f t="shared" si="7"/>
        <v>9</v>
      </c>
      <c r="AI40" s="139">
        <f t="shared" si="10"/>
        <v>1350</v>
      </c>
      <c r="AJ40" s="109">
        <f t="shared" si="8"/>
        <v>1350</v>
      </c>
      <c r="AM40" t="b">
        <f>D40='01.01.2022 Смета'!D40</f>
        <v>1</v>
      </c>
      <c r="AO40" t="b">
        <f>F40='01.01.2022 Смета'!E40</f>
        <v>1</v>
      </c>
      <c r="AP40" t="b">
        <f>G40='01.01.2022 Смета'!F40</f>
        <v>1</v>
      </c>
      <c r="AQ40" t="b">
        <f>H40='01.01.2022 Смета'!G40</f>
        <v>1</v>
      </c>
    </row>
    <row r="41" spans="1:43" ht="16.149999999999999" customHeight="1" x14ac:dyDescent="0.25">
      <c r="A41" s="108">
        <v>29</v>
      </c>
      <c r="B41" s="8" t="s">
        <v>13</v>
      </c>
      <c r="C41" s="21" t="s">
        <v>126</v>
      </c>
      <c r="D41" s="87" t="s">
        <v>62</v>
      </c>
      <c r="E41" s="21" t="s">
        <v>329</v>
      </c>
      <c r="F41" s="35">
        <v>44663</v>
      </c>
      <c r="G41" s="35">
        <v>44668</v>
      </c>
      <c r="H41" s="21" t="s">
        <v>331</v>
      </c>
      <c r="I41" s="38" t="s">
        <v>329</v>
      </c>
      <c r="J41" s="35">
        <v>44663</v>
      </c>
      <c r="K41" s="35">
        <v>44668</v>
      </c>
      <c r="L41" s="10"/>
      <c r="M41" s="10">
        <v>3400</v>
      </c>
      <c r="N41" s="10">
        <f t="shared" si="0"/>
        <v>0</v>
      </c>
      <c r="O41" s="10"/>
      <c r="P41" s="10">
        <v>2900</v>
      </c>
      <c r="Q41" s="10">
        <f t="shared" si="1"/>
        <v>0</v>
      </c>
      <c r="R41" s="10"/>
      <c r="S41" s="10">
        <v>2800</v>
      </c>
      <c r="T41" s="10">
        <f t="shared" si="2"/>
        <v>0</v>
      </c>
      <c r="U41" s="10">
        <v>14</v>
      </c>
      <c r="V41" s="10">
        <v>150</v>
      </c>
      <c r="W41" s="10">
        <f t="shared" si="3"/>
        <v>2100</v>
      </c>
      <c r="X41" s="10">
        <v>14</v>
      </c>
      <c r="Y41" s="10">
        <v>150</v>
      </c>
      <c r="Z41" s="10">
        <f t="shared" si="4"/>
        <v>2100</v>
      </c>
      <c r="AA41" s="10">
        <v>14</v>
      </c>
      <c r="AB41" s="10">
        <v>150</v>
      </c>
      <c r="AC41" s="10">
        <f t="shared" si="5"/>
        <v>2100</v>
      </c>
      <c r="AD41" s="11">
        <v>45</v>
      </c>
      <c r="AE41" s="26">
        <v>7</v>
      </c>
      <c r="AF41" s="7">
        <f t="shared" si="6"/>
        <v>315</v>
      </c>
      <c r="AG41" s="131">
        <v>1</v>
      </c>
      <c r="AH41" s="139">
        <f t="shared" si="7"/>
        <v>87</v>
      </c>
      <c r="AI41" s="139">
        <f t="shared" si="10"/>
        <v>6615</v>
      </c>
      <c r="AJ41" s="109">
        <f t="shared" si="8"/>
        <v>6615</v>
      </c>
      <c r="AM41" t="b">
        <f>D41='01.01.2022 Смета'!D41</f>
        <v>1</v>
      </c>
      <c r="AO41" t="b">
        <f>F41='01.01.2022 Смета'!E41</f>
        <v>1</v>
      </c>
      <c r="AP41" t="b">
        <f>G41='01.01.2022 Смета'!F41</f>
        <v>1</v>
      </c>
      <c r="AQ41" t="b">
        <f>H41='01.01.2022 Смета'!G41</f>
        <v>1</v>
      </c>
    </row>
    <row r="42" spans="1:43" ht="16.149999999999999" customHeight="1" x14ac:dyDescent="0.25">
      <c r="A42" s="108">
        <v>30</v>
      </c>
      <c r="B42" s="8" t="s">
        <v>13</v>
      </c>
      <c r="C42" s="21" t="s">
        <v>126</v>
      </c>
      <c r="D42" s="87" t="s">
        <v>61</v>
      </c>
      <c r="E42" s="21" t="s">
        <v>330</v>
      </c>
      <c r="F42" s="35">
        <v>44669</v>
      </c>
      <c r="G42" s="35">
        <v>44674</v>
      </c>
      <c r="H42" s="21" t="s">
        <v>331</v>
      </c>
      <c r="I42" s="38" t="s">
        <v>330</v>
      </c>
      <c r="J42" s="35">
        <v>44669</v>
      </c>
      <c r="K42" s="35">
        <v>44674</v>
      </c>
      <c r="L42" s="10"/>
      <c r="M42" s="10">
        <v>3400</v>
      </c>
      <c r="N42" s="10">
        <f t="shared" si="0"/>
        <v>0</v>
      </c>
      <c r="O42" s="10"/>
      <c r="P42" s="10">
        <v>2900</v>
      </c>
      <c r="Q42" s="10">
        <f t="shared" si="1"/>
        <v>0</v>
      </c>
      <c r="R42" s="10"/>
      <c r="S42" s="10">
        <v>2800</v>
      </c>
      <c r="T42" s="10">
        <f t="shared" si="2"/>
        <v>0</v>
      </c>
      <c r="U42" s="10">
        <v>14</v>
      </c>
      <c r="V42" s="10">
        <v>150</v>
      </c>
      <c r="W42" s="10">
        <f t="shared" si="3"/>
        <v>2100</v>
      </c>
      <c r="X42" s="10">
        <v>14</v>
      </c>
      <c r="Y42" s="10">
        <v>150</v>
      </c>
      <c r="Z42" s="10">
        <f t="shared" si="4"/>
        <v>2100</v>
      </c>
      <c r="AA42" s="10">
        <v>14</v>
      </c>
      <c r="AB42" s="10">
        <v>150</v>
      </c>
      <c r="AC42" s="10">
        <f t="shared" si="5"/>
        <v>2100</v>
      </c>
      <c r="AD42" s="11">
        <v>45</v>
      </c>
      <c r="AE42" s="26">
        <v>7</v>
      </c>
      <c r="AF42" s="7">
        <f t="shared" si="6"/>
        <v>315</v>
      </c>
      <c r="AG42" s="131">
        <v>1</v>
      </c>
      <c r="AH42" s="139">
        <f t="shared" si="7"/>
        <v>87</v>
      </c>
      <c r="AI42" s="139">
        <f t="shared" si="10"/>
        <v>6615</v>
      </c>
      <c r="AJ42" s="109">
        <f t="shared" si="8"/>
        <v>6615</v>
      </c>
      <c r="AM42" t="b">
        <f>D42='01.01.2022 Смета'!D42</f>
        <v>1</v>
      </c>
      <c r="AO42" t="b">
        <f>F42='01.01.2022 Смета'!E42</f>
        <v>1</v>
      </c>
      <c r="AP42" t="b">
        <f>G42='01.01.2022 Смета'!F42</f>
        <v>1</v>
      </c>
      <c r="AQ42" t="b">
        <f>H42='01.01.2022 Смета'!G42</f>
        <v>1</v>
      </c>
    </row>
    <row r="43" spans="1:43" ht="16.149999999999999" customHeight="1" x14ac:dyDescent="0.25">
      <c r="A43" s="108">
        <v>31</v>
      </c>
      <c r="B43" s="8" t="s">
        <v>18</v>
      </c>
      <c r="C43" s="21" t="s">
        <v>126</v>
      </c>
      <c r="D43" s="87" t="s">
        <v>74</v>
      </c>
      <c r="E43" s="21" t="s">
        <v>340</v>
      </c>
      <c r="F43" s="35">
        <v>44683</v>
      </c>
      <c r="G43" s="35">
        <v>44597</v>
      </c>
      <c r="H43" s="21" t="s">
        <v>332</v>
      </c>
      <c r="I43" s="22" t="s">
        <v>340</v>
      </c>
      <c r="J43" s="35">
        <v>44683</v>
      </c>
      <c r="K43" s="35">
        <v>44597</v>
      </c>
      <c r="L43" s="10"/>
      <c r="M43" s="10">
        <v>3400</v>
      </c>
      <c r="N43" s="10">
        <f t="shared" si="0"/>
        <v>0</v>
      </c>
      <c r="O43" s="10"/>
      <c r="P43" s="10">
        <v>2900</v>
      </c>
      <c r="Q43" s="10">
        <f t="shared" si="1"/>
        <v>0</v>
      </c>
      <c r="R43" s="10"/>
      <c r="S43" s="10">
        <v>2800</v>
      </c>
      <c r="T43" s="10">
        <f t="shared" si="2"/>
        <v>0</v>
      </c>
      <c r="U43" s="10">
        <v>6</v>
      </c>
      <c r="V43" s="10">
        <v>150</v>
      </c>
      <c r="W43" s="10">
        <f t="shared" si="3"/>
        <v>900</v>
      </c>
      <c r="X43" s="10">
        <v>6</v>
      </c>
      <c r="Y43" s="10">
        <v>150</v>
      </c>
      <c r="Z43" s="10">
        <f t="shared" si="4"/>
        <v>900</v>
      </c>
      <c r="AA43" s="10">
        <v>6</v>
      </c>
      <c r="AB43" s="10">
        <v>150</v>
      </c>
      <c r="AC43" s="10">
        <f t="shared" si="5"/>
        <v>900</v>
      </c>
      <c r="AD43" s="11"/>
      <c r="AE43" s="26">
        <v>7</v>
      </c>
      <c r="AF43" s="7">
        <f t="shared" si="6"/>
        <v>0</v>
      </c>
      <c r="AG43" s="131">
        <v>1</v>
      </c>
      <c r="AH43" s="139">
        <f t="shared" si="7"/>
        <v>18</v>
      </c>
      <c r="AI43" s="139">
        <f t="shared" si="10"/>
        <v>2700</v>
      </c>
      <c r="AJ43" s="109">
        <f t="shared" si="8"/>
        <v>2700</v>
      </c>
      <c r="AM43" t="b">
        <f>D43='01.01.2022 Смета'!D43</f>
        <v>1</v>
      </c>
      <c r="AO43" t="b">
        <f>F43='01.01.2022 Смета'!E43</f>
        <v>1</v>
      </c>
      <c r="AP43" t="b">
        <f>G43='01.01.2022 Смета'!F43</f>
        <v>1</v>
      </c>
      <c r="AQ43" t="b">
        <f>H43='01.01.2022 Смета'!G43</f>
        <v>1</v>
      </c>
    </row>
    <row r="44" spans="1:43" ht="27" customHeight="1" x14ac:dyDescent="0.25">
      <c r="A44" s="108">
        <v>32</v>
      </c>
      <c r="B44" s="8" t="s">
        <v>18</v>
      </c>
      <c r="C44" s="21" t="s">
        <v>126</v>
      </c>
      <c r="D44" s="87" t="s">
        <v>980</v>
      </c>
      <c r="E44" s="21" t="s">
        <v>333</v>
      </c>
      <c r="F44" s="35">
        <v>44763</v>
      </c>
      <c r="G44" s="35">
        <v>44766</v>
      </c>
      <c r="H44" s="21" t="s">
        <v>332</v>
      </c>
      <c r="I44" s="38" t="s">
        <v>333</v>
      </c>
      <c r="J44" s="35">
        <v>44763</v>
      </c>
      <c r="K44" s="35">
        <v>44766</v>
      </c>
      <c r="L44" s="10">
        <v>2</v>
      </c>
      <c r="M44" s="10">
        <v>3400</v>
      </c>
      <c r="N44" s="10">
        <f t="shared" si="0"/>
        <v>6800</v>
      </c>
      <c r="O44" s="10">
        <v>2</v>
      </c>
      <c r="P44" s="10">
        <v>2900</v>
      </c>
      <c r="Q44" s="10">
        <f t="shared" si="1"/>
        <v>5800</v>
      </c>
      <c r="R44" s="10">
        <v>2</v>
      </c>
      <c r="S44" s="10">
        <v>2800</v>
      </c>
      <c r="T44" s="10">
        <f t="shared" si="2"/>
        <v>5600</v>
      </c>
      <c r="U44" s="10">
        <v>6</v>
      </c>
      <c r="V44" s="10">
        <v>150</v>
      </c>
      <c r="W44" s="10">
        <f t="shared" si="3"/>
        <v>900</v>
      </c>
      <c r="X44" s="10">
        <v>6</v>
      </c>
      <c r="Y44" s="10">
        <v>150</v>
      </c>
      <c r="Z44" s="10">
        <f t="shared" si="4"/>
        <v>900</v>
      </c>
      <c r="AA44" s="10">
        <v>6</v>
      </c>
      <c r="AB44" s="10">
        <v>150</v>
      </c>
      <c r="AC44" s="10">
        <f t="shared" si="5"/>
        <v>900</v>
      </c>
      <c r="AD44" s="11">
        <v>24</v>
      </c>
      <c r="AE44" s="26">
        <v>7</v>
      </c>
      <c r="AF44" s="7">
        <f t="shared" si="6"/>
        <v>168</v>
      </c>
      <c r="AG44" s="131">
        <v>1</v>
      </c>
      <c r="AH44" s="139">
        <f t="shared" si="7"/>
        <v>48</v>
      </c>
      <c r="AI44" s="139">
        <f t="shared" si="10"/>
        <v>21068</v>
      </c>
      <c r="AJ44" s="109">
        <f t="shared" si="8"/>
        <v>21068</v>
      </c>
      <c r="AM44" t="b">
        <f>D44='01.01.2022 Смета'!D44</f>
        <v>0</v>
      </c>
      <c r="AO44" t="b">
        <f>F44='01.01.2022 Смета'!E44</f>
        <v>1</v>
      </c>
      <c r="AP44" t="b">
        <f>G44='01.01.2022 Смета'!F44</f>
        <v>1</v>
      </c>
      <c r="AQ44" t="b">
        <f>H44='01.01.2022 Смета'!G44</f>
        <v>1</v>
      </c>
    </row>
    <row r="45" spans="1:43" ht="27" customHeight="1" x14ac:dyDescent="0.25">
      <c r="A45" s="108">
        <v>33</v>
      </c>
      <c r="B45" s="8" t="s">
        <v>18</v>
      </c>
      <c r="C45" s="21" t="s">
        <v>126</v>
      </c>
      <c r="D45" s="87" t="s">
        <v>291</v>
      </c>
      <c r="E45" s="21" t="s">
        <v>697</v>
      </c>
      <c r="F45" s="35">
        <v>44766</v>
      </c>
      <c r="G45" s="35">
        <v>44769</v>
      </c>
      <c r="H45" s="21" t="s">
        <v>332</v>
      </c>
      <c r="I45" s="38" t="s">
        <v>697</v>
      </c>
      <c r="J45" s="35">
        <v>44766</v>
      </c>
      <c r="K45" s="35">
        <v>44769</v>
      </c>
      <c r="L45" s="11">
        <v>2</v>
      </c>
      <c r="M45" s="10">
        <v>3400</v>
      </c>
      <c r="N45" s="10">
        <f t="shared" si="0"/>
        <v>6800</v>
      </c>
      <c r="O45" s="10">
        <v>2</v>
      </c>
      <c r="P45" s="10">
        <v>2900</v>
      </c>
      <c r="Q45" s="10">
        <f t="shared" si="1"/>
        <v>5800</v>
      </c>
      <c r="R45" s="10">
        <v>2</v>
      </c>
      <c r="S45" s="10">
        <v>2800</v>
      </c>
      <c r="T45" s="10">
        <f t="shared" si="2"/>
        <v>5600</v>
      </c>
      <c r="U45" s="10">
        <v>6</v>
      </c>
      <c r="V45" s="10">
        <v>150</v>
      </c>
      <c r="W45" s="10">
        <f t="shared" si="3"/>
        <v>900</v>
      </c>
      <c r="X45" s="10">
        <v>6</v>
      </c>
      <c r="Y45" s="10">
        <v>150</v>
      </c>
      <c r="Z45" s="10">
        <f t="shared" si="4"/>
        <v>900</v>
      </c>
      <c r="AA45" s="10">
        <v>6</v>
      </c>
      <c r="AB45" s="10">
        <v>150</v>
      </c>
      <c r="AC45" s="10">
        <f t="shared" si="5"/>
        <v>900</v>
      </c>
      <c r="AD45" s="11">
        <v>24</v>
      </c>
      <c r="AE45" s="26">
        <v>7</v>
      </c>
      <c r="AF45" s="7">
        <f t="shared" si="6"/>
        <v>168</v>
      </c>
      <c r="AG45" s="131">
        <v>1</v>
      </c>
      <c r="AH45" s="139">
        <f t="shared" si="7"/>
        <v>48</v>
      </c>
      <c r="AI45" s="139">
        <f t="shared" si="10"/>
        <v>21068</v>
      </c>
      <c r="AJ45" s="109">
        <f t="shared" si="8"/>
        <v>21068</v>
      </c>
      <c r="AM45" t="b">
        <f>D45='01.01.2022 Смета'!D45</f>
        <v>1</v>
      </c>
      <c r="AO45" t="b">
        <f>F45='01.01.2022 Смета'!E45</f>
        <v>1</v>
      </c>
      <c r="AP45" t="b">
        <f>G45='01.01.2022 Смета'!F45</f>
        <v>1</v>
      </c>
      <c r="AQ45" t="b">
        <f>H45='01.01.2022 Смета'!G45</f>
        <v>1</v>
      </c>
    </row>
    <row r="46" spans="1:43" ht="27" customHeight="1" x14ac:dyDescent="0.25">
      <c r="A46" s="108">
        <v>34</v>
      </c>
      <c r="B46" s="8" t="s">
        <v>18</v>
      </c>
      <c r="C46" s="21" t="s">
        <v>126</v>
      </c>
      <c r="D46" s="87" t="s">
        <v>292</v>
      </c>
      <c r="E46" s="21" t="s">
        <v>698</v>
      </c>
      <c r="F46" s="35">
        <v>44803</v>
      </c>
      <c r="G46" s="35">
        <v>44806</v>
      </c>
      <c r="H46" s="21" t="s">
        <v>332</v>
      </c>
      <c r="I46" s="22" t="s">
        <v>698</v>
      </c>
      <c r="J46" s="35">
        <v>44803</v>
      </c>
      <c r="K46" s="35">
        <v>44806</v>
      </c>
      <c r="L46" s="11">
        <v>2</v>
      </c>
      <c r="M46" s="10">
        <v>3400</v>
      </c>
      <c r="N46" s="10">
        <f t="shared" si="0"/>
        <v>6800</v>
      </c>
      <c r="O46" s="10">
        <v>2</v>
      </c>
      <c r="P46" s="10">
        <v>2900</v>
      </c>
      <c r="Q46" s="10">
        <f t="shared" si="1"/>
        <v>5800</v>
      </c>
      <c r="R46" s="10">
        <v>2</v>
      </c>
      <c r="S46" s="10">
        <v>2800</v>
      </c>
      <c r="T46" s="10">
        <f t="shared" si="2"/>
        <v>5600</v>
      </c>
      <c r="U46" s="10">
        <v>6</v>
      </c>
      <c r="V46" s="10">
        <v>150</v>
      </c>
      <c r="W46" s="10">
        <f t="shared" si="3"/>
        <v>900</v>
      </c>
      <c r="X46" s="10">
        <v>6</v>
      </c>
      <c r="Y46" s="10">
        <v>150</v>
      </c>
      <c r="Z46" s="10">
        <f t="shared" si="4"/>
        <v>900</v>
      </c>
      <c r="AA46" s="10">
        <v>6</v>
      </c>
      <c r="AB46" s="10">
        <v>150</v>
      </c>
      <c r="AC46" s="10">
        <f t="shared" si="5"/>
        <v>900</v>
      </c>
      <c r="AD46" s="11">
        <v>24</v>
      </c>
      <c r="AE46" s="26">
        <v>7</v>
      </c>
      <c r="AF46" s="7">
        <f t="shared" si="6"/>
        <v>168</v>
      </c>
      <c r="AG46" s="131">
        <v>1</v>
      </c>
      <c r="AH46" s="139">
        <f t="shared" si="7"/>
        <v>48</v>
      </c>
      <c r="AI46" s="139">
        <f t="shared" si="10"/>
        <v>21068</v>
      </c>
      <c r="AJ46" s="109">
        <f t="shared" si="8"/>
        <v>21068</v>
      </c>
      <c r="AM46" t="b">
        <f>D46='01.01.2022 Смета'!D46</f>
        <v>1</v>
      </c>
      <c r="AO46" t="b">
        <f>F46='01.01.2022 Смета'!E46</f>
        <v>1</v>
      </c>
      <c r="AP46" t="b">
        <f>G46='01.01.2022 Смета'!F46</f>
        <v>1</v>
      </c>
      <c r="AQ46" t="b">
        <f>H46='01.01.2022 Смета'!G46</f>
        <v>1</v>
      </c>
    </row>
    <row r="47" spans="1:43" ht="19.149999999999999" customHeight="1" x14ac:dyDescent="0.25">
      <c r="A47" s="108">
        <v>35</v>
      </c>
      <c r="B47" s="8" t="s">
        <v>18</v>
      </c>
      <c r="C47" s="21" t="s">
        <v>126</v>
      </c>
      <c r="D47" s="87" t="s">
        <v>75</v>
      </c>
      <c r="E47" s="21" t="s">
        <v>700</v>
      </c>
      <c r="F47" s="35">
        <v>44806</v>
      </c>
      <c r="G47" s="35">
        <v>44809</v>
      </c>
      <c r="H47" s="21" t="s">
        <v>699</v>
      </c>
      <c r="I47" s="38" t="s">
        <v>700</v>
      </c>
      <c r="J47" s="35">
        <v>44806</v>
      </c>
      <c r="K47" s="35">
        <v>44809</v>
      </c>
      <c r="L47" s="10">
        <v>2</v>
      </c>
      <c r="M47" s="10">
        <v>3400</v>
      </c>
      <c r="N47" s="10">
        <f t="shared" si="0"/>
        <v>6800</v>
      </c>
      <c r="O47" s="10">
        <v>2</v>
      </c>
      <c r="P47" s="10">
        <v>2900</v>
      </c>
      <c r="Q47" s="10">
        <f t="shared" si="1"/>
        <v>5800</v>
      </c>
      <c r="R47" s="10">
        <v>2</v>
      </c>
      <c r="S47" s="10">
        <v>2800</v>
      </c>
      <c r="T47" s="10">
        <f t="shared" si="2"/>
        <v>5600</v>
      </c>
      <c r="U47" s="10">
        <v>6</v>
      </c>
      <c r="V47" s="10">
        <v>150</v>
      </c>
      <c r="W47" s="10">
        <f t="shared" si="3"/>
        <v>900</v>
      </c>
      <c r="X47" s="10">
        <v>6</v>
      </c>
      <c r="Y47" s="10">
        <v>150</v>
      </c>
      <c r="Z47" s="10">
        <f t="shared" si="4"/>
        <v>900</v>
      </c>
      <c r="AA47" s="10">
        <v>6</v>
      </c>
      <c r="AB47" s="10">
        <v>150</v>
      </c>
      <c r="AC47" s="10">
        <f t="shared" si="5"/>
        <v>900</v>
      </c>
      <c r="AD47" s="11">
        <v>24</v>
      </c>
      <c r="AE47" s="26">
        <v>7</v>
      </c>
      <c r="AF47" s="7">
        <f t="shared" si="6"/>
        <v>168</v>
      </c>
      <c r="AG47" s="131">
        <v>1</v>
      </c>
      <c r="AH47" s="139">
        <f t="shared" si="7"/>
        <v>48</v>
      </c>
      <c r="AI47" s="139">
        <f t="shared" si="10"/>
        <v>21068</v>
      </c>
      <c r="AJ47" s="109">
        <f t="shared" si="8"/>
        <v>21068</v>
      </c>
      <c r="AM47" t="b">
        <f>D47='01.01.2022 Смета'!D47</f>
        <v>1</v>
      </c>
      <c r="AO47" t="b">
        <f>F47='01.01.2022 Смета'!E47</f>
        <v>1</v>
      </c>
      <c r="AP47" t="b">
        <f>G47='01.01.2022 Смета'!F47</f>
        <v>1</v>
      </c>
      <c r="AQ47" t="b">
        <f>H47='01.01.2022 Смета'!G47</f>
        <v>1</v>
      </c>
    </row>
    <row r="48" spans="1:43" ht="27" customHeight="1" x14ac:dyDescent="0.25">
      <c r="A48" s="108">
        <v>36</v>
      </c>
      <c r="B48" s="8" t="s">
        <v>13</v>
      </c>
      <c r="C48" s="21" t="s">
        <v>126</v>
      </c>
      <c r="D48" s="87" t="s">
        <v>290</v>
      </c>
      <c r="E48" s="21" t="s">
        <v>328</v>
      </c>
      <c r="F48" s="35">
        <v>44817</v>
      </c>
      <c r="G48" s="35">
        <v>44822</v>
      </c>
      <c r="H48" s="21" t="s">
        <v>325</v>
      </c>
      <c r="I48" s="22" t="s">
        <v>328</v>
      </c>
      <c r="J48" s="35">
        <v>44817</v>
      </c>
      <c r="K48" s="35">
        <v>44822</v>
      </c>
      <c r="L48" s="10">
        <v>1</v>
      </c>
      <c r="M48" s="10">
        <v>3400</v>
      </c>
      <c r="N48" s="10">
        <f t="shared" si="0"/>
        <v>3400</v>
      </c>
      <c r="O48" s="10">
        <v>1</v>
      </c>
      <c r="P48" s="10">
        <v>2900</v>
      </c>
      <c r="Q48" s="10">
        <f t="shared" si="1"/>
        <v>2900</v>
      </c>
      <c r="R48" s="10">
        <v>1</v>
      </c>
      <c r="S48" s="10">
        <v>2800</v>
      </c>
      <c r="T48" s="10">
        <f t="shared" si="2"/>
        <v>2800</v>
      </c>
      <c r="U48" s="10">
        <v>14</v>
      </c>
      <c r="V48" s="10">
        <v>150</v>
      </c>
      <c r="W48" s="10">
        <f t="shared" si="3"/>
        <v>2100</v>
      </c>
      <c r="X48" s="10">
        <v>14</v>
      </c>
      <c r="Y48" s="10">
        <v>150</v>
      </c>
      <c r="Z48" s="10">
        <f t="shared" si="4"/>
        <v>2100</v>
      </c>
      <c r="AA48" s="10">
        <v>14</v>
      </c>
      <c r="AB48" s="10">
        <v>150</v>
      </c>
      <c r="AC48" s="10">
        <f t="shared" si="5"/>
        <v>2100</v>
      </c>
      <c r="AD48" s="11">
        <v>45</v>
      </c>
      <c r="AE48" s="26">
        <v>7</v>
      </c>
      <c r="AF48" s="7">
        <f t="shared" si="6"/>
        <v>315</v>
      </c>
      <c r="AG48" s="131">
        <v>1</v>
      </c>
      <c r="AH48" s="139">
        <f t="shared" si="7"/>
        <v>90</v>
      </c>
      <c r="AI48" s="139">
        <f t="shared" si="10"/>
        <v>15715</v>
      </c>
      <c r="AJ48" s="109">
        <f t="shared" si="8"/>
        <v>15715</v>
      </c>
      <c r="AM48" t="b">
        <f>D48='01.01.2022 Смета'!D48</f>
        <v>1</v>
      </c>
      <c r="AO48" t="b">
        <f>F48='01.01.2022 Смета'!E48</f>
        <v>1</v>
      </c>
      <c r="AP48" t="b">
        <f>G48='01.01.2022 Смета'!F48</f>
        <v>1</v>
      </c>
      <c r="AQ48" t="b">
        <f>H48='01.01.2022 Смета'!G48</f>
        <v>1</v>
      </c>
    </row>
    <row r="49" spans="1:43" ht="30" x14ac:dyDescent="0.25">
      <c r="A49" s="108">
        <v>37</v>
      </c>
      <c r="B49" s="8" t="s">
        <v>13</v>
      </c>
      <c r="C49" s="21" t="s">
        <v>126</v>
      </c>
      <c r="D49" s="87" t="s">
        <v>289</v>
      </c>
      <c r="E49" s="21" t="s">
        <v>1001</v>
      </c>
      <c r="F49" s="35">
        <v>44824</v>
      </c>
      <c r="G49" s="35">
        <v>44829</v>
      </c>
      <c r="H49" s="21" t="s">
        <v>325</v>
      </c>
      <c r="I49" s="22" t="s">
        <v>324</v>
      </c>
      <c r="J49" s="35">
        <v>44824</v>
      </c>
      <c r="K49" s="35">
        <v>44829</v>
      </c>
      <c r="L49" s="10">
        <v>1</v>
      </c>
      <c r="M49" s="10">
        <v>3400</v>
      </c>
      <c r="N49" s="10">
        <f t="shared" si="0"/>
        <v>3400</v>
      </c>
      <c r="O49" s="10">
        <v>1</v>
      </c>
      <c r="P49" s="10">
        <v>2900</v>
      </c>
      <c r="Q49" s="10">
        <f t="shared" si="1"/>
        <v>2900</v>
      </c>
      <c r="R49" s="10">
        <v>1</v>
      </c>
      <c r="S49" s="10">
        <v>2800</v>
      </c>
      <c r="T49" s="10">
        <f t="shared" si="2"/>
        <v>2800</v>
      </c>
      <c r="U49" s="10">
        <v>14</v>
      </c>
      <c r="V49" s="10">
        <v>150</v>
      </c>
      <c r="W49" s="10">
        <f t="shared" si="3"/>
        <v>2100</v>
      </c>
      <c r="X49" s="10">
        <v>14</v>
      </c>
      <c r="Y49" s="10">
        <v>150</v>
      </c>
      <c r="Z49" s="10">
        <f t="shared" si="4"/>
        <v>2100</v>
      </c>
      <c r="AA49" s="10">
        <v>14</v>
      </c>
      <c r="AB49" s="10">
        <v>150</v>
      </c>
      <c r="AC49" s="10">
        <f t="shared" si="5"/>
        <v>2100</v>
      </c>
      <c r="AD49" s="11">
        <v>45</v>
      </c>
      <c r="AE49" s="26">
        <v>7</v>
      </c>
      <c r="AF49" s="7">
        <f t="shared" si="6"/>
        <v>315</v>
      </c>
      <c r="AG49" s="131">
        <v>1</v>
      </c>
      <c r="AH49" s="139">
        <f t="shared" si="7"/>
        <v>90</v>
      </c>
      <c r="AI49" s="139">
        <f t="shared" si="10"/>
        <v>15715</v>
      </c>
      <c r="AJ49" s="109">
        <f t="shared" si="8"/>
        <v>15715</v>
      </c>
      <c r="AM49" t="b">
        <f>D49='01.01.2022 Смета'!D49</f>
        <v>1</v>
      </c>
      <c r="AO49" t="b">
        <f>F49='01.01.2022 Смета'!E49</f>
        <v>1</v>
      </c>
      <c r="AP49" t="b">
        <f>G49='01.01.2022 Смета'!F49</f>
        <v>1</v>
      </c>
      <c r="AQ49" t="b">
        <f>H49='01.01.2022 Смета'!G49</f>
        <v>1</v>
      </c>
    </row>
    <row r="50" spans="1:43" ht="30" x14ac:dyDescent="0.25">
      <c r="A50" s="108">
        <v>38</v>
      </c>
      <c r="B50" s="8"/>
      <c r="C50" s="21" t="s">
        <v>126</v>
      </c>
      <c r="D50" s="87" t="s">
        <v>285</v>
      </c>
      <c r="E50" s="9" t="s">
        <v>817</v>
      </c>
      <c r="F50" s="62">
        <v>44831</v>
      </c>
      <c r="G50" s="62">
        <v>44836</v>
      </c>
      <c r="H50" s="9" t="s">
        <v>323</v>
      </c>
      <c r="I50" s="57" t="s">
        <v>817</v>
      </c>
      <c r="J50" s="62">
        <v>44831</v>
      </c>
      <c r="K50" s="62">
        <v>44836</v>
      </c>
      <c r="L50" s="10"/>
      <c r="M50" s="10"/>
      <c r="N50" s="10"/>
      <c r="O50" s="10"/>
      <c r="P50" s="10"/>
      <c r="Q50" s="10"/>
      <c r="R50" s="10"/>
      <c r="S50" s="10"/>
      <c r="T50" s="10"/>
      <c r="U50" s="10">
        <v>15</v>
      </c>
      <c r="V50" s="10">
        <v>150</v>
      </c>
      <c r="W50" s="10">
        <f t="shared" si="3"/>
        <v>2250</v>
      </c>
      <c r="X50" s="10">
        <v>15</v>
      </c>
      <c r="Y50" s="10">
        <v>150</v>
      </c>
      <c r="Z50" s="10">
        <f t="shared" si="4"/>
        <v>2250</v>
      </c>
      <c r="AA50" s="10">
        <v>15</v>
      </c>
      <c r="AB50" s="10">
        <v>150</v>
      </c>
      <c r="AC50" s="10">
        <f t="shared" si="5"/>
        <v>2250</v>
      </c>
      <c r="AD50" s="11">
        <v>45</v>
      </c>
      <c r="AE50" s="26">
        <v>7</v>
      </c>
      <c r="AF50" s="7">
        <f t="shared" si="6"/>
        <v>315</v>
      </c>
      <c r="AG50" s="131">
        <v>1</v>
      </c>
      <c r="AH50" s="139">
        <f t="shared" si="7"/>
        <v>90</v>
      </c>
      <c r="AI50" s="139">
        <f t="shared" si="10"/>
        <v>7065</v>
      </c>
      <c r="AJ50" s="109">
        <f t="shared" si="8"/>
        <v>7065</v>
      </c>
      <c r="AM50" t="b">
        <f>D50='01.01.2022 Смета'!D50</f>
        <v>1</v>
      </c>
      <c r="AO50" t="b">
        <f>F50='01.01.2022 Смета'!E50</f>
        <v>1</v>
      </c>
      <c r="AP50" t="b">
        <f>G50='01.01.2022 Смета'!F50</f>
        <v>1</v>
      </c>
      <c r="AQ50" t="b">
        <f>H50='01.01.2022 Смета'!G50</f>
        <v>1</v>
      </c>
    </row>
    <row r="51" spans="1:43" ht="15.6" customHeight="1" x14ac:dyDescent="0.25">
      <c r="A51" s="92"/>
      <c r="B51" s="92"/>
      <c r="C51" s="89"/>
      <c r="D51" s="89" t="s">
        <v>840</v>
      </c>
      <c r="E51" s="92"/>
      <c r="F51" s="91"/>
      <c r="G51" s="91"/>
      <c r="H51" s="92"/>
      <c r="I51" s="92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66"/>
      <c r="AA51" s="26"/>
      <c r="AB51" s="26"/>
      <c r="AC51" s="133"/>
      <c r="AD51" s="140"/>
      <c r="AE51" s="140"/>
      <c r="AF51" s="111"/>
      <c r="AG51" s="89"/>
      <c r="AH51" s="90"/>
      <c r="AI51" s="92"/>
      <c r="AJ51" s="92"/>
      <c r="AM51" t="b">
        <f>D51='01.01.2022 Смета'!D51</f>
        <v>1</v>
      </c>
      <c r="AO51" t="b">
        <f>F51='01.01.2022 Смета'!E51</f>
        <v>1</v>
      </c>
      <c r="AP51" t="b">
        <f>G51='01.01.2022 Смета'!F51</f>
        <v>1</v>
      </c>
      <c r="AQ51" t="b">
        <f>H51='01.01.2022 Смета'!G51</f>
        <v>1</v>
      </c>
    </row>
    <row r="52" spans="1:43" ht="16.149999999999999" customHeight="1" x14ac:dyDescent="0.25">
      <c r="A52" s="108">
        <v>39</v>
      </c>
      <c r="B52" s="8" t="s">
        <v>216</v>
      </c>
      <c r="C52" s="21" t="s">
        <v>122</v>
      </c>
      <c r="D52" s="87" t="s">
        <v>556</v>
      </c>
      <c r="E52" s="21" t="s">
        <v>335</v>
      </c>
      <c r="F52" s="35">
        <v>44622</v>
      </c>
      <c r="G52" s="35">
        <v>44625</v>
      </c>
      <c r="H52" s="21" t="s">
        <v>336</v>
      </c>
      <c r="I52" s="22" t="s">
        <v>335</v>
      </c>
      <c r="J52" s="35">
        <v>44622</v>
      </c>
      <c r="K52" s="35">
        <v>44625</v>
      </c>
      <c r="L52" s="10"/>
      <c r="M52" s="10">
        <v>3400</v>
      </c>
      <c r="N52" s="10">
        <f t="shared" ref="N52:N115" si="11">L52*M52</f>
        <v>0</v>
      </c>
      <c r="O52" s="10"/>
      <c r="P52" s="10">
        <v>2900</v>
      </c>
      <c r="Q52" s="10">
        <f t="shared" ref="Q52:Q115" si="12">O52*P52</f>
        <v>0</v>
      </c>
      <c r="R52" s="10"/>
      <c r="S52" s="10">
        <v>2800</v>
      </c>
      <c r="T52" s="10">
        <f t="shared" ref="T52:T115" si="13">R52*S52</f>
        <v>0</v>
      </c>
      <c r="U52" s="10">
        <v>18</v>
      </c>
      <c r="V52" s="10">
        <v>150</v>
      </c>
      <c r="W52" s="10">
        <f t="shared" si="3"/>
        <v>2700</v>
      </c>
      <c r="X52" s="10">
        <v>18</v>
      </c>
      <c r="Y52" s="10">
        <v>150</v>
      </c>
      <c r="Z52" s="10">
        <f t="shared" si="4"/>
        <v>2700</v>
      </c>
      <c r="AA52" s="10">
        <v>18</v>
      </c>
      <c r="AB52" s="10">
        <v>150</v>
      </c>
      <c r="AC52" s="10">
        <f t="shared" si="5"/>
        <v>2700</v>
      </c>
      <c r="AD52" s="11"/>
      <c r="AE52" s="26">
        <v>7</v>
      </c>
      <c r="AF52" s="7">
        <f t="shared" si="6"/>
        <v>0</v>
      </c>
      <c r="AG52" s="131">
        <v>1</v>
      </c>
      <c r="AH52" s="139">
        <f t="shared" si="7"/>
        <v>54</v>
      </c>
      <c r="AI52" s="139">
        <f t="shared" si="10"/>
        <v>8100</v>
      </c>
      <c r="AJ52" s="109">
        <f t="shared" si="8"/>
        <v>8100</v>
      </c>
      <c r="AM52" t="b">
        <f>D52='01.01.2022 Смета'!D52</f>
        <v>1</v>
      </c>
      <c r="AO52" t="b">
        <f>F52='01.01.2022 Смета'!E52</f>
        <v>1</v>
      </c>
      <c r="AP52" t="b">
        <f>G52='01.01.2022 Смета'!F52</f>
        <v>1</v>
      </c>
      <c r="AQ52" t="b">
        <f>H52='01.01.2022 Смета'!G52</f>
        <v>1</v>
      </c>
    </row>
    <row r="53" spans="1:43" ht="16.149999999999999" customHeight="1" x14ac:dyDescent="0.25">
      <c r="A53" s="108">
        <v>40</v>
      </c>
      <c r="B53" s="8" t="s">
        <v>216</v>
      </c>
      <c r="C53" s="21" t="s">
        <v>122</v>
      </c>
      <c r="D53" s="87" t="s">
        <v>557</v>
      </c>
      <c r="E53" s="21" t="s">
        <v>335</v>
      </c>
      <c r="F53" s="35">
        <v>44648</v>
      </c>
      <c r="G53" s="35">
        <v>44651</v>
      </c>
      <c r="H53" s="21" t="s">
        <v>334</v>
      </c>
      <c r="I53" s="22" t="s">
        <v>335</v>
      </c>
      <c r="J53" s="35">
        <v>44648</v>
      </c>
      <c r="K53" s="35">
        <v>44651</v>
      </c>
      <c r="L53" s="10"/>
      <c r="M53" s="10">
        <v>3400</v>
      </c>
      <c r="N53" s="10">
        <f t="shared" si="11"/>
        <v>0</v>
      </c>
      <c r="O53" s="10"/>
      <c r="P53" s="10">
        <v>2900</v>
      </c>
      <c r="Q53" s="10">
        <f t="shared" si="12"/>
        <v>0</v>
      </c>
      <c r="R53" s="10"/>
      <c r="S53" s="10">
        <v>2800</v>
      </c>
      <c r="T53" s="10">
        <f t="shared" si="13"/>
        <v>0</v>
      </c>
      <c r="U53" s="10">
        <v>18</v>
      </c>
      <c r="V53" s="10">
        <v>150</v>
      </c>
      <c r="W53" s="10">
        <f t="shared" si="3"/>
        <v>2700</v>
      </c>
      <c r="X53" s="10">
        <v>18</v>
      </c>
      <c r="Y53" s="10">
        <v>150</v>
      </c>
      <c r="Z53" s="10">
        <f t="shared" si="4"/>
        <v>2700</v>
      </c>
      <c r="AA53" s="10">
        <v>18</v>
      </c>
      <c r="AB53" s="10">
        <v>150</v>
      </c>
      <c r="AC53" s="10">
        <f t="shared" si="5"/>
        <v>2700</v>
      </c>
      <c r="AD53" s="11"/>
      <c r="AE53" s="26">
        <v>7</v>
      </c>
      <c r="AF53" s="7">
        <f t="shared" si="6"/>
        <v>0</v>
      </c>
      <c r="AG53" s="131">
        <v>1</v>
      </c>
      <c r="AH53" s="139">
        <f t="shared" si="7"/>
        <v>54</v>
      </c>
      <c r="AI53" s="139">
        <f t="shared" si="10"/>
        <v>8100</v>
      </c>
      <c r="AJ53" s="109">
        <f t="shared" si="8"/>
        <v>8100</v>
      </c>
      <c r="AM53" t="b">
        <f>D53='01.01.2022 Смета'!D53</f>
        <v>1</v>
      </c>
      <c r="AO53" t="b">
        <f>F53='01.01.2022 Смета'!E53</f>
        <v>1</v>
      </c>
      <c r="AP53" t="b">
        <f>G53='01.01.2022 Смета'!F53</f>
        <v>1</v>
      </c>
      <c r="AQ53" t="b">
        <f>H53='01.01.2022 Смета'!G53</f>
        <v>1</v>
      </c>
    </row>
    <row r="54" spans="1:43" ht="16.149999999999999" customHeight="1" x14ac:dyDescent="0.25">
      <c r="A54" s="108">
        <v>41</v>
      </c>
      <c r="B54" s="8" t="s">
        <v>18</v>
      </c>
      <c r="C54" s="21" t="s">
        <v>122</v>
      </c>
      <c r="D54" s="87" t="s">
        <v>559</v>
      </c>
      <c r="E54" s="21" t="s">
        <v>341</v>
      </c>
      <c r="F54" s="35">
        <v>44731</v>
      </c>
      <c r="G54" s="35">
        <v>44734</v>
      </c>
      <c r="H54" s="21" t="s">
        <v>332</v>
      </c>
      <c r="I54" s="38" t="s">
        <v>341</v>
      </c>
      <c r="J54" s="35">
        <v>44731</v>
      </c>
      <c r="K54" s="35">
        <v>44734</v>
      </c>
      <c r="L54" s="10">
        <v>2</v>
      </c>
      <c r="M54" s="10">
        <v>3400</v>
      </c>
      <c r="N54" s="10">
        <f t="shared" si="11"/>
        <v>6800</v>
      </c>
      <c r="O54" s="10">
        <v>2</v>
      </c>
      <c r="P54" s="10">
        <v>2900</v>
      </c>
      <c r="Q54" s="10">
        <f t="shared" si="12"/>
        <v>5800</v>
      </c>
      <c r="R54" s="10">
        <v>2</v>
      </c>
      <c r="S54" s="10">
        <v>2800</v>
      </c>
      <c r="T54" s="10">
        <f t="shared" si="13"/>
        <v>5600</v>
      </c>
      <c r="U54" s="10">
        <v>26</v>
      </c>
      <c r="V54" s="10">
        <v>150</v>
      </c>
      <c r="W54" s="10">
        <f t="shared" si="3"/>
        <v>3900</v>
      </c>
      <c r="X54" s="10">
        <v>26</v>
      </c>
      <c r="Y54" s="10">
        <v>150</v>
      </c>
      <c r="Z54" s="10">
        <f t="shared" si="4"/>
        <v>3900</v>
      </c>
      <c r="AA54" s="10">
        <v>26</v>
      </c>
      <c r="AB54" s="10">
        <v>150</v>
      </c>
      <c r="AC54" s="10">
        <f t="shared" si="5"/>
        <v>3900</v>
      </c>
      <c r="AD54" s="11">
        <v>84</v>
      </c>
      <c r="AE54" s="26">
        <v>7</v>
      </c>
      <c r="AF54" s="7">
        <f t="shared" si="6"/>
        <v>588</v>
      </c>
      <c r="AG54" s="131">
        <v>1</v>
      </c>
      <c r="AH54" s="139">
        <f t="shared" si="7"/>
        <v>168</v>
      </c>
      <c r="AI54" s="139">
        <f t="shared" si="10"/>
        <v>30488</v>
      </c>
      <c r="AJ54" s="109">
        <f t="shared" si="8"/>
        <v>30488</v>
      </c>
      <c r="AM54" t="b">
        <f>D54='01.01.2022 Смета'!D54</f>
        <v>1</v>
      </c>
      <c r="AO54" t="b">
        <f>F54='01.01.2022 Смета'!E54</f>
        <v>1</v>
      </c>
      <c r="AP54" t="b">
        <f>G54='01.01.2022 Смета'!F54</f>
        <v>1</v>
      </c>
      <c r="AQ54" t="b">
        <f>H54='01.01.2022 Смета'!G54</f>
        <v>1</v>
      </c>
    </row>
    <row r="55" spans="1:43" ht="16.149999999999999" customHeight="1" x14ac:dyDescent="0.25">
      <c r="A55" s="108">
        <v>42</v>
      </c>
      <c r="B55" s="8" t="s">
        <v>18</v>
      </c>
      <c r="C55" s="21" t="s">
        <v>122</v>
      </c>
      <c r="D55" s="87" t="s">
        <v>558</v>
      </c>
      <c r="E55" s="21" t="s">
        <v>340</v>
      </c>
      <c r="F55" s="35">
        <v>44735</v>
      </c>
      <c r="G55" s="35">
        <v>44738</v>
      </c>
      <c r="H55" s="21" t="s">
        <v>332</v>
      </c>
      <c r="I55" s="22" t="s">
        <v>340</v>
      </c>
      <c r="J55" s="35">
        <v>44735</v>
      </c>
      <c r="K55" s="35">
        <v>44738</v>
      </c>
      <c r="L55" s="10">
        <v>2</v>
      </c>
      <c r="M55" s="10">
        <v>3400</v>
      </c>
      <c r="N55" s="10">
        <f t="shared" si="11"/>
        <v>6800</v>
      </c>
      <c r="O55" s="10">
        <v>2</v>
      </c>
      <c r="P55" s="10">
        <v>2900</v>
      </c>
      <c r="Q55" s="10">
        <f t="shared" si="12"/>
        <v>5800</v>
      </c>
      <c r="R55" s="10">
        <v>2</v>
      </c>
      <c r="S55" s="10">
        <v>2800</v>
      </c>
      <c r="T55" s="10">
        <f t="shared" si="13"/>
        <v>5600</v>
      </c>
      <c r="U55" s="10">
        <v>26</v>
      </c>
      <c r="V55" s="10">
        <v>150</v>
      </c>
      <c r="W55" s="10">
        <f t="shared" si="3"/>
        <v>3900</v>
      </c>
      <c r="X55" s="10">
        <v>26</v>
      </c>
      <c r="Y55" s="10">
        <v>150</v>
      </c>
      <c r="Z55" s="10">
        <f t="shared" si="4"/>
        <v>3900</v>
      </c>
      <c r="AA55" s="10">
        <v>26</v>
      </c>
      <c r="AB55" s="10">
        <v>150</v>
      </c>
      <c r="AC55" s="10">
        <f t="shared" si="5"/>
        <v>3900</v>
      </c>
      <c r="AD55" s="11">
        <v>84</v>
      </c>
      <c r="AE55" s="26">
        <v>7</v>
      </c>
      <c r="AF55" s="7">
        <f t="shared" si="6"/>
        <v>588</v>
      </c>
      <c r="AG55" s="131">
        <v>1</v>
      </c>
      <c r="AH55" s="139">
        <f t="shared" si="7"/>
        <v>168</v>
      </c>
      <c r="AI55" s="139">
        <f t="shared" si="10"/>
        <v>30488</v>
      </c>
      <c r="AJ55" s="109">
        <f t="shared" si="8"/>
        <v>30488</v>
      </c>
      <c r="AM55" t="b">
        <f>D55='01.01.2022 Смета'!D55</f>
        <v>1</v>
      </c>
      <c r="AO55" t="b">
        <f>F55='01.01.2022 Смета'!E55</f>
        <v>1</v>
      </c>
      <c r="AP55" t="b">
        <f>G55='01.01.2022 Смета'!F55</f>
        <v>1</v>
      </c>
      <c r="AQ55" t="b">
        <f>H55='01.01.2022 Смета'!G55</f>
        <v>1</v>
      </c>
    </row>
    <row r="56" spans="1:43" ht="16.149999999999999" customHeight="1" x14ac:dyDescent="0.25">
      <c r="A56" s="108">
        <v>43</v>
      </c>
      <c r="B56" s="8" t="s">
        <v>18</v>
      </c>
      <c r="C56" s="21" t="s">
        <v>122</v>
      </c>
      <c r="D56" s="87" t="s">
        <v>560</v>
      </c>
      <c r="E56" s="21" t="s">
        <v>342</v>
      </c>
      <c r="F56" s="35">
        <v>44761</v>
      </c>
      <c r="G56" s="35">
        <v>44764</v>
      </c>
      <c r="H56" s="21" t="s">
        <v>331</v>
      </c>
      <c r="I56" s="38" t="s">
        <v>342</v>
      </c>
      <c r="J56" s="35">
        <v>44761</v>
      </c>
      <c r="K56" s="35">
        <v>44764</v>
      </c>
      <c r="L56" s="10">
        <v>2</v>
      </c>
      <c r="M56" s="10">
        <v>3400</v>
      </c>
      <c r="N56" s="10">
        <f t="shared" si="11"/>
        <v>6800</v>
      </c>
      <c r="O56" s="10">
        <v>2</v>
      </c>
      <c r="P56" s="10">
        <v>2900</v>
      </c>
      <c r="Q56" s="10">
        <f t="shared" si="12"/>
        <v>5800</v>
      </c>
      <c r="R56" s="10">
        <v>2</v>
      </c>
      <c r="S56" s="10">
        <v>2800</v>
      </c>
      <c r="T56" s="10">
        <f t="shared" si="13"/>
        <v>5600</v>
      </c>
      <c r="U56" s="10">
        <v>26</v>
      </c>
      <c r="V56" s="10">
        <v>150</v>
      </c>
      <c r="W56" s="10">
        <f t="shared" si="3"/>
        <v>3900</v>
      </c>
      <c r="X56" s="10">
        <v>26</v>
      </c>
      <c r="Y56" s="10">
        <v>150</v>
      </c>
      <c r="Z56" s="10">
        <f t="shared" si="4"/>
        <v>3900</v>
      </c>
      <c r="AA56" s="10">
        <v>26</v>
      </c>
      <c r="AB56" s="10">
        <v>150</v>
      </c>
      <c r="AC56" s="10">
        <f t="shared" si="5"/>
        <v>3900</v>
      </c>
      <c r="AD56" s="11">
        <v>84</v>
      </c>
      <c r="AE56" s="26">
        <v>7</v>
      </c>
      <c r="AF56" s="7">
        <f t="shared" si="6"/>
        <v>588</v>
      </c>
      <c r="AG56" s="131">
        <v>1</v>
      </c>
      <c r="AH56" s="139">
        <f t="shared" si="7"/>
        <v>168</v>
      </c>
      <c r="AI56" s="139">
        <f t="shared" si="10"/>
        <v>30488</v>
      </c>
      <c r="AJ56" s="109">
        <f t="shared" si="8"/>
        <v>30488</v>
      </c>
      <c r="AM56" t="b">
        <f>D56='01.01.2022 Смета'!D56</f>
        <v>1</v>
      </c>
      <c r="AO56" t="b">
        <f>F56='01.01.2022 Смета'!E56</f>
        <v>1</v>
      </c>
      <c r="AP56" t="b">
        <f>G56='01.01.2022 Смета'!F56</f>
        <v>1</v>
      </c>
      <c r="AQ56" t="b">
        <f>H56='01.01.2022 Смета'!G56</f>
        <v>1</v>
      </c>
    </row>
    <row r="57" spans="1:43" ht="16.149999999999999" customHeight="1" x14ac:dyDescent="0.25">
      <c r="A57" s="108">
        <v>44</v>
      </c>
      <c r="B57" s="8" t="s">
        <v>18</v>
      </c>
      <c r="C57" s="21" t="s">
        <v>122</v>
      </c>
      <c r="D57" s="87" t="s">
        <v>560</v>
      </c>
      <c r="E57" s="21" t="s">
        <v>343</v>
      </c>
      <c r="F57" s="35">
        <v>44796</v>
      </c>
      <c r="G57" s="35">
        <v>44799</v>
      </c>
      <c r="H57" s="21" t="s">
        <v>331</v>
      </c>
      <c r="I57" s="38" t="s">
        <v>343</v>
      </c>
      <c r="J57" s="35">
        <v>44796</v>
      </c>
      <c r="K57" s="35">
        <v>44799</v>
      </c>
      <c r="L57" s="10">
        <v>2</v>
      </c>
      <c r="M57" s="10">
        <v>3400</v>
      </c>
      <c r="N57" s="10">
        <f t="shared" si="11"/>
        <v>6800</v>
      </c>
      <c r="O57" s="10">
        <v>2</v>
      </c>
      <c r="P57" s="10">
        <v>2900</v>
      </c>
      <c r="Q57" s="10">
        <f t="shared" si="12"/>
        <v>5800</v>
      </c>
      <c r="R57" s="10">
        <v>2</v>
      </c>
      <c r="S57" s="10">
        <v>2800</v>
      </c>
      <c r="T57" s="10">
        <f t="shared" si="13"/>
        <v>5600</v>
      </c>
      <c r="U57" s="10">
        <v>26</v>
      </c>
      <c r="V57" s="10">
        <v>150</v>
      </c>
      <c r="W57" s="10">
        <f t="shared" si="3"/>
        <v>3900</v>
      </c>
      <c r="X57" s="10">
        <v>26</v>
      </c>
      <c r="Y57" s="10">
        <v>150</v>
      </c>
      <c r="Z57" s="10">
        <f t="shared" si="4"/>
        <v>3900</v>
      </c>
      <c r="AA57" s="10">
        <v>26</v>
      </c>
      <c r="AB57" s="10">
        <v>150</v>
      </c>
      <c r="AC57" s="10">
        <f t="shared" si="5"/>
        <v>3900</v>
      </c>
      <c r="AD57" s="11">
        <v>84</v>
      </c>
      <c r="AE57" s="26">
        <v>7</v>
      </c>
      <c r="AF57" s="7">
        <f t="shared" si="6"/>
        <v>588</v>
      </c>
      <c r="AG57" s="131">
        <v>1</v>
      </c>
      <c r="AH57" s="139">
        <f t="shared" si="7"/>
        <v>168</v>
      </c>
      <c r="AI57" s="139">
        <f t="shared" si="10"/>
        <v>30488</v>
      </c>
      <c r="AJ57" s="109">
        <f t="shared" si="8"/>
        <v>30488</v>
      </c>
      <c r="AM57" t="b">
        <f>D57='01.01.2022 Смета'!D57</f>
        <v>1</v>
      </c>
      <c r="AO57" t="b">
        <f>F57='01.01.2022 Смета'!E57</f>
        <v>1</v>
      </c>
      <c r="AP57" t="b">
        <f>G57='01.01.2022 Смета'!F57</f>
        <v>1</v>
      </c>
      <c r="AQ57" t="b">
        <f>H57='01.01.2022 Смета'!G57</f>
        <v>1</v>
      </c>
    </row>
    <row r="58" spans="1:43" ht="26.25" x14ac:dyDescent="0.25">
      <c r="A58" s="108">
        <v>45</v>
      </c>
      <c r="B58" s="8" t="s">
        <v>216</v>
      </c>
      <c r="C58" s="21" t="s">
        <v>122</v>
      </c>
      <c r="D58" s="87" t="s">
        <v>561</v>
      </c>
      <c r="E58" s="21" t="s">
        <v>828</v>
      </c>
      <c r="F58" s="35">
        <v>44810</v>
      </c>
      <c r="G58" s="35">
        <v>44813</v>
      </c>
      <c r="H58" s="21" t="s">
        <v>1063</v>
      </c>
      <c r="I58" s="38" t="s">
        <v>828</v>
      </c>
      <c r="J58" s="35">
        <v>44810</v>
      </c>
      <c r="K58" s="35">
        <v>44813</v>
      </c>
      <c r="L58" s="10">
        <v>1</v>
      </c>
      <c r="M58" s="10">
        <v>3400</v>
      </c>
      <c r="N58" s="10">
        <f t="shared" si="11"/>
        <v>3400</v>
      </c>
      <c r="O58" s="10">
        <v>1</v>
      </c>
      <c r="P58" s="10">
        <v>2900</v>
      </c>
      <c r="Q58" s="10">
        <f t="shared" si="12"/>
        <v>2900</v>
      </c>
      <c r="R58" s="10">
        <v>1</v>
      </c>
      <c r="S58" s="10">
        <v>2800</v>
      </c>
      <c r="T58" s="10">
        <f t="shared" si="13"/>
        <v>2800</v>
      </c>
      <c r="U58" s="10">
        <v>18</v>
      </c>
      <c r="V58" s="10">
        <v>150</v>
      </c>
      <c r="W58" s="10">
        <f t="shared" si="3"/>
        <v>2700</v>
      </c>
      <c r="X58" s="10">
        <v>18</v>
      </c>
      <c r="Y58" s="10">
        <v>150</v>
      </c>
      <c r="Z58" s="10">
        <f t="shared" si="4"/>
        <v>2700</v>
      </c>
      <c r="AA58" s="10">
        <v>18</v>
      </c>
      <c r="AB58" s="10">
        <v>150</v>
      </c>
      <c r="AC58" s="10">
        <f t="shared" si="5"/>
        <v>2700</v>
      </c>
      <c r="AD58" s="11">
        <v>54</v>
      </c>
      <c r="AE58" s="26">
        <v>7</v>
      </c>
      <c r="AF58" s="7">
        <f t="shared" si="6"/>
        <v>378</v>
      </c>
      <c r="AG58" s="131">
        <v>1</v>
      </c>
      <c r="AH58" s="139">
        <f t="shared" si="7"/>
        <v>111</v>
      </c>
      <c r="AI58" s="139">
        <f t="shared" si="10"/>
        <v>17578</v>
      </c>
      <c r="AJ58" s="109">
        <f t="shared" si="8"/>
        <v>17578</v>
      </c>
      <c r="AM58" t="b">
        <f>D58='01.01.2022 Смета'!D58</f>
        <v>1</v>
      </c>
      <c r="AO58" t="b">
        <f>F58='01.01.2022 Смета'!E58</f>
        <v>1</v>
      </c>
      <c r="AP58" t="b">
        <f>G58='01.01.2022 Смета'!F58</f>
        <v>1</v>
      </c>
      <c r="AQ58" t="b">
        <f>H58='01.01.2022 Смета'!G58</f>
        <v>0</v>
      </c>
    </row>
    <row r="59" spans="1:43" ht="16.149999999999999" customHeight="1" x14ac:dyDescent="0.25">
      <c r="A59" s="108">
        <v>46</v>
      </c>
      <c r="B59" s="8"/>
      <c r="C59" s="8" t="s">
        <v>122</v>
      </c>
      <c r="D59" s="87" t="s">
        <v>561</v>
      </c>
      <c r="E59" s="9" t="s">
        <v>827</v>
      </c>
      <c r="F59" s="62">
        <v>44831</v>
      </c>
      <c r="G59" s="62">
        <v>44834</v>
      </c>
      <c r="H59" s="9" t="s">
        <v>334</v>
      </c>
      <c r="I59" s="57" t="s">
        <v>827</v>
      </c>
      <c r="J59" s="62">
        <v>44831</v>
      </c>
      <c r="K59" s="62">
        <v>44834</v>
      </c>
      <c r="L59" s="10">
        <v>1</v>
      </c>
      <c r="M59" s="10">
        <v>3400</v>
      </c>
      <c r="N59" s="10">
        <f t="shared" si="11"/>
        <v>3400</v>
      </c>
      <c r="O59" s="10">
        <v>1</v>
      </c>
      <c r="P59" s="10">
        <v>2900</v>
      </c>
      <c r="Q59" s="10">
        <f t="shared" si="12"/>
        <v>2900</v>
      </c>
      <c r="R59" s="10">
        <v>1</v>
      </c>
      <c r="S59" s="10">
        <v>2800</v>
      </c>
      <c r="T59" s="10">
        <f t="shared" si="13"/>
        <v>2800</v>
      </c>
      <c r="U59" s="10">
        <v>18</v>
      </c>
      <c r="V59" s="10">
        <v>150</v>
      </c>
      <c r="W59" s="10">
        <f t="shared" si="3"/>
        <v>2700</v>
      </c>
      <c r="X59" s="10">
        <v>18</v>
      </c>
      <c r="Y59" s="10">
        <v>150</v>
      </c>
      <c r="Z59" s="10">
        <f t="shared" si="4"/>
        <v>2700</v>
      </c>
      <c r="AA59" s="10">
        <v>18</v>
      </c>
      <c r="AB59" s="10">
        <v>150</v>
      </c>
      <c r="AC59" s="10">
        <f t="shared" si="5"/>
        <v>2700</v>
      </c>
      <c r="AD59" s="11">
        <v>54</v>
      </c>
      <c r="AE59" s="26">
        <v>7</v>
      </c>
      <c r="AF59" s="7">
        <f t="shared" si="6"/>
        <v>378</v>
      </c>
      <c r="AG59" s="131">
        <v>1</v>
      </c>
      <c r="AH59" s="139">
        <f t="shared" si="7"/>
        <v>111</v>
      </c>
      <c r="AI59" s="139">
        <f t="shared" si="10"/>
        <v>17578</v>
      </c>
      <c r="AJ59" s="109">
        <f t="shared" si="8"/>
        <v>17578</v>
      </c>
      <c r="AM59" t="b">
        <f>D59='01.01.2022 Смета'!D59</f>
        <v>1</v>
      </c>
      <c r="AO59" t="b">
        <f>F59='01.01.2022 Смета'!E59</f>
        <v>1</v>
      </c>
      <c r="AP59" t="b">
        <f>G59='01.01.2022 Смета'!F59</f>
        <v>1</v>
      </c>
      <c r="AQ59" t="b">
        <f>H59='01.01.2022 Смета'!G59</f>
        <v>1</v>
      </c>
    </row>
    <row r="60" spans="1:43" ht="18.600000000000001" customHeight="1" x14ac:dyDescent="0.25">
      <c r="A60" s="110"/>
      <c r="B60" s="88"/>
      <c r="C60" s="92"/>
      <c r="D60" s="92" t="s">
        <v>841</v>
      </c>
      <c r="E60" s="89"/>
      <c r="F60" s="89"/>
      <c r="G60" s="91"/>
      <c r="H60" s="91"/>
      <c r="I60" s="91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66"/>
      <c r="AC60" s="26"/>
      <c r="AD60" s="26"/>
      <c r="AE60" s="133"/>
      <c r="AF60" s="140"/>
      <c r="AG60" s="140"/>
      <c r="AH60" s="111"/>
      <c r="AI60" s="89"/>
      <c r="AJ60" s="90"/>
      <c r="AM60" t="b">
        <f>D60='01.01.2022 Смета'!D60</f>
        <v>0</v>
      </c>
      <c r="AO60" t="b">
        <f>F60='01.01.2022 Смета'!E60</f>
        <v>1</v>
      </c>
      <c r="AP60" t="b">
        <f>G60='01.01.2022 Смета'!F60</f>
        <v>1</v>
      </c>
      <c r="AQ60" t="b">
        <f>H60='01.01.2022 Смета'!G60</f>
        <v>1</v>
      </c>
    </row>
    <row r="61" spans="1:43" ht="16.149999999999999" customHeight="1" x14ac:dyDescent="0.25">
      <c r="A61" s="108">
        <v>47</v>
      </c>
      <c r="B61" s="8" t="s">
        <v>17</v>
      </c>
      <c r="C61" s="21" t="s">
        <v>150</v>
      </c>
      <c r="D61" s="87" t="s">
        <v>173</v>
      </c>
      <c r="E61" s="21" t="s">
        <v>340</v>
      </c>
      <c r="F61" s="35">
        <v>44712</v>
      </c>
      <c r="G61" s="35">
        <v>44715</v>
      </c>
      <c r="H61" s="21" t="s">
        <v>301</v>
      </c>
      <c r="I61" s="38" t="s">
        <v>340</v>
      </c>
      <c r="J61" s="35">
        <v>44712</v>
      </c>
      <c r="K61" s="35">
        <v>44715</v>
      </c>
      <c r="L61" s="10"/>
      <c r="M61" s="10">
        <v>3400</v>
      </c>
      <c r="N61" s="10">
        <f t="shared" si="11"/>
        <v>0</v>
      </c>
      <c r="O61" s="10"/>
      <c r="P61" s="10">
        <v>2900</v>
      </c>
      <c r="Q61" s="10">
        <f t="shared" si="12"/>
        <v>0</v>
      </c>
      <c r="R61" s="10"/>
      <c r="S61" s="10">
        <v>2800</v>
      </c>
      <c r="T61" s="10">
        <f t="shared" si="13"/>
        <v>0</v>
      </c>
      <c r="U61" s="10">
        <v>49</v>
      </c>
      <c r="V61" s="10">
        <v>150</v>
      </c>
      <c r="W61" s="10">
        <f t="shared" si="3"/>
        <v>7350</v>
      </c>
      <c r="X61" s="10">
        <v>49</v>
      </c>
      <c r="Y61" s="10">
        <v>150</v>
      </c>
      <c r="Z61" s="10">
        <f t="shared" si="4"/>
        <v>7350</v>
      </c>
      <c r="AA61" s="10">
        <v>49</v>
      </c>
      <c r="AB61" s="10">
        <v>150</v>
      </c>
      <c r="AC61" s="10">
        <f t="shared" si="5"/>
        <v>7350</v>
      </c>
      <c r="AD61" s="11">
        <v>147</v>
      </c>
      <c r="AE61" s="26">
        <v>7</v>
      </c>
      <c r="AF61" s="7">
        <f t="shared" si="6"/>
        <v>1029</v>
      </c>
      <c r="AG61" s="131">
        <v>1</v>
      </c>
      <c r="AH61" s="139">
        <f t="shared" si="7"/>
        <v>294</v>
      </c>
      <c r="AI61" s="139">
        <f t="shared" si="10"/>
        <v>23079</v>
      </c>
      <c r="AJ61" s="109">
        <f t="shared" si="8"/>
        <v>23079</v>
      </c>
      <c r="AM61" t="b">
        <f>D61='01.01.2022 Смета'!D61</f>
        <v>1</v>
      </c>
      <c r="AO61" t="b">
        <f>F61='01.01.2022 Смета'!E61</f>
        <v>1</v>
      </c>
      <c r="AP61" t="b">
        <f>G61='01.01.2022 Смета'!F61</f>
        <v>1</v>
      </c>
      <c r="AQ61" t="b">
        <f>H61='01.01.2022 Смета'!G61</f>
        <v>1</v>
      </c>
    </row>
    <row r="62" spans="1:43" ht="16.149999999999999" customHeight="1" x14ac:dyDescent="0.25">
      <c r="A62" s="108">
        <v>48</v>
      </c>
      <c r="B62" s="8" t="s">
        <v>17</v>
      </c>
      <c r="C62" s="21" t="s">
        <v>150</v>
      </c>
      <c r="D62" s="87" t="s">
        <v>174</v>
      </c>
      <c r="E62" s="21" t="s">
        <v>344</v>
      </c>
      <c r="F62" s="35">
        <v>44733</v>
      </c>
      <c r="G62" s="35">
        <v>44736</v>
      </c>
      <c r="H62" s="21" t="s">
        <v>301</v>
      </c>
      <c r="I62" s="38" t="s">
        <v>344</v>
      </c>
      <c r="J62" s="35">
        <v>44733</v>
      </c>
      <c r="K62" s="35">
        <v>44736</v>
      </c>
      <c r="L62" s="11"/>
      <c r="M62" s="10">
        <v>3400</v>
      </c>
      <c r="N62" s="10">
        <f t="shared" si="11"/>
        <v>0</v>
      </c>
      <c r="O62" s="10"/>
      <c r="P62" s="10">
        <v>2900</v>
      </c>
      <c r="Q62" s="10">
        <f t="shared" si="12"/>
        <v>0</v>
      </c>
      <c r="R62" s="10"/>
      <c r="S62" s="10">
        <v>2800</v>
      </c>
      <c r="T62" s="10">
        <f t="shared" si="13"/>
        <v>0</v>
      </c>
      <c r="U62" s="10">
        <v>49</v>
      </c>
      <c r="V62" s="10">
        <v>150</v>
      </c>
      <c r="W62" s="10">
        <f t="shared" si="3"/>
        <v>7350</v>
      </c>
      <c r="X62" s="10">
        <v>49</v>
      </c>
      <c r="Y62" s="10">
        <v>150</v>
      </c>
      <c r="Z62" s="10">
        <f t="shared" si="4"/>
        <v>7350</v>
      </c>
      <c r="AA62" s="10">
        <v>49</v>
      </c>
      <c r="AB62" s="10">
        <v>150</v>
      </c>
      <c r="AC62" s="10">
        <f t="shared" si="5"/>
        <v>7350</v>
      </c>
      <c r="AD62" s="11">
        <v>147</v>
      </c>
      <c r="AE62" s="26">
        <v>7</v>
      </c>
      <c r="AF62" s="7">
        <f t="shared" si="6"/>
        <v>1029</v>
      </c>
      <c r="AG62" s="131">
        <v>1</v>
      </c>
      <c r="AH62" s="139">
        <f t="shared" si="7"/>
        <v>294</v>
      </c>
      <c r="AI62" s="139">
        <f t="shared" si="10"/>
        <v>23079</v>
      </c>
      <c r="AJ62" s="109">
        <f t="shared" si="8"/>
        <v>23079</v>
      </c>
      <c r="AM62" t="b">
        <f>D62='01.01.2022 Смета'!D62</f>
        <v>1</v>
      </c>
      <c r="AO62" t="b">
        <f>F62='01.01.2022 Смета'!E62</f>
        <v>1</v>
      </c>
      <c r="AP62" t="b">
        <f>G62='01.01.2022 Смета'!F62</f>
        <v>1</v>
      </c>
      <c r="AQ62" t="b">
        <f>H62='01.01.2022 Смета'!G62</f>
        <v>1</v>
      </c>
    </row>
    <row r="63" spans="1:43" ht="16.149999999999999" customHeight="1" x14ac:dyDescent="0.25">
      <c r="A63" s="108">
        <v>49</v>
      </c>
      <c r="B63" s="8" t="s">
        <v>17</v>
      </c>
      <c r="C63" s="21" t="s">
        <v>150</v>
      </c>
      <c r="D63" s="87" t="s">
        <v>174</v>
      </c>
      <c r="E63" s="21" t="s">
        <v>342</v>
      </c>
      <c r="F63" s="35">
        <v>44753</v>
      </c>
      <c r="G63" s="35">
        <v>44756</v>
      </c>
      <c r="H63" s="21" t="s">
        <v>301</v>
      </c>
      <c r="I63" s="38" t="s">
        <v>342</v>
      </c>
      <c r="J63" s="35">
        <v>44753</v>
      </c>
      <c r="K63" s="35">
        <v>44756</v>
      </c>
      <c r="L63" s="11"/>
      <c r="M63" s="10">
        <v>3400</v>
      </c>
      <c r="N63" s="10">
        <f t="shared" si="11"/>
        <v>0</v>
      </c>
      <c r="O63" s="10"/>
      <c r="P63" s="10">
        <v>2900</v>
      </c>
      <c r="Q63" s="10">
        <f t="shared" si="12"/>
        <v>0</v>
      </c>
      <c r="R63" s="10"/>
      <c r="S63" s="10">
        <v>2800</v>
      </c>
      <c r="T63" s="10">
        <f t="shared" si="13"/>
        <v>0</v>
      </c>
      <c r="U63" s="10">
        <v>81</v>
      </c>
      <c r="V63" s="10">
        <v>150</v>
      </c>
      <c r="W63" s="10">
        <f t="shared" si="3"/>
        <v>12150</v>
      </c>
      <c r="X63" s="10">
        <v>81</v>
      </c>
      <c r="Y63" s="10">
        <v>150</v>
      </c>
      <c r="Z63" s="10">
        <f t="shared" si="4"/>
        <v>12150</v>
      </c>
      <c r="AA63" s="10">
        <v>81</v>
      </c>
      <c r="AB63" s="10">
        <v>150</v>
      </c>
      <c r="AC63" s="10">
        <f t="shared" si="5"/>
        <v>12150</v>
      </c>
      <c r="AD63" s="11">
        <v>243</v>
      </c>
      <c r="AE63" s="26">
        <v>7</v>
      </c>
      <c r="AF63" s="7">
        <f t="shared" si="6"/>
        <v>1701</v>
      </c>
      <c r="AG63" s="131">
        <v>1</v>
      </c>
      <c r="AH63" s="139">
        <f t="shared" si="7"/>
        <v>486</v>
      </c>
      <c r="AI63" s="139">
        <f t="shared" si="10"/>
        <v>38151</v>
      </c>
      <c r="AJ63" s="109">
        <f t="shared" si="8"/>
        <v>38151</v>
      </c>
      <c r="AM63" t="b">
        <f>D63='01.01.2022 Смета'!D63</f>
        <v>1</v>
      </c>
      <c r="AO63" t="b">
        <f>F63='01.01.2022 Смета'!E63</f>
        <v>1</v>
      </c>
      <c r="AP63" t="b">
        <f>G63='01.01.2022 Смета'!F63</f>
        <v>1</v>
      </c>
      <c r="AQ63" t="b">
        <f>H63='01.01.2022 Смета'!G63</f>
        <v>1</v>
      </c>
    </row>
    <row r="64" spans="1:43" ht="16.149999999999999" customHeight="1" x14ac:dyDescent="0.25">
      <c r="A64" s="108">
        <v>50</v>
      </c>
      <c r="B64" s="8" t="s">
        <v>17</v>
      </c>
      <c r="C64" s="21" t="s">
        <v>150</v>
      </c>
      <c r="D64" s="87" t="s">
        <v>174</v>
      </c>
      <c r="E64" s="21" t="s">
        <v>345</v>
      </c>
      <c r="F64" s="35">
        <v>44756</v>
      </c>
      <c r="G64" s="35">
        <v>44760</v>
      </c>
      <c r="H64" s="21" t="s">
        <v>301</v>
      </c>
      <c r="I64" s="38" t="s">
        <v>345</v>
      </c>
      <c r="J64" s="35">
        <v>44756</v>
      </c>
      <c r="K64" s="35">
        <v>44760</v>
      </c>
      <c r="L64" s="11"/>
      <c r="M64" s="10">
        <v>3400</v>
      </c>
      <c r="N64" s="10">
        <f t="shared" si="11"/>
        <v>0</v>
      </c>
      <c r="O64" s="10"/>
      <c r="P64" s="10">
        <v>2900</v>
      </c>
      <c r="Q64" s="10">
        <f t="shared" si="12"/>
        <v>0</v>
      </c>
      <c r="R64" s="10"/>
      <c r="S64" s="10">
        <v>2800</v>
      </c>
      <c r="T64" s="10">
        <f t="shared" si="13"/>
        <v>0</v>
      </c>
      <c r="U64" s="10">
        <v>81</v>
      </c>
      <c r="V64" s="10">
        <v>150</v>
      </c>
      <c r="W64" s="10">
        <f t="shared" si="3"/>
        <v>12150</v>
      </c>
      <c r="X64" s="10">
        <v>81</v>
      </c>
      <c r="Y64" s="10">
        <v>150</v>
      </c>
      <c r="Z64" s="10">
        <f t="shared" si="4"/>
        <v>12150</v>
      </c>
      <c r="AA64" s="10">
        <v>81</v>
      </c>
      <c r="AB64" s="10">
        <v>150</v>
      </c>
      <c r="AC64" s="10">
        <f t="shared" si="5"/>
        <v>12150</v>
      </c>
      <c r="AD64" s="11">
        <v>243</v>
      </c>
      <c r="AE64" s="26">
        <v>7</v>
      </c>
      <c r="AF64" s="7">
        <f t="shared" si="6"/>
        <v>1701</v>
      </c>
      <c r="AG64" s="131">
        <v>1</v>
      </c>
      <c r="AH64" s="139">
        <f t="shared" si="7"/>
        <v>486</v>
      </c>
      <c r="AI64" s="139">
        <f t="shared" si="10"/>
        <v>38151</v>
      </c>
      <c r="AJ64" s="109">
        <f t="shared" si="8"/>
        <v>38151</v>
      </c>
      <c r="AM64" t="b">
        <f>D64='01.01.2022 Смета'!D64</f>
        <v>1</v>
      </c>
      <c r="AO64" t="b">
        <f>F64='01.01.2022 Смета'!E64</f>
        <v>1</v>
      </c>
      <c r="AP64" t="b">
        <f>G64='01.01.2022 Смета'!F64</f>
        <v>1</v>
      </c>
      <c r="AQ64" t="b">
        <f>H64='01.01.2022 Смета'!G64</f>
        <v>1</v>
      </c>
    </row>
    <row r="65" spans="1:43" ht="16.149999999999999" customHeight="1" x14ac:dyDescent="0.25">
      <c r="A65" s="108">
        <v>51</v>
      </c>
      <c r="B65" s="8" t="s">
        <v>17</v>
      </c>
      <c r="C65" s="21" t="s">
        <v>150</v>
      </c>
      <c r="D65" s="87" t="s">
        <v>563</v>
      </c>
      <c r="E65" s="21" t="s">
        <v>340</v>
      </c>
      <c r="F65" s="35">
        <v>44774</v>
      </c>
      <c r="G65" s="35">
        <v>44777</v>
      </c>
      <c r="H65" s="21" t="s">
        <v>301</v>
      </c>
      <c r="I65" s="22" t="s">
        <v>340</v>
      </c>
      <c r="J65" s="35">
        <v>44774</v>
      </c>
      <c r="K65" s="35">
        <v>44777</v>
      </c>
      <c r="L65" s="10">
        <v>11</v>
      </c>
      <c r="M65" s="10">
        <v>3400</v>
      </c>
      <c r="N65" s="10">
        <f t="shared" si="11"/>
        <v>37400</v>
      </c>
      <c r="O65" s="10">
        <v>11</v>
      </c>
      <c r="P65" s="10">
        <v>2900</v>
      </c>
      <c r="Q65" s="10">
        <f t="shared" si="12"/>
        <v>31900</v>
      </c>
      <c r="R65" s="10">
        <v>11</v>
      </c>
      <c r="S65" s="10">
        <v>2800</v>
      </c>
      <c r="T65" s="10">
        <f t="shared" si="13"/>
        <v>30800</v>
      </c>
      <c r="U65" s="10">
        <v>45</v>
      </c>
      <c r="V65" s="10">
        <v>150</v>
      </c>
      <c r="W65" s="10">
        <f t="shared" si="3"/>
        <v>6750</v>
      </c>
      <c r="X65" s="10">
        <v>45</v>
      </c>
      <c r="Y65" s="10">
        <v>150</v>
      </c>
      <c r="Z65" s="10">
        <f t="shared" si="4"/>
        <v>6750</v>
      </c>
      <c r="AA65" s="10">
        <v>45</v>
      </c>
      <c r="AB65" s="10">
        <v>150</v>
      </c>
      <c r="AC65" s="10">
        <f t="shared" si="5"/>
        <v>6750</v>
      </c>
      <c r="AD65" s="11">
        <v>135</v>
      </c>
      <c r="AE65" s="26">
        <v>7</v>
      </c>
      <c r="AF65" s="7">
        <f t="shared" si="6"/>
        <v>945</v>
      </c>
      <c r="AG65" s="131">
        <v>1</v>
      </c>
      <c r="AH65" s="139">
        <f t="shared" si="7"/>
        <v>303</v>
      </c>
      <c r="AI65" s="139">
        <f t="shared" si="10"/>
        <v>121295</v>
      </c>
      <c r="AJ65" s="109">
        <f t="shared" si="8"/>
        <v>121295</v>
      </c>
      <c r="AM65" t="b">
        <f>D65='01.01.2022 Смета'!D65</f>
        <v>1</v>
      </c>
      <c r="AO65" t="b">
        <f>F65='01.01.2022 Смета'!E65</f>
        <v>1</v>
      </c>
      <c r="AP65" t="b">
        <f>G65='01.01.2022 Смета'!F65</f>
        <v>1</v>
      </c>
      <c r="AQ65" t="b">
        <f>H65='01.01.2022 Смета'!G65</f>
        <v>1</v>
      </c>
    </row>
    <row r="66" spans="1:43" ht="16.149999999999999" customHeight="1" x14ac:dyDescent="0.25">
      <c r="A66" s="108">
        <v>52</v>
      </c>
      <c r="B66" s="8" t="s">
        <v>17</v>
      </c>
      <c r="C66" s="21" t="s">
        <v>150</v>
      </c>
      <c r="D66" s="87" t="s">
        <v>562</v>
      </c>
      <c r="E66" s="21" t="s">
        <v>344</v>
      </c>
      <c r="F66" s="35">
        <v>44790</v>
      </c>
      <c r="G66" s="35">
        <v>44792</v>
      </c>
      <c r="H66" s="21" t="s">
        <v>346</v>
      </c>
      <c r="I66" s="38" t="s">
        <v>344</v>
      </c>
      <c r="J66" s="35">
        <v>44790</v>
      </c>
      <c r="K66" s="35">
        <v>44792</v>
      </c>
      <c r="L66" s="10"/>
      <c r="M66" s="10">
        <v>3400</v>
      </c>
      <c r="N66" s="10">
        <f t="shared" si="11"/>
        <v>0</v>
      </c>
      <c r="O66" s="10"/>
      <c r="P66" s="10">
        <v>2900</v>
      </c>
      <c r="Q66" s="10">
        <f t="shared" si="12"/>
        <v>0</v>
      </c>
      <c r="R66" s="10"/>
      <c r="S66" s="10">
        <v>2800</v>
      </c>
      <c r="T66" s="10">
        <f t="shared" si="13"/>
        <v>0</v>
      </c>
      <c r="U66" s="10">
        <v>12</v>
      </c>
      <c r="V66" s="10">
        <v>150</v>
      </c>
      <c r="W66" s="10">
        <f t="shared" si="3"/>
        <v>1800</v>
      </c>
      <c r="X66" s="10">
        <v>12</v>
      </c>
      <c r="Y66" s="10">
        <v>150</v>
      </c>
      <c r="Z66" s="10">
        <f t="shared" si="4"/>
        <v>1800</v>
      </c>
      <c r="AA66" s="10">
        <v>12</v>
      </c>
      <c r="AB66" s="10">
        <v>150</v>
      </c>
      <c r="AC66" s="10">
        <f t="shared" si="5"/>
        <v>1800</v>
      </c>
      <c r="AD66" s="11">
        <v>36</v>
      </c>
      <c r="AE66" s="26">
        <v>7</v>
      </c>
      <c r="AF66" s="7">
        <f t="shared" si="6"/>
        <v>252</v>
      </c>
      <c r="AG66" s="131">
        <v>1</v>
      </c>
      <c r="AH66" s="139">
        <f t="shared" si="7"/>
        <v>72</v>
      </c>
      <c r="AI66" s="139">
        <f t="shared" si="10"/>
        <v>5652</v>
      </c>
      <c r="AJ66" s="109">
        <f t="shared" si="8"/>
        <v>5652</v>
      </c>
      <c r="AM66" t="b">
        <f>D66='01.01.2022 Смета'!D66</f>
        <v>1</v>
      </c>
      <c r="AO66" t="b">
        <f>F66='01.01.2022 Смета'!E66</f>
        <v>1</v>
      </c>
      <c r="AP66" t="b">
        <f>G66='01.01.2022 Смета'!F66</f>
        <v>1</v>
      </c>
      <c r="AQ66" t="b">
        <f>H66='01.01.2022 Смета'!G66</f>
        <v>1</v>
      </c>
    </row>
    <row r="67" spans="1:43" x14ac:dyDescent="0.25">
      <c r="A67" s="92"/>
      <c r="B67" s="92"/>
      <c r="C67" s="89"/>
      <c r="D67" s="89" t="s">
        <v>842</v>
      </c>
      <c r="E67" s="92"/>
      <c r="F67" s="91"/>
      <c r="G67" s="91"/>
      <c r="H67" s="92"/>
      <c r="I67" s="92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66"/>
      <c r="AA67" s="26"/>
      <c r="AB67" s="26"/>
      <c r="AC67" s="133"/>
      <c r="AD67" s="140"/>
      <c r="AE67" s="140"/>
      <c r="AF67" s="111"/>
      <c r="AG67" s="89"/>
      <c r="AH67" s="90"/>
      <c r="AI67" s="92"/>
      <c r="AJ67" s="92"/>
      <c r="AM67" t="b">
        <f>D67='01.01.2022 Смета'!D67</f>
        <v>1</v>
      </c>
      <c r="AO67" t="b">
        <f>F67='01.01.2022 Смета'!E67</f>
        <v>1</v>
      </c>
      <c r="AP67" t="b">
        <f>G67='01.01.2022 Смета'!F67</f>
        <v>1</v>
      </c>
      <c r="AQ67" t="b">
        <f>H67='01.01.2022 Смета'!G67</f>
        <v>1</v>
      </c>
    </row>
    <row r="68" spans="1:43" ht="16.149999999999999" customHeight="1" x14ac:dyDescent="0.25">
      <c r="A68" s="108">
        <v>53</v>
      </c>
      <c r="B68" s="16" t="s">
        <v>24</v>
      </c>
      <c r="C68" s="21" t="s">
        <v>137</v>
      </c>
      <c r="D68" s="87" t="s">
        <v>81</v>
      </c>
      <c r="E68" s="21" t="s">
        <v>347</v>
      </c>
      <c r="F68" s="35">
        <v>44693</v>
      </c>
      <c r="G68" s="35">
        <v>44696</v>
      </c>
      <c r="H68" s="21" t="s">
        <v>301</v>
      </c>
      <c r="I68" s="38" t="s">
        <v>347</v>
      </c>
      <c r="J68" s="35">
        <v>44693</v>
      </c>
      <c r="K68" s="35">
        <v>44696</v>
      </c>
      <c r="L68" s="10"/>
      <c r="M68" s="10">
        <v>3400</v>
      </c>
      <c r="N68" s="10">
        <f t="shared" si="11"/>
        <v>0</v>
      </c>
      <c r="O68" s="17"/>
      <c r="P68" s="10">
        <v>2900</v>
      </c>
      <c r="Q68" s="10">
        <f t="shared" si="12"/>
        <v>0</v>
      </c>
      <c r="R68" s="17"/>
      <c r="S68" s="10">
        <v>2800</v>
      </c>
      <c r="T68" s="10">
        <f t="shared" si="13"/>
        <v>0</v>
      </c>
      <c r="U68" s="10">
        <v>44</v>
      </c>
      <c r="V68" s="10">
        <v>150</v>
      </c>
      <c r="W68" s="10">
        <f t="shared" si="3"/>
        <v>6600</v>
      </c>
      <c r="X68" s="10">
        <v>44</v>
      </c>
      <c r="Y68" s="10">
        <v>150</v>
      </c>
      <c r="Z68" s="10">
        <f t="shared" si="4"/>
        <v>6600</v>
      </c>
      <c r="AA68" s="10">
        <v>44</v>
      </c>
      <c r="AB68" s="10">
        <v>150</v>
      </c>
      <c r="AC68" s="10">
        <f t="shared" si="5"/>
        <v>6600</v>
      </c>
      <c r="AD68" s="11">
        <v>132</v>
      </c>
      <c r="AE68" s="26">
        <v>7</v>
      </c>
      <c r="AF68" s="7">
        <f t="shared" si="6"/>
        <v>924</v>
      </c>
      <c r="AG68" s="131">
        <v>1</v>
      </c>
      <c r="AH68" s="143">
        <f t="shared" si="7"/>
        <v>264</v>
      </c>
      <c r="AI68" s="139">
        <f t="shared" si="10"/>
        <v>20724</v>
      </c>
      <c r="AJ68" s="116">
        <f t="shared" si="8"/>
        <v>20724</v>
      </c>
      <c r="AM68" t="b">
        <f>D68='01.01.2022 Смета'!D68</f>
        <v>1</v>
      </c>
      <c r="AO68" t="b">
        <f>F68='01.01.2022 Смета'!E68</f>
        <v>1</v>
      </c>
      <c r="AP68" t="b">
        <f>G68='01.01.2022 Смета'!F68</f>
        <v>1</v>
      </c>
      <c r="AQ68" t="b">
        <f>H68='01.01.2022 Смета'!G68</f>
        <v>1</v>
      </c>
    </row>
    <row r="69" spans="1:43" ht="16.149999999999999" customHeight="1" x14ac:dyDescent="0.25">
      <c r="A69" s="108">
        <v>54</v>
      </c>
      <c r="B69" s="16" t="s">
        <v>24</v>
      </c>
      <c r="C69" s="21" t="s">
        <v>137</v>
      </c>
      <c r="D69" s="87" t="s">
        <v>178</v>
      </c>
      <c r="E69" s="21" t="s">
        <v>701</v>
      </c>
      <c r="F69" s="35">
        <v>44693</v>
      </c>
      <c r="G69" s="35">
        <v>44696</v>
      </c>
      <c r="H69" s="21" t="s">
        <v>301</v>
      </c>
      <c r="I69" s="22" t="s">
        <v>701</v>
      </c>
      <c r="J69" s="35">
        <v>44693</v>
      </c>
      <c r="K69" s="35">
        <v>44696</v>
      </c>
      <c r="L69" s="10"/>
      <c r="M69" s="10">
        <v>3400</v>
      </c>
      <c r="N69" s="10">
        <f t="shared" si="11"/>
        <v>0</v>
      </c>
      <c r="O69" s="17"/>
      <c r="P69" s="10">
        <v>2900</v>
      </c>
      <c r="Q69" s="10">
        <f t="shared" si="12"/>
        <v>0</v>
      </c>
      <c r="R69" s="17"/>
      <c r="S69" s="10">
        <v>2800</v>
      </c>
      <c r="T69" s="10">
        <f t="shared" si="13"/>
        <v>0</v>
      </c>
      <c r="U69" s="10">
        <v>62</v>
      </c>
      <c r="V69" s="10">
        <v>150</v>
      </c>
      <c r="W69" s="10">
        <f t="shared" si="3"/>
        <v>9300</v>
      </c>
      <c r="X69" s="10">
        <v>62</v>
      </c>
      <c r="Y69" s="10">
        <v>150</v>
      </c>
      <c r="Z69" s="10">
        <f t="shared" si="4"/>
        <v>9300</v>
      </c>
      <c r="AA69" s="10">
        <v>62</v>
      </c>
      <c r="AB69" s="10">
        <v>150</v>
      </c>
      <c r="AC69" s="10">
        <f t="shared" si="5"/>
        <v>9300</v>
      </c>
      <c r="AD69" s="11">
        <v>186</v>
      </c>
      <c r="AE69" s="26">
        <v>7</v>
      </c>
      <c r="AF69" s="7">
        <f t="shared" si="6"/>
        <v>1302</v>
      </c>
      <c r="AG69" s="131">
        <v>1</v>
      </c>
      <c r="AH69" s="143">
        <f t="shared" si="7"/>
        <v>372</v>
      </c>
      <c r="AI69" s="139">
        <f t="shared" si="10"/>
        <v>29202</v>
      </c>
      <c r="AJ69" s="116">
        <f t="shared" si="8"/>
        <v>29202</v>
      </c>
      <c r="AM69" t="b">
        <f>D69='01.01.2022 Смета'!D69</f>
        <v>1</v>
      </c>
      <c r="AO69" t="b">
        <f>F69='01.01.2022 Смета'!E69</f>
        <v>1</v>
      </c>
      <c r="AP69" t="b">
        <f>G69='01.01.2022 Смета'!F69</f>
        <v>1</v>
      </c>
      <c r="AQ69" t="b">
        <f>H69='01.01.2022 Смета'!G69</f>
        <v>1</v>
      </c>
    </row>
    <row r="70" spans="1:43" ht="16.149999999999999" customHeight="1" x14ac:dyDescent="0.25">
      <c r="A70" s="108">
        <v>55</v>
      </c>
      <c r="B70" s="16" t="s">
        <v>24</v>
      </c>
      <c r="C70" s="21" t="s">
        <v>137</v>
      </c>
      <c r="D70" s="87" t="s">
        <v>70</v>
      </c>
      <c r="E70" s="21" t="s">
        <v>348</v>
      </c>
      <c r="F70" s="35">
        <v>44736</v>
      </c>
      <c r="G70" s="35">
        <v>44739</v>
      </c>
      <c r="H70" s="21" t="s">
        <v>301</v>
      </c>
      <c r="I70" s="22" t="s">
        <v>348</v>
      </c>
      <c r="J70" s="35">
        <v>44736</v>
      </c>
      <c r="K70" s="35">
        <v>44739</v>
      </c>
      <c r="L70" s="10"/>
      <c r="M70" s="10">
        <v>3400</v>
      </c>
      <c r="N70" s="10">
        <f t="shared" si="11"/>
        <v>0</v>
      </c>
      <c r="O70" s="17"/>
      <c r="P70" s="10">
        <v>2900</v>
      </c>
      <c r="Q70" s="10">
        <f t="shared" si="12"/>
        <v>0</v>
      </c>
      <c r="R70" s="17"/>
      <c r="S70" s="10">
        <v>2800</v>
      </c>
      <c r="T70" s="10">
        <f t="shared" si="13"/>
        <v>0</v>
      </c>
      <c r="U70" s="17">
        <v>54</v>
      </c>
      <c r="V70" s="10">
        <v>150</v>
      </c>
      <c r="W70" s="10">
        <f t="shared" si="3"/>
        <v>8100</v>
      </c>
      <c r="X70" s="17">
        <v>54</v>
      </c>
      <c r="Y70" s="10">
        <v>150</v>
      </c>
      <c r="Z70" s="10">
        <f t="shared" si="4"/>
        <v>8100</v>
      </c>
      <c r="AA70" s="17">
        <v>54</v>
      </c>
      <c r="AB70" s="10">
        <v>150</v>
      </c>
      <c r="AC70" s="10">
        <f t="shared" si="5"/>
        <v>8100</v>
      </c>
      <c r="AD70" s="19">
        <v>162</v>
      </c>
      <c r="AE70" s="26">
        <v>7</v>
      </c>
      <c r="AF70" s="7">
        <f t="shared" si="6"/>
        <v>1134</v>
      </c>
      <c r="AG70" s="131">
        <v>1</v>
      </c>
      <c r="AH70" s="143">
        <f t="shared" si="7"/>
        <v>324</v>
      </c>
      <c r="AI70" s="139">
        <f t="shared" si="10"/>
        <v>25434</v>
      </c>
      <c r="AJ70" s="116">
        <f t="shared" si="8"/>
        <v>25434</v>
      </c>
      <c r="AM70" t="b">
        <f>D70='01.01.2022 Смета'!D70</f>
        <v>1</v>
      </c>
      <c r="AO70" t="b">
        <f>F70='01.01.2022 Смета'!E70</f>
        <v>1</v>
      </c>
      <c r="AP70" t="b">
        <f>G70='01.01.2022 Смета'!F70</f>
        <v>1</v>
      </c>
      <c r="AQ70" t="b">
        <f>H70='01.01.2022 Смета'!G70</f>
        <v>1</v>
      </c>
    </row>
    <row r="71" spans="1:43" ht="16.149999999999999" customHeight="1" x14ac:dyDescent="0.25">
      <c r="A71" s="108">
        <v>56</v>
      </c>
      <c r="B71" s="16" t="s">
        <v>24</v>
      </c>
      <c r="C71" s="21" t="s">
        <v>137</v>
      </c>
      <c r="D71" s="87" t="s">
        <v>70</v>
      </c>
      <c r="E71" s="21" t="s">
        <v>349</v>
      </c>
      <c r="F71" s="35">
        <v>44736</v>
      </c>
      <c r="G71" s="35">
        <v>44739</v>
      </c>
      <c r="H71" s="21" t="s">
        <v>301</v>
      </c>
      <c r="I71" s="22" t="s">
        <v>349</v>
      </c>
      <c r="J71" s="35">
        <v>44736</v>
      </c>
      <c r="K71" s="35">
        <v>44739</v>
      </c>
      <c r="L71" s="10"/>
      <c r="M71" s="10">
        <v>3400</v>
      </c>
      <c r="N71" s="10">
        <f t="shared" si="11"/>
        <v>0</v>
      </c>
      <c r="O71" s="17"/>
      <c r="P71" s="10">
        <v>2900</v>
      </c>
      <c r="Q71" s="10">
        <f t="shared" si="12"/>
        <v>0</v>
      </c>
      <c r="R71" s="17"/>
      <c r="S71" s="10">
        <v>2800</v>
      </c>
      <c r="T71" s="10">
        <f t="shared" si="13"/>
        <v>0</v>
      </c>
      <c r="U71" s="17">
        <v>24</v>
      </c>
      <c r="V71" s="10">
        <v>150</v>
      </c>
      <c r="W71" s="10">
        <f t="shared" si="3"/>
        <v>3600</v>
      </c>
      <c r="X71" s="17">
        <v>24</v>
      </c>
      <c r="Y71" s="10">
        <v>150</v>
      </c>
      <c r="Z71" s="10">
        <f t="shared" si="4"/>
        <v>3600</v>
      </c>
      <c r="AA71" s="17">
        <v>24</v>
      </c>
      <c r="AB71" s="10">
        <v>150</v>
      </c>
      <c r="AC71" s="10">
        <f t="shared" si="5"/>
        <v>3600</v>
      </c>
      <c r="AD71" s="19">
        <v>72</v>
      </c>
      <c r="AE71" s="26">
        <v>7</v>
      </c>
      <c r="AF71" s="7">
        <f t="shared" ref="AF71:AF116" si="14">AD71*AE71</f>
        <v>504</v>
      </c>
      <c r="AG71" s="131">
        <v>1</v>
      </c>
      <c r="AH71" s="143">
        <f t="shared" si="7"/>
        <v>144</v>
      </c>
      <c r="AI71" s="139">
        <f t="shared" si="10"/>
        <v>11304</v>
      </c>
      <c r="AJ71" s="116">
        <f t="shared" si="8"/>
        <v>11304</v>
      </c>
      <c r="AM71" t="b">
        <f>D71='01.01.2022 Смета'!D71</f>
        <v>1</v>
      </c>
      <c r="AO71" t="b">
        <f>F71='01.01.2022 Смета'!E71</f>
        <v>1</v>
      </c>
      <c r="AP71" t="b">
        <f>G71='01.01.2022 Смета'!F71</f>
        <v>1</v>
      </c>
      <c r="AQ71" t="b">
        <f>H71='01.01.2022 Смета'!G71</f>
        <v>1</v>
      </c>
    </row>
    <row r="72" spans="1:43" ht="16.149999999999999" customHeight="1" x14ac:dyDescent="0.25">
      <c r="A72" s="108">
        <v>57</v>
      </c>
      <c r="B72" s="16" t="s">
        <v>24</v>
      </c>
      <c r="C72" s="21" t="s">
        <v>137</v>
      </c>
      <c r="D72" s="87" t="s">
        <v>71</v>
      </c>
      <c r="E72" s="21" t="s">
        <v>374</v>
      </c>
      <c r="F72" s="35">
        <v>44736</v>
      </c>
      <c r="G72" s="35">
        <v>44739</v>
      </c>
      <c r="H72" s="21" t="s">
        <v>301</v>
      </c>
      <c r="I72" s="22" t="s">
        <v>374</v>
      </c>
      <c r="J72" s="35">
        <v>44736</v>
      </c>
      <c r="K72" s="35">
        <v>44739</v>
      </c>
      <c r="L72" s="10"/>
      <c r="M72" s="10">
        <v>3400</v>
      </c>
      <c r="N72" s="10">
        <f t="shared" si="11"/>
        <v>0</v>
      </c>
      <c r="O72" s="17"/>
      <c r="P72" s="10">
        <v>2900</v>
      </c>
      <c r="Q72" s="10">
        <f t="shared" si="12"/>
        <v>0</v>
      </c>
      <c r="R72" s="17"/>
      <c r="S72" s="10">
        <v>2800</v>
      </c>
      <c r="T72" s="10">
        <f t="shared" si="13"/>
        <v>0</v>
      </c>
      <c r="U72" s="17">
        <v>72</v>
      </c>
      <c r="V72" s="10">
        <v>150</v>
      </c>
      <c r="W72" s="10">
        <f t="shared" si="3"/>
        <v>10800</v>
      </c>
      <c r="X72" s="17">
        <v>72</v>
      </c>
      <c r="Y72" s="10">
        <v>150</v>
      </c>
      <c r="Z72" s="10">
        <f t="shared" si="4"/>
        <v>10800</v>
      </c>
      <c r="AA72" s="17">
        <v>72</v>
      </c>
      <c r="AB72" s="10">
        <v>150</v>
      </c>
      <c r="AC72" s="10">
        <f t="shared" si="5"/>
        <v>10800</v>
      </c>
      <c r="AD72" s="19">
        <v>216</v>
      </c>
      <c r="AE72" s="26">
        <v>7</v>
      </c>
      <c r="AF72" s="7">
        <f t="shared" si="14"/>
        <v>1512</v>
      </c>
      <c r="AG72" s="131">
        <v>1</v>
      </c>
      <c r="AH72" s="143">
        <f t="shared" si="7"/>
        <v>432</v>
      </c>
      <c r="AI72" s="139">
        <f t="shared" si="10"/>
        <v>33912</v>
      </c>
      <c r="AJ72" s="116">
        <f t="shared" si="8"/>
        <v>33912</v>
      </c>
      <c r="AM72" t="b">
        <f>D72='01.01.2022 Смета'!D72</f>
        <v>1</v>
      </c>
      <c r="AO72" t="b">
        <f>F72='01.01.2022 Смета'!E72</f>
        <v>1</v>
      </c>
      <c r="AP72" t="b">
        <f>G72='01.01.2022 Смета'!F72</f>
        <v>1</v>
      </c>
      <c r="AQ72" t="b">
        <f>H72='01.01.2022 Смета'!G72</f>
        <v>1</v>
      </c>
    </row>
    <row r="73" spans="1:43" ht="16.149999999999999" customHeight="1" x14ac:dyDescent="0.25">
      <c r="A73" s="108">
        <v>58</v>
      </c>
      <c r="B73" s="16" t="s">
        <v>24</v>
      </c>
      <c r="C73" s="21" t="s">
        <v>137</v>
      </c>
      <c r="D73" s="87" t="s">
        <v>70</v>
      </c>
      <c r="E73" s="21" t="s">
        <v>350</v>
      </c>
      <c r="F73" s="35">
        <v>44805</v>
      </c>
      <c r="G73" s="35">
        <v>44807</v>
      </c>
      <c r="H73" s="21" t="s">
        <v>301</v>
      </c>
      <c r="I73" s="38" t="s">
        <v>350</v>
      </c>
      <c r="J73" s="35">
        <v>44805</v>
      </c>
      <c r="K73" s="35">
        <v>44807</v>
      </c>
      <c r="L73" s="10"/>
      <c r="M73" s="10">
        <v>3400</v>
      </c>
      <c r="N73" s="10">
        <f t="shared" si="11"/>
        <v>0</v>
      </c>
      <c r="O73" s="17"/>
      <c r="P73" s="10">
        <v>2900</v>
      </c>
      <c r="Q73" s="10">
        <f t="shared" si="12"/>
        <v>0</v>
      </c>
      <c r="R73" s="17"/>
      <c r="S73" s="10">
        <v>2800</v>
      </c>
      <c r="T73" s="10">
        <f t="shared" si="13"/>
        <v>0</v>
      </c>
      <c r="U73" s="17">
        <v>54</v>
      </c>
      <c r="V73" s="10">
        <v>150</v>
      </c>
      <c r="W73" s="10">
        <f t="shared" si="3"/>
        <v>8100</v>
      </c>
      <c r="X73" s="17">
        <v>54</v>
      </c>
      <c r="Y73" s="10">
        <v>150</v>
      </c>
      <c r="Z73" s="10">
        <f t="shared" si="4"/>
        <v>8100</v>
      </c>
      <c r="AA73" s="17">
        <v>54</v>
      </c>
      <c r="AB73" s="10">
        <v>150</v>
      </c>
      <c r="AC73" s="10">
        <f t="shared" si="5"/>
        <v>8100</v>
      </c>
      <c r="AD73" s="19">
        <v>162</v>
      </c>
      <c r="AE73" s="26">
        <v>7</v>
      </c>
      <c r="AF73" s="7">
        <f t="shared" si="14"/>
        <v>1134</v>
      </c>
      <c r="AG73" s="131">
        <v>1</v>
      </c>
      <c r="AH73" s="143">
        <f t="shared" si="7"/>
        <v>324</v>
      </c>
      <c r="AI73" s="139">
        <f t="shared" si="10"/>
        <v>25434</v>
      </c>
      <c r="AJ73" s="116">
        <f t="shared" si="8"/>
        <v>25434</v>
      </c>
      <c r="AM73" t="b">
        <f>D73='01.01.2022 Смета'!D73</f>
        <v>1</v>
      </c>
      <c r="AO73" t="b">
        <f>F73='01.01.2022 Смета'!E73</f>
        <v>1</v>
      </c>
      <c r="AP73" t="b">
        <f>G73='01.01.2022 Смета'!F73</f>
        <v>1</v>
      </c>
      <c r="AQ73" t="b">
        <f>H73='01.01.2022 Смета'!G73</f>
        <v>1</v>
      </c>
    </row>
    <row r="74" spans="1:43" ht="16.149999999999999" customHeight="1" x14ac:dyDescent="0.25">
      <c r="A74" s="108">
        <v>59</v>
      </c>
      <c r="B74" s="16" t="s">
        <v>24</v>
      </c>
      <c r="C74" s="21" t="s">
        <v>137</v>
      </c>
      <c r="D74" s="87" t="s">
        <v>70</v>
      </c>
      <c r="E74" s="21" t="s">
        <v>351</v>
      </c>
      <c r="F74" s="35">
        <v>44807</v>
      </c>
      <c r="G74" s="35">
        <v>44809</v>
      </c>
      <c r="H74" s="21" t="s">
        <v>301</v>
      </c>
      <c r="I74" s="22" t="s">
        <v>351</v>
      </c>
      <c r="J74" s="35">
        <v>44807</v>
      </c>
      <c r="K74" s="35">
        <v>44809</v>
      </c>
      <c r="L74" s="10"/>
      <c r="M74" s="10">
        <v>3400</v>
      </c>
      <c r="N74" s="10">
        <f t="shared" si="11"/>
        <v>0</v>
      </c>
      <c r="O74" s="17"/>
      <c r="P74" s="10">
        <v>2900</v>
      </c>
      <c r="Q74" s="10">
        <f t="shared" si="12"/>
        <v>0</v>
      </c>
      <c r="R74" s="17"/>
      <c r="S74" s="10">
        <v>2800</v>
      </c>
      <c r="T74" s="10">
        <f t="shared" si="13"/>
        <v>0</v>
      </c>
      <c r="U74" s="17">
        <v>80</v>
      </c>
      <c r="V74" s="10">
        <v>150</v>
      </c>
      <c r="W74" s="10">
        <f t="shared" si="3"/>
        <v>12000</v>
      </c>
      <c r="X74" s="17">
        <v>80</v>
      </c>
      <c r="Y74" s="10">
        <v>150</v>
      </c>
      <c r="Z74" s="10">
        <f t="shared" si="4"/>
        <v>12000</v>
      </c>
      <c r="AA74" s="17">
        <v>80</v>
      </c>
      <c r="AB74" s="10">
        <v>150</v>
      </c>
      <c r="AC74" s="10">
        <f t="shared" si="5"/>
        <v>12000</v>
      </c>
      <c r="AD74" s="19">
        <v>240</v>
      </c>
      <c r="AE74" s="26">
        <v>7</v>
      </c>
      <c r="AF74" s="7">
        <f t="shared" si="14"/>
        <v>1680</v>
      </c>
      <c r="AG74" s="131">
        <v>1</v>
      </c>
      <c r="AH74" s="143">
        <f t="shared" si="7"/>
        <v>480</v>
      </c>
      <c r="AI74" s="139">
        <f t="shared" si="10"/>
        <v>37680</v>
      </c>
      <c r="AJ74" s="116">
        <f t="shared" si="8"/>
        <v>37680</v>
      </c>
      <c r="AM74" t="b">
        <f>D74='01.01.2022 Смета'!D74</f>
        <v>1</v>
      </c>
      <c r="AO74" t="b">
        <f>F74='01.01.2022 Смета'!E74</f>
        <v>1</v>
      </c>
      <c r="AP74" t="b">
        <f>G74='01.01.2022 Смета'!F74</f>
        <v>1</v>
      </c>
      <c r="AQ74" t="b">
        <f>H74='01.01.2022 Смета'!G74</f>
        <v>1</v>
      </c>
    </row>
    <row r="75" spans="1:43" ht="16.149999999999999" customHeight="1" x14ac:dyDescent="0.25">
      <c r="A75" s="108">
        <v>60</v>
      </c>
      <c r="B75" s="8" t="s">
        <v>24</v>
      </c>
      <c r="C75" s="21" t="s">
        <v>137</v>
      </c>
      <c r="D75" s="87" t="s">
        <v>81</v>
      </c>
      <c r="E75" s="21" t="s">
        <v>352</v>
      </c>
      <c r="F75" s="35">
        <v>44826</v>
      </c>
      <c r="G75" s="35">
        <v>44829</v>
      </c>
      <c r="H75" s="21" t="s">
        <v>301</v>
      </c>
      <c r="I75" s="22" t="s">
        <v>352</v>
      </c>
      <c r="J75" s="35">
        <v>44826</v>
      </c>
      <c r="K75" s="35">
        <v>44829</v>
      </c>
      <c r="L75" s="10"/>
      <c r="M75" s="10">
        <v>3400</v>
      </c>
      <c r="N75" s="10">
        <f t="shared" si="11"/>
        <v>0</v>
      </c>
      <c r="O75" s="10"/>
      <c r="P75" s="10">
        <v>2900</v>
      </c>
      <c r="Q75" s="10">
        <f t="shared" si="12"/>
        <v>0</v>
      </c>
      <c r="R75" s="10"/>
      <c r="S75" s="10">
        <v>2800</v>
      </c>
      <c r="T75" s="10">
        <f t="shared" si="13"/>
        <v>0</v>
      </c>
      <c r="U75" s="10">
        <v>26</v>
      </c>
      <c r="V75" s="10">
        <v>150</v>
      </c>
      <c r="W75" s="10">
        <f t="shared" si="3"/>
        <v>3900</v>
      </c>
      <c r="X75" s="10">
        <v>26</v>
      </c>
      <c r="Y75" s="10">
        <v>150</v>
      </c>
      <c r="Z75" s="10">
        <f t="shared" si="4"/>
        <v>3900</v>
      </c>
      <c r="AA75" s="10">
        <v>26</v>
      </c>
      <c r="AB75" s="10">
        <v>150</v>
      </c>
      <c r="AC75" s="10">
        <f t="shared" si="5"/>
        <v>3900</v>
      </c>
      <c r="AD75" s="11">
        <v>78</v>
      </c>
      <c r="AE75" s="26">
        <v>7</v>
      </c>
      <c r="AF75" s="7">
        <f t="shared" si="14"/>
        <v>546</v>
      </c>
      <c r="AG75" s="131">
        <v>1</v>
      </c>
      <c r="AH75" s="144">
        <f t="shared" ref="AH75:AH149" si="15">L75+O75+R75+U75+X75+AA75+AD75</f>
        <v>156</v>
      </c>
      <c r="AI75" s="139">
        <f t="shared" si="10"/>
        <v>12246</v>
      </c>
      <c r="AJ75" s="117">
        <f t="shared" ref="AJ75:AJ149" si="16">N75+Q75+T75+W75+Z75+AC75+AF75</f>
        <v>12246</v>
      </c>
      <c r="AM75" t="b">
        <f>D75='01.01.2022 Смета'!D75</f>
        <v>1</v>
      </c>
      <c r="AO75" t="b">
        <f>F75='01.01.2022 Смета'!E75</f>
        <v>1</v>
      </c>
      <c r="AP75" t="b">
        <f>G75='01.01.2022 Смета'!F75</f>
        <v>1</v>
      </c>
      <c r="AQ75" t="b">
        <f>H75='01.01.2022 Смета'!G75</f>
        <v>1</v>
      </c>
    </row>
    <row r="76" spans="1:43" ht="16.149999999999999" customHeight="1" x14ac:dyDescent="0.25">
      <c r="A76" s="108">
        <v>61</v>
      </c>
      <c r="B76" s="8" t="s">
        <v>24</v>
      </c>
      <c r="C76" s="21" t="s">
        <v>137</v>
      </c>
      <c r="D76" s="87" t="s">
        <v>179</v>
      </c>
      <c r="E76" s="21" t="s">
        <v>702</v>
      </c>
      <c r="F76" s="35">
        <v>44826</v>
      </c>
      <c r="G76" s="35">
        <v>44829</v>
      </c>
      <c r="H76" s="21" t="s">
        <v>301</v>
      </c>
      <c r="I76" s="22" t="s">
        <v>702</v>
      </c>
      <c r="J76" s="35">
        <v>44826</v>
      </c>
      <c r="K76" s="35">
        <v>44829</v>
      </c>
      <c r="L76" s="17"/>
      <c r="M76" s="10">
        <v>3400</v>
      </c>
      <c r="N76" s="10">
        <f t="shared" si="11"/>
        <v>0</v>
      </c>
      <c r="O76" s="17"/>
      <c r="P76" s="10">
        <v>2900</v>
      </c>
      <c r="Q76" s="10">
        <f t="shared" si="12"/>
        <v>0</v>
      </c>
      <c r="R76" s="17"/>
      <c r="S76" s="10">
        <v>2800</v>
      </c>
      <c r="T76" s="10">
        <f t="shared" si="13"/>
        <v>0</v>
      </c>
      <c r="U76" s="10">
        <v>32</v>
      </c>
      <c r="V76" s="10">
        <v>150</v>
      </c>
      <c r="W76" s="10">
        <f t="shared" si="3"/>
        <v>4800</v>
      </c>
      <c r="X76" s="10">
        <v>32</v>
      </c>
      <c r="Y76" s="10">
        <v>150</v>
      </c>
      <c r="Z76" s="10">
        <f t="shared" si="4"/>
        <v>4800</v>
      </c>
      <c r="AA76" s="10">
        <v>32</v>
      </c>
      <c r="AB76" s="10">
        <v>150</v>
      </c>
      <c r="AC76" s="10">
        <f t="shared" si="5"/>
        <v>4800</v>
      </c>
      <c r="AD76" s="11">
        <v>96</v>
      </c>
      <c r="AE76" s="26">
        <v>7</v>
      </c>
      <c r="AF76" s="7">
        <f t="shared" si="14"/>
        <v>672</v>
      </c>
      <c r="AG76" s="131">
        <v>1</v>
      </c>
      <c r="AH76" s="144">
        <f t="shared" si="15"/>
        <v>192</v>
      </c>
      <c r="AI76" s="139">
        <f t="shared" si="10"/>
        <v>15072</v>
      </c>
      <c r="AJ76" s="117">
        <f t="shared" si="16"/>
        <v>15072</v>
      </c>
      <c r="AM76" t="b">
        <f>D76='01.01.2022 Смета'!D76</f>
        <v>1</v>
      </c>
      <c r="AO76" t="b">
        <f>F76='01.01.2022 Смета'!E76</f>
        <v>1</v>
      </c>
      <c r="AP76" t="b">
        <f>G76='01.01.2022 Смета'!F76</f>
        <v>1</v>
      </c>
      <c r="AQ76" t="b">
        <f>H76='01.01.2022 Смета'!G76</f>
        <v>1</v>
      </c>
    </row>
    <row r="77" spans="1:43" ht="13.9" customHeight="1" x14ac:dyDescent="0.25">
      <c r="A77" s="92"/>
      <c r="B77" s="92"/>
      <c r="C77" s="89"/>
      <c r="D77" s="89" t="s">
        <v>913</v>
      </c>
      <c r="E77" s="92"/>
      <c r="F77" s="91"/>
      <c r="G77" s="91"/>
      <c r="H77" s="92"/>
      <c r="I77" s="92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66"/>
      <c r="AA77" s="26"/>
      <c r="AB77" s="26"/>
      <c r="AC77" s="133"/>
      <c r="AD77" s="140"/>
      <c r="AE77" s="140"/>
      <c r="AF77" s="111"/>
      <c r="AG77" s="89"/>
      <c r="AH77" s="90"/>
      <c r="AI77" s="92"/>
      <c r="AJ77" s="92"/>
      <c r="AM77" t="b">
        <f>D77='01.01.2022 Смета'!D77</f>
        <v>1</v>
      </c>
      <c r="AO77" t="b">
        <f>F77='01.01.2022 Смета'!E77</f>
        <v>1</v>
      </c>
      <c r="AP77" t="b">
        <f>G77='01.01.2022 Смета'!F77</f>
        <v>1</v>
      </c>
      <c r="AQ77" t="b">
        <f>H77='01.01.2022 Смета'!G77</f>
        <v>1</v>
      </c>
    </row>
    <row r="78" spans="1:43" ht="25.5" x14ac:dyDescent="0.25">
      <c r="A78" s="108">
        <v>62</v>
      </c>
      <c r="B78" s="8" t="s">
        <v>198</v>
      </c>
      <c r="C78" s="21" t="s">
        <v>151</v>
      </c>
      <c r="D78" s="87" t="s">
        <v>174</v>
      </c>
      <c r="E78" s="21" t="s">
        <v>463</v>
      </c>
      <c r="F78" s="35">
        <v>44650</v>
      </c>
      <c r="G78" s="35">
        <v>44655</v>
      </c>
      <c r="H78" s="21" t="s">
        <v>765</v>
      </c>
      <c r="I78" s="22" t="s">
        <v>463</v>
      </c>
      <c r="J78" s="35">
        <v>44650</v>
      </c>
      <c r="K78" s="35">
        <v>44655</v>
      </c>
      <c r="L78" s="10"/>
      <c r="M78" s="10">
        <v>3400</v>
      </c>
      <c r="N78" s="10">
        <f t="shared" si="11"/>
        <v>0</v>
      </c>
      <c r="O78" s="10"/>
      <c r="P78" s="10">
        <v>2900</v>
      </c>
      <c r="Q78" s="10">
        <f t="shared" si="12"/>
        <v>0</v>
      </c>
      <c r="R78" s="10"/>
      <c r="S78" s="10">
        <v>2800</v>
      </c>
      <c r="T78" s="10">
        <f t="shared" si="13"/>
        <v>0</v>
      </c>
      <c r="U78" s="10">
        <v>16</v>
      </c>
      <c r="V78" s="10">
        <v>150</v>
      </c>
      <c r="W78" s="10">
        <f t="shared" si="3"/>
        <v>2400</v>
      </c>
      <c r="X78" s="10">
        <v>16</v>
      </c>
      <c r="Y78" s="10">
        <v>150</v>
      </c>
      <c r="Z78" s="10">
        <f t="shared" si="4"/>
        <v>2400</v>
      </c>
      <c r="AA78" s="10">
        <v>16</v>
      </c>
      <c r="AB78" s="10">
        <v>150</v>
      </c>
      <c r="AC78" s="10">
        <f t="shared" si="5"/>
        <v>2400</v>
      </c>
      <c r="AD78" s="11"/>
      <c r="AE78" s="26">
        <v>7</v>
      </c>
      <c r="AF78" s="7">
        <f t="shared" si="14"/>
        <v>0</v>
      </c>
      <c r="AG78" s="131">
        <v>1</v>
      </c>
      <c r="AH78" s="144">
        <f t="shared" si="15"/>
        <v>48</v>
      </c>
      <c r="AI78" s="139">
        <f t="shared" si="10"/>
        <v>7200</v>
      </c>
      <c r="AJ78" s="117">
        <f t="shared" si="16"/>
        <v>7200</v>
      </c>
      <c r="AM78" t="b">
        <f>D78='01.01.2022 Смета'!D78</f>
        <v>1</v>
      </c>
      <c r="AO78" t="b">
        <f>F78='01.01.2022 Смета'!E78</f>
        <v>1</v>
      </c>
      <c r="AP78" t="b">
        <f>G78='01.01.2022 Смета'!F78</f>
        <v>1</v>
      </c>
      <c r="AQ78" t="b">
        <f>H78='01.01.2022 Смета'!G78</f>
        <v>1</v>
      </c>
    </row>
    <row r="79" spans="1:43" ht="25.5" x14ac:dyDescent="0.25">
      <c r="A79" s="108">
        <v>63</v>
      </c>
      <c r="B79" s="8" t="s">
        <v>198</v>
      </c>
      <c r="C79" s="21" t="s">
        <v>151</v>
      </c>
      <c r="D79" s="87" t="s">
        <v>174</v>
      </c>
      <c r="E79" s="21" t="s">
        <v>342</v>
      </c>
      <c r="F79" s="35">
        <v>44655</v>
      </c>
      <c r="G79" s="35">
        <v>44661</v>
      </c>
      <c r="H79" s="21" t="s">
        <v>766</v>
      </c>
      <c r="I79" s="22" t="s">
        <v>342</v>
      </c>
      <c r="J79" s="35">
        <v>44655</v>
      </c>
      <c r="K79" s="35">
        <v>44661</v>
      </c>
      <c r="L79" s="10"/>
      <c r="M79" s="10">
        <v>3400</v>
      </c>
      <c r="N79" s="10">
        <f t="shared" si="11"/>
        <v>0</v>
      </c>
      <c r="O79" s="10"/>
      <c r="P79" s="10">
        <v>2900</v>
      </c>
      <c r="Q79" s="10">
        <f t="shared" si="12"/>
        <v>0</v>
      </c>
      <c r="R79" s="10"/>
      <c r="S79" s="10">
        <v>2800</v>
      </c>
      <c r="T79" s="10">
        <f t="shared" si="13"/>
        <v>0</v>
      </c>
      <c r="U79" s="10">
        <v>22</v>
      </c>
      <c r="V79" s="10">
        <v>150</v>
      </c>
      <c r="W79" s="10">
        <f t="shared" si="3"/>
        <v>3300</v>
      </c>
      <c r="X79" s="10">
        <v>22</v>
      </c>
      <c r="Y79" s="10">
        <v>150</v>
      </c>
      <c r="Z79" s="10">
        <f t="shared" si="4"/>
        <v>3300</v>
      </c>
      <c r="AA79" s="10">
        <v>22</v>
      </c>
      <c r="AB79" s="10">
        <v>150</v>
      </c>
      <c r="AC79" s="10">
        <f t="shared" si="5"/>
        <v>3300</v>
      </c>
      <c r="AD79" s="11">
        <v>66</v>
      </c>
      <c r="AE79" s="26">
        <v>7</v>
      </c>
      <c r="AF79" s="7">
        <f t="shared" si="14"/>
        <v>462</v>
      </c>
      <c r="AG79" s="131">
        <v>1</v>
      </c>
      <c r="AH79" s="143">
        <f t="shared" si="15"/>
        <v>132</v>
      </c>
      <c r="AI79" s="139">
        <f t="shared" si="10"/>
        <v>10362</v>
      </c>
      <c r="AJ79" s="116">
        <f t="shared" si="16"/>
        <v>10362</v>
      </c>
      <c r="AK79" s="67"/>
      <c r="AM79" t="b">
        <f>D79='01.01.2022 Смета'!D79</f>
        <v>1</v>
      </c>
      <c r="AO79" t="b">
        <f>F79='01.01.2022 Смета'!E79</f>
        <v>1</v>
      </c>
      <c r="AP79" t="b">
        <f>G79='01.01.2022 Смета'!F79</f>
        <v>1</v>
      </c>
      <c r="AQ79" t="b">
        <f>H79='01.01.2022 Смета'!G79</f>
        <v>1</v>
      </c>
    </row>
    <row r="80" spans="1:43" ht="25.5" x14ac:dyDescent="0.25">
      <c r="A80" s="108">
        <v>64</v>
      </c>
      <c r="B80" s="8" t="s">
        <v>198</v>
      </c>
      <c r="C80" s="21" t="s">
        <v>151</v>
      </c>
      <c r="D80" s="87" t="s">
        <v>174</v>
      </c>
      <c r="E80" s="21" t="s">
        <v>344</v>
      </c>
      <c r="F80" s="35">
        <v>44713</v>
      </c>
      <c r="G80" s="35">
        <v>44717</v>
      </c>
      <c r="H80" s="21" t="s">
        <v>767</v>
      </c>
      <c r="I80" s="38" t="s">
        <v>344</v>
      </c>
      <c r="J80" s="35">
        <v>44713</v>
      </c>
      <c r="K80" s="35">
        <v>44717</v>
      </c>
      <c r="L80" s="10"/>
      <c r="M80" s="10">
        <v>3400</v>
      </c>
      <c r="N80" s="10">
        <f t="shared" si="11"/>
        <v>0</v>
      </c>
      <c r="O80" s="10"/>
      <c r="P80" s="10">
        <v>2900</v>
      </c>
      <c r="Q80" s="10">
        <f t="shared" si="12"/>
        <v>0</v>
      </c>
      <c r="R80" s="10"/>
      <c r="S80" s="10">
        <v>2800</v>
      </c>
      <c r="T80" s="10">
        <f t="shared" si="13"/>
        <v>0</v>
      </c>
      <c r="U80" s="10">
        <v>22</v>
      </c>
      <c r="V80" s="10">
        <v>150</v>
      </c>
      <c r="W80" s="10">
        <f t="shared" si="3"/>
        <v>3300</v>
      </c>
      <c r="X80" s="10">
        <v>22</v>
      </c>
      <c r="Y80" s="10">
        <v>150</v>
      </c>
      <c r="Z80" s="10">
        <f t="shared" si="4"/>
        <v>3300</v>
      </c>
      <c r="AA80" s="10">
        <v>22</v>
      </c>
      <c r="AB80" s="10">
        <v>150</v>
      </c>
      <c r="AC80" s="10">
        <f t="shared" si="5"/>
        <v>3300</v>
      </c>
      <c r="AD80" s="11">
        <v>66</v>
      </c>
      <c r="AE80" s="26">
        <v>7</v>
      </c>
      <c r="AF80" s="7">
        <f t="shared" si="14"/>
        <v>462</v>
      </c>
      <c r="AG80" s="131">
        <v>1</v>
      </c>
      <c r="AH80" s="143">
        <f t="shared" si="15"/>
        <v>132</v>
      </c>
      <c r="AI80" s="139">
        <f t="shared" si="10"/>
        <v>10362</v>
      </c>
      <c r="AJ80" s="116">
        <f t="shared" si="16"/>
        <v>10362</v>
      </c>
      <c r="AK80" s="67"/>
      <c r="AM80" t="b">
        <f>D80='01.01.2022 Смета'!D80</f>
        <v>1</v>
      </c>
      <c r="AO80" t="b">
        <f>F80='01.01.2022 Смета'!E80</f>
        <v>1</v>
      </c>
      <c r="AP80" t="b">
        <f>G80='01.01.2022 Смета'!F80</f>
        <v>1</v>
      </c>
      <c r="AQ80" t="b">
        <f>H80='01.01.2022 Смета'!G80</f>
        <v>1</v>
      </c>
    </row>
    <row r="81" spans="1:43" ht="25.5" x14ac:dyDescent="0.25">
      <c r="A81" s="108">
        <v>65</v>
      </c>
      <c r="B81" s="8" t="s">
        <v>198</v>
      </c>
      <c r="C81" s="21" t="s">
        <v>151</v>
      </c>
      <c r="D81" s="87" t="s">
        <v>174</v>
      </c>
      <c r="E81" s="21" t="s">
        <v>345</v>
      </c>
      <c r="F81" s="35">
        <v>44743</v>
      </c>
      <c r="G81" s="35">
        <v>44748</v>
      </c>
      <c r="H81" s="21" t="s">
        <v>767</v>
      </c>
      <c r="I81" s="38" t="s">
        <v>345</v>
      </c>
      <c r="J81" s="35">
        <v>44743</v>
      </c>
      <c r="K81" s="35">
        <v>44748</v>
      </c>
      <c r="L81" s="10"/>
      <c r="M81" s="10">
        <v>3400</v>
      </c>
      <c r="N81" s="10">
        <f t="shared" si="11"/>
        <v>0</v>
      </c>
      <c r="O81" s="10"/>
      <c r="P81" s="10">
        <v>2900</v>
      </c>
      <c r="Q81" s="10">
        <f t="shared" si="12"/>
        <v>0</v>
      </c>
      <c r="R81" s="10"/>
      <c r="S81" s="10">
        <v>2800</v>
      </c>
      <c r="T81" s="10">
        <f t="shared" si="13"/>
        <v>0</v>
      </c>
      <c r="U81" s="10">
        <v>20</v>
      </c>
      <c r="V81" s="10">
        <v>150</v>
      </c>
      <c r="W81" s="10">
        <f t="shared" ref="W81:W152" si="17">U81*V81</f>
        <v>3000</v>
      </c>
      <c r="X81" s="10">
        <v>20</v>
      </c>
      <c r="Y81" s="10">
        <v>150</v>
      </c>
      <c r="Z81" s="10">
        <f t="shared" ref="Z81:Z152" si="18">X81*Y81</f>
        <v>3000</v>
      </c>
      <c r="AA81" s="10">
        <v>20</v>
      </c>
      <c r="AB81" s="10">
        <v>150</v>
      </c>
      <c r="AC81" s="10">
        <f t="shared" ref="AC81:AC152" si="19">AA81*AB81</f>
        <v>3000</v>
      </c>
      <c r="AD81" s="11">
        <v>60</v>
      </c>
      <c r="AE81" s="26">
        <v>7</v>
      </c>
      <c r="AF81" s="7">
        <f t="shared" si="14"/>
        <v>420</v>
      </c>
      <c r="AG81" s="131">
        <v>1</v>
      </c>
      <c r="AH81" s="143">
        <f t="shared" si="15"/>
        <v>120</v>
      </c>
      <c r="AI81" s="139">
        <f t="shared" si="10"/>
        <v>9420</v>
      </c>
      <c r="AJ81" s="116">
        <f t="shared" si="16"/>
        <v>9420</v>
      </c>
      <c r="AK81" s="67"/>
      <c r="AM81" t="b">
        <f>D81='01.01.2022 Смета'!D81</f>
        <v>1</v>
      </c>
      <c r="AO81" t="b">
        <f>F81='01.01.2022 Смета'!E81</f>
        <v>1</v>
      </c>
      <c r="AP81" t="b">
        <f>G81='01.01.2022 Смета'!F81</f>
        <v>1</v>
      </c>
      <c r="AQ81" t="b">
        <f>H81='01.01.2022 Смета'!G81</f>
        <v>1</v>
      </c>
    </row>
    <row r="82" spans="1:43" ht="25.5" x14ac:dyDescent="0.25">
      <c r="A82" s="108">
        <v>66</v>
      </c>
      <c r="B82" s="8" t="s">
        <v>198</v>
      </c>
      <c r="C82" s="21" t="s">
        <v>151</v>
      </c>
      <c r="D82" s="87" t="s">
        <v>174</v>
      </c>
      <c r="E82" s="21" t="s">
        <v>1002</v>
      </c>
      <c r="F82" s="35">
        <v>44748</v>
      </c>
      <c r="G82" s="35">
        <v>44752</v>
      </c>
      <c r="H82" s="21" t="s">
        <v>767</v>
      </c>
      <c r="I82" s="22" t="s">
        <v>703</v>
      </c>
      <c r="J82" s="35">
        <v>44748</v>
      </c>
      <c r="K82" s="35">
        <v>44752</v>
      </c>
      <c r="L82" s="10"/>
      <c r="M82" s="10">
        <v>3400</v>
      </c>
      <c r="N82" s="10">
        <f t="shared" si="11"/>
        <v>0</v>
      </c>
      <c r="O82" s="10"/>
      <c r="P82" s="10">
        <v>2900</v>
      </c>
      <c r="Q82" s="10">
        <f t="shared" si="12"/>
        <v>0</v>
      </c>
      <c r="R82" s="10"/>
      <c r="S82" s="10">
        <v>2800</v>
      </c>
      <c r="T82" s="10">
        <f t="shared" si="13"/>
        <v>0</v>
      </c>
      <c r="U82" s="10">
        <v>20</v>
      </c>
      <c r="V82" s="10">
        <v>150</v>
      </c>
      <c r="W82" s="10">
        <f t="shared" si="17"/>
        <v>3000</v>
      </c>
      <c r="X82" s="10">
        <v>20</v>
      </c>
      <c r="Y82" s="10">
        <v>150</v>
      </c>
      <c r="Z82" s="10">
        <f t="shared" si="18"/>
        <v>3000</v>
      </c>
      <c r="AA82" s="10">
        <v>20</v>
      </c>
      <c r="AB82" s="10">
        <v>150</v>
      </c>
      <c r="AC82" s="10">
        <f t="shared" si="19"/>
        <v>3000</v>
      </c>
      <c r="AD82" s="11">
        <v>60</v>
      </c>
      <c r="AE82" s="26">
        <v>7</v>
      </c>
      <c r="AF82" s="7">
        <f t="shared" si="14"/>
        <v>420</v>
      </c>
      <c r="AG82" s="131">
        <v>1</v>
      </c>
      <c r="AH82" s="143">
        <f t="shared" si="15"/>
        <v>120</v>
      </c>
      <c r="AI82" s="139">
        <f t="shared" si="10"/>
        <v>9420</v>
      </c>
      <c r="AJ82" s="116">
        <f t="shared" si="16"/>
        <v>9420</v>
      </c>
      <c r="AK82" s="67"/>
      <c r="AM82" t="b">
        <f>D82='01.01.2022 Смета'!D82</f>
        <v>1</v>
      </c>
      <c r="AO82" t="b">
        <f>F82='01.01.2022 Смета'!E82</f>
        <v>1</v>
      </c>
      <c r="AP82" t="b">
        <f>G82='01.01.2022 Смета'!F82</f>
        <v>1</v>
      </c>
      <c r="AQ82" t="b">
        <f>H82='01.01.2022 Смета'!G82</f>
        <v>1</v>
      </c>
    </row>
    <row r="83" spans="1:43" ht="15" customHeight="1" x14ac:dyDescent="0.25">
      <c r="A83" s="92"/>
      <c r="B83" s="92"/>
      <c r="C83" s="89"/>
      <c r="D83" s="89" t="s">
        <v>843</v>
      </c>
      <c r="E83" s="92"/>
      <c r="F83" s="91"/>
      <c r="G83" s="91"/>
      <c r="H83" s="92"/>
      <c r="I83" s="92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66"/>
      <c r="AA83" s="26"/>
      <c r="AB83" s="26"/>
      <c r="AC83" s="133"/>
      <c r="AD83" s="140"/>
      <c r="AE83" s="140"/>
      <c r="AF83" s="111"/>
      <c r="AG83" s="89"/>
      <c r="AH83" s="90"/>
      <c r="AI83" s="92"/>
      <c r="AJ83" s="92"/>
      <c r="AK83" s="67"/>
      <c r="AM83" t="b">
        <f>D83='01.01.2022 Смета'!D83</f>
        <v>1</v>
      </c>
      <c r="AO83" t="b">
        <f>F83='01.01.2022 Смета'!E83</f>
        <v>1</v>
      </c>
      <c r="AP83" t="b">
        <f>G83='01.01.2022 Смета'!F83</f>
        <v>1</v>
      </c>
      <c r="AQ83" t="b">
        <f>H83='01.01.2022 Смета'!G83</f>
        <v>1</v>
      </c>
    </row>
    <row r="84" spans="1:43" ht="27" customHeight="1" x14ac:dyDescent="0.25">
      <c r="A84" s="108">
        <v>67</v>
      </c>
      <c r="B84" s="8" t="s">
        <v>164</v>
      </c>
      <c r="C84" s="21" t="s">
        <v>121</v>
      </c>
      <c r="D84" s="87" t="s">
        <v>84</v>
      </c>
      <c r="E84" s="21" t="s">
        <v>505</v>
      </c>
      <c r="F84" s="35">
        <v>44593</v>
      </c>
      <c r="G84" s="35">
        <v>44595</v>
      </c>
      <c r="H84" s="21" t="s">
        <v>318</v>
      </c>
      <c r="I84" s="22" t="s">
        <v>505</v>
      </c>
      <c r="J84" s="35">
        <v>44593</v>
      </c>
      <c r="K84" s="35">
        <v>44595</v>
      </c>
      <c r="L84" s="10"/>
      <c r="M84" s="10">
        <v>3400</v>
      </c>
      <c r="N84" s="10">
        <f t="shared" si="11"/>
        <v>0</v>
      </c>
      <c r="O84" s="10"/>
      <c r="P84" s="10">
        <v>2900</v>
      </c>
      <c r="Q84" s="10">
        <f t="shared" si="12"/>
        <v>0</v>
      </c>
      <c r="R84" s="10"/>
      <c r="S84" s="10">
        <v>2800</v>
      </c>
      <c r="T84" s="10">
        <f t="shared" si="13"/>
        <v>0</v>
      </c>
      <c r="U84" s="10">
        <v>16</v>
      </c>
      <c r="V84" s="10">
        <v>150</v>
      </c>
      <c r="W84" s="10">
        <f t="shared" si="17"/>
        <v>2400</v>
      </c>
      <c r="X84" s="10">
        <v>16</v>
      </c>
      <c r="Y84" s="10">
        <v>150</v>
      </c>
      <c r="Z84" s="10">
        <f t="shared" si="18"/>
        <v>2400</v>
      </c>
      <c r="AA84" s="10">
        <v>30</v>
      </c>
      <c r="AB84" s="10">
        <v>150</v>
      </c>
      <c r="AC84" s="10">
        <f t="shared" si="19"/>
        <v>4500</v>
      </c>
      <c r="AD84" s="11"/>
      <c r="AE84" s="26">
        <v>7</v>
      </c>
      <c r="AF84" s="7">
        <f t="shared" si="14"/>
        <v>0</v>
      </c>
      <c r="AG84" s="131">
        <v>1</v>
      </c>
      <c r="AH84" s="139">
        <f t="shared" si="15"/>
        <v>62</v>
      </c>
      <c r="AI84" s="139">
        <f t="shared" ref="AI84:AI147" si="20">AJ84</f>
        <v>9300</v>
      </c>
      <c r="AJ84" s="109">
        <f t="shared" si="16"/>
        <v>9300</v>
      </c>
      <c r="AK84" s="67"/>
      <c r="AM84" t="b">
        <f>D84='01.01.2022 Смета'!D84</f>
        <v>1</v>
      </c>
      <c r="AO84" t="b">
        <f>F84='01.01.2022 Смета'!E84</f>
        <v>1</v>
      </c>
      <c r="AP84" t="b">
        <f>G84='01.01.2022 Смета'!F84</f>
        <v>1</v>
      </c>
      <c r="AQ84" t="b">
        <f>H84='01.01.2022 Смета'!G84</f>
        <v>1</v>
      </c>
    </row>
    <row r="85" spans="1:43" ht="27" customHeight="1" x14ac:dyDescent="0.25">
      <c r="A85" s="108">
        <v>68</v>
      </c>
      <c r="B85" s="8" t="s">
        <v>164</v>
      </c>
      <c r="C85" s="21" t="s">
        <v>121</v>
      </c>
      <c r="D85" s="87" t="s">
        <v>249</v>
      </c>
      <c r="E85" s="21" t="s">
        <v>995</v>
      </c>
      <c r="F85" s="35">
        <v>44629</v>
      </c>
      <c r="G85" s="35">
        <v>44632</v>
      </c>
      <c r="H85" s="21" t="s">
        <v>318</v>
      </c>
      <c r="I85" s="38" t="s">
        <v>353</v>
      </c>
      <c r="J85" s="35">
        <v>44629</v>
      </c>
      <c r="K85" s="35">
        <v>44632</v>
      </c>
      <c r="L85" s="10"/>
      <c r="M85" s="10">
        <v>3400</v>
      </c>
      <c r="N85" s="10">
        <f t="shared" si="11"/>
        <v>0</v>
      </c>
      <c r="O85" s="10"/>
      <c r="P85" s="10">
        <v>2900</v>
      </c>
      <c r="Q85" s="10">
        <f t="shared" si="12"/>
        <v>0</v>
      </c>
      <c r="R85" s="10"/>
      <c r="S85" s="10">
        <v>2800</v>
      </c>
      <c r="T85" s="10">
        <f t="shared" si="13"/>
        <v>0</v>
      </c>
      <c r="U85" s="10">
        <v>22</v>
      </c>
      <c r="V85" s="10">
        <v>150</v>
      </c>
      <c r="W85" s="10">
        <f t="shared" si="17"/>
        <v>3300</v>
      </c>
      <c r="X85" s="10">
        <v>22</v>
      </c>
      <c r="Y85" s="10">
        <v>150</v>
      </c>
      <c r="Z85" s="10">
        <f t="shared" si="18"/>
        <v>3300</v>
      </c>
      <c r="AA85" s="10">
        <v>42</v>
      </c>
      <c r="AB85" s="10">
        <v>150</v>
      </c>
      <c r="AC85" s="10">
        <f t="shared" si="19"/>
        <v>6300</v>
      </c>
      <c r="AD85" s="11"/>
      <c r="AE85" s="26">
        <v>7</v>
      </c>
      <c r="AF85" s="7">
        <f t="shared" si="14"/>
        <v>0</v>
      </c>
      <c r="AG85" s="131">
        <v>1</v>
      </c>
      <c r="AH85" s="139">
        <f t="shared" si="15"/>
        <v>86</v>
      </c>
      <c r="AI85" s="139">
        <f t="shared" si="20"/>
        <v>12900</v>
      </c>
      <c r="AJ85" s="109">
        <f t="shared" si="16"/>
        <v>12900</v>
      </c>
      <c r="AK85" s="67"/>
      <c r="AM85" t="b">
        <f>D85='01.01.2022 Смета'!D85</f>
        <v>1</v>
      </c>
      <c r="AO85" t="b">
        <f>F85='01.01.2022 Смета'!E85</f>
        <v>1</v>
      </c>
      <c r="AP85" t="b">
        <f>G85='01.01.2022 Смета'!F85</f>
        <v>1</v>
      </c>
      <c r="AQ85" t="b">
        <f>H85='01.01.2022 Смета'!G85</f>
        <v>1</v>
      </c>
    </row>
    <row r="86" spans="1:43" ht="15.4" customHeight="1" x14ac:dyDescent="0.25">
      <c r="A86" s="108">
        <v>69</v>
      </c>
      <c r="B86" s="8" t="s">
        <v>164</v>
      </c>
      <c r="C86" s="21" t="s">
        <v>121</v>
      </c>
      <c r="D86" s="87" t="s">
        <v>40</v>
      </c>
      <c r="E86" s="21" t="s">
        <v>340</v>
      </c>
      <c r="F86" s="35">
        <v>44677</v>
      </c>
      <c r="G86" s="35">
        <v>44679</v>
      </c>
      <c r="H86" s="21" t="s">
        <v>318</v>
      </c>
      <c r="I86" s="38" t="s">
        <v>340</v>
      </c>
      <c r="J86" s="35">
        <v>44677</v>
      </c>
      <c r="K86" s="35">
        <v>44679</v>
      </c>
      <c r="L86" s="10"/>
      <c r="M86" s="10">
        <v>3400</v>
      </c>
      <c r="N86" s="10">
        <f t="shared" si="11"/>
        <v>0</v>
      </c>
      <c r="O86" s="10"/>
      <c r="P86" s="10">
        <v>2900</v>
      </c>
      <c r="Q86" s="10">
        <f t="shared" si="12"/>
        <v>0</v>
      </c>
      <c r="R86" s="10"/>
      <c r="S86" s="10">
        <v>2800</v>
      </c>
      <c r="T86" s="10">
        <f t="shared" si="13"/>
        <v>0</v>
      </c>
      <c r="U86" s="10">
        <v>16</v>
      </c>
      <c r="V86" s="10">
        <v>150</v>
      </c>
      <c r="W86" s="10">
        <f t="shared" si="17"/>
        <v>2400</v>
      </c>
      <c r="X86" s="10">
        <v>16</v>
      </c>
      <c r="Y86" s="10">
        <v>150</v>
      </c>
      <c r="Z86" s="10">
        <f t="shared" si="18"/>
        <v>2400</v>
      </c>
      <c r="AA86" s="10">
        <v>30</v>
      </c>
      <c r="AB86" s="10">
        <v>150</v>
      </c>
      <c r="AC86" s="10">
        <f t="shared" si="19"/>
        <v>4500</v>
      </c>
      <c r="AD86" s="11">
        <v>62</v>
      </c>
      <c r="AE86" s="26">
        <v>7</v>
      </c>
      <c r="AF86" s="7">
        <f t="shared" si="14"/>
        <v>434</v>
      </c>
      <c r="AG86" s="131">
        <v>1</v>
      </c>
      <c r="AH86" s="139">
        <f t="shared" si="15"/>
        <v>124</v>
      </c>
      <c r="AI86" s="139">
        <f t="shared" si="20"/>
        <v>9734</v>
      </c>
      <c r="AJ86" s="109">
        <f t="shared" si="16"/>
        <v>9734</v>
      </c>
      <c r="AK86" s="67"/>
      <c r="AM86" t="b">
        <f>D86='01.01.2022 Смета'!D86</f>
        <v>1</v>
      </c>
      <c r="AO86" t="b">
        <f>F86='01.01.2022 Смета'!E86</f>
        <v>1</v>
      </c>
      <c r="AP86" t="b">
        <f>G86='01.01.2022 Смета'!F86</f>
        <v>1</v>
      </c>
      <c r="AQ86" t="b">
        <f>H86='01.01.2022 Смета'!G86</f>
        <v>1</v>
      </c>
    </row>
    <row r="87" spans="1:43" ht="27" customHeight="1" x14ac:dyDescent="0.25">
      <c r="A87" s="108">
        <v>70</v>
      </c>
      <c r="B87" s="8" t="s">
        <v>164</v>
      </c>
      <c r="C87" s="21" t="s">
        <v>121</v>
      </c>
      <c r="D87" s="87" t="s">
        <v>250</v>
      </c>
      <c r="E87" s="21" t="s">
        <v>354</v>
      </c>
      <c r="F87" s="35">
        <v>44713</v>
      </c>
      <c r="G87" s="35">
        <v>44716</v>
      </c>
      <c r="H87" s="21" t="s">
        <v>318</v>
      </c>
      <c r="I87" s="38" t="s">
        <v>354</v>
      </c>
      <c r="J87" s="35">
        <v>44713</v>
      </c>
      <c r="K87" s="35">
        <v>44716</v>
      </c>
      <c r="L87" s="10"/>
      <c r="M87" s="10">
        <v>3400</v>
      </c>
      <c r="N87" s="10">
        <f t="shared" si="11"/>
        <v>0</v>
      </c>
      <c r="O87" s="10"/>
      <c r="P87" s="10">
        <v>2900</v>
      </c>
      <c r="Q87" s="10">
        <f t="shared" si="12"/>
        <v>0</v>
      </c>
      <c r="R87" s="10"/>
      <c r="S87" s="10">
        <v>2800</v>
      </c>
      <c r="T87" s="10">
        <f t="shared" si="13"/>
        <v>0</v>
      </c>
      <c r="U87" s="10">
        <v>16</v>
      </c>
      <c r="V87" s="10">
        <v>150</v>
      </c>
      <c r="W87" s="10">
        <f t="shared" si="17"/>
        <v>2400</v>
      </c>
      <c r="X87" s="10">
        <v>16</v>
      </c>
      <c r="Y87" s="10">
        <v>150</v>
      </c>
      <c r="Z87" s="10">
        <f t="shared" si="18"/>
        <v>2400</v>
      </c>
      <c r="AA87" s="10">
        <v>30</v>
      </c>
      <c r="AB87" s="10">
        <v>150</v>
      </c>
      <c r="AC87" s="10">
        <f t="shared" si="19"/>
        <v>4500</v>
      </c>
      <c r="AD87" s="11">
        <v>62</v>
      </c>
      <c r="AE87" s="26">
        <v>7</v>
      </c>
      <c r="AF87" s="7">
        <f t="shared" si="14"/>
        <v>434</v>
      </c>
      <c r="AG87" s="131">
        <v>1</v>
      </c>
      <c r="AH87" s="145">
        <f t="shared" si="15"/>
        <v>124</v>
      </c>
      <c r="AI87" s="139">
        <f t="shared" si="20"/>
        <v>9734</v>
      </c>
      <c r="AJ87" s="118">
        <f t="shared" si="16"/>
        <v>9734</v>
      </c>
      <c r="AM87" t="b">
        <f>D87='01.01.2022 Смета'!D87</f>
        <v>1</v>
      </c>
      <c r="AO87" t="b">
        <f>F87='01.01.2022 Смета'!E87</f>
        <v>1</v>
      </c>
      <c r="AP87" t="b">
        <f>G87='01.01.2022 Смета'!F87</f>
        <v>1</v>
      </c>
      <c r="AQ87" t="b">
        <f>H87='01.01.2022 Смета'!G87</f>
        <v>1</v>
      </c>
    </row>
    <row r="88" spans="1:43" ht="27" customHeight="1" x14ac:dyDescent="0.25">
      <c r="A88" s="108">
        <v>71</v>
      </c>
      <c r="B88" s="8" t="s">
        <v>164</v>
      </c>
      <c r="C88" s="21" t="s">
        <v>121</v>
      </c>
      <c r="D88" s="87" t="s">
        <v>251</v>
      </c>
      <c r="E88" s="21" t="s">
        <v>981</v>
      </c>
      <c r="F88" s="35">
        <v>44818</v>
      </c>
      <c r="G88" s="35">
        <v>44821</v>
      </c>
      <c r="H88" s="21" t="s">
        <v>318</v>
      </c>
      <c r="I88" s="38" t="s">
        <v>355</v>
      </c>
      <c r="J88" s="35">
        <v>44818</v>
      </c>
      <c r="K88" s="35">
        <v>44821</v>
      </c>
      <c r="L88" s="10"/>
      <c r="M88" s="10">
        <v>3400</v>
      </c>
      <c r="N88" s="10">
        <f t="shared" si="11"/>
        <v>0</v>
      </c>
      <c r="O88" s="10"/>
      <c r="P88" s="10">
        <v>2900</v>
      </c>
      <c r="Q88" s="10">
        <f t="shared" si="12"/>
        <v>0</v>
      </c>
      <c r="R88" s="10"/>
      <c r="S88" s="10">
        <v>2800</v>
      </c>
      <c r="T88" s="10">
        <f t="shared" si="13"/>
        <v>0</v>
      </c>
      <c r="U88" s="10">
        <v>18</v>
      </c>
      <c r="V88" s="10">
        <v>150</v>
      </c>
      <c r="W88" s="10">
        <f t="shared" si="17"/>
        <v>2700</v>
      </c>
      <c r="X88" s="10">
        <v>18</v>
      </c>
      <c r="Y88" s="10">
        <v>150</v>
      </c>
      <c r="Z88" s="10">
        <f t="shared" si="18"/>
        <v>2700</v>
      </c>
      <c r="AA88" s="10">
        <v>34</v>
      </c>
      <c r="AB88" s="10">
        <v>150</v>
      </c>
      <c r="AC88" s="10">
        <f t="shared" si="19"/>
        <v>5100</v>
      </c>
      <c r="AD88" s="11">
        <v>70</v>
      </c>
      <c r="AE88" s="26">
        <v>7</v>
      </c>
      <c r="AF88" s="7">
        <f t="shared" si="14"/>
        <v>490</v>
      </c>
      <c r="AG88" s="131">
        <v>1</v>
      </c>
      <c r="AH88" s="145">
        <f t="shared" si="15"/>
        <v>140</v>
      </c>
      <c r="AI88" s="139">
        <f t="shared" si="20"/>
        <v>10990</v>
      </c>
      <c r="AJ88" s="118">
        <f t="shared" si="16"/>
        <v>10990</v>
      </c>
      <c r="AM88" t="b">
        <f>D88='01.01.2022 Смета'!D88</f>
        <v>1</v>
      </c>
      <c r="AO88" t="b">
        <f>F88='01.01.2022 Смета'!E88</f>
        <v>1</v>
      </c>
      <c r="AP88" t="b">
        <f>G88='01.01.2022 Смета'!F88</f>
        <v>1</v>
      </c>
      <c r="AQ88" t="b">
        <f>H88='01.01.2022 Смета'!G88</f>
        <v>1</v>
      </c>
    </row>
    <row r="89" spans="1:43" ht="14.65" customHeight="1" x14ac:dyDescent="0.25">
      <c r="A89" s="92"/>
      <c r="B89" s="92"/>
      <c r="C89" s="89"/>
      <c r="D89" s="89" t="s">
        <v>844</v>
      </c>
      <c r="E89" s="92"/>
      <c r="F89" s="91"/>
      <c r="G89" s="91"/>
      <c r="H89" s="92"/>
      <c r="I89" s="92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66"/>
      <c r="AA89" s="26"/>
      <c r="AB89" s="26"/>
      <c r="AC89" s="133"/>
      <c r="AD89" s="140"/>
      <c r="AE89" s="140"/>
      <c r="AF89" s="111"/>
      <c r="AG89" s="89"/>
      <c r="AH89" s="90"/>
      <c r="AI89" s="92"/>
      <c r="AJ89" s="92"/>
      <c r="AM89" t="b">
        <f>D89='01.01.2022 Смета'!D89</f>
        <v>1</v>
      </c>
      <c r="AO89" t="b">
        <f>F89='01.01.2022 Смета'!E89</f>
        <v>1</v>
      </c>
      <c r="AP89" t="b">
        <f>G89='01.01.2022 Смета'!F89</f>
        <v>1</v>
      </c>
      <c r="AQ89" t="b">
        <f>H89='01.01.2022 Смета'!G89</f>
        <v>1</v>
      </c>
    </row>
    <row r="90" spans="1:43" ht="16.5" customHeight="1" x14ac:dyDescent="0.25">
      <c r="A90" s="108">
        <v>72</v>
      </c>
      <c r="B90" s="8" t="s">
        <v>272</v>
      </c>
      <c r="C90" s="21" t="s">
        <v>273</v>
      </c>
      <c r="D90" s="87" t="s">
        <v>70</v>
      </c>
      <c r="E90" s="21" t="s">
        <v>493</v>
      </c>
      <c r="F90" s="35">
        <v>44618</v>
      </c>
      <c r="G90" s="35">
        <v>44619</v>
      </c>
      <c r="H90" s="21" t="s">
        <v>298</v>
      </c>
      <c r="I90" s="22" t="s">
        <v>493</v>
      </c>
      <c r="J90" s="35">
        <v>44618</v>
      </c>
      <c r="K90" s="35">
        <v>44619</v>
      </c>
      <c r="L90" s="14"/>
      <c r="M90" s="10">
        <v>3400</v>
      </c>
      <c r="N90" s="10">
        <f t="shared" si="11"/>
        <v>0</v>
      </c>
      <c r="O90" s="14"/>
      <c r="P90" s="10">
        <v>2900</v>
      </c>
      <c r="Q90" s="10">
        <f t="shared" si="12"/>
        <v>0</v>
      </c>
      <c r="R90" s="14"/>
      <c r="S90" s="10">
        <v>2800</v>
      </c>
      <c r="T90" s="10">
        <f t="shared" si="13"/>
        <v>0</v>
      </c>
      <c r="U90" s="10">
        <v>9</v>
      </c>
      <c r="V90" s="10">
        <v>150</v>
      </c>
      <c r="W90" s="10">
        <f t="shared" si="17"/>
        <v>1350</v>
      </c>
      <c r="X90" s="10">
        <v>9</v>
      </c>
      <c r="Y90" s="10">
        <v>150</v>
      </c>
      <c r="Z90" s="10">
        <f t="shared" si="18"/>
        <v>1350</v>
      </c>
      <c r="AA90" s="10">
        <v>15</v>
      </c>
      <c r="AB90" s="10">
        <v>150</v>
      </c>
      <c r="AC90" s="10">
        <f t="shared" si="19"/>
        <v>2250</v>
      </c>
      <c r="AD90" s="10"/>
      <c r="AE90" s="26">
        <v>7</v>
      </c>
      <c r="AF90" s="7">
        <f t="shared" si="14"/>
        <v>0</v>
      </c>
      <c r="AG90" s="131">
        <v>1</v>
      </c>
      <c r="AH90" s="145">
        <f t="shared" si="15"/>
        <v>33</v>
      </c>
      <c r="AI90" s="139">
        <f t="shared" si="20"/>
        <v>4950</v>
      </c>
      <c r="AJ90" s="118">
        <f t="shared" si="16"/>
        <v>4950</v>
      </c>
      <c r="AM90" t="b">
        <f>D90='01.01.2022 Смета'!D90</f>
        <v>1</v>
      </c>
      <c r="AO90" t="b">
        <f>F90='01.01.2022 Смета'!E90</f>
        <v>1</v>
      </c>
      <c r="AP90" t="b">
        <f>G90='01.01.2022 Смета'!F90</f>
        <v>1</v>
      </c>
      <c r="AQ90" t="b">
        <f>H90='01.01.2022 Смета'!G90</f>
        <v>1</v>
      </c>
    </row>
    <row r="91" spans="1:43" ht="15.6" customHeight="1" x14ac:dyDescent="0.25">
      <c r="A91" s="92"/>
      <c r="B91" s="92"/>
      <c r="C91" s="89"/>
      <c r="D91" s="89" t="s">
        <v>845</v>
      </c>
      <c r="E91" s="92"/>
      <c r="F91" s="91"/>
      <c r="G91" s="91"/>
      <c r="H91" s="92"/>
      <c r="I91" s="92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66"/>
      <c r="AA91" s="26"/>
      <c r="AB91" s="26"/>
      <c r="AC91" s="133"/>
      <c r="AD91" s="140"/>
      <c r="AE91" s="140"/>
      <c r="AF91" s="111"/>
      <c r="AG91" s="89"/>
      <c r="AH91" s="90"/>
      <c r="AI91" s="92"/>
      <c r="AJ91" s="92"/>
      <c r="AM91" t="b">
        <f>D91='01.01.2022 Смета'!D91</f>
        <v>1</v>
      </c>
      <c r="AO91" t="b">
        <f>F91='01.01.2022 Смета'!E91</f>
        <v>1</v>
      </c>
      <c r="AP91" t="b">
        <f>G91='01.01.2022 Смета'!F91</f>
        <v>1</v>
      </c>
      <c r="AQ91" t="b">
        <f>H91='01.01.2022 Смета'!G91</f>
        <v>1</v>
      </c>
    </row>
    <row r="92" spans="1:43" ht="27" customHeight="1" x14ac:dyDescent="0.25">
      <c r="A92" s="108">
        <v>73</v>
      </c>
      <c r="B92" s="8" t="s">
        <v>222</v>
      </c>
      <c r="C92" s="21" t="s">
        <v>138</v>
      </c>
      <c r="D92" s="87" t="s">
        <v>190</v>
      </c>
      <c r="E92" s="21" t="s">
        <v>466</v>
      </c>
      <c r="F92" s="35">
        <v>44644</v>
      </c>
      <c r="G92" s="35">
        <v>44647</v>
      </c>
      <c r="H92" s="21" t="s">
        <v>937</v>
      </c>
      <c r="I92" s="22" t="s">
        <v>466</v>
      </c>
      <c r="J92" s="35">
        <v>44644</v>
      </c>
      <c r="K92" s="35">
        <v>44647</v>
      </c>
      <c r="L92" s="10"/>
      <c r="M92" s="10">
        <v>3400</v>
      </c>
      <c r="N92" s="10">
        <f t="shared" si="11"/>
        <v>0</v>
      </c>
      <c r="O92" s="10"/>
      <c r="P92" s="10">
        <v>2900</v>
      </c>
      <c r="Q92" s="10">
        <f t="shared" si="12"/>
        <v>0</v>
      </c>
      <c r="R92" s="10"/>
      <c r="S92" s="10">
        <v>2800</v>
      </c>
      <c r="T92" s="10">
        <f t="shared" si="13"/>
        <v>0</v>
      </c>
      <c r="U92" s="10">
        <v>5</v>
      </c>
      <c r="V92" s="10">
        <v>150</v>
      </c>
      <c r="W92" s="10">
        <f t="shared" si="17"/>
        <v>750</v>
      </c>
      <c r="X92" s="10">
        <v>5</v>
      </c>
      <c r="Y92" s="10">
        <v>150</v>
      </c>
      <c r="Z92" s="10">
        <f t="shared" si="18"/>
        <v>750</v>
      </c>
      <c r="AA92" s="10">
        <v>5</v>
      </c>
      <c r="AB92" s="10">
        <v>150</v>
      </c>
      <c r="AC92" s="10">
        <f t="shared" si="19"/>
        <v>750</v>
      </c>
      <c r="AD92" s="27"/>
      <c r="AE92" s="26">
        <v>7</v>
      </c>
      <c r="AF92" s="7">
        <f t="shared" si="14"/>
        <v>0</v>
      </c>
      <c r="AG92" s="131">
        <v>1</v>
      </c>
      <c r="AH92" s="145">
        <f t="shared" si="15"/>
        <v>15</v>
      </c>
      <c r="AI92" s="139">
        <f t="shared" si="20"/>
        <v>2250</v>
      </c>
      <c r="AJ92" s="118">
        <f t="shared" si="16"/>
        <v>2250</v>
      </c>
      <c r="AM92" t="b">
        <f>D92='01.01.2022 Смета'!D92</f>
        <v>1</v>
      </c>
      <c r="AO92" t="b">
        <f>F92='01.01.2022 Смета'!E92</f>
        <v>1</v>
      </c>
      <c r="AP92" t="b">
        <f>G92='01.01.2022 Смета'!F92</f>
        <v>1</v>
      </c>
      <c r="AQ92" t="b">
        <f>H92='01.01.2022 Смета'!G92</f>
        <v>0</v>
      </c>
    </row>
    <row r="93" spans="1:43" ht="27" customHeight="1" x14ac:dyDescent="0.25">
      <c r="A93" s="108">
        <v>74</v>
      </c>
      <c r="B93" s="8" t="s">
        <v>222</v>
      </c>
      <c r="C93" s="21" t="s">
        <v>138</v>
      </c>
      <c r="D93" s="87" t="s">
        <v>25</v>
      </c>
      <c r="E93" s="21" t="s">
        <v>476</v>
      </c>
      <c r="F93" s="35">
        <v>44648</v>
      </c>
      <c r="G93" s="35">
        <v>44651</v>
      </c>
      <c r="H93" s="21" t="s">
        <v>937</v>
      </c>
      <c r="I93" s="22" t="s">
        <v>476</v>
      </c>
      <c r="J93" s="35">
        <v>44648</v>
      </c>
      <c r="K93" s="35">
        <v>44651</v>
      </c>
      <c r="L93" s="10"/>
      <c r="M93" s="10">
        <v>3400</v>
      </c>
      <c r="N93" s="10">
        <f t="shared" si="11"/>
        <v>0</v>
      </c>
      <c r="O93" s="10"/>
      <c r="P93" s="10">
        <v>2900</v>
      </c>
      <c r="Q93" s="10">
        <f t="shared" si="12"/>
        <v>0</v>
      </c>
      <c r="R93" s="10"/>
      <c r="S93" s="10">
        <v>2800</v>
      </c>
      <c r="T93" s="10">
        <f t="shared" si="13"/>
        <v>0</v>
      </c>
      <c r="U93" s="13">
        <v>11</v>
      </c>
      <c r="V93" s="10">
        <v>150</v>
      </c>
      <c r="W93" s="10">
        <f t="shared" si="17"/>
        <v>1650</v>
      </c>
      <c r="X93" s="13">
        <v>11</v>
      </c>
      <c r="Y93" s="10">
        <v>150</v>
      </c>
      <c r="Z93" s="10">
        <f t="shared" si="18"/>
        <v>1650</v>
      </c>
      <c r="AA93" s="13">
        <v>11</v>
      </c>
      <c r="AB93" s="10">
        <v>150</v>
      </c>
      <c r="AC93" s="10">
        <f t="shared" si="19"/>
        <v>1650</v>
      </c>
      <c r="AD93" s="24"/>
      <c r="AE93" s="26">
        <v>7</v>
      </c>
      <c r="AF93" s="7">
        <f t="shared" si="14"/>
        <v>0</v>
      </c>
      <c r="AG93" s="131">
        <v>1</v>
      </c>
      <c r="AH93" s="145">
        <f t="shared" si="15"/>
        <v>33</v>
      </c>
      <c r="AI93" s="139">
        <f t="shared" si="20"/>
        <v>4950</v>
      </c>
      <c r="AJ93" s="118">
        <f t="shared" si="16"/>
        <v>4950</v>
      </c>
      <c r="AM93" t="b">
        <f>D93='01.01.2022 Смета'!D93</f>
        <v>1</v>
      </c>
      <c r="AO93" t="b">
        <f>F93='01.01.2022 Смета'!E93</f>
        <v>1</v>
      </c>
      <c r="AP93" t="b">
        <f>G93='01.01.2022 Смета'!F93</f>
        <v>1</v>
      </c>
      <c r="AQ93" t="b">
        <f>H93='01.01.2022 Смета'!G93</f>
        <v>0</v>
      </c>
    </row>
    <row r="94" spans="1:43" ht="27" customHeight="1" x14ac:dyDescent="0.25">
      <c r="A94" s="108">
        <v>75</v>
      </c>
      <c r="B94" s="8" t="s">
        <v>222</v>
      </c>
      <c r="C94" s="21" t="s">
        <v>138</v>
      </c>
      <c r="D94" s="87" t="s">
        <v>26</v>
      </c>
      <c r="E94" s="21" t="s">
        <v>358</v>
      </c>
      <c r="F94" s="35">
        <v>44649</v>
      </c>
      <c r="G94" s="35">
        <v>44651</v>
      </c>
      <c r="H94" s="21" t="s">
        <v>937</v>
      </c>
      <c r="I94" s="38" t="s">
        <v>358</v>
      </c>
      <c r="J94" s="35">
        <v>44649</v>
      </c>
      <c r="K94" s="35">
        <v>44651</v>
      </c>
      <c r="L94" s="10"/>
      <c r="M94" s="10">
        <v>3400</v>
      </c>
      <c r="N94" s="10">
        <f t="shared" si="11"/>
        <v>0</v>
      </c>
      <c r="O94" s="10"/>
      <c r="P94" s="10">
        <v>2900</v>
      </c>
      <c r="Q94" s="10">
        <f t="shared" si="12"/>
        <v>0</v>
      </c>
      <c r="R94" s="10"/>
      <c r="S94" s="10">
        <v>2800</v>
      </c>
      <c r="T94" s="10">
        <f t="shared" si="13"/>
        <v>0</v>
      </c>
      <c r="U94" s="13">
        <v>8</v>
      </c>
      <c r="V94" s="10">
        <v>150</v>
      </c>
      <c r="W94" s="10">
        <f t="shared" si="17"/>
        <v>1200</v>
      </c>
      <c r="X94" s="13">
        <v>4</v>
      </c>
      <c r="Y94" s="10">
        <v>150</v>
      </c>
      <c r="Z94" s="10">
        <f t="shared" si="18"/>
        <v>600</v>
      </c>
      <c r="AA94" s="13">
        <v>4</v>
      </c>
      <c r="AB94" s="10">
        <v>150</v>
      </c>
      <c r="AC94" s="10">
        <f t="shared" si="19"/>
        <v>600</v>
      </c>
      <c r="AD94" s="24"/>
      <c r="AE94" s="26">
        <v>7</v>
      </c>
      <c r="AF94" s="7">
        <f t="shared" si="14"/>
        <v>0</v>
      </c>
      <c r="AG94" s="131">
        <v>1</v>
      </c>
      <c r="AH94" s="145">
        <f t="shared" si="15"/>
        <v>16</v>
      </c>
      <c r="AI94" s="139">
        <f t="shared" si="20"/>
        <v>2400</v>
      </c>
      <c r="AJ94" s="118">
        <f t="shared" si="16"/>
        <v>2400</v>
      </c>
      <c r="AM94" t="b">
        <f>D94='01.01.2022 Смета'!D94</f>
        <v>1</v>
      </c>
      <c r="AO94" t="b">
        <f>F94='01.01.2022 Смета'!E94</f>
        <v>1</v>
      </c>
      <c r="AP94" t="b">
        <f>G94='01.01.2022 Смета'!F94</f>
        <v>1</v>
      </c>
      <c r="AQ94" t="b">
        <f>H94='01.01.2022 Смета'!G94</f>
        <v>0</v>
      </c>
    </row>
    <row r="95" spans="1:43" ht="27" customHeight="1" x14ac:dyDescent="0.25">
      <c r="A95" s="108">
        <v>76</v>
      </c>
      <c r="B95" s="8" t="s">
        <v>222</v>
      </c>
      <c r="C95" s="21" t="s">
        <v>138</v>
      </c>
      <c r="D95" s="87" t="s">
        <v>564</v>
      </c>
      <c r="E95" s="21" t="s">
        <v>469</v>
      </c>
      <c r="F95" s="35">
        <v>44651</v>
      </c>
      <c r="G95" s="35">
        <v>44654</v>
      </c>
      <c r="H95" s="21" t="s">
        <v>937</v>
      </c>
      <c r="I95" s="22" t="s">
        <v>469</v>
      </c>
      <c r="J95" s="35">
        <v>44651</v>
      </c>
      <c r="K95" s="35">
        <v>44654</v>
      </c>
      <c r="L95" s="10"/>
      <c r="M95" s="10">
        <v>3400</v>
      </c>
      <c r="N95" s="10">
        <f t="shared" si="11"/>
        <v>0</v>
      </c>
      <c r="O95" s="10"/>
      <c r="P95" s="10">
        <v>2900</v>
      </c>
      <c r="Q95" s="10">
        <f t="shared" si="12"/>
        <v>0</v>
      </c>
      <c r="R95" s="10"/>
      <c r="S95" s="10">
        <v>2800</v>
      </c>
      <c r="T95" s="10">
        <f t="shared" si="13"/>
        <v>0</v>
      </c>
      <c r="U95" s="10">
        <v>4</v>
      </c>
      <c r="V95" s="10">
        <v>150</v>
      </c>
      <c r="W95" s="10">
        <f t="shared" si="17"/>
        <v>600</v>
      </c>
      <c r="X95" s="10">
        <v>4</v>
      </c>
      <c r="Y95" s="10">
        <v>150</v>
      </c>
      <c r="Z95" s="10">
        <f t="shared" si="18"/>
        <v>600</v>
      </c>
      <c r="AA95" s="10">
        <v>4</v>
      </c>
      <c r="AB95" s="10">
        <v>150</v>
      </c>
      <c r="AC95" s="10">
        <f t="shared" si="19"/>
        <v>600</v>
      </c>
      <c r="AD95" s="11"/>
      <c r="AE95" s="26">
        <v>7</v>
      </c>
      <c r="AF95" s="7">
        <f t="shared" si="14"/>
        <v>0</v>
      </c>
      <c r="AG95" s="131">
        <v>1</v>
      </c>
      <c r="AH95" s="145">
        <f t="shared" si="15"/>
        <v>12</v>
      </c>
      <c r="AI95" s="139">
        <f t="shared" si="20"/>
        <v>1800</v>
      </c>
      <c r="AJ95" s="118">
        <f t="shared" si="16"/>
        <v>1800</v>
      </c>
      <c r="AM95" t="b">
        <f>D95='01.01.2022 Смета'!D95</f>
        <v>1</v>
      </c>
      <c r="AO95" t="b">
        <f>F95='01.01.2022 Смета'!E95</f>
        <v>1</v>
      </c>
      <c r="AP95" t="b">
        <f>G95='01.01.2022 Смета'!F95</f>
        <v>1</v>
      </c>
      <c r="AQ95" t="b">
        <f>H95='01.01.2022 Смета'!G95</f>
        <v>0</v>
      </c>
    </row>
    <row r="96" spans="1:43" ht="27" customHeight="1" x14ac:dyDescent="0.25">
      <c r="A96" s="108">
        <v>77</v>
      </c>
      <c r="B96" s="8" t="s">
        <v>222</v>
      </c>
      <c r="C96" s="21" t="s">
        <v>138</v>
      </c>
      <c r="D96" s="87" t="s">
        <v>27</v>
      </c>
      <c r="E96" s="21" t="s">
        <v>470</v>
      </c>
      <c r="F96" s="35">
        <v>44657</v>
      </c>
      <c r="G96" s="35">
        <v>44660</v>
      </c>
      <c r="H96" s="21" t="s">
        <v>394</v>
      </c>
      <c r="I96" s="22" t="s">
        <v>470</v>
      </c>
      <c r="J96" s="35">
        <v>44657</v>
      </c>
      <c r="K96" s="35">
        <v>44660</v>
      </c>
      <c r="L96" s="10"/>
      <c r="M96" s="10">
        <v>3400</v>
      </c>
      <c r="N96" s="10">
        <f t="shared" si="11"/>
        <v>0</v>
      </c>
      <c r="O96" s="10"/>
      <c r="P96" s="10">
        <v>2900</v>
      </c>
      <c r="Q96" s="10">
        <f t="shared" si="12"/>
        <v>0</v>
      </c>
      <c r="R96" s="10"/>
      <c r="S96" s="10">
        <v>2800</v>
      </c>
      <c r="T96" s="10">
        <f t="shared" si="13"/>
        <v>0</v>
      </c>
      <c r="U96" s="10">
        <v>6</v>
      </c>
      <c r="V96" s="10">
        <v>150</v>
      </c>
      <c r="W96" s="10">
        <f t="shared" si="17"/>
        <v>900</v>
      </c>
      <c r="X96" s="10">
        <v>3</v>
      </c>
      <c r="Y96" s="10">
        <v>150</v>
      </c>
      <c r="Z96" s="10">
        <f t="shared" si="18"/>
        <v>450</v>
      </c>
      <c r="AA96" s="11">
        <v>3</v>
      </c>
      <c r="AB96" s="10">
        <v>150</v>
      </c>
      <c r="AC96" s="10">
        <f t="shared" si="19"/>
        <v>450</v>
      </c>
      <c r="AD96" s="11"/>
      <c r="AE96" s="26">
        <v>7</v>
      </c>
      <c r="AF96" s="7">
        <f t="shared" si="14"/>
        <v>0</v>
      </c>
      <c r="AG96" s="131">
        <v>1</v>
      </c>
      <c r="AH96" s="145">
        <f t="shared" si="15"/>
        <v>12</v>
      </c>
      <c r="AI96" s="139">
        <f t="shared" si="20"/>
        <v>1800</v>
      </c>
      <c r="AJ96" s="118">
        <f t="shared" si="16"/>
        <v>1800</v>
      </c>
      <c r="AM96" t="b">
        <f>D96='01.01.2022 Смета'!D96</f>
        <v>1</v>
      </c>
      <c r="AO96" t="b">
        <f>F96='01.01.2022 Смета'!E96</f>
        <v>1</v>
      </c>
      <c r="AP96" t="b">
        <f>G96='01.01.2022 Смета'!F96</f>
        <v>1</v>
      </c>
      <c r="AQ96" t="b">
        <f>H96='01.01.2022 Смета'!G96</f>
        <v>0</v>
      </c>
    </row>
    <row r="97" spans="1:43" ht="27" customHeight="1" x14ac:dyDescent="0.25">
      <c r="A97" s="108">
        <v>78</v>
      </c>
      <c r="B97" s="8" t="s">
        <v>222</v>
      </c>
      <c r="C97" s="21" t="s">
        <v>138</v>
      </c>
      <c r="D97" s="87" t="s">
        <v>28</v>
      </c>
      <c r="E97" s="21" t="s">
        <v>358</v>
      </c>
      <c r="F97" s="35">
        <v>44657</v>
      </c>
      <c r="G97" s="35">
        <v>44660</v>
      </c>
      <c r="H97" s="21" t="s">
        <v>394</v>
      </c>
      <c r="I97" s="22" t="s">
        <v>358</v>
      </c>
      <c r="J97" s="35">
        <v>44657</v>
      </c>
      <c r="K97" s="35">
        <v>44660</v>
      </c>
      <c r="L97" s="10"/>
      <c r="M97" s="10">
        <v>3400</v>
      </c>
      <c r="N97" s="10">
        <f t="shared" si="11"/>
        <v>0</v>
      </c>
      <c r="O97" s="10"/>
      <c r="P97" s="10">
        <v>2900</v>
      </c>
      <c r="Q97" s="10">
        <f t="shared" si="12"/>
        <v>0</v>
      </c>
      <c r="R97" s="10"/>
      <c r="S97" s="10">
        <v>2800</v>
      </c>
      <c r="T97" s="10">
        <f t="shared" si="13"/>
        <v>0</v>
      </c>
      <c r="U97" s="10">
        <v>10</v>
      </c>
      <c r="V97" s="10">
        <v>150</v>
      </c>
      <c r="W97" s="10">
        <f t="shared" si="17"/>
        <v>1500</v>
      </c>
      <c r="X97" s="10">
        <v>5</v>
      </c>
      <c r="Y97" s="10">
        <v>150</v>
      </c>
      <c r="Z97" s="10">
        <f t="shared" si="18"/>
        <v>750</v>
      </c>
      <c r="AA97" s="11">
        <v>5</v>
      </c>
      <c r="AB97" s="10">
        <v>150</v>
      </c>
      <c r="AC97" s="10">
        <f t="shared" si="19"/>
        <v>750</v>
      </c>
      <c r="AD97" s="11"/>
      <c r="AE97" s="26">
        <v>7</v>
      </c>
      <c r="AF97" s="7">
        <f t="shared" si="14"/>
        <v>0</v>
      </c>
      <c r="AG97" s="131">
        <v>1</v>
      </c>
      <c r="AH97" s="145">
        <f t="shared" si="15"/>
        <v>20</v>
      </c>
      <c r="AI97" s="139">
        <f t="shared" si="20"/>
        <v>3000</v>
      </c>
      <c r="AJ97" s="118">
        <f t="shared" si="16"/>
        <v>3000</v>
      </c>
      <c r="AM97" t="b">
        <f>D97='01.01.2022 Смета'!D97</f>
        <v>1</v>
      </c>
      <c r="AO97" t="b">
        <f>F97='01.01.2022 Смета'!E97</f>
        <v>1</v>
      </c>
      <c r="AP97" t="b">
        <f>G97='01.01.2022 Смета'!F97</f>
        <v>1</v>
      </c>
      <c r="AQ97" t="b">
        <f>H97='01.01.2022 Смета'!G97</f>
        <v>0</v>
      </c>
    </row>
    <row r="98" spans="1:43" ht="27" customHeight="1" x14ac:dyDescent="0.25">
      <c r="A98" s="108">
        <v>79</v>
      </c>
      <c r="B98" s="8" t="s">
        <v>222</v>
      </c>
      <c r="C98" s="21" t="s">
        <v>138</v>
      </c>
      <c r="D98" s="87" t="s">
        <v>29</v>
      </c>
      <c r="E98" s="21" t="s">
        <v>445</v>
      </c>
      <c r="F98" s="35">
        <v>44665</v>
      </c>
      <c r="G98" s="35">
        <v>44668</v>
      </c>
      <c r="H98" s="21" t="s">
        <v>361</v>
      </c>
      <c r="I98" s="22" t="s">
        <v>445</v>
      </c>
      <c r="J98" s="35">
        <v>44665</v>
      </c>
      <c r="K98" s="35">
        <v>44668</v>
      </c>
      <c r="L98" s="10"/>
      <c r="M98" s="10">
        <v>3400</v>
      </c>
      <c r="N98" s="10">
        <f t="shared" si="11"/>
        <v>0</v>
      </c>
      <c r="O98" s="10"/>
      <c r="P98" s="10">
        <v>2900</v>
      </c>
      <c r="Q98" s="10">
        <f t="shared" si="12"/>
        <v>0</v>
      </c>
      <c r="R98" s="10"/>
      <c r="S98" s="10">
        <v>2800</v>
      </c>
      <c r="T98" s="10">
        <f t="shared" si="13"/>
        <v>0</v>
      </c>
      <c r="U98" s="10">
        <v>20</v>
      </c>
      <c r="V98" s="10">
        <v>150</v>
      </c>
      <c r="W98" s="10">
        <f t="shared" si="17"/>
        <v>3000</v>
      </c>
      <c r="X98" s="10">
        <v>16</v>
      </c>
      <c r="Y98" s="10">
        <v>150</v>
      </c>
      <c r="Z98" s="10">
        <f t="shared" si="18"/>
        <v>2400</v>
      </c>
      <c r="AA98" s="11">
        <v>16</v>
      </c>
      <c r="AB98" s="10">
        <v>150</v>
      </c>
      <c r="AC98" s="10">
        <f t="shared" si="19"/>
        <v>2400</v>
      </c>
      <c r="AD98" s="11">
        <v>64</v>
      </c>
      <c r="AE98" s="26">
        <v>7</v>
      </c>
      <c r="AF98" s="7">
        <f t="shared" si="14"/>
        <v>448</v>
      </c>
      <c r="AG98" s="131">
        <v>1</v>
      </c>
      <c r="AH98" s="139">
        <f t="shared" si="15"/>
        <v>116</v>
      </c>
      <c r="AI98" s="139">
        <f t="shared" si="20"/>
        <v>8248</v>
      </c>
      <c r="AJ98" s="109">
        <f t="shared" si="16"/>
        <v>8248</v>
      </c>
      <c r="AM98" t="b">
        <f>D98='01.01.2022 Смета'!D98</f>
        <v>1</v>
      </c>
      <c r="AO98" t="b">
        <f>F98='01.01.2022 Смета'!E98</f>
        <v>1</v>
      </c>
      <c r="AP98" t="b">
        <f>G98='01.01.2022 Смета'!F98</f>
        <v>1</v>
      </c>
      <c r="AQ98" t="b">
        <f>H98='01.01.2022 Смета'!G98</f>
        <v>1</v>
      </c>
    </row>
    <row r="99" spans="1:43" ht="16.149999999999999" customHeight="1" x14ac:dyDescent="0.25">
      <c r="A99" s="108">
        <v>80</v>
      </c>
      <c r="B99" s="8" t="s">
        <v>222</v>
      </c>
      <c r="C99" s="21" t="s">
        <v>138</v>
      </c>
      <c r="D99" s="87" t="s">
        <v>30</v>
      </c>
      <c r="E99" s="21" t="s">
        <v>358</v>
      </c>
      <c r="F99" s="35">
        <v>44665</v>
      </c>
      <c r="G99" s="35">
        <v>44668</v>
      </c>
      <c r="H99" s="21" t="s">
        <v>361</v>
      </c>
      <c r="I99" s="38" t="s">
        <v>358</v>
      </c>
      <c r="J99" s="35">
        <v>44665</v>
      </c>
      <c r="K99" s="35">
        <v>44668</v>
      </c>
      <c r="L99" s="10"/>
      <c r="M99" s="10">
        <v>3400</v>
      </c>
      <c r="N99" s="10">
        <f t="shared" si="11"/>
        <v>0</v>
      </c>
      <c r="O99" s="10"/>
      <c r="P99" s="10">
        <v>2900</v>
      </c>
      <c r="Q99" s="10">
        <f t="shared" si="12"/>
        <v>0</v>
      </c>
      <c r="R99" s="10"/>
      <c r="S99" s="10">
        <v>2800</v>
      </c>
      <c r="T99" s="10">
        <f t="shared" si="13"/>
        <v>0</v>
      </c>
      <c r="U99" s="10">
        <v>21</v>
      </c>
      <c r="V99" s="10">
        <v>150</v>
      </c>
      <c r="W99" s="10">
        <f t="shared" si="17"/>
        <v>3150</v>
      </c>
      <c r="X99" s="10">
        <v>18</v>
      </c>
      <c r="Y99" s="10">
        <v>150</v>
      </c>
      <c r="Z99" s="10">
        <f t="shared" si="18"/>
        <v>2700</v>
      </c>
      <c r="AA99" s="11">
        <v>18</v>
      </c>
      <c r="AB99" s="10">
        <v>150</v>
      </c>
      <c r="AC99" s="10">
        <f t="shared" si="19"/>
        <v>2700</v>
      </c>
      <c r="AD99" s="11">
        <v>72</v>
      </c>
      <c r="AE99" s="26">
        <v>7</v>
      </c>
      <c r="AF99" s="7">
        <f t="shared" si="14"/>
        <v>504</v>
      </c>
      <c r="AG99" s="131">
        <v>1</v>
      </c>
      <c r="AH99" s="139">
        <f t="shared" si="15"/>
        <v>129</v>
      </c>
      <c r="AI99" s="139">
        <f t="shared" si="20"/>
        <v>9054</v>
      </c>
      <c r="AJ99" s="109">
        <f t="shared" si="16"/>
        <v>9054</v>
      </c>
      <c r="AM99" t="b">
        <f>D99='01.01.2022 Смета'!D99</f>
        <v>1</v>
      </c>
      <c r="AO99" t="b">
        <f>F99='01.01.2022 Смета'!E99</f>
        <v>1</v>
      </c>
      <c r="AP99" t="b">
        <f>G99='01.01.2022 Смета'!F99</f>
        <v>1</v>
      </c>
      <c r="AQ99" t="b">
        <f>H99='01.01.2022 Смета'!G99</f>
        <v>1</v>
      </c>
    </row>
    <row r="100" spans="1:43" ht="42.6" customHeight="1" x14ac:dyDescent="0.25">
      <c r="A100" s="108">
        <v>81</v>
      </c>
      <c r="B100" s="8" t="s">
        <v>222</v>
      </c>
      <c r="C100" s="21" t="s">
        <v>138</v>
      </c>
      <c r="D100" s="87" t="s">
        <v>1003</v>
      </c>
      <c r="E100" s="21" t="s">
        <v>704</v>
      </c>
      <c r="F100" s="35">
        <v>44677</v>
      </c>
      <c r="G100" s="35">
        <v>44680</v>
      </c>
      <c r="H100" s="21" t="s">
        <v>937</v>
      </c>
      <c r="I100" s="22" t="s">
        <v>704</v>
      </c>
      <c r="J100" s="35">
        <v>44677</v>
      </c>
      <c r="K100" s="35">
        <v>44680</v>
      </c>
      <c r="L100" s="10"/>
      <c r="M100" s="10">
        <v>3400</v>
      </c>
      <c r="N100" s="10">
        <f t="shared" si="11"/>
        <v>0</v>
      </c>
      <c r="O100" s="10"/>
      <c r="P100" s="10">
        <v>2900</v>
      </c>
      <c r="Q100" s="10">
        <f t="shared" si="12"/>
        <v>0</v>
      </c>
      <c r="R100" s="10"/>
      <c r="S100" s="10">
        <v>2800</v>
      </c>
      <c r="T100" s="10">
        <f t="shared" si="13"/>
        <v>0</v>
      </c>
      <c r="U100" s="10">
        <v>14</v>
      </c>
      <c r="V100" s="10">
        <v>150</v>
      </c>
      <c r="W100" s="10">
        <f t="shared" si="17"/>
        <v>2100</v>
      </c>
      <c r="X100" s="10">
        <v>14</v>
      </c>
      <c r="Y100" s="10">
        <v>150</v>
      </c>
      <c r="Z100" s="10">
        <f t="shared" si="18"/>
        <v>2100</v>
      </c>
      <c r="AA100" s="11">
        <v>14</v>
      </c>
      <c r="AB100" s="10">
        <v>150</v>
      </c>
      <c r="AC100" s="10">
        <f t="shared" si="19"/>
        <v>2100</v>
      </c>
      <c r="AD100" s="11">
        <v>56</v>
      </c>
      <c r="AE100" s="26">
        <v>7</v>
      </c>
      <c r="AF100" s="7">
        <f t="shared" si="14"/>
        <v>392</v>
      </c>
      <c r="AG100" s="131">
        <v>1</v>
      </c>
      <c r="AH100" s="139">
        <f t="shared" si="15"/>
        <v>98</v>
      </c>
      <c r="AI100" s="139">
        <f t="shared" si="20"/>
        <v>6692</v>
      </c>
      <c r="AJ100" s="109">
        <f t="shared" si="16"/>
        <v>6692</v>
      </c>
      <c r="AM100" t="b">
        <f>D100='01.01.2022 Смета'!D100</f>
        <v>0</v>
      </c>
      <c r="AO100" t="b">
        <f>F100='01.01.2022 Смета'!E100</f>
        <v>1</v>
      </c>
      <c r="AP100" t="b">
        <f>G100='01.01.2022 Смета'!F100</f>
        <v>1</v>
      </c>
      <c r="AQ100" t="b">
        <f>H100='01.01.2022 Смета'!G100</f>
        <v>1</v>
      </c>
    </row>
    <row r="101" spans="1:43" ht="27" customHeight="1" x14ac:dyDescent="0.25">
      <c r="A101" s="108">
        <v>82</v>
      </c>
      <c r="B101" s="8" t="s">
        <v>222</v>
      </c>
      <c r="C101" s="21" t="s">
        <v>138</v>
      </c>
      <c r="D101" s="87" t="s">
        <v>528</v>
      </c>
      <c r="E101" s="21" t="s">
        <v>340</v>
      </c>
      <c r="F101" s="35">
        <v>44711</v>
      </c>
      <c r="G101" s="35">
        <v>44714</v>
      </c>
      <c r="H101" s="21" t="s">
        <v>394</v>
      </c>
      <c r="I101" s="38" t="s">
        <v>340</v>
      </c>
      <c r="J101" s="35">
        <v>44711</v>
      </c>
      <c r="K101" s="35">
        <v>44714</v>
      </c>
      <c r="L101" s="28"/>
      <c r="M101" s="10">
        <v>3400</v>
      </c>
      <c r="N101" s="10">
        <f t="shared" si="11"/>
        <v>0</v>
      </c>
      <c r="O101" s="28"/>
      <c r="P101" s="10">
        <v>2900</v>
      </c>
      <c r="Q101" s="10">
        <f t="shared" si="12"/>
        <v>0</v>
      </c>
      <c r="R101" s="28"/>
      <c r="S101" s="10">
        <v>2800</v>
      </c>
      <c r="T101" s="10">
        <f t="shared" si="13"/>
        <v>0</v>
      </c>
      <c r="U101" s="29">
        <v>10</v>
      </c>
      <c r="V101" s="10">
        <v>150</v>
      </c>
      <c r="W101" s="10">
        <f t="shared" si="17"/>
        <v>1500</v>
      </c>
      <c r="X101" s="29">
        <v>5</v>
      </c>
      <c r="Y101" s="10">
        <v>150</v>
      </c>
      <c r="Z101" s="10">
        <f t="shared" si="18"/>
        <v>750</v>
      </c>
      <c r="AA101" s="29">
        <v>5</v>
      </c>
      <c r="AB101" s="10">
        <v>150</v>
      </c>
      <c r="AC101" s="10">
        <f t="shared" si="19"/>
        <v>750</v>
      </c>
      <c r="AD101" s="29">
        <v>20</v>
      </c>
      <c r="AE101" s="26">
        <v>7</v>
      </c>
      <c r="AF101" s="7">
        <f t="shared" si="14"/>
        <v>140</v>
      </c>
      <c r="AG101" s="131">
        <v>1</v>
      </c>
      <c r="AH101" s="139">
        <f t="shared" si="15"/>
        <v>40</v>
      </c>
      <c r="AI101" s="139">
        <f t="shared" si="20"/>
        <v>3140</v>
      </c>
      <c r="AJ101" s="109">
        <f t="shared" si="16"/>
        <v>3140</v>
      </c>
      <c r="AM101" t="b">
        <f>D101='01.01.2022 Смета'!D101</f>
        <v>1</v>
      </c>
      <c r="AO101" t="b">
        <f>F101='01.01.2022 Смета'!E101</f>
        <v>1</v>
      </c>
      <c r="AP101" t="b">
        <f>G101='01.01.2022 Смета'!F101</f>
        <v>1</v>
      </c>
      <c r="AQ101" t="b">
        <f>H101='01.01.2022 Смета'!G101</f>
        <v>0</v>
      </c>
    </row>
    <row r="102" spans="1:43" ht="27" customHeight="1" x14ac:dyDescent="0.25">
      <c r="A102" s="108">
        <v>83</v>
      </c>
      <c r="B102" s="21" t="s">
        <v>222</v>
      </c>
      <c r="C102" s="21" t="s">
        <v>138</v>
      </c>
      <c r="D102" s="87" t="s">
        <v>32</v>
      </c>
      <c r="E102" s="21" t="s">
        <v>340</v>
      </c>
      <c r="F102" s="35">
        <v>44720</v>
      </c>
      <c r="G102" s="35">
        <v>44723</v>
      </c>
      <c r="H102" s="21" t="s">
        <v>937</v>
      </c>
      <c r="I102" s="38" t="s">
        <v>340</v>
      </c>
      <c r="J102" s="35">
        <v>44720</v>
      </c>
      <c r="K102" s="35">
        <v>44723</v>
      </c>
      <c r="L102" s="11"/>
      <c r="M102" s="10">
        <v>3400</v>
      </c>
      <c r="N102" s="10">
        <f t="shared" si="11"/>
        <v>0</v>
      </c>
      <c r="O102" s="10"/>
      <c r="P102" s="10">
        <v>2900</v>
      </c>
      <c r="Q102" s="10">
        <f t="shared" si="12"/>
        <v>0</v>
      </c>
      <c r="R102" s="10"/>
      <c r="S102" s="10">
        <v>2800</v>
      </c>
      <c r="T102" s="10">
        <f t="shared" si="13"/>
        <v>0</v>
      </c>
      <c r="U102" s="10">
        <v>20</v>
      </c>
      <c r="V102" s="10">
        <v>150</v>
      </c>
      <c r="W102" s="10">
        <f t="shared" si="17"/>
        <v>3000</v>
      </c>
      <c r="X102" s="10">
        <v>15</v>
      </c>
      <c r="Y102" s="10">
        <v>150</v>
      </c>
      <c r="Z102" s="10">
        <f t="shared" si="18"/>
        <v>2250</v>
      </c>
      <c r="AA102" s="10">
        <v>15</v>
      </c>
      <c r="AB102" s="10">
        <v>150</v>
      </c>
      <c r="AC102" s="10">
        <f t="shared" si="19"/>
        <v>2250</v>
      </c>
      <c r="AD102" s="11">
        <v>60</v>
      </c>
      <c r="AE102" s="26">
        <v>7</v>
      </c>
      <c r="AF102" s="7">
        <f t="shared" si="14"/>
        <v>420</v>
      </c>
      <c r="AG102" s="131">
        <v>1</v>
      </c>
      <c r="AH102" s="139">
        <f t="shared" si="15"/>
        <v>110</v>
      </c>
      <c r="AI102" s="139">
        <f t="shared" si="20"/>
        <v>7920</v>
      </c>
      <c r="AJ102" s="109">
        <f t="shared" si="16"/>
        <v>7920</v>
      </c>
      <c r="AM102" t="b">
        <f>D102='01.01.2022 Смета'!D102</f>
        <v>1</v>
      </c>
      <c r="AO102" t="b">
        <f>F102='01.01.2022 Смета'!E102</f>
        <v>1</v>
      </c>
      <c r="AP102" t="b">
        <f>G102='01.01.2022 Смета'!F102</f>
        <v>1</v>
      </c>
      <c r="AQ102" t="b">
        <f>H102='01.01.2022 Смета'!G102</f>
        <v>0</v>
      </c>
    </row>
    <row r="103" spans="1:43" ht="16.149999999999999" customHeight="1" x14ac:dyDescent="0.25">
      <c r="A103" s="108">
        <v>84</v>
      </c>
      <c r="B103" s="8" t="s">
        <v>222</v>
      </c>
      <c r="C103" s="21" t="s">
        <v>138</v>
      </c>
      <c r="D103" s="87" t="s">
        <v>33</v>
      </c>
      <c r="E103" s="21" t="s">
        <v>358</v>
      </c>
      <c r="F103" s="35">
        <v>44727</v>
      </c>
      <c r="G103" s="35">
        <v>44730</v>
      </c>
      <c r="H103" s="21" t="s">
        <v>361</v>
      </c>
      <c r="I103" s="22" t="s">
        <v>358</v>
      </c>
      <c r="J103" s="35">
        <v>44727</v>
      </c>
      <c r="K103" s="35">
        <v>44730</v>
      </c>
      <c r="L103" s="10"/>
      <c r="M103" s="10">
        <v>3400</v>
      </c>
      <c r="N103" s="10">
        <f t="shared" si="11"/>
        <v>0</v>
      </c>
      <c r="O103" s="10"/>
      <c r="P103" s="10">
        <v>2900</v>
      </c>
      <c r="Q103" s="10">
        <f t="shared" si="12"/>
        <v>0</v>
      </c>
      <c r="R103" s="10"/>
      <c r="S103" s="10">
        <v>2800</v>
      </c>
      <c r="T103" s="10">
        <f t="shared" si="13"/>
        <v>0</v>
      </c>
      <c r="U103" s="10">
        <v>21</v>
      </c>
      <c r="V103" s="10">
        <v>150</v>
      </c>
      <c r="W103" s="10">
        <f t="shared" si="17"/>
        <v>3150</v>
      </c>
      <c r="X103" s="10">
        <v>18</v>
      </c>
      <c r="Y103" s="10">
        <v>150</v>
      </c>
      <c r="Z103" s="10">
        <f t="shared" si="18"/>
        <v>2700</v>
      </c>
      <c r="AA103" s="11">
        <v>18</v>
      </c>
      <c r="AB103" s="10">
        <v>150</v>
      </c>
      <c r="AC103" s="10">
        <f t="shared" si="19"/>
        <v>2700</v>
      </c>
      <c r="AD103" s="11">
        <v>72</v>
      </c>
      <c r="AE103" s="26">
        <v>7</v>
      </c>
      <c r="AF103" s="7">
        <f t="shared" si="14"/>
        <v>504</v>
      </c>
      <c r="AG103" s="131">
        <v>1</v>
      </c>
      <c r="AH103" s="139">
        <f t="shared" si="15"/>
        <v>129</v>
      </c>
      <c r="AI103" s="139">
        <f t="shared" si="20"/>
        <v>9054</v>
      </c>
      <c r="AJ103" s="109">
        <f t="shared" si="16"/>
        <v>9054</v>
      </c>
      <c r="AM103" t="b">
        <f>D103='01.01.2022 Смета'!D103</f>
        <v>1</v>
      </c>
      <c r="AO103" t="b">
        <f>F103='01.01.2022 Смета'!E103</f>
        <v>1</v>
      </c>
      <c r="AP103" t="b">
        <f>G103='01.01.2022 Смета'!F103</f>
        <v>1</v>
      </c>
      <c r="AQ103" t="b">
        <f>H103='01.01.2022 Смета'!G103</f>
        <v>0</v>
      </c>
    </row>
    <row r="104" spans="1:43" ht="44.65" customHeight="1" x14ac:dyDescent="0.25">
      <c r="A104" s="108">
        <v>85</v>
      </c>
      <c r="B104" s="8" t="s">
        <v>222</v>
      </c>
      <c r="C104" s="21" t="s">
        <v>138</v>
      </c>
      <c r="D104" s="87" t="s">
        <v>44</v>
      </c>
      <c r="E104" s="21" t="s">
        <v>706</v>
      </c>
      <c r="F104" s="35">
        <v>44819</v>
      </c>
      <c r="G104" s="35">
        <v>44822</v>
      </c>
      <c r="H104" s="21" t="s">
        <v>1004</v>
      </c>
      <c r="I104" s="22" t="s">
        <v>706</v>
      </c>
      <c r="J104" s="35">
        <v>44819</v>
      </c>
      <c r="K104" s="35">
        <v>44822</v>
      </c>
      <c r="L104" s="14"/>
      <c r="M104" s="10">
        <v>3400</v>
      </c>
      <c r="N104" s="10">
        <f t="shared" si="11"/>
        <v>0</v>
      </c>
      <c r="O104" s="14"/>
      <c r="P104" s="10">
        <v>2900</v>
      </c>
      <c r="Q104" s="10">
        <f t="shared" si="12"/>
        <v>0</v>
      </c>
      <c r="R104" s="14"/>
      <c r="S104" s="10">
        <v>2800</v>
      </c>
      <c r="T104" s="10">
        <f t="shared" si="13"/>
        <v>0</v>
      </c>
      <c r="U104" s="10">
        <v>32</v>
      </c>
      <c r="V104" s="10">
        <v>150</v>
      </c>
      <c r="W104" s="10">
        <f t="shared" si="17"/>
        <v>4800</v>
      </c>
      <c r="X104" s="10">
        <v>24</v>
      </c>
      <c r="Y104" s="10">
        <v>150</v>
      </c>
      <c r="Z104" s="10">
        <f t="shared" si="18"/>
        <v>3600</v>
      </c>
      <c r="AA104" s="10">
        <v>24</v>
      </c>
      <c r="AB104" s="10">
        <v>150</v>
      </c>
      <c r="AC104" s="10">
        <f t="shared" si="19"/>
        <v>3600</v>
      </c>
      <c r="AD104" s="11">
        <v>96</v>
      </c>
      <c r="AE104" s="26">
        <v>7</v>
      </c>
      <c r="AF104" s="7">
        <f t="shared" si="14"/>
        <v>672</v>
      </c>
      <c r="AG104" s="131">
        <v>1</v>
      </c>
      <c r="AH104" s="139">
        <f t="shared" si="15"/>
        <v>176</v>
      </c>
      <c r="AI104" s="139">
        <f t="shared" si="20"/>
        <v>12672</v>
      </c>
      <c r="AJ104" s="109">
        <f t="shared" si="16"/>
        <v>12672</v>
      </c>
      <c r="AM104" t="b">
        <f>D104='01.01.2022 Смета'!D104</f>
        <v>1</v>
      </c>
      <c r="AO104" t="b">
        <f>F104='01.01.2022 Смета'!E104</f>
        <v>1</v>
      </c>
      <c r="AP104" t="b">
        <f>G104='01.01.2022 Смета'!F104</f>
        <v>1</v>
      </c>
      <c r="AQ104" t="b">
        <f>H104='01.01.2022 Смета'!G104</f>
        <v>0</v>
      </c>
    </row>
    <row r="105" spans="1:43" ht="42" customHeight="1" x14ac:dyDescent="0.25">
      <c r="A105" s="108">
        <v>86</v>
      </c>
      <c r="B105" s="8" t="s">
        <v>222</v>
      </c>
      <c r="C105" s="21" t="s">
        <v>138</v>
      </c>
      <c r="D105" s="87" t="s">
        <v>34</v>
      </c>
      <c r="E105" s="21" t="s">
        <v>706</v>
      </c>
      <c r="F105" s="35">
        <v>44826</v>
      </c>
      <c r="G105" s="35">
        <v>44829</v>
      </c>
      <c r="H105" s="21" t="s">
        <v>1004</v>
      </c>
      <c r="I105" s="22" t="s">
        <v>706</v>
      </c>
      <c r="J105" s="35">
        <v>44826</v>
      </c>
      <c r="K105" s="35">
        <v>44829</v>
      </c>
      <c r="L105" s="10">
        <v>8</v>
      </c>
      <c r="M105" s="10">
        <v>3400</v>
      </c>
      <c r="N105" s="10">
        <f t="shared" si="11"/>
        <v>27200</v>
      </c>
      <c r="O105" s="10"/>
      <c r="P105" s="10">
        <v>2900</v>
      </c>
      <c r="Q105" s="10">
        <f t="shared" si="12"/>
        <v>0</v>
      </c>
      <c r="R105" s="10"/>
      <c r="S105" s="10">
        <v>2800</v>
      </c>
      <c r="T105" s="10">
        <f t="shared" si="13"/>
        <v>0</v>
      </c>
      <c r="U105" s="10">
        <v>32</v>
      </c>
      <c r="V105" s="10">
        <v>150</v>
      </c>
      <c r="W105" s="10">
        <f t="shared" si="17"/>
        <v>4800</v>
      </c>
      <c r="X105" s="10">
        <v>24</v>
      </c>
      <c r="Y105" s="10">
        <v>150</v>
      </c>
      <c r="Z105" s="10">
        <f t="shared" si="18"/>
        <v>3600</v>
      </c>
      <c r="AA105" s="10">
        <v>24</v>
      </c>
      <c r="AB105" s="10">
        <v>150</v>
      </c>
      <c r="AC105" s="10">
        <f t="shared" si="19"/>
        <v>3600</v>
      </c>
      <c r="AD105" s="11">
        <v>96</v>
      </c>
      <c r="AE105" s="26">
        <v>7</v>
      </c>
      <c r="AF105" s="7">
        <f t="shared" si="14"/>
        <v>672</v>
      </c>
      <c r="AG105" s="131">
        <v>1</v>
      </c>
      <c r="AH105" s="139">
        <f t="shared" si="15"/>
        <v>184</v>
      </c>
      <c r="AI105" s="139">
        <f t="shared" si="20"/>
        <v>39872</v>
      </c>
      <c r="AJ105" s="109">
        <f t="shared" si="16"/>
        <v>39872</v>
      </c>
      <c r="AM105" t="b">
        <f>D105='01.01.2022 Смета'!D105</f>
        <v>1</v>
      </c>
      <c r="AO105" t="b">
        <f>F105='01.01.2022 Смета'!E105</f>
        <v>1</v>
      </c>
      <c r="AP105" t="b">
        <f>G105='01.01.2022 Смета'!F105</f>
        <v>1</v>
      </c>
      <c r="AQ105" t="b">
        <f>H105='01.01.2022 Смета'!G105</f>
        <v>0</v>
      </c>
    </row>
    <row r="106" spans="1:43" x14ac:dyDescent="0.25">
      <c r="A106" s="92"/>
      <c r="B106" s="92"/>
      <c r="C106" s="89"/>
      <c r="D106" s="89" t="s">
        <v>846</v>
      </c>
      <c r="E106" s="92"/>
      <c r="F106" s="91"/>
      <c r="G106" s="91"/>
      <c r="H106" s="92"/>
      <c r="I106" s="92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66"/>
      <c r="AA106" s="26"/>
      <c r="AB106" s="26"/>
      <c r="AC106" s="133"/>
      <c r="AD106" s="140"/>
      <c r="AE106" s="140"/>
      <c r="AF106" s="111"/>
      <c r="AG106" s="89"/>
      <c r="AH106" s="90"/>
      <c r="AI106" s="92"/>
      <c r="AJ106" s="92"/>
      <c r="AM106" t="b">
        <f>D106='01.01.2022 Смета'!D106</f>
        <v>1</v>
      </c>
      <c r="AO106" t="b">
        <f>F106='01.01.2022 Смета'!E106</f>
        <v>1</v>
      </c>
      <c r="AP106" t="b">
        <f>G106='01.01.2022 Смета'!F106</f>
        <v>1</v>
      </c>
      <c r="AQ106" t="b">
        <f>H106='01.01.2022 Смета'!G106</f>
        <v>1</v>
      </c>
    </row>
    <row r="107" spans="1:43" ht="16.149999999999999" customHeight="1" x14ac:dyDescent="0.25">
      <c r="A107" s="108">
        <v>87</v>
      </c>
      <c r="B107" s="8" t="s">
        <v>208</v>
      </c>
      <c r="C107" s="21" t="s">
        <v>110</v>
      </c>
      <c r="D107" s="87" t="s">
        <v>1005</v>
      </c>
      <c r="E107" s="21" t="s">
        <v>508</v>
      </c>
      <c r="F107" s="35">
        <v>44617</v>
      </c>
      <c r="G107" s="35">
        <v>44619</v>
      </c>
      <c r="H107" s="21" t="s">
        <v>301</v>
      </c>
      <c r="I107" s="22" t="s">
        <v>508</v>
      </c>
      <c r="J107" s="35">
        <v>44617</v>
      </c>
      <c r="K107" s="35">
        <v>44619</v>
      </c>
      <c r="L107" s="10"/>
      <c r="M107" s="10">
        <v>3400</v>
      </c>
      <c r="N107" s="10">
        <f t="shared" si="11"/>
        <v>0</v>
      </c>
      <c r="O107" s="10"/>
      <c r="P107" s="10">
        <v>2900</v>
      </c>
      <c r="Q107" s="10">
        <f t="shared" si="12"/>
        <v>0</v>
      </c>
      <c r="R107" s="10"/>
      <c r="S107" s="10">
        <v>2800</v>
      </c>
      <c r="T107" s="10">
        <f t="shared" si="13"/>
        <v>0</v>
      </c>
      <c r="U107" s="10">
        <v>80</v>
      </c>
      <c r="V107" s="10">
        <v>150</v>
      </c>
      <c r="W107" s="10">
        <f t="shared" si="17"/>
        <v>12000</v>
      </c>
      <c r="X107" s="10">
        <v>40</v>
      </c>
      <c r="Y107" s="10">
        <v>150</v>
      </c>
      <c r="Z107" s="10">
        <f t="shared" si="18"/>
        <v>6000</v>
      </c>
      <c r="AA107" s="10">
        <v>40</v>
      </c>
      <c r="AB107" s="10">
        <v>150</v>
      </c>
      <c r="AC107" s="10">
        <f t="shared" si="19"/>
        <v>6000</v>
      </c>
      <c r="AD107" s="11"/>
      <c r="AE107" s="26">
        <v>7</v>
      </c>
      <c r="AF107" s="7">
        <f t="shared" si="14"/>
        <v>0</v>
      </c>
      <c r="AG107" s="131">
        <v>1</v>
      </c>
      <c r="AH107" s="145">
        <f t="shared" si="15"/>
        <v>160</v>
      </c>
      <c r="AI107" s="139">
        <f t="shared" si="20"/>
        <v>24000</v>
      </c>
      <c r="AJ107" s="118">
        <f t="shared" si="16"/>
        <v>24000</v>
      </c>
      <c r="AM107" t="b">
        <f>D107='01.01.2022 Смета'!D107</f>
        <v>0</v>
      </c>
      <c r="AO107" t="b">
        <f>F107='01.01.2022 Смета'!E107</f>
        <v>1</v>
      </c>
      <c r="AP107" t="b">
        <f>G107='01.01.2022 Смета'!F107</f>
        <v>1</v>
      </c>
      <c r="AQ107" t="b">
        <f>H107='01.01.2022 Смета'!G107</f>
        <v>1</v>
      </c>
    </row>
    <row r="108" spans="1:43" ht="16.149999999999999" customHeight="1" x14ac:dyDescent="0.25">
      <c r="A108" s="108">
        <v>88</v>
      </c>
      <c r="B108" s="8" t="s">
        <v>225</v>
      </c>
      <c r="C108" s="21" t="s">
        <v>110</v>
      </c>
      <c r="D108" s="87" t="s">
        <v>565</v>
      </c>
      <c r="E108" s="21" t="s">
        <v>363</v>
      </c>
      <c r="F108" s="35">
        <v>44625</v>
      </c>
      <c r="G108" s="35">
        <v>44626</v>
      </c>
      <c r="H108" s="21" t="s">
        <v>748</v>
      </c>
      <c r="I108" s="22" t="s">
        <v>363</v>
      </c>
      <c r="J108" s="35">
        <v>44625</v>
      </c>
      <c r="K108" s="35">
        <v>44626</v>
      </c>
      <c r="L108" s="10"/>
      <c r="M108" s="10">
        <v>3400</v>
      </c>
      <c r="N108" s="10">
        <f t="shared" si="11"/>
        <v>0</v>
      </c>
      <c r="O108" s="10"/>
      <c r="P108" s="10">
        <v>2900</v>
      </c>
      <c r="Q108" s="10">
        <f t="shared" si="12"/>
        <v>0</v>
      </c>
      <c r="R108" s="10"/>
      <c r="S108" s="10">
        <v>2800</v>
      </c>
      <c r="T108" s="10">
        <f t="shared" si="13"/>
        <v>0</v>
      </c>
      <c r="U108" s="10">
        <v>40</v>
      </c>
      <c r="V108" s="10">
        <v>150</v>
      </c>
      <c r="W108" s="10">
        <f t="shared" si="17"/>
        <v>6000</v>
      </c>
      <c r="X108" s="10">
        <v>24</v>
      </c>
      <c r="Y108" s="10">
        <v>150</v>
      </c>
      <c r="Z108" s="10">
        <f t="shared" si="18"/>
        <v>3600</v>
      </c>
      <c r="AA108" s="10">
        <v>24</v>
      </c>
      <c r="AB108" s="10">
        <v>150</v>
      </c>
      <c r="AC108" s="10">
        <f t="shared" si="19"/>
        <v>3600</v>
      </c>
      <c r="AD108" s="11"/>
      <c r="AE108" s="26">
        <v>7</v>
      </c>
      <c r="AF108" s="7">
        <f t="shared" si="14"/>
        <v>0</v>
      </c>
      <c r="AG108" s="131">
        <v>1</v>
      </c>
      <c r="AH108" s="145">
        <f t="shared" si="15"/>
        <v>88</v>
      </c>
      <c r="AI108" s="139">
        <f t="shared" si="20"/>
        <v>13200</v>
      </c>
      <c r="AJ108" s="118">
        <f t="shared" si="16"/>
        <v>13200</v>
      </c>
      <c r="AM108" t="b">
        <f>D108='01.01.2022 Смета'!D108</f>
        <v>1</v>
      </c>
      <c r="AO108" t="b">
        <f>F108='01.01.2022 Смета'!E108</f>
        <v>1</v>
      </c>
      <c r="AP108" t="b">
        <f>G108='01.01.2022 Смета'!F108</f>
        <v>1</v>
      </c>
      <c r="AQ108" t="b">
        <f>H108='01.01.2022 Смета'!G108</f>
        <v>0</v>
      </c>
    </row>
    <row r="109" spans="1:43" ht="63.75" x14ac:dyDescent="0.25">
      <c r="A109" s="108">
        <v>89</v>
      </c>
      <c r="B109" s="8" t="s">
        <v>208</v>
      </c>
      <c r="C109" s="21" t="s">
        <v>110</v>
      </c>
      <c r="D109" s="87" t="s">
        <v>566</v>
      </c>
      <c r="E109" s="21" t="s">
        <v>487</v>
      </c>
      <c r="F109" s="35">
        <v>44652</v>
      </c>
      <c r="G109" s="35">
        <v>44653</v>
      </c>
      <c r="H109" s="21" t="s">
        <v>297</v>
      </c>
      <c r="I109" s="22" t="s">
        <v>487</v>
      </c>
      <c r="J109" s="35">
        <v>44652</v>
      </c>
      <c r="K109" s="35">
        <v>44653</v>
      </c>
      <c r="L109" s="10"/>
      <c r="M109" s="10">
        <v>3400</v>
      </c>
      <c r="N109" s="10">
        <f t="shared" si="11"/>
        <v>0</v>
      </c>
      <c r="O109" s="10"/>
      <c r="P109" s="10">
        <v>2900</v>
      </c>
      <c r="Q109" s="10">
        <f t="shared" si="12"/>
        <v>0</v>
      </c>
      <c r="R109" s="10"/>
      <c r="S109" s="10">
        <v>2800</v>
      </c>
      <c r="T109" s="10">
        <f t="shared" si="13"/>
        <v>0</v>
      </c>
      <c r="U109" s="10">
        <v>20</v>
      </c>
      <c r="V109" s="10">
        <v>150</v>
      </c>
      <c r="W109" s="10">
        <f t="shared" si="17"/>
        <v>3000</v>
      </c>
      <c r="X109" s="10">
        <v>10</v>
      </c>
      <c r="Y109" s="10">
        <v>150</v>
      </c>
      <c r="Z109" s="10">
        <f t="shared" si="18"/>
        <v>1500</v>
      </c>
      <c r="AA109" s="10">
        <v>10</v>
      </c>
      <c r="AB109" s="10">
        <v>150</v>
      </c>
      <c r="AC109" s="10">
        <f t="shared" si="19"/>
        <v>1500</v>
      </c>
      <c r="AD109" s="11"/>
      <c r="AE109" s="26">
        <v>7</v>
      </c>
      <c r="AF109" s="7">
        <f t="shared" si="14"/>
        <v>0</v>
      </c>
      <c r="AG109" s="131">
        <v>1</v>
      </c>
      <c r="AH109" s="145">
        <f t="shared" si="15"/>
        <v>40</v>
      </c>
      <c r="AI109" s="139">
        <f t="shared" si="20"/>
        <v>6000</v>
      </c>
      <c r="AJ109" s="118">
        <f t="shared" si="16"/>
        <v>6000</v>
      </c>
      <c r="AM109" t="b">
        <f>D109='01.01.2022 Смета'!D109</f>
        <v>1</v>
      </c>
      <c r="AO109" t="b">
        <f>F109='01.01.2022 Смета'!E109</f>
        <v>1</v>
      </c>
      <c r="AP109" t="b">
        <f>G109='01.01.2022 Смета'!F109</f>
        <v>1</v>
      </c>
      <c r="AQ109" t="b">
        <f>H109='01.01.2022 Смета'!G109</f>
        <v>1</v>
      </c>
    </row>
    <row r="110" spans="1:43" ht="27" customHeight="1" x14ac:dyDescent="0.25">
      <c r="A110" s="108">
        <v>90</v>
      </c>
      <c r="B110" s="8" t="s">
        <v>208</v>
      </c>
      <c r="C110" s="21" t="s">
        <v>110</v>
      </c>
      <c r="D110" s="87" t="s">
        <v>72</v>
      </c>
      <c r="E110" s="21" t="s">
        <v>707</v>
      </c>
      <c r="F110" s="35">
        <v>44687</v>
      </c>
      <c r="G110" s="35">
        <v>44689</v>
      </c>
      <c r="H110" s="21" t="s">
        <v>301</v>
      </c>
      <c r="I110" s="22" t="s">
        <v>707</v>
      </c>
      <c r="J110" s="35">
        <v>44687</v>
      </c>
      <c r="K110" s="35">
        <v>44689</v>
      </c>
      <c r="L110" s="10"/>
      <c r="M110" s="10">
        <v>3400</v>
      </c>
      <c r="N110" s="10">
        <f t="shared" si="11"/>
        <v>0</v>
      </c>
      <c r="O110" s="10"/>
      <c r="P110" s="10">
        <v>2900</v>
      </c>
      <c r="Q110" s="10">
        <f t="shared" si="12"/>
        <v>0</v>
      </c>
      <c r="R110" s="10"/>
      <c r="S110" s="10">
        <v>2800</v>
      </c>
      <c r="T110" s="10">
        <f t="shared" si="13"/>
        <v>0</v>
      </c>
      <c r="U110" s="10">
        <v>136</v>
      </c>
      <c r="V110" s="10">
        <v>150</v>
      </c>
      <c r="W110" s="10">
        <f t="shared" si="17"/>
        <v>20400</v>
      </c>
      <c r="X110" s="10">
        <v>68</v>
      </c>
      <c r="Y110" s="10">
        <v>150</v>
      </c>
      <c r="Z110" s="10">
        <f t="shared" si="18"/>
        <v>10200</v>
      </c>
      <c r="AA110" s="10">
        <v>68</v>
      </c>
      <c r="AB110" s="10">
        <v>150</v>
      </c>
      <c r="AC110" s="10">
        <f t="shared" si="19"/>
        <v>10200</v>
      </c>
      <c r="AD110" s="11">
        <v>275</v>
      </c>
      <c r="AE110" s="26">
        <v>7</v>
      </c>
      <c r="AF110" s="7">
        <f t="shared" si="14"/>
        <v>1925</v>
      </c>
      <c r="AG110" s="131">
        <v>1</v>
      </c>
      <c r="AH110" s="145">
        <f t="shared" si="15"/>
        <v>547</v>
      </c>
      <c r="AI110" s="139">
        <f t="shared" si="20"/>
        <v>42725</v>
      </c>
      <c r="AJ110" s="118">
        <f t="shared" si="16"/>
        <v>42725</v>
      </c>
      <c r="AM110" t="b">
        <f>D110='01.01.2022 Смета'!D110</f>
        <v>1</v>
      </c>
      <c r="AO110" t="b">
        <f>F110='01.01.2022 Смета'!E110</f>
        <v>1</v>
      </c>
      <c r="AP110" t="b">
        <f>G110='01.01.2022 Смета'!F110</f>
        <v>1</v>
      </c>
      <c r="AQ110" t="b">
        <f>H110='01.01.2022 Смета'!G110</f>
        <v>1</v>
      </c>
    </row>
    <row r="111" spans="1:43" ht="27" customHeight="1" x14ac:dyDescent="0.25">
      <c r="A111" s="108">
        <v>91</v>
      </c>
      <c r="B111" s="8" t="s">
        <v>225</v>
      </c>
      <c r="C111" s="21" t="s">
        <v>110</v>
      </c>
      <c r="D111" s="87" t="s">
        <v>567</v>
      </c>
      <c r="E111" s="21" t="s">
        <v>708</v>
      </c>
      <c r="F111" s="35">
        <v>44708</v>
      </c>
      <c r="G111" s="35">
        <v>44710</v>
      </c>
      <c r="H111" s="21" t="s">
        <v>301</v>
      </c>
      <c r="I111" s="22" t="s">
        <v>708</v>
      </c>
      <c r="J111" s="35">
        <v>44708</v>
      </c>
      <c r="K111" s="35">
        <v>44710</v>
      </c>
      <c r="L111" s="10"/>
      <c r="M111" s="10">
        <v>3400</v>
      </c>
      <c r="N111" s="10">
        <f t="shared" si="11"/>
        <v>0</v>
      </c>
      <c r="O111" s="10"/>
      <c r="P111" s="10">
        <v>2900</v>
      </c>
      <c r="Q111" s="10">
        <f t="shared" si="12"/>
        <v>0</v>
      </c>
      <c r="R111" s="10"/>
      <c r="S111" s="10">
        <v>2800</v>
      </c>
      <c r="T111" s="10">
        <f t="shared" si="13"/>
        <v>0</v>
      </c>
      <c r="U111" s="10">
        <v>60</v>
      </c>
      <c r="V111" s="10">
        <v>150</v>
      </c>
      <c r="W111" s="10">
        <f t="shared" si="17"/>
        <v>9000</v>
      </c>
      <c r="X111" s="10">
        <v>60</v>
      </c>
      <c r="Y111" s="10">
        <v>150</v>
      </c>
      <c r="Z111" s="10">
        <f t="shared" si="18"/>
        <v>9000</v>
      </c>
      <c r="AA111" s="10">
        <v>60</v>
      </c>
      <c r="AB111" s="10">
        <v>150</v>
      </c>
      <c r="AC111" s="10">
        <f t="shared" si="19"/>
        <v>9000</v>
      </c>
      <c r="AD111" s="11">
        <v>132</v>
      </c>
      <c r="AE111" s="26">
        <v>7</v>
      </c>
      <c r="AF111" s="7">
        <f t="shared" si="14"/>
        <v>924</v>
      </c>
      <c r="AG111" s="131">
        <v>1</v>
      </c>
      <c r="AH111" s="145">
        <f t="shared" si="15"/>
        <v>312</v>
      </c>
      <c r="AI111" s="139">
        <f t="shared" si="20"/>
        <v>27924</v>
      </c>
      <c r="AJ111" s="118">
        <f t="shared" si="16"/>
        <v>27924</v>
      </c>
      <c r="AM111" t="b">
        <f>D111='01.01.2022 Смета'!D111</f>
        <v>1</v>
      </c>
      <c r="AO111" t="b">
        <f>F111='01.01.2022 Смета'!E111</f>
        <v>1</v>
      </c>
      <c r="AP111" t="b">
        <f>G111='01.01.2022 Смета'!F111</f>
        <v>1</v>
      </c>
      <c r="AQ111" t="b">
        <f>H111='01.01.2022 Смета'!G111</f>
        <v>1</v>
      </c>
    </row>
    <row r="112" spans="1:43" ht="16.149999999999999" customHeight="1" x14ac:dyDescent="0.25">
      <c r="A112" s="108">
        <v>92</v>
      </c>
      <c r="B112" s="8" t="s">
        <v>225</v>
      </c>
      <c r="C112" s="21" t="s">
        <v>110</v>
      </c>
      <c r="D112" s="87" t="s">
        <v>568</v>
      </c>
      <c r="E112" s="21" t="s">
        <v>709</v>
      </c>
      <c r="F112" s="35">
        <v>44722</v>
      </c>
      <c r="G112" s="35">
        <v>44724</v>
      </c>
      <c r="H112" s="21" t="s">
        <v>323</v>
      </c>
      <c r="I112" s="22" t="s">
        <v>709</v>
      </c>
      <c r="J112" s="35">
        <v>44722</v>
      </c>
      <c r="K112" s="35">
        <v>44724</v>
      </c>
      <c r="L112" s="10"/>
      <c r="M112" s="10">
        <v>3400</v>
      </c>
      <c r="N112" s="10">
        <f t="shared" si="11"/>
        <v>0</v>
      </c>
      <c r="O112" s="10"/>
      <c r="P112" s="10">
        <v>2900</v>
      </c>
      <c r="Q112" s="10">
        <f t="shared" si="12"/>
        <v>0</v>
      </c>
      <c r="R112" s="10"/>
      <c r="S112" s="10">
        <v>2800</v>
      </c>
      <c r="T112" s="10">
        <f t="shared" si="13"/>
        <v>0</v>
      </c>
      <c r="U112" s="10">
        <v>44</v>
      </c>
      <c r="V112" s="10">
        <v>150</v>
      </c>
      <c r="W112" s="10">
        <f t="shared" si="17"/>
        <v>6600</v>
      </c>
      <c r="X112" s="10">
        <v>26</v>
      </c>
      <c r="Y112" s="10">
        <v>150</v>
      </c>
      <c r="Z112" s="10">
        <f t="shared" si="18"/>
        <v>3900</v>
      </c>
      <c r="AA112" s="10">
        <v>26</v>
      </c>
      <c r="AB112" s="10">
        <v>150</v>
      </c>
      <c r="AC112" s="10">
        <f t="shared" si="19"/>
        <v>3900</v>
      </c>
      <c r="AD112" s="11">
        <v>96</v>
      </c>
      <c r="AE112" s="26">
        <v>7</v>
      </c>
      <c r="AF112" s="7">
        <f t="shared" si="14"/>
        <v>672</v>
      </c>
      <c r="AG112" s="131">
        <v>1</v>
      </c>
      <c r="AH112" s="145">
        <f t="shared" si="15"/>
        <v>192</v>
      </c>
      <c r="AI112" s="139">
        <f t="shared" si="20"/>
        <v>15072</v>
      </c>
      <c r="AJ112" s="118">
        <f t="shared" si="16"/>
        <v>15072</v>
      </c>
      <c r="AM112" t="b">
        <f>D112='01.01.2022 Смета'!D112</f>
        <v>1</v>
      </c>
      <c r="AO112" t="b">
        <f>F112='01.01.2022 Смета'!E112</f>
        <v>1</v>
      </c>
      <c r="AP112" t="b">
        <f>G112='01.01.2022 Смета'!F112</f>
        <v>1</v>
      </c>
      <c r="AQ112" t="b">
        <f>H112='01.01.2022 Смета'!G112</f>
        <v>1</v>
      </c>
    </row>
    <row r="113" spans="1:43" ht="16.149999999999999" customHeight="1" x14ac:dyDescent="0.25">
      <c r="A113" s="108">
        <v>93</v>
      </c>
      <c r="B113" s="8" t="s">
        <v>225</v>
      </c>
      <c r="C113" s="21" t="s">
        <v>110</v>
      </c>
      <c r="D113" s="87" t="s">
        <v>569</v>
      </c>
      <c r="E113" s="21" t="s">
        <v>710</v>
      </c>
      <c r="F113" s="35">
        <v>44729</v>
      </c>
      <c r="G113" s="35">
        <v>44731</v>
      </c>
      <c r="H113" s="21" t="s">
        <v>301</v>
      </c>
      <c r="I113" s="22" t="s">
        <v>710</v>
      </c>
      <c r="J113" s="35">
        <v>44729</v>
      </c>
      <c r="K113" s="35">
        <v>44731</v>
      </c>
      <c r="L113" s="10">
        <v>3</v>
      </c>
      <c r="M113" s="10">
        <v>3400</v>
      </c>
      <c r="N113" s="10">
        <f t="shared" si="11"/>
        <v>10200</v>
      </c>
      <c r="O113" s="10">
        <v>3</v>
      </c>
      <c r="P113" s="10">
        <v>2900</v>
      </c>
      <c r="Q113" s="10">
        <f t="shared" si="12"/>
        <v>8700</v>
      </c>
      <c r="R113" s="10">
        <v>3</v>
      </c>
      <c r="S113" s="10">
        <v>2800</v>
      </c>
      <c r="T113" s="10">
        <f t="shared" si="13"/>
        <v>8400</v>
      </c>
      <c r="U113" s="10">
        <v>72</v>
      </c>
      <c r="V113" s="10">
        <v>150</v>
      </c>
      <c r="W113" s="10">
        <f t="shared" si="17"/>
        <v>10800</v>
      </c>
      <c r="X113" s="10">
        <v>36</v>
      </c>
      <c r="Y113" s="10">
        <v>150</v>
      </c>
      <c r="Z113" s="10">
        <f t="shared" si="18"/>
        <v>5400</v>
      </c>
      <c r="AA113" s="10">
        <v>36</v>
      </c>
      <c r="AB113" s="10">
        <v>150</v>
      </c>
      <c r="AC113" s="10">
        <f t="shared" si="19"/>
        <v>5400</v>
      </c>
      <c r="AD113" s="11">
        <v>153</v>
      </c>
      <c r="AE113" s="26">
        <v>7</v>
      </c>
      <c r="AF113" s="7">
        <f t="shared" si="14"/>
        <v>1071</v>
      </c>
      <c r="AG113" s="131">
        <v>1</v>
      </c>
      <c r="AH113" s="145">
        <f t="shared" si="15"/>
        <v>306</v>
      </c>
      <c r="AI113" s="139">
        <f t="shared" si="20"/>
        <v>49971</v>
      </c>
      <c r="AJ113" s="118">
        <f t="shared" si="16"/>
        <v>49971</v>
      </c>
      <c r="AM113" t="b">
        <f>D113='01.01.2022 Смета'!D113</f>
        <v>1</v>
      </c>
      <c r="AO113" t="b">
        <f>F113='01.01.2022 Смета'!E113</f>
        <v>1</v>
      </c>
      <c r="AP113" t="b">
        <f>G113='01.01.2022 Смета'!F113</f>
        <v>1</v>
      </c>
      <c r="AQ113" t="b">
        <f>H113='01.01.2022 Смета'!G113</f>
        <v>1</v>
      </c>
    </row>
    <row r="114" spans="1:43" ht="16.149999999999999" customHeight="1" x14ac:dyDescent="0.25">
      <c r="A114" s="108">
        <v>94</v>
      </c>
      <c r="B114" s="8" t="s">
        <v>225</v>
      </c>
      <c r="C114" s="21" t="s">
        <v>110</v>
      </c>
      <c r="D114" s="87" t="s">
        <v>570</v>
      </c>
      <c r="E114" s="21" t="s">
        <v>711</v>
      </c>
      <c r="F114" s="35">
        <v>44736</v>
      </c>
      <c r="G114" s="35">
        <v>44738</v>
      </c>
      <c r="H114" s="21" t="s">
        <v>301</v>
      </c>
      <c r="I114" s="22" t="s">
        <v>711</v>
      </c>
      <c r="J114" s="35">
        <v>44736</v>
      </c>
      <c r="K114" s="35">
        <v>44738</v>
      </c>
      <c r="L114" s="10">
        <v>3</v>
      </c>
      <c r="M114" s="10">
        <v>3400</v>
      </c>
      <c r="N114" s="10">
        <f t="shared" si="11"/>
        <v>10200</v>
      </c>
      <c r="O114" s="10">
        <v>3</v>
      </c>
      <c r="P114" s="10">
        <v>2900</v>
      </c>
      <c r="Q114" s="10">
        <f t="shared" si="12"/>
        <v>8700</v>
      </c>
      <c r="R114" s="10">
        <v>3</v>
      </c>
      <c r="S114" s="10">
        <v>2800</v>
      </c>
      <c r="T114" s="10">
        <f t="shared" si="13"/>
        <v>8400</v>
      </c>
      <c r="U114" s="10">
        <v>80</v>
      </c>
      <c r="V114" s="10">
        <v>150</v>
      </c>
      <c r="W114" s="10">
        <f t="shared" si="17"/>
        <v>12000</v>
      </c>
      <c r="X114" s="10">
        <v>44</v>
      </c>
      <c r="Y114" s="10">
        <v>150</v>
      </c>
      <c r="Z114" s="10">
        <f t="shared" si="18"/>
        <v>6600</v>
      </c>
      <c r="AA114" s="10">
        <v>44</v>
      </c>
      <c r="AB114" s="10">
        <v>150</v>
      </c>
      <c r="AC114" s="10">
        <f t="shared" si="19"/>
        <v>6600</v>
      </c>
      <c r="AD114" s="11">
        <v>177</v>
      </c>
      <c r="AE114" s="26">
        <v>7</v>
      </c>
      <c r="AF114" s="7">
        <f t="shared" si="14"/>
        <v>1239</v>
      </c>
      <c r="AG114" s="131">
        <v>1</v>
      </c>
      <c r="AH114" s="145">
        <f t="shared" si="15"/>
        <v>354</v>
      </c>
      <c r="AI114" s="139">
        <f t="shared" si="20"/>
        <v>53739</v>
      </c>
      <c r="AJ114" s="118">
        <f t="shared" si="16"/>
        <v>53739</v>
      </c>
      <c r="AM114" t="b">
        <f>D114='01.01.2022 Смета'!D114</f>
        <v>1</v>
      </c>
      <c r="AO114" t="b">
        <f>F114='01.01.2022 Смета'!E114</f>
        <v>1</v>
      </c>
      <c r="AP114" t="b">
        <f>G114='01.01.2022 Смета'!F114</f>
        <v>1</v>
      </c>
      <c r="AQ114" t="b">
        <f>H114='01.01.2022 Смета'!G114</f>
        <v>1</v>
      </c>
    </row>
    <row r="115" spans="1:43" ht="27" customHeight="1" x14ac:dyDescent="0.25">
      <c r="A115" s="108">
        <v>95</v>
      </c>
      <c r="B115" s="8" t="s">
        <v>208</v>
      </c>
      <c r="C115" s="21" t="s">
        <v>110</v>
      </c>
      <c r="D115" s="87" t="s">
        <v>210</v>
      </c>
      <c r="E115" s="21" t="s">
        <v>365</v>
      </c>
      <c r="F115" s="35">
        <v>44820</v>
      </c>
      <c r="G115" s="35">
        <v>44822</v>
      </c>
      <c r="H115" s="21" t="s">
        <v>301</v>
      </c>
      <c r="I115" s="38" t="s">
        <v>365</v>
      </c>
      <c r="J115" s="35">
        <v>44820</v>
      </c>
      <c r="K115" s="35">
        <v>44822</v>
      </c>
      <c r="L115" s="10"/>
      <c r="M115" s="10">
        <v>3400</v>
      </c>
      <c r="N115" s="10">
        <f t="shared" si="11"/>
        <v>0</v>
      </c>
      <c r="O115" s="10"/>
      <c r="P115" s="10">
        <v>2900</v>
      </c>
      <c r="Q115" s="10">
        <f t="shared" si="12"/>
        <v>0</v>
      </c>
      <c r="R115" s="10"/>
      <c r="S115" s="10">
        <v>2800</v>
      </c>
      <c r="T115" s="10">
        <f t="shared" si="13"/>
        <v>0</v>
      </c>
      <c r="U115" s="10"/>
      <c r="V115" s="10">
        <v>150</v>
      </c>
      <c r="W115" s="10">
        <f t="shared" si="17"/>
        <v>0</v>
      </c>
      <c r="X115" s="10"/>
      <c r="Y115" s="10">
        <v>150</v>
      </c>
      <c r="Z115" s="10">
        <f t="shared" si="18"/>
        <v>0</v>
      </c>
      <c r="AA115" s="10"/>
      <c r="AB115" s="10">
        <v>150</v>
      </c>
      <c r="AC115" s="10">
        <f t="shared" si="19"/>
        <v>0</v>
      </c>
      <c r="AD115" s="11">
        <v>288</v>
      </c>
      <c r="AE115" s="26">
        <v>7</v>
      </c>
      <c r="AF115" s="7">
        <f t="shared" si="14"/>
        <v>2016</v>
      </c>
      <c r="AG115" s="131">
        <v>1</v>
      </c>
      <c r="AH115" s="145">
        <f t="shared" si="15"/>
        <v>288</v>
      </c>
      <c r="AI115" s="139">
        <f t="shared" si="20"/>
        <v>2016</v>
      </c>
      <c r="AJ115" s="118">
        <f t="shared" si="16"/>
        <v>2016</v>
      </c>
      <c r="AM115" t="b">
        <f>D115='01.01.2022 Смета'!D115</f>
        <v>1</v>
      </c>
      <c r="AO115" t="b">
        <f>F115='01.01.2022 Смета'!E115</f>
        <v>1</v>
      </c>
      <c r="AP115" t="b">
        <f>G115='01.01.2022 Смета'!F115</f>
        <v>1</v>
      </c>
      <c r="AQ115" t="b">
        <f>H115='01.01.2022 Смета'!G115</f>
        <v>1</v>
      </c>
    </row>
    <row r="116" spans="1:43" ht="27" customHeight="1" x14ac:dyDescent="0.25">
      <c r="A116" s="108">
        <v>96</v>
      </c>
      <c r="B116" s="8" t="s">
        <v>225</v>
      </c>
      <c r="C116" s="21" t="s">
        <v>110</v>
      </c>
      <c r="D116" s="87" t="s">
        <v>571</v>
      </c>
      <c r="E116" s="21" t="s">
        <v>761</v>
      </c>
      <c r="F116" s="35">
        <v>44827</v>
      </c>
      <c r="G116" s="35">
        <v>44829</v>
      </c>
      <c r="H116" s="21" t="s">
        <v>301</v>
      </c>
      <c r="I116" s="22" t="s">
        <v>761</v>
      </c>
      <c r="J116" s="35">
        <v>44827</v>
      </c>
      <c r="K116" s="35">
        <v>44829</v>
      </c>
      <c r="L116" s="10"/>
      <c r="M116" s="10">
        <v>3400</v>
      </c>
      <c r="N116" s="10">
        <f>L116*M116</f>
        <v>0</v>
      </c>
      <c r="O116" s="10"/>
      <c r="P116" s="10">
        <v>2900</v>
      </c>
      <c r="Q116" s="10">
        <f>O116*P116</f>
        <v>0</v>
      </c>
      <c r="R116" s="10"/>
      <c r="S116" s="10">
        <v>2800</v>
      </c>
      <c r="T116" s="10">
        <f>R116*S116</f>
        <v>0</v>
      </c>
      <c r="U116" s="10">
        <v>76</v>
      </c>
      <c r="V116" s="10">
        <v>150</v>
      </c>
      <c r="W116" s="10">
        <f t="shared" si="17"/>
        <v>11400</v>
      </c>
      <c r="X116" s="10">
        <v>42</v>
      </c>
      <c r="Y116" s="10">
        <v>150</v>
      </c>
      <c r="Z116" s="10">
        <f t="shared" si="18"/>
        <v>6300</v>
      </c>
      <c r="AA116" s="10">
        <v>42</v>
      </c>
      <c r="AB116" s="10">
        <v>150</v>
      </c>
      <c r="AC116" s="10">
        <f t="shared" si="19"/>
        <v>6300</v>
      </c>
      <c r="AD116" s="11">
        <v>160</v>
      </c>
      <c r="AE116" s="26">
        <v>7</v>
      </c>
      <c r="AF116" s="7">
        <f t="shared" si="14"/>
        <v>1120</v>
      </c>
      <c r="AG116" s="131">
        <v>1</v>
      </c>
      <c r="AH116" s="145">
        <f t="shared" si="15"/>
        <v>320</v>
      </c>
      <c r="AI116" s="139">
        <f t="shared" si="20"/>
        <v>25120</v>
      </c>
      <c r="AJ116" s="118">
        <f t="shared" si="16"/>
        <v>25120</v>
      </c>
      <c r="AM116" t="b">
        <f>D116='01.01.2022 Смета'!D116</f>
        <v>1</v>
      </c>
      <c r="AO116" t="b">
        <f>F116='01.01.2022 Смета'!E116</f>
        <v>1</v>
      </c>
      <c r="AP116" t="b">
        <f>G116='01.01.2022 Смета'!F116</f>
        <v>1</v>
      </c>
      <c r="AQ116" t="b">
        <f>H116='01.01.2022 Смета'!G116</f>
        <v>1</v>
      </c>
    </row>
    <row r="117" spans="1:43" ht="27" customHeight="1" x14ac:dyDescent="0.25">
      <c r="A117" s="108">
        <v>97</v>
      </c>
      <c r="B117" s="8"/>
      <c r="C117" s="47" t="s">
        <v>110</v>
      </c>
      <c r="D117" s="94" t="s">
        <v>962</v>
      </c>
      <c r="E117" s="47" t="s">
        <v>944</v>
      </c>
      <c r="F117" s="168">
        <v>44911</v>
      </c>
      <c r="G117" s="169">
        <v>44913</v>
      </c>
      <c r="H117" s="47" t="s">
        <v>301</v>
      </c>
      <c r="I117" s="51" t="s">
        <v>824</v>
      </c>
      <c r="J117" s="58">
        <v>44913</v>
      </c>
      <c r="K117" s="59"/>
      <c r="L117" s="49"/>
      <c r="M117" s="49"/>
      <c r="N117" s="60"/>
      <c r="O117" s="49"/>
      <c r="P117" s="49"/>
      <c r="Q117" s="60"/>
      <c r="R117" s="49"/>
      <c r="S117" s="49"/>
      <c r="T117" s="61"/>
      <c r="U117" s="49">
        <v>117</v>
      </c>
      <c r="V117" s="49">
        <v>150</v>
      </c>
      <c r="W117" s="49">
        <f t="shared" si="17"/>
        <v>17550</v>
      </c>
      <c r="X117" s="49">
        <v>58</v>
      </c>
      <c r="Y117" s="49">
        <v>150</v>
      </c>
      <c r="Z117" s="49">
        <f t="shared" si="18"/>
        <v>8700</v>
      </c>
      <c r="AA117" s="49">
        <v>58</v>
      </c>
      <c r="AB117" s="49">
        <v>150</v>
      </c>
      <c r="AC117" s="49">
        <f t="shared" si="19"/>
        <v>8700</v>
      </c>
      <c r="AD117" s="65">
        <v>170</v>
      </c>
      <c r="AE117" s="54">
        <v>7</v>
      </c>
      <c r="AF117" s="55">
        <v>1192</v>
      </c>
      <c r="AG117" s="131">
        <v>1</v>
      </c>
      <c r="AH117" s="145">
        <f t="shared" si="15"/>
        <v>403</v>
      </c>
      <c r="AI117" s="139">
        <f t="shared" si="20"/>
        <v>36142</v>
      </c>
      <c r="AJ117" s="118">
        <f t="shared" si="16"/>
        <v>36142</v>
      </c>
      <c r="AM117" t="b">
        <f>D117='01.01.2022 Смета'!D117</f>
        <v>1</v>
      </c>
      <c r="AO117" t="b">
        <f>F117='01.01.2022 Смета'!E117</f>
        <v>1</v>
      </c>
      <c r="AP117" t="b">
        <f>G117='01.01.2022 Смета'!F117</f>
        <v>1</v>
      </c>
      <c r="AQ117" t="b">
        <f>H117='01.01.2022 Смета'!G117</f>
        <v>1</v>
      </c>
    </row>
    <row r="118" spans="1:43" x14ac:dyDescent="0.25">
      <c r="A118" s="110"/>
      <c r="B118" s="88"/>
      <c r="C118" s="92"/>
      <c r="D118" s="92" t="s">
        <v>914</v>
      </c>
      <c r="E118" s="89"/>
      <c r="F118" s="89"/>
      <c r="G118" s="89"/>
      <c r="H118" s="91"/>
      <c r="I118" s="91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66"/>
      <c r="AC118" s="26"/>
      <c r="AD118" s="26"/>
      <c r="AE118" s="133"/>
      <c r="AF118" s="140"/>
      <c r="AG118" s="140"/>
      <c r="AH118" s="111"/>
      <c r="AI118" s="89"/>
      <c r="AJ118" s="90"/>
      <c r="AM118" t="b">
        <f>D118='01.01.2022 Смета'!D118</f>
        <v>1</v>
      </c>
      <c r="AO118" t="b">
        <f>F118='01.01.2022 Смета'!E118</f>
        <v>1</v>
      </c>
      <c r="AP118" t="b">
        <f>G118='01.01.2022 Смета'!F118</f>
        <v>1</v>
      </c>
      <c r="AQ118" t="b">
        <f>H118='01.01.2022 Смета'!G118</f>
        <v>1</v>
      </c>
    </row>
    <row r="119" spans="1:43" ht="16.149999999999999" customHeight="1" x14ac:dyDescent="0.25">
      <c r="A119" s="108">
        <v>98</v>
      </c>
      <c r="B119" s="8" t="s">
        <v>19</v>
      </c>
      <c r="C119" s="21" t="s">
        <v>153</v>
      </c>
      <c r="D119" s="87" t="s">
        <v>58</v>
      </c>
      <c r="E119" s="21" t="s">
        <v>340</v>
      </c>
      <c r="F119" s="35">
        <v>44597</v>
      </c>
      <c r="G119" s="35">
        <v>44906</v>
      </c>
      <c r="H119" s="21" t="s">
        <v>748</v>
      </c>
      <c r="I119" s="22" t="s">
        <v>300</v>
      </c>
      <c r="J119" s="35">
        <v>44597</v>
      </c>
      <c r="K119" s="35">
        <v>44906</v>
      </c>
      <c r="L119" s="10"/>
      <c r="M119" s="10">
        <v>3400</v>
      </c>
      <c r="N119" s="10">
        <f t="shared" ref="N119:N195" si="21">L119*M119</f>
        <v>0</v>
      </c>
      <c r="O119" s="10"/>
      <c r="P119" s="10">
        <v>2900</v>
      </c>
      <c r="Q119" s="10">
        <f t="shared" ref="Q119:Q195" si="22">O119*P119</f>
        <v>0</v>
      </c>
      <c r="R119" s="10"/>
      <c r="S119" s="10">
        <v>2800</v>
      </c>
      <c r="T119" s="10">
        <f t="shared" ref="T119:T195" si="23">R119*S119</f>
        <v>0</v>
      </c>
      <c r="U119" s="10">
        <v>2</v>
      </c>
      <c r="V119" s="10">
        <v>150</v>
      </c>
      <c r="W119" s="10">
        <f t="shared" si="17"/>
        <v>300</v>
      </c>
      <c r="X119" s="10">
        <v>2</v>
      </c>
      <c r="Y119" s="10">
        <v>150</v>
      </c>
      <c r="Z119" s="10">
        <f t="shared" si="18"/>
        <v>300</v>
      </c>
      <c r="AA119" s="10">
        <v>2</v>
      </c>
      <c r="AB119" s="10">
        <v>150</v>
      </c>
      <c r="AC119" s="10">
        <f t="shared" si="19"/>
        <v>300</v>
      </c>
      <c r="AD119" s="66"/>
      <c r="AE119" s="7">
        <v>7</v>
      </c>
      <c r="AF119" s="7">
        <f t="shared" ref="AF119:AF177" si="24">AD119*AE119</f>
        <v>0</v>
      </c>
      <c r="AG119" s="131">
        <v>1</v>
      </c>
      <c r="AH119" s="139">
        <f t="shared" si="15"/>
        <v>6</v>
      </c>
      <c r="AI119" s="139">
        <f t="shared" si="20"/>
        <v>900</v>
      </c>
      <c r="AJ119" s="109">
        <f t="shared" si="16"/>
        <v>900</v>
      </c>
      <c r="AM119" t="b">
        <f>D119='01.01.2022 Смета'!D119</f>
        <v>1</v>
      </c>
      <c r="AO119" t="b">
        <f>F119='01.01.2022 Смета'!E119</f>
        <v>1</v>
      </c>
      <c r="AP119" t="b">
        <f>G119='01.01.2022 Смета'!F119</f>
        <v>1</v>
      </c>
      <c r="AQ119" t="b">
        <f>H119='01.01.2022 Смета'!G119</f>
        <v>1</v>
      </c>
    </row>
    <row r="120" spans="1:43" ht="40.5" customHeight="1" x14ac:dyDescent="0.25">
      <c r="A120" s="108">
        <v>99</v>
      </c>
      <c r="B120" s="8" t="s">
        <v>19</v>
      </c>
      <c r="C120" s="21" t="s">
        <v>153</v>
      </c>
      <c r="D120" s="87" t="s">
        <v>174</v>
      </c>
      <c r="E120" s="21" t="s">
        <v>1006</v>
      </c>
      <c r="F120" s="35">
        <v>44738</v>
      </c>
      <c r="G120" s="35">
        <v>44742</v>
      </c>
      <c r="H120" s="21" t="s">
        <v>748</v>
      </c>
      <c r="I120" s="22" t="s">
        <v>712</v>
      </c>
      <c r="J120" s="35">
        <v>44738</v>
      </c>
      <c r="K120" s="35">
        <v>44742</v>
      </c>
      <c r="L120" s="10"/>
      <c r="M120" s="10">
        <v>3400</v>
      </c>
      <c r="N120" s="10">
        <f t="shared" si="21"/>
        <v>0</v>
      </c>
      <c r="O120" s="10"/>
      <c r="P120" s="10">
        <v>2900</v>
      </c>
      <c r="Q120" s="10">
        <f t="shared" si="22"/>
        <v>0</v>
      </c>
      <c r="R120" s="10"/>
      <c r="S120" s="10">
        <v>2800</v>
      </c>
      <c r="T120" s="10">
        <f t="shared" si="23"/>
        <v>0</v>
      </c>
      <c r="U120" s="10">
        <v>6</v>
      </c>
      <c r="V120" s="10">
        <v>150</v>
      </c>
      <c r="W120" s="10">
        <f t="shared" si="17"/>
        <v>900</v>
      </c>
      <c r="X120" s="10">
        <v>6</v>
      </c>
      <c r="Y120" s="10">
        <v>150</v>
      </c>
      <c r="Z120" s="10">
        <f t="shared" si="18"/>
        <v>900</v>
      </c>
      <c r="AA120" s="10">
        <v>6</v>
      </c>
      <c r="AB120" s="10">
        <v>150</v>
      </c>
      <c r="AC120" s="10">
        <f t="shared" si="19"/>
        <v>900</v>
      </c>
      <c r="AD120" s="11">
        <v>24</v>
      </c>
      <c r="AE120" s="26">
        <v>7</v>
      </c>
      <c r="AF120" s="7">
        <f t="shared" si="24"/>
        <v>168</v>
      </c>
      <c r="AG120" s="131">
        <v>1</v>
      </c>
      <c r="AH120" s="139">
        <f t="shared" si="15"/>
        <v>42</v>
      </c>
      <c r="AI120" s="139">
        <f t="shared" si="20"/>
        <v>2868</v>
      </c>
      <c r="AJ120" s="109">
        <f t="shared" si="16"/>
        <v>2868</v>
      </c>
      <c r="AM120" t="b">
        <f>D120='01.01.2022 Смета'!D120</f>
        <v>1</v>
      </c>
      <c r="AO120" t="b">
        <f>F120='01.01.2022 Смета'!E120</f>
        <v>1</v>
      </c>
      <c r="AP120" t="b">
        <f>G120='01.01.2022 Смета'!F120</f>
        <v>1</v>
      </c>
      <c r="AQ120" t="b">
        <f>H120='01.01.2022 Смета'!G120</f>
        <v>1</v>
      </c>
    </row>
    <row r="121" spans="1:43" x14ac:dyDescent="0.25">
      <c r="A121" s="110"/>
      <c r="B121" s="88"/>
      <c r="C121" s="92"/>
      <c r="D121" s="92" t="s">
        <v>847</v>
      </c>
      <c r="E121" s="89"/>
      <c r="F121" s="89"/>
      <c r="G121" s="89"/>
      <c r="H121" s="91"/>
      <c r="I121" s="91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66"/>
      <c r="AC121" s="26"/>
      <c r="AD121" s="26"/>
      <c r="AE121" s="133"/>
      <c r="AF121" s="140"/>
      <c r="AG121" s="140"/>
      <c r="AH121" s="111"/>
      <c r="AI121" s="89"/>
      <c r="AJ121" s="90"/>
      <c r="AM121" t="b">
        <f>D121='01.01.2022 Смета'!D121</f>
        <v>1</v>
      </c>
      <c r="AO121" t="b">
        <f>F121='01.01.2022 Смета'!E121</f>
        <v>1</v>
      </c>
      <c r="AP121" t="b">
        <f>G121='01.01.2022 Смета'!F121</f>
        <v>1</v>
      </c>
      <c r="AQ121" t="b">
        <f>H121='01.01.2022 Смета'!G121</f>
        <v>1</v>
      </c>
    </row>
    <row r="122" spans="1:43" ht="16.149999999999999" customHeight="1" x14ac:dyDescent="0.25">
      <c r="A122" s="108">
        <v>100</v>
      </c>
      <c r="B122" s="15" t="s">
        <v>14</v>
      </c>
      <c r="C122" s="21" t="s">
        <v>157</v>
      </c>
      <c r="D122" s="87" t="s">
        <v>572</v>
      </c>
      <c r="E122" s="21" t="s">
        <v>340</v>
      </c>
      <c r="F122" s="35">
        <v>44665</v>
      </c>
      <c r="G122" s="35">
        <v>44669</v>
      </c>
      <c r="H122" s="21" t="s">
        <v>309</v>
      </c>
      <c r="I122" s="22" t="s">
        <v>340</v>
      </c>
      <c r="J122" s="35">
        <v>44665</v>
      </c>
      <c r="K122" s="35">
        <v>44669</v>
      </c>
      <c r="L122" s="14"/>
      <c r="M122" s="10">
        <v>3400</v>
      </c>
      <c r="N122" s="10">
        <f t="shared" si="21"/>
        <v>0</v>
      </c>
      <c r="O122" s="14"/>
      <c r="P122" s="10">
        <v>2900</v>
      </c>
      <c r="Q122" s="10">
        <f t="shared" si="22"/>
        <v>0</v>
      </c>
      <c r="R122" s="14"/>
      <c r="S122" s="10">
        <v>2800</v>
      </c>
      <c r="T122" s="10">
        <f t="shared" si="23"/>
        <v>0</v>
      </c>
      <c r="U122" s="10">
        <v>7</v>
      </c>
      <c r="V122" s="10">
        <v>150</v>
      </c>
      <c r="W122" s="10">
        <f t="shared" si="17"/>
        <v>1050</v>
      </c>
      <c r="X122" s="10">
        <v>7</v>
      </c>
      <c r="Y122" s="10">
        <v>150</v>
      </c>
      <c r="Z122" s="10">
        <f t="shared" si="18"/>
        <v>1050</v>
      </c>
      <c r="AA122" s="10">
        <v>7</v>
      </c>
      <c r="AB122" s="10">
        <v>150</v>
      </c>
      <c r="AC122" s="10">
        <f t="shared" si="19"/>
        <v>1050</v>
      </c>
      <c r="AD122" s="10">
        <v>27</v>
      </c>
      <c r="AE122" s="26">
        <v>7</v>
      </c>
      <c r="AF122" s="7">
        <f t="shared" si="24"/>
        <v>189</v>
      </c>
      <c r="AG122" s="131">
        <v>1</v>
      </c>
      <c r="AH122" s="139">
        <f t="shared" si="15"/>
        <v>48</v>
      </c>
      <c r="AI122" s="139">
        <f t="shared" si="20"/>
        <v>3339</v>
      </c>
      <c r="AJ122" s="109">
        <f t="shared" si="16"/>
        <v>3339</v>
      </c>
      <c r="AM122" t="b">
        <f>D122='01.01.2022 Смета'!D122</f>
        <v>1</v>
      </c>
      <c r="AO122" t="b">
        <f>F122='01.01.2022 Смета'!E122</f>
        <v>1</v>
      </c>
      <c r="AP122" t="b">
        <f>G122='01.01.2022 Смета'!F122</f>
        <v>1</v>
      </c>
      <c r="AQ122" t="b">
        <f>H122='01.01.2022 Смета'!G122</f>
        <v>1</v>
      </c>
    </row>
    <row r="123" spans="1:43" ht="27" customHeight="1" x14ac:dyDescent="0.25">
      <c r="A123" s="108">
        <v>101</v>
      </c>
      <c r="B123" s="15" t="s">
        <v>14</v>
      </c>
      <c r="C123" s="21" t="s">
        <v>157</v>
      </c>
      <c r="D123" s="87" t="s">
        <v>529</v>
      </c>
      <c r="E123" s="21" t="s">
        <v>713</v>
      </c>
      <c r="F123" s="35">
        <v>44706</v>
      </c>
      <c r="G123" s="35">
        <v>44712</v>
      </c>
      <c r="H123" s="21" t="s">
        <v>530</v>
      </c>
      <c r="I123" s="22" t="s">
        <v>713</v>
      </c>
      <c r="J123" s="35">
        <v>44706</v>
      </c>
      <c r="K123" s="35">
        <v>44712</v>
      </c>
      <c r="L123" s="28"/>
      <c r="M123" s="10">
        <v>3400</v>
      </c>
      <c r="N123" s="10">
        <f t="shared" si="21"/>
        <v>0</v>
      </c>
      <c r="O123" s="28"/>
      <c r="P123" s="10">
        <v>2900</v>
      </c>
      <c r="Q123" s="10">
        <f t="shared" si="22"/>
        <v>0</v>
      </c>
      <c r="R123" s="28"/>
      <c r="S123" s="10">
        <v>2800</v>
      </c>
      <c r="T123" s="10">
        <f t="shared" si="23"/>
        <v>0</v>
      </c>
      <c r="U123" s="10">
        <v>10</v>
      </c>
      <c r="V123" s="10">
        <v>150</v>
      </c>
      <c r="W123" s="10">
        <f t="shared" si="17"/>
        <v>1500</v>
      </c>
      <c r="X123" s="10">
        <v>10</v>
      </c>
      <c r="Y123" s="10">
        <v>150</v>
      </c>
      <c r="Z123" s="10">
        <f t="shared" si="18"/>
        <v>1500</v>
      </c>
      <c r="AA123" s="10">
        <v>10</v>
      </c>
      <c r="AB123" s="10">
        <v>150</v>
      </c>
      <c r="AC123" s="10">
        <f t="shared" si="19"/>
        <v>1500</v>
      </c>
      <c r="AD123" s="29">
        <v>30</v>
      </c>
      <c r="AE123" s="26">
        <v>7</v>
      </c>
      <c r="AF123" s="7">
        <f t="shared" si="24"/>
        <v>210</v>
      </c>
      <c r="AG123" s="131">
        <v>1</v>
      </c>
      <c r="AH123" s="139">
        <f t="shared" si="15"/>
        <v>60</v>
      </c>
      <c r="AI123" s="139">
        <f t="shared" si="20"/>
        <v>4710</v>
      </c>
      <c r="AJ123" s="109">
        <f t="shared" si="16"/>
        <v>4710</v>
      </c>
      <c r="AM123" t="b">
        <f>D123='01.01.2022 Смета'!D123</f>
        <v>1</v>
      </c>
      <c r="AO123" t="b">
        <f>F123='01.01.2022 Смета'!E123</f>
        <v>1</v>
      </c>
      <c r="AP123" t="b">
        <f>G123='01.01.2022 Смета'!F123</f>
        <v>1</v>
      </c>
      <c r="AQ123" t="b">
        <f>H123='01.01.2022 Смета'!G123</f>
        <v>1</v>
      </c>
    </row>
    <row r="124" spans="1:43" ht="27" customHeight="1" x14ac:dyDescent="0.25">
      <c r="A124" s="108">
        <v>102</v>
      </c>
      <c r="B124" s="15" t="s">
        <v>14</v>
      </c>
      <c r="C124" s="21" t="s">
        <v>157</v>
      </c>
      <c r="D124" s="87" t="s">
        <v>173</v>
      </c>
      <c r="E124" s="21" t="s">
        <v>714</v>
      </c>
      <c r="F124" s="35">
        <v>44746</v>
      </c>
      <c r="G124" s="35">
        <v>44752</v>
      </c>
      <c r="H124" s="21" t="s">
        <v>367</v>
      </c>
      <c r="I124" s="22" t="s">
        <v>714</v>
      </c>
      <c r="J124" s="35">
        <v>44746</v>
      </c>
      <c r="K124" s="35">
        <v>44752</v>
      </c>
      <c r="L124" s="14"/>
      <c r="M124" s="10">
        <v>3400</v>
      </c>
      <c r="N124" s="10">
        <f t="shared" si="21"/>
        <v>0</v>
      </c>
      <c r="O124" s="14"/>
      <c r="P124" s="10">
        <v>2900</v>
      </c>
      <c r="Q124" s="10">
        <f t="shared" si="22"/>
        <v>0</v>
      </c>
      <c r="R124" s="14"/>
      <c r="S124" s="10">
        <v>2800</v>
      </c>
      <c r="T124" s="10">
        <f t="shared" si="23"/>
        <v>0</v>
      </c>
      <c r="U124" s="10">
        <v>9</v>
      </c>
      <c r="V124" s="10">
        <v>150</v>
      </c>
      <c r="W124" s="10">
        <f t="shared" si="17"/>
        <v>1350</v>
      </c>
      <c r="X124" s="10">
        <v>9</v>
      </c>
      <c r="Y124" s="10">
        <v>150</v>
      </c>
      <c r="Z124" s="10">
        <f t="shared" si="18"/>
        <v>1350</v>
      </c>
      <c r="AA124" s="10">
        <v>9</v>
      </c>
      <c r="AB124" s="10">
        <v>150</v>
      </c>
      <c r="AC124" s="10">
        <f t="shared" si="19"/>
        <v>1350</v>
      </c>
      <c r="AD124" s="10">
        <v>27</v>
      </c>
      <c r="AE124" s="26">
        <v>7</v>
      </c>
      <c r="AF124" s="7">
        <f t="shared" si="24"/>
        <v>189</v>
      </c>
      <c r="AG124" s="131">
        <v>1</v>
      </c>
      <c r="AH124" s="139">
        <f t="shared" si="15"/>
        <v>54</v>
      </c>
      <c r="AI124" s="139">
        <f t="shared" si="20"/>
        <v>4239</v>
      </c>
      <c r="AJ124" s="109">
        <f t="shared" si="16"/>
        <v>4239</v>
      </c>
      <c r="AM124" t="b">
        <f>D124='01.01.2022 Смета'!D124</f>
        <v>1</v>
      </c>
      <c r="AO124" t="b">
        <f>F124='01.01.2022 Смета'!E124</f>
        <v>1</v>
      </c>
      <c r="AP124" t="b">
        <f>G124='01.01.2022 Смета'!F124</f>
        <v>1</v>
      </c>
      <c r="AQ124" t="b">
        <f>H124='01.01.2022 Смета'!G124</f>
        <v>1</v>
      </c>
    </row>
    <row r="125" spans="1:43" ht="27" customHeight="1" x14ac:dyDescent="0.25">
      <c r="A125" s="108">
        <v>103</v>
      </c>
      <c r="B125" s="15" t="s">
        <v>14</v>
      </c>
      <c r="C125" s="21" t="s">
        <v>157</v>
      </c>
      <c r="D125" s="87" t="s">
        <v>174</v>
      </c>
      <c r="E125" s="21" t="s">
        <v>714</v>
      </c>
      <c r="F125" s="35">
        <v>44746</v>
      </c>
      <c r="G125" s="35">
        <v>44752</v>
      </c>
      <c r="H125" s="21" t="s">
        <v>367</v>
      </c>
      <c r="I125" s="22" t="s">
        <v>714</v>
      </c>
      <c r="J125" s="35">
        <v>44746</v>
      </c>
      <c r="K125" s="35">
        <v>44752</v>
      </c>
      <c r="L125" s="28"/>
      <c r="M125" s="10">
        <v>3400</v>
      </c>
      <c r="N125" s="10">
        <f t="shared" si="21"/>
        <v>0</v>
      </c>
      <c r="O125" s="28"/>
      <c r="P125" s="10">
        <v>2900</v>
      </c>
      <c r="Q125" s="10">
        <f t="shared" si="22"/>
        <v>0</v>
      </c>
      <c r="R125" s="28"/>
      <c r="S125" s="10">
        <v>2800</v>
      </c>
      <c r="T125" s="10">
        <f t="shared" si="23"/>
        <v>0</v>
      </c>
      <c r="U125" s="10">
        <v>44</v>
      </c>
      <c r="V125" s="10">
        <v>150</v>
      </c>
      <c r="W125" s="10">
        <f t="shared" si="17"/>
        <v>6600</v>
      </c>
      <c r="X125" s="10">
        <v>44</v>
      </c>
      <c r="Y125" s="10">
        <v>150</v>
      </c>
      <c r="Z125" s="10">
        <f t="shared" si="18"/>
        <v>6600</v>
      </c>
      <c r="AA125" s="10">
        <v>44</v>
      </c>
      <c r="AB125" s="10">
        <v>150</v>
      </c>
      <c r="AC125" s="10">
        <f t="shared" si="19"/>
        <v>6600</v>
      </c>
      <c r="AD125" s="29">
        <v>132</v>
      </c>
      <c r="AE125" s="26">
        <v>7</v>
      </c>
      <c r="AF125" s="7">
        <f t="shared" si="24"/>
        <v>924</v>
      </c>
      <c r="AG125" s="131">
        <v>1</v>
      </c>
      <c r="AH125" s="139">
        <f t="shared" si="15"/>
        <v>264</v>
      </c>
      <c r="AI125" s="139">
        <f t="shared" si="20"/>
        <v>20724</v>
      </c>
      <c r="AJ125" s="109">
        <f t="shared" si="16"/>
        <v>20724</v>
      </c>
      <c r="AM125" t="b">
        <f>D125='01.01.2022 Смета'!D125</f>
        <v>1</v>
      </c>
      <c r="AO125" t="b">
        <f>F125='01.01.2022 Смета'!E125</f>
        <v>1</v>
      </c>
      <c r="AP125" t="b">
        <f>G125='01.01.2022 Смета'!F125</f>
        <v>1</v>
      </c>
      <c r="AQ125" t="b">
        <f>H125='01.01.2022 Смета'!G125</f>
        <v>1</v>
      </c>
    </row>
    <row r="126" spans="1:43" ht="18" customHeight="1" x14ac:dyDescent="0.25">
      <c r="A126" s="110"/>
      <c r="B126" s="88"/>
      <c r="C126" s="92"/>
      <c r="D126" s="92" t="s">
        <v>848</v>
      </c>
      <c r="E126" s="89"/>
      <c r="F126" s="89"/>
      <c r="G126" s="89"/>
      <c r="H126" s="91"/>
      <c r="I126" s="91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66"/>
      <c r="AC126" s="26"/>
      <c r="AD126" s="26"/>
      <c r="AE126" s="133"/>
      <c r="AF126" s="140"/>
      <c r="AG126" s="140"/>
      <c r="AH126" s="111"/>
      <c r="AI126" s="89"/>
      <c r="AJ126" s="90"/>
      <c r="AM126" t="b">
        <f>D126='01.01.2022 Смета'!D126</f>
        <v>1</v>
      </c>
      <c r="AO126" t="b">
        <f>F126='01.01.2022 Смета'!E126</f>
        <v>1</v>
      </c>
      <c r="AP126" t="b">
        <f>G126='01.01.2022 Смета'!F126</f>
        <v>1</v>
      </c>
      <c r="AQ126" t="b">
        <f>H126='01.01.2022 Смета'!G126</f>
        <v>1</v>
      </c>
    </row>
    <row r="127" spans="1:43" ht="27" customHeight="1" x14ac:dyDescent="0.25">
      <c r="A127" s="108">
        <v>104</v>
      </c>
      <c r="B127" s="18" t="s">
        <v>172</v>
      </c>
      <c r="C127" s="44" t="s">
        <v>120</v>
      </c>
      <c r="D127" s="87" t="s">
        <v>174</v>
      </c>
      <c r="E127" s="21" t="s">
        <v>369</v>
      </c>
      <c r="F127" s="43">
        <v>44621</v>
      </c>
      <c r="G127" s="43">
        <v>44625</v>
      </c>
      <c r="H127" s="21" t="s">
        <v>319</v>
      </c>
      <c r="I127" s="38" t="s">
        <v>369</v>
      </c>
      <c r="J127" s="43">
        <v>44621</v>
      </c>
      <c r="K127" s="43">
        <v>44625</v>
      </c>
      <c r="L127" s="13"/>
      <c r="M127" s="10">
        <v>3400</v>
      </c>
      <c r="N127" s="10">
        <f t="shared" si="21"/>
        <v>0</v>
      </c>
      <c r="O127" s="13"/>
      <c r="P127" s="10">
        <v>2900</v>
      </c>
      <c r="Q127" s="10">
        <f t="shared" si="22"/>
        <v>0</v>
      </c>
      <c r="R127" s="13"/>
      <c r="S127" s="10">
        <v>2800</v>
      </c>
      <c r="T127" s="10">
        <f t="shared" si="23"/>
        <v>0</v>
      </c>
      <c r="U127" s="13">
        <v>44</v>
      </c>
      <c r="V127" s="10">
        <v>150</v>
      </c>
      <c r="W127" s="10">
        <f t="shared" si="17"/>
        <v>6600</v>
      </c>
      <c r="X127" s="13">
        <v>44</v>
      </c>
      <c r="Y127" s="10">
        <v>150</v>
      </c>
      <c r="Z127" s="10">
        <f t="shared" si="18"/>
        <v>6600</v>
      </c>
      <c r="AA127" s="13">
        <v>44</v>
      </c>
      <c r="AB127" s="10">
        <v>150</v>
      </c>
      <c r="AC127" s="10">
        <f t="shared" si="19"/>
        <v>6600</v>
      </c>
      <c r="AD127" s="24"/>
      <c r="AE127" s="26">
        <v>7</v>
      </c>
      <c r="AF127" s="7">
        <f t="shared" si="24"/>
        <v>0</v>
      </c>
      <c r="AG127" s="131">
        <v>1</v>
      </c>
      <c r="AH127" s="139">
        <f t="shared" si="15"/>
        <v>132</v>
      </c>
      <c r="AI127" s="139">
        <f t="shared" si="20"/>
        <v>19800</v>
      </c>
      <c r="AJ127" s="109">
        <f t="shared" si="16"/>
        <v>19800</v>
      </c>
      <c r="AM127" t="b">
        <f>D127='01.01.2022 Смета'!D127</f>
        <v>1</v>
      </c>
      <c r="AO127" t="b">
        <f>F127='01.01.2022 Смета'!E127</f>
        <v>1</v>
      </c>
      <c r="AP127" t="b">
        <f>G127='01.01.2022 Смета'!F127</f>
        <v>1</v>
      </c>
      <c r="AQ127" t="b">
        <f>H127='01.01.2022 Смета'!G127</f>
        <v>1</v>
      </c>
    </row>
    <row r="128" spans="1:43" ht="27" customHeight="1" x14ac:dyDescent="0.25">
      <c r="A128" s="108">
        <v>105</v>
      </c>
      <c r="B128" s="8" t="s">
        <v>172</v>
      </c>
      <c r="C128" s="21" t="s">
        <v>120</v>
      </c>
      <c r="D128" s="87" t="s">
        <v>46</v>
      </c>
      <c r="E128" s="21" t="s">
        <v>370</v>
      </c>
      <c r="F128" s="35">
        <v>44636</v>
      </c>
      <c r="G128" s="35">
        <v>44639</v>
      </c>
      <c r="H128" s="21" t="s">
        <v>301</v>
      </c>
      <c r="I128" s="38" t="s">
        <v>370</v>
      </c>
      <c r="J128" s="35">
        <v>44636</v>
      </c>
      <c r="K128" s="35">
        <v>44639</v>
      </c>
      <c r="L128" s="10"/>
      <c r="M128" s="10">
        <v>3400</v>
      </c>
      <c r="N128" s="10">
        <f t="shared" si="21"/>
        <v>0</v>
      </c>
      <c r="O128" s="10"/>
      <c r="P128" s="10">
        <v>2900</v>
      </c>
      <c r="Q128" s="10">
        <f t="shared" si="22"/>
        <v>0</v>
      </c>
      <c r="R128" s="10"/>
      <c r="S128" s="10">
        <v>2800</v>
      </c>
      <c r="T128" s="10">
        <f t="shared" si="23"/>
        <v>0</v>
      </c>
      <c r="U128" s="10">
        <v>18</v>
      </c>
      <c r="V128" s="10">
        <v>150</v>
      </c>
      <c r="W128" s="10">
        <f t="shared" si="17"/>
        <v>2700</v>
      </c>
      <c r="X128" s="10">
        <v>18</v>
      </c>
      <c r="Y128" s="10">
        <v>150</v>
      </c>
      <c r="Z128" s="10">
        <f t="shared" si="18"/>
        <v>2700</v>
      </c>
      <c r="AA128" s="13">
        <v>18</v>
      </c>
      <c r="AB128" s="10">
        <v>150</v>
      </c>
      <c r="AC128" s="10">
        <f t="shared" si="19"/>
        <v>2700</v>
      </c>
      <c r="AD128" s="11"/>
      <c r="AE128" s="26">
        <v>7</v>
      </c>
      <c r="AF128" s="7">
        <f t="shared" si="24"/>
        <v>0</v>
      </c>
      <c r="AG128" s="131">
        <v>1</v>
      </c>
      <c r="AH128" s="145">
        <f t="shared" si="15"/>
        <v>54</v>
      </c>
      <c r="AI128" s="139">
        <f t="shared" si="20"/>
        <v>8100</v>
      </c>
      <c r="AJ128" s="118">
        <f t="shared" si="16"/>
        <v>8100</v>
      </c>
      <c r="AM128" t="b">
        <f>D128='01.01.2022 Смета'!D128</f>
        <v>1</v>
      </c>
      <c r="AO128" t="b">
        <f>F128='01.01.2022 Смета'!E128</f>
        <v>1</v>
      </c>
      <c r="AP128" t="b">
        <f>G128='01.01.2022 Смета'!F128</f>
        <v>1</v>
      </c>
      <c r="AQ128" t="b">
        <f>H128='01.01.2022 Смета'!G128</f>
        <v>1</v>
      </c>
    </row>
    <row r="129" spans="1:43" ht="27" customHeight="1" x14ac:dyDescent="0.25">
      <c r="A129" s="108">
        <v>106</v>
      </c>
      <c r="B129" s="8" t="s">
        <v>172</v>
      </c>
      <c r="C129" s="21" t="s">
        <v>120</v>
      </c>
      <c r="D129" s="87" t="s">
        <v>70</v>
      </c>
      <c r="E129" s="21" t="s">
        <v>371</v>
      </c>
      <c r="F129" s="35">
        <v>44640</v>
      </c>
      <c r="G129" s="35">
        <v>44645</v>
      </c>
      <c r="H129" s="21" t="s">
        <v>319</v>
      </c>
      <c r="I129" s="38" t="s">
        <v>371</v>
      </c>
      <c r="J129" s="35">
        <v>44640</v>
      </c>
      <c r="K129" s="35">
        <v>44645</v>
      </c>
      <c r="L129" s="10"/>
      <c r="M129" s="10">
        <v>3400</v>
      </c>
      <c r="N129" s="10">
        <f t="shared" si="21"/>
        <v>0</v>
      </c>
      <c r="O129" s="10"/>
      <c r="P129" s="10">
        <v>2900</v>
      </c>
      <c r="Q129" s="10">
        <f t="shared" si="22"/>
        <v>0</v>
      </c>
      <c r="R129" s="10"/>
      <c r="S129" s="10">
        <v>2800</v>
      </c>
      <c r="T129" s="10">
        <f t="shared" si="23"/>
        <v>0</v>
      </c>
      <c r="U129" s="10">
        <v>34</v>
      </c>
      <c r="V129" s="10">
        <v>150</v>
      </c>
      <c r="W129" s="10">
        <f t="shared" si="17"/>
        <v>5100</v>
      </c>
      <c r="X129" s="10">
        <v>34</v>
      </c>
      <c r="Y129" s="10">
        <v>150</v>
      </c>
      <c r="Z129" s="10">
        <f t="shared" si="18"/>
        <v>5100</v>
      </c>
      <c r="AA129" s="10">
        <v>34</v>
      </c>
      <c r="AB129" s="10">
        <v>150</v>
      </c>
      <c r="AC129" s="10">
        <f t="shared" si="19"/>
        <v>5100</v>
      </c>
      <c r="AD129" s="11"/>
      <c r="AE129" s="26">
        <v>7</v>
      </c>
      <c r="AF129" s="7">
        <f t="shared" si="24"/>
        <v>0</v>
      </c>
      <c r="AG129" s="131">
        <v>1</v>
      </c>
      <c r="AH129" s="145">
        <f t="shared" si="15"/>
        <v>102</v>
      </c>
      <c r="AI129" s="139">
        <f t="shared" si="20"/>
        <v>15300</v>
      </c>
      <c r="AJ129" s="118">
        <f t="shared" si="16"/>
        <v>15300</v>
      </c>
      <c r="AM129" t="b">
        <f>D129='01.01.2022 Смета'!D129</f>
        <v>1</v>
      </c>
      <c r="AO129" t="b">
        <f>F129='01.01.2022 Смета'!E129</f>
        <v>1</v>
      </c>
      <c r="AP129" t="b">
        <f>G129='01.01.2022 Смета'!F129</f>
        <v>1</v>
      </c>
      <c r="AQ129" t="b">
        <f>H129='01.01.2022 Смета'!G129</f>
        <v>1</v>
      </c>
    </row>
    <row r="130" spans="1:43" ht="52.9" customHeight="1" x14ac:dyDescent="0.25">
      <c r="A130" s="108">
        <v>107</v>
      </c>
      <c r="B130" s="8" t="s">
        <v>172</v>
      </c>
      <c r="C130" s="47" t="s">
        <v>120</v>
      </c>
      <c r="D130" s="94" t="s">
        <v>821</v>
      </c>
      <c r="E130" s="47" t="s">
        <v>373</v>
      </c>
      <c r="F130" s="52">
        <v>44830</v>
      </c>
      <c r="G130" s="52">
        <v>44835</v>
      </c>
      <c r="H130" s="47" t="s">
        <v>372</v>
      </c>
      <c r="I130" s="53" t="s">
        <v>373</v>
      </c>
      <c r="J130" s="52">
        <v>44830</v>
      </c>
      <c r="K130" s="52">
        <v>44835</v>
      </c>
      <c r="L130" s="49"/>
      <c r="M130" s="49">
        <v>3400</v>
      </c>
      <c r="N130" s="49">
        <f t="shared" si="21"/>
        <v>0</v>
      </c>
      <c r="O130" s="49"/>
      <c r="P130" s="49">
        <v>2900</v>
      </c>
      <c r="Q130" s="49">
        <f t="shared" si="22"/>
        <v>0</v>
      </c>
      <c r="R130" s="49"/>
      <c r="S130" s="49">
        <v>2800</v>
      </c>
      <c r="T130" s="49">
        <f t="shared" si="23"/>
        <v>0</v>
      </c>
      <c r="U130" s="49">
        <v>42</v>
      </c>
      <c r="V130" s="49">
        <v>150</v>
      </c>
      <c r="W130" s="49">
        <f t="shared" si="17"/>
        <v>6300</v>
      </c>
      <c r="X130" s="49">
        <v>42</v>
      </c>
      <c r="Y130" s="49">
        <v>150</v>
      </c>
      <c r="Z130" s="49">
        <f t="shared" si="18"/>
        <v>6300</v>
      </c>
      <c r="AA130" s="49">
        <v>42</v>
      </c>
      <c r="AB130" s="49">
        <v>150</v>
      </c>
      <c r="AC130" s="49">
        <f t="shared" si="19"/>
        <v>6300</v>
      </c>
      <c r="AD130" s="50">
        <v>190</v>
      </c>
      <c r="AE130" s="54">
        <v>7</v>
      </c>
      <c r="AF130" s="55">
        <f t="shared" si="24"/>
        <v>1330</v>
      </c>
      <c r="AG130" s="131">
        <v>1</v>
      </c>
      <c r="AH130" s="145">
        <f t="shared" si="15"/>
        <v>316</v>
      </c>
      <c r="AI130" s="139">
        <f t="shared" si="20"/>
        <v>20230</v>
      </c>
      <c r="AJ130" s="118">
        <f t="shared" si="16"/>
        <v>20230</v>
      </c>
      <c r="AM130" t="b">
        <f>D130='01.01.2022 Смета'!D130</f>
        <v>1</v>
      </c>
      <c r="AO130" t="b">
        <f>F130='01.01.2022 Смета'!E130</f>
        <v>1</v>
      </c>
      <c r="AP130" t="b">
        <f>G130='01.01.2022 Смета'!F130</f>
        <v>1</v>
      </c>
      <c r="AQ130" t="b">
        <f>H130='01.01.2022 Смета'!G130</f>
        <v>1</v>
      </c>
    </row>
    <row r="131" spans="1:43" ht="27" customHeight="1" x14ac:dyDescent="0.25">
      <c r="A131" s="108">
        <v>108</v>
      </c>
      <c r="B131" s="8" t="s">
        <v>172</v>
      </c>
      <c r="C131" s="47" t="s">
        <v>120</v>
      </c>
      <c r="D131" s="94" t="s">
        <v>820</v>
      </c>
      <c r="E131" s="47" t="s">
        <v>368</v>
      </c>
      <c r="F131" s="52">
        <v>44830</v>
      </c>
      <c r="G131" s="52">
        <v>44835</v>
      </c>
      <c r="H131" s="47" t="s">
        <v>372</v>
      </c>
      <c r="I131" s="53" t="s">
        <v>368</v>
      </c>
      <c r="J131" s="52">
        <v>44830</v>
      </c>
      <c r="K131" s="52">
        <v>44835</v>
      </c>
      <c r="L131" s="49"/>
      <c r="M131" s="49">
        <v>3400</v>
      </c>
      <c r="N131" s="49">
        <f t="shared" si="21"/>
        <v>0</v>
      </c>
      <c r="O131" s="49"/>
      <c r="P131" s="49">
        <v>2900</v>
      </c>
      <c r="Q131" s="49">
        <f t="shared" si="22"/>
        <v>0</v>
      </c>
      <c r="R131" s="49"/>
      <c r="S131" s="49">
        <v>2800</v>
      </c>
      <c r="T131" s="49">
        <f t="shared" si="23"/>
        <v>0</v>
      </c>
      <c r="U131" s="49">
        <v>67</v>
      </c>
      <c r="V131" s="49">
        <v>150</v>
      </c>
      <c r="W131" s="49">
        <f t="shared" si="17"/>
        <v>10050</v>
      </c>
      <c r="X131" s="49">
        <v>67</v>
      </c>
      <c r="Y131" s="49">
        <v>150</v>
      </c>
      <c r="Z131" s="49">
        <f t="shared" si="18"/>
        <v>10050</v>
      </c>
      <c r="AA131" s="49">
        <v>68</v>
      </c>
      <c r="AB131" s="49">
        <v>150</v>
      </c>
      <c r="AC131" s="49">
        <f t="shared" si="19"/>
        <v>10200</v>
      </c>
      <c r="AD131" s="50">
        <v>166</v>
      </c>
      <c r="AE131" s="54">
        <v>7</v>
      </c>
      <c r="AF131" s="55">
        <f t="shared" si="24"/>
        <v>1162</v>
      </c>
      <c r="AG131" s="131">
        <v>1</v>
      </c>
      <c r="AH131" s="139">
        <f t="shared" si="15"/>
        <v>368</v>
      </c>
      <c r="AI131" s="139">
        <f t="shared" si="20"/>
        <v>31462</v>
      </c>
      <c r="AJ131" s="109">
        <f t="shared" si="16"/>
        <v>31462</v>
      </c>
      <c r="AM131" t="b">
        <f>D131='01.01.2022 Смета'!D131</f>
        <v>1</v>
      </c>
      <c r="AO131" t="b">
        <f>F131='01.01.2022 Смета'!E131</f>
        <v>1</v>
      </c>
      <c r="AP131" t="b">
        <f>G131='01.01.2022 Смета'!F131</f>
        <v>1</v>
      </c>
      <c r="AQ131" t="b">
        <f>H131='01.01.2022 Смета'!G131</f>
        <v>1</v>
      </c>
    </row>
    <row r="132" spans="1:43" ht="27" customHeight="1" x14ac:dyDescent="0.25">
      <c r="A132" s="108">
        <v>109</v>
      </c>
      <c r="B132" s="8"/>
      <c r="C132" s="47" t="s">
        <v>120</v>
      </c>
      <c r="D132" s="94" t="s">
        <v>821</v>
      </c>
      <c r="E132" s="47" t="s">
        <v>369</v>
      </c>
      <c r="F132" s="52">
        <v>44872</v>
      </c>
      <c r="G132" s="52">
        <v>44877</v>
      </c>
      <c r="H132" s="47" t="s">
        <v>372</v>
      </c>
      <c r="I132" s="53" t="s">
        <v>369</v>
      </c>
      <c r="J132" s="52">
        <v>44872</v>
      </c>
      <c r="K132" s="52">
        <v>44877</v>
      </c>
      <c r="L132" s="49">
        <v>1</v>
      </c>
      <c r="M132" s="49">
        <v>3400</v>
      </c>
      <c r="N132" s="49">
        <f t="shared" si="21"/>
        <v>3400</v>
      </c>
      <c r="O132" s="49">
        <v>1</v>
      </c>
      <c r="P132" s="49">
        <v>2900</v>
      </c>
      <c r="Q132" s="49">
        <f t="shared" si="22"/>
        <v>2900</v>
      </c>
      <c r="R132" s="49">
        <v>1</v>
      </c>
      <c r="S132" s="49">
        <v>2800</v>
      </c>
      <c r="T132" s="49">
        <f t="shared" si="23"/>
        <v>2800</v>
      </c>
      <c r="U132" s="49">
        <v>25</v>
      </c>
      <c r="V132" s="49">
        <v>150</v>
      </c>
      <c r="W132" s="49">
        <f t="shared" si="17"/>
        <v>3750</v>
      </c>
      <c r="X132" s="49">
        <v>25</v>
      </c>
      <c r="Y132" s="49">
        <v>150</v>
      </c>
      <c r="Z132" s="49">
        <f t="shared" si="18"/>
        <v>3750</v>
      </c>
      <c r="AA132" s="49">
        <v>24</v>
      </c>
      <c r="AB132" s="49">
        <v>150</v>
      </c>
      <c r="AC132" s="49">
        <f t="shared" si="19"/>
        <v>3600</v>
      </c>
      <c r="AD132" s="50">
        <v>138</v>
      </c>
      <c r="AE132" s="54">
        <v>7</v>
      </c>
      <c r="AF132" s="55">
        <f t="shared" si="24"/>
        <v>966</v>
      </c>
      <c r="AG132" s="131">
        <v>1</v>
      </c>
      <c r="AH132" s="139">
        <f t="shared" si="15"/>
        <v>215</v>
      </c>
      <c r="AI132" s="139">
        <f t="shared" si="20"/>
        <v>21166</v>
      </c>
      <c r="AJ132" s="109">
        <f t="shared" si="16"/>
        <v>21166</v>
      </c>
      <c r="AM132" t="b">
        <f>D132='01.01.2022 Смета'!D132</f>
        <v>1</v>
      </c>
      <c r="AO132" t="b">
        <f>F132='01.01.2022 Смета'!E132</f>
        <v>1</v>
      </c>
      <c r="AP132" t="b">
        <f>G132='01.01.2022 Смета'!F132</f>
        <v>1</v>
      </c>
      <c r="AQ132" t="b">
        <f>H132='01.01.2022 Смета'!G132</f>
        <v>1</v>
      </c>
    </row>
    <row r="133" spans="1:43" ht="13.15" customHeight="1" x14ac:dyDescent="0.25">
      <c r="A133" s="110"/>
      <c r="B133" s="88"/>
      <c r="C133" s="92"/>
      <c r="D133" s="92" t="s">
        <v>849</v>
      </c>
      <c r="E133" s="89"/>
      <c r="F133" s="89"/>
      <c r="G133" s="89"/>
      <c r="H133" s="91"/>
      <c r="I133" s="91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66"/>
      <c r="AC133" s="26"/>
      <c r="AD133" s="26"/>
      <c r="AE133" s="133"/>
      <c r="AF133" s="140"/>
      <c r="AG133" s="140"/>
      <c r="AH133" s="111"/>
      <c r="AI133" s="89"/>
      <c r="AJ133" s="90"/>
      <c r="AM133" t="b">
        <f>D133='01.01.2022 Смета'!D133</f>
        <v>1</v>
      </c>
      <c r="AO133" t="b">
        <f>F133='01.01.2022 Смета'!E133</f>
        <v>1</v>
      </c>
      <c r="AP133" t="b">
        <f>G133='01.01.2022 Смета'!F133</f>
        <v>1</v>
      </c>
      <c r="AQ133" t="b">
        <f>H133='01.01.2022 Смета'!G133</f>
        <v>1</v>
      </c>
    </row>
    <row r="134" spans="1:43" ht="16.149999999999999" customHeight="1" x14ac:dyDescent="0.25">
      <c r="A134" s="108">
        <v>110</v>
      </c>
      <c r="B134" s="8" t="s">
        <v>219</v>
      </c>
      <c r="C134" s="21" t="s">
        <v>220</v>
      </c>
      <c r="D134" s="87" t="s">
        <v>573</v>
      </c>
      <c r="E134" s="21" t="s">
        <v>376</v>
      </c>
      <c r="F134" s="35">
        <v>44670</v>
      </c>
      <c r="G134" s="35">
        <v>44673</v>
      </c>
      <c r="H134" s="21" t="s">
        <v>301</v>
      </c>
      <c r="I134" s="22" t="s">
        <v>376</v>
      </c>
      <c r="J134" s="35">
        <v>44670</v>
      </c>
      <c r="K134" s="35">
        <v>44673</v>
      </c>
      <c r="L134" s="10"/>
      <c r="M134" s="10">
        <v>3400</v>
      </c>
      <c r="N134" s="10">
        <f t="shared" si="21"/>
        <v>0</v>
      </c>
      <c r="O134" s="10"/>
      <c r="P134" s="10">
        <v>2900</v>
      </c>
      <c r="Q134" s="10">
        <f t="shared" si="22"/>
        <v>0</v>
      </c>
      <c r="R134" s="10"/>
      <c r="S134" s="10">
        <v>2800</v>
      </c>
      <c r="T134" s="10">
        <f t="shared" si="23"/>
        <v>0</v>
      </c>
      <c r="U134" s="10">
        <v>16</v>
      </c>
      <c r="V134" s="10">
        <v>150</v>
      </c>
      <c r="W134" s="10">
        <f t="shared" si="17"/>
        <v>2400</v>
      </c>
      <c r="X134" s="10">
        <v>16</v>
      </c>
      <c r="Y134" s="10">
        <v>150</v>
      </c>
      <c r="Z134" s="10">
        <f t="shared" si="18"/>
        <v>2400</v>
      </c>
      <c r="AA134" s="10">
        <v>16</v>
      </c>
      <c r="AB134" s="10">
        <v>150</v>
      </c>
      <c r="AC134" s="10">
        <f t="shared" si="19"/>
        <v>2400</v>
      </c>
      <c r="AD134" s="11">
        <v>48</v>
      </c>
      <c r="AE134" s="26">
        <v>7</v>
      </c>
      <c r="AF134" s="7">
        <f t="shared" si="24"/>
        <v>336</v>
      </c>
      <c r="AG134" s="131">
        <v>1</v>
      </c>
      <c r="AH134" s="139">
        <f t="shared" si="15"/>
        <v>96</v>
      </c>
      <c r="AI134" s="139">
        <f t="shared" si="20"/>
        <v>7536</v>
      </c>
      <c r="AJ134" s="109">
        <f t="shared" si="16"/>
        <v>7536</v>
      </c>
      <c r="AM134" t="b">
        <f>D134='01.01.2022 Смета'!D134</f>
        <v>1</v>
      </c>
      <c r="AO134" t="b">
        <f>F134='01.01.2022 Смета'!E134</f>
        <v>1</v>
      </c>
      <c r="AP134" t="b">
        <f>G134='01.01.2022 Смета'!F134</f>
        <v>1</v>
      </c>
      <c r="AQ134" t="b">
        <f>H134='01.01.2022 Смета'!G134</f>
        <v>1</v>
      </c>
    </row>
    <row r="135" spans="1:43" ht="16.149999999999999" customHeight="1" x14ac:dyDescent="0.25">
      <c r="A135" s="108">
        <v>111</v>
      </c>
      <c r="B135" s="8" t="s">
        <v>219</v>
      </c>
      <c r="C135" s="21" t="s">
        <v>220</v>
      </c>
      <c r="D135" s="87" t="s">
        <v>36</v>
      </c>
      <c r="E135" s="21" t="s">
        <v>378</v>
      </c>
      <c r="F135" s="35">
        <v>44671</v>
      </c>
      <c r="G135" s="35">
        <v>44673</v>
      </c>
      <c r="H135" s="21" t="s">
        <v>301</v>
      </c>
      <c r="I135" s="38" t="s">
        <v>378</v>
      </c>
      <c r="J135" s="35">
        <v>44671</v>
      </c>
      <c r="K135" s="35">
        <v>44673</v>
      </c>
      <c r="L135" s="10"/>
      <c r="M135" s="10">
        <v>3400</v>
      </c>
      <c r="N135" s="10">
        <f t="shared" si="21"/>
        <v>0</v>
      </c>
      <c r="O135" s="10"/>
      <c r="P135" s="10">
        <v>2900</v>
      </c>
      <c r="Q135" s="10">
        <f t="shared" si="22"/>
        <v>0</v>
      </c>
      <c r="R135" s="10"/>
      <c r="S135" s="10">
        <v>2800</v>
      </c>
      <c r="T135" s="10">
        <f t="shared" si="23"/>
        <v>0</v>
      </c>
      <c r="U135" s="10">
        <v>8</v>
      </c>
      <c r="V135" s="10">
        <v>150</v>
      </c>
      <c r="W135" s="10">
        <f t="shared" si="17"/>
        <v>1200</v>
      </c>
      <c r="X135" s="10">
        <v>8</v>
      </c>
      <c r="Y135" s="10">
        <v>150</v>
      </c>
      <c r="Z135" s="10">
        <f t="shared" si="18"/>
        <v>1200</v>
      </c>
      <c r="AA135" s="10">
        <v>8</v>
      </c>
      <c r="AB135" s="10">
        <v>150</v>
      </c>
      <c r="AC135" s="10">
        <f t="shared" si="19"/>
        <v>1200</v>
      </c>
      <c r="AD135" s="11">
        <v>24</v>
      </c>
      <c r="AE135" s="26">
        <v>7</v>
      </c>
      <c r="AF135" s="7">
        <f t="shared" si="24"/>
        <v>168</v>
      </c>
      <c r="AG135" s="131">
        <v>1</v>
      </c>
      <c r="AH135" s="139">
        <f t="shared" si="15"/>
        <v>48</v>
      </c>
      <c r="AI135" s="139">
        <f t="shared" si="20"/>
        <v>3768</v>
      </c>
      <c r="AJ135" s="109">
        <f t="shared" si="16"/>
        <v>3768</v>
      </c>
      <c r="AM135" t="b">
        <f>D135='01.01.2022 Смета'!D135</f>
        <v>1</v>
      </c>
      <c r="AO135" t="b">
        <f>F135='01.01.2022 Смета'!E135</f>
        <v>1</v>
      </c>
      <c r="AP135" t="b">
        <f>G135='01.01.2022 Смета'!F135</f>
        <v>1</v>
      </c>
      <c r="AQ135" t="b">
        <f>H135='01.01.2022 Смета'!G135</f>
        <v>1</v>
      </c>
    </row>
    <row r="136" spans="1:43" ht="16.149999999999999" customHeight="1" x14ac:dyDescent="0.25">
      <c r="A136" s="108">
        <v>112</v>
      </c>
      <c r="B136" s="8" t="s">
        <v>219</v>
      </c>
      <c r="C136" s="21" t="s">
        <v>220</v>
      </c>
      <c r="D136" s="87" t="s">
        <v>37</v>
      </c>
      <c r="E136" s="21" t="s">
        <v>337</v>
      </c>
      <c r="F136" s="35">
        <v>44712</v>
      </c>
      <c r="G136" s="35">
        <v>44715</v>
      </c>
      <c r="H136" s="21" t="s">
        <v>301</v>
      </c>
      <c r="I136" s="38" t="s">
        <v>337</v>
      </c>
      <c r="J136" s="35">
        <v>44712</v>
      </c>
      <c r="K136" s="35">
        <v>44715</v>
      </c>
      <c r="L136" s="10"/>
      <c r="M136" s="10">
        <v>3400</v>
      </c>
      <c r="N136" s="10">
        <f t="shared" si="21"/>
        <v>0</v>
      </c>
      <c r="O136" s="10"/>
      <c r="P136" s="10">
        <v>2900</v>
      </c>
      <c r="Q136" s="10">
        <f t="shared" si="22"/>
        <v>0</v>
      </c>
      <c r="R136" s="10"/>
      <c r="S136" s="10">
        <v>2800</v>
      </c>
      <c r="T136" s="10">
        <f t="shared" si="23"/>
        <v>0</v>
      </c>
      <c r="U136" s="10">
        <v>18</v>
      </c>
      <c r="V136" s="10">
        <v>150</v>
      </c>
      <c r="W136" s="10">
        <f t="shared" si="17"/>
        <v>2700</v>
      </c>
      <c r="X136" s="10">
        <v>18</v>
      </c>
      <c r="Y136" s="10">
        <v>150</v>
      </c>
      <c r="Z136" s="10">
        <f t="shared" si="18"/>
        <v>2700</v>
      </c>
      <c r="AA136" s="10">
        <v>18</v>
      </c>
      <c r="AB136" s="10">
        <v>150</v>
      </c>
      <c r="AC136" s="10">
        <f t="shared" si="19"/>
        <v>2700</v>
      </c>
      <c r="AD136" s="11">
        <v>54</v>
      </c>
      <c r="AE136" s="26">
        <v>7</v>
      </c>
      <c r="AF136" s="7">
        <f t="shared" si="24"/>
        <v>378</v>
      </c>
      <c r="AG136" s="131">
        <v>1</v>
      </c>
      <c r="AH136" s="139">
        <f t="shared" si="15"/>
        <v>108</v>
      </c>
      <c r="AI136" s="139">
        <f t="shared" si="20"/>
        <v>8478</v>
      </c>
      <c r="AJ136" s="109">
        <f t="shared" si="16"/>
        <v>8478</v>
      </c>
      <c r="AM136" t="b">
        <f>D136='01.01.2022 Смета'!D136</f>
        <v>1</v>
      </c>
      <c r="AO136" t="b">
        <f>F136='01.01.2022 Смета'!E136</f>
        <v>1</v>
      </c>
      <c r="AP136" t="b">
        <f>G136='01.01.2022 Смета'!F136</f>
        <v>1</v>
      </c>
      <c r="AQ136" t="b">
        <f>H136='01.01.2022 Смета'!G136</f>
        <v>1</v>
      </c>
    </row>
    <row r="137" spans="1:43" ht="16.149999999999999" customHeight="1" x14ac:dyDescent="0.25">
      <c r="A137" s="108">
        <v>113</v>
      </c>
      <c r="B137" s="8" t="s">
        <v>219</v>
      </c>
      <c r="C137" s="21" t="s">
        <v>220</v>
      </c>
      <c r="D137" s="87" t="s">
        <v>35</v>
      </c>
      <c r="E137" s="21" t="s">
        <v>375</v>
      </c>
      <c r="F137" s="35">
        <v>44719</v>
      </c>
      <c r="G137" s="35">
        <v>44722</v>
      </c>
      <c r="H137" s="21" t="s">
        <v>301</v>
      </c>
      <c r="I137" s="38" t="s">
        <v>375</v>
      </c>
      <c r="J137" s="35">
        <v>44719</v>
      </c>
      <c r="K137" s="35">
        <v>44722</v>
      </c>
      <c r="L137" s="10"/>
      <c r="M137" s="10">
        <v>3400</v>
      </c>
      <c r="N137" s="10">
        <f t="shared" si="21"/>
        <v>0</v>
      </c>
      <c r="O137" s="10"/>
      <c r="P137" s="10">
        <v>2900</v>
      </c>
      <c r="Q137" s="10">
        <f t="shared" si="22"/>
        <v>0</v>
      </c>
      <c r="R137" s="10"/>
      <c r="S137" s="10">
        <v>2800</v>
      </c>
      <c r="T137" s="10">
        <f t="shared" si="23"/>
        <v>0</v>
      </c>
      <c r="U137" s="10">
        <v>20</v>
      </c>
      <c r="V137" s="10">
        <v>150</v>
      </c>
      <c r="W137" s="10">
        <f t="shared" si="17"/>
        <v>3000</v>
      </c>
      <c r="X137" s="10">
        <v>20</v>
      </c>
      <c r="Y137" s="10">
        <v>150</v>
      </c>
      <c r="Z137" s="10">
        <f t="shared" si="18"/>
        <v>3000</v>
      </c>
      <c r="AA137" s="10">
        <v>20</v>
      </c>
      <c r="AB137" s="10">
        <v>150</v>
      </c>
      <c r="AC137" s="10">
        <f t="shared" si="19"/>
        <v>3000</v>
      </c>
      <c r="AD137" s="11">
        <v>60</v>
      </c>
      <c r="AE137" s="26">
        <v>7</v>
      </c>
      <c r="AF137" s="7">
        <f t="shared" si="24"/>
        <v>420</v>
      </c>
      <c r="AG137" s="131">
        <v>1</v>
      </c>
      <c r="AH137" s="139">
        <f t="shared" si="15"/>
        <v>120</v>
      </c>
      <c r="AI137" s="139">
        <f t="shared" si="20"/>
        <v>9420</v>
      </c>
      <c r="AJ137" s="109">
        <f t="shared" si="16"/>
        <v>9420</v>
      </c>
      <c r="AM137" t="b">
        <f>D137='01.01.2022 Смета'!D137</f>
        <v>1</v>
      </c>
      <c r="AO137" t="b">
        <f>F137='01.01.2022 Смета'!E137</f>
        <v>1</v>
      </c>
      <c r="AP137" t="b">
        <f>G137='01.01.2022 Смета'!F137</f>
        <v>1</v>
      </c>
      <c r="AQ137" t="b">
        <f>H137='01.01.2022 Смета'!G137</f>
        <v>1</v>
      </c>
    </row>
    <row r="138" spans="1:43" ht="16.149999999999999" customHeight="1" x14ac:dyDescent="0.25">
      <c r="A138" s="108">
        <v>114</v>
      </c>
      <c r="B138" s="8" t="s">
        <v>219</v>
      </c>
      <c r="C138" s="21" t="s">
        <v>220</v>
      </c>
      <c r="D138" s="87" t="s">
        <v>36</v>
      </c>
      <c r="E138" s="21" t="s">
        <v>375</v>
      </c>
      <c r="F138" s="35">
        <v>44720</v>
      </c>
      <c r="G138" s="35">
        <v>44722</v>
      </c>
      <c r="H138" s="21" t="s">
        <v>301</v>
      </c>
      <c r="I138" s="22" t="s">
        <v>379</v>
      </c>
      <c r="J138" s="35">
        <v>44720</v>
      </c>
      <c r="K138" s="35">
        <v>44722</v>
      </c>
      <c r="L138" s="10"/>
      <c r="M138" s="10">
        <v>3400</v>
      </c>
      <c r="N138" s="10">
        <f t="shared" si="21"/>
        <v>0</v>
      </c>
      <c r="O138" s="10"/>
      <c r="P138" s="10">
        <v>2900</v>
      </c>
      <c r="Q138" s="10">
        <f t="shared" si="22"/>
        <v>0</v>
      </c>
      <c r="R138" s="10"/>
      <c r="S138" s="10">
        <v>2800</v>
      </c>
      <c r="T138" s="10">
        <f t="shared" si="23"/>
        <v>0</v>
      </c>
      <c r="U138" s="10">
        <v>8</v>
      </c>
      <c r="V138" s="10">
        <v>150</v>
      </c>
      <c r="W138" s="10">
        <f t="shared" si="17"/>
        <v>1200</v>
      </c>
      <c r="X138" s="10">
        <v>8</v>
      </c>
      <c r="Y138" s="10">
        <v>150</v>
      </c>
      <c r="Z138" s="10">
        <f t="shared" si="18"/>
        <v>1200</v>
      </c>
      <c r="AA138" s="10">
        <v>8</v>
      </c>
      <c r="AB138" s="10">
        <v>150</v>
      </c>
      <c r="AC138" s="10">
        <f t="shared" si="19"/>
        <v>1200</v>
      </c>
      <c r="AD138" s="11">
        <v>24</v>
      </c>
      <c r="AE138" s="26">
        <v>7</v>
      </c>
      <c r="AF138" s="7">
        <f t="shared" si="24"/>
        <v>168</v>
      </c>
      <c r="AG138" s="131">
        <v>1</v>
      </c>
      <c r="AH138" s="139">
        <f t="shared" si="15"/>
        <v>48</v>
      </c>
      <c r="AI138" s="139">
        <f t="shared" si="20"/>
        <v>3768</v>
      </c>
      <c r="AJ138" s="109">
        <f t="shared" si="16"/>
        <v>3768</v>
      </c>
      <c r="AM138" t="b">
        <f>D138='01.01.2022 Смета'!D138</f>
        <v>1</v>
      </c>
      <c r="AO138" t="b">
        <f>F138='01.01.2022 Смета'!E138</f>
        <v>1</v>
      </c>
      <c r="AP138" t="b">
        <f>G138='01.01.2022 Смета'!F138</f>
        <v>1</v>
      </c>
      <c r="AQ138" t="b">
        <f>H138='01.01.2022 Смета'!G138</f>
        <v>1</v>
      </c>
    </row>
    <row r="139" spans="1:43" ht="30" x14ac:dyDescent="0.25">
      <c r="A139" s="108">
        <v>115</v>
      </c>
      <c r="B139" s="8" t="s">
        <v>219</v>
      </c>
      <c r="C139" s="21" t="s">
        <v>220</v>
      </c>
      <c r="D139" s="87" t="s">
        <v>574</v>
      </c>
      <c r="E139" s="21" t="s">
        <v>380</v>
      </c>
      <c r="F139" s="35">
        <v>44726</v>
      </c>
      <c r="G139" s="35">
        <v>44729</v>
      </c>
      <c r="H139" s="21" t="s">
        <v>301</v>
      </c>
      <c r="I139" s="22" t="s">
        <v>380</v>
      </c>
      <c r="J139" s="35">
        <v>44726</v>
      </c>
      <c r="K139" s="35">
        <v>44729</v>
      </c>
      <c r="L139" s="10"/>
      <c r="M139" s="10">
        <v>3400</v>
      </c>
      <c r="N139" s="10">
        <f t="shared" si="21"/>
        <v>0</v>
      </c>
      <c r="O139" s="10"/>
      <c r="P139" s="10">
        <v>2900</v>
      </c>
      <c r="Q139" s="10">
        <f t="shared" si="22"/>
        <v>0</v>
      </c>
      <c r="R139" s="10"/>
      <c r="S139" s="10">
        <v>2800</v>
      </c>
      <c r="T139" s="10">
        <f t="shared" si="23"/>
        <v>0</v>
      </c>
      <c r="U139" s="10">
        <v>15</v>
      </c>
      <c r="V139" s="10">
        <v>150</v>
      </c>
      <c r="W139" s="10">
        <f t="shared" si="17"/>
        <v>2250</v>
      </c>
      <c r="X139" s="10">
        <v>15</v>
      </c>
      <c r="Y139" s="10">
        <v>150</v>
      </c>
      <c r="Z139" s="10">
        <f t="shared" si="18"/>
        <v>2250</v>
      </c>
      <c r="AA139" s="10">
        <v>15</v>
      </c>
      <c r="AB139" s="10">
        <v>150</v>
      </c>
      <c r="AC139" s="10">
        <f t="shared" si="19"/>
        <v>2250</v>
      </c>
      <c r="AD139" s="11">
        <v>45</v>
      </c>
      <c r="AE139" s="26">
        <v>7</v>
      </c>
      <c r="AF139" s="7">
        <f t="shared" si="24"/>
        <v>315</v>
      </c>
      <c r="AG139" s="131">
        <v>1</v>
      </c>
      <c r="AH139" s="139">
        <f t="shared" si="15"/>
        <v>90</v>
      </c>
      <c r="AI139" s="139">
        <f t="shared" si="20"/>
        <v>7065</v>
      </c>
      <c r="AJ139" s="109">
        <f t="shared" si="16"/>
        <v>7065</v>
      </c>
      <c r="AM139" t="b">
        <f>D139='01.01.2022 Смета'!D139</f>
        <v>1</v>
      </c>
      <c r="AO139" t="b">
        <f>F139='01.01.2022 Смета'!E139</f>
        <v>1</v>
      </c>
      <c r="AP139" t="b">
        <f>G139='01.01.2022 Смета'!F139</f>
        <v>1</v>
      </c>
      <c r="AQ139" t="b">
        <f>H139='01.01.2022 Смета'!G139</f>
        <v>1</v>
      </c>
    </row>
    <row r="140" spans="1:43" ht="16.149999999999999" customHeight="1" x14ac:dyDescent="0.25">
      <c r="A140" s="108">
        <v>116</v>
      </c>
      <c r="B140" s="8" t="s">
        <v>219</v>
      </c>
      <c r="C140" s="21" t="s">
        <v>220</v>
      </c>
      <c r="D140" s="87" t="s">
        <v>575</v>
      </c>
      <c r="E140" s="21" t="s">
        <v>377</v>
      </c>
      <c r="F140" s="35">
        <v>44740</v>
      </c>
      <c r="G140" s="35">
        <v>44743</v>
      </c>
      <c r="H140" s="21" t="s">
        <v>301</v>
      </c>
      <c r="I140" s="38" t="s">
        <v>377</v>
      </c>
      <c r="J140" s="35">
        <v>44740</v>
      </c>
      <c r="K140" s="35">
        <v>44743</v>
      </c>
      <c r="L140" s="10"/>
      <c r="M140" s="10">
        <v>3400</v>
      </c>
      <c r="N140" s="10">
        <f t="shared" si="21"/>
        <v>0</v>
      </c>
      <c r="O140" s="10"/>
      <c r="P140" s="10">
        <v>2900</v>
      </c>
      <c r="Q140" s="10">
        <f t="shared" si="22"/>
        <v>0</v>
      </c>
      <c r="R140" s="10"/>
      <c r="S140" s="10">
        <v>2800</v>
      </c>
      <c r="T140" s="10">
        <f t="shared" si="23"/>
        <v>0</v>
      </c>
      <c r="U140" s="10">
        <v>13</v>
      </c>
      <c r="V140" s="10">
        <v>150</v>
      </c>
      <c r="W140" s="10">
        <f t="shared" si="17"/>
        <v>1950</v>
      </c>
      <c r="X140" s="10">
        <v>13</v>
      </c>
      <c r="Y140" s="10">
        <v>150</v>
      </c>
      <c r="Z140" s="10">
        <f t="shared" si="18"/>
        <v>1950</v>
      </c>
      <c r="AA140" s="10">
        <v>13</v>
      </c>
      <c r="AB140" s="10">
        <v>150</v>
      </c>
      <c r="AC140" s="10">
        <f t="shared" si="19"/>
        <v>1950</v>
      </c>
      <c r="AD140" s="11">
        <v>39</v>
      </c>
      <c r="AE140" s="26">
        <v>7</v>
      </c>
      <c r="AF140" s="7">
        <f t="shared" si="24"/>
        <v>273</v>
      </c>
      <c r="AG140" s="131">
        <v>1</v>
      </c>
      <c r="AH140" s="139">
        <f t="shared" si="15"/>
        <v>78</v>
      </c>
      <c r="AI140" s="139">
        <f t="shared" si="20"/>
        <v>6123</v>
      </c>
      <c r="AJ140" s="109">
        <f t="shared" si="16"/>
        <v>6123</v>
      </c>
      <c r="AM140" t="b">
        <f>D140='01.01.2022 Смета'!D140</f>
        <v>1</v>
      </c>
      <c r="AO140" t="b">
        <f>F140='01.01.2022 Смета'!E140</f>
        <v>1</v>
      </c>
      <c r="AP140" t="b">
        <f>G140='01.01.2022 Смета'!F140</f>
        <v>1</v>
      </c>
      <c r="AQ140" t="b">
        <f>H140='01.01.2022 Смета'!G140</f>
        <v>1</v>
      </c>
    </row>
    <row r="141" spans="1:43" ht="16.149999999999999" customHeight="1" x14ac:dyDescent="0.25">
      <c r="A141" s="108">
        <v>117</v>
      </c>
      <c r="B141" s="8" t="s">
        <v>219</v>
      </c>
      <c r="C141" s="21" t="s">
        <v>220</v>
      </c>
      <c r="D141" s="87" t="s">
        <v>221</v>
      </c>
      <c r="E141" s="21" t="s">
        <v>375</v>
      </c>
      <c r="F141" s="35">
        <v>44775</v>
      </c>
      <c r="G141" s="35">
        <v>44778</v>
      </c>
      <c r="H141" s="21" t="s">
        <v>301</v>
      </c>
      <c r="I141" s="22" t="s">
        <v>379</v>
      </c>
      <c r="J141" s="35">
        <v>44775</v>
      </c>
      <c r="K141" s="35">
        <v>44778</v>
      </c>
      <c r="L141" s="10"/>
      <c r="M141" s="10">
        <v>3400</v>
      </c>
      <c r="N141" s="10">
        <f t="shared" si="21"/>
        <v>0</v>
      </c>
      <c r="O141" s="10"/>
      <c r="P141" s="10">
        <v>2900</v>
      </c>
      <c r="Q141" s="10">
        <f t="shared" si="22"/>
        <v>0</v>
      </c>
      <c r="R141" s="10"/>
      <c r="S141" s="10">
        <v>2800</v>
      </c>
      <c r="T141" s="10">
        <f t="shared" si="23"/>
        <v>0</v>
      </c>
      <c r="U141" s="10">
        <v>20</v>
      </c>
      <c r="V141" s="10">
        <v>150</v>
      </c>
      <c r="W141" s="10">
        <f t="shared" si="17"/>
        <v>3000</v>
      </c>
      <c r="X141" s="10">
        <v>20</v>
      </c>
      <c r="Y141" s="10">
        <v>150</v>
      </c>
      <c r="Z141" s="10">
        <f t="shared" si="18"/>
        <v>3000</v>
      </c>
      <c r="AA141" s="10">
        <v>20</v>
      </c>
      <c r="AB141" s="10">
        <v>150</v>
      </c>
      <c r="AC141" s="10">
        <f t="shared" si="19"/>
        <v>3000</v>
      </c>
      <c r="AD141" s="11">
        <v>60</v>
      </c>
      <c r="AE141" s="26">
        <v>7</v>
      </c>
      <c r="AF141" s="7">
        <f t="shared" si="24"/>
        <v>420</v>
      </c>
      <c r="AG141" s="131">
        <v>1</v>
      </c>
      <c r="AH141" s="145">
        <f t="shared" si="15"/>
        <v>120</v>
      </c>
      <c r="AI141" s="139">
        <f t="shared" si="20"/>
        <v>9420</v>
      </c>
      <c r="AJ141" s="118">
        <f t="shared" si="16"/>
        <v>9420</v>
      </c>
      <c r="AM141" t="b">
        <f>D141='01.01.2022 Смета'!D141</f>
        <v>1</v>
      </c>
      <c r="AO141" t="b">
        <f>F141='01.01.2022 Смета'!E141</f>
        <v>1</v>
      </c>
      <c r="AP141" t="b">
        <f>G141='01.01.2022 Смета'!F141</f>
        <v>1</v>
      </c>
      <c r="AQ141" t="b">
        <f>H141='01.01.2022 Смета'!G141</f>
        <v>1</v>
      </c>
    </row>
    <row r="142" spans="1:43" ht="27" customHeight="1" x14ac:dyDescent="0.25">
      <c r="A142" s="108">
        <v>118</v>
      </c>
      <c r="B142" s="8" t="s">
        <v>219</v>
      </c>
      <c r="C142" s="21" t="s">
        <v>220</v>
      </c>
      <c r="D142" s="87" t="s">
        <v>576</v>
      </c>
      <c r="E142" s="21" t="s">
        <v>337</v>
      </c>
      <c r="F142" s="35">
        <v>44796</v>
      </c>
      <c r="G142" s="35">
        <v>44799</v>
      </c>
      <c r="H142" s="21" t="s">
        <v>301</v>
      </c>
      <c r="I142" s="22" t="s">
        <v>337</v>
      </c>
      <c r="J142" s="35">
        <v>44796</v>
      </c>
      <c r="K142" s="35">
        <v>44799</v>
      </c>
      <c r="L142" s="10"/>
      <c r="M142" s="10">
        <v>3400</v>
      </c>
      <c r="N142" s="10">
        <f t="shared" si="21"/>
        <v>0</v>
      </c>
      <c r="O142" s="10"/>
      <c r="P142" s="10">
        <v>2900</v>
      </c>
      <c r="Q142" s="10">
        <f t="shared" si="22"/>
        <v>0</v>
      </c>
      <c r="R142" s="10"/>
      <c r="S142" s="10">
        <v>2800</v>
      </c>
      <c r="T142" s="10">
        <f t="shared" si="23"/>
        <v>0</v>
      </c>
      <c r="U142" s="10">
        <v>15</v>
      </c>
      <c r="V142" s="10">
        <v>150</v>
      </c>
      <c r="W142" s="10">
        <f t="shared" si="17"/>
        <v>2250</v>
      </c>
      <c r="X142" s="10">
        <v>15</v>
      </c>
      <c r="Y142" s="10">
        <v>150</v>
      </c>
      <c r="Z142" s="10">
        <f t="shared" si="18"/>
        <v>2250</v>
      </c>
      <c r="AA142" s="10">
        <v>15</v>
      </c>
      <c r="AB142" s="10">
        <v>150</v>
      </c>
      <c r="AC142" s="10">
        <f t="shared" si="19"/>
        <v>2250</v>
      </c>
      <c r="AD142" s="11">
        <v>45</v>
      </c>
      <c r="AE142" s="26">
        <v>7</v>
      </c>
      <c r="AF142" s="7">
        <f t="shared" si="24"/>
        <v>315</v>
      </c>
      <c r="AG142" s="131">
        <v>1</v>
      </c>
      <c r="AH142" s="139">
        <f t="shared" si="15"/>
        <v>90</v>
      </c>
      <c r="AI142" s="139">
        <f t="shared" si="20"/>
        <v>7065</v>
      </c>
      <c r="AJ142" s="109">
        <f t="shared" si="16"/>
        <v>7065</v>
      </c>
      <c r="AK142" s="67"/>
      <c r="AM142" t="b">
        <f>D142='01.01.2022 Смета'!D142</f>
        <v>1</v>
      </c>
      <c r="AO142" t="b">
        <f>F142='01.01.2022 Смета'!E142</f>
        <v>1</v>
      </c>
      <c r="AP142" t="b">
        <f>G142='01.01.2022 Смета'!F142</f>
        <v>1</v>
      </c>
      <c r="AQ142" t="b">
        <f>H142='01.01.2022 Смета'!G142</f>
        <v>1</v>
      </c>
    </row>
    <row r="143" spans="1:43" ht="16.149999999999999" customHeight="1" x14ac:dyDescent="0.25">
      <c r="A143" s="108">
        <v>119</v>
      </c>
      <c r="B143" s="8" t="s">
        <v>219</v>
      </c>
      <c r="C143" s="21" t="s">
        <v>220</v>
      </c>
      <c r="D143" s="87" t="s">
        <v>577</v>
      </c>
      <c r="E143" s="21" t="s">
        <v>380</v>
      </c>
      <c r="F143" s="35">
        <v>44811</v>
      </c>
      <c r="G143" s="35">
        <v>44813</v>
      </c>
      <c r="H143" s="21" t="s">
        <v>301</v>
      </c>
      <c r="I143" s="22" t="s">
        <v>380</v>
      </c>
      <c r="J143" s="35">
        <v>44811</v>
      </c>
      <c r="K143" s="35">
        <v>44813</v>
      </c>
      <c r="L143" s="10"/>
      <c r="M143" s="10">
        <v>3400</v>
      </c>
      <c r="N143" s="10">
        <f t="shared" si="21"/>
        <v>0</v>
      </c>
      <c r="O143" s="10"/>
      <c r="P143" s="10">
        <v>2900</v>
      </c>
      <c r="Q143" s="10">
        <f t="shared" si="22"/>
        <v>0</v>
      </c>
      <c r="R143" s="10"/>
      <c r="S143" s="10">
        <v>2800</v>
      </c>
      <c r="T143" s="10">
        <f t="shared" si="23"/>
        <v>0</v>
      </c>
      <c r="U143" s="10">
        <v>12</v>
      </c>
      <c r="V143" s="10">
        <v>150</v>
      </c>
      <c r="W143" s="10">
        <f t="shared" si="17"/>
        <v>1800</v>
      </c>
      <c r="X143" s="10">
        <v>12</v>
      </c>
      <c r="Y143" s="10">
        <v>150</v>
      </c>
      <c r="Z143" s="10">
        <f t="shared" si="18"/>
        <v>1800</v>
      </c>
      <c r="AA143" s="10">
        <v>12</v>
      </c>
      <c r="AB143" s="10">
        <v>150</v>
      </c>
      <c r="AC143" s="10">
        <f t="shared" si="19"/>
        <v>1800</v>
      </c>
      <c r="AD143" s="11">
        <v>36</v>
      </c>
      <c r="AE143" s="26">
        <v>7</v>
      </c>
      <c r="AF143" s="7">
        <f t="shared" si="24"/>
        <v>252</v>
      </c>
      <c r="AG143" s="131">
        <v>1</v>
      </c>
      <c r="AH143" s="139">
        <f t="shared" si="15"/>
        <v>72</v>
      </c>
      <c r="AI143" s="139">
        <f t="shared" si="20"/>
        <v>5652</v>
      </c>
      <c r="AJ143" s="109">
        <f t="shared" si="16"/>
        <v>5652</v>
      </c>
      <c r="AK143" s="67"/>
      <c r="AM143" t="b">
        <f>D143='01.01.2022 Смета'!D143</f>
        <v>1</v>
      </c>
      <c r="AO143" t="b">
        <f>F143='01.01.2022 Смета'!E143</f>
        <v>1</v>
      </c>
      <c r="AP143" t="b">
        <f>G143='01.01.2022 Смета'!F143</f>
        <v>1</v>
      </c>
      <c r="AQ143" t="b">
        <f>H143='01.01.2022 Смета'!G143</f>
        <v>1</v>
      </c>
    </row>
    <row r="144" spans="1:43" x14ac:dyDescent="0.25">
      <c r="A144" s="110"/>
      <c r="B144" s="88"/>
      <c r="C144" s="92"/>
      <c r="D144" s="92" t="s">
        <v>850</v>
      </c>
      <c r="E144" s="89"/>
      <c r="F144" s="89"/>
      <c r="G144" s="89"/>
      <c r="H144" s="91"/>
      <c r="I144" s="91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66"/>
      <c r="AC144" s="26"/>
      <c r="AD144" s="26"/>
      <c r="AE144" s="133"/>
      <c r="AF144" s="140"/>
      <c r="AG144" s="140"/>
      <c r="AH144" s="111"/>
      <c r="AI144" s="89"/>
      <c r="AJ144" s="90"/>
      <c r="AK144" s="67"/>
      <c r="AM144" t="b">
        <f>D144='01.01.2022 Смета'!D144</f>
        <v>1</v>
      </c>
      <c r="AO144" t="b">
        <f>F144='01.01.2022 Смета'!E144</f>
        <v>1</v>
      </c>
      <c r="AP144" t="b">
        <f>G144='01.01.2022 Смета'!F144</f>
        <v>1</v>
      </c>
      <c r="AQ144" t="b">
        <f>H144='01.01.2022 Смета'!G144</f>
        <v>1</v>
      </c>
    </row>
    <row r="145" spans="1:43" ht="25.5" x14ac:dyDescent="0.25">
      <c r="A145" s="108">
        <v>120</v>
      </c>
      <c r="B145" s="8" t="s">
        <v>213</v>
      </c>
      <c r="C145" s="21" t="s">
        <v>130</v>
      </c>
      <c r="D145" s="87" t="s">
        <v>174</v>
      </c>
      <c r="E145" s="9" t="s">
        <v>506</v>
      </c>
      <c r="F145" s="64">
        <v>44618</v>
      </c>
      <c r="G145" s="62">
        <v>44835</v>
      </c>
      <c r="H145" s="9" t="s">
        <v>770</v>
      </c>
      <c r="I145" s="57" t="s">
        <v>381</v>
      </c>
      <c r="J145" s="64">
        <v>44618</v>
      </c>
      <c r="K145" s="62">
        <v>44835</v>
      </c>
      <c r="L145" s="10"/>
      <c r="M145" s="10">
        <v>3400</v>
      </c>
      <c r="N145" s="10">
        <f t="shared" si="21"/>
        <v>0</v>
      </c>
      <c r="O145" s="10"/>
      <c r="P145" s="10">
        <v>2900</v>
      </c>
      <c r="Q145" s="10">
        <f t="shared" si="22"/>
        <v>0</v>
      </c>
      <c r="R145" s="10"/>
      <c r="S145" s="10">
        <v>2800</v>
      </c>
      <c r="T145" s="10">
        <f t="shared" si="23"/>
        <v>0</v>
      </c>
      <c r="U145" s="10">
        <v>27</v>
      </c>
      <c r="V145" s="10">
        <v>150</v>
      </c>
      <c r="W145" s="10">
        <f t="shared" si="17"/>
        <v>4050</v>
      </c>
      <c r="X145" s="10">
        <v>27</v>
      </c>
      <c r="Y145" s="10">
        <v>150</v>
      </c>
      <c r="Z145" s="10">
        <f t="shared" si="18"/>
        <v>4050</v>
      </c>
      <c r="AA145" s="10">
        <v>27</v>
      </c>
      <c r="AB145" s="10">
        <v>150</v>
      </c>
      <c r="AC145" s="10">
        <f t="shared" si="19"/>
        <v>4050</v>
      </c>
      <c r="AD145" s="11"/>
      <c r="AE145" s="26">
        <v>7</v>
      </c>
      <c r="AF145" s="7">
        <f t="shared" si="24"/>
        <v>0</v>
      </c>
      <c r="AG145" s="131">
        <v>1</v>
      </c>
      <c r="AH145" s="139">
        <f t="shared" si="15"/>
        <v>81</v>
      </c>
      <c r="AI145" s="139">
        <f t="shared" si="20"/>
        <v>12150</v>
      </c>
      <c r="AJ145" s="109">
        <f t="shared" si="16"/>
        <v>12150</v>
      </c>
      <c r="AK145" s="67"/>
      <c r="AM145" t="b">
        <f>D145='01.01.2022 Смета'!D145</f>
        <v>1</v>
      </c>
      <c r="AO145" t="b">
        <f>F145='01.01.2022 Смета'!E145</f>
        <v>1</v>
      </c>
      <c r="AP145" t="b">
        <f>G145='01.01.2022 Смета'!F145</f>
        <v>1</v>
      </c>
      <c r="AQ145" t="b">
        <f>H145='01.01.2022 Смета'!G145</f>
        <v>1</v>
      </c>
    </row>
    <row r="146" spans="1:43" ht="16.149999999999999" customHeight="1" x14ac:dyDescent="0.25">
      <c r="A146" s="108">
        <v>121</v>
      </c>
      <c r="B146" s="8" t="s">
        <v>213</v>
      </c>
      <c r="C146" s="21" t="s">
        <v>130</v>
      </c>
      <c r="D146" s="87" t="s">
        <v>578</v>
      </c>
      <c r="E146" s="21" t="s">
        <v>441</v>
      </c>
      <c r="F146" s="35">
        <v>44625</v>
      </c>
      <c r="G146" s="35">
        <v>44625</v>
      </c>
      <c r="H146" s="21" t="s">
        <v>301</v>
      </c>
      <c r="I146" s="22" t="s">
        <v>441</v>
      </c>
      <c r="J146" s="35">
        <v>44625</v>
      </c>
      <c r="K146" s="35">
        <v>44625</v>
      </c>
      <c r="L146" s="10"/>
      <c r="M146" s="10">
        <v>3400</v>
      </c>
      <c r="N146" s="10">
        <f t="shared" si="21"/>
        <v>0</v>
      </c>
      <c r="O146" s="10"/>
      <c r="P146" s="10">
        <v>2900</v>
      </c>
      <c r="Q146" s="10">
        <f t="shared" si="22"/>
        <v>0</v>
      </c>
      <c r="R146" s="10"/>
      <c r="S146" s="10">
        <v>2800</v>
      </c>
      <c r="T146" s="10">
        <f t="shared" si="23"/>
        <v>0</v>
      </c>
      <c r="U146" s="10">
        <v>17</v>
      </c>
      <c r="V146" s="10">
        <v>150</v>
      </c>
      <c r="W146" s="10">
        <f t="shared" si="17"/>
        <v>2550</v>
      </c>
      <c r="X146" s="10">
        <v>17</v>
      </c>
      <c r="Y146" s="10">
        <v>150</v>
      </c>
      <c r="Z146" s="10">
        <f t="shared" si="18"/>
        <v>2550</v>
      </c>
      <c r="AA146" s="10">
        <v>17</v>
      </c>
      <c r="AB146" s="10">
        <v>150</v>
      </c>
      <c r="AC146" s="10">
        <f t="shared" si="19"/>
        <v>2550</v>
      </c>
      <c r="AD146" s="11"/>
      <c r="AE146" s="26">
        <v>7</v>
      </c>
      <c r="AF146" s="7">
        <f t="shared" si="24"/>
        <v>0</v>
      </c>
      <c r="AG146" s="131">
        <v>1</v>
      </c>
      <c r="AH146" s="139">
        <f t="shared" si="15"/>
        <v>51</v>
      </c>
      <c r="AI146" s="139">
        <f t="shared" si="20"/>
        <v>7650</v>
      </c>
      <c r="AJ146" s="109">
        <f t="shared" si="16"/>
        <v>7650</v>
      </c>
      <c r="AK146" s="67"/>
      <c r="AM146" t="b">
        <f>D146='01.01.2022 Смета'!D146</f>
        <v>1</v>
      </c>
      <c r="AO146" t="b">
        <f>F146='01.01.2022 Смета'!E146</f>
        <v>1</v>
      </c>
      <c r="AP146" t="b">
        <f>G146='01.01.2022 Смета'!F146</f>
        <v>1</v>
      </c>
      <c r="AQ146" t="b">
        <f>H146='01.01.2022 Смета'!G146</f>
        <v>1</v>
      </c>
    </row>
    <row r="147" spans="1:43" ht="27" customHeight="1" x14ac:dyDescent="0.25">
      <c r="A147" s="108">
        <v>122</v>
      </c>
      <c r="B147" s="8" t="s">
        <v>213</v>
      </c>
      <c r="C147" s="21" t="s">
        <v>130</v>
      </c>
      <c r="D147" s="87" t="s">
        <v>174</v>
      </c>
      <c r="E147" s="9" t="s">
        <v>1007</v>
      </c>
      <c r="F147" s="62">
        <v>44626</v>
      </c>
      <c r="G147" s="62">
        <v>44856</v>
      </c>
      <c r="H147" s="9" t="s">
        <v>770</v>
      </c>
      <c r="I147" s="57" t="s">
        <v>382</v>
      </c>
      <c r="J147" s="62">
        <v>44626</v>
      </c>
      <c r="K147" s="62">
        <v>44856</v>
      </c>
      <c r="L147" s="10"/>
      <c r="M147" s="10">
        <v>3400</v>
      </c>
      <c r="N147" s="10">
        <f t="shared" si="21"/>
        <v>0</v>
      </c>
      <c r="O147" s="10"/>
      <c r="P147" s="10">
        <v>2900</v>
      </c>
      <c r="Q147" s="10">
        <f t="shared" si="22"/>
        <v>0</v>
      </c>
      <c r="R147" s="10"/>
      <c r="S147" s="10">
        <v>2800</v>
      </c>
      <c r="T147" s="10">
        <f t="shared" si="23"/>
        <v>0</v>
      </c>
      <c r="U147" s="10">
        <v>27</v>
      </c>
      <c r="V147" s="10">
        <v>150</v>
      </c>
      <c r="W147" s="10">
        <f t="shared" si="17"/>
        <v>4050</v>
      </c>
      <c r="X147" s="10">
        <v>27</v>
      </c>
      <c r="Y147" s="10">
        <v>150</v>
      </c>
      <c r="Z147" s="10">
        <f t="shared" si="18"/>
        <v>4050</v>
      </c>
      <c r="AA147" s="10">
        <v>27</v>
      </c>
      <c r="AB147" s="10">
        <v>150</v>
      </c>
      <c r="AC147" s="10">
        <f t="shared" si="19"/>
        <v>4050</v>
      </c>
      <c r="AD147" s="12"/>
      <c r="AE147" s="26">
        <v>7</v>
      </c>
      <c r="AF147" s="7">
        <f t="shared" si="24"/>
        <v>0</v>
      </c>
      <c r="AG147" s="131">
        <v>1</v>
      </c>
      <c r="AH147" s="139">
        <f t="shared" si="15"/>
        <v>81</v>
      </c>
      <c r="AI147" s="139">
        <f t="shared" si="20"/>
        <v>12150</v>
      </c>
      <c r="AJ147" s="109">
        <f t="shared" si="16"/>
        <v>12150</v>
      </c>
      <c r="AK147" s="67"/>
      <c r="AM147" t="b">
        <f>D147='01.01.2022 Смета'!D147</f>
        <v>1</v>
      </c>
      <c r="AO147" t="b">
        <f>F147='01.01.2022 Смета'!E147</f>
        <v>1</v>
      </c>
      <c r="AP147" t="b">
        <f>G147='01.01.2022 Смета'!F147</f>
        <v>1</v>
      </c>
      <c r="AQ147" t="b">
        <f>H147='01.01.2022 Смета'!G147</f>
        <v>1</v>
      </c>
    </row>
    <row r="148" spans="1:43" ht="27" customHeight="1" x14ac:dyDescent="0.25">
      <c r="A148" s="108">
        <v>123</v>
      </c>
      <c r="B148" s="8" t="s">
        <v>213</v>
      </c>
      <c r="C148" s="21" t="s">
        <v>130</v>
      </c>
      <c r="D148" s="87" t="s">
        <v>578</v>
      </c>
      <c r="E148" s="21" t="s">
        <v>492</v>
      </c>
      <c r="F148" s="35">
        <v>44639</v>
      </c>
      <c r="G148" s="35">
        <v>44639</v>
      </c>
      <c r="H148" s="21" t="s">
        <v>771</v>
      </c>
      <c r="I148" s="22" t="s">
        <v>492</v>
      </c>
      <c r="J148" s="35">
        <v>44639</v>
      </c>
      <c r="K148" s="35">
        <v>44639</v>
      </c>
      <c r="L148" s="10"/>
      <c r="M148" s="10">
        <v>3400</v>
      </c>
      <c r="N148" s="10">
        <f t="shared" si="21"/>
        <v>0</v>
      </c>
      <c r="O148" s="10"/>
      <c r="P148" s="10">
        <v>2900</v>
      </c>
      <c r="Q148" s="10">
        <f t="shared" si="22"/>
        <v>0</v>
      </c>
      <c r="R148" s="10"/>
      <c r="S148" s="10">
        <v>2800</v>
      </c>
      <c r="T148" s="10">
        <f t="shared" si="23"/>
        <v>0</v>
      </c>
      <c r="U148" s="10">
        <v>17</v>
      </c>
      <c r="V148" s="10">
        <v>150</v>
      </c>
      <c r="W148" s="10">
        <f t="shared" si="17"/>
        <v>2550</v>
      </c>
      <c r="X148" s="10">
        <v>17</v>
      </c>
      <c r="Y148" s="10">
        <v>150</v>
      </c>
      <c r="Z148" s="10">
        <f t="shared" si="18"/>
        <v>2550</v>
      </c>
      <c r="AA148" s="10">
        <v>17</v>
      </c>
      <c r="AB148" s="10">
        <v>150</v>
      </c>
      <c r="AC148" s="10">
        <f t="shared" si="19"/>
        <v>2550</v>
      </c>
      <c r="AD148" s="11"/>
      <c r="AE148" s="26">
        <v>7</v>
      </c>
      <c r="AF148" s="7">
        <f t="shared" si="24"/>
        <v>0</v>
      </c>
      <c r="AG148" s="131">
        <v>1</v>
      </c>
      <c r="AH148" s="139">
        <f t="shared" si="15"/>
        <v>51</v>
      </c>
      <c r="AI148" s="139">
        <f t="shared" ref="AI148:AI211" si="25">AJ148</f>
        <v>7650</v>
      </c>
      <c r="AJ148" s="109">
        <f t="shared" si="16"/>
        <v>7650</v>
      </c>
      <c r="AK148" s="67"/>
      <c r="AM148" t="b">
        <f>D148='01.01.2022 Смета'!D148</f>
        <v>1</v>
      </c>
      <c r="AO148" t="b">
        <f>F148='01.01.2022 Смета'!E148</f>
        <v>1</v>
      </c>
      <c r="AP148" t="b">
        <f>G148='01.01.2022 Смета'!F148</f>
        <v>1</v>
      </c>
      <c r="AQ148" t="b">
        <f>H148='01.01.2022 Смета'!G148</f>
        <v>1</v>
      </c>
    </row>
    <row r="149" spans="1:43" ht="16.149999999999999" customHeight="1" x14ac:dyDescent="0.25">
      <c r="A149" s="108">
        <v>124</v>
      </c>
      <c r="B149" s="8" t="s">
        <v>213</v>
      </c>
      <c r="C149" s="21" t="s">
        <v>130</v>
      </c>
      <c r="D149" s="87" t="s">
        <v>579</v>
      </c>
      <c r="E149" s="21" t="s">
        <v>329</v>
      </c>
      <c r="F149" s="35">
        <v>44660</v>
      </c>
      <c r="G149" s="35">
        <v>44660</v>
      </c>
      <c r="H149" s="21" t="s">
        <v>301</v>
      </c>
      <c r="I149" s="22" t="s">
        <v>329</v>
      </c>
      <c r="J149" s="35">
        <v>44660</v>
      </c>
      <c r="K149" s="35">
        <v>44660</v>
      </c>
      <c r="L149" s="10"/>
      <c r="M149" s="10">
        <v>3400</v>
      </c>
      <c r="N149" s="10">
        <f t="shared" si="21"/>
        <v>0</v>
      </c>
      <c r="O149" s="10"/>
      <c r="P149" s="10">
        <v>2900</v>
      </c>
      <c r="Q149" s="10">
        <f t="shared" si="22"/>
        <v>0</v>
      </c>
      <c r="R149" s="10"/>
      <c r="S149" s="10">
        <v>2800</v>
      </c>
      <c r="T149" s="10">
        <f t="shared" si="23"/>
        <v>0</v>
      </c>
      <c r="U149" s="10">
        <v>17</v>
      </c>
      <c r="V149" s="10">
        <v>150</v>
      </c>
      <c r="W149" s="10">
        <f t="shared" si="17"/>
        <v>2550</v>
      </c>
      <c r="X149" s="10">
        <v>17</v>
      </c>
      <c r="Y149" s="10">
        <v>150</v>
      </c>
      <c r="Z149" s="10">
        <f t="shared" si="18"/>
        <v>2550</v>
      </c>
      <c r="AA149" s="10">
        <v>17</v>
      </c>
      <c r="AB149" s="10">
        <v>150</v>
      </c>
      <c r="AC149" s="10">
        <f t="shared" si="19"/>
        <v>2550</v>
      </c>
      <c r="AD149" s="11"/>
      <c r="AE149" s="26">
        <v>7</v>
      </c>
      <c r="AF149" s="7">
        <f t="shared" si="24"/>
        <v>0</v>
      </c>
      <c r="AG149" s="131">
        <v>1</v>
      </c>
      <c r="AH149" s="145">
        <f t="shared" si="15"/>
        <v>51</v>
      </c>
      <c r="AI149" s="139">
        <f t="shared" si="25"/>
        <v>7650</v>
      </c>
      <c r="AJ149" s="118">
        <f t="shared" si="16"/>
        <v>7650</v>
      </c>
      <c r="AM149" t="b">
        <f>D149='01.01.2022 Смета'!D149</f>
        <v>1</v>
      </c>
      <c r="AO149" t="b">
        <f>F149='01.01.2022 Смета'!E149</f>
        <v>1</v>
      </c>
      <c r="AP149" t="b">
        <f>G149='01.01.2022 Смета'!F149</f>
        <v>1</v>
      </c>
      <c r="AQ149" t="b">
        <f>H149='01.01.2022 Смета'!G149</f>
        <v>1</v>
      </c>
    </row>
    <row r="150" spans="1:43" ht="27" customHeight="1" x14ac:dyDescent="0.25">
      <c r="A150" s="108">
        <v>125</v>
      </c>
      <c r="B150" s="8" t="s">
        <v>213</v>
      </c>
      <c r="C150" s="21" t="s">
        <v>130</v>
      </c>
      <c r="D150" s="87" t="s">
        <v>174</v>
      </c>
      <c r="E150" s="9" t="s">
        <v>494</v>
      </c>
      <c r="F150" s="64">
        <v>44702</v>
      </c>
      <c r="G150" s="64">
        <v>44863</v>
      </c>
      <c r="H150" s="9" t="s">
        <v>770</v>
      </c>
      <c r="I150" s="57" t="s">
        <v>383</v>
      </c>
      <c r="J150" s="64">
        <v>44702</v>
      </c>
      <c r="K150" s="64">
        <v>44863</v>
      </c>
      <c r="L150" s="10"/>
      <c r="M150" s="10">
        <v>3400</v>
      </c>
      <c r="N150" s="10">
        <f t="shared" si="21"/>
        <v>0</v>
      </c>
      <c r="O150" s="10"/>
      <c r="P150" s="10">
        <v>2900</v>
      </c>
      <c r="Q150" s="10">
        <f t="shared" si="22"/>
        <v>0</v>
      </c>
      <c r="R150" s="10"/>
      <c r="S150" s="10">
        <v>2800</v>
      </c>
      <c r="T150" s="10">
        <f t="shared" si="23"/>
        <v>0</v>
      </c>
      <c r="U150" s="10">
        <v>17</v>
      </c>
      <c r="V150" s="10">
        <v>150</v>
      </c>
      <c r="W150" s="10">
        <f t="shared" si="17"/>
        <v>2550</v>
      </c>
      <c r="X150" s="10">
        <v>17</v>
      </c>
      <c r="Y150" s="10">
        <v>150</v>
      </c>
      <c r="Z150" s="10">
        <f t="shared" si="18"/>
        <v>2550</v>
      </c>
      <c r="AA150" s="10">
        <v>17</v>
      </c>
      <c r="AB150" s="10">
        <v>150</v>
      </c>
      <c r="AC150" s="10">
        <f t="shared" si="19"/>
        <v>2550</v>
      </c>
      <c r="AD150" s="11">
        <v>54</v>
      </c>
      <c r="AE150" s="26">
        <v>7</v>
      </c>
      <c r="AF150" s="7">
        <f t="shared" si="24"/>
        <v>378</v>
      </c>
      <c r="AG150" s="131">
        <v>1</v>
      </c>
      <c r="AH150" s="145">
        <f t="shared" ref="AH150:AH228" si="26">L150+O150+R150+U150+X150+AA150+AD150</f>
        <v>105</v>
      </c>
      <c r="AI150" s="139">
        <f t="shared" si="25"/>
        <v>8028</v>
      </c>
      <c r="AJ150" s="118">
        <f t="shared" ref="AJ150:AJ228" si="27">N150+Q150+T150+W150+Z150+AC150+AF150</f>
        <v>8028</v>
      </c>
      <c r="AM150" t="b">
        <f>D150='01.01.2022 Смета'!D150</f>
        <v>1</v>
      </c>
      <c r="AO150" t="b">
        <f>F150='01.01.2022 Смета'!E150</f>
        <v>1</v>
      </c>
      <c r="AP150" t="b">
        <f>G150='01.01.2022 Смета'!F150</f>
        <v>1</v>
      </c>
      <c r="AQ150" t="b">
        <f>H150='01.01.2022 Смета'!G150</f>
        <v>1</v>
      </c>
    </row>
    <row r="151" spans="1:43" ht="27" customHeight="1" x14ac:dyDescent="0.25">
      <c r="A151" s="108">
        <v>126</v>
      </c>
      <c r="B151" s="8" t="s">
        <v>214</v>
      </c>
      <c r="C151" s="21" t="s">
        <v>130</v>
      </c>
      <c r="D151" s="87" t="s">
        <v>580</v>
      </c>
      <c r="E151" s="21" t="s">
        <v>442</v>
      </c>
      <c r="F151" s="35">
        <v>44702</v>
      </c>
      <c r="G151" s="35">
        <v>44870</v>
      </c>
      <c r="H151" s="21" t="s">
        <v>770</v>
      </c>
      <c r="I151" s="22" t="s">
        <v>442</v>
      </c>
      <c r="J151" s="35">
        <v>44702</v>
      </c>
      <c r="K151" s="35">
        <v>44870</v>
      </c>
      <c r="L151" s="11"/>
      <c r="M151" s="10">
        <v>3400</v>
      </c>
      <c r="N151" s="10">
        <f t="shared" si="21"/>
        <v>0</v>
      </c>
      <c r="O151" s="10"/>
      <c r="P151" s="10">
        <v>2900</v>
      </c>
      <c r="Q151" s="10">
        <f t="shared" si="22"/>
        <v>0</v>
      </c>
      <c r="R151" s="10"/>
      <c r="S151" s="10">
        <v>2800</v>
      </c>
      <c r="T151" s="10">
        <f t="shared" si="23"/>
        <v>0</v>
      </c>
      <c r="U151" s="10">
        <v>30</v>
      </c>
      <c r="V151" s="10">
        <v>150</v>
      </c>
      <c r="W151" s="10">
        <f t="shared" si="17"/>
        <v>4500</v>
      </c>
      <c r="X151" s="10">
        <v>30</v>
      </c>
      <c r="Y151" s="10">
        <v>150</v>
      </c>
      <c r="Z151" s="10">
        <f t="shared" si="18"/>
        <v>4500</v>
      </c>
      <c r="AA151" s="10">
        <v>30</v>
      </c>
      <c r="AB151" s="10">
        <v>150</v>
      </c>
      <c r="AC151" s="10">
        <f t="shared" si="19"/>
        <v>4500</v>
      </c>
      <c r="AD151" s="11">
        <v>96</v>
      </c>
      <c r="AE151" s="26">
        <v>7</v>
      </c>
      <c r="AF151" s="7">
        <f t="shared" si="24"/>
        <v>672</v>
      </c>
      <c r="AG151" s="131">
        <v>1</v>
      </c>
      <c r="AH151" s="145">
        <f t="shared" si="26"/>
        <v>186</v>
      </c>
      <c r="AI151" s="139">
        <f t="shared" si="25"/>
        <v>14172</v>
      </c>
      <c r="AJ151" s="118">
        <f t="shared" si="27"/>
        <v>14172</v>
      </c>
      <c r="AM151" t="b">
        <f>D151='01.01.2022 Смета'!D151</f>
        <v>1</v>
      </c>
      <c r="AO151" t="b">
        <f>F151='01.01.2022 Смета'!E151</f>
        <v>1</v>
      </c>
      <c r="AP151" t="b">
        <f>G151='01.01.2022 Смета'!F151</f>
        <v>1</v>
      </c>
      <c r="AQ151" t="b">
        <f>H151='01.01.2022 Смета'!G151</f>
        <v>1</v>
      </c>
    </row>
    <row r="152" spans="1:43" ht="16.149999999999999" customHeight="1" x14ac:dyDescent="0.25">
      <c r="A152" s="108">
        <v>127</v>
      </c>
      <c r="B152" s="8" t="s">
        <v>213</v>
      </c>
      <c r="C152" s="21" t="s">
        <v>130</v>
      </c>
      <c r="D152" s="87" t="s">
        <v>818</v>
      </c>
      <c r="E152" s="21" t="s">
        <v>329</v>
      </c>
      <c r="F152" s="35">
        <v>44814</v>
      </c>
      <c r="G152" s="35">
        <v>44814</v>
      </c>
      <c r="H152" s="21" t="s">
        <v>772</v>
      </c>
      <c r="I152" s="22" t="s">
        <v>329</v>
      </c>
      <c r="J152" s="35">
        <v>44814</v>
      </c>
      <c r="K152" s="35">
        <v>44814</v>
      </c>
      <c r="L152" s="10">
        <v>1</v>
      </c>
      <c r="M152" s="10">
        <v>3400</v>
      </c>
      <c r="N152" s="10">
        <f t="shared" si="21"/>
        <v>3400</v>
      </c>
      <c r="O152" s="10">
        <v>1</v>
      </c>
      <c r="P152" s="10">
        <v>2900</v>
      </c>
      <c r="Q152" s="10">
        <f t="shared" si="22"/>
        <v>2900</v>
      </c>
      <c r="R152" s="10">
        <v>1</v>
      </c>
      <c r="S152" s="10">
        <v>2800</v>
      </c>
      <c r="T152" s="10">
        <f t="shared" si="23"/>
        <v>2800</v>
      </c>
      <c r="U152" s="10">
        <v>14</v>
      </c>
      <c r="V152" s="10">
        <v>150</v>
      </c>
      <c r="W152" s="10">
        <f t="shared" si="17"/>
        <v>2100</v>
      </c>
      <c r="X152" s="10">
        <v>14</v>
      </c>
      <c r="Y152" s="10">
        <v>150</v>
      </c>
      <c r="Z152" s="10">
        <f t="shared" si="18"/>
        <v>2100</v>
      </c>
      <c r="AA152" s="10">
        <v>14</v>
      </c>
      <c r="AB152" s="10">
        <v>150</v>
      </c>
      <c r="AC152" s="10">
        <f t="shared" si="19"/>
        <v>2100</v>
      </c>
      <c r="AD152" s="11">
        <v>45</v>
      </c>
      <c r="AE152" s="26">
        <v>7</v>
      </c>
      <c r="AF152" s="7">
        <f t="shared" si="24"/>
        <v>315</v>
      </c>
      <c r="AG152" s="131">
        <v>1</v>
      </c>
      <c r="AH152" s="145">
        <f t="shared" si="26"/>
        <v>90</v>
      </c>
      <c r="AI152" s="139">
        <f t="shared" si="25"/>
        <v>15715</v>
      </c>
      <c r="AJ152" s="118">
        <f t="shared" si="27"/>
        <v>15715</v>
      </c>
      <c r="AM152" t="b">
        <f>D152='01.01.2022 Смета'!D152</f>
        <v>1</v>
      </c>
      <c r="AO152" t="b">
        <f>F152='01.01.2022 Смета'!E152</f>
        <v>1</v>
      </c>
      <c r="AP152" t="b">
        <f>G152='01.01.2022 Смета'!F152</f>
        <v>1</v>
      </c>
      <c r="AQ152" t="b">
        <f>H152='01.01.2022 Смета'!G152</f>
        <v>1</v>
      </c>
    </row>
    <row r="153" spans="1:43" x14ac:dyDescent="0.25">
      <c r="A153" s="110"/>
      <c r="B153" s="88"/>
      <c r="C153" s="92"/>
      <c r="D153" s="92" t="s">
        <v>851</v>
      </c>
      <c r="E153" s="89"/>
      <c r="F153" s="89"/>
      <c r="G153" s="89"/>
      <c r="H153" s="91"/>
      <c r="I153" s="91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66"/>
      <c r="AC153" s="26"/>
      <c r="AD153" s="26"/>
      <c r="AE153" s="133"/>
      <c r="AF153" s="140"/>
      <c r="AG153" s="140"/>
      <c r="AH153" s="111"/>
      <c r="AI153" s="89"/>
      <c r="AJ153" s="90"/>
      <c r="AM153" t="b">
        <f>D153='01.01.2022 Смета'!D153</f>
        <v>1</v>
      </c>
      <c r="AO153" t="b">
        <f>F153='01.01.2022 Смета'!E153</f>
        <v>1</v>
      </c>
      <c r="AP153" t="b">
        <f>G153='01.01.2022 Смета'!F153</f>
        <v>1</v>
      </c>
      <c r="AQ153" t="b">
        <f>H153='01.01.2022 Смета'!G153</f>
        <v>1</v>
      </c>
    </row>
    <row r="154" spans="1:43" ht="27" customHeight="1" x14ac:dyDescent="0.25">
      <c r="A154" s="108">
        <v>128</v>
      </c>
      <c r="B154" s="8" t="s">
        <v>65</v>
      </c>
      <c r="C154" s="21" t="s">
        <v>162</v>
      </c>
      <c r="D154" s="87" t="s">
        <v>180</v>
      </c>
      <c r="E154" s="21" t="s">
        <v>1008</v>
      </c>
      <c r="F154" s="35">
        <v>44672</v>
      </c>
      <c r="G154" s="35">
        <v>44674</v>
      </c>
      <c r="H154" s="21" t="s">
        <v>310</v>
      </c>
      <c r="I154" s="22" t="s">
        <v>715</v>
      </c>
      <c r="J154" s="35">
        <v>44672</v>
      </c>
      <c r="K154" s="35">
        <v>44674</v>
      </c>
      <c r="L154" s="10"/>
      <c r="M154" s="10">
        <v>3400</v>
      </c>
      <c r="N154" s="10">
        <f t="shared" si="21"/>
        <v>0</v>
      </c>
      <c r="O154" s="10"/>
      <c r="P154" s="10">
        <v>2900</v>
      </c>
      <c r="Q154" s="10">
        <f t="shared" si="22"/>
        <v>0</v>
      </c>
      <c r="R154" s="10"/>
      <c r="S154" s="10">
        <v>2800</v>
      </c>
      <c r="T154" s="10">
        <f t="shared" si="23"/>
        <v>0</v>
      </c>
      <c r="U154" s="10">
        <v>38</v>
      </c>
      <c r="V154" s="10">
        <v>150</v>
      </c>
      <c r="W154" s="10">
        <f t="shared" ref="W154:W230" si="28">U154*V154</f>
        <v>5700</v>
      </c>
      <c r="X154" s="10">
        <v>38</v>
      </c>
      <c r="Y154" s="10">
        <v>150</v>
      </c>
      <c r="Z154" s="10">
        <f t="shared" ref="Z154:Z230" si="29">X154*Y154</f>
        <v>5700</v>
      </c>
      <c r="AA154" s="10">
        <v>38</v>
      </c>
      <c r="AB154" s="10">
        <v>150</v>
      </c>
      <c r="AC154" s="10">
        <f t="shared" ref="AC154:AC230" si="30">AA154*AB154</f>
        <v>5700</v>
      </c>
      <c r="AD154" s="11">
        <v>114</v>
      </c>
      <c r="AE154" s="26">
        <v>7</v>
      </c>
      <c r="AF154" s="7">
        <f t="shared" si="24"/>
        <v>798</v>
      </c>
      <c r="AG154" s="131">
        <v>1</v>
      </c>
      <c r="AH154" s="145">
        <f t="shared" si="26"/>
        <v>228</v>
      </c>
      <c r="AI154" s="139">
        <f t="shared" si="25"/>
        <v>17898</v>
      </c>
      <c r="AJ154" s="118">
        <f t="shared" si="27"/>
        <v>17898</v>
      </c>
      <c r="AM154" t="b">
        <f>D154='01.01.2022 Смета'!D154</f>
        <v>1</v>
      </c>
      <c r="AO154" t="b">
        <f>F154='01.01.2022 Смета'!E154</f>
        <v>1</v>
      </c>
      <c r="AP154" t="b">
        <f>G154='01.01.2022 Смета'!F154</f>
        <v>1</v>
      </c>
      <c r="AQ154" t="b">
        <f>H154='01.01.2022 Смета'!G154</f>
        <v>1</v>
      </c>
    </row>
    <row r="155" spans="1:43" ht="13.15" customHeight="1" x14ac:dyDescent="0.25">
      <c r="A155" s="110"/>
      <c r="B155" s="88"/>
      <c r="C155" s="92"/>
      <c r="D155" s="92" t="s">
        <v>852</v>
      </c>
      <c r="E155" s="89"/>
      <c r="F155" s="89"/>
      <c r="G155" s="89"/>
      <c r="H155" s="91"/>
      <c r="I155" s="91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66"/>
      <c r="AC155" s="26"/>
      <c r="AD155" s="26"/>
      <c r="AE155" s="133"/>
      <c r="AF155" s="140"/>
      <c r="AG155" s="140"/>
      <c r="AH155" s="111"/>
      <c r="AI155" s="89"/>
      <c r="AJ155" s="90"/>
      <c r="AM155" t="b">
        <f>D155='01.01.2022 Смета'!D155</f>
        <v>1</v>
      </c>
      <c r="AO155" t="b">
        <f>F155='01.01.2022 Смета'!E155</f>
        <v>1</v>
      </c>
      <c r="AP155" t="b">
        <f>G155='01.01.2022 Смета'!F155</f>
        <v>1</v>
      </c>
      <c r="AQ155" t="b">
        <f>H155='01.01.2022 Смета'!G155</f>
        <v>1</v>
      </c>
    </row>
    <row r="156" spans="1:43" ht="28.15" customHeight="1" x14ac:dyDescent="0.25">
      <c r="A156" s="108">
        <v>129</v>
      </c>
      <c r="B156" s="8" t="s">
        <v>205</v>
      </c>
      <c r="C156" s="21" t="s">
        <v>140</v>
      </c>
      <c r="D156" s="87" t="s">
        <v>581</v>
      </c>
      <c r="E156" s="21" t="s">
        <v>496</v>
      </c>
      <c r="F156" s="35">
        <v>44666</v>
      </c>
      <c r="G156" s="35">
        <v>44668</v>
      </c>
      <c r="H156" s="21" t="s">
        <v>301</v>
      </c>
      <c r="I156" s="22" t="s">
        <v>496</v>
      </c>
      <c r="J156" s="35">
        <v>44666</v>
      </c>
      <c r="K156" s="35">
        <v>44668</v>
      </c>
      <c r="L156" s="10"/>
      <c r="M156" s="10">
        <v>3400</v>
      </c>
      <c r="N156" s="10">
        <f t="shared" si="21"/>
        <v>0</v>
      </c>
      <c r="O156" s="10"/>
      <c r="P156" s="10">
        <v>2900</v>
      </c>
      <c r="Q156" s="10">
        <f t="shared" si="22"/>
        <v>0</v>
      </c>
      <c r="R156" s="10"/>
      <c r="S156" s="10">
        <v>2800</v>
      </c>
      <c r="T156" s="10">
        <f t="shared" si="23"/>
        <v>0</v>
      </c>
      <c r="U156" s="10">
        <v>6</v>
      </c>
      <c r="V156" s="10">
        <v>150</v>
      </c>
      <c r="W156" s="10">
        <f t="shared" si="28"/>
        <v>900</v>
      </c>
      <c r="X156" s="10">
        <v>6</v>
      </c>
      <c r="Y156" s="10">
        <v>150</v>
      </c>
      <c r="Z156" s="10">
        <f t="shared" si="29"/>
        <v>900</v>
      </c>
      <c r="AA156" s="10">
        <v>6</v>
      </c>
      <c r="AB156" s="10">
        <v>150</v>
      </c>
      <c r="AC156" s="10">
        <f t="shared" si="30"/>
        <v>900</v>
      </c>
      <c r="AD156" s="11">
        <v>18</v>
      </c>
      <c r="AE156" s="26">
        <v>7</v>
      </c>
      <c r="AF156" s="7">
        <f t="shared" si="24"/>
        <v>126</v>
      </c>
      <c r="AG156" s="131">
        <v>1</v>
      </c>
      <c r="AH156" s="145">
        <f t="shared" si="26"/>
        <v>36</v>
      </c>
      <c r="AI156" s="139">
        <f t="shared" si="25"/>
        <v>2826</v>
      </c>
      <c r="AJ156" s="118">
        <f t="shared" si="27"/>
        <v>2826</v>
      </c>
      <c r="AM156" t="b">
        <f>D156='01.01.2022 Смета'!D156</f>
        <v>1</v>
      </c>
      <c r="AO156" t="b">
        <f>F156='01.01.2022 Смета'!E156</f>
        <v>1</v>
      </c>
      <c r="AP156" t="b">
        <f>G156='01.01.2022 Смета'!F156</f>
        <v>1</v>
      </c>
      <c r="AQ156" t="b">
        <f>H156='01.01.2022 Смета'!G156</f>
        <v>1</v>
      </c>
    </row>
    <row r="157" spans="1:43" ht="16.149999999999999" customHeight="1" x14ac:dyDescent="0.25">
      <c r="A157" s="108">
        <v>130</v>
      </c>
      <c r="B157" s="8" t="s">
        <v>205</v>
      </c>
      <c r="C157" s="21" t="s">
        <v>140</v>
      </c>
      <c r="D157" s="87" t="s">
        <v>582</v>
      </c>
      <c r="E157" s="21" t="s">
        <v>340</v>
      </c>
      <c r="F157" s="35">
        <v>44666</v>
      </c>
      <c r="G157" s="35">
        <v>44668</v>
      </c>
      <c r="H157" s="21" t="s">
        <v>301</v>
      </c>
      <c r="I157" s="22" t="s">
        <v>340</v>
      </c>
      <c r="J157" s="35">
        <v>44666</v>
      </c>
      <c r="K157" s="35">
        <v>44668</v>
      </c>
      <c r="L157" s="10"/>
      <c r="M157" s="10">
        <v>3400</v>
      </c>
      <c r="N157" s="10">
        <f t="shared" si="21"/>
        <v>0</v>
      </c>
      <c r="O157" s="10"/>
      <c r="P157" s="10">
        <v>2900</v>
      </c>
      <c r="Q157" s="10">
        <f t="shared" si="22"/>
        <v>0</v>
      </c>
      <c r="R157" s="10"/>
      <c r="S157" s="10">
        <v>2800</v>
      </c>
      <c r="T157" s="10">
        <f t="shared" si="23"/>
        <v>0</v>
      </c>
      <c r="U157" s="10">
        <v>4</v>
      </c>
      <c r="V157" s="10">
        <v>150</v>
      </c>
      <c r="W157" s="10">
        <f t="shared" si="28"/>
        <v>600</v>
      </c>
      <c r="X157" s="10">
        <v>4</v>
      </c>
      <c r="Y157" s="10">
        <v>150</v>
      </c>
      <c r="Z157" s="10">
        <f t="shared" si="29"/>
        <v>600</v>
      </c>
      <c r="AA157" s="10">
        <v>4</v>
      </c>
      <c r="AB157" s="10">
        <v>150</v>
      </c>
      <c r="AC157" s="10">
        <f t="shared" si="30"/>
        <v>600</v>
      </c>
      <c r="AD157" s="11">
        <v>12</v>
      </c>
      <c r="AE157" s="26">
        <v>7</v>
      </c>
      <c r="AF157" s="7">
        <f t="shared" si="24"/>
        <v>84</v>
      </c>
      <c r="AG157" s="131">
        <v>1</v>
      </c>
      <c r="AH157" s="139">
        <f t="shared" si="26"/>
        <v>24</v>
      </c>
      <c r="AI157" s="139">
        <f t="shared" si="25"/>
        <v>1884</v>
      </c>
      <c r="AJ157" s="109">
        <f t="shared" si="27"/>
        <v>1884</v>
      </c>
      <c r="AM157" t="b">
        <f>D157='01.01.2022 Смета'!D157</f>
        <v>1</v>
      </c>
      <c r="AO157" t="b">
        <f>F157='01.01.2022 Смета'!E157</f>
        <v>1</v>
      </c>
      <c r="AP157" t="b">
        <f>G157='01.01.2022 Смета'!F157</f>
        <v>1</v>
      </c>
      <c r="AQ157" t="b">
        <f>H157='01.01.2022 Смета'!G157</f>
        <v>1</v>
      </c>
    </row>
    <row r="158" spans="1:43" x14ac:dyDescent="0.25">
      <c r="A158" s="110"/>
      <c r="B158" s="88"/>
      <c r="C158" s="92"/>
      <c r="D158" s="92" t="s">
        <v>853</v>
      </c>
      <c r="E158" s="89"/>
      <c r="F158" s="89"/>
      <c r="G158" s="89"/>
      <c r="H158" s="91"/>
      <c r="I158" s="91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66"/>
      <c r="AC158" s="26"/>
      <c r="AD158" s="26"/>
      <c r="AE158" s="133"/>
      <c r="AF158" s="140"/>
      <c r="AG158" s="140"/>
      <c r="AH158" s="111"/>
      <c r="AI158" s="89"/>
      <c r="AJ158" s="90"/>
      <c r="AM158" t="b">
        <f>D158='01.01.2022 Смета'!D158</f>
        <v>1</v>
      </c>
      <c r="AO158" t="b">
        <f>F158='01.01.2022 Смета'!E158</f>
        <v>1</v>
      </c>
      <c r="AP158" t="b">
        <f>G158='01.01.2022 Смета'!F158</f>
        <v>1</v>
      </c>
      <c r="AQ158" t="b">
        <f>H158='01.01.2022 Смета'!G158</f>
        <v>1</v>
      </c>
    </row>
    <row r="159" spans="1:43" ht="16.149999999999999" customHeight="1" x14ac:dyDescent="0.25">
      <c r="A159" s="108">
        <v>131</v>
      </c>
      <c r="B159" s="16" t="s">
        <v>217</v>
      </c>
      <c r="C159" s="21" t="s">
        <v>131</v>
      </c>
      <c r="D159" s="87" t="s">
        <v>583</v>
      </c>
      <c r="E159" s="21" t="s">
        <v>503</v>
      </c>
      <c r="F159" s="35">
        <v>44653</v>
      </c>
      <c r="G159" s="35">
        <v>44655</v>
      </c>
      <c r="H159" s="21" t="s">
        <v>301</v>
      </c>
      <c r="I159" s="22" t="s">
        <v>503</v>
      </c>
      <c r="J159" s="35">
        <v>44653</v>
      </c>
      <c r="K159" s="35">
        <v>44655</v>
      </c>
      <c r="L159" s="17"/>
      <c r="M159" s="10">
        <v>3400</v>
      </c>
      <c r="N159" s="10">
        <f t="shared" si="21"/>
        <v>0</v>
      </c>
      <c r="O159" s="17"/>
      <c r="P159" s="10">
        <v>2900</v>
      </c>
      <c r="Q159" s="10">
        <f t="shared" si="22"/>
        <v>0</v>
      </c>
      <c r="R159" s="17"/>
      <c r="S159" s="10">
        <v>2800</v>
      </c>
      <c r="T159" s="10">
        <f t="shared" si="23"/>
        <v>0</v>
      </c>
      <c r="U159" s="17">
        <v>2</v>
      </c>
      <c r="V159" s="10">
        <v>150</v>
      </c>
      <c r="W159" s="10">
        <f t="shared" si="28"/>
        <v>300</v>
      </c>
      <c r="X159" s="17">
        <v>2</v>
      </c>
      <c r="Y159" s="10">
        <v>150</v>
      </c>
      <c r="Z159" s="10">
        <f t="shared" si="29"/>
        <v>300</v>
      </c>
      <c r="AA159" s="17">
        <v>2</v>
      </c>
      <c r="AB159" s="10">
        <v>150</v>
      </c>
      <c r="AC159" s="10">
        <f t="shared" si="30"/>
        <v>300</v>
      </c>
      <c r="AD159" s="19"/>
      <c r="AE159" s="26">
        <v>7</v>
      </c>
      <c r="AF159" s="7">
        <f t="shared" si="24"/>
        <v>0</v>
      </c>
      <c r="AG159" s="131">
        <v>1</v>
      </c>
      <c r="AH159" s="139">
        <f t="shared" si="26"/>
        <v>6</v>
      </c>
      <c r="AI159" s="139">
        <f t="shared" si="25"/>
        <v>900</v>
      </c>
      <c r="AJ159" s="109">
        <f t="shared" si="27"/>
        <v>900</v>
      </c>
      <c r="AM159" t="b">
        <f>D159='01.01.2022 Смета'!D159</f>
        <v>1</v>
      </c>
      <c r="AO159" t="b">
        <f>F159='01.01.2022 Смета'!E159</f>
        <v>1</v>
      </c>
      <c r="AP159" t="b">
        <f>G159='01.01.2022 Смета'!F159</f>
        <v>1</v>
      </c>
      <c r="AQ159" t="b">
        <f>H159='01.01.2022 Смета'!G159</f>
        <v>1</v>
      </c>
    </row>
    <row r="160" spans="1:43" ht="27" customHeight="1" x14ac:dyDescent="0.25">
      <c r="A160" s="108">
        <v>132</v>
      </c>
      <c r="B160" s="16" t="s">
        <v>217</v>
      </c>
      <c r="C160" s="21" t="s">
        <v>131</v>
      </c>
      <c r="D160" s="87" t="s">
        <v>584</v>
      </c>
      <c r="E160" s="21" t="s">
        <v>1009</v>
      </c>
      <c r="F160" s="35">
        <v>44696</v>
      </c>
      <c r="G160" s="35">
        <v>44698</v>
      </c>
      <c r="H160" s="21" t="s">
        <v>301</v>
      </c>
      <c r="I160" s="22" t="s">
        <v>716</v>
      </c>
      <c r="J160" s="35">
        <v>44696</v>
      </c>
      <c r="K160" s="35">
        <v>44698</v>
      </c>
      <c r="L160" s="17"/>
      <c r="M160" s="10">
        <v>3400</v>
      </c>
      <c r="N160" s="10">
        <f t="shared" si="21"/>
        <v>0</v>
      </c>
      <c r="O160" s="17"/>
      <c r="P160" s="10">
        <v>2900</v>
      </c>
      <c r="Q160" s="10">
        <f t="shared" si="22"/>
        <v>0</v>
      </c>
      <c r="R160" s="17"/>
      <c r="S160" s="10">
        <v>2800</v>
      </c>
      <c r="T160" s="10">
        <f t="shared" si="23"/>
        <v>0</v>
      </c>
      <c r="U160" s="17">
        <v>8</v>
      </c>
      <c r="V160" s="10">
        <v>150</v>
      </c>
      <c r="W160" s="10">
        <f t="shared" si="28"/>
        <v>1200</v>
      </c>
      <c r="X160" s="17">
        <v>8</v>
      </c>
      <c r="Y160" s="10">
        <v>150</v>
      </c>
      <c r="Z160" s="10">
        <f t="shared" si="29"/>
        <v>1200</v>
      </c>
      <c r="AA160" s="17">
        <v>8</v>
      </c>
      <c r="AB160" s="10">
        <v>150</v>
      </c>
      <c r="AC160" s="10">
        <f t="shared" si="30"/>
        <v>1200</v>
      </c>
      <c r="AD160" s="19">
        <v>24</v>
      </c>
      <c r="AE160" s="26">
        <v>7</v>
      </c>
      <c r="AF160" s="7">
        <f t="shared" si="24"/>
        <v>168</v>
      </c>
      <c r="AG160" s="131">
        <v>1</v>
      </c>
      <c r="AH160" s="139">
        <f t="shared" si="26"/>
        <v>48</v>
      </c>
      <c r="AI160" s="139">
        <f t="shared" si="25"/>
        <v>3768</v>
      </c>
      <c r="AJ160" s="109">
        <f t="shared" si="27"/>
        <v>3768</v>
      </c>
      <c r="AM160" t="b">
        <f>D160='01.01.2022 Смета'!D160</f>
        <v>1</v>
      </c>
      <c r="AO160" t="b">
        <f>F160='01.01.2022 Смета'!E160</f>
        <v>1</v>
      </c>
      <c r="AP160" t="b">
        <f>G160='01.01.2022 Смета'!F160</f>
        <v>1</v>
      </c>
      <c r="AQ160" t="b">
        <f>H160='01.01.2022 Смета'!G160</f>
        <v>1</v>
      </c>
    </row>
    <row r="161" spans="1:43" ht="15" customHeight="1" x14ac:dyDescent="0.25">
      <c r="A161" s="110"/>
      <c r="B161" s="88"/>
      <c r="C161" s="92"/>
      <c r="D161" s="92" t="s">
        <v>854</v>
      </c>
      <c r="E161" s="89"/>
      <c r="F161" s="89"/>
      <c r="G161" s="89"/>
      <c r="H161" s="91"/>
      <c r="I161" s="91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66"/>
      <c r="AC161" s="26"/>
      <c r="AD161" s="26"/>
      <c r="AE161" s="133"/>
      <c r="AF161" s="140"/>
      <c r="AG161" s="140"/>
      <c r="AH161" s="111"/>
      <c r="AI161" s="89"/>
      <c r="AJ161" s="90"/>
      <c r="AM161" t="b">
        <f>D161='01.01.2022 Смета'!D161</f>
        <v>1</v>
      </c>
      <c r="AO161" t="b">
        <f>F161='01.01.2022 Смета'!E161</f>
        <v>1</v>
      </c>
      <c r="AP161" t="b">
        <f>G161='01.01.2022 Смета'!F161</f>
        <v>1</v>
      </c>
      <c r="AQ161" t="b">
        <f>H161='01.01.2022 Смета'!G161</f>
        <v>1</v>
      </c>
    </row>
    <row r="162" spans="1:43" ht="16.149999999999999" customHeight="1" x14ac:dyDescent="0.25">
      <c r="A162" s="108">
        <v>133</v>
      </c>
      <c r="B162" s="8" t="s">
        <v>212</v>
      </c>
      <c r="C162" s="21" t="s">
        <v>245</v>
      </c>
      <c r="D162" s="87" t="s">
        <v>585</v>
      </c>
      <c r="E162" s="21" t="s">
        <v>330</v>
      </c>
      <c r="F162" s="35">
        <v>44582</v>
      </c>
      <c r="G162" s="35">
        <v>44584</v>
      </c>
      <c r="H162" s="21" t="s">
        <v>299</v>
      </c>
      <c r="I162" s="22" t="s">
        <v>330</v>
      </c>
      <c r="J162" s="35">
        <v>44582</v>
      </c>
      <c r="K162" s="35">
        <v>44584</v>
      </c>
      <c r="L162" s="10"/>
      <c r="M162" s="10">
        <v>3400</v>
      </c>
      <c r="N162" s="10">
        <f t="shared" si="21"/>
        <v>0</v>
      </c>
      <c r="O162" s="10"/>
      <c r="P162" s="10">
        <v>2900</v>
      </c>
      <c r="Q162" s="10">
        <f t="shared" si="22"/>
        <v>0</v>
      </c>
      <c r="R162" s="10"/>
      <c r="S162" s="10">
        <v>2800</v>
      </c>
      <c r="T162" s="10">
        <f t="shared" si="23"/>
        <v>0</v>
      </c>
      <c r="U162" s="10">
        <v>10</v>
      </c>
      <c r="V162" s="10">
        <v>150</v>
      </c>
      <c r="W162" s="10">
        <f t="shared" si="28"/>
        <v>1500</v>
      </c>
      <c r="X162" s="10">
        <v>10</v>
      </c>
      <c r="Y162" s="10">
        <v>150</v>
      </c>
      <c r="Z162" s="10">
        <f t="shared" si="29"/>
        <v>1500</v>
      </c>
      <c r="AA162" s="10">
        <v>10</v>
      </c>
      <c r="AB162" s="10">
        <v>150</v>
      </c>
      <c r="AC162" s="10">
        <f t="shared" si="30"/>
        <v>1500</v>
      </c>
      <c r="AD162" s="11"/>
      <c r="AE162" s="26">
        <v>7</v>
      </c>
      <c r="AF162" s="7">
        <f t="shared" si="24"/>
        <v>0</v>
      </c>
      <c r="AG162" s="131">
        <v>1</v>
      </c>
      <c r="AH162" s="139">
        <f t="shared" si="26"/>
        <v>30</v>
      </c>
      <c r="AI162" s="139">
        <f t="shared" si="25"/>
        <v>4500</v>
      </c>
      <c r="AJ162" s="109">
        <f t="shared" si="27"/>
        <v>4500</v>
      </c>
      <c r="AM162" t="b">
        <f>D162='01.01.2022 Смета'!D162</f>
        <v>1</v>
      </c>
      <c r="AO162" t="b">
        <f>F162='01.01.2022 Смета'!E162</f>
        <v>1</v>
      </c>
      <c r="AP162" t="b">
        <f>G162='01.01.2022 Смета'!F162</f>
        <v>1</v>
      </c>
      <c r="AQ162" t="b">
        <f>H162='01.01.2022 Смета'!G162</f>
        <v>1</v>
      </c>
    </row>
    <row r="163" spans="1:43" ht="16.149999999999999" customHeight="1" x14ac:dyDescent="0.25">
      <c r="A163" s="108">
        <v>134</v>
      </c>
      <c r="B163" s="8" t="s">
        <v>212</v>
      </c>
      <c r="C163" s="21" t="s">
        <v>245</v>
      </c>
      <c r="D163" s="87" t="s">
        <v>174</v>
      </c>
      <c r="E163" s="21" t="s">
        <v>473</v>
      </c>
      <c r="F163" s="35">
        <v>44589</v>
      </c>
      <c r="G163" s="35">
        <v>44591</v>
      </c>
      <c r="H163" s="21" t="s">
        <v>299</v>
      </c>
      <c r="I163" s="22" t="s">
        <v>473</v>
      </c>
      <c r="J163" s="35">
        <v>44589</v>
      </c>
      <c r="K163" s="35">
        <v>44591</v>
      </c>
      <c r="L163" s="10"/>
      <c r="M163" s="10">
        <v>3400</v>
      </c>
      <c r="N163" s="10">
        <f t="shared" si="21"/>
        <v>0</v>
      </c>
      <c r="O163" s="10"/>
      <c r="P163" s="10">
        <v>2900</v>
      </c>
      <c r="Q163" s="10">
        <f t="shared" si="22"/>
        <v>0</v>
      </c>
      <c r="R163" s="10"/>
      <c r="S163" s="10">
        <v>2800</v>
      </c>
      <c r="T163" s="10">
        <f t="shared" si="23"/>
        <v>0</v>
      </c>
      <c r="U163" s="10">
        <v>10</v>
      </c>
      <c r="V163" s="10">
        <v>150</v>
      </c>
      <c r="W163" s="10">
        <f t="shared" si="28"/>
        <v>1500</v>
      </c>
      <c r="X163" s="10">
        <v>10</v>
      </c>
      <c r="Y163" s="10">
        <v>150</v>
      </c>
      <c r="Z163" s="10">
        <f t="shared" si="29"/>
        <v>1500</v>
      </c>
      <c r="AA163" s="10">
        <v>20</v>
      </c>
      <c r="AB163" s="10">
        <v>150</v>
      </c>
      <c r="AC163" s="10">
        <f t="shared" si="30"/>
        <v>3000</v>
      </c>
      <c r="AD163" s="11"/>
      <c r="AE163" s="26">
        <v>7</v>
      </c>
      <c r="AF163" s="7">
        <f t="shared" si="24"/>
        <v>0</v>
      </c>
      <c r="AG163" s="131">
        <v>1</v>
      </c>
      <c r="AH163" s="139">
        <f t="shared" si="26"/>
        <v>40</v>
      </c>
      <c r="AI163" s="139">
        <f t="shared" si="25"/>
        <v>6000</v>
      </c>
      <c r="AJ163" s="109">
        <f t="shared" si="27"/>
        <v>6000</v>
      </c>
      <c r="AM163" t="b">
        <f>D163='01.01.2022 Смета'!D163</f>
        <v>1</v>
      </c>
      <c r="AO163" t="b">
        <f>F163='01.01.2022 Смета'!E163</f>
        <v>1</v>
      </c>
      <c r="AP163" t="b">
        <f>G163='01.01.2022 Смета'!F163</f>
        <v>1</v>
      </c>
      <c r="AQ163" t="b">
        <f>H163='01.01.2022 Смета'!G163</f>
        <v>1</v>
      </c>
    </row>
    <row r="164" spans="1:43" ht="16.149999999999999" customHeight="1" x14ac:dyDescent="0.25">
      <c r="A164" s="108">
        <v>135</v>
      </c>
      <c r="B164" s="8" t="s">
        <v>212</v>
      </c>
      <c r="C164" s="21" t="s">
        <v>245</v>
      </c>
      <c r="D164" s="87" t="s">
        <v>174</v>
      </c>
      <c r="E164" s="21" t="s">
        <v>494</v>
      </c>
      <c r="F164" s="35">
        <v>44589</v>
      </c>
      <c r="G164" s="35">
        <v>44590</v>
      </c>
      <c r="H164" s="21" t="s">
        <v>299</v>
      </c>
      <c r="I164" s="22" t="s">
        <v>494</v>
      </c>
      <c r="J164" s="35">
        <v>44589</v>
      </c>
      <c r="K164" s="35">
        <v>44590</v>
      </c>
      <c r="L164" s="10"/>
      <c r="M164" s="10">
        <v>3400</v>
      </c>
      <c r="N164" s="10">
        <f t="shared" si="21"/>
        <v>0</v>
      </c>
      <c r="O164" s="10"/>
      <c r="P164" s="10">
        <v>2900</v>
      </c>
      <c r="Q164" s="10">
        <f t="shared" si="22"/>
        <v>0</v>
      </c>
      <c r="R164" s="10"/>
      <c r="S164" s="10">
        <v>2800</v>
      </c>
      <c r="T164" s="10">
        <f t="shared" si="23"/>
        <v>0</v>
      </c>
      <c r="U164" s="10">
        <v>11</v>
      </c>
      <c r="V164" s="10">
        <v>150</v>
      </c>
      <c r="W164" s="10">
        <f t="shared" si="28"/>
        <v>1650</v>
      </c>
      <c r="X164" s="10">
        <v>11</v>
      </c>
      <c r="Y164" s="10">
        <v>150</v>
      </c>
      <c r="Z164" s="10">
        <f t="shared" si="29"/>
        <v>1650</v>
      </c>
      <c r="AA164" s="10">
        <v>22</v>
      </c>
      <c r="AB164" s="10">
        <v>150</v>
      </c>
      <c r="AC164" s="10">
        <f t="shared" si="30"/>
        <v>3300</v>
      </c>
      <c r="AD164" s="11"/>
      <c r="AE164" s="26">
        <v>7</v>
      </c>
      <c r="AF164" s="7">
        <f t="shared" si="24"/>
        <v>0</v>
      </c>
      <c r="AG164" s="131">
        <v>1</v>
      </c>
      <c r="AH164" s="139">
        <f t="shared" si="26"/>
        <v>44</v>
      </c>
      <c r="AI164" s="139">
        <f t="shared" si="25"/>
        <v>6600</v>
      </c>
      <c r="AJ164" s="109">
        <f t="shared" si="27"/>
        <v>6600</v>
      </c>
      <c r="AM164" t="b">
        <f>D164='01.01.2022 Смета'!D164</f>
        <v>1</v>
      </c>
      <c r="AO164" t="b">
        <f>F164='01.01.2022 Смета'!E164</f>
        <v>1</v>
      </c>
      <c r="AP164" t="b">
        <f>G164='01.01.2022 Смета'!F164</f>
        <v>1</v>
      </c>
      <c r="AQ164" t="b">
        <f>H164='01.01.2022 Смета'!G164</f>
        <v>1</v>
      </c>
    </row>
    <row r="165" spans="1:43" ht="16.149999999999999" customHeight="1" x14ac:dyDescent="0.25">
      <c r="A165" s="108">
        <v>136</v>
      </c>
      <c r="B165" s="8" t="s">
        <v>212</v>
      </c>
      <c r="C165" s="21" t="s">
        <v>245</v>
      </c>
      <c r="D165" s="87" t="s">
        <v>174</v>
      </c>
      <c r="E165" s="21" t="s">
        <v>472</v>
      </c>
      <c r="F165" s="35">
        <v>44596</v>
      </c>
      <c r="G165" s="35">
        <v>44598</v>
      </c>
      <c r="H165" s="21" t="s">
        <v>299</v>
      </c>
      <c r="I165" s="22" t="s">
        <v>472</v>
      </c>
      <c r="J165" s="35">
        <v>44596</v>
      </c>
      <c r="K165" s="35">
        <v>44598</v>
      </c>
      <c r="L165" s="10"/>
      <c r="M165" s="10">
        <v>3400</v>
      </c>
      <c r="N165" s="10">
        <f t="shared" si="21"/>
        <v>0</v>
      </c>
      <c r="O165" s="10"/>
      <c r="P165" s="10">
        <v>2900</v>
      </c>
      <c r="Q165" s="10">
        <f t="shared" si="22"/>
        <v>0</v>
      </c>
      <c r="R165" s="10"/>
      <c r="S165" s="10">
        <v>2800</v>
      </c>
      <c r="T165" s="10">
        <f t="shared" si="23"/>
        <v>0</v>
      </c>
      <c r="U165" s="10">
        <v>10</v>
      </c>
      <c r="V165" s="10">
        <v>150</v>
      </c>
      <c r="W165" s="10">
        <f t="shared" si="28"/>
        <v>1500</v>
      </c>
      <c r="X165" s="10">
        <v>10</v>
      </c>
      <c r="Y165" s="10">
        <v>150</v>
      </c>
      <c r="Z165" s="10">
        <f t="shared" si="29"/>
        <v>1500</v>
      </c>
      <c r="AA165" s="10">
        <v>20</v>
      </c>
      <c r="AB165" s="10">
        <v>150</v>
      </c>
      <c r="AC165" s="10">
        <f t="shared" si="30"/>
        <v>3000</v>
      </c>
      <c r="AD165" s="11"/>
      <c r="AE165" s="26">
        <v>7</v>
      </c>
      <c r="AF165" s="7">
        <f t="shared" si="24"/>
        <v>0</v>
      </c>
      <c r="AG165" s="131">
        <v>1</v>
      </c>
      <c r="AH165" s="139">
        <f t="shared" si="26"/>
        <v>40</v>
      </c>
      <c r="AI165" s="139">
        <f t="shared" si="25"/>
        <v>6000</v>
      </c>
      <c r="AJ165" s="109">
        <f t="shared" si="27"/>
        <v>6000</v>
      </c>
      <c r="AM165" t="b">
        <f>D165='01.01.2022 Смета'!D165</f>
        <v>1</v>
      </c>
      <c r="AO165" t="b">
        <f>F165='01.01.2022 Смета'!E165</f>
        <v>1</v>
      </c>
      <c r="AP165" t="b">
        <f>G165='01.01.2022 Смета'!F165</f>
        <v>1</v>
      </c>
      <c r="AQ165" t="b">
        <f>H165='01.01.2022 Смета'!G165</f>
        <v>1</v>
      </c>
    </row>
    <row r="166" spans="1:43" ht="16.149999999999999" customHeight="1" x14ac:dyDescent="0.25">
      <c r="A166" s="108">
        <v>137</v>
      </c>
      <c r="B166" s="8" t="s">
        <v>212</v>
      </c>
      <c r="C166" s="21" t="s">
        <v>245</v>
      </c>
      <c r="D166" s="87" t="s">
        <v>174</v>
      </c>
      <c r="E166" s="21" t="s">
        <v>441</v>
      </c>
      <c r="F166" s="35">
        <v>44603</v>
      </c>
      <c r="G166" s="35">
        <v>44605</v>
      </c>
      <c r="H166" s="21" t="s">
        <v>312</v>
      </c>
      <c r="I166" s="22" t="s">
        <v>441</v>
      </c>
      <c r="J166" s="35">
        <v>44603</v>
      </c>
      <c r="K166" s="35">
        <v>44605</v>
      </c>
      <c r="L166" s="10"/>
      <c r="M166" s="10">
        <v>3400</v>
      </c>
      <c r="N166" s="10">
        <f t="shared" si="21"/>
        <v>0</v>
      </c>
      <c r="O166" s="10"/>
      <c r="P166" s="10">
        <v>2900</v>
      </c>
      <c r="Q166" s="10">
        <f t="shared" si="22"/>
        <v>0</v>
      </c>
      <c r="R166" s="10"/>
      <c r="S166" s="10">
        <v>2800</v>
      </c>
      <c r="T166" s="10">
        <f t="shared" si="23"/>
        <v>0</v>
      </c>
      <c r="U166" s="10">
        <v>11</v>
      </c>
      <c r="V166" s="10">
        <v>150</v>
      </c>
      <c r="W166" s="10">
        <f t="shared" si="28"/>
        <v>1650</v>
      </c>
      <c r="X166" s="10">
        <v>11</v>
      </c>
      <c r="Y166" s="10">
        <v>150</v>
      </c>
      <c r="Z166" s="10">
        <f t="shared" si="29"/>
        <v>1650</v>
      </c>
      <c r="AA166" s="10">
        <v>22</v>
      </c>
      <c r="AB166" s="10">
        <v>150</v>
      </c>
      <c r="AC166" s="10">
        <f t="shared" si="30"/>
        <v>3300</v>
      </c>
      <c r="AD166" s="11"/>
      <c r="AE166" s="26">
        <v>7</v>
      </c>
      <c r="AF166" s="7">
        <f t="shared" si="24"/>
        <v>0</v>
      </c>
      <c r="AG166" s="131">
        <v>1</v>
      </c>
      <c r="AH166" s="139">
        <f t="shared" si="26"/>
        <v>44</v>
      </c>
      <c r="AI166" s="139">
        <f t="shared" si="25"/>
        <v>6600</v>
      </c>
      <c r="AJ166" s="109">
        <f t="shared" si="27"/>
        <v>6600</v>
      </c>
      <c r="AM166" t="b">
        <f>D166='01.01.2022 Смета'!D166</f>
        <v>1</v>
      </c>
      <c r="AO166" t="b">
        <f>F166='01.01.2022 Смета'!E166</f>
        <v>1</v>
      </c>
      <c r="AP166" t="b">
        <f>G166='01.01.2022 Смета'!F166</f>
        <v>1</v>
      </c>
      <c r="AQ166" t="b">
        <f>H166='01.01.2022 Смета'!G166</f>
        <v>1</v>
      </c>
    </row>
    <row r="167" spans="1:43" ht="16.149999999999999" customHeight="1" x14ac:dyDescent="0.25">
      <c r="A167" s="108">
        <v>138</v>
      </c>
      <c r="B167" s="8" t="s">
        <v>212</v>
      </c>
      <c r="C167" s="21" t="s">
        <v>245</v>
      </c>
      <c r="D167" s="87" t="s">
        <v>585</v>
      </c>
      <c r="E167" s="21" t="s">
        <v>329</v>
      </c>
      <c r="F167" s="35">
        <v>44631</v>
      </c>
      <c r="G167" s="35">
        <v>44632</v>
      </c>
      <c r="H167" s="21" t="s">
        <v>334</v>
      </c>
      <c r="I167" s="22" t="s">
        <v>329</v>
      </c>
      <c r="J167" s="35">
        <v>44631</v>
      </c>
      <c r="K167" s="35">
        <v>44632</v>
      </c>
      <c r="L167" s="10"/>
      <c r="M167" s="10">
        <v>3400</v>
      </c>
      <c r="N167" s="10">
        <f t="shared" si="21"/>
        <v>0</v>
      </c>
      <c r="O167" s="10"/>
      <c r="P167" s="10">
        <v>2900</v>
      </c>
      <c r="Q167" s="10">
        <f t="shared" si="22"/>
        <v>0</v>
      </c>
      <c r="R167" s="10"/>
      <c r="S167" s="10">
        <v>2800</v>
      </c>
      <c r="T167" s="10">
        <f t="shared" si="23"/>
        <v>0</v>
      </c>
      <c r="U167" s="10">
        <v>10</v>
      </c>
      <c r="V167" s="10">
        <v>150</v>
      </c>
      <c r="W167" s="10">
        <f t="shared" si="28"/>
        <v>1500</v>
      </c>
      <c r="X167" s="10">
        <v>10</v>
      </c>
      <c r="Y167" s="10">
        <v>150</v>
      </c>
      <c r="Z167" s="10">
        <f t="shared" si="29"/>
        <v>1500</v>
      </c>
      <c r="AA167" s="10">
        <v>20</v>
      </c>
      <c r="AB167" s="10">
        <v>150</v>
      </c>
      <c r="AC167" s="10">
        <f t="shared" si="30"/>
        <v>3000</v>
      </c>
      <c r="AD167" s="11"/>
      <c r="AE167" s="26">
        <v>7</v>
      </c>
      <c r="AF167" s="7">
        <f t="shared" si="24"/>
        <v>0</v>
      </c>
      <c r="AG167" s="131">
        <v>1</v>
      </c>
      <c r="AH167" s="139">
        <f t="shared" si="26"/>
        <v>40</v>
      </c>
      <c r="AI167" s="139">
        <f t="shared" si="25"/>
        <v>6000</v>
      </c>
      <c r="AJ167" s="109">
        <f t="shared" si="27"/>
        <v>6000</v>
      </c>
      <c r="AM167" t="b">
        <f>D167='01.01.2022 Смета'!D167</f>
        <v>1</v>
      </c>
      <c r="AO167" t="b">
        <f>F167='01.01.2022 Смета'!E167</f>
        <v>1</v>
      </c>
      <c r="AP167" t="b">
        <f>G167='01.01.2022 Смета'!F167</f>
        <v>1</v>
      </c>
      <c r="AQ167" t="b">
        <f>H167='01.01.2022 Смета'!G167</f>
        <v>1</v>
      </c>
    </row>
    <row r="168" spans="1:43" ht="16.149999999999999" customHeight="1" x14ac:dyDescent="0.25">
      <c r="A168" s="108">
        <v>139</v>
      </c>
      <c r="B168" s="8" t="s">
        <v>212</v>
      </c>
      <c r="C168" s="21" t="s">
        <v>245</v>
      </c>
      <c r="D168" s="87" t="s">
        <v>174</v>
      </c>
      <c r="E168" s="21" t="s">
        <v>322</v>
      </c>
      <c r="F168" s="35">
        <v>44638</v>
      </c>
      <c r="G168" s="35">
        <v>44640</v>
      </c>
      <c r="H168" s="21" t="s">
        <v>312</v>
      </c>
      <c r="I168" s="22" t="s">
        <v>322</v>
      </c>
      <c r="J168" s="35">
        <v>44638</v>
      </c>
      <c r="K168" s="35">
        <v>44640</v>
      </c>
      <c r="L168" s="10"/>
      <c r="M168" s="10">
        <v>3400</v>
      </c>
      <c r="N168" s="10">
        <f t="shared" si="21"/>
        <v>0</v>
      </c>
      <c r="O168" s="10"/>
      <c r="P168" s="10">
        <v>2900</v>
      </c>
      <c r="Q168" s="10">
        <f t="shared" si="22"/>
        <v>0</v>
      </c>
      <c r="R168" s="10"/>
      <c r="S168" s="10">
        <v>2800</v>
      </c>
      <c r="T168" s="10">
        <f t="shared" si="23"/>
        <v>0</v>
      </c>
      <c r="U168" s="10">
        <v>12</v>
      </c>
      <c r="V168" s="10">
        <v>150</v>
      </c>
      <c r="W168" s="10">
        <f t="shared" si="28"/>
        <v>1800</v>
      </c>
      <c r="X168" s="10">
        <v>12</v>
      </c>
      <c r="Y168" s="10">
        <v>150</v>
      </c>
      <c r="Z168" s="10">
        <f t="shared" si="29"/>
        <v>1800</v>
      </c>
      <c r="AA168" s="10">
        <v>24</v>
      </c>
      <c r="AB168" s="10">
        <v>150</v>
      </c>
      <c r="AC168" s="10">
        <f t="shared" si="30"/>
        <v>3600</v>
      </c>
      <c r="AD168" s="11"/>
      <c r="AE168" s="26">
        <v>7</v>
      </c>
      <c r="AF168" s="7">
        <f t="shared" si="24"/>
        <v>0</v>
      </c>
      <c r="AG168" s="131">
        <v>1</v>
      </c>
      <c r="AH168" s="139">
        <f t="shared" si="26"/>
        <v>48</v>
      </c>
      <c r="AI168" s="139">
        <f t="shared" si="25"/>
        <v>7200</v>
      </c>
      <c r="AJ168" s="109">
        <f t="shared" si="27"/>
        <v>7200</v>
      </c>
      <c r="AM168" t="b">
        <f>D168='01.01.2022 Смета'!D168</f>
        <v>1</v>
      </c>
      <c r="AO168" t="b">
        <f>F168='01.01.2022 Смета'!E168</f>
        <v>1</v>
      </c>
      <c r="AP168" t="b">
        <f>G168='01.01.2022 Смета'!F168</f>
        <v>1</v>
      </c>
      <c r="AQ168" t="b">
        <f>H168='01.01.2022 Смета'!G168</f>
        <v>1</v>
      </c>
    </row>
    <row r="169" spans="1:43" x14ac:dyDescent="0.25">
      <c r="A169" s="110"/>
      <c r="B169" s="88"/>
      <c r="C169" s="92"/>
      <c r="D169" s="92" t="s">
        <v>855</v>
      </c>
      <c r="E169" s="89"/>
      <c r="F169" s="89"/>
      <c r="G169" s="89"/>
      <c r="H169" s="91"/>
      <c r="I169" s="91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66"/>
      <c r="AC169" s="26"/>
      <c r="AD169" s="26"/>
      <c r="AE169" s="133"/>
      <c r="AF169" s="140"/>
      <c r="AG169" s="140"/>
      <c r="AH169" s="111"/>
      <c r="AI169" s="89"/>
      <c r="AJ169" s="90"/>
      <c r="AM169" t="b">
        <f>D169='01.01.2022 Смета'!D169</f>
        <v>1</v>
      </c>
      <c r="AO169" t="b">
        <f>F169='01.01.2022 Смета'!E169</f>
        <v>1</v>
      </c>
      <c r="AP169" t="b">
        <f>G169='01.01.2022 Смета'!F169</f>
        <v>1</v>
      </c>
      <c r="AQ169" t="b">
        <f>H169='01.01.2022 Смета'!G169</f>
        <v>1</v>
      </c>
    </row>
    <row r="170" spans="1:43" ht="16.149999999999999" customHeight="1" x14ac:dyDescent="0.25">
      <c r="A170" s="108">
        <v>140</v>
      </c>
      <c r="B170" s="8" t="s">
        <v>212</v>
      </c>
      <c r="C170" s="21" t="s">
        <v>211</v>
      </c>
      <c r="D170" s="87" t="s">
        <v>174</v>
      </c>
      <c r="E170" s="21" t="s">
        <v>322</v>
      </c>
      <c r="F170" s="35">
        <v>44631</v>
      </c>
      <c r="G170" s="35">
        <v>44633</v>
      </c>
      <c r="H170" s="21" t="s">
        <v>748</v>
      </c>
      <c r="I170" s="22" t="s">
        <v>322</v>
      </c>
      <c r="J170" s="35">
        <v>44631</v>
      </c>
      <c r="K170" s="35">
        <v>44633</v>
      </c>
      <c r="L170" s="10"/>
      <c r="M170" s="10">
        <v>3400</v>
      </c>
      <c r="N170" s="10">
        <f t="shared" si="21"/>
        <v>0</v>
      </c>
      <c r="O170" s="10"/>
      <c r="P170" s="10">
        <v>2900</v>
      </c>
      <c r="Q170" s="10">
        <f t="shared" si="22"/>
        <v>0</v>
      </c>
      <c r="R170" s="10"/>
      <c r="S170" s="10">
        <v>2800</v>
      </c>
      <c r="T170" s="10">
        <f t="shared" si="23"/>
        <v>0</v>
      </c>
      <c r="U170" s="10">
        <v>15</v>
      </c>
      <c r="V170" s="10">
        <v>150</v>
      </c>
      <c r="W170" s="10">
        <f t="shared" si="28"/>
        <v>2250</v>
      </c>
      <c r="X170" s="10">
        <v>15</v>
      </c>
      <c r="Y170" s="10">
        <v>150</v>
      </c>
      <c r="Z170" s="10">
        <f t="shared" si="29"/>
        <v>2250</v>
      </c>
      <c r="AA170" s="10">
        <v>30</v>
      </c>
      <c r="AB170" s="10">
        <v>150</v>
      </c>
      <c r="AC170" s="10">
        <f t="shared" si="30"/>
        <v>4500</v>
      </c>
      <c r="AD170" s="11"/>
      <c r="AE170" s="26">
        <v>7</v>
      </c>
      <c r="AF170" s="7">
        <f t="shared" si="24"/>
        <v>0</v>
      </c>
      <c r="AG170" s="131">
        <v>1</v>
      </c>
      <c r="AH170" s="139">
        <f t="shared" si="26"/>
        <v>60</v>
      </c>
      <c r="AI170" s="139">
        <f t="shared" si="25"/>
        <v>9000</v>
      </c>
      <c r="AJ170" s="109">
        <f t="shared" si="27"/>
        <v>9000</v>
      </c>
      <c r="AM170" t="b">
        <f>D170='01.01.2022 Смета'!D170</f>
        <v>1</v>
      </c>
      <c r="AO170" t="b">
        <f>F170='01.01.2022 Смета'!E170</f>
        <v>1</v>
      </c>
      <c r="AP170" t="b">
        <f>G170='01.01.2022 Смета'!F170</f>
        <v>1</v>
      </c>
      <c r="AQ170" t="b">
        <f>H170='01.01.2022 Смета'!G170</f>
        <v>1</v>
      </c>
    </row>
    <row r="171" spans="1:43" ht="16.149999999999999" customHeight="1" x14ac:dyDescent="0.25">
      <c r="A171" s="108">
        <v>141</v>
      </c>
      <c r="B171" s="8" t="s">
        <v>212</v>
      </c>
      <c r="C171" s="21" t="s">
        <v>211</v>
      </c>
      <c r="D171" s="87" t="s">
        <v>586</v>
      </c>
      <c r="E171" s="44" t="s">
        <v>486</v>
      </c>
      <c r="F171" s="35">
        <v>44639</v>
      </c>
      <c r="G171" s="35">
        <v>44640</v>
      </c>
      <c r="H171" s="44" t="s">
        <v>301</v>
      </c>
      <c r="I171" s="42" t="s">
        <v>486</v>
      </c>
      <c r="J171" s="35">
        <v>44639</v>
      </c>
      <c r="K171" s="35">
        <v>44640</v>
      </c>
      <c r="L171" s="10"/>
      <c r="M171" s="10">
        <v>3400</v>
      </c>
      <c r="N171" s="10">
        <f t="shared" si="21"/>
        <v>0</v>
      </c>
      <c r="O171" s="10"/>
      <c r="P171" s="10">
        <v>2900</v>
      </c>
      <c r="Q171" s="10">
        <f t="shared" si="22"/>
        <v>0</v>
      </c>
      <c r="R171" s="10"/>
      <c r="S171" s="10">
        <v>2800</v>
      </c>
      <c r="T171" s="10">
        <f t="shared" si="23"/>
        <v>0</v>
      </c>
      <c r="U171" s="10">
        <v>10</v>
      </c>
      <c r="V171" s="10">
        <v>150</v>
      </c>
      <c r="W171" s="10">
        <f t="shared" si="28"/>
        <v>1500</v>
      </c>
      <c r="X171" s="10">
        <v>10</v>
      </c>
      <c r="Y171" s="10">
        <v>150</v>
      </c>
      <c r="Z171" s="10">
        <f t="shared" si="29"/>
        <v>1500</v>
      </c>
      <c r="AA171" s="10">
        <v>20</v>
      </c>
      <c r="AB171" s="10">
        <v>150</v>
      </c>
      <c r="AC171" s="10">
        <f t="shared" si="30"/>
        <v>3000</v>
      </c>
      <c r="AD171" s="11"/>
      <c r="AE171" s="26">
        <v>7</v>
      </c>
      <c r="AF171" s="7">
        <f t="shared" si="24"/>
        <v>0</v>
      </c>
      <c r="AG171" s="131">
        <v>1</v>
      </c>
      <c r="AH171" s="139">
        <f t="shared" si="26"/>
        <v>40</v>
      </c>
      <c r="AI171" s="139">
        <f t="shared" si="25"/>
        <v>6000</v>
      </c>
      <c r="AJ171" s="109">
        <f t="shared" si="27"/>
        <v>6000</v>
      </c>
      <c r="AM171" t="b">
        <f>D171='01.01.2022 Смета'!D171</f>
        <v>1</v>
      </c>
      <c r="AO171" t="b">
        <f>F171='01.01.2022 Смета'!E171</f>
        <v>1</v>
      </c>
      <c r="AP171" t="b">
        <f>G171='01.01.2022 Смета'!F171</f>
        <v>1</v>
      </c>
      <c r="AQ171" t="b">
        <f>H171='01.01.2022 Смета'!G171</f>
        <v>1</v>
      </c>
    </row>
    <row r="172" spans="1:43" ht="16.149999999999999" customHeight="1" x14ac:dyDescent="0.25">
      <c r="A172" s="108">
        <v>142</v>
      </c>
      <c r="B172" s="8" t="s">
        <v>212</v>
      </c>
      <c r="C172" s="21" t="s">
        <v>211</v>
      </c>
      <c r="D172" s="178" t="s">
        <v>587</v>
      </c>
      <c r="E172" s="21" t="s">
        <v>322</v>
      </c>
      <c r="F172" s="35">
        <v>44680</v>
      </c>
      <c r="G172" s="35">
        <v>44682</v>
      </c>
      <c r="H172" s="21" t="s">
        <v>301</v>
      </c>
      <c r="I172" s="22" t="s">
        <v>322</v>
      </c>
      <c r="J172" s="35">
        <v>44680</v>
      </c>
      <c r="K172" s="35">
        <v>44682</v>
      </c>
      <c r="L172" s="10"/>
      <c r="M172" s="10">
        <v>3400</v>
      </c>
      <c r="N172" s="10">
        <f t="shared" si="21"/>
        <v>0</v>
      </c>
      <c r="O172" s="10"/>
      <c r="P172" s="10">
        <v>2900</v>
      </c>
      <c r="Q172" s="10">
        <f t="shared" si="22"/>
        <v>0</v>
      </c>
      <c r="R172" s="10"/>
      <c r="S172" s="10">
        <v>2800</v>
      </c>
      <c r="T172" s="10">
        <f t="shared" si="23"/>
        <v>0</v>
      </c>
      <c r="U172" s="10">
        <v>15</v>
      </c>
      <c r="V172" s="10">
        <v>150</v>
      </c>
      <c r="W172" s="10">
        <f t="shared" si="28"/>
        <v>2250</v>
      </c>
      <c r="X172" s="10">
        <v>15</v>
      </c>
      <c r="Y172" s="10">
        <v>150</v>
      </c>
      <c r="Z172" s="10">
        <f t="shared" si="29"/>
        <v>2250</v>
      </c>
      <c r="AA172" s="10">
        <v>30</v>
      </c>
      <c r="AB172" s="10">
        <v>150</v>
      </c>
      <c r="AC172" s="10">
        <f t="shared" si="30"/>
        <v>4500</v>
      </c>
      <c r="AD172" s="11">
        <v>60</v>
      </c>
      <c r="AE172" s="26">
        <v>7</v>
      </c>
      <c r="AF172" s="7">
        <f t="shared" si="24"/>
        <v>420</v>
      </c>
      <c r="AG172" s="131">
        <v>1</v>
      </c>
      <c r="AH172" s="139">
        <f t="shared" si="26"/>
        <v>120</v>
      </c>
      <c r="AI172" s="139">
        <f t="shared" si="25"/>
        <v>9420</v>
      </c>
      <c r="AJ172" s="109">
        <f t="shared" si="27"/>
        <v>9420</v>
      </c>
      <c r="AM172" t="b">
        <f>D172='01.01.2022 Смета'!D172</f>
        <v>1</v>
      </c>
      <c r="AO172" t="b">
        <f>F172='01.01.2022 Смета'!E172</f>
        <v>1</v>
      </c>
      <c r="AP172" t="b">
        <f>G172='01.01.2022 Смета'!F172</f>
        <v>1</v>
      </c>
      <c r="AQ172" t="b">
        <f>H172='01.01.2022 Смета'!G172</f>
        <v>1</v>
      </c>
    </row>
    <row r="173" spans="1:43" ht="16.149999999999999" customHeight="1" x14ac:dyDescent="0.25">
      <c r="A173" s="108">
        <v>143</v>
      </c>
      <c r="B173" s="8" t="s">
        <v>212</v>
      </c>
      <c r="C173" s="21" t="s">
        <v>211</v>
      </c>
      <c r="D173" s="87" t="s">
        <v>60</v>
      </c>
      <c r="E173" s="21" t="s">
        <v>441</v>
      </c>
      <c r="F173" s="35">
        <v>44722</v>
      </c>
      <c r="G173" s="35">
        <v>44724</v>
      </c>
      <c r="H173" s="21" t="s">
        <v>301</v>
      </c>
      <c r="I173" s="22" t="s">
        <v>441</v>
      </c>
      <c r="J173" s="35">
        <v>44722</v>
      </c>
      <c r="K173" s="35">
        <v>44724</v>
      </c>
      <c r="L173" s="10">
        <v>1</v>
      </c>
      <c r="M173" s="10">
        <v>3400</v>
      </c>
      <c r="N173" s="10">
        <f t="shared" si="21"/>
        <v>3400</v>
      </c>
      <c r="O173" s="10">
        <v>1</v>
      </c>
      <c r="P173" s="10">
        <v>2900</v>
      </c>
      <c r="Q173" s="10">
        <f t="shared" si="22"/>
        <v>2900</v>
      </c>
      <c r="R173" s="10">
        <v>1</v>
      </c>
      <c r="S173" s="10">
        <v>2800</v>
      </c>
      <c r="T173" s="10">
        <f t="shared" si="23"/>
        <v>2800</v>
      </c>
      <c r="U173" s="10">
        <v>12</v>
      </c>
      <c r="V173" s="10">
        <v>150</v>
      </c>
      <c r="W173" s="10">
        <f t="shared" si="28"/>
        <v>1800</v>
      </c>
      <c r="X173" s="10">
        <v>12</v>
      </c>
      <c r="Y173" s="10">
        <v>150</v>
      </c>
      <c r="Z173" s="10">
        <f t="shared" si="29"/>
        <v>1800</v>
      </c>
      <c r="AA173" s="10">
        <v>24</v>
      </c>
      <c r="AB173" s="10">
        <v>150</v>
      </c>
      <c r="AC173" s="10">
        <f t="shared" si="30"/>
        <v>3600</v>
      </c>
      <c r="AD173" s="11">
        <v>51</v>
      </c>
      <c r="AE173" s="26">
        <v>7</v>
      </c>
      <c r="AF173" s="7">
        <f t="shared" si="24"/>
        <v>357</v>
      </c>
      <c r="AG173" s="131">
        <v>1</v>
      </c>
      <c r="AH173" s="139">
        <f t="shared" si="26"/>
        <v>102</v>
      </c>
      <c r="AI173" s="139">
        <f t="shared" si="25"/>
        <v>16657</v>
      </c>
      <c r="AJ173" s="109">
        <f t="shared" si="27"/>
        <v>16657</v>
      </c>
      <c r="AM173" t="b">
        <f>D173='01.01.2022 Смета'!D173</f>
        <v>1</v>
      </c>
      <c r="AO173" t="b">
        <f>F173='01.01.2022 Смета'!E173</f>
        <v>1</v>
      </c>
      <c r="AP173" t="b">
        <f>G173='01.01.2022 Смета'!F173</f>
        <v>1</v>
      </c>
      <c r="AQ173" t="b">
        <f>H173='01.01.2022 Смета'!G173</f>
        <v>1</v>
      </c>
    </row>
    <row r="174" spans="1:43" ht="19.149999999999999" customHeight="1" x14ac:dyDescent="0.25">
      <c r="A174" s="108">
        <v>144</v>
      </c>
      <c r="B174" s="8" t="s">
        <v>212</v>
      </c>
      <c r="C174" s="21" t="s">
        <v>211</v>
      </c>
      <c r="D174" s="87" t="s">
        <v>588</v>
      </c>
      <c r="E174" s="21" t="s">
        <v>441</v>
      </c>
      <c r="F174" s="35">
        <v>44785</v>
      </c>
      <c r="G174" s="35">
        <v>44787</v>
      </c>
      <c r="H174" s="21" t="s">
        <v>301</v>
      </c>
      <c r="I174" s="22" t="s">
        <v>441</v>
      </c>
      <c r="J174" s="35">
        <v>44785</v>
      </c>
      <c r="K174" s="35">
        <v>44787</v>
      </c>
      <c r="L174" s="10"/>
      <c r="M174" s="10">
        <v>3400</v>
      </c>
      <c r="N174" s="10">
        <f t="shared" si="21"/>
        <v>0</v>
      </c>
      <c r="O174" s="10"/>
      <c r="P174" s="10">
        <v>2900</v>
      </c>
      <c r="Q174" s="10">
        <f t="shared" si="22"/>
        <v>0</v>
      </c>
      <c r="R174" s="10"/>
      <c r="S174" s="10">
        <v>2800</v>
      </c>
      <c r="T174" s="10">
        <f t="shared" si="23"/>
        <v>0</v>
      </c>
      <c r="U174" s="10">
        <v>12</v>
      </c>
      <c r="V174" s="10">
        <v>150</v>
      </c>
      <c r="W174" s="10">
        <f t="shared" si="28"/>
        <v>1800</v>
      </c>
      <c r="X174" s="10">
        <v>12</v>
      </c>
      <c r="Y174" s="10">
        <v>150</v>
      </c>
      <c r="Z174" s="10">
        <f t="shared" si="29"/>
        <v>1800</v>
      </c>
      <c r="AA174" s="10">
        <v>24</v>
      </c>
      <c r="AB174" s="10">
        <v>150</v>
      </c>
      <c r="AC174" s="10">
        <f t="shared" si="30"/>
        <v>3600</v>
      </c>
      <c r="AD174" s="11">
        <v>48</v>
      </c>
      <c r="AE174" s="26">
        <v>7</v>
      </c>
      <c r="AF174" s="7">
        <f t="shared" si="24"/>
        <v>336</v>
      </c>
      <c r="AG174" s="131">
        <v>1</v>
      </c>
      <c r="AH174" s="139">
        <f t="shared" si="26"/>
        <v>96</v>
      </c>
      <c r="AI174" s="139">
        <f t="shared" si="25"/>
        <v>7536</v>
      </c>
      <c r="AJ174" s="109">
        <f t="shared" si="27"/>
        <v>7536</v>
      </c>
      <c r="AM174" t="b">
        <f>D174='01.01.2022 Смета'!D174</f>
        <v>1</v>
      </c>
      <c r="AO174" t="b">
        <f>F174='01.01.2022 Смета'!E174</f>
        <v>1</v>
      </c>
      <c r="AP174" t="b">
        <f>G174='01.01.2022 Смета'!F174</f>
        <v>1</v>
      </c>
      <c r="AQ174" t="b">
        <f>H174='01.01.2022 Смета'!G174</f>
        <v>1</v>
      </c>
    </row>
    <row r="175" spans="1:43" ht="19.899999999999999" customHeight="1" x14ac:dyDescent="0.25">
      <c r="A175" s="110"/>
      <c r="B175" s="88"/>
      <c r="C175" s="92"/>
      <c r="D175" s="92" t="s">
        <v>856</v>
      </c>
      <c r="E175" s="89"/>
      <c r="F175" s="89"/>
      <c r="G175" s="89"/>
      <c r="H175" s="91"/>
      <c r="I175" s="91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66"/>
      <c r="AC175" s="26"/>
      <c r="AD175" s="26"/>
      <c r="AE175" s="133"/>
      <c r="AF175" s="140"/>
      <c r="AG175" s="140"/>
      <c r="AH175" s="111"/>
      <c r="AI175" s="89"/>
      <c r="AJ175" s="90"/>
      <c r="AM175" t="b">
        <f>D175='01.01.2022 Смета'!D175</f>
        <v>1</v>
      </c>
      <c r="AO175" t="b">
        <f>F175='01.01.2022 Смета'!E175</f>
        <v>1</v>
      </c>
      <c r="AP175" t="b">
        <f>G175='01.01.2022 Смета'!F175</f>
        <v>1</v>
      </c>
      <c r="AQ175" t="b">
        <f>H175='01.01.2022 Смета'!G175</f>
        <v>1</v>
      </c>
    </row>
    <row r="176" spans="1:43" ht="27" customHeight="1" x14ac:dyDescent="0.25">
      <c r="A176" s="108">
        <v>145</v>
      </c>
      <c r="B176" s="8" t="s">
        <v>218</v>
      </c>
      <c r="C176" s="21" t="s">
        <v>115</v>
      </c>
      <c r="D176" s="87" t="s">
        <v>173</v>
      </c>
      <c r="E176" s="21" t="s">
        <v>481</v>
      </c>
      <c r="F176" s="35">
        <v>44586</v>
      </c>
      <c r="G176" s="21" t="s">
        <v>98</v>
      </c>
      <c r="H176" s="21" t="s">
        <v>384</v>
      </c>
      <c r="I176" s="22" t="s">
        <v>481</v>
      </c>
      <c r="J176" s="35">
        <v>44586</v>
      </c>
      <c r="K176" s="21" t="s">
        <v>98</v>
      </c>
      <c r="L176" s="11"/>
      <c r="M176" s="10">
        <v>3400</v>
      </c>
      <c r="N176" s="10">
        <f t="shared" si="21"/>
        <v>0</v>
      </c>
      <c r="O176" s="10"/>
      <c r="P176" s="10">
        <v>2900</v>
      </c>
      <c r="Q176" s="10">
        <f t="shared" si="22"/>
        <v>0</v>
      </c>
      <c r="R176" s="10"/>
      <c r="S176" s="10">
        <v>2800</v>
      </c>
      <c r="T176" s="10">
        <f t="shared" si="23"/>
        <v>0</v>
      </c>
      <c r="U176" s="10">
        <v>12</v>
      </c>
      <c r="V176" s="10">
        <v>150</v>
      </c>
      <c r="W176" s="10">
        <f t="shared" si="28"/>
        <v>1800</v>
      </c>
      <c r="X176" s="10">
        <v>12</v>
      </c>
      <c r="Y176" s="10">
        <v>150</v>
      </c>
      <c r="Z176" s="10">
        <f t="shared" si="29"/>
        <v>1800</v>
      </c>
      <c r="AA176" s="10">
        <v>12</v>
      </c>
      <c r="AB176" s="10">
        <v>150</v>
      </c>
      <c r="AC176" s="10">
        <f t="shared" si="30"/>
        <v>1800</v>
      </c>
      <c r="AD176" s="11"/>
      <c r="AE176" s="26">
        <v>7</v>
      </c>
      <c r="AF176" s="7">
        <f t="shared" si="24"/>
        <v>0</v>
      </c>
      <c r="AG176" s="131">
        <v>1</v>
      </c>
      <c r="AH176" s="139">
        <f t="shared" si="26"/>
        <v>36</v>
      </c>
      <c r="AI176" s="139">
        <f t="shared" si="25"/>
        <v>5400</v>
      </c>
      <c r="AJ176" s="109">
        <f t="shared" si="27"/>
        <v>5400</v>
      </c>
      <c r="AM176" t="b">
        <f>D176='01.01.2022 Смета'!D176</f>
        <v>1</v>
      </c>
      <c r="AO176" t="b">
        <f>F176='01.01.2022 Смета'!E176</f>
        <v>1</v>
      </c>
      <c r="AP176" t="b">
        <f>G176='01.01.2022 Смета'!F176</f>
        <v>1</v>
      </c>
      <c r="AQ176" t="b">
        <f>H176='01.01.2022 Смета'!G176</f>
        <v>1</v>
      </c>
    </row>
    <row r="177" spans="1:43" ht="27" customHeight="1" x14ac:dyDescent="0.25">
      <c r="A177" s="108">
        <v>146</v>
      </c>
      <c r="B177" s="8" t="s">
        <v>218</v>
      </c>
      <c r="C177" s="21" t="s">
        <v>115</v>
      </c>
      <c r="D177" s="87" t="s">
        <v>589</v>
      </c>
      <c r="E177" s="21" t="s">
        <v>946</v>
      </c>
      <c r="F177" s="35">
        <v>44706</v>
      </c>
      <c r="G177" s="35">
        <v>44709</v>
      </c>
      <c r="H177" s="21" t="s">
        <v>298</v>
      </c>
      <c r="I177" s="22" t="s">
        <v>385</v>
      </c>
      <c r="J177" s="35">
        <v>44706</v>
      </c>
      <c r="K177" s="35">
        <v>44709</v>
      </c>
      <c r="L177" s="10"/>
      <c r="M177" s="10">
        <v>3400</v>
      </c>
      <c r="N177" s="10">
        <f t="shared" si="21"/>
        <v>0</v>
      </c>
      <c r="O177" s="10"/>
      <c r="P177" s="10">
        <v>2900</v>
      </c>
      <c r="Q177" s="10">
        <f t="shared" si="22"/>
        <v>0</v>
      </c>
      <c r="R177" s="10"/>
      <c r="S177" s="10">
        <v>2800</v>
      </c>
      <c r="T177" s="10">
        <f t="shared" si="23"/>
        <v>0</v>
      </c>
      <c r="U177" s="10">
        <v>6</v>
      </c>
      <c r="V177" s="10">
        <v>150</v>
      </c>
      <c r="W177" s="10">
        <f t="shared" si="28"/>
        <v>900</v>
      </c>
      <c r="X177" s="10">
        <v>6</v>
      </c>
      <c r="Y177" s="10">
        <v>150</v>
      </c>
      <c r="Z177" s="10">
        <f t="shared" si="29"/>
        <v>900</v>
      </c>
      <c r="AA177" s="10">
        <v>6</v>
      </c>
      <c r="AB177" s="10">
        <v>150</v>
      </c>
      <c r="AC177" s="10">
        <f t="shared" si="30"/>
        <v>900</v>
      </c>
      <c r="AD177" s="11">
        <v>30</v>
      </c>
      <c r="AE177" s="26">
        <v>7</v>
      </c>
      <c r="AF177" s="7">
        <f t="shared" si="24"/>
        <v>210</v>
      </c>
      <c r="AG177" s="131">
        <v>1</v>
      </c>
      <c r="AH177" s="139">
        <f t="shared" si="26"/>
        <v>48</v>
      </c>
      <c r="AI177" s="139">
        <f t="shared" si="25"/>
        <v>2910</v>
      </c>
      <c r="AJ177" s="109">
        <f t="shared" si="27"/>
        <v>2910</v>
      </c>
      <c r="AM177" t="b">
        <f>D177='01.01.2022 Смета'!D177</f>
        <v>1</v>
      </c>
      <c r="AO177" t="b">
        <f>F177='01.01.2022 Смета'!E177</f>
        <v>1</v>
      </c>
      <c r="AP177" t="b">
        <f>G177='01.01.2022 Смета'!F177</f>
        <v>1</v>
      </c>
      <c r="AQ177" t="b">
        <f>H177='01.01.2022 Смета'!G177</f>
        <v>1</v>
      </c>
    </row>
    <row r="178" spans="1:43" x14ac:dyDescent="0.25">
      <c r="A178" s="110"/>
      <c r="B178" s="88"/>
      <c r="C178" s="92"/>
      <c r="D178" s="92" t="s">
        <v>911</v>
      </c>
      <c r="E178" s="89"/>
      <c r="F178" s="89"/>
      <c r="G178" s="89"/>
      <c r="H178" s="91"/>
      <c r="I178" s="91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66"/>
      <c r="AC178" s="26"/>
      <c r="AD178" s="26"/>
      <c r="AE178" s="133"/>
      <c r="AF178" s="140"/>
      <c r="AG178" s="140"/>
      <c r="AH178" s="111"/>
      <c r="AI178" s="89"/>
      <c r="AJ178" s="90"/>
      <c r="AM178" t="b">
        <f>D178='01.01.2022 Смета'!D178</f>
        <v>1</v>
      </c>
      <c r="AO178" t="b">
        <f>F178='01.01.2022 Смета'!E178</f>
        <v>1</v>
      </c>
      <c r="AP178" t="b">
        <f>G178='01.01.2022 Смета'!F178</f>
        <v>1</v>
      </c>
      <c r="AQ178" t="b">
        <f>H178='01.01.2022 Смета'!G178</f>
        <v>1</v>
      </c>
    </row>
    <row r="179" spans="1:43" ht="30" x14ac:dyDescent="0.25">
      <c r="A179" s="108">
        <v>147</v>
      </c>
      <c r="B179" s="8"/>
      <c r="C179" s="47" t="s">
        <v>109</v>
      </c>
      <c r="D179" s="94" t="s">
        <v>963</v>
      </c>
      <c r="E179" s="47" t="s">
        <v>501</v>
      </c>
      <c r="F179" s="52">
        <v>44575</v>
      </c>
      <c r="G179" s="52">
        <v>44577</v>
      </c>
      <c r="H179" s="47" t="s">
        <v>774</v>
      </c>
      <c r="I179" s="51" t="s">
        <v>501</v>
      </c>
      <c r="J179" s="52">
        <v>44575</v>
      </c>
      <c r="K179" s="52">
        <v>44577</v>
      </c>
      <c r="L179" s="49"/>
      <c r="M179" s="49">
        <v>3400</v>
      </c>
      <c r="N179" s="49">
        <f t="shared" si="21"/>
        <v>0</v>
      </c>
      <c r="O179" s="49"/>
      <c r="P179" s="49">
        <v>2900</v>
      </c>
      <c r="Q179" s="49">
        <f t="shared" si="22"/>
        <v>0</v>
      </c>
      <c r="R179" s="49"/>
      <c r="S179" s="49">
        <v>2800</v>
      </c>
      <c r="T179" s="49">
        <f t="shared" si="23"/>
        <v>0</v>
      </c>
      <c r="U179" s="49">
        <v>2</v>
      </c>
      <c r="V179" s="49">
        <v>150</v>
      </c>
      <c r="W179" s="49">
        <f t="shared" si="28"/>
        <v>300</v>
      </c>
      <c r="X179" s="49">
        <v>3</v>
      </c>
      <c r="Y179" s="49">
        <v>150</v>
      </c>
      <c r="Z179" s="49">
        <f t="shared" si="29"/>
        <v>450</v>
      </c>
      <c r="AA179" s="49">
        <v>3</v>
      </c>
      <c r="AB179" s="49">
        <v>150</v>
      </c>
      <c r="AC179" s="49">
        <f t="shared" si="30"/>
        <v>450</v>
      </c>
      <c r="AD179" s="50"/>
      <c r="AE179" s="54">
        <v>7</v>
      </c>
      <c r="AF179" s="55">
        <v>150</v>
      </c>
      <c r="AG179" s="131">
        <v>1</v>
      </c>
      <c r="AH179" s="139">
        <f t="shared" si="26"/>
        <v>8</v>
      </c>
      <c r="AI179" s="139">
        <f t="shared" si="25"/>
        <v>1350</v>
      </c>
      <c r="AJ179" s="109">
        <f t="shared" si="27"/>
        <v>1350</v>
      </c>
      <c r="AM179" t="b">
        <f>D179='01.01.2022 Смета'!D179</f>
        <v>1</v>
      </c>
      <c r="AO179" t="b">
        <f>F179='01.01.2022 Смета'!E179</f>
        <v>1</v>
      </c>
      <c r="AP179" t="b">
        <f>G179='01.01.2022 Смета'!F179</f>
        <v>1</v>
      </c>
      <c r="AQ179" t="b">
        <f>H179='01.01.2022 Смета'!G179</f>
        <v>1</v>
      </c>
    </row>
    <row r="180" spans="1:43" ht="30" x14ac:dyDescent="0.25">
      <c r="A180" s="108">
        <v>148</v>
      </c>
      <c r="B180" s="8"/>
      <c r="C180" s="47" t="s">
        <v>109</v>
      </c>
      <c r="D180" s="94" t="s">
        <v>964</v>
      </c>
      <c r="E180" s="47" t="s">
        <v>501</v>
      </c>
      <c r="F180" s="52">
        <v>44603</v>
      </c>
      <c r="G180" s="52">
        <v>44605</v>
      </c>
      <c r="H180" s="47" t="s">
        <v>774</v>
      </c>
      <c r="I180" s="51" t="s">
        <v>501</v>
      </c>
      <c r="J180" s="52">
        <v>44603</v>
      </c>
      <c r="K180" s="52">
        <v>44605</v>
      </c>
      <c r="L180" s="49"/>
      <c r="M180" s="49">
        <v>3400</v>
      </c>
      <c r="N180" s="49">
        <f t="shared" si="21"/>
        <v>0</v>
      </c>
      <c r="O180" s="49"/>
      <c r="P180" s="49">
        <v>2900</v>
      </c>
      <c r="Q180" s="49">
        <f t="shared" si="22"/>
        <v>0</v>
      </c>
      <c r="R180" s="49"/>
      <c r="S180" s="49">
        <v>2800</v>
      </c>
      <c r="T180" s="49">
        <f t="shared" si="23"/>
        <v>0</v>
      </c>
      <c r="U180" s="49">
        <v>2</v>
      </c>
      <c r="V180" s="49">
        <v>150</v>
      </c>
      <c r="W180" s="49">
        <f t="shared" si="28"/>
        <v>300</v>
      </c>
      <c r="X180" s="49">
        <v>3</v>
      </c>
      <c r="Y180" s="49">
        <v>150</v>
      </c>
      <c r="Z180" s="49">
        <f t="shared" si="29"/>
        <v>450</v>
      </c>
      <c r="AA180" s="49">
        <v>3</v>
      </c>
      <c r="AB180" s="49">
        <v>150</v>
      </c>
      <c r="AC180" s="49">
        <f t="shared" si="30"/>
        <v>450</v>
      </c>
      <c r="AD180" s="50"/>
      <c r="AE180" s="54">
        <v>7</v>
      </c>
      <c r="AF180" s="55">
        <v>150</v>
      </c>
      <c r="AG180" s="131">
        <v>1</v>
      </c>
      <c r="AH180" s="139">
        <f t="shared" si="26"/>
        <v>8</v>
      </c>
      <c r="AI180" s="139">
        <f t="shared" si="25"/>
        <v>1350</v>
      </c>
      <c r="AJ180" s="109">
        <f t="shared" si="27"/>
        <v>1350</v>
      </c>
      <c r="AM180" t="b">
        <f>D180='01.01.2022 Смета'!D180</f>
        <v>1</v>
      </c>
      <c r="AO180" t="b">
        <f>F180='01.01.2022 Смета'!E180</f>
        <v>1</v>
      </c>
      <c r="AP180" t="b">
        <f>G180='01.01.2022 Смета'!F180</f>
        <v>1</v>
      </c>
      <c r="AQ180" t="b">
        <f>H180='01.01.2022 Смета'!G180</f>
        <v>1</v>
      </c>
    </row>
    <row r="181" spans="1:43" ht="45" x14ac:dyDescent="0.25">
      <c r="A181" s="108">
        <v>149</v>
      </c>
      <c r="B181" s="8" t="s">
        <v>219</v>
      </c>
      <c r="C181" s="21" t="s">
        <v>109</v>
      </c>
      <c r="D181" s="87" t="s">
        <v>1010</v>
      </c>
      <c r="E181" s="21" t="s">
        <v>501</v>
      </c>
      <c r="F181" s="35" t="s">
        <v>1011</v>
      </c>
      <c r="G181" s="35" t="s">
        <v>1012</v>
      </c>
      <c r="H181" s="21" t="s">
        <v>774</v>
      </c>
      <c r="I181" s="22" t="s">
        <v>501</v>
      </c>
      <c r="J181" s="35" t="s">
        <v>717</v>
      </c>
      <c r="K181" s="35" t="s">
        <v>718</v>
      </c>
      <c r="L181" s="10"/>
      <c r="M181" s="10">
        <v>3400</v>
      </c>
      <c r="N181" s="10">
        <f t="shared" si="21"/>
        <v>0</v>
      </c>
      <c r="O181" s="10"/>
      <c r="P181" s="10">
        <v>2900</v>
      </c>
      <c r="Q181" s="10">
        <f t="shared" si="22"/>
        <v>0</v>
      </c>
      <c r="R181" s="10"/>
      <c r="S181" s="10">
        <v>2800</v>
      </c>
      <c r="T181" s="10">
        <f t="shared" si="23"/>
        <v>0</v>
      </c>
      <c r="U181" s="10">
        <v>13</v>
      </c>
      <c r="V181" s="10">
        <v>150</v>
      </c>
      <c r="W181" s="10">
        <f t="shared" si="28"/>
        <v>1950</v>
      </c>
      <c r="X181" s="10">
        <v>13</v>
      </c>
      <c r="Y181" s="10">
        <v>150</v>
      </c>
      <c r="Z181" s="10">
        <f t="shared" si="29"/>
        <v>1950</v>
      </c>
      <c r="AA181" s="10">
        <v>13</v>
      </c>
      <c r="AB181" s="10">
        <v>150</v>
      </c>
      <c r="AC181" s="10">
        <f t="shared" si="30"/>
        <v>1950</v>
      </c>
      <c r="AD181" s="11">
        <v>39</v>
      </c>
      <c r="AE181" s="26">
        <v>7</v>
      </c>
      <c r="AF181" s="7">
        <f t="shared" ref="AF181:AF214" si="31">AD181*AE181</f>
        <v>273</v>
      </c>
      <c r="AG181" s="131">
        <v>1</v>
      </c>
      <c r="AH181" s="143">
        <f t="shared" si="26"/>
        <v>78</v>
      </c>
      <c r="AI181" s="139">
        <f t="shared" si="25"/>
        <v>6123</v>
      </c>
      <c r="AJ181" s="116">
        <f t="shared" si="27"/>
        <v>6123</v>
      </c>
      <c r="AM181" t="b">
        <f>D181='01.01.2022 Смета'!D181</f>
        <v>0</v>
      </c>
      <c r="AO181" t="b">
        <f>F181='01.01.2022 Смета'!E181</f>
        <v>0</v>
      </c>
      <c r="AP181" t="b">
        <f>G181='01.01.2022 Смета'!F181</f>
        <v>0</v>
      </c>
      <c r="AQ181" t="b">
        <f>H181='01.01.2022 Смета'!G181</f>
        <v>1</v>
      </c>
    </row>
    <row r="182" spans="1:43" ht="16.149999999999999" customHeight="1" x14ac:dyDescent="0.25">
      <c r="A182" s="108">
        <v>150</v>
      </c>
      <c r="B182" s="8" t="s">
        <v>219</v>
      </c>
      <c r="C182" s="21" t="s">
        <v>109</v>
      </c>
      <c r="D182" s="87" t="s">
        <v>81</v>
      </c>
      <c r="E182" s="21" t="s">
        <v>501</v>
      </c>
      <c r="F182" s="35">
        <v>44680</v>
      </c>
      <c r="G182" s="35">
        <v>44682</v>
      </c>
      <c r="H182" s="21" t="s">
        <v>774</v>
      </c>
      <c r="I182" s="22" t="s">
        <v>501</v>
      </c>
      <c r="J182" s="35">
        <v>44680</v>
      </c>
      <c r="K182" s="35">
        <v>44682</v>
      </c>
      <c r="L182" s="10"/>
      <c r="M182" s="10">
        <v>3400</v>
      </c>
      <c r="N182" s="10">
        <f t="shared" si="21"/>
        <v>0</v>
      </c>
      <c r="O182" s="10"/>
      <c r="P182" s="10">
        <v>2900</v>
      </c>
      <c r="Q182" s="10">
        <f t="shared" si="22"/>
        <v>0</v>
      </c>
      <c r="R182" s="10"/>
      <c r="S182" s="10">
        <v>2800</v>
      </c>
      <c r="T182" s="10">
        <f t="shared" si="23"/>
        <v>0</v>
      </c>
      <c r="U182" s="10">
        <v>3</v>
      </c>
      <c r="V182" s="10">
        <v>150</v>
      </c>
      <c r="W182" s="10">
        <f t="shared" si="28"/>
        <v>450</v>
      </c>
      <c r="X182" s="10">
        <v>3</v>
      </c>
      <c r="Y182" s="10">
        <v>150</v>
      </c>
      <c r="Z182" s="10">
        <f t="shared" si="29"/>
        <v>450</v>
      </c>
      <c r="AA182" s="10">
        <v>3</v>
      </c>
      <c r="AB182" s="10">
        <v>150</v>
      </c>
      <c r="AC182" s="10">
        <f t="shared" si="30"/>
        <v>450</v>
      </c>
      <c r="AD182" s="11">
        <v>9</v>
      </c>
      <c r="AE182" s="26">
        <v>7</v>
      </c>
      <c r="AF182" s="7">
        <f t="shared" si="31"/>
        <v>63</v>
      </c>
      <c r="AG182" s="131">
        <v>1</v>
      </c>
      <c r="AH182" s="143">
        <f t="shared" si="26"/>
        <v>18</v>
      </c>
      <c r="AI182" s="139">
        <f t="shared" si="25"/>
        <v>1413</v>
      </c>
      <c r="AJ182" s="116">
        <f t="shared" si="27"/>
        <v>1413</v>
      </c>
      <c r="AM182" t="b">
        <f>D182='01.01.2022 Смета'!D182</f>
        <v>1</v>
      </c>
      <c r="AO182" t="b">
        <f>F182='01.01.2022 Смета'!E182</f>
        <v>1</v>
      </c>
      <c r="AP182" t="b">
        <f>G182='01.01.2022 Смета'!F182</f>
        <v>1</v>
      </c>
      <c r="AQ182" t="b">
        <f>H182='01.01.2022 Смета'!G182</f>
        <v>1</v>
      </c>
    </row>
    <row r="183" spans="1:43" ht="16.149999999999999" customHeight="1" x14ac:dyDescent="0.25">
      <c r="A183" s="108">
        <v>151</v>
      </c>
      <c r="B183" s="8" t="s">
        <v>219</v>
      </c>
      <c r="C183" s="21" t="s">
        <v>109</v>
      </c>
      <c r="D183" s="87" t="s">
        <v>81</v>
      </c>
      <c r="E183" s="21" t="s">
        <v>501</v>
      </c>
      <c r="F183" s="35">
        <v>44715</v>
      </c>
      <c r="G183" s="35">
        <v>44717</v>
      </c>
      <c r="H183" s="21" t="s">
        <v>774</v>
      </c>
      <c r="I183" s="22" t="s">
        <v>501</v>
      </c>
      <c r="J183" s="35">
        <v>44715</v>
      </c>
      <c r="K183" s="35">
        <v>44717</v>
      </c>
      <c r="L183" s="10"/>
      <c r="M183" s="10">
        <v>3400</v>
      </c>
      <c r="N183" s="10">
        <f t="shared" si="21"/>
        <v>0</v>
      </c>
      <c r="O183" s="10"/>
      <c r="P183" s="10">
        <v>2900</v>
      </c>
      <c r="Q183" s="10">
        <f t="shared" si="22"/>
        <v>0</v>
      </c>
      <c r="R183" s="10"/>
      <c r="S183" s="10">
        <v>2800</v>
      </c>
      <c r="T183" s="10">
        <f t="shared" si="23"/>
        <v>0</v>
      </c>
      <c r="U183" s="10">
        <v>3</v>
      </c>
      <c r="V183" s="10">
        <v>150</v>
      </c>
      <c r="W183" s="10">
        <f t="shared" si="28"/>
        <v>450</v>
      </c>
      <c r="X183" s="10">
        <v>3</v>
      </c>
      <c r="Y183" s="10">
        <v>150</v>
      </c>
      <c r="Z183" s="10">
        <f t="shared" si="29"/>
        <v>450</v>
      </c>
      <c r="AA183" s="10">
        <v>3</v>
      </c>
      <c r="AB183" s="10">
        <v>150</v>
      </c>
      <c r="AC183" s="10">
        <f t="shared" si="30"/>
        <v>450</v>
      </c>
      <c r="AD183" s="11">
        <v>9</v>
      </c>
      <c r="AE183" s="26">
        <v>7</v>
      </c>
      <c r="AF183" s="7">
        <f t="shared" si="31"/>
        <v>63</v>
      </c>
      <c r="AG183" s="131">
        <v>1</v>
      </c>
      <c r="AH183" s="143">
        <f t="shared" si="26"/>
        <v>18</v>
      </c>
      <c r="AI183" s="139">
        <f t="shared" si="25"/>
        <v>1413</v>
      </c>
      <c r="AJ183" s="116">
        <f t="shared" si="27"/>
        <v>1413</v>
      </c>
      <c r="AM183" t="b">
        <f>D183='01.01.2022 Смета'!D183</f>
        <v>1</v>
      </c>
      <c r="AO183" t="b">
        <f>F183='01.01.2022 Смета'!E183</f>
        <v>1</v>
      </c>
      <c r="AP183" t="b">
        <f>G183='01.01.2022 Смета'!F183</f>
        <v>1</v>
      </c>
      <c r="AQ183" t="b">
        <f>H183='01.01.2022 Смета'!G183</f>
        <v>1</v>
      </c>
    </row>
    <row r="184" spans="1:43" ht="16.149999999999999" customHeight="1" x14ac:dyDescent="0.25">
      <c r="A184" s="108">
        <v>152</v>
      </c>
      <c r="B184" s="8" t="s">
        <v>219</v>
      </c>
      <c r="C184" s="21" t="s">
        <v>109</v>
      </c>
      <c r="D184" s="87" t="s">
        <v>174</v>
      </c>
      <c r="E184" s="21" t="s">
        <v>380</v>
      </c>
      <c r="F184" s="35">
        <v>44715</v>
      </c>
      <c r="G184" s="35">
        <v>44717</v>
      </c>
      <c r="H184" s="21" t="s">
        <v>773</v>
      </c>
      <c r="I184" s="22" t="s">
        <v>380</v>
      </c>
      <c r="J184" s="35">
        <v>44715</v>
      </c>
      <c r="K184" s="35">
        <v>44717</v>
      </c>
      <c r="L184" s="10"/>
      <c r="M184" s="10">
        <v>3400</v>
      </c>
      <c r="N184" s="10">
        <f t="shared" si="21"/>
        <v>0</v>
      </c>
      <c r="O184" s="10"/>
      <c r="P184" s="10">
        <v>2900</v>
      </c>
      <c r="Q184" s="10">
        <f t="shared" si="22"/>
        <v>0</v>
      </c>
      <c r="R184" s="10"/>
      <c r="S184" s="10">
        <v>2800</v>
      </c>
      <c r="T184" s="10">
        <f t="shared" si="23"/>
        <v>0</v>
      </c>
      <c r="U184" s="10">
        <v>4</v>
      </c>
      <c r="V184" s="10">
        <v>150</v>
      </c>
      <c r="W184" s="10">
        <f t="shared" si="28"/>
        <v>600</v>
      </c>
      <c r="X184" s="10">
        <v>4</v>
      </c>
      <c r="Y184" s="10">
        <v>150</v>
      </c>
      <c r="Z184" s="10">
        <f t="shared" si="29"/>
        <v>600</v>
      </c>
      <c r="AA184" s="10">
        <v>4</v>
      </c>
      <c r="AB184" s="10">
        <v>150</v>
      </c>
      <c r="AC184" s="10">
        <f t="shared" si="30"/>
        <v>600</v>
      </c>
      <c r="AD184" s="11">
        <v>12</v>
      </c>
      <c r="AE184" s="26">
        <v>7</v>
      </c>
      <c r="AF184" s="7">
        <f t="shared" si="31"/>
        <v>84</v>
      </c>
      <c r="AG184" s="131">
        <v>1</v>
      </c>
      <c r="AH184" s="145">
        <f t="shared" si="26"/>
        <v>24</v>
      </c>
      <c r="AI184" s="139">
        <f t="shared" si="25"/>
        <v>1884</v>
      </c>
      <c r="AJ184" s="118">
        <f t="shared" si="27"/>
        <v>1884</v>
      </c>
      <c r="AM184" t="b">
        <f>D184='01.01.2022 Смета'!D184</f>
        <v>1</v>
      </c>
      <c r="AO184" t="b">
        <f>F184='01.01.2022 Смета'!E184</f>
        <v>1</v>
      </c>
      <c r="AP184" t="b">
        <f>G184='01.01.2022 Смета'!F184</f>
        <v>1</v>
      </c>
      <c r="AQ184" t="b">
        <f>H184='01.01.2022 Смета'!G184</f>
        <v>1</v>
      </c>
    </row>
    <row r="185" spans="1:43" ht="16.149999999999999" customHeight="1" x14ac:dyDescent="0.25">
      <c r="A185" s="108">
        <v>153</v>
      </c>
      <c r="B185" s="8" t="s">
        <v>219</v>
      </c>
      <c r="C185" s="21" t="s">
        <v>109</v>
      </c>
      <c r="D185" s="87" t="s">
        <v>71</v>
      </c>
      <c r="E185" s="21" t="s">
        <v>501</v>
      </c>
      <c r="F185" s="35">
        <v>44715</v>
      </c>
      <c r="G185" s="35">
        <v>44717</v>
      </c>
      <c r="H185" s="21" t="s">
        <v>773</v>
      </c>
      <c r="I185" s="22" t="s">
        <v>387</v>
      </c>
      <c r="J185" s="35">
        <v>44715</v>
      </c>
      <c r="K185" s="35">
        <v>44717</v>
      </c>
      <c r="L185" s="10"/>
      <c r="M185" s="10">
        <v>3400</v>
      </c>
      <c r="N185" s="10">
        <f t="shared" si="21"/>
        <v>0</v>
      </c>
      <c r="O185" s="10"/>
      <c r="P185" s="10">
        <v>2900</v>
      </c>
      <c r="Q185" s="10">
        <f t="shared" si="22"/>
        <v>0</v>
      </c>
      <c r="R185" s="10"/>
      <c r="S185" s="10">
        <v>2800</v>
      </c>
      <c r="T185" s="10">
        <f t="shared" si="23"/>
        <v>0</v>
      </c>
      <c r="U185" s="10">
        <v>4</v>
      </c>
      <c r="V185" s="10">
        <v>150</v>
      </c>
      <c r="W185" s="10">
        <f t="shared" si="28"/>
        <v>600</v>
      </c>
      <c r="X185" s="10">
        <v>4</v>
      </c>
      <c r="Y185" s="10">
        <v>150</v>
      </c>
      <c r="Z185" s="10">
        <f t="shared" si="29"/>
        <v>600</v>
      </c>
      <c r="AA185" s="10">
        <v>4</v>
      </c>
      <c r="AB185" s="10">
        <v>150</v>
      </c>
      <c r="AC185" s="10">
        <f t="shared" si="30"/>
        <v>600</v>
      </c>
      <c r="AD185" s="11">
        <v>12</v>
      </c>
      <c r="AE185" s="26">
        <v>7</v>
      </c>
      <c r="AF185" s="7">
        <f t="shared" si="31"/>
        <v>84</v>
      </c>
      <c r="AG185" s="131">
        <v>1</v>
      </c>
      <c r="AH185" s="145">
        <f t="shared" si="26"/>
        <v>24</v>
      </c>
      <c r="AI185" s="139">
        <f t="shared" si="25"/>
        <v>1884</v>
      </c>
      <c r="AJ185" s="118">
        <f t="shared" si="27"/>
        <v>1884</v>
      </c>
      <c r="AM185" t="b">
        <f>D185='01.01.2022 Смета'!D185</f>
        <v>1</v>
      </c>
      <c r="AO185" t="b">
        <f>F185='01.01.2022 Смета'!E185</f>
        <v>1</v>
      </c>
      <c r="AP185" t="b">
        <f>G185='01.01.2022 Смета'!F185</f>
        <v>1</v>
      </c>
      <c r="AQ185" t="b">
        <f>H185='01.01.2022 Смета'!G185</f>
        <v>1</v>
      </c>
    </row>
    <row r="186" spans="1:43" ht="75" x14ac:dyDescent="0.25">
      <c r="A186" s="108">
        <v>154</v>
      </c>
      <c r="B186" s="8" t="s">
        <v>219</v>
      </c>
      <c r="C186" s="21" t="s">
        <v>109</v>
      </c>
      <c r="D186" s="87" t="s">
        <v>1013</v>
      </c>
      <c r="E186" s="21" t="s">
        <v>501</v>
      </c>
      <c r="F186" s="35" t="s">
        <v>720</v>
      </c>
      <c r="G186" s="35" t="s">
        <v>721</v>
      </c>
      <c r="H186" s="21" t="s">
        <v>774</v>
      </c>
      <c r="I186" s="22" t="s">
        <v>387</v>
      </c>
      <c r="J186" s="35" t="s">
        <v>720</v>
      </c>
      <c r="K186" s="35" t="s">
        <v>721</v>
      </c>
      <c r="L186" s="10"/>
      <c r="M186" s="10">
        <v>3400</v>
      </c>
      <c r="N186" s="10">
        <f t="shared" si="21"/>
        <v>0</v>
      </c>
      <c r="O186" s="10"/>
      <c r="P186" s="10">
        <v>2900</v>
      </c>
      <c r="Q186" s="10">
        <f t="shared" si="22"/>
        <v>0</v>
      </c>
      <c r="R186" s="10"/>
      <c r="S186" s="10">
        <v>2800</v>
      </c>
      <c r="T186" s="10">
        <f t="shared" si="23"/>
        <v>0</v>
      </c>
      <c r="U186" s="10">
        <v>15</v>
      </c>
      <c r="V186" s="10">
        <v>150</v>
      </c>
      <c r="W186" s="10">
        <f t="shared" si="28"/>
        <v>2250</v>
      </c>
      <c r="X186" s="10">
        <v>15</v>
      </c>
      <c r="Y186" s="10">
        <v>150</v>
      </c>
      <c r="Z186" s="10">
        <f t="shared" si="29"/>
        <v>2250</v>
      </c>
      <c r="AA186" s="10">
        <v>15</v>
      </c>
      <c r="AB186" s="10">
        <v>150</v>
      </c>
      <c r="AC186" s="10">
        <f t="shared" si="30"/>
        <v>2250</v>
      </c>
      <c r="AD186" s="11">
        <v>45</v>
      </c>
      <c r="AE186" s="26">
        <v>7</v>
      </c>
      <c r="AF186" s="7">
        <f t="shared" si="31"/>
        <v>315</v>
      </c>
      <c r="AG186" s="131">
        <v>1</v>
      </c>
      <c r="AH186" s="145">
        <f t="shared" si="26"/>
        <v>90</v>
      </c>
      <c r="AI186" s="139">
        <f t="shared" si="25"/>
        <v>7065</v>
      </c>
      <c r="AJ186" s="118">
        <f t="shared" si="27"/>
        <v>7065</v>
      </c>
      <c r="AM186" t="b">
        <f>D186='01.01.2022 Смета'!D186</f>
        <v>0</v>
      </c>
      <c r="AO186" t="b">
        <f>F186='01.01.2022 Смета'!E186</f>
        <v>1</v>
      </c>
      <c r="AP186" t="b">
        <f>G186='01.01.2022 Смета'!F186</f>
        <v>1</v>
      </c>
      <c r="AQ186" t="b">
        <f>H186='01.01.2022 Смета'!G186</f>
        <v>1</v>
      </c>
    </row>
    <row r="187" spans="1:43" x14ac:dyDescent="0.25">
      <c r="A187" s="108">
        <v>155</v>
      </c>
      <c r="B187" s="8" t="s">
        <v>219</v>
      </c>
      <c r="C187" s="21" t="s">
        <v>109</v>
      </c>
      <c r="D187" s="87" t="s">
        <v>70</v>
      </c>
      <c r="E187" s="21" t="s">
        <v>377</v>
      </c>
      <c r="F187" s="35">
        <v>44785</v>
      </c>
      <c r="G187" s="35">
        <v>44787</v>
      </c>
      <c r="H187" s="21" t="s">
        <v>773</v>
      </c>
      <c r="I187" s="38" t="s">
        <v>377</v>
      </c>
      <c r="J187" s="35">
        <v>44785</v>
      </c>
      <c r="K187" s="35">
        <v>44787</v>
      </c>
      <c r="L187" s="10"/>
      <c r="M187" s="10">
        <v>3400</v>
      </c>
      <c r="N187" s="10">
        <f t="shared" si="21"/>
        <v>0</v>
      </c>
      <c r="O187" s="10"/>
      <c r="P187" s="10">
        <v>2900</v>
      </c>
      <c r="Q187" s="10">
        <f t="shared" si="22"/>
        <v>0</v>
      </c>
      <c r="R187" s="10"/>
      <c r="S187" s="10">
        <v>2800</v>
      </c>
      <c r="T187" s="10">
        <f t="shared" si="23"/>
        <v>0</v>
      </c>
      <c r="U187" s="10">
        <v>4</v>
      </c>
      <c r="V187" s="10">
        <v>150</v>
      </c>
      <c r="W187" s="10">
        <f t="shared" si="28"/>
        <v>600</v>
      </c>
      <c r="X187" s="10">
        <v>4</v>
      </c>
      <c r="Y187" s="10">
        <v>150</v>
      </c>
      <c r="Z187" s="10">
        <f t="shared" si="29"/>
        <v>600</v>
      </c>
      <c r="AA187" s="10">
        <v>4</v>
      </c>
      <c r="AB187" s="10">
        <v>150</v>
      </c>
      <c r="AC187" s="10">
        <f t="shared" si="30"/>
        <v>600</v>
      </c>
      <c r="AD187" s="11">
        <v>12</v>
      </c>
      <c r="AE187" s="26">
        <v>7</v>
      </c>
      <c r="AF187" s="7">
        <f t="shared" si="31"/>
        <v>84</v>
      </c>
      <c r="AG187" s="131">
        <v>1</v>
      </c>
      <c r="AH187" s="145">
        <f t="shared" si="26"/>
        <v>24</v>
      </c>
      <c r="AI187" s="139">
        <f t="shared" si="25"/>
        <v>1884</v>
      </c>
      <c r="AJ187" s="118">
        <f t="shared" si="27"/>
        <v>1884</v>
      </c>
      <c r="AM187" t="b">
        <f>D187='01.01.2022 Смета'!D187</f>
        <v>1</v>
      </c>
      <c r="AO187" t="b">
        <f>F187='01.01.2022 Смета'!E187</f>
        <v>1</v>
      </c>
      <c r="AP187" t="b">
        <f>G187='01.01.2022 Смета'!F187</f>
        <v>1</v>
      </c>
      <c r="AQ187" t="b">
        <f>H187='01.01.2022 Смета'!G187</f>
        <v>1</v>
      </c>
    </row>
    <row r="188" spans="1:43" ht="16.899999999999999" customHeight="1" x14ac:dyDescent="0.25">
      <c r="A188" s="110"/>
      <c r="B188" s="88"/>
      <c r="C188" s="92"/>
      <c r="D188" s="92" t="s">
        <v>857</v>
      </c>
      <c r="E188" s="89"/>
      <c r="F188" s="89"/>
      <c r="G188" s="89"/>
      <c r="H188" s="91"/>
      <c r="I188" s="91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66"/>
      <c r="AC188" s="26"/>
      <c r="AD188" s="26"/>
      <c r="AE188" s="133"/>
      <c r="AF188" s="140"/>
      <c r="AG188" s="140"/>
      <c r="AH188" s="111"/>
      <c r="AI188" s="89"/>
      <c r="AJ188" s="90"/>
      <c r="AM188" t="b">
        <f>D188='01.01.2022 Смета'!D188</f>
        <v>1</v>
      </c>
      <c r="AO188" t="b">
        <f>F188='01.01.2022 Смета'!E188</f>
        <v>1</v>
      </c>
      <c r="AP188" t="b">
        <f>G188='01.01.2022 Смета'!F188</f>
        <v>1</v>
      </c>
      <c r="AQ188" t="b">
        <f>H188='01.01.2022 Смета'!G188</f>
        <v>1</v>
      </c>
    </row>
    <row r="189" spans="1:43" ht="38.25" x14ac:dyDescent="0.25">
      <c r="A189" s="108">
        <v>156</v>
      </c>
      <c r="B189" s="8" t="s">
        <v>223</v>
      </c>
      <c r="C189" s="21" t="s">
        <v>145</v>
      </c>
      <c r="D189" s="87" t="s">
        <v>590</v>
      </c>
      <c r="E189" s="21" t="s">
        <v>1015</v>
      </c>
      <c r="F189" s="35">
        <v>44684</v>
      </c>
      <c r="G189" s="35">
        <v>44687</v>
      </c>
      <c r="H189" s="21" t="s">
        <v>388</v>
      </c>
      <c r="I189" s="22" t="s">
        <v>722</v>
      </c>
      <c r="J189" s="35">
        <v>44684</v>
      </c>
      <c r="K189" s="35">
        <v>44687</v>
      </c>
      <c r="L189" s="10"/>
      <c r="M189" s="10">
        <v>3400</v>
      </c>
      <c r="N189" s="10">
        <f t="shared" si="21"/>
        <v>0</v>
      </c>
      <c r="O189" s="10"/>
      <c r="P189" s="10">
        <v>2900</v>
      </c>
      <c r="Q189" s="10">
        <f t="shared" si="22"/>
        <v>0</v>
      </c>
      <c r="R189" s="10"/>
      <c r="S189" s="10">
        <v>2800</v>
      </c>
      <c r="T189" s="10">
        <f t="shared" si="23"/>
        <v>0</v>
      </c>
      <c r="U189" s="10">
        <v>20</v>
      </c>
      <c r="V189" s="10">
        <v>150</v>
      </c>
      <c r="W189" s="10">
        <f t="shared" si="28"/>
        <v>3000</v>
      </c>
      <c r="X189" s="10">
        <v>20</v>
      </c>
      <c r="Y189" s="10">
        <v>150</v>
      </c>
      <c r="Z189" s="10">
        <f t="shared" si="29"/>
        <v>3000</v>
      </c>
      <c r="AA189" s="10">
        <v>20</v>
      </c>
      <c r="AB189" s="10">
        <v>150</v>
      </c>
      <c r="AC189" s="10">
        <f t="shared" si="30"/>
        <v>3000</v>
      </c>
      <c r="AD189" s="11">
        <v>64</v>
      </c>
      <c r="AE189" s="26">
        <v>7</v>
      </c>
      <c r="AF189" s="7">
        <f t="shared" si="31"/>
        <v>448</v>
      </c>
      <c r="AG189" s="131">
        <v>1</v>
      </c>
      <c r="AH189" s="145">
        <f t="shared" si="26"/>
        <v>124</v>
      </c>
      <c r="AI189" s="139">
        <f t="shared" si="25"/>
        <v>9448</v>
      </c>
      <c r="AJ189" s="118">
        <f t="shared" si="27"/>
        <v>9448</v>
      </c>
      <c r="AM189" t="b">
        <f>D189='01.01.2022 Смета'!D189</f>
        <v>1</v>
      </c>
      <c r="AO189" t="b">
        <f>F189='01.01.2022 Смета'!E189</f>
        <v>1</v>
      </c>
      <c r="AP189" t="b">
        <f>G189='01.01.2022 Смета'!F189</f>
        <v>1</v>
      </c>
      <c r="AQ189" t="b">
        <f>H189='01.01.2022 Смета'!G189</f>
        <v>1</v>
      </c>
    </row>
    <row r="190" spans="1:43" ht="16.149999999999999" customHeight="1" x14ac:dyDescent="0.25">
      <c r="A190" s="108">
        <v>157</v>
      </c>
      <c r="B190" s="8" t="s">
        <v>223</v>
      </c>
      <c r="C190" s="21" t="s">
        <v>145</v>
      </c>
      <c r="D190" s="87" t="s">
        <v>591</v>
      </c>
      <c r="E190" s="21" t="s">
        <v>1014</v>
      </c>
      <c r="F190" s="35">
        <v>44687</v>
      </c>
      <c r="G190" s="35">
        <v>44690</v>
      </c>
      <c r="H190" s="21" t="s">
        <v>298</v>
      </c>
      <c r="I190" s="22" t="s">
        <v>723</v>
      </c>
      <c r="J190" s="35">
        <v>44687</v>
      </c>
      <c r="K190" s="35">
        <v>44690</v>
      </c>
      <c r="L190" s="10"/>
      <c r="M190" s="10">
        <v>3400</v>
      </c>
      <c r="N190" s="10">
        <f t="shared" si="21"/>
        <v>0</v>
      </c>
      <c r="O190" s="10"/>
      <c r="P190" s="10">
        <v>2900</v>
      </c>
      <c r="Q190" s="10">
        <f t="shared" si="22"/>
        <v>0</v>
      </c>
      <c r="R190" s="10"/>
      <c r="S190" s="10">
        <v>2800</v>
      </c>
      <c r="T190" s="10">
        <f t="shared" si="23"/>
        <v>0</v>
      </c>
      <c r="U190" s="10">
        <v>40</v>
      </c>
      <c r="V190" s="10">
        <v>150</v>
      </c>
      <c r="W190" s="10">
        <f t="shared" si="28"/>
        <v>6000</v>
      </c>
      <c r="X190" s="10">
        <v>40</v>
      </c>
      <c r="Y190" s="10">
        <v>150</v>
      </c>
      <c r="Z190" s="10">
        <f t="shared" si="29"/>
        <v>6000</v>
      </c>
      <c r="AA190" s="10">
        <v>40</v>
      </c>
      <c r="AB190" s="10">
        <v>150</v>
      </c>
      <c r="AC190" s="10">
        <f t="shared" si="30"/>
        <v>6000</v>
      </c>
      <c r="AD190" s="11">
        <v>128</v>
      </c>
      <c r="AE190" s="26">
        <v>7</v>
      </c>
      <c r="AF190" s="7">
        <f t="shared" si="31"/>
        <v>896</v>
      </c>
      <c r="AG190" s="131">
        <v>1</v>
      </c>
      <c r="AH190" s="145">
        <f t="shared" si="26"/>
        <v>248</v>
      </c>
      <c r="AI190" s="139">
        <f t="shared" si="25"/>
        <v>18896</v>
      </c>
      <c r="AJ190" s="118">
        <f t="shared" si="27"/>
        <v>18896</v>
      </c>
      <c r="AM190" t="b">
        <f>D190='01.01.2022 Смета'!D190</f>
        <v>1</v>
      </c>
      <c r="AO190" t="b">
        <f>F190='01.01.2022 Смета'!E190</f>
        <v>1</v>
      </c>
      <c r="AP190" t="b">
        <f>G190='01.01.2022 Смета'!F190</f>
        <v>1</v>
      </c>
      <c r="AQ190" t="b">
        <f>H190='01.01.2022 Смета'!G190</f>
        <v>1</v>
      </c>
    </row>
    <row r="191" spans="1:43" ht="66" customHeight="1" x14ac:dyDescent="0.25">
      <c r="A191" s="108">
        <v>158</v>
      </c>
      <c r="B191" s="8" t="s">
        <v>223</v>
      </c>
      <c r="C191" s="21" t="s">
        <v>145</v>
      </c>
      <c r="D191" s="87" t="s">
        <v>592</v>
      </c>
      <c r="E191" s="21" t="s">
        <v>1016</v>
      </c>
      <c r="F191" s="35">
        <v>44729</v>
      </c>
      <c r="G191" s="35">
        <v>44731</v>
      </c>
      <c r="H191" s="21" t="s">
        <v>367</v>
      </c>
      <c r="I191" s="22" t="s">
        <v>724</v>
      </c>
      <c r="J191" s="35">
        <v>44729</v>
      </c>
      <c r="K191" s="35">
        <v>44731</v>
      </c>
      <c r="L191" s="10">
        <v>8</v>
      </c>
      <c r="M191" s="10">
        <v>3400</v>
      </c>
      <c r="N191" s="10">
        <f t="shared" si="21"/>
        <v>27200</v>
      </c>
      <c r="O191" s="10">
        <v>8</v>
      </c>
      <c r="P191" s="10">
        <v>2900</v>
      </c>
      <c r="Q191" s="10">
        <f t="shared" si="22"/>
        <v>23200</v>
      </c>
      <c r="R191" s="10">
        <v>8</v>
      </c>
      <c r="S191" s="10">
        <v>2800</v>
      </c>
      <c r="T191" s="10">
        <f t="shared" si="23"/>
        <v>22400</v>
      </c>
      <c r="U191" s="10">
        <v>26</v>
      </c>
      <c r="V191" s="10">
        <v>150</v>
      </c>
      <c r="W191" s="10">
        <f t="shared" si="28"/>
        <v>3900</v>
      </c>
      <c r="X191" s="10">
        <v>26</v>
      </c>
      <c r="Y191" s="10">
        <v>150</v>
      </c>
      <c r="Z191" s="10">
        <f t="shared" si="29"/>
        <v>3900</v>
      </c>
      <c r="AA191" s="10">
        <v>26</v>
      </c>
      <c r="AB191" s="10">
        <v>150</v>
      </c>
      <c r="AC191" s="10">
        <f t="shared" si="30"/>
        <v>3900</v>
      </c>
      <c r="AD191" s="11">
        <v>92</v>
      </c>
      <c r="AE191" s="26">
        <v>7</v>
      </c>
      <c r="AF191" s="7">
        <f t="shared" si="31"/>
        <v>644</v>
      </c>
      <c r="AG191" s="131">
        <v>1</v>
      </c>
      <c r="AH191" s="145">
        <f t="shared" si="26"/>
        <v>194</v>
      </c>
      <c r="AI191" s="139">
        <f t="shared" si="25"/>
        <v>85144</v>
      </c>
      <c r="AJ191" s="118">
        <f t="shared" si="27"/>
        <v>85144</v>
      </c>
      <c r="AM191" t="b">
        <f>D191='01.01.2022 Смета'!D191</f>
        <v>1</v>
      </c>
      <c r="AO191" t="b">
        <f>F191='01.01.2022 Смета'!E191</f>
        <v>1</v>
      </c>
      <c r="AP191" t="b">
        <f>G191='01.01.2022 Смета'!F191</f>
        <v>1</v>
      </c>
      <c r="AQ191" t="b">
        <f>H191='01.01.2022 Смета'!G191</f>
        <v>1</v>
      </c>
    </row>
    <row r="192" spans="1:43" x14ac:dyDescent="0.25">
      <c r="A192" s="110"/>
      <c r="B192" s="88"/>
      <c r="C192" s="92"/>
      <c r="D192" s="92" t="s">
        <v>858</v>
      </c>
      <c r="E192" s="89"/>
      <c r="F192" s="89"/>
      <c r="G192" s="89"/>
      <c r="H192" s="91"/>
      <c r="I192" s="91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66"/>
      <c r="AC192" s="26"/>
      <c r="AD192" s="26"/>
      <c r="AE192" s="133"/>
      <c r="AF192" s="140"/>
      <c r="AG192" s="140"/>
      <c r="AH192" s="111"/>
      <c r="AI192" s="89"/>
      <c r="AJ192" s="90"/>
      <c r="AM192" t="b">
        <f>D192='01.01.2022 Смета'!D192</f>
        <v>1</v>
      </c>
      <c r="AO192" t="b">
        <f>F192='01.01.2022 Смета'!E192</f>
        <v>1</v>
      </c>
      <c r="AP192" t="b">
        <f>G192='01.01.2022 Смета'!F192</f>
        <v>1</v>
      </c>
      <c r="AQ192" t="b">
        <f>H192='01.01.2022 Смета'!G192</f>
        <v>1</v>
      </c>
    </row>
    <row r="193" spans="1:43" ht="16.149999999999999" customHeight="1" x14ac:dyDescent="0.25">
      <c r="A193" s="108">
        <v>159</v>
      </c>
      <c r="B193" s="8" t="s">
        <v>224</v>
      </c>
      <c r="C193" s="21" t="s">
        <v>139</v>
      </c>
      <c r="D193" s="87" t="s">
        <v>174</v>
      </c>
      <c r="E193" s="21" t="s">
        <v>345</v>
      </c>
      <c r="F193" s="35">
        <v>44661</v>
      </c>
      <c r="G193" s="35">
        <v>44668</v>
      </c>
      <c r="H193" s="21" t="s">
        <v>298</v>
      </c>
      <c r="I193" s="22" t="s">
        <v>725</v>
      </c>
      <c r="J193" s="35">
        <v>44661</v>
      </c>
      <c r="K193" s="35">
        <v>44668</v>
      </c>
      <c r="L193" s="10"/>
      <c r="M193" s="10">
        <v>3400</v>
      </c>
      <c r="N193" s="10">
        <f t="shared" si="21"/>
        <v>0</v>
      </c>
      <c r="O193" s="10"/>
      <c r="P193" s="10">
        <v>2900</v>
      </c>
      <c r="Q193" s="10">
        <f t="shared" si="22"/>
        <v>0</v>
      </c>
      <c r="R193" s="10"/>
      <c r="S193" s="10">
        <v>2800</v>
      </c>
      <c r="T193" s="10">
        <f t="shared" si="23"/>
        <v>0</v>
      </c>
      <c r="U193" s="10">
        <v>4</v>
      </c>
      <c r="V193" s="10">
        <v>150</v>
      </c>
      <c r="W193" s="10">
        <f t="shared" si="28"/>
        <v>600</v>
      </c>
      <c r="X193" s="10">
        <v>4</v>
      </c>
      <c r="Y193" s="10">
        <v>150</v>
      </c>
      <c r="Z193" s="10">
        <f t="shared" si="29"/>
        <v>600</v>
      </c>
      <c r="AA193" s="10">
        <v>4</v>
      </c>
      <c r="AB193" s="10">
        <v>150</v>
      </c>
      <c r="AC193" s="10">
        <f t="shared" si="30"/>
        <v>600</v>
      </c>
      <c r="AD193" s="11">
        <v>12</v>
      </c>
      <c r="AE193" s="26">
        <v>7</v>
      </c>
      <c r="AF193" s="7">
        <f t="shared" si="31"/>
        <v>84</v>
      </c>
      <c r="AG193" s="131">
        <v>1</v>
      </c>
      <c r="AH193" s="145">
        <f>L193+O193+R193+U193+X193+AA193+AD193</f>
        <v>24</v>
      </c>
      <c r="AI193" s="139">
        <f t="shared" si="25"/>
        <v>1884</v>
      </c>
      <c r="AJ193" s="118">
        <f>N193+Q193+T193+W193+Z193+AC193+AF193</f>
        <v>1884</v>
      </c>
      <c r="AM193" t="b">
        <f>D193='01.01.2022 Смета'!D193</f>
        <v>1</v>
      </c>
      <c r="AO193" t="b">
        <f>F193='01.01.2022 Смета'!E193</f>
        <v>1</v>
      </c>
      <c r="AP193" t="b">
        <f>G193='01.01.2022 Смета'!F193</f>
        <v>1</v>
      </c>
      <c r="AQ193" t="b">
        <f>H193='01.01.2022 Смета'!G193</f>
        <v>1</v>
      </c>
    </row>
    <row r="194" spans="1:43" ht="16.149999999999999" customHeight="1" x14ac:dyDescent="0.25">
      <c r="A194" s="108">
        <v>160</v>
      </c>
      <c r="B194" s="8" t="s">
        <v>224</v>
      </c>
      <c r="C194" s="21" t="s">
        <v>139</v>
      </c>
      <c r="D194" s="87" t="s">
        <v>174</v>
      </c>
      <c r="E194" s="21" t="s">
        <v>342</v>
      </c>
      <c r="F194" s="35">
        <v>44715</v>
      </c>
      <c r="G194" s="35">
        <v>44724</v>
      </c>
      <c r="H194" s="21" t="s">
        <v>298</v>
      </c>
      <c r="I194" s="22" t="s">
        <v>726</v>
      </c>
      <c r="J194" s="35">
        <v>44715</v>
      </c>
      <c r="K194" s="35">
        <v>44724</v>
      </c>
      <c r="L194" s="11"/>
      <c r="M194" s="10">
        <v>3400</v>
      </c>
      <c r="N194" s="10">
        <f t="shared" si="21"/>
        <v>0</v>
      </c>
      <c r="O194" s="10"/>
      <c r="P194" s="10">
        <v>2900</v>
      </c>
      <c r="Q194" s="10">
        <f t="shared" si="22"/>
        <v>0</v>
      </c>
      <c r="R194" s="10"/>
      <c r="S194" s="10">
        <v>2800</v>
      </c>
      <c r="T194" s="10">
        <f t="shared" si="23"/>
        <v>0</v>
      </c>
      <c r="U194" s="10">
        <v>4</v>
      </c>
      <c r="V194" s="10">
        <v>150</v>
      </c>
      <c r="W194" s="10">
        <f t="shared" si="28"/>
        <v>600</v>
      </c>
      <c r="X194" s="10">
        <v>4</v>
      </c>
      <c r="Y194" s="10">
        <v>150</v>
      </c>
      <c r="Z194" s="10">
        <f t="shared" si="29"/>
        <v>600</v>
      </c>
      <c r="AA194" s="10">
        <v>4</v>
      </c>
      <c r="AB194" s="10">
        <v>150</v>
      </c>
      <c r="AC194" s="10">
        <f t="shared" si="30"/>
        <v>600</v>
      </c>
      <c r="AD194" s="11">
        <v>12</v>
      </c>
      <c r="AE194" s="26">
        <v>7</v>
      </c>
      <c r="AF194" s="7">
        <f t="shared" si="31"/>
        <v>84</v>
      </c>
      <c r="AG194" s="131">
        <v>1</v>
      </c>
      <c r="AH194" s="145">
        <f>L194+O194+R194+U194+X194+AA194+AD194</f>
        <v>24</v>
      </c>
      <c r="AI194" s="139">
        <f t="shared" si="25"/>
        <v>1884</v>
      </c>
      <c r="AJ194" s="118">
        <f>N194+Q194+T194+W194+Z194+AC194+AF194</f>
        <v>1884</v>
      </c>
      <c r="AM194" t="b">
        <f>D194='01.01.2022 Смета'!D194</f>
        <v>1</v>
      </c>
      <c r="AO194" t="b">
        <f>F194='01.01.2022 Смета'!E194</f>
        <v>1</v>
      </c>
      <c r="AP194" t="b">
        <f>G194='01.01.2022 Смета'!F194</f>
        <v>1</v>
      </c>
      <c r="AQ194" t="b">
        <f>H194='01.01.2022 Смета'!G194</f>
        <v>1</v>
      </c>
    </row>
    <row r="195" spans="1:43" ht="16.149999999999999" customHeight="1" x14ac:dyDescent="0.25">
      <c r="A195" s="108">
        <v>161</v>
      </c>
      <c r="B195" s="8" t="s">
        <v>224</v>
      </c>
      <c r="C195" s="21" t="s">
        <v>139</v>
      </c>
      <c r="D195" s="87" t="s">
        <v>531</v>
      </c>
      <c r="E195" s="21" t="s">
        <v>340</v>
      </c>
      <c r="F195" s="35">
        <v>44748</v>
      </c>
      <c r="G195" s="35">
        <v>44750</v>
      </c>
      <c r="H195" s="21" t="s">
        <v>298</v>
      </c>
      <c r="I195" s="22" t="s">
        <v>340</v>
      </c>
      <c r="J195" s="35">
        <v>44748</v>
      </c>
      <c r="K195" s="35">
        <v>44750</v>
      </c>
      <c r="L195" s="10"/>
      <c r="M195" s="10">
        <v>3400</v>
      </c>
      <c r="N195" s="10">
        <f t="shared" si="21"/>
        <v>0</v>
      </c>
      <c r="O195" s="10"/>
      <c r="P195" s="10">
        <v>2900</v>
      </c>
      <c r="Q195" s="10">
        <f t="shared" si="22"/>
        <v>0</v>
      </c>
      <c r="R195" s="10"/>
      <c r="S195" s="10">
        <v>2800</v>
      </c>
      <c r="T195" s="10">
        <f t="shared" si="23"/>
        <v>0</v>
      </c>
      <c r="U195" s="10">
        <v>6</v>
      </c>
      <c r="V195" s="10">
        <v>150</v>
      </c>
      <c r="W195" s="10">
        <f t="shared" si="28"/>
        <v>900</v>
      </c>
      <c r="X195" s="10">
        <v>6</v>
      </c>
      <c r="Y195" s="10">
        <v>150</v>
      </c>
      <c r="Z195" s="10">
        <f t="shared" si="29"/>
        <v>900</v>
      </c>
      <c r="AA195" s="10">
        <v>6</v>
      </c>
      <c r="AB195" s="10">
        <v>150</v>
      </c>
      <c r="AC195" s="10">
        <f t="shared" si="30"/>
        <v>900</v>
      </c>
      <c r="AD195" s="11">
        <v>18</v>
      </c>
      <c r="AE195" s="26">
        <v>7</v>
      </c>
      <c r="AF195" s="7">
        <f t="shared" si="31"/>
        <v>126</v>
      </c>
      <c r="AG195" s="131">
        <v>1</v>
      </c>
      <c r="AH195" s="145">
        <f t="shared" si="26"/>
        <v>36</v>
      </c>
      <c r="AI195" s="139">
        <f t="shared" si="25"/>
        <v>2826</v>
      </c>
      <c r="AJ195" s="118">
        <f t="shared" si="27"/>
        <v>2826</v>
      </c>
      <c r="AM195" t="b">
        <f>D195='01.01.2022 Смета'!D195</f>
        <v>1</v>
      </c>
      <c r="AO195" t="b">
        <f>F195='01.01.2022 Смета'!E195</f>
        <v>1</v>
      </c>
      <c r="AP195" t="b">
        <f>G195='01.01.2022 Смета'!F195</f>
        <v>1</v>
      </c>
      <c r="AQ195" t="b">
        <f>H195='01.01.2022 Смета'!G195</f>
        <v>1</v>
      </c>
    </row>
    <row r="196" spans="1:43" ht="16.149999999999999" customHeight="1" x14ac:dyDescent="0.25">
      <c r="A196" s="108">
        <v>162</v>
      </c>
      <c r="B196" s="8" t="s">
        <v>224</v>
      </c>
      <c r="C196" s="21" t="s">
        <v>139</v>
      </c>
      <c r="D196" s="87" t="s">
        <v>532</v>
      </c>
      <c r="E196" s="21" t="s">
        <v>345</v>
      </c>
      <c r="F196" s="35">
        <v>44748</v>
      </c>
      <c r="G196" s="35">
        <v>44750</v>
      </c>
      <c r="H196" s="21" t="s">
        <v>298</v>
      </c>
      <c r="I196" s="22" t="s">
        <v>725</v>
      </c>
      <c r="J196" s="35">
        <v>44748</v>
      </c>
      <c r="K196" s="35">
        <v>44750</v>
      </c>
      <c r="L196" s="10"/>
      <c r="M196" s="10">
        <v>3400</v>
      </c>
      <c r="N196" s="10">
        <f t="shared" ref="N196:N270" si="32">L196*M196</f>
        <v>0</v>
      </c>
      <c r="O196" s="10"/>
      <c r="P196" s="10">
        <v>2900</v>
      </c>
      <c r="Q196" s="10">
        <f t="shared" ref="Q196:Q270" si="33">O196*P196</f>
        <v>0</v>
      </c>
      <c r="R196" s="10"/>
      <c r="S196" s="10">
        <v>2800</v>
      </c>
      <c r="T196" s="10">
        <f t="shared" ref="T196:T270" si="34">R196*S196</f>
        <v>0</v>
      </c>
      <c r="U196" s="10">
        <v>6</v>
      </c>
      <c r="V196" s="10">
        <v>150</v>
      </c>
      <c r="W196" s="10">
        <f t="shared" si="28"/>
        <v>900</v>
      </c>
      <c r="X196" s="10">
        <v>6</v>
      </c>
      <c r="Y196" s="10">
        <v>150</v>
      </c>
      <c r="Z196" s="10">
        <f t="shared" si="29"/>
        <v>900</v>
      </c>
      <c r="AA196" s="10">
        <v>6</v>
      </c>
      <c r="AB196" s="10">
        <v>150</v>
      </c>
      <c r="AC196" s="10">
        <f t="shared" si="30"/>
        <v>900</v>
      </c>
      <c r="AD196" s="11">
        <v>18</v>
      </c>
      <c r="AE196" s="26">
        <v>7</v>
      </c>
      <c r="AF196" s="7">
        <f t="shared" si="31"/>
        <v>126</v>
      </c>
      <c r="AG196" s="131">
        <v>1</v>
      </c>
      <c r="AH196" s="139">
        <f t="shared" si="26"/>
        <v>36</v>
      </c>
      <c r="AI196" s="139">
        <f t="shared" si="25"/>
        <v>2826</v>
      </c>
      <c r="AJ196" s="109">
        <f t="shared" si="27"/>
        <v>2826</v>
      </c>
      <c r="AM196" t="b">
        <f>D196='01.01.2022 Смета'!D196</f>
        <v>1</v>
      </c>
      <c r="AO196" t="b">
        <f>F196='01.01.2022 Смета'!E196</f>
        <v>1</v>
      </c>
      <c r="AP196" t="b">
        <f>G196='01.01.2022 Смета'!F196</f>
        <v>1</v>
      </c>
      <c r="AQ196" t="b">
        <f>H196='01.01.2022 Смета'!G196</f>
        <v>1</v>
      </c>
    </row>
    <row r="197" spans="1:43" ht="16.149999999999999" customHeight="1" x14ac:dyDescent="0.25">
      <c r="A197" s="108">
        <v>163</v>
      </c>
      <c r="B197" s="8" t="s">
        <v>224</v>
      </c>
      <c r="C197" s="21" t="s">
        <v>139</v>
      </c>
      <c r="D197" s="87" t="s">
        <v>63</v>
      </c>
      <c r="E197" s="21" t="s">
        <v>340</v>
      </c>
      <c r="F197" s="35">
        <v>44750</v>
      </c>
      <c r="G197" s="35">
        <v>44759</v>
      </c>
      <c r="H197" s="21" t="s">
        <v>298</v>
      </c>
      <c r="I197" s="22" t="s">
        <v>340</v>
      </c>
      <c r="J197" s="35">
        <v>44750</v>
      </c>
      <c r="K197" s="35">
        <v>44759</v>
      </c>
      <c r="L197" s="10"/>
      <c r="M197" s="10">
        <v>3400</v>
      </c>
      <c r="N197" s="10">
        <f t="shared" si="32"/>
        <v>0</v>
      </c>
      <c r="O197" s="10"/>
      <c r="P197" s="10">
        <v>2900</v>
      </c>
      <c r="Q197" s="10">
        <f t="shared" si="33"/>
        <v>0</v>
      </c>
      <c r="R197" s="10"/>
      <c r="S197" s="10">
        <v>2800</v>
      </c>
      <c r="T197" s="10">
        <f t="shared" si="34"/>
        <v>0</v>
      </c>
      <c r="U197" s="10">
        <v>8</v>
      </c>
      <c r="V197" s="10">
        <v>150</v>
      </c>
      <c r="W197" s="10">
        <f t="shared" si="28"/>
        <v>1200</v>
      </c>
      <c r="X197" s="10">
        <v>8</v>
      </c>
      <c r="Y197" s="10">
        <v>150</v>
      </c>
      <c r="Z197" s="10">
        <f t="shared" si="29"/>
        <v>1200</v>
      </c>
      <c r="AA197" s="10">
        <v>8</v>
      </c>
      <c r="AB197" s="10">
        <v>150</v>
      </c>
      <c r="AC197" s="10">
        <f t="shared" si="30"/>
        <v>1200</v>
      </c>
      <c r="AD197" s="11">
        <v>24</v>
      </c>
      <c r="AE197" s="26">
        <v>7</v>
      </c>
      <c r="AF197" s="7">
        <f t="shared" si="31"/>
        <v>168</v>
      </c>
      <c r="AG197" s="131">
        <v>1</v>
      </c>
      <c r="AH197" s="139">
        <f t="shared" si="26"/>
        <v>48</v>
      </c>
      <c r="AI197" s="139">
        <f t="shared" si="25"/>
        <v>3768</v>
      </c>
      <c r="AJ197" s="109">
        <f t="shared" si="27"/>
        <v>3768</v>
      </c>
      <c r="AM197" t="b">
        <f>D197='01.01.2022 Смета'!D197</f>
        <v>1</v>
      </c>
      <c r="AO197" t="b">
        <f>F197='01.01.2022 Смета'!E197</f>
        <v>1</v>
      </c>
      <c r="AP197" t="b">
        <f>G197='01.01.2022 Смета'!F197</f>
        <v>1</v>
      </c>
      <c r="AQ197" t="b">
        <f>H197='01.01.2022 Смета'!G197</f>
        <v>1</v>
      </c>
    </row>
    <row r="198" spans="1:43" ht="16.149999999999999" customHeight="1" x14ac:dyDescent="0.25">
      <c r="A198" s="108">
        <v>164</v>
      </c>
      <c r="B198" s="8" t="s">
        <v>224</v>
      </c>
      <c r="C198" s="21" t="s">
        <v>139</v>
      </c>
      <c r="D198" s="87" t="s">
        <v>64</v>
      </c>
      <c r="E198" s="21" t="s">
        <v>345</v>
      </c>
      <c r="F198" s="35">
        <v>44808</v>
      </c>
      <c r="G198" s="35">
        <v>44815</v>
      </c>
      <c r="H198" s="21" t="s">
        <v>298</v>
      </c>
      <c r="I198" s="22" t="s">
        <v>725</v>
      </c>
      <c r="J198" s="35">
        <v>44808</v>
      </c>
      <c r="K198" s="35">
        <v>44815</v>
      </c>
      <c r="L198" s="10"/>
      <c r="M198" s="10">
        <v>3400</v>
      </c>
      <c r="N198" s="10">
        <f t="shared" si="32"/>
        <v>0</v>
      </c>
      <c r="O198" s="10"/>
      <c r="P198" s="10">
        <v>2900</v>
      </c>
      <c r="Q198" s="10">
        <f t="shared" si="33"/>
        <v>0</v>
      </c>
      <c r="R198" s="10"/>
      <c r="S198" s="10">
        <v>2800</v>
      </c>
      <c r="T198" s="10">
        <f t="shared" si="34"/>
        <v>0</v>
      </c>
      <c r="U198" s="10">
        <v>4</v>
      </c>
      <c r="V198" s="10">
        <v>150</v>
      </c>
      <c r="W198" s="10">
        <f t="shared" si="28"/>
        <v>600</v>
      </c>
      <c r="X198" s="10">
        <v>4</v>
      </c>
      <c r="Y198" s="10">
        <v>150</v>
      </c>
      <c r="Z198" s="10">
        <f t="shared" si="29"/>
        <v>600</v>
      </c>
      <c r="AA198" s="10">
        <v>4</v>
      </c>
      <c r="AB198" s="10">
        <v>150</v>
      </c>
      <c r="AC198" s="10">
        <f t="shared" si="30"/>
        <v>600</v>
      </c>
      <c r="AD198" s="11">
        <v>12</v>
      </c>
      <c r="AE198" s="26">
        <v>7</v>
      </c>
      <c r="AF198" s="7">
        <f t="shared" si="31"/>
        <v>84</v>
      </c>
      <c r="AG198" s="131">
        <v>1</v>
      </c>
      <c r="AH198" s="139">
        <f t="shared" si="26"/>
        <v>24</v>
      </c>
      <c r="AI198" s="139">
        <f t="shared" si="25"/>
        <v>1884</v>
      </c>
      <c r="AJ198" s="109">
        <f t="shared" si="27"/>
        <v>1884</v>
      </c>
      <c r="AM198" t="b">
        <f>D198='01.01.2022 Смета'!D198</f>
        <v>1</v>
      </c>
      <c r="AO198" t="b">
        <f>F198='01.01.2022 Смета'!E198</f>
        <v>1</v>
      </c>
      <c r="AP198" t="b">
        <f>G198='01.01.2022 Смета'!F198</f>
        <v>1</v>
      </c>
      <c r="AQ198" t="b">
        <f>H198='01.01.2022 Смета'!G198</f>
        <v>1</v>
      </c>
    </row>
    <row r="199" spans="1:43" x14ac:dyDescent="0.25">
      <c r="A199" s="110"/>
      <c r="B199" s="88"/>
      <c r="C199" s="92"/>
      <c r="D199" s="92" t="s">
        <v>859</v>
      </c>
      <c r="E199" s="89"/>
      <c r="F199" s="89"/>
      <c r="G199" s="89"/>
      <c r="H199" s="91"/>
      <c r="I199" s="91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66"/>
      <c r="AC199" s="26"/>
      <c r="AD199" s="26"/>
      <c r="AE199" s="133"/>
      <c r="AF199" s="140"/>
      <c r="AG199" s="140"/>
      <c r="AH199" s="111"/>
      <c r="AI199" s="89"/>
      <c r="AJ199" s="90"/>
      <c r="AM199" t="b">
        <f>D199='01.01.2022 Смета'!D199</f>
        <v>1</v>
      </c>
      <c r="AO199" t="b">
        <f>F199='01.01.2022 Смета'!E199</f>
        <v>1</v>
      </c>
      <c r="AP199" t="b">
        <f>G199='01.01.2022 Смета'!F199</f>
        <v>1</v>
      </c>
      <c r="AQ199" t="b">
        <f>H199='01.01.2022 Смета'!G199</f>
        <v>1</v>
      </c>
    </row>
    <row r="200" spans="1:43" ht="54" customHeight="1" x14ac:dyDescent="0.25">
      <c r="A200" s="108">
        <v>165</v>
      </c>
      <c r="B200" s="8" t="s">
        <v>268</v>
      </c>
      <c r="C200" s="21" t="s">
        <v>152</v>
      </c>
      <c r="D200" s="87" t="s">
        <v>593</v>
      </c>
      <c r="E200" s="21" t="s">
        <v>860</v>
      </c>
      <c r="F200" s="35">
        <v>44610</v>
      </c>
      <c r="G200" s="35">
        <v>44612</v>
      </c>
      <c r="H200" s="21" t="s">
        <v>775</v>
      </c>
      <c r="I200" s="22" t="s">
        <v>860</v>
      </c>
      <c r="J200" s="35">
        <v>44610</v>
      </c>
      <c r="K200" s="35">
        <v>44612</v>
      </c>
      <c r="L200" s="10"/>
      <c r="M200" s="10">
        <v>3400</v>
      </c>
      <c r="N200" s="10">
        <f t="shared" si="32"/>
        <v>0</v>
      </c>
      <c r="O200" s="10"/>
      <c r="P200" s="10">
        <v>2900</v>
      </c>
      <c r="Q200" s="10">
        <f t="shared" si="33"/>
        <v>0</v>
      </c>
      <c r="R200" s="10"/>
      <c r="S200" s="10">
        <v>2800</v>
      </c>
      <c r="T200" s="10">
        <f t="shared" si="34"/>
        <v>0</v>
      </c>
      <c r="U200" s="10">
        <v>8</v>
      </c>
      <c r="V200" s="10">
        <v>150</v>
      </c>
      <c r="W200" s="10">
        <f t="shared" si="28"/>
        <v>1200</v>
      </c>
      <c r="X200" s="10">
        <v>8</v>
      </c>
      <c r="Y200" s="10">
        <v>150</v>
      </c>
      <c r="Z200" s="10">
        <f t="shared" si="29"/>
        <v>1200</v>
      </c>
      <c r="AA200" s="10">
        <v>8</v>
      </c>
      <c r="AB200" s="10">
        <v>150</v>
      </c>
      <c r="AC200" s="10">
        <f t="shared" si="30"/>
        <v>1200</v>
      </c>
      <c r="AD200" s="11"/>
      <c r="AE200" s="26">
        <v>7</v>
      </c>
      <c r="AF200" s="7">
        <f t="shared" si="31"/>
        <v>0</v>
      </c>
      <c r="AG200" s="131">
        <v>1</v>
      </c>
      <c r="AH200" s="139">
        <f t="shared" si="26"/>
        <v>24</v>
      </c>
      <c r="AI200" s="139">
        <f t="shared" si="25"/>
        <v>3600</v>
      </c>
      <c r="AJ200" s="109">
        <f t="shared" si="27"/>
        <v>3600</v>
      </c>
      <c r="AM200" t="b">
        <f>D200='01.01.2022 Смета'!D200</f>
        <v>1</v>
      </c>
      <c r="AO200" t="b">
        <f>F200='01.01.2022 Смета'!E200</f>
        <v>1</v>
      </c>
      <c r="AP200" t="b">
        <f>G200='01.01.2022 Смета'!F200</f>
        <v>1</v>
      </c>
      <c r="AQ200" t="b">
        <f>H200='01.01.2022 Смета'!G200</f>
        <v>1</v>
      </c>
    </row>
    <row r="201" spans="1:43" ht="27" customHeight="1" x14ac:dyDescent="0.25">
      <c r="A201" s="108">
        <v>166</v>
      </c>
      <c r="B201" s="8" t="s">
        <v>268</v>
      </c>
      <c r="C201" s="21" t="s">
        <v>152</v>
      </c>
      <c r="D201" s="87" t="s">
        <v>594</v>
      </c>
      <c r="E201" s="21" t="s">
        <v>358</v>
      </c>
      <c r="F201" s="35">
        <v>44610</v>
      </c>
      <c r="G201" s="35">
        <v>44612</v>
      </c>
      <c r="H201" s="21" t="s">
        <v>776</v>
      </c>
      <c r="I201" s="22" t="s">
        <v>358</v>
      </c>
      <c r="J201" s="35">
        <v>44610</v>
      </c>
      <c r="K201" s="35">
        <v>44612</v>
      </c>
      <c r="L201" s="10"/>
      <c r="M201" s="10">
        <v>3400</v>
      </c>
      <c r="N201" s="10">
        <f t="shared" si="32"/>
        <v>0</v>
      </c>
      <c r="O201" s="10"/>
      <c r="P201" s="10">
        <v>2900</v>
      </c>
      <c r="Q201" s="10">
        <f t="shared" si="33"/>
        <v>0</v>
      </c>
      <c r="R201" s="10"/>
      <c r="S201" s="10">
        <v>2800</v>
      </c>
      <c r="T201" s="10">
        <f t="shared" si="34"/>
        <v>0</v>
      </c>
      <c r="U201" s="10">
        <v>2</v>
      </c>
      <c r="V201" s="10">
        <v>150</v>
      </c>
      <c r="W201" s="10">
        <f t="shared" si="28"/>
        <v>300</v>
      </c>
      <c r="X201" s="10">
        <v>2</v>
      </c>
      <c r="Y201" s="10">
        <v>150</v>
      </c>
      <c r="Z201" s="10">
        <f t="shared" si="29"/>
        <v>300</v>
      </c>
      <c r="AA201" s="10">
        <v>2</v>
      </c>
      <c r="AB201" s="10">
        <v>150</v>
      </c>
      <c r="AC201" s="10">
        <f t="shared" si="30"/>
        <v>300</v>
      </c>
      <c r="AD201" s="11"/>
      <c r="AE201" s="26">
        <v>7</v>
      </c>
      <c r="AF201" s="7">
        <f t="shared" si="31"/>
        <v>0</v>
      </c>
      <c r="AG201" s="131">
        <v>1</v>
      </c>
      <c r="AH201" s="139">
        <f t="shared" si="26"/>
        <v>6</v>
      </c>
      <c r="AI201" s="139">
        <f t="shared" si="25"/>
        <v>900</v>
      </c>
      <c r="AJ201" s="109">
        <f t="shared" si="27"/>
        <v>900</v>
      </c>
      <c r="AM201" t="b">
        <f>D201='01.01.2022 Смета'!D201</f>
        <v>1</v>
      </c>
      <c r="AO201" t="b">
        <f>F201='01.01.2022 Смета'!E201</f>
        <v>1</v>
      </c>
      <c r="AP201" t="b">
        <f>G201='01.01.2022 Смета'!F201</f>
        <v>1</v>
      </c>
      <c r="AQ201" t="b">
        <f>H201='01.01.2022 Смета'!G201</f>
        <v>1</v>
      </c>
    </row>
    <row r="202" spans="1:43" ht="16.149999999999999" customHeight="1" x14ac:dyDescent="0.25">
      <c r="A202" s="108">
        <v>167</v>
      </c>
      <c r="B202" s="8" t="s">
        <v>268</v>
      </c>
      <c r="C202" s="21" t="s">
        <v>152</v>
      </c>
      <c r="D202" s="87" t="s">
        <v>595</v>
      </c>
      <c r="E202" s="21" t="s">
        <v>358</v>
      </c>
      <c r="F202" s="35">
        <v>44639</v>
      </c>
      <c r="G202" s="35">
        <v>44641</v>
      </c>
      <c r="H202" s="21" t="s">
        <v>1017</v>
      </c>
      <c r="I202" s="22" t="s">
        <v>358</v>
      </c>
      <c r="J202" s="35">
        <v>44639</v>
      </c>
      <c r="K202" s="35">
        <v>44641</v>
      </c>
      <c r="L202" s="10"/>
      <c r="M202" s="10">
        <v>3400</v>
      </c>
      <c r="N202" s="10">
        <f t="shared" si="32"/>
        <v>0</v>
      </c>
      <c r="O202" s="10"/>
      <c r="P202" s="10">
        <v>2900</v>
      </c>
      <c r="Q202" s="10">
        <f t="shared" si="33"/>
        <v>0</v>
      </c>
      <c r="R202" s="10"/>
      <c r="S202" s="10">
        <v>2800</v>
      </c>
      <c r="T202" s="10">
        <f t="shared" si="34"/>
        <v>0</v>
      </c>
      <c r="U202" s="10">
        <v>2</v>
      </c>
      <c r="V202" s="10">
        <v>150</v>
      </c>
      <c r="W202" s="10">
        <f t="shared" si="28"/>
        <v>300</v>
      </c>
      <c r="X202" s="10">
        <v>2</v>
      </c>
      <c r="Y202" s="10">
        <v>150</v>
      </c>
      <c r="Z202" s="10">
        <f t="shared" si="29"/>
        <v>300</v>
      </c>
      <c r="AA202" s="10">
        <v>2</v>
      </c>
      <c r="AB202" s="10">
        <v>150</v>
      </c>
      <c r="AC202" s="10">
        <f t="shared" si="30"/>
        <v>300</v>
      </c>
      <c r="AD202" s="11"/>
      <c r="AE202" s="26">
        <v>7</v>
      </c>
      <c r="AF202" s="7">
        <f t="shared" si="31"/>
        <v>0</v>
      </c>
      <c r="AG202" s="131">
        <v>1</v>
      </c>
      <c r="AH202" s="139">
        <f t="shared" si="26"/>
        <v>6</v>
      </c>
      <c r="AI202" s="139">
        <f t="shared" si="25"/>
        <v>900</v>
      </c>
      <c r="AJ202" s="109">
        <f t="shared" si="27"/>
        <v>900</v>
      </c>
      <c r="AM202" t="b">
        <f>D202='01.01.2022 Смета'!D202</f>
        <v>1</v>
      </c>
      <c r="AO202" t="b">
        <f>F202='01.01.2022 Смета'!E202</f>
        <v>1</v>
      </c>
      <c r="AP202" t="b">
        <f>G202='01.01.2022 Смета'!F202</f>
        <v>1</v>
      </c>
      <c r="AQ202" t="b">
        <f>H202='01.01.2022 Смета'!G202</f>
        <v>0</v>
      </c>
    </row>
    <row r="203" spans="1:43" ht="53.65" customHeight="1" x14ac:dyDescent="0.25">
      <c r="A203" s="108">
        <v>168</v>
      </c>
      <c r="B203" s="8" t="s">
        <v>268</v>
      </c>
      <c r="C203" s="21" t="s">
        <v>152</v>
      </c>
      <c r="D203" s="87" t="s">
        <v>533</v>
      </c>
      <c r="E203" s="21" t="s">
        <v>1018</v>
      </c>
      <c r="F203" s="35">
        <v>44666</v>
      </c>
      <c r="G203" s="35">
        <v>44667</v>
      </c>
      <c r="H203" s="21" t="s">
        <v>1019</v>
      </c>
      <c r="I203" s="22" t="s">
        <v>727</v>
      </c>
      <c r="J203" s="35">
        <v>44666</v>
      </c>
      <c r="K203" s="35">
        <v>44667</v>
      </c>
      <c r="L203" s="28"/>
      <c r="M203" s="10">
        <v>3400</v>
      </c>
      <c r="N203" s="10">
        <f t="shared" si="32"/>
        <v>0</v>
      </c>
      <c r="O203" s="28"/>
      <c r="P203" s="10">
        <v>2900</v>
      </c>
      <c r="Q203" s="10">
        <f t="shared" si="33"/>
        <v>0</v>
      </c>
      <c r="R203" s="28"/>
      <c r="S203" s="10">
        <v>2800</v>
      </c>
      <c r="T203" s="10">
        <f t="shared" si="34"/>
        <v>0</v>
      </c>
      <c r="U203" s="29">
        <v>7</v>
      </c>
      <c r="V203" s="10">
        <v>150</v>
      </c>
      <c r="W203" s="10">
        <f t="shared" si="28"/>
        <v>1050</v>
      </c>
      <c r="X203" s="29">
        <v>7</v>
      </c>
      <c r="Y203" s="10">
        <v>150</v>
      </c>
      <c r="Z203" s="10">
        <f t="shared" si="29"/>
        <v>1050</v>
      </c>
      <c r="AA203" s="29">
        <v>7</v>
      </c>
      <c r="AB203" s="10">
        <v>150</v>
      </c>
      <c r="AC203" s="10">
        <f t="shared" si="30"/>
        <v>1050</v>
      </c>
      <c r="AD203" s="29">
        <v>21</v>
      </c>
      <c r="AE203" s="26">
        <v>7</v>
      </c>
      <c r="AF203" s="7">
        <f t="shared" si="31"/>
        <v>147</v>
      </c>
      <c r="AG203" s="131">
        <v>1</v>
      </c>
      <c r="AH203" s="139">
        <f t="shared" si="26"/>
        <v>42</v>
      </c>
      <c r="AI203" s="139">
        <f t="shared" si="25"/>
        <v>3297</v>
      </c>
      <c r="AJ203" s="109">
        <f t="shared" si="27"/>
        <v>3297</v>
      </c>
      <c r="AM203" t="b">
        <f>D203='01.01.2022 Смета'!D203</f>
        <v>1</v>
      </c>
      <c r="AO203" t="b">
        <f>F203='01.01.2022 Смета'!E203</f>
        <v>1</v>
      </c>
      <c r="AP203" t="b">
        <f>G203='01.01.2022 Смета'!F203</f>
        <v>1</v>
      </c>
      <c r="AQ203" t="b">
        <f>H203='01.01.2022 Смета'!G203</f>
        <v>0</v>
      </c>
    </row>
    <row r="204" spans="1:43" ht="54" customHeight="1" x14ac:dyDescent="0.25">
      <c r="A204" s="108">
        <v>169</v>
      </c>
      <c r="B204" s="8" t="s">
        <v>268</v>
      </c>
      <c r="C204" s="21" t="s">
        <v>152</v>
      </c>
      <c r="D204" s="87" t="s">
        <v>596</v>
      </c>
      <c r="E204" s="21" t="s">
        <v>1018</v>
      </c>
      <c r="F204" s="35">
        <v>44667</v>
      </c>
      <c r="G204" s="35">
        <v>44668</v>
      </c>
      <c r="H204" s="21" t="s">
        <v>1019</v>
      </c>
      <c r="I204" s="22" t="s">
        <v>727</v>
      </c>
      <c r="J204" s="35">
        <v>44667</v>
      </c>
      <c r="K204" s="35">
        <v>44668</v>
      </c>
      <c r="L204" s="10"/>
      <c r="M204" s="10">
        <v>3400</v>
      </c>
      <c r="N204" s="10">
        <f t="shared" si="32"/>
        <v>0</v>
      </c>
      <c r="O204" s="10"/>
      <c r="P204" s="10">
        <v>2900</v>
      </c>
      <c r="Q204" s="10">
        <f t="shared" si="33"/>
        <v>0</v>
      </c>
      <c r="R204" s="10"/>
      <c r="S204" s="10">
        <v>2800</v>
      </c>
      <c r="T204" s="10">
        <f t="shared" si="34"/>
        <v>0</v>
      </c>
      <c r="U204" s="10">
        <v>32</v>
      </c>
      <c r="V204" s="10">
        <v>150</v>
      </c>
      <c r="W204" s="10">
        <f t="shared" si="28"/>
        <v>4800</v>
      </c>
      <c r="X204" s="10">
        <v>32</v>
      </c>
      <c r="Y204" s="10">
        <v>150</v>
      </c>
      <c r="Z204" s="10">
        <f t="shared" si="29"/>
        <v>4800</v>
      </c>
      <c r="AA204" s="10">
        <v>32</v>
      </c>
      <c r="AB204" s="10">
        <v>150</v>
      </c>
      <c r="AC204" s="10">
        <f t="shared" si="30"/>
        <v>4800</v>
      </c>
      <c r="AD204" s="11">
        <v>96</v>
      </c>
      <c r="AE204" s="26">
        <v>7</v>
      </c>
      <c r="AF204" s="7">
        <f t="shared" si="31"/>
        <v>672</v>
      </c>
      <c r="AG204" s="131">
        <v>1</v>
      </c>
      <c r="AH204" s="146">
        <f t="shared" si="26"/>
        <v>192</v>
      </c>
      <c r="AI204" s="139">
        <f t="shared" si="25"/>
        <v>15072</v>
      </c>
      <c r="AJ204" s="119">
        <f t="shared" si="27"/>
        <v>15072</v>
      </c>
      <c r="AM204" t="b">
        <f>D204='01.01.2022 Смета'!D204</f>
        <v>1</v>
      </c>
      <c r="AO204" t="b">
        <f>F204='01.01.2022 Смета'!E204</f>
        <v>1</v>
      </c>
      <c r="AP204" t="b">
        <f>G204='01.01.2022 Смета'!F204</f>
        <v>1</v>
      </c>
      <c r="AQ204" t="b">
        <f>H204='01.01.2022 Смета'!G204</f>
        <v>0</v>
      </c>
    </row>
    <row r="205" spans="1:43" ht="16.149999999999999" customHeight="1" x14ac:dyDescent="0.25">
      <c r="A205" s="108">
        <v>170</v>
      </c>
      <c r="B205" s="8" t="s">
        <v>268</v>
      </c>
      <c r="C205" s="21" t="s">
        <v>152</v>
      </c>
      <c r="D205" s="87" t="s">
        <v>597</v>
      </c>
      <c r="E205" s="21" t="s">
        <v>358</v>
      </c>
      <c r="F205" s="35">
        <v>44667</v>
      </c>
      <c r="G205" s="35">
        <v>44668</v>
      </c>
      <c r="H205" s="21" t="s">
        <v>1019</v>
      </c>
      <c r="I205" s="22" t="s">
        <v>358</v>
      </c>
      <c r="J205" s="35">
        <v>44667</v>
      </c>
      <c r="K205" s="35">
        <v>44668</v>
      </c>
      <c r="L205" s="10"/>
      <c r="M205" s="10">
        <v>3400</v>
      </c>
      <c r="N205" s="10">
        <f t="shared" si="32"/>
        <v>0</v>
      </c>
      <c r="O205" s="10"/>
      <c r="P205" s="10">
        <v>2900</v>
      </c>
      <c r="Q205" s="10">
        <f t="shared" si="33"/>
        <v>0</v>
      </c>
      <c r="R205" s="10"/>
      <c r="S205" s="10">
        <v>2800</v>
      </c>
      <c r="T205" s="10">
        <f t="shared" si="34"/>
        <v>0</v>
      </c>
      <c r="U205" s="10">
        <v>8</v>
      </c>
      <c r="V205" s="10">
        <v>150</v>
      </c>
      <c r="W205" s="10">
        <f t="shared" si="28"/>
        <v>1200</v>
      </c>
      <c r="X205" s="10">
        <v>8</v>
      </c>
      <c r="Y205" s="10">
        <v>150</v>
      </c>
      <c r="Z205" s="10">
        <f t="shared" si="29"/>
        <v>1200</v>
      </c>
      <c r="AA205" s="10">
        <v>8</v>
      </c>
      <c r="AB205" s="10">
        <v>150</v>
      </c>
      <c r="AC205" s="10">
        <f t="shared" si="30"/>
        <v>1200</v>
      </c>
      <c r="AD205" s="11">
        <v>24</v>
      </c>
      <c r="AE205" s="26">
        <v>7</v>
      </c>
      <c r="AF205" s="7">
        <f t="shared" si="31"/>
        <v>168</v>
      </c>
      <c r="AG205" s="131">
        <v>1</v>
      </c>
      <c r="AH205" s="146">
        <f t="shared" si="26"/>
        <v>48</v>
      </c>
      <c r="AI205" s="139">
        <f t="shared" si="25"/>
        <v>3768</v>
      </c>
      <c r="AJ205" s="119">
        <f t="shared" si="27"/>
        <v>3768</v>
      </c>
      <c r="AM205" t="b">
        <f>D205='01.01.2022 Смета'!D205</f>
        <v>1</v>
      </c>
      <c r="AO205" t="b">
        <f>F205='01.01.2022 Смета'!E205</f>
        <v>1</v>
      </c>
      <c r="AP205" t="b">
        <f>G205='01.01.2022 Смета'!F205</f>
        <v>1</v>
      </c>
      <c r="AQ205" t="b">
        <f>H205='01.01.2022 Смета'!G205</f>
        <v>0</v>
      </c>
    </row>
    <row r="206" spans="1:43" ht="54.4" customHeight="1" x14ac:dyDescent="0.25">
      <c r="A206" s="108">
        <v>171</v>
      </c>
      <c r="B206" s="8" t="s">
        <v>268</v>
      </c>
      <c r="C206" s="21" t="s">
        <v>152</v>
      </c>
      <c r="D206" s="87" t="s">
        <v>598</v>
      </c>
      <c r="E206" s="21" t="s">
        <v>1018</v>
      </c>
      <c r="F206" s="35">
        <v>44750</v>
      </c>
      <c r="G206" s="35">
        <v>44752</v>
      </c>
      <c r="H206" s="21" t="s">
        <v>940</v>
      </c>
      <c r="I206" s="22" t="s">
        <v>727</v>
      </c>
      <c r="J206" s="35">
        <v>44750</v>
      </c>
      <c r="K206" s="35">
        <v>44752</v>
      </c>
      <c r="L206" s="10"/>
      <c r="M206" s="10">
        <v>3400</v>
      </c>
      <c r="N206" s="10">
        <f t="shared" si="32"/>
        <v>0</v>
      </c>
      <c r="O206" s="10"/>
      <c r="P206" s="10">
        <v>2900</v>
      </c>
      <c r="Q206" s="10">
        <f t="shared" si="33"/>
        <v>0</v>
      </c>
      <c r="R206" s="10"/>
      <c r="S206" s="10">
        <v>2800</v>
      </c>
      <c r="T206" s="10">
        <f t="shared" si="34"/>
        <v>0</v>
      </c>
      <c r="U206" s="10">
        <v>8</v>
      </c>
      <c r="V206" s="10">
        <v>150</v>
      </c>
      <c r="W206" s="10">
        <f t="shared" si="28"/>
        <v>1200</v>
      </c>
      <c r="X206" s="10">
        <v>8</v>
      </c>
      <c r="Y206" s="10">
        <v>150</v>
      </c>
      <c r="Z206" s="10">
        <f t="shared" si="29"/>
        <v>1200</v>
      </c>
      <c r="AA206" s="10">
        <v>8</v>
      </c>
      <c r="AB206" s="10">
        <v>150</v>
      </c>
      <c r="AC206" s="10">
        <f t="shared" si="30"/>
        <v>1200</v>
      </c>
      <c r="AD206" s="11">
        <v>24</v>
      </c>
      <c r="AE206" s="26">
        <v>7</v>
      </c>
      <c r="AF206" s="7">
        <f t="shared" si="31"/>
        <v>168</v>
      </c>
      <c r="AG206" s="131">
        <v>1</v>
      </c>
      <c r="AH206" s="146">
        <f t="shared" si="26"/>
        <v>48</v>
      </c>
      <c r="AI206" s="139">
        <f t="shared" si="25"/>
        <v>3768</v>
      </c>
      <c r="AJ206" s="119">
        <f t="shared" si="27"/>
        <v>3768</v>
      </c>
      <c r="AM206" t="b">
        <f>D206='01.01.2022 Смета'!D206</f>
        <v>1</v>
      </c>
      <c r="AO206" t="b">
        <f>F206='01.01.2022 Смета'!E206</f>
        <v>1</v>
      </c>
      <c r="AP206" t="b">
        <f>G206='01.01.2022 Смета'!F206</f>
        <v>1</v>
      </c>
      <c r="AQ206" t="b">
        <f>H206='01.01.2022 Смета'!G206</f>
        <v>1</v>
      </c>
    </row>
    <row r="207" spans="1:43" ht="52.9" customHeight="1" x14ac:dyDescent="0.25">
      <c r="A207" s="108">
        <v>172</v>
      </c>
      <c r="B207" s="8" t="s">
        <v>268</v>
      </c>
      <c r="C207" s="21" t="s">
        <v>152</v>
      </c>
      <c r="D207" s="87" t="s">
        <v>599</v>
      </c>
      <c r="E207" s="21" t="s">
        <v>1018</v>
      </c>
      <c r="F207" s="35">
        <v>44750</v>
      </c>
      <c r="G207" s="35">
        <v>44752</v>
      </c>
      <c r="H207" s="21" t="s">
        <v>940</v>
      </c>
      <c r="I207" s="22" t="s">
        <v>727</v>
      </c>
      <c r="J207" s="35">
        <v>44750</v>
      </c>
      <c r="K207" s="35">
        <v>44752</v>
      </c>
      <c r="L207" s="10"/>
      <c r="M207" s="10">
        <v>3400</v>
      </c>
      <c r="N207" s="10">
        <f t="shared" si="32"/>
        <v>0</v>
      </c>
      <c r="O207" s="10"/>
      <c r="P207" s="10">
        <v>2900</v>
      </c>
      <c r="Q207" s="10">
        <f t="shared" si="33"/>
        <v>0</v>
      </c>
      <c r="R207" s="10"/>
      <c r="S207" s="10">
        <v>2800</v>
      </c>
      <c r="T207" s="10">
        <f t="shared" si="34"/>
        <v>0</v>
      </c>
      <c r="U207" s="10">
        <v>2</v>
      </c>
      <c r="V207" s="10">
        <v>150</v>
      </c>
      <c r="W207" s="10">
        <f t="shared" si="28"/>
        <v>300</v>
      </c>
      <c r="X207" s="10">
        <v>2</v>
      </c>
      <c r="Y207" s="10">
        <v>150</v>
      </c>
      <c r="Z207" s="10">
        <f t="shared" si="29"/>
        <v>300</v>
      </c>
      <c r="AA207" s="10">
        <v>2</v>
      </c>
      <c r="AB207" s="10">
        <v>150</v>
      </c>
      <c r="AC207" s="10">
        <f t="shared" si="30"/>
        <v>300</v>
      </c>
      <c r="AD207" s="11">
        <v>6</v>
      </c>
      <c r="AE207" s="26">
        <v>7</v>
      </c>
      <c r="AF207" s="7">
        <f t="shared" si="31"/>
        <v>42</v>
      </c>
      <c r="AG207" s="131">
        <v>1</v>
      </c>
      <c r="AH207" s="146">
        <f t="shared" si="26"/>
        <v>12</v>
      </c>
      <c r="AI207" s="139">
        <f t="shared" si="25"/>
        <v>942</v>
      </c>
      <c r="AJ207" s="119">
        <f t="shared" si="27"/>
        <v>942</v>
      </c>
      <c r="AM207" t="b">
        <f>D207='01.01.2022 Смета'!D207</f>
        <v>1</v>
      </c>
      <c r="AO207" t="b">
        <f>F207='01.01.2022 Смета'!E207</f>
        <v>1</v>
      </c>
      <c r="AP207" t="b">
        <f>G207='01.01.2022 Смета'!F207</f>
        <v>1</v>
      </c>
      <c r="AQ207" t="b">
        <f>H207='01.01.2022 Смета'!G207</f>
        <v>1</v>
      </c>
    </row>
    <row r="208" spans="1:43" ht="40.5" customHeight="1" x14ac:dyDescent="0.25">
      <c r="A208" s="108">
        <v>173</v>
      </c>
      <c r="B208" s="8" t="s">
        <v>268</v>
      </c>
      <c r="C208" s="21" t="s">
        <v>152</v>
      </c>
      <c r="D208" s="87" t="s">
        <v>600</v>
      </c>
      <c r="E208" s="21" t="s">
        <v>823</v>
      </c>
      <c r="F208" s="35">
        <v>44788</v>
      </c>
      <c r="G208" s="35">
        <v>44730</v>
      </c>
      <c r="H208" s="21" t="s">
        <v>310</v>
      </c>
      <c r="I208" s="22" t="s">
        <v>823</v>
      </c>
      <c r="J208" s="35">
        <v>44788</v>
      </c>
      <c r="K208" s="35">
        <v>44730</v>
      </c>
      <c r="L208" s="10"/>
      <c r="M208" s="10">
        <v>3400</v>
      </c>
      <c r="N208" s="10">
        <f t="shared" si="32"/>
        <v>0</v>
      </c>
      <c r="O208" s="10"/>
      <c r="P208" s="10">
        <v>2900</v>
      </c>
      <c r="Q208" s="10">
        <f t="shared" si="33"/>
        <v>0</v>
      </c>
      <c r="R208" s="10"/>
      <c r="S208" s="10">
        <v>2800</v>
      </c>
      <c r="T208" s="10">
        <f t="shared" si="34"/>
        <v>0</v>
      </c>
      <c r="U208" s="10">
        <v>32</v>
      </c>
      <c r="V208" s="10">
        <v>150</v>
      </c>
      <c r="W208" s="10">
        <f t="shared" si="28"/>
        <v>4800</v>
      </c>
      <c r="X208" s="10">
        <v>32</v>
      </c>
      <c r="Y208" s="10">
        <v>150</v>
      </c>
      <c r="Z208" s="10">
        <f t="shared" si="29"/>
        <v>4800</v>
      </c>
      <c r="AA208" s="10">
        <v>32</v>
      </c>
      <c r="AB208" s="10">
        <v>150</v>
      </c>
      <c r="AC208" s="10">
        <f t="shared" si="30"/>
        <v>4800</v>
      </c>
      <c r="AD208" s="11">
        <v>96</v>
      </c>
      <c r="AE208" s="26">
        <v>7</v>
      </c>
      <c r="AF208" s="7">
        <f t="shared" si="31"/>
        <v>672</v>
      </c>
      <c r="AG208" s="131">
        <v>1</v>
      </c>
      <c r="AH208" s="146">
        <f t="shared" si="26"/>
        <v>192</v>
      </c>
      <c r="AI208" s="139">
        <f t="shared" si="25"/>
        <v>15072</v>
      </c>
      <c r="AJ208" s="119">
        <f t="shared" si="27"/>
        <v>15072</v>
      </c>
      <c r="AM208" t="b">
        <f>D208='01.01.2022 Смета'!D208</f>
        <v>1</v>
      </c>
      <c r="AO208" t="b">
        <f>F208='01.01.2022 Смета'!E208</f>
        <v>0</v>
      </c>
      <c r="AP208" t="b">
        <f>G208='01.01.2022 Смета'!F208</f>
        <v>1</v>
      </c>
      <c r="AQ208" t="b">
        <f>H208='01.01.2022 Смета'!G208</f>
        <v>1</v>
      </c>
    </row>
    <row r="209" spans="1:43" ht="16.149999999999999" customHeight="1" x14ac:dyDescent="0.25">
      <c r="A209" s="108">
        <v>174</v>
      </c>
      <c r="B209" s="8" t="s">
        <v>268</v>
      </c>
      <c r="C209" s="21" t="s">
        <v>152</v>
      </c>
      <c r="D209" s="87" t="s">
        <v>601</v>
      </c>
      <c r="E209" s="21" t="s">
        <v>340</v>
      </c>
      <c r="F209" s="35">
        <v>44788</v>
      </c>
      <c r="G209" s="35">
        <v>44730</v>
      </c>
      <c r="H209" s="21" t="s">
        <v>310</v>
      </c>
      <c r="I209" s="22" t="s">
        <v>340</v>
      </c>
      <c r="J209" s="35">
        <v>44788</v>
      </c>
      <c r="K209" s="35">
        <v>44730</v>
      </c>
      <c r="L209" s="10"/>
      <c r="M209" s="10">
        <v>3400</v>
      </c>
      <c r="N209" s="10">
        <f t="shared" si="32"/>
        <v>0</v>
      </c>
      <c r="O209" s="10"/>
      <c r="P209" s="10">
        <v>2900</v>
      </c>
      <c r="Q209" s="10">
        <f t="shared" si="33"/>
        <v>0</v>
      </c>
      <c r="R209" s="10"/>
      <c r="S209" s="10">
        <v>2800</v>
      </c>
      <c r="T209" s="10">
        <f t="shared" si="34"/>
        <v>0</v>
      </c>
      <c r="U209" s="10">
        <v>6</v>
      </c>
      <c r="V209" s="10">
        <v>150</v>
      </c>
      <c r="W209" s="10">
        <f t="shared" si="28"/>
        <v>900</v>
      </c>
      <c r="X209" s="10">
        <v>6</v>
      </c>
      <c r="Y209" s="10">
        <v>150</v>
      </c>
      <c r="Z209" s="10">
        <f t="shared" si="29"/>
        <v>900</v>
      </c>
      <c r="AA209" s="10">
        <v>6</v>
      </c>
      <c r="AB209" s="10">
        <v>150</v>
      </c>
      <c r="AC209" s="10">
        <f t="shared" si="30"/>
        <v>900</v>
      </c>
      <c r="AD209" s="11">
        <v>18</v>
      </c>
      <c r="AE209" s="26">
        <v>7</v>
      </c>
      <c r="AF209" s="7">
        <f t="shared" si="31"/>
        <v>126</v>
      </c>
      <c r="AG209" s="131">
        <v>1</v>
      </c>
      <c r="AH209" s="147">
        <f t="shared" si="26"/>
        <v>36</v>
      </c>
      <c r="AI209" s="139">
        <f t="shared" si="25"/>
        <v>2826</v>
      </c>
      <c r="AJ209" s="120">
        <f t="shared" si="27"/>
        <v>2826</v>
      </c>
      <c r="AM209" t="b">
        <f>D209='01.01.2022 Смета'!D209</f>
        <v>1</v>
      </c>
      <c r="AO209" t="b">
        <f>F209='01.01.2022 Смета'!E209</f>
        <v>0</v>
      </c>
      <c r="AP209" t="b">
        <f>G209='01.01.2022 Смета'!F209</f>
        <v>1</v>
      </c>
      <c r="AQ209" t="b">
        <f>H209='01.01.2022 Смета'!G209</f>
        <v>1</v>
      </c>
    </row>
    <row r="210" spans="1:43" x14ac:dyDescent="0.25">
      <c r="A210" s="110"/>
      <c r="B210" s="88"/>
      <c r="C210" s="92"/>
      <c r="D210" s="92" t="s">
        <v>861</v>
      </c>
      <c r="E210" s="89"/>
      <c r="F210" s="89"/>
      <c r="G210" s="89"/>
      <c r="H210" s="91"/>
      <c r="I210" s="91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66"/>
      <c r="AC210" s="26"/>
      <c r="AD210" s="26"/>
      <c r="AE210" s="133"/>
      <c r="AF210" s="140"/>
      <c r="AG210" s="140"/>
      <c r="AH210" s="111"/>
      <c r="AI210" s="89"/>
      <c r="AJ210" s="90"/>
      <c r="AM210" t="b">
        <f>D210='01.01.2022 Смета'!D210</f>
        <v>1</v>
      </c>
      <c r="AO210" t="b">
        <f>F210='01.01.2022 Смета'!E210</f>
        <v>1</v>
      </c>
      <c r="AP210" t="b">
        <f>G210='01.01.2022 Смета'!F210</f>
        <v>1</v>
      </c>
      <c r="AQ210" t="b">
        <f>H210='01.01.2022 Смета'!G210</f>
        <v>1</v>
      </c>
    </row>
    <row r="211" spans="1:43" ht="30" x14ac:dyDescent="0.25">
      <c r="A211" s="108">
        <v>175</v>
      </c>
      <c r="B211" s="8" t="s">
        <v>12</v>
      </c>
      <c r="C211" s="21" t="s">
        <v>123</v>
      </c>
      <c r="D211" s="87" t="s">
        <v>256</v>
      </c>
      <c r="E211" s="21" t="s">
        <v>822</v>
      </c>
      <c r="F211" s="35">
        <v>44622</v>
      </c>
      <c r="G211" s="35">
        <v>44624</v>
      </c>
      <c r="H211" s="21" t="s">
        <v>393</v>
      </c>
      <c r="I211" s="38" t="s">
        <v>822</v>
      </c>
      <c r="J211" s="35">
        <v>44622</v>
      </c>
      <c r="K211" s="35">
        <v>44624</v>
      </c>
      <c r="L211" s="10"/>
      <c r="M211" s="10">
        <v>3400</v>
      </c>
      <c r="N211" s="10">
        <f t="shared" si="32"/>
        <v>0</v>
      </c>
      <c r="O211" s="10"/>
      <c r="P211" s="10">
        <v>2900</v>
      </c>
      <c r="Q211" s="10">
        <f t="shared" si="33"/>
        <v>0</v>
      </c>
      <c r="R211" s="10"/>
      <c r="S211" s="10">
        <v>2800</v>
      </c>
      <c r="T211" s="10">
        <f t="shared" si="34"/>
        <v>0</v>
      </c>
      <c r="U211" s="10">
        <v>16</v>
      </c>
      <c r="V211" s="10">
        <v>150</v>
      </c>
      <c r="W211" s="10">
        <f t="shared" si="28"/>
        <v>2400</v>
      </c>
      <c r="X211" s="10">
        <v>16</v>
      </c>
      <c r="Y211" s="10">
        <v>150</v>
      </c>
      <c r="Z211" s="10">
        <f t="shared" si="29"/>
        <v>2400</v>
      </c>
      <c r="AA211" s="10">
        <v>32</v>
      </c>
      <c r="AB211" s="10">
        <v>150</v>
      </c>
      <c r="AC211" s="10">
        <f t="shared" si="30"/>
        <v>4800</v>
      </c>
      <c r="AD211" s="11"/>
      <c r="AE211" s="26">
        <v>7</v>
      </c>
      <c r="AF211" s="7">
        <f t="shared" si="31"/>
        <v>0</v>
      </c>
      <c r="AG211" s="131">
        <v>1</v>
      </c>
      <c r="AH211" s="139">
        <f t="shared" si="26"/>
        <v>64</v>
      </c>
      <c r="AI211" s="139">
        <f t="shared" si="25"/>
        <v>9600</v>
      </c>
      <c r="AJ211" s="109">
        <f t="shared" si="27"/>
        <v>9600</v>
      </c>
      <c r="AM211" t="b">
        <f>D211='01.01.2022 Смета'!D211</f>
        <v>1</v>
      </c>
      <c r="AO211" t="b">
        <f>F211='01.01.2022 Смета'!E211</f>
        <v>1</v>
      </c>
      <c r="AP211" t="b">
        <f>G211='01.01.2022 Смета'!F211</f>
        <v>1</v>
      </c>
      <c r="AQ211" t="b">
        <f>H211='01.01.2022 Смета'!G211</f>
        <v>1</v>
      </c>
    </row>
    <row r="212" spans="1:43" ht="27" customHeight="1" x14ac:dyDescent="0.25">
      <c r="A212" s="108">
        <v>176</v>
      </c>
      <c r="B212" s="8" t="s">
        <v>12</v>
      </c>
      <c r="C212" s="21" t="s">
        <v>123</v>
      </c>
      <c r="D212" s="87" t="s">
        <v>257</v>
      </c>
      <c r="E212" s="21" t="s">
        <v>439</v>
      </c>
      <c r="F212" s="35">
        <v>44672</v>
      </c>
      <c r="G212" s="35">
        <v>44674</v>
      </c>
      <c r="H212" s="21" t="s">
        <v>438</v>
      </c>
      <c r="I212" s="22" t="s">
        <v>439</v>
      </c>
      <c r="J212" s="35">
        <v>44672</v>
      </c>
      <c r="K212" s="35">
        <v>44674</v>
      </c>
      <c r="L212" s="10"/>
      <c r="M212" s="10">
        <v>3400</v>
      </c>
      <c r="N212" s="10">
        <f t="shared" si="32"/>
        <v>0</v>
      </c>
      <c r="O212" s="10"/>
      <c r="P212" s="10">
        <v>2900</v>
      </c>
      <c r="Q212" s="10">
        <f t="shared" si="33"/>
        <v>0</v>
      </c>
      <c r="R212" s="10"/>
      <c r="S212" s="10">
        <v>2800</v>
      </c>
      <c r="T212" s="10">
        <f t="shared" si="34"/>
        <v>0</v>
      </c>
      <c r="U212" s="10">
        <v>20</v>
      </c>
      <c r="V212" s="10">
        <v>150</v>
      </c>
      <c r="W212" s="10">
        <f t="shared" si="28"/>
        <v>3000</v>
      </c>
      <c r="X212" s="10">
        <v>20</v>
      </c>
      <c r="Y212" s="10">
        <v>150</v>
      </c>
      <c r="Z212" s="10">
        <f t="shared" si="29"/>
        <v>3000</v>
      </c>
      <c r="AA212" s="10">
        <v>40</v>
      </c>
      <c r="AB212" s="10">
        <v>150</v>
      </c>
      <c r="AC212" s="10">
        <f t="shared" si="30"/>
        <v>6000</v>
      </c>
      <c r="AD212" s="11">
        <v>80</v>
      </c>
      <c r="AE212" s="26">
        <v>7</v>
      </c>
      <c r="AF212" s="7">
        <f t="shared" si="31"/>
        <v>560</v>
      </c>
      <c r="AG212" s="131">
        <v>1</v>
      </c>
      <c r="AH212" s="139">
        <f t="shared" si="26"/>
        <v>160</v>
      </c>
      <c r="AI212" s="139">
        <f t="shared" ref="AI212:AI275" si="35">AJ212</f>
        <v>12560</v>
      </c>
      <c r="AJ212" s="109">
        <f t="shared" si="27"/>
        <v>12560</v>
      </c>
      <c r="AM212" t="b">
        <f>D212='01.01.2022 Смета'!D212</f>
        <v>1</v>
      </c>
      <c r="AO212" t="b">
        <f>F212='01.01.2022 Смета'!E212</f>
        <v>1</v>
      </c>
      <c r="AP212" t="b">
        <f>G212='01.01.2022 Смета'!F212</f>
        <v>1</v>
      </c>
      <c r="AQ212" t="b">
        <f>H212='01.01.2022 Смета'!G212</f>
        <v>1</v>
      </c>
    </row>
    <row r="213" spans="1:43" ht="30" x14ac:dyDescent="0.25">
      <c r="A213" s="108">
        <v>177</v>
      </c>
      <c r="B213" s="8" t="s">
        <v>12</v>
      </c>
      <c r="C213" s="21" t="s">
        <v>123</v>
      </c>
      <c r="D213" s="87" t="s">
        <v>258</v>
      </c>
      <c r="E213" s="21" t="s">
        <v>358</v>
      </c>
      <c r="F213" s="35">
        <v>44736</v>
      </c>
      <c r="G213" s="35">
        <v>44738</v>
      </c>
      <c r="H213" s="21" t="s">
        <v>1020</v>
      </c>
      <c r="I213" s="22" t="s">
        <v>360</v>
      </c>
      <c r="J213" s="35">
        <v>44736</v>
      </c>
      <c r="K213" s="35">
        <v>44738</v>
      </c>
      <c r="L213" s="10"/>
      <c r="M213" s="10">
        <v>3400</v>
      </c>
      <c r="N213" s="10">
        <f t="shared" si="32"/>
        <v>0</v>
      </c>
      <c r="O213" s="10"/>
      <c r="P213" s="10">
        <v>2900</v>
      </c>
      <c r="Q213" s="10">
        <f t="shared" si="33"/>
        <v>0</v>
      </c>
      <c r="R213" s="10"/>
      <c r="S213" s="10">
        <v>2800</v>
      </c>
      <c r="T213" s="10">
        <f t="shared" si="34"/>
        <v>0</v>
      </c>
      <c r="U213" s="10">
        <v>16</v>
      </c>
      <c r="V213" s="10">
        <v>150</v>
      </c>
      <c r="W213" s="10">
        <f t="shared" si="28"/>
        <v>2400</v>
      </c>
      <c r="X213" s="10">
        <v>16</v>
      </c>
      <c r="Y213" s="10">
        <v>150</v>
      </c>
      <c r="Z213" s="10">
        <f t="shared" si="29"/>
        <v>2400</v>
      </c>
      <c r="AA213" s="10">
        <v>32</v>
      </c>
      <c r="AB213" s="10">
        <v>150</v>
      </c>
      <c r="AC213" s="10">
        <f t="shared" si="30"/>
        <v>4800</v>
      </c>
      <c r="AD213" s="11">
        <v>64</v>
      </c>
      <c r="AE213" s="26">
        <v>7</v>
      </c>
      <c r="AF213" s="7">
        <f t="shared" si="31"/>
        <v>448</v>
      </c>
      <c r="AG213" s="131">
        <v>1</v>
      </c>
      <c r="AH213" s="139">
        <f t="shared" si="26"/>
        <v>128</v>
      </c>
      <c r="AI213" s="139">
        <f t="shared" si="35"/>
        <v>10048</v>
      </c>
      <c r="AJ213" s="109">
        <f t="shared" si="27"/>
        <v>10048</v>
      </c>
      <c r="AM213" t="b">
        <f>D213='01.01.2022 Смета'!D213</f>
        <v>1</v>
      </c>
      <c r="AO213" t="b">
        <f>F213='01.01.2022 Смета'!E213</f>
        <v>1</v>
      </c>
      <c r="AP213" t="b">
        <f>G213='01.01.2022 Смета'!F213</f>
        <v>1</v>
      </c>
      <c r="AQ213" t="b">
        <f>H213='01.01.2022 Смета'!G213</f>
        <v>0</v>
      </c>
    </row>
    <row r="214" spans="1:43" ht="27" customHeight="1" x14ac:dyDescent="0.25">
      <c r="A214" s="108">
        <v>178</v>
      </c>
      <c r="B214" s="8" t="s">
        <v>12</v>
      </c>
      <c r="C214" s="21" t="s">
        <v>123</v>
      </c>
      <c r="D214" s="87" t="s">
        <v>259</v>
      </c>
      <c r="E214" s="21" t="s">
        <v>1021</v>
      </c>
      <c r="F214" s="35">
        <v>44813</v>
      </c>
      <c r="G214" s="35">
        <v>44815</v>
      </c>
      <c r="H214" s="21" t="s">
        <v>323</v>
      </c>
      <c r="I214" s="22" t="s">
        <v>728</v>
      </c>
      <c r="J214" s="35">
        <v>44813</v>
      </c>
      <c r="K214" s="35">
        <v>44815</v>
      </c>
      <c r="L214" s="10"/>
      <c r="M214" s="10">
        <v>3400</v>
      </c>
      <c r="N214" s="10">
        <f t="shared" si="32"/>
        <v>0</v>
      </c>
      <c r="O214" s="10"/>
      <c r="P214" s="10">
        <v>2900</v>
      </c>
      <c r="Q214" s="10">
        <f t="shared" si="33"/>
        <v>0</v>
      </c>
      <c r="R214" s="10"/>
      <c r="S214" s="10">
        <v>2800</v>
      </c>
      <c r="T214" s="10">
        <f t="shared" si="34"/>
        <v>0</v>
      </c>
      <c r="U214" s="10">
        <v>40</v>
      </c>
      <c r="V214" s="10">
        <v>150</v>
      </c>
      <c r="W214" s="10">
        <f t="shared" si="28"/>
        <v>6000</v>
      </c>
      <c r="X214" s="10">
        <v>40</v>
      </c>
      <c r="Y214" s="10">
        <v>150</v>
      </c>
      <c r="Z214" s="10">
        <f t="shared" si="29"/>
        <v>6000</v>
      </c>
      <c r="AA214" s="10">
        <v>80</v>
      </c>
      <c r="AB214" s="10">
        <v>150</v>
      </c>
      <c r="AC214" s="10">
        <f t="shared" si="30"/>
        <v>12000</v>
      </c>
      <c r="AD214" s="11">
        <v>160</v>
      </c>
      <c r="AE214" s="26">
        <v>7</v>
      </c>
      <c r="AF214" s="7">
        <f t="shared" si="31"/>
        <v>1120</v>
      </c>
      <c r="AG214" s="131">
        <v>1</v>
      </c>
      <c r="AH214" s="139">
        <f t="shared" si="26"/>
        <v>320</v>
      </c>
      <c r="AI214" s="139">
        <f t="shared" si="35"/>
        <v>25120</v>
      </c>
      <c r="AJ214" s="109">
        <f t="shared" si="27"/>
        <v>25120</v>
      </c>
      <c r="AM214" t="b">
        <f>D214='01.01.2022 Смета'!D214</f>
        <v>1</v>
      </c>
      <c r="AO214" t="b">
        <f>F214='01.01.2022 Смета'!E214</f>
        <v>1</v>
      </c>
      <c r="AP214" t="b">
        <f>G214='01.01.2022 Смета'!F214</f>
        <v>1</v>
      </c>
      <c r="AQ214" t="b">
        <f>H214='01.01.2022 Смета'!G214</f>
        <v>1</v>
      </c>
    </row>
    <row r="215" spans="1:43" ht="14.65" customHeight="1" x14ac:dyDescent="0.25">
      <c r="A215" s="110"/>
      <c r="B215" s="88"/>
      <c r="C215" s="92"/>
      <c r="D215" s="92" t="s">
        <v>862</v>
      </c>
      <c r="E215" s="89"/>
      <c r="F215" s="89"/>
      <c r="G215" s="89"/>
      <c r="H215" s="91"/>
      <c r="I215" s="91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66"/>
      <c r="AC215" s="26"/>
      <c r="AD215" s="26"/>
      <c r="AE215" s="133"/>
      <c r="AF215" s="140"/>
      <c r="AG215" s="140"/>
      <c r="AH215" s="111"/>
      <c r="AI215" s="89"/>
      <c r="AJ215" s="90"/>
      <c r="AM215" t="b">
        <f>D215='01.01.2022 Смета'!D215</f>
        <v>1</v>
      </c>
      <c r="AO215" t="b">
        <f>F215='01.01.2022 Смета'!E215</f>
        <v>1</v>
      </c>
      <c r="AP215" t="b">
        <f>G215='01.01.2022 Смета'!F215</f>
        <v>1</v>
      </c>
      <c r="AQ215" t="b">
        <f>H215='01.01.2022 Смета'!G215</f>
        <v>1</v>
      </c>
    </row>
    <row r="216" spans="1:43" ht="16.149999999999999" customHeight="1" x14ac:dyDescent="0.25">
      <c r="A216" s="108">
        <v>179</v>
      </c>
      <c r="B216" s="8" t="s">
        <v>22</v>
      </c>
      <c r="C216" s="21" t="s">
        <v>108</v>
      </c>
      <c r="D216" s="87" t="s">
        <v>602</v>
      </c>
      <c r="E216" s="21" t="s">
        <v>358</v>
      </c>
      <c r="F216" s="35">
        <v>44657</v>
      </c>
      <c r="G216" s="35">
        <v>44661</v>
      </c>
      <c r="H216" s="21" t="s">
        <v>310</v>
      </c>
      <c r="I216" s="22" t="s">
        <v>358</v>
      </c>
      <c r="J216" s="35">
        <v>44657</v>
      </c>
      <c r="K216" s="35">
        <v>44661</v>
      </c>
      <c r="L216" s="10"/>
      <c r="M216" s="10">
        <v>3400</v>
      </c>
      <c r="N216" s="10">
        <f t="shared" si="32"/>
        <v>0</v>
      </c>
      <c r="O216" s="10"/>
      <c r="P216" s="10">
        <v>2900</v>
      </c>
      <c r="Q216" s="10">
        <f t="shared" si="33"/>
        <v>0</v>
      </c>
      <c r="R216" s="10"/>
      <c r="S216" s="10">
        <v>2800</v>
      </c>
      <c r="T216" s="10">
        <f t="shared" si="34"/>
        <v>0</v>
      </c>
      <c r="U216" s="10">
        <v>40</v>
      </c>
      <c r="V216" s="10">
        <v>150</v>
      </c>
      <c r="W216" s="10">
        <f t="shared" si="28"/>
        <v>6000</v>
      </c>
      <c r="X216" s="10">
        <v>20</v>
      </c>
      <c r="Y216" s="10">
        <v>150</v>
      </c>
      <c r="Z216" s="10">
        <f t="shared" si="29"/>
        <v>3000</v>
      </c>
      <c r="AA216" s="10">
        <v>20</v>
      </c>
      <c r="AB216" s="10">
        <v>150</v>
      </c>
      <c r="AC216" s="10">
        <f t="shared" si="30"/>
        <v>3000</v>
      </c>
      <c r="AD216" s="11">
        <v>86</v>
      </c>
      <c r="AE216" s="26">
        <v>7</v>
      </c>
      <c r="AF216" s="7">
        <f>(AD216*AE216)-132</f>
        <v>470</v>
      </c>
      <c r="AG216" s="131">
        <v>1</v>
      </c>
      <c r="AH216" s="139">
        <f t="shared" si="26"/>
        <v>166</v>
      </c>
      <c r="AI216" s="139">
        <f t="shared" si="35"/>
        <v>12470</v>
      </c>
      <c r="AJ216" s="109">
        <f t="shared" si="27"/>
        <v>12470</v>
      </c>
      <c r="AM216" t="b">
        <f>D216='01.01.2022 Смета'!D216</f>
        <v>1</v>
      </c>
      <c r="AO216" t="b">
        <f>F216='01.01.2022 Смета'!E216</f>
        <v>1</v>
      </c>
      <c r="AP216" t="b">
        <f>G216='01.01.2022 Смета'!F216</f>
        <v>1</v>
      </c>
      <c r="AQ216" t="b">
        <f>H216='01.01.2022 Смета'!G216</f>
        <v>1</v>
      </c>
    </row>
    <row r="217" spans="1:43" ht="27" customHeight="1" x14ac:dyDescent="0.25">
      <c r="A217" s="108">
        <v>180</v>
      </c>
      <c r="B217" s="8"/>
      <c r="C217" s="8" t="s">
        <v>108</v>
      </c>
      <c r="D217" s="87" t="s">
        <v>829</v>
      </c>
      <c r="E217" s="9" t="s">
        <v>830</v>
      </c>
      <c r="F217" s="62">
        <v>44831</v>
      </c>
      <c r="G217" s="62">
        <v>44835</v>
      </c>
      <c r="H217" s="9" t="s">
        <v>310</v>
      </c>
      <c r="I217" s="57" t="s">
        <v>830</v>
      </c>
      <c r="J217" s="62">
        <v>44831</v>
      </c>
      <c r="K217" s="62">
        <v>44835</v>
      </c>
      <c r="L217" s="11">
        <v>4</v>
      </c>
      <c r="M217" s="10">
        <v>3400</v>
      </c>
      <c r="N217" s="10">
        <f t="shared" si="32"/>
        <v>13600</v>
      </c>
      <c r="O217" s="10">
        <v>4</v>
      </c>
      <c r="P217" s="10">
        <v>2900</v>
      </c>
      <c r="Q217" s="10">
        <f t="shared" si="33"/>
        <v>11600</v>
      </c>
      <c r="R217" s="10">
        <v>4</v>
      </c>
      <c r="S217" s="10">
        <v>2800</v>
      </c>
      <c r="T217" s="10">
        <f t="shared" si="34"/>
        <v>11200</v>
      </c>
      <c r="U217" s="10">
        <v>80</v>
      </c>
      <c r="V217" s="10">
        <v>150</v>
      </c>
      <c r="W217" s="10">
        <f t="shared" si="28"/>
        <v>12000</v>
      </c>
      <c r="X217" s="10">
        <v>40</v>
      </c>
      <c r="Y217" s="10">
        <v>150</v>
      </c>
      <c r="Z217" s="10">
        <f t="shared" si="29"/>
        <v>6000</v>
      </c>
      <c r="AA217" s="10">
        <v>40</v>
      </c>
      <c r="AB217" s="10">
        <v>150</v>
      </c>
      <c r="AC217" s="10">
        <f t="shared" si="30"/>
        <v>6000</v>
      </c>
      <c r="AD217" s="11">
        <v>172</v>
      </c>
      <c r="AE217" s="26">
        <v>7</v>
      </c>
      <c r="AF217" s="7">
        <f t="shared" ref="AF217:AF252" si="36">AD217*AE217</f>
        <v>1204</v>
      </c>
      <c r="AG217" s="131">
        <v>1</v>
      </c>
      <c r="AH217" s="139">
        <f t="shared" si="26"/>
        <v>344</v>
      </c>
      <c r="AI217" s="139">
        <f t="shared" si="35"/>
        <v>61604</v>
      </c>
      <c r="AJ217" s="109">
        <f t="shared" si="27"/>
        <v>61604</v>
      </c>
      <c r="AM217" t="b">
        <f>D217='01.01.2022 Смета'!D217</f>
        <v>0</v>
      </c>
      <c r="AO217" t="b">
        <f>F217='01.01.2022 Смета'!E217</f>
        <v>1</v>
      </c>
      <c r="AP217" t="b">
        <f>G217='01.01.2022 Смета'!F217</f>
        <v>1</v>
      </c>
      <c r="AQ217" t="b">
        <f>H217='01.01.2022 Смета'!G217</f>
        <v>1</v>
      </c>
    </row>
    <row r="218" spans="1:43" ht="16.149999999999999" customHeight="1" x14ac:dyDescent="0.25">
      <c r="A218" s="110"/>
      <c r="B218" s="88"/>
      <c r="C218" s="92"/>
      <c r="D218" s="92" t="s">
        <v>912</v>
      </c>
      <c r="E218" s="89"/>
      <c r="F218" s="89"/>
      <c r="G218" s="89"/>
      <c r="H218" s="91"/>
      <c r="I218" s="91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66"/>
      <c r="AC218" s="26"/>
      <c r="AD218" s="26"/>
      <c r="AE218" s="133"/>
      <c r="AF218" s="140"/>
      <c r="AG218" s="140"/>
      <c r="AH218" s="149"/>
      <c r="AI218" s="89"/>
      <c r="AJ218" s="90"/>
      <c r="AM218" t="b">
        <f>D218='01.01.2022 Смета'!D218</f>
        <v>1</v>
      </c>
      <c r="AO218" t="b">
        <f>F218='01.01.2022 Смета'!E218</f>
        <v>1</v>
      </c>
      <c r="AP218" t="b">
        <f>G218='01.01.2022 Смета'!F218</f>
        <v>1</v>
      </c>
      <c r="AQ218" t="b">
        <f>H218='01.01.2022 Смета'!G218</f>
        <v>1</v>
      </c>
    </row>
    <row r="219" spans="1:43" ht="16.149999999999999" customHeight="1" x14ac:dyDescent="0.25">
      <c r="A219" s="108">
        <v>181</v>
      </c>
      <c r="B219" s="8" t="s">
        <v>217</v>
      </c>
      <c r="C219" s="21" t="s">
        <v>133</v>
      </c>
      <c r="D219" s="87" t="s">
        <v>173</v>
      </c>
      <c r="E219" s="21" t="s">
        <v>340</v>
      </c>
      <c r="F219" s="35">
        <v>44629</v>
      </c>
      <c r="G219" s="35">
        <v>44631</v>
      </c>
      <c r="H219" s="21" t="s">
        <v>301</v>
      </c>
      <c r="I219" s="22" t="s">
        <v>340</v>
      </c>
      <c r="J219" s="35">
        <v>44629</v>
      </c>
      <c r="K219" s="35">
        <v>44631</v>
      </c>
      <c r="L219" s="10"/>
      <c r="M219" s="10">
        <v>3400</v>
      </c>
      <c r="N219" s="10">
        <f t="shared" si="32"/>
        <v>0</v>
      </c>
      <c r="O219" s="10"/>
      <c r="P219" s="10">
        <v>2900</v>
      </c>
      <c r="Q219" s="10">
        <f t="shared" si="33"/>
        <v>0</v>
      </c>
      <c r="R219" s="10"/>
      <c r="S219" s="10">
        <v>2800</v>
      </c>
      <c r="T219" s="10">
        <f t="shared" si="34"/>
        <v>0</v>
      </c>
      <c r="U219" s="10">
        <v>22</v>
      </c>
      <c r="V219" s="10">
        <v>150</v>
      </c>
      <c r="W219" s="10">
        <f t="shared" si="28"/>
        <v>3300</v>
      </c>
      <c r="X219" s="10">
        <v>22</v>
      </c>
      <c r="Y219" s="10">
        <v>150</v>
      </c>
      <c r="Z219" s="10">
        <f t="shared" si="29"/>
        <v>3300</v>
      </c>
      <c r="AA219" s="10">
        <v>28</v>
      </c>
      <c r="AB219" s="10">
        <v>150</v>
      </c>
      <c r="AC219" s="10">
        <f t="shared" si="30"/>
        <v>4200</v>
      </c>
      <c r="AD219" s="11"/>
      <c r="AE219" s="26">
        <v>7</v>
      </c>
      <c r="AF219" s="7">
        <f t="shared" si="36"/>
        <v>0</v>
      </c>
      <c r="AG219" s="131">
        <v>1</v>
      </c>
      <c r="AH219" s="139">
        <f t="shared" si="26"/>
        <v>72</v>
      </c>
      <c r="AI219" s="139">
        <f t="shared" si="35"/>
        <v>10800</v>
      </c>
      <c r="AJ219" s="109">
        <f t="shared" si="27"/>
        <v>10800</v>
      </c>
      <c r="AM219" t="b">
        <f>D219='01.01.2022 Смета'!D219</f>
        <v>1</v>
      </c>
      <c r="AO219" t="b">
        <f>F219='01.01.2022 Смета'!E219</f>
        <v>1</v>
      </c>
      <c r="AP219" t="b">
        <f>G219='01.01.2022 Смета'!F219</f>
        <v>1</v>
      </c>
      <c r="AQ219" t="b">
        <f>H219='01.01.2022 Смета'!G219</f>
        <v>1</v>
      </c>
    </row>
    <row r="220" spans="1:43" ht="16.149999999999999" customHeight="1" x14ac:dyDescent="0.25">
      <c r="A220" s="108">
        <v>182</v>
      </c>
      <c r="B220" s="8" t="s">
        <v>217</v>
      </c>
      <c r="C220" s="21" t="s">
        <v>133</v>
      </c>
      <c r="D220" s="87" t="s">
        <v>603</v>
      </c>
      <c r="E220" s="21" t="s">
        <v>1022</v>
      </c>
      <c r="F220" s="35">
        <v>44661</v>
      </c>
      <c r="G220" s="35">
        <v>44666</v>
      </c>
      <c r="H220" s="21" t="s">
        <v>301</v>
      </c>
      <c r="I220" s="22" t="s">
        <v>729</v>
      </c>
      <c r="J220" s="35">
        <v>44661</v>
      </c>
      <c r="K220" s="35">
        <v>44666</v>
      </c>
      <c r="L220" s="10"/>
      <c r="M220" s="10">
        <v>3400</v>
      </c>
      <c r="N220" s="10">
        <f t="shared" si="32"/>
        <v>0</v>
      </c>
      <c r="O220" s="10"/>
      <c r="P220" s="10">
        <v>2900</v>
      </c>
      <c r="Q220" s="10">
        <f t="shared" si="33"/>
        <v>0</v>
      </c>
      <c r="R220" s="10"/>
      <c r="S220" s="10">
        <v>2800</v>
      </c>
      <c r="T220" s="10">
        <f t="shared" si="34"/>
        <v>0</v>
      </c>
      <c r="U220" s="10">
        <v>30</v>
      </c>
      <c r="V220" s="10">
        <v>150</v>
      </c>
      <c r="W220" s="10">
        <f t="shared" si="28"/>
        <v>4500</v>
      </c>
      <c r="X220" s="10">
        <v>30</v>
      </c>
      <c r="Y220" s="10">
        <v>150</v>
      </c>
      <c r="Z220" s="10">
        <f t="shared" si="29"/>
        <v>4500</v>
      </c>
      <c r="AA220" s="10">
        <v>36</v>
      </c>
      <c r="AB220" s="10">
        <v>150</v>
      </c>
      <c r="AC220" s="10">
        <f t="shared" si="30"/>
        <v>5400</v>
      </c>
      <c r="AD220" s="11">
        <v>96</v>
      </c>
      <c r="AE220" s="26">
        <v>7</v>
      </c>
      <c r="AF220" s="7">
        <f t="shared" si="36"/>
        <v>672</v>
      </c>
      <c r="AG220" s="131">
        <v>1</v>
      </c>
      <c r="AH220" s="139">
        <f t="shared" si="26"/>
        <v>192</v>
      </c>
      <c r="AI220" s="139">
        <f t="shared" si="35"/>
        <v>15072</v>
      </c>
      <c r="AJ220" s="109">
        <f t="shared" si="27"/>
        <v>15072</v>
      </c>
      <c r="AM220" t="b">
        <f>D220='01.01.2022 Смета'!D220</f>
        <v>1</v>
      </c>
      <c r="AO220" t="b">
        <f>F220='01.01.2022 Смета'!E220</f>
        <v>1</v>
      </c>
      <c r="AP220" t="b">
        <f>G220='01.01.2022 Смета'!F220</f>
        <v>1</v>
      </c>
      <c r="AQ220" t="b">
        <f>H220='01.01.2022 Смета'!G220</f>
        <v>1</v>
      </c>
    </row>
    <row r="221" spans="1:43" ht="16.149999999999999" customHeight="1" x14ac:dyDescent="0.25">
      <c r="A221" s="108">
        <v>183</v>
      </c>
      <c r="B221" s="8" t="s">
        <v>217</v>
      </c>
      <c r="C221" s="21" t="s">
        <v>133</v>
      </c>
      <c r="D221" s="87" t="s">
        <v>586</v>
      </c>
      <c r="E221" s="21" t="s">
        <v>333</v>
      </c>
      <c r="F221" s="35">
        <v>44815</v>
      </c>
      <c r="G221" s="35">
        <v>44819</v>
      </c>
      <c r="H221" s="21" t="s">
        <v>301</v>
      </c>
      <c r="I221" s="22" t="s">
        <v>698</v>
      </c>
      <c r="J221" s="35">
        <v>44815</v>
      </c>
      <c r="K221" s="35">
        <v>44819</v>
      </c>
      <c r="L221" s="10">
        <v>6</v>
      </c>
      <c r="M221" s="10">
        <v>3400</v>
      </c>
      <c r="N221" s="10">
        <f t="shared" si="32"/>
        <v>20400</v>
      </c>
      <c r="O221" s="10">
        <v>6</v>
      </c>
      <c r="P221" s="10">
        <v>2900</v>
      </c>
      <c r="Q221" s="10">
        <f t="shared" si="33"/>
        <v>17400</v>
      </c>
      <c r="R221" s="10">
        <v>6</v>
      </c>
      <c r="S221" s="10">
        <v>2800</v>
      </c>
      <c r="T221" s="10">
        <f t="shared" si="34"/>
        <v>16800</v>
      </c>
      <c r="U221" s="10">
        <v>30</v>
      </c>
      <c r="V221" s="10">
        <v>150</v>
      </c>
      <c r="W221" s="10">
        <f t="shared" si="28"/>
        <v>4500</v>
      </c>
      <c r="X221" s="10">
        <v>30</v>
      </c>
      <c r="Y221" s="10">
        <v>150</v>
      </c>
      <c r="Z221" s="10">
        <f t="shared" si="29"/>
        <v>4500</v>
      </c>
      <c r="AA221" s="10">
        <v>36</v>
      </c>
      <c r="AB221" s="10">
        <v>150</v>
      </c>
      <c r="AC221" s="10">
        <f t="shared" si="30"/>
        <v>5400</v>
      </c>
      <c r="AD221" s="11">
        <v>96</v>
      </c>
      <c r="AE221" s="26">
        <v>7</v>
      </c>
      <c r="AF221" s="7">
        <f t="shared" si="36"/>
        <v>672</v>
      </c>
      <c r="AG221" s="131">
        <v>1</v>
      </c>
      <c r="AH221" s="139">
        <f t="shared" si="26"/>
        <v>210</v>
      </c>
      <c r="AI221" s="139">
        <f t="shared" si="35"/>
        <v>69672</v>
      </c>
      <c r="AJ221" s="109">
        <f t="shared" si="27"/>
        <v>69672</v>
      </c>
      <c r="AM221" t="b">
        <f>D221='01.01.2022 Смета'!D221</f>
        <v>1</v>
      </c>
      <c r="AO221" t="b">
        <f>F221='01.01.2022 Смета'!E221</f>
        <v>1</v>
      </c>
      <c r="AP221" t="b">
        <f>G221='01.01.2022 Смета'!F221</f>
        <v>1</v>
      </c>
      <c r="AQ221" t="b">
        <f>H221='01.01.2022 Смета'!G221</f>
        <v>1</v>
      </c>
    </row>
    <row r="222" spans="1:43" ht="16.149999999999999" customHeight="1" x14ac:dyDescent="0.25">
      <c r="A222" s="110"/>
      <c r="B222" s="88"/>
      <c r="C222" s="92"/>
      <c r="D222" s="92" t="s">
        <v>863</v>
      </c>
      <c r="E222" s="89"/>
      <c r="F222" s="89"/>
      <c r="G222" s="89"/>
      <c r="H222" s="91"/>
      <c r="I222" s="91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66"/>
      <c r="AC222" s="26"/>
      <c r="AD222" s="26"/>
      <c r="AE222" s="133"/>
      <c r="AF222" s="140"/>
      <c r="AG222" s="140"/>
      <c r="AH222" s="149"/>
      <c r="AI222" s="89"/>
      <c r="AJ222" s="90"/>
      <c r="AM222" t="b">
        <f>D222='01.01.2022 Смета'!D222</f>
        <v>1</v>
      </c>
      <c r="AO222" t="b">
        <f>F222='01.01.2022 Смета'!E222</f>
        <v>1</v>
      </c>
      <c r="AP222" t="b">
        <f>G222='01.01.2022 Смета'!F222</f>
        <v>1</v>
      </c>
      <c r="AQ222" t="b">
        <f>H222='01.01.2022 Смета'!G222</f>
        <v>1</v>
      </c>
    </row>
    <row r="223" spans="1:43" ht="30" x14ac:dyDescent="0.25">
      <c r="A223" s="108">
        <v>184</v>
      </c>
      <c r="B223" s="8" t="s">
        <v>206</v>
      </c>
      <c r="C223" s="21" t="s">
        <v>132</v>
      </c>
      <c r="D223" s="87" t="s">
        <v>604</v>
      </c>
      <c r="E223" s="21" t="s">
        <v>330</v>
      </c>
      <c r="F223" s="35">
        <v>44598</v>
      </c>
      <c r="G223" s="35">
        <v>44605</v>
      </c>
      <c r="H223" s="21" t="s">
        <v>301</v>
      </c>
      <c r="I223" s="22" t="s">
        <v>330</v>
      </c>
      <c r="J223" s="35">
        <v>44598</v>
      </c>
      <c r="K223" s="35">
        <v>44605</v>
      </c>
      <c r="L223" s="10"/>
      <c r="M223" s="10">
        <v>3400</v>
      </c>
      <c r="N223" s="10">
        <f t="shared" si="32"/>
        <v>0</v>
      </c>
      <c r="O223" s="10"/>
      <c r="P223" s="10">
        <v>2900</v>
      </c>
      <c r="Q223" s="10">
        <f t="shared" si="33"/>
        <v>0</v>
      </c>
      <c r="R223" s="10"/>
      <c r="S223" s="10">
        <v>2800</v>
      </c>
      <c r="T223" s="10">
        <f t="shared" si="34"/>
        <v>0</v>
      </c>
      <c r="U223" s="10">
        <v>16</v>
      </c>
      <c r="V223" s="10">
        <v>150</v>
      </c>
      <c r="W223" s="10">
        <f t="shared" si="28"/>
        <v>2400</v>
      </c>
      <c r="X223" s="10">
        <v>16</v>
      </c>
      <c r="Y223" s="10">
        <v>150</v>
      </c>
      <c r="Z223" s="10">
        <f t="shared" si="29"/>
        <v>2400</v>
      </c>
      <c r="AA223" s="10">
        <v>16</v>
      </c>
      <c r="AB223" s="10">
        <v>150</v>
      </c>
      <c r="AC223" s="10">
        <f t="shared" si="30"/>
        <v>2400</v>
      </c>
      <c r="AD223" s="11"/>
      <c r="AE223" s="26">
        <v>7</v>
      </c>
      <c r="AF223" s="7">
        <f t="shared" si="36"/>
        <v>0</v>
      </c>
      <c r="AG223" s="131">
        <v>1</v>
      </c>
      <c r="AH223" s="139">
        <f t="shared" si="26"/>
        <v>48</v>
      </c>
      <c r="AI223" s="139">
        <f t="shared" si="35"/>
        <v>7200</v>
      </c>
      <c r="AJ223" s="109">
        <f t="shared" si="27"/>
        <v>7200</v>
      </c>
      <c r="AM223" t="b">
        <f>D223='01.01.2022 Смета'!D223</f>
        <v>1</v>
      </c>
      <c r="AO223" t="b">
        <f>F223='01.01.2022 Смета'!E223</f>
        <v>1</v>
      </c>
      <c r="AP223" t="b">
        <f>G223='01.01.2022 Смета'!F223</f>
        <v>1</v>
      </c>
      <c r="AQ223" t="b">
        <f>H223='01.01.2022 Смета'!G223</f>
        <v>1</v>
      </c>
    </row>
    <row r="224" spans="1:43" ht="27" customHeight="1" x14ac:dyDescent="0.25">
      <c r="A224" s="108">
        <v>185</v>
      </c>
      <c r="B224" s="8" t="s">
        <v>206</v>
      </c>
      <c r="C224" s="21" t="s">
        <v>132</v>
      </c>
      <c r="D224" s="87" t="s">
        <v>276</v>
      </c>
      <c r="E224" s="21" t="s">
        <v>440</v>
      </c>
      <c r="F224" s="35">
        <v>44612</v>
      </c>
      <c r="G224" s="35">
        <v>44619</v>
      </c>
      <c r="H224" s="21" t="s">
        <v>394</v>
      </c>
      <c r="I224" s="22" t="s">
        <v>440</v>
      </c>
      <c r="J224" s="35">
        <v>44612</v>
      </c>
      <c r="K224" s="35">
        <v>44619</v>
      </c>
      <c r="L224" s="10"/>
      <c r="M224" s="10">
        <v>3400</v>
      </c>
      <c r="N224" s="10">
        <f t="shared" si="32"/>
        <v>0</v>
      </c>
      <c r="O224" s="10"/>
      <c r="P224" s="10">
        <v>2900</v>
      </c>
      <c r="Q224" s="10">
        <f t="shared" si="33"/>
        <v>0</v>
      </c>
      <c r="R224" s="10"/>
      <c r="S224" s="10">
        <v>2800</v>
      </c>
      <c r="T224" s="10">
        <f t="shared" si="34"/>
        <v>0</v>
      </c>
      <c r="U224" s="10">
        <v>16</v>
      </c>
      <c r="V224" s="10">
        <v>150</v>
      </c>
      <c r="W224" s="10">
        <f t="shared" si="28"/>
        <v>2400</v>
      </c>
      <c r="X224" s="10">
        <v>16</v>
      </c>
      <c r="Y224" s="10">
        <v>150</v>
      </c>
      <c r="Z224" s="10">
        <f t="shared" si="29"/>
        <v>2400</v>
      </c>
      <c r="AA224" s="10">
        <v>16</v>
      </c>
      <c r="AB224" s="10">
        <v>150</v>
      </c>
      <c r="AC224" s="10">
        <f t="shared" si="30"/>
        <v>2400</v>
      </c>
      <c r="AD224" s="11"/>
      <c r="AE224" s="26">
        <v>7</v>
      </c>
      <c r="AF224" s="7">
        <f t="shared" si="36"/>
        <v>0</v>
      </c>
      <c r="AG224" s="131">
        <v>1</v>
      </c>
      <c r="AH224" s="139">
        <f t="shared" si="26"/>
        <v>48</v>
      </c>
      <c r="AI224" s="139">
        <f t="shared" si="35"/>
        <v>7200</v>
      </c>
      <c r="AJ224" s="109">
        <f t="shared" si="27"/>
        <v>7200</v>
      </c>
      <c r="AM224" t="b">
        <f>D224='01.01.2022 Смета'!D224</f>
        <v>1</v>
      </c>
      <c r="AO224" t="b">
        <f>F224='01.01.2022 Смета'!E224</f>
        <v>1</v>
      </c>
      <c r="AP224" t="b">
        <f>G224='01.01.2022 Смета'!F224</f>
        <v>1</v>
      </c>
      <c r="AQ224" t="b">
        <f>H224='01.01.2022 Смета'!G224</f>
        <v>1</v>
      </c>
    </row>
    <row r="225" spans="1:43" ht="27" customHeight="1" x14ac:dyDescent="0.25">
      <c r="A225" s="108">
        <v>186</v>
      </c>
      <c r="B225" s="8" t="s">
        <v>206</v>
      </c>
      <c r="C225" s="21" t="s">
        <v>132</v>
      </c>
      <c r="D225" s="87" t="s">
        <v>277</v>
      </c>
      <c r="E225" s="21" t="s">
        <v>471</v>
      </c>
      <c r="F225" s="35">
        <v>44625</v>
      </c>
      <c r="G225" s="35">
        <v>44640</v>
      </c>
      <c r="H225" s="21" t="s">
        <v>1023</v>
      </c>
      <c r="I225" s="22" t="s">
        <v>471</v>
      </c>
      <c r="J225" s="35">
        <v>44625</v>
      </c>
      <c r="K225" s="35">
        <v>44640</v>
      </c>
      <c r="L225" s="10"/>
      <c r="M225" s="10">
        <v>3400</v>
      </c>
      <c r="N225" s="10">
        <f t="shared" si="32"/>
        <v>0</v>
      </c>
      <c r="O225" s="10"/>
      <c r="P225" s="10">
        <v>2900</v>
      </c>
      <c r="Q225" s="10">
        <f t="shared" si="33"/>
        <v>0</v>
      </c>
      <c r="R225" s="10"/>
      <c r="S225" s="10">
        <v>2800</v>
      </c>
      <c r="T225" s="10">
        <f t="shared" si="34"/>
        <v>0</v>
      </c>
      <c r="U225" s="10">
        <v>16</v>
      </c>
      <c r="V225" s="10">
        <v>150</v>
      </c>
      <c r="W225" s="10">
        <f t="shared" si="28"/>
        <v>2400</v>
      </c>
      <c r="X225" s="10">
        <v>16</v>
      </c>
      <c r="Y225" s="10">
        <v>150</v>
      </c>
      <c r="Z225" s="10">
        <f t="shared" si="29"/>
        <v>2400</v>
      </c>
      <c r="AA225" s="10">
        <v>16</v>
      </c>
      <c r="AB225" s="10">
        <v>150</v>
      </c>
      <c r="AC225" s="10">
        <f t="shared" si="30"/>
        <v>2400</v>
      </c>
      <c r="AD225" s="11"/>
      <c r="AE225" s="26">
        <v>7</v>
      </c>
      <c r="AF225" s="7">
        <f t="shared" si="36"/>
        <v>0</v>
      </c>
      <c r="AG225" s="131">
        <v>1</v>
      </c>
      <c r="AH225" s="145">
        <f t="shared" si="26"/>
        <v>48</v>
      </c>
      <c r="AI225" s="139">
        <f t="shared" si="35"/>
        <v>7200</v>
      </c>
      <c r="AJ225" s="118">
        <f t="shared" si="27"/>
        <v>7200</v>
      </c>
      <c r="AM225" t="b">
        <f>D225='01.01.2022 Смета'!D225</f>
        <v>1</v>
      </c>
      <c r="AO225" t="b">
        <f>F225='01.01.2022 Смета'!E225</f>
        <v>1</v>
      </c>
      <c r="AP225" t="b">
        <f>G225='01.01.2022 Смета'!F225</f>
        <v>1</v>
      </c>
      <c r="AQ225" t="b">
        <f>H225='01.01.2022 Смета'!G225</f>
        <v>0</v>
      </c>
    </row>
    <row r="226" spans="1:43" ht="27" customHeight="1" x14ac:dyDescent="0.25">
      <c r="A226" s="108">
        <v>187</v>
      </c>
      <c r="B226" s="8" t="s">
        <v>206</v>
      </c>
      <c r="C226" s="21" t="s">
        <v>132</v>
      </c>
      <c r="D226" s="87" t="s">
        <v>278</v>
      </c>
      <c r="E226" s="21" t="s">
        <v>330</v>
      </c>
      <c r="F226" s="35">
        <v>44626</v>
      </c>
      <c r="G226" s="35">
        <v>44654</v>
      </c>
      <c r="H226" s="21" t="s">
        <v>1024</v>
      </c>
      <c r="I226" s="22" t="s">
        <v>330</v>
      </c>
      <c r="J226" s="35">
        <v>44626</v>
      </c>
      <c r="K226" s="35">
        <v>44654</v>
      </c>
      <c r="L226" s="10"/>
      <c r="M226" s="10">
        <v>3400</v>
      </c>
      <c r="N226" s="10">
        <f t="shared" si="32"/>
        <v>0</v>
      </c>
      <c r="O226" s="10"/>
      <c r="P226" s="10">
        <v>2900</v>
      </c>
      <c r="Q226" s="10">
        <f t="shared" si="33"/>
        <v>0</v>
      </c>
      <c r="R226" s="10"/>
      <c r="S226" s="10">
        <v>2800</v>
      </c>
      <c r="T226" s="10">
        <f t="shared" si="34"/>
        <v>0</v>
      </c>
      <c r="U226" s="10">
        <v>18</v>
      </c>
      <c r="V226" s="10">
        <v>150</v>
      </c>
      <c r="W226" s="10">
        <f t="shared" si="28"/>
        <v>2700</v>
      </c>
      <c r="X226" s="10">
        <v>18</v>
      </c>
      <c r="Y226" s="10">
        <v>150</v>
      </c>
      <c r="Z226" s="10">
        <f t="shared" si="29"/>
        <v>2700</v>
      </c>
      <c r="AA226" s="10"/>
      <c r="AB226" s="10">
        <v>150</v>
      </c>
      <c r="AC226" s="10">
        <f t="shared" si="30"/>
        <v>0</v>
      </c>
      <c r="AD226" s="11"/>
      <c r="AE226" s="26">
        <v>7</v>
      </c>
      <c r="AF226" s="7">
        <f t="shared" si="36"/>
        <v>0</v>
      </c>
      <c r="AG226" s="131">
        <v>1</v>
      </c>
      <c r="AH226" s="145">
        <f t="shared" si="26"/>
        <v>36</v>
      </c>
      <c r="AI226" s="139">
        <f t="shared" si="35"/>
        <v>5400</v>
      </c>
      <c r="AJ226" s="118">
        <f t="shared" si="27"/>
        <v>5400</v>
      </c>
      <c r="AM226" t="b">
        <f>D226='01.01.2022 Смета'!D226</f>
        <v>1</v>
      </c>
      <c r="AO226" t="b">
        <f>F226='01.01.2022 Смета'!E226</f>
        <v>1</v>
      </c>
      <c r="AP226" t="b">
        <f>G226='01.01.2022 Смета'!F226</f>
        <v>1</v>
      </c>
      <c r="AQ226" t="b">
        <f>H226='01.01.2022 Смета'!G226</f>
        <v>0</v>
      </c>
    </row>
    <row r="227" spans="1:43" ht="27" customHeight="1" x14ac:dyDescent="0.25">
      <c r="A227" s="108">
        <v>188</v>
      </c>
      <c r="B227" s="8" t="s">
        <v>186</v>
      </c>
      <c r="C227" s="21" t="s">
        <v>132</v>
      </c>
      <c r="D227" s="87" t="s">
        <v>279</v>
      </c>
      <c r="E227" s="21" t="s">
        <v>460</v>
      </c>
      <c r="F227" s="35">
        <v>44632</v>
      </c>
      <c r="G227" s="35">
        <v>44696</v>
      </c>
      <c r="H227" s="21" t="s">
        <v>779</v>
      </c>
      <c r="I227" s="22" t="s">
        <v>460</v>
      </c>
      <c r="J227" s="35">
        <v>44632</v>
      </c>
      <c r="K227" s="35">
        <v>44696</v>
      </c>
      <c r="L227" s="10"/>
      <c r="M227" s="10">
        <v>3400</v>
      </c>
      <c r="N227" s="10">
        <f t="shared" si="32"/>
        <v>0</v>
      </c>
      <c r="O227" s="10"/>
      <c r="P227" s="10">
        <v>2900</v>
      </c>
      <c r="Q227" s="10">
        <f t="shared" si="33"/>
        <v>0</v>
      </c>
      <c r="R227" s="10"/>
      <c r="S227" s="10">
        <v>2800</v>
      </c>
      <c r="T227" s="10">
        <f t="shared" si="34"/>
        <v>0</v>
      </c>
      <c r="U227" s="10">
        <v>20</v>
      </c>
      <c r="V227" s="10">
        <v>150</v>
      </c>
      <c r="W227" s="10">
        <f t="shared" si="28"/>
        <v>3000</v>
      </c>
      <c r="X227" s="10">
        <v>20</v>
      </c>
      <c r="Y227" s="10">
        <v>150</v>
      </c>
      <c r="Z227" s="10">
        <f t="shared" si="29"/>
        <v>3000</v>
      </c>
      <c r="AA227" s="10">
        <v>20</v>
      </c>
      <c r="AB227" s="10">
        <v>150</v>
      </c>
      <c r="AC227" s="10">
        <f t="shared" si="30"/>
        <v>3000</v>
      </c>
      <c r="AD227" s="11"/>
      <c r="AE227" s="26">
        <v>7</v>
      </c>
      <c r="AF227" s="7">
        <f t="shared" si="36"/>
        <v>0</v>
      </c>
      <c r="AG227" s="131">
        <v>1</v>
      </c>
      <c r="AH227" s="145">
        <f t="shared" si="26"/>
        <v>60</v>
      </c>
      <c r="AI227" s="139">
        <f t="shared" si="35"/>
        <v>9000</v>
      </c>
      <c r="AJ227" s="118">
        <f t="shared" si="27"/>
        <v>9000</v>
      </c>
      <c r="AM227" t="b">
        <f>D227='01.01.2022 Смета'!D227</f>
        <v>1</v>
      </c>
      <c r="AO227" t="b">
        <f>F227='01.01.2022 Смета'!E227</f>
        <v>1</v>
      </c>
      <c r="AP227" t="b">
        <f>G227='01.01.2022 Смета'!F227</f>
        <v>1</v>
      </c>
      <c r="AQ227" t="b">
        <f>H227='01.01.2022 Смета'!G227</f>
        <v>0</v>
      </c>
    </row>
    <row r="228" spans="1:43" ht="27" customHeight="1" x14ac:dyDescent="0.25">
      <c r="A228" s="108">
        <v>189</v>
      </c>
      <c r="B228" s="8" t="s">
        <v>186</v>
      </c>
      <c r="C228" s="21" t="s">
        <v>132</v>
      </c>
      <c r="D228" s="87" t="s">
        <v>280</v>
      </c>
      <c r="E228" s="21" t="s">
        <v>398</v>
      </c>
      <c r="F228" s="35">
        <v>44632</v>
      </c>
      <c r="G228" s="35">
        <v>44700</v>
      </c>
      <c r="H228" s="21" t="s">
        <v>779</v>
      </c>
      <c r="I228" s="22" t="s">
        <v>398</v>
      </c>
      <c r="J228" s="35">
        <v>44632</v>
      </c>
      <c r="K228" s="35">
        <v>44700</v>
      </c>
      <c r="L228" s="10"/>
      <c r="M228" s="10">
        <v>3400</v>
      </c>
      <c r="N228" s="10">
        <f t="shared" si="32"/>
        <v>0</v>
      </c>
      <c r="O228" s="10"/>
      <c r="P228" s="10">
        <v>2900</v>
      </c>
      <c r="Q228" s="10">
        <f t="shared" si="33"/>
        <v>0</v>
      </c>
      <c r="R228" s="10"/>
      <c r="S228" s="10">
        <v>2800</v>
      </c>
      <c r="T228" s="10">
        <f t="shared" si="34"/>
        <v>0</v>
      </c>
      <c r="U228" s="10">
        <v>20</v>
      </c>
      <c r="V228" s="10">
        <v>150</v>
      </c>
      <c r="W228" s="10">
        <f t="shared" si="28"/>
        <v>3000</v>
      </c>
      <c r="X228" s="10">
        <v>20</v>
      </c>
      <c r="Y228" s="10">
        <v>150</v>
      </c>
      <c r="Z228" s="10">
        <f t="shared" si="29"/>
        <v>3000</v>
      </c>
      <c r="AA228" s="10">
        <v>20</v>
      </c>
      <c r="AB228" s="10">
        <v>150</v>
      </c>
      <c r="AC228" s="10">
        <f t="shared" si="30"/>
        <v>3000</v>
      </c>
      <c r="AD228" s="11"/>
      <c r="AE228" s="26">
        <v>7</v>
      </c>
      <c r="AF228" s="7">
        <f t="shared" si="36"/>
        <v>0</v>
      </c>
      <c r="AG228" s="131">
        <v>1</v>
      </c>
      <c r="AH228" s="145">
        <f t="shared" si="26"/>
        <v>60</v>
      </c>
      <c r="AI228" s="139">
        <f t="shared" si="35"/>
        <v>9000</v>
      </c>
      <c r="AJ228" s="118">
        <f t="shared" si="27"/>
        <v>9000</v>
      </c>
      <c r="AM228" t="b">
        <f>D228='01.01.2022 Смета'!D228</f>
        <v>1</v>
      </c>
      <c r="AO228" t="b">
        <f>F228='01.01.2022 Смета'!E228</f>
        <v>1</v>
      </c>
      <c r="AP228" t="b">
        <f>G228='01.01.2022 Смета'!F228</f>
        <v>1</v>
      </c>
      <c r="AQ228" t="b">
        <f>H228='01.01.2022 Смета'!G228</f>
        <v>1</v>
      </c>
    </row>
    <row r="229" spans="1:43" ht="27" customHeight="1" x14ac:dyDescent="0.25">
      <c r="A229" s="108">
        <v>190</v>
      </c>
      <c r="B229" s="8" t="s">
        <v>186</v>
      </c>
      <c r="C229" s="21" t="s">
        <v>132</v>
      </c>
      <c r="D229" s="87" t="s">
        <v>76</v>
      </c>
      <c r="E229" s="21" t="s">
        <v>400</v>
      </c>
      <c r="F229" s="35">
        <v>44647</v>
      </c>
      <c r="G229" s="35">
        <v>44714</v>
      </c>
      <c r="H229" s="21" t="s">
        <v>399</v>
      </c>
      <c r="I229" s="22" t="s">
        <v>400</v>
      </c>
      <c r="J229" s="35">
        <v>44647</v>
      </c>
      <c r="K229" s="35">
        <v>44714</v>
      </c>
      <c r="L229" s="10"/>
      <c r="M229" s="10">
        <v>3400</v>
      </c>
      <c r="N229" s="10">
        <f t="shared" si="32"/>
        <v>0</v>
      </c>
      <c r="O229" s="10"/>
      <c r="P229" s="10">
        <v>2900</v>
      </c>
      <c r="Q229" s="10">
        <f t="shared" si="33"/>
        <v>0</v>
      </c>
      <c r="R229" s="10"/>
      <c r="S229" s="10">
        <v>2800</v>
      </c>
      <c r="T229" s="10">
        <f t="shared" si="34"/>
        <v>0</v>
      </c>
      <c r="U229" s="10">
        <v>19</v>
      </c>
      <c r="V229" s="10">
        <v>150</v>
      </c>
      <c r="W229" s="10">
        <f t="shared" si="28"/>
        <v>2850</v>
      </c>
      <c r="X229" s="10">
        <v>19</v>
      </c>
      <c r="Y229" s="10">
        <v>150</v>
      </c>
      <c r="Z229" s="10">
        <f t="shared" si="29"/>
        <v>2850</v>
      </c>
      <c r="AA229" s="10">
        <v>19</v>
      </c>
      <c r="AB229" s="10">
        <v>150</v>
      </c>
      <c r="AC229" s="10">
        <f t="shared" si="30"/>
        <v>2850</v>
      </c>
      <c r="AD229" s="11"/>
      <c r="AE229" s="26">
        <v>7</v>
      </c>
      <c r="AF229" s="7">
        <f t="shared" si="36"/>
        <v>0</v>
      </c>
      <c r="AG229" s="131">
        <v>1</v>
      </c>
      <c r="AH229" s="145">
        <f t="shared" ref="AH229:AH312" si="37">L229+O229+R229+U229+X229+AA229+AD229</f>
        <v>57</v>
      </c>
      <c r="AI229" s="139">
        <f t="shared" si="35"/>
        <v>8550</v>
      </c>
      <c r="AJ229" s="118">
        <f t="shared" ref="AJ229:AJ312" si="38">N229+Q229+T229+W229+Z229+AC229+AF229</f>
        <v>8550</v>
      </c>
      <c r="AM229" t="b">
        <f>D229='01.01.2022 Смета'!D229</f>
        <v>1</v>
      </c>
      <c r="AO229" t="b">
        <f>F229='01.01.2022 Смета'!E229</f>
        <v>1</v>
      </c>
      <c r="AP229" t="b">
        <f>G229='01.01.2022 Смета'!F229</f>
        <v>1</v>
      </c>
      <c r="AQ229" t="b">
        <f>H229='01.01.2022 Смета'!G229</f>
        <v>1</v>
      </c>
    </row>
    <row r="230" spans="1:43" ht="16.149999999999999" customHeight="1" x14ac:dyDescent="0.25">
      <c r="A230" s="108">
        <v>191</v>
      </c>
      <c r="B230" s="8" t="s">
        <v>186</v>
      </c>
      <c r="C230" s="21" t="s">
        <v>132</v>
      </c>
      <c r="D230" s="87" t="s">
        <v>281</v>
      </c>
      <c r="E230" s="21" t="s">
        <v>328</v>
      </c>
      <c r="F230" s="35">
        <v>44714</v>
      </c>
      <c r="G230" s="35">
        <v>44718</v>
      </c>
      <c r="H230" s="21" t="s">
        <v>321</v>
      </c>
      <c r="I230" s="38" t="s">
        <v>328</v>
      </c>
      <c r="J230" s="35">
        <v>44714</v>
      </c>
      <c r="K230" s="35">
        <v>44718</v>
      </c>
      <c r="L230" s="10">
        <v>1</v>
      </c>
      <c r="M230" s="10">
        <v>3400</v>
      </c>
      <c r="N230" s="10">
        <f t="shared" si="32"/>
        <v>3400</v>
      </c>
      <c r="O230" s="10">
        <v>1</v>
      </c>
      <c r="P230" s="10">
        <v>2900</v>
      </c>
      <c r="Q230" s="10">
        <f t="shared" si="33"/>
        <v>2900</v>
      </c>
      <c r="R230" s="10">
        <v>1</v>
      </c>
      <c r="S230" s="10">
        <v>2800</v>
      </c>
      <c r="T230" s="10">
        <f t="shared" si="34"/>
        <v>2800</v>
      </c>
      <c r="U230" s="10">
        <v>20</v>
      </c>
      <c r="V230" s="10">
        <v>150</v>
      </c>
      <c r="W230" s="10">
        <f t="shared" si="28"/>
        <v>3000</v>
      </c>
      <c r="X230" s="10">
        <v>20</v>
      </c>
      <c r="Y230" s="10">
        <v>150</v>
      </c>
      <c r="Z230" s="10">
        <f t="shared" si="29"/>
        <v>3000</v>
      </c>
      <c r="AA230" s="10">
        <v>20</v>
      </c>
      <c r="AB230" s="10">
        <v>150</v>
      </c>
      <c r="AC230" s="10">
        <f t="shared" si="30"/>
        <v>3000</v>
      </c>
      <c r="AD230" s="11"/>
      <c r="AE230" s="26">
        <v>7</v>
      </c>
      <c r="AF230" s="7">
        <f t="shared" si="36"/>
        <v>0</v>
      </c>
      <c r="AG230" s="131">
        <v>1</v>
      </c>
      <c r="AH230" s="145">
        <f t="shared" si="37"/>
        <v>63</v>
      </c>
      <c r="AI230" s="139">
        <f t="shared" si="35"/>
        <v>18100</v>
      </c>
      <c r="AJ230" s="118">
        <f t="shared" si="38"/>
        <v>18100</v>
      </c>
      <c r="AM230" t="b">
        <f>D230='01.01.2022 Смета'!D230</f>
        <v>1</v>
      </c>
      <c r="AO230" t="b">
        <f>F230='01.01.2022 Смета'!E230</f>
        <v>1</v>
      </c>
      <c r="AP230" t="b">
        <f>G230='01.01.2022 Смета'!F230</f>
        <v>1</v>
      </c>
      <c r="AQ230" t="b">
        <f>H230='01.01.2022 Смета'!G230</f>
        <v>1</v>
      </c>
    </row>
    <row r="231" spans="1:43" ht="16.149999999999999" customHeight="1" x14ac:dyDescent="0.25">
      <c r="A231" s="108">
        <v>192</v>
      </c>
      <c r="B231" s="8" t="s">
        <v>206</v>
      </c>
      <c r="C231" s="21" t="s">
        <v>132</v>
      </c>
      <c r="D231" s="87" t="s">
        <v>78</v>
      </c>
      <c r="E231" s="21" t="s">
        <v>330</v>
      </c>
      <c r="F231" s="35">
        <v>44715</v>
      </c>
      <c r="G231" s="35">
        <v>44718</v>
      </c>
      <c r="H231" s="21" t="s">
        <v>331</v>
      </c>
      <c r="I231" s="22" t="s">
        <v>330</v>
      </c>
      <c r="J231" s="35">
        <v>44715</v>
      </c>
      <c r="K231" s="35">
        <v>44718</v>
      </c>
      <c r="L231" s="10">
        <v>1</v>
      </c>
      <c r="M231" s="10">
        <v>3400</v>
      </c>
      <c r="N231" s="10">
        <f t="shared" si="32"/>
        <v>3400</v>
      </c>
      <c r="O231" s="10">
        <v>1</v>
      </c>
      <c r="P231" s="10">
        <v>2900</v>
      </c>
      <c r="Q231" s="10">
        <f t="shared" si="33"/>
        <v>2900</v>
      </c>
      <c r="R231" s="10">
        <v>1</v>
      </c>
      <c r="S231" s="10">
        <v>2800</v>
      </c>
      <c r="T231" s="10">
        <f t="shared" si="34"/>
        <v>2800</v>
      </c>
      <c r="U231" s="10">
        <v>13</v>
      </c>
      <c r="V231" s="10">
        <v>150</v>
      </c>
      <c r="W231" s="10">
        <f t="shared" ref="W231:W312" si="39">U231*V231</f>
        <v>1950</v>
      </c>
      <c r="X231" s="10">
        <v>13</v>
      </c>
      <c r="Y231" s="10">
        <v>150</v>
      </c>
      <c r="Z231" s="10">
        <f t="shared" ref="Z231:Z312" si="40">X231*Y231</f>
        <v>1950</v>
      </c>
      <c r="AA231" s="10">
        <v>13</v>
      </c>
      <c r="AB231" s="10">
        <v>150</v>
      </c>
      <c r="AC231" s="10">
        <f t="shared" ref="AC231:AC312" si="41">AA231*AB231</f>
        <v>1950</v>
      </c>
      <c r="AD231" s="11">
        <v>42</v>
      </c>
      <c r="AE231" s="26">
        <v>7</v>
      </c>
      <c r="AF231" s="7">
        <f t="shared" si="36"/>
        <v>294</v>
      </c>
      <c r="AG231" s="131">
        <v>1</v>
      </c>
      <c r="AH231" s="145">
        <f t="shared" si="37"/>
        <v>84</v>
      </c>
      <c r="AI231" s="139">
        <f t="shared" si="35"/>
        <v>15244</v>
      </c>
      <c r="AJ231" s="118">
        <f t="shared" si="38"/>
        <v>15244</v>
      </c>
      <c r="AM231" t="b">
        <f>D231='01.01.2022 Смета'!D231</f>
        <v>1</v>
      </c>
      <c r="AO231" t="b">
        <f>F231='01.01.2022 Смета'!E231</f>
        <v>1</v>
      </c>
      <c r="AP231" t="b">
        <f>G231='01.01.2022 Смета'!F231</f>
        <v>1</v>
      </c>
      <c r="AQ231" t="b">
        <f>H231='01.01.2022 Смета'!G231</f>
        <v>1</v>
      </c>
    </row>
    <row r="232" spans="1:43" ht="16.149999999999999" customHeight="1" x14ac:dyDescent="0.25">
      <c r="A232" s="108">
        <v>193</v>
      </c>
      <c r="B232" s="8" t="s">
        <v>206</v>
      </c>
      <c r="C232" s="21" t="s">
        <v>132</v>
      </c>
      <c r="D232" s="87" t="s">
        <v>79</v>
      </c>
      <c r="E232" s="21" t="s">
        <v>329</v>
      </c>
      <c r="F232" s="35">
        <v>44733</v>
      </c>
      <c r="G232" s="35">
        <v>44736</v>
      </c>
      <c r="H232" s="21" t="s">
        <v>331</v>
      </c>
      <c r="I232" s="22" t="s">
        <v>329</v>
      </c>
      <c r="J232" s="35">
        <v>44733</v>
      </c>
      <c r="K232" s="35">
        <v>44736</v>
      </c>
      <c r="L232" s="10">
        <v>1</v>
      </c>
      <c r="M232" s="10">
        <v>3400</v>
      </c>
      <c r="N232" s="10">
        <f t="shared" si="32"/>
        <v>3400</v>
      </c>
      <c r="O232" s="10">
        <v>1</v>
      </c>
      <c r="P232" s="10">
        <v>2900</v>
      </c>
      <c r="Q232" s="10">
        <f t="shared" si="33"/>
        <v>2900</v>
      </c>
      <c r="R232" s="10">
        <v>1</v>
      </c>
      <c r="S232" s="10">
        <v>2800</v>
      </c>
      <c r="T232" s="10">
        <f t="shared" si="34"/>
        <v>2800</v>
      </c>
      <c r="U232" s="10">
        <v>13</v>
      </c>
      <c r="V232" s="10">
        <v>150</v>
      </c>
      <c r="W232" s="10">
        <f t="shared" si="39"/>
        <v>1950</v>
      </c>
      <c r="X232" s="10">
        <v>13</v>
      </c>
      <c r="Y232" s="10">
        <v>150</v>
      </c>
      <c r="Z232" s="10">
        <f t="shared" si="40"/>
        <v>1950</v>
      </c>
      <c r="AA232" s="10">
        <v>13</v>
      </c>
      <c r="AB232" s="10">
        <v>150</v>
      </c>
      <c r="AC232" s="10">
        <f t="shared" si="41"/>
        <v>1950</v>
      </c>
      <c r="AD232" s="11">
        <v>42</v>
      </c>
      <c r="AE232" s="26">
        <v>7</v>
      </c>
      <c r="AF232" s="7">
        <f t="shared" si="36"/>
        <v>294</v>
      </c>
      <c r="AG232" s="131">
        <v>1</v>
      </c>
      <c r="AH232" s="145">
        <f t="shared" si="37"/>
        <v>84</v>
      </c>
      <c r="AI232" s="139">
        <f t="shared" si="35"/>
        <v>15244</v>
      </c>
      <c r="AJ232" s="118">
        <f t="shared" si="38"/>
        <v>15244</v>
      </c>
      <c r="AM232" t="b">
        <f>D232='01.01.2022 Смета'!D232</f>
        <v>1</v>
      </c>
      <c r="AO232" t="b">
        <f>F232='01.01.2022 Смета'!E232</f>
        <v>1</v>
      </c>
      <c r="AP232" t="b">
        <f>G232='01.01.2022 Смета'!F232</f>
        <v>1</v>
      </c>
      <c r="AQ232" t="b">
        <f>H232='01.01.2022 Смета'!G232</f>
        <v>1</v>
      </c>
    </row>
    <row r="233" spans="1:43" ht="16.149999999999999" customHeight="1" x14ac:dyDescent="0.25">
      <c r="A233" s="108">
        <v>194</v>
      </c>
      <c r="B233" s="8" t="s">
        <v>206</v>
      </c>
      <c r="C233" s="21" t="s">
        <v>132</v>
      </c>
      <c r="D233" s="87" t="s">
        <v>282</v>
      </c>
      <c r="E233" s="21" t="s">
        <v>329</v>
      </c>
      <c r="F233" s="35">
        <v>44754</v>
      </c>
      <c r="G233" s="35">
        <v>44757</v>
      </c>
      <c r="H233" s="21" t="s">
        <v>331</v>
      </c>
      <c r="I233" s="22" t="s">
        <v>329</v>
      </c>
      <c r="J233" s="35">
        <v>44754</v>
      </c>
      <c r="K233" s="35">
        <v>44757</v>
      </c>
      <c r="L233" s="10">
        <v>1</v>
      </c>
      <c r="M233" s="10">
        <v>3400</v>
      </c>
      <c r="N233" s="10">
        <f t="shared" si="32"/>
        <v>3400</v>
      </c>
      <c r="O233" s="10">
        <v>1</v>
      </c>
      <c r="P233" s="10">
        <v>2900</v>
      </c>
      <c r="Q233" s="10">
        <f t="shared" si="33"/>
        <v>2900</v>
      </c>
      <c r="R233" s="10">
        <v>1</v>
      </c>
      <c r="S233" s="10">
        <v>2800</v>
      </c>
      <c r="T233" s="10">
        <f t="shared" si="34"/>
        <v>2800</v>
      </c>
      <c r="U233" s="10">
        <v>13</v>
      </c>
      <c r="V233" s="10">
        <v>150</v>
      </c>
      <c r="W233" s="10">
        <f t="shared" si="39"/>
        <v>1950</v>
      </c>
      <c r="X233" s="10">
        <v>13</v>
      </c>
      <c r="Y233" s="10">
        <v>150</v>
      </c>
      <c r="Z233" s="10">
        <f t="shared" si="40"/>
        <v>1950</v>
      </c>
      <c r="AA233" s="10">
        <v>13</v>
      </c>
      <c r="AB233" s="10">
        <v>150</v>
      </c>
      <c r="AC233" s="10">
        <f t="shared" si="41"/>
        <v>1950</v>
      </c>
      <c r="AD233" s="11">
        <v>42</v>
      </c>
      <c r="AE233" s="26">
        <v>7</v>
      </c>
      <c r="AF233" s="7">
        <f t="shared" si="36"/>
        <v>294</v>
      </c>
      <c r="AG233" s="131">
        <v>1</v>
      </c>
      <c r="AH233" s="145">
        <f t="shared" si="37"/>
        <v>84</v>
      </c>
      <c r="AI233" s="139">
        <f t="shared" si="35"/>
        <v>15244</v>
      </c>
      <c r="AJ233" s="118">
        <f t="shared" si="38"/>
        <v>15244</v>
      </c>
      <c r="AM233" t="b">
        <f>D233='01.01.2022 Смета'!D233</f>
        <v>1</v>
      </c>
      <c r="AO233" t="b">
        <f>F233='01.01.2022 Смета'!E233</f>
        <v>1</v>
      </c>
      <c r="AP233" t="b">
        <f>G233='01.01.2022 Смета'!F233</f>
        <v>1</v>
      </c>
      <c r="AQ233" t="b">
        <f>H233='01.01.2022 Смета'!G233</f>
        <v>1</v>
      </c>
    </row>
    <row r="234" spans="1:43" ht="27" customHeight="1" x14ac:dyDescent="0.25">
      <c r="A234" s="108">
        <v>195</v>
      </c>
      <c r="B234" s="8" t="s">
        <v>206</v>
      </c>
      <c r="C234" s="21" t="s">
        <v>132</v>
      </c>
      <c r="D234" s="87" t="s">
        <v>283</v>
      </c>
      <c r="E234" s="21" t="s">
        <v>330</v>
      </c>
      <c r="F234" s="35">
        <v>44801</v>
      </c>
      <c r="G234" s="35">
        <v>44892</v>
      </c>
      <c r="H234" s="21" t="s">
        <v>1025</v>
      </c>
      <c r="I234" s="22" t="s">
        <v>330</v>
      </c>
      <c r="J234" s="35">
        <v>44801</v>
      </c>
      <c r="K234" s="35">
        <v>44892</v>
      </c>
      <c r="L234" s="10">
        <v>1</v>
      </c>
      <c r="M234" s="10">
        <v>3400</v>
      </c>
      <c r="N234" s="10">
        <f t="shared" si="32"/>
        <v>3400</v>
      </c>
      <c r="O234" s="10">
        <v>1</v>
      </c>
      <c r="P234" s="10">
        <v>2900</v>
      </c>
      <c r="Q234" s="10">
        <f t="shared" si="33"/>
        <v>2900</v>
      </c>
      <c r="R234" s="10">
        <v>1</v>
      </c>
      <c r="S234" s="10">
        <v>2800</v>
      </c>
      <c r="T234" s="10">
        <f t="shared" si="34"/>
        <v>2800</v>
      </c>
      <c r="U234" s="10">
        <v>18</v>
      </c>
      <c r="V234" s="10">
        <v>150</v>
      </c>
      <c r="W234" s="10">
        <f t="shared" si="39"/>
        <v>2700</v>
      </c>
      <c r="X234" s="10">
        <v>18</v>
      </c>
      <c r="Y234" s="10">
        <v>150</v>
      </c>
      <c r="Z234" s="10">
        <f t="shared" si="40"/>
        <v>2700</v>
      </c>
      <c r="AA234" s="10">
        <v>18</v>
      </c>
      <c r="AB234" s="10">
        <v>150</v>
      </c>
      <c r="AC234" s="10">
        <f t="shared" si="41"/>
        <v>2700</v>
      </c>
      <c r="AD234" s="11">
        <v>69</v>
      </c>
      <c r="AE234" s="26">
        <v>7</v>
      </c>
      <c r="AF234" s="7">
        <f t="shared" si="36"/>
        <v>483</v>
      </c>
      <c r="AG234" s="131">
        <v>1</v>
      </c>
      <c r="AH234" s="145">
        <f t="shared" si="37"/>
        <v>126</v>
      </c>
      <c r="AI234" s="139">
        <f t="shared" si="35"/>
        <v>17683</v>
      </c>
      <c r="AJ234" s="118">
        <f t="shared" si="38"/>
        <v>17683</v>
      </c>
      <c r="AM234" t="b">
        <f>D234='01.01.2022 Смета'!D234</f>
        <v>1</v>
      </c>
      <c r="AO234" t="b">
        <f>F234='01.01.2022 Смета'!E234</f>
        <v>1</v>
      </c>
      <c r="AP234" t="b">
        <f>G234='01.01.2022 Смета'!F234</f>
        <v>1</v>
      </c>
      <c r="AQ234" t="b">
        <f>H234='01.01.2022 Смета'!G234</f>
        <v>0</v>
      </c>
    </row>
    <row r="235" spans="1:43" ht="27" customHeight="1" x14ac:dyDescent="0.25">
      <c r="A235" s="108">
        <v>196</v>
      </c>
      <c r="B235" s="8" t="s">
        <v>206</v>
      </c>
      <c r="C235" s="21" t="s">
        <v>132</v>
      </c>
      <c r="D235" s="87" t="s">
        <v>77</v>
      </c>
      <c r="E235" s="21" t="s">
        <v>522</v>
      </c>
      <c r="F235" s="35">
        <v>44802</v>
      </c>
      <c r="G235" s="35">
        <v>44869</v>
      </c>
      <c r="H235" s="21" t="s">
        <v>399</v>
      </c>
      <c r="I235" s="22" t="s">
        <v>522</v>
      </c>
      <c r="J235" s="35">
        <v>44802</v>
      </c>
      <c r="K235" s="35">
        <v>44869</v>
      </c>
      <c r="L235" s="10">
        <v>1</v>
      </c>
      <c r="M235" s="10">
        <v>3400</v>
      </c>
      <c r="N235" s="10">
        <f t="shared" si="32"/>
        <v>3400</v>
      </c>
      <c r="O235" s="10">
        <v>1</v>
      </c>
      <c r="P235" s="10">
        <v>2900</v>
      </c>
      <c r="Q235" s="10">
        <f t="shared" si="33"/>
        <v>2900</v>
      </c>
      <c r="R235" s="10">
        <v>1</v>
      </c>
      <c r="S235" s="10">
        <v>2800</v>
      </c>
      <c r="T235" s="10">
        <f t="shared" si="34"/>
        <v>2800</v>
      </c>
      <c r="U235" s="10">
        <v>18</v>
      </c>
      <c r="V235" s="10">
        <v>150</v>
      </c>
      <c r="W235" s="10">
        <f t="shared" si="39"/>
        <v>2700</v>
      </c>
      <c r="X235" s="10">
        <v>18</v>
      </c>
      <c r="Y235" s="10">
        <v>150</v>
      </c>
      <c r="Z235" s="10">
        <f t="shared" si="40"/>
        <v>2700</v>
      </c>
      <c r="AA235" s="10">
        <v>18</v>
      </c>
      <c r="AB235" s="10">
        <v>150</v>
      </c>
      <c r="AC235" s="10">
        <f t="shared" si="41"/>
        <v>2700</v>
      </c>
      <c r="AD235" s="11">
        <v>69</v>
      </c>
      <c r="AE235" s="26">
        <v>7</v>
      </c>
      <c r="AF235" s="7">
        <f t="shared" si="36"/>
        <v>483</v>
      </c>
      <c r="AG235" s="131">
        <v>1</v>
      </c>
      <c r="AH235" s="145">
        <f t="shared" si="37"/>
        <v>126</v>
      </c>
      <c r="AI235" s="139">
        <f t="shared" si="35"/>
        <v>17683</v>
      </c>
      <c r="AJ235" s="118">
        <f t="shared" si="38"/>
        <v>17683</v>
      </c>
      <c r="AM235" t="b">
        <f>D235='01.01.2022 Смета'!D235</f>
        <v>1</v>
      </c>
      <c r="AO235" t="b">
        <f>F235='01.01.2022 Смета'!E235</f>
        <v>1</v>
      </c>
      <c r="AP235" t="b">
        <f>G235='01.01.2022 Смета'!F235</f>
        <v>1</v>
      </c>
      <c r="AQ235" t="b">
        <f>H235='01.01.2022 Смета'!G235</f>
        <v>1</v>
      </c>
    </row>
    <row r="236" spans="1:43" ht="27" customHeight="1" x14ac:dyDescent="0.25">
      <c r="A236" s="108">
        <v>197</v>
      </c>
      <c r="B236" s="8" t="s">
        <v>206</v>
      </c>
      <c r="C236" s="21" t="s">
        <v>132</v>
      </c>
      <c r="D236" s="87" t="s">
        <v>284</v>
      </c>
      <c r="E236" s="21" t="s">
        <v>1064</v>
      </c>
      <c r="F236" s="35">
        <v>44815</v>
      </c>
      <c r="G236" s="35">
        <v>44829</v>
      </c>
      <c r="H236" s="21" t="s">
        <v>1026</v>
      </c>
      <c r="I236" s="22" t="s">
        <v>402</v>
      </c>
      <c r="J236" s="35">
        <v>44815</v>
      </c>
      <c r="K236" s="35">
        <v>44829</v>
      </c>
      <c r="L236" s="10">
        <v>1</v>
      </c>
      <c r="M236" s="10">
        <v>3400</v>
      </c>
      <c r="N236" s="10">
        <f t="shared" si="32"/>
        <v>3400</v>
      </c>
      <c r="O236" s="10">
        <v>1</v>
      </c>
      <c r="P236" s="10">
        <v>2900</v>
      </c>
      <c r="Q236" s="10">
        <f t="shared" si="33"/>
        <v>2900</v>
      </c>
      <c r="R236" s="10">
        <v>1</v>
      </c>
      <c r="S236" s="10">
        <v>2800</v>
      </c>
      <c r="T236" s="10">
        <f t="shared" si="34"/>
        <v>2800</v>
      </c>
      <c r="U236" s="10">
        <v>18</v>
      </c>
      <c r="V236" s="10">
        <v>150</v>
      </c>
      <c r="W236" s="10">
        <f t="shared" si="39"/>
        <v>2700</v>
      </c>
      <c r="X236" s="10">
        <v>18</v>
      </c>
      <c r="Y236" s="10">
        <v>150</v>
      </c>
      <c r="Z236" s="10">
        <f t="shared" si="40"/>
        <v>2700</v>
      </c>
      <c r="AA236" s="10">
        <v>18</v>
      </c>
      <c r="AB236" s="10">
        <v>150</v>
      </c>
      <c r="AC236" s="10">
        <f t="shared" si="41"/>
        <v>2700</v>
      </c>
      <c r="AD236" s="11">
        <v>69</v>
      </c>
      <c r="AE236" s="26">
        <v>7</v>
      </c>
      <c r="AF236" s="7">
        <f t="shared" si="36"/>
        <v>483</v>
      </c>
      <c r="AG236" s="131">
        <v>1</v>
      </c>
      <c r="AH236" s="139">
        <f>L236+O236+R236+U236+X236+AA236+AD236</f>
        <v>126</v>
      </c>
      <c r="AI236" s="139">
        <f t="shared" si="35"/>
        <v>17683</v>
      </c>
      <c r="AJ236" s="109">
        <f>N236+Q236+T236+W236+Z236+AC236+AF236</f>
        <v>17683</v>
      </c>
      <c r="AM236" t="b">
        <f>D236='01.01.2022 Смета'!D236</f>
        <v>1</v>
      </c>
      <c r="AO236" t="b">
        <f>F236='01.01.2022 Смета'!E236</f>
        <v>1</v>
      </c>
      <c r="AP236" t="b">
        <f>G236='01.01.2022 Смета'!F236</f>
        <v>1</v>
      </c>
      <c r="AQ236" t="b">
        <f>H236='01.01.2022 Смета'!G236</f>
        <v>0</v>
      </c>
    </row>
    <row r="237" spans="1:43" ht="27" customHeight="1" x14ac:dyDescent="0.25">
      <c r="A237" s="108">
        <v>198</v>
      </c>
      <c r="B237" s="20"/>
      <c r="C237" s="21" t="s">
        <v>132</v>
      </c>
      <c r="D237" s="87" t="s">
        <v>549</v>
      </c>
      <c r="E237" s="41" t="s">
        <v>43</v>
      </c>
      <c r="F237" s="21" t="s">
        <v>43</v>
      </c>
      <c r="G237" s="21" t="s">
        <v>43</v>
      </c>
      <c r="H237" s="41" t="s">
        <v>43</v>
      </c>
      <c r="I237" s="41" t="s">
        <v>43</v>
      </c>
      <c r="J237" s="21" t="s">
        <v>43</v>
      </c>
      <c r="K237" s="21" t="s">
        <v>43</v>
      </c>
      <c r="L237" s="28">
        <v>2</v>
      </c>
      <c r="M237" s="10">
        <v>3400</v>
      </c>
      <c r="N237" s="28">
        <f t="shared" si="32"/>
        <v>6800</v>
      </c>
      <c r="O237" s="28">
        <v>2</v>
      </c>
      <c r="P237" s="10">
        <v>2900</v>
      </c>
      <c r="Q237" s="28">
        <f t="shared" si="33"/>
        <v>5800</v>
      </c>
      <c r="R237" s="28">
        <v>2</v>
      </c>
      <c r="S237" s="10">
        <v>2800</v>
      </c>
      <c r="T237" s="28">
        <f t="shared" si="34"/>
        <v>5600</v>
      </c>
      <c r="U237" s="10">
        <v>32</v>
      </c>
      <c r="V237" s="10">
        <v>150</v>
      </c>
      <c r="W237" s="10">
        <f t="shared" si="39"/>
        <v>4800</v>
      </c>
      <c r="X237" s="10">
        <v>32</v>
      </c>
      <c r="Y237" s="10">
        <v>150</v>
      </c>
      <c r="Z237" s="10">
        <f t="shared" si="40"/>
        <v>4800</v>
      </c>
      <c r="AA237" s="10">
        <v>32</v>
      </c>
      <c r="AB237" s="10">
        <v>150</v>
      </c>
      <c r="AC237" s="10">
        <f t="shared" si="41"/>
        <v>4800</v>
      </c>
      <c r="AD237" s="11">
        <v>63</v>
      </c>
      <c r="AE237" s="26">
        <v>7</v>
      </c>
      <c r="AF237" s="7">
        <f t="shared" si="36"/>
        <v>441</v>
      </c>
      <c r="AG237" s="131">
        <v>1</v>
      </c>
      <c r="AH237" s="139">
        <f t="shared" si="37"/>
        <v>165</v>
      </c>
      <c r="AI237" s="139">
        <f t="shared" si="35"/>
        <v>33041</v>
      </c>
      <c r="AJ237" s="109">
        <f t="shared" si="38"/>
        <v>33041</v>
      </c>
      <c r="AM237" t="b">
        <f>D237='01.01.2022 Смета'!D237</f>
        <v>1</v>
      </c>
      <c r="AO237" t="b">
        <f>F237='01.01.2022 Смета'!E237</f>
        <v>1</v>
      </c>
      <c r="AP237" t="b">
        <f>G237='01.01.2022 Смета'!F237</f>
        <v>1</v>
      </c>
      <c r="AQ237" t="b">
        <f>H237='01.01.2022 Смета'!G237</f>
        <v>1</v>
      </c>
    </row>
    <row r="238" spans="1:43" ht="16.149999999999999" customHeight="1" x14ac:dyDescent="0.25">
      <c r="A238" s="110"/>
      <c r="B238" s="88"/>
      <c r="C238" s="92"/>
      <c r="D238" s="92" t="s">
        <v>864</v>
      </c>
      <c r="E238" s="89"/>
      <c r="F238" s="89"/>
      <c r="G238" s="89"/>
      <c r="H238" s="91"/>
      <c r="I238" s="91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66"/>
      <c r="AC238" s="26"/>
      <c r="AD238" s="26"/>
      <c r="AE238" s="133"/>
      <c r="AF238" s="140"/>
      <c r="AG238" s="140"/>
      <c r="AH238" s="149"/>
      <c r="AI238" s="89"/>
      <c r="AJ238" s="90"/>
      <c r="AM238" t="b">
        <f>D238='01.01.2022 Смета'!D238</f>
        <v>1</v>
      </c>
      <c r="AO238" t="b">
        <f>F238='01.01.2022 Смета'!E238</f>
        <v>1</v>
      </c>
      <c r="AP238" t="b">
        <f>G238='01.01.2022 Смета'!F238</f>
        <v>1</v>
      </c>
      <c r="AQ238" t="b">
        <f>H238='01.01.2022 Смета'!G238</f>
        <v>1</v>
      </c>
    </row>
    <row r="239" spans="1:43" ht="16.149999999999999" customHeight="1" x14ac:dyDescent="0.25">
      <c r="A239" s="108">
        <v>199</v>
      </c>
      <c r="B239" s="8" t="s">
        <v>189</v>
      </c>
      <c r="C239" s="21" t="s">
        <v>149</v>
      </c>
      <c r="D239" s="87" t="s">
        <v>271</v>
      </c>
      <c r="E239" s="21" t="s">
        <v>488</v>
      </c>
      <c r="F239" s="35">
        <v>44630</v>
      </c>
      <c r="G239" s="35">
        <v>44633</v>
      </c>
      <c r="H239" s="21" t="s">
        <v>336</v>
      </c>
      <c r="I239" s="22" t="s">
        <v>488</v>
      </c>
      <c r="J239" s="35">
        <v>44630</v>
      </c>
      <c r="K239" s="35">
        <v>44633</v>
      </c>
      <c r="L239" s="10"/>
      <c r="M239" s="10">
        <v>3400</v>
      </c>
      <c r="N239" s="10">
        <f t="shared" si="32"/>
        <v>0</v>
      </c>
      <c r="O239" s="10"/>
      <c r="P239" s="10">
        <v>2900</v>
      </c>
      <c r="Q239" s="10">
        <f t="shared" si="33"/>
        <v>0</v>
      </c>
      <c r="R239" s="10"/>
      <c r="S239" s="10">
        <v>2800</v>
      </c>
      <c r="T239" s="10">
        <f t="shared" si="34"/>
        <v>0</v>
      </c>
      <c r="U239" s="10">
        <v>15</v>
      </c>
      <c r="V239" s="10">
        <v>150</v>
      </c>
      <c r="W239" s="10">
        <f t="shared" si="39"/>
        <v>2250</v>
      </c>
      <c r="X239" s="10">
        <v>15</v>
      </c>
      <c r="Y239" s="10">
        <v>150</v>
      </c>
      <c r="Z239" s="10">
        <f t="shared" si="40"/>
        <v>2250</v>
      </c>
      <c r="AA239" s="10">
        <v>15</v>
      </c>
      <c r="AB239" s="10">
        <v>150</v>
      </c>
      <c r="AC239" s="10">
        <f t="shared" si="41"/>
        <v>2250</v>
      </c>
      <c r="AD239" s="11"/>
      <c r="AE239" s="26">
        <v>7</v>
      </c>
      <c r="AF239" s="7">
        <f t="shared" si="36"/>
        <v>0</v>
      </c>
      <c r="AG239" s="131">
        <v>1</v>
      </c>
      <c r="AH239" s="139">
        <f t="shared" si="37"/>
        <v>45</v>
      </c>
      <c r="AI239" s="139">
        <f t="shared" si="35"/>
        <v>6750</v>
      </c>
      <c r="AJ239" s="109">
        <f t="shared" si="38"/>
        <v>6750</v>
      </c>
      <c r="AM239" t="b">
        <f>D239='01.01.2022 Смета'!D239</f>
        <v>1</v>
      </c>
      <c r="AO239" t="b">
        <f>F239='01.01.2022 Смета'!E239</f>
        <v>1</v>
      </c>
      <c r="AP239" t="b">
        <f>G239='01.01.2022 Смета'!F239</f>
        <v>1</v>
      </c>
      <c r="AQ239" t="b">
        <f>H239='01.01.2022 Смета'!G239</f>
        <v>1</v>
      </c>
    </row>
    <row r="240" spans="1:43" ht="16.149999999999999" customHeight="1" x14ac:dyDescent="0.25">
      <c r="A240" s="108">
        <v>200</v>
      </c>
      <c r="B240" s="8"/>
      <c r="C240" s="21" t="s">
        <v>149</v>
      </c>
      <c r="D240" s="87" t="s">
        <v>271</v>
      </c>
      <c r="E240" s="21" t="s">
        <v>489</v>
      </c>
      <c r="F240" s="35">
        <v>44624</v>
      </c>
      <c r="G240" s="35">
        <v>44626</v>
      </c>
      <c r="H240" s="21" t="s">
        <v>336</v>
      </c>
      <c r="I240" s="22" t="s">
        <v>489</v>
      </c>
      <c r="J240" s="35">
        <v>44624</v>
      </c>
      <c r="K240" s="35">
        <v>44626</v>
      </c>
      <c r="L240" s="10"/>
      <c r="M240" s="10">
        <v>3400</v>
      </c>
      <c r="N240" s="10">
        <f t="shared" si="32"/>
        <v>0</v>
      </c>
      <c r="O240" s="10"/>
      <c r="P240" s="10">
        <v>2900</v>
      </c>
      <c r="Q240" s="10">
        <f t="shared" si="33"/>
        <v>0</v>
      </c>
      <c r="R240" s="10"/>
      <c r="S240" s="10">
        <v>2800</v>
      </c>
      <c r="T240" s="10">
        <f t="shared" si="34"/>
        <v>0</v>
      </c>
      <c r="U240" s="10">
        <v>15</v>
      </c>
      <c r="V240" s="10">
        <v>150</v>
      </c>
      <c r="W240" s="10">
        <f t="shared" si="39"/>
        <v>2250</v>
      </c>
      <c r="X240" s="10">
        <v>15</v>
      </c>
      <c r="Y240" s="10">
        <v>150</v>
      </c>
      <c r="Z240" s="10">
        <f t="shared" si="40"/>
        <v>2250</v>
      </c>
      <c r="AA240" s="10">
        <v>15</v>
      </c>
      <c r="AB240" s="10">
        <v>150</v>
      </c>
      <c r="AC240" s="10">
        <f t="shared" si="41"/>
        <v>2250</v>
      </c>
      <c r="AD240" s="11"/>
      <c r="AE240" s="26">
        <v>7</v>
      </c>
      <c r="AF240" s="7">
        <f t="shared" si="36"/>
        <v>0</v>
      </c>
      <c r="AG240" s="131">
        <v>1</v>
      </c>
      <c r="AH240" s="139">
        <f t="shared" si="37"/>
        <v>45</v>
      </c>
      <c r="AI240" s="139">
        <f t="shared" si="35"/>
        <v>6750</v>
      </c>
      <c r="AJ240" s="109">
        <f t="shared" si="38"/>
        <v>6750</v>
      </c>
      <c r="AM240" t="b">
        <f>D240='01.01.2022 Смета'!D240</f>
        <v>1</v>
      </c>
      <c r="AO240" t="b">
        <f>F240='01.01.2022 Смета'!E240</f>
        <v>1</v>
      </c>
      <c r="AP240" t="b">
        <f>G240='01.01.2022 Смета'!F240</f>
        <v>1</v>
      </c>
      <c r="AQ240" t="b">
        <f>H240='01.01.2022 Смета'!G240</f>
        <v>1</v>
      </c>
    </row>
    <row r="241" spans="1:43" ht="16.149999999999999" customHeight="1" x14ac:dyDescent="0.25">
      <c r="A241" s="108">
        <v>201</v>
      </c>
      <c r="B241" s="8" t="s">
        <v>189</v>
      </c>
      <c r="C241" s="21" t="s">
        <v>149</v>
      </c>
      <c r="D241" s="87" t="s">
        <v>271</v>
      </c>
      <c r="E241" s="21" t="s">
        <v>514</v>
      </c>
      <c r="F241" s="35">
        <v>44679</v>
      </c>
      <c r="G241" s="35">
        <v>44682</v>
      </c>
      <c r="H241" s="21" t="s">
        <v>336</v>
      </c>
      <c r="I241" s="22" t="s">
        <v>514</v>
      </c>
      <c r="J241" s="35">
        <v>44679</v>
      </c>
      <c r="K241" s="35">
        <v>44682</v>
      </c>
      <c r="L241" s="10"/>
      <c r="M241" s="10">
        <v>3400</v>
      </c>
      <c r="N241" s="10">
        <f t="shared" si="32"/>
        <v>0</v>
      </c>
      <c r="O241" s="10"/>
      <c r="P241" s="10">
        <v>2900</v>
      </c>
      <c r="Q241" s="10">
        <f t="shared" si="33"/>
        <v>0</v>
      </c>
      <c r="R241" s="10"/>
      <c r="S241" s="10">
        <v>2800</v>
      </c>
      <c r="T241" s="10">
        <f t="shared" si="34"/>
        <v>0</v>
      </c>
      <c r="U241" s="10">
        <v>19</v>
      </c>
      <c r="V241" s="10">
        <v>150</v>
      </c>
      <c r="W241" s="10">
        <f t="shared" si="39"/>
        <v>2850</v>
      </c>
      <c r="X241" s="10">
        <v>19</v>
      </c>
      <c r="Y241" s="10">
        <v>150</v>
      </c>
      <c r="Z241" s="10">
        <f t="shared" si="40"/>
        <v>2850</v>
      </c>
      <c r="AA241" s="10">
        <v>19</v>
      </c>
      <c r="AB241" s="10">
        <v>150</v>
      </c>
      <c r="AC241" s="10">
        <f t="shared" si="41"/>
        <v>2850</v>
      </c>
      <c r="AD241" s="11">
        <v>60</v>
      </c>
      <c r="AE241" s="26">
        <v>7</v>
      </c>
      <c r="AF241" s="7">
        <f t="shared" si="36"/>
        <v>420</v>
      </c>
      <c r="AG241" s="131">
        <v>1</v>
      </c>
      <c r="AH241" s="145">
        <f t="shared" si="37"/>
        <v>117</v>
      </c>
      <c r="AI241" s="139">
        <f t="shared" si="35"/>
        <v>8970</v>
      </c>
      <c r="AJ241" s="118">
        <f t="shared" si="38"/>
        <v>8970</v>
      </c>
      <c r="AM241" t="b">
        <f>D241='01.01.2022 Смета'!D241</f>
        <v>1</v>
      </c>
      <c r="AO241" t="b">
        <f>F241='01.01.2022 Смета'!E241</f>
        <v>1</v>
      </c>
      <c r="AP241" t="b">
        <f>G241='01.01.2022 Смета'!F241</f>
        <v>1</v>
      </c>
      <c r="AQ241" t="b">
        <f>H241='01.01.2022 Смета'!G241</f>
        <v>1</v>
      </c>
    </row>
    <row r="242" spans="1:43" ht="16.149999999999999" customHeight="1" x14ac:dyDescent="0.25">
      <c r="A242" s="108">
        <v>202</v>
      </c>
      <c r="B242" s="8" t="s">
        <v>189</v>
      </c>
      <c r="C242" s="21" t="s">
        <v>149</v>
      </c>
      <c r="D242" s="87" t="s">
        <v>174</v>
      </c>
      <c r="E242" s="21" t="s">
        <v>511</v>
      </c>
      <c r="F242" s="35">
        <v>44708</v>
      </c>
      <c r="G242" s="35">
        <v>44710</v>
      </c>
      <c r="H242" s="21" t="s">
        <v>336</v>
      </c>
      <c r="I242" s="22" t="s">
        <v>511</v>
      </c>
      <c r="J242" s="35">
        <v>44708</v>
      </c>
      <c r="K242" s="35">
        <v>44710</v>
      </c>
      <c r="L242" s="10"/>
      <c r="M242" s="10">
        <v>3400</v>
      </c>
      <c r="N242" s="10">
        <f t="shared" si="32"/>
        <v>0</v>
      </c>
      <c r="O242" s="10"/>
      <c r="P242" s="10">
        <v>2900</v>
      </c>
      <c r="Q242" s="10">
        <f t="shared" si="33"/>
        <v>0</v>
      </c>
      <c r="R242" s="10"/>
      <c r="S242" s="10">
        <v>2800</v>
      </c>
      <c r="T242" s="10">
        <f t="shared" si="34"/>
        <v>0</v>
      </c>
      <c r="U242" s="10">
        <v>19</v>
      </c>
      <c r="V242" s="10">
        <v>150</v>
      </c>
      <c r="W242" s="10">
        <f t="shared" si="39"/>
        <v>2850</v>
      </c>
      <c r="X242" s="10">
        <v>19</v>
      </c>
      <c r="Y242" s="10">
        <v>150</v>
      </c>
      <c r="Z242" s="10">
        <f t="shared" si="40"/>
        <v>2850</v>
      </c>
      <c r="AA242" s="10">
        <v>19</v>
      </c>
      <c r="AB242" s="10">
        <v>150</v>
      </c>
      <c r="AC242" s="10">
        <f t="shared" si="41"/>
        <v>2850</v>
      </c>
      <c r="AD242" s="11">
        <v>60</v>
      </c>
      <c r="AE242" s="26">
        <v>7</v>
      </c>
      <c r="AF242" s="7">
        <f t="shared" si="36"/>
        <v>420</v>
      </c>
      <c r="AG242" s="131">
        <v>1</v>
      </c>
      <c r="AH242" s="145">
        <f t="shared" si="37"/>
        <v>117</v>
      </c>
      <c r="AI242" s="139">
        <f t="shared" si="35"/>
        <v>8970</v>
      </c>
      <c r="AJ242" s="118">
        <f t="shared" si="38"/>
        <v>8970</v>
      </c>
      <c r="AM242" t="b">
        <f>D242='01.01.2022 Смета'!D242</f>
        <v>1</v>
      </c>
      <c r="AO242" t="b">
        <f>F242='01.01.2022 Смета'!E242</f>
        <v>1</v>
      </c>
      <c r="AP242" t="b">
        <f>G242='01.01.2022 Смета'!F242</f>
        <v>1</v>
      </c>
      <c r="AQ242" t="b">
        <f>H242='01.01.2022 Смета'!G242</f>
        <v>1</v>
      </c>
    </row>
    <row r="243" spans="1:43" ht="16.149999999999999" customHeight="1" x14ac:dyDescent="0.25">
      <c r="A243" s="108">
        <v>203</v>
      </c>
      <c r="B243" s="8" t="s">
        <v>189</v>
      </c>
      <c r="C243" s="21" t="s">
        <v>149</v>
      </c>
      <c r="D243" s="87" t="s">
        <v>174</v>
      </c>
      <c r="E243" s="21" t="s">
        <v>510</v>
      </c>
      <c r="F243" s="35">
        <v>44711</v>
      </c>
      <c r="G243" s="35">
        <v>44714</v>
      </c>
      <c r="H243" s="21" t="s">
        <v>336</v>
      </c>
      <c r="I243" s="22" t="s">
        <v>510</v>
      </c>
      <c r="J243" s="35">
        <v>44711</v>
      </c>
      <c r="K243" s="35">
        <v>44714</v>
      </c>
      <c r="L243" s="10">
        <v>1</v>
      </c>
      <c r="M243" s="10">
        <v>3400</v>
      </c>
      <c r="N243" s="10">
        <f t="shared" si="32"/>
        <v>3400</v>
      </c>
      <c r="O243" s="10">
        <v>1</v>
      </c>
      <c r="P243" s="10">
        <v>2900</v>
      </c>
      <c r="Q243" s="10">
        <f t="shared" si="33"/>
        <v>2900</v>
      </c>
      <c r="R243" s="10">
        <v>1</v>
      </c>
      <c r="S243" s="10">
        <v>2800</v>
      </c>
      <c r="T243" s="10">
        <f t="shared" si="34"/>
        <v>2800</v>
      </c>
      <c r="U243" s="10">
        <v>19</v>
      </c>
      <c r="V243" s="10">
        <v>150</v>
      </c>
      <c r="W243" s="10">
        <f t="shared" si="39"/>
        <v>2850</v>
      </c>
      <c r="X243" s="10">
        <v>19</v>
      </c>
      <c r="Y243" s="10">
        <v>150</v>
      </c>
      <c r="Z243" s="10">
        <f t="shared" si="40"/>
        <v>2850</v>
      </c>
      <c r="AA243" s="10">
        <v>19</v>
      </c>
      <c r="AB243" s="10">
        <v>150</v>
      </c>
      <c r="AC243" s="10">
        <f t="shared" si="41"/>
        <v>2850</v>
      </c>
      <c r="AD243" s="11">
        <v>60</v>
      </c>
      <c r="AE243" s="26">
        <v>7</v>
      </c>
      <c r="AF243" s="7">
        <f t="shared" si="36"/>
        <v>420</v>
      </c>
      <c r="AG243" s="131">
        <v>1</v>
      </c>
      <c r="AH243" s="145">
        <f t="shared" si="37"/>
        <v>120</v>
      </c>
      <c r="AI243" s="139">
        <f t="shared" si="35"/>
        <v>18070</v>
      </c>
      <c r="AJ243" s="118">
        <f t="shared" si="38"/>
        <v>18070</v>
      </c>
      <c r="AM243" t="b">
        <f>D243='01.01.2022 Смета'!D243</f>
        <v>1</v>
      </c>
      <c r="AO243" t="b">
        <f>F243='01.01.2022 Смета'!E243</f>
        <v>1</v>
      </c>
      <c r="AP243" t="b">
        <f>G243='01.01.2022 Смета'!F243</f>
        <v>1</v>
      </c>
      <c r="AQ243" t="b">
        <f>H243='01.01.2022 Смета'!G243</f>
        <v>1</v>
      </c>
    </row>
    <row r="244" spans="1:43" ht="16.149999999999999" customHeight="1" x14ac:dyDescent="0.25">
      <c r="A244" s="108">
        <v>204</v>
      </c>
      <c r="B244" s="8" t="s">
        <v>189</v>
      </c>
      <c r="C244" s="21" t="s">
        <v>149</v>
      </c>
      <c r="D244" s="87" t="s">
        <v>174</v>
      </c>
      <c r="E244" s="21" t="s">
        <v>515</v>
      </c>
      <c r="F244" s="35">
        <v>44718</v>
      </c>
      <c r="G244" s="35">
        <v>44720</v>
      </c>
      <c r="H244" s="21" t="s">
        <v>336</v>
      </c>
      <c r="I244" s="22" t="s">
        <v>515</v>
      </c>
      <c r="J244" s="35">
        <v>44718</v>
      </c>
      <c r="K244" s="35">
        <v>44720</v>
      </c>
      <c r="L244" s="10">
        <v>1</v>
      </c>
      <c r="M244" s="10">
        <v>3400</v>
      </c>
      <c r="N244" s="10">
        <f t="shared" si="32"/>
        <v>3400</v>
      </c>
      <c r="O244" s="10">
        <v>1</v>
      </c>
      <c r="P244" s="10">
        <v>2900</v>
      </c>
      <c r="Q244" s="10">
        <f t="shared" si="33"/>
        <v>2900</v>
      </c>
      <c r="R244" s="10">
        <v>1</v>
      </c>
      <c r="S244" s="10">
        <v>2800</v>
      </c>
      <c r="T244" s="10">
        <f t="shared" si="34"/>
        <v>2800</v>
      </c>
      <c r="U244" s="10">
        <v>19</v>
      </c>
      <c r="V244" s="10">
        <v>150</v>
      </c>
      <c r="W244" s="10">
        <f t="shared" si="39"/>
        <v>2850</v>
      </c>
      <c r="X244" s="10">
        <v>19</v>
      </c>
      <c r="Y244" s="10">
        <v>150</v>
      </c>
      <c r="Z244" s="10">
        <f t="shared" si="40"/>
        <v>2850</v>
      </c>
      <c r="AA244" s="10">
        <v>19</v>
      </c>
      <c r="AB244" s="10">
        <v>150</v>
      </c>
      <c r="AC244" s="10">
        <f t="shared" si="41"/>
        <v>2850</v>
      </c>
      <c r="AD244" s="11">
        <v>60</v>
      </c>
      <c r="AE244" s="26">
        <v>7</v>
      </c>
      <c r="AF244" s="7">
        <f t="shared" si="36"/>
        <v>420</v>
      </c>
      <c r="AG244" s="131">
        <v>1</v>
      </c>
      <c r="AH244" s="145">
        <f t="shared" si="37"/>
        <v>120</v>
      </c>
      <c r="AI244" s="139">
        <f t="shared" si="35"/>
        <v>18070</v>
      </c>
      <c r="AJ244" s="118">
        <f t="shared" si="38"/>
        <v>18070</v>
      </c>
      <c r="AM244" t="b">
        <f>D244='01.01.2022 Смета'!D244</f>
        <v>1</v>
      </c>
      <c r="AO244" t="b">
        <f>F244='01.01.2022 Смета'!E244</f>
        <v>1</v>
      </c>
      <c r="AP244" t="b">
        <f>G244='01.01.2022 Смета'!F244</f>
        <v>1</v>
      </c>
      <c r="AQ244" t="b">
        <f>H244='01.01.2022 Смета'!G244</f>
        <v>1</v>
      </c>
    </row>
    <row r="245" spans="1:43" ht="16.149999999999999" customHeight="1" x14ac:dyDescent="0.25">
      <c r="A245" s="108">
        <v>205</v>
      </c>
      <c r="B245" s="8" t="s">
        <v>189</v>
      </c>
      <c r="C245" s="21" t="s">
        <v>149</v>
      </c>
      <c r="D245" s="87" t="s">
        <v>174</v>
      </c>
      <c r="E245" s="21" t="s">
        <v>781</v>
      </c>
      <c r="F245" s="35">
        <v>44722</v>
      </c>
      <c r="G245" s="35">
        <v>44725</v>
      </c>
      <c r="H245" s="21" t="s">
        <v>336</v>
      </c>
      <c r="I245" s="22" t="s">
        <v>781</v>
      </c>
      <c r="J245" s="35">
        <v>44722</v>
      </c>
      <c r="K245" s="35">
        <v>44725</v>
      </c>
      <c r="L245" s="10">
        <v>1</v>
      </c>
      <c r="M245" s="10">
        <v>3400</v>
      </c>
      <c r="N245" s="10">
        <f t="shared" si="32"/>
        <v>3400</v>
      </c>
      <c r="O245" s="10">
        <v>1</v>
      </c>
      <c r="P245" s="10">
        <v>2900</v>
      </c>
      <c r="Q245" s="10">
        <f t="shared" si="33"/>
        <v>2900</v>
      </c>
      <c r="R245" s="10">
        <v>1</v>
      </c>
      <c r="S245" s="10">
        <v>2800</v>
      </c>
      <c r="T245" s="10">
        <f t="shared" si="34"/>
        <v>2800</v>
      </c>
      <c r="U245" s="10">
        <v>15</v>
      </c>
      <c r="V245" s="10">
        <v>150</v>
      </c>
      <c r="W245" s="10">
        <f t="shared" si="39"/>
        <v>2250</v>
      </c>
      <c r="X245" s="10">
        <v>15</v>
      </c>
      <c r="Y245" s="10">
        <v>150</v>
      </c>
      <c r="Z245" s="10">
        <f t="shared" si="40"/>
        <v>2250</v>
      </c>
      <c r="AA245" s="10">
        <v>15</v>
      </c>
      <c r="AB245" s="10">
        <v>150</v>
      </c>
      <c r="AC245" s="10">
        <f t="shared" si="41"/>
        <v>2250</v>
      </c>
      <c r="AD245" s="11">
        <v>48</v>
      </c>
      <c r="AE245" s="26">
        <v>7</v>
      </c>
      <c r="AF245" s="7">
        <f t="shared" si="36"/>
        <v>336</v>
      </c>
      <c r="AG245" s="131">
        <v>1</v>
      </c>
      <c r="AH245" s="145">
        <f t="shared" si="37"/>
        <v>96</v>
      </c>
      <c r="AI245" s="139">
        <f t="shared" si="35"/>
        <v>16186</v>
      </c>
      <c r="AJ245" s="118">
        <f t="shared" si="38"/>
        <v>16186</v>
      </c>
      <c r="AM245" t="b">
        <f>D245='01.01.2022 Смета'!D245</f>
        <v>1</v>
      </c>
      <c r="AO245" t="b">
        <f>F245='01.01.2022 Смета'!E245</f>
        <v>1</v>
      </c>
      <c r="AP245" t="b">
        <f>G245='01.01.2022 Смета'!F245</f>
        <v>1</v>
      </c>
      <c r="AQ245" t="b">
        <f>H245='01.01.2022 Смета'!G245</f>
        <v>1</v>
      </c>
    </row>
    <row r="246" spans="1:43" ht="16.149999999999999" customHeight="1" x14ac:dyDescent="0.25">
      <c r="A246" s="108">
        <v>206</v>
      </c>
      <c r="B246" s="8" t="s">
        <v>189</v>
      </c>
      <c r="C246" s="21" t="s">
        <v>149</v>
      </c>
      <c r="D246" s="87" t="s">
        <v>174</v>
      </c>
      <c r="E246" s="21" t="s">
        <v>534</v>
      </c>
      <c r="F246" s="35">
        <v>44732</v>
      </c>
      <c r="G246" s="35">
        <v>44736</v>
      </c>
      <c r="H246" s="21" t="s">
        <v>336</v>
      </c>
      <c r="I246" s="22" t="s">
        <v>534</v>
      </c>
      <c r="J246" s="35">
        <v>44732</v>
      </c>
      <c r="K246" s="35">
        <v>44736</v>
      </c>
      <c r="L246" s="14">
        <v>1</v>
      </c>
      <c r="M246" s="10">
        <v>3400</v>
      </c>
      <c r="N246" s="10">
        <f t="shared" si="32"/>
        <v>3400</v>
      </c>
      <c r="O246" s="14">
        <v>1</v>
      </c>
      <c r="P246" s="10">
        <v>2900</v>
      </c>
      <c r="Q246" s="10">
        <f t="shared" si="33"/>
        <v>2900</v>
      </c>
      <c r="R246" s="14">
        <v>1</v>
      </c>
      <c r="S246" s="10">
        <v>2800</v>
      </c>
      <c r="T246" s="10">
        <f t="shared" si="34"/>
        <v>2800</v>
      </c>
      <c r="U246" s="12">
        <v>19</v>
      </c>
      <c r="V246" s="10">
        <v>150</v>
      </c>
      <c r="W246" s="10">
        <f t="shared" si="39"/>
        <v>2850</v>
      </c>
      <c r="X246" s="12">
        <v>19</v>
      </c>
      <c r="Y246" s="10">
        <v>150</v>
      </c>
      <c r="Z246" s="10">
        <f t="shared" si="40"/>
        <v>2850</v>
      </c>
      <c r="AA246" s="12">
        <v>19</v>
      </c>
      <c r="AB246" s="10">
        <v>150</v>
      </c>
      <c r="AC246" s="10">
        <f t="shared" si="41"/>
        <v>2850</v>
      </c>
      <c r="AD246" s="12">
        <v>60</v>
      </c>
      <c r="AE246" s="26">
        <v>7</v>
      </c>
      <c r="AF246" s="7">
        <f t="shared" si="36"/>
        <v>420</v>
      </c>
      <c r="AG246" s="131">
        <v>1</v>
      </c>
      <c r="AH246" s="145">
        <f t="shared" si="37"/>
        <v>120</v>
      </c>
      <c r="AI246" s="139">
        <f t="shared" si="35"/>
        <v>18070</v>
      </c>
      <c r="AJ246" s="118">
        <f t="shared" si="38"/>
        <v>18070</v>
      </c>
      <c r="AM246" t="b">
        <f>D246='01.01.2022 Смета'!D246</f>
        <v>1</v>
      </c>
      <c r="AO246" t="b">
        <f>F246='01.01.2022 Смета'!E246</f>
        <v>1</v>
      </c>
      <c r="AP246" t="b">
        <f>G246='01.01.2022 Смета'!F246</f>
        <v>1</v>
      </c>
      <c r="AQ246" t="b">
        <f>H246='01.01.2022 Смета'!G246</f>
        <v>1</v>
      </c>
    </row>
    <row r="247" spans="1:43" ht="16.149999999999999" customHeight="1" x14ac:dyDescent="0.25">
      <c r="A247" s="108">
        <v>207</v>
      </c>
      <c r="B247" s="8" t="s">
        <v>189</v>
      </c>
      <c r="C247" s="21" t="s">
        <v>149</v>
      </c>
      <c r="D247" s="87" t="s">
        <v>174</v>
      </c>
      <c r="E247" s="21" t="s">
        <v>535</v>
      </c>
      <c r="F247" s="35">
        <v>44739</v>
      </c>
      <c r="G247" s="35">
        <v>44742</v>
      </c>
      <c r="H247" s="21" t="s">
        <v>336</v>
      </c>
      <c r="I247" s="22" t="s">
        <v>535</v>
      </c>
      <c r="J247" s="35">
        <v>44739</v>
      </c>
      <c r="K247" s="35">
        <v>44742</v>
      </c>
      <c r="L247" s="14">
        <v>1</v>
      </c>
      <c r="M247" s="10">
        <v>3400</v>
      </c>
      <c r="N247" s="10">
        <f t="shared" si="32"/>
        <v>3400</v>
      </c>
      <c r="O247" s="14">
        <v>1</v>
      </c>
      <c r="P247" s="10">
        <v>2900</v>
      </c>
      <c r="Q247" s="10">
        <f t="shared" si="33"/>
        <v>2900</v>
      </c>
      <c r="R247" s="14">
        <v>1</v>
      </c>
      <c r="S247" s="10">
        <v>2800</v>
      </c>
      <c r="T247" s="10">
        <f t="shared" si="34"/>
        <v>2800</v>
      </c>
      <c r="U247" s="12">
        <v>19</v>
      </c>
      <c r="V247" s="10">
        <v>150</v>
      </c>
      <c r="W247" s="10">
        <f t="shared" si="39"/>
        <v>2850</v>
      </c>
      <c r="X247" s="12">
        <v>19</v>
      </c>
      <c r="Y247" s="10">
        <v>150</v>
      </c>
      <c r="Z247" s="10">
        <f t="shared" si="40"/>
        <v>2850</v>
      </c>
      <c r="AA247" s="12">
        <v>19</v>
      </c>
      <c r="AB247" s="10">
        <v>150</v>
      </c>
      <c r="AC247" s="10">
        <f t="shared" si="41"/>
        <v>2850</v>
      </c>
      <c r="AD247" s="12">
        <v>60</v>
      </c>
      <c r="AE247" s="26">
        <v>7</v>
      </c>
      <c r="AF247" s="7">
        <f t="shared" si="36"/>
        <v>420</v>
      </c>
      <c r="AG247" s="131">
        <v>1</v>
      </c>
      <c r="AH247" s="145">
        <f t="shared" si="37"/>
        <v>120</v>
      </c>
      <c r="AI247" s="139">
        <f t="shared" si="35"/>
        <v>18070</v>
      </c>
      <c r="AJ247" s="118">
        <f t="shared" si="38"/>
        <v>18070</v>
      </c>
      <c r="AM247" t="b">
        <f>D247='01.01.2022 Смета'!D247</f>
        <v>1</v>
      </c>
      <c r="AO247" t="b">
        <f>F247='01.01.2022 Смета'!E247</f>
        <v>1</v>
      </c>
      <c r="AP247" t="b">
        <f>G247='01.01.2022 Смета'!F247</f>
        <v>1</v>
      </c>
      <c r="AQ247" t="b">
        <f>H247='01.01.2022 Смета'!G247</f>
        <v>1</v>
      </c>
    </row>
    <row r="248" spans="1:43" ht="15.6" customHeight="1" x14ac:dyDescent="0.25">
      <c r="A248" s="110"/>
      <c r="B248" s="88"/>
      <c r="C248" s="92"/>
      <c r="D248" s="92" t="s">
        <v>865</v>
      </c>
      <c r="E248" s="89"/>
      <c r="F248" s="89"/>
      <c r="G248" s="89"/>
      <c r="H248" s="91"/>
      <c r="I248" s="91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66"/>
      <c r="AC248" s="26"/>
      <c r="AD248" s="26"/>
      <c r="AE248" s="133"/>
      <c r="AF248" s="140"/>
      <c r="AG248" s="140"/>
      <c r="AH248" s="149"/>
      <c r="AI248" s="89"/>
      <c r="AJ248" s="90"/>
      <c r="AM248" t="b">
        <f>D248='01.01.2022 Смета'!D248</f>
        <v>1</v>
      </c>
      <c r="AO248" t="b">
        <f>F248='01.01.2022 Смета'!E248</f>
        <v>1</v>
      </c>
      <c r="AP248" t="b">
        <f>G248='01.01.2022 Смета'!F248</f>
        <v>1</v>
      </c>
      <c r="AQ248" t="b">
        <f>H248='01.01.2022 Смета'!G248</f>
        <v>1</v>
      </c>
    </row>
    <row r="249" spans="1:43" ht="16.149999999999999" customHeight="1" x14ac:dyDescent="0.25">
      <c r="A249" s="108">
        <v>208</v>
      </c>
      <c r="B249" s="8" t="s">
        <v>16</v>
      </c>
      <c r="C249" s="21" t="s">
        <v>160</v>
      </c>
      <c r="D249" s="87" t="s">
        <v>174</v>
      </c>
      <c r="E249" s="21" t="s">
        <v>406</v>
      </c>
      <c r="F249" s="35">
        <v>44679</v>
      </c>
      <c r="G249" s="35">
        <v>44681</v>
      </c>
      <c r="H249" s="21" t="s">
        <v>301</v>
      </c>
      <c r="I249" s="22" t="s">
        <v>406</v>
      </c>
      <c r="J249" s="35">
        <v>44679</v>
      </c>
      <c r="K249" s="35">
        <v>44681</v>
      </c>
      <c r="L249" s="10"/>
      <c r="M249" s="10">
        <v>3400</v>
      </c>
      <c r="N249" s="10">
        <f t="shared" si="32"/>
        <v>0</v>
      </c>
      <c r="O249" s="10"/>
      <c r="P249" s="10">
        <v>2900</v>
      </c>
      <c r="Q249" s="10">
        <f t="shared" si="33"/>
        <v>0</v>
      </c>
      <c r="R249" s="10"/>
      <c r="S249" s="10">
        <v>2800</v>
      </c>
      <c r="T249" s="10">
        <f t="shared" si="34"/>
        <v>0</v>
      </c>
      <c r="U249" s="23">
        <v>32</v>
      </c>
      <c r="V249" s="10">
        <v>150</v>
      </c>
      <c r="W249" s="10">
        <f t="shared" si="39"/>
        <v>4800</v>
      </c>
      <c r="X249" s="23">
        <v>32</v>
      </c>
      <c r="Y249" s="10">
        <v>150</v>
      </c>
      <c r="Z249" s="10">
        <f t="shared" si="40"/>
        <v>4800</v>
      </c>
      <c r="AA249" s="23">
        <v>32</v>
      </c>
      <c r="AB249" s="10">
        <v>150</v>
      </c>
      <c r="AC249" s="10">
        <f t="shared" si="41"/>
        <v>4800</v>
      </c>
      <c r="AD249" s="11">
        <v>57</v>
      </c>
      <c r="AE249" s="26">
        <v>7</v>
      </c>
      <c r="AF249" s="7">
        <f t="shared" si="36"/>
        <v>399</v>
      </c>
      <c r="AG249" s="131">
        <v>1</v>
      </c>
      <c r="AH249" s="145">
        <f t="shared" si="37"/>
        <v>153</v>
      </c>
      <c r="AI249" s="139">
        <f t="shared" si="35"/>
        <v>14799</v>
      </c>
      <c r="AJ249" s="118">
        <f t="shared" si="38"/>
        <v>14799</v>
      </c>
      <c r="AM249" t="b">
        <f>D249='01.01.2022 Смета'!D249</f>
        <v>1</v>
      </c>
      <c r="AO249" t="b">
        <f>F249='01.01.2022 Смета'!E249</f>
        <v>1</v>
      </c>
      <c r="AP249" t="b">
        <f>G249='01.01.2022 Смета'!F249</f>
        <v>1</v>
      </c>
      <c r="AQ249" t="b">
        <f>H249='01.01.2022 Смета'!G249</f>
        <v>1</v>
      </c>
    </row>
    <row r="250" spans="1:43" ht="16.149999999999999" customHeight="1" x14ac:dyDescent="0.25">
      <c r="A250" s="108">
        <v>209</v>
      </c>
      <c r="B250" s="8" t="s">
        <v>16</v>
      </c>
      <c r="C250" s="21" t="s">
        <v>160</v>
      </c>
      <c r="D250" s="87" t="s">
        <v>173</v>
      </c>
      <c r="E250" s="21" t="s">
        <v>512</v>
      </c>
      <c r="F250" s="35">
        <v>44686</v>
      </c>
      <c r="G250" s="35">
        <v>44687</v>
      </c>
      <c r="H250" s="21" t="s">
        <v>301</v>
      </c>
      <c r="I250" s="22" t="s">
        <v>512</v>
      </c>
      <c r="J250" s="35">
        <v>44686</v>
      </c>
      <c r="K250" s="35">
        <v>44687</v>
      </c>
      <c r="L250" s="10"/>
      <c r="M250" s="10">
        <v>3400</v>
      </c>
      <c r="N250" s="10">
        <f t="shared" si="32"/>
        <v>0</v>
      </c>
      <c r="O250" s="10"/>
      <c r="P250" s="10">
        <v>2900</v>
      </c>
      <c r="Q250" s="10">
        <f t="shared" si="33"/>
        <v>0</v>
      </c>
      <c r="R250" s="10"/>
      <c r="S250" s="10">
        <v>2800</v>
      </c>
      <c r="T250" s="10">
        <f t="shared" si="34"/>
        <v>0</v>
      </c>
      <c r="U250" s="10">
        <v>7</v>
      </c>
      <c r="V250" s="10">
        <v>150</v>
      </c>
      <c r="W250" s="10">
        <f t="shared" si="39"/>
        <v>1050</v>
      </c>
      <c r="X250" s="10">
        <v>7</v>
      </c>
      <c r="Y250" s="10">
        <v>150</v>
      </c>
      <c r="Z250" s="10">
        <f t="shared" si="40"/>
        <v>1050</v>
      </c>
      <c r="AA250" s="10">
        <v>7</v>
      </c>
      <c r="AB250" s="10">
        <v>150</v>
      </c>
      <c r="AC250" s="10">
        <f t="shared" si="41"/>
        <v>1050</v>
      </c>
      <c r="AD250" s="11">
        <v>27</v>
      </c>
      <c r="AE250" s="26">
        <v>7</v>
      </c>
      <c r="AF250" s="7">
        <f t="shared" si="36"/>
        <v>189</v>
      </c>
      <c r="AG250" s="131">
        <v>1</v>
      </c>
      <c r="AH250" s="145">
        <f t="shared" si="37"/>
        <v>48</v>
      </c>
      <c r="AI250" s="139">
        <f t="shared" si="35"/>
        <v>3339</v>
      </c>
      <c r="AJ250" s="118">
        <f t="shared" si="38"/>
        <v>3339</v>
      </c>
      <c r="AM250" t="b">
        <f>D250='01.01.2022 Смета'!D250</f>
        <v>1</v>
      </c>
      <c r="AO250" t="b">
        <f>F250='01.01.2022 Смета'!E250</f>
        <v>1</v>
      </c>
      <c r="AP250" t="b">
        <f>G250='01.01.2022 Смета'!F250</f>
        <v>1</v>
      </c>
      <c r="AQ250" t="b">
        <f>H250='01.01.2022 Смета'!G250</f>
        <v>1</v>
      </c>
    </row>
    <row r="251" spans="1:43" ht="27" customHeight="1" x14ac:dyDescent="0.25">
      <c r="A251" s="108">
        <v>210</v>
      </c>
      <c r="B251" s="8" t="s">
        <v>16</v>
      </c>
      <c r="C251" s="21" t="s">
        <v>160</v>
      </c>
      <c r="D251" s="87" t="s">
        <v>59</v>
      </c>
      <c r="E251" s="21" t="s">
        <v>405</v>
      </c>
      <c r="F251" s="35">
        <v>44714</v>
      </c>
      <c r="G251" s="35">
        <v>44717</v>
      </c>
      <c r="H251" s="21" t="s">
        <v>403</v>
      </c>
      <c r="I251" s="22" t="s">
        <v>405</v>
      </c>
      <c r="J251" s="35">
        <v>44714</v>
      </c>
      <c r="K251" s="35">
        <v>44717</v>
      </c>
      <c r="L251" s="10"/>
      <c r="M251" s="10">
        <v>3400</v>
      </c>
      <c r="N251" s="10">
        <f t="shared" si="32"/>
        <v>0</v>
      </c>
      <c r="O251" s="10"/>
      <c r="P251" s="10">
        <v>2900</v>
      </c>
      <c r="Q251" s="10">
        <f t="shared" si="33"/>
        <v>0</v>
      </c>
      <c r="R251" s="10"/>
      <c r="S251" s="10">
        <v>2800</v>
      </c>
      <c r="T251" s="10">
        <f t="shared" si="34"/>
        <v>0</v>
      </c>
      <c r="U251" s="10">
        <v>21</v>
      </c>
      <c r="V251" s="10">
        <v>150</v>
      </c>
      <c r="W251" s="10">
        <f t="shared" si="39"/>
        <v>3150</v>
      </c>
      <c r="X251" s="10">
        <v>21</v>
      </c>
      <c r="Y251" s="10">
        <v>150</v>
      </c>
      <c r="Z251" s="10">
        <f t="shared" si="40"/>
        <v>3150</v>
      </c>
      <c r="AA251" s="10">
        <v>21</v>
      </c>
      <c r="AB251" s="10">
        <v>150</v>
      </c>
      <c r="AC251" s="10">
        <f t="shared" si="41"/>
        <v>3150</v>
      </c>
      <c r="AD251" s="11">
        <v>81</v>
      </c>
      <c r="AE251" s="26">
        <v>7</v>
      </c>
      <c r="AF251" s="7">
        <f t="shared" si="36"/>
        <v>567</v>
      </c>
      <c r="AG251" s="131">
        <v>1</v>
      </c>
      <c r="AH251" s="139">
        <f t="shared" si="37"/>
        <v>144</v>
      </c>
      <c r="AI251" s="139">
        <f t="shared" si="35"/>
        <v>10017</v>
      </c>
      <c r="AJ251" s="109">
        <f t="shared" si="38"/>
        <v>10017</v>
      </c>
      <c r="AM251" t="b">
        <f>D251='01.01.2022 Смета'!D251</f>
        <v>1</v>
      </c>
      <c r="AO251" t="b">
        <f>F251='01.01.2022 Смета'!E251</f>
        <v>1</v>
      </c>
      <c r="AP251" t="b">
        <f>G251='01.01.2022 Смета'!F251</f>
        <v>1</v>
      </c>
      <c r="AQ251" t="b">
        <f>H251='01.01.2022 Смета'!G251</f>
        <v>1</v>
      </c>
    </row>
    <row r="252" spans="1:43" ht="16.149999999999999" customHeight="1" x14ac:dyDescent="0.25">
      <c r="A252" s="108">
        <v>211</v>
      </c>
      <c r="B252" s="8" t="s">
        <v>16</v>
      </c>
      <c r="C252" s="21" t="s">
        <v>160</v>
      </c>
      <c r="D252" s="87" t="s">
        <v>60</v>
      </c>
      <c r="E252" s="21" t="s">
        <v>782</v>
      </c>
      <c r="F252" s="35">
        <v>44820</v>
      </c>
      <c r="G252" s="35">
        <v>44822</v>
      </c>
      <c r="H252" s="21" t="s">
        <v>301</v>
      </c>
      <c r="I252" s="22" t="s">
        <v>782</v>
      </c>
      <c r="J252" s="35">
        <v>44820</v>
      </c>
      <c r="K252" s="35">
        <v>44822</v>
      </c>
      <c r="L252" s="10">
        <v>1</v>
      </c>
      <c r="M252" s="10">
        <v>3400</v>
      </c>
      <c r="N252" s="10">
        <f t="shared" si="32"/>
        <v>3400</v>
      </c>
      <c r="O252" s="10">
        <v>1</v>
      </c>
      <c r="P252" s="10">
        <v>2900</v>
      </c>
      <c r="Q252" s="10">
        <f t="shared" si="33"/>
        <v>2900</v>
      </c>
      <c r="R252" s="10">
        <v>1</v>
      </c>
      <c r="S252" s="10">
        <v>2800</v>
      </c>
      <c r="T252" s="10">
        <f t="shared" si="34"/>
        <v>2800</v>
      </c>
      <c r="U252" s="10">
        <v>21</v>
      </c>
      <c r="V252" s="10">
        <v>150</v>
      </c>
      <c r="W252" s="10">
        <f t="shared" si="39"/>
        <v>3150</v>
      </c>
      <c r="X252" s="10">
        <v>21</v>
      </c>
      <c r="Y252" s="10">
        <v>150</v>
      </c>
      <c r="Z252" s="10">
        <f t="shared" si="40"/>
        <v>3150</v>
      </c>
      <c r="AA252" s="10">
        <v>21</v>
      </c>
      <c r="AB252" s="10">
        <v>150</v>
      </c>
      <c r="AC252" s="10">
        <f t="shared" si="41"/>
        <v>3150</v>
      </c>
      <c r="AD252" s="11">
        <v>81</v>
      </c>
      <c r="AE252" s="26">
        <v>7</v>
      </c>
      <c r="AF252" s="7">
        <f t="shared" si="36"/>
        <v>567</v>
      </c>
      <c r="AG252" s="131">
        <v>1</v>
      </c>
      <c r="AH252" s="139">
        <f t="shared" si="37"/>
        <v>147</v>
      </c>
      <c r="AI252" s="139">
        <f t="shared" si="35"/>
        <v>19117</v>
      </c>
      <c r="AJ252" s="109">
        <f t="shared" si="38"/>
        <v>19117</v>
      </c>
      <c r="AM252" t="b">
        <f>D252='01.01.2022 Смета'!D252</f>
        <v>1</v>
      </c>
      <c r="AO252" t="b">
        <f>F252='01.01.2022 Смета'!E252</f>
        <v>1</v>
      </c>
      <c r="AP252" t="b">
        <f>G252='01.01.2022 Смета'!F252</f>
        <v>1</v>
      </c>
      <c r="AQ252" t="b">
        <f>H252='01.01.2022 Смета'!G252</f>
        <v>1</v>
      </c>
    </row>
    <row r="253" spans="1:43" ht="18.600000000000001" customHeight="1" x14ac:dyDescent="0.25">
      <c r="A253" s="110"/>
      <c r="B253" s="88"/>
      <c r="C253" s="92"/>
      <c r="D253" s="92" t="s">
        <v>866</v>
      </c>
      <c r="E253" s="89"/>
      <c r="F253" s="89"/>
      <c r="G253" s="89"/>
      <c r="H253" s="91"/>
      <c r="I253" s="91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66"/>
      <c r="AC253" s="26"/>
      <c r="AD253" s="26"/>
      <c r="AE253" s="133"/>
      <c r="AF253" s="140"/>
      <c r="AG253" s="140"/>
      <c r="AH253" s="149"/>
      <c r="AI253" s="89"/>
      <c r="AJ253" s="90"/>
      <c r="AM253" t="b">
        <f>D253='01.01.2022 Смета'!D253</f>
        <v>1</v>
      </c>
      <c r="AO253" t="b">
        <f>F253='01.01.2022 Смета'!E253</f>
        <v>1</v>
      </c>
      <c r="AP253" t="b">
        <f>G253='01.01.2022 Смета'!F253</f>
        <v>1</v>
      </c>
      <c r="AQ253" t="b">
        <f>H253='01.01.2022 Смета'!G253</f>
        <v>1</v>
      </c>
    </row>
    <row r="254" spans="1:43" ht="65.650000000000006" customHeight="1" x14ac:dyDescent="0.25">
      <c r="A254" s="108">
        <v>212</v>
      </c>
      <c r="B254" s="8"/>
      <c r="C254" s="21" t="s">
        <v>119</v>
      </c>
      <c r="D254" s="87" t="s">
        <v>605</v>
      </c>
      <c r="E254" s="21" t="s">
        <v>455</v>
      </c>
      <c r="F254" s="35">
        <v>44624</v>
      </c>
      <c r="G254" s="35">
        <v>44625</v>
      </c>
      <c r="H254" s="21" t="s">
        <v>301</v>
      </c>
      <c r="I254" s="22" t="s">
        <v>455</v>
      </c>
      <c r="J254" s="35">
        <v>44624</v>
      </c>
      <c r="K254" s="35">
        <v>44625</v>
      </c>
      <c r="L254" s="10"/>
      <c r="M254" s="10">
        <v>3400</v>
      </c>
      <c r="N254" s="10">
        <f t="shared" si="32"/>
        <v>0</v>
      </c>
      <c r="O254" s="10"/>
      <c r="P254" s="10">
        <v>2900</v>
      </c>
      <c r="Q254" s="10">
        <f t="shared" si="33"/>
        <v>0</v>
      </c>
      <c r="R254" s="10"/>
      <c r="S254" s="10">
        <v>2800</v>
      </c>
      <c r="T254" s="10">
        <f t="shared" si="34"/>
        <v>0</v>
      </c>
      <c r="U254" s="10">
        <v>92</v>
      </c>
      <c r="V254" s="10">
        <v>150</v>
      </c>
      <c r="W254" s="10">
        <f t="shared" si="39"/>
        <v>13800</v>
      </c>
      <c r="X254" s="10">
        <v>76</v>
      </c>
      <c r="Y254" s="10">
        <v>150</v>
      </c>
      <c r="Z254" s="10">
        <f t="shared" si="40"/>
        <v>11400</v>
      </c>
      <c r="AA254" s="10">
        <v>76</v>
      </c>
      <c r="AB254" s="10">
        <v>150</v>
      </c>
      <c r="AC254" s="10">
        <f t="shared" si="41"/>
        <v>11400</v>
      </c>
      <c r="AD254" s="11"/>
      <c r="AE254" s="26">
        <v>7</v>
      </c>
      <c r="AF254" s="7">
        <f t="shared" ref="AF254:AF295" si="42">AD254*AE254</f>
        <v>0</v>
      </c>
      <c r="AG254" s="131">
        <v>1</v>
      </c>
      <c r="AH254" s="139">
        <f t="shared" si="37"/>
        <v>244</v>
      </c>
      <c r="AI254" s="139">
        <f t="shared" si="35"/>
        <v>36600</v>
      </c>
      <c r="AJ254" s="109">
        <f t="shared" si="38"/>
        <v>36600</v>
      </c>
      <c r="AM254" t="b">
        <f>D254='01.01.2022 Смета'!D254</f>
        <v>1</v>
      </c>
      <c r="AO254" t="b">
        <f>F254='01.01.2022 Смета'!E254</f>
        <v>1</v>
      </c>
      <c r="AP254" t="b">
        <f>G254='01.01.2022 Смета'!F254</f>
        <v>1</v>
      </c>
      <c r="AQ254" t="b">
        <f>H254='01.01.2022 Смета'!G254</f>
        <v>1</v>
      </c>
    </row>
    <row r="255" spans="1:43" ht="65.650000000000006" customHeight="1" x14ac:dyDescent="0.25">
      <c r="A255" s="108">
        <v>213</v>
      </c>
      <c r="B255" s="8" t="s">
        <v>192</v>
      </c>
      <c r="C255" s="21" t="s">
        <v>119</v>
      </c>
      <c r="D255" s="87" t="s">
        <v>264</v>
      </c>
      <c r="E255" s="21" t="s">
        <v>447</v>
      </c>
      <c r="F255" s="35">
        <v>44695</v>
      </c>
      <c r="G255" s="35">
        <v>44696</v>
      </c>
      <c r="H255" s="21" t="s">
        <v>301</v>
      </c>
      <c r="I255" s="22" t="s">
        <v>447</v>
      </c>
      <c r="J255" s="35">
        <v>44695</v>
      </c>
      <c r="K255" s="35">
        <v>44696</v>
      </c>
      <c r="L255" s="10"/>
      <c r="M255" s="10">
        <v>3400</v>
      </c>
      <c r="N255" s="10">
        <f t="shared" si="32"/>
        <v>0</v>
      </c>
      <c r="O255" s="10"/>
      <c r="P255" s="10">
        <v>2900</v>
      </c>
      <c r="Q255" s="10">
        <f t="shared" si="33"/>
        <v>0</v>
      </c>
      <c r="R255" s="10"/>
      <c r="S255" s="10">
        <v>2800</v>
      </c>
      <c r="T255" s="10">
        <f t="shared" si="34"/>
        <v>0</v>
      </c>
      <c r="U255" s="10">
        <v>92</v>
      </c>
      <c r="V255" s="10">
        <v>150</v>
      </c>
      <c r="W255" s="10">
        <f t="shared" si="39"/>
        <v>13800</v>
      </c>
      <c r="X255" s="10">
        <v>76</v>
      </c>
      <c r="Y255" s="10">
        <v>150</v>
      </c>
      <c r="Z255" s="10">
        <f t="shared" si="40"/>
        <v>11400</v>
      </c>
      <c r="AA255" s="10">
        <v>76</v>
      </c>
      <c r="AB255" s="10">
        <v>150</v>
      </c>
      <c r="AC255" s="10">
        <f t="shared" si="41"/>
        <v>11400</v>
      </c>
      <c r="AD255" s="11">
        <v>244</v>
      </c>
      <c r="AE255" s="26">
        <v>7</v>
      </c>
      <c r="AF255" s="7">
        <f t="shared" si="42"/>
        <v>1708</v>
      </c>
      <c r="AG255" s="131">
        <v>1</v>
      </c>
      <c r="AH255" s="145">
        <f t="shared" si="37"/>
        <v>488</v>
      </c>
      <c r="AI255" s="139">
        <f t="shared" si="35"/>
        <v>38308</v>
      </c>
      <c r="AJ255" s="118">
        <f t="shared" si="38"/>
        <v>38308</v>
      </c>
      <c r="AM255" t="b">
        <f>D255='01.01.2022 Смета'!D255</f>
        <v>1</v>
      </c>
      <c r="AO255" t="b">
        <f>F255='01.01.2022 Смета'!E255</f>
        <v>1</v>
      </c>
      <c r="AP255" t="b">
        <f>G255='01.01.2022 Смета'!F255</f>
        <v>1</v>
      </c>
      <c r="AQ255" t="b">
        <f>H255='01.01.2022 Смета'!G255</f>
        <v>1</v>
      </c>
    </row>
    <row r="256" spans="1:43" ht="66.400000000000006" customHeight="1" x14ac:dyDescent="0.25">
      <c r="A256" s="108">
        <v>214</v>
      </c>
      <c r="B256" s="21" t="s">
        <v>192</v>
      </c>
      <c r="C256" s="21" t="s">
        <v>119</v>
      </c>
      <c r="D256" s="87" t="s">
        <v>606</v>
      </c>
      <c r="E256" s="21" t="s">
        <v>455</v>
      </c>
      <c r="F256" s="35">
        <v>44730</v>
      </c>
      <c r="G256" s="35">
        <v>44731</v>
      </c>
      <c r="H256" s="21" t="s">
        <v>301</v>
      </c>
      <c r="I256" s="22" t="s">
        <v>455</v>
      </c>
      <c r="J256" s="35">
        <v>44730</v>
      </c>
      <c r="K256" s="35">
        <v>44731</v>
      </c>
      <c r="L256" s="10"/>
      <c r="M256" s="10">
        <v>3400</v>
      </c>
      <c r="N256" s="10">
        <f t="shared" si="32"/>
        <v>0</v>
      </c>
      <c r="O256" s="10"/>
      <c r="P256" s="10">
        <v>2900</v>
      </c>
      <c r="Q256" s="10">
        <f t="shared" si="33"/>
        <v>0</v>
      </c>
      <c r="R256" s="10"/>
      <c r="S256" s="10">
        <v>2800</v>
      </c>
      <c r="T256" s="10">
        <f t="shared" si="34"/>
        <v>0</v>
      </c>
      <c r="U256" s="10">
        <v>92</v>
      </c>
      <c r="V256" s="10">
        <v>150</v>
      </c>
      <c r="W256" s="10">
        <f t="shared" si="39"/>
        <v>13800</v>
      </c>
      <c r="X256" s="10">
        <v>76</v>
      </c>
      <c r="Y256" s="10">
        <v>150</v>
      </c>
      <c r="Z256" s="10">
        <f t="shared" si="40"/>
        <v>11400</v>
      </c>
      <c r="AA256" s="10">
        <v>76</v>
      </c>
      <c r="AB256" s="10">
        <v>150</v>
      </c>
      <c r="AC256" s="10">
        <f t="shared" si="41"/>
        <v>11400</v>
      </c>
      <c r="AD256" s="11">
        <v>244</v>
      </c>
      <c r="AE256" s="26">
        <v>7</v>
      </c>
      <c r="AF256" s="7">
        <f t="shared" si="42"/>
        <v>1708</v>
      </c>
      <c r="AG256" s="131">
        <v>1</v>
      </c>
      <c r="AH256" s="145">
        <f t="shared" si="37"/>
        <v>488</v>
      </c>
      <c r="AI256" s="139">
        <f t="shared" si="35"/>
        <v>38308</v>
      </c>
      <c r="AJ256" s="118">
        <f t="shared" si="38"/>
        <v>38308</v>
      </c>
      <c r="AM256" t="b">
        <f>D256='01.01.2022 Смета'!D256</f>
        <v>1</v>
      </c>
      <c r="AO256" t="b">
        <f>F256='01.01.2022 Смета'!E256</f>
        <v>1</v>
      </c>
      <c r="AP256" t="b">
        <f>G256='01.01.2022 Смета'!F256</f>
        <v>1</v>
      </c>
      <c r="AQ256" t="b">
        <f>H256='01.01.2022 Смета'!G256</f>
        <v>1</v>
      </c>
    </row>
    <row r="257" spans="1:43" ht="15.6" customHeight="1" x14ac:dyDescent="0.25">
      <c r="A257" s="110"/>
      <c r="B257" s="88"/>
      <c r="C257" s="92"/>
      <c r="D257" s="92" t="s">
        <v>867</v>
      </c>
      <c r="E257" s="89"/>
      <c r="F257" s="89"/>
      <c r="G257" s="89"/>
      <c r="H257" s="91"/>
      <c r="I257" s="91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66"/>
      <c r="AC257" s="26"/>
      <c r="AD257" s="26"/>
      <c r="AE257" s="133"/>
      <c r="AF257" s="140"/>
      <c r="AG257" s="140"/>
      <c r="AH257" s="149"/>
      <c r="AI257" s="89"/>
      <c r="AJ257" s="90"/>
      <c r="AM257" t="b">
        <f>D257='01.01.2022 Смета'!D257</f>
        <v>1</v>
      </c>
      <c r="AO257" t="b">
        <f>F257='01.01.2022 Смета'!E257</f>
        <v>1</v>
      </c>
      <c r="AP257" t="b">
        <f>G257='01.01.2022 Смета'!F257</f>
        <v>1</v>
      </c>
      <c r="AQ257" t="b">
        <f>H257='01.01.2022 Смета'!G257</f>
        <v>1</v>
      </c>
    </row>
    <row r="258" spans="1:43" ht="27" customHeight="1" x14ac:dyDescent="0.25">
      <c r="A258" s="108">
        <v>215</v>
      </c>
      <c r="B258" s="8" t="s">
        <v>260</v>
      </c>
      <c r="C258" s="21" t="s">
        <v>261</v>
      </c>
      <c r="D258" s="22" t="s">
        <v>173</v>
      </c>
      <c r="E258" s="21" t="s">
        <v>340</v>
      </c>
      <c r="F258" s="35">
        <v>44597</v>
      </c>
      <c r="G258" s="35">
        <v>44597</v>
      </c>
      <c r="H258" s="21" t="s">
        <v>407</v>
      </c>
      <c r="I258" s="38" t="s">
        <v>340</v>
      </c>
      <c r="J258" s="35">
        <v>44597</v>
      </c>
      <c r="K258" s="35">
        <v>44597</v>
      </c>
      <c r="L258" s="14"/>
      <c r="M258" s="10">
        <v>3400</v>
      </c>
      <c r="N258" s="10">
        <f t="shared" si="32"/>
        <v>0</v>
      </c>
      <c r="O258" s="14"/>
      <c r="P258" s="10">
        <v>2900</v>
      </c>
      <c r="Q258" s="10">
        <f t="shared" si="33"/>
        <v>0</v>
      </c>
      <c r="R258" s="14"/>
      <c r="S258" s="10">
        <v>2800</v>
      </c>
      <c r="T258" s="10">
        <f t="shared" si="34"/>
        <v>0</v>
      </c>
      <c r="U258" s="10">
        <v>19</v>
      </c>
      <c r="V258" s="10">
        <v>150</v>
      </c>
      <c r="W258" s="10">
        <f t="shared" si="39"/>
        <v>2850</v>
      </c>
      <c r="X258" s="10">
        <v>19</v>
      </c>
      <c r="Y258" s="10">
        <v>150</v>
      </c>
      <c r="Z258" s="10">
        <f t="shared" si="40"/>
        <v>2850</v>
      </c>
      <c r="AA258" s="10">
        <v>19</v>
      </c>
      <c r="AB258" s="10">
        <v>150</v>
      </c>
      <c r="AC258" s="10">
        <f t="shared" si="41"/>
        <v>2850</v>
      </c>
      <c r="AD258" s="10"/>
      <c r="AE258" s="26">
        <v>7</v>
      </c>
      <c r="AF258" s="7">
        <f t="shared" si="42"/>
        <v>0</v>
      </c>
      <c r="AG258" s="131">
        <v>1</v>
      </c>
      <c r="AH258" s="145">
        <f t="shared" si="37"/>
        <v>57</v>
      </c>
      <c r="AI258" s="139">
        <f t="shared" si="35"/>
        <v>8550</v>
      </c>
      <c r="AJ258" s="118">
        <f t="shared" si="38"/>
        <v>8550</v>
      </c>
      <c r="AM258" t="b">
        <f>D258='01.01.2022 Смета'!D258</f>
        <v>1</v>
      </c>
      <c r="AO258" t="b">
        <f>F258='01.01.2022 Смета'!E258</f>
        <v>1</v>
      </c>
      <c r="AP258" t="b">
        <f>G258='01.01.2022 Смета'!F258</f>
        <v>1</v>
      </c>
      <c r="AQ258" t="b">
        <f>H258='01.01.2022 Смета'!G258</f>
        <v>1</v>
      </c>
    </row>
    <row r="259" spans="1:43" ht="27" customHeight="1" x14ac:dyDescent="0.25">
      <c r="A259" s="108">
        <v>216</v>
      </c>
      <c r="B259" s="8" t="s">
        <v>260</v>
      </c>
      <c r="C259" s="21" t="s">
        <v>261</v>
      </c>
      <c r="D259" s="22" t="s">
        <v>70</v>
      </c>
      <c r="E259" s="21" t="s">
        <v>513</v>
      </c>
      <c r="F259" s="35">
        <v>44598</v>
      </c>
      <c r="G259" s="35">
        <v>44598</v>
      </c>
      <c r="H259" s="21" t="s">
        <v>408</v>
      </c>
      <c r="I259" s="22" t="s">
        <v>513</v>
      </c>
      <c r="J259" s="35">
        <v>44598</v>
      </c>
      <c r="K259" s="35">
        <v>44598</v>
      </c>
      <c r="L259" s="14"/>
      <c r="M259" s="10">
        <v>3400</v>
      </c>
      <c r="N259" s="10">
        <f t="shared" si="32"/>
        <v>0</v>
      </c>
      <c r="O259" s="14"/>
      <c r="P259" s="10">
        <v>2900</v>
      </c>
      <c r="Q259" s="10">
        <f t="shared" si="33"/>
        <v>0</v>
      </c>
      <c r="R259" s="14"/>
      <c r="S259" s="10">
        <v>2800</v>
      </c>
      <c r="T259" s="10">
        <f t="shared" si="34"/>
        <v>0</v>
      </c>
      <c r="U259" s="10">
        <v>34</v>
      </c>
      <c r="V259" s="10">
        <v>150</v>
      </c>
      <c r="W259" s="10">
        <f t="shared" si="39"/>
        <v>5100</v>
      </c>
      <c r="X259" s="10">
        <v>44</v>
      </c>
      <c r="Y259" s="10">
        <v>150</v>
      </c>
      <c r="Z259" s="10">
        <f t="shared" si="40"/>
        <v>6600</v>
      </c>
      <c r="AA259" s="10">
        <v>34</v>
      </c>
      <c r="AB259" s="10">
        <v>150</v>
      </c>
      <c r="AC259" s="10">
        <f t="shared" si="41"/>
        <v>5100</v>
      </c>
      <c r="AD259" s="10"/>
      <c r="AE259" s="26">
        <v>7</v>
      </c>
      <c r="AF259" s="7">
        <f t="shared" si="42"/>
        <v>0</v>
      </c>
      <c r="AG259" s="131">
        <v>1</v>
      </c>
      <c r="AH259" s="139">
        <f t="shared" si="37"/>
        <v>112</v>
      </c>
      <c r="AI259" s="139">
        <f t="shared" si="35"/>
        <v>16800</v>
      </c>
      <c r="AJ259" s="109">
        <f t="shared" si="38"/>
        <v>16800</v>
      </c>
      <c r="AM259" t="b">
        <f>D259='01.01.2022 Смета'!D259</f>
        <v>1</v>
      </c>
      <c r="AO259" t="b">
        <f>F259='01.01.2022 Смета'!E259</f>
        <v>1</v>
      </c>
      <c r="AP259" t="b">
        <f>G259='01.01.2022 Смета'!F259</f>
        <v>1</v>
      </c>
      <c r="AQ259" t="b">
        <f>H259='01.01.2022 Смета'!G259</f>
        <v>1</v>
      </c>
    </row>
    <row r="260" spans="1:43" ht="28.9" customHeight="1" x14ac:dyDescent="0.25">
      <c r="A260" s="110"/>
      <c r="B260" s="88"/>
      <c r="C260" s="92"/>
      <c r="D260" s="92" t="s">
        <v>868</v>
      </c>
      <c r="E260" s="89"/>
      <c r="F260" s="89"/>
      <c r="G260" s="89"/>
      <c r="H260" s="91"/>
      <c r="I260" s="91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66"/>
      <c r="AC260" s="26"/>
      <c r="AD260" s="26"/>
      <c r="AE260" s="133"/>
      <c r="AF260" s="140"/>
      <c r="AG260" s="140"/>
      <c r="AH260" s="149"/>
      <c r="AI260" s="89"/>
      <c r="AJ260" s="90"/>
      <c r="AM260" t="b">
        <f>D260='01.01.2022 Смета'!D260</f>
        <v>1</v>
      </c>
      <c r="AO260" t="b">
        <f>F260='01.01.2022 Смета'!E260</f>
        <v>1</v>
      </c>
      <c r="AP260" t="b">
        <f>G260='01.01.2022 Смета'!F260</f>
        <v>1</v>
      </c>
      <c r="AQ260" t="b">
        <f>H260='01.01.2022 Смета'!G260</f>
        <v>1</v>
      </c>
    </row>
    <row r="261" spans="1:43" x14ac:dyDescent="0.25">
      <c r="A261" s="108">
        <v>217</v>
      </c>
      <c r="B261" s="8" t="s">
        <v>175</v>
      </c>
      <c r="C261" s="21" t="s">
        <v>819</v>
      </c>
      <c r="D261" s="22" t="s">
        <v>173</v>
      </c>
      <c r="E261" s="21" t="s">
        <v>479</v>
      </c>
      <c r="F261" s="35">
        <v>44618</v>
      </c>
      <c r="G261" s="35">
        <v>44619</v>
      </c>
      <c r="H261" s="21" t="s">
        <v>979</v>
      </c>
      <c r="I261" s="22" t="s">
        <v>479</v>
      </c>
      <c r="J261" s="35">
        <v>44618</v>
      </c>
      <c r="K261" s="35">
        <v>44619</v>
      </c>
      <c r="L261" s="10"/>
      <c r="M261" s="10">
        <v>3400</v>
      </c>
      <c r="N261" s="10">
        <f t="shared" si="32"/>
        <v>0</v>
      </c>
      <c r="O261" s="10"/>
      <c r="P261" s="10">
        <v>2900</v>
      </c>
      <c r="Q261" s="10">
        <f t="shared" si="33"/>
        <v>0</v>
      </c>
      <c r="R261" s="10"/>
      <c r="S261" s="10">
        <v>2800</v>
      </c>
      <c r="T261" s="10">
        <f t="shared" si="34"/>
        <v>0</v>
      </c>
      <c r="U261" s="10">
        <v>4</v>
      </c>
      <c r="V261" s="10">
        <v>150</v>
      </c>
      <c r="W261" s="10">
        <f t="shared" si="39"/>
        <v>600</v>
      </c>
      <c r="X261" s="10">
        <v>4</v>
      </c>
      <c r="Y261" s="10">
        <v>150</v>
      </c>
      <c r="Z261" s="10">
        <f t="shared" si="40"/>
        <v>600</v>
      </c>
      <c r="AA261" s="10">
        <v>8</v>
      </c>
      <c r="AB261" s="10">
        <v>150</v>
      </c>
      <c r="AC261" s="10">
        <f t="shared" si="41"/>
        <v>1200</v>
      </c>
      <c r="AD261" s="68"/>
      <c r="AE261" s="26">
        <v>7</v>
      </c>
      <c r="AF261" s="7">
        <f t="shared" si="42"/>
        <v>0</v>
      </c>
      <c r="AG261" s="131">
        <v>1</v>
      </c>
      <c r="AH261" s="139">
        <f t="shared" si="37"/>
        <v>16</v>
      </c>
      <c r="AI261" s="139">
        <f t="shared" si="35"/>
        <v>2400</v>
      </c>
      <c r="AJ261" s="109">
        <f t="shared" si="38"/>
        <v>2400</v>
      </c>
      <c r="AM261" t="b">
        <f>D261='01.01.2022 Смета'!D261</f>
        <v>1</v>
      </c>
      <c r="AO261" t="b">
        <f>F261='01.01.2022 Смета'!E261</f>
        <v>1</v>
      </c>
      <c r="AP261" t="b">
        <f>G261='01.01.2022 Смета'!F261</f>
        <v>1</v>
      </c>
      <c r="AQ261" t="b">
        <f>H261='01.01.2022 Смета'!G261</f>
        <v>0</v>
      </c>
    </row>
    <row r="262" spans="1:43" ht="25.9" customHeight="1" x14ac:dyDescent="0.25">
      <c r="A262" s="108">
        <v>218</v>
      </c>
      <c r="B262" s="8" t="s">
        <v>175</v>
      </c>
      <c r="C262" s="21" t="s">
        <v>819</v>
      </c>
      <c r="D262" s="22" t="s">
        <v>174</v>
      </c>
      <c r="E262" s="21" t="s">
        <v>480</v>
      </c>
      <c r="F262" s="35">
        <v>44618</v>
      </c>
      <c r="G262" s="35">
        <v>44619</v>
      </c>
      <c r="H262" s="21" t="s">
        <v>979</v>
      </c>
      <c r="I262" s="22" t="s">
        <v>480</v>
      </c>
      <c r="J262" s="35">
        <v>44618</v>
      </c>
      <c r="K262" s="35">
        <v>44619</v>
      </c>
      <c r="L262" s="10"/>
      <c r="M262" s="10">
        <v>3400</v>
      </c>
      <c r="N262" s="10">
        <f t="shared" si="32"/>
        <v>0</v>
      </c>
      <c r="O262" s="10"/>
      <c r="P262" s="10">
        <v>2900</v>
      </c>
      <c r="Q262" s="10">
        <f t="shared" si="33"/>
        <v>0</v>
      </c>
      <c r="R262" s="10"/>
      <c r="S262" s="10">
        <v>2800</v>
      </c>
      <c r="T262" s="10">
        <f t="shared" si="34"/>
        <v>0</v>
      </c>
      <c r="U262" s="10">
        <v>30</v>
      </c>
      <c r="V262" s="10">
        <v>150</v>
      </c>
      <c r="W262" s="10">
        <f t="shared" si="39"/>
        <v>4500</v>
      </c>
      <c r="X262" s="10">
        <v>30</v>
      </c>
      <c r="Y262" s="10">
        <v>150</v>
      </c>
      <c r="Z262" s="10">
        <f t="shared" si="40"/>
        <v>4500</v>
      </c>
      <c r="AA262" s="10">
        <v>60</v>
      </c>
      <c r="AB262" s="10">
        <v>150</v>
      </c>
      <c r="AC262" s="10">
        <f t="shared" si="41"/>
        <v>9000</v>
      </c>
      <c r="AD262" s="68"/>
      <c r="AE262" s="26">
        <v>7</v>
      </c>
      <c r="AF262" s="7">
        <f t="shared" si="42"/>
        <v>0</v>
      </c>
      <c r="AG262" s="131">
        <v>1</v>
      </c>
      <c r="AH262" s="139">
        <f t="shared" si="37"/>
        <v>120</v>
      </c>
      <c r="AI262" s="139">
        <f t="shared" si="35"/>
        <v>18000</v>
      </c>
      <c r="AJ262" s="109">
        <f t="shared" si="38"/>
        <v>18000</v>
      </c>
      <c r="AM262" t="b">
        <f>D262='01.01.2022 Смета'!D262</f>
        <v>1</v>
      </c>
      <c r="AO262" t="b">
        <f>F262='01.01.2022 Смета'!E262</f>
        <v>1</v>
      </c>
      <c r="AP262" t="b">
        <f>G262='01.01.2022 Смета'!F262</f>
        <v>1</v>
      </c>
      <c r="AQ262" t="b">
        <f>H262='01.01.2022 Смета'!G262</f>
        <v>0</v>
      </c>
    </row>
    <row r="263" spans="1:43" ht="39" customHeight="1" x14ac:dyDescent="0.25">
      <c r="A263" s="108">
        <v>219</v>
      </c>
      <c r="B263" s="21" t="s">
        <v>175</v>
      </c>
      <c r="C263" s="21" t="s">
        <v>819</v>
      </c>
      <c r="D263" s="22" t="s">
        <v>180</v>
      </c>
      <c r="E263" s="21" t="s">
        <v>458</v>
      </c>
      <c r="F263" s="35">
        <v>44709</v>
      </c>
      <c r="G263" s="35">
        <v>44710</v>
      </c>
      <c r="H263" s="21" t="s">
        <v>979</v>
      </c>
      <c r="I263" s="22" t="s">
        <v>458</v>
      </c>
      <c r="J263" s="35">
        <v>44709</v>
      </c>
      <c r="K263" s="35">
        <v>44710</v>
      </c>
      <c r="L263" s="9"/>
      <c r="M263" s="10">
        <v>3400</v>
      </c>
      <c r="N263" s="10">
        <f t="shared" si="32"/>
        <v>0</v>
      </c>
      <c r="O263" s="9"/>
      <c r="P263" s="10">
        <v>2900</v>
      </c>
      <c r="Q263" s="10">
        <f t="shared" si="33"/>
        <v>0</v>
      </c>
      <c r="R263" s="9"/>
      <c r="S263" s="10">
        <v>2800</v>
      </c>
      <c r="T263" s="10">
        <f t="shared" si="34"/>
        <v>0</v>
      </c>
      <c r="U263" s="8">
        <v>34</v>
      </c>
      <c r="V263" s="10">
        <v>150</v>
      </c>
      <c r="W263" s="10">
        <f t="shared" si="39"/>
        <v>5100</v>
      </c>
      <c r="X263" s="8">
        <v>34</v>
      </c>
      <c r="Y263" s="10">
        <v>150</v>
      </c>
      <c r="Z263" s="10">
        <f t="shared" si="40"/>
        <v>5100</v>
      </c>
      <c r="AA263" s="8">
        <v>68</v>
      </c>
      <c r="AB263" s="10">
        <v>150</v>
      </c>
      <c r="AC263" s="10">
        <f t="shared" si="41"/>
        <v>10200</v>
      </c>
      <c r="AD263" s="8">
        <v>136</v>
      </c>
      <c r="AE263" s="26">
        <v>7</v>
      </c>
      <c r="AF263" s="7">
        <f t="shared" si="42"/>
        <v>952</v>
      </c>
      <c r="AG263" s="131">
        <v>1</v>
      </c>
      <c r="AH263" s="139">
        <f t="shared" si="37"/>
        <v>272</v>
      </c>
      <c r="AI263" s="139">
        <f t="shared" si="35"/>
        <v>21352</v>
      </c>
      <c r="AJ263" s="109">
        <f t="shared" si="38"/>
        <v>21352</v>
      </c>
      <c r="AM263" t="b">
        <f>D263='01.01.2022 Смета'!D263</f>
        <v>1</v>
      </c>
      <c r="AO263" t="b">
        <f>F263='01.01.2022 Смета'!E263</f>
        <v>1</v>
      </c>
      <c r="AP263" t="b">
        <f>G263='01.01.2022 Смета'!F263</f>
        <v>1</v>
      </c>
      <c r="AQ263" t="b">
        <f>H263='01.01.2022 Смета'!G263</f>
        <v>0</v>
      </c>
    </row>
    <row r="264" spans="1:43" ht="13.9" customHeight="1" x14ac:dyDescent="0.25">
      <c r="A264" s="110"/>
      <c r="B264" s="88"/>
      <c r="C264" s="92"/>
      <c r="D264" s="92" t="s">
        <v>869</v>
      </c>
      <c r="E264" s="89"/>
      <c r="F264" s="89"/>
      <c r="G264" s="89"/>
      <c r="H264" s="91"/>
      <c r="I264" s="91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66"/>
      <c r="AC264" s="26"/>
      <c r="AD264" s="26"/>
      <c r="AE264" s="133"/>
      <c r="AF264" s="140"/>
      <c r="AG264" s="140"/>
      <c r="AH264" s="149"/>
      <c r="AI264" s="89"/>
      <c r="AJ264" s="90"/>
      <c r="AM264" t="b">
        <f>D264='01.01.2022 Смета'!D264</f>
        <v>1</v>
      </c>
      <c r="AO264" t="b">
        <f>F264='01.01.2022 Смета'!E264</f>
        <v>1</v>
      </c>
      <c r="AP264" t="b">
        <f>G264='01.01.2022 Смета'!F264</f>
        <v>1</v>
      </c>
      <c r="AQ264" t="b">
        <f>H264='01.01.2022 Смета'!G264</f>
        <v>1</v>
      </c>
    </row>
    <row r="265" spans="1:43" ht="27" customHeight="1" x14ac:dyDescent="0.25">
      <c r="A265" s="108">
        <v>220</v>
      </c>
      <c r="B265" s="8" t="s">
        <v>201</v>
      </c>
      <c r="C265" s="21" t="s">
        <v>155</v>
      </c>
      <c r="D265" s="22" t="s">
        <v>607</v>
      </c>
      <c r="E265" s="21" t="s">
        <v>490</v>
      </c>
      <c r="F265" s="35">
        <v>44590</v>
      </c>
      <c r="G265" s="35">
        <v>44591</v>
      </c>
      <c r="H265" s="21" t="s">
        <v>298</v>
      </c>
      <c r="I265" s="22" t="s">
        <v>490</v>
      </c>
      <c r="J265" s="35">
        <v>44590</v>
      </c>
      <c r="K265" s="35">
        <v>44591</v>
      </c>
      <c r="L265" s="10"/>
      <c r="M265" s="10">
        <v>3400</v>
      </c>
      <c r="N265" s="10">
        <f t="shared" si="32"/>
        <v>0</v>
      </c>
      <c r="O265" s="10"/>
      <c r="P265" s="10">
        <v>2900</v>
      </c>
      <c r="Q265" s="10">
        <f t="shared" si="33"/>
        <v>0</v>
      </c>
      <c r="R265" s="10"/>
      <c r="S265" s="10">
        <v>2800</v>
      </c>
      <c r="T265" s="10">
        <f t="shared" si="34"/>
        <v>0</v>
      </c>
      <c r="U265" s="10">
        <v>86</v>
      </c>
      <c r="V265" s="10">
        <v>150</v>
      </c>
      <c r="W265" s="10">
        <f t="shared" si="39"/>
        <v>12900</v>
      </c>
      <c r="X265" s="10">
        <v>86</v>
      </c>
      <c r="Y265" s="10">
        <v>150</v>
      </c>
      <c r="Z265" s="10">
        <f t="shared" si="40"/>
        <v>12900</v>
      </c>
      <c r="AA265" s="10">
        <v>86</v>
      </c>
      <c r="AB265" s="10">
        <v>150</v>
      </c>
      <c r="AC265" s="10">
        <f t="shared" si="41"/>
        <v>12900</v>
      </c>
      <c r="AD265" s="11"/>
      <c r="AE265" s="26">
        <v>7</v>
      </c>
      <c r="AF265" s="7">
        <f t="shared" si="42"/>
        <v>0</v>
      </c>
      <c r="AG265" s="131">
        <v>1</v>
      </c>
      <c r="AH265" s="139">
        <f t="shared" si="37"/>
        <v>258</v>
      </c>
      <c r="AI265" s="139">
        <f t="shared" si="35"/>
        <v>38700</v>
      </c>
      <c r="AJ265" s="109">
        <f t="shared" si="38"/>
        <v>38700</v>
      </c>
      <c r="AM265" t="b">
        <f>D265='01.01.2022 Смета'!D265</f>
        <v>1</v>
      </c>
      <c r="AO265" t="b">
        <f>F265='01.01.2022 Смета'!E265</f>
        <v>1</v>
      </c>
      <c r="AP265" t="b">
        <f>G265='01.01.2022 Смета'!F265</f>
        <v>1</v>
      </c>
      <c r="AQ265" t="b">
        <f>H265='01.01.2022 Смета'!G265</f>
        <v>1</v>
      </c>
    </row>
    <row r="266" spans="1:43" ht="27" customHeight="1" x14ac:dyDescent="0.25">
      <c r="A266" s="108">
        <v>221</v>
      </c>
      <c r="B266" s="8" t="s">
        <v>201</v>
      </c>
      <c r="C266" s="21" t="s">
        <v>155</v>
      </c>
      <c r="D266" s="22" t="s">
        <v>80</v>
      </c>
      <c r="E266" s="21" t="s">
        <v>412</v>
      </c>
      <c r="F266" s="35">
        <v>44625</v>
      </c>
      <c r="G266" s="35">
        <v>44626</v>
      </c>
      <c r="H266" s="21" t="s">
        <v>301</v>
      </c>
      <c r="I266" s="38" t="s">
        <v>412</v>
      </c>
      <c r="J266" s="35">
        <v>44625</v>
      </c>
      <c r="K266" s="35">
        <v>44626</v>
      </c>
      <c r="L266" s="10"/>
      <c r="M266" s="10">
        <v>3400</v>
      </c>
      <c r="N266" s="10">
        <f t="shared" si="32"/>
        <v>0</v>
      </c>
      <c r="O266" s="10"/>
      <c r="P266" s="10">
        <v>2900</v>
      </c>
      <c r="Q266" s="10">
        <f t="shared" si="33"/>
        <v>0</v>
      </c>
      <c r="R266" s="10"/>
      <c r="S266" s="10">
        <v>2800</v>
      </c>
      <c r="T266" s="10">
        <f t="shared" si="34"/>
        <v>0</v>
      </c>
      <c r="U266" s="10">
        <v>124</v>
      </c>
      <c r="V266" s="10">
        <v>150</v>
      </c>
      <c r="W266" s="10">
        <f t="shared" si="39"/>
        <v>18600</v>
      </c>
      <c r="X266" s="10">
        <v>124</v>
      </c>
      <c r="Y266" s="10">
        <v>150</v>
      </c>
      <c r="Z266" s="10">
        <f t="shared" si="40"/>
        <v>18600</v>
      </c>
      <c r="AA266" s="10">
        <v>124</v>
      </c>
      <c r="AB266" s="10">
        <v>150</v>
      </c>
      <c r="AC266" s="10">
        <f t="shared" si="41"/>
        <v>18600</v>
      </c>
      <c r="AD266" s="11"/>
      <c r="AE266" s="26">
        <v>7</v>
      </c>
      <c r="AF266" s="7">
        <f t="shared" si="42"/>
        <v>0</v>
      </c>
      <c r="AG266" s="131">
        <v>1</v>
      </c>
      <c r="AH266" s="139">
        <f t="shared" si="37"/>
        <v>372</v>
      </c>
      <c r="AI266" s="139">
        <f t="shared" si="35"/>
        <v>55800</v>
      </c>
      <c r="AJ266" s="109">
        <f t="shared" si="38"/>
        <v>55800</v>
      </c>
      <c r="AM266" t="b">
        <f>D266='01.01.2022 Смета'!D266</f>
        <v>1</v>
      </c>
      <c r="AO266" t="b">
        <f>F266='01.01.2022 Смета'!E266</f>
        <v>1</v>
      </c>
      <c r="AP266" t="b">
        <f>G266='01.01.2022 Смета'!F266</f>
        <v>1</v>
      </c>
      <c r="AQ266" t="b">
        <f>H266='01.01.2022 Смета'!G266</f>
        <v>1</v>
      </c>
    </row>
    <row r="267" spans="1:43" ht="16.149999999999999" customHeight="1" x14ac:dyDescent="0.25">
      <c r="A267" s="108">
        <v>222</v>
      </c>
      <c r="B267" s="8" t="s">
        <v>201</v>
      </c>
      <c r="C267" s="21" t="s">
        <v>155</v>
      </c>
      <c r="D267" s="22" t="s">
        <v>608</v>
      </c>
      <c r="E267" s="21" t="s">
        <v>449</v>
      </c>
      <c r="F267" s="35">
        <v>44625</v>
      </c>
      <c r="G267" s="35">
        <v>44626</v>
      </c>
      <c r="H267" s="21" t="s">
        <v>301</v>
      </c>
      <c r="I267" s="22" t="s">
        <v>449</v>
      </c>
      <c r="J267" s="35">
        <v>44625</v>
      </c>
      <c r="K267" s="35">
        <v>44626</v>
      </c>
      <c r="L267" s="10"/>
      <c r="M267" s="10">
        <v>3400</v>
      </c>
      <c r="N267" s="10">
        <f t="shared" si="32"/>
        <v>0</v>
      </c>
      <c r="O267" s="10"/>
      <c r="P267" s="10">
        <v>2900</v>
      </c>
      <c r="Q267" s="10">
        <f t="shared" si="33"/>
        <v>0</v>
      </c>
      <c r="R267" s="10"/>
      <c r="S267" s="10">
        <v>2800</v>
      </c>
      <c r="T267" s="10">
        <f t="shared" si="34"/>
        <v>0</v>
      </c>
      <c r="U267" s="10">
        <v>42</v>
      </c>
      <c r="V267" s="10">
        <v>150</v>
      </c>
      <c r="W267" s="10">
        <f t="shared" si="39"/>
        <v>6300</v>
      </c>
      <c r="X267" s="10">
        <v>42</v>
      </c>
      <c r="Y267" s="10">
        <v>150</v>
      </c>
      <c r="Z267" s="10">
        <f t="shared" si="40"/>
        <v>6300</v>
      </c>
      <c r="AA267" s="10">
        <v>42</v>
      </c>
      <c r="AB267" s="10">
        <v>150</v>
      </c>
      <c r="AC267" s="10">
        <f t="shared" si="41"/>
        <v>6300</v>
      </c>
      <c r="AD267" s="11"/>
      <c r="AE267" s="26">
        <v>7</v>
      </c>
      <c r="AF267" s="7">
        <f t="shared" si="42"/>
        <v>0</v>
      </c>
      <c r="AG267" s="131">
        <v>1</v>
      </c>
      <c r="AH267" s="139">
        <f t="shared" si="37"/>
        <v>126</v>
      </c>
      <c r="AI267" s="139">
        <f t="shared" si="35"/>
        <v>18900</v>
      </c>
      <c r="AJ267" s="109">
        <f t="shared" si="38"/>
        <v>18900</v>
      </c>
      <c r="AM267" t="b">
        <f>D267='01.01.2022 Смета'!D267</f>
        <v>1</v>
      </c>
      <c r="AO267" t="b">
        <f>F267='01.01.2022 Смета'!E267</f>
        <v>1</v>
      </c>
      <c r="AP267" t="b">
        <f>G267='01.01.2022 Смета'!F267</f>
        <v>1</v>
      </c>
      <c r="AQ267" t="b">
        <f>H267='01.01.2022 Смета'!G267</f>
        <v>1</v>
      </c>
    </row>
    <row r="268" spans="1:43" ht="27" customHeight="1" x14ac:dyDescent="0.25">
      <c r="A268" s="108">
        <v>223</v>
      </c>
      <c r="B268" s="8" t="s">
        <v>201</v>
      </c>
      <c r="C268" s="21" t="s">
        <v>155</v>
      </c>
      <c r="D268" s="22" t="s">
        <v>609</v>
      </c>
      <c r="E268" s="21" t="s">
        <v>730</v>
      </c>
      <c r="F268" s="35">
        <v>44690</v>
      </c>
      <c r="G268" s="35">
        <v>44699</v>
      </c>
      <c r="H268" s="21" t="s">
        <v>301</v>
      </c>
      <c r="I268" s="22" t="s">
        <v>730</v>
      </c>
      <c r="J268" s="35">
        <v>44690</v>
      </c>
      <c r="K268" s="35">
        <v>44699</v>
      </c>
      <c r="L268" s="10"/>
      <c r="M268" s="10">
        <v>3400</v>
      </c>
      <c r="N268" s="10">
        <f t="shared" si="32"/>
        <v>0</v>
      </c>
      <c r="O268" s="10"/>
      <c r="P268" s="10">
        <v>2900</v>
      </c>
      <c r="Q268" s="10">
        <f t="shared" si="33"/>
        <v>0</v>
      </c>
      <c r="R268" s="10"/>
      <c r="S268" s="10">
        <v>2800</v>
      </c>
      <c r="T268" s="10">
        <f t="shared" si="34"/>
        <v>0</v>
      </c>
      <c r="U268" s="10">
        <v>138</v>
      </c>
      <c r="V268" s="10">
        <v>150</v>
      </c>
      <c r="W268" s="10">
        <f t="shared" si="39"/>
        <v>20700</v>
      </c>
      <c r="X268" s="10">
        <v>138</v>
      </c>
      <c r="Y268" s="10">
        <v>150</v>
      </c>
      <c r="Z268" s="10">
        <f t="shared" si="40"/>
        <v>20700</v>
      </c>
      <c r="AA268" s="10">
        <v>138</v>
      </c>
      <c r="AB268" s="10">
        <v>150</v>
      </c>
      <c r="AC268" s="10">
        <f t="shared" si="41"/>
        <v>20700</v>
      </c>
      <c r="AD268" s="11">
        <v>414</v>
      </c>
      <c r="AE268" s="26">
        <v>7</v>
      </c>
      <c r="AF268" s="7">
        <f t="shared" si="42"/>
        <v>2898</v>
      </c>
      <c r="AG268" s="131">
        <v>1</v>
      </c>
      <c r="AH268" s="139">
        <f t="shared" si="37"/>
        <v>828</v>
      </c>
      <c r="AI268" s="139">
        <f t="shared" si="35"/>
        <v>64998</v>
      </c>
      <c r="AJ268" s="109">
        <f t="shared" si="38"/>
        <v>64998</v>
      </c>
      <c r="AM268" t="b">
        <f>D268='01.01.2022 Смета'!D268</f>
        <v>1</v>
      </c>
      <c r="AO268" t="b">
        <f>F268='01.01.2022 Смета'!E268</f>
        <v>1</v>
      </c>
      <c r="AP268" t="b">
        <f>G268='01.01.2022 Смета'!F268</f>
        <v>1</v>
      </c>
      <c r="AQ268" t="b">
        <f>H268='01.01.2022 Смета'!G268</f>
        <v>1</v>
      </c>
    </row>
    <row r="269" spans="1:43" ht="27" customHeight="1" x14ac:dyDescent="0.25">
      <c r="A269" s="108">
        <v>224</v>
      </c>
      <c r="B269" s="8" t="s">
        <v>201</v>
      </c>
      <c r="C269" s="21" t="s">
        <v>155</v>
      </c>
      <c r="D269" s="22" t="s">
        <v>537</v>
      </c>
      <c r="E269" s="21" t="s">
        <v>730</v>
      </c>
      <c r="F269" s="35">
        <v>44694</v>
      </c>
      <c r="G269" s="35">
        <v>44697</v>
      </c>
      <c r="H269" s="21" t="s">
        <v>536</v>
      </c>
      <c r="I269" s="22" t="s">
        <v>730</v>
      </c>
      <c r="J269" s="35">
        <v>44694</v>
      </c>
      <c r="K269" s="35">
        <v>44697</v>
      </c>
      <c r="L269" s="10"/>
      <c r="M269" s="10">
        <v>3400</v>
      </c>
      <c r="N269" s="10">
        <f t="shared" si="32"/>
        <v>0</v>
      </c>
      <c r="O269" s="10"/>
      <c r="P269" s="10">
        <v>2900</v>
      </c>
      <c r="Q269" s="10">
        <f t="shared" si="33"/>
        <v>0</v>
      </c>
      <c r="R269" s="10"/>
      <c r="S269" s="10">
        <v>2800</v>
      </c>
      <c r="T269" s="10">
        <f t="shared" si="34"/>
        <v>0</v>
      </c>
      <c r="U269" s="10">
        <v>32</v>
      </c>
      <c r="V269" s="10">
        <v>150</v>
      </c>
      <c r="W269" s="10">
        <f t="shared" si="39"/>
        <v>4800</v>
      </c>
      <c r="X269" s="10">
        <v>32</v>
      </c>
      <c r="Y269" s="10">
        <v>150</v>
      </c>
      <c r="Z269" s="10">
        <f t="shared" si="40"/>
        <v>4800</v>
      </c>
      <c r="AA269" s="10">
        <v>32</v>
      </c>
      <c r="AB269" s="10">
        <v>150</v>
      </c>
      <c r="AC269" s="10">
        <f t="shared" si="41"/>
        <v>4800</v>
      </c>
      <c r="AD269" s="11">
        <v>96</v>
      </c>
      <c r="AE269" s="26">
        <v>7</v>
      </c>
      <c r="AF269" s="7">
        <f t="shared" si="42"/>
        <v>672</v>
      </c>
      <c r="AG269" s="131">
        <v>1</v>
      </c>
      <c r="AH269" s="139">
        <f t="shared" si="37"/>
        <v>192</v>
      </c>
      <c r="AI269" s="139">
        <f t="shared" si="35"/>
        <v>15072</v>
      </c>
      <c r="AJ269" s="109">
        <f t="shared" si="38"/>
        <v>15072</v>
      </c>
      <c r="AM269" t="b">
        <f>D269='01.01.2022 Смета'!D269</f>
        <v>1</v>
      </c>
      <c r="AO269" t="b">
        <f>F269='01.01.2022 Смета'!E269</f>
        <v>1</v>
      </c>
      <c r="AP269" t="b">
        <f>G269='01.01.2022 Смета'!F269</f>
        <v>1</v>
      </c>
      <c r="AQ269" t="b">
        <f>H269='01.01.2022 Смета'!G269</f>
        <v>1</v>
      </c>
    </row>
    <row r="270" spans="1:43" ht="25.5" x14ac:dyDescent="0.25">
      <c r="A270" s="108">
        <v>225</v>
      </c>
      <c r="B270" s="8" t="s">
        <v>201</v>
      </c>
      <c r="C270" s="21" t="s">
        <v>155</v>
      </c>
      <c r="D270" s="22" t="s">
        <v>610</v>
      </c>
      <c r="E270" s="21" t="s">
        <v>449</v>
      </c>
      <c r="F270" s="35">
        <v>44695</v>
      </c>
      <c r="G270" s="35">
        <v>44697</v>
      </c>
      <c r="H270" s="21" t="s">
        <v>536</v>
      </c>
      <c r="I270" s="22" t="s">
        <v>449</v>
      </c>
      <c r="J270" s="35">
        <v>44695</v>
      </c>
      <c r="K270" s="35">
        <v>44697</v>
      </c>
      <c r="L270" s="10"/>
      <c r="M270" s="10">
        <v>3400</v>
      </c>
      <c r="N270" s="10">
        <f t="shared" si="32"/>
        <v>0</v>
      </c>
      <c r="O270" s="10"/>
      <c r="P270" s="10">
        <v>2900</v>
      </c>
      <c r="Q270" s="10">
        <f t="shared" si="33"/>
        <v>0</v>
      </c>
      <c r="R270" s="10"/>
      <c r="S270" s="10">
        <v>2800</v>
      </c>
      <c r="T270" s="10">
        <f t="shared" si="34"/>
        <v>0</v>
      </c>
      <c r="U270" s="10">
        <v>32</v>
      </c>
      <c r="V270" s="10">
        <v>150</v>
      </c>
      <c r="W270" s="10">
        <f t="shared" si="39"/>
        <v>4800</v>
      </c>
      <c r="X270" s="10">
        <v>32</v>
      </c>
      <c r="Y270" s="10">
        <v>150</v>
      </c>
      <c r="Z270" s="10">
        <f t="shared" si="40"/>
        <v>4800</v>
      </c>
      <c r="AA270" s="10">
        <v>32</v>
      </c>
      <c r="AB270" s="10">
        <v>150</v>
      </c>
      <c r="AC270" s="10">
        <f t="shared" si="41"/>
        <v>4800</v>
      </c>
      <c r="AD270" s="11">
        <v>96</v>
      </c>
      <c r="AE270" s="26">
        <v>7</v>
      </c>
      <c r="AF270" s="7">
        <f t="shared" si="42"/>
        <v>672</v>
      </c>
      <c r="AG270" s="131">
        <v>1</v>
      </c>
      <c r="AH270" s="139">
        <f t="shared" si="37"/>
        <v>192</v>
      </c>
      <c r="AI270" s="139">
        <f t="shared" si="35"/>
        <v>15072</v>
      </c>
      <c r="AJ270" s="109">
        <f t="shared" si="38"/>
        <v>15072</v>
      </c>
      <c r="AM270" t="b">
        <f>D270='01.01.2022 Смета'!D270</f>
        <v>1</v>
      </c>
      <c r="AO270" t="b">
        <f>F270='01.01.2022 Смета'!E270</f>
        <v>1</v>
      </c>
      <c r="AP270" t="b">
        <f>G270='01.01.2022 Смета'!F270</f>
        <v>1</v>
      </c>
      <c r="AQ270" t="b">
        <f>H270='01.01.2022 Смета'!G270</f>
        <v>1</v>
      </c>
    </row>
    <row r="271" spans="1:43" x14ac:dyDescent="0.25">
      <c r="A271" s="110"/>
      <c r="B271" s="88"/>
      <c r="C271" s="92"/>
      <c r="D271" s="92" t="s">
        <v>870</v>
      </c>
      <c r="E271" s="89"/>
      <c r="F271" s="89"/>
      <c r="G271" s="89"/>
      <c r="H271" s="91"/>
      <c r="I271" s="91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66"/>
      <c r="AC271" s="26"/>
      <c r="AD271" s="26"/>
      <c r="AE271" s="133"/>
      <c r="AF271" s="140"/>
      <c r="AG271" s="140"/>
      <c r="AH271" s="149"/>
      <c r="AI271" s="89"/>
      <c r="AJ271" s="90"/>
      <c r="AM271" t="b">
        <f>D271='01.01.2022 Смета'!D271</f>
        <v>1</v>
      </c>
      <c r="AO271" t="b">
        <f>F271='01.01.2022 Смета'!E271</f>
        <v>1</v>
      </c>
      <c r="AP271" t="b">
        <f>G271='01.01.2022 Смета'!F271</f>
        <v>1</v>
      </c>
      <c r="AQ271" t="b">
        <f>H271='01.01.2022 Смета'!G271</f>
        <v>1</v>
      </c>
    </row>
    <row r="272" spans="1:43" ht="27" customHeight="1" x14ac:dyDescent="0.25">
      <c r="A272" s="108">
        <v>226</v>
      </c>
      <c r="B272" s="8" t="s">
        <v>200</v>
      </c>
      <c r="C272" s="21" t="s">
        <v>199</v>
      </c>
      <c r="D272" s="22" t="s">
        <v>262</v>
      </c>
      <c r="E272" s="21" t="s">
        <v>340</v>
      </c>
      <c r="F272" s="35">
        <v>44617</v>
      </c>
      <c r="G272" s="35">
        <v>44618</v>
      </c>
      <c r="H272" s="21" t="s">
        <v>783</v>
      </c>
      <c r="I272" s="22" t="s">
        <v>340</v>
      </c>
      <c r="J272" s="35">
        <v>44617</v>
      </c>
      <c r="K272" s="35">
        <v>44618</v>
      </c>
      <c r="L272" s="10"/>
      <c r="M272" s="10">
        <v>3400</v>
      </c>
      <c r="N272" s="10">
        <f t="shared" ref="N272:N353" si="43">L272*M272</f>
        <v>0</v>
      </c>
      <c r="O272" s="10"/>
      <c r="P272" s="10">
        <v>2900</v>
      </c>
      <c r="Q272" s="10">
        <f t="shared" ref="Q272:Q353" si="44">O272*P272</f>
        <v>0</v>
      </c>
      <c r="R272" s="10"/>
      <c r="S272" s="10">
        <v>2800</v>
      </c>
      <c r="T272" s="10">
        <f t="shared" ref="T272:T353" si="45">R272*S272</f>
        <v>0</v>
      </c>
      <c r="U272" s="10">
        <v>26</v>
      </c>
      <c r="V272" s="10">
        <v>150</v>
      </c>
      <c r="W272" s="10">
        <f t="shared" si="39"/>
        <v>3900</v>
      </c>
      <c r="X272" s="10">
        <v>15</v>
      </c>
      <c r="Y272" s="10">
        <v>150</v>
      </c>
      <c r="Z272" s="10">
        <f t="shared" si="40"/>
        <v>2250</v>
      </c>
      <c r="AA272" s="10">
        <v>15</v>
      </c>
      <c r="AB272" s="10">
        <v>150</v>
      </c>
      <c r="AC272" s="10">
        <f t="shared" si="41"/>
        <v>2250</v>
      </c>
      <c r="AD272" s="11"/>
      <c r="AE272" s="26">
        <v>7</v>
      </c>
      <c r="AF272" s="7">
        <f t="shared" si="42"/>
        <v>0</v>
      </c>
      <c r="AG272" s="131">
        <v>1</v>
      </c>
      <c r="AH272" s="139">
        <f t="shared" si="37"/>
        <v>56</v>
      </c>
      <c r="AI272" s="139">
        <f t="shared" si="35"/>
        <v>8400</v>
      </c>
      <c r="AJ272" s="109">
        <f t="shared" si="38"/>
        <v>8400</v>
      </c>
      <c r="AM272" t="b">
        <f>D272='01.01.2022 Смета'!D272</f>
        <v>1</v>
      </c>
      <c r="AO272" t="b">
        <f>F272='01.01.2022 Смета'!E272</f>
        <v>1</v>
      </c>
      <c r="AP272" t="b">
        <f>G272='01.01.2022 Смета'!F272</f>
        <v>1</v>
      </c>
      <c r="AQ272" t="b">
        <f>H272='01.01.2022 Смета'!G272</f>
        <v>1</v>
      </c>
    </row>
    <row r="273" spans="1:43" ht="27" customHeight="1" x14ac:dyDescent="0.25">
      <c r="A273" s="108">
        <v>227</v>
      </c>
      <c r="B273" s="8" t="s">
        <v>200</v>
      </c>
      <c r="C273" s="21" t="s">
        <v>199</v>
      </c>
      <c r="D273" s="22" t="s">
        <v>611</v>
      </c>
      <c r="E273" s="21" t="s">
        <v>340</v>
      </c>
      <c r="F273" s="35">
        <v>44631</v>
      </c>
      <c r="G273" s="35">
        <v>44632</v>
      </c>
      <c r="H273" s="21" t="s">
        <v>784</v>
      </c>
      <c r="I273" s="38" t="s">
        <v>340</v>
      </c>
      <c r="J273" s="35">
        <v>44631</v>
      </c>
      <c r="K273" s="35">
        <v>44632</v>
      </c>
      <c r="L273" s="10"/>
      <c r="M273" s="10">
        <v>3400</v>
      </c>
      <c r="N273" s="10">
        <f t="shared" si="43"/>
        <v>0</v>
      </c>
      <c r="O273" s="10"/>
      <c r="P273" s="10">
        <v>2900</v>
      </c>
      <c r="Q273" s="10">
        <f t="shared" si="44"/>
        <v>0</v>
      </c>
      <c r="R273" s="10"/>
      <c r="S273" s="10">
        <v>2800</v>
      </c>
      <c r="T273" s="10">
        <f t="shared" si="45"/>
        <v>0</v>
      </c>
      <c r="U273" s="10">
        <v>26</v>
      </c>
      <c r="V273" s="10">
        <v>150</v>
      </c>
      <c r="W273" s="10">
        <f t="shared" si="39"/>
        <v>3900</v>
      </c>
      <c r="X273" s="10">
        <v>15</v>
      </c>
      <c r="Y273" s="10">
        <v>150</v>
      </c>
      <c r="Z273" s="10">
        <f t="shared" si="40"/>
        <v>2250</v>
      </c>
      <c r="AA273" s="10">
        <v>15</v>
      </c>
      <c r="AB273" s="10">
        <v>150</v>
      </c>
      <c r="AC273" s="10">
        <f t="shared" si="41"/>
        <v>2250</v>
      </c>
      <c r="AD273" s="11"/>
      <c r="AE273" s="26">
        <v>7</v>
      </c>
      <c r="AF273" s="7">
        <f t="shared" si="42"/>
        <v>0</v>
      </c>
      <c r="AG273" s="131">
        <v>1</v>
      </c>
      <c r="AH273" s="145">
        <f t="shared" si="37"/>
        <v>56</v>
      </c>
      <c r="AI273" s="139">
        <f t="shared" si="35"/>
        <v>8400</v>
      </c>
      <c r="AJ273" s="118">
        <f t="shared" si="38"/>
        <v>8400</v>
      </c>
      <c r="AM273" t="b">
        <f>D273='01.01.2022 Смета'!D273</f>
        <v>1</v>
      </c>
      <c r="AO273" t="b">
        <f>F273='01.01.2022 Смета'!E273</f>
        <v>1</v>
      </c>
      <c r="AP273" t="b">
        <f>G273='01.01.2022 Смета'!F273</f>
        <v>1</v>
      </c>
      <c r="AQ273" t="b">
        <f>H273='01.01.2022 Смета'!G273</f>
        <v>1</v>
      </c>
    </row>
    <row r="274" spans="1:43" ht="27" customHeight="1" x14ac:dyDescent="0.25">
      <c r="A274" s="108">
        <v>228</v>
      </c>
      <c r="B274" s="8" t="s">
        <v>200</v>
      </c>
      <c r="C274" s="21" t="s">
        <v>199</v>
      </c>
      <c r="D274" s="22" t="s">
        <v>612</v>
      </c>
      <c r="E274" s="21" t="s">
        <v>478</v>
      </c>
      <c r="F274" s="35">
        <v>44673</v>
      </c>
      <c r="G274" s="35">
        <v>44674</v>
      </c>
      <c r="H274" s="21" t="s">
        <v>783</v>
      </c>
      <c r="I274" s="22" t="s">
        <v>478</v>
      </c>
      <c r="J274" s="35">
        <v>44673</v>
      </c>
      <c r="K274" s="35">
        <v>44674</v>
      </c>
      <c r="L274" s="10"/>
      <c r="M274" s="10">
        <v>3400</v>
      </c>
      <c r="N274" s="10">
        <f t="shared" si="43"/>
        <v>0</v>
      </c>
      <c r="O274" s="10"/>
      <c r="P274" s="10">
        <v>2900</v>
      </c>
      <c r="Q274" s="10">
        <f t="shared" si="44"/>
        <v>0</v>
      </c>
      <c r="R274" s="10"/>
      <c r="S274" s="10">
        <v>2800</v>
      </c>
      <c r="T274" s="10">
        <f t="shared" si="45"/>
        <v>0</v>
      </c>
      <c r="U274" s="10">
        <v>27</v>
      </c>
      <c r="V274" s="10">
        <v>150</v>
      </c>
      <c r="W274" s="10">
        <f t="shared" si="39"/>
        <v>4050</v>
      </c>
      <c r="X274" s="10">
        <v>27</v>
      </c>
      <c r="Y274" s="10">
        <v>150</v>
      </c>
      <c r="Z274" s="10">
        <f t="shared" si="40"/>
        <v>4050</v>
      </c>
      <c r="AA274" s="10">
        <v>27</v>
      </c>
      <c r="AB274" s="10">
        <v>150</v>
      </c>
      <c r="AC274" s="10">
        <f t="shared" si="41"/>
        <v>4050</v>
      </c>
      <c r="AD274" s="11">
        <v>90</v>
      </c>
      <c r="AE274" s="26">
        <v>7</v>
      </c>
      <c r="AF274" s="7">
        <f t="shared" si="42"/>
        <v>630</v>
      </c>
      <c r="AG274" s="131">
        <v>1</v>
      </c>
      <c r="AH274" s="145">
        <f t="shared" si="37"/>
        <v>171</v>
      </c>
      <c r="AI274" s="139">
        <f t="shared" si="35"/>
        <v>12780</v>
      </c>
      <c r="AJ274" s="118">
        <f t="shared" si="38"/>
        <v>12780</v>
      </c>
      <c r="AM274" t="b">
        <f>D274='01.01.2022 Смета'!D274</f>
        <v>1</v>
      </c>
      <c r="AO274" t="b">
        <f>F274='01.01.2022 Смета'!E274</f>
        <v>1</v>
      </c>
      <c r="AP274" t="b">
        <f>G274='01.01.2022 Смета'!F274</f>
        <v>1</v>
      </c>
      <c r="AQ274" t="b">
        <f>H274='01.01.2022 Смета'!G274</f>
        <v>1</v>
      </c>
    </row>
    <row r="275" spans="1:43" ht="27" customHeight="1" x14ac:dyDescent="0.25">
      <c r="A275" s="108">
        <v>229</v>
      </c>
      <c r="B275" s="8" t="s">
        <v>200</v>
      </c>
      <c r="C275" s="21" t="s">
        <v>199</v>
      </c>
      <c r="D275" s="22" t="s">
        <v>263</v>
      </c>
      <c r="E275" s="21" t="s">
        <v>340</v>
      </c>
      <c r="F275" s="35">
        <v>44694</v>
      </c>
      <c r="G275" s="35">
        <v>44695</v>
      </c>
      <c r="H275" s="21" t="s">
        <v>446</v>
      </c>
      <c r="I275" s="22" t="s">
        <v>340</v>
      </c>
      <c r="J275" s="35">
        <v>44694</v>
      </c>
      <c r="K275" s="35">
        <v>44695</v>
      </c>
      <c r="L275" s="10"/>
      <c r="M275" s="10">
        <v>3400</v>
      </c>
      <c r="N275" s="10">
        <f t="shared" si="43"/>
        <v>0</v>
      </c>
      <c r="O275" s="10"/>
      <c r="P275" s="10">
        <v>2900</v>
      </c>
      <c r="Q275" s="10">
        <f t="shared" si="44"/>
        <v>0</v>
      </c>
      <c r="R275" s="10"/>
      <c r="S275" s="10">
        <v>2800</v>
      </c>
      <c r="T275" s="10">
        <f t="shared" si="45"/>
        <v>0</v>
      </c>
      <c r="U275" s="10">
        <v>15</v>
      </c>
      <c r="V275" s="10">
        <v>150</v>
      </c>
      <c r="W275" s="10">
        <f t="shared" si="39"/>
        <v>2250</v>
      </c>
      <c r="X275" s="10">
        <v>15</v>
      </c>
      <c r="Y275" s="10">
        <v>150</v>
      </c>
      <c r="Z275" s="10">
        <f t="shared" si="40"/>
        <v>2250</v>
      </c>
      <c r="AA275" s="10">
        <v>15</v>
      </c>
      <c r="AB275" s="10">
        <v>150</v>
      </c>
      <c r="AC275" s="10">
        <f t="shared" si="41"/>
        <v>2250</v>
      </c>
      <c r="AD275" s="11">
        <v>55</v>
      </c>
      <c r="AE275" s="26">
        <v>7</v>
      </c>
      <c r="AF275" s="7">
        <f t="shared" si="42"/>
        <v>385</v>
      </c>
      <c r="AG275" s="131">
        <v>1</v>
      </c>
      <c r="AH275" s="145">
        <f t="shared" si="37"/>
        <v>100</v>
      </c>
      <c r="AI275" s="139">
        <f t="shared" si="35"/>
        <v>7135</v>
      </c>
      <c r="AJ275" s="118">
        <f t="shared" si="38"/>
        <v>7135</v>
      </c>
      <c r="AM275" t="b">
        <f>D275='01.01.2022 Смета'!D275</f>
        <v>1</v>
      </c>
      <c r="AO275" t="b">
        <f>F275='01.01.2022 Смета'!E275</f>
        <v>1</v>
      </c>
      <c r="AP275" t="b">
        <f>G275='01.01.2022 Смета'!F275</f>
        <v>1</v>
      </c>
      <c r="AQ275" t="b">
        <f>H275='01.01.2022 Смета'!G275</f>
        <v>1</v>
      </c>
    </row>
    <row r="276" spans="1:43" ht="18.600000000000001" customHeight="1" x14ac:dyDescent="0.25">
      <c r="A276" s="110"/>
      <c r="B276" s="88"/>
      <c r="C276" s="92"/>
      <c r="D276" s="92" t="s">
        <v>871</v>
      </c>
      <c r="E276" s="89"/>
      <c r="F276" s="89"/>
      <c r="G276" s="89"/>
      <c r="H276" s="91"/>
      <c r="I276" s="91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66"/>
      <c r="AC276" s="26"/>
      <c r="AD276" s="26"/>
      <c r="AE276" s="133"/>
      <c r="AF276" s="140"/>
      <c r="AG276" s="140"/>
      <c r="AH276" s="149"/>
      <c r="AI276" s="89"/>
      <c r="AJ276" s="90"/>
      <c r="AM276" t="b">
        <f>D276='01.01.2022 Смета'!D276</f>
        <v>1</v>
      </c>
      <c r="AO276" t="b">
        <f>F276='01.01.2022 Смета'!E276</f>
        <v>1</v>
      </c>
      <c r="AP276" t="b">
        <f>G276='01.01.2022 Смета'!F276</f>
        <v>1</v>
      </c>
      <c r="AQ276" t="b">
        <f>H276='01.01.2022 Смета'!G276</f>
        <v>1</v>
      </c>
    </row>
    <row r="277" spans="1:43" ht="27" customHeight="1" x14ac:dyDescent="0.25">
      <c r="A277" s="108">
        <v>230</v>
      </c>
      <c r="B277" s="8" t="s">
        <v>23</v>
      </c>
      <c r="C277" s="21" t="s">
        <v>141</v>
      </c>
      <c r="D277" s="22" t="s">
        <v>173</v>
      </c>
      <c r="E277" s="21" t="s">
        <v>451</v>
      </c>
      <c r="F277" s="35">
        <v>44707</v>
      </c>
      <c r="G277" s="35">
        <v>44710</v>
      </c>
      <c r="H277" s="21" t="s">
        <v>785</v>
      </c>
      <c r="I277" s="22" t="s">
        <v>451</v>
      </c>
      <c r="J277" s="35">
        <v>44707</v>
      </c>
      <c r="K277" s="35">
        <v>44710</v>
      </c>
      <c r="L277" s="10">
        <v>3</v>
      </c>
      <c r="M277" s="10">
        <v>3400</v>
      </c>
      <c r="N277" s="10">
        <f t="shared" si="43"/>
        <v>10200</v>
      </c>
      <c r="O277" s="10">
        <v>3</v>
      </c>
      <c r="P277" s="10">
        <v>2900</v>
      </c>
      <c r="Q277" s="10">
        <f t="shared" si="44"/>
        <v>8700</v>
      </c>
      <c r="R277" s="10">
        <v>3</v>
      </c>
      <c r="S277" s="10">
        <v>2800</v>
      </c>
      <c r="T277" s="10">
        <f t="shared" si="45"/>
        <v>8400</v>
      </c>
      <c r="U277" s="10">
        <v>21</v>
      </c>
      <c r="V277" s="10">
        <v>150</v>
      </c>
      <c r="W277" s="10">
        <f t="shared" si="39"/>
        <v>3150</v>
      </c>
      <c r="X277" s="10">
        <v>18</v>
      </c>
      <c r="Y277" s="10">
        <v>150</v>
      </c>
      <c r="Z277" s="10">
        <f t="shared" si="40"/>
        <v>2700</v>
      </c>
      <c r="AA277" s="10">
        <v>18</v>
      </c>
      <c r="AB277" s="10">
        <v>150</v>
      </c>
      <c r="AC277" s="10">
        <f t="shared" si="41"/>
        <v>2700</v>
      </c>
      <c r="AD277" s="11">
        <v>72</v>
      </c>
      <c r="AE277" s="26">
        <v>7</v>
      </c>
      <c r="AF277" s="7">
        <f t="shared" si="42"/>
        <v>504</v>
      </c>
      <c r="AG277" s="131">
        <v>1</v>
      </c>
      <c r="AH277" s="145">
        <f t="shared" si="37"/>
        <v>138</v>
      </c>
      <c r="AI277" s="139">
        <f t="shared" ref="AI277:AI339" si="46">AJ277</f>
        <v>36354</v>
      </c>
      <c r="AJ277" s="118">
        <f t="shared" si="38"/>
        <v>36354</v>
      </c>
      <c r="AM277" t="b">
        <f>D277='01.01.2022 Смета'!D277</f>
        <v>1</v>
      </c>
      <c r="AO277" t="b">
        <f>F277='01.01.2022 Смета'!E277</f>
        <v>1</v>
      </c>
      <c r="AP277" t="b">
        <f>G277='01.01.2022 Смета'!F277</f>
        <v>1</v>
      </c>
      <c r="AQ277" t="b">
        <f>H277='01.01.2022 Смета'!G277</f>
        <v>1</v>
      </c>
    </row>
    <row r="278" spans="1:43" ht="27" customHeight="1" x14ac:dyDescent="0.25">
      <c r="A278" s="108">
        <v>231</v>
      </c>
      <c r="B278" s="8" t="s">
        <v>23</v>
      </c>
      <c r="C278" s="21" t="s">
        <v>141</v>
      </c>
      <c r="D278" s="22" t="s">
        <v>69</v>
      </c>
      <c r="E278" s="21" t="s">
        <v>358</v>
      </c>
      <c r="F278" s="35">
        <v>44798</v>
      </c>
      <c r="G278" s="35">
        <v>44801</v>
      </c>
      <c r="H278" s="21" t="s">
        <v>785</v>
      </c>
      <c r="I278" s="22" t="s">
        <v>392</v>
      </c>
      <c r="J278" s="35">
        <v>44798</v>
      </c>
      <c r="K278" s="35">
        <v>44801</v>
      </c>
      <c r="L278" s="10">
        <v>2</v>
      </c>
      <c r="M278" s="10">
        <v>3400</v>
      </c>
      <c r="N278" s="10">
        <f t="shared" si="43"/>
        <v>6800</v>
      </c>
      <c r="O278" s="10">
        <v>2</v>
      </c>
      <c r="P278" s="10">
        <v>2900</v>
      </c>
      <c r="Q278" s="10">
        <f t="shared" si="44"/>
        <v>5800</v>
      </c>
      <c r="R278" s="10">
        <v>2</v>
      </c>
      <c r="S278" s="10">
        <v>2800</v>
      </c>
      <c r="T278" s="10">
        <f t="shared" si="45"/>
        <v>5600</v>
      </c>
      <c r="U278" s="10">
        <v>14</v>
      </c>
      <c r="V278" s="10">
        <v>150</v>
      </c>
      <c r="W278" s="10">
        <f t="shared" si="39"/>
        <v>2100</v>
      </c>
      <c r="X278" s="10">
        <v>12</v>
      </c>
      <c r="Y278" s="10">
        <v>150</v>
      </c>
      <c r="Z278" s="10">
        <f t="shared" si="40"/>
        <v>1800</v>
      </c>
      <c r="AA278" s="10">
        <v>12</v>
      </c>
      <c r="AB278" s="10">
        <v>150</v>
      </c>
      <c r="AC278" s="10">
        <f t="shared" si="41"/>
        <v>1800</v>
      </c>
      <c r="AD278" s="11">
        <v>48</v>
      </c>
      <c r="AE278" s="26">
        <v>7</v>
      </c>
      <c r="AF278" s="7">
        <f t="shared" si="42"/>
        <v>336</v>
      </c>
      <c r="AG278" s="131">
        <v>1</v>
      </c>
      <c r="AH278" s="145">
        <f t="shared" si="37"/>
        <v>92</v>
      </c>
      <c r="AI278" s="139">
        <f t="shared" si="46"/>
        <v>24236</v>
      </c>
      <c r="AJ278" s="118">
        <f t="shared" si="38"/>
        <v>24236</v>
      </c>
      <c r="AM278" t="b">
        <f>D278='01.01.2022 Смета'!D278</f>
        <v>1</v>
      </c>
      <c r="AO278" t="b">
        <f>F278='01.01.2022 Смета'!E278</f>
        <v>1</v>
      </c>
      <c r="AP278" t="b">
        <f>G278='01.01.2022 Смета'!F278</f>
        <v>1</v>
      </c>
      <c r="AQ278" t="b">
        <f>H278='01.01.2022 Смета'!G278</f>
        <v>1</v>
      </c>
    </row>
    <row r="279" spans="1:43" ht="18.600000000000001" customHeight="1" x14ac:dyDescent="0.25">
      <c r="A279" s="110"/>
      <c r="B279" s="88"/>
      <c r="C279" s="92"/>
      <c r="D279" s="92" t="s">
        <v>872</v>
      </c>
      <c r="E279" s="89"/>
      <c r="F279" s="89"/>
      <c r="G279" s="89"/>
      <c r="H279" s="91"/>
      <c r="I279" s="91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66"/>
      <c r="AC279" s="26"/>
      <c r="AD279" s="26"/>
      <c r="AE279" s="133"/>
      <c r="AF279" s="140"/>
      <c r="AG279" s="140"/>
      <c r="AH279" s="149"/>
      <c r="AI279" s="89"/>
      <c r="AJ279" s="90"/>
      <c r="AM279" t="b">
        <f>D279='01.01.2022 Смета'!D279</f>
        <v>1</v>
      </c>
      <c r="AO279" t="b">
        <f>F279='01.01.2022 Смета'!E279</f>
        <v>1</v>
      </c>
      <c r="AP279" t="b">
        <f>G279='01.01.2022 Смета'!F279</f>
        <v>1</v>
      </c>
      <c r="AQ279" t="b">
        <f>H279='01.01.2022 Смета'!G279</f>
        <v>1</v>
      </c>
    </row>
    <row r="280" spans="1:43" ht="55.15" customHeight="1" x14ac:dyDescent="0.25">
      <c r="A280" s="108">
        <v>232</v>
      </c>
      <c r="B280" s="8" t="s">
        <v>68</v>
      </c>
      <c r="C280" s="21" t="s">
        <v>204</v>
      </c>
      <c r="D280" s="22" t="s">
        <v>180</v>
      </c>
      <c r="E280" s="21" t="s">
        <v>1027</v>
      </c>
      <c r="F280" s="35">
        <v>44821</v>
      </c>
      <c r="G280" s="35">
        <v>44822</v>
      </c>
      <c r="H280" s="21" t="s">
        <v>297</v>
      </c>
      <c r="I280" s="22" t="s">
        <v>786</v>
      </c>
      <c r="J280" s="35">
        <v>44821</v>
      </c>
      <c r="K280" s="35">
        <v>44822</v>
      </c>
      <c r="L280" s="10"/>
      <c r="M280" s="10">
        <v>3400</v>
      </c>
      <c r="N280" s="10">
        <f t="shared" si="43"/>
        <v>0</v>
      </c>
      <c r="O280" s="10"/>
      <c r="P280" s="10">
        <v>2900</v>
      </c>
      <c r="Q280" s="10">
        <f t="shared" si="44"/>
        <v>0</v>
      </c>
      <c r="R280" s="10"/>
      <c r="S280" s="10">
        <v>2800</v>
      </c>
      <c r="T280" s="10">
        <f t="shared" si="45"/>
        <v>0</v>
      </c>
      <c r="U280" s="10">
        <v>134</v>
      </c>
      <c r="V280" s="10">
        <v>150</v>
      </c>
      <c r="W280" s="10">
        <f t="shared" si="39"/>
        <v>20100</v>
      </c>
      <c r="X280" s="10">
        <v>134</v>
      </c>
      <c r="Y280" s="10">
        <v>150</v>
      </c>
      <c r="Z280" s="10">
        <f t="shared" si="40"/>
        <v>20100</v>
      </c>
      <c r="AA280" s="10">
        <v>134</v>
      </c>
      <c r="AB280" s="10">
        <v>150</v>
      </c>
      <c r="AC280" s="10">
        <f t="shared" si="41"/>
        <v>20100</v>
      </c>
      <c r="AD280" s="11">
        <v>402</v>
      </c>
      <c r="AE280" s="26">
        <v>7</v>
      </c>
      <c r="AF280" s="7">
        <f t="shared" si="42"/>
        <v>2814</v>
      </c>
      <c r="AG280" s="131">
        <v>1</v>
      </c>
      <c r="AH280" s="145">
        <f t="shared" si="37"/>
        <v>804</v>
      </c>
      <c r="AI280" s="139">
        <f t="shared" si="46"/>
        <v>63114</v>
      </c>
      <c r="AJ280" s="118">
        <f t="shared" si="38"/>
        <v>63114</v>
      </c>
      <c r="AM280" t="b">
        <f>D280='01.01.2022 Смета'!D280</f>
        <v>1</v>
      </c>
      <c r="AO280" t="b">
        <f>F280='01.01.2022 Смета'!E280</f>
        <v>1</v>
      </c>
      <c r="AP280" t="b">
        <f>G280='01.01.2022 Смета'!F280</f>
        <v>1</v>
      </c>
      <c r="AQ280" t="b">
        <f>H280='01.01.2022 Смета'!G280</f>
        <v>1</v>
      </c>
    </row>
    <row r="281" spans="1:43" ht="18.600000000000001" customHeight="1" x14ac:dyDescent="0.25">
      <c r="A281" s="110"/>
      <c r="B281" s="88"/>
      <c r="C281" s="92"/>
      <c r="D281" s="92" t="s">
        <v>873</v>
      </c>
      <c r="E281" s="89"/>
      <c r="F281" s="89"/>
      <c r="G281" s="89"/>
      <c r="H281" s="91"/>
      <c r="I281" s="91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66"/>
      <c r="AC281" s="26"/>
      <c r="AD281" s="26"/>
      <c r="AE281" s="133"/>
      <c r="AF281" s="140"/>
      <c r="AG281" s="140"/>
      <c r="AH281" s="149"/>
      <c r="AI281" s="89"/>
      <c r="AJ281" s="90"/>
      <c r="AM281" t="b">
        <f>D281='01.01.2022 Смета'!D281</f>
        <v>1</v>
      </c>
      <c r="AO281" t="b">
        <f>F281='01.01.2022 Смета'!E281</f>
        <v>1</v>
      </c>
      <c r="AP281" t="b">
        <f>G281='01.01.2022 Смета'!F281</f>
        <v>1</v>
      </c>
      <c r="AQ281" t="b">
        <f>H281='01.01.2022 Смета'!G281</f>
        <v>1</v>
      </c>
    </row>
    <row r="282" spans="1:43" ht="27" customHeight="1" x14ac:dyDescent="0.25">
      <c r="A282" s="108">
        <v>233</v>
      </c>
      <c r="B282" s="8" t="s">
        <v>197</v>
      </c>
      <c r="C282" s="21" t="s">
        <v>154</v>
      </c>
      <c r="D282" s="22" t="s">
        <v>173</v>
      </c>
      <c r="E282" s="21" t="s">
        <v>1029</v>
      </c>
      <c r="F282" s="35">
        <v>44724</v>
      </c>
      <c r="G282" s="35">
        <v>44724</v>
      </c>
      <c r="H282" s="21" t="s">
        <v>1028</v>
      </c>
      <c r="I282" s="22" t="s">
        <v>414</v>
      </c>
      <c r="J282" s="35">
        <v>44724</v>
      </c>
      <c r="K282" s="35">
        <v>44724</v>
      </c>
      <c r="L282" s="10">
        <v>1</v>
      </c>
      <c r="M282" s="10">
        <v>3400</v>
      </c>
      <c r="N282" s="10">
        <f t="shared" si="43"/>
        <v>3400</v>
      </c>
      <c r="O282" s="10">
        <v>1</v>
      </c>
      <c r="P282" s="10">
        <v>2900</v>
      </c>
      <c r="Q282" s="10">
        <f t="shared" si="44"/>
        <v>2900</v>
      </c>
      <c r="R282" s="10">
        <v>1</v>
      </c>
      <c r="S282" s="10">
        <v>2800</v>
      </c>
      <c r="T282" s="10">
        <f t="shared" si="45"/>
        <v>2800</v>
      </c>
      <c r="U282" s="10">
        <v>13</v>
      </c>
      <c r="V282" s="10">
        <v>150</v>
      </c>
      <c r="W282" s="10">
        <f t="shared" si="39"/>
        <v>1950</v>
      </c>
      <c r="X282" s="10">
        <v>13</v>
      </c>
      <c r="Y282" s="10">
        <v>150</v>
      </c>
      <c r="Z282" s="10">
        <f t="shared" si="40"/>
        <v>1950</v>
      </c>
      <c r="AA282" s="10">
        <v>13</v>
      </c>
      <c r="AB282" s="10">
        <v>150</v>
      </c>
      <c r="AC282" s="10">
        <f t="shared" si="41"/>
        <v>1950</v>
      </c>
      <c r="AD282" s="11">
        <v>39</v>
      </c>
      <c r="AE282" s="26">
        <v>7</v>
      </c>
      <c r="AF282" s="7">
        <f t="shared" si="42"/>
        <v>273</v>
      </c>
      <c r="AG282" s="131">
        <v>1</v>
      </c>
      <c r="AH282" s="145">
        <f t="shared" si="37"/>
        <v>81</v>
      </c>
      <c r="AI282" s="139">
        <f t="shared" si="46"/>
        <v>15223</v>
      </c>
      <c r="AJ282" s="118">
        <f t="shared" si="38"/>
        <v>15223</v>
      </c>
      <c r="AM282" t="b">
        <f>D282='01.01.2022 Смета'!D282</f>
        <v>1</v>
      </c>
      <c r="AO282" t="b">
        <f>F282='01.01.2022 Смета'!E282</f>
        <v>1</v>
      </c>
      <c r="AP282" t="b">
        <f>G282='01.01.2022 Смета'!F282</f>
        <v>1</v>
      </c>
      <c r="AQ282" t="b">
        <f>H282='01.01.2022 Смета'!G282</f>
        <v>0</v>
      </c>
    </row>
    <row r="283" spans="1:43" ht="19.149999999999999" customHeight="1" x14ac:dyDescent="0.25">
      <c r="A283" s="110"/>
      <c r="B283" s="88"/>
      <c r="C283" s="92"/>
      <c r="D283" s="92" t="s">
        <v>874</v>
      </c>
      <c r="E283" s="89"/>
      <c r="F283" s="89"/>
      <c r="G283" s="89"/>
      <c r="H283" s="91"/>
      <c r="I283" s="91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66"/>
      <c r="AC283" s="26"/>
      <c r="AD283" s="26"/>
      <c r="AE283" s="133"/>
      <c r="AF283" s="140"/>
      <c r="AG283" s="140"/>
      <c r="AH283" s="149"/>
      <c r="AI283" s="89"/>
      <c r="AJ283" s="90"/>
      <c r="AM283" t="b">
        <f>D283='01.01.2022 Смета'!D283</f>
        <v>1</v>
      </c>
      <c r="AO283" t="b">
        <f>F283='01.01.2022 Смета'!E283</f>
        <v>1</v>
      </c>
      <c r="AP283" t="b">
        <f>G283='01.01.2022 Смета'!F283</f>
        <v>1</v>
      </c>
      <c r="AQ283" t="b">
        <f>H283='01.01.2022 Смета'!G283</f>
        <v>1</v>
      </c>
    </row>
    <row r="284" spans="1:43" ht="25.5" x14ac:dyDescent="0.25">
      <c r="A284" s="108">
        <v>234</v>
      </c>
      <c r="B284" s="8" t="s">
        <v>207</v>
      </c>
      <c r="C284" s="21" t="s">
        <v>118</v>
      </c>
      <c r="D284" s="22" t="s">
        <v>613</v>
      </c>
      <c r="E284" s="21" t="s">
        <v>507</v>
      </c>
      <c r="F284" s="35">
        <v>44587</v>
      </c>
      <c r="G284" s="35">
        <v>44591</v>
      </c>
      <c r="H284" s="21" t="s">
        <v>415</v>
      </c>
      <c r="I284" s="22" t="s">
        <v>507</v>
      </c>
      <c r="J284" s="35">
        <v>44587</v>
      </c>
      <c r="K284" s="35">
        <v>44591</v>
      </c>
      <c r="L284" s="10"/>
      <c r="M284" s="10">
        <v>3400</v>
      </c>
      <c r="N284" s="10">
        <f t="shared" si="43"/>
        <v>0</v>
      </c>
      <c r="O284" s="10"/>
      <c r="P284" s="10">
        <v>2900</v>
      </c>
      <c r="Q284" s="10">
        <f t="shared" si="44"/>
        <v>0</v>
      </c>
      <c r="R284" s="10"/>
      <c r="S284" s="10">
        <v>2800</v>
      </c>
      <c r="T284" s="10">
        <f t="shared" si="45"/>
        <v>0</v>
      </c>
      <c r="U284" s="10">
        <v>80</v>
      </c>
      <c r="V284" s="10">
        <v>150</v>
      </c>
      <c r="W284" s="10">
        <f t="shared" si="39"/>
        <v>12000</v>
      </c>
      <c r="X284" s="10">
        <v>85</v>
      </c>
      <c r="Y284" s="10">
        <v>150</v>
      </c>
      <c r="Z284" s="10">
        <f t="shared" si="40"/>
        <v>12750</v>
      </c>
      <c r="AA284" s="10">
        <v>160</v>
      </c>
      <c r="AB284" s="10">
        <v>150</v>
      </c>
      <c r="AC284" s="10">
        <f t="shared" si="41"/>
        <v>24000</v>
      </c>
      <c r="AD284" s="11"/>
      <c r="AE284" s="26">
        <v>7</v>
      </c>
      <c r="AF284" s="7">
        <f t="shared" si="42"/>
        <v>0</v>
      </c>
      <c r="AG284" s="131">
        <v>1</v>
      </c>
      <c r="AH284" s="139">
        <f t="shared" si="37"/>
        <v>325</v>
      </c>
      <c r="AI284" s="139">
        <f t="shared" si="46"/>
        <v>48750</v>
      </c>
      <c r="AJ284" s="109">
        <f t="shared" si="38"/>
        <v>48750</v>
      </c>
      <c r="AM284" t="b">
        <f>D284='01.01.2022 Смета'!D284</f>
        <v>1</v>
      </c>
      <c r="AO284" t="b">
        <f>F284='01.01.2022 Смета'!E284</f>
        <v>1</v>
      </c>
      <c r="AP284" t="b">
        <f>G284='01.01.2022 Смета'!F284</f>
        <v>1</v>
      </c>
      <c r="AQ284" t="b">
        <f>H284='01.01.2022 Смета'!G284</f>
        <v>1</v>
      </c>
    </row>
    <row r="285" spans="1:43" ht="19.149999999999999" customHeight="1" x14ac:dyDescent="0.25">
      <c r="A285" s="110"/>
      <c r="B285" s="88"/>
      <c r="C285" s="92"/>
      <c r="D285" s="92" t="s">
        <v>875</v>
      </c>
      <c r="E285" s="89"/>
      <c r="F285" s="89"/>
      <c r="G285" s="89"/>
      <c r="H285" s="91"/>
      <c r="I285" s="91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66"/>
      <c r="AC285" s="26"/>
      <c r="AD285" s="26"/>
      <c r="AE285" s="133"/>
      <c r="AF285" s="140"/>
      <c r="AG285" s="140"/>
      <c r="AH285" s="149"/>
      <c r="AI285" s="89"/>
      <c r="AJ285" s="90"/>
      <c r="AM285" t="b">
        <f>D285='01.01.2022 Смета'!D285</f>
        <v>1</v>
      </c>
      <c r="AO285" t="b">
        <f>F285='01.01.2022 Смета'!E285</f>
        <v>1</v>
      </c>
      <c r="AP285" t="b">
        <f>G285='01.01.2022 Смета'!F285</f>
        <v>1</v>
      </c>
      <c r="AQ285" t="b">
        <f>H285='01.01.2022 Смета'!G285</f>
        <v>1</v>
      </c>
    </row>
    <row r="286" spans="1:43" ht="16.149999999999999" customHeight="1" x14ac:dyDescent="0.25">
      <c r="A286" s="108">
        <v>235</v>
      </c>
      <c r="B286" s="8" t="s">
        <v>181</v>
      </c>
      <c r="C286" s="21" t="s">
        <v>182</v>
      </c>
      <c r="D286" s="22" t="s">
        <v>434</v>
      </c>
      <c r="E286" s="21" t="s">
        <v>461</v>
      </c>
      <c r="F286" s="35">
        <v>44611</v>
      </c>
      <c r="G286" s="35">
        <v>44612</v>
      </c>
      <c r="H286" s="21" t="s">
        <v>312</v>
      </c>
      <c r="I286" s="22" t="s">
        <v>461</v>
      </c>
      <c r="J286" s="35">
        <v>44611</v>
      </c>
      <c r="K286" s="35">
        <v>44612</v>
      </c>
      <c r="L286" s="10"/>
      <c r="M286" s="10">
        <v>3400</v>
      </c>
      <c r="N286" s="10">
        <f t="shared" si="43"/>
        <v>0</v>
      </c>
      <c r="O286" s="10"/>
      <c r="P286" s="10">
        <v>2900</v>
      </c>
      <c r="Q286" s="10">
        <f t="shared" si="44"/>
        <v>0</v>
      </c>
      <c r="R286" s="10"/>
      <c r="S286" s="10">
        <v>2800</v>
      </c>
      <c r="T286" s="10">
        <f t="shared" si="45"/>
        <v>0</v>
      </c>
      <c r="U286" s="10">
        <v>18</v>
      </c>
      <c r="V286" s="10">
        <v>150</v>
      </c>
      <c r="W286" s="10">
        <f t="shared" si="39"/>
        <v>2700</v>
      </c>
      <c r="X286" s="10">
        <v>18</v>
      </c>
      <c r="Y286" s="10">
        <v>150</v>
      </c>
      <c r="Z286" s="10">
        <f t="shared" si="40"/>
        <v>2700</v>
      </c>
      <c r="AA286" s="10">
        <v>18</v>
      </c>
      <c r="AB286" s="10">
        <v>150</v>
      </c>
      <c r="AC286" s="10">
        <f t="shared" si="41"/>
        <v>2700</v>
      </c>
      <c r="AD286" s="11"/>
      <c r="AE286" s="26">
        <v>7</v>
      </c>
      <c r="AF286" s="7">
        <f t="shared" si="42"/>
        <v>0</v>
      </c>
      <c r="AG286" s="131">
        <v>1</v>
      </c>
      <c r="AH286" s="139">
        <f t="shared" si="37"/>
        <v>54</v>
      </c>
      <c r="AI286" s="139">
        <f t="shared" si="46"/>
        <v>8100</v>
      </c>
      <c r="AJ286" s="109">
        <f t="shared" si="38"/>
        <v>8100</v>
      </c>
      <c r="AM286" t="b">
        <f>D286='01.01.2022 Смета'!D286</f>
        <v>1</v>
      </c>
      <c r="AO286" t="b">
        <f>F286='01.01.2022 Смета'!E286</f>
        <v>1</v>
      </c>
      <c r="AP286" t="b">
        <f>G286='01.01.2022 Смета'!F286</f>
        <v>1</v>
      </c>
      <c r="AQ286" t="b">
        <f>H286='01.01.2022 Смета'!G286</f>
        <v>1</v>
      </c>
    </row>
    <row r="287" spans="1:43" ht="16.149999999999999" customHeight="1" x14ac:dyDescent="0.25">
      <c r="A287" s="108">
        <v>236</v>
      </c>
      <c r="B287" s="8" t="s">
        <v>181</v>
      </c>
      <c r="C287" s="21" t="s">
        <v>182</v>
      </c>
      <c r="D287" s="22" t="s">
        <v>614</v>
      </c>
      <c r="E287" s="21" t="s">
        <v>340</v>
      </c>
      <c r="F287" s="35">
        <v>44654</v>
      </c>
      <c r="G287" s="35">
        <v>44654</v>
      </c>
      <c r="H287" s="21" t="s">
        <v>305</v>
      </c>
      <c r="I287" s="22" t="s">
        <v>340</v>
      </c>
      <c r="J287" s="35">
        <v>44654</v>
      </c>
      <c r="K287" s="35">
        <v>44654</v>
      </c>
      <c r="L287" s="10"/>
      <c r="M287" s="10">
        <v>3400</v>
      </c>
      <c r="N287" s="10">
        <f t="shared" si="43"/>
        <v>0</v>
      </c>
      <c r="O287" s="10"/>
      <c r="P287" s="10">
        <v>2900</v>
      </c>
      <c r="Q287" s="10">
        <f t="shared" si="44"/>
        <v>0</v>
      </c>
      <c r="R287" s="10"/>
      <c r="S287" s="10">
        <v>2800</v>
      </c>
      <c r="T287" s="10">
        <f t="shared" si="45"/>
        <v>0</v>
      </c>
      <c r="U287" s="10">
        <v>18</v>
      </c>
      <c r="V287" s="10">
        <v>150</v>
      </c>
      <c r="W287" s="10">
        <f t="shared" si="39"/>
        <v>2700</v>
      </c>
      <c r="X287" s="10">
        <v>18</v>
      </c>
      <c r="Y287" s="10">
        <v>150</v>
      </c>
      <c r="Z287" s="10">
        <f t="shared" si="40"/>
        <v>2700</v>
      </c>
      <c r="AA287" s="10">
        <v>18</v>
      </c>
      <c r="AB287" s="10">
        <v>150</v>
      </c>
      <c r="AC287" s="10">
        <f t="shared" si="41"/>
        <v>2700</v>
      </c>
      <c r="AD287" s="11"/>
      <c r="AE287" s="26">
        <v>7</v>
      </c>
      <c r="AF287" s="7">
        <f t="shared" si="42"/>
        <v>0</v>
      </c>
      <c r="AG287" s="131">
        <v>1</v>
      </c>
      <c r="AH287" s="139">
        <f t="shared" si="37"/>
        <v>54</v>
      </c>
      <c r="AI287" s="139">
        <f t="shared" si="46"/>
        <v>8100</v>
      </c>
      <c r="AJ287" s="109">
        <f t="shared" si="38"/>
        <v>8100</v>
      </c>
      <c r="AM287" t="b">
        <f>D287='01.01.2022 Смета'!D287</f>
        <v>1</v>
      </c>
      <c r="AO287" t="b">
        <f>F287='01.01.2022 Смета'!E287</f>
        <v>1</v>
      </c>
      <c r="AP287" t="b">
        <f>G287='01.01.2022 Смета'!F287</f>
        <v>1</v>
      </c>
      <c r="AQ287" t="b">
        <f>H287='01.01.2022 Смета'!G287</f>
        <v>1</v>
      </c>
    </row>
    <row r="288" spans="1:43" ht="16.149999999999999" customHeight="1" x14ac:dyDescent="0.25">
      <c r="A288" s="108">
        <v>237</v>
      </c>
      <c r="B288" s="8" t="s">
        <v>181</v>
      </c>
      <c r="C288" s="21" t="s">
        <v>182</v>
      </c>
      <c r="D288" s="22" t="s">
        <v>183</v>
      </c>
      <c r="E288" s="21" t="s">
        <v>461</v>
      </c>
      <c r="F288" s="35">
        <v>44752</v>
      </c>
      <c r="G288" s="35">
        <v>44752</v>
      </c>
      <c r="H288" s="21" t="s">
        <v>787</v>
      </c>
      <c r="I288" s="22" t="s">
        <v>461</v>
      </c>
      <c r="J288" s="35">
        <v>44752</v>
      </c>
      <c r="K288" s="35">
        <v>44752</v>
      </c>
      <c r="L288" s="10"/>
      <c r="M288" s="10">
        <v>3400</v>
      </c>
      <c r="N288" s="10">
        <f t="shared" si="43"/>
        <v>0</v>
      </c>
      <c r="O288" s="10"/>
      <c r="P288" s="10">
        <v>2900</v>
      </c>
      <c r="Q288" s="10">
        <f t="shared" si="44"/>
        <v>0</v>
      </c>
      <c r="R288" s="10"/>
      <c r="S288" s="10">
        <v>2800</v>
      </c>
      <c r="T288" s="10">
        <f t="shared" si="45"/>
        <v>0</v>
      </c>
      <c r="U288" s="10">
        <v>22</v>
      </c>
      <c r="V288" s="10">
        <v>150</v>
      </c>
      <c r="W288" s="10">
        <f t="shared" si="39"/>
        <v>3300</v>
      </c>
      <c r="X288" s="10">
        <v>22</v>
      </c>
      <c r="Y288" s="10">
        <v>150</v>
      </c>
      <c r="Z288" s="10">
        <f t="shared" si="40"/>
        <v>3300</v>
      </c>
      <c r="AA288" s="10">
        <v>22</v>
      </c>
      <c r="AB288" s="10">
        <v>150</v>
      </c>
      <c r="AC288" s="10">
        <f t="shared" si="41"/>
        <v>3300</v>
      </c>
      <c r="AD288" s="11">
        <v>66</v>
      </c>
      <c r="AE288" s="26">
        <v>7</v>
      </c>
      <c r="AF288" s="7">
        <f t="shared" si="42"/>
        <v>462</v>
      </c>
      <c r="AG288" s="131">
        <v>1</v>
      </c>
      <c r="AH288" s="139">
        <f t="shared" si="37"/>
        <v>132</v>
      </c>
      <c r="AI288" s="139">
        <f t="shared" si="46"/>
        <v>10362</v>
      </c>
      <c r="AJ288" s="109">
        <f t="shared" si="38"/>
        <v>10362</v>
      </c>
      <c r="AM288" t="b">
        <f>D288='01.01.2022 Смета'!D288</f>
        <v>1</v>
      </c>
      <c r="AO288" t="b">
        <f>F288='01.01.2022 Смета'!E288</f>
        <v>1</v>
      </c>
      <c r="AP288" t="b">
        <f>G288='01.01.2022 Смета'!F288</f>
        <v>1</v>
      </c>
      <c r="AQ288" t="b">
        <f>H288='01.01.2022 Смета'!G288</f>
        <v>1</v>
      </c>
    </row>
    <row r="289" spans="1:43" ht="17.649999999999999" customHeight="1" x14ac:dyDescent="0.25">
      <c r="A289" s="110"/>
      <c r="B289" s="88"/>
      <c r="C289" s="92"/>
      <c r="D289" s="92" t="s">
        <v>876</v>
      </c>
      <c r="E289" s="89"/>
      <c r="F289" s="89"/>
      <c r="G289" s="89"/>
      <c r="H289" s="91"/>
      <c r="I289" s="91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66"/>
      <c r="AC289" s="26"/>
      <c r="AD289" s="26"/>
      <c r="AE289" s="133"/>
      <c r="AF289" s="140"/>
      <c r="AG289" s="140"/>
      <c r="AH289" s="149"/>
      <c r="AI289" s="89"/>
      <c r="AJ289" s="90"/>
      <c r="AM289" t="b">
        <f>D289='01.01.2022 Смета'!D289</f>
        <v>1</v>
      </c>
      <c r="AO289" t="b">
        <f>F289='01.01.2022 Смета'!E289</f>
        <v>1</v>
      </c>
      <c r="AP289" t="b">
        <f>G289='01.01.2022 Смета'!F289</f>
        <v>1</v>
      </c>
      <c r="AQ289" t="b">
        <f>H289='01.01.2022 Смета'!G289</f>
        <v>1</v>
      </c>
    </row>
    <row r="290" spans="1:43" ht="38.25" x14ac:dyDescent="0.25">
      <c r="A290" s="108">
        <v>238</v>
      </c>
      <c r="B290" s="8" t="s">
        <v>191</v>
      </c>
      <c r="C290" s="21" t="s">
        <v>293</v>
      </c>
      <c r="D290" s="22" t="s">
        <v>1030</v>
      </c>
      <c r="E290" s="21" t="s">
        <v>485</v>
      </c>
      <c r="F290" s="35" t="s">
        <v>788</v>
      </c>
      <c r="G290" s="35" t="s">
        <v>789</v>
      </c>
      <c r="H290" s="21" t="s">
        <v>1031</v>
      </c>
      <c r="I290" s="22" t="s">
        <v>485</v>
      </c>
      <c r="J290" s="35" t="s">
        <v>788</v>
      </c>
      <c r="K290" s="35" t="s">
        <v>789</v>
      </c>
      <c r="L290" s="10"/>
      <c r="M290" s="10">
        <v>3400</v>
      </c>
      <c r="N290" s="10">
        <f t="shared" si="43"/>
        <v>0</v>
      </c>
      <c r="O290" s="10"/>
      <c r="P290" s="10">
        <v>2900</v>
      </c>
      <c r="Q290" s="10">
        <f t="shared" si="44"/>
        <v>0</v>
      </c>
      <c r="R290" s="10"/>
      <c r="S290" s="10">
        <v>2800</v>
      </c>
      <c r="T290" s="10">
        <f t="shared" si="45"/>
        <v>0</v>
      </c>
      <c r="U290" s="10">
        <v>20</v>
      </c>
      <c r="V290" s="10">
        <v>150</v>
      </c>
      <c r="W290" s="10">
        <f t="shared" si="39"/>
        <v>3000</v>
      </c>
      <c r="X290" s="10">
        <v>20</v>
      </c>
      <c r="Y290" s="10">
        <v>150</v>
      </c>
      <c r="Z290" s="10">
        <f t="shared" si="40"/>
        <v>3000</v>
      </c>
      <c r="AA290" s="10">
        <v>20</v>
      </c>
      <c r="AB290" s="10">
        <v>150</v>
      </c>
      <c r="AC290" s="10">
        <f t="shared" si="41"/>
        <v>3000</v>
      </c>
      <c r="AD290" s="11">
        <v>60</v>
      </c>
      <c r="AE290" s="26">
        <v>7</v>
      </c>
      <c r="AF290" s="7">
        <f t="shared" si="42"/>
        <v>420</v>
      </c>
      <c r="AG290" s="131">
        <v>1</v>
      </c>
      <c r="AH290" s="139">
        <f t="shared" si="37"/>
        <v>120</v>
      </c>
      <c r="AI290" s="139">
        <f t="shared" si="46"/>
        <v>9420</v>
      </c>
      <c r="AJ290" s="109">
        <f t="shared" si="38"/>
        <v>9420</v>
      </c>
      <c r="AM290" t="b">
        <f>D290='01.01.2022 Смета'!D290</f>
        <v>0</v>
      </c>
      <c r="AO290" t="b">
        <f>F290='01.01.2022 Смета'!E290</f>
        <v>1</v>
      </c>
      <c r="AP290" t="b">
        <f>G290='01.01.2022 Смета'!F290</f>
        <v>1</v>
      </c>
      <c r="AQ290" t="b">
        <f>H290='01.01.2022 Смета'!G290</f>
        <v>0</v>
      </c>
    </row>
    <row r="291" spans="1:43" ht="16.149999999999999" customHeight="1" x14ac:dyDescent="0.25">
      <c r="A291" s="108">
        <v>239</v>
      </c>
      <c r="B291" s="8" t="s">
        <v>191</v>
      </c>
      <c r="C291" s="21" t="s">
        <v>293</v>
      </c>
      <c r="D291" s="22" t="s">
        <v>538</v>
      </c>
      <c r="E291" s="21" t="s">
        <v>1032</v>
      </c>
      <c r="F291" s="35">
        <v>44680</v>
      </c>
      <c r="G291" s="35">
        <v>44684</v>
      </c>
      <c r="H291" s="21" t="s">
        <v>309</v>
      </c>
      <c r="I291" s="22" t="s">
        <v>539</v>
      </c>
      <c r="J291" s="35">
        <v>44680</v>
      </c>
      <c r="K291" s="35">
        <v>44684</v>
      </c>
      <c r="L291" s="28"/>
      <c r="M291" s="10">
        <v>3400</v>
      </c>
      <c r="N291" s="10">
        <f t="shared" si="43"/>
        <v>0</v>
      </c>
      <c r="O291" s="28"/>
      <c r="P291" s="10">
        <v>2900</v>
      </c>
      <c r="Q291" s="10">
        <f t="shared" si="44"/>
        <v>0</v>
      </c>
      <c r="R291" s="28"/>
      <c r="S291" s="10">
        <v>2800</v>
      </c>
      <c r="T291" s="10">
        <f t="shared" si="45"/>
        <v>0</v>
      </c>
      <c r="U291" s="29">
        <v>2</v>
      </c>
      <c r="V291" s="10">
        <v>150</v>
      </c>
      <c r="W291" s="10">
        <f t="shared" si="39"/>
        <v>300</v>
      </c>
      <c r="X291" s="29">
        <v>2</v>
      </c>
      <c r="Y291" s="10">
        <v>150</v>
      </c>
      <c r="Z291" s="10">
        <f t="shared" si="40"/>
        <v>300</v>
      </c>
      <c r="AA291" s="29">
        <v>2</v>
      </c>
      <c r="AB291" s="10">
        <v>150</v>
      </c>
      <c r="AC291" s="10">
        <f t="shared" si="41"/>
        <v>300</v>
      </c>
      <c r="AD291" s="29">
        <v>6</v>
      </c>
      <c r="AE291" s="26">
        <v>7</v>
      </c>
      <c r="AF291" s="7">
        <f t="shared" si="42"/>
        <v>42</v>
      </c>
      <c r="AG291" s="131">
        <v>1</v>
      </c>
      <c r="AH291" s="139">
        <f t="shared" si="37"/>
        <v>12</v>
      </c>
      <c r="AI291" s="139">
        <f t="shared" si="46"/>
        <v>942</v>
      </c>
      <c r="AJ291" s="109">
        <f t="shared" si="38"/>
        <v>942</v>
      </c>
      <c r="AM291" t="b">
        <f>D291='01.01.2022 Смета'!D291</f>
        <v>1</v>
      </c>
      <c r="AO291" t="b">
        <f>F291='01.01.2022 Смета'!E291</f>
        <v>1</v>
      </c>
      <c r="AP291" t="b">
        <f>G291='01.01.2022 Смета'!F291</f>
        <v>1</v>
      </c>
      <c r="AQ291" t="b">
        <f>H291='01.01.2022 Смета'!G291</f>
        <v>1</v>
      </c>
    </row>
    <row r="292" spans="1:43" ht="52.5" customHeight="1" x14ac:dyDescent="0.25">
      <c r="A292" s="108">
        <v>240</v>
      </c>
      <c r="B292" s="8" t="s">
        <v>191</v>
      </c>
      <c r="C292" s="21" t="s">
        <v>293</v>
      </c>
      <c r="D292" s="22" t="s">
        <v>1033</v>
      </c>
      <c r="E292" s="21" t="s">
        <v>450</v>
      </c>
      <c r="F292" s="35" t="s">
        <v>791</v>
      </c>
      <c r="G292" s="35" t="s">
        <v>792</v>
      </c>
      <c r="H292" s="21" t="s">
        <v>336</v>
      </c>
      <c r="I292" s="22" t="s">
        <v>450</v>
      </c>
      <c r="J292" s="35" t="s">
        <v>791</v>
      </c>
      <c r="K292" s="35" t="s">
        <v>792</v>
      </c>
      <c r="L292" s="10"/>
      <c r="M292" s="10">
        <v>3400</v>
      </c>
      <c r="N292" s="10">
        <f t="shared" si="43"/>
        <v>0</v>
      </c>
      <c r="O292" s="10"/>
      <c r="P292" s="10">
        <v>2900</v>
      </c>
      <c r="Q292" s="10">
        <f t="shared" si="44"/>
        <v>0</v>
      </c>
      <c r="R292" s="10"/>
      <c r="S292" s="10">
        <v>2800</v>
      </c>
      <c r="T292" s="10">
        <f t="shared" si="45"/>
        <v>0</v>
      </c>
      <c r="U292" s="10">
        <v>9</v>
      </c>
      <c r="V292" s="10">
        <v>150</v>
      </c>
      <c r="W292" s="10">
        <f t="shared" si="39"/>
        <v>1350</v>
      </c>
      <c r="X292" s="10">
        <v>9</v>
      </c>
      <c r="Y292" s="10">
        <v>150</v>
      </c>
      <c r="Z292" s="10">
        <f t="shared" si="40"/>
        <v>1350</v>
      </c>
      <c r="AA292" s="10">
        <v>9</v>
      </c>
      <c r="AB292" s="10">
        <v>150</v>
      </c>
      <c r="AC292" s="10">
        <f t="shared" si="41"/>
        <v>1350</v>
      </c>
      <c r="AD292" s="11">
        <v>27</v>
      </c>
      <c r="AE292" s="26">
        <v>7</v>
      </c>
      <c r="AF292" s="7">
        <f t="shared" si="42"/>
        <v>189</v>
      </c>
      <c r="AG292" s="131">
        <v>1</v>
      </c>
      <c r="AH292" s="139">
        <f t="shared" si="37"/>
        <v>54</v>
      </c>
      <c r="AI292" s="139">
        <f t="shared" si="46"/>
        <v>4239</v>
      </c>
      <c r="AJ292" s="109">
        <f t="shared" si="38"/>
        <v>4239</v>
      </c>
      <c r="AM292" t="b">
        <f>D292='01.01.2022 Смета'!D292</f>
        <v>0</v>
      </c>
      <c r="AO292" t="b">
        <f>F292='01.01.2022 Смета'!E292</f>
        <v>1</v>
      </c>
      <c r="AP292" t="b">
        <f>G292='01.01.2022 Смета'!F292</f>
        <v>1</v>
      </c>
      <c r="AQ292" t="b">
        <f>H292='01.01.2022 Смета'!G292</f>
        <v>1</v>
      </c>
    </row>
    <row r="293" spans="1:43" ht="51" x14ac:dyDescent="0.25">
      <c r="A293" s="108">
        <v>241</v>
      </c>
      <c r="B293" s="8" t="s">
        <v>191</v>
      </c>
      <c r="C293" s="21" t="s">
        <v>293</v>
      </c>
      <c r="D293" s="22" t="s">
        <v>1034</v>
      </c>
      <c r="E293" s="21" t="s">
        <v>417</v>
      </c>
      <c r="F293" s="35" t="s">
        <v>794</v>
      </c>
      <c r="G293" s="35" t="s">
        <v>795</v>
      </c>
      <c r="H293" s="21" t="s">
        <v>336</v>
      </c>
      <c r="I293" s="38" t="s">
        <v>417</v>
      </c>
      <c r="J293" s="35" t="s">
        <v>794</v>
      </c>
      <c r="K293" s="35" t="s">
        <v>795</v>
      </c>
      <c r="L293" s="10"/>
      <c r="M293" s="10">
        <v>3400</v>
      </c>
      <c r="N293" s="10">
        <f t="shared" si="43"/>
        <v>0</v>
      </c>
      <c r="O293" s="10"/>
      <c r="P293" s="10">
        <v>2900</v>
      </c>
      <c r="Q293" s="10">
        <f t="shared" si="44"/>
        <v>0</v>
      </c>
      <c r="R293" s="10"/>
      <c r="S293" s="10">
        <v>2800</v>
      </c>
      <c r="T293" s="10">
        <f t="shared" si="45"/>
        <v>0</v>
      </c>
      <c r="U293" s="10">
        <v>9</v>
      </c>
      <c r="V293" s="10">
        <v>150</v>
      </c>
      <c r="W293" s="10">
        <f t="shared" si="39"/>
        <v>1350</v>
      </c>
      <c r="X293" s="10">
        <v>9</v>
      </c>
      <c r="Y293" s="10">
        <v>150</v>
      </c>
      <c r="Z293" s="10">
        <f t="shared" si="40"/>
        <v>1350</v>
      </c>
      <c r="AA293" s="10">
        <v>9</v>
      </c>
      <c r="AB293" s="10">
        <v>150</v>
      </c>
      <c r="AC293" s="10">
        <f t="shared" si="41"/>
        <v>1350</v>
      </c>
      <c r="AD293" s="11">
        <v>27</v>
      </c>
      <c r="AE293" s="26">
        <v>7</v>
      </c>
      <c r="AF293" s="7">
        <f t="shared" si="42"/>
        <v>189</v>
      </c>
      <c r="AG293" s="131">
        <v>1</v>
      </c>
      <c r="AH293" s="139">
        <f t="shared" si="37"/>
        <v>54</v>
      </c>
      <c r="AI293" s="139">
        <f t="shared" si="46"/>
        <v>4239</v>
      </c>
      <c r="AJ293" s="109">
        <f t="shared" si="38"/>
        <v>4239</v>
      </c>
      <c r="AM293" t="b">
        <f>D293='01.01.2022 Смета'!D293</f>
        <v>0</v>
      </c>
      <c r="AO293" t="b">
        <f>F293='01.01.2022 Смета'!E293</f>
        <v>1</v>
      </c>
      <c r="AP293" t="b">
        <f>G293='01.01.2022 Смета'!F293</f>
        <v>1</v>
      </c>
      <c r="AQ293" t="b">
        <f>H293='01.01.2022 Смета'!G293</f>
        <v>1</v>
      </c>
    </row>
    <row r="294" spans="1:43" ht="16.149999999999999" customHeight="1" x14ac:dyDescent="0.25">
      <c r="A294" s="108">
        <v>242</v>
      </c>
      <c r="B294" s="8" t="s">
        <v>191</v>
      </c>
      <c r="C294" s="21" t="s">
        <v>293</v>
      </c>
      <c r="D294" s="22" t="s">
        <v>540</v>
      </c>
      <c r="E294" s="21" t="s">
        <v>1035</v>
      </c>
      <c r="F294" s="35">
        <v>44709</v>
      </c>
      <c r="G294" s="35">
        <v>44709</v>
      </c>
      <c r="H294" s="21" t="s">
        <v>541</v>
      </c>
      <c r="I294" s="22" t="s">
        <v>796</v>
      </c>
      <c r="J294" s="35">
        <v>44709</v>
      </c>
      <c r="K294" s="35">
        <v>44709</v>
      </c>
      <c r="L294" s="28"/>
      <c r="M294" s="10">
        <v>3400</v>
      </c>
      <c r="N294" s="10">
        <f t="shared" si="43"/>
        <v>0</v>
      </c>
      <c r="O294" s="28"/>
      <c r="P294" s="10">
        <v>2900</v>
      </c>
      <c r="Q294" s="10">
        <f t="shared" si="44"/>
        <v>0</v>
      </c>
      <c r="R294" s="28"/>
      <c r="S294" s="10">
        <v>2800</v>
      </c>
      <c r="T294" s="10">
        <f t="shared" si="45"/>
        <v>0</v>
      </c>
      <c r="U294" s="29">
        <v>1</v>
      </c>
      <c r="V294" s="10">
        <v>150</v>
      </c>
      <c r="W294" s="10">
        <f t="shared" si="39"/>
        <v>150</v>
      </c>
      <c r="X294" s="29">
        <v>1</v>
      </c>
      <c r="Y294" s="10">
        <v>150</v>
      </c>
      <c r="Z294" s="10">
        <f t="shared" si="40"/>
        <v>150</v>
      </c>
      <c r="AA294" s="29">
        <v>1</v>
      </c>
      <c r="AB294" s="10">
        <v>150</v>
      </c>
      <c r="AC294" s="10">
        <f t="shared" si="41"/>
        <v>150</v>
      </c>
      <c r="AD294" s="29">
        <v>3</v>
      </c>
      <c r="AE294" s="26">
        <v>7</v>
      </c>
      <c r="AF294" s="7">
        <f t="shared" si="42"/>
        <v>21</v>
      </c>
      <c r="AG294" s="131">
        <v>1</v>
      </c>
      <c r="AH294" s="139">
        <f t="shared" si="37"/>
        <v>6</v>
      </c>
      <c r="AI294" s="139">
        <f t="shared" si="46"/>
        <v>471</v>
      </c>
      <c r="AJ294" s="109">
        <f t="shared" si="38"/>
        <v>471</v>
      </c>
      <c r="AM294" t="b">
        <f>D294='01.01.2022 Смета'!D294</f>
        <v>1</v>
      </c>
      <c r="AO294" t="b">
        <f>F294='01.01.2022 Смета'!E294</f>
        <v>1</v>
      </c>
      <c r="AP294" t="b">
        <f>G294='01.01.2022 Смета'!F294</f>
        <v>1</v>
      </c>
      <c r="AQ294" t="b">
        <f>H294='01.01.2022 Смета'!G294</f>
        <v>1</v>
      </c>
    </row>
    <row r="295" spans="1:43" ht="16.149999999999999" customHeight="1" x14ac:dyDescent="0.25">
      <c r="A295" s="108">
        <v>243</v>
      </c>
      <c r="B295" s="8" t="s">
        <v>191</v>
      </c>
      <c r="C295" s="21" t="s">
        <v>293</v>
      </c>
      <c r="D295" s="22" t="s">
        <v>542</v>
      </c>
      <c r="E295" s="21" t="s">
        <v>1032</v>
      </c>
      <c r="F295" s="35">
        <v>44709</v>
      </c>
      <c r="G295" s="35">
        <v>44709</v>
      </c>
      <c r="H295" s="21" t="s">
        <v>541</v>
      </c>
      <c r="I295" s="22" t="s">
        <v>539</v>
      </c>
      <c r="J295" s="35">
        <v>44709</v>
      </c>
      <c r="K295" s="35">
        <v>44709</v>
      </c>
      <c r="L295" s="28"/>
      <c r="M295" s="10">
        <v>3400</v>
      </c>
      <c r="N295" s="10">
        <f t="shared" si="43"/>
        <v>0</v>
      </c>
      <c r="O295" s="28"/>
      <c r="P295" s="10">
        <v>2900</v>
      </c>
      <c r="Q295" s="10">
        <f t="shared" si="44"/>
        <v>0</v>
      </c>
      <c r="R295" s="28"/>
      <c r="S295" s="10">
        <v>2800</v>
      </c>
      <c r="T295" s="10">
        <f t="shared" si="45"/>
        <v>0</v>
      </c>
      <c r="U295" s="29">
        <v>2</v>
      </c>
      <c r="V295" s="10">
        <v>150</v>
      </c>
      <c r="W295" s="10">
        <f t="shared" si="39"/>
        <v>300</v>
      </c>
      <c r="X295" s="29">
        <v>2</v>
      </c>
      <c r="Y295" s="10">
        <v>150</v>
      </c>
      <c r="Z295" s="10">
        <f t="shared" si="40"/>
        <v>300</v>
      </c>
      <c r="AA295" s="29">
        <v>2</v>
      </c>
      <c r="AB295" s="10">
        <v>150</v>
      </c>
      <c r="AC295" s="10">
        <f t="shared" si="41"/>
        <v>300</v>
      </c>
      <c r="AD295" s="29">
        <v>6</v>
      </c>
      <c r="AE295" s="26">
        <v>7</v>
      </c>
      <c r="AF295" s="7">
        <f t="shared" si="42"/>
        <v>42</v>
      </c>
      <c r="AG295" s="131">
        <v>1</v>
      </c>
      <c r="AH295" s="139">
        <f t="shared" si="37"/>
        <v>12</v>
      </c>
      <c r="AI295" s="139">
        <f t="shared" si="46"/>
        <v>942</v>
      </c>
      <c r="AJ295" s="109">
        <f t="shared" si="38"/>
        <v>942</v>
      </c>
      <c r="AM295" t="b">
        <f>D295='01.01.2022 Смета'!D295</f>
        <v>1</v>
      </c>
      <c r="AO295" t="b">
        <f>F295='01.01.2022 Смета'!E295</f>
        <v>1</v>
      </c>
      <c r="AP295" t="b">
        <f>G295='01.01.2022 Смета'!F295</f>
        <v>1</v>
      </c>
      <c r="AQ295" t="b">
        <f>H295='01.01.2022 Смета'!G295</f>
        <v>1</v>
      </c>
    </row>
    <row r="296" spans="1:43" ht="18" customHeight="1" x14ac:dyDescent="0.25">
      <c r="A296" s="110"/>
      <c r="B296" s="88"/>
      <c r="C296" s="92"/>
      <c r="D296" s="92" t="s">
        <v>877</v>
      </c>
      <c r="E296" s="89"/>
      <c r="F296" s="89"/>
      <c r="G296" s="89"/>
      <c r="H296" s="91"/>
      <c r="I296" s="91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66"/>
      <c r="AC296" s="26"/>
      <c r="AD296" s="26"/>
      <c r="AE296" s="133"/>
      <c r="AF296" s="140"/>
      <c r="AG296" s="140"/>
      <c r="AH296" s="149"/>
      <c r="AI296" s="89"/>
      <c r="AJ296" s="90"/>
      <c r="AM296" t="b">
        <f>D296='01.01.2022 Смета'!D296</f>
        <v>1</v>
      </c>
      <c r="AO296" t="b">
        <f>F296='01.01.2022 Смета'!E296</f>
        <v>1</v>
      </c>
      <c r="AP296" t="b">
        <f>G296='01.01.2022 Смета'!F296</f>
        <v>1</v>
      </c>
      <c r="AQ296" t="b">
        <f>H296='01.01.2022 Смета'!G296</f>
        <v>1</v>
      </c>
    </row>
    <row r="297" spans="1:43" ht="27" customHeight="1" x14ac:dyDescent="0.25">
      <c r="A297" s="108">
        <v>244</v>
      </c>
      <c r="B297" s="15" t="s">
        <v>269</v>
      </c>
      <c r="C297" s="21" t="s">
        <v>134</v>
      </c>
      <c r="D297" s="22" t="s">
        <v>615</v>
      </c>
      <c r="E297" s="21" t="s">
        <v>340</v>
      </c>
      <c r="F297" s="35">
        <v>44631</v>
      </c>
      <c r="G297" s="35">
        <v>44635</v>
      </c>
      <c r="H297" s="21" t="s">
        <v>319</v>
      </c>
      <c r="I297" s="22" t="s">
        <v>340</v>
      </c>
      <c r="J297" s="35">
        <v>44631</v>
      </c>
      <c r="K297" s="35">
        <v>44635</v>
      </c>
      <c r="L297" s="14"/>
      <c r="M297" s="10">
        <v>3400</v>
      </c>
      <c r="N297" s="10">
        <f t="shared" si="43"/>
        <v>0</v>
      </c>
      <c r="O297" s="14"/>
      <c r="P297" s="10">
        <v>2900</v>
      </c>
      <c r="Q297" s="10">
        <f t="shared" si="44"/>
        <v>0</v>
      </c>
      <c r="R297" s="14"/>
      <c r="S297" s="10">
        <v>2800</v>
      </c>
      <c r="T297" s="10">
        <f t="shared" si="45"/>
        <v>0</v>
      </c>
      <c r="U297" s="10">
        <v>30</v>
      </c>
      <c r="V297" s="10">
        <v>150</v>
      </c>
      <c r="W297" s="10">
        <f t="shared" si="39"/>
        <v>4500</v>
      </c>
      <c r="X297" s="10">
        <v>30</v>
      </c>
      <c r="Y297" s="10">
        <v>150</v>
      </c>
      <c r="Z297" s="10">
        <f t="shared" si="40"/>
        <v>4500</v>
      </c>
      <c r="AA297" s="10">
        <v>30</v>
      </c>
      <c r="AB297" s="10">
        <v>150</v>
      </c>
      <c r="AC297" s="10">
        <f t="shared" si="41"/>
        <v>4500</v>
      </c>
      <c r="AD297" s="10"/>
      <c r="AE297" s="26">
        <v>7</v>
      </c>
      <c r="AF297" s="7">
        <f t="shared" ref="AF297:AF360" si="47">AD297*AE297</f>
        <v>0</v>
      </c>
      <c r="AG297" s="131">
        <v>1</v>
      </c>
      <c r="AH297" s="139">
        <f t="shared" si="37"/>
        <v>90</v>
      </c>
      <c r="AI297" s="139">
        <f t="shared" si="46"/>
        <v>13500</v>
      </c>
      <c r="AJ297" s="109">
        <f t="shared" si="38"/>
        <v>13500</v>
      </c>
      <c r="AM297" t="b">
        <f>D297='01.01.2022 Смета'!D297</f>
        <v>1</v>
      </c>
      <c r="AO297" t="b">
        <f>F297='01.01.2022 Смета'!E297</f>
        <v>1</v>
      </c>
      <c r="AP297" t="b">
        <f>G297='01.01.2022 Смета'!F297</f>
        <v>1</v>
      </c>
      <c r="AQ297" t="b">
        <f>H297='01.01.2022 Смета'!G297</f>
        <v>1</v>
      </c>
    </row>
    <row r="298" spans="1:43" ht="42" customHeight="1" x14ac:dyDescent="0.25">
      <c r="A298" s="108">
        <v>245</v>
      </c>
      <c r="B298" s="15" t="s">
        <v>269</v>
      </c>
      <c r="C298" s="21" t="s">
        <v>134</v>
      </c>
      <c r="D298" s="22" t="s">
        <v>616</v>
      </c>
      <c r="E298" s="21" t="s">
        <v>991</v>
      </c>
      <c r="F298" s="35">
        <v>44631</v>
      </c>
      <c r="G298" s="35">
        <v>44635</v>
      </c>
      <c r="H298" s="21" t="s">
        <v>319</v>
      </c>
      <c r="I298" s="22" t="s">
        <v>465</v>
      </c>
      <c r="J298" s="35">
        <v>44631</v>
      </c>
      <c r="K298" s="35">
        <v>44635</v>
      </c>
      <c r="L298" s="14"/>
      <c r="M298" s="10">
        <v>3400</v>
      </c>
      <c r="N298" s="10">
        <f t="shared" si="43"/>
        <v>0</v>
      </c>
      <c r="O298" s="14"/>
      <c r="P298" s="10">
        <v>2900</v>
      </c>
      <c r="Q298" s="10">
        <f t="shared" si="44"/>
        <v>0</v>
      </c>
      <c r="R298" s="14"/>
      <c r="S298" s="10">
        <v>2800</v>
      </c>
      <c r="T298" s="10">
        <f t="shared" si="45"/>
        <v>0</v>
      </c>
      <c r="U298" s="10">
        <v>34</v>
      </c>
      <c r="V298" s="10">
        <v>150</v>
      </c>
      <c r="W298" s="10">
        <f t="shared" si="39"/>
        <v>5100</v>
      </c>
      <c r="X298" s="10">
        <v>34</v>
      </c>
      <c r="Y298" s="10">
        <v>150</v>
      </c>
      <c r="Z298" s="10">
        <f t="shared" si="40"/>
        <v>5100</v>
      </c>
      <c r="AA298" s="10">
        <v>34</v>
      </c>
      <c r="AB298" s="10">
        <v>150</v>
      </c>
      <c r="AC298" s="10">
        <f t="shared" si="41"/>
        <v>5100</v>
      </c>
      <c r="AD298" s="10"/>
      <c r="AE298" s="26">
        <v>7</v>
      </c>
      <c r="AF298" s="7">
        <f t="shared" si="47"/>
        <v>0</v>
      </c>
      <c r="AG298" s="131">
        <v>1</v>
      </c>
      <c r="AH298" s="145">
        <f t="shared" si="37"/>
        <v>102</v>
      </c>
      <c r="AI298" s="139">
        <f t="shared" si="46"/>
        <v>15300</v>
      </c>
      <c r="AJ298" s="118">
        <f t="shared" si="38"/>
        <v>15300</v>
      </c>
      <c r="AM298" t="b">
        <f>D298='01.01.2022 Смета'!D298</f>
        <v>1</v>
      </c>
      <c r="AO298" t="b">
        <f>F298='01.01.2022 Смета'!E298</f>
        <v>1</v>
      </c>
      <c r="AP298" t="b">
        <f>G298='01.01.2022 Смета'!F298</f>
        <v>1</v>
      </c>
      <c r="AQ298" t="b">
        <f>H298='01.01.2022 Смета'!G298</f>
        <v>1</v>
      </c>
    </row>
    <row r="299" spans="1:43" x14ac:dyDescent="0.25">
      <c r="A299" s="110"/>
      <c r="B299" s="88"/>
      <c r="C299" s="92"/>
      <c r="D299" s="92" t="s">
        <v>878</v>
      </c>
      <c r="E299" s="89"/>
      <c r="F299" s="89"/>
      <c r="G299" s="89"/>
      <c r="H299" s="91"/>
      <c r="I299" s="91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66"/>
      <c r="AC299" s="26"/>
      <c r="AD299" s="26"/>
      <c r="AE299" s="133"/>
      <c r="AF299" s="140"/>
      <c r="AG299" s="140"/>
      <c r="AH299" s="149"/>
      <c r="AI299" s="89"/>
      <c r="AJ299" s="90"/>
      <c r="AM299" t="b">
        <f>D299='01.01.2022 Смета'!D299</f>
        <v>1</v>
      </c>
      <c r="AO299" t="b">
        <f>F299='01.01.2022 Смета'!E299</f>
        <v>1</v>
      </c>
      <c r="AP299" t="b">
        <f>G299='01.01.2022 Смета'!F299</f>
        <v>1</v>
      </c>
      <c r="AQ299" t="b">
        <f>H299='01.01.2022 Смета'!G299</f>
        <v>1</v>
      </c>
    </row>
    <row r="300" spans="1:43" ht="54" customHeight="1" x14ac:dyDescent="0.25">
      <c r="A300" s="108">
        <v>246</v>
      </c>
      <c r="B300" s="8" t="s">
        <v>237</v>
      </c>
      <c r="C300" s="21" t="s">
        <v>236</v>
      </c>
      <c r="D300" s="22" t="s">
        <v>85</v>
      </c>
      <c r="E300" s="21" t="s">
        <v>491</v>
      </c>
      <c r="F300" s="35">
        <v>44588</v>
      </c>
      <c r="G300" s="35">
        <v>44591</v>
      </c>
      <c r="H300" s="21" t="s">
        <v>298</v>
      </c>
      <c r="I300" s="22" t="s">
        <v>491</v>
      </c>
      <c r="J300" s="35">
        <v>44588</v>
      </c>
      <c r="K300" s="35">
        <v>44591</v>
      </c>
      <c r="L300" s="10"/>
      <c r="M300" s="10">
        <v>3400</v>
      </c>
      <c r="N300" s="10">
        <f t="shared" si="43"/>
        <v>0</v>
      </c>
      <c r="O300" s="10"/>
      <c r="P300" s="10">
        <v>2900</v>
      </c>
      <c r="Q300" s="10">
        <f t="shared" si="44"/>
        <v>0</v>
      </c>
      <c r="R300" s="10"/>
      <c r="S300" s="10">
        <v>2800</v>
      </c>
      <c r="T300" s="10">
        <f t="shared" si="45"/>
        <v>0</v>
      </c>
      <c r="U300" s="10">
        <v>10</v>
      </c>
      <c r="V300" s="10">
        <v>150</v>
      </c>
      <c r="W300" s="10">
        <f t="shared" si="39"/>
        <v>1500</v>
      </c>
      <c r="X300" s="10">
        <v>10</v>
      </c>
      <c r="Y300" s="10">
        <v>150</v>
      </c>
      <c r="Z300" s="10">
        <f t="shared" si="40"/>
        <v>1500</v>
      </c>
      <c r="AA300" s="10">
        <v>10</v>
      </c>
      <c r="AB300" s="10">
        <v>150</v>
      </c>
      <c r="AC300" s="10">
        <f t="shared" si="41"/>
        <v>1500</v>
      </c>
      <c r="AD300" s="11"/>
      <c r="AE300" s="26">
        <v>7</v>
      </c>
      <c r="AF300" s="7">
        <f t="shared" si="47"/>
        <v>0</v>
      </c>
      <c r="AG300" s="131">
        <v>1</v>
      </c>
      <c r="AH300" s="139">
        <f t="shared" si="37"/>
        <v>30</v>
      </c>
      <c r="AI300" s="139">
        <f t="shared" si="46"/>
        <v>4500</v>
      </c>
      <c r="AJ300" s="109">
        <f t="shared" si="38"/>
        <v>4500</v>
      </c>
      <c r="AM300" t="b">
        <f>D300='01.01.2022 Смета'!D300</f>
        <v>1</v>
      </c>
      <c r="AO300" t="b">
        <f>F300='01.01.2022 Смета'!E300</f>
        <v>1</v>
      </c>
      <c r="AP300" t="b">
        <f>G300='01.01.2022 Смета'!F300</f>
        <v>1</v>
      </c>
      <c r="AQ300" t="b">
        <f>H300='01.01.2022 Смета'!G300</f>
        <v>1</v>
      </c>
    </row>
    <row r="301" spans="1:43" ht="16.149999999999999" customHeight="1" x14ac:dyDescent="0.25">
      <c r="A301" s="108">
        <v>247</v>
      </c>
      <c r="B301" s="8" t="s">
        <v>237</v>
      </c>
      <c r="C301" s="21" t="s">
        <v>236</v>
      </c>
      <c r="D301" s="22" t="s">
        <v>86</v>
      </c>
      <c r="E301" s="21" t="s">
        <v>449</v>
      </c>
      <c r="F301" s="35">
        <v>44588</v>
      </c>
      <c r="G301" s="35">
        <v>44591</v>
      </c>
      <c r="H301" s="21" t="s">
        <v>298</v>
      </c>
      <c r="I301" s="22" t="s">
        <v>449</v>
      </c>
      <c r="J301" s="35">
        <v>44588</v>
      </c>
      <c r="K301" s="35">
        <v>44591</v>
      </c>
      <c r="L301" s="10"/>
      <c r="M301" s="10">
        <v>3400</v>
      </c>
      <c r="N301" s="10">
        <f t="shared" si="43"/>
        <v>0</v>
      </c>
      <c r="O301" s="10"/>
      <c r="P301" s="10">
        <v>2900</v>
      </c>
      <c r="Q301" s="10">
        <f t="shared" si="44"/>
        <v>0</v>
      </c>
      <c r="R301" s="10"/>
      <c r="S301" s="10">
        <v>2800</v>
      </c>
      <c r="T301" s="10">
        <f t="shared" si="45"/>
        <v>0</v>
      </c>
      <c r="U301" s="10">
        <v>2</v>
      </c>
      <c r="V301" s="10">
        <v>150</v>
      </c>
      <c r="W301" s="10">
        <f t="shared" si="39"/>
        <v>300</v>
      </c>
      <c r="X301" s="10">
        <v>2</v>
      </c>
      <c r="Y301" s="10">
        <v>150</v>
      </c>
      <c r="Z301" s="10">
        <f t="shared" si="40"/>
        <v>300</v>
      </c>
      <c r="AA301" s="10">
        <v>2</v>
      </c>
      <c r="AB301" s="10">
        <v>150</v>
      </c>
      <c r="AC301" s="10">
        <f t="shared" si="41"/>
        <v>300</v>
      </c>
      <c r="AD301" s="11"/>
      <c r="AE301" s="26">
        <v>7</v>
      </c>
      <c r="AF301" s="7">
        <f t="shared" si="47"/>
        <v>0</v>
      </c>
      <c r="AG301" s="131">
        <v>1</v>
      </c>
      <c r="AH301" s="139">
        <f t="shared" si="37"/>
        <v>6</v>
      </c>
      <c r="AI301" s="139">
        <f t="shared" si="46"/>
        <v>900</v>
      </c>
      <c r="AJ301" s="109">
        <f t="shared" si="38"/>
        <v>900</v>
      </c>
      <c r="AM301" t="b">
        <f>D301='01.01.2022 Смета'!D301</f>
        <v>1</v>
      </c>
      <c r="AO301" t="b">
        <f>F301='01.01.2022 Смета'!E301</f>
        <v>1</v>
      </c>
      <c r="AP301" t="b">
        <f>G301='01.01.2022 Смета'!F301</f>
        <v>1</v>
      </c>
      <c r="AQ301" t="b">
        <f>H301='01.01.2022 Смета'!G301</f>
        <v>1</v>
      </c>
    </row>
    <row r="302" spans="1:43" ht="16.149999999999999" customHeight="1" x14ac:dyDescent="0.25">
      <c r="A302" s="108">
        <v>248</v>
      </c>
      <c r="B302" s="8" t="s">
        <v>238</v>
      </c>
      <c r="C302" s="21" t="s">
        <v>236</v>
      </c>
      <c r="D302" s="22" t="s">
        <v>88</v>
      </c>
      <c r="E302" s="21" t="s">
        <v>449</v>
      </c>
      <c r="F302" s="35">
        <v>44700</v>
      </c>
      <c r="G302" s="35">
        <v>44703</v>
      </c>
      <c r="H302" s="21" t="s">
        <v>1036</v>
      </c>
      <c r="I302" s="22" t="s">
        <v>449</v>
      </c>
      <c r="J302" s="35">
        <v>44700</v>
      </c>
      <c r="K302" s="35">
        <v>44703</v>
      </c>
      <c r="L302" s="11"/>
      <c r="M302" s="10">
        <v>3400</v>
      </c>
      <c r="N302" s="10">
        <f t="shared" si="43"/>
        <v>0</v>
      </c>
      <c r="O302" s="10"/>
      <c r="P302" s="10">
        <v>2900</v>
      </c>
      <c r="Q302" s="10">
        <f t="shared" si="44"/>
        <v>0</v>
      </c>
      <c r="R302" s="10"/>
      <c r="S302" s="10">
        <v>2800</v>
      </c>
      <c r="T302" s="10">
        <f t="shared" si="45"/>
        <v>0</v>
      </c>
      <c r="U302" s="10">
        <v>2</v>
      </c>
      <c r="V302" s="10">
        <v>150</v>
      </c>
      <c r="W302" s="10">
        <f t="shared" si="39"/>
        <v>300</v>
      </c>
      <c r="X302" s="10">
        <v>2</v>
      </c>
      <c r="Y302" s="10">
        <v>150</v>
      </c>
      <c r="Z302" s="10">
        <f t="shared" si="40"/>
        <v>300</v>
      </c>
      <c r="AA302" s="10">
        <v>2</v>
      </c>
      <c r="AB302" s="10">
        <v>150</v>
      </c>
      <c r="AC302" s="10">
        <f t="shared" si="41"/>
        <v>300</v>
      </c>
      <c r="AD302" s="11">
        <v>9</v>
      </c>
      <c r="AE302" s="26">
        <v>7</v>
      </c>
      <c r="AF302" s="7">
        <f t="shared" si="47"/>
        <v>63</v>
      </c>
      <c r="AG302" s="131">
        <v>1</v>
      </c>
      <c r="AH302" s="139">
        <f t="shared" si="37"/>
        <v>15</v>
      </c>
      <c r="AI302" s="139">
        <f t="shared" si="46"/>
        <v>963</v>
      </c>
      <c r="AJ302" s="109">
        <f t="shared" si="38"/>
        <v>963</v>
      </c>
      <c r="AM302" t="b">
        <f>D302='01.01.2022 Смета'!D302</f>
        <v>1</v>
      </c>
      <c r="AO302" t="b">
        <f>F302='01.01.2022 Смета'!E302</f>
        <v>1</v>
      </c>
      <c r="AP302" t="b">
        <f>G302='01.01.2022 Смета'!F302</f>
        <v>1</v>
      </c>
      <c r="AQ302" t="b">
        <f>H302='01.01.2022 Смета'!G302</f>
        <v>0</v>
      </c>
    </row>
    <row r="303" spans="1:43" ht="52.15" customHeight="1" x14ac:dyDescent="0.25">
      <c r="A303" s="108">
        <v>249</v>
      </c>
      <c r="B303" s="8" t="s">
        <v>238</v>
      </c>
      <c r="C303" s="21" t="s">
        <v>236</v>
      </c>
      <c r="D303" s="22" t="s">
        <v>90</v>
      </c>
      <c r="E303" s="21" t="s">
        <v>1037</v>
      </c>
      <c r="F303" s="35">
        <v>44813</v>
      </c>
      <c r="G303" s="35">
        <v>44815</v>
      </c>
      <c r="H303" s="21" t="s">
        <v>541</v>
      </c>
      <c r="I303" s="22" t="s">
        <v>731</v>
      </c>
      <c r="J303" s="35">
        <v>44813</v>
      </c>
      <c r="K303" s="35">
        <v>44815</v>
      </c>
      <c r="L303" s="10">
        <v>2</v>
      </c>
      <c r="M303" s="10">
        <v>3400</v>
      </c>
      <c r="N303" s="10">
        <f t="shared" si="43"/>
        <v>6800</v>
      </c>
      <c r="O303" s="10">
        <v>2</v>
      </c>
      <c r="P303" s="10">
        <v>2900</v>
      </c>
      <c r="Q303" s="10">
        <f t="shared" si="44"/>
        <v>5800</v>
      </c>
      <c r="R303" s="10">
        <v>2</v>
      </c>
      <c r="S303" s="10">
        <v>2800</v>
      </c>
      <c r="T303" s="10">
        <f t="shared" si="45"/>
        <v>5600</v>
      </c>
      <c r="U303" s="10">
        <v>10</v>
      </c>
      <c r="V303" s="10">
        <v>150</v>
      </c>
      <c r="W303" s="10">
        <f t="shared" si="39"/>
        <v>1500</v>
      </c>
      <c r="X303" s="10">
        <v>10</v>
      </c>
      <c r="Y303" s="10">
        <v>150</v>
      </c>
      <c r="Z303" s="10">
        <f t="shared" si="40"/>
        <v>1500</v>
      </c>
      <c r="AA303" s="10">
        <v>10</v>
      </c>
      <c r="AB303" s="10">
        <v>150</v>
      </c>
      <c r="AC303" s="10">
        <f t="shared" si="41"/>
        <v>1500</v>
      </c>
      <c r="AD303" s="11">
        <v>36</v>
      </c>
      <c r="AE303" s="26">
        <v>7</v>
      </c>
      <c r="AF303" s="7">
        <f t="shared" si="47"/>
        <v>252</v>
      </c>
      <c r="AG303" s="131">
        <v>1</v>
      </c>
      <c r="AH303" s="139">
        <f t="shared" si="37"/>
        <v>72</v>
      </c>
      <c r="AI303" s="139">
        <f t="shared" si="46"/>
        <v>22952</v>
      </c>
      <c r="AJ303" s="109">
        <f t="shared" si="38"/>
        <v>22952</v>
      </c>
      <c r="AM303" t="b">
        <f>D303='01.01.2022 Смета'!D303</f>
        <v>1</v>
      </c>
      <c r="AO303" t="b">
        <f>F303='01.01.2022 Смета'!E303</f>
        <v>1</v>
      </c>
      <c r="AP303" t="b">
        <f>G303='01.01.2022 Смета'!F303</f>
        <v>1</v>
      </c>
      <c r="AQ303" t="b">
        <f>H303='01.01.2022 Смета'!G303</f>
        <v>1</v>
      </c>
    </row>
    <row r="304" spans="1:43" ht="16.149999999999999" customHeight="1" x14ac:dyDescent="0.25">
      <c r="A304" s="108">
        <v>250</v>
      </c>
      <c r="B304" s="8" t="s">
        <v>238</v>
      </c>
      <c r="C304" s="21" t="s">
        <v>236</v>
      </c>
      <c r="D304" s="22" t="s">
        <v>89</v>
      </c>
      <c r="E304" s="21" t="s">
        <v>449</v>
      </c>
      <c r="F304" s="35">
        <v>44813</v>
      </c>
      <c r="G304" s="35">
        <v>44815</v>
      </c>
      <c r="H304" s="21" t="s">
        <v>541</v>
      </c>
      <c r="I304" s="22" t="s">
        <v>411</v>
      </c>
      <c r="J304" s="35">
        <v>44813</v>
      </c>
      <c r="K304" s="35">
        <v>44815</v>
      </c>
      <c r="L304" s="10">
        <v>1</v>
      </c>
      <c r="M304" s="10">
        <v>3400</v>
      </c>
      <c r="N304" s="10">
        <f t="shared" si="43"/>
        <v>3400</v>
      </c>
      <c r="O304" s="10">
        <v>1</v>
      </c>
      <c r="P304" s="10">
        <v>2900</v>
      </c>
      <c r="Q304" s="10">
        <f t="shared" si="44"/>
        <v>2900</v>
      </c>
      <c r="R304" s="10">
        <v>1</v>
      </c>
      <c r="S304" s="10">
        <v>2800</v>
      </c>
      <c r="T304" s="10">
        <f t="shared" si="45"/>
        <v>2800</v>
      </c>
      <c r="U304" s="10">
        <v>2</v>
      </c>
      <c r="V304" s="10">
        <v>150</v>
      </c>
      <c r="W304" s="10">
        <f t="shared" si="39"/>
        <v>300</v>
      </c>
      <c r="X304" s="10">
        <v>2</v>
      </c>
      <c r="Y304" s="10">
        <v>150</v>
      </c>
      <c r="Z304" s="10">
        <f t="shared" si="40"/>
        <v>300</v>
      </c>
      <c r="AA304" s="10">
        <v>2</v>
      </c>
      <c r="AB304" s="10">
        <v>150</v>
      </c>
      <c r="AC304" s="10">
        <f t="shared" si="41"/>
        <v>300</v>
      </c>
      <c r="AD304" s="11">
        <v>9</v>
      </c>
      <c r="AE304" s="26">
        <v>7</v>
      </c>
      <c r="AF304" s="7">
        <f t="shared" si="47"/>
        <v>63</v>
      </c>
      <c r="AG304" s="131">
        <v>1</v>
      </c>
      <c r="AH304" s="139">
        <f t="shared" si="37"/>
        <v>18</v>
      </c>
      <c r="AI304" s="139">
        <f t="shared" si="46"/>
        <v>10063</v>
      </c>
      <c r="AJ304" s="109">
        <f t="shared" si="38"/>
        <v>10063</v>
      </c>
      <c r="AM304" t="b">
        <f>D304='01.01.2022 Смета'!D304</f>
        <v>1</v>
      </c>
      <c r="AO304" t="b">
        <f>F304='01.01.2022 Смета'!E304</f>
        <v>1</v>
      </c>
      <c r="AP304" t="b">
        <f>G304='01.01.2022 Смета'!F304</f>
        <v>1</v>
      </c>
      <c r="AQ304" t="b">
        <f>H304='01.01.2022 Смета'!G304</f>
        <v>1</v>
      </c>
    </row>
    <row r="305" spans="1:43" ht="14.65" customHeight="1" x14ac:dyDescent="0.25">
      <c r="A305" s="110"/>
      <c r="B305" s="88"/>
      <c r="C305" s="92"/>
      <c r="D305" s="92" t="s">
        <v>879</v>
      </c>
      <c r="E305" s="89"/>
      <c r="F305" s="89"/>
      <c r="G305" s="89"/>
      <c r="H305" s="91"/>
      <c r="I305" s="91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66"/>
      <c r="AC305" s="26"/>
      <c r="AD305" s="26"/>
      <c r="AE305" s="133"/>
      <c r="AF305" s="140"/>
      <c r="AG305" s="140"/>
      <c r="AH305" s="149"/>
      <c r="AI305" s="89"/>
      <c r="AJ305" s="90"/>
      <c r="AM305" t="b">
        <f>D305='01.01.2022 Смета'!D305</f>
        <v>1</v>
      </c>
      <c r="AO305" t="b">
        <f>F305='01.01.2022 Смета'!E305</f>
        <v>1</v>
      </c>
      <c r="AP305" t="b">
        <f>G305='01.01.2022 Смета'!F305</f>
        <v>1</v>
      </c>
      <c r="AQ305" t="b">
        <f>H305='01.01.2022 Смета'!G305</f>
        <v>1</v>
      </c>
    </row>
    <row r="306" spans="1:43" ht="27" customHeight="1" x14ac:dyDescent="0.25">
      <c r="A306" s="108">
        <v>251</v>
      </c>
      <c r="B306" s="8" t="s">
        <v>187</v>
      </c>
      <c r="C306" s="21" t="s">
        <v>147</v>
      </c>
      <c r="D306" s="22" t="s">
        <v>234</v>
      </c>
      <c r="E306" s="21" t="s">
        <v>419</v>
      </c>
      <c r="F306" s="35">
        <v>44687</v>
      </c>
      <c r="G306" s="35">
        <v>44687</v>
      </c>
      <c r="H306" s="21" t="s">
        <v>1038</v>
      </c>
      <c r="I306" s="22" t="s">
        <v>419</v>
      </c>
      <c r="J306" s="35">
        <v>44687</v>
      </c>
      <c r="K306" s="35">
        <v>44687</v>
      </c>
      <c r="L306" s="10"/>
      <c r="M306" s="10">
        <v>3400</v>
      </c>
      <c r="N306" s="10">
        <f t="shared" si="43"/>
        <v>0</v>
      </c>
      <c r="O306" s="10"/>
      <c r="P306" s="10">
        <v>2900</v>
      </c>
      <c r="Q306" s="10">
        <f t="shared" si="44"/>
        <v>0</v>
      </c>
      <c r="R306" s="10"/>
      <c r="S306" s="10">
        <v>2800</v>
      </c>
      <c r="T306" s="10">
        <f t="shared" si="45"/>
        <v>0</v>
      </c>
      <c r="U306" s="10">
        <v>9</v>
      </c>
      <c r="V306" s="10">
        <v>150</v>
      </c>
      <c r="W306" s="10">
        <f t="shared" si="39"/>
        <v>1350</v>
      </c>
      <c r="X306" s="10">
        <v>9</v>
      </c>
      <c r="Y306" s="10">
        <v>150</v>
      </c>
      <c r="Z306" s="10">
        <f t="shared" si="40"/>
        <v>1350</v>
      </c>
      <c r="AA306" s="10">
        <v>9</v>
      </c>
      <c r="AB306" s="10">
        <v>150</v>
      </c>
      <c r="AC306" s="10">
        <f t="shared" si="41"/>
        <v>1350</v>
      </c>
      <c r="AD306" s="11">
        <v>48</v>
      </c>
      <c r="AE306" s="26">
        <v>7</v>
      </c>
      <c r="AF306" s="7">
        <f t="shared" si="47"/>
        <v>336</v>
      </c>
      <c r="AG306" s="131">
        <v>1</v>
      </c>
      <c r="AH306" s="139">
        <f t="shared" si="37"/>
        <v>75</v>
      </c>
      <c r="AI306" s="139">
        <f t="shared" si="46"/>
        <v>4386</v>
      </c>
      <c r="AJ306" s="109">
        <f t="shared" si="38"/>
        <v>4386</v>
      </c>
      <c r="AM306" t="b">
        <f>D306='01.01.2022 Смета'!D306</f>
        <v>1</v>
      </c>
      <c r="AO306" t="b">
        <f>F306='01.01.2022 Смета'!E306</f>
        <v>1</v>
      </c>
      <c r="AP306" t="b">
        <f>G306='01.01.2022 Смета'!F306</f>
        <v>1</v>
      </c>
      <c r="AQ306" t="b">
        <f>H306='01.01.2022 Смета'!G306</f>
        <v>0</v>
      </c>
    </row>
    <row r="307" spans="1:43" ht="14.65" customHeight="1" x14ac:dyDescent="0.25">
      <c r="A307" s="110"/>
      <c r="B307" s="88"/>
      <c r="C307" s="92"/>
      <c r="D307" s="92" t="s">
        <v>880</v>
      </c>
      <c r="E307" s="89"/>
      <c r="F307" s="89"/>
      <c r="G307" s="89"/>
      <c r="H307" s="91"/>
      <c r="I307" s="91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66"/>
      <c r="AC307" s="26"/>
      <c r="AD307" s="26"/>
      <c r="AE307" s="133"/>
      <c r="AF307" s="140"/>
      <c r="AG307" s="140"/>
      <c r="AH307" s="149"/>
      <c r="AI307" s="89"/>
      <c r="AJ307" s="90"/>
      <c r="AM307" t="b">
        <f>D307='01.01.2022 Смета'!D307</f>
        <v>1</v>
      </c>
      <c r="AO307" t="b">
        <f>F307='01.01.2022 Смета'!E307</f>
        <v>1</v>
      </c>
      <c r="AP307" t="b">
        <f>G307='01.01.2022 Смета'!F307</f>
        <v>1</v>
      </c>
      <c r="AQ307" t="b">
        <f>H307='01.01.2022 Смета'!G307</f>
        <v>1</v>
      </c>
    </row>
    <row r="308" spans="1:43" ht="27" customHeight="1" x14ac:dyDescent="0.25">
      <c r="A308" s="108">
        <v>252</v>
      </c>
      <c r="B308" s="8" t="s">
        <v>171</v>
      </c>
      <c r="C308" s="21" t="s">
        <v>148</v>
      </c>
      <c r="D308" s="22" t="s">
        <v>617</v>
      </c>
      <c r="E308" s="21" t="s">
        <v>1039</v>
      </c>
      <c r="F308" s="35">
        <v>44711</v>
      </c>
      <c r="G308" s="35">
        <v>44712</v>
      </c>
      <c r="H308" s="21" t="s">
        <v>992</v>
      </c>
      <c r="I308" s="22" t="s">
        <v>732</v>
      </c>
      <c r="J308" s="35">
        <v>44711</v>
      </c>
      <c r="K308" s="35">
        <v>44712</v>
      </c>
      <c r="L308" s="14"/>
      <c r="M308" s="10">
        <v>3400</v>
      </c>
      <c r="N308" s="10">
        <f t="shared" si="43"/>
        <v>0</v>
      </c>
      <c r="O308" s="14"/>
      <c r="P308" s="10">
        <v>2900</v>
      </c>
      <c r="Q308" s="10">
        <f t="shared" si="44"/>
        <v>0</v>
      </c>
      <c r="R308" s="14"/>
      <c r="S308" s="10">
        <v>2800</v>
      </c>
      <c r="T308" s="10">
        <f t="shared" si="45"/>
        <v>0</v>
      </c>
      <c r="U308" s="12">
        <v>60</v>
      </c>
      <c r="V308" s="10">
        <v>150</v>
      </c>
      <c r="W308" s="10">
        <f t="shared" si="39"/>
        <v>9000</v>
      </c>
      <c r="X308" s="12">
        <v>60</v>
      </c>
      <c r="Y308" s="10">
        <v>150</v>
      </c>
      <c r="Z308" s="10">
        <f t="shared" si="40"/>
        <v>9000</v>
      </c>
      <c r="AA308" s="12">
        <v>60</v>
      </c>
      <c r="AB308" s="10">
        <v>150</v>
      </c>
      <c r="AC308" s="10">
        <f t="shared" si="41"/>
        <v>9000</v>
      </c>
      <c r="AD308" s="12">
        <v>180</v>
      </c>
      <c r="AE308" s="26">
        <v>7</v>
      </c>
      <c r="AF308" s="7">
        <f t="shared" si="47"/>
        <v>1260</v>
      </c>
      <c r="AG308" s="131">
        <v>1</v>
      </c>
      <c r="AH308" s="139">
        <f t="shared" si="37"/>
        <v>360</v>
      </c>
      <c r="AI308" s="139">
        <f t="shared" si="46"/>
        <v>28260</v>
      </c>
      <c r="AJ308" s="109">
        <f t="shared" si="38"/>
        <v>28260</v>
      </c>
      <c r="AM308" t="b">
        <f>D308='01.01.2022 Смета'!D308</f>
        <v>1</v>
      </c>
      <c r="AO308" t="b">
        <f>F308='01.01.2022 Смета'!E308</f>
        <v>1</v>
      </c>
      <c r="AP308" t="b">
        <f>G308='01.01.2022 Смета'!F308</f>
        <v>1</v>
      </c>
      <c r="AQ308" t="b">
        <f>H308='01.01.2022 Смета'!G308</f>
        <v>0</v>
      </c>
    </row>
    <row r="309" spans="1:43" ht="26.25" x14ac:dyDescent="0.25">
      <c r="A309" s="108">
        <v>253</v>
      </c>
      <c r="B309" s="8" t="s">
        <v>171</v>
      </c>
      <c r="C309" s="21" t="s">
        <v>148</v>
      </c>
      <c r="D309" s="22" t="s">
        <v>91</v>
      </c>
      <c r="E309" s="21" t="s">
        <v>340</v>
      </c>
      <c r="F309" s="35">
        <v>44722</v>
      </c>
      <c r="G309" s="35">
        <v>44724</v>
      </c>
      <c r="H309" s="21" t="s">
        <v>802</v>
      </c>
      <c r="I309" s="22" t="s">
        <v>300</v>
      </c>
      <c r="J309" s="35">
        <v>44722</v>
      </c>
      <c r="K309" s="35">
        <v>44724</v>
      </c>
      <c r="L309" s="14">
        <v>10</v>
      </c>
      <c r="M309" s="10">
        <v>3400</v>
      </c>
      <c r="N309" s="10">
        <f t="shared" si="43"/>
        <v>34000</v>
      </c>
      <c r="O309" s="14">
        <v>10</v>
      </c>
      <c r="P309" s="10">
        <v>2900</v>
      </c>
      <c r="Q309" s="10">
        <f t="shared" si="44"/>
        <v>29000</v>
      </c>
      <c r="R309" s="14">
        <v>10</v>
      </c>
      <c r="S309" s="10">
        <v>2800</v>
      </c>
      <c r="T309" s="10">
        <f t="shared" si="45"/>
        <v>28000</v>
      </c>
      <c r="U309" s="12">
        <v>60</v>
      </c>
      <c r="V309" s="10">
        <v>150</v>
      </c>
      <c r="W309" s="10">
        <f t="shared" si="39"/>
        <v>9000</v>
      </c>
      <c r="X309" s="12">
        <v>60</v>
      </c>
      <c r="Y309" s="10">
        <v>150</v>
      </c>
      <c r="Z309" s="10">
        <f t="shared" si="40"/>
        <v>9000</v>
      </c>
      <c r="AA309" s="12">
        <v>60</v>
      </c>
      <c r="AB309" s="10">
        <v>150</v>
      </c>
      <c r="AC309" s="10">
        <f t="shared" si="41"/>
        <v>9000</v>
      </c>
      <c r="AD309" s="12">
        <v>300</v>
      </c>
      <c r="AE309" s="26">
        <v>7</v>
      </c>
      <c r="AF309" s="7">
        <f t="shared" si="47"/>
        <v>2100</v>
      </c>
      <c r="AG309" s="131">
        <v>1</v>
      </c>
      <c r="AH309" s="139">
        <f t="shared" si="37"/>
        <v>510</v>
      </c>
      <c r="AI309" s="139">
        <f t="shared" si="46"/>
        <v>120100</v>
      </c>
      <c r="AJ309" s="109">
        <f t="shared" si="38"/>
        <v>120100</v>
      </c>
      <c r="AM309" t="b">
        <f>D309='01.01.2022 Смета'!D309</f>
        <v>1</v>
      </c>
      <c r="AO309" t="b">
        <f>F309='01.01.2022 Смета'!E309</f>
        <v>1</v>
      </c>
      <c r="AP309" t="b">
        <f>G309='01.01.2022 Смета'!F309</f>
        <v>1</v>
      </c>
      <c r="AQ309" t="b">
        <f>H309='01.01.2022 Смета'!G309</f>
        <v>1</v>
      </c>
    </row>
    <row r="310" spans="1:43" ht="27" customHeight="1" x14ac:dyDescent="0.25">
      <c r="A310" s="108">
        <v>254</v>
      </c>
      <c r="B310" s="8" t="s">
        <v>171</v>
      </c>
      <c r="C310" s="21" t="s">
        <v>148</v>
      </c>
      <c r="D310" s="22" t="s">
        <v>618</v>
      </c>
      <c r="E310" s="21" t="s">
        <v>1029</v>
      </c>
      <c r="F310" s="35">
        <v>44785</v>
      </c>
      <c r="G310" s="35">
        <v>44787</v>
      </c>
      <c r="H310" s="21" t="s">
        <v>767</v>
      </c>
      <c r="I310" s="22" t="s">
        <v>414</v>
      </c>
      <c r="J310" s="35">
        <v>44785</v>
      </c>
      <c r="K310" s="35">
        <v>44787</v>
      </c>
      <c r="L310" s="14"/>
      <c r="M310" s="10">
        <v>3400</v>
      </c>
      <c r="N310" s="10">
        <f t="shared" si="43"/>
        <v>0</v>
      </c>
      <c r="O310" s="14"/>
      <c r="P310" s="10">
        <v>2900</v>
      </c>
      <c r="Q310" s="10">
        <f t="shared" si="44"/>
        <v>0</v>
      </c>
      <c r="R310" s="14"/>
      <c r="S310" s="10">
        <v>2800</v>
      </c>
      <c r="T310" s="10">
        <f t="shared" si="45"/>
        <v>0</v>
      </c>
      <c r="U310" s="12">
        <v>60</v>
      </c>
      <c r="V310" s="10">
        <v>150</v>
      </c>
      <c r="W310" s="10">
        <f t="shared" si="39"/>
        <v>9000</v>
      </c>
      <c r="X310" s="12">
        <v>60</v>
      </c>
      <c r="Y310" s="10">
        <v>150</v>
      </c>
      <c r="Z310" s="10">
        <f t="shared" si="40"/>
        <v>9000</v>
      </c>
      <c r="AA310" s="12">
        <v>60</v>
      </c>
      <c r="AB310" s="10">
        <v>150</v>
      </c>
      <c r="AC310" s="10">
        <f t="shared" si="41"/>
        <v>9000</v>
      </c>
      <c r="AD310" s="12">
        <v>180</v>
      </c>
      <c r="AE310" s="26">
        <v>7</v>
      </c>
      <c r="AF310" s="7">
        <f t="shared" si="47"/>
        <v>1260</v>
      </c>
      <c r="AG310" s="131">
        <v>1</v>
      </c>
      <c r="AH310" s="139">
        <f t="shared" si="37"/>
        <v>360</v>
      </c>
      <c r="AI310" s="139">
        <f t="shared" si="46"/>
        <v>28260</v>
      </c>
      <c r="AJ310" s="109">
        <f t="shared" si="38"/>
        <v>28260</v>
      </c>
      <c r="AM310" t="b">
        <f>D310='01.01.2022 Смета'!D310</f>
        <v>1</v>
      </c>
      <c r="AO310" t="b">
        <f>F310='01.01.2022 Смета'!E310</f>
        <v>1</v>
      </c>
      <c r="AP310" t="b">
        <f>G310='01.01.2022 Смета'!F310</f>
        <v>1</v>
      </c>
      <c r="AQ310" t="b">
        <f>H310='01.01.2022 Смета'!G310</f>
        <v>1</v>
      </c>
    </row>
    <row r="311" spans="1:43" ht="15.6" customHeight="1" x14ac:dyDescent="0.25">
      <c r="A311" s="110"/>
      <c r="B311" s="88"/>
      <c r="C311" s="92"/>
      <c r="D311" s="92" t="s">
        <v>881</v>
      </c>
      <c r="E311" s="89"/>
      <c r="F311" s="89"/>
      <c r="G311" s="89"/>
      <c r="H311" s="91"/>
      <c r="I311" s="91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66"/>
      <c r="AC311" s="26"/>
      <c r="AD311" s="26"/>
      <c r="AE311" s="133"/>
      <c r="AF311" s="140"/>
      <c r="AG311" s="140"/>
      <c r="AH311" s="149"/>
      <c r="AI311" s="89"/>
      <c r="AJ311" s="90"/>
      <c r="AM311" t="b">
        <f>D311='01.01.2022 Смета'!D311</f>
        <v>1</v>
      </c>
      <c r="AO311" t="b">
        <f>F311='01.01.2022 Смета'!E311</f>
        <v>1</v>
      </c>
      <c r="AP311" t="b">
        <f>G311='01.01.2022 Смета'!F311</f>
        <v>1</v>
      </c>
      <c r="AQ311" t="b">
        <f>H311='01.01.2022 Смета'!G311</f>
        <v>1</v>
      </c>
    </row>
    <row r="312" spans="1:43" ht="27" customHeight="1" x14ac:dyDescent="0.25">
      <c r="A312" s="108">
        <v>255</v>
      </c>
      <c r="B312" s="8" t="s">
        <v>188</v>
      </c>
      <c r="C312" s="21" t="s">
        <v>116</v>
      </c>
      <c r="D312" s="22" t="s">
        <v>619</v>
      </c>
      <c r="E312" s="21" t="s">
        <v>477</v>
      </c>
      <c r="F312" s="35">
        <v>44601</v>
      </c>
      <c r="G312" s="35">
        <v>44603</v>
      </c>
      <c r="H312" s="21" t="s">
        <v>301</v>
      </c>
      <c r="I312" s="22" t="s">
        <v>477</v>
      </c>
      <c r="J312" s="35">
        <v>44601</v>
      </c>
      <c r="K312" s="35">
        <v>44603</v>
      </c>
      <c r="L312" s="10"/>
      <c r="M312" s="10">
        <v>3400</v>
      </c>
      <c r="N312" s="10">
        <f t="shared" si="43"/>
        <v>0</v>
      </c>
      <c r="O312" s="10"/>
      <c r="P312" s="10">
        <v>2900</v>
      </c>
      <c r="Q312" s="10">
        <f t="shared" si="44"/>
        <v>0</v>
      </c>
      <c r="R312" s="10"/>
      <c r="S312" s="10">
        <v>2800</v>
      </c>
      <c r="T312" s="10">
        <f t="shared" si="45"/>
        <v>0</v>
      </c>
      <c r="U312" s="10">
        <v>80</v>
      </c>
      <c r="V312" s="10">
        <v>150</v>
      </c>
      <c r="W312" s="10">
        <f t="shared" si="39"/>
        <v>12000</v>
      </c>
      <c r="X312" s="10">
        <v>80</v>
      </c>
      <c r="Y312" s="10">
        <v>150</v>
      </c>
      <c r="Z312" s="10">
        <f t="shared" si="40"/>
        <v>12000</v>
      </c>
      <c r="AA312" s="10">
        <v>160</v>
      </c>
      <c r="AB312" s="10">
        <v>150</v>
      </c>
      <c r="AC312" s="10">
        <f t="shared" si="41"/>
        <v>24000</v>
      </c>
      <c r="AD312" s="11"/>
      <c r="AE312" s="26">
        <v>7</v>
      </c>
      <c r="AF312" s="7">
        <f t="shared" si="47"/>
        <v>0</v>
      </c>
      <c r="AG312" s="131">
        <v>1</v>
      </c>
      <c r="AH312" s="139">
        <f t="shared" si="37"/>
        <v>320</v>
      </c>
      <c r="AI312" s="139">
        <f t="shared" si="46"/>
        <v>48000</v>
      </c>
      <c r="AJ312" s="109">
        <f t="shared" si="38"/>
        <v>48000</v>
      </c>
      <c r="AM312" t="b">
        <f>D312='01.01.2022 Смета'!D312</f>
        <v>1</v>
      </c>
      <c r="AO312" t="b">
        <f>F312='01.01.2022 Смета'!E312</f>
        <v>1</v>
      </c>
      <c r="AP312" t="b">
        <f>G312='01.01.2022 Смета'!F312</f>
        <v>1</v>
      </c>
      <c r="AQ312" t="b">
        <f>H312='01.01.2022 Смета'!G312</f>
        <v>1</v>
      </c>
    </row>
    <row r="313" spans="1:43" ht="27" customHeight="1" x14ac:dyDescent="0.25">
      <c r="A313" s="108">
        <v>256</v>
      </c>
      <c r="B313" s="8" t="s">
        <v>188</v>
      </c>
      <c r="C313" s="21" t="s">
        <v>116</v>
      </c>
      <c r="D313" s="22" t="s">
        <v>620</v>
      </c>
      <c r="E313" s="21" t="s">
        <v>477</v>
      </c>
      <c r="F313" s="35">
        <v>44631</v>
      </c>
      <c r="G313" s="35">
        <v>44633</v>
      </c>
      <c r="H313" s="21" t="s">
        <v>803</v>
      </c>
      <c r="I313" s="22" t="s">
        <v>477</v>
      </c>
      <c r="J313" s="35">
        <v>44631</v>
      </c>
      <c r="K313" s="35">
        <v>44633</v>
      </c>
      <c r="L313" s="10"/>
      <c r="M313" s="10">
        <v>3400</v>
      </c>
      <c r="N313" s="10">
        <f t="shared" si="43"/>
        <v>0</v>
      </c>
      <c r="O313" s="10"/>
      <c r="P313" s="10">
        <v>2900</v>
      </c>
      <c r="Q313" s="10">
        <f t="shared" si="44"/>
        <v>0</v>
      </c>
      <c r="R313" s="10"/>
      <c r="S313" s="10">
        <v>2800</v>
      </c>
      <c r="T313" s="10">
        <f t="shared" si="45"/>
        <v>0</v>
      </c>
      <c r="U313" s="10">
        <v>80</v>
      </c>
      <c r="V313" s="10">
        <v>150</v>
      </c>
      <c r="W313" s="10">
        <f t="shared" ref="W313:W394" si="48">U313*V313</f>
        <v>12000</v>
      </c>
      <c r="X313" s="10">
        <v>80</v>
      </c>
      <c r="Y313" s="10">
        <v>150</v>
      </c>
      <c r="Z313" s="10">
        <f t="shared" ref="Z313:Z394" si="49">X313*Y313</f>
        <v>12000</v>
      </c>
      <c r="AA313" s="10">
        <v>160</v>
      </c>
      <c r="AB313" s="10">
        <v>150</v>
      </c>
      <c r="AC313" s="10">
        <f t="shared" ref="AC313:AC394" si="50">AA313*AB313</f>
        <v>24000</v>
      </c>
      <c r="AD313" s="11"/>
      <c r="AE313" s="26">
        <v>7</v>
      </c>
      <c r="AF313" s="7">
        <f t="shared" si="47"/>
        <v>0</v>
      </c>
      <c r="AG313" s="131">
        <v>1</v>
      </c>
      <c r="AH313" s="139">
        <f t="shared" ref="AH313:AH394" si="51">L313+O313+R313+U313+X313+AA313+AD313</f>
        <v>320</v>
      </c>
      <c r="AI313" s="139">
        <f t="shared" si="46"/>
        <v>48000</v>
      </c>
      <c r="AJ313" s="109">
        <f t="shared" ref="AJ313:AJ394" si="52">N313+Q313+T313+W313+Z313+AC313+AF313</f>
        <v>48000</v>
      </c>
      <c r="AM313" t="b">
        <f>D313='01.01.2022 Смета'!D313</f>
        <v>1</v>
      </c>
      <c r="AO313" t="b">
        <f>F313='01.01.2022 Смета'!E313</f>
        <v>1</v>
      </c>
      <c r="AP313" t="b">
        <f>G313='01.01.2022 Смета'!F313</f>
        <v>1</v>
      </c>
      <c r="AQ313" t="b">
        <f>H313='01.01.2022 Смета'!G313</f>
        <v>1</v>
      </c>
    </row>
    <row r="314" spans="1:43" ht="27" customHeight="1" x14ac:dyDescent="0.25">
      <c r="A314" s="108">
        <v>257</v>
      </c>
      <c r="B314" s="8" t="s">
        <v>188</v>
      </c>
      <c r="C314" s="21" t="s">
        <v>116</v>
      </c>
      <c r="D314" s="22" t="s">
        <v>621</v>
      </c>
      <c r="E314" s="21" t="s">
        <v>457</v>
      </c>
      <c r="F314" s="35">
        <v>44666</v>
      </c>
      <c r="G314" s="35">
        <v>44668</v>
      </c>
      <c r="H314" s="21" t="s">
        <v>301</v>
      </c>
      <c r="I314" s="22" t="s">
        <v>457</v>
      </c>
      <c r="J314" s="35">
        <v>44666</v>
      </c>
      <c r="K314" s="35">
        <v>44668</v>
      </c>
      <c r="L314" s="10"/>
      <c r="M314" s="10">
        <v>3400</v>
      </c>
      <c r="N314" s="10">
        <f t="shared" si="43"/>
        <v>0</v>
      </c>
      <c r="O314" s="10"/>
      <c r="P314" s="10">
        <v>2900</v>
      </c>
      <c r="Q314" s="10">
        <f t="shared" si="44"/>
        <v>0</v>
      </c>
      <c r="R314" s="10"/>
      <c r="S314" s="10">
        <v>2800</v>
      </c>
      <c r="T314" s="10">
        <f t="shared" si="45"/>
        <v>0</v>
      </c>
      <c r="U314" s="10">
        <v>80</v>
      </c>
      <c r="V314" s="10">
        <v>150</v>
      </c>
      <c r="W314" s="10">
        <f t="shared" si="48"/>
        <v>12000</v>
      </c>
      <c r="X314" s="10">
        <v>80</v>
      </c>
      <c r="Y314" s="10">
        <v>150</v>
      </c>
      <c r="Z314" s="10">
        <f t="shared" si="49"/>
        <v>12000</v>
      </c>
      <c r="AA314" s="10">
        <v>160</v>
      </c>
      <c r="AB314" s="10">
        <v>150</v>
      </c>
      <c r="AC314" s="10">
        <f t="shared" si="50"/>
        <v>24000</v>
      </c>
      <c r="AD314" s="11">
        <v>323</v>
      </c>
      <c r="AE314" s="26">
        <v>7</v>
      </c>
      <c r="AF314" s="7">
        <f t="shared" si="47"/>
        <v>2261</v>
      </c>
      <c r="AG314" s="131">
        <v>1</v>
      </c>
      <c r="AH314" s="139">
        <f t="shared" si="51"/>
        <v>643</v>
      </c>
      <c r="AI314" s="139">
        <f t="shared" si="46"/>
        <v>50261</v>
      </c>
      <c r="AJ314" s="109">
        <f t="shared" si="52"/>
        <v>50261</v>
      </c>
      <c r="AM314" t="b">
        <f>D314='01.01.2022 Смета'!D314</f>
        <v>1</v>
      </c>
      <c r="AO314" t="b">
        <f>F314='01.01.2022 Смета'!E314</f>
        <v>1</v>
      </c>
      <c r="AP314" t="b">
        <f>G314='01.01.2022 Смета'!F314</f>
        <v>1</v>
      </c>
      <c r="AQ314" t="b">
        <f>H314='01.01.2022 Смета'!G314</f>
        <v>1</v>
      </c>
    </row>
    <row r="315" spans="1:43" ht="27" customHeight="1" x14ac:dyDescent="0.25">
      <c r="A315" s="108">
        <v>258</v>
      </c>
      <c r="B315" s="8" t="s">
        <v>188</v>
      </c>
      <c r="C315" s="21" t="s">
        <v>116</v>
      </c>
      <c r="D315" s="22" t="s">
        <v>622</v>
      </c>
      <c r="E315" s="21" t="s">
        <v>1040</v>
      </c>
      <c r="F315" s="35">
        <v>44701</v>
      </c>
      <c r="G315" s="35">
        <v>44703</v>
      </c>
      <c r="H315" s="21" t="s">
        <v>301</v>
      </c>
      <c r="I315" s="22" t="s">
        <v>733</v>
      </c>
      <c r="J315" s="35">
        <v>44701</v>
      </c>
      <c r="K315" s="35">
        <v>44703</v>
      </c>
      <c r="L315" s="10"/>
      <c r="M315" s="10">
        <v>3400</v>
      </c>
      <c r="N315" s="10">
        <f t="shared" si="43"/>
        <v>0</v>
      </c>
      <c r="O315" s="10"/>
      <c r="P315" s="10">
        <v>2900</v>
      </c>
      <c r="Q315" s="10">
        <f t="shared" si="44"/>
        <v>0</v>
      </c>
      <c r="R315" s="10"/>
      <c r="S315" s="10">
        <v>2800</v>
      </c>
      <c r="T315" s="10">
        <f t="shared" si="45"/>
        <v>0</v>
      </c>
      <c r="U315" s="10">
        <v>80</v>
      </c>
      <c r="V315" s="10">
        <v>150</v>
      </c>
      <c r="W315" s="10">
        <f t="shared" si="48"/>
        <v>12000</v>
      </c>
      <c r="X315" s="10">
        <v>80</v>
      </c>
      <c r="Y315" s="10">
        <v>150</v>
      </c>
      <c r="Z315" s="10">
        <f t="shared" si="49"/>
        <v>12000</v>
      </c>
      <c r="AA315" s="10">
        <v>160</v>
      </c>
      <c r="AB315" s="10">
        <v>150</v>
      </c>
      <c r="AC315" s="10">
        <f t="shared" si="50"/>
        <v>24000</v>
      </c>
      <c r="AD315" s="11">
        <v>323</v>
      </c>
      <c r="AE315" s="26">
        <v>7</v>
      </c>
      <c r="AF315" s="7">
        <f t="shared" si="47"/>
        <v>2261</v>
      </c>
      <c r="AG315" s="131">
        <v>1</v>
      </c>
      <c r="AH315" s="145">
        <f t="shared" si="51"/>
        <v>643</v>
      </c>
      <c r="AI315" s="139">
        <f t="shared" si="46"/>
        <v>50261</v>
      </c>
      <c r="AJ315" s="118">
        <f t="shared" si="52"/>
        <v>50261</v>
      </c>
      <c r="AM315" t="b">
        <f>D315='01.01.2022 Смета'!D315</f>
        <v>1</v>
      </c>
      <c r="AO315" t="b">
        <f>F315='01.01.2022 Смета'!E315</f>
        <v>1</v>
      </c>
      <c r="AP315" t="b">
        <f>G315='01.01.2022 Смета'!F315</f>
        <v>1</v>
      </c>
      <c r="AQ315" t="b">
        <f>H315='01.01.2022 Смета'!G315</f>
        <v>1</v>
      </c>
    </row>
    <row r="316" spans="1:43" ht="16.149999999999999" customHeight="1" x14ac:dyDescent="0.25">
      <c r="A316" s="108">
        <v>259</v>
      </c>
      <c r="B316" s="8" t="s">
        <v>188</v>
      </c>
      <c r="C316" s="21" t="s">
        <v>116</v>
      </c>
      <c r="D316" s="22" t="s">
        <v>71</v>
      </c>
      <c r="E316" s="21" t="s">
        <v>509</v>
      </c>
      <c r="F316" s="35">
        <v>44827</v>
      </c>
      <c r="G316" s="35">
        <v>44829</v>
      </c>
      <c r="H316" s="21" t="s">
        <v>334</v>
      </c>
      <c r="I316" s="22" t="s">
        <v>509</v>
      </c>
      <c r="J316" s="35">
        <v>44827</v>
      </c>
      <c r="K316" s="35">
        <v>44829</v>
      </c>
      <c r="L316" s="10">
        <v>1</v>
      </c>
      <c r="M316" s="10">
        <v>3400</v>
      </c>
      <c r="N316" s="10">
        <f t="shared" si="43"/>
        <v>3400</v>
      </c>
      <c r="O316" s="10">
        <v>1</v>
      </c>
      <c r="P316" s="10">
        <v>2900</v>
      </c>
      <c r="Q316" s="10">
        <f t="shared" si="44"/>
        <v>2900</v>
      </c>
      <c r="R316" s="10">
        <v>1</v>
      </c>
      <c r="S316" s="10">
        <v>2800</v>
      </c>
      <c r="T316" s="10">
        <f t="shared" si="45"/>
        <v>2800</v>
      </c>
      <c r="U316" s="10">
        <v>17</v>
      </c>
      <c r="V316" s="10">
        <v>150</v>
      </c>
      <c r="W316" s="10">
        <f t="shared" si="48"/>
        <v>2550</v>
      </c>
      <c r="X316" s="10">
        <v>17</v>
      </c>
      <c r="Y316" s="10">
        <v>150</v>
      </c>
      <c r="Z316" s="10">
        <f t="shared" si="49"/>
        <v>2550</v>
      </c>
      <c r="AA316" s="10">
        <v>34</v>
      </c>
      <c r="AB316" s="10">
        <v>150</v>
      </c>
      <c r="AC316" s="10">
        <f t="shared" si="50"/>
        <v>5100</v>
      </c>
      <c r="AD316" s="11">
        <v>71</v>
      </c>
      <c r="AE316" s="26">
        <v>7</v>
      </c>
      <c r="AF316" s="7">
        <f t="shared" si="47"/>
        <v>497</v>
      </c>
      <c r="AG316" s="131">
        <v>1</v>
      </c>
      <c r="AH316" s="145">
        <f t="shared" si="51"/>
        <v>142</v>
      </c>
      <c r="AI316" s="139">
        <f t="shared" si="46"/>
        <v>19797</v>
      </c>
      <c r="AJ316" s="118">
        <f t="shared" si="52"/>
        <v>19797</v>
      </c>
      <c r="AM316" t="b">
        <f>D316='01.01.2022 Смета'!D316</f>
        <v>1</v>
      </c>
      <c r="AO316" t="b">
        <f>F316='01.01.2022 Смета'!E316</f>
        <v>1</v>
      </c>
      <c r="AP316" t="b">
        <f>G316='01.01.2022 Смета'!F316</f>
        <v>1</v>
      </c>
      <c r="AQ316" t="b">
        <f>H316='01.01.2022 Смета'!G316</f>
        <v>1</v>
      </c>
    </row>
    <row r="317" spans="1:43" ht="27" customHeight="1" x14ac:dyDescent="0.25">
      <c r="A317" s="108">
        <v>260</v>
      </c>
      <c r="B317" s="8" t="s">
        <v>188</v>
      </c>
      <c r="C317" s="21" t="s">
        <v>116</v>
      </c>
      <c r="D317" s="22" t="s">
        <v>623</v>
      </c>
      <c r="E317" s="21" t="s">
        <v>1040</v>
      </c>
      <c r="F317" s="35">
        <v>44827</v>
      </c>
      <c r="G317" s="35">
        <v>44829</v>
      </c>
      <c r="H317" s="21" t="s">
        <v>334</v>
      </c>
      <c r="I317" s="22" t="s">
        <v>733</v>
      </c>
      <c r="J317" s="35">
        <v>44827</v>
      </c>
      <c r="K317" s="35">
        <v>44829</v>
      </c>
      <c r="L317" s="10">
        <v>1</v>
      </c>
      <c r="M317" s="10">
        <v>3400</v>
      </c>
      <c r="N317" s="10">
        <f t="shared" si="43"/>
        <v>3400</v>
      </c>
      <c r="O317" s="10">
        <v>1</v>
      </c>
      <c r="P317" s="10">
        <v>2900</v>
      </c>
      <c r="Q317" s="10">
        <f t="shared" si="44"/>
        <v>2900</v>
      </c>
      <c r="R317" s="10">
        <v>1</v>
      </c>
      <c r="S317" s="10">
        <v>2800</v>
      </c>
      <c r="T317" s="10">
        <f t="shared" si="45"/>
        <v>2800</v>
      </c>
      <c r="U317" s="10">
        <v>63</v>
      </c>
      <c r="V317" s="10">
        <v>150</v>
      </c>
      <c r="W317" s="10">
        <f t="shared" si="48"/>
        <v>9450</v>
      </c>
      <c r="X317" s="10">
        <v>63</v>
      </c>
      <c r="Y317" s="10">
        <v>150</v>
      </c>
      <c r="Z317" s="10">
        <f t="shared" si="49"/>
        <v>9450</v>
      </c>
      <c r="AA317" s="10">
        <v>126</v>
      </c>
      <c r="AB317" s="10">
        <v>150</v>
      </c>
      <c r="AC317" s="10">
        <f t="shared" si="50"/>
        <v>18900</v>
      </c>
      <c r="AD317" s="11">
        <v>255</v>
      </c>
      <c r="AE317" s="26">
        <v>7</v>
      </c>
      <c r="AF317" s="7">
        <f t="shared" si="47"/>
        <v>1785</v>
      </c>
      <c r="AG317" s="131">
        <v>1</v>
      </c>
      <c r="AH317" s="145">
        <f t="shared" si="51"/>
        <v>510</v>
      </c>
      <c r="AI317" s="139">
        <f t="shared" si="46"/>
        <v>48685</v>
      </c>
      <c r="AJ317" s="118">
        <f t="shared" si="52"/>
        <v>48685</v>
      </c>
      <c r="AM317" t="b">
        <f>D317='01.01.2022 Смета'!D317</f>
        <v>1</v>
      </c>
      <c r="AO317" t="b">
        <f>F317='01.01.2022 Смета'!E317</f>
        <v>1</v>
      </c>
      <c r="AP317" t="b">
        <f>G317='01.01.2022 Смета'!F317</f>
        <v>1</v>
      </c>
      <c r="AQ317" t="b">
        <f>H317='01.01.2022 Смета'!G317</f>
        <v>1</v>
      </c>
    </row>
    <row r="318" spans="1:43" ht="15.6" customHeight="1" x14ac:dyDescent="0.25">
      <c r="A318" s="110"/>
      <c r="B318" s="88"/>
      <c r="C318" s="92"/>
      <c r="D318" s="92" t="s">
        <v>882</v>
      </c>
      <c r="E318" s="89"/>
      <c r="F318" s="89"/>
      <c r="G318" s="89"/>
      <c r="H318" s="91"/>
      <c r="I318" s="91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66"/>
      <c r="AC318" s="26"/>
      <c r="AD318" s="26"/>
      <c r="AE318" s="133"/>
      <c r="AF318" s="140"/>
      <c r="AG318" s="140"/>
      <c r="AH318" s="149"/>
      <c r="AI318" s="89"/>
      <c r="AJ318" s="90"/>
      <c r="AM318" t="b">
        <f>D318='01.01.2022 Смета'!D318</f>
        <v>1</v>
      </c>
      <c r="AO318" t="b">
        <f>F318='01.01.2022 Смета'!E318</f>
        <v>1</v>
      </c>
      <c r="AP318" t="b">
        <f>G318='01.01.2022 Смета'!F318</f>
        <v>1</v>
      </c>
      <c r="AQ318" t="b">
        <f>H318='01.01.2022 Смета'!G318</f>
        <v>1</v>
      </c>
    </row>
    <row r="319" spans="1:43" ht="27" customHeight="1" x14ac:dyDescent="0.25">
      <c r="A319" s="108">
        <v>261</v>
      </c>
      <c r="B319" s="8" t="s">
        <v>167</v>
      </c>
      <c r="C319" s="21" t="s">
        <v>168</v>
      </c>
      <c r="D319" s="22" t="s">
        <v>625</v>
      </c>
      <c r="E319" s="21" t="s">
        <v>735</v>
      </c>
      <c r="F319" s="35">
        <v>44651</v>
      </c>
      <c r="G319" s="35">
        <v>44654</v>
      </c>
      <c r="H319" s="21" t="s">
        <v>805</v>
      </c>
      <c r="I319" s="22" t="s">
        <v>734</v>
      </c>
      <c r="J319" s="35">
        <v>44651</v>
      </c>
      <c r="K319" s="35">
        <v>44654</v>
      </c>
      <c r="L319" s="10"/>
      <c r="M319" s="10">
        <v>3400</v>
      </c>
      <c r="N319" s="10">
        <f t="shared" si="43"/>
        <v>0</v>
      </c>
      <c r="O319" s="10"/>
      <c r="P319" s="10">
        <v>2900</v>
      </c>
      <c r="Q319" s="10">
        <f t="shared" si="44"/>
        <v>0</v>
      </c>
      <c r="R319" s="10"/>
      <c r="S319" s="10">
        <v>2800</v>
      </c>
      <c r="T319" s="10">
        <f t="shared" si="45"/>
        <v>0</v>
      </c>
      <c r="U319" s="10">
        <v>2</v>
      </c>
      <c r="V319" s="10">
        <v>150</v>
      </c>
      <c r="W319" s="10">
        <f t="shared" si="48"/>
        <v>300</v>
      </c>
      <c r="X319" s="10">
        <v>2</v>
      </c>
      <c r="Y319" s="10">
        <v>150</v>
      </c>
      <c r="Z319" s="10">
        <f t="shared" si="49"/>
        <v>300</v>
      </c>
      <c r="AA319" s="10">
        <v>2</v>
      </c>
      <c r="AB319" s="10">
        <v>150</v>
      </c>
      <c r="AC319" s="10">
        <f t="shared" si="50"/>
        <v>300</v>
      </c>
      <c r="AD319" s="11"/>
      <c r="AE319" s="26">
        <v>7</v>
      </c>
      <c r="AF319" s="7">
        <f t="shared" si="47"/>
        <v>0</v>
      </c>
      <c r="AG319" s="131">
        <v>1</v>
      </c>
      <c r="AH319" s="145">
        <f t="shared" si="51"/>
        <v>6</v>
      </c>
      <c r="AI319" s="139">
        <f t="shared" si="46"/>
        <v>900</v>
      </c>
      <c r="AJ319" s="118">
        <f t="shared" si="52"/>
        <v>900</v>
      </c>
      <c r="AM319" t="b">
        <f>D319='01.01.2022 Смета'!D319</f>
        <v>1</v>
      </c>
      <c r="AO319" t="b">
        <f>F319='01.01.2022 Смета'!E319</f>
        <v>1</v>
      </c>
      <c r="AP319" t="b">
        <f>G319='01.01.2022 Смета'!F319</f>
        <v>1</v>
      </c>
      <c r="AQ319" t="b">
        <f>H319='01.01.2022 Смета'!G319</f>
        <v>0</v>
      </c>
    </row>
    <row r="320" spans="1:43" ht="38.25" x14ac:dyDescent="0.25">
      <c r="A320" s="108">
        <v>262</v>
      </c>
      <c r="B320" s="8" t="s">
        <v>167</v>
      </c>
      <c r="C320" s="21" t="s">
        <v>168</v>
      </c>
      <c r="D320" s="22" t="s">
        <v>626</v>
      </c>
      <c r="E320" s="21" t="s">
        <v>443</v>
      </c>
      <c r="F320" s="35">
        <v>44693</v>
      </c>
      <c r="G320" s="35">
        <v>44696</v>
      </c>
      <c r="H320" s="21" t="s">
        <v>1041</v>
      </c>
      <c r="I320" s="22" t="s">
        <v>443</v>
      </c>
      <c r="J320" s="35">
        <v>44693</v>
      </c>
      <c r="K320" s="35">
        <v>44696</v>
      </c>
      <c r="L320" s="10"/>
      <c r="M320" s="10">
        <v>3400</v>
      </c>
      <c r="N320" s="10">
        <f t="shared" si="43"/>
        <v>0</v>
      </c>
      <c r="O320" s="10"/>
      <c r="P320" s="10">
        <v>2900</v>
      </c>
      <c r="Q320" s="10">
        <f t="shared" si="44"/>
        <v>0</v>
      </c>
      <c r="R320" s="10"/>
      <c r="S320" s="10">
        <v>2800</v>
      </c>
      <c r="T320" s="10">
        <f t="shared" si="45"/>
        <v>0</v>
      </c>
      <c r="U320" s="10">
        <v>2</v>
      </c>
      <c r="V320" s="10">
        <v>150</v>
      </c>
      <c r="W320" s="10">
        <f t="shared" si="48"/>
        <v>300</v>
      </c>
      <c r="X320" s="10">
        <v>2</v>
      </c>
      <c r="Y320" s="10">
        <v>150</v>
      </c>
      <c r="Z320" s="10">
        <f t="shared" si="49"/>
        <v>300</v>
      </c>
      <c r="AA320" s="10">
        <v>2</v>
      </c>
      <c r="AB320" s="10">
        <v>150</v>
      </c>
      <c r="AC320" s="10">
        <f t="shared" si="50"/>
        <v>300</v>
      </c>
      <c r="AD320" s="11">
        <v>6</v>
      </c>
      <c r="AE320" s="26">
        <v>7</v>
      </c>
      <c r="AF320" s="7">
        <f t="shared" si="47"/>
        <v>42</v>
      </c>
      <c r="AG320" s="131">
        <v>1</v>
      </c>
      <c r="AH320" s="145">
        <f t="shared" si="51"/>
        <v>12</v>
      </c>
      <c r="AI320" s="139">
        <f t="shared" si="46"/>
        <v>942</v>
      </c>
      <c r="AJ320" s="118">
        <f t="shared" si="52"/>
        <v>942</v>
      </c>
      <c r="AM320" t="b">
        <f>D320='01.01.2022 Смета'!D320</f>
        <v>1</v>
      </c>
      <c r="AO320" t="b">
        <f>F320='01.01.2022 Смета'!E320</f>
        <v>1</v>
      </c>
      <c r="AP320" t="b">
        <f>G320='01.01.2022 Смета'!F320</f>
        <v>1</v>
      </c>
      <c r="AQ320" t="b">
        <f>H320='01.01.2022 Смета'!G320</f>
        <v>0</v>
      </c>
    </row>
    <row r="321" spans="1:43" ht="27" customHeight="1" x14ac:dyDescent="0.25">
      <c r="A321" s="108">
        <v>263</v>
      </c>
      <c r="B321" s="8" t="s">
        <v>167</v>
      </c>
      <c r="C321" s="21" t="s">
        <v>168</v>
      </c>
      <c r="D321" s="22" t="s">
        <v>628</v>
      </c>
      <c r="E321" s="21" t="s">
        <v>502</v>
      </c>
      <c r="F321" s="35">
        <v>44693</v>
      </c>
      <c r="G321" s="35">
        <v>44696</v>
      </c>
      <c r="H321" s="21" t="s">
        <v>805</v>
      </c>
      <c r="I321" s="22" t="s">
        <v>502</v>
      </c>
      <c r="J321" s="35">
        <v>44693</v>
      </c>
      <c r="K321" s="35">
        <v>44696</v>
      </c>
      <c r="L321" s="10"/>
      <c r="M321" s="10">
        <v>3400</v>
      </c>
      <c r="N321" s="10">
        <f t="shared" si="43"/>
        <v>0</v>
      </c>
      <c r="O321" s="10"/>
      <c r="P321" s="10">
        <v>2900</v>
      </c>
      <c r="Q321" s="10">
        <f t="shared" si="44"/>
        <v>0</v>
      </c>
      <c r="R321" s="10"/>
      <c r="S321" s="10">
        <v>2800</v>
      </c>
      <c r="T321" s="10">
        <f t="shared" si="45"/>
        <v>0</v>
      </c>
      <c r="U321" s="10">
        <v>2</v>
      </c>
      <c r="V321" s="10">
        <v>150</v>
      </c>
      <c r="W321" s="10">
        <f t="shared" si="48"/>
        <v>300</v>
      </c>
      <c r="X321" s="10">
        <v>2</v>
      </c>
      <c r="Y321" s="10">
        <v>150</v>
      </c>
      <c r="Z321" s="10">
        <f t="shared" si="49"/>
        <v>300</v>
      </c>
      <c r="AA321" s="10">
        <v>2</v>
      </c>
      <c r="AB321" s="10">
        <v>150</v>
      </c>
      <c r="AC321" s="10">
        <f t="shared" si="50"/>
        <v>300</v>
      </c>
      <c r="AD321" s="11">
        <v>6</v>
      </c>
      <c r="AE321" s="26">
        <v>7</v>
      </c>
      <c r="AF321" s="7">
        <f t="shared" si="47"/>
        <v>42</v>
      </c>
      <c r="AG321" s="131">
        <v>1</v>
      </c>
      <c r="AH321" s="145">
        <f t="shared" si="51"/>
        <v>12</v>
      </c>
      <c r="AI321" s="139">
        <f t="shared" si="46"/>
        <v>942</v>
      </c>
      <c r="AJ321" s="118">
        <f t="shared" si="52"/>
        <v>942</v>
      </c>
      <c r="AM321" t="b">
        <f>D321='01.01.2022 Смета'!D321</f>
        <v>1</v>
      </c>
      <c r="AO321" t="b">
        <f>F321='01.01.2022 Смета'!E321</f>
        <v>1</v>
      </c>
      <c r="AP321" t="b">
        <f>G321='01.01.2022 Смета'!F321</f>
        <v>1</v>
      </c>
      <c r="AQ321" t="b">
        <f>H321='01.01.2022 Смета'!G321</f>
        <v>1</v>
      </c>
    </row>
    <row r="322" spans="1:43" ht="38.25" x14ac:dyDescent="0.25">
      <c r="A322" s="108">
        <v>264</v>
      </c>
      <c r="B322" s="8" t="s">
        <v>167</v>
      </c>
      <c r="C322" s="21" t="s">
        <v>168</v>
      </c>
      <c r="D322" s="22" t="s">
        <v>51</v>
      </c>
      <c r="E322" s="21" t="s">
        <v>443</v>
      </c>
      <c r="F322" s="35">
        <v>44694</v>
      </c>
      <c r="G322" s="35">
        <v>44696</v>
      </c>
      <c r="H322" s="21" t="s">
        <v>774</v>
      </c>
      <c r="I322" s="22" t="s">
        <v>443</v>
      </c>
      <c r="J322" s="35">
        <v>44694</v>
      </c>
      <c r="K322" s="35">
        <v>44696</v>
      </c>
      <c r="L322" s="10"/>
      <c r="M322" s="10">
        <v>3400</v>
      </c>
      <c r="N322" s="10">
        <f t="shared" si="43"/>
        <v>0</v>
      </c>
      <c r="O322" s="10"/>
      <c r="P322" s="10">
        <v>2900</v>
      </c>
      <c r="Q322" s="10">
        <f t="shared" si="44"/>
        <v>0</v>
      </c>
      <c r="R322" s="10"/>
      <c r="S322" s="10">
        <v>2800</v>
      </c>
      <c r="T322" s="10">
        <f t="shared" si="45"/>
        <v>0</v>
      </c>
      <c r="U322" s="10">
        <v>4</v>
      </c>
      <c r="V322" s="10">
        <v>150</v>
      </c>
      <c r="W322" s="10">
        <f t="shared" si="48"/>
        <v>600</v>
      </c>
      <c r="X322" s="10">
        <v>4</v>
      </c>
      <c r="Y322" s="10">
        <v>150</v>
      </c>
      <c r="Z322" s="10">
        <f t="shared" si="49"/>
        <v>600</v>
      </c>
      <c r="AA322" s="10">
        <v>4</v>
      </c>
      <c r="AB322" s="10">
        <v>150</v>
      </c>
      <c r="AC322" s="10">
        <f t="shared" si="50"/>
        <v>600</v>
      </c>
      <c r="AD322" s="11">
        <v>12</v>
      </c>
      <c r="AE322" s="26">
        <v>7</v>
      </c>
      <c r="AF322" s="7">
        <f t="shared" si="47"/>
        <v>84</v>
      </c>
      <c r="AG322" s="131">
        <v>1</v>
      </c>
      <c r="AH322" s="145">
        <f t="shared" si="51"/>
        <v>24</v>
      </c>
      <c r="AI322" s="139">
        <f t="shared" si="46"/>
        <v>1884</v>
      </c>
      <c r="AJ322" s="118">
        <f t="shared" si="52"/>
        <v>1884</v>
      </c>
      <c r="AM322" t="b">
        <f>D322='01.01.2022 Смета'!D322</f>
        <v>1</v>
      </c>
      <c r="AO322" t="b">
        <f>F322='01.01.2022 Смета'!E322</f>
        <v>1</v>
      </c>
      <c r="AP322" t="b">
        <f>G322='01.01.2022 Смета'!F322</f>
        <v>1</v>
      </c>
      <c r="AQ322" t="b">
        <f>H322='01.01.2022 Смета'!G322</f>
        <v>1</v>
      </c>
    </row>
    <row r="323" spans="1:43" ht="25.5" x14ac:dyDescent="0.25">
      <c r="A323" s="108">
        <v>265</v>
      </c>
      <c r="B323" s="8" t="s">
        <v>167</v>
      </c>
      <c r="C323" s="21" t="s">
        <v>168</v>
      </c>
      <c r="D323" s="22" t="s">
        <v>543</v>
      </c>
      <c r="E323" s="21" t="s">
        <v>517</v>
      </c>
      <c r="F323" s="35">
        <v>44701</v>
      </c>
      <c r="G323" s="35">
        <v>44703</v>
      </c>
      <c r="H323" s="21" t="s">
        <v>1042</v>
      </c>
      <c r="I323" s="22" t="s">
        <v>517</v>
      </c>
      <c r="J323" s="35">
        <v>44701</v>
      </c>
      <c r="K323" s="35">
        <v>44703</v>
      </c>
      <c r="L323" s="10"/>
      <c r="M323" s="10">
        <v>3400</v>
      </c>
      <c r="N323" s="10">
        <f t="shared" si="43"/>
        <v>0</v>
      </c>
      <c r="O323" s="10"/>
      <c r="P323" s="10">
        <v>2900</v>
      </c>
      <c r="Q323" s="10">
        <f t="shared" si="44"/>
        <v>0</v>
      </c>
      <c r="R323" s="10"/>
      <c r="S323" s="10">
        <v>2800</v>
      </c>
      <c r="T323" s="10">
        <f t="shared" si="45"/>
        <v>0</v>
      </c>
      <c r="U323" s="10">
        <v>6</v>
      </c>
      <c r="V323" s="10">
        <v>150</v>
      </c>
      <c r="W323" s="10">
        <f t="shared" si="48"/>
        <v>900</v>
      </c>
      <c r="X323" s="10">
        <v>6</v>
      </c>
      <c r="Y323" s="10">
        <v>150</v>
      </c>
      <c r="Z323" s="10">
        <f t="shared" si="49"/>
        <v>900</v>
      </c>
      <c r="AA323" s="10">
        <v>6</v>
      </c>
      <c r="AB323" s="10">
        <v>150</v>
      </c>
      <c r="AC323" s="10">
        <f t="shared" si="50"/>
        <v>900</v>
      </c>
      <c r="AD323" s="11">
        <v>18</v>
      </c>
      <c r="AE323" s="26">
        <v>7</v>
      </c>
      <c r="AF323" s="7">
        <f t="shared" si="47"/>
        <v>126</v>
      </c>
      <c r="AG323" s="131">
        <v>1</v>
      </c>
      <c r="AH323" s="145">
        <f t="shared" si="51"/>
        <v>36</v>
      </c>
      <c r="AI323" s="139">
        <f t="shared" si="46"/>
        <v>2826</v>
      </c>
      <c r="AJ323" s="118">
        <f t="shared" si="52"/>
        <v>2826</v>
      </c>
      <c r="AM323" t="b">
        <f>D323='01.01.2022 Смета'!D323</f>
        <v>1</v>
      </c>
      <c r="AO323" t="b">
        <f>F323='01.01.2022 Смета'!E323</f>
        <v>1</v>
      </c>
      <c r="AP323" t="b">
        <f>G323='01.01.2022 Смета'!F323</f>
        <v>1</v>
      </c>
      <c r="AQ323" t="b">
        <f>H323='01.01.2022 Смета'!G323</f>
        <v>0</v>
      </c>
    </row>
    <row r="324" spans="1:43" ht="38.25" x14ac:dyDescent="0.25">
      <c r="A324" s="108">
        <v>266</v>
      </c>
      <c r="B324" s="8" t="s">
        <v>167</v>
      </c>
      <c r="C324" s="21" t="s">
        <v>168</v>
      </c>
      <c r="D324" s="22" t="s">
        <v>627</v>
      </c>
      <c r="E324" s="21" t="s">
        <v>443</v>
      </c>
      <c r="F324" s="35">
        <v>44715</v>
      </c>
      <c r="G324" s="35">
        <v>44717</v>
      </c>
      <c r="H324" s="21" t="s">
        <v>422</v>
      </c>
      <c r="I324" s="22" t="s">
        <v>443</v>
      </c>
      <c r="J324" s="35">
        <v>44715</v>
      </c>
      <c r="K324" s="35">
        <v>44717</v>
      </c>
      <c r="L324" s="10">
        <v>1</v>
      </c>
      <c r="M324" s="10">
        <v>3400</v>
      </c>
      <c r="N324" s="10">
        <f t="shared" si="43"/>
        <v>3400</v>
      </c>
      <c r="O324" s="10">
        <v>1</v>
      </c>
      <c r="P324" s="10">
        <v>2900</v>
      </c>
      <c r="Q324" s="10">
        <f t="shared" si="44"/>
        <v>2900</v>
      </c>
      <c r="R324" s="10">
        <v>1</v>
      </c>
      <c r="S324" s="10">
        <v>2800</v>
      </c>
      <c r="T324" s="10">
        <f t="shared" si="45"/>
        <v>2800</v>
      </c>
      <c r="U324" s="10">
        <v>6</v>
      </c>
      <c r="V324" s="10">
        <v>150</v>
      </c>
      <c r="W324" s="10">
        <f t="shared" si="48"/>
        <v>900</v>
      </c>
      <c r="X324" s="10">
        <v>6</v>
      </c>
      <c r="Y324" s="10">
        <v>150</v>
      </c>
      <c r="Z324" s="10">
        <f t="shared" si="49"/>
        <v>900</v>
      </c>
      <c r="AA324" s="10">
        <v>6</v>
      </c>
      <c r="AB324" s="10">
        <v>150</v>
      </c>
      <c r="AC324" s="10">
        <f t="shared" si="50"/>
        <v>900</v>
      </c>
      <c r="AD324" s="11">
        <v>18</v>
      </c>
      <c r="AE324" s="26">
        <v>7</v>
      </c>
      <c r="AF324" s="7">
        <f t="shared" si="47"/>
        <v>126</v>
      </c>
      <c r="AG324" s="131">
        <v>1</v>
      </c>
      <c r="AH324" s="145">
        <f t="shared" si="51"/>
        <v>39</v>
      </c>
      <c r="AI324" s="139">
        <f t="shared" si="46"/>
        <v>11926</v>
      </c>
      <c r="AJ324" s="118">
        <f t="shared" si="52"/>
        <v>11926</v>
      </c>
      <c r="AM324" t="b">
        <f>D324='01.01.2022 Смета'!D324</f>
        <v>1</v>
      </c>
      <c r="AO324" t="b">
        <f>F324='01.01.2022 Смета'!E324</f>
        <v>1</v>
      </c>
      <c r="AP324" t="b">
        <f>G324='01.01.2022 Смета'!F324</f>
        <v>1</v>
      </c>
      <c r="AQ324" t="b">
        <f>H324='01.01.2022 Смета'!G324</f>
        <v>1</v>
      </c>
    </row>
    <row r="325" spans="1:43" ht="27" customHeight="1" x14ac:dyDescent="0.25">
      <c r="A325" s="108">
        <v>267</v>
      </c>
      <c r="B325" s="8" t="s">
        <v>167</v>
      </c>
      <c r="C325" s="21" t="s">
        <v>168</v>
      </c>
      <c r="D325" s="22" t="s">
        <v>52</v>
      </c>
      <c r="E325" s="21" t="s">
        <v>443</v>
      </c>
      <c r="F325" s="35">
        <v>44722</v>
      </c>
      <c r="G325" s="35">
        <v>44724</v>
      </c>
      <c r="H325" s="21" t="s">
        <v>1043</v>
      </c>
      <c r="I325" s="22" t="s">
        <v>443</v>
      </c>
      <c r="J325" s="35">
        <v>44722</v>
      </c>
      <c r="K325" s="35">
        <v>44724</v>
      </c>
      <c r="L325" s="10">
        <v>1</v>
      </c>
      <c r="M325" s="10">
        <v>3400</v>
      </c>
      <c r="N325" s="10">
        <f t="shared" si="43"/>
        <v>3400</v>
      </c>
      <c r="O325" s="10">
        <v>1</v>
      </c>
      <c r="P325" s="10">
        <v>2900</v>
      </c>
      <c r="Q325" s="10">
        <f t="shared" si="44"/>
        <v>2900</v>
      </c>
      <c r="R325" s="10">
        <v>1</v>
      </c>
      <c r="S325" s="10">
        <v>2800</v>
      </c>
      <c r="T325" s="10">
        <f t="shared" si="45"/>
        <v>2800</v>
      </c>
      <c r="U325" s="10">
        <v>4</v>
      </c>
      <c r="V325" s="10">
        <v>150</v>
      </c>
      <c r="W325" s="10">
        <f t="shared" si="48"/>
        <v>600</v>
      </c>
      <c r="X325" s="10">
        <v>4</v>
      </c>
      <c r="Y325" s="10">
        <v>150</v>
      </c>
      <c r="Z325" s="10">
        <f t="shared" si="49"/>
        <v>600</v>
      </c>
      <c r="AA325" s="10">
        <v>4</v>
      </c>
      <c r="AB325" s="10">
        <v>150</v>
      </c>
      <c r="AC325" s="10">
        <f t="shared" si="50"/>
        <v>600</v>
      </c>
      <c r="AD325" s="11">
        <v>12</v>
      </c>
      <c r="AE325" s="26">
        <v>7</v>
      </c>
      <c r="AF325" s="7">
        <f t="shared" si="47"/>
        <v>84</v>
      </c>
      <c r="AG325" s="131">
        <v>1</v>
      </c>
      <c r="AH325" s="145">
        <f t="shared" si="51"/>
        <v>27</v>
      </c>
      <c r="AI325" s="139">
        <f t="shared" si="46"/>
        <v>10984</v>
      </c>
      <c r="AJ325" s="118">
        <f t="shared" si="52"/>
        <v>10984</v>
      </c>
      <c r="AM325" t="b">
        <f>D325='01.01.2022 Смета'!D325</f>
        <v>1</v>
      </c>
      <c r="AO325" t="b">
        <f>F325='01.01.2022 Смета'!E325</f>
        <v>1</v>
      </c>
      <c r="AP325" t="b">
        <f>G325='01.01.2022 Смета'!F325</f>
        <v>1</v>
      </c>
      <c r="AQ325" t="b">
        <f>H325='01.01.2022 Смета'!G325</f>
        <v>0</v>
      </c>
    </row>
    <row r="326" spans="1:43" ht="38.25" x14ac:dyDescent="0.25">
      <c r="A326" s="108">
        <v>268</v>
      </c>
      <c r="B326" s="8" t="s">
        <v>167</v>
      </c>
      <c r="C326" s="21" t="s">
        <v>168</v>
      </c>
      <c r="D326" s="22" t="s">
        <v>53</v>
      </c>
      <c r="E326" s="21" t="s">
        <v>443</v>
      </c>
      <c r="F326" s="35">
        <v>44729</v>
      </c>
      <c r="G326" s="35">
        <v>44731</v>
      </c>
      <c r="H326" s="21" t="s">
        <v>1044</v>
      </c>
      <c r="I326" s="22" t="s">
        <v>443</v>
      </c>
      <c r="J326" s="35">
        <v>44729</v>
      </c>
      <c r="K326" s="35">
        <v>44731</v>
      </c>
      <c r="L326" s="10">
        <v>1</v>
      </c>
      <c r="M326" s="10">
        <v>3400</v>
      </c>
      <c r="N326" s="10">
        <f t="shared" si="43"/>
        <v>3400</v>
      </c>
      <c r="O326" s="10">
        <v>1</v>
      </c>
      <c r="P326" s="10">
        <v>2900</v>
      </c>
      <c r="Q326" s="10">
        <f t="shared" si="44"/>
        <v>2900</v>
      </c>
      <c r="R326" s="10">
        <v>1</v>
      </c>
      <c r="S326" s="10">
        <v>2800</v>
      </c>
      <c r="T326" s="10">
        <f t="shared" si="45"/>
        <v>2800</v>
      </c>
      <c r="U326" s="10">
        <v>4</v>
      </c>
      <c r="V326" s="10">
        <v>150</v>
      </c>
      <c r="W326" s="10">
        <f t="shared" si="48"/>
        <v>600</v>
      </c>
      <c r="X326" s="10">
        <v>4</v>
      </c>
      <c r="Y326" s="10">
        <v>150</v>
      </c>
      <c r="Z326" s="10">
        <f t="shared" si="49"/>
        <v>600</v>
      </c>
      <c r="AA326" s="10">
        <v>4</v>
      </c>
      <c r="AB326" s="10">
        <v>150</v>
      </c>
      <c r="AC326" s="10">
        <f t="shared" si="50"/>
        <v>600</v>
      </c>
      <c r="AD326" s="11">
        <v>12</v>
      </c>
      <c r="AE326" s="26">
        <v>7</v>
      </c>
      <c r="AF326" s="7">
        <f t="shared" si="47"/>
        <v>84</v>
      </c>
      <c r="AG326" s="131">
        <v>1</v>
      </c>
      <c r="AH326" s="145">
        <f t="shared" si="51"/>
        <v>27</v>
      </c>
      <c r="AI326" s="139">
        <f t="shared" si="46"/>
        <v>10984</v>
      </c>
      <c r="AJ326" s="118">
        <f t="shared" si="52"/>
        <v>10984</v>
      </c>
      <c r="AM326" t="b">
        <f>D326='01.01.2022 Смета'!D326</f>
        <v>1</v>
      </c>
      <c r="AO326" t="b">
        <f>F326='01.01.2022 Смета'!E326</f>
        <v>1</v>
      </c>
      <c r="AP326" t="b">
        <f>G326='01.01.2022 Смета'!F326</f>
        <v>1</v>
      </c>
      <c r="AQ326" t="b">
        <f>H326='01.01.2022 Смета'!G326</f>
        <v>0</v>
      </c>
    </row>
    <row r="327" spans="1:43" ht="38.25" x14ac:dyDescent="0.25">
      <c r="A327" s="108">
        <v>269</v>
      </c>
      <c r="B327" s="8" t="s">
        <v>167</v>
      </c>
      <c r="C327" s="21" t="s">
        <v>168</v>
      </c>
      <c r="D327" s="22" t="s">
        <v>544</v>
      </c>
      <c r="E327" s="21" t="s">
        <v>443</v>
      </c>
      <c r="F327" s="35">
        <v>44743</v>
      </c>
      <c r="G327" s="35">
        <v>44745</v>
      </c>
      <c r="H327" s="21" t="s">
        <v>774</v>
      </c>
      <c r="I327" s="22" t="s">
        <v>443</v>
      </c>
      <c r="J327" s="35">
        <v>44743</v>
      </c>
      <c r="K327" s="35">
        <v>44745</v>
      </c>
      <c r="L327" s="10">
        <v>1</v>
      </c>
      <c r="M327" s="10">
        <v>3400</v>
      </c>
      <c r="N327" s="10">
        <f t="shared" si="43"/>
        <v>3400</v>
      </c>
      <c r="O327" s="10">
        <v>1</v>
      </c>
      <c r="P327" s="10">
        <v>2900</v>
      </c>
      <c r="Q327" s="10">
        <f t="shared" si="44"/>
        <v>2900</v>
      </c>
      <c r="R327" s="10">
        <v>1</v>
      </c>
      <c r="S327" s="10">
        <v>2800</v>
      </c>
      <c r="T327" s="10">
        <f t="shared" si="45"/>
        <v>2800</v>
      </c>
      <c r="U327" s="10">
        <v>4</v>
      </c>
      <c r="V327" s="10">
        <v>150</v>
      </c>
      <c r="W327" s="10">
        <f t="shared" si="48"/>
        <v>600</v>
      </c>
      <c r="X327" s="10">
        <v>4</v>
      </c>
      <c r="Y327" s="10">
        <v>150</v>
      </c>
      <c r="Z327" s="10">
        <f t="shared" si="49"/>
        <v>600</v>
      </c>
      <c r="AA327" s="10">
        <v>4</v>
      </c>
      <c r="AB327" s="10">
        <v>150</v>
      </c>
      <c r="AC327" s="10">
        <f t="shared" si="50"/>
        <v>600</v>
      </c>
      <c r="AD327" s="11">
        <v>12</v>
      </c>
      <c r="AE327" s="26">
        <v>7</v>
      </c>
      <c r="AF327" s="7">
        <f t="shared" si="47"/>
        <v>84</v>
      </c>
      <c r="AG327" s="131">
        <v>1</v>
      </c>
      <c r="AH327" s="145">
        <f t="shared" si="51"/>
        <v>27</v>
      </c>
      <c r="AI327" s="139">
        <f t="shared" si="46"/>
        <v>10984</v>
      </c>
      <c r="AJ327" s="118">
        <f t="shared" si="52"/>
        <v>10984</v>
      </c>
      <c r="AM327" t="b">
        <f>D327='01.01.2022 Смета'!D327</f>
        <v>1</v>
      </c>
      <c r="AO327" t="b">
        <f>F327='01.01.2022 Смета'!E327</f>
        <v>1</v>
      </c>
      <c r="AP327" t="b">
        <f>G327='01.01.2022 Смета'!F327</f>
        <v>1</v>
      </c>
      <c r="AQ327" t="b">
        <f>H327='01.01.2022 Смета'!G327</f>
        <v>0</v>
      </c>
    </row>
    <row r="328" spans="1:43" ht="38.25" x14ac:dyDescent="0.25">
      <c r="A328" s="108">
        <v>270</v>
      </c>
      <c r="B328" s="8" t="s">
        <v>167</v>
      </c>
      <c r="C328" s="21" t="s">
        <v>168</v>
      </c>
      <c r="D328" s="22" t="s">
        <v>55</v>
      </c>
      <c r="E328" s="21" t="s">
        <v>443</v>
      </c>
      <c r="F328" s="35">
        <v>44750</v>
      </c>
      <c r="G328" s="35">
        <v>44752</v>
      </c>
      <c r="H328" s="21" t="s">
        <v>1045</v>
      </c>
      <c r="I328" s="22" t="s">
        <v>443</v>
      </c>
      <c r="J328" s="35">
        <v>44750</v>
      </c>
      <c r="K328" s="35">
        <v>44752</v>
      </c>
      <c r="L328" s="10">
        <v>1</v>
      </c>
      <c r="M328" s="10">
        <v>3400</v>
      </c>
      <c r="N328" s="10">
        <f t="shared" si="43"/>
        <v>3400</v>
      </c>
      <c r="O328" s="10">
        <v>1</v>
      </c>
      <c r="P328" s="10">
        <v>2900</v>
      </c>
      <c r="Q328" s="10">
        <f t="shared" si="44"/>
        <v>2900</v>
      </c>
      <c r="R328" s="10">
        <v>1</v>
      </c>
      <c r="S328" s="10">
        <v>2800</v>
      </c>
      <c r="T328" s="10">
        <f t="shared" si="45"/>
        <v>2800</v>
      </c>
      <c r="U328" s="10">
        <v>4</v>
      </c>
      <c r="V328" s="10">
        <v>150</v>
      </c>
      <c r="W328" s="10">
        <f t="shared" si="48"/>
        <v>600</v>
      </c>
      <c r="X328" s="10">
        <v>4</v>
      </c>
      <c r="Y328" s="10">
        <v>150</v>
      </c>
      <c r="Z328" s="10">
        <f t="shared" si="49"/>
        <v>600</v>
      </c>
      <c r="AA328" s="10">
        <v>4</v>
      </c>
      <c r="AB328" s="10">
        <v>150</v>
      </c>
      <c r="AC328" s="10">
        <f t="shared" si="50"/>
        <v>600</v>
      </c>
      <c r="AD328" s="11">
        <v>12</v>
      </c>
      <c r="AE328" s="26">
        <v>7</v>
      </c>
      <c r="AF328" s="7">
        <f t="shared" si="47"/>
        <v>84</v>
      </c>
      <c r="AG328" s="131">
        <v>1</v>
      </c>
      <c r="AH328" s="145">
        <f t="shared" si="51"/>
        <v>27</v>
      </c>
      <c r="AI328" s="139">
        <f t="shared" si="46"/>
        <v>10984</v>
      </c>
      <c r="AJ328" s="118">
        <f t="shared" si="52"/>
        <v>10984</v>
      </c>
      <c r="AM328" t="b">
        <f>D328='01.01.2022 Смета'!D328</f>
        <v>1</v>
      </c>
      <c r="AO328" t="b">
        <f>F328='01.01.2022 Смета'!E328</f>
        <v>1</v>
      </c>
      <c r="AP328" t="b">
        <f>G328='01.01.2022 Смета'!F328</f>
        <v>1</v>
      </c>
      <c r="AQ328" t="b">
        <f>H328='01.01.2022 Смета'!G328</f>
        <v>0</v>
      </c>
    </row>
    <row r="329" spans="1:43" ht="38.25" x14ac:dyDescent="0.25">
      <c r="A329" s="108">
        <v>271</v>
      </c>
      <c r="B329" s="8" t="s">
        <v>167</v>
      </c>
      <c r="C329" s="21" t="s">
        <v>168</v>
      </c>
      <c r="D329" s="22" t="s">
        <v>624</v>
      </c>
      <c r="E329" s="21" t="s">
        <v>443</v>
      </c>
      <c r="F329" s="35">
        <v>44770</v>
      </c>
      <c r="G329" s="35">
        <v>44773</v>
      </c>
      <c r="H329" s="21" t="s">
        <v>806</v>
      </c>
      <c r="I329" s="22" t="s">
        <v>443</v>
      </c>
      <c r="J329" s="35">
        <v>44770</v>
      </c>
      <c r="K329" s="35">
        <v>44773</v>
      </c>
      <c r="L329" s="10"/>
      <c r="M329" s="10">
        <v>3400</v>
      </c>
      <c r="N329" s="10">
        <f t="shared" si="43"/>
        <v>0</v>
      </c>
      <c r="O329" s="10"/>
      <c r="P329" s="10">
        <v>2900</v>
      </c>
      <c r="Q329" s="10">
        <f t="shared" si="44"/>
        <v>0</v>
      </c>
      <c r="R329" s="10"/>
      <c r="S329" s="10">
        <v>2800</v>
      </c>
      <c r="T329" s="10">
        <f t="shared" si="45"/>
        <v>0</v>
      </c>
      <c r="U329" s="10">
        <v>2</v>
      </c>
      <c r="V329" s="10">
        <v>150</v>
      </c>
      <c r="W329" s="10">
        <f t="shared" si="48"/>
        <v>300</v>
      </c>
      <c r="X329" s="10">
        <v>2</v>
      </c>
      <c r="Y329" s="10">
        <v>150</v>
      </c>
      <c r="Z329" s="10">
        <f t="shared" si="49"/>
        <v>300</v>
      </c>
      <c r="AA329" s="10">
        <v>2</v>
      </c>
      <c r="AB329" s="10">
        <v>150</v>
      </c>
      <c r="AC329" s="10">
        <f t="shared" si="50"/>
        <v>300</v>
      </c>
      <c r="AD329" s="11">
        <v>6</v>
      </c>
      <c r="AE329" s="26">
        <v>7</v>
      </c>
      <c r="AF329" s="7">
        <f t="shared" si="47"/>
        <v>42</v>
      </c>
      <c r="AG329" s="131">
        <v>1</v>
      </c>
      <c r="AH329" s="145">
        <f t="shared" si="51"/>
        <v>12</v>
      </c>
      <c r="AI329" s="139">
        <f t="shared" si="46"/>
        <v>942</v>
      </c>
      <c r="AJ329" s="118">
        <f t="shared" si="52"/>
        <v>942</v>
      </c>
      <c r="AM329" t="b">
        <f>D329='01.01.2022 Смета'!D329</f>
        <v>1</v>
      </c>
      <c r="AO329" t="b">
        <f>F329='01.01.2022 Смета'!E329</f>
        <v>1</v>
      </c>
      <c r="AP329" t="b">
        <f>G329='01.01.2022 Смета'!F329</f>
        <v>1</v>
      </c>
      <c r="AQ329" t="b">
        <f>H329='01.01.2022 Смета'!G329</f>
        <v>1</v>
      </c>
    </row>
    <row r="330" spans="1:43" ht="16.149999999999999" customHeight="1" x14ac:dyDescent="0.25">
      <c r="A330" s="108">
        <v>272</v>
      </c>
      <c r="B330" s="8" t="s">
        <v>167</v>
      </c>
      <c r="C330" s="21" t="s">
        <v>168</v>
      </c>
      <c r="D330" s="22" t="s">
        <v>54</v>
      </c>
      <c r="E330" s="21" t="s">
        <v>807</v>
      </c>
      <c r="F330" s="35">
        <v>44815</v>
      </c>
      <c r="G330" s="35">
        <v>44815</v>
      </c>
      <c r="H330" s="21" t="s">
        <v>301</v>
      </c>
      <c r="I330" s="22" t="s">
        <v>807</v>
      </c>
      <c r="J330" s="35">
        <v>44815</v>
      </c>
      <c r="K330" s="35">
        <v>44815</v>
      </c>
      <c r="L330" s="10"/>
      <c r="M330" s="10">
        <v>3400</v>
      </c>
      <c r="N330" s="10">
        <f t="shared" si="43"/>
        <v>0</v>
      </c>
      <c r="O330" s="10"/>
      <c r="P330" s="10">
        <v>2900</v>
      </c>
      <c r="Q330" s="10">
        <f t="shared" si="44"/>
        <v>0</v>
      </c>
      <c r="R330" s="10"/>
      <c r="S330" s="10">
        <v>2800</v>
      </c>
      <c r="T330" s="10">
        <f t="shared" si="45"/>
        <v>0</v>
      </c>
      <c r="U330" s="10">
        <v>1</v>
      </c>
      <c r="V330" s="10">
        <v>150</v>
      </c>
      <c r="W330" s="10">
        <f t="shared" si="48"/>
        <v>150</v>
      </c>
      <c r="X330" s="10">
        <v>1</v>
      </c>
      <c r="Y330" s="10">
        <v>150</v>
      </c>
      <c r="Z330" s="10">
        <f t="shared" si="49"/>
        <v>150</v>
      </c>
      <c r="AA330" s="10">
        <v>1</v>
      </c>
      <c r="AB330" s="10">
        <v>150</v>
      </c>
      <c r="AC330" s="10">
        <f t="shared" si="50"/>
        <v>150</v>
      </c>
      <c r="AD330" s="11">
        <v>3</v>
      </c>
      <c r="AE330" s="26">
        <v>7</v>
      </c>
      <c r="AF330" s="7">
        <f t="shared" si="47"/>
        <v>21</v>
      </c>
      <c r="AG330" s="131">
        <v>1</v>
      </c>
      <c r="AH330" s="145">
        <f t="shared" si="51"/>
        <v>6</v>
      </c>
      <c r="AI330" s="139">
        <f t="shared" si="46"/>
        <v>471</v>
      </c>
      <c r="AJ330" s="118">
        <f t="shared" si="52"/>
        <v>471</v>
      </c>
      <c r="AM330" t="b">
        <f>D330='01.01.2022 Смета'!D330</f>
        <v>1</v>
      </c>
      <c r="AO330" t="b">
        <f>F330='01.01.2022 Смета'!E330</f>
        <v>1</v>
      </c>
      <c r="AP330" t="b">
        <f>G330='01.01.2022 Смета'!F330</f>
        <v>1</v>
      </c>
      <c r="AQ330" t="b">
        <f>H330='01.01.2022 Смета'!G330</f>
        <v>1</v>
      </c>
    </row>
    <row r="331" spans="1:43" ht="38.25" x14ac:dyDescent="0.25">
      <c r="A331" s="108">
        <v>273</v>
      </c>
      <c r="B331" s="8" t="s">
        <v>167</v>
      </c>
      <c r="C331" s="21" t="s">
        <v>168</v>
      </c>
      <c r="D331" s="22" t="s">
        <v>56</v>
      </c>
      <c r="E331" s="21" t="s">
        <v>735</v>
      </c>
      <c r="F331" s="35">
        <v>44820</v>
      </c>
      <c r="G331" s="35">
        <v>44822</v>
      </c>
      <c r="H331" s="21" t="s">
        <v>808</v>
      </c>
      <c r="I331" s="22" t="s">
        <v>735</v>
      </c>
      <c r="J331" s="35">
        <v>44820</v>
      </c>
      <c r="K331" s="35">
        <v>44822</v>
      </c>
      <c r="L331" s="10">
        <v>1</v>
      </c>
      <c r="M331" s="10">
        <v>3400</v>
      </c>
      <c r="N331" s="10">
        <f t="shared" si="43"/>
        <v>3400</v>
      </c>
      <c r="O331" s="10">
        <v>1</v>
      </c>
      <c r="P331" s="10">
        <v>2900</v>
      </c>
      <c r="Q331" s="10">
        <f t="shared" si="44"/>
        <v>2900</v>
      </c>
      <c r="R331" s="10">
        <v>1</v>
      </c>
      <c r="S331" s="10">
        <v>2800</v>
      </c>
      <c r="T331" s="10">
        <f t="shared" si="45"/>
        <v>2800</v>
      </c>
      <c r="U331" s="10">
        <v>4</v>
      </c>
      <c r="V331" s="10">
        <v>150</v>
      </c>
      <c r="W331" s="10">
        <f t="shared" si="48"/>
        <v>600</v>
      </c>
      <c r="X331" s="10">
        <v>4</v>
      </c>
      <c r="Y331" s="10">
        <v>150</v>
      </c>
      <c r="Z331" s="10">
        <f t="shared" si="49"/>
        <v>600</v>
      </c>
      <c r="AA331" s="10">
        <v>4</v>
      </c>
      <c r="AB331" s="10">
        <v>150</v>
      </c>
      <c r="AC331" s="10">
        <f t="shared" si="50"/>
        <v>600</v>
      </c>
      <c r="AD331" s="11">
        <v>12</v>
      </c>
      <c r="AE331" s="26">
        <v>7</v>
      </c>
      <c r="AF331" s="7">
        <f t="shared" si="47"/>
        <v>84</v>
      </c>
      <c r="AG331" s="131">
        <v>1</v>
      </c>
      <c r="AH331" s="145">
        <f t="shared" si="51"/>
        <v>27</v>
      </c>
      <c r="AI331" s="139">
        <f t="shared" si="46"/>
        <v>10984</v>
      </c>
      <c r="AJ331" s="118">
        <f t="shared" si="52"/>
        <v>10984</v>
      </c>
      <c r="AM331" t="b">
        <f>D331='01.01.2022 Смета'!D331</f>
        <v>1</v>
      </c>
      <c r="AO331" t="b">
        <f>F331='01.01.2022 Смета'!E331</f>
        <v>1</v>
      </c>
      <c r="AP331" t="b">
        <f>G331='01.01.2022 Смета'!F331</f>
        <v>1</v>
      </c>
      <c r="AQ331" t="b">
        <f>H331='01.01.2022 Смета'!G331</f>
        <v>1</v>
      </c>
    </row>
    <row r="332" spans="1:43" ht="27" customHeight="1" x14ac:dyDescent="0.25">
      <c r="A332" s="108">
        <v>274</v>
      </c>
      <c r="B332" s="8" t="s">
        <v>167</v>
      </c>
      <c r="C332" s="21" t="s">
        <v>168</v>
      </c>
      <c r="D332" s="22" t="s">
        <v>57</v>
      </c>
      <c r="E332" s="21" t="s">
        <v>735</v>
      </c>
      <c r="F332" s="35">
        <v>44827</v>
      </c>
      <c r="G332" s="35">
        <v>44829</v>
      </c>
      <c r="H332" s="21" t="s">
        <v>1046</v>
      </c>
      <c r="I332" s="22" t="s">
        <v>735</v>
      </c>
      <c r="J332" s="35">
        <v>44827</v>
      </c>
      <c r="K332" s="35">
        <v>44829</v>
      </c>
      <c r="L332" s="10">
        <v>1</v>
      </c>
      <c r="M332" s="10">
        <v>3400</v>
      </c>
      <c r="N332" s="10">
        <f t="shared" si="43"/>
        <v>3400</v>
      </c>
      <c r="O332" s="10">
        <v>1</v>
      </c>
      <c r="P332" s="10">
        <v>2900</v>
      </c>
      <c r="Q332" s="10">
        <f t="shared" si="44"/>
        <v>2900</v>
      </c>
      <c r="R332" s="10">
        <v>1</v>
      </c>
      <c r="S332" s="10">
        <v>2800</v>
      </c>
      <c r="T332" s="10">
        <f t="shared" si="45"/>
        <v>2800</v>
      </c>
      <c r="U332" s="10">
        <v>4</v>
      </c>
      <c r="V332" s="10">
        <v>150</v>
      </c>
      <c r="W332" s="10">
        <f t="shared" si="48"/>
        <v>600</v>
      </c>
      <c r="X332" s="10">
        <v>4</v>
      </c>
      <c r="Y332" s="10">
        <v>150</v>
      </c>
      <c r="Z332" s="10">
        <f t="shared" si="49"/>
        <v>600</v>
      </c>
      <c r="AA332" s="10">
        <v>4</v>
      </c>
      <c r="AB332" s="10">
        <v>150</v>
      </c>
      <c r="AC332" s="10">
        <f t="shared" si="50"/>
        <v>600</v>
      </c>
      <c r="AD332" s="11">
        <v>12</v>
      </c>
      <c r="AE332" s="26">
        <v>7</v>
      </c>
      <c r="AF332" s="7">
        <f t="shared" si="47"/>
        <v>84</v>
      </c>
      <c r="AG332" s="131">
        <v>1</v>
      </c>
      <c r="AH332" s="139">
        <f t="shared" si="51"/>
        <v>27</v>
      </c>
      <c r="AI332" s="139">
        <f t="shared" si="46"/>
        <v>10984</v>
      </c>
      <c r="AJ332" s="109">
        <f t="shared" si="52"/>
        <v>10984</v>
      </c>
      <c r="AM332" t="b">
        <f>D332='01.01.2022 Смета'!D332</f>
        <v>1</v>
      </c>
      <c r="AO332" t="b">
        <f>F332='01.01.2022 Смета'!E332</f>
        <v>1</v>
      </c>
      <c r="AP332" t="b">
        <f>G332='01.01.2022 Смета'!F332</f>
        <v>1</v>
      </c>
      <c r="AQ332" t="b">
        <f>H332='01.01.2022 Смета'!G332</f>
        <v>0</v>
      </c>
    </row>
    <row r="333" spans="1:43" ht="14.65" customHeight="1" x14ac:dyDescent="0.25">
      <c r="A333" s="110"/>
      <c r="B333" s="88"/>
      <c r="C333" s="92"/>
      <c r="D333" s="92" t="s">
        <v>883</v>
      </c>
      <c r="E333" s="89"/>
      <c r="F333" s="89"/>
      <c r="G333" s="89"/>
      <c r="H333" s="91"/>
      <c r="I333" s="91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66"/>
      <c r="AC333" s="26"/>
      <c r="AD333" s="26"/>
      <c r="AE333" s="133"/>
      <c r="AF333" s="140"/>
      <c r="AG333" s="140"/>
      <c r="AH333" s="149"/>
      <c r="AI333" s="89"/>
      <c r="AJ333" s="90"/>
      <c r="AM333" t="b">
        <f>D333='01.01.2022 Смета'!D333</f>
        <v>1</v>
      </c>
      <c r="AO333" t="b">
        <f>F333='01.01.2022 Смета'!E333</f>
        <v>1</v>
      </c>
      <c r="AP333" t="b">
        <f>G333='01.01.2022 Смета'!F333</f>
        <v>1</v>
      </c>
      <c r="AQ333" t="b">
        <f>H333='01.01.2022 Смета'!G333</f>
        <v>1</v>
      </c>
    </row>
    <row r="334" spans="1:43" ht="27" customHeight="1" x14ac:dyDescent="0.25">
      <c r="A334" s="108">
        <v>275</v>
      </c>
      <c r="B334" s="15" t="s">
        <v>246</v>
      </c>
      <c r="C334" s="21" t="s">
        <v>248</v>
      </c>
      <c r="D334" s="22" t="s">
        <v>629</v>
      </c>
      <c r="E334" s="21" t="s">
        <v>809</v>
      </c>
      <c r="F334" s="35">
        <v>44610</v>
      </c>
      <c r="G334" s="35">
        <v>44612</v>
      </c>
      <c r="H334" s="21" t="s">
        <v>426</v>
      </c>
      <c r="I334" s="22" t="s">
        <v>809</v>
      </c>
      <c r="J334" s="35">
        <v>44610</v>
      </c>
      <c r="K334" s="35">
        <v>44612</v>
      </c>
      <c r="L334" s="14"/>
      <c r="M334" s="10">
        <v>3400</v>
      </c>
      <c r="N334" s="10">
        <f t="shared" si="43"/>
        <v>0</v>
      </c>
      <c r="O334" s="14"/>
      <c r="P334" s="10">
        <v>2900</v>
      </c>
      <c r="Q334" s="10">
        <f t="shared" si="44"/>
        <v>0</v>
      </c>
      <c r="R334" s="14"/>
      <c r="S334" s="10">
        <v>2800</v>
      </c>
      <c r="T334" s="10">
        <f t="shared" si="45"/>
        <v>0</v>
      </c>
      <c r="U334" s="10">
        <v>23</v>
      </c>
      <c r="V334" s="10">
        <v>150</v>
      </c>
      <c r="W334" s="10">
        <f t="shared" si="48"/>
        <v>3450</v>
      </c>
      <c r="X334" s="10">
        <v>23</v>
      </c>
      <c r="Y334" s="10">
        <v>150</v>
      </c>
      <c r="Z334" s="10">
        <f t="shared" si="49"/>
        <v>3450</v>
      </c>
      <c r="AA334" s="10">
        <v>23</v>
      </c>
      <c r="AB334" s="10">
        <v>150</v>
      </c>
      <c r="AC334" s="10">
        <f t="shared" si="50"/>
        <v>3450</v>
      </c>
      <c r="AD334" s="10"/>
      <c r="AE334" s="26">
        <v>7</v>
      </c>
      <c r="AF334" s="7">
        <f t="shared" si="47"/>
        <v>0</v>
      </c>
      <c r="AG334" s="131">
        <v>1</v>
      </c>
      <c r="AH334" s="139">
        <f t="shared" si="51"/>
        <v>69</v>
      </c>
      <c r="AI334" s="139">
        <f t="shared" si="46"/>
        <v>10350</v>
      </c>
      <c r="AJ334" s="109">
        <f t="shared" si="52"/>
        <v>10350</v>
      </c>
      <c r="AM334" t="b">
        <f>D334='01.01.2022 Смета'!D334</f>
        <v>1</v>
      </c>
      <c r="AO334" t="b">
        <f>F334='01.01.2022 Смета'!E334</f>
        <v>1</v>
      </c>
      <c r="AP334" t="b">
        <f>G334='01.01.2022 Смета'!F334</f>
        <v>1</v>
      </c>
      <c r="AQ334" t="b">
        <f>H334='01.01.2022 Смета'!G334</f>
        <v>1</v>
      </c>
    </row>
    <row r="335" spans="1:43" ht="26.25" x14ac:dyDescent="0.25">
      <c r="A335" s="108">
        <v>276</v>
      </c>
      <c r="B335" s="15" t="s">
        <v>246</v>
      </c>
      <c r="C335" s="21" t="s">
        <v>248</v>
      </c>
      <c r="D335" s="22" t="s">
        <v>630</v>
      </c>
      <c r="E335" s="21" t="s">
        <v>340</v>
      </c>
      <c r="F335" s="35">
        <v>44610</v>
      </c>
      <c r="G335" s="35">
        <v>44612</v>
      </c>
      <c r="H335" s="21" t="s">
        <v>426</v>
      </c>
      <c r="I335" s="22" t="s">
        <v>340</v>
      </c>
      <c r="J335" s="35">
        <v>44610</v>
      </c>
      <c r="K335" s="35">
        <v>44612</v>
      </c>
      <c r="L335" s="14"/>
      <c r="M335" s="10">
        <v>3400</v>
      </c>
      <c r="N335" s="10">
        <f t="shared" si="43"/>
        <v>0</v>
      </c>
      <c r="O335" s="14"/>
      <c r="P335" s="10">
        <v>2900</v>
      </c>
      <c r="Q335" s="10">
        <f t="shared" si="44"/>
        <v>0</v>
      </c>
      <c r="R335" s="14"/>
      <c r="S335" s="10">
        <v>2800</v>
      </c>
      <c r="T335" s="10">
        <f t="shared" si="45"/>
        <v>0</v>
      </c>
      <c r="U335" s="10">
        <v>15</v>
      </c>
      <c r="V335" s="10">
        <v>150</v>
      </c>
      <c r="W335" s="10">
        <f t="shared" si="48"/>
        <v>2250</v>
      </c>
      <c r="X335" s="10">
        <v>15</v>
      </c>
      <c r="Y335" s="10">
        <v>150</v>
      </c>
      <c r="Z335" s="10">
        <f t="shared" si="49"/>
        <v>2250</v>
      </c>
      <c r="AA335" s="10">
        <v>15</v>
      </c>
      <c r="AB335" s="10">
        <v>150</v>
      </c>
      <c r="AC335" s="10">
        <f t="shared" si="50"/>
        <v>2250</v>
      </c>
      <c r="AD335" s="10"/>
      <c r="AE335" s="26">
        <v>7</v>
      </c>
      <c r="AF335" s="7">
        <f t="shared" si="47"/>
        <v>0</v>
      </c>
      <c r="AG335" s="131">
        <v>1</v>
      </c>
      <c r="AH335" s="139">
        <f t="shared" si="51"/>
        <v>45</v>
      </c>
      <c r="AI335" s="139">
        <f t="shared" si="46"/>
        <v>6750</v>
      </c>
      <c r="AJ335" s="109">
        <f t="shared" si="52"/>
        <v>6750</v>
      </c>
      <c r="AM335" t="b">
        <f>D335='01.01.2022 Смета'!D335</f>
        <v>1</v>
      </c>
      <c r="AO335" t="b">
        <f>F335='01.01.2022 Смета'!E335</f>
        <v>1</v>
      </c>
      <c r="AP335" t="b">
        <f>G335='01.01.2022 Смета'!F335</f>
        <v>1</v>
      </c>
      <c r="AQ335" t="b">
        <f>H335='01.01.2022 Смета'!G335</f>
        <v>1</v>
      </c>
    </row>
    <row r="336" spans="1:43" x14ac:dyDescent="0.25">
      <c r="A336" s="110"/>
      <c r="B336" s="88"/>
      <c r="C336" s="92"/>
      <c r="D336" s="92" t="s">
        <v>884</v>
      </c>
      <c r="E336" s="89"/>
      <c r="F336" s="89"/>
      <c r="G336" s="89"/>
      <c r="H336" s="91"/>
      <c r="I336" s="91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66"/>
      <c r="AC336" s="26"/>
      <c r="AD336" s="26"/>
      <c r="AE336" s="133"/>
      <c r="AF336" s="140"/>
      <c r="AG336" s="140"/>
      <c r="AH336" s="149"/>
      <c r="AI336" s="89"/>
      <c r="AJ336" s="90"/>
      <c r="AM336" t="b">
        <f>D336='01.01.2022 Смета'!D336</f>
        <v>1</v>
      </c>
      <c r="AO336" t="b">
        <f>F336='01.01.2022 Смета'!E336</f>
        <v>1</v>
      </c>
      <c r="AP336" t="b">
        <f>G336='01.01.2022 Смета'!F336</f>
        <v>1</v>
      </c>
      <c r="AQ336" t="b">
        <f>H336='01.01.2022 Смета'!G336</f>
        <v>1</v>
      </c>
    </row>
    <row r="337" spans="1:43" ht="16.149999999999999" customHeight="1" x14ac:dyDescent="0.25">
      <c r="A337" s="108">
        <v>277</v>
      </c>
      <c r="B337" s="8" t="s">
        <v>164</v>
      </c>
      <c r="C337" s="21" t="s">
        <v>129</v>
      </c>
      <c r="D337" s="22" t="s">
        <v>252</v>
      </c>
      <c r="E337" s="21" t="s">
        <v>504</v>
      </c>
      <c r="F337" s="35">
        <v>44608</v>
      </c>
      <c r="G337" s="35">
        <v>44611</v>
      </c>
      <c r="H337" s="21" t="s">
        <v>318</v>
      </c>
      <c r="I337" s="22" t="s">
        <v>504</v>
      </c>
      <c r="J337" s="35">
        <v>44608</v>
      </c>
      <c r="K337" s="35">
        <v>44611</v>
      </c>
      <c r="L337" s="10"/>
      <c r="M337" s="10">
        <v>3400</v>
      </c>
      <c r="N337" s="10">
        <f t="shared" si="43"/>
        <v>0</v>
      </c>
      <c r="O337" s="10"/>
      <c r="P337" s="10">
        <v>2900</v>
      </c>
      <c r="Q337" s="10">
        <f t="shared" si="44"/>
        <v>0</v>
      </c>
      <c r="R337" s="10"/>
      <c r="S337" s="10">
        <v>2800</v>
      </c>
      <c r="T337" s="10">
        <f t="shared" si="45"/>
        <v>0</v>
      </c>
      <c r="U337" s="10">
        <v>20</v>
      </c>
      <c r="V337" s="10">
        <v>150</v>
      </c>
      <c r="W337" s="10">
        <f t="shared" si="48"/>
        <v>3000</v>
      </c>
      <c r="X337" s="10">
        <v>20</v>
      </c>
      <c r="Y337" s="10">
        <v>150</v>
      </c>
      <c r="Z337" s="10">
        <f t="shared" si="49"/>
        <v>3000</v>
      </c>
      <c r="AA337" s="10">
        <v>38</v>
      </c>
      <c r="AB337" s="10">
        <v>150</v>
      </c>
      <c r="AC337" s="10">
        <f t="shared" si="50"/>
        <v>5700</v>
      </c>
      <c r="AD337" s="11"/>
      <c r="AE337" s="26">
        <v>7</v>
      </c>
      <c r="AF337" s="7">
        <f t="shared" si="47"/>
        <v>0</v>
      </c>
      <c r="AG337" s="131">
        <v>1</v>
      </c>
      <c r="AH337" s="139">
        <f t="shared" si="51"/>
        <v>78</v>
      </c>
      <c r="AI337" s="139">
        <f t="shared" si="46"/>
        <v>11700</v>
      </c>
      <c r="AJ337" s="109">
        <f t="shared" si="52"/>
        <v>11700</v>
      </c>
      <c r="AM337" t="b">
        <f>D337='01.01.2022 Смета'!D337</f>
        <v>1</v>
      </c>
      <c r="AO337" t="b">
        <f>F337='01.01.2022 Смета'!E337</f>
        <v>1</v>
      </c>
      <c r="AP337" t="b">
        <f>G337='01.01.2022 Смета'!F337</f>
        <v>1</v>
      </c>
      <c r="AQ337" t="b">
        <f>H337='01.01.2022 Смета'!G337</f>
        <v>1</v>
      </c>
    </row>
    <row r="338" spans="1:43" ht="16.149999999999999" customHeight="1" x14ac:dyDescent="0.25">
      <c r="A338" s="108">
        <v>278</v>
      </c>
      <c r="B338" s="8" t="s">
        <v>164</v>
      </c>
      <c r="C338" s="21" t="s">
        <v>129</v>
      </c>
      <c r="D338" s="22" t="s">
        <v>631</v>
      </c>
      <c r="E338" s="21" t="s">
        <v>1047</v>
      </c>
      <c r="F338" s="35">
        <v>44664</v>
      </c>
      <c r="G338" s="35">
        <v>44667</v>
      </c>
      <c r="H338" s="21" t="s">
        <v>318</v>
      </c>
      <c r="I338" s="22" t="s">
        <v>736</v>
      </c>
      <c r="J338" s="35">
        <v>44664</v>
      </c>
      <c r="K338" s="35">
        <v>44667</v>
      </c>
      <c r="L338" s="10"/>
      <c r="M338" s="10">
        <v>3400</v>
      </c>
      <c r="N338" s="10">
        <f t="shared" si="43"/>
        <v>0</v>
      </c>
      <c r="O338" s="10"/>
      <c r="P338" s="10">
        <v>2900</v>
      </c>
      <c r="Q338" s="10">
        <f t="shared" si="44"/>
        <v>0</v>
      </c>
      <c r="R338" s="10"/>
      <c r="S338" s="10">
        <v>2800</v>
      </c>
      <c r="T338" s="10">
        <f t="shared" si="45"/>
        <v>0</v>
      </c>
      <c r="U338" s="10">
        <v>22</v>
      </c>
      <c r="V338" s="10">
        <v>150</v>
      </c>
      <c r="W338" s="10">
        <f t="shared" si="48"/>
        <v>3300</v>
      </c>
      <c r="X338" s="10">
        <v>22</v>
      </c>
      <c r="Y338" s="10">
        <v>150</v>
      </c>
      <c r="Z338" s="10">
        <f t="shared" si="49"/>
        <v>3300</v>
      </c>
      <c r="AA338" s="10">
        <v>42</v>
      </c>
      <c r="AB338" s="10">
        <v>150</v>
      </c>
      <c r="AC338" s="10">
        <f t="shared" si="50"/>
        <v>6300</v>
      </c>
      <c r="AD338" s="11">
        <v>86</v>
      </c>
      <c r="AE338" s="26">
        <v>7</v>
      </c>
      <c r="AF338" s="7">
        <f t="shared" si="47"/>
        <v>602</v>
      </c>
      <c r="AG338" s="131">
        <v>1</v>
      </c>
      <c r="AH338" s="139">
        <f t="shared" si="51"/>
        <v>172</v>
      </c>
      <c r="AI338" s="139">
        <f t="shared" si="46"/>
        <v>13502</v>
      </c>
      <c r="AJ338" s="109">
        <f t="shared" si="52"/>
        <v>13502</v>
      </c>
      <c r="AM338" t="b">
        <f>D338='01.01.2022 Смета'!D338</f>
        <v>1</v>
      </c>
      <c r="AO338" t="b">
        <f>F338='01.01.2022 Смета'!E338</f>
        <v>1</v>
      </c>
      <c r="AP338" t="b">
        <f>G338='01.01.2022 Смета'!F338</f>
        <v>1</v>
      </c>
      <c r="AQ338" t="b">
        <f>H338='01.01.2022 Смета'!G338</f>
        <v>1</v>
      </c>
    </row>
    <row r="339" spans="1:43" ht="16.149999999999999" customHeight="1" x14ac:dyDescent="0.25">
      <c r="A339" s="108">
        <v>279</v>
      </c>
      <c r="B339" s="8" t="s">
        <v>164</v>
      </c>
      <c r="C339" s="21" t="s">
        <v>129</v>
      </c>
      <c r="D339" s="22" t="s">
        <v>253</v>
      </c>
      <c r="E339" s="21" t="s">
        <v>1048</v>
      </c>
      <c r="F339" s="35">
        <v>44824</v>
      </c>
      <c r="G339" s="35">
        <v>44826</v>
      </c>
      <c r="H339" s="21" t="s">
        <v>427</v>
      </c>
      <c r="I339" s="22" t="s">
        <v>737</v>
      </c>
      <c r="J339" s="35">
        <v>44824</v>
      </c>
      <c r="K339" s="35">
        <v>44826</v>
      </c>
      <c r="L339" s="10"/>
      <c r="M339" s="10">
        <v>3400</v>
      </c>
      <c r="N339" s="10">
        <f t="shared" si="43"/>
        <v>0</v>
      </c>
      <c r="O339" s="10"/>
      <c r="P339" s="10">
        <v>2900</v>
      </c>
      <c r="Q339" s="10">
        <f t="shared" si="44"/>
        <v>0</v>
      </c>
      <c r="R339" s="10"/>
      <c r="S339" s="10">
        <v>2800</v>
      </c>
      <c r="T339" s="10">
        <f t="shared" si="45"/>
        <v>0</v>
      </c>
      <c r="U339" s="10">
        <v>20</v>
      </c>
      <c r="V339" s="10">
        <v>150</v>
      </c>
      <c r="W339" s="10">
        <f t="shared" si="48"/>
        <v>3000</v>
      </c>
      <c r="X339" s="10">
        <v>20</v>
      </c>
      <c r="Y339" s="10">
        <v>150</v>
      </c>
      <c r="Z339" s="10">
        <f t="shared" si="49"/>
        <v>3000</v>
      </c>
      <c r="AA339" s="10">
        <v>38</v>
      </c>
      <c r="AB339" s="10">
        <v>150</v>
      </c>
      <c r="AC339" s="10">
        <f t="shared" si="50"/>
        <v>5700</v>
      </c>
      <c r="AD339" s="11">
        <v>78</v>
      </c>
      <c r="AE339" s="26">
        <v>7</v>
      </c>
      <c r="AF339" s="7">
        <f t="shared" si="47"/>
        <v>546</v>
      </c>
      <c r="AG339" s="131">
        <v>1</v>
      </c>
      <c r="AH339" s="145">
        <f t="shared" si="51"/>
        <v>156</v>
      </c>
      <c r="AI339" s="139">
        <f t="shared" si="46"/>
        <v>12246</v>
      </c>
      <c r="AJ339" s="118">
        <f t="shared" si="52"/>
        <v>12246</v>
      </c>
      <c r="AM339" t="b">
        <f>D339='01.01.2022 Смета'!D339</f>
        <v>1</v>
      </c>
      <c r="AO339" t="b">
        <f>F339='01.01.2022 Смета'!E339</f>
        <v>1</v>
      </c>
      <c r="AP339" t="b">
        <f>G339='01.01.2022 Смета'!F339</f>
        <v>1</v>
      </c>
      <c r="AQ339" t="b">
        <f>H339='01.01.2022 Смета'!G339</f>
        <v>1</v>
      </c>
    </row>
    <row r="340" spans="1:43" ht="13.15" customHeight="1" x14ac:dyDescent="0.25">
      <c r="A340" s="110"/>
      <c r="B340" s="88"/>
      <c r="C340" s="92"/>
      <c r="D340" s="92" t="s">
        <v>885</v>
      </c>
      <c r="E340" s="89"/>
      <c r="F340" s="89"/>
      <c r="G340" s="89"/>
      <c r="H340" s="91"/>
      <c r="I340" s="91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66"/>
      <c r="AC340" s="26"/>
      <c r="AD340" s="26"/>
      <c r="AE340" s="133"/>
      <c r="AF340" s="140"/>
      <c r="AG340" s="140"/>
      <c r="AH340" s="149"/>
      <c r="AI340" s="89"/>
      <c r="AJ340" s="90"/>
      <c r="AM340" t="b">
        <f>D340='01.01.2022 Смета'!D340</f>
        <v>1</v>
      </c>
      <c r="AO340" t="b">
        <f>F340='01.01.2022 Смета'!E340</f>
        <v>1</v>
      </c>
      <c r="AP340" t="b">
        <f>G340='01.01.2022 Смета'!F340</f>
        <v>1</v>
      </c>
      <c r="AQ340" t="b">
        <f>H340='01.01.2022 Смета'!G340</f>
        <v>1</v>
      </c>
    </row>
    <row r="341" spans="1:43" ht="27" customHeight="1" x14ac:dyDescent="0.25">
      <c r="A341" s="108">
        <v>280</v>
      </c>
      <c r="B341" s="8" t="s">
        <v>218</v>
      </c>
      <c r="C341" s="21" t="s">
        <v>114</v>
      </c>
      <c r="D341" s="22" t="s">
        <v>632</v>
      </c>
      <c r="E341" s="21" t="s">
        <v>1049</v>
      </c>
      <c r="F341" s="35">
        <v>44719</v>
      </c>
      <c r="G341" s="35">
        <v>44722</v>
      </c>
      <c r="H341" s="21" t="s">
        <v>779</v>
      </c>
      <c r="I341" s="22" t="s">
        <v>738</v>
      </c>
      <c r="J341" s="35">
        <v>44719</v>
      </c>
      <c r="K341" s="35">
        <v>44722</v>
      </c>
      <c r="L341" s="10"/>
      <c r="M341" s="10">
        <v>3400</v>
      </c>
      <c r="N341" s="10">
        <f t="shared" si="43"/>
        <v>0</v>
      </c>
      <c r="O341" s="10"/>
      <c r="P341" s="10">
        <v>2900</v>
      </c>
      <c r="Q341" s="10">
        <f t="shared" si="44"/>
        <v>0</v>
      </c>
      <c r="R341" s="10"/>
      <c r="S341" s="10">
        <v>2800</v>
      </c>
      <c r="T341" s="10">
        <f t="shared" si="45"/>
        <v>0</v>
      </c>
      <c r="U341" s="10">
        <v>39</v>
      </c>
      <c r="V341" s="10">
        <v>150</v>
      </c>
      <c r="W341" s="10">
        <f t="shared" si="48"/>
        <v>5850</v>
      </c>
      <c r="X341" s="10">
        <v>39</v>
      </c>
      <c r="Y341" s="10">
        <v>150</v>
      </c>
      <c r="Z341" s="10">
        <f t="shared" si="49"/>
        <v>5850</v>
      </c>
      <c r="AA341" s="10">
        <v>39</v>
      </c>
      <c r="AB341" s="10">
        <v>150</v>
      </c>
      <c r="AC341" s="10">
        <f t="shared" si="50"/>
        <v>5850</v>
      </c>
      <c r="AD341" s="11">
        <v>147</v>
      </c>
      <c r="AE341" s="26">
        <v>7</v>
      </c>
      <c r="AF341" s="7">
        <f t="shared" si="47"/>
        <v>1029</v>
      </c>
      <c r="AG341" s="131">
        <v>1</v>
      </c>
      <c r="AH341" s="145">
        <f t="shared" si="51"/>
        <v>264</v>
      </c>
      <c r="AI341" s="139">
        <f t="shared" ref="AI341:AI404" si="53">AJ341</f>
        <v>18579</v>
      </c>
      <c r="AJ341" s="118">
        <f t="shared" si="52"/>
        <v>18579</v>
      </c>
      <c r="AM341" t="b">
        <f>D341='01.01.2022 Смета'!D341</f>
        <v>1</v>
      </c>
      <c r="AO341" t="b">
        <f>F341='01.01.2022 Смета'!E341</f>
        <v>1</v>
      </c>
      <c r="AP341" t="b">
        <f>G341='01.01.2022 Смета'!F341</f>
        <v>1</v>
      </c>
      <c r="AQ341" t="b">
        <f>H341='01.01.2022 Смета'!G341</f>
        <v>0</v>
      </c>
    </row>
    <row r="342" spans="1:43" ht="19.149999999999999" customHeight="1" x14ac:dyDescent="0.25">
      <c r="A342" s="110"/>
      <c r="B342" s="88"/>
      <c r="C342" s="92"/>
      <c r="D342" s="92" t="s">
        <v>886</v>
      </c>
      <c r="E342" s="89"/>
      <c r="F342" s="89"/>
      <c r="G342" s="89"/>
      <c r="H342" s="91"/>
      <c r="I342" s="91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66"/>
      <c r="AC342" s="26"/>
      <c r="AD342" s="26"/>
      <c r="AE342" s="133"/>
      <c r="AF342" s="140"/>
      <c r="AG342" s="140"/>
      <c r="AH342" s="149"/>
      <c r="AI342" s="89"/>
      <c r="AJ342" s="90"/>
      <c r="AM342" t="b">
        <f>D342='01.01.2022 Смета'!D342</f>
        <v>1</v>
      </c>
      <c r="AO342" t="b">
        <f>F342='01.01.2022 Смета'!E342</f>
        <v>1</v>
      </c>
      <c r="AP342" t="b">
        <f>G342='01.01.2022 Смета'!F342</f>
        <v>1</v>
      </c>
      <c r="AQ342" t="b">
        <f>H342='01.01.2022 Смета'!G342</f>
        <v>1</v>
      </c>
    </row>
    <row r="343" spans="1:43" ht="41.65" customHeight="1" x14ac:dyDescent="0.25">
      <c r="A343" s="108">
        <v>281</v>
      </c>
      <c r="B343" s="8" t="s">
        <v>170</v>
      </c>
      <c r="C343" s="21" t="s">
        <v>146</v>
      </c>
      <c r="D343" s="22" t="s">
        <v>633</v>
      </c>
      <c r="E343" s="21" t="s">
        <v>1050</v>
      </c>
      <c r="F343" s="35">
        <v>44686</v>
      </c>
      <c r="G343" s="35">
        <v>44689</v>
      </c>
      <c r="H343" s="21" t="s">
        <v>428</v>
      </c>
      <c r="I343" s="22" t="s">
        <v>739</v>
      </c>
      <c r="J343" s="35">
        <v>44686</v>
      </c>
      <c r="K343" s="35">
        <v>44689</v>
      </c>
      <c r="L343" s="10"/>
      <c r="M343" s="10">
        <v>3400</v>
      </c>
      <c r="N343" s="10">
        <f t="shared" si="43"/>
        <v>0</v>
      </c>
      <c r="O343" s="10"/>
      <c r="P343" s="10">
        <v>2900</v>
      </c>
      <c r="Q343" s="10">
        <f t="shared" si="44"/>
        <v>0</v>
      </c>
      <c r="R343" s="10"/>
      <c r="S343" s="10">
        <v>2800</v>
      </c>
      <c r="T343" s="10">
        <f t="shared" si="45"/>
        <v>0</v>
      </c>
      <c r="U343" s="10">
        <v>112</v>
      </c>
      <c r="V343" s="10">
        <v>150</v>
      </c>
      <c r="W343" s="10">
        <f t="shared" si="48"/>
        <v>16800</v>
      </c>
      <c r="X343" s="10">
        <v>112</v>
      </c>
      <c r="Y343" s="10">
        <v>150</v>
      </c>
      <c r="Z343" s="10">
        <f t="shared" si="49"/>
        <v>16800</v>
      </c>
      <c r="AA343" s="10">
        <v>112</v>
      </c>
      <c r="AB343" s="10">
        <v>150</v>
      </c>
      <c r="AC343" s="10">
        <f t="shared" si="50"/>
        <v>16800</v>
      </c>
      <c r="AD343" s="11">
        <v>336</v>
      </c>
      <c r="AE343" s="26">
        <v>7</v>
      </c>
      <c r="AF343" s="7">
        <f t="shared" si="47"/>
        <v>2352</v>
      </c>
      <c r="AG343" s="131">
        <v>1</v>
      </c>
      <c r="AH343" s="145">
        <f>L343+O343+R343+U343+X343+AA343+AD343</f>
        <v>672</v>
      </c>
      <c r="AI343" s="139">
        <f t="shared" si="53"/>
        <v>52752</v>
      </c>
      <c r="AJ343" s="118">
        <f t="shared" si="52"/>
        <v>52752</v>
      </c>
      <c r="AM343" t="b">
        <f>D343='01.01.2022 Смета'!D343</f>
        <v>1</v>
      </c>
      <c r="AO343" t="b">
        <f>F343='01.01.2022 Смета'!E343</f>
        <v>1</v>
      </c>
      <c r="AP343" t="b">
        <f>G343='01.01.2022 Смета'!F343</f>
        <v>1</v>
      </c>
      <c r="AQ343" t="b">
        <f>H343='01.01.2022 Смета'!G343</f>
        <v>1</v>
      </c>
    </row>
    <row r="344" spans="1:43" x14ac:dyDescent="0.25">
      <c r="A344" s="110"/>
      <c r="B344" s="88"/>
      <c r="C344" s="92"/>
      <c r="D344" s="92" t="s">
        <v>887</v>
      </c>
      <c r="E344" s="89"/>
      <c r="F344" s="89"/>
      <c r="G344" s="89"/>
      <c r="H344" s="91"/>
      <c r="I344" s="91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66"/>
      <c r="AC344" s="26"/>
      <c r="AD344" s="26"/>
      <c r="AE344" s="133"/>
      <c r="AF344" s="140"/>
      <c r="AG344" s="140"/>
      <c r="AH344" s="149"/>
      <c r="AI344" s="89"/>
      <c r="AJ344" s="90"/>
      <c r="AM344" t="b">
        <f>D344='01.01.2022 Смета'!D344</f>
        <v>1</v>
      </c>
      <c r="AO344" t="b">
        <f>F344='01.01.2022 Смета'!E344</f>
        <v>1</v>
      </c>
      <c r="AP344" t="b">
        <f>G344='01.01.2022 Смета'!F344</f>
        <v>1</v>
      </c>
      <c r="AQ344" t="b">
        <f>H344='01.01.2022 Смета'!G344</f>
        <v>1</v>
      </c>
    </row>
    <row r="345" spans="1:43" ht="25.5" x14ac:dyDescent="0.25">
      <c r="A345" s="108">
        <v>282</v>
      </c>
      <c r="B345" s="8" t="s">
        <v>176</v>
      </c>
      <c r="C345" s="21" t="s">
        <v>177</v>
      </c>
      <c r="D345" s="22" t="s">
        <v>634</v>
      </c>
      <c r="E345" s="21" t="s">
        <v>452</v>
      </c>
      <c r="F345" s="35">
        <v>44674</v>
      </c>
      <c r="G345" s="35">
        <v>44675</v>
      </c>
      <c r="H345" s="21" t="s">
        <v>301</v>
      </c>
      <c r="I345" s="22" t="s">
        <v>452</v>
      </c>
      <c r="J345" s="35">
        <v>44674</v>
      </c>
      <c r="K345" s="35">
        <v>44675</v>
      </c>
      <c r="L345" s="10"/>
      <c r="M345" s="10">
        <v>3400</v>
      </c>
      <c r="N345" s="10">
        <f t="shared" si="43"/>
        <v>0</v>
      </c>
      <c r="O345" s="10"/>
      <c r="P345" s="10">
        <v>2900</v>
      </c>
      <c r="Q345" s="10">
        <f t="shared" si="44"/>
        <v>0</v>
      </c>
      <c r="R345" s="10"/>
      <c r="S345" s="10">
        <v>2800</v>
      </c>
      <c r="T345" s="10">
        <f t="shared" si="45"/>
        <v>0</v>
      </c>
      <c r="U345" s="10">
        <v>10</v>
      </c>
      <c r="V345" s="10">
        <v>150</v>
      </c>
      <c r="W345" s="10">
        <f t="shared" si="48"/>
        <v>1500</v>
      </c>
      <c r="X345" s="10">
        <v>10</v>
      </c>
      <c r="Y345" s="10">
        <v>150</v>
      </c>
      <c r="Z345" s="10">
        <f t="shared" si="49"/>
        <v>1500</v>
      </c>
      <c r="AA345" s="10">
        <v>10</v>
      </c>
      <c r="AB345" s="10">
        <v>150</v>
      </c>
      <c r="AC345" s="10">
        <f t="shared" si="50"/>
        <v>1500</v>
      </c>
      <c r="AD345" s="11">
        <v>30</v>
      </c>
      <c r="AE345" s="26">
        <v>7</v>
      </c>
      <c r="AF345" s="7">
        <f t="shared" si="47"/>
        <v>210</v>
      </c>
      <c r="AG345" s="131">
        <v>1</v>
      </c>
      <c r="AH345" s="145">
        <f t="shared" si="51"/>
        <v>60</v>
      </c>
      <c r="AI345" s="139">
        <f t="shared" si="53"/>
        <v>4710</v>
      </c>
      <c r="AJ345" s="118">
        <f t="shared" si="52"/>
        <v>4710</v>
      </c>
      <c r="AM345" t="b">
        <f>D345='01.01.2022 Смета'!D345</f>
        <v>1</v>
      </c>
      <c r="AO345" t="b">
        <f>F345='01.01.2022 Смета'!E345</f>
        <v>1</v>
      </c>
      <c r="AP345" t="b">
        <f>G345='01.01.2022 Смета'!F345</f>
        <v>1</v>
      </c>
      <c r="AQ345" t="b">
        <f>H345='01.01.2022 Смета'!G345</f>
        <v>1</v>
      </c>
    </row>
    <row r="346" spans="1:43" ht="27" customHeight="1" x14ac:dyDescent="0.25">
      <c r="A346" s="108">
        <v>283</v>
      </c>
      <c r="B346" s="8" t="s">
        <v>176</v>
      </c>
      <c r="C346" s="21" t="s">
        <v>177</v>
      </c>
      <c r="D346" s="22" t="s">
        <v>635</v>
      </c>
      <c r="E346" s="21" t="s">
        <v>453</v>
      </c>
      <c r="F346" s="35">
        <v>44674</v>
      </c>
      <c r="G346" s="35">
        <v>44675</v>
      </c>
      <c r="H346" s="21" t="s">
        <v>301</v>
      </c>
      <c r="I346" s="22" t="s">
        <v>453</v>
      </c>
      <c r="J346" s="35">
        <v>44674</v>
      </c>
      <c r="K346" s="35">
        <v>44675</v>
      </c>
      <c r="L346" s="10"/>
      <c r="M346" s="10">
        <v>3400</v>
      </c>
      <c r="N346" s="10">
        <f t="shared" si="43"/>
        <v>0</v>
      </c>
      <c r="O346" s="10"/>
      <c r="P346" s="10">
        <v>2900</v>
      </c>
      <c r="Q346" s="10">
        <f t="shared" si="44"/>
        <v>0</v>
      </c>
      <c r="R346" s="10"/>
      <c r="S346" s="10">
        <v>2800</v>
      </c>
      <c r="T346" s="10">
        <f t="shared" si="45"/>
        <v>0</v>
      </c>
      <c r="U346" s="10">
        <v>6</v>
      </c>
      <c r="V346" s="10">
        <v>150</v>
      </c>
      <c r="W346" s="10">
        <f t="shared" si="48"/>
        <v>900</v>
      </c>
      <c r="X346" s="10">
        <v>6</v>
      </c>
      <c r="Y346" s="10">
        <v>150</v>
      </c>
      <c r="Z346" s="10">
        <f t="shared" si="49"/>
        <v>900</v>
      </c>
      <c r="AA346" s="10">
        <v>6</v>
      </c>
      <c r="AB346" s="10">
        <v>150</v>
      </c>
      <c r="AC346" s="10">
        <f t="shared" si="50"/>
        <v>900</v>
      </c>
      <c r="AD346" s="11">
        <v>18</v>
      </c>
      <c r="AE346" s="26">
        <v>7</v>
      </c>
      <c r="AF346" s="7">
        <f t="shared" si="47"/>
        <v>126</v>
      </c>
      <c r="AG346" s="131">
        <v>1</v>
      </c>
      <c r="AH346" s="145">
        <f t="shared" si="51"/>
        <v>36</v>
      </c>
      <c r="AI346" s="139">
        <f t="shared" si="53"/>
        <v>2826</v>
      </c>
      <c r="AJ346" s="118">
        <f t="shared" si="52"/>
        <v>2826</v>
      </c>
      <c r="AM346" t="b">
        <f>D346='01.01.2022 Смета'!D346</f>
        <v>1</v>
      </c>
      <c r="AO346" t="b">
        <f>F346='01.01.2022 Смета'!E346</f>
        <v>1</v>
      </c>
      <c r="AP346" t="b">
        <f>G346='01.01.2022 Смета'!F346</f>
        <v>1</v>
      </c>
      <c r="AQ346" t="b">
        <f>H346='01.01.2022 Смета'!G346</f>
        <v>1</v>
      </c>
    </row>
    <row r="347" spans="1:43" ht="17.649999999999999" customHeight="1" x14ac:dyDescent="0.25">
      <c r="A347" s="110"/>
      <c r="B347" s="88"/>
      <c r="C347" s="92"/>
      <c r="D347" s="92" t="s">
        <v>888</v>
      </c>
      <c r="E347" s="89"/>
      <c r="F347" s="89"/>
      <c r="G347" s="89"/>
      <c r="H347" s="91"/>
      <c r="I347" s="91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66"/>
      <c r="AC347" s="26"/>
      <c r="AD347" s="26"/>
      <c r="AE347" s="133"/>
      <c r="AF347" s="140"/>
      <c r="AG347" s="140"/>
      <c r="AH347" s="149"/>
      <c r="AI347" s="89"/>
      <c r="AJ347" s="90"/>
      <c r="AM347" t="b">
        <f>D347='01.01.2022 Смета'!D347</f>
        <v>1</v>
      </c>
      <c r="AO347" t="b">
        <f>F347='01.01.2022 Смета'!E347</f>
        <v>1</v>
      </c>
      <c r="AP347" t="b">
        <f>G347='01.01.2022 Смета'!F347</f>
        <v>1</v>
      </c>
      <c r="AQ347" t="b">
        <f>H347='01.01.2022 Смета'!G347</f>
        <v>1</v>
      </c>
    </row>
    <row r="348" spans="1:43" ht="27" customHeight="1" x14ac:dyDescent="0.25">
      <c r="A348" s="108">
        <v>284</v>
      </c>
      <c r="B348" s="8" t="s">
        <v>21</v>
      </c>
      <c r="C348" s="21" t="s">
        <v>125</v>
      </c>
      <c r="D348" s="22" t="s">
        <v>185</v>
      </c>
      <c r="E348" s="21" t="s">
        <v>740</v>
      </c>
      <c r="F348" s="35">
        <v>44672</v>
      </c>
      <c r="G348" s="35">
        <v>44675</v>
      </c>
      <c r="H348" s="21" t="s">
        <v>982</v>
      </c>
      <c r="I348" s="22" t="s">
        <v>740</v>
      </c>
      <c r="J348" s="35">
        <v>44672</v>
      </c>
      <c r="K348" s="35">
        <v>44675</v>
      </c>
      <c r="L348" s="10"/>
      <c r="M348" s="10">
        <v>3400</v>
      </c>
      <c r="N348" s="10">
        <f t="shared" si="43"/>
        <v>0</v>
      </c>
      <c r="O348" s="10"/>
      <c r="P348" s="10">
        <v>2900</v>
      </c>
      <c r="Q348" s="10">
        <f t="shared" si="44"/>
        <v>0</v>
      </c>
      <c r="R348" s="10"/>
      <c r="S348" s="10">
        <v>2800</v>
      </c>
      <c r="T348" s="10">
        <f t="shared" si="45"/>
        <v>0</v>
      </c>
      <c r="U348" s="10">
        <v>28</v>
      </c>
      <c r="V348" s="10">
        <v>150</v>
      </c>
      <c r="W348" s="10">
        <f t="shared" si="48"/>
        <v>4200</v>
      </c>
      <c r="X348" s="10">
        <v>28</v>
      </c>
      <c r="Y348" s="10">
        <v>150</v>
      </c>
      <c r="Z348" s="10">
        <f t="shared" si="49"/>
        <v>4200</v>
      </c>
      <c r="AA348" s="10">
        <v>28</v>
      </c>
      <c r="AB348" s="10">
        <v>150</v>
      </c>
      <c r="AC348" s="10">
        <f t="shared" si="50"/>
        <v>4200</v>
      </c>
      <c r="AD348" s="11">
        <v>84</v>
      </c>
      <c r="AE348" s="26">
        <v>7</v>
      </c>
      <c r="AF348" s="7">
        <f t="shared" si="47"/>
        <v>588</v>
      </c>
      <c r="AG348" s="131">
        <v>1</v>
      </c>
      <c r="AH348" s="145">
        <f t="shared" si="51"/>
        <v>168</v>
      </c>
      <c r="AI348" s="139">
        <f t="shared" si="53"/>
        <v>13188</v>
      </c>
      <c r="AJ348" s="118">
        <f t="shared" si="52"/>
        <v>13188</v>
      </c>
      <c r="AM348" t="b">
        <f>D348='01.01.2022 Смета'!D348</f>
        <v>1</v>
      </c>
      <c r="AO348" t="b">
        <f>F348='01.01.2022 Смета'!E348</f>
        <v>1</v>
      </c>
      <c r="AP348" t="b">
        <f>G348='01.01.2022 Смета'!F348</f>
        <v>1</v>
      </c>
      <c r="AQ348" t="b">
        <f>H348='01.01.2022 Смета'!G348</f>
        <v>0</v>
      </c>
    </row>
    <row r="349" spans="1:43" ht="27" customHeight="1" x14ac:dyDescent="0.25">
      <c r="A349" s="108">
        <v>285</v>
      </c>
      <c r="B349" s="8" t="s">
        <v>21</v>
      </c>
      <c r="C349" s="21" t="s">
        <v>125</v>
      </c>
      <c r="D349" s="22" t="s">
        <v>636</v>
      </c>
      <c r="E349" s="21" t="s">
        <v>340</v>
      </c>
      <c r="F349" s="35">
        <v>44672</v>
      </c>
      <c r="G349" s="35">
        <v>44675</v>
      </c>
      <c r="H349" s="21" t="s">
        <v>982</v>
      </c>
      <c r="I349" s="22" t="s">
        <v>300</v>
      </c>
      <c r="J349" s="35">
        <v>44672</v>
      </c>
      <c r="K349" s="35">
        <v>44675</v>
      </c>
      <c r="L349" s="10"/>
      <c r="M349" s="10">
        <v>3400</v>
      </c>
      <c r="N349" s="10">
        <f t="shared" si="43"/>
        <v>0</v>
      </c>
      <c r="O349" s="10"/>
      <c r="P349" s="10">
        <v>2900</v>
      </c>
      <c r="Q349" s="10">
        <f t="shared" si="44"/>
        <v>0</v>
      </c>
      <c r="R349" s="10"/>
      <c r="S349" s="10">
        <v>2800</v>
      </c>
      <c r="T349" s="10">
        <f t="shared" si="45"/>
        <v>0</v>
      </c>
      <c r="U349" s="10">
        <v>28</v>
      </c>
      <c r="V349" s="10">
        <v>150</v>
      </c>
      <c r="W349" s="10">
        <f t="shared" si="48"/>
        <v>4200</v>
      </c>
      <c r="X349" s="10">
        <v>28</v>
      </c>
      <c r="Y349" s="10">
        <v>150</v>
      </c>
      <c r="Z349" s="10">
        <f t="shared" si="49"/>
        <v>4200</v>
      </c>
      <c r="AA349" s="10">
        <v>28</v>
      </c>
      <c r="AB349" s="10">
        <v>150</v>
      </c>
      <c r="AC349" s="10">
        <f t="shared" si="50"/>
        <v>4200</v>
      </c>
      <c r="AD349" s="11">
        <v>84</v>
      </c>
      <c r="AE349" s="26">
        <v>7</v>
      </c>
      <c r="AF349" s="7">
        <f t="shared" si="47"/>
        <v>588</v>
      </c>
      <c r="AG349" s="131">
        <v>1</v>
      </c>
      <c r="AH349" s="145">
        <f t="shared" si="51"/>
        <v>168</v>
      </c>
      <c r="AI349" s="139">
        <f t="shared" si="53"/>
        <v>13188</v>
      </c>
      <c r="AJ349" s="118">
        <f t="shared" si="52"/>
        <v>13188</v>
      </c>
      <c r="AM349" t="b">
        <f>D349='01.01.2022 Смета'!D349</f>
        <v>1</v>
      </c>
      <c r="AO349" t="b">
        <f>F349='01.01.2022 Смета'!E349</f>
        <v>1</v>
      </c>
      <c r="AP349" t="b">
        <f>G349='01.01.2022 Смета'!F349</f>
        <v>1</v>
      </c>
      <c r="AQ349" t="b">
        <f>H349='01.01.2022 Смета'!G349</f>
        <v>0</v>
      </c>
    </row>
    <row r="350" spans="1:43" ht="27" customHeight="1" x14ac:dyDescent="0.25">
      <c r="A350" s="108">
        <v>286</v>
      </c>
      <c r="B350" s="8" t="s">
        <v>21</v>
      </c>
      <c r="C350" s="21" t="s">
        <v>125</v>
      </c>
      <c r="D350" s="22" t="s">
        <v>42</v>
      </c>
      <c r="E350" s="21" t="s">
        <v>983</v>
      </c>
      <c r="F350" s="35">
        <v>44672</v>
      </c>
      <c r="G350" s="35">
        <v>44675</v>
      </c>
      <c r="H350" s="21" t="s">
        <v>982</v>
      </c>
      <c r="I350" s="22" t="s">
        <v>429</v>
      </c>
      <c r="J350" s="35">
        <v>44672</v>
      </c>
      <c r="K350" s="35">
        <v>44675</v>
      </c>
      <c r="L350" s="10"/>
      <c r="M350" s="10">
        <v>3400</v>
      </c>
      <c r="N350" s="10">
        <f t="shared" si="43"/>
        <v>0</v>
      </c>
      <c r="O350" s="10"/>
      <c r="P350" s="10">
        <v>2900</v>
      </c>
      <c r="Q350" s="10">
        <f t="shared" si="44"/>
        <v>0</v>
      </c>
      <c r="R350" s="10"/>
      <c r="S350" s="10">
        <v>2800</v>
      </c>
      <c r="T350" s="10">
        <f t="shared" si="45"/>
        <v>0</v>
      </c>
      <c r="U350" s="10">
        <v>28</v>
      </c>
      <c r="V350" s="10">
        <v>150</v>
      </c>
      <c r="W350" s="10">
        <f t="shared" si="48"/>
        <v>4200</v>
      </c>
      <c r="X350" s="10">
        <v>28</v>
      </c>
      <c r="Y350" s="10">
        <v>150</v>
      </c>
      <c r="Z350" s="10">
        <f t="shared" si="49"/>
        <v>4200</v>
      </c>
      <c r="AA350" s="10">
        <v>28</v>
      </c>
      <c r="AB350" s="10">
        <v>150</v>
      </c>
      <c r="AC350" s="10">
        <f t="shared" si="50"/>
        <v>4200</v>
      </c>
      <c r="AD350" s="11">
        <v>84</v>
      </c>
      <c r="AE350" s="26">
        <v>7</v>
      </c>
      <c r="AF350" s="7">
        <f t="shared" si="47"/>
        <v>588</v>
      </c>
      <c r="AG350" s="131">
        <v>1</v>
      </c>
      <c r="AH350" s="145">
        <f t="shared" si="51"/>
        <v>168</v>
      </c>
      <c r="AI350" s="139">
        <f t="shared" si="53"/>
        <v>13188</v>
      </c>
      <c r="AJ350" s="118">
        <f t="shared" si="52"/>
        <v>13188</v>
      </c>
      <c r="AM350" t="b">
        <f>D350='01.01.2022 Смета'!D350</f>
        <v>1</v>
      </c>
      <c r="AO350" t="b">
        <f>F350='01.01.2022 Смета'!E350</f>
        <v>1</v>
      </c>
      <c r="AP350" t="b">
        <f>G350='01.01.2022 Смета'!F350</f>
        <v>1</v>
      </c>
      <c r="AQ350" t="b">
        <f>H350='01.01.2022 Смета'!G350</f>
        <v>0</v>
      </c>
    </row>
    <row r="351" spans="1:43" ht="27" customHeight="1" x14ac:dyDescent="0.25">
      <c r="A351" s="108">
        <v>287</v>
      </c>
      <c r="B351" s="8" t="s">
        <v>21</v>
      </c>
      <c r="C351" s="21" t="s">
        <v>125</v>
      </c>
      <c r="D351" s="33" t="s">
        <v>42</v>
      </c>
      <c r="E351" s="21" t="s">
        <v>740</v>
      </c>
      <c r="F351" s="35">
        <v>44732</v>
      </c>
      <c r="G351" s="35">
        <v>44735</v>
      </c>
      <c r="H351" s="21" t="s">
        <v>982</v>
      </c>
      <c r="I351" s="22" t="s">
        <v>740</v>
      </c>
      <c r="J351" s="35">
        <v>44732</v>
      </c>
      <c r="K351" s="35">
        <v>44735</v>
      </c>
      <c r="L351" s="10"/>
      <c r="M351" s="10">
        <v>3400</v>
      </c>
      <c r="N351" s="10">
        <f t="shared" si="43"/>
        <v>0</v>
      </c>
      <c r="O351" s="10"/>
      <c r="P351" s="10">
        <v>2900</v>
      </c>
      <c r="Q351" s="10">
        <f t="shared" si="44"/>
        <v>0</v>
      </c>
      <c r="R351" s="10"/>
      <c r="S351" s="10">
        <v>2800</v>
      </c>
      <c r="T351" s="10">
        <f t="shared" si="45"/>
        <v>0</v>
      </c>
      <c r="U351" s="10">
        <v>42</v>
      </c>
      <c r="V351" s="10">
        <v>150</v>
      </c>
      <c r="W351" s="10">
        <f t="shared" si="48"/>
        <v>6300</v>
      </c>
      <c r="X351" s="10">
        <v>42</v>
      </c>
      <c r="Y351" s="10">
        <v>150</v>
      </c>
      <c r="Z351" s="10">
        <f t="shared" si="49"/>
        <v>6300</v>
      </c>
      <c r="AA351" s="10">
        <v>42</v>
      </c>
      <c r="AB351" s="10">
        <v>150</v>
      </c>
      <c r="AC351" s="10">
        <f t="shared" si="50"/>
        <v>6300</v>
      </c>
      <c r="AD351" s="11">
        <v>126</v>
      </c>
      <c r="AE351" s="26">
        <v>7</v>
      </c>
      <c r="AF351" s="7">
        <f t="shared" si="47"/>
        <v>882</v>
      </c>
      <c r="AG351" s="131">
        <v>1</v>
      </c>
      <c r="AH351" s="145">
        <f t="shared" si="51"/>
        <v>252</v>
      </c>
      <c r="AI351" s="139">
        <f t="shared" si="53"/>
        <v>19782</v>
      </c>
      <c r="AJ351" s="118">
        <f t="shared" si="52"/>
        <v>19782</v>
      </c>
      <c r="AM351" t="b">
        <f>D351='01.01.2022 Смета'!D351</f>
        <v>1</v>
      </c>
      <c r="AO351" t="b">
        <f>F351='01.01.2022 Смета'!E351</f>
        <v>1</v>
      </c>
      <c r="AP351" t="b">
        <f>G351='01.01.2022 Смета'!F351</f>
        <v>1</v>
      </c>
      <c r="AQ351" t="b">
        <f>H351='01.01.2022 Смета'!G351</f>
        <v>0</v>
      </c>
    </row>
    <row r="352" spans="1:43" ht="27" customHeight="1" x14ac:dyDescent="0.25">
      <c r="A352" s="108">
        <v>288</v>
      </c>
      <c r="B352" s="8" t="s">
        <v>21</v>
      </c>
      <c r="C352" s="21" t="s">
        <v>125</v>
      </c>
      <c r="D352" s="22" t="s">
        <v>637</v>
      </c>
      <c r="E352" s="21" t="s">
        <v>340</v>
      </c>
      <c r="F352" s="35">
        <v>44732</v>
      </c>
      <c r="G352" s="35">
        <v>44735</v>
      </c>
      <c r="H352" s="21" t="s">
        <v>982</v>
      </c>
      <c r="I352" s="22" t="s">
        <v>340</v>
      </c>
      <c r="J352" s="35">
        <v>44732</v>
      </c>
      <c r="K352" s="35">
        <v>44735</v>
      </c>
      <c r="L352" s="10">
        <v>2</v>
      </c>
      <c r="M352" s="10">
        <v>3400</v>
      </c>
      <c r="N352" s="10">
        <f t="shared" si="43"/>
        <v>6800</v>
      </c>
      <c r="O352" s="10">
        <v>2</v>
      </c>
      <c r="P352" s="10">
        <v>2900</v>
      </c>
      <c r="Q352" s="10">
        <f t="shared" si="44"/>
        <v>5800</v>
      </c>
      <c r="R352" s="10">
        <v>2</v>
      </c>
      <c r="S352" s="10">
        <v>2800</v>
      </c>
      <c r="T352" s="10">
        <f t="shared" si="45"/>
        <v>5600</v>
      </c>
      <c r="U352" s="10">
        <v>14</v>
      </c>
      <c r="V352" s="10">
        <v>150</v>
      </c>
      <c r="W352" s="10">
        <f t="shared" si="48"/>
        <v>2100</v>
      </c>
      <c r="X352" s="10">
        <v>14</v>
      </c>
      <c r="Y352" s="10">
        <v>150</v>
      </c>
      <c r="Z352" s="10">
        <f t="shared" si="49"/>
        <v>2100</v>
      </c>
      <c r="AA352" s="10">
        <v>14</v>
      </c>
      <c r="AB352" s="10">
        <v>150</v>
      </c>
      <c r="AC352" s="10">
        <f t="shared" si="50"/>
        <v>2100</v>
      </c>
      <c r="AD352" s="11">
        <v>48</v>
      </c>
      <c r="AE352" s="26">
        <v>7</v>
      </c>
      <c r="AF352" s="7">
        <f t="shared" si="47"/>
        <v>336</v>
      </c>
      <c r="AG352" s="131">
        <v>1</v>
      </c>
      <c r="AH352" s="145">
        <f t="shared" si="51"/>
        <v>96</v>
      </c>
      <c r="AI352" s="139">
        <f t="shared" si="53"/>
        <v>24836</v>
      </c>
      <c r="AJ352" s="118">
        <f t="shared" si="52"/>
        <v>24836</v>
      </c>
      <c r="AM352" t="b">
        <f>D352='01.01.2022 Смета'!D352</f>
        <v>1</v>
      </c>
      <c r="AO352" t="b">
        <f>F352='01.01.2022 Смета'!E352</f>
        <v>1</v>
      </c>
      <c r="AP352" t="b">
        <f>G352='01.01.2022 Смета'!F352</f>
        <v>1</v>
      </c>
      <c r="AQ352" t="b">
        <f>H352='01.01.2022 Смета'!G352</f>
        <v>0</v>
      </c>
    </row>
    <row r="353" spans="1:43" ht="27" customHeight="1" x14ac:dyDescent="0.25">
      <c r="A353" s="108">
        <v>289</v>
      </c>
      <c r="B353" s="8" t="s">
        <v>21</v>
      </c>
      <c r="C353" s="21" t="s">
        <v>125</v>
      </c>
      <c r="D353" s="22" t="s">
        <v>545</v>
      </c>
      <c r="E353" s="21" t="s">
        <v>983</v>
      </c>
      <c r="F353" s="35">
        <v>44732</v>
      </c>
      <c r="G353" s="35">
        <v>44735</v>
      </c>
      <c r="H353" s="21" t="s">
        <v>982</v>
      </c>
      <c r="I353" s="22" t="s">
        <v>429</v>
      </c>
      <c r="J353" s="35">
        <v>44732</v>
      </c>
      <c r="K353" s="35">
        <v>44735</v>
      </c>
      <c r="L353" s="28"/>
      <c r="M353" s="10">
        <v>3400</v>
      </c>
      <c r="N353" s="10">
        <f t="shared" si="43"/>
        <v>0</v>
      </c>
      <c r="O353" s="28"/>
      <c r="P353" s="10">
        <v>2900</v>
      </c>
      <c r="Q353" s="10">
        <f t="shared" si="44"/>
        <v>0</v>
      </c>
      <c r="R353" s="28"/>
      <c r="S353" s="10">
        <v>2800</v>
      </c>
      <c r="T353" s="10">
        <f t="shared" si="45"/>
        <v>0</v>
      </c>
      <c r="U353" s="10">
        <v>14</v>
      </c>
      <c r="V353" s="10">
        <v>150</v>
      </c>
      <c r="W353" s="10">
        <f t="shared" si="48"/>
        <v>2100</v>
      </c>
      <c r="X353" s="10">
        <v>14</v>
      </c>
      <c r="Y353" s="10">
        <v>150</v>
      </c>
      <c r="Z353" s="10">
        <f t="shared" si="49"/>
        <v>2100</v>
      </c>
      <c r="AA353" s="10">
        <v>14</v>
      </c>
      <c r="AB353" s="10">
        <v>150</v>
      </c>
      <c r="AC353" s="10">
        <f t="shared" si="50"/>
        <v>2100</v>
      </c>
      <c r="AD353" s="11">
        <v>42</v>
      </c>
      <c r="AE353" s="26">
        <v>7</v>
      </c>
      <c r="AF353" s="7">
        <f t="shared" si="47"/>
        <v>294</v>
      </c>
      <c r="AG353" s="131">
        <v>1</v>
      </c>
      <c r="AH353" s="139">
        <f t="shared" si="51"/>
        <v>84</v>
      </c>
      <c r="AI353" s="139">
        <f t="shared" si="53"/>
        <v>6594</v>
      </c>
      <c r="AJ353" s="109">
        <f t="shared" si="52"/>
        <v>6594</v>
      </c>
      <c r="AM353" t="b">
        <f>D353='01.01.2022 Смета'!D353</f>
        <v>1</v>
      </c>
      <c r="AO353" t="b">
        <f>F353='01.01.2022 Смета'!E353</f>
        <v>1</v>
      </c>
      <c r="AP353" t="b">
        <f>G353='01.01.2022 Смета'!F353</f>
        <v>1</v>
      </c>
      <c r="AQ353" t="b">
        <f>H353='01.01.2022 Смета'!G353</f>
        <v>0</v>
      </c>
    </row>
    <row r="354" spans="1:43" ht="27" customHeight="1" x14ac:dyDescent="0.25">
      <c r="A354" s="108">
        <v>290</v>
      </c>
      <c r="B354" s="8"/>
      <c r="C354" s="21" t="s">
        <v>125</v>
      </c>
      <c r="D354" s="57" t="s">
        <v>909</v>
      </c>
      <c r="E354" s="9" t="s">
        <v>747</v>
      </c>
      <c r="F354" s="62">
        <v>44832</v>
      </c>
      <c r="G354" s="62">
        <v>44834</v>
      </c>
      <c r="H354" s="21" t="s">
        <v>982</v>
      </c>
      <c r="I354" s="57" t="s">
        <v>921</v>
      </c>
      <c r="J354" s="62">
        <v>44832</v>
      </c>
      <c r="K354" s="62">
        <v>44834</v>
      </c>
      <c r="L354" s="10"/>
      <c r="M354" s="10">
        <v>3400</v>
      </c>
      <c r="N354" s="10">
        <f>L354*M354</f>
        <v>0</v>
      </c>
      <c r="O354" s="10"/>
      <c r="P354" s="10">
        <v>2900</v>
      </c>
      <c r="Q354" s="10">
        <f>O354*P354</f>
        <v>0</v>
      </c>
      <c r="R354" s="10"/>
      <c r="S354" s="10">
        <v>2800</v>
      </c>
      <c r="T354" s="10">
        <f>R354*S354</f>
        <v>0</v>
      </c>
      <c r="U354" s="10">
        <v>19</v>
      </c>
      <c r="V354" s="10">
        <v>150</v>
      </c>
      <c r="W354" s="10">
        <f t="shared" si="48"/>
        <v>2850</v>
      </c>
      <c r="X354" s="10">
        <v>19</v>
      </c>
      <c r="Y354" s="10">
        <v>150</v>
      </c>
      <c r="Z354" s="10">
        <f t="shared" si="49"/>
        <v>2850</v>
      </c>
      <c r="AA354" s="10">
        <v>18</v>
      </c>
      <c r="AB354" s="10">
        <v>150</v>
      </c>
      <c r="AC354" s="10">
        <f t="shared" si="50"/>
        <v>2700</v>
      </c>
      <c r="AD354" s="11">
        <v>80</v>
      </c>
      <c r="AE354" s="26">
        <v>7</v>
      </c>
      <c r="AF354" s="7">
        <v>549</v>
      </c>
      <c r="AG354" s="131">
        <v>1</v>
      </c>
      <c r="AH354" s="139">
        <f t="shared" si="51"/>
        <v>136</v>
      </c>
      <c r="AI354" s="139">
        <f t="shared" si="53"/>
        <v>8949</v>
      </c>
      <c r="AJ354" s="109">
        <f t="shared" si="52"/>
        <v>8949</v>
      </c>
      <c r="AM354" t="b">
        <f>D354='01.01.2022 Смета'!D354</f>
        <v>1</v>
      </c>
      <c r="AO354" t="b">
        <f>F354='01.01.2022 Смета'!E354</f>
        <v>1</v>
      </c>
      <c r="AP354" t="b">
        <f>G354='01.01.2022 Смета'!F354</f>
        <v>1</v>
      </c>
      <c r="AQ354" t="b">
        <f>H354='01.01.2022 Смета'!G354</f>
        <v>0</v>
      </c>
    </row>
    <row r="355" spans="1:43" ht="16.899999999999999" customHeight="1" x14ac:dyDescent="0.25">
      <c r="A355" s="110"/>
      <c r="B355" s="88"/>
      <c r="C355" s="92"/>
      <c r="D355" s="92" t="s">
        <v>889</v>
      </c>
      <c r="E355" s="89"/>
      <c r="F355" s="89"/>
      <c r="G355" s="89"/>
      <c r="H355" s="91"/>
      <c r="I355" s="91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66"/>
      <c r="AC355" s="26"/>
      <c r="AD355" s="26"/>
      <c r="AE355" s="133"/>
      <c r="AF355" s="140"/>
      <c r="AG355" s="140"/>
      <c r="AH355" s="149"/>
      <c r="AI355" s="89"/>
      <c r="AJ355" s="90"/>
      <c r="AM355" t="b">
        <f>D355='01.01.2022 Смета'!D355</f>
        <v>1</v>
      </c>
      <c r="AO355" t="b">
        <f>F355='01.01.2022 Смета'!E355</f>
        <v>1</v>
      </c>
      <c r="AP355" t="b">
        <f>G355='01.01.2022 Смета'!F355</f>
        <v>1</v>
      </c>
      <c r="AQ355" t="b">
        <f>H355='01.01.2022 Смета'!G355</f>
        <v>1</v>
      </c>
    </row>
    <row r="356" spans="1:43" ht="27" customHeight="1" x14ac:dyDescent="0.25">
      <c r="A356" s="108">
        <v>291</v>
      </c>
      <c r="B356" s="8" t="s">
        <v>235</v>
      </c>
      <c r="C356" s="21" t="s">
        <v>111</v>
      </c>
      <c r="D356" s="22" t="s">
        <v>638</v>
      </c>
      <c r="E356" s="21" t="s">
        <v>495</v>
      </c>
      <c r="F356" s="35">
        <v>44632</v>
      </c>
      <c r="G356" s="35">
        <v>44632</v>
      </c>
      <c r="H356" s="21" t="s">
        <v>301</v>
      </c>
      <c r="I356" s="22" t="s">
        <v>495</v>
      </c>
      <c r="J356" s="35">
        <v>44632</v>
      </c>
      <c r="K356" s="35">
        <v>44632</v>
      </c>
      <c r="L356" s="10"/>
      <c r="M356" s="10">
        <v>3400</v>
      </c>
      <c r="N356" s="10">
        <f t="shared" ref="N356:N407" si="54">L356*M356</f>
        <v>0</v>
      </c>
      <c r="O356" s="10"/>
      <c r="P356" s="10">
        <v>2900</v>
      </c>
      <c r="Q356" s="10">
        <f t="shared" ref="Q356:Q407" si="55">O356*P356</f>
        <v>0</v>
      </c>
      <c r="R356" s="10"/>
      <c r="S356" s="10">
        <v>2800</v>
      </c>
      <c r="T356" s="10">
        <f t="shared" ref="T356:T407" si="56">R356*S356</f>
        <v>0</v>
      </c>
      <c r="U356" s="10">
        <v>32</v>
      </c>
      <c r="V356" s="10">
        <v>150</v>
      </c>
      <c r="W356" s="10">
        <f t="shared" si="48"/>
        <v>4800</v>
      </c>
      <c r="X356" s="10">
        <v>32</v>
      </c>
      <c r="Y356" s="10">
        <v>150</v>
      </c>
      <c r="Z356" s="10">
        <f t="shared" si="49"/>
        <v>4800</v>
      </c>
      <c r="AA356" s="10">
        <v>64</v>
      </c>
      <c r="AB356" s="10">
        <v>150</v>
      </c>
      <c r="AC356" s="10">
        <f t="shared" si="50"/>
        <v>9600</v>
      </c>
      <c r="AD356" s="11"/>
      <c r="AE356" s="26">
        <v>7</v>
      </c>
      <c r="AF356" s="7">
        <f t="shared" si="47"/>
        <v>0</v>
      </c>
      <c r="AG356" s="131">
        <v>1</v>
      </c>
      <c r="AH356" s="139">
        <f t="shared" si="51"/>
        <v>128</v>
      </c>
      <c r="AI356" s="139">
        <f t="shared" si="53"/>
        <v>19200</v>
      </c>
      <c r="AJ356" s="109">
        <f t="shared" si="52"/>
        <v>19200</v>
      </c>
      <c r="AM356" t="b">
        <f>D356='01.01.2022 Смета'!D356</f>
        <v>1</v>
      </c>
      <c r="AO356" t="b">
        <f>F356='01.01.2022 Смета'!E356</f>
        <v>1</v>
      </c>
      <c r="AP356" t="b">
        <f>G356='01.01.2022 Смета'!F356</f>
        <v>1</v>
      </c>
      <c r="AQ356" t="b">
        <f>H356='01.01.2022 Смета'!G356</f>
        <v>1</v>
      </c>
    </row>
    <row r="357" spans="1:43" ht="27" customHeight="1" x14ac:dyDescent="0.25">
      <c r="A357" s="108">
        <v>292</v>
      </c>
      <c r="B357" s="8" t="s">
        <v>235</v>
      </c>
      <c r="C357" s="21" t="s">
        <v>111</v>
      </c>
      <c r="D357" s="22" t="s">
        <v>639</v>
      </c>
      <c r="E357" s="21" t="s">
        <v>1051</v>
      </c>
      <c r="F357" s="35">
        <v>44751</v>
      </c>
      <c r="G357" s="35">
        <v>44751</v>
      </c>
      <c r="H357" s="21" t="s">
        <v>301</v>
      </c>
      <c r="I357" s="22" t="s">
        <v>741</v>
      </c>
      <c r="J357" s="35">
        <v>44751</v>
      </c>
      <c r="K357" s="35">
        <v>44751</v>
      </c>
      <c r="L357" s="10"/>
      <c r="M357" s="10">
        <v>3400</v>
      </c>
      <c r="N357" s="10">
        <f t="shared" si="54"/>
        <v>0</v>
      </c>
      <c r="O357" s="10"/>
      <c r="P357" s="10">
        <v>2900</v>
      </c>
      <c r="Q357" s="10">
        <f t="shared" si="55"/>
        <v>0</v>
      </c>
      <c r="R357" s="10"/>
      <c r="S357" s="10">
        <v>2800</v>
      </c>
      <c r="T357" s="10">
        <f t="shared" si="56"/>
        <v>0</v>
      </c>
      <c r="U357" s="10">
        <v>32</v>
      </c>
      <c r="V357" s="10">
        <v>150</v>
      </c>
      <c r="W357" s="10">
        <f t="shared" si="48"/>
        <v>4800</v>
      </c>
      <c r="X357" s="10">
        <v>32</v>
      </c>
      <c r="Y357" s="10">
        <v>150</v>
      </c>
      <c r="Z357" s="10">
        <f t="shared" si="49"/>
        <v>4800</v>
      </c>
      <c r="AA357" s="10">
        <v>64</v>
      </c>
      <c r="AB357" s="10">
        <v>150</v>
      </c>
      <c r="AC357" s="10">
        <f t="shared" si="50"/>
        <v>9600</v>
      </c>
      <c r="AD357" s="11">
        <v>128</v>
      </c>
      <c r="AE357" s="26">
        <v>7</v>
      </c>
      <c r="AF357" s="7">
        <f t="shared" si="47"/>
        <v>896</v>
      </c>
      <c r="AG357" s="131">
        <v>1</v>
      </c>
      <c r="AH357" s="139">
        <f t="shared" si="51"/>
        <v>256</v>
      </c>
      <c r="AI357" s="139">
        <f t="shared" si="53"/>
        <v>20096</v>
      </c>
      <c r="AJ357" s="109">
        <f t="shared" si="52"/>
        <v>20096</v>
      </c>
      <c r="AM357" t="b">
        <f>D357='01.01.2022 Смета'!D357</f>
        <v>1</v>
      </c>
      <c r="AO357" t="b">
        <f>F357='01.01.2022 Смета'!E357</f>
        <v>1</v>
      </c>
      <c r="AP357" t="b">
        <f>G357='01.01.2022 Смета'!F357</f>
        <v>1</v>
      </c>
      <c r="AQ357" t="b">
        <f>H357='01.01.2022 Смета'!G357</f>
        <v>1</v>
      </c>
    </row>
    <row r="358" spans="1:43" ht="16.149999999999999" customHeight="1" x14ac:dyDescent="0.25">
      <c r="A358" s="110"/>
      <c r="B358" s="88"/>
      <c r="C358" s="92"/>
      <c r="D358" s="92" t="s">
        <v>890</v>
      </c>
      <c r="E358" s="89"/>
      <c r="F358" s="89"/>
      <c r="G358" s="89"/>
      <c r="H358" s="91"/>
      <c r="I358" s="91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66"/>
      <c r="AC358" s="26"/>
      <c r="AD358" s="26"/>
      <c r="AE358" s="133"/>
      <c r="AF358" s="140"/>
      <c r="AG358" s="140"/>
      <c r="AH358" s="149"/>
      <c r="AI358" s="89"/>
      <c r="AJ358" s="90"/>
      <c r="AM358" t="b">
        <f>D358='01.01.2022 Смета'!D358</f>
        <v>1</v>
      </c>
      <c r="AO358" t="b">
        <f>F358='01.01.2022 Смета'!E358</f>
        <v>1</v>
      </c>
      <c r="AP358" t="b">
        <f>G358='01.01.2022 Смета'!F358</f>
        <v>1</v>
      </c>
      <c r="AQ358" t="b">
        <f>H358='01.01.2022 Смета'!G358</f>
        <v>1</v>
      </c>
    </row>
    <row r="359" spans="1:43" ht="39" customHeight="1" x14ac:dyDescent="0.25">
      <c r="A359" s="108">
        <v>293</v>
      </c>
      <c r="B359" s="8" t="s">
        <v>274</v>
      </c>
      <c r="C359" s="21" t="s">
        <v>275</v>
      </c>
      <c r="D359" s="22" t="s">
        <v>81</v>
      </c>
      <c r="E359" s="21" t="s">
        <v>518</v>
      </c>
      <c r="F359" s="35">
        <v>44623</v>
      </c>
      <c r="G359" s="35">
        <v>44626</v>
      </c>
      <c r="H359" s="21" t="s">
        <v>309</v>
      </c>
      <c r="I359" s="22" t="s">
        <v>518</v>
      </c>
      <c r="J359" s="35">
        <v>44623</v>
      </c>
      <c r="K359" s="35">
        <v>44626</v>
      </c>
      <c r="L359" s="14"/>
      <c r="M359" s="10">
        <v>3400</v>
      </c>
      <c r="N359" s="10">
        <f t="shared" si="54"/>
        <v>0</v>
      </c>
      <c r="O359" s="14"/>
      <c r="P359" s="10">
        <v>2900</v>
      </c>
      <c r="Q359" s="10">
        <f t="shared" si="55"/>
        <v>0</v>
      </c>
      <c r="R359" s="14"/>
      <c r="S359" s="10">
        <v>2800</v>
      </c>
      <c r="T359" s="10">
        <f t="shared" si="56"/>
        <v>0</v>
      </c>
      <c r="U359" s="10">
        <v>65</v>
      </c>
      <c r="V359" s="10">
        <v>150</v>
      </c>
      <c r="W359" s="10">
        <f t="shared" si="48"/>
        <v>9750</v>
      </c>
      <c r="X359" s="10">
        <v>65</v>
      </c>
      <c r="Y359" s="10">
        <v>150</v>
      </c>
      <c r="Z359" s="10">
        <f t="shared" si="49"/>
        <v>9750</v>
      </c>
      <c r="AA359" s="10">
        <v>130</v>
      </c>
      <c r="AB359" s="10">
        <v>150</v>
      </c>
      <c r="AC359" s="10">
        <f t="shared" si="50"/>
        <v>19500</v>
      </c>
      <c r="AD359" s="10"/>
      <c r="AE359" s="26">
        <v>7</v>
      </c>
      <c r="AF359" s="7">
        <f t="shared" si="47"/>
        <v>0</v>
      </c>
      <c r="AG359" s="131">
        <v>1</v>
      </c>
      <c r="AH359" s="139">
        <f t="shared" si="51"/>
        <v>260</v>
      </c>
      <c r="AI359" s="139">
        <f t="shared" si="53"/>
        <v>39000</v>
      </c>
      <c r="AJ359" s="109">
        <f t="shared" si="52"/>
        <v>39000</v>
      </c>
      <c r="AM359" t="b">
        <f>D359='01.01.2022 Смета'!D359</f>
        <v>1</v>
      </c>
      <c r="AO359" t="b">
        <f>F359='01.01.2022 Смета'!E359</f>
        <v>1</v>
      </c>
      <c r="AP359" t="b">
        <f>G359='01.01.2022 Смета'!F359</f>
        <v>1</v>
      </c>
      <c r="AQ359" t="b">
        <f>H359='01.01.2022 Смета'!G359</f>
        <v>1</v>
      </c>
    </row>
    <row r="360" spans="1:43" ht="16.149999999999999" customHeight="1" x14ac:dyDescent="0.25">
      <c r="A360" s="108">
        <v>294</v>
      </c>
      <c r="B360" s="8" t="s">
        <v>274</v>
      </c>
      <c r="C360" s="21" t="s">
        <v>275</v>
      </c>
      <c r="D360" s="22" t="s">
        <v>69</v>
      </c>
      <c r="E360" s="21" t="s">
        <v>340</v>
      </c>
      <c r="F360" s="35">
        <v>44692</v>
      </c>
      <c r="G360" s="35">
        <v>44695</v>
      </c>
      <c r="H360" s="21" t="s">
        <v>301</v>
      </c>
      <c r="I360" s="22" t="s">
        <v>340</v>
      </c>
      <c r="J360" s="35">
        <v>44692</v>
      </c>
      <c r="K360" s="35">
        <v>44695</v>
      </c>
      <c r="L360" s="14"/>
      <c r="M360" s="10">
        <v>3400</v>
      </c>
      <c r="N360" s="10">
        <f t="shared" si="54"/>
        <v>0</v>
      </c>
      <c r="O360" s="14"/>
      <c r="P360" s="10">
        <v>2900</v>
      </c>
      <c r="Q360" s="10">
        <f t="shared" si="55"/>
        <v>0</v>
      </c>
      <c r="R360" s="14"/>
      <c r="S360" s="10">
        <v>2800</v>
      </c>
      <c r="T360" s="10">
        <f t="shared" si="56"/>
        <v>0</v>
      </c>
      <c r="U360" s="10">
        <v>50</v>
      </c>
      <c r="V360" s="10">
        <v>150</v>
      </c>
      <c r="W360" s="10">
        <f t="shared" si="48"/>
        <v>7500</v>
      </c>
      <c r="X360" s="10">
        <v>50</v>
      </c>
      <c r="Y360" s="10">
        <v>150</v>
      </c>
      <c r="Z360" s="10">
        <f t="shared" si="49"/>
        <v>7500</v>
      </c>
      <c r="AA360" s="10">
        <v>50</v>
      </c>
      <c r="AB360" s="10">
        <v>150</v>
      </c>
      <c r="AC360" s="10">
        <f t="shared" si="50"/>
        <v>7500</v>
      </c>
      <c r="AD360" s="10">
        <v>150</v>
      </c>
      <c r="AE360" s="26">
        <v>7</v>
      </c>
      <c r="AF360" s="7">
        <f t="shared" si="47"/>
        <v>1050</v>
      </c>
      <c r="AG360" s="131">
        <v>1</v>
      </c>
      <c r="AH360" s="145">
        <f t="shared" si="51"/>
        <v>300</v>
      </c>
      <c r="AI360" s="139">
        <f t="shared" si="53"/>
        <v>23550</v>
      </c>
      <c r="AJ360" s="118">
        <f t="shared" si="52"/>
        <v>23550</v>
      </c>
      <c r="AM360" t="b">
        <f>D360='01.01.2022 Смета'!D360</f>
        <v>1</v>
      </c>
      <c r="AO360" t="b">
        <f>F360='01.01.2022 Смета'!E360</f>
        <v>1</v>
      </c>
      <c r="AP360" t="b">
        <f>G360='01.01.2022 Смета'!F360</f>
        <v>1</v>
      </c>
      <c r="AQ360" t="b">
        <f>H360='01.01.2022 Смета'!G360</f>
        <v>1</v>
      </c>
    </row>
    <row r="361" spans="1:43" x14ac:dyDescent="0.25">
      <c r="A361" s="110"/>
      <c r="B361" s="88"/>
      <c r="C361" s="92"/>
      <c r="D361" s="92" t="s">
        <v>891</v>
      </c>
      <c r="E361" s="89"/>
      <c r="F361" s="89"/>
      <c r="G361" s="89"/>
      <c r="H361" s="91"/>
      <c r="I361" s="91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66"/>
      <c r="AC361" s="26"/>
      <c r="AD361" s="26"/>
      <c r="AE361" s="133"/>
      <c r="AF361" s="140"/>
      <c r="AG361" s="140"/>
      <c r="AH361" s="149"/>
      <c r="AI361" s="89"/>
      <c r="AJ361" s="90"/>
      <c r="AM361" t="b">
        <f>D361='01.01.2022 Смета'!D361</f>
        <v>1</v>
      </c>
      <c r="AO361" t="b">
        <f>F361='01.01.2022 Смета'!E361</f>
        <v>1</v>
      </c>
      <c r="AP361" t="b">
        <f>G361='01.01.2022 Смета'!F361</f>
        <v>1</v>
      </c>
      <c r="AQ361" t="b">
        <f>H361='01.01.2022 Смета'!G361</f>
        <v>1</v>
      </c>
    </row>
    <row r="362" spans="1:43" ht="40.5" customHeight="1" x14ac:dyDescent="0.25">
      <c r="A362" s="108">
        <v>295</v>
      </c>
      <c r="B362" s="8" t="s">
        <v>165</v>
      </c>
      <c r="C362" s="21" t="s">
        <v>166</v>
      </c>
      <c r="D362" s="22" t="s">
        <v>255</v>
      </c>
      <c r="E362" s="9" t="s">
        <v>521</v>
      </c>
      <c r="F362" s="62">
        <v>44827</v>
      </c>
      <c r="G362" s="62">
        <v>44829</v>
      </c>
      <c r="H362" s="9" t="s">
        <v>367</v>
      </c>
      <c r="I362" s="57" t="s">
        <v>521</v>
      </c>
      <c r="J362" s="62">
        <v>44827</v>
      </c>
      <c r="K362" s="62">
        <v>44829</v>
      </c>
      <c r="L362" s="10">
        <v>4</v>
      </c>
      <c r="M362" s="10">
        <v>3400</v>
      </c>
      <c r="N362" s="10">
        <f t="shared" si="54"/>
        <v>13600</v>
      </c>
      <c r="O362" s="10">
        <v>4</v>
      </c>
      <c r="P362" s="10">
        <v>2900</v>
      </c>
      <c r="Q362" s="10">
        <f t="shared" si="55"/>
        <v>11600</v>
      </c>
      <c r="R362" s="10">
        <v>4</v>
      </c>
      <c r="S362" s="10">
        <v>2800</v>
      </c>
      <c r="T362" s="10">
        <f t="shared" si="56"/>
        <v>11200</v>
      </c>
      <c r="U362" s="10">
        <v>52</v>
      </c>
      <c r="V362" s="10">
        <v>150</v>
      </c>
      <c r="W362" s="10">
        <f t="shared" si="48"/>
        <v>7800</v>
      </c>
      <c r="X362" s="10">
        <v>52</v>
      </c>
      <c r="Y362" s="10">
        <v>150</v>
      </c>
      <c r="Z362" s="10">
        <f t="shared" si="49"/>
        <v>7800</v>
      </c>
      <c r="AA362" s="10">
        <v>52</v>
      </c>
      <c r="AB362" s="10">
        <v>150</v>
      </c>
      <c r="AC362" s="10">
        <f t="shared" si="50"/>
        <v>7800</v>
      </c>
      <c r="AD362" s="11">
        <v>220</v>
      </c>
      <c r="AE362" s="26">
        <v>7</v>
      </c>
      <c r="AF362" s="7">
        <f>AD362*AE362</f>
        <v>1540</v>
      </c>
      <c r="AG362" s="131">
        <v>1</v>
      </c>
      <c r="AH362" s="145">
        <f t="shared" si="51"/>
        <v>388</v>
      </c>
      <c r="AI362" s="139">
        <f t="shared" si="53"/>
        <v>61340</v>
      </c>
      <c r="AJ362" s="118">
        <f t="shared" si="52"/>
        <v>61340</v>
      </c>
      <c r="AM362" t="b">
        <f>D362='01.01.2022 Смета'!D362</f>
        <v>1</v>
      </c>
      <c r="AO362" t="b">
        <f>F362='01.01.2022 Смета'!E362</f>
        <v>1</v>
      </c>
      <c r="AP362" t="b">
        <f>G362='01.01.2022 Смета'!F362</f>
        <v>1</v>
      </c>
      <c r="AQ362" t="b">
        <f>H362='01.01.2022 Смета'!G362</f>
        <v>1</v>
      </c>
    </row>
    <row r="363" spans="1:43" ht="14.65" customHeight="1" x14ac:dyDescent="0.25">
      <c r="A363" s="110"/>
      <c r="B363" s="88"/>
      <c r="C363" s="92"/>
      <c r="D363" s="92" t="s">
        <v>915</v>
      </c>
      <c r="E363" s="89"/>
      <c r="F363" s="89"/>
      <c r="G363" s="89"/>
      <c r="H363" s="91"/>
      <c r="I363" s="91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66"/>
      <c r="AC363" s="26"/>
      <c r="AD363" s="26"/>
      <c r="AE363" s="133"/>
      <c r="AF363" s="140"/>
      <c r="AG363" s="140"/>
      <c r="AH363" s="149"/>
      <c r="AI363" s="89"/>
      <c r="AJ363" s="90"/>
      <c r="AM363" t="b">
        <f>D363='01.01.2022 Смета'!D363</f>
        <v>1</v>
      </c>
      <c r="AO363" t="b">
        <f>F363='01.01.2022 Смета'!E363</f>
        <v>1</v>
      </c>
      <c r="AP363" t="b">
        <f>G363='01.01.2022 Смета'!F363</f>
        <v>1</v>
      </c>
      <c r="AQ363" t="b">
        <f>H363='01.01.2022 Смета'!G363</f>
        <v>1</v>
      </c>
    </row>
    <row r="364" spans="1:43" ht="39" customHeight="1" x14ac:dyDescent="0.25">
      <c r="A364" s="108">
        <v>296</v>
      </c>
      <c r="B364" s="15" t="s">
        <v>246</v>
      </c>
      <c r="C364" s="21" t="s">
        <v>247</v>
      </c>
      <c r="D364" s="22" t="s">
        <v>254</v>
      </c>
      <c r="E364" s="21" t="s">
        <v>1052</v>
      </c>
      <c r="F364" s="35">
        <v>44652</v>
      </c>
      <c r="G364" s="35">
        <v>44654</v>
      </c>
      <c r="H364" s="21" t="s">
        <v>309</v>
      </c>
      <c r="I364" s="22" t="s">
        <v>742</v>
      </c>
      <c r="J364" s="35">
        <v>44652</v>
      </c>
      <c r="K364" s="35">
        <v>44654</v>
      </c>
      <c r="L364" s="14"/>
      <c r="M364" s="10">
        <v>3400</v>
      </c>
      <c r="N364" s="10">
        <f t="shared" si="54"/>
        <v>0</v>
      </c>
      <c r="O364" s="14"/>
      <c r="P364" s="10">
        <v>2900</v>
      </c>
      <c r="Q364" s="10">
        <f t="shared" si="55"/>
        <v>0</v>
      </c>
      <c r="R364" s="14"/>
      <c r="S364" s="10">
        <v>2800</v>
      </c>
      <c r="T364" s="10">
        <f t="shared" si="56"/>
        <v>0</v>
      </c>
      <c r="U364" s="10">
        <v>82</v>
      </c>
      <c r="V364" s="10">
        <v>150</v>
      </c>
      <c r="W364" s="10">
        <f t="shared" si="48"/>
        <v>12300</v>
      </c>
      <c r="X364" s="10">
        <v>82</v>
      </c>
      <c r="Y364" s="10">
        <v>150</v>
      </c>
      <c r="Z364" s="10">
        <f t="shared" si="49"/>
        <v>12300</v>
      </c>
      <c r="AA364" s="10">
        <v>82</v>
      </c>
      <c r="AB364" s="10">
        <v>150</v>
      </c>
      <c r="AC364" s="10">
        <f t="shared" si="50"/>
        <v>12300</v>
      </c>
      <c r="AD364" s="10">
        <v>230</v>
      </c>
      <c r="AE364" s="26">
        <v>7</v>
      </c>
      <c r="AF364" s="7">
        <v>1795</v>
      </c>
      <c r="AG364" s="131">
        <v>1</v>
      </c>
      <c r="AH364" s="145">
        <f t="shared" si="51"/>
        <v>476</v>
      </c>
      <c r="AI364" s="139">
        <f t="shared" si="53"/>
        <v>38695</v>
      </c>
      <c r="AJ364" s="118">
        <f t="shared" si="52"/>
        <v>38695</v>
      </c>
      <c r="AM364" t="b">
        <f>D364='01.01.2022 Смета'!D364</f>
        <v>1</v>
      </c>
      <c r="AO364" t="b">
        <f>F364='01.01.2022 Смета'!E364</f>
        <v>1</v>
      </c>
      <c r="AP364" t="b">
        <f>G364='01.01.2022 Смета'!F364</f>
        <v>1</v>
      </c>
      <c r="AQ364" t="b">
        <f>H364='01.01.2022 Смета'!G364</f>
        <v>1</v>
      </c>
    </row>
    <row r="365" spans="1:43" ht="16.149999999999999" customHeight="1" x14ac:dyDescent="0.25">
      <c r="A365" s="108">
        <v>297</v>
      </c>
      <c r="B365" s="15" t="s">
        <v>246</v>
      </c>
      <c r="C365" s="21" t="s">
        <v>247</v>
      </c>
      <c r="D365" s="22" t="s">
        <v>69</v>
      </c>
      <c r="E365" s="21" t="s">
        <v>340</v>
      </c>
      <c r="F365" s="35">
        <v>44652</v>
      </c>
      <c r="G365" s="35">
        <v>44654</v>
      </c>
      <c r="H365" s="21" t="s">
        <v>309</v>
      </c>
      <c r="I365" s="22" t="s">
        <v>300</v>
      </c>
      <c r="J365" s="35">
        <v>44652</v>
      </c>
      <c r="K365" s="35">
        <v>44654</v>
      </c>
      <c r="L365" s="14"/>
      <c r="M365" s="10">
        <v>3400</v>
      </c>
      <c r="N365" s="10">
        <f t="shared" si="54"/>
        <v>0</v>
      </c>
      <c r="O365" s="14"/>
      <c r="P365" s="10">
        <v>2900</v>
      </c>
      <c r="Q365" s="10">
        <f t="shared" si="55"/>
        <v>0</v>
      </c>
      <c r="R365" s="14"/>
      <c r="S365" s="10">
        <v>2800</v>
      </c>
      <c r="T365" s="10">
        <f t="shared" si="56"/>
        <v>0</v>
      </c>
      <c r="U365" s="10">
        <v>44</v>
      </c>
      <c r="V365" s="10">
        <v>150</v>
      </c>
      <c r="W365" s="10">
        <f t="shared" si="48"/>
        <v>6600</v>
      </c>
      <c r="X365" s="10">
        <v>28</v>
      </c>
      <c r="Y365" s="10">
        <v>150</v>
      </c>
      <c r="Z365" s="10">
        <f t="shared" si="49"/>
        <v>4200</v>
      </c>
      <c r="AA365" s="10">
        <v>28</v>
      </c>
      <c r="AB365" s="10">
        <v>150</v>
      </c>
      <c r="AC365" s="10">
        <f t="shared" si="50"/>
        <v>4200</v>
      </c>
      <c r="AD365" s="10"/>
      <c r="AE365" s="26">
        <v>7</v>
      </c>
      <c r="AF365" s="7">
        <f t="shared" ref="AF365:AF407" si="57">AD365*AE365</f>
        <v>0</v>
      </c>
      <c r="AG365" s="131">
        <v>1</v>
      </c>
      <c r="AH365" s="145">
        <f t="shared" si="51"/>
        <v>100</v>
      </c>
      <c r="AI365" s="139">
        <f t="shared" si="53"/>
        <v>15000</v>
      </c>
      <c r="AJ365" s="118">
        <f t="shared" si="52"/>
        <v>15000</v>
      </c>
      <c r="AM365" t="b">
        <f>D365='01.01.2022 Смета'!D365</f>
        <v>1</v>
      </c>
      <c r="AO365" t="b">
        <f>F365='01.01.2022 Смета'!E365</f>
        <v>1</v>
      </c>
      <c r="AP365" t="b">
        <f>G365='01.01.2022 Смета'!F365</f>
        <v>1</v>
      </c>
      <c r="AQ365" t="b">
        <f>H365='01.01.2022 Смета'!G365</f>
        <v>1</v>
      </c>
    </row>
    <row r="366" spans="1:43" x14ac:dyDescent="0.25">
      <c r="A366" s="110"/>
      <c r="B366" s="88"/>
      <c r="C366" s="92"/>
      <c r="D366" s="92" t="s">
        <v>892</v>
      </c>
      <c r="E366" s="89"/>
      <c r="F366" s="89"/>
      <c r="G366" s="89"/>
      <c r="H366" s="91"/>
      <c r="I366" s="91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66"/>
      <c r="AC366" s="26"/>
      <c r="AD366" s="26"/>
      <c r="AE366" s="133"/>
      <c r="AF366" s="140"/>
      <c r="AG366" s="140"/>
      <c r="AH366" s="149"/>
      <c r="AI366" s="89"/>
      <c r="AJ366" s="90"/>
      <c r="AM366" t="b">
        <f>D366='01.01.2022 Смета'!D366</f>
        <v>1</v>
      </c>
      <c r="AO366" t="b">
        <f>F366='01.01.2022 Смета'!E366</f>
        <v>1</v>
      </c>
      <c r="AP366" t="b">
        <f>G366='01.01.2022 Смета'!F366</f>
        <v>1</v>
      </c>
      <c r="AQ366" t="b">
        <f>H366='01.01.2022 Смета'!G366</f>
        <v>1</v>
      </c>
    </row>
    <row r="367" spans="1:43" ht="16.149999999999999" customHeight="1" x14ac:dyDescent="0.25">
      <c r="A367" s="108">
        <v>298</v>
      </c>
      <c r="B367" s="8" t="s">
        <v>196</v>
      </c>
      <c r="C367" s="21" t="s">
        <v>124</v>
      </c>
      <c r="D367" s="22" t="s">
        <v>174</v>
      </c>
      <c r="E367" s="21" t="s">
        <v>435</v>
      </c>
      <c r="F367" s="35">
        <v>44604</v>
      </c>
      <c r="G367" s="35">
        <v>44605</v>
      </c>
      <c r="H367" s="21" t="s">
        <v>318</v>
      </c>
      <c r="I367" s="22" t="s">
        <v>435</v>
      </c>
      <c r="J367" s="35">
        <v>44604</v>
      </c>
      <c r="K367" s="35">
        <v>44605</v>
      </c>
      <c r="L367" s="10"/>
      <c r="M367" s="10">
        <v>3400</v>
      </c>
      <c r="N367" s="10">
        <f t="shared" si="54"/>
        <v>0</v>
      </c>
      <c r="O367" s="10"/>
      <c r="P367" s="10">
        <v>2900</v>
      </c>
      <c r="Q367" s="10">
        <f t="shared" si="55"/>
        <v>0</v>
      </c>
      <c r="R367" s="10"/>
      <c r="S367" s="10">
        <v>2800</v>
      </c>
      <c r="T367" s="10">
        <f t="shared" si="56"/>
        <v>0</v>
      </c>
      <c r="U367" s="10">
        <v>16</v>
      </c>
      <c r="V367" s="10">
        <v>150</v>
      </c>
      <c r="W367" s="10">
        <f t="shared" si="48"/>
        <v>2400</v>
      </c>
      <c r="X367" s="10">
        <v>16</v>
      </c>
      <c r="Y367" s="10">
        <v>150</v>
      </c>
      <c r="Z367" s="10">
        <f t="shared" si="49"/>
        <v>2400</v>
      </c>
      <c r="AA367" s="10">
        <v>32</v>
      </c>
      <c r="AB367" s="10">
        <v>150</v>
      </c>
      <c r="AC367" s="10">
        <f t="shared" si="50"/>
        <v>4800</v>
      </c>
      <c r="AD367" s="11"/>
      <c r="AE367" s="26">
        <v>7</v>
      </c>
      <c r="AF367" s="7">
        <f t="shared" si="57"/>
        <v>0</v>
      </c>
      <c r="AG367" s="131">
        <v>1</v>
      </c>
      <c r="AH367" s="145">
        <f t="shared" si="51"/>
        <v>64</v>
      </c>
      <c r="AI367" s="139">
        <f t="shared" si="53"/>
        <v>9600</v>
      </c>
      <c r="AJ367" s="118">
        <f t="shared" si="52"/>
        <v>9600</v>
      </c>
      <c r="AM367" t="b">
        <f>D367='01.01.2022 Смета'!D367</f>
        <v>1</v>
      </c>
      <c r="AO367" t="b">
        <f>F367='01.01.2022 Смета'!E367</f>
        <v>1</v>
      </c>
      <c r="AP367" t="b">
        <f>G367='01.01.2022 Смета'!F367</f>
        <v>1</v>
      </c>
      <c r="AQ367" t="b">
        <f>H367='01.01.2022 Смета'!G367</f>
        <v>1</v>
      </c>
    </row>
    <row r="368" spans="1:43" ht="27" customHeight="1" x14ac:dyDescent="0.25">
      <c r="A368" s="108">
        <v>299</v>
      </c>
      <c r="B368" s="8" t="s">
        <v>196</v>
      </c>
      <c r="C368" s="21" t="s">
        <v>124</v>
      </c>
      <c r="D368" s="42" t="s">
        <v>71</v>
      </c>
      <c r="E368" s="44" t="s">
        <v>436</v>
      </c>
      <c r="F368" s="35">
        <v>44604</v>
      </c>
      <c r="G368" s="35">
        <v>44605</v>
      </c>
      <c r="H368" s="21" t="s">
        <v>318</v>
      </c>
      <c r="I368" s="42" t="s">
        <v>436</v>
      </c>
      <c r="J368" s="35">
        <v>44604</v>
      </c>
      <c r="K368" s="35">
        <v>44605</v>
      </c>
      <c r="L368" s="10"/>
      <c r="M368" s="10">
        <v>3400</v>
      </c>
      <c r="N368" s="10">
        <f t="shared" si="54"/>
        <v>0</v>
      </c>
      <c r="O368" s="10"/>
      <c r="P368" s="10">
        <v>2900</v>
      </c>
      <c r="Q368" s="10">
        <f t="shared" si="55"/>
        <v>0</v>
      </c>
      <c r="R368" s="10"/>
      <c r="S368" s="10">
        <v>2800</v>
      </c>
      <c r="T368" s="10">
        <f t="shared" si="56"/>
        <v>0</v>
      </c>
      <c r="U368" s="10">
        <v>16</v>
      </c>
      <c r="V368" s="10">
        <v>150</v>
      </c>
      <c r="W368" s="10">
        <f t="shared" si="48"/>
        <v>2400</v>
      </c>
      <c r="X368" s="10">
        <v>16</v>
      </c>
      <c r="Y368" s="10">
        <v>150</v>
      </c>
      <c r="Z368" s="10">
        <f t="shared" si="49"/>
        <v>2400</v>
      </c>
      <c r="AA368" s="10">
        <v>32</v>
      </c>
      <c r="AB368" s="10">
        <v>150</v>
      </c>
      <c r="AC368" s="10">
        <f t="shared" si="50"/>
        <v>4800</v>
      </c>
      <c r="AD368" s="11"/>
      <c r="AE368" s="26">
        <v>7</v>
      </c>
      <c r="AF368" s="7">
        <f t="shared" si="57"/>
        <v>0</v>
      </c>
      <c r="AG368" s="131">
        <v>1</v>
      </c>
      <c r="AH368" s="145">
        <f t="shared" si="51"/>
        <v>64</v>
      </c>
      <c r="AI368" s="139">
        <f t="shared" si="53"/>
        <v>9600</v>
      </c>
      <c r="AJ368" s="118">
        <f t="shared" si="52"/>
        <v>9600</v>
      </c>
      <c r="AM368" t="b">
        <f>D368='01.01.2022 Смета'!D368</f>
        <v>0</v>
      </c>
      <c r="AO368" t="b">
        <f>F368='01.01.2022 Смета'!E368</f>
        <v>1</v>
      </c>
      <c r="AP368" t="b">
        <f>G368='01.01.2022 Смета'!F368</f>
        <v>1</v>
      </c>
      <c r="AQ368" t="b">
        <f>H368='01.01.2022 Смета'!G368</f>
        <v>1</v>
      </c>
    </row>
    <row r="369" spans="1:43" ht="16.149999999999999" customHeight="1" x14ac:dyDescent="0.25">
      <c r="A369" s="108">
        <v>300</v>
      </c>
      <c r="B369" s="8" t="s">
        <v>196</v>
      </c>
      <c r="C369" s="21" t="s">
        <v>124</v>
      </c>
      <c r="D369" s="42" t="s">
        <v>641</v>
      </c>
      <c r="E369" s="44" t="s">
        <v>451</v>
      </c>
      <c r="F369" s="35">
        <v>44604</v>
      </c>
      <c r="G369" s="35">
        <v>44605</v>
      </c>
      <c r="H369" s="21" t="s">
        <v>318</v>
      </c>
      <c r="I369" s="42" t="s">
        <v>451</v>
      </c>
      <c r="J369" s="35">
        <v>44604</v>
      </c>
      <c r="K369" s="35">
        <v>44605</v>
      </c>
      <c r="L369" s="10"/>
      <c r="M369" s="10">
        <v>3400</v>
      </c>
      <c r="N369" s="10">
        <f t="shared" si="54"/>
        <v>0</v>
      </c>
      <c r="O369" s="10"/>
      <c r="P369" s="10">
        <v>2900</v>
      </c>
      <c r="Q369" s="10">
        <f t="shared" si="55"/>
        <v>0</v>
      </c>
      <c r="R369" s="10"/>
      <c r="S369" s="10">
        <v>2800</v>
      </c>
      <c r="T369" s="10">
        <f t="shared" si="56"/>
        <v>0</v>
      </c>
      <c r="U369" s="10">
        <v>16</v>
      </c>
      <c r="V369" s="10">
        <v>150</v>
      </c>
      <c r="W369" s="10">
        <f t="shared" si="48"/>
        <v>2400</v>
      </c>
      <c r="X369" s="10">
        <v>16</v>
      </c>
      <c r="Y369" s="10">
        <v>150</v>
      </c>
      <c r="Z369" s="10">
        <f t="shared" si="49"/>
        <v>2400</v>
      </c>
      <c r="AA369" s="10">
        <v>32</v>
      </c>
      <c r="AB369" s="10">
        <v>150</v>
      </c>
      <c r="AC369" s="10">
        <f t="shared" si="50"/>
        <v>4800</v>
      </c>
      <c r="AD369" s="11"/>
      <c r="AE369" s="26">
        <v>7</v>
      </c>
      <c r="AF369" s="7">
        <f t="shared" si="57"/>
        <v>0</v>
      </c>
      <c r="AG369" s="131">
        <v>1</v>
      </c>
      <c r="AH369" s="145">
        <f t="shared" si="51"/>
        <v>64</v>
      </c>
      <c r="AI369" s="139">
        <f t="shared" si="53"/>
        <v>9600</v>
      </c>
      <c r="AJ369" s="118">
        <f t="shared" si="52"/>
        <v>9600</v>
      </c>
      <c r="AM369" t="b">
        <f>D369='01.01.2022 Смета'!D369</f>
        <v>1</v>
      </c>
      <c r="AO369" t="b">
        <f>F369='01.01.2022 Смета'!E369</f>
        <v>1</v>
      </c>
      <c r="AP369" t="b">
        <f>G369='01.01.2022 Смета'!F369</f>
        <v>1</v>
      </c>
      <c r="AQ369" t="b">
        <f>H369='01.01.2022 Смета'!G369</f>
        <v>1</v>
      </c>
    </row>
    <row r="370" spans="1:43" ht="16.149999999999999" customHeight="1" x14ac:dyDescent="0.25">
      <c r="A370" s="108">
        <v>301</v>
      </c>
      <c r="B370" s="8" t="s">
        <v>196</v>
      </c>
      <c r="C370" s="21" t="s">
        <v>124</v>
      </c>
      <c r="D370" s="42" t="s">
        <v>642</v>
      </c>
      <c r="E370" s="44" t="s">
        <v>467</v>
      </c>
      <c r="F370" s="35">
        <v>44610</v>
      </c>
      <c r="G370" s="35">
        <v>44612</v>
      </c>
      <c r="H370" s="44" t="s">
        <v>318</v>
      </c>
      <c r="I370" s="42" t="s">
        <v>467</v>
      </c>
      <c r="J370" s="35">
        <v>44610</v>
      </c>
      <c r="K370" s="35">
        <v>44612</v>
      </c>
      <c r="L370" s="10"/>
      <c r="M370" s="10">
        <v>3400</v>
      </c>
      <c r="N370" s="10">
        <f t="shared" si="54"/>
        <v>0</v>
      </c>
      <c r="O370" s="10"/>
      <c r="P370" s="10">
        <v>2900</v>
      </c>
      <c r="Q370" s="10">
        <f t="shared" si="55"/>
        <v>0</v>
      </c>
      <c r="R370" s="10"/>
      <c r="S370" s="10">
        <v>2800</v>
      </c>
      <c r="T370" s="10">
        <f t="shared" si="56"/>
        <v>0</v>
      </c>
      <c r="U370" s="10">
        <v>16</v>
      </c>
      <c r="V370" s="10">
        <v>150</v>
      </c>
      <c r="W370" s="10">
        <f t="shared" si="48"/>
        <v>2400</v>
      </c>
      <c r="X370" s="10">
        <v>16</v>
      </c>
      <c r="Y370" s="10">
        <v>150</v>
      </c>
      <c r="Z370" s="10">
        <f t="shared" si="49"/>
        <v>2400</v>
      </c>
      <c r="AA370" s="10">
        <v>32</v>
      </c>
      <c r="AB370" s="10">
        <v>150</v>
      </c>
      <c r="AC370" s="10">
        <f t="shared" si="50"/>
        <v>4800</v>
      </c>
      <c r="AD370" s="11"/>
      <c r="AE370" s="26">
        <v>7</v>
      </c>
      <c r="AF370" s="7">
        <f t="shared" si="57"/>
        <v>0</v>
      </c>
      <c r="AG370" s="131">
        <v>1</v>
      </c>
      <c r="AH370" s="145">
        <f t="shared" si="51"/>
        <v>64</v>
      </c>
      <c r="AI370" s="139">
        <f t="shared" si="53"/>
        <v>9600</v>
      </c>
      <c r="AJ370" s="118">
        <f t="shared" si="52"/>
        <v>9600</v>
      </c>
      <c r="AM370" t="b">
        <f>D370='01.01.2022 Смета'!D370</f>
        <v>1</v>
      </c>
      <c r="AO370" t="b">
        <f>F370='01.01.2022 Смета'!E370</f>
        <v>1</v>
      </c>
      <c r="AP370" t="b">
        <f>G370='01.01.2022 Смета'!F370</f>
        <v>1</v>
      </c>
      <c r="AQ370" t="b">
        <f>H370='01.01.2022 Смета'!G370</f>
        <v>1</v>
      </c>
    </row>
    <row r="371" spans="1:43" ht="16.149999999999999" customHeight="1" x14ac:dyDescent="0.25">
      <c r="A371" s="108">
        <v>302</v>
      </c>
      <c r="B371" s="8" t="s">
        <v>196</v>
      </c>
      <c r="C371" s="21" t="s">
        <v>124</v>
      </c>
      <c r="D371" s="42" t="s">
        <v>174</v>
      </c>
      <c r="E371" s="44" t="s">
        <v>437</v>
      </c>
      <c r="F371" s="35">
        <v>44617</v>
      </c>
      <c r="G371" s="35">
        <v>44619</v>
      </c>
      <c r="H371" s="44" t="s">
        <v>318</v>
      </c>
      <c r="I371" s="42" t="s">
        <v>437</v>
      </c>
      <c r="J371" s="35">
        <v>44617</v>
      </c>
      <c r="K371" s="35">
        <v>44619</v>
      </c>
      <c r="L371" s="10"/>
      <c r="M371" s="10">
        <v>3400</v>
      </c>
      <c r="N371" s="10">
        <f t="shared" si="54"/>
        <v>0</v>
      </c>
      <c r="O371" s="10"/>
      <c r="P371" s="10">
        <v>2900</v>
      </c>
      <c r="Q371" s="10">
        <f t="shared" si="55"/>
        <v>0</v>
      </c>
      <c r="R371" s="10"/>
      <c r="S371" s="10">
        <v>2800</v>
      </c>
      <c r="T371" s="10">
        <f t="shared" si="56"/>
        <v>0</v>
      </c>
      <c r="U371" s="10">
        <v>27</v>
      </c>
      <c r="V371" s="10">
        <v>150</v>
      </c>
      <c r="W371" s="10">
        <f t="shared" si="48"/>
        <v>4050</v>
      </c>
      <c r="X371" s="10">
        <v>27</v>
      </c>
      <c r="Y371" s="10">
        <v>150</v>
      </c>
      <c r="Z371" s="10">
        <f t="shared" si="49"/>
        <v>4050</v>
      </c>
      <c r="AA371" s="10">
        <v>54</v>
      </c>
      <c r="AB371" s="10">
        <v>150</v>
      </c>
      <c r="AC371" s="10">
        <f t="shared" si="50"/>
        <v>8100</v>
      </c>
      <c r="AD371" s="11"/>
      <c r="AE371" s="26">
        <v>7</v>
      </c>
      <c r="AF371" s="7">
        <f t="shared" si="57"/>
        <v>0</v>
      </c>
      <c r="AG371" s="131">
        <v>1</v>
      </c>
      <c r="AH371" s="145">
        <f t="shared" si="51"/>
        <v>108</v>
      </c>
      <c r="AI371" s="139">
        <f t="shared" si="53"/>
        <v>16200</v>
      </c>
      <c r="AJ371" s="118">
        <f t="shared" si="52"/>
        <v>16200</v>
      </c>
      <c r="AM371" t="b">
        <f>D371='01.01.2022 Смета'!D371</f>
        <v>1</v>
      </c>
      <c r="AO371" t="b">
        <f>F371='01.01.2022 Смета'!E371</f>
        <v>1</v>
      </c>
      <c r="AP371" t="b">
        <f>G371='01.01.2022 Смета'!F371</f>
        <v>1</v>
      </c>
      <c r="AQ371" t="b">
        <f>H371='01.01.2022 Смета'!G371</f>
        <v>1</v>
      </c>
    </row>
    <row r="372" spans="1:43" ht="16.149999999999999" customHeight="1" x14ac:dyDescent="0.25">
      <c r="A372" s="108">
        <v>303</v>
      </c>
      <c r="B372" s="8" t="s">
        <v>196</v>
      </c>
      <c r="C372" s="21" t="s">
        <v>124</v>
      </c>
      <c r="D372" s="42" t="s">
        <v>643</v>
      </c>
      <c r="E372" s="44" t="s">
        <v>437</v>
      </c>
      <c r="F372" s="35">
        <v>44617</v>
      </c>
      <c r="G372" s="35">
        <v>44619</v>
      </c>
      <c r="H372" s="44" t="s">
        <v>318</v>
      </c>
      <c r="I372" s="42" t="s">
        <v>437</v>
      </c>
      <c r="J372" s="35">
        <v>44617</v>
      </c>
      <c r="K372" s="35">
        <v>44619</v>
      </c>
      <c r="L372" s="10"/>
      <c r="M372" s="10">
        <v>3400</v>
      </c>
      <c r="N372" s="10">
        <f t="shared" si="54"/>
        <v>0</v>
      </c>
      <c r="O372" s="10"/>
      <c r="P372" s="10">
        <v>2900</v>
      </c>
      <c r="Q372" s="10">
        <f t="shared" si="55"/>
        <v>0</v>
      </c>
      <c r="R372" s="10"/>
      <c r="S372" s="10">
        <v>2800</v>
      </c>
      <c r="T372" s="10">
        <f t="shared" si="56"/>
        <v>0</v>
      </c>
      <c r="U372" s="10">
        <v>27</v>
      </c>
      <c r="V372" s="10">
        <v>150</v>
      </c>
      <c r="W372" s="10">
        <f t="shared" si="48"/>
        <v>4050</v>
      </c>
      <c r="X372" s="10">
        <v>27</v>
      </c>
      <c r="Y372" s="10">
        <v>150</v>
      </c>
      <c r="Z372" s="10">
        <f t="shared" si="49"/>
        <v>4050</v>
      </c>
      <c r="AA372" s="10">
        <v>54</v>
      </c>
      <c r="AB372" s="10">
        <v>150</v>
      </c>
      <c r="AC372" s="10">
        <f t="shared" si="50"/>
        <v>8100</v>
      </c>
      <c r="AD372" s="11"/>
      <c r="AE372" s="26">
        <v>7</v>
      </c>
      <c r="AF372" s="7">
        <f t="shared" si="57"/>
        <v>0</v>
      </c>
      <c r="AG372" s="131">
        <v>1</v>
      </c>
      <c r="AH372" s="145">
        <f t="shared" si="51"/>
        <v>108</v>
      </c>
      <c r="AI372" s="139">
        <f t="shared" si="53"/>
        <v>16200</v>
      </c>
      <c r="AJ372" s="118">
        <f t="shared" si="52"/>
        <v>16200</v>
      </c>
      <c r="AM372" t="b">
        <f>D372='01.01.2022 Смета'!D372</f>
        <v>1</v>
      </c>
      <c r="AO372" t="b">
        <f>F372='01.01.2022 Смета'!E372</f>
        <v>1</v>
      </c>
      <c r="AP372" t="b">
        <f>G372='01.01.2022 Смета'!F372</f>
        <v>1</v>
      </c>
      <c r="AQ372" t="b">
        <f>H372='01.01.2022 Смета'!G372</f>
        <v>1</v>
      </c>
    </row>
    <row r="373" spans="1:43" ht="52.9" customHeight="1" x14ac:dyDescent="0.25">
      <c r="A373" s="108">
        <v>304</v>
      </c>
      <c r="B373" s="8" t="s">
        <v>196</v>
      </c>
      <c r="C373" s="21" t="s">
        <v>124</v>
      </c>
      <c r="D373" s="22" t="s">
        <v>644</v>
      </c>
      <c r="E373" s="21" t="s">
        <v>743</v>
      </c>
      <c r="F373" s="35">
        <v>44679</v>
      </c>
      <c r="G373" s="35">
        <v>44682</v>
      </c>
      <c r="H373" s="21" t="s">
        <v>298</v>
      </c>
      <c r="I373" s="22" t="s">
        <v>743</v>
      </c>
      <c r="J373" s="35">
        <v>44679</v>
      </c>
      <c r="K373" s="35">
        <v>44682</v>
      </c>
      <c r="L373" s="10"/>
      <c r="M373" s="10">
        <v>3400</v>
      </c>
      <c r="N373" s="10">
        <f t="shared" si="54"/>
        <v>0</v>
      </c>
      <c r="O373" s="10"/>
      <c r="P373" s="10">
        <v>2900</v>
      </c>
      <c r="Q373" s="10">
        <f t="shared" si="55"/>
        <v>0</v>
      </c>
      <c r="R373" s="10"/>
      <c r="S373" s="10">
        <v>2800</v>
      </c>
      <c r="T373" s="10">
        <f t="shared" si="56"/>
        <v>0</v>
      </c>
      <c r="U373" s="10">
        <v>55</v>
      </c>
      <c r="V373" s="10">
        <v>150</v>
      </c>
      <c r="W373" s="10">
        <f t="shared" si="48"/>
        <v>8250</v>
      </c>
      <c r="X373" s="10">
        <v>55</v>
      </c>
      <c r="Y373" s="10">
        <v>150</v>
      </c>
      <c r="Z373" s="10">
        <f t="shared" si="49"/>
        <v>8250</v>
      </c>
      <c r="AA373" s="10">
        <v>110</v>
      </c>
      <c r="AB373" s="10">
        <v>150</v>
      </c>
      <c r="AC373" s="10">
        <f t="shared" si="50"/>
        <v>16500</v>
      </c>
      <c r="AD373" s="11">
        <v>201</v>
      </c>
      <c r="AE373" s="26">
        <v>7</v>
      </c>
      <c r="AF373" s="7">
        <v>1561</v>
      </c>
      <c r="AG373" s="131">
        <v>1</v>
      </c>
      <c r="AH373" s="145">
        <f t="shared" si="51"/>
        <v>421</v>
      </c>
      <c r="AI373" s="139">
        <f t="shared" si="53"/>
        <v>34561</v>
      </c>
      <c r="AJ373" s="118">
        <f t="shared" si="52"/>
        <v>34561</v>
      </c>
      <c r="AM373" t="b">
        <f>D373='01.01.2022 Смета'!D373</f>
        <v>1</v>
      </c>
      <c r="AO373" t="b">
        <f>F373='01.01.2022 Смета'!E373</f>
        <v>1</v>
      </c>
      <c r="AP373" t="b">
        <f>G373='01.01.2022 Смета'!F373</f>
        <v>1</v>
      </c>
      <c r="AQ373" t="b">
        <f>H373='01.01.2022 Смета'!G373</f>
        <v>1</v>
      </c>
    </row>
    <row r="374" spans="1:43" ht="53.65" customHeight="1" x14ac:dyDescent="0.25">
      <c r="A374" s="108">
        <v>305</v>
      </c>
      <c r="B374" s="8" t="s">
        <v>196</v>
      </c>
      <c r="C374" s="21" t="s">
        <v>124</v>
      </c>
      <c r="D374" s="22" t="s">
        <v>645</v>
      </c>
      <c r="E374" s="21" t="s">
        <v>743</v>
      </c>
      <c r="F374" s="35">
        <v>44679</v>
      </c>
      <c r="G374" s="35">
        <v>44682</v>
      </c>
      <c r="H374" s="21" t="s">
        <v>298</v>
      </c>
      <c r="I374" s="22" t="s">
        <v>743</v>
      </c>
      <c r="J374" s="35">
        <v>44679</v>
      </c>
      <c r="K374" s="35">
        <v>44682</v>
      </c>
      <c r="L374" s="10"/>
      <c r="M374" s="10">
        <v>3400</v>
      </c>
      <c r="N374" s="10">
        <f t="shared" si="54"/>
        <v>0</v>
      </c>
      <c r="O374" s="10"/>
      <c r="P374" s="10">
        <v>2900</v>
      </c>
      <c r="Q374" s="10">
        <f t="shared" si="55"/>
        <v>0</v>
      </c>
      <c r="R374" s="10"/>
      <c r="S374" s="10">
        <v>2800</v>
      </c>
      <c r="T374" s="10">
        <f t="shared" si="56"/>
        <v>0</v>
      </c>
      <c r="U374" s="10">
        <v>55</v>
      </c>
      <c r="V374" s="10">
        <v>150</v>
      </c>
      <c r="W374" s="10">
        <f t="shared" si="48"/>
        <v>8250</v>
      </c>
      <c r="X374" s="10">
        <v>55</v>
      </c>
      <c r="Y374" s="10">
        <v>150</v>
      </c>
      <c r="Z374" s="10">
        <f t="shared" si="49"/>
        <v>8250</v>
      </c>
      <c r="AA374" s="10">
        <v>110</v>
      </c>
      <c r="AB374" s="10">
        <v>150</v>
      </c>
      <c r="AC374" s="10">
        <f t="shared" si="50"/>
        <v>16500</v>
      </c>
      <c r="AD374" s="11">
        <v>223</v>
      </c>
      <c r="AE374" s="26">
        <v>7</v>
      </c>
      <c r="AF374" s="7">
        <f t="shared" si="57"/>
        <v>1561</v>
      </c>
      <c r="AG374" s="131">
        <v>1</v>
      </c>
      <c r="AH374" s="145">
        <f t="shared" si="51"/>
        <v>443</v>
      </c>
      <c r="AI374" s="139">
        <f t="shared" si="53"/>
        <v>34561</v>
      </c>
      <c r="AJ374" s="118">
        <f t="shared" si="52"/>
        <v>34561</v>
      </c>
      <c r="AM374" t="b">
        <f>D374='01.01.2022 Смета'!D374</f>
        <v>1</v>
      </c>
      <c r="AO374" t="b">
        <f>F374='01.01.2022 Смета'!E374</f>
        <v>1</v>
      </c>
      <c r="AP374" t="b">
        <f>G374='01.01.2022 Смета'!F374</f>
        <v>1</v>
      </c>
      <c r="AQ374" t="b">
        <f>H374='01.01.2022 Смета'!G374</f>
        <v>1</v>
      </c>
    </row>
    <row r="375" spans="1:43" ht="54" customHeight="1" x14ac:dyDescent="0.25">
      <c r="A375" s="108">
        <v>306</v>
      </c>
      <c r="B375" s="8" t="s">
        <v>196</v>
      </c>
      <c r="C375" s="21" t="s">
        <v>124</v>
      </c>
      <c r="D375" s="22" t="s">
        <v>547</v>
      </c>
      <c r="E375" s="21" t="s">
        <v>743</v>
      </c>
      <c r="F375" s="35">
        <v>44708</v>
      </c>
      <c r="G375" s="35">
        <v>44710</v>
      </c>
      <c r="H375" s="46" t="s">
        <v>43</v>
      </c>
      <c r="I375" s="22" t="s">
        <v>743</v>
      </c>
      <c r="J375" s="35">
        <v>44708</v>
      </c>
      <c r="K375" s="35">
        <v>44710</v>
      </c>
      <c r="L375" s="28"/>
      <c r="M375" s="10">
        <v>3400</v>
      </c>
      <c r="N375" s="10">
        <f t="shared" si="54"/>
        <v>0</v>
      </c>
      <c r="O375" s="28"/>
      <c r="P375" s="10">
        <v>2900</v>
      </c>
      <c r="Q375" s="10">
        <f t="shared" si="55"/>
        <v>0</v>
      </c>
      <c r="R375" s="28"/>
      <c r="S375" s="10">
        <v>2800</v>
      </c>
      <c r="T375" s="10">
        <f t="shared" si="56"/>
        <v>0</v>
      </c>
      <c r="U375" s="10">
        <v>98</v>
      </c>
      <c r="V375" s="10">
        <v>150</v>
      </c>
      <c r="W375" s="10">
        <f t="shared" si="48"/>
        <v>14700</v>
      </c>
      <c r="X375" s="10">
        <v>98</v>
      </c>
      <c r="Y375" s="10">
        <v>150</v>
      </c>
      <c r="Z375" s="10">
        <f t="shared" si="49"/>
        <v>14700</v>
      </c>
      <c r="AA375" s="10">
        <v>196</v>
      </c>
      <c r="AB375" s="10">
        <v>150</v>
      </c>
      <c r="AC375" s="10">
        <f t="shared" si="50"/>
        <v>29400</v>
      </c>
      <c r="AD375" s="11">
        <v>395</v>
      </c>
      <c r="AE375" s="26">
        <v>7</v>
      </c>
      <c r="AF375" s="7">
        <f t="shared" si="57"/>
        <v>2765</v>
      </c>
      <c r="AG375" s="131">
        <v>1</v>
      </c>
      <c r="AH375" s="145">
        <f t="shared" si="51"/>
        <v>787</v>
      </c>
      <c r="AI375" s="139">
        <f t="shared" si="53"/>
        <v>61565</v>
      </c>
      <c r="AJ375" s="118">
        <f t="shared" si="52"/>
        <v>61565</v>
      </c>
      <c r="AM375" t="b">
        <f>D375='01.01.2022 Смета'!D375</f>
        <v>1</v>
      </c>
      <c r="AO375" t="b">
        <f>F375='01.01.2022 Смета'!E375</f>
        <v>1</v>
      </c>
      <c r="AP375" t="b">
        <f>G375='01.01.2022 Смета'!F375</f>
        <v>1</v>
      </c>
      <c r="AQ375" t="b">
        <f>H375='01.01.2022 Смета'!G375</f>
        <v>1</v>
      </c>
    </row>
    <row r="376" spans="1:43" ht="16.149999999999999" customHeight="1" x14ac:dyDescent="0.25">
      <c r="A376" s="110"/>
      <c r="B376" s="88"/>
      <c r="C376" s="92"/>
      <c r="D376" s="92" t="s">
        <v>893</v>
      </c>
      <c r="E376" s="89"/>
      <c r="F376" s="89"/>
      <c r="G376" s="89"/>
      <c r="H376" s="91"/>
      <c r="I376" s="91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66"/>
      <c r="AC376" s="26"/>
      <c r="AD376" s="26"/>
      <c r="AE376" s="133"/>
      <c r="AF376" s="140"/>
      <c r="AG376" s="140"/>
      <c r="AH376" s="149"/>
      <c r="AI376" s="89"/>
      <c r="AJ376" s="90"/>
      <c r="AM376" t="b">
        <f>D376='01.01.2022 Смета'!D376</f>
        <v>1</v>
      </c>
      <c r="AO376" t="b">
        <f>F376='01.01.2022 Смета'!E376</f>
        <v>1</v>
      </c>
      <c r="AP376" t="b">
        <f>G376='01.01.2022 Смета'!F376</f>
        <v>1</v>
      </c>
      <c r="AQ376" t="b">
        <f>H376='01.01.2022 Смета'!G376</f>
        <v>1</v>
      </c>
    </row>
    <row r="377" spans="1:43" ht="67.900000000000006" customHeight="1" x14ac:dyDescent="0.25">
      <c r="A377" s="108">
        <v>307</v>
      </c>
      <c r="B377" s="8" t="s">
        <v>82</v>
      </c>
      <c r="C377" s="21" t="s">
        <v>202</v>
      </c>
      <c r="D377" s="22" t="s">
        <v>174</v>
      </c>
      <c r="E377" s="21" t="s">
        <v>456</v>
      </c>
      <c r="F377" s="35">
        <v>44596</v>
      </c>
      <c r="G377" s="35">
        <v>44598</v>
      </c>
      <c r="H377" s="21" t="s">
        <v>310</v>
      </c>
      <c r="I377" s="22" t="s">
        <v>456</v>
      </c>
      <c r="J377" s="35">
        <v>44596</v>
      </c>
      <c r="K377" s="35">
        <v>44598</v>
      </c>
      <c r="L377" s="10"/>
      <c r="M377" s="10">
        <v>3400</v>
      </c>
      <c r="N377" s="10">
        <f t="shared" si="54"/>
        <v>0</v>
      </c>
      <c r="O377" s="10"/>
      <c r="P377" s="10">
        <v>2900</v>
      </c>
      <c r="Q377" s="10">
        <f t="shared" si="55"/>
        <v>0</v>
      </c>
      <c r="R377" s="10"/>
      <c r="S377" s="10">
        <v>2800</v>
      </c>
      <c r="T377" s="10">
        <f t="shared" si="56"/>
        <v>0</v>
      </c>
      <c r="U377" s="10">
        <v>75</v>
      </c>
      <c r="V377" s="10">
        <v>150</v>
      </c>
      <c r="W377" s="10">
        <f t="shared" si="48"/>
        <v>11250</v>
      </c>
      <c r="X377" s="10">
        <v>75</v>
      </c>
      <c r="Y377" s="10">
        <v>150</v>
      </c>
      <c r="Z377" s="10">
        <f t="shared" si="49"/>
        <v>11250</v>
      </c>
      <c r="AA377" s="10">
        <v>73</v>
      </c>
      <c r="AB377" s="10">
        <v>150</v>
      </c>
      <c r="AC377" s="10">
        <f t="shared" si="50"/>
        <v>10950</v>
      </c>
      <c r="AD377" s="11"/>
      <c r="AE377" s="26">
        <v>7</v>
      </c>
      <c r="AF377" s="7">
        <f t="shared" si="57"/>
        <v>0</v>
      </c>
      <c r="AG377" s="131">
        <v>1</v>
      </c>
      <c r="AH377" s="145">
        <f t="shared" si="51"/>
        <v>223</v>
      </c>
      <c r="AI377" s="139">
        <f t="shared" si="53"/>
        <v>33450</v>
      </c>
      <c r="AJ377" s="118">
        <f t="shared" si="52"/>
        <v>33450</v>
      </c>
      <c r="AM377" t="b">
        <f>D377='01.01.2022 Смета'!D377</f>
        <v>1</v>
      </c>
      <c r="AO377" t="b">
        <f>F377='01.01.2022 Смета'!E377</f>
        <v>1</v>
      </c>
      <c r="AP377" t="b">
        <f>G377='01.01.2022 Смета'!F377</f>
        <v>1</v>
      </c>
      <c r="AQ377" t="b">
        <f>H377='01.01.2022 Смета'!G377</f>
        <v>1</v>
      </c>
    </row>
    <row r="378" spans="1:43" ht="66.400000000000006" customHeight="1" x14ac:dyDescent="0.25">
      <c r="A378" s="108">
        <v>308</v>
      </c>
      <c r="B378" s="8" t="s">
        <v>82</v>
      </c>
      <c r="C378" s="21" t="s">
        <v>202</v>
      </c>
      <c r="D378" s="22" t="s">
        <v>83</v>
      </c>
      <c r="E378" s="21" t="s">
        <v>1053</v>
      </c>
      <c r="F378" s="35">
        <v>44722</v>
      </c>
      <c r="G378" s="35">
        <v>44725</v>
      </c>
      <c r="H378" s="21" t="s">
        <v>310</v>
      </c>
      <c r="I378" s="22" t="s">
        <v>744</v>
      </c>
      <c r="J378" s="35">
        <v>44722</v>
      </c>
      <c r="K378" s="35">
        <v>44725</v>
      </c>
      <c r="L378" s="10"/>
      <c r="M378" s="10">
        <v>3400</v>
      </c>
      <c r="N378" s="10">
        <f t="shared" si="54"/>
        <v>0</v>
      </c>
      <c r="O378" s="10"/>
      <c r="P378" s="10">
        <v>2900</v>
      </c>
      <c r="Q378" s="10">
        <f t="shared" si="55"/>
        <v>0</v>
      </c>
      <c r="R378" s="10"/>
      <c r="S378" s="10">
        <v>2800</v>
      </c>
      <c r="T378" s="10">
        <f t="shared" si="56"/>
        <v>0</v>
      </c>
      <c r="U378" s="10">
        <v>75</v>
      </c>
      <c r="V378" s="10">
        <v>150</v>
      </c>
      <c r="W378" s="10">
        <f t="shared" si="48"/>
        <v>11250</v>
      </c>
      <c r="X378" s="10">
        <v>75</v>
      </c>
      <c r="Y378" s="10">
        <v>150</v>
      </c>
      <c r="Z378" s="10">
        <f t="shared" si="49"/>
        <v>11250</v>
      </c>
      <c r="AA378" s="10">
        <v>75</v>
      </c>
      <c r="AB378" s="10">
        <v>150</v>
      </c>
      <c r="AC378" s="10">
        <f t="shared" si="50"/>
        <v>11250</v>
      </c>
      <c r="AD378" s="11">
        <v>225</v>
      </c>
      <c r="AE378" s="26">
        <v>7</v>
      </c>
      <c r="AF378" s="7">
        <f t="shared" si="57"/>
        <v>1575</v>
      </c>
      <c r="AG378" s="131">
        <v>1</v>
      </c>
      <c r="AH378" s="145">
        <f t="shared" si="51"/>
        <v>450</v>
      </c>
      <c r="AI378" s="139">
        <f t="shared" si="53"/>
        <v>35325</v>
      </c>
      <c r="AJ378" s="118">
        <f t="shared" si="52"/>
        <v>35325</v>
      </c>
      <c r="AM378" t="b">
        <f>D378='01.01.2022 Смета'!D378</f>
        <v>1</v>
      </c>
      <c r="AO378" t="b">
        <f>F378='01.01.2022 Смета'!E378</f>
        <v>1</v>
      </c>
      <c r="AP378" t="b">
        <f>G378='01.01.2022 Смета'!F378</f>
        <v>1</v>
      </c>
      <c r="AQ378" t="b">
        <f>H378='01.01.2022 Смета'!G378</f>
        <v>1</v>
      </c>
    </row>
    <row r="379" spans="1:43" ht="17.649999999999999" customHeight="1" x14ac:dyDescent="0.25">
      <c r="A379" s="110"/>
      <c r="B379" s="88"/>
      <c r="C379" s="92"/>
      <c r="D379" s="92" t="s">
        <v>894</v>
      </c>
      <c r="E379" s="89"/>
      <c r="F379" s="89"/>
      <c r="G379" s="89"/>
      <c r="H379" s="91"/>
      <c r="I379" s="91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66"/>
      <c r="AC379" s="26"/>
      <c r="AD379" s="26"/>
      <c r="AE379" s="133"/>
      <c r="AF379" s="140"/>
      <c r="AG379" s="140"/>
      <c r="AH379" s="149"/>
      <c r="AI379" s="89"/>
      <c r="AJ379" s="90"/>
      <c r="AM379" t="b">
        <f>D379='01.01.2022 Смета'!D379</f>
        <v>1</v>
      </c>
      <c r="AO379" t="b">
        <f>F379='01.01.2022 Смета'!E379</f>
        <v>1</v>
      </c>
      <c r="AP379" t="b">
        <f>G379='01.01.2022 Смета'!F379</f>
        <v>1</v>
      </c>
      <c r="AQ379" t="b">
        <f>H379='01.01.2022 Смета'!G379</f>
        <v>1</v>
      </c>
    </row>
    <row r="380" spans="1:43" ht="27" customHeight="1" x14ac:dyDescent="0.25">
      <c r="A380" s="108">
        <v>309</v>
      </c>
      <c r="B380" s="8" t="s">
        <v>66</v>
      </c>
      <c r="C380" s="21" t="s">
        <v>127</v>
      </c>
      <c r="D380" s="22" t="s">
        <v>70</v>
      </c>
      <c r="E380" s="21" t="s">
        <v>459</v>
      </c>
      <c r="F380" s="35">
        <v>44606</v>
      </c>
      <c r="G380" s="35">
        <v>44612</v>
      </c>
      <c r="H380" s="21" t="s">
        <v>812</v>
      </c>
      <c r="I380" s="22" t="s">
        <v>459</v>
      </c>
      <c r="J380" s="35">
        <v>44606</v>
      </c>
      <c r="K380" s="35">
        <v>44612</v>
      </c>
      <c r="L380" s="10"/>
      <c r="M380" s="10">
        <v>3400</v>
      </c>
      <c r="N380" s="10">
        <f t="shared" si="54"/>
        <v>0</v>
      </c>
      <c r="O380" s="10"/>
      <c r="P380" s="10">
        <v>2900</v>
      </c>
      <c r="Q380" s="10">
        <f t="shared" si="55"/>
        <v>0</v>
      </c>
      <c r="R380" s="10"/>
      <c r="S380" s="10">
        <v>2800</v>
      </c>
      <c r="T380" s="10">
        <f t="shared" si="56"/>
        <v>0</v>
      </c>
      <c r="U380" s="10">
        <v>2</v>
      </c>
      <c r="V380" s="10">
        <v>150</v>
      </c>
      <c r="W380" s="10">
        <f t="shared" si="48"/>
        <v>300</v>
      </c>
      <c r="X380" s="10">
        <v>2</v>
      </c>
      <c r="Y380" s="10">
        <v>150</v>
      </c>
      <c r="Z380" s="10">
        <f t="shared" si="49"/>
        <v>300</v>
      </c>
      <c r="AA380" s="10">
        <v>2</v>
      </c>
      <c r="AB380" s="10">
        <v>150</v>
      </c>
      <c r="AC380" s="10">
        <f t="shared" si="50"/>
        <v>300</v>
      </c>
      <c r="AD380" s="11"/>
      <c r="AE380" s="26">
        <v>7</v>
      </c>
      <c r="AF380" s="7">
        <f t="shared" si="57"/>
        <v>0</v>
      </c>
      <c r="AG380" s="131">
        <v>1</v>
      </c>
      <c r="AH380" s="145">
        <f t="shared" si="51"/>
        <v>6</v>
      </c>
      <c r="AI380" s="139">
        <f t="shared" si="53"/>
        <v>900</v>
      </c>
      <c r="AJ380" s="118">
        <f t="shared" si="52"/>
        <v>900</v>
      </c>
      <c r="AM380" t="b">
        <f>D380='01.01.2022 Смета'!D380</f>
        <v>1</v>
      </c>
      <c r="AO380" t="b">
        <f>F380='01.01.2022 Смета'!E380</f>
        <v>1</v>
      </c>
      <c r="AP380" t="b">
        <f>G380='01.01.2022 Смета'!F380</f>
        <v>1</v>
      </c>
      <c r="AQ380" t="b">
        <f>H380='01.01.2022 Смета'!G380</f>
        <v>1</v>
      </c>
    </row>
    <row r="381" spans="1:43" ht="40.15" customHeight="1" x14ac:dyDescent="0.25">
      <c r="A381" s="108">
        <v>310</v>
      </c>
      <c r="B381" s="8" t="s">
        <v>66</v>
      </c>
      <c r="C381" s="21" t="s">
        <v>127</v>
      </c>
      <c r="D381" s="22" t="s">
        <v>174</v>
      </c>
      <c r="E381" s="21" t="s">
        <v>520</v>
      </c>
      <c r="F381" s="35">
        <v>44640</v>
      </c>
      <c r="G381" s="35">
        <v>44643</v>
      </c>
      <c r="H381" s="21" t="s">
        <v>310</v>
      </c>
      <c r="I381" s="22" t="s">
        <v>520</v>
      </c>
      <c r="J381" s="35">
        <v>44640</v>
      </c>
      <c r="K381" s="35">
        <v>44643</v>
      </c>
      <c r="L381" s="10"/>
      <c r="M381" s="10">
        <v>3400</v>
      </c>
      <c r="N381" s="10">
        <f t="shared" si="54"/>
        <v>0</v>
      </c>
      <c r="O381" s="10"/>
      <c r="P381" s="10">
        <v>2900</v>
      </c>
      <c r="Q381" s="10">
        <f t="shared" si="55"/>
        <v>0</v>
      </c>
      <c r="R381" s="10"/>
      <c r="S381" s="10">
        <v>2800</v>
      </c>
      <c r="T381" s="10">
        <f t="shared" si="56"/>
        <v>0</v>
      </c>
      <c r="U381" s="10">
        <v>10</v>
      </c>
      <c r="V381" s="10">
        <v>150</v>
      </c>
      <c r="W381" s="10">
        <f t="shared" si="48"/>
        <v>1500</v>
      </c>
      <c r="X381" s="10">
        <v>10</v>
      </c>
      <c r="Y381" s="10">
        <v>150</v>
      </c>
      <c r="Z381" s="10">
        <f t="shared" si="49"/>
        <v>1500</v>
      </c>
      <c r="AA381" s="10">
        <v>10</v>
      </c>
      <c r="AB381" s="10">
        <v>150</v>
      </c>
      <c r="AC381" s="10">
        <f t="shared" si="50"/>
        <v>1500</v>
      </c>
      <c r="AD381" s="11"/>
      <c r="AE381" s="26">
        <v>7</v>
      </c>
      <c r="AF381" s="7">
        <f t="shared" si="57"/>
        <v>0</v>
      </c>
      <c r="AG381" s="131">
        <v>1</v>
      </c>
      <c r="AH381" s="145">
        <f t="shared" si="51"/>
        <v>30</v>
      </c>
      <c r="AI381" s="139">
        <f t="shared" si="53"/>
        <v>4500</v>
      </c>
      <c r="AJ381" s="118">
        <f t="shared" si="52"/>
        <v>4500</v>
      </c>
      <c r="AM381" t="b">
        <f>D381='01.01.2022 Смета'!D381</f>
        <v>1</v>
      </c>
      <c r="AO381" t="b">
        <f>F381='01.01.2022 Смета'!E381</f>
        <v>1</v>
      </c>
      <c r="AP381" t="b">
        <f>G381='01.01.2022 Смета'!F381</f>
        <v>1</v>
      </c>
      <c r="AQ381" t="b">
        <f>H381='01.01.2022 Смета'!G381</f>
        <v>1</v>
      </c>
    </row>
    <row r="382" spans="1:43" ht="40.15" customHeight="1" x14ac:dyDescent="0.25">
      <c r="A382" s="108">
        <v>311</v>
      </c>
      <c r="B382" s="8" t="s">
        <v>66</v>
      </c>
      <c r="C382" s="21" t="s">
        <v>127</v>
      </c>
      <c r="D382" s="22" t="s">
        <v>265</v>
      </c>
      <c r="E382" s="21" t="s">
        <v>745</v>
      </c>
      <c r="F382" s="35">
        <v>44640</v>
      </c>
      <c r="G382" s="35">
        <v>44643</v>
      </c>
      <c r="H382" s="21" t="s">
        <v>310</v>
      </c>
      <c r="I382" s="22" t="s">
        <v>745</v>
      </c>
      <c r="J382" s="35">
        <v>44640</v>
      </c>
      <c r="K382" s="35">
        <v>44643</v>
      </c>
      <c r="L382" s="10"/>
      <c r="M382" s="10">
        <v>3400</v>
      </c>
      <c r="N382" s="10">
        <f t="shared" si="54"/>
        <v>0</v>
      </c>
      <c r="O382" s="10"/>
      <c r="P382" s="10">
        <v>2900</v>
      </c>
      <c r="Q382" s="10">
        <f t="shared" si="55"/>
        <v>0</v>
      </c>
      <c r="R382" s="10"/>
      <c r="S382" s="10">
        <v>2800</v>
      </c>
      <c r="T382" s="10">
        <f t="shared" si="56"/>
        <v>0</v>
      </c>
      <c r="U382" s="10">
        <v>10</v>
      </c>
      <c r="V382" s="10">
        <v>150</v>
      </c>
      <c r="W382" s="10">
        <f t="shared" si="48"/>
        <v>1500</v>
      </c>
      <c r="X382" s="10">
        <v>10</v>
      </c>
      <c r="Y382" s="10">
        <v>150</v>
      </c>
      <c r="Z382" s="10">
        <f t="shared" si="49"/>
        <v>1500</v>
      </c>
      <c r="AA382" s="10">
        <v>10</v>
      </c>
      <c r="AB382" s="10">
        <v>150</v>
      </c>
      <c r="AC382" s="10">
        <f t="shared" si="50"/>
        <v>1500</v>
      </c>
      <c r="AD382" s="11"/>
      <c r="AE382" s="26">
        <v>7</v>
      </c>
      <c r="AF382" s="7">
        <f t="shared" si="57"/>
        <v>0</v>
      </c>
      <c r="AG382" s="131">
        <v>1</v>
      </c>
      <c r="AH382" s="145">
        <f t="shared" si="51"/>
        <v>30</v>
      </c>
      <c r="AI382" s="139">
        <f t="shared" si="53"/>
        <v>4500</v>
      </c>
      <c r="AJ382" s="118">
        <f t="shared" si="52"/>
        <v>4500</v>
      </c>
      <c r="AM382" t="b">
        <f>D382='01.01.2022 Смета'!D382</f>
        <v>1</v>
      </c>
      <c r="AO382" t="b">
        <f>F382='01.01.2022 Смета'!E382</f>
        <v>1</v>
      </c>
      <c r="AP382" t="b">
        <f>G382='01.01.2022 Смета'!F382</f>
        <v>1</v>
      </c>
      <c r="AQ382" t="b">
        <f>H382='01.01.2022 Смета'!G382</f>
        <v>1</v>
      </c>
    </row>
    <row r="383" spans="1:43" ht="40.15" customHeight="1" x14ac:dyDescent="0.25">
      <c r="A383" s="108">
        <v>312</v>
      </c>
      <c r="B383" s="8" t="s">
        <v>66</v>
      </c>
      <c r="C383" s="21" t="s">
        <v>127</v>
      </c>
      <c r="D383" s="22" t="s">
        <v>266</v>
      </c>
      <c r="E383" s="21" t="s">
        <v>520</v>
      </c>
      <c r="F383" s="35">
        <v>44647</v>
      </c>
      <c r="G383" s="35">
        <v>44649</v>
      </c>
      <c r="H383" s="21" t="s">
        <v>310</v>
      </c>
      <c r="I383" s="22" t="s">
        <v>520</v>
      </c>
      <c r="J383" s="35">
        <v>44647</v>
      </c>
      <c r="K383" s="35">
        <v>44649</v>
      </c>
      <c r="L383" s="10"/>
      <c r="M383" s="10">
        <v>3400</v>
      </c>
      <c r="N383" s="10">
        <f t="shared" si="54"/>
        <v>0</v>
      </c>
      <c r="O383" s="10"/>
      <c r="P383" s="10">
        <v>2900</v>
      </c>
      <c r="Q383" s="10">
        <f t="shared" si="55"/>
        <v>0</v>
      </c>
      <c r="R383" s="10"/>
      <c r="S383" s="10">
        <v>2800</v>
      </c>
      <c r="T383" s="10">
        <f t="shared" si="56"/>
        <v>0</v>
      </c>
      <c r="U383" s="10">
        <v>10</v>
      </c>
      <c r="V383" s="10">
        <v>150</v>
      </c>
      <c r="W383" s="10">
        <f t="shared" si="48"/>
        <v>1500</v>
      </c>
      <c r="X383" s="10">
        <v>10</v>
      </c>
      <c r="Y383" s="10">
        <v>150</v>
      </c>
      <c r="Z383" s="10">
        <f t="shared" si="49"/>
        <v>1500</v>
      </c>
      <c r="AA383" s="10">
        <v>10</v>
      </c>
      <c r="AB383" s="10">
        <v>150</v>
      </c>
      <c r="AC383" s="10">
        <f t="shared" si="50"/>
        <v>1500</v>
      </c>
      <c r="AD383" s="11"/>
      <c r="AE383" s="26">
        <v>7</v>
      </c>
      <c r="AF383" s="7">
        <f t="shared" si="57"/>
        <v>0</v>
      </c>
      <c r="AG383" s="131">
        <v>1</v>
      </c>
      <c r="AH383" s="139">
        <f t="shared" si="51"/>
        <v>30</v>
      </c>
      <c r="AI383" s="139">
        <f t="shared" si="53"/>
        <v>4500</v>
      </c>
      <c r="AJ383" s="109">
        <f t="shared" si="52"/>
        <v>4500</v>
      </c>
      <c r="AM383" t="b">
        <f>D383='01.01.2022 Смета'!D383</f>
        <v>1</v>
      </c>
      <c r="AO383" t="b">
        <f>F383='01.01.2022 Смета'!E383</f>
        <v>1</v>
      </c>
      <c r="AP383" t="b">
        <f>G383='01.01.2022 Смета'!F383</f>
        <v>1</v>
      </c>
      <c r="AQ383" t="b">
        <f>H383='01.01.2022 Смета'!G383</f>
        <v>1</v>
      </c>
    </row>
    <row r="384" spans="1:43" ht="40.15" customHeight="1" x14ac:dyDescent="0.25">
      <c r="A384" s="108">
        <v>313</v>
      </c>
      <c r="B384" s="8" t="s">
        <v>66</v>
      </c>
      <c r="C384" s="21" t="s">
        <v>127</v>
      </c>
      <c r="D384" s="22" t="s">
        <v>267</v>
      </c>
      <c r="E384" s="21" t="s">
        <v>519</v>
      </c>
      <c r="F384" s="35">
        <v>44648</v>
      </c>
      <c r="G384" s="35">
        <v>44650</v>
      </c>
      <c r="H384" s="21" t="s">
        <v>310</v>
      </c>
      <c r="I384" s="22" t="s">
        <v>519</v>
      </c>
      <c r="J384" s="35">
        <v>44648</v>
      </c>
      <c r="K384" s="35">
        <v>44650</v>
      </c>
      <c r="L384" s="10"/>
      <c r="M384" s="10">
        <v>3400</v>
      </c>
      <c r="N384" s="10">
        <f t="shared" si="54"/>
        <v>0</v>
      </c>
      <c r="O384" s="10"/>
      <c r="P384" s="10">
        <v>2900</v>
      </c>
      <c r="Q384" s="10">
        <f t="shared" si="55"/>
        <v>0</v>
      </c>
      <c r="R384" s="10"/>
      <c r="S384" s="10">
        <v>2800</v>
      </c>
      <c r="T384" s="10">
        <f t="shared" si="56"/>
        <v>0</v>
      </c>
      <c r="U384" s="10">
        <v>10</v>
      </c>
      <c r="V384" s="10">
        <v>150</v>
      </c>
      <c r="W384" s="10">
        <f t="shared" si="48"/>
        <v>1500</v>
      </c>
      <c r="X384" s="10">
        <v>10</v>
      </c>
      <c r="Y384" s="10">
        <v>150</v>
      </c>
      <c r="Z384" s="10">
        <f t="shared" si="49"/>
        <v>1500</v>
      </c>
      <c r="AA384" s="10">
        <v>10</v>
      </c>
      <c r="AB384" s="10">
        <v>150</v>
      </c>
      <c r="AC384" s="10">
        <f t="shared" si="50"/>
        <v>1500</v>
      </c>
      <c r="AD384" s="11"/>
      <c r="AE384" s="26">
        <v>7</v>
      </c>
      <c r="AF384" s="7">
        <f t="shared" si="57"/>
        <v>0</v>
      </c>
      <c r="AG384" s="131">
        <v>1</v>
      </c>
      <c r="AH384" s="139">
        <f t="shared" si="51"/>
        <v>30</v>
      </c>
      <c r="AI384" s="139">
        <f t="shared" si="53"/>
        <v>4500</v>
      </c>
      <c r="AJ384" s="109">
        <f t="shared" si="52"/>
        <v>4500</v>
      </c>
      <c r="AM384" t="b">
        <f>D384='01.01.2022 Смета'!D384</f>
        <v>1</v>
      </c>
      <c r="AO384" t="b">
        <f>F384='01.01.2022 Смета'!E384</f>
        <v>1</v>
      </c>
      <c r="AP384" t="b">
        <f>G384='01.01.2022 Смета'!F384</f>
        <v>1</v>
      </c>
      <c r="AQ384" t="b">
        <f>H384='01.01.2022 Смета'!G384</f>
        <v>1</v>
      </c>
    </row>
    <row r="385" spans="1:43" ht="19.149999999999999" customHeight="1" x14ac:dyDescent="0.25">
      <c r="A385" s="110"/>
      <c r="B385" s="88"/>
      <c r="C385" s="92"/>
      <c r="D385" s="92" t="s">
        <v>895</v>
      </c>
      <c r="E385" s="89"/>
      <c r="F385" s="89"/>
      <c r="G385" s="89"/>
      <c r="H385" s="91"/>
      <c r="I385" s="91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66"/>
      <c r="AC385" s="26"/>
      <c r="AD385" s="26"/>
      <c r="AE385" s="133"/>
      <c r="AF385" s="140"/>
      <c r="AG385" s="140"/>
      <c r="AH385" s="149"/>
      <c r="AI385" s="89"/>
      <c r="AJ385" s="90"/>
      <c r="AM385" t="b">
        <f>D385='01.01.2022 Смета'!D385</f>
        <v>1</v>
      </c>
      <c r="AO385" t="b">
        <f>F385='01.01.2022 Смета'!E385</f>
        <v>1</v>
      </c>
      <c r="AP385" t="b">
        <f>G385='01.01.2022 Смета'!F385</f>
        <v>1</v>
      </c>
      <c r="AQ385" t="b">
        <f>H385='01.01.2022 Смета'!G385</f>
        <v>1</v>
      </c>
    </row>
    <row r="386" spans="1:43" ht="41.65" customHeight="1" x14ac:dyDescent="0.25">
      <c r="A386" s="108">
        <v>314</v>
      </c>
      <c r="B386" s="21" t="s">
        <v>169</v>
      </c>
      <c r="C386" s="21" t="s">
        <v>136</v>
      </c>
      <c r="D386" s="22" t="s">
        <v>47</v>
      </c>
      <c r="E386" s="21" t="s">
        <v>454</v>
      </c>
      <c r="F386" s="35">
        <v>44642</v>
      </c>
      <c r="G386" s="35">
        <v>44648</v>
      </c>
      <c r="H386" s="21" t="s">
        <v>764</v>
      </c>
      <c r="I386" s="22" t="s">
        <v>454</v>
      </c>
      <c r="J386" s="35">
        <v>44642</v>
      </c>
      <c r="K386" s="35">
        <v>44648</v>
      </c>
      <c r="L386" s="10"/>
      <c r="M386" s="10">
        <v>3400</v>
      </c>
      <c r="N386" s="10">
        <f t="shared" si="54"/>
        <v>0</v>
      </c>
      <c r="O386" s="10"/>
      <c r="P386" s="10">
        <v>2900</v>
      </c>
      <c r="Q386" s="10">
        <f t="shared" si="55"/>
        <v>0</v>
      </c>
      <c r="R386" s="10"/>
      <c r="S386" s="10">
        <v>2800</v>
      </c>
      <c r="T386" s="10">
        <f t="shared" si="56"/>
        <v>0</v>
      </c>
      <c r="U386" s="10">
        <v>24</v>
      </c>
      <c r="V386" s="10">
        <v>150</v>
      </c>
      <c r="W386" s="10">
        <f t="shared" si="48"/>
        <v>3600</v>
      </c>
      <c r="X386" s="10">
        <v>24</v>
      </c>
      <c r="Y386" s="10">
        <v>150</v>
      </c>
      <c r="Z386" s="10">
        <f t="shared" si="49"/>
        <v>3600</v>
      </c>
      <c r="AA386" s="10">
        <v>24</v>
      </c>
      <c r="AB386" s="10">
        <v>150</v>
      </c>
      <c r="AC386" s="10">
        <f t="shared" si="50"/>
        <v>3600</v>
      </c>
      <c r="AD386" s="11"/>
      <c r="AE386" s="26">
        <v>7</v>
      </c>
      <c r="AF386" s="7">
        <f t="shared" si="57"/>
        <v>0</v>
      </c>
      <c r="AG386" s="131">
        <v>1</v>
      </c>
      <c r="AH386" s="139">
        <f t="shared" si="51"/>
        <v>72</v>
      </c>
      <c r="AI386" s="139">
        <f t="shared" si="53"/>
        <v>10800</v>
      </c>
      <c r="AJ386" s="109">
        <f t="shared" si="52"/>
        <v>10800</v>
      </c>
      <c r="AM386" t="b">
        <f>D386='01.01.2022 Смета'!D386</f>
        <v>1</v>
      </c>
      <c r="AO386" t="b">
        <f>F386='01.01.2022 Смета'!E386</f>
        <v>1</v>
      </c>
      <c r="AP386" t="b">
        <f>G386='01.01.2022 Смета'!F386</f>
        <v>1</v>
      </c>
      <c r="AQ386" t="b">
        <f>H386='01.01.2022 Смета'!G386</f>
        <v>0</v>
      </c>
    </row>
    <row r="387" spans="1:43" ht="38.65" customHeight="1" x14ac:dyDescent="0.25">
      <c r="A387" s="108">
        <v>315</v>
      </c>
      <c r="B387" s="8" t="s">
        <v>169</v>
      </c>
      <c r="C387" s="21" t="s">
        <v>136</v>
      </c>
      <c r="D387" s="22" t="s">
        <v>48</v>
      </c>
      <c r="E387" s="21" t="s">
        <v>454</v>
      </c>
      <c r="F387" s="35">
        <v>44648</v>
      </c>
      <c r="G387" s="35">
        <v>44651</v>
      </c>
      <c r="H387" s="21" t="s">
        <v>764</v>
      </c>
      <c r="I387" s="22" t="s">
        <v>454</v>
      </c>
      <c r="J387" s="35">
        <v>44648</v>
      </c>
      <c r="K387" s="35">
        <v>44651</v>
      </c>
      <c r="L387" s="10"/>
      <c r="M387" s="10">
        <v>3400</v>
      </c>
      <c r="N387" s="10">
        <f t="shared" si="54"/>
        <v>0</v>
      </c>
      <c r="O387" s="10"/>
      <c r="P387" s="10">
        <v>2900</v>
      </c>
      <c r="Q387" s="10">
        <f t="shared" si="55"/>
        <v>0</v>
      </c>
      <c r="R387" s="10"/>
      <c r="S387" s="10">
        <v>2800</v>
      </c>
      <c r="T387" s="10">
        <f t="shared" si="56"/>
        <v>0</v>
      </c>
      <c r="U387" s="10">
        <v>8</v>
      </c>
      <c r="V387" s="10">
        <v>150</v>
      </c>
      <c r="W387" s="10">
        <f t="shared" si="48"/>
        <v>1200</v>
      </c>
      <c r="X387" s="10">
        <v>8</v>
      </c>
      <c r="Y387" s="10">
        <v>150</v>
      </c>
      <c r="Z387" s="10">
        <f t="shared" si="49"/>
        <v>1200</v>
      </c>
      <c r="AA387" s="10">
        <v>8</v>
      </c>
      <c r="AB387" s="10">
        <v>150</v>
      </c>
      <c r="AC387" s="10">
        <f t="shared" si="50"/>
        <v>1200</v>
      </c>
      <c r="AD387" s="11"/>
      <c r="AE387" s="26">
        <v>7</v>
      </c>
      <c r="AF387" s="7">
        <f t="shared" si="57"/>
        <v>0</v>
      </c>
      <c r="AG387" s="131">
        <v>1</v>
      </c>
      <c r="AH387" s="139">
        <f t="shared" si="51"/>
        <v>24</v>
      </c>
      <c r="AI387" s="139">
        <f t="shared" si="53"/>
        <v>3600</v>
      </c>
      <c r="AJ387" s="109">
        <f t="shared" si="52"/>
        <v>3600</v>
      </c>
      <c r="AM387" t="b">
        <f>D387='01.01.2022 Смета'!D387</f>
        <v>1</v>
      </c>
      <c r="AO387" t="b">
        <f>F387='01.01.2022 Смета'!E387</f>
        <v>1</v>
      </c>
      <c r="AP387" t="b">
        <f>G387='01.01.2022 Смета'!F387</f>
        <v>1</v>
      </c>
      <c r="AQ387" t="b">
        <f>H387='01.01.2022 Смета'!G387</f>
        <v>0</v>
      </c>
    </row>
    <row r="388" spans="1:43" ht="26.25" x14ac:dyDescent="0.25">
      <c r="A388" s="108">
        <v>316</v>
      </c>
      <c r="B388" s="8" t="s">
        <v>169</v>
      </c>
      <c r="C388" s="21" t="s">
        <v>136</v>
      </c>
      <c r="D388" s="22" t="s">
        <v>49</v>
      </c>
      <c r="E388" s="21" t="s">
        <v>340</v>
      </c>
      <c r="F388" s="35">
        <v>44689</v>
      </c>
      <c r="G388" s="35">
        <v>44690</v>
      </c>
      <c r="H388" s="21" t="s">
        <v>318</v>
      </c>
      <c r="I388" s="22" t="s">
        <v>340</v>
      </c>
      <c r="J388" s="35">
        <v>44689</v>
      </c>
      <c r="K388" s="35">
        <v>44690</v>
      </c>
      <c r="L388" s="10"/>
      <c r="M388" s="10">
        <v>3400</v>
      </c>
      <c r="N388" s="10">
        <f t="shared" si="54"/>
        <v>0</v>
      </c>
      <c r="O388" s="10"/>
      <c r="P388" s="10">
        <v>2900</v>
      </c>
      <c r="Q388" s="10">
        <f t="shared" si="55"/>
        <v>0</v>
      </c>
      <c r="R388" s="10"/>
      <c r="S388" s="10">
        <v>2800</v>
      </c>
      <c r="T388" s="10">
        <f t="shared" si="56"/>
        <v>0</v>
      </c>
      <c r="U388" s="10">
        <v>4</v>
      </c>
      <c r="V388" s="10">
        <v>150</v>
      </c>
      <c r="W388" s="10">
        <f t="shared" si="48"/>
        <v>600</v>
      </c>
      <c r="X388" s="10">
        <v>4</v>
      </c>
      <c r="Y388" s="10">
        <v>150</v>
      </c>
      <c r="Z388" s="10">
        <f t="shared" si="49"/>
        <v>600</v>
      </c>
      <c r="AA388" s="10">
        <v>4</v>
      </c>
      <c r="AB388" s="10">
        <v>150</v>
      </c>
      <c r="AC388" s="10">
        <f t="shared" si="50"/>
        <v>600</v>
      </c>
      <c r="AD388" s="11">
        <v>12</v>
      </c>
      <c r="AE388" s="26">
        <v>7</v>
      </c>
      <c r="AF388" s="7">
        <f t="shared" si="57"/>
        <v>84</v>
      </c>
      <c r="AG388" s="131">
        <v>1</v>
      </c>
      <c r="AH388" s="139">
        <f t="shared" si="51"/>
        <v>24</v>
      </c>
      <c r="AI388" s="139">
        <f t="shared" si="53"/>
        <v>1884</v>
      </c>
      <c r="AJ388" s="109">
        <f t="shared" si="52"/>
        <v>1884</v>
      </c>
      <c r="AM388" t="b">
        <f>D388='01.01.2022 Смета'!D388</f>
        <v>1</v>
      </c>
      <c r="AO388" t="b">
        <f>F388='01.01.2022 Смета'!E388</f>
        <v>1</v>
      </c>
      <c r="AP388" t="b">
        <f>G388='01.01.2022 Смета'!F388</f>
        <v>1</v>
      </c>
      <c r="AQ388" t="b">
        <f>H388='01.01.2022 Смета'!G388</f>
        <v>1</v>
      </c>
    </row>
    <row r="389" spans="1:43" ht="26.25" x14ac:dyDescent="0.25">
      <c r="A389" s="108">
        <v>317</v>
      </c>
      <c r="B389" s="8" t="s">
        <v>169</v>
      </c>
      <c r="C389" s="21" t="s">
        <v>136</v>
      </c>
      <c r="D389" s="22" t="s">
        <v>50</v>
      </c>
      <c r="E389" s="21" t="s">
        <v>340</v>
      </c>
      <c r="F389" s="35">
        <v>44721</v>
      </c>
      <c r="G389" s="35">
        <v>44732</v>
      </c>
      <c r="H389" s="21" t="s">
        <v>764</v>
      </c>
      <c r="I389" s="22" t="s">
        <v>340</v>
      </c>
      <c r="J389" s="35">
        <v>44721</v>
      </c>
      <c r="K389" s="35">
        <v>44732</v>
      </c>
      <c r="L389" s="10">
        <v>2</v>
      </c>
      <c r="M389" s="10">
        <v>3400</v>
      </c>
      <c r="N389" s="10">
        <f t="shared" si="54"/>
        <v>6800</v>
      </c>
      <c r="O389" s="10">
        <v>2</v>
      </c>
      <c r="P389" s="10">
        <v>2900</v>
      </c>
      <c r="Q389" s="10">
        <f t="shared" si="55"/>
        <v>5800</v>
      </c>
      <c r="R389" s="10">
        <v>2</v>
      </c>
      <c r="S389" s="10">
        <v>2800</v>
      </c>
      <c r="T389" s="10">
        <f t="shared" si="56"/>
        <v>5600</v>
      </c>
      <c r="U389" s="10">
        <v>6</v>
      </c>
      <c r="V389" s="10">
        <v>150</v>
      </c>
      <c r="W389" s="10">
        <f t="shared" si="48"/>
        <v>900</v>
      </c>
      <c r="X389" s="10">
        <v>6</v>
      </c>
      <c r="Y389" s="10">
        <v>150</v>
      </c>
      <c r="Z389" s="10">
        <f t="shared" si="49"/>
        <v>900</v>
      </c>
      <c r="AA389" s="10">
        <v>6</v>
      </c>
      <c r="AB389" s="10">
        <v>150</v>
      </c>
      <c r="AC389" s="10">
        <f t="shared" si="50"/>
        <v>900</v>
      </c>
      <c r="AD389" s="11">
        <v>22</v>
      </c>
      <c r="AE389" s="26">
        <v>7</v>
      </c>
      <c r="AF389" s="7">
        <f t="shared" si="57"/>
        <v>154</v>
      </c>
      <c r="AG389" s="131">
        <v>1</v>
      </c>
      <c r="AH389" s="139">
        <f t="shared" si="51"/>
        <v>46</v>
      </c>
      <c r="AI389" s="139">
        <f t="shared" si="53"/>
        <v>21054</v>
      </c>
      <c r="AJ389" s="109">
        <f t="shared" si="52"/>
        <v>21054</v>
      </c>
      <c r="AM389" t="b">
        <f>D389='01.01.2022 Смета'!D389</f>
        <v>1</v>
      </c>
      <c r="AO389" t="b">
        <f>F389='01.01.2022 Смета'!E389</f>
        <v>1</v>
      </c>
      <c r="AP389" t="b">
        <f>G389='01.01.2022 Смета'!F389</f>
        <v>1</v>
      </c>
      <c r="AQ389" t="b">
        <f>H389='01.01.2022 Смета'!G389</f>
        <v>1</v>
      </c>
    </row>
    <row r="390" spans="1:43" ht="26.25" x14ac:dyDescent="0.25">
      <c r="A390" s="108">
        <v>318</v>
      </c>
      <c r="B390" s="8" t="s">
        <v>169</v>
      </c>
      <c r="C390" s="21" t="s">
        <v>136</v>
      </c>
      <c r="D390" s="22" t="s">
        <v>546</v>
      </c>
      <c r="E390" s="21" t="s">
        <v>340</v>
      </c>
      <c r="F390" s="35">
        <v>44815</v>
      </c>
      <c r="G390" s="35">
        <v>44822</v>
      </c>
      <c r="H390" s="21" t="s">
        <v>764</v>
      </c>
      <c r="I390" s="22" t="s">
        <v>300</v>
      </c>
      <c r="J390" s="35">
        <v>44815</v>
      </c>
      <c r="K390" s="35">
        <v>44822</v>
      </c>
      <c r="L390" s="14"/>
      <c r="M390" s="10">
        <v>3400</v>
      </c>
      <c r="N390" s="10">
        <f t="shared" si="54"/>
        <v>0</v>
      </c>
      <c r="O390" s="14"/>
      <c r="P390" s="10">
        <v>2900</v>
      </c>
      <c r="Q390" s="10">
        <f t="shared" si="55"/>
        <v>0</v>
      </c>
      <c r="R390" s="14"/>
      <c r="S390" s="10">
        <v>2800</v>
      </c>
      <c r="T390" s="10">
        <f t="shared" si="56"/>
        <v>0</v>
      </c>
      <c r="U390" s="10">
        <v>4</v>
      </c>
      <c r="V390" s="10">
        <v>150</v>
      </c>
      <c r="W390" s="10">
        <f t="shared" si="48"/>
        <v>600</v>
      </c>
      <c r="X390" s="10">
        <v>4</v>
      </c>
      <c r="Y390" s="10">
        <v>150</v>
      </c>
      <c r="Z390" s="10">
        <f t="shared" si="49"/>
        <v>600</v>
      </c>
      <c r="AA390" s="10">
        <v>4</v>
      </c>
      <c r="AB390" s="10">
        <v>150</v>
      </c>
      <c r="AC390" s="10">
        <f t="shared" si="50"/>
        <v>600</v>
      </c>
      <c r="AD390" s="11">
        <v>18</v>
      </c>
      <c r="AE390" s="26">
        <v>7</v>
      </c>
      <c r="AF390" s="7">
        <f t="shared" si="57"/>
        <v>126</v>
      </c>
      <c r="AG390" s="131">
        <v>1</v>
      </c>
      <c r="AH390" s="139">
        <f t="shared" si="51"/>
        <v>30</v>
      </c>
      <c r="AI390" s="139">
        <f t="shared" si="53"/>
        <v>1926</v>
      </c>
      <c r="AJ390" s="109">
        <f t="shared" si="52"/>
        <v>1926</v>
      </c>
      <c r="AM390" t="b">
        <f>D390='01.01.2022 Смета'!D390</f>
        <v>1</v>
      </c>
      <c r="AO390" t="b">
        <f>F390='01.01.2022 Смета'!E390</f>
        <v>1</v>
      </c>
      <c r="AP390" t="b">
        <f>G390='01.01.2022 Смета'!F390</f>
        <v>1</v>
      </c>
      <c r="AQ390" t="b">
        <f>H390='01.01.2022 Смета'!G390</f>
        <v>1</v>
      </c>
    </row>
    <row r="391" spans="1:43" x14ac:dyDescent="0.25">
      <c r="A391" s="110"/>
      <c r="B391" s="88"/>
      <c r="C391" s="92"/>
      <c r="D391" s="92" t="s">
        <v>896</v>
      </c>
      <c r="E391" s="89"/>
      <c r="F391" s="89"/>
      <c r="G391" s="89"/>
      <c r="H391" s="91"/>
      <c r="I391" s="91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66"/>
      <c r="AC391" s="26"/>
      <c r="AD391" s="26"/>
      <c r="AE391" s="133"/>
      <c r="AF391" s="140"/>
      <c r="AG391" s="140"/>
      <c r="AH391" s="149"/>
      <c r="AI391" s="89"/>
      <c r="AJ391" s="90"/>
      <c r="AM391" t="b">
        <f>D391='01.01.2022 Смета'!D391</f>
        <v>1</v>
      </c>
      <c r="AO391" t="b">
        <f>F391='01.01.2022 Смета'!E391</f>
        <v>1</v>
      </c>
      <c r="AP391" t="b">
        <f>G391='01.01.2022 Смета'!F391</f>
        <v>1</v>
      </c>
      <c r="AQ391" t="b">
        <f>H391='01.01.2022 Смета'!G391</f>
        <v>1</v>
      </c>
    </row>
    <row r="392" spans="1:43" ht="39" x14ac:dyDescent="0.25">
      <c r="A392" s="108">
        <v>319</v>
      </c>
      <c r="B392" s="8" t="s">
        <v>16</v>
      </c>
      <c r="C392" s="21" t="s">
        <v>161</v>
      </c>
      <c r="D392" s="22" t="s">
        <v>174</v>
      </c>
      <c r="E392" s="21" t="s">
        <v>746</v>
      </c>
      <c r="F392" s="35">
        <v>44807</v>
      </c>
      <c r="G392" s="35">
        <v>44807</v>
      </c>
      <c r="H392" s="21" t="s">
        <v>301</v>
      </c>
      <c r="I392" s="22" t="s">
        <v>746</v>
      </c>
      <c r="J392" s="35">
        <v>44807</v>
      </c>
      <c r="K392" s="35">
        <v>44807</v>
      </c>
      <c r="L392" s="10"/>
      <c r="M392" s="10">
        <v>3400</v>
      </c>
      <c r="N392" s="10">
        <f t="shared" si="54"/>
        <v>0</v>
      </c>
      <c r="O392" s="10"/>
      <c r="P392" s="10">
        <v>2900</v>
      </c>
      <c r="Q392" s="10">
        <f t="shared" si="55"/>
        <v>0</v>
      </c>
      <c r="R392" s="10"/>
      <c r="S392" s="10">
        <v>2800</v>
      </c>
      <c r="T392" s="10">
        <f t="shared" si="56"/>
        <v>0</v>
      </c>
      <c r="U392" s="10">
        <v>38</v>
      </c>
      <c r="V392" s="10">
        <v>150</v>
      </c>
      <c r="W392" s="10">
        <f t="shared" si="48"/>
        <v>5700</v>
      </c>
      <c r="X392" s="10">
        <v>38</v>
      </c>
      <c r="Y392" s="10">
        <v>150</v>
      </c>
      <c r="Z392" s="10">
        <f t="shared" si="49"/>
        <v>5700</v>
      </c>
      <c r="AA392" s="10">
        <v>38</v>
      </c>
      <c r="AB392" s="10">
        <v>150</v>
      </c>
      <c r="AC392" s="10">
        <f t="shared" si="50"/>
        <v>5700</v>
      </c>
      <c r="AD392" s="11">
        <v>120</v>
      </c>
      <c r="AE392" s="26">
        <v>7</v>
      </c>
      <c r="AF392" s="7">
        <f t="shared" si="57"/>
        <v>840</v>
      </c>
      <c r="AG392" s="131">
        <v>1</v>
      </c>
      <c r="AH392" s="139">
        <f t="shared" si="51"/>
        <v>234</v>
      </c>
      <c r="AI392" s="139">
        <f t="shared" si="53"/>
        <v>17940</v>
      </c>
      <c r="AJ392" s="109">
        <f t="shared" si="52"/>
        <v>17940</v>
      </c>
      <c r="AM392" t="b">
        <f>D392='01.01.2022 Смета'!D392</f>
        <v>1</v>
      </c>
      <c r="AO392" t="b">
        <f>F392='01.01.2022 Смета'!E392</f>
        <v>1</v>
      </c>
      <c r="AP392" t="b">
        <f>G392='01.01.2022 Смета'!F392</f>
        <v>1</v>
      </c>
      <c r="AQ392" t="b">
        <f>H392='01.01.2022 Смета'!G392</f>
        <v>1</v>
      </c>
    </row>
    <row r="393" spans="1:43" x14ac:dyDescent="0.25">
      <c r="A393" s="110"/>
      <c r="B393" s="88"/>
      <c r="C393" s="92"/>
      <c r="D393" s="92" t="s">
        <v>897</v>
      </c>
      <c r="E393" s="89"/>
      <c r="F393" s="89"/>
      <c r="G393" s="89"/>
      <c r="H393" s="91"/>
      <c r="I393" s="91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66"/>
      <c r="AC393" s="26"/>
      <c r="AD393" s="26"/>
      <c r="AE393" s="133"/>
      <c r="AF393" s="140"/>
      <c r="AG393" s="140"/>
      <c r="AH393" s="149"/>
      <c r="AI393" s="89"/>
      <c r="AJ393" s="90"/>
      <c r="AM393" t="b">
        <f>D393='01.01.2022 Смета'!D393</f>
        <v>1</v>
      </c>
      <c r="AO393" t="b">
        <f>F393='01.01.2022 Смета'!E393</f>
        <v>1</v>
      </c>
      <c r="AP393" t="b">
        <f>G393='01.01.2022 Смета'!F393</f>
        <v>1</v>
      </c>
      <c r="AQ393" t="b">
        <f>H393='01.01.2022 Смета'!G393</f>
        <v>1</v>
      </c>
    </row>
    <row r="394" spans="1:43" ht="27" customHeight="1" x14ac:dyDescent="0.25">
      <c r="A394" s="108">
        <v>320</v>
      </c>
      <c r="B394" s="8" t="s">
        <v>230</v>
      </c>
      <c r="C394" s="21" t="s">
        <v>231</v>
      </c>
      <c r="D394" s="22" t="s">
        <v>646</v>
      </c>
      <c r="E394" s="21" t="s">
        <v>524</v>
      </c>
      <c r="F394" s="35">
        <v>44609</v>
      </c>
      <c r="G394" s="35">
        <v>44609</v>
      </c>
      <c r="H394" s="21" t="s">
        <v>331</v>
      </c>
      <c r="I394" s="22" t="s">
        <v>524</v>
      </c>
      <c r="J394" s="35">
        <v>44609</v>
      </c>
      <c r="K394" s="35">
        <v>44609</v>
      </c>
      <c r="L394" s="10"/>
      <c r="M394" s="10">
        <v>3400</v>
      </c>
      <c r="N394" s="10">
        <f t="shared" si="54"/>
        <v>0</v>
      </c>
      <c r="O394" s="10"/>
      <c r="P394" s="10">
        <v>2900</v>
      </c>
      <c r="Q394" s="10">
        <f t="shared" si="55"/>
        <v>0</v>
      </c>
      <c r="R394" s="10"/>
      <c r="S394" s="10">
        <v>2800</v>
      </c>
      <c r="T394" s="10">
        <f t="shared" si="56"/>
        <v>0</v>
      </c>
      <c r="U394" s="10">
        <v>24</v>
      </c>
      <c r="V394" s="10">
        <v>150</v>
      </c>
      <c r="W394" s="10">
        <f t="shared" si="48"/>
        <v>3600</v>
      </c>
      <c r="X394" s="10">
        <v>24</v>
      </c>
      <c r="Y394" s="10">
        <v>150</v>
      </c>
      <c r="Z394" s="10">
        <f t="shared" si="49"/>
        <v>3600</v>
      </c>
      <c r="AA394" s="10">
        <v>24</v>
      </c>
      <c r="AB394" s="10">
        <v>150</v>
      </c>
      <c r="AC394" s="10">
        <f t="shared" si="50"/>
        <v>3600</v>
      </c>
      <c r="AD394" s="11"/>
      <c r="AE394" s="26">
        <v>7</v>
      </c>
      <c r="AF394" s="7">
        <f t="shared" si="57"/>
        <v>0</v>
      </c>
      <c r="AG394" s="131">
        <v>1</v>
      </c>
      <c r="AH394" s="139">
        <f t="shared" si="51"/>
        <v>72</v>
      </c>
      <c r="AI394" s="139">
        <f t="shared" si="53"/>
        <v>10800</v>
      </c>
      <c r="AJ394" s="109">
        <f t="shared" si="52"/>
        <v>10800</v>
      </c>
      <c r="AM394" t="b">
        <f>D394='01.01.2022 Смета'!D394</f>
        <v>1</v>
      </c>
      <c r="AO394" t="b">
        <f>F394='01.01.2022 Смета'!E394</f>
        <v>1</v>
      </c>
      <c r="AP394" t="b">
        <f>G394='01.01.2022 Смета'!F394</f>
        <v>1</v>
      </c>
      <c r="AQ394" t="b">
        <f>H394='01.01.2022 Смета'!G394</f>
        <v>1</v>
      </c>
    </row>
    <row r="395" spans="1:43" ht="27" customHeight="1" x14ac:dyDescent="0.25">
      <c r="A395" s="108">
        <v>321</v>
      </c>
      <c r="B395" s="8" t="s">
        <v>230</v>
      </c>
      <c r="C395" s="21" t="s">
        <v>231</v>
      </c>
      <c r="D395" s="22" t="s">
        <v>647</v>
      </c>
      <c r="E395" s="21" t="s">
        <v>525</v>
      </c>
      <c r="F395" s="35">
        <v>44617</v>
      </c>
      <c r="G395" s="35">
        <v>44617</v>
      </c>
      <c r="H395" s="21" t="s">
        <v>430</v>
      </c>
      <c r="I395" s="22" t="s">
        <v>525</v>
      </c>
      <c r="J395" s="35">
        <v>44617</v>
      </c>
      <c r="K395" s="35">
        <v>44617</v>
      </c>
      <c r="L395" s="10"/>
      <c r="M395" s="10">
        <v>3400</v>
      </c>
      <c r="N395" s="10">
        <f t="shared" si="54"/>
        <v>0</v>
      </c>
      <c r="O395" s="10"/>
      <c r="P395" s="10">
        <v>2900</v>
      </c>
      <c r="Q395" s="10">
        <f t="shared" si="55"/>
        <v>0</v>
      </c>
      <c r="R395" s="10"/>
      <c r="S395" s="10">
        <v>2800</v>
      </c>
      <c r="T395" s="10">
        <f t="shared" si="56"/>
        <v>0</v>
      </c>
      <c r="U395" s="10">
        <v>2</v>
      </c>
      <c r="V395" s="10">
        <v>150</v>
      </c>
      <c r="W395" s="10">
        <f t="shared" ref="W395:W450" si="58">U395*V395</f>
        <v>300</v>
      </c>
      <c r="X395" s="10">
        <v>2</v>
      </c>
      <c r="Y395" s="10">
        <v>150</v>
      </c>
      <c r="Z395" s="10">
        <f t="shared" ref="Z395:Z450" si="59">X395*Y395</f>
        <v>300</v>
      </c>
      <c r="AA395" s="10">
        <v>2</v>
      </c>
      <c r="AB395" s="10">
        <v>150</v>
      </c>
      <c r="AC395" s="10">
        <f t="shared" ref="AC395:AC450" si="60">AA395*AB395</f>
        <v>300</v>
      </c>
      <c r="AD395" s="11"/>
      <c r="AE395" s="26">
        <v>7</v>
      </c>
      <c r="AF395" s="7">
        <f t="shared" si="57"/>
        <v>0</v>
      </c>
      <c r="AG395" s="131">
        <v>1</v>
      </c>
      <c r="AH395" s="139">
        <f t="shared" ref="AH395:AH450" si="61">L395+O395+R395+U395+X395+AA395+AD395</f>
        <v>6</v>
      </c>
      <c r="AI395" s="139">
        <f t="shared" si="53"/>
        <v>900</v>
      </c>
      <c r="AJ395" s="109">
        <f t="shared" ref="AJ395:AJ450" si="62">N395+Q395+T395+W395+Z395+AC395+AF395</f>
        <v>900</v>
      </c>
      <c r="AM395" t="b">
        <f>D395='01.01.2022 Смета'!D395</f>
        <v>1</v>
      </c>
      <c r="AO395" t="b">
        <f>F395='01.01.2022 Смета'!E395</f>
        <v>1</v>
      </c>
      <c r="AP395" t="b">
        <f>G395='01.01.2022 Смета'!F395</f>
        <v>1</v>
      </c>
      <c r="AQ395" t="b">
        <f>H395='01.01.2022 Смета'!G395</f>
        <v>1</v>
      </c>
    </row>
    <row r="396" spans="1:43" ht="16.149999999999999" customHeight="1" x14ac:dyDescent="0.25">
      <c r="A396" s="108">
        <v>322</v>
      </c>
      <c r="B396" s="8" t="s">
        <v>230</v>
      </c>
      <c r="C396" s="21" t="s">
        <v>231</v>
      </c>
      <c r="D396" s="22" t="s">
        <v>648</v>
      </c>
      <c r="E396" s="21" t="s">
        <v>340</v>
      </c>
      <c r="F396" s="35">
        <v>44622</v>
      </c>
      <c r="G396" s="35">
        <v>44622</v>
      </c>
      <c r="H396" s="21" t="s">
        <v>336</v>
      </c>
      <c r="I396" s="22" t="s">
        <v>340</v>
      </c>
      <c r="J396" s="35">
        <v>44622</v>
      </c>
      <c r="K396" s="35">
        <v>44622</v>
      </c>
      <c r="L396" s="10"/>
      <c r="M396" s="10">
        <v>3400</v>
      </c>
      <c r="N396" s="10">
        <f t="shared" si="54"/>
        <v>0</v>
      </c>
      <c r="O396" s="10"/>
      <c r="P396" s="10">
        <v>2900</v>
      </c>
      <c r="Q396" s="10">
        <f t="shared" si="55"/>
        <v>0</v>
      </c>
      <c r="R396" s="10"/>
      <c r="S396" s="10">
        <v>2800</v>
      </c>
      <c r="T396" s="10">
        <f t="shared" si="56"/>
        <v>0</v>
      </c>
      <c r="U396" s="10">
        <v>20</v>
      </c>
      <c r="V396" s="10">
        <v>150</v>
      </c>
      <c r="W396" s="10">
        <f t="shared" si="58"/>
        <v>3000</v>
      </c>
      <c r="X396" s="10">
        <v>20</v>
      </c>
      <c r="Y396" s="10">
        <v>150</v>
      </c>
      <c r="Z396" s="10">
        <f t="shared" si="59"/>
        <v>3000</v>
      </c>
      <c r="AA396" s="10">
        <v>20</v>
      </c>
      <c r="AB396" s="10">
        <v>150</v>
      </c>
      <c r="AC396" s="10">
        <f t="shared" si="60"/>
        <v>3000</v>
      </c>
      <c r="AD396" s="11"/>
      <c r="AE396" s="26">
        <v>7</v>
      </c>
      <c r="AF396" s="7">
        <f t="shared" si="57"/>
        <v>0</v>
      </c>
      <c r="AG396" s="131">
        <v>1</v>
      </c>
      <c r="AH396" s="139">
        <f t="shared" si="61"/>
        <v>60</v>
      </c>
      <c r="AI396" s="139">
        <f t="shared" si="53"/>
        <v>9000</v>
      </c>
      <c r="AJ396" s="109">
        <f t="shared" si="62"/>
        <v>9000</v>
      </c>
      <c r="AM396" t="b">
        <f>D396='01.01.2022 Смета'!D396</f>
        <v>1</v>
      </c>
      <c r="AO396" t="b">
        <f>F396='01.01.2022 Смета'!E396</f>
        <v>1</v>
      </c>
      <c r="AP396" t="b">
        <f>G396='01.01.2022 Смета'!F396</f>
        <v>1</v>
      </c>
      <c r="AQ396" t="b">
        <f>H396='01.01.2022 Смета'!G396</f>
        <v>1</v>
      </c>
    </row>
    <row r="397" spans="1:43" ht="27" customHeight="1" x14ac:dyDescent="0.25">
      <c r="A397" s="108">
        <v>323</v>
      </c>
      <c r="B397" s="8" t="s">
        <v>230</v>
      </c>
      <c r="C397" s="21" t="s">
        <v>231</v>
      </c>
      <c r="D397" s="22" t="s">
        <v>649</v>
      </c>
      <c r="E397" s="21" t="s">
        <v>340</v>
      </c>
      <c r="F397" s="35">
        <v>44647</v>
      </c>
      <c r="G397" s="35">
        <v>44647</v>
      </c>
      <c r="H397" s="21" t="s">
        <v>814</v>
      </c>
      <c r="I397" s="22" t="s">
        <v>340</v>
      </c>
      <c r="J397" s="35">
        <v>44647</v>
      </c>
      <c r="K397" s="35">
        <v>44647</v>
      </c>
      <c r="L397" s="10"/>
      <c r="M397" s="10">
        <v>3400</v>
      </c>
      <c r="N397" s="10">
        <f t="shared" si="54"/>
        <v>0</v>
      </c>
      <c r="O397" s="10"/>
      <c r="P397" s="10">
        <v>2900</v>
      </c>
      <c r="Q397" s="10">
        <f t="shared" si="55"/>
        <v>0</v>
      </c>
      <c r="R397" s="10"/>
      <c r="S397" s="10">
        <v>2800</v>
      </c>
      <c r="T397" s="10">
        <f t="shared" si="56"/>
        <v>0</v>
      </c>
      <c r="U397" s="10">
        <v>9</v>
      </c>
      <c r="V397" s="10">
        <v>150</v>
      </c>
      <c r="W397" s="10">
        <f t="shared" si="58"/>
        <v>1350</v>
      </c>
      <c r="X397" s="10">
        <v>9</v>
      </c>
      <c r="Y397" s="10">
        <v>150</v>
      </c>
      <c r="Z397" s="10">
        <f t="shared" si="59"/>
        <v>1350</v>
      </c>
      <c r="AA397" s="10">
        <v>18</v>
      </c>
      <c r="AB397" s="10">
        <v>150</v>
      </c>
      <c r="AC397" s="10">
        <f t="shared" si="60"/>
        <v>2700</v>
      </c>
      <c r="AD397" s="11"/>
      <c r="AE397" s="26">
        <v>7</v>
      </c>
      <c r="AF397" s="7">
        <f t="shared" si="57"/>
        <v>0</v>
      </c>
      <c r="AG397" s="131">
        <v>1</v>
      </c>
      <c r="AH397" s="139">
        <f t="shared" si="61"/>
        <v>36</v>
      </c>
      <c r="AI397" s="139">
        <f t="shared" si="53"/>
        <v>5400</v>
      </c>
      <c r="AJ397" s="109">
        <f t="shared" si="62"/>
        <v>5400</v>
      </c>
      <c r="AM397" t="b">
        <f>D397='01.01.2022 Смета'!D397</f>
        <v>1</v>
      </c>
      <c r="AO397" t="b">
        <f>F397='01.01.2022 Смета'!E397</f>
        <v>1</v>
      </c>
      <c r="AP397" t="b">
        <f>G397='01.01.2022 Смета'!F397</f>
        <v>1</v>
      </c>
      <c r="AQ397" t="b">
        <f>H397='01.01.2022 Смета'!G397</f>
        <v>1</v>
      </c>
    </row>
    <row r="398" spans="1:43" ht="27" customHeight="1" x14ac:dyDescent="0.25">
      <c r="A398" s="108">
        <v>324</v>
      </c>
      <c r="B398" s="8" t="s">
        <v>230</v>
      </c>
      <c r="C398" s="21" t="s">
        <v>231</v>
      </c>
      <c r="D398" s="22" t="s">
        <v>650</v>
      </c>
      <c r="E398" s="21" t="s">
        <v>340</v>
      </c>
      <c r="F398" s="35">
        <v>44692</v>
      </c>
      <c r="G398" s="35">
        <v>44693</v>
      </c>
      <c r="H398" s="21" t="s">
        <v>366</v>
      </c>
      <c r="I398" s="22" t="s">
        <v>300</v>
      </c>
      <c r="J398" s="35">
        <v>44692</v>
      </c>
      <c r="K398" s="35">
        <v>44693</v>
      </c>
      <c r="L398" s="10"/>
      <c r="M398" s="10">
        <v>3400</v>
      </c>
      <c r="N398" s="10">
        <f t="shared" si="54"/>
        <v>0</v>
      </c>
      <c r="O398" s="10"/>
      <c r="P398" s="10">
        <v>2900</v>
      </c>
      <c r="Q398" s="10">
        <f t="shared" si="55"/>
        <v>0</v>
      </c>
      <c r="R398" s="10"/>
      <c r="S398" s="10">
        <v>2800</v>
      </c>
      <c r="T398" s="10">
        <f t="shared" si="56"/>
        <v>0</v>
      </c>
      <c r="U398" s="10">
        <v>36</v>
      </c>
      <c r="V398" s="10">
        <v>150</v>
      </c>
      <c r="W398" s="10">
        <f t="shared" si="58"/>
        <v>5400</v>
      </c>
      <c r="X398" s="10">
        <v>36</v>
      </c>
      <c r="Y398" s="10">
        <v>150</v>
      </c>
      <c r="Z398" s="10">
        <f t="shared" si="59"/>
        <v>5400</v>
      </c>
      <c r="AA398" s="10">
        <v>36</v>
      </c>
      <c r="AB398" s="10">
        <v>150</v>
      </c>
      <c r="AC398" s="10">
        <f t="shared" si="60"/>
        <v>5400</v>
      </c>
      <c r="AD398" s="11">
        <v>108</v>
      </c>
      <c r="AE398" s="26">
        <v>7</v>
      </c>
      <c r="AF398" s="7">
        <f t="shared" si="57"/>
        <v>756</v>
      </c>
      <c r="AG398" s="131">
        <v>1</v>
      </c>
      <c r="AH398" s="139">
        <f t="shared" si="61"/>
        <v>216</v>
      </c>
      <c r="AI398" s="139">
        <f t="shared" si="53"/>
        <v>16956</v>
      </c>
      <c r="AJ398" s="109">
        <f t="shared" si="62"/>
        <v>16956</v>
      </c>
      <c r="AM398" t="b">
        <f>D398='01.01.2022 Смета'!D398</f>
        <v>1</v>
      </c>
      <c r="AO398" t="b">
        <f>F398='01.01.2022 Смета'!E398</f>
        <v>1</v>
      </c>
      <c r="AP398" t="b">
        <f>G398='01.01.2022 Смета'!F398</f>
        <v>1</v>
      </c>
      <c r="AQ398" t="b">
        <f>H398='01.01.2022 Смета'!G398</f>
        <v>1</v>
      </c>
    </row>
    <row r="399" spans="1:43" ht="16.149999999999999" customHeight="1" x14ac:dyDescent="0.25">
      <c r="A399" s="108">
        <v>325</v>
      </c>
      <c r="B399" s="8" t="s">
        <v>230</v>
      </c>
      <c r="C399" s="21" t="s">
        <v>231</v>
      </c>
      <c r="D399" s="22" t="s">
        <v>651</v>
      </c>
      <c r="E399" s="21" t="s">
        <v>340</v>
      </c>
      <c r="F399" s="35">
        <v>44698</v>
      </c>
      <c r="G399" s="35">
        <v>44699</v>
      </c>
      <c r="H399" s="21" t="s">
        <v>331</v>
      </c>
      <c r="I399" s="22" t="s">
        <v>300</v>
      </c>
      <c r="J399" s="35">
        <v>44698</v>
      </c>
      <c r="K399" s="35">
        <v>44699</v>
      </c>
      <c r="L399" s="10"/>
      <c r="M399" s="10">
        <v>3400</v>
      </c>
      <c r="N399" s="10">
        <f t="shared" si="54"/>
        <v>0</v>
      </c>
      <c r="O399" s="10"/>
      <c r="P399" s="10">
        <v>2900</v>
      </c>
      <c r="Q399" s="10">
        <f t="shared" si="55"/>
        <v>0</v>
      </c>
      <c r="R399" s="10"/>
      <c r="S399" s="10">
        <v>2800</v>
      </c>
      <c r="T399" s="10">
        <f t="shared" si="56"/>
        <v>0</v>
      </c>
      <c r="U399" s="10">
        <v>14</v>
      </c>
      <c r="V399" s="10">
        <v>150</v>
      </c>
      <c r="W399" s="10">
        <f t="shared" si="58"/>
        <v>2100</v>
      </c>
      <c r="X399" s="10">
        <v>14</v>
      </c>
      <c r="Y399" s="10">
        <v>150</v>
      </c>
      <c r="Z399" s="10">
        <f t="shared" si="59"/>
        <v>2100</v>
      </c>
      <c r="AA399" s="10">
        <v>14</v>
      </c>
      <c r="AB399" s="10">
        <v>150</v>
      </c>
      <c r="AC399" s="10">
        <f t="shared" si="60"/>
        <v>2100</v>
      </c>
      <c r="AD399" s="11">
        <v>42</v>
      </c>
      <c r="AE399" s="26">
        <v>7</v>
      </c>
      <c r="AF399" s="7">
        <f t="shared" si="57"/>
        <v>294</v>
      </c>
      <c r="AG399" s="131">
        <v>1</v>
      </c>
      <c r="AH399" s="139">
        <f t="shared" si="61"/>
        <v>84</v>
      </c>
      <c r="AI399" s="139">
        <f t="shared" si="53"/>
        <v>6594</v>
      </c>
      <c r="AJ399" s="109">
        <f t="shared" si="62"/>
        <v>6594</v>
      </c>
      <c r="AM399" t="b">
        <f>D399='01.01.2022 Смета'!D399</f>
        <v>1</v>
      </c>
      <c r="AO399" t="b">
        <f>F399='01.01.2022 Смета'!E399</f>
        <v>1</v>
      </c>
      <c r="AP399" t="b">
        <f>G399='01.01.2022 Смета'!F399</f>
        <v>1</v>
      </c>
      <c r="AQ399" t="b">
        <f>H399='01.01.2022 Смета'!G399</f>
        <v>1</v>
      </c>
    </row>
    <row r="400" spans="1:43" ht="14.65" customHeight="1" x14ac:dyDescent="0.25">
      <c r="A400" s="110"/>
      <c r="B400" s="88"/>
      <c r="C400" s="92"/>
      <c r="D400" s="92" t="s">
        <v>898</v>
      </c>
      <c r="E400" s="89"/>
      <c r="F400" s="89"/>
      <c r="G400" s="89"/>
      <c r="H400" s="91"/>
      <c r="I400" s="91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66"/>
      <c r="AC400" s="26"/>
      <c r="AD400" s="26"/>
      <c r="AE400" s="133"/>
      <c r="AF400" s="140"/>
      <c r="AG400" s="140"/>
      <c r="AH400" s="149"/>
      <c r="AI400" s="89"/>
      <c r="AJ400" s="90"/>
      <c r="AM400" t="b">
        <f>D400='01.01.2022 Смета'!D400</f>
        <v>1</v>
      </c>
      <c r="AO400" t="b">
        <f>F400='01.01.2022 Смета'!E400</f>
        <v>1</v>
      </c>
      <c r="AP400" t="b">
        <f>G400='01.01.2022 Смета'!F400</f>
        <v>1</v>
      </c>
      <c r="AQ400" t="b">
        <f>H400='01.01.2022 Смета'!G400</f>
        <v>1</v>
      </c>
    </row>
    <row r="401" spans="1:43" ht="16.149999999999999" customHeight="1" x14ac:dyDescent="0.25">
      <c r="A401" s="108">
        <v>326</v>
      </c>
      <c r="B401" s="8" t="s">
        <v>229</v>
      </c>
      <c r="C401" s="21" t="s">
        <v>232</v>
      </c>
      <c r="D401" s="22" t="s">
        <v>652</v>
      </c>
      <c r="E401" s="21" t="s">
        <v>340</v>
      </c>
      <c r="F401" s="35">
        <v>44608</v>
      </c>
      <c r="G401" s="35">
        <v>44609</v>
      </c>
      <c r="H401" s="21" t="s">
        <v>331</v>
      </c>
      <c r="I401" s="22" t="s">
        <v>340</v>
      </c>
      <c r="J401" s="35">
        <v>44608</v>
      </c>
      <c r="K401" s="35">
        <v>44609</v>
      </c>
      <c r="L401" s="10"/>
      <c r="M401" s="10">
        <v>3400</v>
      </c>
      <c r="N401" s="10">
        <f t="shared" si="54"/>
        <v>0</v>
      </c>
      <c r="O401" s="10"/>
      <c r="P401" s="10">
        <v>2900</v>
      </c>
      <c r="Q401" s="10">
        <f t="shared" si="55"/>
        <v>0</v>
      </c>
      <c r="R401" s="10"/>
      <c r="S401" s="10">
        <v>2800</v>
      </c>
      <c r="T401" s="10">
        <f t="shared" si="56"/>
        <v>0</v>
      </c>
      <c r="U401" s="10">
        <v>10</v>
      </c>
      <c r="V401" s="10">
        <v>150</v>
      </c>
      <c r="W401" s="10">
        <f t="shared" si="58"/>
        <v>1500</v>
      </c>
      <c r="X401" s="10">
        <v>10</v>
      </c>
      <c r="Y401" s="10">
        <v>150</v>
      </c>
      <c r="Z401" s="10">
        <f t="shared" si="59"/>
        <v>1500</v>
      </c>
      <c r="AA401" s="10">
        <v>10</v>
      </c>
      <c r="AB401" s="10">
        <v>150</v>
      </c>
      <c r="AC401" s="10">
        <f t="shared" si="60"/>
        <v>1500</v>
      </c>
      <c r="AD401" s="11"/>
      <c r="AE401" s="26">
        <v>7</v>
      </c>
      <c r="AF401" s="7">
        <f t="shared" si="57"/>
        <v>0</v>
      </c>
      <c r="AG401" s="131">
        <v>1</v>
      </c>
      <c r="AH401" s="139">
        <f t="shared" si="61"/>
        <v>30</v>
      </c>
      <c r="AI401" s="139">
        <f t="shared" si="53"/>
        <v>4500</v>
      </c>
      <c r="AJ401" s="109">
        <f t="shared" si="62"/>
        <v>4500</v>
      </c>
      <c r="AM401" t="b">
        <f>D401='01.01.2022 Смета'!D401</f>
        <v>1</v>
      </c>
      <c r="AO401" t="b">
        <f>F401='01.01.2022 Смета'!E401</f>
        <v>1</v>
      </c>
      <c r="AP401" t="b">
        <f>G401='01.01.2022 Смета'!F401</f>
        <v>1</v>
      </c>
      <c r="AQ401" t="b">
        <f>H401='01.01.2022 Смета'!G401</f>
        <v>1</v>
      </c>
    </row>
    <row r="402" spans="1:43" ht="27" customHeight="1" x14ac:dyDescent="0.25">
      <c r="A402" s="108">
        <v>327</v>
      </c>
      <c r="B402" s="8" t="s">
        <v>229</v>
      </c>
      <c r="C402" s="21" t="s">
        <v>232</v>
      </c>
      <c r="D402" s="22" t="s">
        <v>653</v>
      </c>
      <c r="E402" s="21" t="s">
        <v>747</v>
      </c>
      <c r="F402" s="35">
        <v>44692</v>
      </c>
      <c r="G402" s="35">
        <v>44693</v>
      </c>
      <c r="H402" s="21" t="s">
        <v>748</v>
      </c>
      <c r="I402" s="22" t="s">
        <v>747</v>
      </c>
      <c r="J402" s="35">
        <v>44692</v>
      </c>
      <c r="K402" s="35">
        <v>44693</v>
      </c>
      <c r="L402" s="10"/>
      <c r="M402" s="10">
        <v>3400</v>
      </c>
      <c r="N402" s="10">
        <f t="shared" si="54"/>
        <v>0</v>
      </c>
      <c r="O402" s="10"/>
      <c r="P402" s="10">
        <v>2900</v>
      </c>
      <c r="Q402" s="10">
        <f t="shared" si="55"/>
        <v>0</v>
      </c>
      <c r="R402" s="10"/>
      <c r="S402" s="10">
        <v>2800</v>
      </c>
      <c r="T402" s="10">
        <f t="shared" si="56"/>
        <v>0</v>
      </c>
      <c r="U402" s="10">
        <v>6</v>
      </c>
      <c r="V402" s="10">
        <v>150</v>
      </c>
      <c r="W402" s="10">
        <f t="shared" si="58"/>
        <v>900</v>
      </c>
      <c r="X402" s="10">
        <v>6</v>
      </c>
      <c r="Y402" s="10">
        <v>150</v>
      </c>
      <c r="Z402" s="10">
        <f t="shared" si="59"/>
        <v>900</v>
      </c>
      <c r="AA402" s="10">
        <v>6</v>
      </c>
      <c r="AB402" s="10">
        <v>150</v>
      </c>
      <c r="AC402" s="10">
        <f t="shared" si="60"/>
        <v>900</v>
      </c>
      <c r="AD402" s="11">
        <v>18</v>
      </c>
      <c r="AE402" s="26">
        <v>7</v>
      </c>
      <c r="AF402" s="7">
        <f t="shared" si="57"/>
        <v>126</v>
      </c>
      <c r="AG402" s="131">
        <v>1</v>
      </c>
      <c r="AH402" s="139">
        <f t="shared" si="61"/>
        <v>36</v>
      </c>
      <c r="AI402" s="139">
        <f t="shared" si="53"/>
        <v>2826</v>
      </c>
      <c r="AJ402" s="109">
        <f t="shared" si="62"/>
        <v>2826</v>
      </c>
      <c r="AM402" t="b">
        <f>D402='01.01.2022 Смета'!D402</f>
        <v>1</v>
      </c>
      <c r="AO402" t="b">
        <f>F402='01.01.2022 Смета'!E402</f>
        <v>1</v>
      </c>
      <c r="AP402" t="b">
        <f>G402='01.01.2022 Смета'!F402</f>
        <v>1</v>
      </c>
      <c r="AQ402" t="b">
        <f>H402='01.01.2022 Смета'!G402</f>
        <v>1</v>
      </c>
    </row>
    <row r="403" spans="1:43" ht="16.149999999999999" customHeight="1" x14ac:dyDescent="0.25">
      <c r="A403" s="108">
        <v>328</v>
      </c>
      <c r="B403" s="8" t="s">
        <v>229</v>
      </c>
      <c r="C403" s="21" t="s">
        <v>232</v>
      </c>
      <c r="D403" s="22" t="s">
        <v>654</v>
      </c>
      <c r="E403" s="21" t="s">
        <v>340</v>
      </c>
      <c r="F403" s="35">
        <v>44692</v>
      </c>
      <c r="G403" s="35">
        <v>44693</v>
      </c>
      <c r="H403" s="21" t="s">
        <v>748</v>
      </c>
      <c r="I403" s="22" t="s">
        <v>300</v>
      </c>
      <c r="J403" s="35">
        <v>44692</v>
      </c>
      <c r="K403" s="35">
        <v>44693</v>
      </c>
      <c r="L403" s="10"/>
      <c r="M403" s="10">
        <v>3400</v>
      </c>
      <c r="N403" s="10">
        <f t="shared" si="54"/>
        <v>0</v>
      </c>
      <c r="O403" s="10"/>
      <c r="P403" s="10">
        <v>2900</v>
      </c>
      <c r="Q403" s="10">
        <f t="shared" si="55"/>
        <v>0</v>
      </c>
      <c r="R403" s="10"/>
      <c r="S403" s="10">
        <v>2800</v>
      </c>
      <c r="T403" s="10">
        <f t="shared" si="56"/>
        <v>0</v>
      </c>
      <c r="U403" s="10">
        <v>6</v>
      </c>
      <c r="V403" s="10">
        <v>150</v>
      </c>
      <c r="W403" s="10">
        <f t="shared" si="58"/>
        <v>900</v>
      </c>
      <c r="X403" s="10">
        <v>6</v>
      </c>
      <c r="Y403" s="10">
        <v>150</v>
      </c>
      <c r="Z403" s="10">
        <f t="shared" si="59"/>
        <v>900</v>
      </c>
      <c r="AA403" s="10">
        <v>6</v>
      </c>
      <c r="AB403" s="10">
        <v>150</v>
      </c>
      <c r="AC403" s="10">
        <f t="shared" si="60"/>
        <v>900</v>
      </c>
      <c r="AD403" s="11">
        <v>18</v>
      </c>
      <c r="AE403" s="26">
        <v>7</v>
      </c>
      <c r="AF403" s="7">
        <f t="shared" si="57"/>
        <v>126</v>
      </c>
      <c r="AG403" s="131">
        <v>1</v>
      </c>
      <c r="AH403" s="139">
        <f t="shared" si="61"/>
        <v>36</v>
      </c>
      <c r="AI403" s="139">
        <f t="shared" si="53"/>
        <v>2826</v>
      </c>
      <c r="AJ403" s="109">
        <f t="shared" si="62"/>
        <v>2826</v>
      </c>
      <c r="AM403" t="b">
        <f>D403='01.01.2022 Смета'!D403</f>
        <v>1</v>
      </c>
      <c r="AO403" t="b">
        <f>F403='01.01.2022 Смета'!E403</f>
        <v>1</v>
      </c>
      <c r="AP403" t="b">
        <f>G403='01.01.2022 Смета'!F403</f>
        <v>1</v>
      </c>
      <c r="AQ403" t="b">
        <f>H403='01.01.2022 Смета'!G403</f>
        <v>1</v>
      </c>
    </row>
    <row r="404" spans="1:43" ht="16.149999999999999" customHeight="1" x14ac:dyDescent="0.25">
      <c r="A404" s="108">
        <v>329</v>
      </c>
      <c r="B404" s="8" t="s">
        <v>229</v>
      </c>
      <c r="C404" s="21" t="s">
        <v>232</v>
      </c>
      <c r="D404" s="22" t="s">
        <v>655</v>
      </c>
      <c r="E404" s="21" t="s">
        <v>340</v>
      </c>
      <c r="F404" s="35">
        <v>44698</v>
      </c>
      <c r="G404" s="35">
        <v>44699</v>
      </c>
      <c r="H404" s="21" t="s">
        <v>331</v>
      </c>
      <c r="I404" s="22" t="s">
        <v>300</v>
      </c>
      <c r="J404" s="35">
        <v>44698</v>
      </c>
      <c r="K404" s="35">
        <v>44699</v>
      </c>
      <c r="L404" s="10"/>
      <c r="M404" s="10">
        <v>3400</v>
      </c>
      <c r="N404" s="10">
        <f t="shared" si="54"/>
        <v>0</v>
      </c>
      <c r="O404" s="10"/>
      <c r="P404" s="10">
        <v>2900</v>
      </c>
      <c r="Q404" s="10">
        <f t="shared" si="55"/>
        <v>0</v>
      </c>
      <c r="R404" s="10"/>
      <c r="S404" s="10">
        <v>2800</v>
      </c>
      <c r="T404" s="10">
        <f t="shared" si="56"/>
        <v>0</v>
      </c>
      <c r="U404" s="10">
        <v>4</v>
      </c>
      <c r="V404" s="10">
        <v>150</v>
      </c>
      <c r="W404" s="10">
        <f t="shared" si="58"/>
        <v>600</v>
      </c>
      <c r="X404" s="10">
        <v>4</v>
      </c>
      <c r="Y404" s="10">
        <v>150</v>
      </c>
      <c r="Z404" s="10">
        <f t="shared" si="59"/>
        <v>600</v>
      </c>
      <c r="AA404" s="10">
        <v>4</v>
      </c>
      <c r="AB404" s="10">
        <v>150</v>
      </c>
      <c r="AC404" s="10">
        <f t="shared" si="60"/>
        <v>600</v>
      </c>
      <c r="AD404" s="11">
        <v>12</v>
      </c>
      <c r="AE404" s="26">
        <v>7</v>
      </c>
      <c r="AF404" s="7">
        <f t="shared" si="57"/>
        <v>84</v>
      </c>
      <c r="AG404" s="131">
        <v>1</v>
      </c>
      <c r="AH404" s="139">
        <f t="shared" si="61"/>
        <v>24</v>
      </c>
      <c r="AI404" s="139">
        <f t="shared" si="53"/>
        <v>1884</v>
      </c>
      <c r="AJ404" s="109">
        <f t="shared" si="62"/>
        <v>1884</v>
      </c>
      <c r="AM404" t="b">
        <f>D404='01.01.2022 Смета'!D404</f>
        <v>1</v>
      </c>
      <c r="AO404" t="b">
        <f>F404='01.01.2022 Смета'!E404</f>
        <v>1</v>
      </c>
      <c r="AP404" t="b">
        <f>G404='01.01.2022 Смета'!F404</f>
        <v>1</v>
      </c>
      <c r="AQ404" t="b">
        <f>H404='01.01.2022 Смета'!G404</f>
        <v>1</v>
      </c>
    </row>
    <row r="405" spans="1:43" ht="16.149999999999999" customHeight="1" x14ac:dyDescent="0.25">
      <c r="A405" s="108">
        <v>330</v>
      </c>
      <c r="B405" s="8" t="s">
        <v>229</v>
      </c>
      <c r="C405" s="21" t="s">
        <v>232</v>
      </c>
      <c r="D405" s="22" t="s">
        <v>656</v>
      </c>
      <c r="E405" s="21" t="s">
        <v>340</v>
      </c>
      <c r="F405" s="35">
        <v>44698</v>
      </c>
      <c r="G405" s="35">
        <v>44699</v>
      </c>
      <c r="H405" s="21" t="s">
        <v>331</v>
      </c>
      <c r="I405" s="22" t="s">
        <v>300</v>
      </c>
      <c r="J405" s="35">
        <v>44698</v>
      </c>
      <c r="K405" s="35">
        <v>44699</v>
      </c>
      <c r="L405" s="10"/>
      <c r="M405" s="10">
        <v>3400</v>
      </c>
      <c r="N405" s="10">
        <f t="shared" si="54"/>
        <v>0</v>
      </c>
      <c r="O405" s="10"/>
      <c r="P405" s="10">
        <v>2900</v>
      </c>
      <c r="Q405" s="10">
        <f t="shared" si="55"/>
        <v>0</v>
      </c>
      <c r="R405" s="10"/>
      <c r="S405" s="10">
        <v>2800</v>
      </c>
      <c r="T405" s="10">
        <f t="shared" si="56"/>
        <v>0</v>
      </c>
      <c r="U405" s="10">
        <v>4</v>
      </c>
      <c r="V405" s="10">
        <v>150</v>
      </c>
      <c r="W405" s="10">
        <f t="shared" si="58"/>
        <v>600</v>
      </c>
      <c r="X405" s="10">
        <v>4</v>
      </c>
      <c r="Y405" s="10">
        <v>150</v>
      </c>
      <c r="Z405" s="10">
        <f t="shared" si="59"/>
        <v>600</v>
      </c>
      <c r="AA405" s="10">
        <v>4</v>
      </c>
      <c r="AB405" s="10">
        <v>150</v>
      </c>
      <c r="AC405" s="10">
        <f t="shared" si="60"/>
        <v>600</v>
      </c>
      <c r="AD405" s="11">
        <v>12</v>
      </c>
      <c r="AE405" s="26">
        <v>7</v>
      </c>
      <c r="AF405" s="7">
        <f t="shared" si="57"/>
        <v>84</v>
      </c>
      <c r="AG405" s="131">
        <v>1</v>
      </c>
      <c r="AH405" s="139">
        <f t="shared" si="61"/>
        <v>24</v>
      </c>
      <c r="AI405" s="139">
        <f t="shared" ref="AI405:AI450" si="63">AJ405</f>
        <v>1884</v>
      </c>
      <c r="AJ405" s="109">
        <f t="shared" si="62"/>
        <v>1884</v>
      </c>
      <c r="AM405" t="b">
        <f>D405='01.01.2022 Смета'!D405</f>
        <v>1</v>
      </c>
      <c r="AO405" t="b">
        <f>F405='01.01.2022 Смета'!E405</f>
        <v>1</v>
      </c>
      <c r="AP405" t="b">
        <f>G405='01.01.2022 Смета'!F405</f>
        <v>1</v>
      </c>
      <c r="AQ405" t="b">
        <f>H405='01.01.2022 Смета'!G405</f>
        <v>1</v>
      </c>
    </row>
    <row r="406" spans="1:43" ht="27" customHeight="1" x14ac:dyDescent="0.25">
      <c r="A406" s="108">
        <v>331</v>
      </c>
      <c r="B406" s="8" t="s">
        <v>229</v>
      </c>
      <c r="C406" s="21" t="s">
        <v>232</v>
      </c>
      <c r="D406" s="22" t="s">
        <v>657</v>
      </c>
      <c r="E406" s="21" t="s">
        <v>340</v>
      </c>
      <c r="F406" s="35">
        <v>44799</v>
      </c>
      <c r="G406" s="35">
        <v>44804</v>
      </c>
      <c r="H406" s="21" t="s">
        <v>815</v>
      </c>
      <c r="I406" s="22" t="s">
        <v>300</v>
      </c>
      <c r="J406" s="35">
        <v>44799</v>
      </c>
      <c r="K406" s="35">
        <v>44804</v>
      </c>
      <c r="L406" s="10"/>
      <c r="M406" s="10">
        <v>3400</v>
      </c>
      <c r="N406" s="10">
        <f t="shared" si="54"/>
        <v>0</v>
      </c>
      <c r="O406" s="10"/>
      <c r="P406" s="10">
        <v>2900</v>
      </c>
      <c r="Q406" s="10">
        <f t="shared" si="55"/>
        <v>0</v>
      </c>
      <c r="R406" s="10"/>
      <c r="S406" s="10">
        <v>2800</v>
      </c>
      <c r="T406" s="10">
        <f t="shared" si="56"/>
        <v>0</v>
      </c>
      <c r="U406" s="10">
        <v>2</v>
      </c>
      <c r="V406" s="10">
        <v>150</v>
      </c>
      <c r="W406" s="10">
        <f t="shared" si="58"/>
        <v>300</v>
      </c>
      <c r="X406" s="10">
        <v>2</v>
      </c>
      <c r="Y406" s="10">
        <v>150</v>
      </c>
      <c r="Z406" s="10">
        <f t="shared" si="59"/>
        <v>300</v>
      </c>
      <c r="AA406" s="10">
        <v>2</v>
      </c>
      <c r="AB406" s="10">
        <v>150</v>
      </c>
      <c r="AC406" s="10">
        <f t="shared" si="60"/>
        <v>300</v>
      </c>
      <c r="AD406" s="11">
        <v>6</v>
      </c>
      <c r="AE406" s="26">
        <v>7</v>
      </c>
      <c r="AF406" s="7">
        <f t="shared" si="57"/>
        <v>42</v>
      </c>
      <c r="AG406" s="131">
        <v>1</v>
      </c>
      <c r="AH406" s="139">
        <f t="shared" si="61"/>
        <v>12</v>
      </c>
      <c r="AI406" s="139">
        <f t="shared" si="63"/>
        <v>942</v>
      </c>
      <c r="AJ406" s="109">
        <f t="shared" si="62"/>
        <v>942</v>
      </c>
      <c r="AM406" t="b">
        <f>D406='01.01.2022 Смета'!D406</f>
        <v>1</v>
      </c>
      <c r="AO406" t="b">
        <f>F406='01.01.2022 Смета'!E406</f>
        <v>1</v>
      </c>
      <c r="AP406" t="b">
        <f>G406='01.01.2022 Смета'!F406</f>
        <v>1</v>
      </c>
      <c r="AQ406" t="b">
        <f>H406='01.01.2022 Смета'!G406</f>
        <v>1</v>
      </c>
    </row>
    <row r="407" spans="1:43" ht="27" customHeight="1" x14ac:dyDescent="0.25">
      <c r="A407" s="108">
        <v>332</v>
      </c>
      <c r="B407" s="8" t="s">
        <v>229</v>
      </c>
      <c r="C407" s="21" t="s">
        <v>232</v>
      </c>
      <c r="D407" s="22" t="s">
        <v>658</v>
      </c>
      <c r="E407" s="21" t="s">
        <v>340</v>
      </c>
      <c r="F407" s="35">
        <v>44804</v>
      </c>
      <c r="G407" s="35">
        <v>44810</v>
      </c>
      <c r="H407" s="21" t="s">
        <v>764</v>
      </c>
      <c r="I407" s="22" t="s">
        <v>300</v>
      </c>
      <c r="J407" s="35">
        <v>44804</v>
      </c>
      <c r="K407" s="35">
        <v>44810</v>
      </c>
      <c r="L407" s="10"/>
      <c r="M407" s="10">
        <v>3400</v>
      </c>
      <c r="N407" s="10">
        <f t="shared" si="54"/>
        <v>0</v>
      </c>
      <c r="O407" s="10"/>
      <c r="P407" s="10">
        <v>2900</v>
      </c>
      <c r="Q407" s="10">
        <f t="shared" si="55"/>
        <v>0</v>
      </c>
      <c r="R407" s="10"/>
      <c r="S407" s="10">
        <v>2800</v>
      </c>
      <c r="T407" s="10">
        <f t="shared" si="56"/>
        <v>0</v>
      </c>
      <c r="U407" s="10">
        <v>2</v>
      </c>
      <c r="V407" s="10">
        <v>150</v>
      </c>
      <c r="W407" s="10">
        <f t="shared" si="58"/>
        <v>300</v>
      </c>
      <c r="X407" s="10">
        <v>2</v>
      </c>
      <c r="Y407" s="10">
        <v>150</v>
      </c>
      <c r="Z407" s="10">
        <f t="shared" si="59"/>
        <v>300</v>
      </c>
      <c r="AA407" s="10">
        <v>2</v>
      </c>
      <c r="AB407" s="10">
        <v>150</v>
      </c>
      <c r="AC407" s="10">
        <f t="shared" si="60"/>
        <v>300</v>
      </c>
      <c r="AD407" s="11">
        <v>6</v>
      </c>
      <c r="AE407" s="26">
        <v>7</v>
      </c>
      <c r="AF407" s="7">
        <f t="shared" si="57"/>
        <v>42</v>
      </c>
      <c r="AG407" s="131">
        <v>1</v>
      </c>
      <c r="AH407" s="139">
        <f t="shared" si="61"/>
        <v>12</v>
      </c>
      <c r="AI407" s="139">
        <f t="shared" si="63"/>
        <v>942</v>
      </c>
      <c r="AJ407" s="109">
        <f t="shared" si="62"/>
        <v>942</v>
      </c>
      <c r="AM407" t="b">
        <f>D407='01.01.2022 Смета'!D407</f>
        <v>1</v>
      </c>
      <c r="AO407" t="b">
        <f>F407='01.01.2022 Смета'!E407</f>
        <v>1</v>
      </c>
      <c r="AP407" t="b">
        <f>G407='01.01.2022 Смета'!F407</f>
        <v>1</v>
      </c>
      <c r="AQ407" t="b">
        <f>H407='01.01.2022 Смета'!G407</f>
        <v>1</v>
      </c>
    </row>
    <row r="408" spans="1:43" ht="25.5" x14ac:dyDescent="0.25">
      <c r="A408" s="108">
        <v>333</v>
      </c>
      <c r="B408" s="63"/>
      <c r="C408" s="63" t="s">
        <v>232</v>
      </c>
      <c r="D408" s="2" t="s">
        <v>825</v>
      </c>
      <c r="E408" s="95" t="s">
        <v>340</v>
      </c>
      <c r="F408" s="48">
        <v>44852</v>
      </c>
      <c r="G408" s="48">
        <v>44855</v>
      </c>
      <c r="H408" s="95" t="s">
        <v>301</v>
      </c>
      <c r="I408" s="2" t="s">
        <v>300</v>
      </c>
      <c r="J408" s="48">
        <v>44852</v>
      </c>
      <c r="K408" s="48">
        <v>44855</v>
      </c>
      <c r="L408" s="49"/>
      <c r="M408" s="49">
        <v>0</v>
      </c>
      <c r="N408" s="49"/>
      <c r="O408" s="49"/>
      <c r="P408" s="49">
        <v>0</v>
      </c>
      <c r="Q408" s="49"/>
      <c r="R408" s="49"/>
      <c r="S408" s="49">
        <v>0</v>
      </c>
      <c r="T408" s="49"/>
      <c r="U408" s="49">
        <v>2</v>
      </c>
      <c r="V408" s="49">
        <v>150</v>
      </c>
      <c r="W408" s="49">
        <f t="shared" si="58"/>
        <v>300</v>
      </c>
      <c r="X408" s="49">
        <v>2</v>
      </c>
      <c r="Y408" s="49">
        <v>150</v>
      </c>
      <c r="Z408" s="49">
        <f t="shared" si="59"/>
        <v>300</v>
      </c>
      <c r="AA408" s="49">
        <v>2</v>
      </c>
      <c r="AB408" s="49">
        <v>150</v>
      </c>
      <c r="AC408" s="49">
        <f t="shared" si="60"/>
        <v>300</v>
      </c>
      <c r="AD408" s="54">
        <v>5</v>
      </c>
      <c r="AE408" s="55">
        <v>7</v>
      </c>
      <c r="AF408" s="55">
        <v>36</v>
      </c>
      <c r="AG408" s="131">
        <v>1</v>
      </c>
      <c r="AH408" s="139">
        <f t="shared" si="61"/>
        <v>11</v>
      </c>
      <c r="AI408" s="139">
        <f t="shared" si="63"/>
        <v>936</v>
      </c>
      <c r="AJ408" s="109">
        <f t="shared" si="62"/>
        <v>936</v>
      </c>
      <c r="AM408" t="b">
        <f>D408='01.01.2022 Смета'!D408</f>
        <v>1</v>
      </c>
      <c r="AO408" t="b">
        <f>F408='01.01.2022 Смета'!E408</f>
        <v>1</v>
      </c>
      <c r="AP408" t="b">
        <f>G408='01.01.2022 Смета'!F408</f>
        <v>1</v>
      </c>
      <c r="AQ408" t="b">
        <f>H408='01.01.2022 Смета'!G408</f>
        <v>1</v>
      </c>
    </row>
    <row r="409" spans="1:43" ht="15.6" customHeight="1" x14ac:dyDescent="0.25">
      <c r="A409" s="110"/>
      <c r="B409" s="88"/>
      <c r="C409" s="92"/>
      <c r="D409" s="92" t="s">
        <v>899</v>
      </c>
      <c r="E409" s="89"/>
      <c r="F409" s="89"/>
      <c r="G409" s="89"/>
      <c r="H409" s="91"/>
      <c r="I409" s="91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66"/>
      <c r="AC409" s="26"/>
      <c r="AD409" s="26"/>
      <c r="AE409" s="133"/>
      <c r="AF409" s="140"/>
      <c r="AG409" s="140"/>
      <c r="AH409" s="149"/>
      <c r="AI409" s="89"/>
      <c r="AJ409" s="90"/>
      <c r="AM409" t="b">
        <f>D409='01.01.2022 Смета'!D409</f>
        <v>1</v>
      </c>
      <c r="AO409" t="b">
        <f>F409='01.01.2022 Смета'!E409</f>
        <v>1</v>
      </c>
      <c r="AP409" t="b">
        <f>G409='01.01.2022 Смета'!F409</f>
        <v>1</v>
      </c>
      <c r="AQ409" t="b">
        <f>H409='01.01.2022 Смета'!G409</f>
        <v>1</v>
      </c>
    </row>
    <row r="410" spans="1:43" ht="27" customHeight="1" x14ac:dyDescent="0.25">
      <c r="A410" s="108">
        <v>334</v>
      </c>
      <c r="B410" s="8" t="s">
        <v>226</v>
      </c>
      <c r="C410" s="21" t="s">
        <v>227</v>
      </c>
      <c r="D410" s="22" t="s">
        <v>659</v>
      </c>
      <c r="E410" s="21" t="s">
        <v>749</v>
      </c>
      <c r="F410" s="35">
        <v>44609</v>
      </c>
      <c r="G410" s="35">
        <v>44609</v>
      </c>
      <c r="H410" s="21" t="s">
        <v>331</v>
      </c>
      <c r="I410" s="22" t="s">
        <v>749</v>
      </c>
      <c r="J410" s="35">
        <v>44609</v>
      </c>
      <c r="K410" s="35">
        <v>44609</v>
      </c>
      <c r="L410" s="10"/>
      <c r="M410" s="10">
        <v>3400</v>
      </c>
      <c r="N410" s="10">
        <f t="shared" ref="N410:N450" si="64">L410*M410</f>
        <v>0</v>
      </c>
      <c r="O410" s="10"/>
      <c r="P410" s="10">
        <v>2900</v>
      </c>
      <c r="Q410" s="10">
        <f t="shared" ref="Q410:Q450" si="65">O410*P410</f>
        <v>0</v>
      </c>
      <c r="R410" s="10"/>
      <c r="S410" s="10">
        <v>2800</v>
      </c>
      <c r="T410" s="10">
        <f t="shared" ref="T410:T450" si="66">R410*S410</f>
        <v>0</v>
      </c>
      <c r="U410" s="10">
        <v>10</v>
      </c>
      <c r="V410" s="10">
        <v>150</v>
      </c>
      <c r="W410" s="10">
        <f t="shared" si="58"/>
        <v>1500</v>
      </c>
      <c r="X410" s="10">
        <v>10</v>
      </c>
      <c r="Y410" s="10">
        <v>150</v>
      </c>
      <c r="Z410" s="10">
        <f t="shared" si="59"/>
        <v>1500</v>
      </c>
      <c r="AA410" s="10">
        <v>10</v>
      </c>
      <c r="AB410" s="10">
        <v>150</v>
      </c>
      <c r="AC410" s="10">
        <f t="shared" si="60"/>
        <v>1500</v>
      </c>
      <c r="AD410" s="11"/>
      <c r="AE410" s="26">
        <v>7</v>
      </c>
      <c r="AF410" s="7">
        <f t="shared" ref="AF410:AF450" si="67">AD410*AE410</f>
        <v>0</v>
      </c>
      <c r="AG410" s="131">
        <v>1</v>
      </c>
      <c r="AH410" s="139">
        <f t="shared" si="61"/>
        <v>30</v>
      </c>
      <c r="AI410" s="139">
        <f t="shared" si="63"/>
        <v>4500</v>
      </c>
      <c r="AJ410" s="109">
        <f t="shared" si="62"/>
        <v>4500</v>
      </c>
      <c r="AM410" t="b">
        <f>D410='01.01.2022 Смета'!D410</f>
        <v>1</v>
      </c>
      <c r="AO410" t="b">
        <f>F410='01.01.2022 Смета'!E410</f>
        <v>1</v>
      </c>
      <c r="AP410" t="b">
        <f>G410='01.01.2022 Смета'!F410</f>
        <v>1</v>
      </c>
      <c r="AQ410" t="b">
        <f>H410='01.01.2022 Смета'!G410</f>
        <v>1</v>
      </c>
    </row>
    <row r="411" spans="1:43" ht="27" customHeight="1" x14ac:dyDescent="0.25">
      <c r="A411" s="108">
        <v>335</v>
      </c>
      <c r="B411" s="8" t="s">
        <v>226</v>
      </c>
      <c r="C411" s="21" t="s">
        <v>227</v>
      </c>
      <c r="D411" s="22" t="s">
        <v>660</v>
      </c>
      <c r="E411" s="21" t="s">
        <v>340</v>
      </c>
      <c r="F411" s="35">
        <v>44647</v>
      </c>
      <c r="G411" s="35">
        <v>44647</v>
      </c>
      <c r="H411" s="21" t="s">
        <v>814</v>
      </c>
      <c r="I411" s="22" t="s">
        <v>340</v>
      </c>
      <c r="J411" s="35">
        <v>44647</v>
      </c>
      <c r="K411" s="35">
        <v>44647</v>
      </c>
      <c r="L411" s="10"/>
      <c r="M411" s="10">
        <v>3400</v>
      </c>
      <c r="N411" s="10">
        <f t="shared" si="64"/>
        <v>0</v>
      </c>
      <c r="O411" s="10"/>
      <c r="P411" s="10">
        <v>2900</v>
      </c>
      <c r="Q411" s="10">
        <f t="shared" si="65"/>
        <v>0</v>
      </c>
      <c r="R411" s="10"/>
      <c r="S411" s="10">
        <v>2800</v>
      </c>
      <c r="T411" s="10">
        <f t="shared" si="66"/>
        <v>0</v>
      </c>
      <c r="U411" s="10">
        <v>18</v>
      </c>
      <c r="V411" s="10">
        <v>150</v>
      </c>
      <c r="W411" s="10">
        <f t="shared" si="58"/>
        <v>2700</v>
      </c>
      <c r="X411" s="10">
        <v>18</v>
      </c>
      <c r="Y411" s="10">
        <v>150</v>
      </c>
      <c r="Z411" s="10">
        <f t="shared" si="59"/>
        <v>2700</v>
      </c>
      <c r="AA411" s="10">
        <v>36</v>
      </c>
      <c r="AB411" s="10">
        <v>150</v>
      </c>
      <c r="AC411" s="10">
        <f t="shared" si="60"/>
        <v>5400</v>
      </c>
      <c r="AD411" s="11"/>
      <c r="AE411" s="26">
        <v>7</v>
      </c>
      <c r="AF411" s="7">
        <f t="shared" si="67"/>
        <v>0</v>
      </c>
      <c r="AG411" s="131">
        <v>1</v>
      </c>
      <c r="AH411" s="139">
        <f t="shared" si="61"/>
        <v>72</v>
      </c>
      <c r="AI411" s="139">
        <f t="shared" si="63"/>
        <v>10800</v>
      </c>
      <c r="AJ411" s="109">
        <f t="shared" si="62"/>
        <v>10800</v>
      </c>
      <c r="AM411" t="b">
        <f>D411='01.01.2022 Смета'!D411</f>
        <v>1</v>
      </c>
      <c r="AO411" t="b">
        <f>F411='01.01.2022 Смета'!E411</f>
        <v>1</v>
      </c>
      <c r="AP411" t="b">
        <f>G411='01.01.2022 Смета'!F411</f>
        <v>1</v>
      </c>
      <c r="AQ411" t="b">
        <f>H411='01.01.2022 Смета'!G411</f>
        <v>1</v>
      </c>
    </row>
    <row r="412" spans="1:43" ht="16.149999999999999" customHeight="1" x14ac:dyDescent="0.25">
      <c r="A412" s="108">
        <v>336</v>
      </c>
      <c r="B412" s="8" t="s">
        <v>226</v>
      </c>
      <c r="C412" s="21" t="s">
        <v>227</v>
      </c>
      <c r="D412" s="22" t="s">
        <v>650</v>
      </c>
      <c r="E412" s="21" t="s">
        <v>340</v>
      </c>
      <c r="F412" s="35">
        <v>44693</v>
      </c>
      <c r="G412" s="35">
        <v>44693</v>
      </c>
      <c r="H412" s="21" t="s">
        <v>366</v>
      </c>
      <c r="I412" s="22" t="s">
        <v>300</v>
      </c>
      <c r="J412" s="35">
        <v>44693</v>
      </c>
      <c r="K412" s="35">
        <v>44693</v>
      </c>
      <c r="L412" s="10"/>
      <c r="M412" s="10">
        <v>3400</v>
      </c>
      <c r="N412" s="10">
        <f t="shared" si="64"/>
        <v>0</v>
      </c>
      <c r="O412" s="10"/>
      <c r="P412" s="10">
        <v>2900</v>
      </c>
      <c r="Q412" s="10">
        <f t="shared" si="65"/>
        <v>0</v>
      </c>
      <c r="R412" s="10"/>
      <c r="S412" s="10">
        <v>2800</v>
      </c>
      <c r="T412" s="10">
        <f t="shared" si="66"/>
        <v>0</v>
      </c>
      <c r="U412" s="10">
        <v>6</v>
      </c>
      <c r="V412" s="10">
        <v>150</v>
      </c>
      <c r="W412" s="10">
        <f t="shared" si="58"/>
        <v>900</v>
      </c>
      <c r="X412" s="10">
        <v>6</v>
      </c>
      <c r="Y412" s="10">
        <v>150</v>
      </c>
      <c r="Z412" s="10">
        <f t="shared" si="59"/>
        <v>900</v>
      </c>
      <c r="AA412" s="10">
        <v>6</v>
      </c>
      <c r="AB412" s="10">
        <v>150</v>
      </c>
      <c r="AC412" s="10">
        <f t="shared" si="60"/>
        <v>900</v>
      </c>
      <c r="AD412" s="11">
        <v>18</v>
      </c>
      <c r="AE412" s="26">
        <v>7</v>
      </c>
      <c r="AF412" s="7">
        <f t="shared" si="67"/>
        <v>126</v>
      </c>
      <c r="AG412" s="131">
        <v>1</v>
      </c>
      <c r="AH412" s="139">
        <f t="shared" si="61"/>
        <v>36</v>
      </c>
      <c r="AI412" s="139">
        <f t="shared" si="63"/>
        <v>2826</v>
      </c>
      <c r="AJ412" s="109">
        <f t="shared" si="62"/>
        <v>2826</v>
      </c>
      <c r="AM412" t="b">
        <f>D412='01.01.2022 Смета'!D412</f>
        <v>1</v>
      </c>
      <c r="AO412" t="b">
        <f>F412='01.01.2022 Смета'!E412</f>
        <v>1</v>
      </c>
      <c r="AP412" t="b">
        <f>G412='01.01.2022 Смета'!F412</f>
        <v>1</v>
      </c>
      <c r="AQ412" t="b">
        <f>H412='01.01.2022 Смета'!G412</f>
        <v>1</v>
      </c>
    </row>
    <row r="413" spans="1:43" ht="16.149999999999999" customHeight="1" x14ac:dyDescent="0.25">
      <c r="A413" s="108">
        <v>337</v>
      </c>
      <c r="B413" s="8" t="s">
        <v>226</v>
      </c>
      <c r="C413" s="21" t="s">
        <v>227</v>
      </c>
      <c r="D413" s="22" t="s">
        <v>651</v>
      </c>
      <c r="E413" s="21" t="s">
        <v>340</v>
      </c>
      <c r="F413" s="35">
        <v>44699</v>
      </c>
      <c r="G413" s="35">
        <v>44699</v>
      </c>
      <c r="H413" s="21" t="s">
        <v>331</v>
      </c>
      <c r="I413" s="22" t="s">
        <v>300</v>
      </c>
      <c r="J413" s="35">
        <v>44699</v>
      </c>
      <c r="K413" s="35">
        <v>44699</v>
      </c>
      <c r="L413" s="10"/>
      <c r="M413" s="10">
        <v>3400</v>
      </c>
      <c r="N413" s="10">
        <f t="shared" si="64"/>
        <v>0</v>
      </c>
      <c r="O413" s="10"/>
      <c r="P413" s="10">
        <v>2900</v>
      </c>
      <c r="Q413" s="10">
        <f t="shared" si="65"/>
        <v>0</v>
      </c>
      <c r="R413" s="10"/>
      <c r="S413" s="10">
        <v>2800</v>
      </c>
      <c r="T413" s="10">
        <f t="shared" si="66"/>
        <v>0</v>
      </c>
      <c r="U413" s="10">
        <v>6</v>
      </c>
      <c r="V413" s="10">
        <v>150</v>
      </c>
      <c r="W413" s="10">
        <f t="shared" si="58"/>
        <v>900</v>
      </c>
      <c r="X413" s="10">
        <v>6</v>
      </c>
      <c r="Y413" s="10">
        <v>150</v>
      </c>
      <c r="Z413" s="10">
        <f t="shared" si="59"/>
        <v>900</v>
      </c>
      <c r="AA413" s="10">
        <v>6</v>
      </c>
      <c r="AB413" s="10">
        <v>150</v>
      </c>
      <c r="AC413" s="10">
        <f t="shared" si="60"/>
        <v>900</v>
      </c>
      <c r="AD413" s="11">
        <v>18</v>
      </c>
      <c r="AE413" s="26">
        <v>7</v>
      </c>
      <c r="AF413" s="7">
        <f t="shared" si="67"/>
        <v>126</v>
      </c>
      <c r="AG413" s="131">
        <v>1</v>
      </c>
      <c r="AH413" s="139">
        <f t="shared" si="61"/>
        <v>36</v>
      </c>
      <c r="AI413" s="139">
        <f t="shared" si="63"/>
        <v>2826</v>
      </c>
      <c r="AJ413" s="109">
        <f t="shared" si="62"/>
        <v>2826</v>
      </c>
      <c r="AM413" t="b">
        <f>D413='01.01.2022 Смета'!D413</f>
        <v>1</v>
      </c>
      <c r="AO413" t="b">
        <f>F413='01.01.2022 Смета'!E413</f>
        <v>1</v>
      </c>
      <c r="AP413" t="b">
        <f>G413='01.01.2022 Смета'!F413</f>
        <v>1</v>
      </c>
      <c r="AQ413" t="b">
        <f>H413='01.01.2022 Смета'!G413</f>
        <v>1</v>
      </c>
    </row>
    <row r="414" spans="1:43" ht="27" customHeight="1" x14ac:dyDescent="0.25">
      <c r="A414" s="110"/>
      <c r="B414" s="88"/>
      <c r="C414" s="92"/>
      <c r="D414" s="92" t="s">
        <v>900</v>
      </c>
      <c r="E414" s="89"/>
      <c r="F414" s="89"/>
      <c r="G414" s="89"/>
      <c r="H414" s="91"/>
      <c r="I414" s="91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66"/>
      <c r="AC414" s="26"/>
      <c r="AD414" s="26"/>
      <c r="AE414" s="133"/>
      <c r="AF414" s="140"/>
      <c r="AG414" s="140"/>
      <c r="AH414" s="149"/>
      <c r="AI414" s="89"/>
      <c r="AJ414" s="90"/>
      <c r="AM414" t="b">
        <f>D414='01.01.2022 Смета'!D414</f>
        <v>1</v>
      </c>
      <c r="AO414" t="b">
        <f>F414='01.01.2022 Смета'!E414</f>
        <v>1</v>
      </c>
      <c r="AP414" t="b">
        <f>G414='01.01.2022 Смета'!F414</f>
        <v>1</v>
      </c>
      <c r="AQ414" t="b">
        <f>H414='01.01.2022 Смета'!G414</f>
        <v>1</v>
      </c>
    </row>
    <row r="415" spans="1:43" ht="16.149999999999999" customHeight="1" x14ac:dyDescent="0.25">
      <c r="A415" s="108">
        <v>338</v>
      </c>
      <c r="B415" s="8" t="s">
        <v>229</v>
      </c>
      <c r="C415" s="21" t="s">
        <v>228</v>
      </c>
      <c r="D415" s="22" t="s">
        <v>659</v>
      </c>
      <c r="E415" s="21" t="s">
        <v>340</v>
      </c>
      <c r="F415" s="35">
        <v>44608</v>
      </c>
      <c r="G415" s="35">
        <v>44609</v>
      </c>
      <c r="H415" s="21" t="s">
        <v>331</v>
      </c>
      <c r="I415" s="22" t="s">
        <v>340</v>
      </c>
      <c r="J415" s="35">
        <v>44608</v>
      </c>
      <c r="K415" s="35">
        <v>44609</v>
      </c>
      <c r="L415" s="10"/>
      <c r="M415" s="10">
        <v>3400</v>
      </c>
      <c r="N415" s="10">
        <f t="shared" si="64"/>
        <v>0</v>
      </c>
      <c r="O415" s="10"/>
      <c r="P415" s="10">
        <v>2900</v>
      </c>
      <c r="Q415" s="10">
        <f t="shared" si="65"/>
        <v>0</v>
      </c>
      <c r="R415" s="10"/>
      <c r="S415" s="10">
        <v>2800</v>
      </c>
      <c r="T415" s="10">
        <f t="shared" si="66"/>
        <v>0</v>
      </c>
      <c r="U415" s="10">
        <v>10</v>
      </c>
      <c r="V415" s="10">
        <v>150</v>
      </c>
      <c r="W415" s="10">
        <f t="shared" si="58"/>
        <v>1500</v>
      </c>
      <c r="X415" s="10">
        <v>10</v>
      </c>
      <c r="Y415" s="10">
        <v>150</v>
      </c>
      <c r="Z415" s="10">
        <f t="shared" si="59"/>
        <v>1500</v>
      </c>
      <c r="AA415" s="10">
        <v>10</v>
      </c>
      <c r="AB415" s="10">
        <v>150</v>
      </c>
      <c r="AC415" s="10">
        <f t="shared" si="60"/>
        <v>1500</v>
      </c>
      <c r="AD415" s="11"/>
      <c r="AE415" s="26">
        <v>7</v>
      </c>
      <c r="AF415" s="7">
        <f t="shared" si="67"/>
        <v>0</v>
      </c>
      <c r="AG415" s="131">
        <v>1</v>
      </c>
      <c r="AH415" s="139">
        <f t="shared" si="61"/>
        <v>30</v>
      </c>
      <c r="AI415" s="139">
        <f t="shared" si="63"/>
        <v>4500</v>
      </c>
      <c r="AJ415" s="109">
        <f t="shared" si="62"/>
        <v>4500</v>
      </c>
      <c r="AM415" t="b">
        <f>D415='01.01.2022 Смета'!D415</f>
        <v>1</v>
      </c>
      <c r="AO415" t="b">
        <f>F415='01.01.2022 Смета'!E415</f>
        <v>1</v>
      </c>
      <c r="AP415" t="b">
        <f>G415='01.01.2022 Смета'!F415</f>
        <v>1</v>
      </c>
      <c r="AQ415" t="b">
        <f>H415='01.01.2022 Смета'!G415</f>
        <v>1</v>
      </c>
    </row>
    <row r="416" spans="1:43" ht="27" customHeight="1" x14ac:dyDescent="0.25">
      <c r="A416" s="108">
        <v>339</v>
      </c>
      <c r="B416" s="8" t="s">
        <v>229</v>
      </c>
      <c r="C416" s="21" t="s">
        <v>228</v>
      </c>
      <c r="D416" s="22" t="s">
        <v>661</v>
      </c>
      <c r="E416" s="21" t="s">
        <v>340</v>
      </c>
      <c r="F416" s="35">
        <v>44647</v>
      </c>
      <c r="G416" s="35">
        <v>44647</v>
      </c>
      <c r="H416" s="21" t="s">
        <v>814</v>
      </c>
      <c r="I416" s="22" t="s">
        <v>340</v>
      </c>
      <c r="J416" s="35">
        <v>44647</v>
      </c>
      <c r="K416" s="35">
        <v>44647</v>
      </c>
      <c r="L416" s="10"/>
      <c r="M416" s="10">
        <v>3400</v>
      </c>
      <c r="N416" s="10">
        <f t="shared" si="64"/>
        <v>0</v>
      </c>
      <c r="O416" s="10"/>
      <c r="P416" s="10">
        <v>2900</v>
      </c>
      <c r="Q416" s="10">
        <f t="shared" si="65"/>
        <v>0</v>
      </c>
      <c r="R416" s="10"/>
      <c r="S416" s="10">
        <v>2800</v>
      </c>
      <c r="T416" s="10">
        <f t="shared" si="66"/>
        <v>0</v>
      </c>
      <c r="U416" s="10">
        <v>10</v>
      </c>
      <c r="V416" s="10">
        <v>150</v>
      </c>
      <c r="W416" s="10">
        <f t="shared" si="58"/>
        <v>1500</v>
      </c>
      <c r="X416" s="10">
        <v>10</v>
      </c>
      <c r="Y416" s="10">
        <v>150</v>
      </c>
      <c r="Z416" s="10">
        <f t="shared" si="59"/>
        <v>1500</v>
      </c>
      <c r="AA416" s="10">
        <v>20</v>
      </c>
      <c r="AB416" s="10">
        <v>150</v>
      </c>
      <c r="AC416" s="10">
        <f t="shared" si="60"/>
        <v>3000</v>
      </c>
      <c r="AD416" s="11"/>
      <c r="AE416" s="26">
        <v>7</v>
      </c>
      <c r="AF416" s="7">
        <f t="shared" si="67"/>
        <v>0</v>
      </c>
      <c r="AG416" s="131">
        <v>1</v>
      </c>
      <c r="AH416" s="139">
        <f t="shared" si="61"/>
        <v>40</v>
      </c>
      <c r="AI416" s="139">
        <f t="shared" si="63"/>
        <v>6000</v>
      </c>
      <c r="AJ416" s="109">
        <f t="shared" si="62"/>
        <v>6000</v>
      </c>
      <c r="AM416" t="b">
        <f>D416='01.01.2022 Смета'!D416</f>
        <v>1</v>
      </c>
      <c r="AO416" t="b">
        <f>F416='01.01.2022 Смета'!E416</f>
        <v>1</v>
      </c>
      <c r="AP416" t="b">
        <f>G416='01.01.2022 Смета'!F416</f>
        <v>1</v>
      </c>
      <c r="AQ416" t="b">
        <f>H416='01.01.2022 Смета'!G416</f>
        <v>1</v>
      </c>
    </row>
    <row r="417" spans="1:43" ht="16.149999999999999" customHeight="1" x14ac:dyDescent="0.25">
      <c r="A417" s="108">
        <v>340</v>
      </c>
      <c r="B417" s="8" t="s">
        <v>229</v>
      </c>
      <c r="C417" s="21" t="s">
        <v>228</v>
      </c>
      <c r="D417" s="22" t="s">
        <v>662</v>
      </c>
      <c r="E417" s="21" t="s">
        <v>1054</v>
      </c>
      <c r="F417" s="35">
        <v>44692</v>
      </c>
      <c r="G417" s="35">
        <v>44693</v>
      </c>
      <c r="H417" s="21" t="s">
        <v>748</v>
      </c>
      <c r="I417" s="22" t="s">
        <v>431</v>
      </c>
      <c r="J417" s="35">
        <v>44692</v>
      </c>
      <c r="K417" s="35">
        <v>44693</v>
      </c>
      <c r="L417" s="10"/>
      <c r="M417" s="10">
        <v>3400</v>
      </c>
      <c r="N417" s="10">
        <f t="shared" si="64"/>
        <v>0</v>
      </c>
      <c r="O417" s="10"/>
      <c r="P417" s="10">
        <v>2900</v>
      </c>
      <c r="Q417" s="10">
        <f t="shared" si="65"/>
        <v>0</v>
      </c>
      <c r="R417" s="10"/>
      <c r="S417" s="10">
        <v>2800</v>
      </c>
      <c r="T417" s="10">
        <f t="shared" si="66"/>
        <v>0</v>
      </c>
      <c r="U417" s="10">
        <v>6</v>
      </c>
      <c r="V417" s="10">
        <v>150</v>
      </c>
      <c r="W417" s="10">
        <f t="shared" si="58"/>
        <v>900</v>
      </c>
      <c r="X417" s="10">
        <v>6</v>
      </c>
      <c r="Y417" s="10">
        <v>150</v>
      </c>
      <c r="Z417" s="10">
        <f t="shared" si="59"/>
        <v>900</v>
      </c>
      <c r="AA417" s="10">
        <v>6</v>
      </c>
      <c r="AB417" s="10">
        <v>150</v>
      </c>
      <c r="AC417" s="10">
        <f t="shared" si="60"/>
        <v>900</v>
      </c>
      <c r="AD417" s="11">
        <v>18</v>
      </c>
      <c r="AE417" s="26">
        <v>7</v>
      </c>
      <c r="AF417" s="7">
        <f t="shared" si="67"/>
        <v>126</v>
      </c>
      <c r="AG417" s="131">
        <v>1</v>
      </c>
      <c r="AH417" s="139">
        <f t="shared" si="61"/>
        <v>36</v>
      </c>
      <c r="AI417" s="139">
        <f t="shared" si="63"/>
        <v>2826</v>
      </c>
      <c r="AJ417" s="109">
        <f t="shared" si="62"/>
        <v>2826</v>
      </c>
      <c r="AM417" t="b">
        <f>D417='01.01.2022 Смета'!D417</f>
        <v>1</v>
      </c>
      <c r="AO417" t="b">
        <f>F417='01.01.2022 Смета'!E417</f>
        <v>1</v>
      </c>
      <c r="AP417" t="b">
        <f>G417='01.01.2022 Смета'!F417</f>
        <v>1</v>
      </c>
      <c r="AQ417" t="b">
        <f>H417='01.01.2022 Смета'!G417</f>
        <v>1</v>
      </c>
    </row>
    <row r="418" spans="1:43" ht="16.149999999999999" customHeight="1" x14ac:dyDescent="0.25">
      <c r="A418" s="108">
        <v>341</v>
      </c>
      <c r="B418" s="8" t="s">
        <v>229</v>
      </c>
      <c r="C418" s="21" t="s">
        <v>228</v>
      </c>
      <c r="D418" s="22" t="s">
        <v>650</v>
      </c>
      <c r="E418" s="21" t="s">
        <v>340</v>
      </c>
      <c r="F418" s="35">
        <v>44692</v>
      </c>
      <c r="G418" s="35">
        <v>44693</v>
      </c>
      <c r="H418" s="21" t="s">
        <v>748</v>
      </c>
      <c r="I418" s="22" t="s">
        <v>300</v>
      </c>
      <c r="J418" s="35">
        <v>44692</v>
      </c>
      <c r="K418" s="35">
        <v>44693</v>
      </c>
      <c r="L418" s="10"/>
      <c r="M418" s="10">
        <v>3400</v>
      </c>
      <c r="N418" s="10">
        <f t="shared" si="64"/>
        <v>0</v>
      </c>
      <c r="O418" s="10"/>
      <c r="P418" s="10">
        <v>2900</v>
      </c>
      <c r="Q418" s="10">
        <f t="shared" si="65"/>
        <v>0</v>
      </c>
      <c r="R418" s="10"/>
      <c r="S418" s="10">
        <v>2800</v>
      </c>
      <c r="T418" s="10">
        <f t="shared" si="66"/>
        <v>0</v>
      </c>
      <c r="U418" s="10">
        <v>6</v>
      </c>
      <c r="V418" s="10">
        <v>150</v>
      </c>
      <c r="W418" s="10">
        <f t="shared" si="58"/>
        <v>900</v>
      </c>
      <c r="X418" s="10">
        <v>6</v>
      </c>
      <c r="Y418" s="10">
        <v>150</v>
      </c>
      <c r="Z418" s="10">
        <f t="shared" si="59"/>
        <v>900</v>
      </c>
      <c r="AA418" s="10">
        <v>6</v>
      </c>
      <c r="AB418" s="10">
        <v>150</v>
      </c>
      <c r="AC418" s="10">
        <f t="shared" si="60"/>
        <v>900</v>
      </c>
      <c r="AD418" s="11">
        <v>18</v>
      </c>
      <c r="AE418" s="26">
        <v>7</v>
      </c>
      <c r="AF418" s="7">
        <f t="shared" si="67"/>
        <v>126</v>
      </c>
      <c r="AG418" s="131">
        <v>1</v>
      </c>
      <c r="AH418" s="139">
        <f t="shared" si="61"/>
        <v>36</v>
      </c>
      <c r="AI418" s="139">
        <f t="shared" si="63"/>
        <v>2826</v>
      </c>
      <c r="AJ418" s="109">
        <f t="shared" si="62"/>
        <v>2826</v>
      </c>
      <c r="AM418" t="b">
        <f>D418='01.01.2022 Смета'!D418</f>
        <v>1</v>
      </c>
      <c r="AO418" t="b">
        <f>F418='01.01.2022 Смета'!E418</f>
        <v>1</v>
      </c>
      <c r="AP418" t="b">
        <f>G418='01.01.2022 Смета'!F418</f>
        <v>1</v>
      </c>
      <c r="AQ418" t="b">
        <f>H418='01.01.2022 Смета'!G418</f>
        <v>1</v>
      </c>
    </row>
    <row r="419" spans="1:43" ht="16.149999999999999" customHeight="1" x14ac:dyDescent="0.25">
      <c r="A419" s="108">
        <v>342</v>
      </c>
      <c r="B419" s="8" t="s">
        <v>229</v>
      </c>
      <c r="C419" s="21" t="s">
        <v>228</v>
      </c>
      <c r="D419" s="22" t="s">
        <v>663</v>
      </c>
      <c r="E419" s="21" t="s">
        <v>1054</v>
      </c>
      <c r="F419" s="35">
        <v>44698</v>
      </c>
      <c r="G419" s="35">
        <v>44699</v>
      </c>
      <c r="H419" s="21" t="s">
        <v>331</v>
      </c>
      <c r="I419" s="22" t="s">
        <v>431</v>
      </c>
      <c r="J419" s="35">
        <v>44698</v>
      </c>
      <c r="K419" s="35">
        <v>44699</v>
      </c>
      <c r="L419" s="10"/>
      <c r="M419" s="10">
        <v>3400</v>
      </c>
      <c r="N419" s="10">
        <f t="shared" si="64"/>
        <v>0</v>
      </c>
      <c r="O419" s="10"/>
      <c r="P419" s="10">
        <v>2900</v>
      </c>
      <c r="Q419" s="10">
        <f t="shared" si="65"/>
        <v>0</v>
      </c>
      <c r="R419" s="10"/>
      <c r="S419" s="10">
        <v>2800</v>
      </c>
      <c r="T419" s="10">
        <f t="shared" si="66"/>
        <v>0</v>
      </c>
      <c r="U419" s="10">
        <v>6</v>
      </c>
      <c r="V419" s="10">
        <v>150</v>
      </c>
      <c r="W419" s="10">
        <f t="shared" si="58"/>
        <v>900</v>
      </c>
      <c r="X419" s="10">
        <v>6</v>
      </c>
      <c r="Y419" s="10">
        <v>150</v>
      </c>
      <c r="Z419" s="10">
        <f t="shared" si="59"/>
        <v>900</v>
      </c>
      <c r="AA419" s="10">
        <v>6</v>
      </c>
      <c r="AB419" s="10">
        <v>150</v>
      </c>
      <c r="AC419" s="10">
        <f t="shared" si="60"/>
        <v>900</v>
      </c>
      <c r="AD419" s="11">
        <v>18</v>
      </c>
      <c r="AE419" s="26">
        <v>7</v>
      </c>
      <c r="AF419" s="7">
        <f t="shared" si="67"/>
        <v>126</v>
      </c>
      <c r="AG419" s="131">
        <v>1</v>
      </c>
      <c r="AH419" s="139">
        <f t="shared" si="61"/>
        <v>36</v>
      </c>
      <c r="AI419" s="139">
        <f t="shared" si="63"/>
        <v>2826</v>
      </c>
      <c r="AJ419" s="109">
        <f t="shared" si="62"/>
        <v>2826</v>
      </c>
      <c r="AM419" t="b">
        <f>D419='01.01.2022 Смета'!D419</f>
        <v>1</v>
      </c>
      <c r="AO419" t="b">
        <f>F419='01.01.2022 Смета'!E419</f>
        <v>1</v>
      </c>
      <c r="AP419" t="b">
        <f>G419='01.01.2022 Смета'!F419</f>
        <v>1</v>
      </c>
      <c r="AQ419" t="b">
        <f>H419='01.01.2022 Смета'!G419</f>
        <v>1</v>
      </c>
    </row>
    <row r="420" spans="1:43" ht="27" customHeight="1" x14ac:dyDescent="0.25">
      <c r="A420" s="108">
        <v>343</v>
      </c>
      <c r="B420" s="8" t="s">
        <v>229</v>
      </c>
      <c r="C420" s="21" t="s">
        <v>228</v>
      </c>
      <c r="D420" s="22" t="s">
        <v>233</v>
      </c>
      <c r="E420" s="21" t="s">
        <v>340</v>
      </c>
      <c r="F420" s="35">
        <v>44698</v>
      </c>
      <c r="G420" s="35">
        <v>44699</v>
      </c>
      <c r="H420" s="21" t="s">
        <v>331</v>
      </c>
      <c r="I420" s="22" t="s">
        <v>300</v>
      </c>
      <c r="J420" s="35">
        <v>44698</v>
      </c>
      <c r="K420" s="35">
        <v>44699</v>
      </c>
      <c r="L420" s="10"/>
      <c r="M420" s="10">
        <v>3400</v>
      </c>
      <c r="N420" s="10">
        <f t="shared" si="64"/>
        <v>0</v>
      </c>
      <c r="O420" s="10"/>
      <c r="P420" s="10">
        <v>2900</v>
      </c>
      <c r="Q420" s="10">
        <f t="shared" si="65"/>
        <v>0</v>
      </c>
      <c r="R420" s="10"/>
      <c r="S420" s="10">
        <v>2800</v>
      </c>
      <c r="T420" s="10">
        <f t="shared" si="66"/>
        <v>0</v>
      </c>
      <c r="U420" s="10">
        <v>6</v>
      </c>
      <c r="V420" s="10">
        <v>150</v>
      </c>
      <c r="W420" s="10">
        <f t="shared" si="58"/>
        <v>900</v>
      </c>
      <c r="X420" s="10">
        <v>6</v>
      </c>
      <c r="Y420" s="10">
        <v>150</v>
      </c>
      <c r="Z420" s="10">
        <f t="shared" si="59"/>
        <v>900</v>
      </c>
      <c r="AA420" s="10">
        <v>6</v>
      </c>
      <c r="AB420" s="10">
        <v>150</v>
      </c>
      <c r="AC420" s="10">
        <f t="shared" si="60"/>
        <v>900</v>
      </c>
      <c r="AD420" s="11">
        <v>18</v>
      </c>
      <c r="AE420" s="26">
        <v>7</v>
      </c>
      <c r="AF420" s="7">
        <f t="shared" si="67"/>
        <v>126</v>
      </c>
      <c r="AG420" s="131">
        <v>1</v>
      </c>
      <c r="AH420" s="139">
        <f t="shared" si="61"/>
        <v>36</v>
      </c>
      <c r="AI420" s="139">
        <f t="shared" si="63"/>
        <v>2826</v>
      </c>
      <c r="AJ420" s="109">
        <f t="shared" si="62"/>
        <v>2826</v>
      </c>
      <c r="AM420" t="b">
        <f>D420='01.01.2022 Смета'!D420</f>
        <v>1</v>
      </c>
      <c r="AO420" t="b">
        <f>F420='01.01.2022 Смета'!E420</f>
        <v>1</v>
      </c>
      <c r="AP420" t="b">
        <f>G420='01.01.2022 Смета'!F420</f>
        <v>1</v>
      </c>
      <c r="AQ420" t="b">
        <f>H420='01.01.2022 Смета'!G420</f>
        <v>1</v>
      </c>
    </row>
    <row r="421" spans="1:43" ht="16.149999999999999" customHeight="1" x14ac:dyDescent="0.25">
      <c r="A421" s="110"/>
      <c r="B421" s="88"/>
      <c r="C421" s="92"/>
      <c r="D421" s="92" t="s">
        <v>901</v>
      </c>
      <c r="E421" s="89"/>
      <c r="F421" s="89"/>
      <c r="G421" s="89"/>
      <c r="H421" s="91"/>
      <c r="I421" s="91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66"/>
      <c r="AC421" s="26"/>
      <c r="AD421" s="26"/>
      <c r="AE421" s="133"/>
      <c r="AF421" s="140"/>
      <c r="AG421" s="140"/>
      <c r="AH421" s="149"/>
      <c r="AI421" s="89"/>
      <c r="AJ421" s="90"/>
      <c r="AM421" t="b">
        <f>D421='01.01.2022 Смета'!D421</f>
        <v>1</v>
      </c>
      <c r="AO421" t="b">
        <f>F421='01.01.2022 Смета'!E421</f>
        <v>1</v>
      </c>
      <c r="AP421" t="b">
        <f>G421='01.01.2022 Смета'!F421</f>
        <v>1</v>
      </c>
      <c r="AQ421" t="b">
        <f>H421='01.01.2022 Смета'!G421</f>
        <v>1</v>
      </c>
    </row>
    <row r="422" spans="1:43" ht="27" customHeight="1" x14ac:dyDescent="0.25">
      <c r="A422" s="108">
        <v>344</v>
      </c>
      <c r="B422" s="8" t="s">
        <v>195</v>
      </c>
      <c r="C422" s="21" t="s">
        <v>159</v>
      </c>
      <c r="D422" s="22" t="s">
        <v>174</v>
      </c>
      <c r="E422" s="21" t="s">
        <v>499</v>
      </c>
      <c r="F422" s="35">
        <v>44606</v>
      </c>
      <c r="G422" s="35">
        <v>44610</v>
      </c>
      <c r="H422" s="21" t="s">
        <v>816</v>
      </c>
      <c r="I422" s="22" t="s">
        <v>499</v>
      </c>
      <c r="J422" s="35">
        <v>44606</v>
      </c>
      <c r="K422" s="35">
        <v>44610</v>
      </c>
      <c r="L422" s="10"/>
      <c r="M422" s="10">
        <v>3400</v>
      </c>
      <c r="N422" s="10">
        <f t="shared" si="64"/>
        <v>0</v>
      </c>
      <c r="O422" s="10"/>
      <c r="P422" s="10">
        <v>2900</v>
      </c>
      <c r="Q422" s="10">
        <f t="shared" si="65"/>
        <v>0</v>
      </c>
      <c r="R422" s="10"/>
      <c r="S422" s="10">
        <v>2800</v>
      </c>
      <c r="T422" s="10">
        <f t="shared" si="66"/>
        <v>0</v>
      </c>
      <c r="U422" s="10">
        <v>8</v>
      </c>
      <c r="V422" s="10">
        <v>150</v>
      </c>
      <c r="W422" s="10">
        <f t="shared" si="58"/>
        <v>1200</v>
      </c>
      <c r="X422" s="10">
        <v>8</v>
      </c>
      <c r="Y422" s="10">
        <v>150</v>
      </c>
      <c r="Z422" s="10">
        <f t="shared" si="59"/>
        <v>1200</v>
      </c>
      <c r="AA422" s="10">
        <v>8</v>
      </c>
      <c r="AB422" s="10">
        <v>150</v>
      </c>
      <c r="AC422" s="10">
        <f t="shared" si="60"/>
        <v>1200</v>
      </c>
      <c r="AD422" s="11"/>
      <c r="AE422" s="26">
        <v>7</v>
      </c>
      <c r="AF422" s="7">
        <f t="shared" si="67"/>
        <v>0</v>
      </c>
      <c r="AG422" s="131">
        <v>1</v>
      </c>
      <c r="AH422" s="139">
        <f t="shared" si="61"/>
        <v>24</v>
      </c>
      <c r="AI422" s="139">
        <f t="shared" si="63"/>
        <v>3600</v>
      </c>
      <c r="AJ422" s="109">
        <f t="shared" si="62"/>
        <v>3600</v>
      </c>
      <c r="AM422" t="b">
        <f>D422='01.01.2022 Смета'!D422</f>
        <v>1</v>
      </c>
      <c r="AO422" t="b">
        <f>F422='01.01.2022 Смета'!E422</f>
        <v>1</v>
      </c>
      <c r="AP422" t="b">
        <f>G422='01.01.2022 Смета'!F422</f>
        <v>1</v>
      </c>
      <c r="AQ422" t="b">
        <f>H422='01.01.2022 Смета'!G422</f>
        <v>1</v>
      </c>
    </row>
    <row r="423" spans="1:43" x14ac:dyDescent="0.25">
      <c r="A423" s="110"/>
      <c r="B423" s="88"/>
      <c r="C423" s="92"/>
      <c r="D423" s="92" t="s">
        <v>902</v>
      </c>
      <c r="E423" s="89"/>
      <c r="F423" s="89"/>
      <c r="G423" s="89"/>
      <c r="H423" s="91"/>
      <c r="I423" s="91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66"/>
      <c r="AC423" s="26"/>
      <c r="AD423" s="26"/>
      <c r="AE423" s="133"/>
      <c r="AF423" s="140"/>
      <c r="AG423" s="140"/>
      <c r="AH423" s="149"/>
      <c r="AI423" s="89"/>
      <c r="AJ423" s="90"/>
      <c r="AM423" t="b">
        <f>D423='01.01.2022 Смета'!D423</f>
        <v>1</v>
      </c>
      <c r="AO423" t="b">
        <f>F423='01.01.2022 Смета'!E423</f>
        <v>1</v>
      </c>
      <c r="AP423" t="b">
        <f>G423='01.01.2022 Смета'!F423</f>
        <v>1</v>
      </c>
      <c r="AQ423" t="b">
        <f>H423='01.01.2022 Смета'!G423</f>
        <v>1</v>
      </c>
    </row>
    <row r="424" spans="1:43" ht="16.149999999999999" customHeight="1" x14ac:dyDescent="0.25">
      <c r="A424" s="108">
        <v>345</v>
      </c>
      <c r="B424" s="8" t="s">
        <v>193</v>
      </c>
      <c r="C424" s="21" t="s">
        <v>158</v>
      </c>
      <c r="D424" s="22" t="s">
        <v>664</v>
      </c>
      <c r="E424" s="21" t="s">
        <v>516</v>
      </c>
      <c r="F424" s="35">
        <v>44636</v>
      </c>
      <c r="G424" s="35">
        <v>44638</v>
      </c>
      <c r="H424" s="21" t="s">
        <v>301</v>
      </c>
      <c r="I424" s="22" t="s">
        <v>516</v>
      </c>
      <c r="J424" s="35">
        <v>44636</v>
      </c>
      <c r="K424" s="35">
        <v>44638</v>
      </c>
      <c r="L424" s="10"/>
      <c r="M424" s="10">
        <v>3400</v>
      </c>
      <c r="N424" s="10">
        <f t="shared" si="64"/>
        <v>0</v>
      </c>
      <c r="O424" s="10"/>
      <c r="P424" s="10">
        <v>2900</v>
      </c>
      <c r="Q424" s="10">
        <f t="shared" si="65"/>
        <v>0</v>
      </c>
      <c r="R424" s="10"/>
      <c r="S424" s="10">
        <v>2800</v>
      </c>
      <c r="T424" s="10">
        <f t="shared" si="66"/>
        <v>0</v>
      </c>
      <c r="U424" s="10">
        <v>8</v>
      </c>
      <c r="V424" s="10">
        <v>150</v>
      </c>
      <c r="W424" s="10">
        <f t="shared" si="58"/>
        <v>1200</v>
      </c>
      <c r="X424" s="10">
        <v>8</v>
      </c>
      <c r="Y424" s="10">
        <v>150</v>
      </c>
      <c r="Z424" s="10">
        <f t="shared" si="59"/>
        <v>1200</v>
      </c>
      <c r="AA424" s="10">
        <v>8</v>
      </c>
      <c r="AB424" s="10">
        <v>150</v>
      </c>
      <c r="AC424" s="10">
        <f t="shared" si="60"/>
        <v>1200</v>
      </c>
      <c r="AD424" s="11"/>
      <c r="AE424" s="3">
        <v>7</v>
      </c>
      <c r="AF424" s="3">
        <f t="shared" si="67"/>
        <v>0</v>
      </c>
      <c r="AG424" s="131">
        <v>1</v>
      </c>
      <c r="AH424" s="139">
        <f t="shared" si="61"/>
        <v>24</v>
      </c>
      <c r="AI424" s="139">
        <f t="shared" si="63"/>
        <v>3600</v>
      </c>
      <c r="AJ424" s="109">
        <f t="shared" si="62"/>
        <v>3600</v>
      </c>
      <c r="AM424" t="b">
        <f>D424='01.01.2022 Смета'!D424</f>
        <v>1</v>
      </c>
      <c r="AO424" t="b">
        <f>F424='01.01.2022 Смета'!E424</f>
        <v>1</v>
      </c>
      <c r="AP424" t="b">
        <f>G424='01.01.2022 Смета'!F424</f>
        <v>1</v>
      </c>
      <c r="AQ424" t="b">
        <f>H424='01.01.2022 Смета'!G424</f>
        <v>1</v>
      </c>
    </row>
    <row r="425" spans="1:43" ht="16.149999999999999" customHeight="1" x14ac:dyDescent="0.25">
      <c r="A425" s="108">
        <v>346</v>
      </c>
      <c r="B425" s="8" t="s">
        <v>193</v>
      </c>
      <c r="C425" s="21" t="s">
        <v>158</v>
      </c>
      <c r="D425" s="22" t="s">
        <v>665</v>
      </c>
      <c r="E425" s="21" t="s">
        <v>1055</v>
      </c>
      <c r="F425" s="35">
        <v>44818</v>
      </c>
      <c r="G425" s="35">
        <v>44820</v>
      </c>
      <c r="H425" s="21" t="s">
        <v>318</v>
      </c>
      <c r="I425" s="22" t="s">
        <v>750</v>
      </c>
      <c r="J425" s="35">
        <v>44818</v>
      </c>
      <c r="K425" s="35">
        <v>44820</v>
      </c>
      <c r="L425" s="10"/>
      <c r="M425" s="10">
        <v>3400</v>
      </c>
      <c r="N425" s="10">
        <f t="shared" si="64"/>
        <v>0</v>
      </c>
      <c r="O425" s="10"/>
      <c r="P425" s="10">
        <v>2900</v>
      </c>
      <c r="Q425" s="10">
        <f t="shared" si="65"/>
        <v>0</v>
      </c>
      <c r="R425" s="10"/>
      <c r="S425" s="10">
        <v>2800</v>
      </c>
      <c r="T425" s="10">
        <f t="shared" si="66"/>
        <v>0</v>
      </c>
      <c r="U425" s="10">
        <v>8</v>
      </c>
      <c r="V425" s="10">
        <v>150</v>
      </c>
      <c r="W425" s="10">
        <f t="shared" si="58"/>
        <v>1200</v>
      </c>
      <c r="X425" s="10">
        <v>8</v>
      </c>
      <c r="Y425" s="10">
        <v>150</v>
      </c>
      <c r="Z425" s="10">
        <f t="shared" si="59"/>
        <v>1200</v>
      </c>
      <c r="AA425" s="10">
        <v>8</v>
      </c>
      <c r="AB425" s="10">
        <v>150</v>
      </c>
      <c r="AC425" s="10">
        <f t="shared" si="60"/>
        <v>1200</v>
      </c>
      <c r="AD425" s="11">
        <v>56</v>
      </c>
      <c r="AE425" s="3">
        <v>7</v>
      </c>
      <c r="AF425" s="3">
        <f t="shared" si="67"/>
        <v>392</v>
      </c>
      <c r="AG425" s="131">
        <v>1</v>
      </c>
      <c r="AH425" s="139">
        <f t="shared" si="61"/>
        <v>80</v>
      </c>
      <c r="AI425" s="139">
        <f t="shared" si="63"/>
        <v>3992</v>
      </c>
      <c r="AJ425" s="109">
        <f t="shared" si="62"/>
        <v>3992</v>
      </c>
      <c r="AM425" t="b">
        <f>D425='01.01.2022 Смета'!D425</f>
        <v>1</v>
      </c>
      <c r="AO425" t="b">
        <f>F425='01.01.2022 Смета'!E425</f>
        <v>1</v>
      </c>
      <c r="AP425" t="b">
        <f>G425='01.01.2022 Смета'!F425</f>
        <v>1</v>
      </c>
      <c r="AQ425" t="b">
        <f>H425='01.01.2022 Смета'!G425</f>
        <v>1</v>
      </c>
    </row>
    <row r="426" spans="1:43" x14ac:dyDescent="0.25">
      <c r="A426" s="110"/>
      <c r="B426" s="88"/>
      <c r="C426" s="92"/>
      <c r="D426" s="92" t="s">
        <v>903</v>
      </c>
      <c r="E426" s="89"/>
      <c r="F426" s="89"/>
      <c r="G426" s="89"/>
      <c r="H426" s="91"/>
      <c r="I426" s="91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66"/>
      <c r="AC426" s="26"/>
      <c r="AD426" s="26"/>
      <c r="AE426" s="133"/>
      <c r="AF426" s="140"/>
      <c r="AG426" s="140"/>
      <c r="AH426" s="149"/>
      <c r="AI426" s="89"/>
      <c r="AJ426" s="90"/>
      <c r="AM426" t="b">
        <f>D426='01.01.2022 Смета'!D426</f>
        <v>1</v>
      </c>
      <c r="AO426" t="b">
        <f>F426='01.01.2022 Смета'!E426</f>
        <v>1</v>
      </c>
      <c r="AP426" t="b">
        <f>G426='01.01.2022 Смета'!F426</f>
        <v>1</v>
      </c>
      <c r="AQ426" t="b">
        <f>H426='01.01.2022 Смета'!G426</f>
        <v>1</v>
      </c>
    </row>
    <row r="427" spans="1:43" ht="54" customHeight="1" x14ac:dyDescent="0.25">
      <c r="A427" s="108">
        <v>347</v>
      </c>
      <c r="B427" s="8" t="s">
        <v>193</v>
      </c>
      <c r="C427" s="21" t="s">
        <v>142</v>
      </c>
      <c r="D427" s="22" t="s">
        <v>666</v>
      </c>
      <c r="E427" s="21" t="s">
        <v>482</v>
      </c>
      <c r="F427" s="35">
        <v>44617</v>
      </c>
      <c r="G427" s="35">
        <v>44619</v>
      </c>
      <c r="H427" s="21" t="s">
        <v>775</v>
      </c>
      <c r="I427" s="22" t="s">
        <v>482</v>
      </c>
      <c r="J427" s="35">
        <v>44617</v>
      </c>
      <c r="K427" s="35">
        <v>44619</v>
      </c>
      <c r="L427" s="10"/>
      <c r="M427" s="10">
        <v>3400</v>
      </c>
      <c r="N427" s="10">
        <f t="shared" si="64"/>
        <v>0</v>
      </c>
      <c r="O427" s="10"/>
      <c r="P427" s="10">
        <v>2900</v>
      </c>
      <c r="Q427" s="10">
        <f t="shared" si="65"/>
        <v>0</v>
      </c>
      <c r="R427" s="10"/>
      <c r="S427" s="10">
        <v>2800</v>
      </c>
      <c r="T427" s="10">
        <f t="shared" si="66"/>
        <v>0</v>
      </c>
      <c r="U427" s="10">
        <v>25</v>
      </c>
      <c r="V427" s="10">
        <v>150</v>
      </c>
      <c r="W427" s="10">
        <f t="shared" si="58"/>
        <v>3750</v>
      </c>
      <c r="X427" s="10">
        <v>25</v>
      </c>
      <c r="Y427" s="10">
        <v>150</v>
      </c>
      <c r="Z427" s="10">
        <f t="shared" si="59"/>
        <v>3750</v>
      </c>
      <c r="AA427" s="10">
        <v>25</v>
      </c>
      <c r="AB427" s="10">
        <v>150</v>
      </c>
      <c r="AC427" s="10">
        <f t="shared" si="60"/>
        <v>3750</v>
      </c>
      <c r="AD427" s="12"/>
      <c r="AE427" s="3">
        <v>7</v>
      </c>
      <c r="AF427" s="3">
        <f t="shared" si="67"/>
        <v>0</v>
      </c>
      <c r="AG427" s="131">
        <v>1</v>
      </c>
      <c r="AH427" s="139">
        <f t="shared" si="61"/>
        <v>75</v>
      </c>
      <c r="AI427" s="139">
        <f t="shared" si="63"/>
        <v>11250</v>
      </c>
      <c r="AJ427" s="109">
        <f t="shared" si="62"/>
        <v>11250</v>
      </c>
      <c r="AM427" t="b">
        <f>D427='01.01.2022 Смета'!D427</f>
        <v>1</v>
      </c>
      <c r="AO427" t="b">
        <f>F427='01.01.2022 Смета'!E427</f>
        <v>1</v>
      </c>
      <c r="AP427" t="b">
        <f>G427='01.01.2022 Смета'!F427</f>
        <v>1</v>
      </c>
      <c r="AQ427" t="b">
        <f>H427='01.01.2022 Смета'!G427</f>
        <v>0</v>
      </c>
    </row>
    <row r="428" spans="1:43" ht="52.9" customHeight="1" x14ac:dyDescent="0.25">
      <c r="A428" s="108">
        <v>348</v>
      </c>
      <c r="B428" s="8" t="s">
        <v>193</v>
      </c>
      <c r="C428" s="21" t="s">
        <v>142</v>
      </c>
      <c r="D428" s="22" t="s">
        <v>667</v>
      </c>
      <c r="E428" s="21" t="s">
        <v>1062</v>
      </c>
      <c r="F428" s="35">
        <v>44666</v>
      </c>
      <c r="G428" s="35">
        <v>44668</v>
      </c>
      <c r="H428" s="21" t="s">
        <v>775</v>
      </c>
      <c r="I428" s="22" t="s">
        <v>751</v>
      </c>
      <c r="J428" s="35">
        <v>44666</v>
      </c>
      <c r="K428" s="35">
        <v>44668</v>
      </c>
      <c r="L428" s="10"/>
      <c r="M428" s="10">
        <v>3400</v>
      </c>
      <c r="N428" s="10">
        <f t="shared" si="64"/>
        <v>0</v>
      </c>
      <c r="O428" s="10"/>
      <c r="P428" s="10">
        <v>2900</v>
      </c>
      <c r="Q428" s="10">
        <f t="shared" si="65"/>
        <v>0</v>
      </c>
      <c r="R428" s="10"/>
      <c r="S428" s="10">
        <v>2800</v>
      </c>
      <c r="T428" s="10">
        <f t="shared" si="66"/>
        <v>0</v>
      </c>
      <c r="U428" s="10">
        <v>25</v>
      </c>
      <c r="V428" s="10">
        <v>150</v>
      </c>
      <c r="W428" s="10">
        <f t="shared" si="58"/>
        <v>3750</v>
      </c>
      <c r="X428" s="10">
        <v>25</v>
      </c>
      <c r="Y428" s="10">
        <v>150</v>
      </c>
      <c r="Z428" s="10">
        <f t="shared" si="59"/>
        <v>3750</v>
      </c>
      <c r="AA428" s="10">
        <v>25</v>
      </c>
      <c r="AB428" s="10">
        <v>150</v>
      </c>
      <c r="AC428" s="10">
        <f t="shared" si="60"/>
        <v>3750</v>
      </c>
      <c r="AD428" s="11">
        <v>75</v>
      </c>
      <c r="AE428" s="3">
        <v>7</v>
      </c>
      <c r="AF428" s="3">
        <f t="shared" si="67"/>
        <v>525</v>
      </c>
      <c r="AG428" s="131">
        <v>1</v>
      </c>
      <c r="AH428" s="139">
        <f t="shared" si="61"/>
        <v>150</v>
      </c>
      <c r="AI428" s="139">
        <f t="shared" si="63"/>
        <v>11775</v>
      </c>
      <c r="AJ428" s="109">
        <f t="shared" si="62"/>
        <v>11775</v>
      </c>
      <c r="AM428" t="b">
        <f>D428='01.01.2022 Смета'!D428</f>
        <v>1</v>
      </c>
      <c r="AO428" t="b">
        <f>F428='01.01.2022 Смета'!E428</f>
        <v>1</v>
      </c>
      <c r="AP428" t="b">
        <f>G428='01.01.2022 Смета'!F428</f>
        <v>1</v>
      </c>
      <c r="AQ428" t="b">
        <f>H428='01.01.2022 Смета'!G428</f>
        <v>0</v>
      </c>
    </row>
    <row r="429" spans="1:43" ht="16.149999999999999" customHeight="1" x14ac:dyDescent="0.25">
      <c r="A429" s="110"/>
      <c r="B429" s="88"/>
      <c r="C429" s="92"/>
      <c r="D429" s="92" t="s">
        <v>904</v>
      </c>
      <c r="E429" s="89"/>
      <c r="F429" s="89"/>
      <c r="G429" s="89"/>
      <c r="H429" s="91"/>
      <c r="I429" s="91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66"/>
      <c r="AC429" s="26"/>
      <c r="AD429" s="26"/>
      <c r="AE429" s="133"/>
      <c r="AF429" s="140"/>
      <c r="AG429" s="140"/>
      <c r="AH429" s="149"/>
      <c r="AI429" s="89"/>
      <c r="AJ429" s="90"/>
      <c r="AM429" t="b">
        <f>D429='01.01.2022 Смета'!D429</f>
        <v>1</v>
      </c>
      <c r="AO429" t="b">
        <f>F429='01.01.2022 Смета'!E429</f>
        <v>1</v>
      </c>
      <c r="AP429" t="b">
        <f>G429='01.01.2022 Смета'!F429</f>
        <v>1</v>
      </c>
      <c r="AQ429" t="b">
        <f>H429='01.01.2022 Смета'!G429</f>
        <v>1</v>
      </c>
    </row>
    <row r="430" spans="1:43" ht="27" customHeight="1" x14ac:dyDescent="0.25">
      <c r="A430" s="108">
        <v>349</v>
      </c>
      <c r="B430" s="8" t="s">
        <v>193</v>
      </c>
      <c r="C430" s="21" t="s">
        <v>143</v>
      </c>
      <c r="D430" s="22" t="s">
        <v>668</v>
      </c>
      <c r="E430" s="21" t="s">
        <v>1056</v>
      </c>
      <c r="F430" s="35">
        <v>44671</v>
      </c>
      <c r="G430" s="35">
        <v>44674</v>
      </c>
      <c r="H430" s="21" t="s">
        <v>1057</v>
      </c>
      <c r="I430" s="22" t="s">
        <v>752</v>
      </c>
      <c r="J430" s="35">
        <v>44671</v>
      </c>
      <c r="K430" s="35">
        <v>44674</v>
      </c>
      <c r="L430" s="10"/>
      <c r="M430" s="10">
        <v>3400</v>
      </c>
      <c r="N430" s="10">
        <f t="shared" si="64"/>
        <v>0</v>
      </c>
      <c r="O430" s="10"/>
      <c r="P430" s="10">
        <v>2900</v>
      </c>
      <c r="Q430" s="10">
        <f t="shared" si="65"/>
        <v>0</v>
      </c>
      <c r="R430" s="10"/>
      <c r="S430" s="10">
        <v>2800</v>
      </c>
      <c r="T430" s="10">
        <f t="shared" si="66"/>
        <v>0</v>
      </c>
      <c r="U430" s="10">
        <v>6</v>
      </c>
      <c r="V430" s="10">
        <v>150</v>
      </c>
      <c r="W430" s="10">
        <f t="shared" si="58"/>
        <v>900</v>
      </c>
      <c r="X430" s="10">
        <v>6</v>
      </c>
      <c r="Y430" s="10">
        <v>150</v>
      </c>
      <c r="Z430" s="10">
        <f t="shared" si="59"/>
        <v>900</v>
      </c>
      <c r="AA430" s="10">
        <v>6</v>
      </c>
      <c r="AB430" s="10">
        <v>150</v>
      </c>
      <c r="AC430" s="10">
        <f t="shared" si="60"/>
        <v>900</v>
      </c>
      <c r="AD430" s="11">
        <v>18</v>
      </c>
      <c r="AE430" s="3">
        <v>7</v>
      </c>
      <c r="AF430" s="3">
        <f t="shared" si="67"/>
        <v>126</v>
      </c>
      <c r="AG430" s="131">
        <v>1</v>
      </c>
      <c r="AH430" s="145">
        <f t="shared" si="61"/>
        <v>36</v>
      </c>
      <c r="AI430" s="139">
        <f t="shared" si="63"/>
        <v>2826</v>
      </c>
      <c r="AJ430" s="118">
        <f t="shared" si="62"/>
        <v>2826</v>
      </c>
      <c r="AM430" t="b">
        <f>D430='01.01.2022 Смета'!D430</f>
        <v>1</v>
      </c>
      <c r="AO430" t="b">
        <f>F430='01.01.2022 Смета'!E430</f>
        <v>1</v>
      </c>
      <c r="AP430" t="b">
        <f>G430='01.01.2022 Смета'!F430</f>
        <v>1</v>
      </c>
      <c r="AQ430" t="b">
        <f>H430='01.01.2022 Смета'!G430</f>
        <v>0</v>
      </c>
    </row>
    <row r="431" spans="1:43" ht="27" customHeight="1" x14ac:dyDescent="0.25">
      <c r="A431" s="108">
        <v>350</v>
      </c>
      <c r="B431" s="8" t="s">
        <v>193</v>
      </c>
      <c r="C431" s="21" t="s">
        <v>143</v>
      </c>
      <c r="D431" s="22" t="s">
        <v>669</v>
      </c>
      <c r="E431" s="21" t="s">
        <v>1058</v>
      </c>
      <c r="F431" s="35">
        <v>44682</v>
      </c>
      <c r="G431" s="35">
        <v>44686</v>
      </c>
      <c r="H431" s="21" t="s">
        <v>1057</v>
      </c>
      <c r="I431" s="22" t="s">
        <v>753</v>
      </c>
      <c r="J431" s="35">
        <v>44682</v>
      </c>
      <c r="K431" s="35">
        <v>44686</v>
      </c>
      <c r="L431" s="10"/>
      <c r="M431" s="10">
        <v>3400</v>
      </c>
      <c r="N431" s="10">
        <f t="shared" si="64"/>
        <v>0</v>
      </c>
      <c r="O431" s="10"/>
      <c r="P431" s="10">
        <v>2900</v>
      </c>
      <c r="Q431" s="10">
        <f t="shared" si="65"/>
        <v>0</v>
      </c>
      <c r="R431" s="10"/>
      <c r="S431" s="10">
        <v>2800</v>
      </c>
      <c r="T431" s="10">
        <f t="shared" si="66"/>
        <v>0</v>
      </c>
      <c r="U431" s="10">
        <v>6</v>
      </c>
      <c r="V431" s="10">
        <v>150</v>
      </c>
      <c r="W431" s="10">
        <f t="shared" si="58"/>
        <v>900</v>
      </c>
      <c r="X431" s="10">
        <v>6</v>
      </c>
      <c r="Y431" s="10">
        <v>150</v>
      </c>
      <c r="Z431" s="10">
        <f t="shared" si="59"/>
        <v>900</v>
      </c>
      <c r="AA431" s="10">
        <v>6</v>
      </c>
      <c r="AB431" s="10">
        <v>150</v>
      </c>
      <c r="AC431" s="10">
        <f t="shared" si="60"/>
        <v>900</v>
      </c>
      <c r="AD431" s="11">
        <v>18</v>
      </c>
      <c r="AE431" s="3">
        <v>7</v>
      </c>
      <c r="AF431" s="3">
        <f t="shared" si="67"/>
        <v>126</v>
      </c>
      <c r="AG431" s="131">
        <v>1</v>
      </c>
      <c r="AH431" s="145">
        <f t="shared" si="61"/>
        <v>36</v>
      </c>
      <c r="AI431" s="139">
        <f t="shared" si="63"/>
        <v>2826</v>
      </c>
      <c r="AJ431" s="118">
        <f t="shared" si="62"/>
        <v>2826</v>
      </c>
      <c r="AM431" t="b">
        <f>D431='01.01.2022 Смета'!D431</f>
        <v>1</v>
      </c>
      <c r="AO431" t="b">
        <f>F431='01.01.2022 Смета'!E431</f>
        <v>1</v>
      </c>
      <c r="AP431" t="b">
        <f>G431='01.01.2022 Смета'!F431</f>
        <v>1</v>
      </c>
      <c r="AQ431" t="b">
        <f>H431='01.01.2022 Смета'!G431</f>
        <v>0</v>
      </c>
    </row>
    <row r="432" spans="1:43" ht="13.9" customHeight="1" x14ac:dyDescent="0.25">
      <c r="A432" s="110"/>
      <c r="B432" s="88"/>
      <c r="C432" s="92"/>
      <c r="D432" s="92" t="s">
        <v>905</v>
      </c>
      <c r="E432" s="89"/>
      <c r="F432" s="89"/>
      <c r="G432" s="89"/>
      <c r="H432" s="91"/>
      <c r="I432" s="91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66"/>
      <c r="AC432" s="26"/>
      <c r="AD432" s="26"/>
      <c r="AE432" s="133"/>
      <c r="AF432" s="140"/>
      <c r="AG432" s="140"/>
      <c r="AH432" s="149"/>
      <c r="AI432" s="89"/>
      <c r="AJ432" s="90"/>
      <c r="AM432" t="b">
        <f>D432='01.01.2022 Смета'!D432</f>
        <v>1</v>
      </c>
      <c r="AO432" t="b">
        <f>F432='01.01.2022 Смета'!E432</f>
        <v>1</v>
      </c>
      <c r="AP432" t="b">
        <f>G432='01.01.2022 Смета'!F432</f>
        <v>1</v>
      </c>
      <c r="AQ432" t="b">
        <f>H432='01.01.2022 Смета'!G432</f>
        <v>1</v>
      </c>
    </row>
    <row r="433" spans="1:43" ht="27" customHeight="1" x14ac:dyDescent="0.25">
      <c r="A433" s="108">
        <v>351</v>
      </c>
      <c r="B433" s="8" t="s">
        <v>203</v>
      </c>
      <c r="C433" s="21" t="s">
        <v>215</v>
      </c>
      <c r="D433" s="22" t="s">
        <v>670</v>
      </c>
      <c r="E433" s="21" t="s">
        <v>497</v>
      </c>
      <c r="F433" s="35">
        <v>44637</v>
      </c>
      <c r="G433" s="35">
        <v>44639</v>
      </c>
      <c r="H433" s="21" t="s">
        <v>801</v>
      </c>
      <c r="I433" s="22" t="s">
        <v>497</v>
      </c>
      <c r="J433" s="35">
        <v>44637</v>
      </c>
      <c r="K433" s="35">
        <v>44639</v>
      </c>
      <c r="L433" s="10"/>
      <c r="M433" s="10">
        <v>3400</v>
      </c>
      <c r="N433" s="10">
        <f t="shared" si="64"/>
        <v>0</v>
      </c>
      <c r="O433" s="10"/>
      <c r="P433" s="10">
        <v>2900</v>
      </c>
      <c r="Q433" s="10">
        <f t="shared" si="65"/>
        <v>0</v>
      </c>
      <c r="R433" s="10"/>
      <c r="S433" s="10">
        <v>2800</v>
      </c>
      <c r="T433" s="10">
        <f t="shared" si="66"/>
        <v>0</v>
      </c>
      <c r="U433" s="13">
        <v>4</v>
      </c>
      <c r="V433" s="10">
        <v>150</v>
      </c>
      <c r="W433" s="10">
        <f t="shared" si="58"/>
        <v>600</v>
      </c>
      <c r="X433" s="13">
        <v>4</v>
      </c>
      <c r="Y433" s="10">
        <v>150</v>
      </c>
      <c r="Z433" s="10">
        <f t="shared" si="59"/>
        <v>600</v>
      </c>
      <c r="AA433" s="10">
        <v>4</v>
      </c>
      <c r="AB433" s="10">
        <v>150</v>
      </c>
      <c r="AC433" s="10">
        <f t="shared" si="60"/>
        <v>600</v>
      </c>
      <c r="AD433" s="11"/>
      <c r="AE433" s="3">
        <v>7</v>
      </c>
      <c r="AF433" s="3">
        <f t="shared" si="67"/>
        <v>0</v>
      </c>
      <c r="AG433" s="131">
        <v>1</v>
      </c>
      <c r="AH433" s="139">
        <f t="shared" si="61"/>
        <v>12</v>
      </c>
      <c r="AI433" s="139">
        <f t="shared" si="63"/>
        <v>1800</v>
      </c>
      <c r="AJ433" s="109">
        <f t="shared" si="62"/>
        <v>1800</v>
      </c>
      <c r="AM433" t="b">
        <f>D433='01.01.2022 Смета'!D433</f>
        <v>1</v>
      </c>
      <c r="AO433" t="b">
        <f>F433='01.01.2022 Смета'!E433</f>
        <v>1</v>
      </c>
      <c r="AP433" t="b">
        <f>G433='01.01.2022 Смета'!F433</f>
        <v>1</v>
      </c>
      <c r="AQ433" t="b">
        <f>H433='01.01.2022 Смета'!G433</f>
        <v>1</v>
      </c>
    </row>
    <row r="434" spans="1:43" ht="27" customHeight="1" x14ac:dyDescent="0.25">
      <c r="A434" s="108">
        <v>352</v>
      </c>
      <c r="B434" s="8" t="s">
        <v>203</v>
      </c>
      <c r="C434" s="21" t="s">
        <v>215</v>
      </c>
      <c r="D434" s="22" t="s">
        <v>92</v>
      </c>
      <c r="E434" s="21" t="s">
        <v>1059</v>
      </c>
      <c r="F434" s="35">
        <v>44677</v>
      </c>
      <c r="G434" s="35">
        <v>44679</v>
      </c>
      <c r="H434" s="21" t="s">
        <v>775</v>
      </c>
      <c r="I434" s="22" t="s">
        <v>754</v>
      </c>
      <c r="J434" s="35">
        <v>44677</v>
      </c>
      <c r="K434" s="35">
        <v>44679</v>
      </c>
      <c r="L434" s="10"/>
      <c r="M434" s="10">
        <v>3400</v>
      </c>
      <c r="N434" s="10">
        <f t="shared" si="64"/>
        <v>0</v>
      </c>
      <c r="O434" s="10"/>
      <c r="P434" s="10">
        <v>2900</v>
      </c>
      <c r="Q434" s="10">
        <f t="shared" si="65"/>
        <v>0</v>
      </c>
      <c r="R434" s="10"/>
      <c r="S434" s="10">
        <v>2800</v>
      </c>
      <c r="T434" s="10">
        <f t="shared" si="66"/>
        <v>0</v>
      </c>
      <c r="U434" s="10">
        <v>6</v>
      </c>
      <c r="V434" s="10">
        <v>150</v>
      </c>
      <c r="W434" s="10">
        <f t="shared" si="58"/>
        <v>900</v>
      </c>
      <c r="X434" s="10">
        <v>6</v>
      </c>
      <c r="Y434" s="10">
        <v>150</v>
      </c>
      <c r="Z434" s="10">
        <f t="shared" si="59"/>
        <v>900</v>
      </c>
      <c r="AA434" s="10">
        <v>6</v>
      </c>
      <c r="AB434" s="10">
        <v>150</v>
      </c>
      <c r="AC434" s="10">
        <f t="shared" si="60"/>
        <v>900</v>
      </c>
      <c r="AD434" s="11">
        <v>24</v>
      </c>
      <c r="AE434" s="3">
        <v>7</v>
      </c>
      <c r="AF434" s="3">
        <f t="shared" si="67"/>
        <v>168</v>
      </c>
      <c r="AG434" s="131">
        <v>1</v>
      </c>
      <c r="AH434" s="139">
        <f t="shared" si="61"/>
        <v>42</v>
      </c>
      <c r="AI434" s="139">
        <f t="shared" si="63"/>
        <v>2868</v>
      </c>
      <c r="AJ434" s="109">
        <f t="shared" si="62"/>
        <v>2868</v>
      </c>
      <c r="AM434" t="b">
        <f>D434='01.01.2022 Смета'!D434</f>
        <v>1</v>
      </c>
      <c r="AO434" t="b">
        <f>F434='01.01.2022 Смета'!E434</f>
        <v>1</v>
      </c>
      <c r="AP434" t="b">
        <f>G434='01.01.2022 Смета'!F434</f>
        <v>1</v>
      </c>
      <c r="AQ434" t="b">
        <f>H434='01.01.2022 Смета'!G434</f>
        <v>0</v>
      </c>
    </row>
    <row r="435" spans="1:43" ht="41.65" customHeight="1" x14ac:dyDescent="0.25">
      <c r="A435" s="108">
        <v>353</v>
      </c>
      <c r="B435" s="8" t="s">
        <v>203</v>
      </c>
      <c r="C435" s="21" t="s">
        <v>215</v>
      </c>
      <c r="D435" s="22" t="s">
        <v>671</v>
      </c>
      <c r="E435" s="21" t="s">
        <v>1060</v>
      </c>
      <c r="F435" s="35">
        <v>44684</v>
      </c>
      <c r="G435" s="35">
        <v>44686</v>
      </c>
      <c r="H435" s="21" t="s">
        <v>541</v>
      </c>
      <c r="I435" s="22" t="s">
        <v>755</v>
      </c>
      <c r="J435" s="35">
        <v>44684</v>
      </c>
      <c r="K435" s="35">
        <v>44686</v>
      </c>
      <c r="L435" s="10"/>
      <c r="M435" s="10">
        <v>3400</v>
      </c>
      <c r="N435" s="10">
        <f t="shared" si="64"/>
        <v>0</v>
      </c>
      <c r="O435" s="10"/>
      <c r="P435" s="10">
        <v>2900</v>
      </c>
      <c r="Q435" s="10">
        <f t="shared" si="65"/>
        <v>0</v>
      </c>
      <c r="R435" s="10"/>
      <c r="S435" s="10">
        <v>2800</v>
      </c>
      <c r="T435" s="10">
        <f t="shared" si="66"/>
        <v>0</v>
      </c>
      <c r="U435" s="10">
        <v>8</v>
      </c>
      <c r="V435" s="10">
        <v>150</v>
      </c>
      <c r="W435" s="10">
        <f t="shared" si="58"/>
        <v>1200</v>
      </c>
      <c r="X435" s="10">
        <v>8</v>
      </c>
      <c r="Y435" s="10">
        <v>150</v>
      </c>
      <c r="Z435" s="10">
        <f t="shared" si="59"/>
        <v>1200</v>
      </c>
      <c r="AA435" s="10">
        <v>8</v>
      </c>
      <c r="AB435" s="10">
        <v>150</v>
      </c>
      <c r="AC435" s="10">
        <f t="shared" si="60"/>
        <v>1200</v>
      </c>
      <c r="AD435" s="11">
        <v>32</v>
      </c>
      <c r="AE435" s="3">
        <v>7</v>
      </c>
      <c r="AF435" s="3">
        <f t="shared" si="67"/>
        <v>224</v>
      </c>
      <c r="AG435" s="131">
        <v>1</v>
      </c>
      <c r="AH435" s="145">
        <f t="shared" si="61"/>
        <v>56</v>
      </c>
      <c r="AI435" s="139">
        <f t="shared" si="63"/>
        <v>3824</v>
      </c>
      <c r="AJ435" s="118">
        <f t="shared" si="62"/>
        <v>3824</v>
      </c>
      <c r="AM435" t="b">
        <f>D435='01.01.2022 Смета'!D435</f>
        <v>1</v>
      </c>
      <c r="AO435" t="b">
        <f>F435='01.01.2022 Смета'!E435</f>
        <v>1</v>
      </c>
      <c r="AP435" t="b">
        <f>G435='01.01.2022 Смета'!F435</f>
        <v>1</v>
      </c>
      <c r="AQ435" t="b">
        <f>H435='01.01.2022 Смета'!G435</f>
        <v>1</v>
      </c>
    </row>
    <row r="436" spans="1:43" ht="16.149999999999999" customHeight="1" x14ac:dyDescent="0.25">
      <c r="A436" s="108">
        <v>354</v>
      </c>
      <c r="B436" s="8" t="s">
        <v>203</v>
      </c>
      <c r="C436" s="21" t="s">
        <v>215</v>
      </c>
      <c r="D436" s="22" t="s">
        <v>672</v>
      </c>
      <c r="E436" s="21" t="s">
        <v>1059</v>
      </c>
      <c r="F436" s="35">
        <v>44684</v>
      </c>
      <c r="G436" s="35">
        <v>44686</v>
      </c>
      <c r="H436" s="21" t="s">
        <v>799</v>
      </c>
      <c r="I436" s="22" t="s">
        <v>754</v>
      </c>
      <c r="J436" s="35">
        <v>44684</v>
      </c>
      <c r="K436" s="35">
        <v>44686</v>
      </c>
      <c r="L436" s="10"/>
      <c r="M436" s="10">
        <v>3400</v>
      </c>
      <c r="N436" s="10">
        <f t="shared" si="64"/>
        <v>0</v>
      </c>
      <c r="O436" s="10"/>
      <c r="P436" s="10">
        <v>2900</v>
      </c>
      <c r="Q436" s="10">
        <f t="shared" si="65"/>
        <v>0</v>
      </c>
      <c r="R436" s="10"/>
      <c r="S436" s="10">
        <v>2800</v>
      </c>
      <c r="T436" s="10">
        <f t="shared" si="66"/>
        <v>0</v>
      </c>
      <c r="U436" s="13">
        <v>4</v>
      </c>
      <c r="V436" s="10">
        <v>150</v>
      </c>
      <c r="W436" s="10">
        <f t="shared" si="58"/>
        <v>600</v>
      </c>
      <c r="X436" s="13">
        <v>4</v>
      </c>
      <c r="Y436" s="10">
        <v>150</v>
      </c>
      <c r="Z436" s="10">
        <f t="shared" si="59"/>
        <v>600</v>
      </c>
      <c r="AA436" s="10">
        <v>4</v>
      </c>
      <c r="AB436" s="10">
        <v>150</v>
      </c>
      <c r="AC436" s="10">
        <f t="shared" si="60"/>
        <v>600</v>
      </c>
      <c r="AD436" s="11">
        <v>16</v>
      </c>
      <c r="AE436" s="3">
        <v>7</v>
      </c>
      <c r="AF436" s="3">
        <f t="shared" si="67"/>
        <v>112</v>
      </c>
      <c r="AG436" s="131">
        <v>1</v>
      </c>
      <c r="AH436" s="145">
        <f t="shared" si="61"/>
        <v>28</v>
      </c>
      <c r="AI436" s="139">
        <f t="shared" si="63"/>
        <v>1912</v>
      </c>
      <c r="AJ436" s="118">
        <f t="shared" si="62"/>
        <v>1912</v>
      </c>
      <c r="AM436" t="b">
        <f>D436='01.01.2022 Смета'!D436</f>
        <v>1</v>
      </c>
      <c r="AO436" t="b">
        <f>F436='01.01.2022 Смета'!E436</f>
        <v>1</v>
      </c>
      <c r="AP436" t="b">
        <f>G436='01.01.2022 Смета'!F436</f>
        <v>1</v>
      </c>
      <c r="AQ436" t="b">
        <f>H436='01.01.2022 Смета'!G436</f>
        <v>1</v>
      </c>
    </row>
    <row r="437" spans="1:43" ht="39" customHeight="1" x14ac:dyDescent="0.25">
      <c r="A437" s="108">
        <v>355</v>
      </c>
      <c r="B437" s="8" t="s">
        <v>203</v>
      </c>
      <c r="C437" s="21" t="s">
        <v>215</v>
      </c>
      <c r="D437" s="22" t="s">
        <v>673</v>
      </c>
      <c r="E437" s="21" t="s">
        <v>1060</v>
      </c>
      <c r="F437" s="35">
        <v>44817</v>
      </c>
      <c r="G437" s="35">
        <v>44819</v>
      </c>
      <c r="H437" s="21" t="s">
        <v>297</v>
      </c>
      <c r="I437" s="22" t="s">
        <v>755</v>
      </c>
      <c r="J437" s="35">
        <v>44817</v>
      </c>
      <c r="K437" s="35">
        <v>44819</v>
      </c>
      <c r="L437" s="10"/>
      <c r="M437" s="10">
        <v>3400</v>
      </c>
      <c r="N437" s="10">
        <f t="shared" si="64"/>
        <v>0</v>
      </c>
      <c r="O437" s="10"/>
      <c r="P437" s="10">
        <v>2900</v>
      </c>
      <c r="Q437" s="10">
        <f t="shared" si="65"/>
        <v>0</v>
      </c>
      <c r="R437" s="10"/>
      <c r="S437" s="10">
        <v>2800</v>
      </c>
      <c r="T437" s="10">
        <f t="shared" si="66"/>
        <v>0</v>
      </c>
      <c r="U437" s="10">
        <v>12</v>
      </c>
      <c r="V437" s="10">
        <v>150</v>
      </c>
      <c r="W437" s="10">
        <f t="shared" si="58"/>
        <v>1800</v>
      </c>
      <c r="X437" s="10">
        <v>12</v>
      </c>
      <c r="Y437" s="10">
        <v>150</v>
      </c>
      <c r="Z437" s="10">
        <f t="shared" si="59"/>
        <v>1800</v>
      </c>
      <c r="AA437" s="10">
        <v>12</v>
      </c>
      <c r="AB437" s="10">
        <v>150</v>
      </c>
      <c r="AC437" s="10">
        <f t="shared" si="60"/>
        <v>1800</v>
      </c>
      <c r="AD437" s="11">
        <v>48</v>
      </c>
      <c r="AE437" s="3">
        <v>7</v>
      </c>
      <c r="AF437" s="3">
        <f t="shared" si="67"/>
        <v>336</v>
      </c>
      <c r="AG437" s="131">
        <v>1</v>
      </c>
      <c r="AH437" s="145">
        <f t="shared" si="61"/>
        <v>84</v>
      </c>
      <c r="AI437" s="139">
        <f t="shared" si="63"/>
        <v>5736</v>
      </c>
      <c r="AJ437" s="118">
        <f t="shared" si="62"/>
        <v>5736</v>
      </c>
      <c r="AM437" t="b">
        <f>D437='01.01.2022 Смета'!D437</f>
        <v>1</v>
      </c>
      <c r="AO437" t="b">
        <f>F437='01.01.2022 Смета'!E437</f>
        <v>1</v>
      </c>
      <c r="AP437" t="b">
        <f>G437='01.01.2022 Смета'!F437</f>
        <v>1</v>
      </c>
      <c r="AQ437" t="b">
        <f>H437='01.01.2022 Смета'!G437</f>
        <v>1</v>
      </c>
    </row>
    <row r="438" spans="1:43" ht="18.600000000000001" customHeight="1" x14ac:dyDescent="0.25">
      <c r="A438" s="110"/>
      <c r="B438" s="88"/>
      <c r="C438" s="92"/>
      <c r="D438" s="92" t="s">
        <v>906</v>
      </c>
      <c r="E438" s="89"/>
      <c r="F438" s="89"/>
      <c r="G438" s="89"/>
      <c r="H438" s="91"/>
      <c r="I438" s="91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66"/>
      <c r="AC438" s="26"/>
      <c r="AD438" s="26"/>
      <c r="AE438" s="133"/>
      <c r="AF438" s="140"/>
      <c r="AG438" s="140"/>
      <c r="AH438" s="149"/>
      <c r="AI438" s="89"/>
      <c r="AJ438" s="90"/>
      <c r="AM438" t="b">
        <f>D438='01.01.2022 Смета'!D438</f>
        <v>1</v>
      </c>
      <c r="AO438" t="b">
        <f>F438='01.01.2022 Смета'!E438</f>
        <v>1</v>
      </c>
      <c r="AP438" t="b">
        <f>G438='01.01.2022 Смета'!F438</f>
        <v>1</v>
      </c>
      <c r="AQ438" t="b">
        <f>H438='01.01.2022 Смета'!G438</f>
        <v>1</v>
      </c>
    </row>
    <row r="439" spans="1:43" ht="43.5" customHeight="1" x14ac:dyDescent="0.25">
      <c r="A439" s="108">
        <v>356</v>
      </c>
      <c r="B439" s="8" t="s">
        <v>193</v>
      </c>
      <c r="C439" s="21" t="s">
        <v>194</v>
      </c>
      <c r="D439" s="22" t="s">
        <v>674</v>
      </c>
      <c r="E439" s="21" t="s">
        <v>498</v>
      </c>
      <c r="F439" s="35">
        <v>44610</v>
      </c>
      <c r="G439" s="35">
        <v>44614</v>
      </c>
      <c r="H439" s="21" t="s">
        <v>1057</v>
      </c>
      <c r="I439" s="22" t="s">
        <v>498</v>
      </c>
      <c r="J439" s="35">
        <v>44610</v>
      </c>
      <c r="K439" s="35">
        <v>44614</v>
      </c>
      <c r="L439" s="10"/>
      <c r="M439" s="10">
        <v>3400</v>
      </c>
      <c r="N439" s="10">
        <f t="shared" si="64"/>
        <v>0</v>
      </c>
      <c r="O439" s="10"/>
      <c r="P439" s="10">
        <v>2900</v>
      </c>
      <c r="Q439" s="10">
        <f t="shared" si="65"/>
        <v>0</v>
      </c>
      <c r="R439" s="10"/>
      <c r="S439" s="10">
        <v>2800</v>
      </c>
      <c r="T439" s="10">
        <f t="shared" si="66"/>
        <v>0</v>
      </c>
      <c r="U439" s="10">
        <v>6</v>
      </c>
      <c r="V439" s="10">
        <v>150</v>
      </c>
      <c r="W439" s="10">
        <f t="shared" si="58"/>
        <v>900</v>
      </c>
      <c r="X439" s="10">
        <v>6</v>
      </c>
      <c r="Y439" s="10">
        <v>150</v>
      </c>
      <c r="Z439" s="10">
        <f t="shared" si="59"/>
        <v>900</v>
      </c>
      <c r="AA439" s="10">
        <v>6</v>
      </c>
      <c r="AB439" s="10">
        <v>150</v>
      </c>
      <c r="AC439" s="10">
        <f t="shared" si="60"/>
        <v>900</v>
      </c>
      <c r="AD439" s="11"/>
      <c r="AE439" s="3">
        <v>7</v>
      </c>
      <c r="AF439" s="3">
        <f t="shared" si="67"/>
        <v>0</v>
      </c>
      <c r="AG439" s="131">
        <v>1</v>
      </c>
      <c r="AH439" s="145">
        <f t="shared" si="61"/>
        <v>18</v>
      </c>
      <c r="AI439" s="139">
        <f t="shared" si="63"/>
        <v>2700</v>
      </c>
      <c r="AJ439" s="118">
        <f t="shared" si="62"/>
        <v>2700</v>
      </c>
      <c r="AM439" t="b">
        <f>D439='01.01.2022 Смета'!D439</f>
        <v>1</v>
      </c>
      <c r="AO439" t="b">
        <f>F439='01.01.2022 Смета'!E439</f>
        <v>1</v>
      </c>
      <c r="AP439" t="b">
        <f>G439='01.01.2022 Смета'!F439</f>
        <v>1</v>
      </c>
      <c r="AQ439" t="b">
        <f>H439='01.01.2022 Смета'!G439</f>
        <v>0</v>
      </c>
    </row>
    <row r="440" spans="1:43" ht="27" customHeight="1" x14ac:dyDescent="0.25">
      <c r="A440" s="108">
        <v>357</v>
      </c>
      <c r="B440" s="8" t="s">
        <v>193</v>
      </c>
      <c r="C440" s="21" t="s">
        <v>194</v>
      </c>
      <c r="D440" s="22" t="s">
        <v>675</v>
      </c>
      <c r="E440" s="21" t="s">
        <v>1061</v>
      </c>
      <c r="F440" s="35">
        <v>44650</v>
      </c>
      <c r="G440" s="35">
        <v>44654</v>
      </c>
      <c r="H440" s="21" t="s">
        <v>1057</v>
      </c>
      <c r="I440" s="22" t="s">
        <v>756</v>
      </c>
      <c r="J440" s="35">
        <v>44650</v>
      </c>
      <c r="K440" s="35">
        <v>44654</v>
      </c>
      <c r="L440" s="10"/>
      <c r="M440" s="10">
        <v>3400</v>
      </c>
      <c r="N440" s="10">
        <f t="shared" si="64"/>
        <v>0</v>
      </c>
      <c r="O440" s="10"/>
      <c r="P440" s="10">
        <v>2900</v>
      </c>
      <c r="Q440" s="10">
        <f t="shared" si="65"/>
        <v>0</v>
      </c>
      <c r="R440" s="10"/>
      <c r="S440" s="10">
        <v>2800</v>
      </c>
      <c r="T440" s="10">
        <f t="shared" si="66"/>
        <v>0</v>
      </c>
      <c r="U440" s="10">
        <v>4</v>
      </c>
      <c r="V440" s="10">
        <v>150</v>
      </c>
      <c r="W440" s="10">
        <f t="shared" si="58"/>
        <v>600</v>
      </c>
      <c r="X440" s="10">
        <v>4</v>
      </c>
      <c r="Y440" s="10">
        <v>150</v>
      </c>
      <c r="Z440" s="10">
        <f t="shared" si="59"/>
        <v>600</v>
      </c>
      <c r="AA440" s="10">
        <v>4</v>
      </c>
      <c r="AB440" s="10">
        <v>150</v>
      </c>
      <c r="AC440" s="10">
        <f t="shared" si="60"/>
        <v>600</v>
      </c>
      <c r="AD440" s="11"/>
      <c r="AE440" s="3">
        <v>7</v>
      </c>
      <c r="AF440" s="3">
        <f t="shared" si="67"/>
        <v>0</v>
      </c>
      <c r="AG440" s="131">
        <v>1</v>
      </c>
      <c r="AH440" s="139">
        <f t="shared" si="61"/>
        <v>12</v>
      </c>
      <c r="AI440" s="139">
        <f t="shared" si="63"/>
        <v>1800</v>
      </c>
      <c r="AJ440" s="109">
        <f t="shared" si="62"/>
        <v>1800</v>
      </c>
      <c r="AM440" t="b">
        <f>D440='01.01.2022 Смета'!D440</f>
        <v>1</v>
      </c>
      <c r="AO440" t="b">
        <f>F440='01.01.2022 Смета'!E440</f>
        <v>1</v>
      </c>
      <c r="AP440" t="b">
        <f>G440='01.01.2022 Смета'!F440</f>
        <v>1</v>
      </c>
      <c r="AQ440" t="b">
        <f>H440='01.01.2022 Смета'!G440</f>
        <v>0</v>
      </c>
    </row>
    <row r="441" spans="1:43" x14ac:dyDescent="0.25">
      <c r="A441" s="110"/>
      <c r="B441" s="88"/>
      <c r="C441" s="92"/>
      <c r="D441" s="92" t="s">
        <v>907</v>
      </c>
      <c r="E441" s="89"/>
      <c r="F441" s="89"/>
      <c r="G441" s="89"/>
      <c r="H441" s="91"/>
      <c r="I441" s="91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66"/>
      <c r="AC441" s="26"/>
      <c r="AD441" s="26"/>
      <c r="AE441" s="133"/>
      <c r="AF441" s="140"/>
      <c r="AG441" s="140"/>
      <c r="AH441" s="149"/>
      <c r="AI441" s="89"/>
      <c r="AJ441" s="90"/>
      <c r="AM441" t="b">
        <f>D441='01.01.2022 Смета'!D441</f>
        <v>1</v>
      </c>
      <c r="AO441" t="b">
        <f>F441='01.01.2022 Смета'!E441</f>
        <v>1</v>
      </c>
      <c r="AP441" t="b">
        <f>G441='01.01.2022 Смета'!F441</f>
        <v>1</v>
      </c>
      <c r="AQ441" t="b">
        <f>H441='01.01.2022 Смета'!G441</f>
        <v>1</v>
      </c>
    </row>
    <row r="442" spans="1:43" ht="27" customHeight="1" x14ac:dyDescent="0.25">
      <c r="A442" s="108">
        <v>358</v>
      </c>
      <c r="B442" s="8" t="s">
        <v>193</v>
      </c>
      <c r="C442" s="21" t="s">
        <v>117</v>
      </c>
      <c r="D442" s="22" t="s">
        <v>676</v>
      </c>
      <c r="E442" s="21" t="s">
        <v>475</v>
      </c>
      <c r="F442" s="35">
        <v>44600</v>
      </c>
      <c r="G442" s="35">
        <v>44608</v>
      </c>
      <c r="H442" s="21" t="s">
        <v>331</v>
      </c>
      <c r="I442" s="22" t="s">
        <v>475</v>
      </c>
      <c r="J442" s="35">
        <v>44600</v>
      </c>
      <c r="K442" s="35">
        <v>44608</v>
      </c>
      <c r="L442" s="17"/>
      <c r="M442" s="10">
        <v>3400</v>
      </c>
      <c r="N442" s="10">
        <f t="shared" si="64"/>
        <v>0</v>
      </c>
      <c r="O442" s="17"/>
      <c r="P442" s="10">
        <v>2900</v>
      </c>
      <c r="Q442" s="10">
        <f t="shared" si="65"/>
        <v>0</v>
      </c>
      <c r="R442" s="17"/>
      <c r="S442" s="10">
        <v>2800</v>
      </c>
      <c r="T442" s="10">
        <f t="shared" si="66"/>
        <v>0</v>
      </c>
      <c r="U442" s="17">
        <v>35</v>
      </c>
      <c r="V442" s="10">
        <v>150</v>
      </c>
      <c r="W442" s="10">
        <f t="shared" si="58"/>
        <v>5250</v>
      </c>
      <c r="X442" s="17">
        <v>35</v>
      </c>
      <c r="Y442" s="10">
        <v>150</v>
      </c>
      <c r="Z442" s="10">
        <f t="shared" si="59"/>
        <v>5250</v>
      </c>
      <c r="AA442" s="17">
        <v>35</v>
      </c>
      <c r="AB442" s="10">
        <v>150</v>
      </c>
      <c r="AC442" s="10">
        <f t="shared" si="60"/>
        <v>5250</v>
      </c>
      <c r="AD442" s="19"/>
      <c r="AE442" s="3">
        <v>7</v>
      </c>
      <c r="AF442" s="3">
        <f t="shared" si="67"/>
        <v>0</v>
      </c>
      <c r="AG442" s="131">
        <v>1</v>
      </c>
      <c r="AH442" s="139">
        <f t="shared" si="61"/>
        <v>105</v>
      </c>
      <c r="AI442" s="139">
        <f t="shared" si="63"/>
        <v>15750</v>
      </c>
      <c r="AJ442" s="109">
        <f t="shared" si="62"/>
        <v>15750</v>
      </c>
      <c r="AM442" t="b">
        <f>D442='01.01.2022 Смета'!D442</f>
        <v>1</v>
      </c>
      <c r="AO442" t="b">
        <f>F442='01.01.2022 Смета'!E442</f>
        <v>1</v>
      </c>
      <c r="AP442" t="b">
        <f>G442='01.01.2022 Смета'!F442</f>
        <v>1</v>
      </c>
      <c r="AQ442" t="b">
        <f>H442='01.01.2022 Смета'!G442</f>
        <v>1</v>
      </c>
    </row>
    <row r="443" spans="1:43" ht="27" customHeight="1" x14ac:dyDescent="0.25">
      <c r="A443" s="108">
        <v>359</v>
      </c>
      <c r="B443" s="8" t="s">
        <v>193</v>
      </c>
      <c r="C443" s="21" t="s">
        <v>117</v>
      </c>
      <c r="D443" s="22" t="s">
        <v>677</v>
      </c>
      <c r="E443" s="21" t="s">
        <v>500</v>
      </c>
      <c r="F443" s="35">
        <v>44617</v>
      </c>
      <c r="G443" s="35">
        <v>44624</v>
      </c>
      <c r="H443" s="21" t="s">
        <v>298</v>
      </c>
      <c r="I443" s="22" t="s">
        <v>500</v>
      </c>
      <c r="J443" s="35">
        <v>44617</v>
      </c>
      <c r="K443" s="35">
        <v>44624</v>
      </c>
      <c r="L443" s="19"/>
      <c r="M443" s="10">
        <v>3400</v>
      </c>
      <c r="N443" s="10">
        <f t="shared" si="64"/>
        <v>0</v>
      </c>
      <c r="O443" s="17"/>
      <c r="P443" s="10">
        <v>2900</v>
      </c>
      <c r="Q443" s="10">
        <f t="shared" si="65"/>
        <v>0</v>
      </c>
      <c r="R443" s="17"/>
      <c r="S443" s="10">
        <v>2800</v>
      </c>
      <c r="T443" s="10">
        <f t="shared" si="66"/>
        <v>0</v>
      </c>
      <c r="U443" s="17">
        <v>35</v>
      </c>
      <c r="V443" s="10">
        <v>150</v>
      </c>
      <c r="W443" s="10">
        <f t="shared" si="58"/>
        <v>5250</v>
      </c>
      <c r="X443" s="17">
        <v>35</v>
      </c>
      <c r="Y443" s="10">
        <v>150</v>
      </c>
      <c r="Z443" s="10">
        <f t="shared" si="59"/>
        <v>5250</v>
      </c>
      <c r="AA443" s="17">
        <v>35</v>
      </c>
      <c r="AB443" s="10">
        <v>150</v>
      </c>
      <c r="AC443" s="10">
        <f t="shared" si="60"/>
        <v>5250</v>
      </c>
      <c r="AD443" s="19"/>
      <c r="AE443" s="3">
        <v>7</v>
      </c>
      <c r="AF443" s="3">
        <f t="shared" si="67"/>
        <v>0</v>
      </c>
      <c r="AG443" s="131">
        <v>1</v>
      </c>
      <c r="AH443" s="139">
        <f t="shared" si="61"/>
        <v>105</v>
      </c>
      <c r="AI443" s="139">
        <f t="shared" si="63"/>
        <v>15750</v>
      </c>
      <c r="AJ443" s="109">
        <f t="shared" si="62"/>
        <v>15750</v>
      </c>
      <c r="AM443" t="b">
        <f>D443='01.01.2022 Смета'!D443</f>
        <v>1</v>
      </c>
      <c r="AO443" t="b">
        <f>F443='01.01.2022 Смета'!E443</f>
        <v>1</v>
      </c>
      <c r="AP443" t="b">
        <f>G443='01.01.2022 Смета'!F443</f>
        <v>1</v>
      </c>
      <c r="AQ443" t="b">
        <f>H443='01.01.2022 Смета'!G443</f>
        <v>1</v>
      </c>
    </row>
    <row r="444" spans="1:43" ht="27" customHeight="1" x14ac:dyDescent="0.25">
      <c r="A444" s="108">
        <v>360</v>
      </c>
      <c r="B444" s="8" t="s">
        <v>193</v>
      </c>
      <c r="C444" s="21" t="s">
        <v>117</v>
      </c>
      <c r="D444" s="22" t="s">
        <v>678</v>
      </c>
      <c r="E444" s="21" t="s">
        <v>500</v>
      </c>
      <c r="F444" s="35">
        <v>44626</v>
      </c>
      <c r="G444" s="35">
        <v>44634</v>
      </c>
      <c r="H444" s="21" t="s">
        <v>318</v>
      </c>
      <c r="I444" s="22" t="s">
        <v>500</v>
      </c>
      <c r="J444" s="35">
        <v>44626</v>
      </c>
      <c r="K444" s="35">
        <v>44634</v>
      </c>
      <c r="L444" s="10"/>
      <c r="M444" s="10">
        <v>3400</v>
      </c>
      <c r="N444" s="10">
        <f t="shared" si="64"/>
        <v>0</v>
      </c>
      <c r="O444" s="10"/>
      <c r="P444" s="10">
        <v>2900</v>
      </c>
      <c r="Q444" s="10">
        <f t="shared" si="65"/>
        <v>0</v>
      </c>
      <c r="R444" s="10"/>
      <c r="S444" s="10">
        <v>2800</v>
      </c>
      <c r="T444" s="10">
        <f t="shared" si="66"/>
        <v>0</v>
      </c>
      <c r="U444" s="10">
        <v>35</v>
      </c>
      <c r="V444" s="10">
        <v>150</v>
      </c>
      <c r="W444" s="10">
        <f t="shared" si="58"/>
        <v>5250</v>
      </c>
      <c r="X444" s="10">
        <v>35</v>
      </c>
      <c r="Y444" s="10">
        <v>150</v>
      </c>
      <c r="Z444" s="10">
        <f t="shared" si="59"/>
        <v>5250</v>
      </c>
      <c r="AA444" s="10">
        <v>35</v>
      </c>
      <c r="AB444" s="10">
        <v>150</v>
      </c>
      <c r="AC444" s="10">
        <f t="shared" si="60"/>
        <v>5250</v>
      </c>
      <c r="AD444" s="11"/>
      <c r="AE444" s="3">
        <v>7</v>
      </c>
      <c r="AF444" s="3">
        <f t="shared" si="67"/>
        <v>0</v>
      </c>
      <c r="AG444" s="131">
        <v>1</v>
      </c>
      <c r="AH444" s="139">
        <f t="shared" si="61"/>
        <v>105</v>
      </c>
      <c r="AI444" s="139">
        <f t="shared" si="63"/>
        <v>15750</v>
      </c>
      <c r="AJ444" s="109">
        <f t="shared" si="62"/>
        <v>15750</v>
      </c>
      <c r="AM444" t="b">
        <f>D444='01.01.2022 Смета'!D444</f>
        <v>1</v>
      </c>
      <c r="AO444" t="b">
        <f>F444='01.01.2022 Смета'!E444</f>
        <v>1</v>
      </c>
      <c r="AP444" t="b">
        <f>G444='01.01.2022 Смета'!F444</f>
        <v>1</v>
      </c>
      <c r="AQ444" t="b">
        <f>H444='01.01.2022 Смета'!G444</f>
        <v>1</v>
      </c>
    </row>
    <row r="445" spans="1:43" ht="27" customHeight="1" x14ac:dyDescent="0.25">
      <c r="A445" s="108">
        <v>361</v>
      </c>
      <c r="B445" s="8" t="s">
        <v>193</v>
      </c>
      <c r="C445" s="21" t="s">
        <v>117</v>
      </c>
      <c r="D445" s="22" t="s">
        <v>679</v>
      </c>
      <c r="E445" s="21" t="s">
        <v>695</v>
      </c>
      <c r="F445" s="35">
        <v>44654</v>
      </c>
      <c r="G445" s="35">
        <v>44662</v>
      </c>
      <c r="H445" s="21" t="s">
        <v>331</v>
      </c>
      <c r="I445" s="22" t="s">
        <v>695</v>
      </c>
      <c r="J445" s="35">
        <v>44654</v>
      </c>
      <c r="K445" s="35">
        <v>44662</v>
      </c>
      <c r="L445" s="17"/>
      <c r="M445" s="10">
        <v>3400</v>
      </c>
      <c r="N445" s="10">
        <f t="shared" si="64"/>
        <v>0</v>
      </c>
      <c r="O445" s="17"/>
      <c r="P445" s="10">
        <v>2900</v>
      </c>
      <c r="Q445" s="10">
        <f t="shared" si="65"/>
        <v>0</v>
      </c>
      <c r="R445" s="17"/>
      <c r="S445" s="10">
        <v>2800</v>
      </c>
      <c r="T445" s="10">
        <f t="shared" si="66"/>
        <v>0</v>
      </c>
      <c r="U445" s="17">
        <v>35</v>
      </c>
      <c r="V445" s="10">
        <v>150</v>
      </c>
      <c r="W445" s="10">
        <f t="shared" si="58"/>
        <v>5250</v>
      </c>
      <c r="X445" s="17">
        <v>35</v>
      </c>
      <c r="Y445" s="10">
        <v>150</v>
      </c>
      <c r="Z445" s="10">
        <f t="shared" si="59"/>
        <v>5250</v>
      </c>
      <c r="AA445" s="17">
        <v>35</v>
      </c>
      <c r="AB445" s="10">
        <v>150</v>
      </c>
      <c r="AC445" s="10">
        <f t="shared" si="60"/>
        <v>5250</v>
      </c>
      <c r="AD445" s="19">
        <v>105</v>
      </c>
      <c r="AE445" s="3">
        <v>7</v>
      </c>
      <c r="AF445" s="3">
        <f t="shared" si="67"/>
        <v>735</v>
      </c>
      <c r="AG445" s="131">
        <v>1</v>
      </c>
      <c r="AH445" s="145">
        <f t="shared" si="61"/>
        <v>210</v>
      </c>
      <c r="AI445" s="139">
        <f t="shared" si="63"/>
        <v>16485</v>
      </c>
      <c r="AJ445" s="118">
        <f t="shared" si="62"/>
        <v>16485</v>
      </c>
      <c r="AM445" t="b">
        <f>D445='01.01.2022 Смета'!D445</f>
        <v>1</v>
      </c>
      <c r="AO445" t="b">
        <f>F445='01.01.2022 Смета'!E445</f>
        <v>1</v>
      </c>
      <c r="AP445" t="b">
        <f>G445='01.01.2022 Смета'!F445</f>
        <v>1</v>
      </c>
      <c r="AQ445" t="b">
        <f>H445='01.01.2022 Смета'!G445</f>
        <v>1</v>
      </c>
    </row>
    <row r="446" spans="1:43" ht="27" customHeight="1" x14ac:dyDescent="0.25">
      <c r="A446" s="108">
        <v>362</v>
      </c>
      <c r="B446" s="8" t="s">
        <v>193</v>
      </c>
      <c r="C446" s="21" t="s">
        <v>117</v>
      </c>
      <c r="D446" s="22" t="s">
        <v>680</v>
      </c>
      <c r="E446" s="21" t="s">
        <v>506</v>
      </c>
      <c r="F446" s="35">
        <v>44664</v>
      </c>
      <c r="G446" s="35">
        <v>44670</v>
      </c>
      <c r="H446" s="21" t="s">
        <v>797</v>
      </c>
      <c r="I446" s="22" t="s">
        <v>506</v>
      </c>
      <c r="J446" s="35">
        <v>44664</v>
      </c>
      <c r="K446" s="35">
        <v>44670</v>
      </c>
      <c r="L446" s="17"/>
      <c r="M446" s="10">
        <v>3400</v>
      </c>
      <c r="N446" s="10">
        <f t="shared" si="64"/>
        <v>0</v>
      </c>
      <c r="O446" s="17"/>
      <c r="P446" s="10">
        <v>2900</v>
      </c>
      <c r="Q446" s="10">
        <f t="shared" si="65"/>
        <v>0</v>
      </c>
      <c r="R446" s="17"/>
      <c r="S446" s="10">
        <v>2800</v>
      </c>
      <c r="T446" s="10">
        <f t="shared" si="66"/>
        <v>0</v>
      </c>
      <c r="U446" s="17">
        <v>35</v>
      </c>
      <c r="V446" s="10">
        <v>150</v>
      </c>
      <c r="W446" s="10">
        <f t="shared" si="58"/>
        <v>5250</v>
      </c>
      <c r="X446" s="17">
        <v>35</v>
      </c>
      <c r="Y446" s="10">
        <v>150</v>
      </c>
      <c r="Z446" s="10">
        <f t="shared" si="59"/>
        <v>5250</v>
      </c>
      <c r="AA446" s="17">
        <v>35</v>
      </c>
      <c r="AB446" s="10">
        <v>150</v>
      </c>
      <c r="AC446" s="10">
        <f t="shared" si="60"/>
        <v>5250</v>
      </c>
      <c r="AD446" s="19">
        <v>105</v>
      </c>
      <c r="AE446" s="3">
        <v>7</v>
      </c>
      <c r="AF446" s="3">
        <f t="shared" si="67"/>
        <v>735</v>
      </c>
      <c r="AG446" s="131">
        <v>1</v>
      </c>
      <c r="AH446" s="145">
        <f t="shared" si="61"/>
        <v>210</v>
      </c>
      <c r="AI446" s="139">
        <f t="shared" si="63"/>
        <v>16485</v>
      </c>
      <c r="AJ446" s="118">
        <f t="shared" si="62"/>
        <v>16485</v>
      </c>
      <c r="AM446" t="b">
        <f>D446='01.01.2022 Смета'!D446</f>
        <v>1</v>
      </c>
      <c r="AO446" t="b">
        <f>F446='01.01.2022 Смета'!E446</f>
        <v>1</v>
      </c>
      <c r="AP446" t="b">
        <f>G446='01.01.2022 Смета'!F446</f>
        <v>1</v>
      </c>
      <c r="AQ446" t="b">
        <f>H446='01.01.2022 Смета'!G446</f>
        <v>1</v>
      </c>
    </row>
    <row r="447" spans="1:43" ht="27" customHeight="1" x14ac:dyDescent="0.25">
      <c r="A447" s="108">
        <v>363</v>
      </c>
      <c r="B447" s="8" t="s">
        <v>193</v>
      </c>
      <c r="C447" s="21" t="s">
        <v>117</v>
      </c>
      <c r="D447" s="22" t="s">
        <v>681</v>
      </c>
      <c r="E447" s="21" t="s">
        <v>828</v>
      </c>
      <c r="F447" s="35">
        <v>44673</v>
      </c>
      <c r="G447" s="35">
        <v>44679</v>
      </c>
      <c r="H447" s="21" t="s">
        <v>331</v>
      </c>
      <c r="I447" s="22" t="s">
        <v>432</v>
      </c>
      <c r="J447" s="35">
        <v>44673</v>
      </c>
      <c r="K447" s="35">
        <v>44679</v>
      </c>
      <c r="L447" s="17"/>
      <c r="M447" s="10">
        <v>3400</v>
      </c>
      <c r="N447" s="10">
        <f t="shared" si="64"/>
        <v>0</v>
      </c>
      <c r="O447" s="17"/>
      <c r="P447" s="10">
        <v>2900</v>
      </c>
      <c r="Q447" s="10">
        <f t="shared" si="65"/>
        <v>0</v>
      </c>
      <c r="R447" s="17"/>
      <c r="S447" s="10">
        <v>2800</v>
      </c>
      <c r="T447" s="10">
        <f t="shared" si="66"/>
        <v>0</v>
      </c>
      <c r="U447" s="17">
        <v>35</v>
      </c>
      <c r="V447" s="10">
        <v>150</v>
      </c>
      <c r="W447" s="10">
        <f t="shared" si="58"/>
        <v>5250</v>
      </c>
      <c r="X447" s="17">
        <v>35</v>
      </c>
      <c r="Y447" s="10">
        <v>150</v>
      </c>
      <c r="Z447" s="10">
        <f t="shared" si="59"/>
        <v>5250</v>
      </c>
      <c r="AA447" s="17">
        <v>35</v>
      </c>
      <c r="AB447" s="10">
        <v>150</v>
      </c>
      <c r="AC447" s="10">
        <f t="shared" si="60"/>
        <v>5250</v>
      </c>
      <c r="AD447" s="19">
        <v>105</v>
      </c>
      <c r="AE447" s="3">
        <v>7</v>
      </c>
      <c r="AF447" s="3">
        <f t="shared" si="67"/>
        <v>735</v>
      </c>
      <c r="AG447" s="131">
        <v>1</v>
      </c>
      <c r="AH447" s="145">
        <f t="shared" si="61"/>
        <v>210</v>
      </c>
      <c r="AI447" s="139">
        <f t="shared" si="63"/>
        <v>16485</v>
      </c>
      <c r="AJ447" s="118">
        <f t="shared" si="62"/>
        <v>16485</v>
      </c>
      <c r="AM447" t="b">
        <f>D447='01.01.2022 Смета'!D447</f>
        <v>1</v>
      </c>
      <c r="AO447" t="b">
        <f>F447='01.01.2022 Смета'!E447</f>
        <v>1</v>
      </c>
      <c r="AP447" t="b">
        <f>G447='01.01.2022 Смета'!F447</f>
        <v>1</v>
      </c>
      <c r="AQ447" t="b">
        <f>H447='01.01.2022 Смета'!G447</f>
        <v>1</v>
      </c>
    </row>
    <row r="448" spans="1:43" x14ac:dyDescent="0.25">
      <c r="A448" s="108">
        <v>364</v>
      </c>
      <c r="B448" s="45" t="s">
        <v>193</v>
      </c>
      <c r="C448" s="21" t="s">
        <v>117</v>
      </c>
      <c r="D448" s="22" t="s">
        <v>71</v>
      </c>
      <c r="E448" s="21" t="s">
        <v>329</v>
      </c>
      <c r="F448" s="35">
        <v>44700</v>
      </c>
      <c r="G448" s="35">
        <v>44703</v>
      </c>
      <c r="H448" s="21" t="s">
        <v>301</v>
      </c>
      <c r="I448" s="22" t="s">
        <v>329</v>
      </c>
      <c r="J448" s="35">
        <v>44700</v>
      </c>
      <c r="K448" s="35">
        <v>44703</v>
      </c>
      <c r="L448" s="10"/>
      <c r="M448" s="10">
        <v>3400</v>
      </c>
      <c r="N448" s="10">
        <f t="shared" si="64"/>
        <v>0</v>
      </c>
      <c r="O448" s="10"/>
      <c r="P448" s="10">
        <v>2900</v>
      </c>
      <c r="Q448" s="10">
        <f t="shared" si="65"/>
        <v>0</v>
      </c>
      <c r="R448" s="10"/>
      <c r="S448" s="10">
        <v>2800</v>
      </c>
      <c r="T448" s="10">
        <f t="shared" si="66"/>
        <v>0</v>
      </c>
      <c r="U448" s="10">
        <v>35</v>
      </c>
      <c r="V448" s="10">
        <v>150</v>
      </c>
      <c r="W448" s="10">
        <f t="shared" si="58"/>
        <v>5250</v>
      </c>
      <c r="X448" s="10">
        <v>35</v>
      </c>
      <c r="Y448" s="10">
        <v>150</v>
      </c>
      <c r="Z448" s="10">
        <f t="shared" si="59"/>
        <v>5250</v>
      </c>
      <c r="AA448" s="10">
        <v>35</v>
      </c>
      <c r="AB448" s="10">
        <v>150</v>
      </c>
      <c r="AC448" s="10">
        <f t="shared" si="60"/>
        <v>5250</v>
      </c>
      <c r="AD448" s="11">
        <v>105</v>
      </c>
      <c r="AE448" s="3">
        <v>7</v>
      </c>
      <c r="AF448" s="3">
        <f t="shared" si="67"/>
        <v>735</v>
      </c>
      <c r="AG448" s="131">
        <v>1</v>
      </c>
      <c r="AH448" s="145">
        <f t="shared" si="61"/>
        <v>210</v>
      </c>
      <c r="AI448" s="139">
        <f t="shared" si="63"/>
        <v>16485</v>
      </c>
      <c r="AJ448" s="118">
        <f t="shared" si="62"/>
        <v>16485</v>
      </c>
      <c r="AM448" t="b">
        <f>D448='01.01.2022 Смета'!D448</f>
        <v>1</v>
      </c>
      <c r="AO448" t="b">
        <f>F448='01.01.2022 Смета'!E448</f>
        <v>1</v>
      </c>
      <c r="AP448" t="b">
        <f>G448='01.01.2022 Смета'!F448</f>
        <v>1</v>
      </c>
      <c r="AQ448" t="b">
        <f>H448='01.01.2022 Смета'!G448</f>
        <v>1</v>
      </c>
    </row>
    <row r="449" spans="1:43" ht="18" customHeight="1" x14ac:dyDescent="0.25">
      <c r="A449" s="110"/>
      <c r="B449" s="88"/>
      <c r="C449" s="92"/>
      <c r="D449" s="92" t="s">
        <v>908</v>
      </c>
      <c r="E449" s="89"/>
      <c r="F449" s="89"/>
      <c r="G449" s="89"/>
      <c r="H449" s="91"/>
      <c r="I449" s="91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66"/>
      <c r="AC449" s="26"/>
      <c r="AD449" s="26"/>
      <c r="AE449" s="133"/>
      <c r="AF449" s="140"/>
      <c r="AG449" s="140"/>
      <c r="AH449" s="149"/>
      <c r="AI449" s="89"/>
      <c r="AJ449" s="90"/>
      <c r="AM449" t="b">
        <f>D449='01.01.2022 Смета'!D449</f>
        <v>1</v>
      </c>
      <c r="AO449" t="b">
        <f>F449='01.01.2022 Смета'!E449</f>
        <v>1</v>
      </c>
      <c r="AP449" t="b">
        <f>G449='01.01.2022 Смета'!F449</f>
        <v>1</v>
      </c>
      <c r="AQ449" t="b">
        <f>H449='01.01.2022 Смета'!G449</f>
        <v>1</v>
      </c>
    </row>
    <row r="450" spans="1:43" ht="27" customHeight="1" thickBot="1" x14ac:dyDescent="0.3">
      <c r="A450" s="121">
        <v>365</v>
      </c>
      <c r="B450" s="122"/>
      <c r="C450" s="123" t="s">
        <v>757</v>
      </c>
      <c r="D450" s="124" t="s">
        <v>555</v>
      </c>
      <c r="E450" s="123" t="s">
        <v>758</v>
      </c>
      <c r="F450" s="125">
        <v>44562</v>
      </c>
      <c r="G450" s="125">
        <v>44926</v>
      </c>
      <c r="H450" s="123" t="s">
        <v>758</v>
      </c>
      <c r="I450" s="124" t="s">
        <v>758</v>
      </c>
      <c r="J450" s="125">
        <v>44562</v>
      </c>
      <c r="K450" s="125">
        <v>44926</v>
      </c>
      <c r="L450" s="126">
        <v>43</v>
      </c>
      <c r="M450" s="126">
        <v>3400</v>
      </c>
      <c r="N450" s="126">
        <f t="shared" si="64"/>
        <v>146200</v>
      </c>
      <c r="O450" s="126">
        <v>43</v>
      </c>
      <c r="P450" s="126">
        <v>2900</v>
      </c>
      <c r="Q450" s="126">
        <f t="shared" si="65"/>
        <v>124700</v>
      </c>
      <c r="R450" s="126">
        <v>43</v>
      </c>
      <c r="S450" s="126">
        <v>2800</v>
      </c>
      <c r="T450" s="126">
        <f t="shared" si="66"/>
        <v>120400</v>
      </c>
      <c r="U450" s="126">
        <v>521</v>
      </c>
      <c r="V450" s="126">
        <v>150</v>
      </c>
      <c r="W450" s="126">
        <f t="shared" si="58"/>
        <v>78150</v>
      </c>
      <c r="X450" s="126">
        <v>521</v>
      </c>
      <c r="Y450" s="126">
        <v>150</v>
      </c>
      <c r="Z450" s="126">
        <f t="shared" si="59"/>
        <v>78150</v>
      </c>
      <c r="AA450" s="126">
        <v>628</v>
      </c>
      <c r="AB450" s="126">
        <v>150</v>
      </c>
      <c r="AC450" s="126">
        <f t="shared" si="60"/>
        <v>94200</v>
      </c>
      <c r="AD450" s="127">
        <v>1844</v>
      </c>
      <c r="AE450" s="128">
        <v>7</v>
      </c>
      <c r="AF450" s="129">
        <f t="shared" si="67"/>
        <v>12908</v>
      </c>
      <c r="AG450" s="131">
        <v>1</v>
      </c>
      <c r="AH450" s="148">
        <f t="shared" si="61"/>
        <v>3643</v>
      </c>
      <c r="AI450" s="139">
        <f t="shared" si="63"/>
        <v>654708</v>
      </c>
      <c r="AJ450" s="130">
        <f t="shared" si="62"/>
        <v>654708</v>
      </c>
      <c r="AM450" t="b">
        <f>D450='01.01.2022 Смета'!D450</f>
        <v>1</v>
      </c>
      <c r="AO450" t="b">
        <f>F450='01.01.2022 Смета'!E450</f>
        <v>1</v>
      </c>
      <c r="AP450" t="b">
        <f>G450='01.01.2022 Смета'!F450</f>
        <v>1</v>
      </c>
      <c r="AQ450" t="b">
        <f>H450='01.01.2022 Смета'!G450</f>
        <v>1</v>
      </c>
    </row>
    <row r="451" spans="1:43" x14ac:dyDescent="0.25">
      <c r="A451" s="86"/>
      <c r="B451" s="73"/>
      <c r="C451" s="74"/>
      <c r="D451" s="75"/>
      <c r="E451" s="74"/>
      <c r="F451" s="76"/>
      <c r="G451" s="76"/>
      <c r="H451" s="74"/>
      <c r="I451" s="75"/>
      <c r="J451" s="76"/>
      <c r="K451" s="76"/>
      <c r="L451" s="77">
        <f>SUM(L7:L450)</f>
        <v>168</v>
      </c>
      <c r="M451" s="77"/>
      <c r="N451" s="77">
        <f>SUM(N7:N450)</f>
        <v>571200</v>
      </c>
      <c r="O451" s="77">
        <f>SUM(O7:O450)</f>
        <v>160</v>
      </c>
      <c r="P451" s="77"/>
      <c r="Q451" s="77">
        <f>SUM(Q7:Q450)</f>
        <v>464000</v>
      </c>
      <c r="R451" s="77">
        <f>SUM(R7:R450)</f>
        <v>160</v>
      </c>
      <c r="S451" s="77"/>
      <c r="T451" s="77">
        <f>SUM(T7:T450)</f>
        <v>448000</v>
      </c>
      <c r="U451" s="77">
        <f>SUM(U7:U450)</f>
        <v>9097</v>
      </c>
      <c r="V451" s="77"/>
      <c r="W451" s="77">
        <f>SUM(W7:W450)</f>
        <v>1364550</v>
      </c>
      <c r="X451" s="77">
        <f>SUM(X7:X450)</f>
        <v>8598</v>
      </c>
      <c r="Y451" s="77"/>
      <c r="Z451" s="77">
        <f>SUM(Z7:Z450)</f>
        <v>1289700</v>
      </c>
      <c r="AA451" s="77">
        <f>SUM(AA7:AA450)</f>
        <v>10124</v>
      </c>
      <c r="AB451" s="77"/>
      <c r="AC451" s="77">
        <f>SUM(AC7:AC450)</f>
        <v>1518600</v>
      </c>
      <c r="AD451" s="77">
        <f>SUM(AD7:AD450)</f>
        <v>20493</v>
      </c>
      <c r="AE451" s="77"/>
      <c r="AF451" s="77">
        <f>SUM(AF7:AF450)</f>
        <v>143950</v>
      </c>
      <c r="AG451" s="105">
        <f>SUM(AG7:AG450)</f>
        <v>365</v>
      </c>
      <c r="AH451" s="105">
        <f>SUM(AH7:AH450)</f>
        <v>48800</v>
      </c>
      <c r="AI451" s="105">
        <f>SUM(AI7:AI450)</f>
        <v>5800000</v>
      </c>
      <c r="AJ451" s="105">
        <f>SUM(AJ7:AJ450)</f>
        <v>5800000</v>
      </c>
    </row>
    <row r="453" spans="1:43" x14ac:dyDescent="0.25">
      <c r="AH453" s="25"/>
      <c r="AI453" s="25"/>
      <c r="AJ453" s="25"/>
    </row>
    <row r="454" spans="1:43" x14ac:dyDescent="0.25">
      <c r="S454" s="5"/>
      <c r="T454" s="5"/>
      <c r="U454" s="1"/>
      <c r="V454" s="1"/>
      <c r="W454" s="1"/>
    </row>
    <row r="455" spans="1:43" x14ac:dyDescent="0.25">
      <c r="S455" s="5"/>
      <c r="T455" s="5"/>
      <c r="U455" s="1"/>
      <c r="V455" s="1"/>
      <c r="W455" s="1"/>
    </row>
    <row r="456" spans="1:43" x14ac:dyDescent="0.25">
      <c r="S456" s="5"/>
      <c r="T456" s="5"/>
      <c r="U456" s="30"/>
      <c r="V456" s="30"/>
      <c r="W456" s="30"/>
    </row>
    <row r="457" spans="1:43" x14ac:dyDescent="0.25">
      <c r="S457" s="5"/>
      <c r="T457" s="5"/>
      <c r="U457" s="30"/>
      <c r="V457" s="30"/>
      <c r="W457" s="30"/>
    </row>
    <row r="458" spans="1:43" x14ac:dyDescent="0.25">
      <c r="S458" s="5"/>
      <c r="T458" s="5"/>
      <c r="U458" s="1"/>
      <c r="V458" s="1"/>
      <c r="W458" s="1"/>
    </row>
  </sheetData>
  <mergeCells count="24">
    <mergeCell ref="A2:AJ2"/>
    <mergeCell ref="A4:A5"/>
    <mergeCell ref="B4:B5"/>
    <mergeCell ref="C4:C5"/>
    <mergeCell ref="D4:D5"/>
    <mergeCell ref="F4:F5"/>
    <mergeCell ref="G4:G5"/>
    <mergeCell ref="H4:H5"/>
    <mergeCell ref="I4:I5"/>
    <mergeCell ref="J4:J5"/>
    <mergeCell ref="X5:Z5"/>
    <mergeCell ref="AA5:AC5"/>
    <mergeCell ref="E4:E5"/>
    <mergeCell ref="AM4:AQ4"/>
    <mergeCell ref="K4:K5"/>
    <mergeCell ref="L4:T4"/>
    <mergeCell ref="U4:AC4"/>
    <mergeCell ref="AD4:AF5"/>
    <mergeCell ref="AG4:AI4"/>
    <mergeCell ref="AJ4:AJ5"/>
    <mergeCell ref="L5:N5"/>
    <mergeCell ref="O5:Q5"/>
    <mergeCell ref="R5:T5"/>
    <mergeCell ref="U5:W5"/>
  </mergeCells>
  <printOptions horizontalCentered="1"/>
  <pageMargins left="0.11811023622047245" right="0.11811023622047245" top="0.78740157480314965" bottom="0.39370078740157483" header="0" footer="0"/>
  <pageSetup paperSize="9" scale="95" orientation="landscape" r:id="rId1"/>
  <rowBreaks count="10" manualBreakCount="10">
    <brk id="145" max="33" man="1"/>
    <brk id="174" max="33" man="1"/>
    <brk id="258" max="33" man="1"/>
    <brk id="278" max="33" man="1"/>
    <brk id="319" max="33" man="1"/>
    <brk id="341" max="33" man="1"/>
    <brk id="378" max="33" man="1"/>
    <brk id="396" max="33" man="1"/>
    <brk id="420" max="33" man="1"/>
    <brk id="440" max="33" man="1"/>
  </rowBreaks>
  <colBreaks count="1" manualBreakCount="1">
    <brk id="36" min="1" max="450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450"/>
  <sheetViews>
    <sheetView view="pageBreakPreview" zoomScale="70" zoomScaleNormal="50" zoomScaleSheetLayoutView="70" workbookViewId="0">
      <selection activeCell="D13" sqref="D13"/>
    </sheetView>
  </sheetViews>
  <sheetFormatPr defaultRowHeight="15" x14ac:dyDescent="0.25"/>
  <cols>
    <col min="1" max="1" width="4.28515625" style="36" customWidth="1"/>
    <col min="2" max="2" width="24" style="4" hidden="1" customWidth="1"/>
    <col min="3" max="3" width="17.28515625" style="85" hidden="1" customWidth="1"/>
    <col min="4" max="4" width="65.5703125" style="37" customWidth="1"/>
    <col min="5" max="5" width="25.7109375" style="85" customWidth="1"/>
    <col min="6" max="7" width="15.28515625" style="40" customWidth="1"/>
    <col min="8" max="8" width="24.7109375" style="85" customWidth="1"/>
    <col min="9" max="9" width="17" style="37" hidden="1" customWidth="1"/>
    <col min="10" max="10" width="14.28515625" style="40" hidden="1" customWidth="1"/>
    <col min="11" max="11" width="13" style="40" hidden="1" customWidth="1"/>
    <col min="12" max="12" width="8.28515625" style="6" hidden="1" customWidth="1"/>
    <col min="13" max="13" width="7.7109375" style="6" hidden="1" customWidth="1"/>
    <col min="14" max="14" width="10.7109375" style="6" hidden="1" customWidth="1"/>
    <col min="15" max="16" width="7.7109375" style="6" hidden="1" customWidth="1"/>
    <col min="17" max="17" width="10" style="6" hidden="1" customWidth="1"/>
    <col min="18" max="19" width="7.7109375" style="6" hidden="1" customWidth="1"/>
    <col min="20" max="20" width="10.28515625" style="6" hidden="1" customWidth="1"/>
    <col min="21" max="22" width="7.7109375" hidden="1" customWidth="1"/>
    <col min="23" max="23" width="10.7109375" hidden="1" customWidth="1"/>
    <col min="24" max="25" width="7.7109375" hidden="1" customWidth="1"/>
    <col min="26" max="26" width="10.28515625" hidden="1" customWidth="1"/>
    <col min="27" max="27" width="10" hidden="1" customWidth="1"/>
    <col min="28" max="28" width="7.7109375" hidden="1" customWidth="1"/>
    <col min="29" max="29" width="11.28515625" hidden="1" customWidth="1"/>
    <col min="30" max="30" width="9.28515625" hidden="1" customWidth="1"/>
    <col min="31" max="31" width="7.7109375" hidden="1" customWidth="1"/>
    <col min="32" max="32" width="11.42578125" hidden="1" customWidth="1"/>
    <col min="33" max="33" width="12.7109375" hidden="1" customWidth="1"/>
    <col min="34" max="34" width="10.28515625" hidden="1" customWidth="1"/>
    <col min="35" max="35" width="17.28515625" hidden="1" customWidth="1"/>
    <col min="36" max="36" width="12.28515625" hidden="1" customWidth="1"/>
  </cols>
  <sheetData>
    <row r="1" spans="1:42" ht="151.5" customHeight="1" x14ac:dyDescent="0.25">
      <c r="A1" s="175"/>
    </row>
    <row r="2" spans="1:42" ht="21" customHeight="1" x14ac:dyDescent="0.25">
      <c r="A2" s="1954" t="s">
        <v>1109</v>
      </c>
      <c r="B2" s="1954"/>
      <c r="C2" s="1954"/>
      <c r="D2" s="1954"/>
      <c r="E2" s="1954"/>
      <c r="F2" s="1954"/>
      <c r="G2" s="1954"/>
      <c r="H2" s="1954"/>
      <c r="I2" s="1954"/>
      <c r="J2" s="1954"/>
      <c r="K2" s="1954"/>
      <c r="L2" s="1954"/>
      <c r="M2" s="1954"/>
      <c r="N2" s="1954"/>
      <c r="O2" s="1954"/>
      <c r="P2" s="1954"/>
      <c r="Q2" s="1954"/>
      <c r="R2" s="1954"/>
      <c r="S2" s="1954"/>
      <c r="T2" s="1954"/>
      <c r="U2" s="1954"/>
      <c r="V2" s="1954"/>
      <c r="W2" s="1954"/>
      <c r="X2" s="1954"/>
      <c r="Y2" s="1954"/>
      <c r="Z2" s="1954"/>
      <c r="AA2" s="1954"/>
      <c r="AB2" s="1954"/>
      <c r="AC2" s="1954"/>
      <c r="AD2" s="1954"/>
      <c r="AE2" s="1954"/>
      <c r="AF2" s="1954"/>
      <c r="AG2" s="1954"/>
      <c r="AH2" s="1954"/>
      <c r="AI2" s="1954"/>
      <c r="AJ2" s="1954"/>
    </row>
    <row r="3" spans="1:42" ht="15.75" thickBot="1" x14ac:dyDescent="0.3"/>
    <row r="4" spans="1:42" ht="45" customHeight="1" x14ac:dyDescent="0.25">
      <c r="A4" s="1955" t="s">
        <v>0</v>
      </c>
      <c r="B4" s="1957" t="s">
        <v>106</v>
      </c>
      <c r="C4" s="1959" t="s">
        <v>107</v>
      </c>
      <c r="D4" s="1959" t="s">
        <v>94</v>
      </c>
      <c r="E4" s="1959" t="s">
        <v>295</v>
      </c>
      <c r="F4" s="1961" t="s">
        <v>917</v>
      </c>
      <c r="G4" s="1961" t="s">
        <v>938</v>
      </c>
      <c r="H4" s="1959" t="s">
        <v>296</v>
      </c>
      <c r="I4" s="157" t="s">
        <v>295</v>
      </c>
      <c r="J4" s="157" t="s">
        <v>96</v>
      </c>
      <c r="K4" s="157" t="s">
        <v>97</v>
      </c>
      <c r="L4" s="1957" t="s">
        <v>1</v>
      </c>
      <c r="M4" s="1957"/>
      <c r="N4" s="1957"/>
      <c r="O4" s="1957"/>
      <c r="P4" s="1957"/>
      <c r="Q4" s="1957"/>
      <c r="R4" s="1957"/>
      <c r="S4" s="1957"/>
      <c r="T4" s="1957"/>
      <c r="U4" s="1963" t="s">
        <v>5</v>
      </c>
      <c r="V4" s="1963"/>
      <c r="W4" s="1963"/>
      <c r="X4" s="1963"/>
      <c r="Y4" s="1963"/>
      <c r="Z4" s="1963"/>
      <c r="AA4" s="1963"/>
      <c r="AB4" s="1963"/>
      <c r="AC4" s="1963"/>
      <c r="AD4" s="1963" t="s">
        <v>7</v>
      </c>
      <c r="AE4" s="1963"/>
      <c r="AF4" s="1963"/>
      <c r="AG4" s="1964" t="s">
        <v>934</v>
      </c>
      <c r="AH4" s="1964"/>
      <c r="AI4" s="1964"/>
      <c r="AJ4" s="1965" t="s">
        <v>20</v>
      </c>
    </row>
    <row r="5" spans="1:42" ht="32.65" customHeight="1" thickBot="1" x14ac:dyDescent="0.3">
      <c r="A5" s="1956"/>
      <c r="B5" s="1958"/>
      <c r="C5" s="1960"/>
      <c r="D5" s="1960"/>
      <c r="E5" s="1960"/>
      <c r="F5" s="1962"/>
      <c r="G5" s="1962"/>
      <c r="H5" s="1960"/>
      <c r="I5" s="159"/>
      <c r="J5" s="159"/>
      <c r="K5" s="159"/>
      <c r="L5" s="159" t="s">
        <v>3</v>
      </c>
      <c r="M5" s="159" t="s">
        <v>409</v>
      </c>
      <c r="N5" s="159" t="s">
        <v>410</v>
      </c>
      <c r="O5" s="159" t="s">
        <v>3</v>
      </c>
      <c r="P5" s="159" t="s">
        <v>409</v>
      </c>
      <c r="Q5" s="159" t="s">
        <v>410</v>
      </c>
      <c r="R5" s="159" t="s">
        <v>4</v>
      </c>
      <c r="S5" s="159" t="s">
        <v>409</v>
      </c>
      <c r="T5" s="159" t="s">
        <v>410</v>
      </c>
      <c r="U5" s="159" t="s">
        <v>3</v>
      </c>
      <c r="V5" s="159" t="s">
        <v>409</v>
      </c>
      <c r="W5" s="159" t="s">
        <v>410</v>
      </c>
      <c r="X5" s="159" t="s">
        <v>3</v>
      </c>
      <c r="Y5" s="159" t="s">
        <v>409</v>
      </c>
      <c r="Z5" s="159" t="s">
        <v>410</v>
      </c>
      <c r="AA5" s="159" t="s">
        <v>4</v>
      </c>
      <c r="AB5" s="159" t="s">
        <v>409</v>
      </c>
      <c r="AC5" s="159" t="s">
        <v>410</v>
      </c>
      <c r="AD5" s="159" t="s">
        <v>4</v>
      </c>
      <c r="AE5" s="159" t="s">
        <v>409</v>
      </c>
      <c r="AF5" s="159" t="s">
        <v>410</v>
      </c>
      <c r="AG5" s="159" t="s">
        <v>935</v>
      </c>
      <c r="AH5" s="159" t="s">
        <v>919</v>
      </c>
      <c r="AI5" s="159" t="s">
        <v>936</v>
      </c>
      <c r="AJ5" s="1966"/>
    </row>
    <row r="6" spans="1:42" ht="18" customHeight="1" x14ac:dyDescent="0.25">
      <c r="A6" s="106"/>
      <c r="B6" s="96"/>
      <c r="C6" s="97"/>
      <c r="D6" s="98" t="s">
        <v>832</v>
      </c>
      <c r="E6" s="98"/>
      <c r="F6" s="99"/>
      <c r="G6" s="99"/>
      <c r="H6" s="99"/>
      <c r="I6" s="99"/>
      <c r="J6" s="99"/>
      <c r="K6" s="99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2"/>
      <c r="AE6" s="79"/>
      <c r="AF6" s="79"/>
      <c r="AG6" s="79"/>
      <c r="AH6" s="137"/>
      <c r="AI6" s="137"/>
      <c r="AJ6" s="107"/>
    </row>
    <row r="7" spans="1:42" ht="16.149999999999999" customHeight="1" x14ac:dyDescent="0.25">
      <c r="A7" s="108">
        <v>1</v>
      </c>
      <c r="B7" s="8" t="s">
        <v>67</v>
      </c>
      <c r="C7" s="21" t="s">
        <v>163</v>
      </c>
      <c r="D7" s="22" t="s">
        <v>174</v>
      </c>
      <c r="E7" s="21" t="s">
        <v>693</v>
      </c>
      <c r="F7" s="35">
        <v>44812</v>
      </c>
      <c r="G7" s="35">
        <v>44815</v>
      </c>
      <c r="H7" s="21" t="s">
        <v>297</v>
      </c>
      <c r="I7" s="22" t="s">
        <v>693</v>
      </c>
      <c r="J7" s="35">
        <v>44812</v>
      </c>
      <c r="K7" s="35">
        <v>44815</v>
      </c>
      <c r="L7" s="10"/>
      <c r="M7" s="10">
        <v>3400</v>
      </c>
      <c r="N7" s="10">
        <f t="shared" ref="N7:N20" si="0">L7*M7</f>
        <v>0</v>
      </c>
      <c r="O7" s="10"/>
      <c r="P7" s="10">
        <v>2900</v>
      </c>
      <c r="Q7" s="10">
        <f t="shared" ref="Q7:Q20" si="1">O7*P7</f>
        <v>0</v>
      </c>
      <c r="R7" s="10"/>
      <c r="S7" s="10">
        <v>2800</v>
      </c>
      <c r="T7" s="10">
        <f t="shared" ref="T7:T20" si="2">R7*S7</f>
        <v>0</v>
      </c>
      <c r="U7" s="10">
        <v>8</v>
      </c>
      <c r="V7" s="10">
        <v>150</v>
      </c>
      <c r="W7" s="10">
        <f t="shared" ref="W7:W80" si="3">U7*V7</f>
        <v>1200</v>
      </c>
      <c r="X7" s="10">
        <v>8</v>
      </c>
      <c r="Y7" s="10">
        <v>150</v>
      </c>
      <c r="Z7" s="10">
        <f t="shared" ref="Z7:Z80" si="4">X7*Y7</f>
        <v>1200</v>
      </c>
      <c r="AA7" s="10">
        <v>16</v>
      </c>
      <c r="AB7" s="10">
        <v>150</v>
      </c>
      <c r="AC7" s="10">
        <f t="shared" ref="AC7:AC80" si="5">AA7*AB7</f>
        <v>2400</v>
      </c>
      <c r="AD7" s="11">
        <v>32</v>
      </c>
      <c r="AE7" s="26">
        <v>7</v>
      </c>
      <c r="AF7" s="7">
        <f t="shared" ref="AF7:AF20" si="6">AD7*AE7</f>
        <v>224</v>
      </c>
      <c r="AG7" s="152">
        <v>1</v>
      </c>
      <c r="AH7" s="139">
        <f t="shared" ref="AH7:AH80" si="7">L7+O7+R7+U7+X7+AA7+AD7</f>
        <v>64</v>
      </c>
      <c r="AI7" s="139">
        <f>AJ7</f>
        <v>5024</v>
      </c>
      <c r="AJ7" s="109">
        <f t="shared" ref="AJ7:AJ80" si="8">N7+Q7+T7+W7+Z7+AC7+AF7</f>
        <v>5024</v>
      </c>
      <c r="AM7" t="b">
        <f>D7='15.02.2022 Смета'!D9</f>
        <v>1</v>
      </c>
      <c r="AN7" t="b">
        <f>F7='15.02.2022 Смета'!E9</f>
        <v>1</v>
      </c>
      <c r="AO7" t="b">
        <f>G7='15.02.2022 Смета'!F9</f>
        <v>1</v>
      </c>
      <c r="AP7" t="b">
        <f>H7='15.02.2022 Смета'!G9</f>
        <v>1</v>
      </c>
    </row>
    <row r="8" spans="1:42" x14ac:dyDescent="0.25">
      <c r="A8" s="106"/>
      <c r="B8" s="96"/>
      <c r="C8" s="97"/>
      <c r="D8" s="98" t="s">
        <v>833</v>
      </c>
      <c r="E8" s="99"/>
      <c r="F8" s="99"/>
      <c r="G8" s="99"/>
      <c r="H8" s="99"/>
      <c r="I8" s="99"/>
      <c r="J8" s="99"/>
      <c r="K8" s="99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2"/>
      <c r="AE8" s="79"/>
      <c r="AF8" s="79"/>
      <c r="AG8" s="153"/>
      <c r="AH8" s="151"/>
      <c r="AI8" s="151"/>
      <c r="AJ8" s="164"/>
      <c r="AM8" t="b">
        <f>D8='15.02.2022 Смета'!D10</f>
        <v>1</v>
      </c>
      <c r="AN8" t="b">
        <f>F8='15.02.2022 Смета'!E10</f>
        <v>1</v>
      </c>
      <c r="AO8" t="b">
        <f>G8='15.02.2022 Смета'!F10</f>
        <v>1</v>
      </c>
      <c r="AP8" t="b">
        <f>H8='15.02.2022 Смета'!G10</f>
        <v>1</v>
      </c>
    </row>
    <row r="9" spans="1:42" ht="16.149999999999999" customHeight="1" x14ac:dyDescent="0.25">
      <c r="A9" s="108">
        <v>2</v>
      </c>
      <c r="B9" s="8" t="s">
        <v>15</v>
      </c>
      <c r="C9" s="21" t="s">
        <v>135</v>
      </c>
      <c r="D9" s="22" t="s">
        <v>550</v>
      </c>
      <c r="E9" s="21" t="s">
        <v>484</v>
      </c>
      <c r="F9" s="35">
        <v>44635</v>
      </c>
      <c r="G9" s="35">
        <v>44640</v>
      </c>
      <c r="H9" s="21" t="s">
        <v>301</v>
      </c>
      <c r="I9" s="22" t="s">
        <v>484</v>
      </c>
      <c r="J9" s="35">
        <v>44635</v>
      </c>
      <c r="K9" s="35">
        <v>44640</v>
      </c>
      <c r="L9" s="10"/>
      <c r="M9" s="10">
        <v>3400</v>
      </c>
      <c r="N9" s="10">
        <f t="shared" si="0"/>
        <v>0</v>
      </c>
      <c r="O9" s="10"/>
      <c r="P9" s="10">
        <v>2900</v>
      </c>
      <c r="Q9" s="10">
        <f t="shared" si="1"/>
        <v>0</v>
      </c>
      <c r="R9" s="10"/>
      <c r="S9" s="10">
        <v>2800</v>
      </c>
      <c r="T9" s="10">
        <f t="shared" si="2"/>
        <v>0</v>
      </c>
      <c r="U9" s="10">
        <v>14</v>
      </c>
      <c r="V9" s="10">
        <v>150</v>
      </c>
      <c r="W9" s="10">
        <f t="shared" si="3"/>
        <v>2100</v>
      </c>
      <c r="X9" s="10">
        <v>14</v>
      </c>
      <c r="Y9" s="10">
        <v>150</v>
      </c>
      <c r="Z9" s="10">
        <f t="shared" si="4"/>
        <v>2100</v>
      </c>
      <c r="AA9" s="10">
        <v>14</v>
      </c>
      <c r="AB9" s="10">
        <v>150</v>
      </c>
      <c r="AC9" s="10">
        <f t="shared" si="5"/>
        <v>2100</v>
      </c>
      <c r="AD9" s="11"/>
      <c r="AE9" s="26">
        <v>7</v>
      </c>
      <c r="AF9" s="7">
        <f t="shared" si="6"/>
        <v>0</v>
      </c>
      <c r="AG9" s="152">
        <v>1</v>
      </c>
      <c r="AH9" s="139">
        <f t="shared" si="7"/>
        <v>42</v>
      </c>
      <c r="AI9" s="139">
        <f t="shared" ref="AI9:AI72" si="9">AJ9</f>
        <v>6300</v>
      </c>
      <c r="AJ9" s="109">
        <f t="shared" si="8"/>
        <v>6300</v>
      </c>
      <c r="AM9" t="b">
        <f>D9='15.02.2022 Смета'!D11</f>
        <v>1</v>
      </c>
      <c r="AN9" t="b">
        <f>F9='15.02.2022 Смета'!E11</f>
        <v>1</v>
      </c>
      <c r="AO9" t="b">
        <f>G9='15.02.2022 Смета'!F11</f>
        <v>1</v>
      </c>
      <c r="AP9" t="b">
        <f>H9='15.02.2022 Смета'!G11</f>
        <v>1</v>
      </c>
    </row>
    <row r="10" spans="1:42" ht="29.65" customHeight="1" x14ac:dyDescent="0.25">
      <c r="A10" s="108">
        <v>3</v>
      </c>
      <c r="B10" s="8" t="s">
        <v>15</v>
      </c>
      <c r="C10" s="21" t="s">
        <v>135</v>
      </c>
      <c r="D10" s="22" t="s">
        <v>984</v>
      </c>
      <c r="E10" s="21" t="s">
        <v>468</v>
      </c>
      <c r="F10" s="35">
        <v>44670</v>
      </c>
      <c r="G10" s="35">
        <v>44675</v>
      </c>
      <c r="H10" s="21" t="s">
        <v>301</v>
      </c>
      <c r="I10" s="22" t="s">
        <v>468</v>
      </c>
      <c r="J10" s="35">
        <v>44670</v>
      </c>
      <c r="K10" s="35">
        <v>44675</v>
      </c>
      <c r="L10" s="10"/>
      <c r="M10" s="10">
        <v>3400</v>
      </c>
      <c r="N10" s="10">
        <f t="shared" si="0"/>
        <v>0</v>
      </c>
      <c r="O10" s="10"/>
      <c r="P10" s="10">
        <v>2900</v>
      </c>
      <c r="Q10" s="10">
        <f t="shared" si="1"/>
        <v>0</v>
      </c>
      <c r="R10" s="10"/>
      <c r="S10" s="10">
        <v>2800</v>
      </c>
      <c r="T10" s="10">
        <f t="shared" si="2"/>
        <v>0</v>
      </c>
      <c r="U10" s="10">
        <v>14</v>
      </c>
      <c r="V10" s="10">
        <v>150</v>
      </c>
      <c r="W10" s="10">
        <f t="shared" si="3"/>
        <v>2100</v>
      </c>
      <c r="X10" s="10">
        <v>14</v>
      </c>
      <c r="Y10" s="10">
        <v>150</v>
      </c>
      <c r="Z10" s="10">
        <f t="shared" si="4"/>
        <v>2100</v>
      </c>
      <c r="AA10" s="10">
        <v>14</v>
      </c>
      <c r="AB10" s="10">
        <v>150</v>
      </c>
      <c r="AC10" s="10">
        <f t="shared" si="5"/>
        <v>2100</v>
      </c>
      <c r="AD10" s="11">
        <v>45</v>
      </c>
      <c r="AE10" s="26">
        <v>7</v>
      </c>
      <c r="AF10" s="7">
        <f t="shared" si="6"/>
        <v>315</v>
      </c>
      <c r="AG10" s="152">
        <v>1</v>
      </c>
      <c r="AH10" s="139">
        <f t="shared" si="7"/>
        <v>87</v>
      </c>
      <c r="AI10" s="139">
        <f t="shared" si="9"/>
        <v>6615</v>
      </c>
      <c r="AJ10" s="109">
        <f t="shared" si="8"/>
        <v>6615</v>
      </c>
      <c r="AM10" t="b">
        <f>D10='15.02.2022 Смета'!D12</f>
        <v>0</v>
      </c>
      <c r="AN10" t="b">
        <f>F10='15.02.2022 Смета'!E12</f>
        <v>1</v>
      </c>
      <c r="AO10" t="b">
        <f>G10='15.02.2022 Смета'!F12</f>
        <v>1</v>
      </c>
      <c r="AP10" t="b">
        <f>H10='15.02.2022 Смета'!G12</f>
        <v>1</v>
      </c>
    </row>
    <row r="11" spans="1:42" ht="30.6" customHeight="1" x14ac:dyDescent="0.25">
      <c r="A11" s="108">
        <v>4</v>
      </c>
      <c r="B11" s="8" t="s">
        <v>15</v>
      </c>
      <c r="C11" s="21" t="s">
        <v>135</v>
      </c>
      <c r="D11" s="22" t="s">
        <v>1066</v>
      </c>
      <c r="E11" s="21" t="s">
        <v>468</v>
      </c>
      <c r="F11" s="35">
        <v>44684</v>
      </c>
      <c r="G11" s="35">
        <v>44689</v>
      </c>
      <c r="H11" s="21" t="s">
        <v>301</v>
      </c>
      <c r="I11" s="22" t="s">
        <v>468</v>
      </c>
      <c r="J11" s="35">
        <v>44684</v>
      </c>
      <c r="K11" s="35">
        <v>44689</v>
      </c>
      <c r="L11" s="10"/>
      <c r="M11" s="10">
        <v>3400</v>
      </c>
      <c r="N11" s="10">
        <f t="shared" si="0"/>
        <v>0</v>
      </c>
      <c r="O11" s="10"/>
      <c r="P11" s="10">
        <v>2900</v>
      </c>
      <c r="Q11" s="10">
        <f t="shared" si="1"/>
        <v>0</v>
      </c>
      <c r="R11" s="10"/>
      <c r="S11" s="10">
        <v>2800</v>
      </c>
      <c r="T11" s="10">
        <f t="shared" si="2"/>
        <v>0</v>
      </c>
      <c r="U11" s="10">
        <v>14</v>
      </c>
      <c r="V11" s="10">
        <v>150</v>
      </c>
      <c r="W11" s="10">
        <f t="shared" si="3"/>
        <v>2100</v>
      </c>
      <c r="X11" s="10">
        <v>14</v>
      </c>
      <c r="Y11" s="10">
        <v>150</v>
      </c>
      <c r="Z11" s="10">
        <f t="shared" si="4"/>
        <v>2100</v>
      </c>
      <c r="AA11" s="10">
        <v>14</v>
      </c>
      <c r="AB11" s="10">
        <v>150</v>
      </c>
      <c r="AC11" s="10">
        <f t="shared" si="5"/>
        <v>2100</v>
      </c>
      <c r="AD11" s="11">
        <v>45</v>
      </c>
      <c r="AE11" s="26">
        <v>7</v>
      </c>
      <c r="AF11" s="7">
        <f t="shared" si="6"/>
        <v>315</v>
      </c>
      <c r="AG11" s="152">
        <v>1</v>
      </c>
      <c r="AH11" s="139">
        <f t="shared" si="7"/>
        <v>87</v>
      </c>
      <c r="AI11" s="139">
        <f t="shared" si="9"/>
        <v>6615</v>
      </c>
      <c r="AJ11" s="109">
        <f t="shared" si="8"/>
        <v>6615</v>
      </c>
      <c r="AM11" t="b">
        <f>D11='15.02.2022 Смета'!D13</f>
        <v>0</v>
      </c>
      <c r="AN11" t="b">
        <f>F11='15.02.2022 Смета'!E13</f>
        <v>1</v>
      </c>
      <c r="AO11" t="b">
        <f>G11='15.02.2022 Смета'!F13</f>
        <v>1</v>
      </c>
      <c r="AP11" t="b">
        <f>H11='15.02.2022 Смета'!G13</f>
        <v>1</v>
      </c>
    </row>
    <row r="12" spans="1:42" ht="26.25" x14ac:dyDescent="0.25">
      <c r="A12" s="112">
        <v>5</v>
      </c>
      <c r="B12" s="81" t="s">
        <v>15</v>
      </c>
      <c r="C12" s="69" t="s">
        <v>135</v>
      </c>
      <c r="D12" s="70" t="s">
        <v>1065</v>
      </c>
      <c r="E12" s="69" t="s">
        <v>694</v>
      </c>
      <c r="F12" s="82">
        <v>44824</v>
      </c>
      <c r="G12" s="82">
        <v>44829</v>
      </c>
      <c r="H12" s="69" t="s">
        <v>301</v>
      </c>
      <c r="I12" s="70" t="s">
        <v>694</v>
      </c>
      <c r="J12" s="82">
        <v>44824</v>
      </c>
      <c r="K12" s="82">
        <v>44829</v>
      </c>
      <c r="L12" s="71">
        <v>1</v>
      </c>
      <c r="M12" s="71">
        <v>3400</v>
      </c>
      <c r="N12" s="71">
        <f t="shared" si="0"/>
        <v>3400</v>
      </c>
      <c r="O12" s="71">
        <v>1</v>
      </c>
      <c r="P12" s="71">
        <v>2900</v>
      </c>
      <c r="Q12" s="71">
        <f t="shared" si="1"/>
        <v>2900</v>
      </c>
      <c r="R12" s="71">
        <v>1</v>
      </c>
      <c r="S12" s="71">
        <v>2800</v>
      </c>
      <c r="T12" s="71">
        <f t="shared" si="2"/>
        <v>2800</v>
      </c>
      <c r="U12" s="71">
        <v>14</v>
      </c>
      <c r="V12" s="71">
        <v>150</v>
      </c>
      <c r="W12" s="71">
        <f t="shared" si="3"/>
        <v>2100</v>
      </c>
      <c r="X12" s="71">
        <v>14</v>
      </c>
      <c r="Y12" s="71">
        <v>150</v>
      </c>
      <c r="Z12" s="71">
        <f t="shared" si="4"/>
        <v>2100</v>
      </c>
      <c r="AA12" s="71">
        <v>14</v>
      </c>
      <c r="AB12" s="71">
        <v>150</v>
      </c>
      <c r="AC12" s="71">
        <f t="shared" si="5"/>
        <v>2100</v>
      </c>
      <c r="AD12" s="83">
        <v>45</v>
      </c>
      <c r="AE12" s="72">
        <v>7</v>
      </c>
      <c r="AF12" s="84">
        <f t="shared" si="6"/>
        <v>315</v>
      </c>
      <c r="AG12" s="152">
        <v>1</v>
      </c>
      <c r="AH12" s="141">
        <f t="shared" si="7"/>
        <v>90</v>
      </c>
      <c r="AI12" s="139">
        <f t="shared" si="9"/>
        <v>15715</v>
      </c>
      <c r="AJ12" s="113">
        <f t="shared" si="8"/>
        <v>15715</v>
      </c>
      <c r="AM12" t="b">
        <f>D12='15.02.2022 Смета'!D14</f>
        <v>0</v>
      </c>
      <c r="AN12" t="b">
        <f>F12='15.02.2022 Смета'!E14</f>
        <v>1</v>
      </c>
      <c r="AO12" t="b">
        <f>G12='15.02.2022 Смета'!F14</f>
        <v>1</v>
      </c>
      <c r="AP12" t="b">
        <f>H12='15.02.2022 Смета'!G14</f>
        <v>1</v>
      </c>
    </row>
    <row r="13" spans="1:42" ht="25.5" x14ac:dyDescent="0.25">
      <c r="A13" s="108">
        <v>6</v>
      </c>
      <c r="B13" s="20"/>
      <c r="C13" s="21" t="s">
        <v>135</v>
      </c>
      <c r="D13" s="22" t="s">
        <v>548</v>
      </c>
      <c r="E13" s="21" t="s">
        <v>43</v>
      </c>
      <c r="F13" s="21" t="s">
        <v>43</v>
      </c>
      <c r="G13" s="21" t="s">
        <v>43</v>
      </c>
      <c r="H13" s="41" t="s">
        <v>43</v>
      </c>
      <c r="I13" s="22" t="s">
        <v>43</v>
      </c>
      <c r="J13" s="22" t="s">
        <v>43</v>
      </c>
      <c r="K13" s="22" t="s">
        <v>43</v>
      </c>
      <c r="L13" s="28">
        <v>6</v>
      </c>
      <c r="M13" s="10">
        <v>3400</v>
      </c>
      <c r="N13" s="28">
        <f t="shared" si="0"/>
        <v>20400</v>
      </c>
      <c r="O13" s="28">
        <v>6</v>
      </c>
      <c r="P13" s="10">
        <v>2900</v>
      </c>
      <c r="Q13" s="28">
        <f t="shared" si="1"/>
        <v>17400</v>
      </c>
      <c r="R13" s="28">
        <v>6</v>
      </c>
      <c r="S13" s="10">
        <v>2800</v>
      </c>
      <c r="T13" s="28">
        <f t="shared" si="2"/>
        <v>16800</v>
      </c>
      <c r="U13" s="31">
        <v>30</v>
      </c>
      <c r="V13" s="31">
        <v>150</v>
      </c>
      <c r="W13" s="10">
        <f t="shared" si="3"/>
        <v>4500</v>
      </c>
      <c r="X13" s="29">
        <v>30</v>
      </c>
      <c r="Y13" s="29">
        <v>150</v>
      </c>
      <c r="Z13" s="29">
        <f t="shared" si="4"/>
        <v>4500</v>
      </c>
      <c r="AA13" s="29">
        <v>30</v>
      </c>
      <c r="AB13" s="29">
        <v>150</v>
      </c>
      <c r="AC13" s="29">
        <f t="shared" si="5"/>
        <v>4500</v>
      </c>
      <c r="AD13" s="29">
        <v>108</v>
      </c>
      <c r="AE13" s="3">
        <v>7</v>
      </c>
      <c r="AF13" s="29">
        <f t="shared" si="6"/>
        <v>756</v>
      </c>
      <c r="AG13" s="152">
        <v>1</v>
      </c>
      <c r="AH13" s="139">
        <f t="shared" si="7"/>
        <v>216</v>
      </c>
      <c r="AI13" s="139">
        <f t="shared" si="9"/>
        <v>68856</v>
      </c>
      <c r="AJ13" s="109">
        <f t="shared" si="8"/>
        <v>68856</v>
      </c>
      <c r="AM13" t="b">
        <f>D13='15.02.2022 Смета'!D15</f>
        <v>1</v>
      </c>
      <c r="AN13" t="b">
        <f>F13='15.02.2022 Смета'!E15</f>
        <v>1</v>
      </c>
      <c r="AO13" t="b">
        <f>G13='15.02.2022 Смета'!F15</f>
        <v>1</v>
      </c>
      <c r="AP13" t="b">
        <f>H13='15.02.2022 Смета'!G15</f>
        <v>1</v>
      </c>
    </row>
    <row r="14" spans="1:42" ht="16.149999999999999" customHeight="1" x14ac:dyDescent="0.25">
      <c r="A14" s="106"/>
      <c r="B14" s="96"/>
      <c r="C14" s="97"/>
      <c r="D14" s="98" t="s">
        <v>834</v>
      </c>
      <c r="E14" s="98"/>
      <c r="F14" s="99"/>
      <c r="G14" s="99"/>
      <c r="H14" s="99"/>
      <c r="I14" s="99"/>
      <c r="J14" s="99"/>
      <c r="K14" s="99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2"/>
      <c r="AE14" s="79"/>
      <c r="AF14" s="79"/>
      <c r="AG14" s="153"/>
      <c r="AH14" s="151"/>
      <c r="AI14" s="151"/>
      <c r="AJ14" s="164"/>
      <c r="AM14" t="b">
        <f>D14='15.02.2022 Смета'!D16</f>
        <v>1</v>
      </c>
      <c r="AN14" t="b">
        <f>F14='15.02.2022 Смета'!E16</f>
        <v>1</v>
      </c>
      <c r="AO14" t="b">
        <f>G14='15.02.2022 Смета'!F16</f>
        <v>1</v>
      </c>
      <c r="AP14" t="b">
        <f>H14='15.02.2022 Смета'!G16</f>
        <v>1</v>
      </c>
    </row>
    <row r="15" spans="1:42" ht="16.149999999999999" customHeight="1" x14ac:dyDescent="0.25">
      <c r="A15" s="108">
        <v>7</v>
      </c>
      <c r="B15" s="8" t="s">
        <v>181</v>
      </c>
      <c r="C15" s="21" t="s">
        <v>156</v>
      </c>
      <c r="D15" s="22" t="s">
        <v>174</v>
      </c>
      <c r="E15" s="21" t="s">
        <v>322</v>
      </c>
      <c r="F15" s="35">
        <v>44632</v>
      </c>
      <c r="G15" s="35">
        <v>44632</v>
      </c>
      <c r="H15" s="21" t="s">
        <v>939</v>
      </c>
      <c r="I15" s="22" t="s">
        <v>322</v>
      </c>
      <c r="J15" s="35">
        <v>44632</v>
      </c>
      <c r="K15" s="35">
        <v>44632</v>
      </c>
      <c r="L15" s="10"/>
      <c r="M15" s="10">
        <v>3400</v>
      </c>
      <c r="N15" s="10">
        <f t="shared" si="0"/>
        <v>0</v>
      </c>
      <c r="O15" s="10"/>
      <c r="P15" s="10">
        <v>2900</v>
      </c>
      <c r="Q15" s="10">
        <f t="shared" si="1"/>
        <v>0</v>
      </c>
      <c r="R15" s="10"/>
      <c r="S15" s="10">
        <v>2800</v>
      </c>
      <c r="T15" s="10">
        <f t="shared" si="2"/>
        <v>0</v>
      </c>
      <c r="U15" s="10">
        <v>10</v>
      </c>
      <c r="V15" s="10">
        <v>150</v>
      </c>
      <c r="W15" s="10">
        <f t="shared" si="3"/>
        <v>1500</v>
      </c>
      <c r="X15" s="10">
        <v>10</v>
      </c>
      <c r="Y15" s="10">
        <v>150</v>
      </c>
      <c r="Z15" s="10">
        <f t="shared" si="4"/>
        <v>1500</v>
      </c>
      <c r="AA15" s="10">
        <v>10</v>
      </c>
      <c r="AB15" s="10">
        <v>150</v>
      </c>
      <c r="AC15" s="10">
        <f t="shared" si="5"/>
        <v>1500</v>
      </c>
      <c r="AD15" s="11"/>
      <c r="AE15" s="3">
        <v>7</v>
      </c>
      <c r="AF15" s="3">
        <f t="shared" si="6"/>
        <v>0</v>
      </c>
      <c r="AG15" s="152">
        <v>1</v>
      </c>
      <c r="AH15" s="139">
        <f t="shared" si="7"/>
        <v>30</v>
      </c>
      <c r="AI15" s="139">
        <f t="shared" si="9"/>
        <v>4500</v>
      </c>
      <c r="AJ15" s="109">
        <f t="shared" si="8"/>
        <v>4500</v>
      </c>
      <c r="AM15" t="b">
        <f>D15='15.02.2022 Смета'!D17</f>
        <v>1</v>
      </c>
      <c r="AN15" t="b">
        <f>F15='15.02.2022 Смета'!E17</f>
        <v>1</v>
      </c>
      <c r="AO15" t="b">
        <f>G15='15.02.2022 Смета'!F17</f>
        <v>1</v>
      </c>
      <c r="AP15" t="b">
        <f>H15='15.02.2022 Смета'!G17</f>
        <v>1</v>
      </c>
    </row>
    <row r="16" spans="1:42" ht="16.149999999999999" customHeight="1" x14ac:dyDescent="0.25">
      <c r="A16" s="114">
        <v>8</v>
      </c>
      <c r="B16" s="73" t="s">
        <v>181</v>
      </c>
      <c r="C16" s="74" t="s">
        <v>156</v>
      </c>
      <c r="D16" s="75" t="s">
        <v>174</v>
      </c>
      <c r="E16" s="74" t="s">
        <v>492</v>
      </c>
      <c r="F16" s="76">
        <v>44632</v>
      </c>
      <c r="G16" s="76">
        <v>44632</v>
      </c>
      <c r="H16" s="74" t="s">
        <v>303</v>
      </c>
      <c r="I16" s="75" t="s">
        <v>492</v>
      </c>
      <c r="J16" s="76">
        <v>44632</v>
      </c>
      <c r="K16" s="76">
        <v>44632</v>
      </c>
      <c r="L16" s="77"/>
      <c r="M16" s="77">
        <v>3400</v>
      </c>
      <c r="N16" s="77">
        <f t="shared" si="0"/>
        <v>0</v>
      </c>
      <c r="O16" s="77"/>
      <c r="P16" s="77">
        <v>2900</v>
      </c>
      <c r="Q16" s="77">
        <f t="shared" si="1"/>
        <v>0</v>
      </c>
      <c r="R16" s="77"/>
      <c r="S16" s="77">
        <v>2800</v>
      </c>
      <c r="T16" s="77">
        <f t="shared" si="2"/>
        <v>0</v>
      </c>
      <c r="U16" s="77">
        <v>10</v>
      </c>
      <c r="V16" s="77">
        <v>150</v>
      </c>
      <c r="W16" s="77">
        <f t="shared" si="3"/>
        <v>1500</v>
      </c>
      <c r="X16" s="77">
        <v>10</v>
      </c>
      <c r="Y16" s="77">
        <v>150</v>
      </c>
      <c r="Z16" s="77">
        <f t="shared" si="4"/>
        <v>1500</v>
      </c>
      <c r="AA16" s="77">
        <v>10</v>
      </c>
      <c r="AB16" s="77">
        <v>150</v>
      </c>
      <c r="AC16" s="77">
        <f t="shared" si="5"/>
        <v>1500</v>
      </c>
      <c r="AD16" s="78"/>
      <c r="AE16" s="79">
        <v>7</v>
      </c>
      <c r="AF16" s="80">
        <f t="shared" si="6"/>
        <v>0</v>
      </c>
      <c r="AG16" s="152">
        <v>1</v>
      </c>
      <c r="AH16" s="142">
        <f t="shared" si="7"/>
        <v>30</v>
      </c>
      <c r="AI16" s="139">
        <f t="shared" si="9"/>
        <v>4500</v>
      </c>
      <c r="AJ16" s="115">
        <f t="shared" si="8"/>
        <v>4500</v>
      </c>
      <c r="AM16" t="b">
        <f>D16='15.02.2022 Смета'!D18</f>
        <v>1</v>
      </c>
      <c r="AN16" t="b">
        <f>F16='15.02.2022 Смета'!E18</f>
        <v>1</v>
      </c>
      <c r="AO16" t="b">
        <f>G16='15.02.2022 Смета'!F18</f>
        <v>1</v>
      </c>
      <c r="AP16" t="b">
        <f>H16='15.02.2022 Смета'!G18</f>
        <v>1</v>
      </c>
    </row>
    <row r="17" spans="1:42" ht="16.149999999999999" customHeight="1" x14ac:dyDescent="0.25">
      <c r="A17" s="108">
        <v>9</v>
      </c>
      <c r="B17" s="8" t="s">
        <v>181</v>
      </c>
      <c r="C17" s="21" t="s">
        <v>156</v>
      </c>
      <c r="D17" s="22" t="s">
        <v>174</v>
      </c>
      <c r="E17" s="21" t="s">
        <v>462</v>
      </c>
      <c r="F17" s="35">
        <v>44682</v>
      </c>
      <c r="G17" s="35">
        <v>44682</v>
      </c>
      <c r="H17" s="21" t="s">
        <v>305</v>
      </c>
      <c r="I17" s="22" t="s">
        <v>462</v>
      </c>
      <c r="J17" s="35">
        <v>44682</v>
      </c>
      <c r="K17" s="35">
        <v>44682</v>
      </c>
      <c r="L17" s="10"/>
      <c r="M17" s="10">
        <v>3400</v>
      </c>
      <c r="N17" s="10">
        <f t="shared" si="0"/>
        <v>0</v>
      </c>
      <c r="O17" s="10"/>
      <c r="P17" s="10">
        <v>2900</v>
      </c>
      <c r="Q17" s="10">
        <f t="shared" si="1"/>
        <v>0</v>
      </c>
      <c r="R17" s="10"/>
      <c r="S17" s="10">
        <v>2800</v>
      </c>
      <c r="T17" s="10">
        <f t="shared" si="2"/>
        <v>0</v>
      </c>
      <c r="U17" s="10">
        <v>20</v>
      </c>
      <c r="V17" s="10">
        <v>150</v>
      </c>
      <c r="W17" s="10">
        <f t="shared" si="3"/>
        <v>3000</v>
      </c>
      <c r="X17" s="10">
        <v>20</v>
      </c>
      <c r="Y17" s="10">
        <v>150</v>
      </c>
      <c r="Z17" s="10">
        <f t="shared" si="4"/>
        <v>3000</v>
      </c>
      <c r="AA17" s="10">
        <v>20</v>
      </c>
      <c r="AB17" s="10">
        <v>150</v>
      </c>
      <c r="AC17" s="10">
        <f t="shared" si="5"/>
        <v>3000</v>
      </c>
      <c r="AD17" s="11">
        <v>60</v>
      </c>
      <c r="AE17" s="26">
        <v>7</v>
      </c>
      <c r="AF17" s="7">
        <f t="shared" si="6"/>
        <v>420</v>
      </c>
      <c r="AG17" s="152">
        <v>1</v>
      </c>
      <c r="AH17" s="139">
        <f t="shared" si="7"/>
        <v>120</v>
      </c>
      <c r="AI17" s="139">
        <f t="shared" si="9"/>
        <v>9420</v>
      </c>
      <c r="AJ17" s="109">
        <f t="shared" si="8"/>
        <v>9420</v>
      </c>
      <c r="AM17" t="b">
        <f>D17='15.02.2022 Смета'!D19</f>
        <v>1</v>
      </c>
      <c r="AN17" t="b">
        <f>F17='15.02.2022 Смета'!E19</f>
        <v>1</v>
      </c>
      <c r="AO17" t="b">
        <f>G17='15.02.2022 Смета'!F19</f>
        <v>1</v>
      </c>
      <c r="AP17" t="b">
        <f>H17='15.02.2022 Смета'!G19</f>
        <v>1</v>
      </c>
    </row>
    <row r="18" spans="1:42" x14ac:dyDescent="0.25">
      <c r="A18" s="106"/>
      <c r="B18" s="96"/>
      <c r="C18" s="97"/>
      <c r="D18" s="98" t="s">
        <v>836</v>
      </c>
      <c r="E18" s="99"/>
      <c r="F18" s="99"/>
      <c r="G18" s="99"/>
      <c r="H18" s="99"/>
      <c r="I18" s="99"/>
      <c r="J18" s="99"/>
      <c r="K18" s="99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2"/>
      <c r="AE18" s="79"/>
      <c r="AF18" s="79"/>
      <c r="AG18" s="153"/>
      <c r="AH18" s="151"/>
      <c r="AI18" s="151"/>
      <c r="AJ18" s="164"/>
      <c r="AM18" t="b">
        <f>D18='15.02.2022 Смета'!D20</f>
        <v>1</v>
      </c>
      <c r="AN18" t="b">
        <f>F18='15.02.2022 Смета'!E20</f>
        <v>1</v>
      </c>
      <c r="AO18" t="b">
        <f>G18='15.02.2022 Смета'!F20</f>
        <v>1</v>
      </c>
      <c r="AP18" t="b">
        <f>H18='15.02.2022 Смета'!G20</f>
        <v>1</v>
      </c>
    </row>
    <row r="19" spans="1:42" ht="16.149999999999999" customHeight="1" x14ac:dyDescent="0.25">
      <c r="A19" s="108">
        <v>10</v>
      </c>
      <c r="B19" s="8" t="s">
        <v>207</v>
      </c>
      <c r="C19" s="21" t="s">
        <v>113</v>
      </c>
      <c r="D19" s="22" t="s">
        <v>311</v>
      </c>
      <c r="E19" s="21" t="s">
        <v>306</v>
      </c>
      <c r="F19" s="35">
        <v>44605</v>
      </c>
      <c r="G19" s="35">
        <v>44611</v>
      </c>
      <c r="H19" s="21" t="s">
        <v>309</v>
      </c>
      <c r="I19" s="22" t="s">
        <v>306</v>
      </c>
      <c r="J19" s="35">
        <v>44605</v>
      </c>
      <c r="K19" s="35">
        <v>44611</v>
      </c>
      <c r="L19" s="10"/>
      <c r="M19" s="10">
        <v>3400</v>
      </c>
      <c r="N19" s="10">
        <f t="shared" si="0"/>
        <v>0</v>
      </c>
      <c r="O19" s="10"/>
      <c r="P19" s="10">
        <v>2900</v>
      </c>
      <c r="Q19" s="10">
        <f t="shared" si="1"/>
        <v>0</v>
      </c>
      <c r="R19" s="10"/>
      <c r="S19" s="10">
        <v>2800</v>
      </c>
      <c r="T19" s="10">
        <f t="shared" si="2"/>
        <v>0</v>
      </c>
      <c r="U19" s="10">
        <v>13</v>
      </c>
      <c r="V19" s="10">
        <v>150</v>
      </c>
      <c r="W19" s="10">
        <f t="shared" si="3"/>
        <v>1950</v>
      </c>
      <c r="X19" s="10">
        <v>13</v>
      </c>
      <c r="Y19" s="10">
        <v>150</v>
      </c>
      <c r="Z19" s="10">
        <f t="shared" si="4"/>
        <v>1950</v>
      </c>
      <c r="AA19" s="10">
        <v>26</v>
      </c>
      <c r="AB19" s="10">
        <v>150</v>
      </c>
      <c r="AC19" s="10">
        <f t="shared" si="5"/>
        <v>3900</v>
      </c>
      <c r="AD19" s="11"/>
      <c r="AE19" s="26">
        <v>7</v>
      </c>
      <c r="AF19" s="7">
        <f t="shared" si="6"/>
        <v>0</v>
      </c>
      <c r="AG19" s="152">
        <v>1</v>
      </c>
      <c r="AH19" s="139">
        <f t="shared" si="7"/>
        <v>52</v>
      </c>
      <c r="AI19" s="139">
        <f t="shared" si="9"/>
        <v>7800</v>
      </c>
      <c r="AJ19" s="109">
        <f t="shared" si="8"/>
        <v>7800</v>
      </c>
      <c r="AM19" t="b">
        <f>D19='15.02.2022 Смета'!D21</f>
        <v>1</v>
      </c>
      <c r="AN19" t="b">
        <f>F19='15.02.2022 Смета'!E21</f>
        <v>1</v>
      </c>
      <c r="AO19" t="b">
        <f>G19='15.02.2022 Смета'!F21</f>
        <v>1</v>
      </c>
      <c r="AP19" t="b">
        <f>H19='15.02.2022 Смета'!G21</f>
        <v>1</v>
      </c>
    </row>
    <row r="20" spans="1:42" ht="16.149999999999999" customHeight="1" x14ac:dyDescent="0.25">
      <c r="A20" s="108">
        <v>11</v>
      </c>
      <c r="B20" s="8" t="s">
        <v>207</v>
      </c>
      <c r="C20" s="21" t="s">
        <v>113</v>
      </c>
      <c r="D20" s="22" t="s">
        <v>311</v>
      </c>
      <c r="E20" s="21" t="s">
        <v>307</v>
      </c>
      <c r="F20" s="35">
        <v>44631</v>
      </c>
      <c r="G20" s="35">
        <v>44639</v>
      </c>
      <c r="H20" s="21" t="s">
        <v>310</v>
      </c>
      <c r="I20" s="22" t="s">
        <v>307</v>
      </c>
      <c r="J20" s="35">
        <v>44631</v>
      </c>
      <c r="K20" s="35">
        <v>44639</v>
      </c>
      <c r="L20" s="10"/>
      <c r="M20" s="10">
        <v>3400</v>
      </c>
      <c r="N20" s="10">
        <f t="shared" si="0"/>
        <v>0</v>
      </c>
      <c r="O20" s="10"/>
      <c r="P20" s="10">
        <v>2900</v>
      </c>
      <c r="Q20" s="10">
        <f t="shared" si="1"/>
        <v>0</v>
      </c>
      <c r="R20" s="10"/>
      <c r="S20" s="10">
        <v>2800</v>
      </c>
      <c r="T20" s="10">
        <f t="shared" si="2"/>
        <v>0</v>
      </c>
      <c r="U20" s="10">
        <v>16</v>
      </c>
      <c r="V20" s="10">
        <v>150</v>
      </c>
      <c r="W20" s="10">
        <f t="shared" si="3"/>
        <v>2400</v>
      </c>
      <c r="X20" s="10">
        <v>16</v>
      </c>
      <c r="Y20" s="10">
        <v>150</v>
      </c>
      <c r="Z20" s="10">
        <f t="shared" si="4"/>
        <v>2400</v>
      </c>
      <c r="AA20" s="10">
        <v>32</v>
      </c>
      <c r="AB20" s="10">
        <v>150</v>
      </c>
      <c r="AC20" s="10">
        <f t="shared" si="5"/>
        <v>4800</v>
      </c>
      <c r="AD20" s="11"/>
      <c r="AE20" s="26">
        <v>7</v>
      </c>
      <c r="AF20" s="7">
        <f t="shared" si="6"/>
        <v>0</v>
      </c>
      <c r="AG20" s="152">
        <v>1</v>
      </c>
      <c r="AH20" s="139">
        <f t="shared" si="7"/>
        <v>64</v>
      </c>
      <c r="AI20" s="139">
        <f t="shared" si="9"/>
        <v>9600</v>
      </c>
      <c r="AJ20" s="109">
        <f t="shared" si="8"/>
        <v>9600</v>
      </c>
      <c r="AM20" t="b">
        <f>D20='15.02.2022 Смета'!D22</f>
        <v>1</v>
      </c>
      <c r="AN20" t="b">
        <f>F20='15.02.2022 Смета'!E22</f>
        <v>1</v>
      </c>
      <c r="AO20" t="b">
        <f>G20='15.02.2022 Смета'!F22</f>
        <v>1</v>
      </c>
      <c r="AP20" t="b">
        <f>H20='15.02.2022 Смета'!G22</f>
        <v>1</v>
      </c>
    </row>
    <row r="21" spans="1:42" ht="16.149999999999999" customHeight="1" x14ac:dyDescent="0.25">
      <c r="A21" s="108">
        <v>12</v>
      </c>
      <c r="B21" s="63"/>
      <c r="C21" s="47" t="s">
        <v>113</v>
      </c>
      <c r="D21" s="22" t="s">
        <v>39</v>
      </c>
      <c r="E21" s="21" t="s">
        <v>308</v>
      </c>
      <c r="F21" s="35">
        <v>44711</v>
      </c>
      <c r="G21" s="35">
        <v>44715</v>
      </c>
      <c r="H21" s="21" t="s">
        <v>301</v>
      </c>
      <c r="I21" s="51" t="s">
        <v>308</v>
      </c>
      <c r="J21" s="52">
        <v>44711</v>
      </c>
      <c r="K21" s="52">
        <v>44715</v>
      </c>
      <c r="L21" s="49"/>
      <c r="M21" s="49">
        <v>0</v>
      </c>
      <c r="N21" s="49"/>
      <c r="O21" s="49"/>
      <c r="P21" s="49">
        <v>0</v>
      </c>
      <c r="Q21" s="49"/>
      <c r="R21" s="49"/>
      <c r="S21" s="49">
        <v>0</v>
      </c>
      <c r="T21" s="49"/>
      <c r="U21" s="49">
        <v>2</v>
      </c>
      <c r="V21" s="49">
        <v>150</v>
      </c>
      <c r="W21" s="49">
        <f t="shared" si="3"/>
        <v>300</v>
      </c>
      <c r="X21" s="49">
        <v>2</v>
      </c>
      <c r="Y21" s="49">
        <v>150</v>
      </c>
      <c r="Z21" s="49">
        <f t="shared" si="4"/>
        <v>300</v>
      </c>
      <c r="AA21" s="49">
        <v>2</v>
      </c>
      <c r="AB21" s="49">
        <v>150</v>
      </c>
      <c r="AC21" s="49">
        <f t="shared" si="5"/>
        <v>300</v>
      </c>
      <c r="AD21" s="65">
        <v>5</v>
      </c>
      <c r="AE21" s="54">
        <v>7</v>
      </c>
      <c r="AF21" s="55">
        <v>36</v>
      </c>
      <c r="AG21" s="155">
        <v>1</v>
      </c>
      <c r="AH21" s="154">
        <f t="shared" si="7"/>
        <v>11</v>
      </c>
      <c r="AI21" s="154">
        <f t="shared" si="9"/>
        <v>936</v>
      </c>
      <c r="AJ21" s="165">
        <f t="shared" si="8"/>
        <v>936</v>
      </c>
      <c r="AM21" t="b">
        <f>D21='15.02.2022 Смета'!D23</f>
        <v>1</v>
      </c>
      <c r="AN21" t="b">
        <f>F21='15.02.2022 Смета'!E23</f>
        <v>1</v>
      </c>
      <c r="AO21" t="b">
        <f>G21='15.02.2022 Смета'!F23</f>
        <v>1</v>
      </c>
      <c r="AP21" t="b">
        <f>H21='15.02.2022 Смета'!G23</f>
        <v>1</v>
      </c>
    </row>
    <row r="22" spans="1:42" x14ac:dyDescent="0.25">
      <c r="A22" s="106"/>
      <c r="B22" s="96"/>
      <c r="C22" s="97"/>
      <c r="D22" s="179" t="s">
        <v>837</v>
      </c>
      <c r="E22" s="99"/>
      <c r="F22" s="99"/>
      <c r="G22" s="99"/>
      <c r="H22" s="99"/>
      <c r="I22" s="99"/>
      <c r="J22" s="99"/>
      <c r="K22" s="99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2"/>
      <c r="AE22" s="79"/>
      <c r="AF22" s="79"/>
      <c r="AG22" s="153"/>
      <c r="AH22" s="151"/>
      <c r="AI22" s="151"/>
      <c r="AJ22" s="164"/>
      <c r="AM22" t="b">
        <f>D22='15.02.2022 Смета'!D24</f>
        <v>1</v>
      </c>
      <c r="AN22" t="b">
        <f>F22='15.02.2022 Смета'!E24</f>
        <v>1</v>
      </c>
      <c r="AO22" t="b">
        <f>G22='15.02.2022 Смета'!F24</f>
        <v>1</v>
      </c>
      <c r="AP22" t="b">
        <f>H22='15.02.2022 Смета'!G24</f>
        <v>1</v>
      </c>
    </row>
    <row r="23" spans="1:42" ht="66" customHeight="1" x14ac:dyDescent="0.25">
      <c r="A23" s="108">
        <v>13</v>
      </c>
      <c r="B23" s="8" t="s">
        <v>239</v>
      </c>
      <c r="C23" s="21" t="s">
        <v>144</v>
      </c>
      <c r="D23" s="22" t="s">
        <v>1067</v>
      </c>
      <c r="E23" s="21" t="s">
        <v>483</v>
      </c>
      <c r="F23" s="35" t="s">
        <v>683</v>
      </c>
      <c r="G23" s="35" t="s">
        <v>684</v>
      </c>
      <c r="H23" s="21" t="s">
        <v>312</v>
      </c>
      <c r="I23" s="22" t="s">
        <v>483</v>
      </c>
      <c r="J23" s="35" t="s">
        <v>683</v>
      </c>
      <c r="K23" s="35" t="s">
        <v>684</v>
      </c>
      <c r="L23" s="14"/>
      <c r="M23" s="10">
        <v>3400</v>
      </c>
      <c r="N23" s="10">
        <f t="shared" ref="N23:N50" si="10">L23*M23</f>
        <v>0</v>
      </c>
      <c r="O23" s="14"/>
      <c r="P23" s="10">
        <v>2900</v>
      </c>
      <c r="Q23" s="10">
        <f t="shared" ref="Q23:Q50" si="11">O23*P23</f>
        <v>0</v>
      </c>
      <c r="R23" s="14"/>
      <c r="S23" s="10">
        <v>2800</v>
      </c>
      <c r="T23" s="10">
        <f t="shared" ref="T23:T50" si="12">R23*S23</f>
        <v>0</v>
      </c>
      <c r="U23" s="10">
        <v>60</v>
      </c>
      <c r="V23" s="10">
        <v>150</v>
      </c>
      <c r="W23" s="10">
        <f t="shared" si="3"/>
        <v>9000</v>
      </c>
      <c r="X23" s="10">
        <v>60</v>
      </c>
      <c r="Y23" s="10">
        <v>150</v>
      </c>
      <c r="Z23" s="10">
        <f t="shared" si="4"/>
        <v>9000</v>
      </c>
      <c r="AA23" s="10">
        <v>60</v>
      </c>
      <c r="AB23" s="10">
        <v>150</v>
      </c>
      <c r="AC23" s="10">
        <f t="shared" si="5"/>
        <v>9000</v>
      </c>
      <c r="AD23" s="11"/>
      <c r="AE23" s="26">
        <v>7</v>
      </c>
      <c r="AF23" s="7">
        <f t="shared" ref="AF23:AF54" si="13">AD23*AE23</f>
        <v>0</v>
      </c>
      <c r="AG23" s="152">
        <v>1</v>
      </c>
      <c r="AH23" s="139">
        <f t="shared" si="7"/>
        <v>180</v>
      </c>
      <c r="AI23" s="139">
        <f t="shared" si="9"/>
        <v>27000</v>
      </c>
      <c r="AJ23" s="109">
        <f t="shared" si="8"/>
        <v>27000</v>
      </c>
      <c r="AM23" t="b">
        <f>D23='15.02.2022 Смета'!D25</f>
        <v>0</v>
      </c>
      <c r="AN23" t="b">
        <f>F23='15.02.2022 Смета'!E25</f>
        <v>1</v>
      </c>
      <c r="AO23" t="b">
        <f>G23='15.02.2022 Смета'!F25</f>
        <v>1</v>
      </c>
      <c r="AP23" t="b">
        <f>H23='15.02.2022 Смета'!G25</f>
        <v>1</v>
      </c>
    </row>
    <row r="24" spans="1:42" ht="51" x14ac:dyDescent="0.25">
      <c r="A24" s="108">
        <v>14</v>
      </c>
      <c r="B24" s="8" t="s">
        <v>239</v>
      </c>
      <c r="C24" s="21" t="s">
        <v>144</v>
      </c>
      <c r="D24" s="22" t="s">
        <v>1068</v>
      </c>
      <c r="E24" s="21" t="s">
        <v>340</v>
      </c>
      <c r="F24" s="35" t="s">
        <v>686</v>
      </c>
      <c r="G24" s="35" t="s">
        <v>687</v>
      </c>
      <c r="H24" s="21" t="s">
        <v>312</v>
      </c>
      <c r="I24" s="22" t="s">
        <v>340</v>
      </c>
      <c r="J24" s="35" t="s">
        <v>686</v>
      </c>
      <c r="K24" s="35" t="s">
        <v>687</v>
      </c>
      <c r="L24" s="14"/>
      <c r="M24" s="10">
        <v>3400</v>
      </c>
      <c r="N24" s="10">
        <f t="shared" si="10"/>
        <v>0</v>
      </c>
      <c r="O24" s="14"/>
      <c r="P24" s="10">
        <v>2900</v>
      </c>
      <c r="Q24" s="10">
        <f t="shared" si="11"/>
        <v>0</v>
      </c>
      <c r="R24" s="14"/>
      <c r="S24" s="10">
        <v>2800</v>
      </c>
      <c r="T24" s="10">
        <f t="shared" si="12"/>
        <v>0</v>
      </c>
      <c r="U24" s="10">
        <v>12</v>
      </c>
      <c r="V24" s="10">
        <v>150</v>
      </c>
      <c r="W24" s="10">
        <f t="shared" si="3"/>
        <v>1800</v>
      </c>
      <c r="X24" s="10">
        <v>12</v>
      </c>
      <c r="Y24" s="10">
        <v>150</v>
      </c>
      <c r="Z24" s="10">
        <f t="shared" si="4"/>
        <v>1800</v>
      </c>
      <c r="AA24" s="10">
        <v>12</v>
      </c>
      <c r="AB24" s="10">
        <v>150</v>
      </c>
      <c r="AC24" s="10">
        <f t="shared" si="5"/>
        <v>1800</v>
      </c>
      <c r="AD24" s="11"/>
      <c r="AE24" s="26">
        <v>7</v>
      </c>
      <c r="AF24" s="7">
        <f t="shared" si="13"/>
        <v>0</v>
      </c>
      <c r="AG24" s="152">
        <v>1</v>
      </c>
      <c r="AH24" s="139">
        <f t="shared" si="7"/>
        <v>36</v>
      </c>
      <c r="AI24" s="139">
        <f t="shared" si="9"/>
        <v>5400</v>
      </c>
      <c r="AJ24" s="109">
        <f t="shared" si="8"/>
        <v>5400</v>
      </c>
      <c r="AM24" t="b">
        <f>D24='15.02.2022 Смета'!D26</f>
        <v>0</v>
      </c>
      <c r="AN24" t="b">
        <f>F24='15.02.2022 Смета'!E26</f>
        <v>1</v>
      </c>
      <c r="AO24" t="b">
        <f>G24='15.02.2022 Смета'!F26</f>
        <v>1</v>
      </c>
      <c r="AP24" t="b">
        <f>H24='15.02.2022 Смета'!G26</f>
        <v>1</v>
      </c>
    </row>
    <row r="25" spans="1:42" ht="89.25" x14ac:dyDescent="0.25">
      <c r="A25" s="108">
        <v>15</v>
      </c>
      <c r="B25" s="8" t="s">
        <v>239</v>
      </c>
      <c r="C25" s="21" t="s">
        <v>144</v>
      </c>
      <c r="D25" s="22" t="s">
        <v>1071</v>
      </c>
      <c r="E25" s="21" t="s">
        <v>314</v>
      </c>
      <c r="F25" s="35" t="s">
        <v>759</v>
      </c>
      <c r="G25" s="35" t="s">
        <v>760</v>
      </c>
      <c r="H25" s="21" t="s">
        <v>312</v>
      </c>
      <c r="I25" s="38" t="s">
        <v>314</v>
      </c>
      <c r="J25" s="35" t="s">
        <v>759</v>
      </c>
      <c r="K25" s="35" t="s">
        <v>760</v>
      </c>
      <c r="L25" s="14"/>
      <c r="M25" s="10">
        <v>3400</v>
      </c>
      <c r="N25" s="10">
        <f t="shared" si="10"/>
        <v>0</v>
      </c>
      <c r="O25" s="14"/>
      <c r="P25" s="10">
        <v>2900</v>
      </c>
      <c r="Q25" s="10">
        <f t="shared" si="11"/>
        <v>0</v>
      </c>
      <c r="R25" s="14"/>
      <c r="S25" s="10">
        <v>2800</v>
      </c>
      <c r="T25" s="10">
        <f t="shared" si="12"/>
        <v>0</v>
      </c>
      <c r="U25" s="10">
        <v>106</v>
      </c>
      <c r="V25" s="10">
        <v>150</v>
      </c>
      <c r="W25" s="10">
        <f t="shared" si="3"/>
        <v>15900</v>
      </c>
      <c r="X25" s="10">
        <v>106</v>
      </c>
      <c r="Y25" s="10">
        <v>150</v>
      </c>
      <c r="Z25" s="10">
        <f t="shared" si="4"/>
        <v>15900</v>
      </c>
      <c r="AA25" s="10">
        <v>106</v>
      </c>
      <c r="AB25" s="10">
        <v>150</v>
      </c>
      <c r="AC25" s="10">
        <f t="shared" si="5"/>
        <v>15900</v>
      </c>
      <c r="AD25" s="11"/>
      <c r="AE25" s="26">
        <v>7</v>
      </c>
      <c r="AF25" s="7">
        <f t="shared" si="13"/>
        <v>0</v>
      </c>
      <c r="AG25" s="152">
        <v>1</v>
      </c>
      <c r="AH25" s="139">
        <f t="shared" si="7"/>
        <v>318</v>
      </c>
      <c r="AI25" s="139">
        <f t="shared" si="9"/>
        <v>47700</v>
      </c>
      <c r="AJ25" s="109">
        <f t="shared" si="8"/>
        <v>47700</v>
      </c>
      <c r="AM25" t="b">
        <f>D25='15.02.2022 Смета'!D27</f>
        <v>0</v>
      </c>
      <c r="AN25" t="b">
        <f>F25='15.02.2022 Смета'!E27</f>
        <v>1</v>
      </c>
      <c r="AO25" t="b">
        <f>G25='15.02.2022 Смета'!F27</f>
        <v>1</v>
      </c>
      <c r="AP25" t="b">
        <f>H25='15.02.2022 Смета'!G27</f>
        <v>1</v>
      </c>
    </row>
    <row r="26" spans="1:42" ht="51" x14ac:dyDescent="0.25">
      <c r="A26" s="108">
        <v>16</v>
      </c>
      <c r="B26" s="8" t="s">
        <v>239</v>
      </c>
      <c r="C26" s="21" t="s">
        <v>144</v>
      </c>
      <c r="D26" s="22" t="s">
        <v>1069</v>
      </c>
      <c r="E26" s="21" t="s">
        <v>340</v>
      </c>
      <c r="F26" s="35" t="s">
        <v>690</v>
      </c>
      <c r="G26" s="35" t="s">
        <v>691</v>
      </c>
      <c r="H26" s="21" t="s">
        <v>312</v>
      </c>
      <c r="I26" s="22" t="s">
        <v>340</v>
      </c>
      <c r="J26" s="35" t="s">
        <v>690</v>
      </c>
      <c r="K26" s="35" t="s">
        <v>691</v>
      </c>
      <c r="L26" s="14"/>
      <c r="M26" s="10">
        <v>3400</v>
      </c>
      <c r="N26" s="10">
        <f t="shared" si="10"/>
        <v>0</v>
      </c>
      <c r="O26" s="14"/>
      <c r="P26" s="10">
        <v>2900</v>
      </c>
      <c r="Q26" s="10">
        <f t="shared" si="11"/>
        <v>0</v>
      </c>
      <c r="R26" s="14"/>
      <c r="S26" s="10">
        <v>2800</v>
      </c>
      <c r="T26" s="10">
        <f t="shared" si="12"/>
        <v>0</v>
      </c>
      <c r="U26" s="10">
        <v>18</v>
      </c>
      <c r="V26" s="10">
        <v>150</v>
      </c>
      <c r="W26" s="10">
        <f t="shared" si="3"/>
        <v>2700</v>
      </c>
      <c r="X26" s="10">
        <v>18</v>
      </c>
      <c r="Y26" s="10">
        <v>150</v>
      </c>
      <c r="Z26" s="10">
        <f t="shared" si="4"/>
        <v>2700</v>
      </c>
      <c r="AA26" s="10">
        <v>18</v>
      </c>
      <c r="AB26" s="10">
        <v>150</v>
      </c>
      <c r="AC26" s="10">
        <f t="shared" si="5"/>
        <v>2700</v>
      </c>
      <c r="AD26" s="11">
        <v>60</v>
      </c>
      <c r="AE26" s="26">
        <v>7</v>
      </c>
      <c r="AF26" s="7">
        <f t="shared" si="13"/>
        <v>420</v>
      </c>
      <c r="AG26" s="152">
        <v>1</v>
      </c>
      <c r="AH26" s="139">
        <f t="shared" si="7"/>
        <v>114</v>
      </c>
      <c r="AI26" s="139">
        <f t="shared" si="9"/>
        <v>8520</v>
      </c>
      <c r="AJ26" s="109">
        <f t="shared" si="8"/>
        <v>8520</v>
      </c>
      <c r="AM26" t="b">
        <f>D26='15.02.2022 Смета'!D28</f>
        <v>0</v>
      </c>
      <c r="AN26" t="b">
        <f>F26='15.02.2022 Смета'!E28</f>
        <v>1</v>
      </c>
      <c r="AO26" t="b">
        <f>G26='15.02.2022 Смета'!F28</f>
        <v>1</v>
      </c>
      <c r="AP26" t="b">
        <f>H26='15.02.2022 Смета'!G28</f>
        <v>1</v>
      </c>
    </row>
    <row r="27" spans="1:42" ht="64.900000000000006" customHeight="1" x14ac:dyDescent="0.25">
      <c r="A27" s="112">
        <v>17</v>
      </c>
      <c r="B27" s="8" t="s">
        <v>239</v>
      </c>
      <c r="C27" s="21" t="s">
        <v>144</v>
      </c>
      <c r="D27" s="22" t="s">
        <v>240</v>
      </c>
      <c r="E27" s="21" t="s">
        <v>316</v>
      </c>
      <c r="F27" s="35">
        <v>44713</v>
      </c>
      <c r="G27" s="35">
        <v>44713</v>
      </c>
      <c r="H27" s="21" t="s">
        <v>1070</v>
      </c>
      <c r="I27" s="38" t="s">
        <v>316</v>
      </c>
      <c r="J27" s="35">
        <v>44713</v>
      </c>
      <c r="K27" s="35">
        <v>44713</v>
      </c>
      <c r="L27" s="14"/>
      <c r="M27" s="10">
        <v>3400</v>
      </c>
      <c r="N27" s="10">
        <f t="shared" si="10"/>
        <v>0</v>
      </c>
      <c r="O27" s="14"/>
      <c r="P27" s="10">
        <v>2900</v>
      </c>
      <c r="Q27" s="10">
        <f t="shared" si="11"/>
        <v>0</v>
      </c>
      <c r="R27" s="14"/>
      <c r="S27" s="10">
        <v>2800</v>
      </c>
      <c r="T27" s="10">
        <f t="shared" si="12"/>
        <v>0</v>
      </c>
      <c r="U27" s="10">
        <v>8</v>
      </c>
      <c r="V27" s="10">
        <v>150</v>
      </c>
      <c r="W27" s="10">
        <f t="shared" si="3"/>
        <v>1200</v>
      </c>
      <c r="X27" s="10">
        <v>8</v>
      </c>
      <c r="Y27" s="10">
        <v>150</v>
      </c>
      <c r="Z27" s="10">
        <f t="shared" si="4"/>
        <v>1200</v>
      </c>
      <c r="AA27" s="10">
        <v>8</v>
      </c>
      <c r="AB27" s="10">
        <v>150</v>
      </c>
      <c r="AC27" s="10">
        <f t="shared" si="5"/>
        <v>1200</v>
      </c>
      <c r="AD27" s="11">
        <v>24</v>
      </c>
      <c r="AE27" s="26">
        <v>7</v>
      </c>
      <c r="AF27" s="7">
        <f t="shared" si="13"/>
        <v>168</v>
      </c>
      <c r="AG27" s="152">
        <v>1</v>
      </c>
      <c r="AH27" s="139">
        <f t="shared" si="7"/>
        <v>48</v>
      </c>
      <c r="AI27" s="139">
        <f t="shared" si="9"/>
        <v>3768</v>
      </c>
      <c r="AJ27" s="109">
        <f t="shared" si="8"/>
        <v>3768</v>
      </c>
      <c r="AM27" t="b">
        <f>D27='15.02.2022 Смета'!D29</f>
        <v>1</v>
      </c>
      <c r="AN27" t="b">
        <f>F27='15.02.2022 Смета'!E29</f>
        <v>1</v>
      </c>
      <c r="AO27" t="b">
        <f>G27='15.02.2022 Смета'!F29</f>
        <v>1</v>
      </c>
      <c r="AP27" t="b">
        <f>H27='15.02.2022 Смета'!G29</f>
        <v>0</v>
      </c>
    </row>
    <row r="28" spans="1:42" ht="38.25" x14ac:dyDescent="0.25">
      <c r="A28" s="108">
        <v>18</v>
      </c>
      <c r="B28" s="8" t="s">
        <v>239</v>
      </c>
      <c r="C28" s="21" t="s">
        <v>144</v>
      </c>
      <c r="D28" s="22" t="s">
        <v>241</v>
      </c>
      <c r="E28" s="21" t="s">
        <v>692</v>
      </c>
      <c r="F28" s="35">
        <v>44724</v>
      </c>
      <c r="G28" s="35">
        <v>44724</v>
      </c>
      <c r="H28" s="21" t="s">
        <v>317</v>
      </c>
      <c r="I28" s="22" t="s">
        <v>692</v>
      </c>
      <c r="J28" s="35">
        <v>44724</v>
      </c>
      <c r="K28" s="35">
        <v>44724</v>
      </c>
      <c r="L28" s="14"/>
      <c r="M28" s="10">
        <v>3400</v>
      </c>
      <c r="N28" s="10">
        <f t="shared" si="10"/>
        <v>0</v>
      </c>
      <c r="O28" s="14"/>
      <c r="P28" s="10">
        <v>2900</v>
      </c>
      <c r="Q28" s="10">
        <f t="shared" si="11"/>
        <v>0</v>
      </c>
      <c r="R28" s="14"/>
      <c r="S28" s="10">
        <v>2800</v>
      </c>
      <c r="T28" s="10">
        <f t="shared" si="12"/>
        <v>0</v>
      </c>
      <c r="U28" s="10">
        <v>4</v>
      </c>
      <c r="V28" s="10">
        <v>150</v>
      </c>
      <c r="W28" s="10">
        <f t="shared" si="3"/>
        <v>600</v>
      </c>
      <c r="X28" s="10">
        <v>4</v>
      </c>
      <c r="Y28" s="10">
        <v>150</v>
      </c>
      <c r="Z28" s="10">
        <f t="shared" si="4"/>
        <v>600</v>
      </c>
      <c r="AA28" s="10">
        <v>4</v>
      </c>
      <c r="AB28" s="10">
        <v>150</v>
      </c>
      <c r="AC28" s="10">
        <f t="shared" si="5"/>
        <v>600</v>
      </c>
      <c r="AD28" s="11">
        <v>12</v>
      </c>
      <c r="AE28" s="26">
        <v>7</v>
      </c>
      <c r="AF28" s="7">
        <f t="shared" si="13"/>
        <v>84</v>
      </c>
      <c r="AG28" s="152">
        <v>1</v>
      </c>
      <c r="AH28" s="139">
        <f t="shared" si="7"/>
        <v>24</v>
      </c>
      <c r="AI28" s="139">
        <f t="shared" si="9"/>
        <v>1884</v>
      </c>
      <c r="AJ28" s="109">
        <f t="shared" si="8"/>
        <v>1884</v>
      </c>
      <c r="AM28" t="b">
        <f>D28='15.02.2022 Смета'!D30</f>
        <v>1</v>
      </c>
      <c r="AN28" t="b">
        <f>F28='15.02.2022 Смета'!E30</f>
        <v>1</v>
      </c>
      <c r="AO28" t="b">
        <f>G28='15.02.2022 Смета'!F30</f>
        <v>1</v>
      </c>
      <c r="AP28" t="b">
        <f>H28='15.02.2022 Смета'!G30</f>
        <v>1</v>
      </c>
    </row>
    <row r="29" spans="1:42" ht="16.149999999999999" customHeight="1" x14ac:dyDescent="0.25">
      <c r="A29" s="108">
        <v>19</v>
      </c>
      <c r="B29" s="8" t="s">
        <v>239</v>
      </c>
      <c r="C29" s="21" t="s">
        <v>144</v>
      </c>
      <c r="D29" s="22" t="s">
        <v>527</v>
      </c>
      <c r="E29" s="21" t="s">
        <v>340</v>
      </c>
      <c r="F29" s="35">
        <v>44726</v>
      </c>
      <c r="G29" s="35">
        <v>44729</v>
      </c>
      <c r="H29" s="21" t="s">
        <v>979</v>
      </c>
      <c r="I29" s="22" t="s">
        <v>340</v>
      </c>
      <c r="J29" s="35">
        <v>44726</v>
      </c>
      <c r="K29" s="35">
        <v>44729</v>
      </c>
      <c r="L29" s="14"/>
      <c r="M29" s="10">
        <v>3400</v>
      </c>
      <c r="N29" s="10">
        <f t="shared" si="10"/>
        <v>0</v>
      </c>
      <c r="O29" s="14"/>
      <c r="P29" s="10">
        <v>2900</v>
      </c>
      <c r="Q29" s="10">
        <f t="shared" si="11"/>
        <v>0</v>
      </c>
      <c r="R29" s="14"/>
      <c r="S29" s="10">
        <v>2800</v>
      </c>
      <c r="T29" s="10">
        <f t="shared" si="12"/>
        <v>0</v>
      </c>
      <c r="U29" s="10">
        <v>8</v>
      </c>
      <c r="V29" s="10">
        <v>150</v>
      </c>
      <c r="W29" s="10">
        <f t="shared" si="3"/>
        <v>1200</v>
      </c>
      <c r="X29" s="10">
        <v>8</v>
      </c>
      <c r="Y29" s="10">
        <v>150</v>
      </c>
      <c r="Z29" s="10">
        <f t="shared" si="4"/>
        <v>1200</v>
      </c>
      <c r="AA29" s="10">
        <v>8</v>
      </c>
      <c r="AB29" s="10">
        <v>150</v>
      </c>
      <c r="AC29" s="10">
        <f t="shared" si="5"/>
        <v>1200</v>
      </c>
      <c r="AD29" s="11">
        <v>24</v>
      </c>
      <c r="AE29" s="26">
        <v>7</v>
      </c>
      <c r="AF29" s="7">
        <f t="shared" si="13"/>
        <v>168</v>
      </c>
      <c r="AG29" s="152">
        <v>1</v>
      </c>
      <c r="AH29" s="139">
        <f t="shared" si="7"/>
        <v>48</v>
      </c>
      <c r="AI29" s="139">
        <f t="shared" si="9"/>
        <v>3768</v>
      </c>
      <c r="AJ29" s="109">
        <f t="shared" si="8"/>
        <v>3768</v>
      </c>
      <c r="AM29" t="b">
        <f>D29='15.02.2022 Смета'!D31</f>
        <v>1</v>
      </c>
      <c r="AN29" t="b">
        <f>F29='15.02.2022 Смета'!E31</f>
        <v>1</v>
      </c>
      <c r="AO29" t="b">
        <f>G29='15.02.2022 Смета'!F31</f>
        <v>1</v>
      </c>
      <c r="AP29" t="b">
        <f>H29='15.02.2022 Смета'!G31</f>
        <v>0</v>
      </c>
    </row>
    <row r="30" spans="1:42" ht="27" customHeight="1" x14ac:dyDescent="0.25">
      <c r="A30" s="114">
        <v>20</v>
      </c>
      <c r="B30" s="8" t="s">
        <v>239</v>
      </c>
      <c r="C30" s="21" t="s">
        <v>144</v>
      </c>
      <c r="D30" s="22" t="s">
        <v>242</v>
      </c>
      <c r="E30" s="21" t="s">
        <v>692</v>
      </c>
      <c r="F30" s="35">
        <v>44773</v>
      </c>
      <c r="G30" s="35">
        <v>44773</v>
      </c>
      <c r="H30" s="21" t="s">
        <v>299</v>
      </c>
      <c r="I30" s="22" t="s">
        <v>692</v>
      </c>
      <c r="J30" s="35">
        <v>44773</v>
      </c>
      <c r="K30" s="35">
        <v>44773</v>
      </c>
      <c r="L30" s="14"/>
      <c r="M30" s="10">
        <v>3400</v>
      </c>
      <c r="N30" s="10">
        <f t="shared" si="10"/>
        <v>0</v>
      </c>
      <c r="O30" s="14"/>
      <c r="P30" s="10">
        <v>2900</v>
      </c>
      <c r="Q30" s="10">
        <f t="shared" si="11"/>
        <v>0</v>
      </c>
      <c r="R30" s="14"/>
      <c r="S30" s="10">
        <v>2800</v>
      </c>
      <c r="T30" s="10">
        <f t="shared" si="12"/>
        <v>0</v>
      </c>
      <c r="U30" s="10">
        <v>4</v>
      </c>
      <c r="V30" s="10">
        <v>150</v>
      </c>
      <c r="W30" s="10">
        <f t="shared" si="3"/>
        <v>600</v>
      </c>
      <c r="X30" s="10">
        <v>4</v>
      </c>
      <c r="Y30" s="10">
        <v>150</v>
      </c>
      <c r="Z30" s="10">
        <f t="shared" si="4"/>
        <v>600</v>
      </c>
      <c r="AA30" s="10">
        <v>4</v>
      </c>
      <c r="AB30" s="10">
        <v>150</v>
      </c>
      <c r="AC30" s="10">
        <f t="shared" si="5"/>
        <v>600</v>
      </c>
      <c r="AD30" s="11">
        <v>12</v>
      </c>
      <c r="AE30" s="26">
        <v>7</v>
      </c>
      <c r="AF30" s="7">
        <f t="shared" si="13"/>
        <v>84</v>
      </c>
      <c r="AG30" s="152">
        <v>1</v>
      </c>
      <c r="AH30" s="139">
        <f t="shared" si="7"/>
        <v>24</v>
      </c>
      <c r="AI30" s="139">
        <f t="shared" si="9"/>
        <v>1884</v>
      </c>
      <c r="AJ30" s="109">
        <f t="shared" si="8"/>
        <v>1884</v>
      </c>
      <c r="AM30" t="b">
        <f>D30='15.02.2022 Смета'!D32</f>
        <v>1</v>
      </c>
      <c r="AN30" t="b">
        <f>F30='15.02.2022 Смета'!E32</f>
        <v>1</v>
      </c>
      <c r="AO30" t="b">
        <f>G30='15.02.2022 Смета'!F32</f>
        <v>1</v>
      </c>
      <c r="AP30" t="b">
        <f>H30='15.02.2022 Смета'!G32</f>
        <v>1</v>
      </c>
    </row>
    <row r="31" spans="1:42" ht="27" customHeight="1" x14ac:dyDescent="0.25">
      <c r="A31" s="108">
        <v>21</v>
      </c>
      <c r="B31" s="8" t="s">
        <v>239</v>
      </c>
      <c r="C31" s="21" t="s">
        <v>144</v>
      </c>
      <c r="D31" s="22" t="s">
        <v>243</v>
      </c>
      <c r="E31" s="21" t="s">
        <v>692</v>
      </c>
      <c r="F31" s="35">
        <v>44787</v>
      </c>
      <c r="G31" s="35">
        <v>44787</v>
      </c>
      <c r="H31" s="21" t="s">
        <v>318</v>
      </c>
      <c r="I31" s="22" t="s">
        <v>692</v>
      </c>
      <c r="J31" s="35">
        <v>44787</v>
      </c>
      <c r="K31" s="35">
        <v>44787</v>
      </c>
      <c r="L31" s="14"/>
      <c r="M31" s="10">
        <v>3400</v>
      </c>
      <c r="N31" s="10">
        <f t="shared" si="10"/>
        <v>0</v>
      </c>
      <c r="O31" s="14"/>
      <c r="P31" s="10">
        <v>2900</v>
      </c>
      <c r="Q31" s="10">
        <f t="shared" si="11"/>
        <v>0</v>
      </c>
      <c r="R31" s="14"/>
      <c r="S31" s="10">
        <v>2800</v>
      </c>
      <c r="T31" s="10">
        <f t="shared" si="12"/>
        <v>0</v>
      </c>
      <c r="U31" s="10">
        <v>4</v>
      </c>
      <c r="V31" s="10">
        <v>150</v>
      </c>
      <c r="W31" s="10">
        <f t="shared" si="3"/>
        <v>600</v>
      </c>
      <c r="X31" s="10">
        <v>4</v>
      </c>
      <c r="Y31" s="10">
        <v>150</v>
      </c>
      <c r="Z31" s="10">
        <f t="shared" si="4"/>
        <v>600</v>
      </c>
      <c r="AA31" s="10">
        <v>4</v>
      </c>
      <c r="AB31" s="10">
        <v>150</v>
      </c>
      <c r="AC31" s="10">
        <f t="shared" si="5"/>
        <v>600</v>
      </c>
      <c r="AD31" s="11">
        <v>12</v>
      </c>
      <c r="AE31" s="26">
        <v>7</v>
      </c>
      <c r="AF31" s="7">
        <f t="shared" si="13"/>
        <v>84</v>
      </c>
      <c r="AG31" s="152">
        <v>1</v>
      </c>
      <c r="AH31" s="139">
        <f t="shared" si="7"/>
        <v>24</v>
      </c>
      <c r="AI31" s="139">
        <f t="shared" si="9"/>
        <v>1884</v>
      </c>
      <c r="AJ31" s="109">
        <f t="shared" si="8"/>
        <v>1884</v>
      </c>
      <c r="AM31" t="b">
        <f>D31='15.02.2022 Смета'!D33</f>
        <v>1</v>
      </c>
      <c r="AN31" t="b">
        <f>F31='15.02.2022 Смета'!E33</f>
        <v>1</v>
      </c>
      <c r="AO31" t="b">
        <f>G31='15.02.2022 Смета'!F33</f>
        <v>1</v>
      </c>
      <c r="AP31" t="b">
        <f>H31='15.02.2022 Смета'!G33</f>
        <v>1</v>
      </c>
    </row>
    <row r="32" spans="1:42" ht="27" customHeight="1" x14ac:dyDescent="0.25">
      <c r="A32" s="108">
        <v>22</v>
      </c>
      <c r="B32" s="8" t="s">
        <v>239</v>
      </c>
      <c r="C32" s="21" t="s">
        <v>144</v>
      </c>
      <c r="D32" s="22" t="s">
        <v>244</v>
      </c>
      <c r="E32" s="21" t="s">
        <v>692</v>
      </c>
      <c r="F32" s="35">
        <v>44829</v>
      </c>
      <c r="G32" s="35">
        <v>44829</v>
      </c>
      <c r="H32" s="21" t="s">
        <v>763</v>
      </c>
      <c r="I32" s="22" t="s">
        <v>692</v>
      </c>
      <c r="J32" s="35">
        <v>44829</v>
      </c>
      <c r="K32" s="35">
        <v>44829</v>
      </c>
      <c r="L32" s="14"/>
      <c r="M32" s="10">
        <v>3400</v>
      </c>
      <c r="N32" s="10">
        <f t="shared" si="10"/>
        <v>0</v>
      </c>
      <c r="O32" s="14"/>
      <c r="P32" s="10">
        <v>2900</v>
      </c>
      <c r="Q32" s="10">
        <f t="shared" si="11"/>
        <v>0</v>
      </c>
      <c r="R32" s="14"/>
      <c r="S32" s="10">
        <v>2800</v>
      </c>
      <c r="T32" s="10">
        <f t="shared" si="12"/>
        <v>0</v>
      </c>
      <c r="U32" s="10">
        <v>4</v>
      </c>
      <c r="V32" s="10">
        <v>150</v>
      </c>
      <c r="W32" s="10">
        <f t="shared" si="3"/>
        <v>600</v>
      </c>
      <c r="X32" s="10">
        <v>4</v>
      </c>
      <c r="Y32" s="10">
        <v>150</v>
      </c>
      <c r="Z32" s="10">
        <f t="shared" si="4"/>
        <v>600</v>
      </c>
      <c r="AA32" s="10">
        <v>4</v>
      </c>
      <c r="AB32" s="10">
        <v>150</v>
      </c>
      <c r="AC32" s="10">
        <f t="shared" si="5"/>
        <v>600</v>
      </c>
      <c r="AD32" s="11">
        <v>12</v>
      </c>
      <c r="AE32" s="26">
        <v>7</v>
      </c>
      <c r="AF32" s="7">
        <f t="shared" si="13"/>
        <v>84</v>
      </c>
      <c r="AG32" s="152">
        <v>1</v>
      </c>
      <c r="AH32" s="139">
        <f t="shared" si="7"/>
        <v>24</v>
      </c>
      <c r="AI32" s="139">
        <f t="shared" si="9"/>
        <v>1884</v>
      </c>
      <c r="AJ32" s="109">
        <f t="shared" si="8"/>
        <v>1884</v>
      </c>
      <c r="AM32" t="b">
        <f>D32='15.02.2022 Смета'!D34</f>
        <v>1</v>
      </c>
      <c r="AN32" t="b">
        <f>F32='15.02.2022 Смета'!E34</f>
        <v>1</v>
      </c>
      <c r="AO32" t="b">
        <f>G32='15.02.2022 Смета'!F34</f>
        <v>1</v>
      </c>
      <c r="AP32" t="b">
        <f>H32='15.02.2022 Смета'!G34</f>
        <v>1</v>
      </c>
    </row>
    <row r="33" spans="1:42" x14ac:dyDescent="0.25">
      <c r="A33" s="106"/>
      <c r="B33" s="96"/>
      <c r="C33" s="97"/>
      <c r="D33" s="179" t="s">
        <v>838</v>
      </c>
      <c r="E33" s="99"/>
      <c r="F33" s="99"/>
      <c r="G33" s="99"/>
      <c r="H33" s="99"/>
      <c r="I33" s="99"/>
      <c r="J33" s="99"/>
      <c r="K33" s="99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2"/>
      <c r="AE33" s="79"/>
      <c r="AF33" s="79"/>
      <c r="AG33" s="153"/>
      <c r="AH33" s="151"/>
      <c r="AI33" s="151"/>
      <c r="AJ33" s="164"/>
      <c r="AM33" t="b">
        <f>D33='15.02.2022 Смета'!D35</f>
        <v>1</v>
      </c>
      <c r="AN33" t="b">
        <f>F33='15.02.2022 Смета'!E35</f>
        <v>1</v>
      </c>
      <c r="AO33" t="b">
        <f>G33='15.02.2022 Смета'!F35</f>
        <v>1</v>
      </c>
      <c r="AP33" t="b">
        <f>H33='15.02.2022 Смета'!G35</f>
        <v>1</v>
      </c>
    </row>
    <row r="34" spans="1:42" ht="16.149999999999999" customHeight="1" x14ac:dyDescent="0.25">
      <c r="A34" s="108">
        <v>23</v>
      </c>
      <c r="B34" s="8" t="s">
        <v>184</v>
      </c>
      <c r="C34" s="21" t="s">
        <v>128</v>
      </c>
      <c r="D34" s="22" t="s">
        <v>180</v>
      </c>
      <c r="E34" s="21" t="s">
        <v>320</v>
      </c>
      <c r="F34" s="35">
        <v>44606</v>
      </c>
      <c r="G34" s="35">
        <v>44611</v>
      </c>
      <c r="H34" s="21" t="s">
        <v>319</v>
      </c>
      <c r="I34" s="38" t="s">
        <v>320</v>
      </c>
      <c r="J34" s="35">
        <v>44606</v>
      </c>
      <c r="K34" s="35">
        <v>44611</v>
      </c>
      <c r="L34" s="10"/>
      <c r="M34" s="10">
        <v>3400</v>
      </c>
      <c r="N34" s="10">
        <f t="shared" si="10"/>
        <v>0</v>
      </c>
      <c r="O34" s="10"/>
      <c r="P34" s="10">
        <v>2900</v>
      </c>
      <c r="Q34" s="10">
        <f t="shared" si="11"/>
        <v>0</v>
      </c>
      <c r="R34" s="10"/>
      <c r="S34" s="10">
        <v>2800</v>
      </c>
      <c r="T34" s="10">
        <f t="shared" si="12"/>
        <v>0</v>
      </c>
      <c r="U34" s="10">
        <v>16</v>
      </c>
      <c r="V34" s="10">
        <v>150</v>
      </c>
      <c r="W34" s="10">
        <f t="shared" si="3"/>
        <v>2400</v>
      </c>
      <c r="X34" s="10">
        <v>16</v>
      </c>
      <c r="Y34" s="10">
        <v>150</v>
      </c>
      <c r="Z34" s="10">
        <f t="shared" si="4"/>
        <v>2400</v>
      </c>
      <c r="AA34" s="10">
        <v>16</v>
      </c>
      <c r="AB34" s="10">
        <v>150</v>
      </c>
      <c r="AC34" s="10">
        <f t="shared" si="5"/>
        <v>2400</v>
      </c>
      <c r="AD34" s="11"/>
      <c r="AE34" s="26">
        <v>7</v>
      </c>
      <c r="AF34" s="7">
        <f t="shared" si="13"/>
        <v>0</v>
      </c>
      <c r="AG34" s="152">
        <v>1</v>
      </c>
      <c r="AH34" s="139">
        <f t="shared" si="7"/>
        <v>48</v>
      </c>
      <c r="AI34" s="139">
        <f t="shared" si="9"/>
        <v>7200</v>
      </c>
      <c r="AJ34" s="109">
        <f t="shared" si="8"/>
        <v>7200</v>
      </c>
      <c r="AM34" t="b">
        <f>D34='15.02.2022 Смета'!D36</f>
        <v>1</v>
      </c>
      <c r="AN34" t="b">
        <f>F34='15.02.2022 Смета'!E36</f>
        <v>1</v>
      </c>
      <c r="AO34" t="b">
        <f>G34='15.02.2022 Смета'!F36</f>
        <v>1</v>
      </c>
      <c r="AP34" t="b">
        <f>H34='15.02.2022 Смета'!G36</f>
        <v>1</v>
      </c>
    </row>
    <row r="35" spans="1:42" ht="16.149999999999999" customHeight="1" x14ac:dyDescent="0.25">
      <c r="A35" s="108">
        <v>24</v>
      </c>
      <c r="B35" s="8" t="s">
        <v>184</v>
      </c>
      <c r="C35" s="21" t="s">
        <v>128</v>
      </c>
      <c r="D35" s="22" t="s">
        <v>174</v>
      </c>
      <c r="E35" s="21" t="s">
        <v>322</v>
      </c>
      <c r="F35" s="35">
        <v>44691</v>
      </c>
      <c r="G35" s="35">
        <v>44696</v>
      </c>
      <c r="H35" s="21" t="s">
        <v>321</v>
      </c>
      <c r="I35" s="22" t="s">
        <v>322</v>
      </c>
      <c r="J35" s="35">
        <v>44691</v>
      </c>
      <c r="K35" s="35">
        <v>44696</v>
      </c>
      <c r="L35" s="10"/>
      <c r="M35" s="10">
        <v>3400</v>
      </c>
      <c r="N35" s="10">
        <f t="shared" si="10"/>
        <v>0</v>
      </c>
      <c r="O35" s="10"/>
      <c r="P35" s="10">
        <v>2900</v>
      </c>
      <c r="Q35" s="10">
        <f t="shared" si="11"/>
        <v>0</v>
      </c>
      <c r="R35" s="10"/>
      <c r="S35" s="10">
        <v>2800</v>
      </c>
      <c r="T35" s="10">
        <f t="shared" si="12"/>
        <v>0</v>
      </c>
      <c r="U35" s="10">
        <v>16</v>
      </c>
      <c r="V35" s="10">
        <v>150</v>
      </c>
      <c r="W35" s="10">
        <f t="shared" si="3"/>
        <v>2400</v>
      </c>
      <c r="X35" s="10">
        <v>16</v>
      </c>
      <c r="Y35" s="10">
        <v>150</v>
      </c>
      <c r="Z35" s="10">
        <f t="shared" si="4"/>
        <v>2400</v>
      </c>
      <c r="AA35" s="10">
        <v>16</v>
      </c>
      <c r="AB35" s="10">
        <v>150</v>
      </c>
      <c r="AC35" s="10">
        <f t="shared" si="5"/>
        <v>2400</v>
      </c>
      <c r="AD35" s="11">
        <v>51</v>
      </c>
      <c r="AE35" s="26">
        <v>7</v>
      </c>
      <c r="AF35" s="7">
        <f t="shared" si="13"/>
        <v>357</v>
      </c>
      <c r="AG35" s="152">
        <v>1</v>
      </c>
      <c r="AH35" s="139">
        <f t="shared" si="7"/>
        <v>99</v>
      </c>
      <c r="AI35" s="139">
        <f t="shared" si="9"/>
        <v>7557</v>
      </c>
      <c r="AJ35" s="109">
        <f t="shared" si="8"/>
        <v>7557</v>
      </c>
      <c r="AM35" t="b">
        <f>D35='15.02.2022 Смета'!D37</f>
        <v>1</v>
      </c>
      <c r="AN35" t="b">
        <f>F35='15.02.2022 Смета'!E37</f>
        <v>1</v>
      </c>
      <c r="AO35" t="b">
        <f>G35='15.02.2022 Смета'!F37</f>
        <v>1</v>
      </c>
      <c r="AP35" t="b">
        <f>H35='15.02.2022 Смета'!G37</f>
        <v>1</v>
      </c>
    </row>
    <row r="36" spans="1:42" ht="16.149999999999999" customHeight="1" x14ac:dyDescent="0.25">
      <c r="A36" s="108">
        <v>25</v>
      </c>
      <c r="B36" s="8" t="s">
        <v>184</v>
      </c>
      <c r="C36" s="21" t="s">
        <v>128</v>
      </c>
      <c r="D36" s="22" t="s">
        <v>553</v>
      </c>
      <c r="E36" s="21" t="s">
        <v>695</v>
      </c>
      <c r="F36" s="35">
        <v>44746</v>
      </c>
      <c r="G36" s="35">
        <v>44751</v>
      </c>
      <c r="H36" s="21" t="s">
        <v>321</v>
      </c>
      <c r="I36" s="22" t="s">
        <v>695</v>
      </c>
      <c r="J36" s="35">
        <v>44746</v>
      </c>
      <c r="K36" s="35">
        <v>44751</v>
      </c>
      <c r="L36" s="10">
        <v>1</v>
      </c>
      <c r="M36" s="10">
        <v>3400</v>
      </c>
      <c r="N36" s="10">
        <f t="shared" si="10"/>
        <v>3400</v>
      </c>
      <c r="O36" s="10">
        <v>1</v>
      </c>
      <c r="P36" s="10">
        <v>2900</v>
      </c>
      <c r="Q36" s="10">
        <f t="shared" si="11"/>
        <v>2900</v>
      </c>
      <c r="R36" s="10">
        <v>1</v>
      </c>
      <c r="S36" s="10">
        <v>2800</v>
      </c>
      <c r="T36" s="10">
        <f t="shared" si="12"/>
        <v>2800</v>
      </c>
      <c r="U36" s="10">
        <v>16</v>
      </c>
      <c r="V36" s="10">
        <v>150</v>
      </c>
      <c r="W36" s="10">
        <f t="shared" si="3"/>
        <v>2400</v>
      </c>
      <c r="X36" s="10">
        <v>16</v>
      </c>
      <c r="Y36" s="10">
        <v>150</v>
      </c>
      <c r="Z36" s="10">
        <f t="shared" si="4"/>
        <v>2400</v>
      </c>
      <c r="AA36" s="10">
        <v>16</v>
      </c>
      <c r="AB36" s="10">
        <v>150</v>
      </c>
      <c r="AC36" s="10">
        <f t="shared" si="5"/>
        <v>2400</v>
      </c>
      <c r="AD36" s="11">
        <v>51</v>
      </c>
      <c r="AE36" s="26">
        <v>7</v>
      </c>
      <c r="AF36" s="7">
        <f t="shared" si="13"/>
        <v>357</v>
      </c>
      <c r="AG36" s="152">
        <v>1</v>
      </c>
      <c r="AH36" s="139">
        <f t="shared" si="7"/>
        <v>102</v>
      </c>
      <c r="AI36" s="139">
        <f t="shared" si="9"/>
        <v>16657</v>
      </c>
      <c r="AJ36" s="109">
        <f t="shared" si="8"/>
        <v>16657</v>
      </c>
      <c r="AM36" t="b">
        <f>D36='15.02.2022 Смета'!D38</f>
        <v>1</v>
      </c>
      <c r="AN36" t="b">
        <f>F36='15.02.2022 Смета'!E38</f>
        <v>1</v>
      </c>
      <c r="AO36" t="b">
        <f>G36='15.02.2022 Смета'!F38</f>
        <v>1</v>
      </c>
      <c r="AP36" t="b">
        <f>H36='15.02.2022 Смета'!G38</f>
        <v>1</v>
      </c>
    </row>
    <row r="37" spans="1:42" x14ac:dyDescent="0.25">
      <c r="A37" s="106"/>
      <c r="B37" s="96"/>
      <c r="C37" s="97"/>
      <c r="D37" s="179" t="s">
        <v>839</v>
      </c>
      <c r="E37" s="99"/>
      <c r="F37" s="99"/>
      <c r="G37" s="99"/>
      <c r="H37" s="99"/>
      <c r="I37" s="99"/>
      <c r="J37" s="99"/>
      <c r="K37" s="99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2"/>
      <c r="AE37" s="79"/>
      <c r="AF37" s="79"/>
      <c r="AG37" s="153"/>
      <c r="AH37" s="151"/>
      <c r="AI37" s="151"/>
      <c r="AJ37" s="164"/>
      <c r="AM37" t="b">
        <f>D37='15.02.2022 Смета'!D39</f>
        <v>1</v>
      </c>
      <c r="AN37" t="b">
        <f>F37='15.02.2022 Смета'!E39</f>
        <v>1</v>
      </c>
      <c r="AO37" t="b">
        <f>G37='15.02.2022 Смета'!F39</f>
        <v>1</v>
      </c>
      <c r="AP37" t="b">
        <f>H37='15.02.2022 Смета'!G39</f>
        <v>1</v>
      </c>
    </row>
    <row r="38" spans="1:42" ht="16.149999999999999" customHeight="1" x14ac:dyDescent="0.25">
      <c r="A38" s="108">
        <v>26</v>
      </c>
      <c r="B38" s="8" t="s">
        <v>18</v>
      </c>
      <c r="C38" s="21" t="s">
        <v>126</v>
      </c>
      <c r="D38" s="22" t="s">
        <v>73</v>
      </c>
      <c r="E38" s="21" t="s">
        <v>474</v>
      </c>
      <c r="F38" s="35">
        <v>44606</v>
      </c>
      <c r="G38" s="35">
        <v>44609</v>
      </c>
      <c r="H38" s="21" t="s">
        <v>332</v>
      </c>
      <c r="I38" s="22" t="s">
        <v>474</v>
      </c>
      <c r="J38" s="35">
        <v>44606</v>
      </c>
      <c r="K38" s="35">
        <v>44609</v>
      </c>
      <c r="L38" s="11"/>
      <c r="M38" s="10">
        <v>3400</v>
      </c>
      <c r="N38" s="10">
        <f t="shared" si="10"/>
        <v>0</v>
      </c>
      <c r="O38" s="10"/>
      <c r="P38" s="10">
        <v>2900</v>
      </c>
      <c r="Q38" s="10">
        <f t="shared" si="11"/>
        <v>0</v>
      </c>
      <c r="R38" s="10"/>
      <c r="S38" s="10">
        <v>2800</v>
      </c>
      <c r="T38" s="10">
        <f t="shared" si="12"/>
        <v>0</v>
      </c>
      <c r="U38" s="10">
        <v>3</v>
      </c>
      <c r="V38" s="10">
        <v>150</v>
      </c>
      <c r="W38" s="10">
        <f t="shared" si="3"/>
        <v>450</v>
      </c>
      <c r="X38" s="10">
        <v>3</v>
      </c>
      <c r="Y38" s="10">
        <v>150</v>
      </c>
      <c r="Z38" s="10">
        <f t="shared" si="4"/>
        <v>450</v>
      </c>
      <c r="AA38" s="10">
        <v>3</v>
      </c>
      <c r="AB38" s="10">
        <v>150</v>
      </c>
      <c r="AC38" s="10">
        <f t="shared" si="5"/>
        <v>450</v>
      </c>
      <c r="AD38" s="11"/>
      <c r="AE38" s="26">
        <v>7</v>
      </c>
      <c r="AF38" s="7">
        <f t="shared" si="13"/>
        <v>0</v>
      </c>
      <c r="AG38" s="152">
        <v>1</v>
      </c>
      <c r="AH38" s="139">
        <f t="shared" si="7"/>
        <v>9</v>
      </c>
      <c r="AI38" s="139">
        <f t="shared" si="9"/>
        <v>1350</v>
      </c>
      <c r="AJ38" s="109">
        <f t="shared" si="8"/>
        <v>1350</v>
      </c>
      <c r="AM38" t="b">
        <f>D38='15.02.2022 Смета'!D40</f>
        <v>1</v>
      </c>
      <c r="AN38" t="b">
        <f>F38='15.02.2022 Смета'!E40</f>
        <v>1</v>
      </c>
      <c r="AO38" t="b">
        <f>G38='15.02.2022 Смета'!F40</f>
        <v>1</v>
      </c>
      <c r="AP38" t="b">
        <f>H38='15.02.2022 Смета'!G40</f>
        <v>1</v>
      </c>
    </row>
    <row r="39" spans="1:42" ht="16.149999999999999" customHeight="1" x14ac:dyDescent="0.25">
      <c r="A39" s="108">
        <v>27</v>
      </c>
      <c r="B39" s="8" t="s">
        <v>18</v>
      </c>
      <c r="C39" s="21" t="s">
        <v>126</v>
      </c>
      <c r="D39" s="22" t="s">
        <v>286</v>
      </c>
      <c r="E39" s="21" t="s">
        <v>696</v>
      </c>
      <c r="F39" s="35">
        <v>44606</v>
      </c>
      <c r="G39" s="35">
        <v>44609</v>
      </c>
      <c r="H39" s="21" t="s">
        <v>332</v>
      </c>
      <c r="I39" s="22" t="s">
        <v>696</v>
      </c>
      <c r="J39" s="35">
        <v>44606</v>
      </c>
      <c r="K39" s="35">
        <v>44609</v>
      </c>
      <c r="L39" s="11"/>
      <c r="M39" s="10">
        <v>3400</v>
      </c>
      <c r="N39" s="10">
        <f t="shared" si="10"/>
        <v>0</v>
      </c>
      <c r="O39" s="10"/>
      <c r="P39" s="10">
        <v>2900</v>
      </c>
      <c r="Q39" s="10">
        <f t="shared" si="11"/>
        <v>0</v>
      </c>
      <c r="R39" s="10"/>
      <c r="S39" s="10">
        <v>2800</v>
      </c>
      <c r="T39" s="10">
        <f t="shared" si="12"/>
        <v>0</v>
      </c>
      <c r="U39" s="10">
        <v>3</v>
      </c>
      <c r="V39" s="10">
        <v>150</v>
      </c>
      <c r="W39" s="10">
        <f t="shared" si="3"/>
        <v>450</v>
      </c>
      <c r="X39" s="10">
        <v>3</v>
      </c>
      <c r="Y39" s="10">
        <v>150</v>
      </c>
      <c r="Z39" s="10">
        <f t="shared" si="4"/>
        <v>450</v>
      </c>
      <c r="AA39" s="10">
        <v>3</v>
      </c>
      <c r="AB39" s="10">
        <v>150</v>
      </c>
      <c r="AC39" s="10">
        <f t="shared" si="5"/>
        <v>450</v>
      </c>
      <c r="AD39" s="11"/>
      <c r="AE39" s="26">
        <v>7</v>
      </c>
      <c r="AF39" s="7">
        <f t="shared" si="13"/>
        <v>0</v>
      </c>
      <c r="AG39" s="152">
        <v>1</v>
      </c>
      <c r="AH39" s="139">
        <f t="shared" si="7"/>
        <v>9</v>
      </c>
      <c r="AI39" s="139">
        <f t="shared" si="9"/>
        <v>1350</v>
      </c>
      <c r="AJ39" s="109">
        <f t="shared" si="8"/>
        <v>1350</v>
      </c>
      <c r="AM39" t="b">
        <f>D39='15.02.2022 Смета'!D41</f>
        <v>1</v>
      </c>
      <c r="AN39" t="b">
        <f>F39='15.02.2022 Смета'!E41</f>
        <v>1</v>
      </c>
      <c r="AO39" t="b">
        <f>G39='15.02.2022 Смета'!F41</f>
        <v>1</v>
      </c>
      <c r="AP39" t="b">
        <f>H39='15.02.2022 Смета'!G41</f>
        <v>0</v>
      </c>
    </row>
    <row r="40" spans="1:42" ht="16.149999999999999" customHeight="1" x14ac:dyDescent="0.25">
      <c r="A40" s="108">
        <v>28</v>
      </c>
      <c r="B40" s="8" t="s">
        <v>18</v>
      </c>
      <c r="C40" s="21" t="s">
        <v>126</v>
      </c>
      <c r="D40" s="22" t="s">
        <v>287</v>
      </c>
      <c r="E40" s="21" t="s">
        <v>327</v>
      </c>
      <c r="F40" s="35">
        <v>44609</v>
      </c>
      <c r="G40" s="35">
        <v>44612</v>
      </c>
      <c r="H40" s="21" t="s">
        <v>699</v>
      </c>
      <c r="I40" s="22" t="s">
        <v>327</v>
      </c>
      <c r="J40" s="35">
        <v>44609</v>
      </c>
      <c r="K40" s="35">
        <v>44612</v>
      </c>
      <c r="L40" s="11"/>
      <c r="M40" s="10">
        <v>3400</v>
      </c>
      <c r="N40" s="10">
        <f t="shared" si="10"/>
        <v>0</v>
      </c>
      <c r="O40" s="10"/>
      <c r="P40" s="10">
        <v>2900</v>
      </c>
      <c r="Q40" s="10">
        <f t="shared" si="11"/>
        <v>0</v>
      </c>
      <c r="R40" s="10"/>
      <c r="S40" s="10">
        <v>2800</v>
      </c>
      <c r="T40" s="10">
        <f t="shared" si="12"/>
        <v>0</v>
      </c>
      <c r="U40" s="10">
        <v>3</v>
      </c>
      <c r="V40" s="10">
        <v>150</v>
      </c>
      <c r="W40" s="10">
        <f t="shared" si="3"/>
        <v>450</v>
      </c>
      <c r="X40" s="10">
        <v>3</v>
      </c>
      <c r="Y40" s="10">
        <v>150</v>
      </c>
      <c r="Z40" s="10">
        <f t="shared" si="4"/>
        <v>450</v>
      </c>
      <c r="AA40" s="10">
        <v>3</v>
      </c>
      <c r="AB40" s="10">
        <v>150</v>
      </c>
      <c r="AC40" s="10">
        <f t="shared" si="5"/>
        <v>450</v>
      </c>
      <c r="AD40" s="11"/>
      <c r="AE40" s="26">
        <v>7</v>
      </c>
      <c r="AF40" s="7">
        <f t="shared" si="13"/>
        <v>0</v>
      </c>
      <c r="AG40" s="152">
        <v>1</v>
      </c>
      <c r="AH40" s="139">
        <f t="shared" si="7"/>
        <v>9</v>
      </c>
      <c r="AI40" s="139">
        <f t="shared" si="9"/>
        <v>1350</v>
      </c>
      <c r="AJ40" s="109">
        <f t="shared" si="8"/>
        <v>1350</v>
      </c>
      <c r="AM40" t="b">
        <f>D40='15.02.2022 Смета'!D42</f>
        <v>1</v>
      </c>
      <c r="AN40" t="b">
        <f>F40='15.02.2022 Смета'!E42</f>
        <v>1</v>
      </c>
      <c r="AO40" t="b">
        <f>G40='15.02.2022 Смета'!F42</f>
        <v>1</v>
      </c>
      <c r="AP40" t="b">
        <f>H40='15.02.2022 Смета'!G42</f>
        <v>1</v>
      </c>
    </row>
    <row r="41" spans="1:42" ht="27" customHeight="1" x14ac:dyDescent="0.25">
      <c r="A41" s="112">
        <v>29</v>
      </c>
      <c r="B41" s="8" t="s">
        <v>18</v>
      </c>
      <c r="C41" s="21" t="s">
        <v>126</v>
      </c>
      <c r="D41" s="22" t="s">
        <v>288</v>
      </c>
      <c r="E41" s="21" t="s">
        <v>526</v>
      </c>
      <c r="F41" s="35">
        <v>44609</v>
      </c>
      <c r="G41" s="35">
        <v>44612</v>
      </c>
      <c r="H41" s="21" t="s">
        <v>332</v>
      </c>
      <c r="I41" s="22" t="s">
        <v>526</v>
      </c>
      <c r="J41" s="35">
        <v>44609</v>
      </c>
      <c r="K41" s="35">
        <v>44612</v>
      </c>
      <c r="L41" s="11"/>
      <c r="M41" s="10">
        <v>3400</v>
      </c>
      <c r="N41" s="10">
        <f t="shared" si="10"/>
        <v>0</v>
      </c>
      <c r="O41" s="10"/>
      <c r="P41" s="10">
        <v>2900</v>
      </c>
      <c r="Q41" s="10">
        <f t="shared" si="11"/>
        <v>0</v>
      </c>
      <c r="R41" s="10"/>
      <c r="S41" s="10">
        <v>2800</v>
      </c>
      <c r="T41" s="10">
        <f t="shared" si="12"/>
        <v>0</v>
      </c>
      <c r="U41" s="10">
        <v>3</v>
      </c>
      <c r="V41" s="10">
        <v>150</v>
      </c>
      <c r="W41" s="10">
        <f t="shared" si="3"/>
        <v>450</v>
      </c>
      <c r="X41" s="10">
        <v>3</v>
      </c>
      <c r="Y41" s="10">
        <v>150</v>
      </c>
      <c r="Z41" s="10">
        <f t="shared" si="4"/>
        <v>450</v>
      </c>
      <c r="AA41" s="10">
        <v>3</v>
      </c>
      <c r="AB41" s="10">
        <v>150</v>
      </c>
      <c r="AC41" s="10">
        <f t="shared" si="5"/>
        <v>450</v>
      </c>
      <c r="AD41" s="11"/>
      <c r="AE41" s="26">
        <v>7</v>
      </c>
      <c r="AF41" s="7">
        <f t="shared" si="13"/>
        <v>0</v>
      </c>
      <c r="AG41" s="152">
        <v>1</v>
      </c>
      <c r="AH41" s="139">
        <f t="shared" si="7"/>
        <v>9</v>
      </c>
      <c r="AI41" s="139">
        <f t="shared" si="9"/>
        <v>1350</v>
      </c>
      <c r="AJ41" s="109">
        <f t="shared" si="8"/>
        <v>1350</v>
      </c>
      <c r="AM41" t="b">
        <f>D41='15.02.2022 Смета'!D43</f>
        <v>1</v>
      </c>
      <c r="AN41" t="b">
        <f>F41='15.02.2022 Смета'!E43</f>
        <v>1</v>
      </c>
      <c r="AO41" t="b">
        <f>G41='15.02.2022 Смета'!F43</f>
        <v>1</v>
      </c>
      <c r="AP41" t="b">
        <f>H41='15.02.2022 Смета'!G43</f>
        <v>1</v>
      </c>
    </row>
    <row r="42" spans="1:42" ht="16.149999999999999" customHeight="1" x14ac:dyDescent="0.25">
      <c r="A42" s="108">
        <v>30</v>
      </c>
      <c r="B42" s="8" t="s">
        <v>13</v>
      </c>
      <c r="C42" s="21" t="s">
        <v>126</v>
      </c>
      <c r="D42" s="22" t="s">
        <v>62</v>
      </c>
      <c r="E42" s="21" t="s">
        <v>329</v>
      </c>
      <c r="F42" s="35">
        <v>44663</v>
      </c>
      <c r="G42" s="35">
        <v>44668</v>
      </c>
      <c r="H42" s="21" t="s">
        <v>331</v>
      </c>
      <c r="I42" s="38" t="s">
        <v>329</v>
      </c>
      <c r="J42" s="35">
        <v>44663</v>
      </c>
      <c r="K42" s="35">
        <v>44668</v>
      </c>
      <c r="L42" s="10"/>
      <c r="M42" s="10">
        <v>3400</v>
      </c>
      <c r="N42" s="10">
        <f t="shared" si="10"/>
        <v>0</v>
      </c>
      <c r="O42" s="10"/>
      <c r="P42" s="10">
        <v>2900</v>
      </c>
      <c r="Q42" s="10">
        <f t="shared" si="11"/>
        <v>0</v>
      </c>
      <c r="R42" s="10"/>
      <c r="S42" s="10">
        <v>2800</v>
      </c>
      <c r="T42" s="10">
        <f t="shared" si="12"/>
        <v>0</v>
      </c>
      <c r="U42" s="10">
        <v>14</v>
      </c>
      <c r="V42" s="10">
        <v>150</v>
      </c>
      <c r="W42" s="10">
        <f t="shared" si="3"/>
        <v>2100</v>
      </c>
      <c r="X42" s="10">
        <v>14</v>
      </c>
      <c r="Y42" s="10">
        <v>150</v>
      </c>
      <c r="Z42" s="10">
        <f t="shared" si="4"/>
        <v>2100</v>
      </c>
      <c r="AA42" s="10">
        <v>14</v>
      </c>
      <c r="AB42" s="10">
        <v>150</v>
      </c>
      <c r="AC42" s="10">
        <f t="shared" si="5"/>
        <v>2100</v>
      </c>
      <c r="AD42" s="11">
        <v>45</v>
      </c>
      <c r="AE42" s="26">
        <v>7</v>
      </c>
      <c r="AF42" s="7">
        <f t="shared" si="13"/>
        <v>315</v>
      </c>
      <c r="AG42" s="152">
        <v>1</v>
      </c>
      <c r="AH42" s="139">
        <f t="shared" si="7"/>
        <v>87</v>
      </c>
      <c r="AI42" s="139">
        <f t="shared" si="9"/>
        <v>6615</v>
      </c>
      <c r="AJ42" s="109">
        <f t="shared" si="8"/>
        <v>6615</v>
      </c>
      <c r="AM42" t="b">
        <f>D42='15.02.2022 Смета'!D44</f>
        <v>1</v>
      </c>
      <c r="AN42" t="b">
        <f>F42='15.02.2022 Смета'!E44</f>
        <v>1</v>
      </c>
      <c r="AO42" t="b">
        <f>G42='15.02.2022 Смета'!F44</f>
        <v>1</v>
      </c>
      <c r="AP42" t="b">
        <f>H42='15.02.2022 Смета'!G44</f>
        <v>1</v>
      </c>
    </row>
    <row r="43" spans="1:42" ht="16.149999999999999" customHeight="1" x14ac:dyDescent="0.25">
      <c r="A43" s="108">
        <v>31</v>
      </c>
      <c r="B43" s="8" t="s">
        <v>13</v>
      </c>
      <c r="C43" s="21" t="s">
        <v>126</v>
      </c>
      <c r="D43" s="22" t="s">
        <v>61</v>
      </c>
      <c r="E43" s="21" t="s">
        <v>330</v>
      </c>
      <c r="F43" s="35">
        <v>44669</v>
      </c>
      <c r="G43" s="35">
        <v>44674</v>
      </c>
      <c r="H43" s="21" t="s">
        <v>331</v>
      </c>
      <c r="I43" s="38" t="s">
        <v>330</v>
      </c>
      <c r="J43" s="35">
        <v>44669</v>
      </c>
      <c r="K43" s="35">
        <v>44674</v>
      </c>
      <c r="L43" s="10"/>
      <c r="M43" s="10">
        <v>3400</v>
      </c>
      <c r="N43" s="10">
        <f t="shared" si="10"/>
        <v>0</v>
      </c>
      <c r="O43" s="10"/>
      <c r="P43" s="10">
        <v>2900</v>
      </c>
      <c r="Q43" s="10">
        <f t="shared" si="11"/>
        <v>0</v>
      </c>
      <c r="R43" s="10"/>
      <c r="S43" s="10">
        <v>2800</v>
      </c>
      <c r="T43" s="10">
        <f t="shared" si="12"/>
        <v>0</v>
      </c>
      <c r="U43" s="10">
        <v>14</v>
      </c>
      <c r="V43" s="10">
        <v>150</v>
      </c>
      <c r="W43" s="10">
        <f t="shared" si="3"/>
        <v>2100</v>
      </c>
      <c r="X43" s="10">
        <v>14</v>
      </c>
      <c r="Y43" s="10">
        <v>150</v>
      </c>
      <c r="Z43" s="10">
        <f t="shared" si="4"/>
        <v>2100</v>
      </c>
      <c r="AA43" s="10">
        <v>14</v>
      </c>
      <c r="AB43" s="10">
        <v>150</v>
      </c>
      <c r="AC43" s="10">
        <f t="shared" si="5"/>
        <v>2100</v>
      </c>
      <c r="AD43" s="11">
        <v>45</v>
      </c>
      <c r="AE43" s="26">
        <v>7</v>
      </c>
      <c r="AF43" s="7">
        <f t="shared" si="13"/>
        <v>315</v>
      </c>
      <c r="AG43" s="152">
        <v>1</v>
      </c>
      <c r="AH43" s="139">
        <f t="shared" si="7"/>
        <v>87</v>
      </c>
      <c r="AI43" s="139">
        <f t="shared" si="9"/>
        <v>6615</v>
      </c>
      <c r="AJ43" s="109">
        <f t="shared" si="8"/>
        <v>6615</v>
      </c>
      <c r="AM43" t="b">
        <f>D43='15.02.2022 Смета'!D45</f>
        <v>1</v>
      </c>
      <c r="AN43" t="b">
        <f>F43='15.02.2022 Смета'!E45</f>
        <v>1</v>
      </c>
      <c r="AO43" t="b">
        <f>G43='15.02.2022 Смета'!F45</f>
        <v>1</v>
      </c>
      <c r="AP43" t="b">
        <f>H43='15.02.2022 Смета'!G45</f>
        <v>1</v>
      </c>
    </row>
    <row r="44" spans="1:42" ht="16.149999999999999" customHeight="1" x14ac:dyDescent="0.25">
      <c r="A44" s="114">
        <v>32</v>
      </c>
      <c r="B44" s="8" t="s">
        <v>18</v>
      </c>
      <c r="C44" s="21" t="s">
        <v>126</v>
      </c>
      <c r="D44" s="22" t="s">
        <v>74</v>
      </c>
      <c r="E44" s="21" t="s">
        <v>340</v>
      </c>
      <c r="F44" s="35">
        <v>44683</v>
      </c>
      <c r="G44" s="35">
        <v>44597</v>
      </c>
      <c r="H44" s="21" t="s">
        <v>332</v>
      </c>
      <c r="I44" s="22" t="s">
        <v>340</v>
      </c>
      <c r="J44" s="35">
        <v>44683</v>
      </c>
      <c r="K44" s="35">
        <v>44597</v>
      </c>
      <c r="L44" s="10"/>
      <c r="M44" s="10">
        <v>3400</v>
      </c>
      <c r="N44" s="10">
        <f t="shared" si="10"/>
        <v>0</v>
      </c>
      <c r="O44" s="10"/>
      <c r="P44" s="10">
        <v>2900</v>
      </c>
      <c r="Q44" s="10">
        <f t="shared" si="11"/>
        <v>0</v>
      </c>
      <c r="R44" s="10"/>
      <c r="S44" s="10">
        <v>2800</v>
      </c>
      <c r="T44" s="10">
        <f t="shared" si="12"/>
        <v>0</v>
      </c>
      <c r="U44" s="10">
        <v>6</v>
      </c>
      <c r="V44" s="10">
        <v>150</v>
      </c>
      <c r="W44" s="10">
        <f t="shared" si="3"/>
        <v>900</v>
      </c>
      <c r="X44" s="10">
        <v>6</v>
      </c>
      <c r="Y44" s="10">
        <v>150</v>
      </c>
      <c r="Z44" s="10">
        <f t="shared" si="4"/>
        <v>900</v>
      </c>
      <c r="AA44" s="10">
        <v>6</v>
      </c>
      <c r="AB44" s="10">
        <v>150</v>
      </c>
      <c r="AC44" s="10">
        <f t="shared" si="5"/>
        <v>900</v>
      </c>
      <c r="AD44" s="11"/>
      <c r="AE44" s="26">
        <v>7</v>
      </c>
      <c r="AF44" s="7">
        <f t="shared" si="13"/>
        <v>0</v>
      </c>
      <c r="AG44" s="152">
        <v>1</v>
      </c>
      <c r="AH44" s="139">
        <f t="shared" si="7"/>
        <v>18</v>
      </c>
      <c r="AI44" s="139">
        <f t="shared" si="9"/>
        <v>2700</v>
      </c>
      <c r="AJ44" s="109">
        <f t="shared" si="8"/>
        <v>2700</v>
      </c>
      <c r="AM44" t="b">
        <f>D44='15.02.2022 Смета'!D46</f>
        <v>1</v>
      </c>
      <c r="AN44" t="b">
        <f>F44='15.02.2022 Смета'!E46</f>
        <v>1</v>
      </c>
      <c r="AO44" t="b">
        <f>G44='15.02.2022 Смета'!F46</f>
        <v>1</v>
      </c>
      <c r="AP44" t="b">
        <f>H44='15.02.2022 Смета'!G46</f>
        <v>1</v>
      </c>
    </row>
    <row r="45" spans="1:42" ht="27" customHeight="1" x14ac:dyDescent="0.25">
      <c r="A45" s="108">
        <v>33</v>
      </c>
      <c r="B45" s="8" t="s">
        <v>18</v>
      </c>
      <c r="C45" s="21" t="s">
        <v>126</v>
      </c>
      <c r="D45" s="22" t="s">
        <v>985</v>
      </c>
      <c r="E45" s="21" t="s">
        <v>333</v>
      </c>
      <c r="F45" s="35">
        <v>44763</v>
      </c>
      <c r="G45" s="35">
        <v>44766</v>
      </c>
      <c r="H45" s="21" t="s">
        <v>332</v>
      </c>
      <c r="I45" s="38" t="s">
        <v>333</v>
      </c>
      <c r="J45" s="35">
        <v>44763</v>
      </c>
      <c r="K45" s="35">
        <v>44766</v>
      </c>
      <c r="L45" s="10">
        <v>2</v>
      </c>
      <c r="M45" s="10">
        <v>3400</v>
      </c>
      <c r="N45" s="10">
        <f t="shared" si="10"/>
        <v>6800</v>
      </c>
      <c r="O45" s="10">
        <v>2</v>
      </c>
      <c r="P45" s="10">
        <v>2900</v>
      </c>
      <c r="Q45" s="10">
        <f t="shared" si="11"/>
        <v>5800</v>
      </c>
      <c r="R45" s="10">
        <v>2</v>
      </c>
      <c r="S45" s="10">
        <v>2800</v>
      </c>
      <c r="T45" s="10">
        <f t="shared" si="12"/>
        <v>5600</v>
      </c>
      <c r="U45" s="10">
        <v>6</v>
      </c>
      <c r="V45" s="10">
        <v>150</v>
      </c>
      <c r="W45" s="10">
        <f t="shared" si="3"/>
        <v>900</v>
      </c>
      <c r="X45" s="10">
        <v>6</v>
      </c>
      <c r="Y45" s="10">
        <v>150</v>
      </c>
      <c r="Z45" s="10">
        <f t="shared" si="4"/>
        <v>900</v>
      </c>
      <c r="AA45" s="10">
        <v>6</v>
      </c>
      <c r="AB45" s="10">
        <v>150</v>
      </c>
      <c r="AC45" s="10">
        <f t="shared" si="5"/>
        <v>900</v>
      </c>
      <c r="AD45" s="11">
        <v>24</v>
      </c>
      <c r="AE45" s="26">
        <v>7</v>
      </c>
      <c r="AF45" s="7">
        <f t="shared" si="13"/>
        <v>168</v>
      </c>
      <c r="AG45" s="152">
        <v>1</v>
      </c>
      <c r="AH45" s="139">
        <f t="shared" si="7"/>
        <v>48</v>
      </c>
      <c r="AI45" s="139">
        <f t="shared" si="9"/>
        <v>21068</v>
      </c>
      <c r="AJ45" s="109">
        <f t="shared" si="8"/>
        <v>21068</v>
      </c>
      <c r="AM45" t="b">
        <f>D45='15.02.2022 Смета'!D47</f>
        <v>0</v>
      </c>
      <c r="AN45" t="b">
        <f>F45='15.02.2022 Смета'!E47</f>
        <v>1</v>
      </c>
      <c r="AO45" t="b">
        <f>G45='15.02.2022 Смета'!F47</f>
        <v>1</v>
      </c>
      <c r="AP45" t="b">
        <f>H45='15.02.2022 Смета'!G47</f>
        <v>1</v>
      </c>
    </row>
    <row r="46" spans="1:42" ht="27" customHeight="1" x14ac:dyDescent="0.25">
      <c r="A46" s="108">
        <v>34</v>
      </c>
      <c r="B46" s="8" t="s">
        <v>18</v>
      </c>
      <c r="C46" s="21" t="s">
        <v>126</v>
      </c>
      <c r="D46" s="22" t="s">
        <v>291</v>
      </c>
      <c r="E46" s="21" t="s">
        <v>1072</v>
      </c>
      <c r="F46" s="35">
        <v>44766</v>
      </c>
      <c r="G46" s="35">
        <v>44769</v>
      </c>
      <c r="H46" s="21" t="s">
        <v>332</v>
      </c>
      <c r="I46" s="38" t="s">
        <v>697</v>
      </c>
      <c r="J46" s="35">
        <v>44766</v>
      </c>
      <c r="K46" s="35">
        <v>44769</v>
      </c>
      <c r="L46" s="11">
        <v>2</v>
      </c>
      <c r="M46" s="10">
        <v>3400</v>
      </c>
      <c r="N46" s="10">
        <f t="shared" si="10"/>
        <v>6800</v>
      </c>
      <c r="O46" s="10">
        <v>2</v>
      </c>
      <c r="P46" s="10">
        <v>2900</v>
      </c>
      <c r="Q46" s="10">
        <f t="shared" si="11"/>
        <v>5800</v>
      </c>
      <c r="R46" s="10">
        <v>2</v>
      </c>
      <c r="S46" s="10">
        <v>2800</v>
      </c>
      <c r="T46" s="10">
        <f t="shared" si="12"/>
        <v>5600</v>
      </c>
      <c r="U46" s="10">
        <v>6</v>
      </c>
      <c r="V46" s="10">
        <v>150</v>
      </c>
      <c r="W46" s="10">
        <f t="shared" si="3"/>
        <v>900</v>
      </c>
      <c r="X46" s="10">
        <v>6</v>
      </c>
      <c r="Y46" s="10">
        <v>150</v>
      </c>
      <c r="Z46" s="10">
        <f t="shared" si="4"/>
        <v>900</v>
      </c>
      <c r="AA46" s="10">
        <v>6</v>
      </c>
      <c r="AB46" s="10">
        <v>150</v>
      </c>
      <c r="AC46" s="10">
        <f t="shared" si="5"/>
        <v>900</v>
      </c>
      <c r="AD46" s="11">
        <v>24</v>
      </c>
      <c r="AE46" s="26">
        <v>7</v>
      </c>
      <c r="AF46" s="7">
        <f t="shared" si="13"/>
        <v>168</v>
      </c>
      <c r="AG46" s="152">
        <v>1</v>
      </c>
      <c r="AH46" s="139">
        <f t="shared" si="7"/>
        <v>48</v>
      </c>
      <c r="AI46" s="139">
        <f t="shared" si="9"/>
        <v>21068</v>
      </c>
      <c r="AJ46" s="109">
        <f t="shared" si="8"/>
        <v>21068</v>
      </c>
      <c r="AM46" t="b">
        <f>D46='15.02.2022 Смета'!D48</f>
        <v>1</v>
      </c>
      <c r="AN46" t="b">
        <f>F46='15.02.2022 Смета'!E48</f>
        <v>1</v>
      </c>
      <c r="AO46" t="b">
        <f>G46='15.02.2022 Смета'!F48</f>
        <v>1</v>
      </c>
      <c r="AP46" t="b">
        <f>H46='15.02.2022 Смета'!G48</f>
        <v>1</v>
      </c>
    </row>
    <row r="47" spans="1:42" ht="16.149999999999999" customHeight="1" x14ac:dyDescent="0.25">
      <c r="A47" s="108">
        <v>35</v>
      </c>
      <c r="B47" s="8" t="s">
        <v>18</v>
      </c>
      <c r="C47" s="21" t="s">
        <v>126</v>
      </c>
      <c r="D47" s="22" t="s">
        <v>292</v>
      </c>
      <c r="E47" s="21" t="s">
        <v>333</v>
      </c>
      <c r="F47" s="35">
        <v>44803</v>
      </c>
      <c r="G47" s="35">
        <v>44806</v>
      </c>
      <c r="H47" s="21" t="s">
        <v>332</v>
      </c>
      <c r="I47" s="22" t="s">
        <v>698</v>
      </c>
      <c r="J47" s="35">
        <v>44803</v>
      </c>
      <c r="K47" s="35">
        <v>44806</v>
      </c>
      <c r="L47" s="11">
        <v>2</v>
      </c>
      <c r="M47" s="10">
        <v>3400</v>
      </c>
      <c r="N47" s="10">
        <f t="shared" si="10"/>
        <v>6800</v>
      </c>
      <c r="O47" s="10">
        <v>2</v>
      </c>
      <c r="P47" s="10">
        <v>2900</v>
      </c>
      <c r="Q47" s="10">
        <f t="shared" si="11"/>
        <v>5800</v>
      </c>
      <c r="R47" s="10">
        <v>2</v>
      </c>
      <c r="S47" s="10">
        <v>2800</v>
      </c>
      <c r="T47" s="10">
        <f t="shared" si="12"/>
        <v>5600</v>
      </c>
      <c r="U47" s="10">
        <v>6</v>
      </c>
      <c r="V47" s="10">
        <v>150</v>
      </c>
      <c r="W47" s="10">
        <f t="shared" si="3"/>
        <v>900</v>
      </c>
      <c r="X47" s="10">
        <v>6</v>
      </c>
      <c r="Y47" s="10">
        <v>150</v>
      </c>
      <c r="Z47" s="10">
        <f t="shared" si="4"/>
        <v>900</v>
      </c>
      <c r="AA47" s="10">
        <v>6</v>
      </c>
      <c r="AB47" s="10">
        <v>150</v>
      </c>
      <c r="AC47" s="10">
        <f t="shared" si="5"/>
        <v>900</v>
      </c>
      <c r="AD47" s="11">
        <v>24</v>
      </c>
      <c r="AE47" s="26">
        <v>7</v>
      </c>
      <c r="AF47" s="7">
        <f t="shared" si="13"/>
        <v>168</v>
      </c>
      <c r="AG47" s="152">
        <v>1</v>
      </c>
      <c r="AH47" s="139">
        <f t="shared" si="7"/>
        <v>48</v>
      </c>
      <c r="AI47" s="139">
        <f t="shared" si="9"/>
        <v>21068</v>
      </c>
      <c r="AJ47" s="109">
        <f t="shared" si="8"/>
        <v>21068</v>
      </c>
      <c r="AM47" t="b">
        <f>D47='15.02.2022 Смета'!D49</f>
        <v>1</v>
      </c>
      <c r="AN47" t="b">
        <f>F47='15.02.2022 Смета'!E49</f>
        <v>1</v>
      </c>
      <c r="AO47" t="b">
        <f>G47='15.02.2022 Смета'!F49</f>
        <v>1</v>
      </c>
      <c r="AP47" t="b">
        <f>H47='15.02.2022 Смета'!G49</f>
        <v>1</v>
      </c>
    </row>
    <row r="48" spans="1:42" ht="16.149999999999999" customHeight="1" x14ac:dyDescent="0.25">
      <c r="A48" s="108">
        <v>36</v>
      </c>
      <c r="B48" s="8" t="s">
        <v>18</v>
      </c>
      <c r="C48" s="21" t="s">
        <v>126</v>
      </c>
      <c r="D48" s="22" t="s">
        <v>75</v>
      </c>
      <c r="E48" s="21" t="s">
        <v>700</v>
      </c>
      <c r="F48" s="35">
        <v>44806</v>
      </c>
      <c r="G48" s="35">
        <v>44809</v>
      </c>
      <c r="H48" s="21" t="s">
        <v>699</v>
      </c>
      <c r="I48" s="38" t="s">
        <v>700</v>
      </c>
      <c r="J48" s="35">
        <v>44806</v>
      </c>
      <c r="K48" s="35">
        <v>44809</v>
      </c>
      <c r="L48" s="10">
        <v>2</v>
      </c>
      <c r="M48" s="10">
        <v>3400</v>
      </c>
      <c r="N48" s="10">
        <f t="shared" si="10"/>
        <v>6800</v>
      </c>
      <c r="O48" s="10">
        <v>2</v>
      </c>
      <c r="P48" s="10">
        <v>2900</v>
      </c>
      <c r="Q48" s="10">
        <f t="shared" si="11"/>
        <v>5800</v>
      </c>
      <c r="R48" s="10">
        <v>2</v>
      </c>
      <c r="S48" s="10">
        <v>2800</v>
      </c>
      <c r="T48" s="10">
        <f t="shared" si="12"/>
        <v>5600</v>
      </c>
      <c r="U48" s="10">
        <v>6</v>
      </c>
      <c r="V48" s="10">
        <v>150</v>
      </c>
      <c r="W48" s="10">
        <f t="shared" si="3"/>
        <v>900</v>
      </c>
      <c r="X48" s="10">
        <v>6</v>
      </c>
      <c r="Y48" s="10">
        <v>150</v>
      </c>
      <c r="Z48" s="10">
        <f t="shared" si="4"/>
        <v>900</v>
      </c>
      <c r="AA48" s="10">
        <v>6</v>
      </c>
      <c r="AB48" s="10">
        <v>150</v>
      </c>
      <c r="AC48" s="10">
        <f t="shared" si="5"/>
        <v>900</v>
      </c>
      <c r="AD48" s="11">
        <v>24</v>
      </c>
      <c r="AE48" s="26">
        <v>7</v>
      </c>
      <c r="AF48" s="7">
        <f t="shared" si="13"/>
        <v>168</v>
      </c>
      <c r="AG48" s="152">
        <v>1</v>
      </c>
      <c r="AH48" s="139">
        <f t="shared" si="7"/>
        <v>48</v>
      </c>
      <c r="AI48" s="139">
        <f t="shared" si="9"/>
        <v>21068</v>
      </c>
      <c r="AJ48" s="109">
        <f t="shared" si="8"/>
        <v>21068</v>
      </c>
      <c r="AM48" t="b">
        <f>D48='15.02.2022 Смета'!D50</f>
        <v>1</v>
      </c>
      <c r="AN48" t="b">
        <f>F48='15.02.2022 Смета'!E50</f>
        <v>1</v>
      </c>
      <c r="AO48" t="b">
        <f>G48='15.02.2022 Смета'!F50</f>
        <v>1</v>
      </c>
      <c r="AP48" t="b">
        <f>H48='15.02.2022 Смета'!G50</f>
        <v>1</v>
      </c>
    </row>
    <row r="49" spans="1:42" ht="26.25" x14ac:dyDescent="0.25">
      <c r="A49" s="108">
        <v>37</v>
      </c>
      <c r="B49" s="8" t="s">
        <v>13</v>
      </c>
      <c r="C49" s="21" t="s">
        <v>126</v>
      </c>
      <c r="D49" s="22" t="s">
        <v>290</v>
      </c>
      <c r="E49" s="21" t="s">
        <v>328</v>
      </c>
      <c r="F49" s="35">
        <v>44817</v>
      </c>
      <c r="G49" s="35">
        <v>44822</v>
      </c>
      <c r="H49" s="21" t="s">
        <v>1073</v>
      </c>
      <c r="I49" s="22" t="s">
        <v>328</v>
      </c>
      <c r="J49" s="35">
        <v>44817</v>
      </c>
      <c r="K49" s="35">
        <v>44822</v>
      </c>
      <c r="L49" s="10">
        <v>1</v>
      </c>
      <c r="M49" s="10">
        <v>3400</v>
      </c>
      <c r="N49" s="10">
        <f t="shared" si="10"/>
        <v>3400</v>
      </c>
      <c r="O49" s="10">
        <v>1</v>
      </c>
      <c r="P49" s="10">
        <v>2900</v>
      </c>
      <c r="Q49" s="10">
        <f t="shared" si="11"/>
        <v>2900</v>
      </c>
      <c r="R49" s="10">
        <v>1</v>
      </c>
      <c r="S49" s="10">
        <v>2800</v>
      </c>
      <c r="T49" s="10">
        <f t="shared" si="12"/>
        <v>2800</v>
      </c>
      <c r="U49" s="10">
        <v>14</v>
      </c>
      <c r="V49" s="10">
        <v>150</v>
      </c>
      <c r="W49" s="10">
        <f t="shared" si="3"/>
        <v>2100</v>
      </c>
      <c r="X49" s="10">
        <v>14</v>
      </c>
      <c r="Y49" s="10">
        <v>150</v>
      </c>
      <c r="Z49" s="10">
        <f t="shared" si="4"/>
        <v>2100</v>
      </c>
      <c r="AA49" s="10">
        <v>14</v>
      </c>
      <c r="AB49" s="10">
        <v>150</v>
      </c>
      <c r="AC49" s="10">
        <f t="shared" si="5"/>
        <v>2100</v>
      </c>
      <c r="AD49" s="11">
        <v>45</v>
      </c>
      <c r="AE49" s="26">
        <v>7</v>
      </c>
      <c r="AF49" s="7">
        <f t="shared" si="13"/>
        <v>315</v>
      </c>
      <c r="AG49" s="152">
        <v>1</v>
      </c>
      <c r="AH49" s="139">
        <f t="shared" si="7"/>
        <v>90</v>
      </c>
      <c r="AI49" s="139">
        <f t="shared" si="9"/>
        <v>15715</v>
      </c>
      <c r="AJ49" s="109">
        <f t="shared" si="8"/>
        <v>15715</v>
      </c>
      <c r="AM49" t="b">
        <f>D49='15.02.2022 Смета'!D51</f>
        <v>1</v>
      </c>
      <c r="AN49" t="b">
        <f>F49='15.02.2022 Смета'!E51</f>
        <v>1</v>
      </c>
      <c r="AO49" t="b">
        <f>G49='15.02.2022 Смета'!F51</f>
        <v>1</v>
      </c>
      <c r="AP49" t="b">
        <f>H49='15.02.2022 Смета'!G51</f>
        <v>0</v>
      </c>
    </row>
    <row r="50" spans="1:42" ht="26.25" x14ac:dyDescent="0.25">
      <c r="A50" s="108">
        <v>38</v>
      </c>
      <c r="B50" s="8" t="s">
        <v>13</v>
      </c>
      <c r="C50" s="21" t="s">
        <v>126</v>
      </c>
      <c r="D50" s="22" t="s">
        <v>289</v>
      </c>
      <c r="E50" s="21" t="s">
        <v>1001</v>
      </c>
      <c r="F50" s="35">
        <v>44824</v>
      </c>
      <c r="G50" s="35">
        <v>44829</v>
      </c>
      <c r="H50" s="21" t="s">
        <v>1073</v>
      </c>
      <c r="I50" s="22" t="s">
        <v>324</v>
      </c>
      <c r="J50" s="35">
        <v>44824</v>
      </c>
      <c r="K50" s="35">
        <v>44829</v>
      </c>
      <c r="L50" s="10">
        <v>1</v>
      </c>
      <c r="M50" s="10">
        <v>3400</v>
      </c>
      <c r="N50" s="10">
        <f t="shared" si="10"/>
        <v>3400</v>
      </c>
      <c r="O50" s="10">
        <v>1</v>
      </c>
      <c r="P50" s="10">
        <v>2900</v>
      </c>
      <c r="Q50" s="10">
        <f t="shared" si="11"/>
        <v>2900</v>
      </c>
      <c r="R50" s="10">
        <v>1</v>
      </c>
      <c r="S50" s="10">
        <v>2800</v>
      </c>
      <c r="T50" s="10">
        <f t="shared" si="12"/>
        <v>2800</v>
      </c>
      <c r="U50" s="10">
        <v>14</v>
      </c>
      <c r="V50" s="10">
        <v>150</v>
      </c>
      <c r="W50" s="10">
        <f t="shared" si="3"/>
        <v>2100</v>
      </c>
      <c r="X50" s="10">
        <v>14</v>
      </c>
      <c r="Y50" s="10">
        <v>150</v>
      </c>
      <c r="Z50" s="10">
        <f t="shared" si="4"/>
        <v>2100</v>
      </c>
      <c r="AA50" s="10">
        <v>14</v>
      </c>
      <c r="AB50" s="10">
        <v>150</v>
      </c>
      <c r="AC50" s="10">
        <f t="shared" si="5"/>
        <v>2100</v>
      </c>
      <c r="AD50" s="11">
        <v>45</v>
      </c>
      <c r="AE50" s="26">
        <v>7</v>
      </c>
      <c r="AF50" s="7">
        <f t="shared" si="13"/>
        <v>315</v>
      </c>
      <c r="AG50" s="152">
        <v>1</v>
      </c>
      <c r="AH50" s="139">
        <f t="shared" si="7"/>
        <v>90</v>
      </c>
      <c r="AI50" s="139">
        <f t="shared" si="9"/>
        <v>15715</v>
      </c>
      <c r="AJ50" s="109">
        <f t="shared" si="8"/>
        <v>15715</v>
      </c>
      <c r="AM50" t="b">
        <f>D50='15.02.2022 Смета'!D52</f>
        <v>1</v>
      </c>
      <c r="AN50" t="b">
        <f>F50='15.02.2022 Смета'!E52</f>
        <v>1</v>
      </c>
      <c r="AO50" t="b">
        <f>G50='15.02.2022 Смета'!F52</f>
        <v>1</v>
      </c>
      <c r="AP50" t="b">
        <f>H50='15.02.2022 Смета'!G52</f>
        <v>0</v>
      </c>
    </row>
    <row r="51" spans="1:42" ht="16.149999999999999" customHeight="1" x14ac:dyDescent="0.25">
      <c r="A51" s="108">
        <v>39</v>
      </c>
      <c r="B51" s="8"/>
      <c r="C51" s="21" t="s">
        <v>126</v>
      </c>
      <c r="D51" s="57" t="s">
        <v>285</v>
      </c>
      <c r="E51" s="9" t="s">
        <v>817</v>
      </c>
      <c r="F51" s="35">
        <v>44831</v>
      </c>
      <c r="G51" s="35">
        <v>44836</v>
      </c>
      <c r="H51" s="21" t="s">
        <v>323</v>
      </c>
      <c r="I51" s="57" t="s">
        <v>817</v>
      </c>
      <c r="J51" s="62">
        <v>44831</v>
      </c>
      <c r="K51" s="62">
        <v>44836</v>
      </c>
      <c r="L51" s="10"/>
      <c r="M51" s="10"/>
      <c r="N51" s="10"/>
      <c r="O51" s="10"/>
      <c r="P51" s="10"/>
      <c r="Q51" s="10"/>
      <c r="R51" s="10"/>
      <c r="S51" s="10"/>
      <c r="T51" s="10"/>
      <c r="U51" s="10">
        <v>15</v>
      </c>
      <c r="V51" s="10">
        <v>150</v>
      </c>
      <c r="W51" s="10">
        <f t="shared" si="3"/>
        <v>2250</v>
      </c>
      <c r="X51" s="10">
        <v>15</v>
      </c>
      <c r="Y51" s="10">
        <v>150</v>
      </c>
      <c r="Z51" s="10">
        <f t="shared" si="4"/>
        <v>2250</v>
      </c>
      <c r="AA51" s="10">
        <v>15</v>
      </c>
      <c r="AB51" s="10">
        <v>150</v>
      </c>
      <c r="AC51" s="10">
        <f t="shared" si="5"/>
        <v>2250</v>
      </c>
      <c r="AD51" s="11">
        <v>45</v>
      </c>
      <c r="AE51" s="26">
        <v>7</v>
      </c>
      <c r="AF51" s="7">
        <f t="shared" si="13"/>
        <v>315</v>
      </c>
      <c r="AG51" s="152">
        <v>1</v>
      </c>
      <c r="AH51" s="139">
        <f t="shared" si="7"/>
        <v>90</v>
      </c>
      <c r="AI51" s="139">
        <f t="shared" si="9"/>
        <v>7065</v>
      </c>
      <c r="AJ51" s="109">
        <f t="shared" si="8"/>
        <v>7065</v>
      </c>
      <c r="AM51" t="b">
        <f>D51='15.02.2022 Смета'!D53</f>
        <v>1</v>
      </c>
      <c r="AN51" t="b">
        <f>F51='15.02.2022 Смета'!E53</f>
        <v>1</v>
      </c>
      <c r="AO51" t="b">
        <f>G51='15.02.2022 Смета'!F53</f>
        <v>1</v>
      </c>
      <c r="AP51" t="b">
        <f>H51='15.02.2022 Смета'!G53</f>
        <v>1</v>
      </c>
    </row>
    <row r="52" spans="1:42" x14ac:dyDescent="0.25">
      <c r="A52" s="106"/>
      <c r="B52" s="96"/>
      <c r="C52" s="97"/>
      <c r="D52" s="180" t="s">
        <v>840</v>
      </c>
      <c r="E52" s="99"/>
      <c r="F52" s="99"/>
      <c r="G52" s="99"/>
      <c r="H52" s="99"/>
      <c r="I52" s="99"/>
      <c r="J52" s="99"/>
      <c r="K52" s="99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2"/>
      <c r="AE52" s="79"/>
      <c r="AF52" s="79"/>
      <c r="AG52" s="153"/>
      <c r="AH52" s="151"/>
      <c r="AI52" s="151"/>
      <c r="AJ52" s="164"/>
      <c r="AM52" t="b">
        <f>D52='15.02.2022 Смета'!D54</f>
        <v>1</v>
      </c>
      <c r="AN52" t="b">
        <f>F52='15.02.2022 Смета'!E54</f>
        <v>1</v>
      </c>
      <c r="AO52" t="b">
        <f>G52='15.02.2022 Смета'!F54</f>
        <v>1</v>
      </c>
      <c r="AP52" t="b">
        <f>H52='15.02.2022 Смета'!G54</f>
        <v>1</v>
      </c>
    </row>
    <row r="53" spans="1:42" ht="16.149999999999999" customHeight="1" x14ac:dyDescent="0.25">
      <c r="A53" s="108">
        <v>40</v>
      </c>
      <c r="B53" s="8" t="s">
        <v>216</v>
      </c>
      <c r="C53" s="21" t="s">
        <v>122</v>
      </c>
      <c r="D53" s="22" t="s">
        <v>556</v>
      </c>
      <c r="E53" s="21" t="s">
        <v>335</v>
      </c>
      <c r="F53" s="35">
        <v>44622</v>
      </c>
      <c r="G53" s="35">
        <v>44625</v>
      </c>
      <c r="H53" s="21" t="s">
        <v>336</v>
      </c>
      <c r="I53" s="22" t="s">
        <v>335</v>
      </c>
      <c r="J53" s="35">
        <v>44622</v>
      </c>
      <c r="K53" s="35">
        <v>44625</v>
      </c>
      <c r="L53" s="10"/>
      <c r="M53" s="10">
        <v>3400</v>
      </c>
      <c r="N53" s="10">
        <f>L53*M53</f>
        <v>0</v>
      </c>
      <c r="O53" s="10"/>
      <c r="P53" s="10">
        <v>2900</v>
      </c>
      <c r="Q53" s="10">
        <f>O53*P53</f>
        <v>0</v>
      </c>
      <c r="R53" s="10"/>
      <c r="S53" s="10">
        <v>2800</v>
      </c>
      <c r="T53" s="10">
        <f>R53*S53</f>
        <v>0</v>
      </c>
      <c r="U53" s="10">
        <v>18</v>
      </c>
      <c r="V53" s="10">
        <v>150</v>
      </c>
      <c r="W53" s="10">
        <f t="shared" si="3"/>
        <v>2700</v>
      </c>
      <c r="X53" s="10">
        <v>18</v>
      </c>
      <c r="Y53" s="10">
        <v>150</v>
      </c>
      <c r="Z53" s="10">
        <f t="shared" si="4"/>
        <v>2700</v>
      </c>
      <c r="AA53" s="10">
        <v>18</v>
      </c>
      <c r="AB53" s="10">
        <v>150</v>
      </c>
      <c r="AC53" s="10">
        <f t="shared" si="5"/>
        <v>2700</v>
      </c>
      <c r="AD53" s="11"/>
      <c r="AE53" s="26">
        <v>7</v>
      </c>
      <c r="AF53" s="7">
        <f t="shared" si="13"/>
        <v>0</v>
      </c>
      <c r="AG53" s="152">
        <v>1</v>
      </c>
      <c r="AH53" s="139">
        <f t="shared" si="7"/>
        <v>54</v>
      </c>
      <c r="AI53" s="139">
        <f t="shared" si="9"/>
        <v>8100</v>
      </c>
      <c r="AJ53" s="109">
        <f t="shared" si="8"/>
        <v>8100</v>
      </c>
      <c r="AM53" t="b">
        <f>D53='15.02.2022 Смета'!D55</f>
        <v>1</v>
      </c>
      <c r="AN53" t="b">
        <f>F53='15.02.2022 Смета'!E55</f>
        <v>1</v>
      </c>
      <c r="AO53" t="b">
        <f>G53='15.02.2022 Смета'!F55</f>
        <v>1</v>
      </c>
      <c r="AP53" t="b">
        <f>H53='15.02.2022 Смета'!G55</f>
        <v>1</v>
      </c>
    </row>
    <row r="54" spans="1:42" ht="16.149999999999999" customHeight="1" x14ac:dyDescent="0.25">
      <c r="A54" s="112">
        <v>41</v>
      </c>
      <c r="B54" s="8" t="s">
        <v>216</v>
      </c>
      <c r="C54" s="21" t="s">
        <v>122</v>
      </c>
      <c r="D54" s="22" t="s">
        <v>557</v>
      </c>
      <c r="E54" s="21" t="s">
        <v>335</v>
      </c>
      <c r="F54" s="35">
        <v>44648</v>
      </c>
      <c r="G54" s="35">
        <v>44651</v>
      </c>
      <c r="H54" s="21" t="s">
        <v>334</v>
      </c>
      <c r="I54" s="22" t="s">
        <v>335</v>
      </c>
      <c r="J54" s="35">
        <v>44648</v>
      </c>
      <c r="K54" s="35">
        <v>44651</v>
      </c>
      <c r="L54" s="10"/>
      <c r="M54" s="10">
        <v>3400</v>
      </c>
      <c r="N54" s="10">
        <f>L54*M54</f>
        <v>0</v>
      </c>
      <c r="O54" s="10"/>
      <c r="P54" s="10">
        <v>2900</v>
      </c>
      <c r="Q54" s="10">
        <f>O54*P54</f>
        <v>0</v>
      </c>
      <c r="R54" s="10"/>
      <c r="S54" s="10">
        <v>2800</v>
      </c>
      <c r="T54" s="10">
        <f>R54*S54</f>
        <v>0</v>
      </c>
      <c r="U54" s="10">
        <v>18</v>
      </c>
      <c r="V54" s="10">
        <v>150</v>
      </c>
      <c r="W54" s="10">
        <f t="shared" si="3"/>
        <v>2700</v>
      </c>
      <c r="X54" s="10">
        <v>18</v>
      </c>
      <c r="Y54" s="10">
        <v>150</v>
      </c>
      <c r="Z54" s="10">
        <f t="shared" si="4"/>
        <v>2700</v>
      </c>
      <c r="AA54" s="10">
        <v>18</v>
      </c>
      <c r="AB54" s="10">
        <v>150</v>
      </c>
      <c r="AC54" s="10">
        <f t="shared" si="5"/>
        <v>2700</v>
      </c>
      <c r="AD54" s="11"/>
      <c r="AE54" s="26">
        <v>7</v>
      </c>
      <c r="AF54" s="7">
        <f t="shared" si="13"/>
        <v>0</v>
      </c>
      <c r="AG54" s="152">
        <v>1</v>
      </c>
      <c r="AH54" s="139">
        <f t="shared" si="7"/>
        <v>54</v>
      </c>
      <c r="AI54" s="139">
        <f t="shared" si="9"/>
        <v>8100</v>
      </c>
      <c r="AJ54" s="109">
        <f t="shared" si="8"/>
        <v>8100</v>
      </c>
      <c r="AM54" t="b">
        <f>D54='15.02.2022 Смета'!D56</f>
        <v>1</v>
      </c>
      <c r="AN54" t="b">
        <f>F54='15.02.2022 Смета'!E56</f>
        <v>1</v>
      </c>
      <c r="AO54" t="b">
        <f>G54='15.02.2022 Смета'!F56</f>
        <v>1</v>
      </c>
      <c r="AP54" t="b">
        <f>H54='15.02.2022 Смета'!G56</f>
        <v>1</v>
      </c>
    </row>
    <row r="55" spans="1:42" ht="27" customHeight="1" x14ac:dyDescent="0.25">
      <c r="A55" s="108">
        <v>42</v>
      </c>
      <c r="B55" s="8"/>
      <c r="C55" s="47" t="s">
        <v>122</v>
      </c>
      <c r="D55" s="22" t="s">
        <v>93</v>
      </c>
      <c r="E55" s="21" t="s">
        <v>338</v>
      </c>
      <c r="F55" s="35">
        <v>44698</v>
      </c>
      <c r="G55" s="35">
        <v>44701</v>
      </c>
      <c r="H55" s="21" t="s">
        <v>764</v>
      </c>
      <c r="I55" s="53" t="s">
        <v>338</v>
      </c>
      <c r="J55" s="52">
        <v>44698</v>
      </c>
      <c r="K55" s="52">
        <v>44701</v>
      </c>
      <c r="L55" s="49"/>
      <c r="M55" s="49"/>
      <c r="N55" s="60"/>
      <c r="O55" s="49"/>
      <c r="P55" s="49"/>
      <c r="Q55" s="60"/>
      <c r="R55" s="49"/>
      <c r="S55" s="49"/>
      <c r="T55" s="61"/>
      <c r="U55" s="49">
        <v>117</v>
      </c>
      <c r="V55" s="49">
        <v>150</v>
      </c>
      <c r="W55" s="49">
        <f t="shared" si="3"/>
        <v>17550</v>
      </c>
      <c r="X55" s="49">
        <v>58</v>
      </c>
      <c r="Y55" s="49">
        <v>150</v>
      </c>
      <c r="Z55" s="49">
        <f t="shared" si="4"/>
        <v>8700</v>
      </c>
      <c r="AA55" s="49">
        <v>58</v>
      </c>
      <c r="AB55" s="49">
        <v>150</v>
      </c>
      <c r="AC55" s="49">
        <f t="shared" si="5"/>
        <v>8700</v>
      </c>
      <c r="AD55" s="65">
        <v>170</v>
      </c>
      <c r="AE55" s="54">
        <v>7</v>
      </c>
      <c r="AF55" s="55">
        <v>1192</v>
      </c>
      <c r="AG55" s="152">
        <v>1</v>
      </c>
      <c r="AH55" s="154">
        <f t="shared" si="7"/>
        <v>403</v>
      </c>
      <c r="AI55" s="139">
        <f t="shared" si="9"/>
        <v>36142</v>
      </c>
      <c r="AJ55" s="165">
        <f t="shared" si="8"/>
        <v>36142</v>
      </c>
      <c r="AM55" t="b">
        <f>D55='15.02.2022 Смета'!D57</f>
        <v>1</v>
      </c>
      <c r="AN55" t="b">
        <f>F55='15.02.2022 Смета'!E57</f>
        <v>1</v>
      </c>
      <c r="AO55" t="b">
        <f>G55='15.02.2022 Смета'!F57</f>
        <v>1</v>
      </c>
      <c r="AP55" t="b">
        <f>H55='15.02.2022 Смета'!G57</f>
        <v>1</v>
      </c>
    </row>
    <row r="56" spans="1:42" ht="16.149999999999999" customHeight="1" x14ac:dyDescent="0.25">
      <c r="A56" s="108">
        <v>43</v>
      </c>
      <c r="B56" s="8" t="s">
        <v>18</v>
      </c>
      <c r="C56" s="21" t="s">
        <v>122</v>
      </c>
      <c r="D56" s="22" t="s">
        <v>559</v>
      </c>
      <c r="E56" s="21" t="s">
        <v>341</v>
      </c>
      <c r="F56" s="35">
        <v>44731</v>
      </c>
      <c r="G56" s="35">
        <v>44734</v>
      </c>
      <c r="H56" s="21" t="s">
        <v>332</v>
      </c>
      <c r="I56" s="38" t="s">
        <v>341</v>
      </c>
      <c r="J56" s="35">
        <v>44731</v>
      </c>
      <c r="K56" s="35">
        <v>44734</v>
      </c>
      <c r="L56" s="10">
        <v>2</v>
      </c>
      <c r="M56" s="10">
        <v>3400</v>
      </c>
      <c r="N56" s="10">
        <f t="shared" ref="N56:N127" si="14">L56*M56</f>
        <v>6800</v>
      </c>
      <c r="O56" s="10">
        <v>2</v>
      </c>
      <c r="P56" s="10">
        <v>2900</v>
      </c>
      <c r="Q56" s="10">
        <f t="shared" ref="Q56:Q127" si="15">O56*P56</f>
        <v>5800</v>
      </c>
      <c r="R56" s="10">
        <v>2</v>
      </c>
      <c r="S56" s="10">
        <v>2800</v>
      </c>
      <c r="T56" s="10">
        <f t="shared" ref="T56:T127" si="16">R56*S56</f>
        <v>5600</v>
      </c>
      <c r="U56" s="10">
        <v>26</v>
      </c>
      <c r="V56" s="10">
        <v>150</v>
      </c>
      <c r="W56" s="10">
        <f t="shared" si="3"/>
        <v>3900</v>
      </c>
      <c r="X56" s="10">
        <v>26</v>
      </c>
      <c r="Y56" s="10">
        <v>150</v>
      </c>
      <c r="Z56" s="10">
        <f t="shared" si="4"/>
        <v>3900</v>
      </c>
      <c r="AA56" s="10">
        <v>26</v>
      </c>
      <c r="AB56" s="10">
        <v>150</v>
      </c>
      <c r="AC56" s="10">
        <f t="shared" si="5"/>
        <v>3900</v>
      </c>
      <c r="AD56" s="11">
        <v>84</v>
      </c>
      <c r="AE56" s="26">
        <v>7</v>
      </c>
      <c r="AF56" s="7">
        <f t="shared" ref="AF56:AF127" si="17">AD56*AE56</f>
        <v>588</v>
      </c>
      <c r="AG56" s="152">
        <v>1</v>
      </c>
      <c r="AH56" s="139">
        <f t="shared" si="7"/>
        <v>168</v>
      </c>
      <c r="AI56" s="139">
        <f t="shared" si="9"/>
        <v>30488</v>
      </c>
      <c r="AJ56" s="109">
        <f t="shared" si="8"/>
        <v>30488</v>
      </c>
      <c r="AM56" t="b">
        <f>D56='15.02.2022 Смета'!D58</f>
        <v>1</v>
      </c>
      <c r="AN56" t="b">
        <f>F56='15.02.2022 Смета'!E58</f>
        <v>1</v>
      </c>
      <c r="AO56" t="b">
        <f>G56='15.02.2022 Смета'!F58</f>
        <v>1</v>
      </c>
      <c r="AP56" t="b">
        <f>H56='15.02.2022 Смета'!G58</f>
        <v>1</v>
      </c>
    </row>
    <row r="57" spans="1:42" ht="16.149999999999999" customHeight="1" x14ac:dyDescent="0.25">
      <c r="A57" s="114">
        <v>44</v>
      </c>
      <c r="B57" s="8" t="s">
        <v>18</v>
      </c>
      <c r="C57" s="21" t="s">
        <v>122</v>
      </c>
      <c r="D57" s="22" t="s">
        <v>558</v>
      </c>
      <c r="E57" s="21" t="s">
        <v>340</v>
      </c>
      <c r="F57" s="35">
        <v>44735</v>
      </c>
      <c r="G57" s="35">
        <v>44738</v>
      </c>
      <c r="H57" s="21" t="s">
        <v>332</v>
      </c>
      <c r="I57" s="22" t="s">
        <v>340</v>
      </c>
      <c r="J57" s="35">
        <v>44735</v>
      </c>
      <c r="K57" s="35">
        <v>44738</v>
      </c>
      <c r="L57" s="10">
        <v>2</v>
      </c>
      <c r="M57" s="10">
        <v>3400</v>
      </c>
      <c r="N57" s="10">
        <f t="shared" si="14"/>
        <v>6800</v>
      </c>
      <c r="O57" s="10">
        <v>2</v>
      </c>
      <c r="P57" s="10">
        <v>2900</v>
      </c>
      <c r="Q57" s="10">
        <f t="shared" si="15"/>
        <v>5800</v>
      </c>
      <c r="R57" s="10">
        <v>2</v>
      </c>
      <c r="S57" s="10">
        <v>2800</v>
      </c>
      <c r="T57" s="10">
        <f t="shared" si="16"/>
        <v>5600</v>
      </c>
      <c r="U57" s="10">
        <v>26</v>
      </c>
      <c r="V57" s="10">
        <v>150</v>
      </c>
      <c r="W57" s="10">
        <f t="shared" si="3"/>
        <v>3900</v>
      </c>
      <c r="X57" s="10">
        <v>26</v>
      </c>
      <c r="Y57" s="10">
        <v>150</v>
      </c>
      <c r="Z57" s="10">
        <f t="shared" si="4"/>
        <v>3900</v>
      </c>
      <c r="AA57" s="10">
        <v>26</v>
      </c>
      <c r="AB57" s="10">
        <v>150</v>
      </c>
      <c r="AC57" s="10">
        <f t="shared" si="5"/>
        <v>3900</v>
      </c>
      <c r="AD57" s="11">
        <v>84</v>
      </c>
      <c r="AE57" s="26">
        <v>7</v>
      </c>
      <c r="AF57" s="7">
        <f t="shared" si="17"/>
        <v>588</v>
      </c>
      <c r="AG57" s="152">
        <v>1</v>
      </c>
      <c r="AH57" s="139">
        <f t="shared" si="7"/>
        <v>168</v>
      </c>
      <c r="AI57" s="139">
        <f t="shared" si="9"/>
        <v>30488</v>
      </c>
      <c r="AJ57" s="109">
        <f t="shared" si="8"/>
        <v>30488</v>
      </c>
      <c r="AM57" t="b">
        <f>D57='15.02.2022 Смета'!D59</f>
        <v>1</v>
      </c>
      <c r="AN57" t="b">
        <f>F57='15.02.2022 Смета'!E59</f>
        <v>1</v>
      </c>
      <c r="AO57" t="b">
        <f>G57='15.02.2022 Смета'!F59</f>
        <v>1</v>
      </c>
      <c r="AP57" t="b">
        <f>H57='15.02.2022 Смета'!G59</f>
        <v>1</v>
      </c>
    </row>
    <row r="58" spans="1:42" ht="16.149999999999999" customHeight="1" x14ac:dyDescent="0.25">
      <c r="A58" s="108">
        <v>45</v>
      </c>
      <c r="B58" s="8" t="s">
        <v>18</v>
      </c>
      <c r="C58" s="21" t="s">
        <v>122</v>
      </c>
      <c r="D58" s="22" t="s">
        <v>560</v>
      </c>
      <c r="E58" s="21" t="s">
        <v>342</v>
      </c>
      <c r="F58" s="35">
        <v>44761</v>
      </c>
      <c r="G58" s="35">
        <v>44764</v>
      </c>
      <c r="H58" s="21" t="s">
        <v>331</v>
      </c>
      <c r="I58" s="38" t="s">
        <v>342</v>
      </c>
      <c r="J58" s="35">
        <v>44761</v>
      </c>
      <c r="K58" s="35">
        <v>44764</v>
      </c>
      <c r="L58" s="10">
        <v>2</v>
      </c>
      <c r="M58" s="10">
        <v>3400</v>
      </c>
      <c r="N58" s="10">
        <f t="shared" si="14"/>
        <v>6800</v>
      </c>
      <c r="O58" s="10">
        <v>2</v>
      </c>
      <c r="P58" s="10">
        <v>2900</v>
      </c>
      <c r="Q58" s="10">
        <f t="shared" si="15"/>
        <v>5800</v>
      </c>
      <c r="R58" s="10">
        <v>2</v>
      </c>
      <c r="S58" s="10">
        <v>2800</v>
      </c>
      <c r="T58" s="10">
        <f t="shared" si="16"/>
        <v>5600</v>
      </c>
      <c r="U58" s="10">
        <v>26</v>
      </c>
      <c r="V58" s="10">
        <v>150</v>
      </c>
      <c r="W58" s="10">
        <f t="shared" si="3"/>
        <v>3900</v>
      </c>
      <c r="X58" s="10">
        <v>26</v>
      </c>
      <c r="Y58" s="10">
        <v>150</v>
      </c>
      <c r="Z58" s="10">
        <f t="shared" si="4"/>
        <v>3900</v>
      </c>
      <c r="AA58" s="10">
        <v>26</v>
      </c>
      <c r="AB58" s="10">
        <v>150</v>
      </c>
      <c r="AC58" s="10">
        <f t="shared" si="5"/>
        <v>3900</v>
      </c>
      <c r="AD58" s="11">
        <v>84</v>
      </c>
      <c r="AE58" s="26">
        <v>7</v>
      </c>
      <c r="AF58" s="7">
        <f t="shared" si="17"/>
        <v>588</v>
      </c>
      <c r="AG58" s="152">
        <v>1</v>
      </c>
      <c r="AH58" s="139">
        <f t="shared" si="7"/>
        <v>168</v>
      </c>
      <c r="AI58" s="139">
        <f t="shared" si="9"/>
        <v>30488</v>
      </c>
      <c r="AJ58" s="109">
        <f t="shared" si="8"/>
        <v>30488</v>
      </c>
      <c r="AM58" t="b">
        <f>D58='15.02.2022 Смета'!D60</f>
        <v>1</v>
      </c>
      <c r="AN58" t="b">
        <f>F58='15.02.2022 Смета'!E60</f>
        <v>1</v>
      </c>
      <c r="AO58" t="b">
        <f>G58='15.02.2022 Смета'!F60</f>
        <v>1</v>
      </c>
      <c r="AP58" t="b">
        <f>H58='15.02.2022 Смета'!G60</f>
        <v>1</v>
      </c>
    </row>
    <row r="59" spans="1:42" ht="16.149999999999999" customHeight="1" x14ac:dyDescent="0.25">
      <c r="A59" s="108">
        <v>46</v>
      </c>
      <c r="B59" s="8" t="s">
        <v>18</v>
      </c>
      <c r="C59" s="21" t="s">
        <v>122</v>
      </c>
      <c r="D59" s="22" t="s">
        <v>560</v>
      </c>
      <c r="E59" s="21" t="s">
        <v>343</v>
      </c>
      <c r="F59" s="35">
        <v>44796</v>
      </c>
      <c r="G59" s="35">
        <v>44799</v>
      </c>
      <c r="H59" s="21" t="s">
        <v>331</v>
      </c>
      <c r="I59" s="38" t="s">
        <v>343</v>
      </c>
      <c r="J59" s="35">
        <v>44796</v>
      </c>
      <c r="K59" s="35">
        <v>44799</v>
      </c>
      <c r="L59" s="10">
        <v>2</v>
      </c>
      <c r="M59" s="10">
        <v>3400</v>
      </c>
      <c r="N59" s="10">
        <f t="shared" si="14"/>
        <v>6800</v>
      </c>
      <c r="O59" s="10">
        <v>2</v>
      </c>
      <c r="P59" s="10">
        <v>2900</v>
      </c>
      <c r="Q59" s="10">
        <f t="shared" si="15"/>
        <v>5800</v>
      </c>
      <c r="R59" s="10">
        <v>2</v>
      </c>
      <c r="S59" s="10">
        <v>2800</v>
      </c>
      <c r="T59" s="10">
        <f t="shared" si="16"/>
        <v>5600</v>
      </c>
      <c r="U59" s="10">
        <v>26</v>
      </c>
      <c r="V59" s="10">
        <v>150</v>
      </c>
      <c r="W59" s="10">
        <f t="shared" si="3"/>
        <v>3900</v>
      </c>
      <c r="X59" s="10">
        <v>26</v>
      </c>
      <c r="Y59" s="10">
        <v>150</v>
      </c>
      <c r="Z59" s="10">
        <f t="shared" si="4"/>
        <v>3900</v>
      </c>
      <c r="AA59" s="10">
        <v>26</v>
      </c>
      <c r="AB59" s="10">
        <v>150</v>
      </c>
      <c r="AC59" s="10">
        <f t="shared" si="5"/>
        <v>3900</v>
      </c>
      <c r="AD59" s="11">
        <v>84</v>
      </c>
      <c r="AE59" s="26">
        <v>7</v>
      </c>
      <c r="AF59" s="7">
        <f t="shared" si="17"/>
        <v>588</v>
      </c>
      <c r="AG59" s="152">
        <v>1</v>
      </c>
      <c r="AH59" s="139">
        <f t="shared" si="7"/>
        <v>168</v>
      </c>
      <c r="AI59" s="139">
        <f t="shared" si="9"/>
        <v>30488</v>
      </c>
      <c r="AJ59" s="109">
        <f t="shared" si="8"/>
        <v>30488</v>
      </c>
      <c r="AM59" t="b">
        <f>D59='15.02.2022 Смета'!D61</f>
        <v>1</v>
      </c>
      <c r="AN59" t="b">
        <f>F59='15.02.2022 Смета'!E61</f>
        <v>1</v>
      </c>
      <c r="AO59" t="b">
        <f>G59='15.02.2022 Смета'!F61</f>
        <v>1</v>
      </c>
      <c r="AP59" t="b">
        <f>H59='15.02.2022 Смета'!G61</f>
        <v>1</v>
      </c>
    </row>
    <row r="60" spans="1:42" ht="27" customHeight="1" x14ac:dyDescent="0.25">
      <c r="A60" s="108">
        <v>47</v>
      </c>
      <c r="B60" s="8" t="s">
        <v>216</v>
      </c>
      <c r="C60" s="21" t="s">
        <v>122</v>
      </c>
      <c r="D60" s="22" t="s">
        <v>561</v>
      </c>
      <c r="E60" s="21" t="s">
        <v>828</v>
      </c>
      <c r="F60" s="35">
        <v>44810</v>
      </c>
      <c r="G60" s="35">
        <v>44813</v>
      </c>
      <c r="H60" s="21" t="s">
        <v>1074</v>
      </c>
      <c r="I60" s="38" t="s">
        <v>828</v>
      </c>
      <c r="J60" s="35">
        <v>44810</v>
      </c>
      <c r="K60" s="35">
        <v>44813</v>
      </c>
      <c r="L60" s="10">
        <v>1</v>
      </c>
      <c r="M60" s="10">
        <v>3400</v>
      </c>
      <c r="N60" s="10">
        <f t="shared" si="14"/>
        <v>3400</v>
      </c>
      <c r="O60" s="10">
        <v>1</v>
      </c>
      <c r="P60" s="10">
        <v>2900</v>
      </c>
      <c r="Q60" s="10">
        <f t="shared" si="15"/>
        <v>2900</v>
      </c>
      <c r="R60" s="10">
        <v>1</v>
      </c>
      <c r="S60" s="10">
        <v>2800</v>
      </c>
      <c r="T60" s="10">
        <f t="shared" si="16"/>
        <v>2800</v>
      </c>
      <c r="U60" s="10">
        <v>18</v>
      </c>
      <c r="V60" s="10">
        <v>150</v>
      </c>
      <c r="W60" s="10">
        <f t="shared" si="3"/>
        <v>2700</v>
      </c>
      <c r="X60" s="10">
        <v>18</v>
      </c>
      <c r="Y60" s="10">
        <v>150</v>
      </c>
      <c r="Z60" s="10">
        <f t="shared" si="4"/>
        <v>2700</v>
      </c>
      <c r="AA60" s="10">
        <v>18</v>
      </c>
      <c r="AB60" s="10">
        <v>150</v>
      </c>
      <c r="AC60" s="10">
        <f t="shared" si="5"/>
        <v>2700</v>
      </c>
      <c r="AD60" s="11">
        <v>54</v>
      </c>
      <c r="AE60" s="26">
        <v>7</v>
      </c>
      <c r="AF60" s="7">
        <f t="shared" si="17"/>
        <v>378</v>
      </c>
      <c r="AG60" s="152">
        <v>1</v>
      </c>
      <c r="AH60" s="139">
        <f t="shared" si="7"/>
        <v>111</v>
      </c>
      <c r="AI60" s="139">
        <f t="shared" si="9"/>
        <v>17578</v>
      </c>
      <c r="AJ60" s="109">
        <f t="shared" si="8"/>
        <v>17578</v>
      </c>
      <c r="AM60" t="b">
        <f>D60='15.02.2022 Смета'!D62</f>
        <v>1</v>
      </c>
      <c r="AN60" t="b">
        <f>F60='15.02.2022 Смета'!E62</f>
        <v>1</v>
      </c>
      <c r="AO60" t="b">
        <f>G60='15.02.2022 Смета'!F62</f>
        <v>1</v>
      </c>
      <c r="AP60" t="b">
        <f>H60='15.02.2022 Смета'!G62</f>
        <v>0</v>
      </c>
    </row>
    <row r="61" spans="1:42" x14ac:dyDescent="0.25">
      <c r="A61" s="108">
        <v>48</v>
      </c>
      <c r="B61" s="8"/>
      <c r="C61" s="8" t="s">
        <v>122</v>
      </c>
      <c r="D61" s="57" t="s">
        <v>561</v>
      </c>
      <c r="E61" s="9" t="s">
        <v>827</v>
      </c>
      <c r="F61" s="35">
        <v>44831</v>
      </c>
      <c r="G61" s="35">
        <v>44834</v>
      </c>
      <c r="H61" s="21" t="s">
        <v>334</v>
      </c>
      <c r="I61" s="57" t="s">
        <v>827</v>
      </c>
      <c r="J61" s="62">
        <v>44831</v>
      </c>
      <c r="K61" s="62">
        <v>44834</v>
      </c>
      <c r="L61" s="10">
        <v>1</v>
      </c>
      <c r="M61" s="10">
        <v>3400</v>
      </c>
      <c r="N61" s="10">
        <f t="shared" si="14"/>
        <v>3400</v>
      </c>
      <c r="O61" s="10">
        <v>1</v>
      </c>
      <c r="P61" s="10">
        <v>2900</v>
      </c>
      <c r="Q61" s="10">
        <f t="shared" si="15"/>
        <v>2900</v>
      </c>
      <c r="R61" s="10">
        <v>1</v>
      </c>
      <c r="S61" s="10">
        <v>2800</v>
      </c>
      <c r="T61" s="10">
        <f t="shared" si="16"/>
        <v>2800</v>
      </c>
      <c r="U61" s="10">
        <v>18</v>
      </c>
      <c r="V61" s="10">
        <v>150</v>
      </c>
      <c r="W61" s="10">
        <f t="shared" si="3"/>
        <v>2700</v>
      </c>
      <c r="X61" s="10">
        <v>18</v>
      </c>
      <c r="Y61" s="10">
        <v>150</v>
      </c>
      <c r="Z61" s="10">
        <f t="shared" si="4"/>
        <v>2700</v>
      </c>
      <c r="AA61" s="10">
        <v>18</v>
      </c>
      <c r="AB61" s="10">
        <v>150</v>
      </c>
      <c r="AC61" s="10">
        <f t="shared" si="5"/>
        <v>2700</v>
      </c>
      <c r="AD61" s="11">
        <v>54</v>
      </c>
      <c r="AE61" s="26">
        <v>7</v>
      </c>
      <c r="AF61" s="7">
        <f t="shared" si="17"/>
        <v>378</v>
      </c>
      <c r="AG61" s="152">
        <v>1</v>
      </c>
      <c r="AH61" s="139">
        <f t="shared" si="7"/>
        <v>111</v>
      </c>
      <c r="AI61" s="139">
        <f t="shared" si="9"/>
        <v>17578</v>
      </c>
      <c r="AJ61" s="109">
        <f t="shared" si="8"/>
        <v>17578</v>
      </c>
      <c r="AM61" t="b">
        <f>D61='15.02.2022 Смета'!D63</f>
        <v>1</v>
      </c>
      <c r="AN61" t="b">
        <f>F61='15.02.2022 Смета'!E63</f>
        <v>1</v>
      </c>
      <c r="AO61" t="b">
        <f>G61='15.02.2022 Смета'!F63</f>
        <v>1</v>
      </c>
      <c r="AP61" t="b">
        <f>H61='15.02.2022 Смета'!G63</f>
        <v>1</v>
      </c>
    </row>
    <row r="62" spans="1:42" x14ac:dyDescent="0.25">
      <c r="A62" s="106"/>
      <c r="B62" s="96"/>
      <c r="C62" s="97"/>
      <c r="D62" s="179" t="s">
        <v>922</v>
      </c>
      <c r="E62" s="99"/>
      <c r="F62" s="99"/>
      <c r="G62" s="99"/>
      <c r="H62" s="99"/>
      <c r="I62" s="99"/>
      <c r="J62" s="99"/>
      <c r="K62" s="99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2"/>
      <c r="AE62" s="79"/>
      <c r="AF62" s="79"/>
      <c r="AG62" s="153"/>
      <c r="AH62" s="151"/>
      <c r="AI62" s="151"/>
      <c r="AJ62" s="164"/>
      <c r="AM62" t="b">
        <f>D62='15.02.2022 Смета'!D64</f>
        <v>1</v>
      </c>
      <c r="AN62" t="b">
        <f>F62='15.02.2022 Смета'!E64</f>
        <v>1</v>
      </c>
      <c r="AO62" t="b">
        <f>G62='15.02.2022 Смета'!F64</f>
        <v>1</v>
      </c>
      <c r="AP62" t="b">
        <f>H62='15.02.2022 Смета'!G64</f>
        <v>1</v>
      </c>
    </row>
    <row r="63" spans="1:42" ht="16.149999999999999" customHeight="1" x14ac:dyDescent="0.25">
      <c r="A63" s="108">
        <v>49</v>
      </c>
      <c r="B63" s="8" t="s">
        <v>17</v>
      </c>
      <c r="C63" s="21" t="s">
        <v>150</v>
      </c>
      <c r="D63" s="22" t="s">
        <v>173</v>
      </c>
      <c r="E63" s="21" t="s">
        <v>340</v>
      </c>
      <c r="F63" s="35">
        <v>44712</v>
      </c>
      <c r="G63" s="35">
        <v>44715</v>
      </c>
      <c r="H63" s="21" t="s">
        <v>301</v>
      </c>
      <c r="I63" s="38" t="s">
        <v>340</v>
      </c>
      <c r="J63" s="35">
        <v>44712</v>
      </c>
      <c r="K63" s="35">
        <v>44715</v>
      </c>
      <c r="L63" s="10"/>
      <c r="M63" s="10">
        <v>3400</v>
      </c>
      <c r="N63" s="10">
        <f t="shared" si="14"/>
        <v>0</v>
      </c>
      <c r="O63" s="10"/>
      <c r="P63" s="10">
        <v>2900</v>
      </c>
      <c r="Q63" s="10">
        <f t="shared" si="15"/>
        <v>0</v>
      </c>
      <c r="R63" s="10"/>
      <c r="S63" s="10">
        <v>2800</v>
      </c>
      <c r="T63" s="10">
        <f t="shared" si="16"/>
        <v>0</v>
      </c>
      <c r="U63" s="10">
        <v>49</v>
      </c>
      <c r="V63" s="10">
        <v>150</v>
      </c>
      <c r="W63" s="10">
        <f t="shared" si="3"/>
        <v>7350</v>
      </c>
      <c r="X63" s="10">
        <v>49</v>
      </c>
      <c r="Y63" s="10">
        <v>150</v>
      </c>
      <c r="Z63" s="10">
        <f t="shared" si="4"/>
        <v>7350</v>
      </c>
      <c r="AA63" s="10">
        <v>49</v>
      </c>
      <c r="AB63" s="10">
        <v>150</v>
      </c>
      <c r="AC63" s="10">
        <f t="shared" si="5"/>
        <v>7350</v>
      </c>
      <c r="AD63" s="11">
        <v>147</v>
      </c>
      <c r="AE63" s="26">
        <v>7</v>
      </c>
      <c r="AF63" s="7">
        <f t="shared" si="17"/>
        <v>1029</v>
      </c>
      <c r="AG63" s="152">
        <v>1</v>
      </c>
      <c r="AH63" s="139">
        <f t="shared" si="7"/>
        <v>294</v>
      </c>
      <c r="AI63" s="139">
        <f t="shared" si="9"/>
        <v>23079</v>
      </c>
      <c r="AJ63" s="109">
        <f t="shared" si="8"/>
        <v>23079</v>
      </c>
      <c r="AM63" t="b">
        <f>D63='15.02.2022 Смета'!D65</f>
        <v>1</v>
      </c>
      <c r="AN63" t="b">
        <f>F63='15.02.2022 Смета'!E65</f>
        <v>1</v>
      </c>
      <c r="AO63" t="b">
        <f>G63='15.02.2022 Смета'!F65</f>
        <v>1</v>
      </c>
      <c r="AP63" t="b">
        <f>H63='15.02.2022 Смета'!G65</f>
        <v>1</v>
      </c>
    </row>
    <row r="64" spans="1:42" ht="16.149999999999999" customHeight="1" x14ac:dyDescent="0.25">
      <c r="A64" s="108">
        <v>50</v>
      </c>
      <c r="B64" s="8" t="s">
        <v>17</v>
      </c>
      <c r="C64" s="21" t="s">
        <v>150</v>
      </c>
      <c r="D64" s="22" t="s">
        <v>174</v>
      </c>
      <c r="E64" s="21" t="s">
        <v>344</v>
      </c>
      <c r="F64" s="35">
        <v>44733</v>
      </c>
      <c r="G64" s="35">
        <v>44736</v>
      </c>
      <c r="H64" s="21" t="s">
        <v>301</v>
      </c>
      <c r="I64" s="38" t="s">
        <v>344</v>
      </c>
      <c r="J64" s="35">
        <v>44733</v>
      </c>
      <c r="K64" s="35">
        <v>44736</v>
      </c>
      <c r="L64" s="11"/>
      <c r="M64" s="10">
        <v>3400</v>
      </c>
      <c r="N64" s="10">
        <f t="shared" si="14"/>
        <v>0</v>
      </c>
      <c r="O64" s="10"/>
      <c r="P64" s="10">
        <v>2900</v>
      </c>
      <c r="Q64" s="10">
        <f t="shared" si="15"/>
        <v>0</v>
      </c>
      <c r="R64" s="10"/>
      <c r="S64" s="10">
        <v>2800</v>
      </c>
      <c r="T64" s="10">
        <f t="shared" si="16"/>
        <v>0</v>
      </c>
      <c r="U64" s="10">
        <v>49</v>
      </c>
      <c r="V64" s="10">
        <v>150</v>
      </c>
      <c r="W64" s="10">
        <f t="shared" si="3"/>
        <v>7350</v>
      </c>
      <c r="X64" s="10">
        <v>49</v>
      </c>
      <c r="Y64" s="10">
        <v>150</v>
      </c>
      <c r="Z64" s="10">
        <f t="shared" si="4"/>
        <v>7350</v>
      </c>
      <c r="AA64" s="10">
        <v>49</v>
      </c>
      <c r="AB64" s="10">
        <v>150</v>
      </c>
      <c r="AC64" s="10">
        <f t="shared" si="5"/>
        <v>7350</v>
      </c>
      <c r="AD64" s="11">
        <v>147</v>
      </c>
      <c r="AE64" s="26">
        <v>7</v>
      </c>
      <c r="AF64" s="7">
        <f t="shared" si="17"/>
        <v>1029</v>
      </c>
      <c r="AG64" s="152">
        <v>1</v>
      </c>
      <c r="AH64" s="139">
        <f t="shared" si="7"/>
        <v>294</v>
      </c>
      <c r="AI64" s="139">
        <f t="shared" si="9"/>
        <v>23079</v>
      </c>
      <c r="AJ64" s="109">
        <f t="shared" si="8"/>
        <v>23079</v>
      </c>
      <c r="AM64" t="b">
        <f>D64='15.02.2022 Смета'!D66</f>
        <v>1</v>
      </c>
      <c r="AN64" t="b">
        <f>F64='15.02.2022 Смета'!E66</f>
        <v>1</v>
      </c>
      <c r="AO64" t="b">
        <f>G64='15.02.2022 Смета'!F66</f>
        <v>1</v>
      </c>
      <c r="AP64" t="b">
        <f>H64='15.02.2022 Смета'!G66</f>
        <v>1</v>
      </c>
    </row>
    <row r="65" spans="1:42" ht="16.149999999999999" customHeight="1" x14ac:dyDescent="0.25">
      <c r="A65" s="108">
        <v>51</v>
      </c>
      <c r="B65" s="8" t="s">
        <v>17</v>
      </c>
      <c r="C65" s="21" t="s">
        <v>150</v>
      </c>
      <c r="D65" s="22" t="s">
        <v>174</v>
      </c>
      <c r="E65" s="21" t="s">
        <v>342</v>
      </c>
      <c r="F65" s="35">
        <v>44753</v>
      </c>
      <c r="G65" s="35">
        <v>44756</v>
      </c>
      <c r="H65" s="21" t="s">
        <v>301</v>
      </c>
      <c r="I65" s="38" t="s">
        <v>342</v>
      </c>
      <c r="J65" s="35">
        <v>44753</v>
      </c>
      <c r="K65" s="35">
        <v>44756</v>
      </c>
      <c r="L65" s="11"/>
      <c r="M65" s="10">
        <v>3400</v>
      </c>
      <c r="N65" s="10">
        <f t="shared" si="14"/>
        <v>0</v>
      </c>
      <c r="O65" s="10"/>
      <c r="P65" s="10">
        <v>2900</v>
      </c>
      <c r="Q65" s="10">
        <f t="shared" si="15"/>
        <v>0</v>
      </c>
      <c r="R65" s="10"/>
      <c r="S65" s="10">
        <v>2800</v>
      </c>
      <c r="T65" s="10">
        <f t="shared" si="16"/>
        <v>0</v>
      </c>
      <c r="U65" s="10">
        <v>81</v>
      </c>
      <c r="V65" s="10">
        <v>150</v>
      </c>
      <c r="W65" s="10">
        <f t="shared" si="3"/>
        <v>12150</v>
      </c>
      <c r="X65" s="10">
        <v>81</v>
      </c>
      <c r="Y65" s="10">
        <v>150</v>
      </c>
      <c r="Z65" s="10">
        <f t="shared" si="4"/>
        <v>12150</v>
      </c>
      <c r="AA65" s="10">
        <v>81</v>
      </c>
      <c r="AB65" s="10">
        <v>150</v>
      </c>
      <c r="AC65" s="10">
        <f t="shared" si="5"/>
        <v>12150</v>
      </c>
      <c r="AD65" s="11">
        <v>243</v>
      </c>
      <c r="AE65" s="26">
        <v>7</v>
      </c>
      <c r="AF65" s="7">
        <f t="shared" si="17"/>
        <v>1701</v>
      </c>
      <c r="AG65" s="152">
        <v>1</v>
      </c>
      <c r="AH65" s="139">
        <f t="shared" si="7"/>
        <v>486</v>
      </c>
      <c r="AI65" s="139">
        <f t="shared" si="9"/>
        <v>38151</v>
      </c>
      <c r="AJ65" s="109">
        <f t="shared" si="8"/>
        <v>38151</v>
      </c>
      <c r="AM65" t="b">
        <f>D65='15.02.2022 Смета'!D67</f>
        <v>1</v>
      </c>
      <c r="AN65" t="b">
        <f>F65='15.02.2022 Смета'!E67</f>
        <v>1</v>
      </c>
      <c r="AO65" t="b">
        <f>G65='15.02.2022 Смета'!F67</f>
        <v>1</v>
      </c>
      <c r="AP65" t="b">
        <f>H65='15.02.2022 Смета'!G67</f>
        <v>1</v>
      </c>
    </row>
    <row r="66" spans="1:42" ht="16.149999999999999" customHeight="1" x14ac:dyDescent="0.25">
      <c r="A66" s="108">
        <v>52</v>
      </c>
      <c r="B66" s="8" t="s">
        <v>17</v>
      </c>
      <c r="C66" s="21" t="s">
        <v>150</v>
      </c>
      <c r="D66" s="22" t="s">
        <v>174</v>
      </c>
      <c r="E66" s="21" t="s">
        <v>345</v>
      </c>
      <c r="F66" s="35">
        <v>44756</v>
      </c>
      <c r="G66" s="35">
        <v>44760</v>
      </c>
      <c r="H66" s="21" t="s">
        <v>301</v>
      </c>
      <c r="I66" s="38" t="s">
        <v>345</v>
      </c>
      <c r="J66" s="35">
        <v>44756</v>
      </c>
      <c r="K66" s="35">
        <v>44760</v>
      </c>
      <c r="L66" s="11"/>
      <c r="M66" s="10">
        <v>3400</v>
      </c>
      <c r="N66" s="10">
        <f t="shared" si="14"/>
        <v>0</v>
      </c>
      <c r="O66" s="10"/>
      <c r="P66" s="10">
        <v>2900</v>
      </c>
      <c r="Q66" s="10">
        <f t="shared" si="15"/>
        <v>0</v>
      </c>
      <c r="R66" s="10"/>
      <c r="S66" s="10">
        <v>2800</v>
      </c>
      <c r="T66" s="10">
        <f t="shared" si="16"/>
        <v>0</v>
      </c>
      <c r="U66" s="10">
        <v>81</v>
      </c>
      <c r="V66" s="10">
        <v>150</v>
      </c>
      <c r="W66" s="10">
        <f t="shared" si="3"/>
        <v>12150</v>
      </c>
      <c r="X66" s="10">
        <v>81</v>
      </c>
      <c r="Y66" s="10">
        <v>150</v>
      </c>
      <c r="Z66" s="10">
        <f t="shared" si="4"/>
        <v>12150</v>
      </c>
      <c r="AA66" s="10">
        <v>81</v>
      </c>
      <c r="AB66" s="10">
        <v>150</v>
      </c>
      <c r="AC66" s="10">
        <f t="shared" si="5"/>
        <v>12150</v>
      </c>
      <c r="AD66" s="11">
        <v>243</v>
      </c>
      <c r="AE66" s="26">
        <v>7</v>
      </c>
      <c r="AF66" s="7">
        <f t="shared" si="17"/>
        <v>1701</v>
      </c>
      <c r="AG66" s="152">
        <v>1</v>
      </c>
      <c r="AH66" s="139">
        <f t="shared" si="7"/>
        <v>486</v>
      </c>
      <c r="AI66" s="139">
        <f t="shared" si="9"/>
        <v>38151</v>
      </c>
      <c r="AJ66" s="109">
        <f t="shared" si="8"/>
        <v>38151</v>
      </c>
      <c r="AM66" t="b">
        <f>D66='15.02.2022 Смета'!D68</f>
        <v>1</v>
      </c>
      <c r="AN66" t="b">
        <f>F66='15.02.2022 Смета'!E68</f>
        <v>1</v>
      </c>
      <c r="AO66" t="b">
        <f>G66='15.02.2022 Смета'!F68</f>
        <v>1</v>
      </c>
      <c r="AP66" t="b">
        <f>H66='15.02.2022 Смета'!G68</f>
        <v>1</v>
      </c>
    </row>
    <row r="67" spans="1:42" ht="16.149999999999999" customHeight="1" x14ac:dyDescent="0.25">
      <c r="A67" s="112">
        <v>53</v>
      </c>
      <c r="B67" s="8" t="s">
        <v>17</v>
      </c>
      <c r="C67" s="21" t="s">
        <v>150</v>
      </c>
      <c r="D67" s="22" t="s">
        <v>563</v>
      </c>
      <c r="E67" s="21" t="s">
        <v>340</v>
      </c>
      <c r="F67" s="35">
        <v>44774</v>
      </c>
      <c r="G67" s="35">
        <v>44777</v>
      </c>
      <c r="H67" s="21" t="s">
        <v>301</v>
      </c>
      <c r="I67" s="22" t="s">
        <v>340</v>
      </c>
      <c r="J67" s="35">
        <v>44774</v>
      </c>
      <c r="K67" s="35">
        <v>44777</v>
      </c>
      <c r="L67" s="10">
        <v>11</v>
      </c>
      <c r="M67" s="10">
        <v>3400</v>
      </c>
      <c r="N67" s="10">
        <f t="shared" si="14"/>
        <v>37400</v>
      </c>
      <c r="O67" s="10">
        <v>11</v>
      </c>
      <c r="P67" s="10">
        <v>2900</v>
      </c>
      <c r="Q67" s="10">
        <f t="shared" si="15"/>
        <v>31900</v>
      </c>
      <c r="R67" s="10">
        <v>11</v>
      </c>
      <c r="S67" s="10">
        <v>2800</v>
      </c>
      <c r="T67" s="10">
        <f t="shared" si="16"/>
        <v>30800</v>
      </c>
      <c r="U67" s="10">
        <v>45</v>
      </c>
      <c r="V67" s="10">
        <v>150</v>
      </c>
      <c r="W67" s="10">
        <f t="shared" si="3"/>
        <v>6750</v>
      </c>
      <c r="X67" s="10">
        <v>45</v>
      </c>
      <c r="Y67" s="10">
        <v>150</v>
      </c>
      <c r="Z67" s="10">
        <f t="shared" si="4"/>
        <v>6750</v>
      </c>
      <c r="AA67" s="10">
        <v>45</v>
      </c>
      <c r="AB67" s="10">
        <v>150</v>
      </c>
      <c r="AC67" s="10">
        <f t="shared" si="5"/>
        <v>6750</v>
      </c>
      <c r="AD67" s="11">
        <v>135</v>
      </c>
      <c r="AE67" s="26">
        <v>7</v>
      </c>
      <c r="AF67" s="7">
        <f t="shared" si="17"/>
        <v>945</v>
      </c>
      <c r="AG67" s="152">
        <v>1</v>
      </c>
      <c r="AH67" s="139">
        <f t="shared" si="7"/>
        <v>303</v>
      </c>
      <c r="AI67" s="139">
        <f t="shared" si="9"/>
        <v>121295</v>
      </c>
      <c r="AJ67" s="109">
        <f t="shared" si="8"/>
        <v>121295</v>
      </c>
      <c r="AM67" t="b">
        <f>D67='15.02.2022 Смета'!D69</f>
        <v>1</v>
      </c>
      <c r="AN67" t="b">
        <f>F67='15.02.2022 Смета'!E69</f>
        <v>1</v>
      </c>
      <c r="AO67" t="b">
        <f>G67='15.02.2022 Смета'!F69</f>
        <v>1</v>
      </c>
      <c r="AP67" t="b">
        <f>H67='15.02.2022 Смета'!G69</f>
        <v>1</v>
      </c>
    </row>
    <row r="68" spans="1:42" ht="16.149999999999999" customHeight="1" x14ac:dyDescent="0.25">
      <c r="A68" s="108">
        <v>54</v>
      </c>
      <c r="B68" s="8" t="s">
        <v>17</v>
      </c>
      <c r="C68" s="21" t="s">
        <v>150</v>
      </c>
      <c r="D68" s="22" t="s">
        <v>562</v>
      </c>
      <c r="E68" s="21" t="s">
        <v>344</v>
      </c>
      <c r="F68" s="35">
        <v>44790</v>
      </c>
      <c r="G68" s="35">
        <v>44792</v>
      </c>
      <c r="H68" s="21" t="s">
        <v>346</v>
      </c>
      <c r="I68" s="38" t="s">
        <v>344</v>
      </c>
      <c r="J68" s="35">
        <v>44790</v>
      </c>
      <c r="K68" s="35">
        <v>44792</v>
      </c>
      <c r="L68" s="10"/>
      <c r="M68" s="10">
        <v>3400</v>
      </c>
      <c r="N68" s="10">
        <f t="shared" si="14"/>
        <v>0</v>
      </c>
      <c r="O68" s="10"/>
      <c r="P68" s="10">
        <v>2900</v>
      </c>
      <c r="Q68" s="10">
        <f t="shared" si="15"/>
        <v>0</v>
      </c>
      <c r="R68" s="10"/>
      <c r="S68" s="10">
        <v>2800</v>
      </c>
      <c r="T68" s="10">
        <f t="shared" si="16"/>
        <v>0</v>
      </c>
      <c r="U68" s="10">
        <v>12</v>
      </c>
      <c r="V68" s="10">
        <v>150</v>
      </c>
      <c r="W68" s="10">
        <f t="shared" si="3"/>
        <v>1800</v>
      </c>
      <c r="X68" s="10">
        <v>12</v>
      </c>
      <c r="Y68" s="10">
        <v>150</v>
      </c>
      <c r="Z68" s="10">
        <f t="shared" si="4"/>
        <v>1800</v>
      </c>
      <c r="AA68" s="10">
        <v>12</v>
      </c>
      <c r="AB68" s="10">
        <v>150</v>
      </c>
      <c r="AC68" s="10">
        <f t="shared" si="5"/>
        <v>1800</v>
      </c>
      <c r="AD68" s="11">
        <v>36</v>
      </c>
      <c r="AE68" s="26">
        <v>7</v>
      </c>
      <c r="AF68" s="7">
        <f t="shared" si="17"/>
        <v>252</v>
      </c>
      <c r="AG68" s="152">
        <v>1</v>
      </c>
      <c r="AH68" s="139">
        <f t="shared" si="7"/>
        <v>72</v>
      </c>
      <c r="AI68" s="139">
        <f t="shared" si="9"/>
        <v>5652</v>
      </c>
      <c r="AJ68" s="109">
        <f t="shared" si="8"/>
        <v>5652</v>
      </c>
      <c r="AM68" t="b">
        <f>D68='15.02.2022 Смета'!D70</f>
        <v>1</v>
      </c>
      <c r="AN68" t="b">
        <f>F68='15.02.2022 Смета'!E70</f>
        <v>1</v>
      </c>
      <c r="AO68" t="b">
        <f>G68='15.02.2022 Смета'!F70</f>
        <v>1</v>
      </c>
      <c r="AP68" t="b">
        <f>H68='15.02.2022 Смета'!G70</f>
        <v>1</v>
      </c>
    </row>
    <row r="69" spans="1:42" ht="18" customHeight="1" x14ac:dyDescent="0.25">
      <c r="A69" s="106"/>
      <c r="B69" s="96"/>
      <c r="C69" s="97"/>
      <c r="D69" s="179" t="s">
        <v>842</v>
      </c>
      <c r="E69" s="99"/>
      <c r="F69" s="99"/>
      <c r="G69" s="99"/>
      <c r="H69" s="99"/>
      <c r="I69" s="99"/>
      <c r="J69" s="99"/>
      <c r="K69" s="99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2"/>
      <c r="AE69" s="79"/>
      <c r="AF69" s="79"/>
      <c r="AG69" s="153"/>
      <c r="AH69" s="151"/>
      <c r="AI69" s="151"/>
      <c r="AJ69" s="164"/>
      <c r="AM69" t="b">
        <f>D69='15.02.2022 Смета'!D71</f>
        <v>1</v>
      </c>
      <c r="AN69" t="b">
        <f>F69='15.02.2022 Смета'!E71</f>
        <v>1</v>
      </c>
      <c r="AO69" t="b">
        <f>G69='15.02.2022 Смета'!F71</f>
        <v>1</v>
      </c>
      <c r="AP69" t="b">
        <f>H69='15.02.2022 Смета'!G71</f>
        <v>1</v>
      </c>
    </row>
    <row r="70" spans="1:42" ht="16.149999999999999" customHeight="1" x14ac:dyDescent="0.25">
      <c r="A70" s="108">
        <v>55</v>
      </c>
      <c r="B70" s="16" t="s">
        <v>24</v>
      </c>
      <c r="C70" s="21" t="s">
        <v>137</v>
      </c>
      <c r="D70" s="22" t="s">
        <v>81</v>
      </c>
      <c r="E70" s="21" t="s">
        <v>347</v>
      </c>
      <c r="F70" s="35">
        <v>44693</v>
      </c>
      <c r="G70" s="35">
        <v>44696</v>
      </c>
      <c r="H70" s="21" t="s">
        <v>301</v>
      </c>
      <c r="I70" s="38" t="s">
        <v>347</v>
      </c>
      <c r="J70" s="35">
        <v>44693</v>
      </c>
      <c r="K70" s="35">
        <v>44696</v>
      </c>
      <c r="L70" s="10"/>
      <c r="M70" s="10">
        <v>3400</v>
      </c>
      <c r="N70" s="10">
        <f t="shared" si="14"/>
        <v>0</v>
      </c>
      <c r="O70" s="17"/>
      <c r="P70" s="10">
        <v>2900</v>
      </c>
      <c r="Q70" s="10">
        <f t="shared" si="15"/>
        <v>0</v>
      </c>
      <c r="R70" s="17"/>
      <c r="S70" s="10">
        <v>2800</v>
      </c>
      <c r="T70" s="10">
        <f t="shared" si="16"/>
        <v>0</v>
      </c>
      <c r="U70" s="10">
        <v>44</v>
      </c>
      <c r="V70" s="10">
        <v>150</v>
      </c>
      <c r="W70" s="10">
        <f t="shared" si="3"/>
        <v>6600</v>
      </c>
      <c r="X70" s="10">
        <v>44</v>
      </c>
      <c r="Y70" s="10">
        <v>150</v>
      </c>
      <c r="Z70" s="10">
        <f t="shared" si="4"/>
        <v>6600</v>
      </c>
      <c r="AA70" s="10">
        <v>44</v>
      </c>
      <c r="AB70" s="10">
        <v>150</v>
      </c>
      <c r="AC70" s="10">
        <f t="shared" si="5"/>
        <v>6600</v>
      </c>
      <c r="AD70" s="11">
        <v>132</v>
      </c>
      <c r="AE70" s="26">
        <v>7</v>
      </c>
      <c r="AF70" s="7">
        <f t="shared" si="17"/>
        <v>924</v>
      </c>
      <c r="AG70" s="152">
        <v>1</v>
      </c>
      <c r="AH70" s="139">
        <f t="shared" si="7"/>
        <v>264</v>
      </c>
      <c r="AI70" s="139">
        <f t="shared" si="9"/>
        <v>20724</v>
      </c>
      <c r="AJ70" s="109">
        <f t="shared" si="8"/>
        <v>20724</v>
      </c>
      <c r="AM70" t="b">
        <f>D70='15.02.2022 Смета'!D72</f>
        <v>1</v>
      </c>
      <c r="AN70" t="b">
        <f>F70='15.02.2022 Смета'!E72</f>
        <v>1</v>
      </c>
      <c r="AO70" t="b">
        <f>G70='15.02.2022 Смета'!F72</f>
        <v>1</v>
      </c>
      <c r="AP70" t="b">
        <f>H70='15.02.2022 Смета'!G72</f>
        <v>1</v>
      </c>
    </row>
    <row r="71" spans="1:42" ht="16.149999999999999" customHeight="1" x14ac:dyDescent="0.25">
      <c r="A71" s="114">
        <v>56</v>
      </c>
      <c r="B71" s="16" t="s">
        <v>24</v>
      </c>
      <c r="C71" s="21" t="s">
        <v>137</v>
      </c>
      <c r="D71" s="22" t="s">
        <v>178</v>
      </c>
      <c r="E71" s="21" t="s">
        <v>701</v>
      </c>
      <c r="F71" s="35">
        <v>44693</v>
      </c>
      <c r="G71" s="35">
        <v>44696</v>
      </c>
      <c r="H71" s="21" t="s">
        <v>301</v>
      </c>
      <c r="I71" s="22" t="s">
        <v>701</v>
      </c>
      <c r="J71" s="35">
        <v>44693</v>
      </c>
      <c r="K71" s="35">
        <v>44696</v>
      </c>
      <c r="L71" s="10"/>
      <c r="M71" s="10">
        <v>3400</v>
      </c>
      <c r="N71" s="10">
        <f t="shared" si="14"/>
        <v>0</v>
      </c>
      <c r="O71" s="17"/>
      <c r="P71" s="10">
        <v>2900</v>
      </c>
      <c r="Q71" s="10">
        <f t="shared" si="15"/>
        <v>0</v>
      </c>
      <c r="R71" s="17"/>
      <c r="S71" s="10">
        <v>2800</v>
      </c>
      <c r="T71" s="10">
        <f t="shared" si="16"/>
        <v>0</v>
      </c>
      <c r="U71" s="10">
        <v>62</v>
      </c>
      <c r="V71" s="10">
        <v>150</v>
      </c>
      <c r="W71" s="10">
        <f t="shared" si="3"/>
        <v>9300</v>
      </c>
      <c r="X71" s="10">
        <v>62</v>
      </c>
      <c r="Y71" s="10">
        <v>150</v>
      </c>
      <c r="Z71" s="10">
        <f t="shared" si="4"/>
        <v>9300</v>
      </c>
      <c r="AA71" s="10">
        <v>62</v>
      </c>
      <c r="AB71" s="10">
        <v>150</v>
      </c>
      <c r="AC71" s="10">
        <f t="shared" si="5"/>
        <v>9300</v>
      </c>
      <c r="AD71" s="11">
        <v>186</v>
      </c>
      <c r="AE71" s="26">
        <v>7</v>
      </c>
      <c r="AF71" s="7">
        <f t="shared" si="17"/>
        <v>1302</v>
      </c>
      <c r="AG71" s="152">
        <v>1</v>
      </c>
      <c r="AH71" s="139">
        <f t="shared" si="7"/>
        <v>372</v>
      </c>
      <c r="AI71" s="139">
        <f t="shared" si="9"/>
        <v>29202</v>
      </c>
      <c r="AJ71" s="109">
        <f t="shared" si="8"/>
        <v>29202</v>
      </c>
      <c r="AM71" t="b">
        <f>D71='15.02.2022 Смета'!D73</f>
        <v>1</v>
      </c>
      <c r="AN71" t="b">
        <f>F71='15.02.2022 Смета'!E73</f>
        <v>1</v>
      </c>
      <c r="AO71" t="b">
        <f>G71='15.02.2022 Смета'!F73</f>
        <v>1</v>
      </c>
      <c r="AP71" t="b">
        <f>H71='15.02.2022 Смета'!G73</f>
        <v>1</v>
      </c>
    </row>
    <row r="72" spans="1:42" ht="16.149999999999999" customHeight="1" x14ac:dyDescent="0.25">
      <c r="A72" s="108">
        <v>57</v>
      </c>
      <c r="B72" s="16" t="s">
        <v>24</v>
      </c>
      <c r="C72" s="21" t="s">
        <v>137</v>
      </c>
      <c r="D72" s="22" t="s">
        <v>70</v>
      </c>
      <c r="E72" s="21" t="s">
        <v>348</v>
      </c>
      <c r="F72" s="35">
        <v>44736</v>
      </c>
      <c r="G72" s="35">
        <v>44739</v>
      </c>
      <c r="H72" s="21" t="s">
        <v>301</v>
      </c>
      <c r="I72" s="22" t="s">
        <v>348</v>
      </c>
      <c r="J72" s="35">
        <v>44736</v>
      </c>
      <c r="K72" s="35">
        <v>44739</v>
      </c>
      <c r="L72" s="10"/>
      <c r="M72" s="10">
        <v>3400</v>
      </c>
      <c r="N72" s="10">
        <f t="shared" si="14"/>
        <v>0</v>
      </c>
      <c r="O72" s="17"/>
      <c r="P72" s="10">
        <v>2900</v>
      </c>
      <c r="Q72" s="10">
        <f t="shared" si="15"/>
        <v>0</v>
      </c>
      <c r="R72" s="17"/>
      <c r="S72" s="10">
        <v>2800</v>
      </c>
      <c r="T72" s="10">
        <f t="shared" si="16"/>
        <v>0</v>
      </c>
      <c r="U72" s="17">
        <v>54</v>
      </c>
      <c r="V72" s="10">
        <v>150</v>
      </c>
      <c r="W72" s="10">
        <f t="shared" si="3"/>
        <v>8100</v>
      </c>
      <c r="X72" s="17">
        <v>54</v>
      </c>
      <c r="Y72" s="10">
        <v>150</v>
      </c>
      <c r="Z72" s="10">
        <f t="shared" si="4"/>
        <v>8100</v>
      </c>
      <c r="AA72" s="17">
        <v>54</v>
      </c>
      <c r="AB72" s="10">
        <v>150</v>
      </c>
      <c r="AC72" s="10">
        <f t="shared" si="5"/>
        <v>8100</v>
      </c>
      <c r="AD72" s="19">
        <v>162</v>
      </c>
      <c r="AE72" s="26">
        <v>7</v>
      </c>
      <c r="AF72" s="7">
        <f t="shared" si="17"/>
        <v>1134</v>
      </c>
      <c r="AG72" s="152">
        <v>1</v>
      </c>
      <c r="AH72" s="139">
        <f t="shared" si="7"/>
        <v>324</v>
      </c>
      <c r="AI72" s="139">
        <f t="shared" si="9"/>
        <v>25434</v>
      </c>
      <c r="AJ72" s="109">
        <f t="shared" si="8"/>
        <v>25434</v>
      </c>
      <c r="AM72" t="b">
        <f>D72='15.02.2022 Смета'!D74</f>
        <v>1</v>
      </c>
      <c r="AN72" t="b">
        <f>F72='15.02.2022 Смета'!E74</f>
        <v>1</v>
      </c>
      <c r="AO72" t="b">
        <f>G72='15.02.2022 Смета'!F74</f>
        <v>1</v>
      </c>
      <c r="AP72" t="b">
        <f>H72='15.02.2022 Смета'!G74</f>
        <v>1</v>
      </c>
    </row>
    <row r="73" spans="1:42" ht="16.149999999999999" customHeight="1" x14ac:dyDescent="0.25">
      <c r="A73" s="108">
        <v>58</v>
      </c>
      <c r="B73" s="16" t="s">
        <v>24</v>
      </c>
      <c r="C73" s="21" t="s">
        <v>137</v>
      </c>
      <c r="D73" s="22" t="s">
        <v>70</v>
      </c>
      <c r="E73" s="21" t="s">
        <v>349</v>
      </c>
      <c r="F73" s="35">
        <v>44736</v>
      </c>
      <c r="G73" s="35">
        <v>44739</v>
      </c>
      <c r="H73" s="21" t="s">
        <v>301</v>
      </c>
      <c r="I73" s="22" t="s">
        <v>349</v>
      </c>
      <c r="J73" s="35">
        <v>44736</v>
      </c>
      <c r="K73" s="35">
        <v>44739</v>
      </c>
      <c r="L73" s="10"/>
      <c r="M73" s="10">
        <v>3400</v>
      </c>
      <c r="N73" s="10">
        <f t="shared" si="14"/>
        <v>0</v>
      </c>
      <c r="O73" s="17"/>
      <c r="P73" s="10">
        <v>2900</v>
      </c>
      <c r="Q73" s="10">
        <f t="shared" si="15"/>
        <v>0</v>
      </c>
      <c r="R73" s="17"/>
      <c r="S73" s="10">
        <v>2800</v>
      </c>
      <c r="T73" s="10">
        <f t="shared" si="16"/>
        <v>0</v>
      </c>
      <c r="U73" s="17">
        <v>24</v>
      </c>
      <c r="V73" s="10">
        <v>150</v>
      </c>
      <c r="W73" s="10">
        <f t="shared" si="3"/>
        <v>3600</v>
      </c>
      <c r="X73" s="17">
        <v>24</v>
      </c>
      <c r="Y73" s="10">
        <v>150</v>
      </c>
      <c r="Z73" s="10">
        <f t="shared" si="4"/>
        <v>3600</v>
      </c>
      <c r="AA73" s="17">
        <v>24</v>
      </c>
      <c r="AB73" s="10">
        <v>150</v>
      </c>
      <c r="AC73" s="10">
        <f t="shared" si="5"/>
        <v>3600</v>
      </c>
      <c r="AD73" s="19">
        <v>72</v>
      </c>
      <c r="AE73" s="26">
        <v>7</v>
      </c>
      <c r="AF73" s="7">
        <f t="shared" si="17"/>
        <v>504</v>
      </c>
      <c r="AG73" s="152">
        <v>1</v>
      </c>
      <c r="AH73" s="139">
        <f t="shared" si="7"/>
        <v>144</v>
      </c>
      <c r="AI73" s="139">
        <f t="shared" ref="AI73:AI136" si="18">AJ73</f>
        <v>11304</v>
      </c>
      <c r="AJ73" s="109">
        <f t="shared" si="8"/>
        <v>11304</v>
      </c>
      <c r="AM73" t="b">
        <f>D73='15.02.2022 Смета'!D75</f>
        <v>1</v>
      </c>
      <c r="AN73" t="b">
        <f>F73='15.02.2022 Смета'!E75</f>
        <v>1</v>
      </c>
      <c r="AO73" t="b">
        <f>G73='15.02.2022 Смета'!F75</f>
        <v>1</v>
      </c>
      <c r="AP73" t="b">
        <f>H73='15.02.2022 Смета'!G75</f>
        <v>1</v>
      </c>
    </row>
    <row r="74" spans="1:42" ht="16.149999999999999" customHeight="1" x14ac:dyDescent="0.25">
      <c r="A74" s="108">
        <v>59</v>
      </c>
      <c r="B74" s="16" t="s">
        <v>24</v>
      </c>
      <c r="C74" s="21" t="s">
        <v>137</v>
      </c>
      <c r="D74" s="22" t="s">
        <v>71</v>
      </c>
      <c r="E74" s="21" t="s">
        <v>374</v>
      </c>
      <c r="F74" s="35">
        <v>44736</v>
      </c>
      <c r="G74" s="35">
        <v>44739</v>
      </c>
      <c r="H74" s="21" t="s">
        <v>301</v>
      </c>
      <c r="I74" s="22" t="s">
        <v>374</v>
      </c>
      <c r="J74" s="35">
        <v>44736</v>
      </c>
      <c r="K74" s="35">
        <v>44739</v>
      </c>
      <c r="L74" s="10"/>
      <c r="M74" s="10">
        <v>3400</v>
      </c>
      <c r="N74" s="10">
        <f t="shared" si="14"/>
        <v>0</v>
      </c>
      <c r="O74" s="17"/>
      <c r="P74" s="10">
        <v>2900</v>
      </c>
      <c r="Q74" s="10">
        <f t="shared" si="15"/>
        <v>0</v>
      </c>
      <c r="R74" s="17"/>
      <c r="S74" s="10">
        <v>2800</v>
      </c>
      <c r="T74" s="10">
        <f t="shared" si="16"/>
        <v>0</v>
      </c>
      <c r="U74" s="17">
        <v>72</v>
      </c>
      <c r="V74" s="10">
        <v>150</v>
      </c>
      <c r="W74" s="10">
        <f t="shared" si="3"/>
        <v>10800</v>
      </c>
      <c r="X74" s="17">
        <v>72</v>
      </c>
      <c r="Y74" s="10">
        <v>150</v>
      </c>
      <c r="Z74" s="10">
        <f t="shared" si="4"/>
        <v>10800</v>
      </c>
      <c r="AA74" s="17">
        <v>72</v>
      </c>
      <c r="AB74" s="10">
        <v>150</v>
      </c>
      <c r="AC74" s="10">
        <f t="shared" si="5"/>
        <v>10800</v>
      </c>
      <c r="AD74" s="19">
        <v>216</v>
      </c>
      <c r="AE74" s="26">
        <v>7</v>
      </c>
      <c r="AF74" s="7">
        <f t="shared" si="17"/>
        <v>1512</v>
      </c>
      <c r="AG74" s="152">
        <v>1</v>
      </c>
      <c r="AH74" s="139">
        <f t="shared" si="7"/>
        <v>432</v>
      </c>
      <c r="AI74" s="139">
        <f t="shared" si="18"/>
        <v>33912</v>
      </c>
      <c r="AJ74" s="109">
        <f t="shared" si="8"/>
        <v>33912</v>
      </c>
      <c r="AM74" t="b">
        <f>D74='15.02.2022 Смета'!D76</f>
        <v>1</v>
      </c>
      <c r="AN74" t="b">
        <f>F74='15.02.2022 Смета'!E76</f>
        <v>1</v>
      </c>
      <c r="AO74" t="b">
        <f>G74='15.02.2022 Смета'!F76</f>
        <v>1</v>
      </c>
      <c r="AP74" t="b">
        <f>H74='15.02.2022 Смета'!G76</f>
        <v>1</v>
      </c>
    </row>
    <row r="75" spans="1:42" ht="16.149999999999999" customHeight="1" x14ac:dyDescent="0.25">
      <c r="A75" s="108">
        <v>60</v>
      </c>
      <c r="B75" s="16" t="s">
        <v>24</v>
      </c>
      <c r="C75" s="21" t="s">
        <v>137</v>
      </c>
      <c r="D75" s="22" t="s">
        <v>70</v>
      </c>
      <c r="E75" s="21" t="s">
        <v>350</v>
      </c>
      <c r="F75" s="35">
        <v>44805</v>
      </c>
      <c r="G75" s="35">
        <v>44807</v>
      </c>
      <c r="H75" s="21" t="s">
        <v>301</v>
      </c>
      <c r="I75" s="38" t="s">
        <v>350</v>
      </c>
      <c r="J75" s="35">
        <v>44805</v>
      </c>
      <c r="K75" s="35">
        <v>44807</v>
      </c>
      <c r="L75" s="10"/>
      <c r="M75" s="10">
        <v>3400</v>
      </c>
      <c r="N75" s="10">
        <f t="shared" si="14"/>
        <v>0</v>
      </c>
      <c r="O75" s="17"/>
      <c r="P75" s="10">
        <v>2900</v>
      </c>
      <c r="Q75" s="10">
        <f t="shared" si="15"/>
        <v>0</v>
      </c>
      <c r="R75" s="17"/>
      <c r="S75" s="10">
        <v>2800</v>
      </c>
      <c r="T75" s="10">
        <f t="shared" si="16"/>
        <v>0</v>
      </c>
      <c r="U75" s="17">
        <v>54</v>
      </c>
      <c r="V75" s="10">
        <v>150</v>
      </c>
      <c r="W75" s="10">
        <f t="shared" si="3"/>
        <v>8100</v>
      </c>
      <c r="X75" s="17">
        <v>54</v>
      </c>
      <c r="Y75" s="10">
        <v>150</v>
      </c>
      <c r="Z75" s="10">
        <f t="shared" si="4"/>
        <v>8100</v>
      </c>
      <c r="AA75" s="17">
        <v>54</v>
      </c>
      <c r="AB75" s="10">
        <v>150</v>
      </c>
      <c r="AC75" s="10">
        <f t="shared" si="5"/>
        <v>8100</v>
      </c>
      <c r="AD75" s="19">
        <v>162</v>
      </c>
      <c r="AE75" s="26">
        <v>7</v>
      </c>
      <c r="AF75" s="7">
        <f t="shared" si="17"/>
        <v>1134</v>
      </c>
      <c r="AG75" s="152">
        <v>1</v>
      </c>
      <c r="AH75" s="145">
        <f t="shared" si="7"/>
        <v>324</v>
      </c>
      <c r="AI75" s="139">
        <f t="shared" si="18"/>
        <v>25434</v>
      </c>
      <c r="AJ75" s="118">
        <f t="shared" si="8"/>
        <v>25434</v>
      </c>
      <c r="AM75" t="b">
        <f>D75='15.02.2022 Смета'!D77</f>
        <v>1</v>
      </c>
      <c r="AN75" t="b">
        <f>F75='15.02.2022 Смета'!E77</f>
        <v>1</v>
      </c>
      <c r="AO75" t="b">
        <f>G75='15.02.2022 Смета'!F77</f>
        <v>1</v>
      </c>
      <c r="AP75" t="b">
        <f>H75='15.02.2022 Смета'!G77</f>
        <v>1</v>
      </c>
    </row>
    <row r="76" spans="1:42" ht="16.149999999999999" customHeight="1" x14ac:dyDescent="0.25">
      <c r="A76" s="108">
        <v>61</v>
      </c>
      <c r="B76" s="16" t="s">
        <v>24</v>
      </c>
      <c r="C76" s="21" t="s">
        <v>137</v>
      </c>
      <c r="D76" s="22" t="s">
        <v>70</v>
      </c>
      <c r="E76" s="21" t="s">
        <v>351</v>
      </c>
      <c r="F76" s="35">
        <v>44807</v>
      </c>
      <c r="G76" s="35">
        <v>44809</v>
      </c>
      <c r="H76" s="21" t="s">
        <v>301</v>
      </c>
      <c r="I76" s="22" t="s">
        <v>351</v>
      </c>
      <c r="J76" s="35">
        <v>44807</v>
      </c>
      <c r="K76" s="35">
        <v>44809</v>
      </c>
      <c r="L76" s="10"/>
      <c r="M76" s="10">
        <v>3400</v>
      </c>
      <c r="N76" s="10">
        <f t="shared" si="14"/>
        <v>0</v>
      </c>
      <c r="O76" s="17"/>
      <c r="P76" s="10">
        <v>2900</v>
      </c>
      <c r="Q76" s="10">
        <f t="shared" si="15"/>
        <v>0</v>
      </c>
      <c r="R76" s="17"/>
      <c r="S76" s="10">
        <v>2800</v>
      </c>
      <c r="T76" s="10">
        <f t="shared" si="16"/>
        <v>0</v>
      </c>
      <c r="U76" s="17">
        <v>80</v>
      </c>
      <c r="V76" s="10">
        <v>150</v>
      </c>
      <c r="W76" s="10">
        <f t="shared" si="3"/>
        <v>12000</v>
      </c>
      <c r="X76" s="17">
        <v>80</v>
      </c>
      <c r="Y76" s="10">
        <v>150</v>
      </c>
      <c r="Z76" s="10">
        <f t="shared" si="4"/>
        <v>12000</v>
      </c>
      <c r="AA76" s="17">
        <v>80</v>
      </c>
      <c r="AB76" s="10">
        <v>150</v>
      </c>
      <c r="AC76" s="10">
        <f t="shared" si="5"/>
        <v>12000</v>
      </c>
      <c r="AD76" s="19">
        <v>240</v>
      </c>
      <c r="AE76" s="26">
        <v>7</v>
      </c>
      <c r="AF76" s="7">
        <f t="shared" si="17"/>
        <v>1680</v>
      </c>
      <c r="AG76" s="152">
        <v>1</v>
      </c>
      <c r="AH76" s="145">
        <f t="shared" si="7"/>
        <v>480</v>
      </c>
      <c r="AI76" s="139">
        <f t="shared" si="18"/>
        <v>37680</v>
      </c>
      <c r="AJ76" s="118">
        <f t="shared" si="8"/>
        <v>37680</v>
      </c>
      <c r="AM76" t="b">
        <f>D76='15.02.2022 Смета'!D78</f>
        <v>1</v>
      </c>
      <c r="AN76" t="b">
        <f>F76='15.02.2022 Смета'!E78</f>
        <v>1</v>
      </c>
      <c r="AO76" t="b">
        <f>G76='15.02.2022 Смета'!F78</f>
        <v>1</v>
      </c>
      <c r="AP76" t="b">
        <f>H76='15.02.2022 Смета'!G78</f>
        <v>1</v>
      </c>
    </row>
    <row r="77" spans="1:42" ht="16.149999999999999" customHeight="1" x14ac:dyDescent="0.25">
      <c r="A77" s="108">
        <v>62</v>
      </c>
      <c r="B77" s="8" t="s">
        <v>24</v>
      </c>
      <c r="C77" s="21" t="s">
        <v>137</v>
      </c>
      <c r="D77" s="22" t="s">
        <v>81</v>
      </c>
      <c r="E77" s="21" t="s">
        <v>352</v>
      </c>
      <c r="F77" s="35">
        <v>44826</v>
      </c>
      <c r="G77" s="35">
        <v>44829</v>
      </c>
      <c r="H77" s="21" t="s">
        <v>301</v>
      </c>
      <c r="I77" s="22" t="s">
        <v>352</v>
      </c>
      <c r="J77" s="35">
        <v>44826</v>
      </c>
      <c r="K77" s="35">
        <v>44829</v>
      </c>
      <c r="L77" s="10"/>
      <c r="M77" s="10">
        <v>3400</v>
      </c>
      <c r="N77" s="10">
        <f t="shared" si="14"/>
        <v>0</v>
      </c>
      <c r="O77" s="10"/>
      <c r="P77" s="10">
        <v>2900</v>
      </c>
      <c r="Q77" s="10">
        <f t="shared" si="15"/>
        <v>0</v>
      </c>
      <c r="R77" s="10"/>
      <c r="S77" s="10">
        <v>2800</v>
      </c>
      <c r="T77" s="10">
        <f t="shared" si="16"/>
        <v>0</v>
      </c>
      <c r="U77" s="10">
        <v>26</v>
      </c>
      <c r="V77" s="10">
        <v>150</v>
      </c>
      <c r="W77" s="10">
        <f t="shared" si="3"/>
        <v>3900</v>
      </c>
      <c r="X77" s="10">
        <v>26</v>
      </c>
      <c r="Y77" s="10">
        <v>150</v>
      </c>
      <c r="Z77" s="10">
        <f t="shared" si="4"/>
        <v>3900</v>
      </c>
      <c r="AA77" s="10">
        <v>26</v>
      </c>
      <c r="AB77" s="10">
        <v>150</v>
      </c>
      <c r="AC77" s="10">
        <f t="shared" si="5"/>
        <v>3900</v>
      </c>
      <c r="AD77" s="11">
        <v>78</v>
      </c>
      <c r="AE77" s="26">
        <v>7</v>
      </c>
      <c r="AF77" s="7">
        <f t="shared" si="17"/>
        <v>546</v>
      </c>
      <c r="AG77" s="152">
        <v>1</v>
      </c>
      <c r="AH77" s="145">
        <f t="shared" si="7"/>
        <v>156</v>
      </c>
      <c r="AI77" s="139">
        <f t="shared" si="18"/>
        <v>12246</v>
      </c>
      <c r="AJ77" s="118">
        <f t="shared" si="8"/>
        <v>12246</v>
      </c>
      <c r="AM77" t="b">
        <f>D77='15.02.2022 Смета'!D79</f>
        <v>1</v>
      </c>
      <c r="AN77" t="b">
        <f>F77='15.02.2022 Смета'!E79</f>
        <v>1</v>
      </c>
      <c r="AO77" t="b">
        <f>G77='15.02.2022 Смета'!F79</f>
        <v>1</v>
      </c>
      <c r="AP77" t="b">
        <f>H77='15.02.2022 Смета'!G79</f>
        <v>1</v>
      </c>
    </row>
    <row r="78" spans="1:42" ht="16.149999999999999" customHeight="1" x14ac:dyDescent="0.25">
      <c r="A78" s="108">
        <v>63</v>
      </c>
      <c r="B78" s="8" t="s">
        <v>24</v>
      </c>
      <c r="C78" s="21" t="s">
        <v>137</v>
      </c>
      <c r="D78" s="22" t="s">
        <v>1075</v>
      </c>
      <c r="E78" s="21" t="s">
        <v>702</v>
      </c>
      <c r="F78" s="35">
        <v>44826</v>
      </c>
      <c r="G78" s="35">
        <v>44829</v>
      </c>
      <c r="H78" s="21" t="s">
        <v>301</v>
      </c>
      <c r="I78" s="22" t="s">
        <v>702</v>
      </c>
      <c r="J78" s="35">
        <v>44826</v>
      </c>
      <c r="K78" s="35">
        <v>44829</v>
      </c>
      <c r="L78" s="17"/>
      <c r="M78" s="10">
        <v>3400</v>
      </c>
      <c r="N78" s="10">
        <f t="shared" si="14"/>
        <v>0</v>
      </c>
      <c r="O78" s="17"/>
      <c r="P78" s="10">
        <v>2900</v>
      </c>
      <c r="Q78" s="10">
        <f t="shared" si="15"/>
        <v>0</v>
      </c>
      <c r="R78" s="17"/>
      <c r="S78" s="10">
        <v>2800</v>
      </c>
      <c r="T78" s="10">
        <f t="shared" si="16"/>
        <v>0</v>
      </c>
      <c r="U78" s="10">
        <v>32</v>
      </c>
      <c r="V78" s="10">
        <v>150</v>
      </c>
      <c r="W78" s="10">
        <f t="shared" si="3"/>
        <v>4800</v>
      </c>
      <c r="X78" s="10">
        <v>32</v>
      </c>
      <c r="Y78" s="10">
        <v>150</v>
      </c>
      <c r="Z78" s="10">
        <f t="shared" si="4"/>
        <v>4800</v>
      </c>
      <c r="AA78" s="10">
        <v>32</v>
      </c>
      <c r="AB78" s="10">
        <v>150</v>
      </c>
      <c r="AC78" s="10">
        <f t="shared" si="5"/>
        <v>4800</v>
      </c>
      <c r="AD78" s="11">
        <v>96</v>
      </c>
      <c r="AE78" s="26">
        <v>7</v>
      </c>
      <c r="AF78" s="7">
        <f t="shared" si="17"/>
        <v>672</v>
      </c>
      <c r="AG78" s="152">
        <v>1</v>
      </c>
      <c r="AH78" s="139">
        <f t="shared" si="7"/>
        <v>192</v>
      </c>
      <c r="AI78" s="139">
        <f t="shared" si="18"/>
        <v>15072</v>
      </c>
      <c r="AJ78" s="109">
        <f t="shared" si="8"/>
        <v>15072</v>
      </c>
      <c r="AK78" s="67"/>
      <c r="AM78" t="b">
        <f>D78='15.02.2022 Смета'!D80</f>
        <v>1</v>
      </c>
      <c r="AN78" t="b">
        <f>F78='15.02.2022 Смета'!E80</f>
        <v>1</v>
      </c>
      <c r="AO78" t="b">
        <f>G78='15.02.2022 Смета'!F80</f>
        <v>1</v>
      </c>
      <c r="AP78" t="b">
        <f>H78='15.02.2022 Смета'!G80</f>
        <v>1</v>
      </c>
    </row>
    <row r="79" spans="1:42" ht="14.65" customHeight="1" x14ac:dyDescent="0.25">
      <c r="A79" s="106"/>
      <c r="B79" s="96"/>
      <c r="C79" s="97"/>
      <c r="D79" s="179" t="s">
        <v>913</v>
      </c>
      <c r="E79" s="99"/>
      <c r="F79" s="99"/>
      <c r="G79" s="99"/>
      <c r="H79" s="99"/>
      <c r="I79" s="99"/>
      <c r="J79" s="99"/>
      <c r="K79" s="99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2"/>
      <c r="AE79" s="79"/>
      <c r="AF79" s="79"/>
      <c r="AG79" s="153"/>
      <c r="AH79" s="151"/>
      <c r="AI79" s="151"/>
      <c r="AJ79" s="164"/>
      <c r="AK79" s="67"/>
      <c r="AM79" t="b">
        <f>D79='15.02.2022 Смета'!D81</f>
        <v>1</v>
      </c>
      <c r="AN79" t="b">
        <f>F79='15.02.2022 Смета'!E81</f>
        <v>1</v>
      </c>
      <c r="AO79" t="b">
        <f>G79='15.02.2022 Смета'!F81</f>
        <v>1</v>
      </c>
      <c r="AP79" t="b">
        <f>H79='15.02.2022 Смета'!G81</f>
        <v>1</v>
      </c>
    </row>
    <row r="80" spans="1:42" ht="25.5" x14ac:dyDescent="0.25">
      <c r="A80" s="108">
        <v>64</v>
      </c>
      <c r="B80" s="8" t="s">
        <v>198</v>
      </c>
      <c r="C80" s="21" t="s">
        <v>151</v>
      </c>
      <c r="D80" s="22" t="s">
        <v>174</v>
      </c>
      <c r="E80" s="21" t="s">
        <v>463</v>
      </c>
      <c r="F80" s="35">
        <v>44650</v>
      </c>
      <c r="G80" s="35">
        <v>44655</v>
      </c>
      <c r="H80" s="21" t="s">
        <v>1076</v>
      </c>
      <c r="I80" s="22" t="s">
        <v>463</v>
      </c>
      <c r="J80" s="35">
        <v>44650</v>
      </c>
      <c r="K80" s="35">
        <v>44655</v>
      </c>
      <c r="L80" s="10"/>
      <c r="M80" s="10">
        <v>3400</v>
      </c>
      <c r="N80" s="10">
        <f t="shared" si="14"/>
        <v>0</v>
      </c>
      <c r="O80" s="10"/>
      <c r="P80" s="10">
        <v>2900</v>
      </c>
      <c r="Q80" s="10">
        <f t="shared" si="15"/>
        <v>0</v>
      </c>
      <c r="R80" s="10"/>
      <c r="S80" s="10">
        <v>2800</v>
      </c>
      <c r="T80" s="10">
        <f t="shared" si="16"/>
        <v>0</v>
      </c>
      <c r="U80" s="10">
        <v>16</v>
      </c>
      <c r="V80" s="10">
        <v>150</v>
      </c>
      <c r="W80" s="10">
        <f t="shared" si="3"/>
        <v>2400</v>
      </c>
      <c r="X80" s="10">
        <v>16</v>
      </c>
      <c r="Y80" s="10">
        <v>150</v>
      </c>
      <c r="Z80" s="10">
        <f t="shared" si="4"/>
        <v>2400</v>
      </c>
      <c r="AA80" s="10">
        <v>16</v>
      </c>
      <c r="AB80" s="10">
        <v>150</v>
      </c>
      <c r="AC80" s="10">
        <f t="shared" si="5"/>
        <v>2400</v>
      </c>
      <c r="AD80" s="11"/>
      <c r="AE80" s="26">
        <v>7</v>
      </c>
      <c r="AF80" s="7">
        <f t="shared" si="17"/>
        <v>0</v>
      </c>
      <c r="AG80" s="152">
        <v>1</v>
      </c>
      <c r="AH80" s="139">
        <f t="shared" si="7"/>
        <v>48</v>
      </c>
      <c r="AI80" s="139">
        <f t="shared" si="18"/>
        <v>7200</v>
      </c>
      <c r="AJ80" s="109">
        <f t="shared" si="8"/>
        <v>7200</v>
      </c>
      <c r="AK80" s="67"/>
      <c r="AM80" t="b">
        <f>D80='15.02.2022 Смета'!D82</f>
        <v>1</v>
      </c>
      <c r="AN80" t="b">
        <f>F80='15.02.2022 Смета'!E82</f>
        <v>1</v>
      </c>
      <c r="AO80" t="b">
        <f>G80='15.02.2022 Смета'!F82</f>
        <v>1</v>
      </c>
      <c r="AP80" t="b">
        <f>H80='15.02.2022 Смета'!G82</f>
        <v>0</v>
      </c>
    </row>
    <row r="81" spans="1:42" ht="25.5" x14ac:dyDescent="0.25">
      <c r="A81" s="112">
        <v>65</v>
      </c>
      <c r="B81" s="8" t="s">
        <v>198</v>
      </c>
      <c r="C81" s="21" t="s">
        <v>151</v>
      </c>
      <c r="D81" s="22" t="s">
        <v>174</v>
      </c>
      <c r="E81" s="21" t="s">
        <v>342</v>
      </c>
      <c r="F81" s="35">
        <v>44655</v>
      </c>
      <c r="G81" s="35">
        <v>44661</v>
      </c>
      <c r="H81" s="21" t="s">
        <v>766</v>
      </c>
      <c r="I81" s="22" t="s">
        <v>342</v>
      </c>
      <c r="J81" s="35">
        <v>44655</v>
      </c>
      <c r="K81" s="35">
        <v>44661</v>
      </c>
      <c r="L81" s="10"/>
      <c r="M81" s="10">
        <v>3400</v>
      </c>
      <c r="N81" s="10">
        <f t="shared" si="14"/>
        <v>0</v>
      </c>
      <c r="O81" s="10"/>
      <c r="P81" s="10">
        <v>2900</v>
      </c>
      <c r="Q81" s="10">
        <f t="shared" si="15"/>
        <v>0</v>
      </c>
      <c r="R81" s="10"/>
      <c r="S81" s="10">
        <v>2800</v>
      </c>
      <c r="T81" s="10">
        <f t="shared" si="16"/>
        <v>0</v>
      </c>
      <c r="U81" s="10">
        <v>22</v>
      </c>
      <c r="V81" s="10">
        <v>150</v>
      </c>
      <c r="W81" s="10">
        <f t="shared" ref="W81:W153" si="19">U81*V81</f>
        <v>3300</v>
      </c>
      <c r="X81" s="10">
        <v>22</v>
      </c>
      <c r="Y81" s="10">
        <v>150</v>
      </c>
      <c r="Z81" s="10">
        <f t="shared" ref="Z81:Z153" si="20">X81*Y81</f>
        <v>3300</v>
      </c>
      <c r="AA81" s="10">
        <v>22</v>
      </c>
      <c r="AB81" s="10">
        <v>150</v>
      </c>
      <c r="AC81" s="10">
        <f t="shared" ref="AC81:AC153" si="21">AA81*AB81</f>
        <v>3300</v>
      </c>
      <c r="AD81" s="11">
        <v>66</v>
      </c>
      <c r="AE81" s="26">
        <v>7</v>
      </c>
      <c r="AF81" s="7">
        <f t="shared" si="17"/>
        <v>462</v>
      </c>
      <c r="AG81" s="152">
        <v>1</v>
      </c>
      <c r="AH81" s="139">
        <f t="shared" ref="AH81:AH156" si="22">L81+O81+R81+U81+X81+AA81+AD81</f>
        <v>132</v>
      </c>
      <c r="AI81" s="139">
        <f t="shared" si="18"/>
        <v>10362</v>
      </c>
      <c r="AJ81" s="109">
        <f t="shared" ref="AJ81:AJ156" si="23">N81+Q81+T81+W81+Z81+AC81+AF81</f>
        <v>10362</v>
      </c>
      <c r="AK81" s="67"/>
      <c r="AM81" t="b">
        <f>D81='15.02.2022 Смета'!D83</f>
        <v>1</v>
      </c>
      <c r="AN81" t="b">
        <f>F81='15.02.2022 Смета'!E83</f>
        <v>1</v>
      </c>
      <c r="AO81" t="b">
        <f>G81='15.02.2022 Смета'!F83</f>
        <v>1</v>
      </c>
      <c r="AP81" t="b">
        <f>H81='15.02.2022 Смета'!G83</f>
        <v>1</v>
      </c>
    </row>
    <row r="82" spans="1:42" ht="25.5" x14ac:dyDescent="0.25">
      <c r="A82" s="108">
        <v>66</v>
      </c>
      <c r="B82" s="8" t="s">
        <v>198</v>
      </c>
      <c r="C82" s="21" t="s">
        <v>151</v>
      </c>
      <c r="D82" s="22" t="s">
        <v>174</v>
      </c>
      <c r="E82" s="21" t="s">
        <v>344</v>
      </c>
      <c r="F82" s="35">
        <v>44713</v>
      </c>
      <c r="G82" s="35">
        <v>44717</v>
      </c>
      <c r="H82" s="21" t="s">
        <v>767</v>
      </c>
      <c r="I82" s="38" t="s">
        <v>344</v>
      </c>
      <c r="J82" s="35">
        <v>44713</v>
      </c>
      <c r="K82" s="35">
        <v>44717</v>
      </c>
      <c r="L82" s="10"/>
      <c r="M82" s="10">
        <v>3400</v>
      </c>
      <c r="N82" s="10">
        <f t="shared" si="14"/>
        <v>0</v>
      </c>
      <c r="O82" s="10"/>
      <c r="P82" s="10">
        <v>2900</v>
      </c>
      <c r="Q82" s="10">
        <f t="shared" si="15"/>
        <v>0</v>
      </c>
      <c r="R82" s="10"/>
      <c r="S82" s="10">
        <v>2800</v>
      </c>
      <c r="T82" s="10">
        <f t="shared" si="16"/>
        <v>0</v>
      </c>
      <c r="U82" s="10">
        <v>22</v>
      </c>
      <c r="V82" s="10">
        <v>150</v>
      </c>
      <c r="W82" s="10">
        <f t="shared" si="19"/>
        <v>3300</v>
      </c>
      <c r="X82" s="10">
        <v>22</v>
      </c>
      <c r="Y82" s="10">
        <v>150</v>
      </c>
      <c r="Z82" s="10">
        <f t="shared" si="20"/>
        <v>3300</v>
      </c>
      <c r="AA82" s="10">
        <v>22</v>
      </c>
      <c r="AB82" s="10">
        <v>150</v>
      </c>
      <c r="AC82" s="10">
        <f t="shared" si="21"/>
        <v>3300</v>
      </c>
      <c r="AD82" s="11">
        <v>66</v>
      </c>
      <c r="AE82" s="26">
        <v>7</v>
      </c>
      <c r="AF82" s="7">
        <f t="shared" si="17"/>
        <v>462</v>
      </c>
      <c r="AG82" s="152">
        <v>1</v>
      </c>
      <c r="AH82" s="139">
        <f t="shared" si="22"/>
        <v>132</v>
      </c>
      <c r="AI82" s="139">
        <f t="shared" si="18"/>
        <v>10362</v>
      </c>
      <c r="AJ82" s="109">
        <f t="shared" si="23"/>
        <v>10362</v>
      </c>
      <c r="AK82" s="67"/>
      <c r="AM82" t="b">
        <f>D82='15.02.2022 Смета'!D84</f>
        <v>1</v>
      </c>
      <c r="AN82" t="b">
        <f>F82='15.02.2022 Смета'!E84</f>
        <v>1</v>
      </c>
      <c r="AO82" t="b">
        <f>G82='15.02.2022 Смета'!F84</f>
        <v>1</v>
      </c>
      <c r="AP82" t="b">
        <f>H82='15.02.2022 Смета'!G84</f>
        <v>1</v>
      </c>
    </row>
    <row r="83" spans="1:42" ht="25.5" x14ac:dyDescent="0.25">
      <c r="A83" s="108">
        <v>67</v>
      </c>
      <c r="B83" s="8" t="s">
        <v>198</v>
      </c>
      <c r="C83" s="21" t="s">
        <v>151</v>
      </c>
      <c r="D83" s="22" t="s">
        <v>174</v>
      </c>
      <c r="E83" s="21" t="s">
        <v>345</v>
      </c>
      <c r="F83" s="35">
        <v>44743</v>
      </c>
      <c r="G83" s="35">
        <v>44748</v>
      </c>
      <c r="H83" s="21" t="s">
        <v>767</v>
      </c>
      <c r="I83" s="38" t="s">
        <v>345</v>
      </c>
      <c r="J83" s="35">
        <v>44743</v>
      </c>
      <c r="K83" s="35">
        <v>44748</v>
      </c>
      <c r="L83" s="10"/>
      <c r="M83" s="10">
        <v>3400</v>
      </c>
      <c r="N83" s="10">
        <f t="shared" si="14"/>
        <v>0</v>
      </c>
      <c r="O83" s="10"/>
      <c r="P83" s="10">
        <v>2900</v>
      </c>
      <c r="Q83" s="10">
        <f t="shared" si="15"/>
        <v>0</v>
      </c>
      <c r="R83" s="10"/>
      <c r="S83" s="10">
        <v>2800</v>
      </c>
      <c r="T83" s="10">
        <f t="shared" si="16"/>
        <v>0</v>
      </c>
      <c r="U83" s="10">
        <v>20</v>
      </c>
      <c r="V83" s="10">
        <v>150</v>
      </c>
      <c r="W83" s="10">
        <f t="shared" si="19"/>
        <v>3000</v>
      </c>
      <c r="X83" s="10">
        <v>20</v>
      </c>
      <c r="Y83" s="10">
        <v>150</v>
      </c>
      <c r="Z83" s="10">
        <f t="shared" si="20"/>
        <v>3000</v>
      </c>
      <c r="AA83" s="10">
        <v>20</v>
      </c>
      <c r="AB83" s="10">
        <v>150</v>
      </c>
      <c r="AC83" s="10">
        <f t="shared" si="21"/>
        <v>3000</v>
      </c>
      <c r="AD83" s="11">
        <v>60</v>
      </c>
      <c r="AE83" s="26">
        <v>7</v>
      </c>
      <c r="AF83" s="7">
        <f t="shared" si="17"/>
        <v>420</v>
      </c>
      <c r="AG83" s="152">
        <v>1</v>
      </c>
      <c r="AH83" s="139">
        <f t="shared" si="22"/>
        <v>120</v>
      </c>
      <c r="AI83" s="139">
        <f t="shared" si="18"/>
        <v>9420</v>
      </c>
      <c r="AJ83" s="109">
        <f t="shared" si="23"/>
        <v>9420</v>
      </c>
      <c r="AK83" s="67"/>
      <c r="AM83" t="b">
        <f>D83='15.02.2022 Смета'!D85</f>
        <v>1</v>
      </c>
      <c r="AN83" t="b">
        <f>F83='15.02.2022 Смета'!E85</f>
        <v>1</v>
      </c>
      <c r="AO83" t="b">
        <f>G83='15.02.2022 Смета'!F85</f>
        <v>1</v>
      </c>
      <c r="AP83" t="b">
        <f>H83='15.02.2022 Смета'!G85</f>
        <v>1</v>
      </c>
    </row>
    <row r="84" spans="1:42" ht="25.5" x14ac:dyDescent="0.25">
      <c r="A84" s="114">
        <v>68</v>
      </c>
      <c r="B84" s="8" t="s">
        <v>198</v>
      </c>
      <c r="C84" s="21" t="s">
        <v>151</v>
      </c>
      <c r="D84" s="22" t="s">
        <v>174</v>
      </c>
      <c r="E84" s="21" t="s">
        <v>1002</v>
      </c>
      <c r="F84" s="35">
        <v>44748</v>
      </c>
      <c r="G84" s="35">
        <v>44752</v>
      </c>
      <c r="H84" s="21" t="s">
        <v>767</v>
      </c>
      <c r="I84" s="22" t="s">
        <v>703</v>
      </c>
      <c r="J84" s="35">
        <v>44748</v>
      </c>
      <c r="K84" s="35">
        <v>44752</v>
      </c>
      <c r="L84" s="10"/>
      <c r="M84" s="10">
        <v>3400</v>
      </c>
      <c r="N84" s="10">
        <f t="shared" si="14"/>
        <v>0</v>
      </c>
      <c r="O84" s="10"/>
      <c r="P84" s="10">
        <v>2900</v>
      </c>
      <c r="Q84" s="10">
        <f t="shared" si="15"/>
        <v>0</v>
      </c>
      <c r="R84" s="10"/>
      <c r="S84" s="10">
        <v>2800</v>
      </c>
      <c r="T84" s="10">
        <f t="shared" si="16"/>
        <v>0</v>
      </c>
      <c r="U84" s="10">
        <v>20</v>
      </c>
      <c r="V84" s="10">
        <v>150</v>
      </c>
      <c r="W84" s="10">
        <f t="shared" si="19"/>
        <v>3000</v>
      </c>
      <c r="X84" s="10">
        <v>20</v>
      </c>
      <c r="Y84" s="10">
        <v>150</v>
      </c>
      <c r="Z84" s="10">
        <f t="shared" si="20"/>
        <v>3000</v>
      </c>
      <c r="AA84" s="10">
        <v>20</v>
      </c>
      <c r="AB84" s="10">
        <v>150</v>
      </c>
      <c r="AC84" s="10">
        <f t="shared" si="21"/>
        <v>3000</v>
      </c>
      <c r="AD84" s="11">
        <v>60</v>
      </c>
      <c r="AE84" s="26">
        <v>7</v>
      </c>
      <c r="AF84" s="7">
        <f t="shared" si="17"/>
        <v>420</v>
      </c>
      <c r="AG84" s="152">
        <v>1</v>
      </c>
      <c r="AH84" s="139">
        <f t="shared" si="22"/>
        <v>120</v>
      </c>
      <c r="AI84" s="139">
        <f t="shared" si="18"/>
        <v>9420</v>
      </c>
      <c r="AJ84" s="109">
        <f t="shared" si="23"/>
        <v>9420</v>
      </c>
      <c r="AK84" s="67"/>
      <c r="AM84" t="b">
        <f>D84='15.02.2022 Смета'!D86</f>
        <v>1</v>
      </c>
      <c r="AN84" t="b">
        <f>F84='15.02.2022 Смета'!E86</f>
        <v>1</v>
      </c>
      <c r="AO84" t="b">
        <f>G84='15.02.2022 Смета'!F86</f>
        <v>1</v>
      </c>
      <c r="AP84" t="b">
        <f>H84='15.02.2022 Смета'!G86</f>
        <v>1</v>
      </c>
    </row>
    <row r="85" spans="1:42" x14ac:dyDescent="0.25">
      <c r="A85" s="106"/>
      <c r="B85" s="96"/>
      <c r="C85" s="97"/>
      <c r="D85" s="179" t="s">
        <v>843</v>
      </c>
      <c r="E85" s="99"/>
      <c r="F85" s="99"/>
      <c r="G85" s="99"/>
      <c r="H85" s="99"/>
      <c r="I85" s="99"/>
      <c r="J85" s="99"/>
      <c r="K85" s="99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2"/>
      <c r="AE85" s="79"/>
      <c r="AF85" s="79"/>
      <c r="AG85" s="153"/>
      <c r="AH85" s="151"/>
      <c r="AI85" s="151"/>
      <c r="AJ85" s="164"/>
      <c r="AK85" s="67"/>
      <c r="AM85" t="b">
        <f>D85='15.02.2022 Смета'!D87</f>
        <v>1</v>
      </c>
      <c r="AN85" t="b">
        <f>F85='15.02.2022 Смета'!E87</f>
        <v>1</v>
      </c>
      <c r="AO85" t="b">
        <f>G85='15.02.2022 Смета'!F87</f>
        <v>1</v>
      </c>
      <c r="AP85" t="b">
        <f>H85='15.02.2022 Смета'!G87</f>
        <v>1</v>
      </c>
    </row>
    <row r="86" spans="1:42" ht="16.149999999999999" customHeight="1" x14ac:dyDescent="0.25">
      <c r="A86" s="108">
        <v>69</v>
      </c>
      <c r="B86" s="8" t="s">
        <v>164</v>
      </c>
      <c r="C86" s="21" t="s">
        <v>121</v>
      </c>
      <c r="D86" s="22" t="s">
        <v>84</v>
      </c>
      <c r="E86" s="21" t="s">
        <v>505</v>
      </c>
      <c r="F86" s="35">
        <v>44593</v>
      </c>
      <c r="G86" s="35">
        <v>44595</v>
      </c>
      <c r="H86" s="21" t="s">
        <v>318</v>
      </c>
      <c r="I86" s="22" t="s">
        <v>505</v>
      </c>
      <c r="J86" s="35">
        <v>44593</v>
      </c>
      <c r="K86" s="35">
        <v>44595</v>
      </c>
      <c r="L86" s="10"/>
      <c r="M86" s="10">
        <v>3400</v>
      </c>
      <c r="N86" s="10">
        <f t="shared" si="14"/>
        <v>0</v>
      </c>
      <c r="O86" s="10"/>
      <c r="P86" s="10">
        <v>2900</v>
      </c>
      <c r="Q86" s="10">
        <f t="shared" si="15"/>
        <v>0</v>
      </c>
      <c r="R86" s="10"/>
      <c r="S86" s="10">
        <v>2800</v>
      </c>
      <c r="T86" s="10">
        <f t="shared" si="16"/>
        <v>0</v>
      </c>
      <c r="U86" s="10">
        <v>16</v>
      </c>
      <c r="V86" s="10">
        <v>150</v>
      </c>
      <c r="W86" s="10">
        <f t="shared" si="19"/>
        <v>2400</v>
      </c>
      <c r="X86" s="10">
        <v>16</v>
      </c>
      <c r="Y86" s="10">
        <v>150</v>
      </c>
      <c r="Z86" s="10">
        <f t="shared" si="20"/>
        <v>2400</v>
      </c>
      <c r="AA86" s="10">
        <v>30</v>
      </c>
      <c r="AB86" s="10">
        <v>150</v>
      </c>
      <c r="AC86" s="10">
        <f t="shared" si="21"/>
        <v>4500</v>
      </c>
      <c r="AD86" s="11"/>
      <c r="AE86" s="26">
        <v>7</v>
      </c>
      <c r="AF86" s="7">
        <f t="shared" si="17"/>
        <v>0</v>
      </c>
      <c r="AG86" s="152">
        <v>1</v>
      </c>
      <c r="AH86" s="139">
        <f t="shared" si="22"/>
        <v>62</v>
      </c>
      <c r="AI86" s="139">
        <f t="shared" si="18"/>
        <v>9300</v>
      </c>
      <c r="AJ86" s="109">
        <f t="shared" si="23"/>
        <v>9300</v>
      </c>
      <c r="AK86" s="67"/>
      <c r="AM86" t="b">
        <f>D86='15.02.2022 Смета'!D88</f>
        <v>1</v>
      </c>
      <c r="AN86" t="b">
        <f>F86='15.02.2022 Смета'!E88</f>
        <v>1</v>
      </c>
      <c r="AO86" t="b">
        <f>G86='15.02.2022 Смета'!F88</f>
        <v>1</v>
      </c>
      <c r="AP86" t="b">
        <f>H86='15.02.2022 Смета'!G88</f>
        <v>1</v>
      </c>
    </row>
    <row r="87" spans="1:42" ht="16.149999999999999" customHeight="1" x14ac:dyDescent="0.25">
      <c r="A87" s="108">
        <v>70</v>
      </c>
      <c r="B87" s="8" t="s">
        <v>164</v>
      </c>
      <c r="C87" s="21" t="s">
        <v>121</v>
      </c>
      <c r="D87" s="22" t="s">
        <v>249</v>
      </c>
      <c r="E87" s="21" t="s">
        <v>353</v>
      </c>
      <c r="F87" s="35">
        <v>44629</v>
      </c>
      <c r="G87" s="35">
        <v>44632</v>
      </c>
      <c r="H87" s="21" t="s">
        <v>318</v>
      </c>
      <c r="I87" s="38" t="s">
        <v>353</v>
      </c>
      <c r="J87" s="35">
        <v>44629</v>
      </c>
      <c r="K87" s="35">
        <v>44632</v>
      </c>
      <c r="L87" s="10"/>
      <c r="M87" s="10">
        <v>3400</v>
      </c>
      <c r="N87" s="10">
        <f t="shared" si="14"/>
        <v>0</v>
      </c>
      <c r="O87" s="10"/>
      <c r="P87" s="10">
        <v>2900</v>
      </c>
      <c r="Q87" s="10">
        <f t="shared" si="15"/>
        <v>0</v>
      </c>
      <c r="R87" s="10"/>
      <c r="S87" s="10">
        <v>2800</v>
      </c>
      <c r="T87" s="10">
        <f t="shared" si="16"/>
        <v>0</v>
      </c>
      <c r="U87" s="10">
        <v>22</v>
      </c>
      <c r="V87" s="10">
        <v>150</v>
      </c>
      <c r="W87" s="10">
        <f t="shared" si="19"/>
        <v>3300</v>
      </c>
      <c r="X87" s="10">
        <v>22</v>
      </c>
      <c r="Y87" s="10">
        <v>150</v>
      </c>
      <c r="Z87" s="10">
        <f t="shared" si="20"/>
        <v>3300</v>
      </c>
      <c r="AA87" s="10">
        <v>42</v>
      </c>
      <c r="AB87" s="10">
        <v>150</v>
      </c>
      <c r="AC87" s="10">
        <f t="shared" si="21"/>
        <v>6300</v>
      </c>
      <c r="AD87" s="11"/>
      <c r="AE87" s="26">
        <v>7</v>
      </c>
      <c r="AF87" s="7">
        <f t="shared" si="17"/>
        <v>0</v>
      </c>
      <c r="AG87" s="152">
        <v>1</v>
      </c>
      <c r="AH87" s="145">
        <f t="shared" si="22"/>
        <v>86</v>
      </c>
      <c r="AI87" s="139">
        <f t="shared" si="18"/>
        <v>12900</v>
      </c>
      <c r="AJ87" s="118">
        <f t="shared" si="23"/>
        <v>12900</v>
      </c>
      <c r="AM87" t="b">
        <f>D87='15.02.2022 Смета'!D89</f>
        <v>1</v>
      </c>
      <c r="AN87" t="b">
        <f>F87='15.02.2022 Смета'!E89</f>
        <v>1</v>
      </c>
      <c r="AO87" t="b">
        <f>G87='15.02.2022 Смета'!F89</f>
        <v>1</v>
      </c>
      <c r="AP87" t="b">
        <f>H87='15.02.2022 Смета'!G89</f>
        <v>1</v>
      </c>
    </row>
    <row r="88" spans="1:42" ht="16.149999999999999" customHeight="1" x14ac:dyDescent="0.25">
      <c r="A88" s="108">
        <v>71</v>
      </c>
      <c r="B88" s="8" t="s">
        <v>164</v>
      </c>
      <c r="C88" s="21" t="s">
        <v>121</v>
      </c>
      <c r="D88" s="22" t="s">
        <v>40</v>
      </c>
      <c r="E88" s="21" t="s">
        <v>340</v>
      </c>
      <c r="F88" s="35">
        <v>44677</v>
      </c>
      <c r="G88" s="35">
        <v>44679</v>
      </c>
      <c r="H88" s="21" t="s">
        <v>318</v>
      </c>
      <c r="I88" s="38" t="s">
        <v>340</v>
      </c>
      <c r="J88" s="35">
        <v>44677</v>
      </c>
      <c r="K88" s="35">
        <v>44679</v>
      </c>
      <c r="L88" s="10"/>
      <c r="M88" s="10">
        <v>3400</v>
      </c>
      <c r="N88" s="10">
        <f t="shared" si="14"/>
        <v>0</v>
      </c>
      <c r="O88" s="10"/>
      <c r="P88" s="10">
        <v>2900</v>
      </c>
      <c r="Q88" s="10">
        <f t="shared" si="15"/>
        <v>0</v>
      </c>
      <c r="R88" s="10"/>
      <c r="S88" s="10">
        <v>2800</v>
      </c>
      <c r="T88" s="10">
        <f t="shared" si="16"/>
        <v>0</v>
      </c>
      <c r="U88" s="10">
        <v>16</v>
      </c>
      <c r="V88" s="10">
        <v>150</v>
      </c>
      <c r="W88" s="10">
        <f t="shared" si="19"/>
        <v>2400</v>
      </c>
      <c r="X88" s="10">
        <v>16</v>
      </c>
      <c r="Y88" s="10">
        <v>150</v>
      </c>
      <c r="Z88" s="10">
        <f t="shared" si="20"/>
        <v>2400</v>
      </c>
      <c r="AA88" s="10">
        <v>30</v>
      </c>
      <c r="AB88" s="10">
        <v>150</v>
      </c>
      <c r="AC88" s="10">
        <f t="shared" si="21"/>
        <v>4500</v>
      </c>
      <c r="AD88" s="11">
        <v>62</v>
      </c>
      <c r="AE88" s="26">
        <v>7</v>
      </c>
      <c r="AF88" s="7">
        <f t="shared" si="17"/>
        <v>434</v>
      </c>
      <c r="AG88" s="152">
        <v>1</v>
      </c>
      <c r="AH88" s="145">
        <f t="shared" si="22"/>
        <v>124</v>
      </c>
      <c r="AI88" s="139">
        <f t="shared" si="18"/>
        <v>9734</v>
      </c>
      <c r="AJ88" s="118">
        <f t="shared" si="23"/>
        <v>9734</v>
      </c>
      <c r="AM88" t="b">
        <f>D88='15.02.2022 Смета'!D90</f>
        <v>1</v>
      </c>
      <c r="AN88" t="b">
        <f>F88='15.02.2022 Смета'!E90</f>
        <v>1</v>
      </c>
      <c r="AO88" t="b">
        <f>G88='15.02.2022 Смета'!F90</f>
        <v>1</v>
      </c>
      <c r="AP88" t="b">
        <f>H88='15.02.2022 Смета'!G90</f>
        <v>1</v>
      </c>
    </row>
    <row r="89" spans="1:42" ht="16.149999999999999" customHeight="1" x14ac:dyDescent="0.25">
      <c r="A89" s="108">
        <v>72</v>
      </c>
      <c r="B89" s="8" t="s">
        <v>164</v>
      </c>
      <c r="C89" s="21" t="s">
        <v>121</v>
      </c>
      <c r="D89" s="22" t="s">
        <v>250</v>
      </c>
      <c r="E89" s="21" t="s">
        <v>354</v>
      </c>
      <c r="F89" s="35">
        <v>44713</v>
      </c>
      <c r="G89" s="35">
        <v>44716</v>
      </c>
      <c r="H89" s="21" t="s">
        <v>318</v>
      </c>
      <c r="I89" s="38" t="s">
        <v>354</v>
      </c>
      <c r="J89" s="35">
        <v>44713</v>
      </c>
      <c r="K89" s="35">
        <v>44716</v>
      </c>
      <c r="L89" s="10"/>
      <c r="M89" s="10">
        <v>3400</v>
      </c>
      <c r="N89" s="10">
        <f t="shared" si="14"/>
        <v>0</v>
      </c>
      <c r="O89" s="10"/>
      <c r="P89" s="10">
        <v>2900</v>
      </c>
      <c r="Q89" s="10">
        <f t="shared" si="15"/>
        <v>0</v>
      </c>
      <c r="R89" s="10"/>
      <c r="S89" s="10">
        <v>2800</v>
      </c>
      <c r="T89" s="10">
        <f t="shared" si="16"/>
        <v>0</v>
      </c>
      <c r="U89" s="10">
        <v>16</v>
      </c>
      <c r="V89" s="10">
        <v>150</v>
      </c>
      <c r="W89" s="10">
        <f t="shared" si="19"/>
        <v>2400</v>
      </c>
      <c r="X89" s="10">
        <v>16</v>
      </c>
      <c r="Y89" s="10">
        <v>150</v>
      </c>
      <c r="Z89" s="10">
        <f t="shared" si="20"/>
        <v>2400</v>
      </c>
      <c r="AA89" s="10">
        <v>30</v>
      </c>
      <c r="AB89" s="10">
        <v>150</v>
      </c>
      <c r="AC89" s="10">
        <f t="shared" si="21"/>
        <v>4500</v>
      </c>
      <c r="AD89" s="11">
        <v>62</v>
      </c>
      <c r="AE89" s="26">
        <v>7</v>
      </c>
      <c r="AF89" s="7">
        <f t="shared" si="17"/>
        <v>434</v>
      </c>
      <c r="AG89" s="152">
        <v>1</v>
      </c>
      <c r="AH89" s="145">
        <f t="shared" si="22"/>
        <v>124</v>
      </c>
      <c r="AI89" s="139">
        <f t="shared" si="18"/>
        <v>9734</v>
      </c>
      <c r="AJ89" s="118">
        <f t="shared" si="23"/>
        <v>9734</v>
      </c>
      <c r="AM89" t="b">
        <f>D89='15.02.2022 Смета'!D91</f>
        <v>1</v>
      </c>
      <c r="AN89" t="b">
        <f>F89='15.02.2022 Смета'!E91</f>
        <v>1</v>
      </c>
      <c r="AO89" t="b">
        <f>G89='15.02.2022 Смета'!F91</f>
        <v>1</v>
      </c>
      <c r="AP89" t="b">
        <f>H89='15.02.2022 Смета'!G91</f>
        <v>1</v>
      </c>
    </row>
    <row r="90" spans="1:42" ht="16.149999999999999" customHeight="1" x14ac:dyDescent="0.25">
      <c r="A90" s="108">
        <v>73</v>
      </c>
      <c r="B90" s="8" t="s">
        <v>164</v>
      </c>
      <c r="C90" s="21" t="s">
        <v>121</v>
      </c>
      <c r="D90" s="22" t="s">
        <v>251</v>
      </c>
      <c r="E90" s="21" t="s">
        <v>355</v>
      </c>
      <c r="F90" s="35">
        <v>44818</v>
      </c>
      <c r="G90" s="35">
        <v>44821</v>
      </c>
      <c r="H90" s="21" t="s">
        <v>318</v>
      </c>
      <c r="I90" s="38" t="s">
        <v>355</v>
      </c>
      <c r="J90" s="35">
        <v>44818</v>
      </c>
      <c r="K90" s="35">
        <v>44821</v>
      </c>
      <c r="L90" s="10"/>
      <c r="M90" s="10">
        <v>3400</v>
      </c>
      <c r="N90" s="10">
        <f t="shared" si="14"/>
        <v>0</v>
      </c>
      <c r="O90" s="10"/>
      <c r="P90" s="10">
        <v>2900</v>
      </c>
      <c r="Q90" s="10">
        <f t="shared" si="15"/>
        <v>0</v>
      </c>
      <c r="R90" s="10"/>
      <c r="S90" s="10">
        <v>2800</v>
      </c>
      <c r="T90" s="10">
        <f t="shared" si="16"/>
        <v>0</v>
      </c>
      <c r="U90" s="10">
        <v>18</v>
      </c>
      <c r="V90" s="10">
        <v>150</v>
      </c>
      <c r="W90" s="10">
        <f t="shared" si="19"/>
        <v>2700</v>
      </c>
      <c r="X90" s="10">
        <v>18</v>
      </c>
      <c r="Y90" s="10">
        <v>150</v>
      </c>
      <c r="Z90" s="10">
        <f t="shared" si="20"/>
        <v>2700</v>
      </c>
      <c r="AA90" s="10">
        <v>34</v>
      </c>
      <c r="AB90" s="10">
        <v>150</v>
      </c>
      <c r="AC90" s="10">
        <f t="shared" si="21"/>
        <v>5100</v>
      </c>
      <c r="AD90" s="11">
        <v>70</v>
      </c>
      <c r="AE90" s="26">
        <v>7</v>
      </c>
      <c r="AF90" s="7">
        <f t="shared" si="17"/>
        <v>490</v>
      </c>
      <c r="AG90" s="152">
        <v>1</v>
      </c>
      <c r="AH90" s="145">
        <f t="shared" si="22"/>
        <v>140</v>
      </c>
      <c r="AI90" s="139">
        <f t="shared" si="18"/>
        <v>10990</v>
      </c>
      <c r="AJ90" s="118">
        <f t="shared" si="23"/>
        <v>10990</v>
      </c>
      <c r="AM90" t="b">
        <f>D90='15.02.2022 Смета'!D92</f>
        <v>1</v>
      </c>
      <c r="AN90" t="b">
        <f>F90='15.02.2022 Смета'!E92</f>
        <v>1</v>
      </c>
      <c r="AO90" t="b">
        <f>G90='15.02.2022 Смета'!F92</f>
        <v>1</v>
      </c>
      <c r="AP90" t="b">
        <f>H90='15.02.2022 Смета'!G92</f>
        <v>1</v>
      </c>
    </row>
    <row r="91" spans="1:42" ht="15.6" customHeight="1" x14ac:dyDescent="0.25">
      <c r="A91" s="106"/>
      <c r="B91" s="96"/>
      <c r="C91" s="97"/>
      <c r="D91" s="179" t="s">
        <v>844</v>
      </c>
      <c r="E91" s="99"/>
      <c r="F91" s="99"/>
      <c r="G91" s="99"/>
      <c r="H91" s="99"/>
      <c r="I91" s="99"/>
      <c r="J91" s="99"/>
      <c r="K91" s="99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2"/>
      <c r="AE91" s="79"/>
      <c r="AF91" s="79"/>
      <c r="AG91" s="153"/>
      <c r="AH91" s="151"/>
      <c r="AI91" s="151"/>
      <c r="AJ91" s="164"/>
      <c r="AM91" t="b">
        <f>D91='15.02.2022 Смета'!D93</f>
        <v>1</v>
      </c>
      <c r="AN91" t="b">
        <f>F91='15.02.2022 Смета'!E93</f>
        <v>1</v>
      </c>
      <c r="AO91" t="b">
        <f>G91='15.02.2022 Смета'!F93</f>
        <v>1</v>
      </c>
      <c r="AP91" t="b">
        <f>H91='15.02.2022 Смета'!G93</f>
        <v>1</v>
      </c>
    </row>
    <row r="92" spans="1:42" ht="25.5" x14ac:dyDescent="0.25">
      <c r="A92" s="108">
        <v>74</v>
      </c>
      <c r="B92" s="8" t="s">
        <v>272</v>
      </c>
      <c r="C92" s="21" t="s">
        <v>273</v>
      </c>
      <c r="D92" s="22" t="s">
        <v>70</v>
      </c>
      <c r="E92" s="21" t="s">
        <v>493</v>
      </c>
      <c r="F92" s="35">
        <v>44618</v>
      </c>
      <c r="G92" s="35">
        <v>44619</v>
      </c>
      <c r="H92" s="21" t="s">
        <v>298</v>
      </c>
      <c r="I92" s="22" t="s">
        <v>493</v>
      </c>
      <c r="J92" s="35">
        <v>44618</v>
      </c>
      <c r="K92" s="35">
        <v>44619</v>
      </c>
      <c r="L92" s="14"/>
      <c r="M92" s="10">
        <v>3400</v>
      </c>
      <c r="N92" s="10">
        <f t="shared" si="14"/>
        <v>0</v>
      </c>
      <c r="O92" s="14"/>
      <c r="P92" s="10">
        <v>2900</v>
      </c>
      <c r="Q92" s="10">
        <f t="shared" si="15"/>
        <v>0</v>
      </c>
      <c r="R92" s="14"/>
      <c r="S92" s="10">
        <v>2800</v>
      </c>
      <c r="T92" s="10">
        <f t="shared" si="16"/>
        <v>0</v>
      </c>
      <c r="U92" s="10">
        <v>9</v>
      </c>
      <c r="V92" s="10">
        <v>150</v>
      </c>
      <c r="W92" s="10">
        <f t="shared" si="19"/>
        <v>1350</v>
      </c>
      <c r="X92" s="10">
        <v>9</v>
      </c>
      <c r="Y92" s="10">
        <v>150</v>
      </c>
      <c r="Z92" s="10">
        <f t="shared" si="20"/>
        <v>1350</v>
      </c>
      <c r="AA92" s="10">
        <v>15</v>
      </c>
      <c r="AB92" s="10">
        <v>150</v>
      </c>
      <c r="AC92" s="10">
        <f t="shared" si="21"/>
        <v>2250</v>
      </c>
      <c r="AD92" s="10"/>
      <c r="AE92" s="26">
        <v>7</v>
      </c>
      <c r="AF92" s="7">
        <f t="shared" si="17"/>
        <v>0</v>
      </c>
      <c r="AG92" s="152">
        <v>1</v>
      </c>
      <c r="AH92" s="145">
        <f t="shared" si="22"/>
        <v>33</v>
      </c>
      <c r="AI92" s="139">
        <f t="shared" si="18"/>
        <v>4950</v>
      </c>
      <c r="AJ92" s="118">
        <f t="shared" si="23"/>
        <v>4950</v>
      </c>
      <c r="AM92" t="b">
        <f>D92='15.02.2022 Смета'!D94</f>
        <v>1</v>
      </c>
      <c r="AN92" t="b">
        <f>F92='15.02.2022 Смета'!E94</f>
        <v>1</v>
      </c>
      <c r="AO92" t="b">
        <f>G92='15.02.2022 Смета'!F94</f>
        <v>1</v>
      </c>
      <c r="AP92" t="b">
        <f>H92='15.02.2022 Смета'!G94</f>
        <v>1</v>
      </c>
    </row>
    <row r="93" spans="1:42" ht="15.6" customHeight="1" x14ac:dyDescent="0.25">
      <c r="A93" s="106"/>
      <c r="B93" s="96"/>
      <c r="C93" s="97"/>
      <c r="D93" s="179" t="s">
        <v>845</v>
      </c>
      <c r="E93" s="99"/>
      <c r="F93" s="99"/>
      <c r="G93" s="99"/>
      <c r="H93" s="99"/>
      <c r="I93" s="99"/>
      <c r="J93" s="99"/>
      <c r="K93" s="99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2"/>
      <c r="AE93" s="79"/>
      <c r="AF93" s="79"/>
      <c r="AG93" s="153"/>
      <c r="AH93" s="151"/>
      <c r="AI93" s="151"/>
      <c r="AJ93" s="164"/>
      <c r="AM93" t="b">
        <f>D93='15.02.2022 Смета'!D95</f>
        <v>1</v>
      </c>
      <c r="AN93" t="b">
        <f>F93='15.02.2022 Смета'!E95</f>
        <v>1</v>
      </c>
      <c r="AO93" t="b">
        <f>G93='15.02.2022 Смета'!F95</f>
        <v>1</v>
      </c>
      <c r="AP93" t="b">
        <f>H93='15.02.2022 Смета'!G95</f>
        <v>1</v>
      </c>
    </row>
    <row r="94" spans="1:42" ht="27" customHeight="1" x14ac:dyDescent="0.25">
      <c r="A94" s="108">
        <v>75</v>
      </c>
      <c r="B94" s="8" t="s">
        <v>222</v>
      </c>
      <c r="C94" s="21" t="s">
        <v>138</v>
      </c>
      <c r="D94" s="22" t="s">
        <v>190</v>
      </c>
      <c r="E94" s="21" t="s">
        <v>466</v>
      </c>
      <c r="F94" s="35">
        <v>44644</v>
      </c>
      <c r="G94" s="35">
        <v>44647</v>
      </c>
      <c r="H94" s="21" t="s">
        <v>937</v>
      </c>
      <c r="I94" s="22" t="s">
        <v>466</v>
      </c>
      <c r="J94" s="35">
        <v>44644</v>
      </c>
      <c r="K94" s="35">
        <v>44647</v>
      </c>
      <c r="L94" s="10"/>
      <c r="M94" s="10">
        <v>3400</v>
      </c>
      <c r="N94" s="10">
        <f t="shared" si="14"/>
        <v>0</v>
      </c>
      <c r="O94" s="10"/>
      <c r="P94" s="10">
        <v>2900</v>
      </c>
      <c r="Q94" s="10">
        <f t="shared" si="15"/>
        <v>0</v>
      </c>
      <c r="R94" s="10"/>
      <c r="S94" s="10">
        <v>2800</v>
      </c>
      <c r="T94" s="10">
        <f t="shared" si="16"/>
        <v>0</v>
      </c>
      <c r="U94" s="10">
        <v>5</v>
      </c>
      <c r="V94" s="10">
        <v>150</v>
      </c>
      <c r="W94" s="10">
        <f t="shared" si="19"/>
        <v>750</v>
      </c>
      <c r="X94" s="10">
        <v>5</v>
      </c>
      <c r="Y94" s="10">
        <v>150</v>
      </c>
      <c r="Z94" s="10">
        <f t="shared" si="20"/>
        <v>750</v>
      </c>
      <c r="AA94" s="10">
        <v>5</v>
      </c>
      <c r="AB94" s="10">
        <v>150</v>
      </c>
      <c r="AC94" s="10">
        <f t="shared" si="21"/>
        <v>750</v>
      </c>
      <c r="AD94" s="27"/>
      <c r="AE94" s="26">
        <v>7</v>
      </c>
      <c r="AF94" s="7">
        <f t="shared" si="17"/>
        <v>0</v>
      </c>
      <c r="AG94" s="152">
        <v>1</v>
      </c>
      <c r="AH94" s="145">
        <f t="shared" si="22"/>
        <v>15</v>
      </c>
      <c r="AI94" s="139">
        <f t="shared" si="18"/>
        <v>2250</v>
      </c>
      <c r="AJ94" s="118">
        <f t="shared" si="23"/>
        <v>2250</v>
      </c>
      <c r="AM94" t="b">
        <f>D94='15.02.2022 Смета'!D96</f>
        <v>1</v>
      </c>
      <c r="AN94" t="b">
        <f>F94='15.02.2022 Смета'!E96</f>
        <v>1</v>
      </c>
      <c r="AO94" t="b">
        <f>G94='15.02.2022 Смета'!F96</f>
        <v>1</v>
      </c>
      <c r="AP94" t="b">
        <f>H94='15.02.2022 Смета'!G96</f>
        <v>0</v>
      </c>
    </row>
    <row r="95" spans="1:42" ht="27" customHeight="1" x14ac:dyDescent="0.25">
      <c r="A95" s="112">
        <v>76</v>
      </c>
      <c r="B95" s="8" t="s">
        <v>222</v>
      </c>
      <c r="C95" s="21" t="s">
        <v>138</v>
      </c>
      <c r="D95" s="22" t="s">
        <v>25</v>
      </c>
      <c r="E95" s="21" t="s">
        <v>476</v>
      </c>
      <c r="F95" s="35">
        <v>44648</v>
      </c>
      <c r="G95" s="35">
        <v>44651</v>
      </c>
      <c r="H95" s="21" t="s">
        <v>937</v>
      </c>
      <c r="I95" s="22" t="s">
        <v>476</v>
      </c>
      <c r="J95" s="35">
        <v>44648</v>
      </c>
      <c r="K95" s="35">
        <v>44651</v>
      </c>
      <c r="L95" s="10"/>
      <c r="M95" s="10">
        <v>3400</v>
      </c>
      <c r="N95" s="10">
        <f t="shared" si="14"/>
        <v>0</v>
      </c>
      <c r="O95" s="10"/>
      <c r="P95" s="10">
        <v>2900</v>
      </c>
      <c r="Q95" s="10">
        <f t="shared" si="15"/>
        <v>0</v>
      </c>
      <c r="R95" s="10"/>
      <c r="S95" s="10">
        <v>2800</v>
      </c>
      <c r="T95" s="10">
        <f t="shared" si="16"/>
        <v>0</v>
      </c>
      <c r="U95" s="13">
        <v>11</v>
      </c>
      <c r="V95" s="10">
        <v>150</v>
      </c>
      <c r="W95" s="10">
        <f t="shared" si="19"/>
        <v>1650</v>
      </c>
      <c r="X95" s="13">
        <v>11</v>
      </c>
      <c r="Y95" s="10">
        <v>150</v>
      </c>
      <c r="Z95" s="10">
        <f t="shared" si="20"/>
        <v>1650</v>
      </c>
      <c r="AA95" s="13">
        <v>11</v>
      </c>
      <c r="AB95" s="10">
        <v>150</v>
      </c>
      <c r="AC95" s="10">
        <f t="shared" si="21"/>
        <v>1650</v>
      </c>
      <c r="AD95" s="24"/>
      <c r="AE95" s="26">
        <v>7</v>
      </c>
      <c r="AF95" s="7">
        <f t="shared" si="17"/>
        <v>0</v>
      </c>
      <c r="AG95" s="152">
        <v>1</v>
      </c>
      <c r="AH95" s="145">
        <f t="shared" si="22"/>
        <v>33</v>
      </c>
      <c r="AI95" s="139">
        <f t="shared" si="18"/>
        <v>4950</v>
      </c>
      <c r="AJ95" s="118">
        <f t="shared" si="23"/>
        <v>4950</v>
      </c>
      <c r="AM95" t="b">
        <f>D95='15.02.2022 Смета'!D97</f>
        <v>1</v>
      </c>
      <c r="AN95" t="b">
        <f>F95='15.02.2022 Смета'!E97</f>
        <v>1</v>
      </c>
      <c r="AO95" t="b">
        <f>G95='15.02.2022 Смета'!F97</f>
        <v>1</v>
      </c>
      <c r="AP95" t="b">
        <f>H95='15.02.2022 Смета'!G97</f>
        <v>0</v>
      </c>
    </row>
    <row r="96" spans="1:42" ht="27" customHeight="1" x14ac:dyDescent="0.25">
      <c r="A96" s="108">
        <v>77</v>
      </c>
      <c r="B96" s="8" t="s">
        <v>222</v>
      </c>
      <c r="C96" s="21" t="s">
        <v>138</v>
      </c>
      <c r="D96" s="22" t="s">
        <v>26</v>
      </c>
      <c r="E96" s="21" t="s">
        <v>358</v>
      </c>
      <c r="F96" s="35">
        <v>44649</v>
      </c>
      <c r="G96" s="35">
        <v>44651</v>
      </c>
      <c r="H96" s="21" t="s">
        <v>937</v>
      </c>
      <c r="I96" s="38" t="s">
        <v>358</v>
      </c>
      <c r="J96" s="35">
        <v>44649</v>
      </c>
      <c r="K96" s="35">
        <v>44651</v>
      </c>
      <c r="L96" s="10"/>
      <c r="M96" s="10">
        <v>3400</v>
      </c>
      <c r="N96" s="10">
        <f t="shared" si="14"/>
        <v>0</v>
      </c>
      <c r="O96" s="10"/>
      <c r="P96" s="10">
        <v>2900</v>
      </c>
      <c r="Q96" s="10">
        <f t="shared" si="15"/>
        <v>0</v>
      </c>
      <c r="R96" s="10"/>
      <c r="S96" s="10">
        <v>2800</v>
      </c>
      <c r="T96" s="10">
        <f t="shared" si="16"/>
        <v>0</v>
      </c>
      <c r="U96" s="13">
        <v>8</v>
      </c>
      <c r="V96" s="10">
        <v>150</v>
      </c>
      <c r="W96" s="10">
        <f t="shared" si="19"/>
        <v>1200</v>
      </c>
      <c r="X96" s="13">
        <v>4</v>
      </c>
      <c r="Y96" s="10">
        <v>150</v>
      </c>
      <c r="Z96" s="10">
        <f t="shared" si="20"/>
        <v>600</v>
      </c>
      <c r="AA96" s="13">
        <v>4</v>
      </c>
      <c r="AB96" s="10">
        <v>150</v>
      </c>
      <c r="AC96" s="10">
        <f t="shared" si="21"/>
        <v>600</v>
      </c>
      <c r="AD96" s="24"/>
      <c r="AE96" s="26">
        <v>7</v>
      </c>
      <c r="AF96" s="7">
        <f t="shared" si="17"/>
        <v>0</v>
      </c>
      <c r="AG96" s="152">
        <v>1</v>
      </c>
      <c r="AH96" s="145">
        <f t="shared" si="22"/>
        <v>16</v>
      </c>
      <c r="AI96" s="139">
        <f t="shared" si="18"/>
        <v>2400</v>
      </c>
      <c r="AJ96" s="118">
        <f t="shared" si="23"/>
        <v>2400</v>
      </c>
      <c r="AM96" t="b">
        <f>D96='15.02.2022 Смета'!D98</f>
        <v>1</v>
      </c>
      <c r="AN96" t="b">
        <f>F96='15.02.2022 Смета'!E98</f>
        <v>1</v>
      </c>
      <c r="AO96" t="b">
        <f>G96='15.02.2022 Смета'!F98</f>
        <v>1</v>
      </c>
      <c r="AP96" t="b">
        <f>H96='15.02.2022 Смета'!G98</f>
        <v>0</v>
      </c>
    </row>
    <row r="97" spans="1:42" ht="27" customHeight="1" x14ac:dyDescent="0.25">
      <c r="A97" s="112">
        <v>78</v>
      </c>
      <c r="B97" s="8" t="s">
        <v>222</v>
      </c>
      <c r="C97" s="21" t="s">
        <v>138</v>
      </c>
      <c r="D97" s="22" t="s">
        <v>564</v>
      </c>
      <c r="E97" s="21" t="s">
        <v>469</v>
      </c>
      <c r="F97" s="35">
        <v>44651</v>
      </c>
      <c r="G97" s="35">
        <v>44654</v>
      </c>
      <c r="H97" s="21" t="s">
        <v>937</v>
      </c>
      <c r="I97" s="22" t="s">
        <v>469</v>
      </c>
      <c r="J97" s="35">
        <v>44651</v>
      </c>
      <c r="K97" s="35">
        <v>44654</v>
      </c>
      <c r="L97" s="10"/>
      <c r="M97" s="10">
        <v>3400</v>
      </c>
      <c r="N97" s="10">
        <f t="shared" si="14"/>
        <v>0</v>
      </c>
      <c r="O97" s="10"/>
      <c r="P97" s="10">
        <v>2900</v>
      </c>
      <c r="Q97" s="10">
        <f t="shared" si="15"/>
        <v>0</v>
      </c>
      <c r="R97" s="10"/>
      <c r="S97" s="10">
        <v>2800</v>
      </c>
      <c r="T97" s="10">
        <f t="shared" si="16"/>
        <v>0</v>
      </c>
      <c r="U97" s="10">
        <v>4</v>
      </c>
      <c r="V97" s="10">
        <v>150</v>
      </c>
      <c r="W97" s="10">
        <f t="shared" si="19"/>
        <v>600</v>
      </c>
      <c r="X97" s="10">
        <v>4</v>
      </c>
      <c r="Y97" s="10">
        <v>150</v>
      </c>
      <c r="Z97" s="10">
        <f t="shared" si="20"/>
        <v>600</v>
      </c>
      <c r="AA97" s="10">
        <v>4</v>
      </c>
      <c r="AB97" s="10">
        <v>150</v>
      </c>
      <c r="AC97" s="10">
        <f t="shared" si="21"/>
        <v>600</v>
      </c>
      <c r="AD97" s="11"/>
      <c r="AE97" s="26">
        <v>7</v>
      </c>
      <c r="AF97" s="7">
        <f t="shared" si="17"/>
        <v>0</v>
      </c>
      <c r="AG97" s="152">
        <v>1</v>
      </c>
      <c r="AH97" s="145">
        <f t="shared" si="22"/>
        <v>12</v>
      </c>
      <c r="AI97" s="139">
        <f t="shared" si="18"/>
        <v>1800</v>
      </c>
      <c r="AJ97" s="118">
        <f t="shared" si="23"/>
        <v>1800</v>
      </c>
      <c r="AM97" t="b">
        <f>D97='15.02.2022 Смета'!D99</f>
        <v>1</v>
      </c>
      <c r="AN97" t="b">
        <f>F97='15.02.2022 Смета'!E99</f>
        <v>1</v>
      </c>
      <c r="AO97" t="b">
        <f>G97='15.02.2022 Смета'!F99</f>
        <v>1</v>
      </c>
      <c r="AP97" t="b">
        <f>H97='15.02.2022 Смета'!G99</f>
        <v>0</v>
      </c>
    </row>
    <row r="98" spans="1:42" ht="27" customHeight="1" x14ac:dyDescent="0.25">
      <c r="A98" s="108">
        <v>79</v>
      </c>
      <c r="B98" s="8" t="s">
        <v>222</v>
      </c>
      <c r="C98" s="21" t="s">
        <v>138</v>
      </c>
      <c r="D98" s="22" t="s">
        <v>27</v>
      </c>
      <c r="E98" s="21" t="s">
        <v>470</v>
      </c>
      <c r="F98" s="35">
        <v>44657</v>
      </c>
      <c r="G98" s="35">
        <v>44660</v>
      </c>
      <c r="H98" s="21" t="s">
        <v>394</v>
      </c>
      <c r="I98" s="22" t="s">
        <v>470</v>
      </c>
      <c r="J98" s="35">
        <v>44657</v>
      </c>
      <c r="K98" s="35">
        <v>44660</v>
      </c>
      <c r="L98" s="10"/>
      <c r="M98" s="10">
        <v>3400</v>
      </c>
      <c r="N98" s="10">
        <f t="shared" si="14"/>
        <v>0</v>
      </c>
      <c r="O98" s="10"/>
      <c r="P98" s="10">
        <v>2900</v>
      </c>
      <c r="Q98" s="10">
        <f t="shared" si="15"/>
        <v>0</v>
      </c>
      <c r="R98" s="10"/>
      <c r="S98" s="10">
        <v>2800</v>
      </c>
      <c r="T98" s="10">
        <f t="shared" si="16"/>
        <v>0</v>
      </c>
      <c r="U98" s="10">
        <v>6</v>
      </c>
      <c r="V98" s="10">
        <v>150</v>
      </c>
      <c r="W98" s="10">
        <f t="shared" si="19"/>
        <v>900</v>
      </c>
      <c r="X98" s="10">
        <v>3</v>
      </c>
      <c r="Y98" s="10">
        <v>150</v>
      </c>
      <c r="Z98" s="10">
        <f t="shared" si="20"/>
        <v>450</v>
      </c>
      <c r="AA98" s="11">
        <v>3</v>
      </c>
      <c r="AB98" s="10">
        <v>150</v>
      </c>
      <c r="AC98" s="10">
        <f t="shared" si="21"/>
        <v>450</v>
      </c>
      <c r="AD98" s="11"/>
      <c r="AE98" s="26">
        <v>7</v>
      </c>
      <c r="AF98" s="7">
        <f t="shared" si="17"/>
        <v>0</v>
      </c>
      <c r="AG98" s="152">
        <v>1</v>
      </c>
      <c r="AH98" s="139">
        <f t="shared" si="22"/>
        <v>12</v>
      </c>
      <c r="AI98" s="139">
        <f t="shared" si="18"/>
        <v>1800</v>
      </c>
      <c r="AJ98" s="109">
        <f t="shared" si="23"/>
        <v>1800</v>
      </c>
      <c r="AM98" t="b">
        <f>D98='15.02.2022 Смета'!D100</f>
        <v>1</v>
      </c>
      <c r="AN98" t="b">
        <f>F98='15.02.2022 Смета'!E100</f>
        <v>1</v>
      </c>
      <c r="AO98" t="b">
        <f>G98='15.02.2022 Смета'!F100</f>
        <v>1</v>
      </c>
      <c r="AP98" t="b">
        <f>H98='15.02.2022 Смета'!G100</f>
        <v>0</v>
      </c>
    </row>
    <row r="99" spans="1:42" ht="27" customHeight="1" x14ac:dyDescent="0.25">
      <c r="A99" s="112">
        <v>80</v>
      </c>
      <c r="B99" s="8" t="s">
        <v>222</v>
      </c>
      <c r="C99" s="21" t="s">
        <v>138</v>
      </c>
      <c r="D99" s="22" t="s">
        <v>28</v>
      </c>
      <c r="E99" s="21" t="s">
        <v>358</v>
      </c>
      <c r="F99" s="35">
        <v>44657</v>
      </c>
      <c r="G99" s="35">
        <v>44660</v>
      </c>
      <c r="H99" s="21" t="s">
        <v>394</v>
      </c>
      <c r="I99" s="22" t="s">
        <v>358</v>
      </c>
      <c r="J99" s="35">
        <v>44657</v>
      </c>
      <c r="K99" s="35">
        <v>44660</v>
      </c>
      <c r="L99" s="10"/>
      <c r="M99" s="10">
        <v>3400</v>
      </c>
      <c r="N99" s="10">
        <f t="shared" si="14"/>
        <v>0</v>
      </c>
      <c r="O99" s="10"/>
      <c r="P99" s="10">
        <v>2900</v>
      </c>
      <c r="Q99" s="10">
        <f t="shared" si="15"/>
        <v>0</v>
      </c>
      <c r="R99" s="10"/>
      <c r="S99" s="10">
        <v>2800</v>
      </c>
      <c r="T99" s="10">
        <f t="shared" si="16"/>
        <v>0</v>
      </c>
      <c r="U99" s="10">
        <v>10</v>
      </c>
      <c r="V99" s="10">
        <v>150</v>
      </c>
      <c r="W99" s="10">
        <f t="shared" si="19"/>
        <v>1500</v>
      </c>
      <c r="X99" s="10">
        <v>5</v>
      </c>
      <c r="Y99" s="10">
        <v>150</v>
      </c>
      <c r="Z99" s="10">
        <f t="shared" si="20"/>
        <v>750</v>
      </c>
      <c r="AA99" s="11">
        <v>5</v>
      </c>
      <c r="AB99" s="10">
        <v>150</v>
      </c>
      <c r="AC99" s="10">
        <f t="shared" si="21"/>
        <v>750</v>
      </c>
      <c r="AD99" s="11"/>
      <c r="AE99" s="26">
        <v>7</v>
      </c>
      <c r="AF99" s="7">
        <f t="shared" si="17"/>
        <v>0</v>
      </c>
      <c r="AG99" s="152">
        <v>1</v>
      </c>
      <c r="AH99" s="139">
        <f t="shared" si="22"/>
        <v>20</v>
      </c>
      <c r="AI99" s="139">
        <f t="shared" si="18"/>
        <v>3000</v>
      </c>
      <c r="AJ99" s="109">
        <f t="shared" si="23"/>
        <v>3000</v>
      </c>
      <c r="AM99" t="b">
        <f>D99='15.02.2022 Смета'!D101</f>
        <v>1</v>
      </c>
      <c r="AN99" t="b">
        <f>F99='15.02.2022 Смета'!E101</f>
        <v>1</v>
      </c>
      <c r="AO99" t="b">
        <f>G99='15.02.2022 Смета'!F101</f>
        <v>1</v>
      </c>
      <c r="AP99" t="b">
        <f>H99='15.02.2022 Смета'!G101</f>
        <v>0</v>
      </c>
    </row>
    <row r="100" spans="1:42" ht="27" customHeight="1" x14ac:dyDescent="0.25">
      <c r="A100" s="108">
        <v>81</v>
      </c>
      <c r="B100" s="8" t="s">
        <v>222</v>
      </c>
      <c r="C100" s="21" t="s">
        <v>138</v>
      </c>
      <c r="D100" s="22" t="s">
        <v>29</v>
      </c>
      <c r="E100" s="21" t="s">
        <v>470</v>
      </c>
      <c r="F100" s="35">
        <v>44665</v>
      </c>
      <c r="G100" s="35">
        <v>44668</v>
      </c>
      <c r="H100" s="21" t="s">
        <v>361</v>
      </c>
      <c r="I100" s="22" t="s">
        <v>445</v>
      </c>
      <c r="J100" s="35">
        <v>44665</v>
      </c>
      <c r="K100" s="35">
        <v>44668</v>
      </c>
      <c r="L100" s="10"/>
      <c r="M100" s="10">
        <v>3400</v>
      </c>
      <c r="N100" s="10">
        <f t="shared" si="14"/>
        <v>0</v>
      </c>
      <c r="O100" s="10"/>
      <c r="P100" s="10">
        <v>2900</v>
      </c>
      <c r="Q100" s="10">
        <f t="shared" si="15"/>
        <v>0</v>
      </c>
      <c r="R100" s="10"/>
      <c r="S100" s="10">
        <v>2800</v>
      </c>
      <c r="T100" s="10">
        <f t="shared" si="16"/>
        <v>0</v>
      </c>
      <c r="U100" s="10">
        <v>20</v>
      </c>
      <c r="V100" s="10">
        <v>150</v>
      </c>
      <c r="W100" s="10">
        <f t="shared" si="19"/>
        <v>3000</v>
      </c>
      <c r="X100" s="10">
        <v>16</v>
      </c>
      <c r="Y100" s="10">
        <v>150</v>
      </c>
      <c r="Z100" s="10">
        <f t="shared" si="20"/>
        <v>2400</v>
      </c>
      <c r="AA100" s="11">
        <v>16</v>
      </c>
      <c r="AB100" s="10">
        <v>150</v>
      </c>
      <c r="AC100" s="10">
        <f t="shared" si="21"/>
        <v>2400</v>
      </c>
      <c r="AD100" s="11">
        <v>64</v>
      </c>
      <c r="AE100" s="26">
        <v>7</v>
      </c>
      <c r="AF100" s="7">
        <f t="shared" si="17"/>
        <v>448</v>
      </c>
      <c r="AG100" s="152">
        <v>1</v>
      </c>
      <c r="AH100" s="139">
        <f t="shared" si="22"/>
        <v>116</v>
      </c>
      <c r="AI100" s="139">
        <f t="shared" si="18"/>
        <v>8248</v>
      </c>
      <c r="AJ100" s="109">
        <f t="shared" si="23"/>
        <v>8248</v>
      </c>
      <c r="AM100" t="b">
        <f>D100='15.02.2022 Смета'!D102</f>
        <v>1</v>
      </c>
      <c r="AN100" t="b">
        <f>F100='15.02.2022 Смета'!E102</f>
        <v>1</v>
      </c>
      <c r="AO100" t="b">
        <f>G100='15.02.2022 Смета'!F102</f>
        <v>1</v>
      </c>
      <c r="AP100" t="b">
        <f>H100='15.02.2022 Смета'!G102</f>
        <v>1</v>
      </c>
    </row>
    <row r="101" spans="1:42" ht="16.149999999999999" customHeight="1" x14ac:dyDescent="0.25">
      <c r="A101" s="112">
        <v>82</v>
      </c>
      <c r="B101" s="8" t="s">
        <v>222</v>
      </c>
      <c r="C101" s="21" t="s">
        <v>138</v>
      </c>
      <c r="D101" s="22" t="s">
        <v>30</v>
      </c>
      <c r="E101" s="21" t="s">
        <v>358</v>
      </c>
      <c r="F101" s="35">
        <v>44665</v>
      </c>
      <c r="G101" s="35">
        <v>44668</v>
      </c>
      <c r="H101" s="21" t="s">
        <v>361</v>
      </c>
      <c r="I101" s="38" t="s">
        <v>358</v>
      </c>
      <c r="J101" s="35">
        <v>44665</v>
      </c>
      <c r="K101" s="35">
        <v>44668</v>
      </c>
      <c r="L101" s="10"/>
      <c r="M101" s="10">
        <v>3400</v>
      </c>
      <c r="N101" s="10">
        <f t="shared" si="14"/>
        <v>0</v>
      </c>
      <c r="O101" s="10"/>
      <c r="P101" s="10">
        <v>2900</v>
      </c>
      <c r="Q101" s="10">
        <f t="shared" si="15"/>
        <v>0</v>
      </c>
      <c r="R101" s="10"/>
      <c r="S101" s="10">
        <v>2800</v>
      </c>
      <c r="T101" s="10">
        <f t="shared" si="16"/>
        <v>0</v>
      </c>
      <c r="U101" s="10">
        <v>21</v>
      </c>
      <c r="V101" s="10">
        <v>150</v>
      </c>
      <c r="W101" s="10">
        <f t="shared" si="19"/>
        <v>3150</v>
      </c>
      <c r="X101" s="10">
        <v>18</v>
      </c>
      <c r="Y101" s="10">
        <v>150</v>
      </c>
      <c r="Z101" s="10">
        <f t="shared" si="20"/>
        <v>2700</v>
      </c>
      <c r="AA101" s="11">
        <v>18</v>
      </c>
      <c r="AB101" s="10">
        <v>150</v>
      </c>
      <c r="AC101" s="10">
        <f t="shared" si="21"/>
        <v>2700</v>
      </c>
      <c r="AD101" s="11">
        <v>72</v>
      </c>
      <c r="AE101" s="26">
        <v>7</v>
      </c>
      <c r="AF101" s="7">
        <f t="shared" si="17"/>
        <v>504</v>
      </c>
      <c r="AG101" s="152">
        <v>1</v>
      </c>
      <c r="AH101" s="139">
        <f t="shared" si="22"/>
        <v>129</v>
      </c>
      <c r="AI101" s="139">
        <f t="shared" si="18"/>
        <v>9054</v>
      </c>
      <c r="AJ101" s="109">
        <f t="shared" si="23"/>
        <v>9054</v>
      </c>
      <c r="AM101" t="b">
        <f>D101='15.02.2022 Смета'!D103</f>
        <v>1</v>
      </c>
      <c r="AN101" t="b">
        <f>F101='15.02.2022 Смета'!E103</f>
        <v>1</v>
      </c>
      <c r="AO101" t="b">
        <f>G101='15.02.2022 Смета'!F103</f>
        <v>1</v>
      </c>
      <c r="AP101" t="b">
        <f>H101='15.02.2022 Смета'!G103</f>
        <v>1</v>
      </c>
    </row>
    <row r="102" spans="1:42" ht="39.6" customHeight="1" x14ac:dyDescent="0.25">
      <c r="A102" s="108">
        <v>83</v>
      </c>
      <c r="B102" s="8" t="s">
        <v>222</v>
      </c>
      <c r="C102" s="21" t="s">
        <v>138</v>
      </c>
      <c r="D102" s="22" t="s">
        <v>270</v>
      </c>
      <c r="E102" s="21" t="s">
        <v>704</v>
      </c>
      <c r="F102" s="35">
        <v>44677</v>
      </c>
      <c r="G102" s="35">
        <v>44680</v>
      </c>
      <c r="H102" s="21" t="s">
        <v>937</v>
      </c>
      <c r="I102" s="22" t="s">
        <v>704</v>
      </c>
      <c r="J102" s="35">
        <v>44677</v>
      </c>
      <c r="K102" s="35">
        <v>44680</v>
      </c>
      <c r="L102" s="10"/>
      <c r="M102" s="10">
        <v>3400</v>
      </c>
      <c r="N102" s="10">
        <f t="shared" si="14"/>
        <v>0</v>
      </c>
      <c r="O102" s="10"/>
      <c r="P102" s="10">
        <v>2900</v>
      </c>
      <c r="Q102" s="10">
        <f t="shared" si="15"/>
        <v>0</v>
      </c>
      <c r="R102" s="10"/>
      <c r="S102" s="10">
        <v>2800</v>
      </c>
      <c r="T102" s="10">
        <f t="shared" si="16"/>
        <v>0</v>
      </c>
      <c r="U102" s="10">
        <v>14</v>
      </c>
      <c r="V102" s="10">
        <v>150</v>
      </c>
      <c r="W102" s="10">
        <f t="shared" si="19"/>
        <v>2100</v>
      </c>
      <c r="X102" s="10">
        <v>14</v>
      </c>
      <c r="Y102" s="10">
        <v>150</v>
      </c>
      <c r="Z102" s="10">
        <f t="shared" si="20"/>
        <v>2100</v>
      </c>
      <c r="AA102" s="11">
        <v>14</v>
      </c>
      <c r="AB102" s="10">
        <v>150</v>
      </c>
      <c r="AC102" s="10">
        <f t="shared" si="21"/>
        <v>2100</v>
      </c>
      <c r="AD102" s="11">
        <v>56</v>
      </c>
      <c r="AE102" s="26">
        <v>7</v>
      </c>
      <c r="AF102" s="7">
        <f t="shared" si="17"/>
        <v>392</v>
      </c>
      <c r="AG102" s="152">
        <v>1</v>
      </c>
      <c r="AH102" s="139">
        <f t="shared" si="22"/>
        <v>98</v>
      </c>
      <c r="AI102" s="139">
        <f t="shared" si="18"/>
        <v>6692</v>
      </c>
      <c r="AJ102" s="109">
        <f t="shared" si="23"/>
        <v>6692</v>
      </c>
      <c r="AM102" t="b">
        <f>D102='15.02.2022 Смета'!D104</f>
        <v>1</v>
      </c>
      <c r="AN102" t="b">
        <f>F102='15.02.2022 Смета'!E104</f>
        <v>1</v>
      </c>
      <c r="AO102" t="b">
        <f>G102='15.02.2022 Смета'!F104</f>
        <v>1</v>
      </c>
      <c r="AP102" t="b">
        <f>H102='15.02.2022 Смета'!G104</f>
        <v>1</v>
      </c>
    </row>
    <row r="103" spans="1:42" ht="27" customHeight="1" x14ac:dyDescent="0.25">
      <c r="A103" s="112">
        <v>84</v>
      </c>
      <c r="B103" s="8" t="s">
        <v>222</v>
      </c>
      <c r="C103" s="21" t="s">
        <v>138</v>
      </c>
      <c r="D103" s="22" t="s">
        <v>528</v>
      </c>
      <c r="E103" s="21" t="s">
        <v>340</v>
      </c>
      <c r="F103" s="35">
        <v>44711</v>
      </c>
      <c r="G103" s="35">
        <v>44714</v>
      </c>
      <c r="H103" s="21" t="s">
        <v>394</v>
      </c>
      <c r="I103" s="38" t="s">
        <v>340</v>
      </c>
      <c r="J103" s="35">
        <v>44711</v>
      </c>
      <c r="K103" s="35">
        <v>44714</v>
      </c>
      <c r="L103" s="28"/>
      <c r="M103" s="10">
        <v>3400</v>
      </c>
      <c r="N103" s="10">
        <f t="shared" si="14"/>
        <v>0</v>
      </c>
      <c r="O103" s="28"/>
      <c r="P103" s="10">
        <v>2900</v>
      </c>
      <c r="Q103" s="10">
        <f t="shared" si="15"/>
        <v>0</v>
      </c>
      <c r="R103" s="28"/>
      <c r="S103" s="10">
        <v>2800</v>
      </c>
      <c r="T103" s="10">
        <f t="shared" si="16"/>
        <v>0</v>
      </c>
      <c r="U103" s="29">
        <v>10</v>
      </c>
      <c r="V103" s="10">
        <v>150</v>
      </c>
      <c r="W103" s="10">
        <f t="shared" si="19"/>
        <v>1500</v>
      </c>
      <c r="X103" s="29">
        <v>5</v>
      </c>
      <c r="Y103" s="10">
        <v>150</v>
      </c>
      <c r="Z103" s="10">
        <f t="shared" si="20"/>
        <v>750</v>
      </c>
      <c r="AA103" s="29">
        <v>5</v>
      </c>
      <c r="AB103" s="10">
        <v>150</v>
      </c>
      <c r="AC103" s="10">
        <f t="shared" si="21"/>
        <v>750</v>
      </c>
      <c r="AD103" s="29">
        <v>20</v>
      </c>
      <c r="AE103" s="26">
        <v>7</v>
      </c>
      <c r="AF103" s="7">
        <f t="shared" si="17"/>
        <v>140</v>
      </c>
      <c r="AG103" s="152">
        <v>1</v>
      </c>
      <c r="AH103" s="139">
        <f t="shared" si="22"/>
        <v>40</v>
      </c>
      <c r="AI103" s="139">
        <f t="shared" si="18"/>
        <v>3140</v>
      </c>
      <c r="AJ103" s="109">
        <f t="shared" si="23"/>
        <v>3140</v>
      </c>
      <c r="AM103" t="b">
        <f>D103='15.02.2022 Смета'!D105</f>
        <v>1</v>
      </c>
      <c r="AN103" t="b">
        <f>F103='15.02.2022 Смета'!E105</f>
        <v>1</v>
      </c>
      <c r="AO103" t="b">
        <f>G103='15.02.2022 Смета'!F105</f>
        <v>1</v>
      </c>
      <c r="AP103" t="b">
        <f>H103='15.02.2022 Смета'!G105</f>
        <v>0</v>
      </c>
    </row>
    <row r="104" spans="1:42" ht="27" customHeight="1" x14ac:dyDescent="0.25">
      <c r="A104" s="108">
        <v>85</v>
      </c>
      <c r="B104" s="21" t="s">
        <v>222</v>
      </c>
      <c r="C104" s="21" t="s">
        <v>138</v>
      </c>
      <c r="D104" s="22" t="s">
        <v>32</v>
      </c>
      <c r="E104" s="21" t="s">
        <v>340</v>
      </c>
      <c r="F104" s="35">
        <v>44720</v>
      </c>
      <c r="G104" s="35">
        <v>44723</v>
      </c>
      <c r="H104" s="21" t="s">
        <v>937</v>
      </c>
      <c r="I104" s="38" t="s">
        <v>340</v>
      </c>
      <c r="J104" s="35">
        <v>44720</v>
      </c>
      <c r="K104" s="35">
        <v>44723</v>
      </c>
      <c r="L104" s="11"/>
      <c r="M104" s="10">
        <v>3400</v>
      </c>
      <c r="N104" s="10">
        <f t="shared" si="14"/>
        <v>0</v>
      </c>
      <c r="O104" s="10"/>
      <c r="P104" s="10">
        <v>2900</v>
      </c>
      <c r="Q104" s="10">
        <f t="shared" si="15"/>
        <v>0</v>
      </c>
      <c r="R104" s="10"/>
      <c r="S104" s="10">
        <v>2800</v>
      </c>
      <c r="T104" s="10">
        <f t="shared" si="16"/>
        <v>0</v>
      </c>
      <c r="U104" s="10">
        <v>20</v>
      </c>
      <c r="V104" s="10">
        <v>150</v>
      </c>
      <c r="W104" s="10">
        <f t="shared" si="19"/>
        <v>3000</v>
      </c>
      <c r="X104" s="10">
        <v>15</v>
      </c>
      <c r="Y104" s="10">
        <v>150</v>
      </c>
      <c r="Z104" s="10">
        <f t="shared" si="20"/>
        <v>2250</v>
      </c>
      <c r="AA104" s="10">
        <v>15</v>
      </c>
      <c r="AB104" s="10">
        <v>150</v>
      </c>
      <c r="AC104" s="10">
        <f t="shared" si="21"/>
        <v>2250</v>
      </c>
      <c r="AD104" s="11">
        <v>60</v>
      </c>
      <c r="AE104" s="26">
        <v>7</v>
      </c>
      <c r="AF104" s="7">
        <f t="shared" si="17"/>
        <v>420</v>
      </c>
      <c r="AG104" s="152">
        <v>1</v>
      </c>
      <c r="AH104" s="139">
        <f t="shared" si="22"/>
        <v>110</v>
      </c>
      <c r="AI104" s="139">
        <f t="shared" si="18"/>
        <v>7920</v>
      </c>
      <c r="AJ104" s="109">
        <f t="shared" si="23"/>
        <v>7920</v>
      </c>
      <c r="AM104" t="b">
        <f>D104='15.02.2022 Смета'!D106</f>
        <v>1</v>
      </c>
      <c r="AN104" t="b">
        <f>F104='15.02.2022 Смета'!E106</f>
        <v>1</v>
      </c>
      <c r="AO104" t="b">
        <f>G104='15.02.2022 Смета'!F106</f>
        <v>1</v>
      </c>
      <c r="AP104" t="b">
        <f>H104='15.02.2022 Смета'!G106</f>
        <v>0</v>
      </c>
    </row>
    <row r="105" spans="1:42" ht="27" customHeight="1" x14ac:dyDescent="0.25">
      <c r="A105" s="112">
        <v>86</v>
      </c>
      <c r="B105" s="8" t="s">
        <v>172</v>
      </c>
      <c r="C105" s="47" t="s">
        <v>138</v>
      </c>
      <c r="D105" s="22" t="s">
        <v>31</v>
      </c>
      <c r="E105" s="21" t="s">
        <v>965</v>
      </c>
      <c r="F105" s="35">
        <v>44720</v>
      </c>
      <c r="G105" s="35">
        <v>44723</v>
      </c>
      <c r="H105" s="21" t="s">
        <v>937</v>
      </c>
      <c r="I105" s="51" t="s">
        <v>705</v>
      </c>
      <c r="J105" s="52">
        <v>44720</v>
      </c>
      <c r="K105" s="52">
        <v>44723</v>
      </c>
      <c r="L105" s="49"/>
      <c r="M105" s="49">
        <v>3400</v>
      </c>
      <c r="N105" s="49">
        <f t="shared" si="14"/>
        <v>0</v>
      </c>
      <c r="O105" s="49"/>
      <c r="P105" s="49">
        <v>2900</v>
      </c>
      <c r="Q105" s="49">
        <f t="shared" si="15"/>
        <v>0</v>
      </c>
      <c r="R105" s="49"/>
      <c r="S105" s="49">
        <v>2800</v>
      </c>
      <c r="T105" s="49">
        <f t="shared" si="16"/>
        <v>0</v>
      </c>
      <c r="U105" s="49">
        <v>42</v>
      </c>
      <c r="V105" s="49">
        <v>150</v>
      </c>
      <c r="W105" s="49">
        <f t="shared" si="19"/>
        <v>6300</v>
      </c>
      <c r="X105" s="49">
        <v>42</v>
      </c>
      <c r="Y105" s="49">
        <v>150</v>
      </c>
      <c r="Z105" s="49">
        <f t="shared" si="20"/>
        <v>6300</v>
      </c>
      <c r="AA105" s="49">
        <v>42</v>
      </c>
      <c r="AB105" s="49">
        <v>150</v>
      </c>
      <c r="AC105" s="49">
        <f t="shared" si="21"/>
        <v>6300</v>
      </c>
      <c r="AD105" s="50">
        <v>190</v>
      </c>
      <c r="AE105" s="54">
        <v>7</v>
      </c>
      <c r="AF105" s="55">
        <f t="shared" si="17"/>
        <v>1330</v>
      </c>
      <c r="AG105" s="152">
        <v>1</v>
      </c>
      <c r="AH105" s="154">
        <f t="shared" si="22"/>
        <v>316</v>
      </c>
      <c r="AI105" s="139">
        <f t="shared" si="18"/>
        <v>20230</v>
      </c>
      <c r="AJ105" s="165">
        <f t="shared" si="23"/>
        <v>20230</v>
      </c>
      <c r="AM105" t="b">
        <f>D105='15.02.2022 Смета'!D107</f>
        <v>1</v>
      </c>
      <c r="AN105" t="b">
        <f>F105='15.02.2022 Смета'!E107</f>
        <v>1</v>
      </c>
      <c r="AO105" t="b">
        <f>G105='15.02.2022 Смета'!F107</f>
        <v>1</v>
      </c>
      <c r="AP105" t="b">
        <f>H105='15.02.2022 Смета'!G107</f>
        <v>1</v>
      </c>
    </row>
    <row r="106" spans="1:42" ht="16.149999999999999" customHeight="1" x14ac:dyDescent="0.25">
      <c r="A106" s="108">
        <v>87</v>
      </c>
      <c r="B106" s="8" t="s">
        <v>222</v>
      </c>
      <c r="C106" s="21" t="s">
        <v>138</v>
      </c>
      <c r="D106" s="22" t="s">
        <v>33</v>
      </c>
      <c r="E106" s="21" t="s">
        <v>358</v>
      </c>
      <c r="F106" s="35">
        <v>44727</v>
      </c>
      <c r="G106" s="35">
        <v>44730</v>
      </c>
      <c r="H106" s="21" t="s">
        <v>361</v>
      </c>
      <c r="I106" s="22" t="s">
        <v>358</v>
      </c>
      <c r="J106" s="35">
        <v>44727</v>
      </c>
      <c r="K106" s="35">
        <v>44730</v>
      </c>
      <c r="L106" s="10"/>
      <c r="M106" s="10">
        <v>3400</v>
      </c>
      <c r="N106" s="10">
        <f t="shared" si="14"/>
        <v>0</v>
      </c>
      <c r="O106" s="10"/>
      <c r="P106" s="10">
        <v>2900</v>
      </c>
      <c r="Q106" s="10">
        <f t="shared" si="15"/>
        <v>0</v>
      </c>
      <c r="R106" s="10"/>
      <c r="S106" s="10">
        <v>2800</v>
      </c>
      <c r="T106" s="10">
        <f t="shared" si="16"/>
        <v>0</v>
      </c>
      <c r="U106" s="10">
        <v>21</v>
      </c>
      <c r="V106" s="10">
        <v>150</v>
      </c>
      <c r="W106" s="10">
        <f t="shared" si="19"/>
        <v>3150</v>
      </c>
      <c r="X106" s="10">
        <v>18</v>
      </c>
      <c r="Y106" s="10">
        <v>150</v>
      </c>
      <c r="Z106" s="10">
        <f t="shared" si="20"/>
        <v>2700</v>
      </c>
      <c r="AA106" s="11">
        <v>18</v>
      </c>
      <c r="AB106" s="10">
        <v>150</v>
      </c>
      <c r="AC106" s="10">
        <f t="shared" si="21"/>
        <v>2700</v>
      </c>
      <c r="AD106" s="11">
        <v>72</v>
      </c>
      <c r="AE106" s="26">
        <v>7</v>
      </c>
      <c r="AF106" s="7">
        <f t="shared" si="17"/>
        <v>504</v>
      </c>
      <c r="AG106" s="152">
        <v>1</v>
      </c>
      <c r="AH106" s="145">
        <f t="shared" si="22"/>
        <v>129</v>
      </c>
      <c r="AI106" s="139">
        <f t="shared" si="18"/>
        <v>9054</v>
      </c>
      <c r="AJ106" s="118">
        <f t="shared" si="23"/>
        <v>9054</v>
      </c>
      <c r="AM106" t="b">
        <f>D106='15.02.2022 Смета'!D108</f>
        <v>1</v>
      </c>
      <c r="AN106" t="b">
        <f>F106='15.02.2022 Смета'!E108</f>
        <v>1</v>
      </c>
      <c r="AO106" t="b">
        <f>G106='15.02.2022 Смета'!F108</f>
        <v>1</v>
      </c>
      <c r="AP106" t="b">
        <f>H106='15.02.2022 Смета'!G108</f>
        <v>0</v>
      </c>
    </row>
    <row r="107" spans="1:42" ht="40.15" customHeight="1" x14ac:dyDescent="0.25">
      <c r="A107" s="112">
        <v>88</v>
      </c>
      <c r="B107" s="8" t="s">
        <v>222</v>
      </c>
      <c r="C107" s="21" t="s">
        <v>138</v>
      </c>
      <c r="D107" s="22" t="s">
        <v>44</v>
      </c>
      <c r="E107" s="21" t="s">
        <v>706</v>
      </c>
      <c r="F107" s="35">
        <v>44819</v>
      </c>
      <c r="G107" s="35">
        <v>44822</v>
      </c>
      <c r="H107" s="21" t="s">
        <v>1004</v>
      </c>
      <c r="I107" s="22" t="s">
        <v>706</v>
      </c>
      <c r="J107" s="35">
        <v>44819</v>
      </c>
      <c r="K107" s="35">
        <v>44822</v>
      </c>
      <c r="L107" s="14"/>
      <c r="M107" s="10">
        <v>3400</v>
      </c>
      <c r="N107" s="10">
        <f t="shared" si="14"/>
        <v>0</v>
      </c>
      <c r="O107" s="14"/>
      <c r="P107" s="10">
        <v>2900</v>
      </c>
      <c r="Q107" s="10">
        <f t="shared" si="15"/>
        <v>0</v>
      </c>
      <c r="R107" s="14"/>
      <c r="S107" s="10">
        <v>2800</v>
      </c>
      <c r="T107" s="10">
        <f t="shared" si="16"/>
        <v>0</v>
      </c>
      <c r="U107" s="10">
        <v>32</v>
      </c>
      <c r="V107" s="10">
        <v>150</v>
      </c>
      <c r="W107" s="10">
        <f t="shared" si="19"/>
        <v>4800</v>
      </c>
      <c r="X107" s="10">
        <v>24</v>
      </c>
      <c r="Y107" s="10">
        <v>150</v>
      </c>
      <c r="Z107" s="10">
        <f t="shared" si="20"/>
        <v>3600</v>
      </c>
      <c r="AA107" s="10">
        <v>24</v>
      </c>
      <c r="AB107" s="10">
        <v>150</v>
      </c>
      <c r="AC107" s="10">
        <f t="shared" si="21"/>
        <v>3600</v>
      </c>
      <c r="AD107" s="11">
        <v>96</v>
      </c>
      <c r="AE107" s="26">
        <v>7</v>
      </c>
      <c r="AF107" s="7">
        <f t="shared" si="17"/>
        <v>672</v>
      </c>
      <c r="AG107" s="152">
        <v>1</v>
      </c>
      <c r="AH107" s="145">
        <f t="shared" si="22"/>
        <v>176</v>
      </c>
      <c r="AI107" s="139">
        <f t="shared" si="18"/>
        <v>12672</v>
      </c>
      <c r="AJ107" s="118">
        <f t="shared" si="23"/>
        <v>12672</v>
      </c>
      <c r="AM107" t="b">
        <f>D107='15.02.2022 Смета'!D109</f>
        <v>1</v>
      </c>
      <c r="AN107" t="b">
        <f>F107='15.02.2022 Смета'!E109</f>
        <v>1</v>
      </c>
      <c r="AO107" t="b">
        <f>G107='15.02.2022 Смета'!F109</f>
        <v>1</v>
      </c>
      <c r="AP107" t="b">
        <f>H107='15.02.2022 Смета'!G109</f>
        <v>0</v>
      </c>
    </row>
    <row r="108" spans="1:42" ht="41.65" customHeight="1" x14ac:dyDescent="0.25">
      <c r="A108" s="108">
        <v>89</v>
      </c>
      <c r="B108" s="8" t="s">
        <v>222</v>
      </c>
      <c r="C108" s="21" t="s">
        <v>138</v>
      </c>
      <c r="D108" s="22" t="s">
        <v>34</v>
      </c>
      <c r="E108" s="21" t="s">
        <v>706</v>
      </c>
      <c r="F108" s="35">
        <v>44826</v>
      </c>
      <c r="G108" s="35">
        <v>44829</v>
      </c>
      <c r="H108" s="21" t="s">
        <v>1004</v>
      </c>
      <c r="I108" s="22" t="s">
        <v>706</v>
      </c>
      <c r="J108" s="35">
        <v>44826</v>
      </c>
      <c r="K108" s="35">
        <v>44829</v>
      </c>
      <c r="L108" s="10">
        <v>8</v>
      </c>
      <c r="M108" s="10">
        <v>3400</v>
      </c>
      <c r="N108" s="10">
        <f t="shared" si="14"/>
        <v>27200</v>
      </c>
      <c r="O108" s="10"/>
      <c r="P108" s="10">
        <v>2900</v>
      </c>
      <c r="Q108" s="10">
        <f t="shared" si="15"/>
        <v>0</v>
      </c>
      <c r="R108" s="10"/>
      <c r="S108" s="10">
        <v>2800</v>
      </c>
      <c r="T108" s="10">
        <f t="shared" si="16"/>
        <v>0</v>
      </c>
      <c r="U108" s="10">
        <v>32</v>
      </c>
      <c r="V108" s="10">
        <v>150</v>
      </c>
      <c r="W108" s="10">
        <f t="shared" si="19"/>
        <v>4800</v>
      </c>
      <c r="X108" s="10">
        <v>24</v>
      </c>
      <c r="Y108" s="10">
        <v>150</v>
      </c>
      <c r="Z108" s="10">
        <f t="shared" si="20"/>
        <v>3600</v>
      </c>
      <c r="AA108" s="10">
        <v>24</v>
      </c>
      <c r="AB108" s="10">
        <v>150</v>
      </c>
      <c r="AC108" s="10">
        <f t="shared" si="21"/>
        <v>3600</v>
      </c>
      <c r="AD108" s="11">
        <v>96</v>
      </c>
      <c r="AE108" s="26">
        <v>7</v>
      </c>
      <c r="AF108" s="7">
        <f t="shared" si="17"/>
        <v>672</v>
      </c>
      <c r="AG108" s="152">
        <v>1</v>
      </c>
      <c r="AH108" s="145">
        <f t="shared" si="22"/>
        <v>184</v>
      </c>
      <c r="AI108" s="139">
        <f t="shared" si="18"/>
        <v>39872</v>
      </c>
      <c r="AJ108" s="118">
        <f t="shared" si="23"/>
        <v>39872</v>
      </c>
      <c r="AM108" t="b">
        <f>D108='15.02.2022 Смета'!D110</f>
        <v>1</v>
      </c>
      <c r="AN108" t="b">
        <f>F108='15.02.2022 Смета'!E110</f>
        <v>1</v>
      </c>
      <c r="AO108" t="b">
        <f>G108='15.02.2022 Смета'!F110</f>
        <v>1</v>
      </c>
      <c r="AP108" t="b">
        <f>H108='15.02.2022 Смета'!G110</f>
        <v>0</v>
      </c>
    </row>
    <row r="109" spans="1:42" ht="16.149999999999999" customHeight="1" x14ac:dyDescent="0.25">
      <c r="A109" s="106"/>
      <c r="B109" s="96"/>
      <c r="C109" s="97"/>
      <c r="D109" s="179" t="s">
        <v>846</v>
      </c>
      <c r="E109" s="99"/>
      <c r="F109" s="99"/>
      <c r="G109" s="99"/>
      <c r="H109" s="99"/>
      <c r="I109" s="99"/>
      <c r="J109" s="99"/>
      <c r="K109" s="99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2"/>
      <c r="AE109" s="79"/>
      <c r="AF109" s="79"/>
      <c r="AG109" s="153"/>
      <c r="AH109" s="151"/>
      <c r="AI109" s="151"/>
      <c r="AJ109" s="164"/>
      <c r="AM109" t="b">
        <f>D109='15.02.2022 Смета'!D111</f>
        <v>1</v>
      </c>
      <c r="AN109" t="b">
        <f>F109='15.02.2022 Смета'!E111</f>
        <v>1</v>
      </c>
      <c r="AO109" t="b">
        <f>G109='15.02.2022 Смета'!F111</f>
        <v>1</v>
      </c>
      <c r="AP109" t="b">
        <f>H109='15.02.2022 Смета'!G111</f>
        <v>1</v>
      </c>
    </row>
    <row r="110" spans="1:42" ht="26.25" x14ac:dyDescent="0.25">
      <c r="A110" s="108">
        <v>90</v>
      </c>
      <c r="B110" s="8" t="s">
        <v>208</v>
      </c>
      <c r="C110" s="21" t="s">
        <v>110</v>
      </c>
      <c r="D110" s="22" t="s">
        <v>209</v>
      </c>
      <c r="E110" s="21" t="s">
        <v>945</v>
      </c>
      <c r="F110" s="35">
        <v>44617</v>
      </c>
      <c r="G110" s="35">
        <v>44619</v>
      </c>
      <c r="H110" s="21" t="s">
        <v>301</v>
      </c>
      <c r="I110" s="22" t="s">
        <v>508</v>
      </c>
      <c r="J110" s="35">
        <v>44617</v>
      </c>
      <c r="K110" s="35">
        <v>44619</v>
      </c>
      <c r="L110" s="10"/>
      <c r="M110" s="10">
        <v>3400</v>
      </c>
      <c r="N110" s="10">
        <f t="shared" si="14"/>
        <v>0</v>
      </c>
      <c r="O110" s="10"/>
      <c r="P110" s="10">
        <v>2900</v>
      </c>
      <c r="Q110" s="10">
        <f t="shared" si="15"/>
        <v>0</v>
      </c>
      <c r="R110" s="10"/>
      <c r="S110" s="10">
        <v>2800</v>
      </c>
      <c r="T110" s="10">
        <f t="shared" si="16"/>
        <v>0</v>
      </c>
      <c r="U110" s="10">
        <v>80</v>
      </c>
      <c r="V110" s="10">
        <v>150</v>
      </c>
      <c r="W110" s="10">
        <f t="shared" si="19"/>
        <v>12000</v>
      </c>
      <c r="X110" s="10">
        <v>40</v>
      </c>
      <c r="Y110" s="10">
        <v>150</v>
      </c>
      <c r="Z110" s="10">
        <f t="shared" si="20"/>
        <v>6000</v>
      </c>
      <c r="AA110" s="10">
        <v>40</v>
      </c>
      <c r="AB110" s="10">
        <v>150</v>
      </c>
      <c r="AC110" s="10">
        <f t="shared" si="21"/>
        <v>6000</v>
      </c>
      <c r="AD110" s="11"/>
      <c r="AE110" s="26">
        <v>7</v>
      </c>
      <c r="AF110" s="7">
        <f t="shared" si="17"/>
        <v>0</v>
      </c>
      <c r="AG110" s="152">
        <v>1</v>
      </c>
      <c r="AH110" s="145">
        <f t="shared" si="22"/>
        <v>160</v>
      </c>
      <c r="AI110" s="139">
        <f t="shared" si="18"/>
        <v>24000</v>
      </c>
      <c r="AJ110" s="118">
        <f t="shared" si="23"/>
        <v>24000</v>
      </c>
      <c r="AM110" t="b">
        <f>D110='15.02.2022 Смета'!D112</f>
        <v>1</v>
      </c>
      <c r="AN110" t="b">
        <f>F110='15.02.2022 Смета'!E112</f>
        <v>1</v>
      </c>
      <c r="AO110" t="b">
        <f>G110='15.02.2022 Смета'!F112</f>
        <v>1</v>
      </c>
      <c r="AP110" t="b">
        <f>H110='15.02.2022 Смета'!G112</f>
        <v>1</v>
      </c>
    </row>
    <row r="111" spans="1:42" ht="16.149999999999999" customHeight="1" x14ac:dyDescent="0.25">
      <c r="A111" s="114">
        <v>91</v>
      </c>
      <c r="B111" s="8" t="s">
        <v>225</v>
      </c>
      <c r="C111" s="21" t="s">
        <v>110</v>
      </c>
      <c r="D111" s="22" t="s">
        <v>565</v>
      </c>
      <c r="E111" s="21" t="s">
        <v>363</v>
      </c>
      <c r="F111" s="35">
        <v>44625</v>
      </c>
      <c r="G111" s="35">
        <v>44626</v>
      </c>
      <c r="H111" s="21" t="s">
        <v>748</v>
      </c>
      <c r="I111" s="22" t="s">
        <v>363</v>
      </c>
      <c r="J111" s="35">
        <v>44625</v>
      </c>
      <c r="K111" s="35">
        <v>44626</v>
      </c>
      <c r="L111" s="10"/>
      <c r="M111" s="10">
        <v>3400</v>
      </c>
      <c r="N111" s="10">
        <f t="shared" si="14"/>
        <v>0</v>
      </c>
      <c r="O111" s="10"/>
      <c r="P111" s="10">
        <v>2900</v>
      </c>
      <c r="Q111" s="10">
        <f t="shared" si="15"/>
        <v>0</v>
      </c>
      <c r="R111" s="10"/>
      <c r="S111" s="10">
        <v>2800</v>
      </c>
      <c r="T111" s="10">
        <f t="shared" si="16"/>
        <v>0</v>
      </c>
      <c r="U111" s="10">
        <v>40</v>
      </c>
      <c r="V111" s="10">
        <v>150</v>
      </c>
      <c r="W111" s="10">
        <f t="shared" si="19"/>
        <v>6000</v>
      </c>
      <c r="X111" s="10">
        <v>24</v>
      </c>
      <c r="Y111" s="10">
        <v>150</v>
      </c>
      <c r="Z111" s="10">
        <f t="shared" si="20"/>
        <v>3600</v>
      </c>
      <c r="AA111" s="10">
        <v>24</v>
      </c>
      <c r="AB111" s="10">
        <v>150</v>
      </c>
      <c r="AC111" s="10">
        <f t="shared" si="21"/>
        <v>3600</v>
      </c>
      <c r="AD111" s="11"/>
      <c r="AE111" s="26">
        <v>7</v>
      </c>
      <c r="AF111" s="7">
        <f t="shared" si="17"/>
        <v>0</v>
      </c>
      <c r="AG111" s="152">
        <v>1</v>
      </c>
      <c r="AH111" s="145">
        <f t="shared" si="22"/>
        <v>88</v>
      </c>
      <c r="AI111" s="139">
        <f t="shared" si="18"/>
        <v>13200</v>
      </c>
      <c r="AJ111" s="118">
        <f t="shared" si="23"/>
        <v>13200</v>
      </c>
      <c r="AM111" t="b">
        <f>D111='15.02.2022 Смета'!D113</f>
        <v>1</v>
      </c>
      <c r="AN111" t="b">
        <f>F111='15.02.2022 Смета'!E113</f>
        <v>1</v>
      </c>
      <c r="AO111" t="b">
        <f>G111='15.02.2022 Смета'!F113</f>
        <v>1</v>
      </c>
      <c r="AP111" t="b">
        <f>H111='15.02.2022 Смета'!G113</f>
        <v>0</v>
      </c>
    </row>
    <row r="112" spans="1:42" ht="63.75" x14ac:dyDescent="0.25">
      <c r="A112" s="108">
        <v>92</v>
      </c>
      <c r="B112" s="8" t="s">
        <v>208</v>
      </c>
      <c r="C112" s="21" t="s">
        <v>110</v>
      </c>
      <c r="D112" s="22" t="s">
        <v>566</v>
      </c>
      <c r="E112" s="21" t="s">
        <v>487</v>
      </c>
      <c r="F112" s="35">
        <v>44652</v>
      </c>
      <c r="G112" s="35">
        <v>44653</v>
      </c>
      <c r="H112" s="21" t="s">
        <v>297</v>
      </c>
      <c r="I112" s="22" t="s">
        <v>487</v>
      </c>
      <c r="J112" s="35">
        <v>44652</v>
      </c>
      <c r="K112" s="35">
        <v>44653</v>
      </c>
      <c r="L112" s="10"/>
      <c r="M112" s="10">
        <v>3400</v>
      </c>
      <c r="N112" s="10">
        <f t="shared" si="14"/>
        <v>0</v>
      </c>
      <c r="O112" s="10"/>
      <c r="P112" s="10">
        <v>2900</v>
      </c>
      <c r="Q112" s="10">
        <f t="shared" si="15"/>
        <v>0</v>
      </c>
      <c r="R112" s="10"/>
      <c r="S112" s="10">
        <v>2800</v>
      </c>
      <c r="T112" s="10">
        <f t="shared" si="16"/>
        <v>0</v>
      </c>
      <c r="U112" s="10">
        <v>20</v>
      </c>
      <c r="V112" s="10">
        <v>150</v>
      </c>
      <c r="W112" s="10">
        <f t="shared" si="19"/>
        <v>3000</v>
      </c>
      <c r="X112" s="10">
        <v>10</v>
      </c>
      <c r="Y112" s="10">
        <v>150</v>
      </c>
      <c r="Z112" s="10">
        <f t="shared" si="20"/>
        <v>1500</v>
      </c>
      <c r="AA112" s="10">
        <v>10</v>
      </c>
      <c r="AB112" s="10">
        <v>150</v>
      </c>
      <c r="AC112" s="10">
        <f t="shared" si="21"/>
        <v>1500</v>
      </c>
      <c r="AD112" s="11"/>
      <c r="AE112" s="26">
        <v>7</v>
      </c>
      <c r="AF112" s="7">
        <f t="shared" si="17"/>
        <v>0</v>
      </c>
      <c r="AG112" s="152">
        <v>1</v>
      </c>
      <c r="AH112" s="145">
        <f t="shared" si="22"/>
        <v>40</v>
      </c>
      <c r="AI112" s="139">
        <f t="shared" si="18"/>
        <v>6000</v>
      </c>
      <c r="AJ112" s="118">
        <f t="shared" si="23"/>
        <v>6000</v>
      </c>
      <c r="AM112" t="b">
        <f>D112='15.02.2022 Смета'!D114</f>
        <v>1</v>
      </c>
      <c r="AN112" t="b">
        <f>F112='15.02.2022 Смета'!E114</f>
        <v>1</v>
      </c>
      <c r="AO112" t="b">
        <f>G112='15.02.2022 Смета'!F114</f>
        <v>1</v>
      </c>
      <c r="AP112" t="b">
        <f>H112='15.02.2022 Смета'!G114</f>
        <v>1</v>
      </c>
    </row>
    <row r="113" spans="1:42" ht="27" customHeight="1" x14ac:dyDescent="0.25">
      <c r="A113" s="114">
        <v>93</v>
      </c>
      <c r="B113" s="8" t="s">
        <v>208</v>
      </c>
      <c r="C113" s="21" t="s">
        <v>110</v>
      </c>
      <c r="D113" s="22" t="s">
        <v>72</v>
      </c>
      <c r="E113" s="21" t="s">
        <v>707</v>
      </c>
      <c r="F113" s="35">
        <v>44687</v>
      </c>
      <c r="G113" s="35">
        <v>44689</v>
      </c>
      <c r="H113" s="21" t="s">
        <v>301</v>
      </c>
      <c r="I113" s="22" t="s">
        <v>707</v>
      </c>
      <c r="J113" s="35">
        <v>44687</v>
      </c>
      <c r="K113" s="35">
        <v>44689</v>
      </c>
      <c r="L113" s="10"/>
      <c r="M113" s="10">
        <v>3400</v>
      </c>
      <c r="N113" s="10">
        <f t="shared" si="14"/>
        <v>0</v>
      </c>
      <c r="O113" s="10"/>
      <c r="P113" s="10">
        <v>2900</v>
      </c>
      <c r="Q113" s="10">
        <f t="shared" si="15"/>
        <v>0</v>
      </c>
      <c r="R113" s="10"/>
      <c r="S113" s="10">
        <v>2800</v>
      </c>
      <c r="T113" s="10">
        <f t="shared" si="16"/>
        <v>0</v>
      </c>
      <c r="U113" s="10">
        <v>136</v>
      </c>
      <c r="V113" s="10">
        <v>150</v>
      </c>
      <c r="W113" s="10">
        <f t="shared" si="19"/>
        <v>20400</v>
      </c>
      <c r="X113" s="10">
        <v>68</v>
      </c>
      <c r="Y113" s="10">
        <v>150</v>
      </c>
      <c r="Z113" s="10">
        <f t="shared" si="20"/>
        <v>10200</v>
      </c>
      <c r="AA113" s="10">
        <v>68</v>
      </c>
      <c r="AB113" s="10">
        <v>150</v>
      </c>
      <c r="AC113" s="10">
        <f t="shared" si="21"/>
        <v>10200</v>
      </c>
      <c r="AD113" s="11">
        <v>275</v>
      </c>
      <c r="AE113" s="26">
        <v>7</v>
      </c>
      <c r="AF113" s="7">
        <f t="shared" si="17"/>
        <v>1925</v>
      </c>
      <c r="AG113" s="152">
        <v>1</v>
      </c>
      <c r="AH113" s="145">
        <f t="shared" si="22"/>
        <v>547</v>
      </c>
      <c r="AI113" s="139">
        <f t="shared" si="18"/>
        <v>42725</v>
      </c>
      <c r="AJ113" s="118">
        <f t="shared" si="23"/>
        <v>42725</v>
      </c>
      <c r="AM113" t="b">
        <f>D113='15.02.2022 Смета'!D115</f>
        <v>1</v>
      </c>
      <c r="AN113" t="b">
        <f>F113='15.02.2022 Смета'!E115</f>
        <v>1</v>
      </c>
      <c r="AO113" t="b">
        <f>G113='15.02.2022 Смета'!F115</f>
        <v>1</v>
      </c>
      <c r="AP113" t="b">
        <f>H113='15.02.2022 Смета'!G115</f>
        <v>1</v>
      </c>
    </row>
    <row r="114" spans="1:42" ht="27" customHeight="1" x14ac:dyDescent="0.25">
      <c r="A114" s="108">
        <v>94</v>
      </c>
      <c r="B114" s="8" t="s">
        <v>225</v>
      </c>
      <c r="C114" s="21" t="s">
        <v>110</v>
      </c>
      <c r="D114" s="22" t="s">
        <v>567</v>
      </c>
      <c r="E114" s="21" t="s">
        <v>708</v>
      </c>
      <c r="F114" s="35">
        <v>44708</v>
      </c>
      <c r="G114" s="35">
        <v>44710</v>
      </c>
      <c r="H114" s="21" t="s">
        <v>301</v>
      </c>
      <c r="I114" s="22" t="s">
        <v>708</v>
      </c>
      <c r="J114" s="35">
        <v>44708</v>
      </c>
      <c r="K114" s="35">
        <v>44710</v>
      </c>
      <c r="L114" s="10"/>
      <c r="M114" s="10">
        <v>3400</v>
      </c>
      <c r="N114" s="10">
        <f t="shared" si="14"/>
        <v>0</v>
      </c>
      <c r="O114" s="10"/>
      <c r="P114" s="10">
        <v>2900</v>
      </c>
      <c r="Q114" s="10">
        <f t="shared" si="15"/>
        <v>0</v>
      </c>
      <c r="R114" s="10"/>
      <c r="S114" s="10">
        <v>2800</v>
      </c>
      <c r="T114" s="10">
        <f t="shared" si="16"/>
        <v>0</v>
      </c>
      <c r="U114" s="10">
        <v>60</v>
      </c>
      <c r="V114" s="10">
        <v>150</v>
      </c>
      <c r="W114" s="10">
        <f t="shared" si="19"/>
        <v>9000</v>
      </c>
      <c r="X114" s="10">
        <v>60</v>
      </c>
      <c r="Y114" s="10">
        <v>150</v>
      </c>
      <c r="Z114" s="10">
        <f t="shared" si="20"/>
        <v>9000</v>
      </c>
      <c r="AA114" s="10">
        <v>60</v>
      </c>
      <c r="AB114" s="10">
        <v>150</v>
      </c>
      <c r="AC114" s="10">
        <f t="shared" si="21"/>
        <v>9000</v>
      </c>
      <c r="AD114" s="11">
        <v>132</v>
      </c>
      <c r="AE114" s="26">
        <v>7</v>
      </c>
      <c r="AF114" s="7">
        <f t="shared" si="17"/>
        <v>924</v>
      </c>
      <c r="AG114" s="152">
        <v>1</v>
      </c>
      <c r="AH114" s="145">
        <f t="shared" si="22"/>
        <v>312</v>
      </c>
      <c r="AI114" s="139">
        <f t="shared" si="18"/>
        <v>27924</v>
      </c>
      <c r="AJ114" s="118">
        <f t="shared" si="23"/>
        <v>27924</v>
      </c>
      <c r="AM114" t="b">
        <f>D114='15.02.2022 Смета'!D116</f>
        <v>1</v>
      </c>
      <c r="AN114" t="b">
        <f>F114='15.02.2022 Смета'!E116</f>
        <v>1</v>
      </c>
      <c r="AO114" t="b">
        <f>G114='15.02.2022 Смета'!F116</f>
        <v>1</v>
      </c>
      <c r="AP114" t="b">
        <f>H114='15.02.2022 Смета'!G116</f>
        <v>1</v>
      </c>
    </row>
    <row r="115" spans="1:42" ht="16.149999999999999" customHeight="1" x14ac:dyDescent="0.25">
      <c r="A115" s="114">
        <v>95</v>
      </c>
      <c r="B115" s="8" t="s">
        <v>225</v>
      </c>
      <c r="C115" s="21" t="s">
        <v>110</v>
      </c>
      <c r="D115" s="22" t="s">
        <v>568</v>
      </c>
      <c r="E115" s="21" t="s">
        <v>709</v>
      </c>
      <c r="F115" s="35">
        <v>44722</v>
      </c>
      <c r="G115" s="35">
        <v>44724</v>
      </c>
      <c r="H115" s="21" t="s">
        <v>323</v>
      </c>
      <c r="I115" s="22" t="s">
        <v>709</v>
      </c>
      <c r="J115" s="35">
        <v>44722</v>
      </c>
      <c r="K115" s="35">
        <v>44724</v>
      </c>
      <c r="L115" s="10"/>
      <c r="M115" s="10">
        <v>3400</v>
      </c>
      <c r="N115" s="10">
        <f t="shared" si="14"/>
        <v>0</v>
      </c>
      <c r="O115" s="10"/>
      <c r="P115" s="10">
        <v>2900</v>
      </c>
      <c r="Q115" s="10">
        <f t="shared" si="15"/>
        <v>0</v>
      </c>
      <c r="R115" s="10"/>
      <c r="S115" s="10">
        <v>2800</v>
      </c>
      <c r="T115" s="10">
        <f t="shared" si="16"/>
        <v>0</v>
      </c>
      <c r="U115" s="10">
        <v>44</v>
      </c>
      <c r="V115" s="10">
        <v>150</v>
      </c>
      <c r="W115" s="10">
        <f t="shared" si="19"/>
        <v>6600</v>
      </c>
      <c r="X115" s="10">
        <v>26</v>
      </c>
      <c r="Y115" s="10">
        <v>150</v>
      </c>
      <c r="Z115" s="10">
        <f t="shared" si="20"/>
        <v>3900</v>
      </c>
      <c r="AA115" s="10">
        <v>26</v>
      </c>
      <c r="AB115" s="10">
        <v>150</v>
      </c>
      <c r="AC115" s="10">
        <f t="shared" si="21"/>
        <v>3900</v>
      </c>
      <c r="AD115" s="11">
        <v>96</v>
      </c>
      <c r="AE115" s="26">
        <v>7</v>
      </c>
      <c r="AF115" s="7">
        <f t="shared" si="17"/>
        <v>672</v>
      </c>
      <c r="AG115" s="152">
        <v>1</v>
      </c>
      <c r="AH115" s="145">
        <f t="shared" si="22"/>
        <v>192</v>
      </c>
      <c r="AI115" s="139">
        <f t="shared" si="18"/>
        <v>15072</v>
      </c>
      <c r="AJ115" s="118">
        <f t="shared" si="23"/>
        <v>15072</v>
      </c>
      <c r="AM115" t="b">
        <f>D115='15.02.2022 Смета'!D117</f>
        <v>1</v>
      </c>
      <c r="AN115" t="b">
        <f>F115='15.02.2022 Смета'!E117</f>
        <v>1</v>
      </c>
      <c r="AO115" t="b">
        <f>G115='15.02.2022 Смета'!F117</f>
        <v>1</v>
      </c>
      <c r="AP115" t="b">
        <f>H115='15.02.2022 Смета'!G117</f>
        <v>1</v>
      </c>
    </row>
    <row r="116" spans="1:42" ht="16.149999999999999" customHeight="1" x14ac:dyDescent="0.25">
      <c r="A116" s="108">
        <v>96</v>
      </c>
      <c r="B116" s="8" t="s">
        <v>225</v>
      </c>
      <c r="C116" s="21" t="s">
        <v>110</v>
      </c>
      <c r="D116" s="22" t="s">
        <v>569</v>
      </c>
      <c r="E116" s="21" t="s">
        <v>710</v>
      </c>
      <c r="F116" s="35">
        <v>44729</v>
      </c>
      <c r="G116" s="35">
        <v>44731</v>
      </c>
      <c r="H116" s="21" t="s">
        <v>301</v>
      </c>
      <c r="I116" s="22" t="s">
        <v>710</v>
      </c>
      <c r="J116" s="35">
        <v>44729</v>
      </c>
      <c r="K116" s="35">
        <v>44731</v>
      </c>
      <c r="L116" s="10">
        <v>3</v>
      </c>
      <c r="M116" s="10">
        <v>3400</v>
      </c>
      <c r="N116" s="10">
        <f t="shared" si="14"/>
        <v>10200</v>
      </c>
      <c r="O116" s="10">
        <v>3</v>
      </c>
      <c r="P116" s="10">
        <v>2900</v>
      </c>
      <c r="Q116" s="10">
        <f t="shared" si="15"/>
        <v>8700</v>
      </c>
      <c r="R116" s="10">
        <v>3</v>
      </c>
      <c r="S116" s="10">
        <v>2800</v>
      </c>
      <c r="T116" s="10">
        <f t="shared" si="16"/>
        <v>8400</v>
      </c>
      <c r="U116" s="10">
        <v>72</v>
      </c>
      <c r="V116" s="10">
        <v>150</v>
      </c>
      <c r="W116" s="10">
        <f t="shared" si="19"/>
        <v>10800</v>
      </c>
      <c r="X116" s="10">
        <v>36</v>
      </c>
      <c r="Y116" s="10">
        <v>150</v>
      </c>
      <c r="Z116" s="10">
        <f t="shared" si="20"/>
        <v>5400</v>
      </c>
      <c r="AA116" s="10">
        <v>36</v>
      </c>
      <c r="AB116" s="10">
        <v>150</v>
      </c>
      <c r="AC116" s="10">
        <f t="shared" si="21"/>
        <v>5400</v>
      </c>
      <c r="AD116" s="11">
        <v>153</v>
      </c>
      <c r="AE116" s="26">
        <v>7</v>
      </c>
      <c r="AF116" s="7">
        <f t="shared" si="17"/>
        <v>1071</v>
      </c>
      <c r="AG116" s="152">
        <v>1</v>
      </c>
      <c r="AH116" s="145">
        <f t="shared" si="22"/>
        <v>306</v>
      </c>
      <c r="AI116" s="139">
        <f t="shared" si="18"/>
        <v>49971</v>
      </c>
      <c r="AJ116" s="118">
        <f t="shared" si="23"/>
        <v>49971</v>
      </c>
      <c r="AM116" t="b">
        <f>D116='15.02.2022 Смета'!D118</f>
        <v>1</v>
      </c>
      <c r="AN116" t="b">
        <f>F116='15.02.2022 Смета'!E118</f>
        <v>1</v>
      </c>
      <c r="AO116" t="b">
        <f>G116='15.02.2022 Смета'!F118</f>
        <v>1</v>
      </c>
      <c r="AP116" t="b">
        <f>H116='15.02.2022 Смета'!G118</f>
        <v>1</v>
      </c>
    </row>
    <row r="117" spans="1:42" ht="16.149999999999999" customHeight="1" x14ac:dyDescent="0.25">
      <c r="A117" s="114">
        <v>97</v>
      </c>
      <c r="B117" s="8" t="s">
        <v>225</v>
      </c>
      <c r="C117" s="21" t="s">
        <v>110</v>
      </c>
      <c r="D117" s="22" t="s">
        <v>570</v>
      </c>
      <c r="E117" s="21" t="s">
        <v>711</v>
      </c>
      <c r="F117" s="35">
        <v>44736</v>
      </c>
      <c r="G117" s="35">
        <v>44738</v>
      </c>
      <c r="H117" s="21" t="s">
        <v>301</v>
      </c>
      <c r="I117" s="22" t="s">
        <v>711</v>
      </c>
      <c r="J117" s="35">
        <v>44736</v>
      </c>
      <c r="K117" s="35">
        <v>44738</v>
      </c>
      <c r="L117" s="10">
        <v>3</v>
      </c>
      <c r="M117" s="10">
        <v>3400</v>
      </c>
      <c r="N117" s="10">
        <f t="shared" si="14"/>
        <v>10200</v>
      </c>
      <c r="O117" s="10">
        <v>3</v>
      </c>
      <c r="P117" s="10">
        <v>2900</v>
      </c>
      <c r="Q117" s="10">
        <f t="shared" si="15"/>
        <v>8700</v>
      </c>
      <c r="R117" s="10">
        <v>3</v>
      </c>
      <c r="S117" s="10">
        <v>2800</v>
      </c>
      <c r="T117" s="10">
        <f t="shared" si="16"/>
        <v>8400</v>
      </c>
      <c r="U117" s="10">
        <v>80</v>
      </c>
      <c r="V117" s="10">
        <v>150</v>
      </c>
      <c r="W117" s="10">
        <f t="shared" si="19"/>
        <v>12000</v>
      </c>
      <c r="X117" s="10">
        <v>44</v>
      </c>
      <c r="Y117" s="10">
        <v>150</v>
      </c>
      <c r="Z117" s="10">
        <f t="shared" si="20"/>
        <v>6600</v>
      </c>
      <c r="AA117" s="10">
        <v>44</v>
      </c>
      <c r="AB117" s="10">
        <v>150</v>
      </c>
      <c r="AC117" s="10">
        <f t="shared" si="21"/>
        <v>6600</v>
      </c>
      <c r="AD117" s="11">
        <v>177</v>
      </c>
      <c r="AE117" s="26">
        <v>7</v>
      </c>
      <c r="AF117" s="7">
        <f t="shared" si="17"/>
        <v>1239</v>
      </c>
      <c r="AG117" s="152">
        <v>1</v>
      </c>
      <c r="AH117" s="145">
        <f t="shared" si="22"/>
        <v>354</v>
      </c>
      <c r="AI117" s="139">
        <f t="shared" si="18"/>
        <v>53739</v>
      </c>
      <c r="AJ117" s="118">
        <f t="shared" si="23"/>
        <v>53739</v>
      </c>
      <c r="AM117" t="b">
        <f>D117='15.02.2022 Смета'!D119</f>
        <v>1</v>
      </c>
      <c r="AN117" t="b">
        <f>F117='15.02.2022 Смета'!E119</f>
        <v>1</v>
      </c>
      <c r="AO117" t="b">
        <f>G117='15.02.2022 Смета'!F119</f>
        <v>1</v>
      </c>
      <c r="AP117" t="b">
        <f>H117='15.02.2022 Смета'!G119</f>
        <v>1</v>
      </c>
    </row>
    <row r="118" spans="1:42" ht="27" customHeight="1" x14ac:dyDescent="0.25">
      <c r="A118" s="108">
        <v>98</v>
      </c>
      <c r="B118" s="8" t="s">
        <v>208</v>
      </c>
      <c r="C118" s="21" t="s">
        <v>110</v>
      </c>
      <c r="D118" s="22" t="s">
        <v>210</v>
      </c>
      <c r="E118" s="21" t="s">
        <v>365</v>
      </c>
      <c r="F118" s="35">
        <v>44820</v>
      </c>
      <c r="G118" s="35">
        <v>44822</v>
      </c>
      <c r="H118" s="21" t="s">
        <v>301</v>
      </c>
      <c r="I118" s="38" t="s">
        <v>365</v>
      </c>
      <c r="J118" s="35">
        <v>44820</v>
      </c>
      <c r="K118" s="35">
        <v>44822</v>
      </c>
      <c r="L118" s="10"/>
      <c r="M118" s="10">
        <v>3400</v>
      </c>
      <c r="N118" s="10">
        <f t="shared" si="14"/>
        <v>0</v>
      </c>
      <c r="O118" s="10"/>
      <c r="P118" s="10">
        <v>2900</v>
      </c>
      <c r="Q118" s="10">
        <f t="shared" si="15"/>
        <v>0</v>
      </c>
      <c r="R118" s="10"/>
      <c r="S118" s="10">
        <v>2800</v>
      </c>
      <c r="T118" s="10">
        <f t="shared" si="16"/>
        <v>0</v>
      </c>
      <c r="U118" s="10"/>
      <c r="V118" s="10">
        <v>150</v>
      </c>
      <c r="W118" s="10">
        <f t="shared" si="19"/>
        <v>0</v>
      </c>
      <c r="X118" s="10"/>
      <c r="Y118" s="10">
        <v>150</v>
      </c>
      <c r="Z118" s="10">
        <f t="shared" si="20"/>
        <v>0</v>
      </c>
      <c r="AA118" s="10"/>
      <c r="AB118" s="10">
        <v>150</v>
      </c>
      <c r="AC118" s="10">
        <f t="shared" si="21"/>
        <v>0</v>
      </c>
      <c r="AD118" s="66">
        <v>288</v>
      </c>
      <c r="AE118" s="7">
        <v>7</v>
      </c>
      <c r="AF118" s="7">
        <f t="shared" si="17"/>
        <v>2016</v>
      </c>
      <c r="AG118" s="152">
        <v>1</v>
      </c>
      <c r="AH118" s="139">
        <f t="shared" si="22"/>
        <v>288</v>
      </c>
      <c r="AI118" s="139">
        <f t="shared" si="18"/>
        <v>2016</v>
      </c>
      <c r="AJ118" s="109">
        <f t="shared" si="23"/>
        <v>2016</v>
      </c>
      <c r="AM118" t="b">
        <f>D118='15.02.2022 Смета'!D120</f>
        <v>1</v>
      </c>
      <c r="AN118" t="b">
        <f>F118='15.02.2022 Смета'!E120</f>
        <v>1</v>
      </c>
      <c r="AO118" t="b">
        <f>G118='15.02.2022 Смета'!F120</f>
        <v>1</v>
      </c>
      <c r="AP118" t="b">
        <f>H118='15.02.2022 Смета'!G120</f>
        <v>1</v>
      </c>
    </row>
    <row r="119" spans="1:42" ht="27" customHeight="1" x14ac:dyDescent="0.25">
      <c r="A119" s="114">
        <v>99</v>
      </c>
      <c r="B119" s="8" t="s">
        <v>225</v>
      </c>
      <c r="C119" s="21" t="s">
        <v>110</v>
      </c>
      <c r="D119" s="22" t="s">
        <v>571</v>
      </c>
      <c r="E119" s="21" t="s">
        <v>1077</v>
      </c>
      <c r="F119" s="35">
        <v>44827</v>
      </c>
      <c r="G119" s="35">
        <v>44829</v>
      </c>
      <c r="H119" s="21" t="s">
        <v>301</v>
      </c>
      <c r="I119" s="22" t="s">
        <v>761</v>
      </c>
      <c r="J119" s="35">
        <v>44827</v>
      </c>
      <c r="K119" s="35">
        <v>44829</v>
      </c>
      <c r="L119" s="10"/>
      <c r="M119" s="10">
        <v>3400</v>
      </c>
      <c r="N119" s="10">
        <f t="shared" si="14"/>
        <v>0</v>
      </c>
      <c r="O119" s="10"/>
      <c r="P119" s="10">
        <v>2900</v>
      </c>
      <c r="Q119" s="10">
        <f t="shared" si="15"/>
        <v>0</v>
      </c>
      <c r="R119" s="10"/>
      <c r="S119" s="10">
        <v>2800</v>
      </c>
      <c r="T119" s="10">
        <f t="shared" si="16"/>
        <v>0</v>
      </c>
      <c r="U119" s="10">
        <v>76</v>
      </c>
      <c r="V119" s="10">
        <v>150</v>
      </c>
      <c r="W119" s="10">
        <f t="shared" si="19"/>
        <v>11400</v>
      </c>
      <c r="X119" s="10">
        <v>42</v>
      </c>
      <c r="Y119" s="10">
        <v>150</v>
      </c>
      <c r="Z119" s="10">
        <f t="shared" si="20"/>
        <v>6300</v>
      </c>
      <c r="AA119" s="10">
        <v>42</v>
      </c>
      <c r="AB119" s="10">
        <v>150</v>
      </c>
      <c r="AC119" s="10">
        <f t="shared" si="21"/>
        <v>6300</v>
      </c>
      <c r="AD119" s="11">
        <v>160</v>
      </c>
      <c r="AE119" s="26">
        <v>7</v>
      </c>
      <c r="AF119" s="7">
        <f t="shared" si="17"/>
        <v>1120</v>
      </c>
      <c r="AG119" s="152">
        <v>1</v>
      </c>
      <c r="AH119" s="139">
        <f t="shared" si="22"/>
        <v>320</v>
      </c>
      <c r="AI119" s="139">
        <f t="shared" si="18"/>
        <v>25120</v>
      </c>
      <c r="AJ119" s="109">
        <f t="shared" si="23"/>
        <v>25120</v>
      </c>
      <c r="AM119" t="b">
        <f>D119='15.02.2022 Смета'!D121</f>
        <v>1</v>
      </c>
      <c r="AN119" t="b">
        <f>F119='15.02.2022 Смета'!E121</f>
        <v>1</v>
      </c>
      <c r="AO119" t="b">
        <f>G119='15.02.2022 Смета'!F121</f>
        <v>1</v>
      </c>
      <c r="AP119" t="b">
        <f>H119='15.02.2022 Смета'!G121</f>
        <v>1</v>
      </c>
    </row>
    <row r="120" spans="1:42" x14ac:dyDescent="0.25">
      <c r="A120" s="106"/>
      <c r="B120" s="96"/>
      <c r="C120" s="97"/>
      <c r="D120" s="179" t="s">
        <v>914</v>
      </c>
      <c r="E120" s="99"/>
      <c r="F120" s="99"/>
      <c r="G120" s="99"/>
      <c r="H120" s="99"/>
      <c r="I120" s="99"/>
      <c r="J120" s="99"/>
      <c r="K120" s="99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2"/>
      <c r="AE120" s="79"/>
      <c r="AF120" s="79"/>
      <c r="AG120" s="153"/>
      <c r="AH120" s="151"/>
      <c r="AI120" s="151"/>
      <c r="AJ120" s="164"/>
      <c r="AM120" t="b">
        <f>D120='15.02.2022 Смета'!D122</f>
        <v>1</v>
      </c>
      <c r="AN120" t="b">
        <f>F120='15.02.2022 Смета'!E122</f>
        <v>1</v>
      </c>
      <c r="AO120" t="b">
        <f>G120='15.02.2022 Смета'!F122</f>
        <v>1</v>
      </c>
      <c r="AP120" t="b">
        <f>H120='15.02.2022 Смета'!G122</f>
        <v>1</v>
      </c>
    </row>
    <row r="121" spans="1:42" ht="16.149999999999999" customHeight="1" x14ac:dyDescent="0.25">
      <c r="A121" s="112">
        <v>100</v>
      </c>
      <c r="B121" s="8" t="s">
        <v>19</v>
      </c>
      <c r="C121" s="21" t="s">
        <v>153</v>
      </c>
      <c r="D121" s="22" t="s">
        <v>58</v>
      </c>
      <c r="E121" s="21" t="s">
        <v>340</v>
      </c>
      <c r="F121" s="35">
        <v>44597</v>
      </c>
      <c r="G121" s="35">
        <v>44906</v>
      </c>
      <c r="H121" s="21" t="s">
        <v>748</v>
      </c>
      <c r="I121" s="22" t="s">
        <v>300</v>
      </c>
      <c r="J121" s="35">
        <v>44597</v>
      </c>
      <c r="K121" s="35">
        <v>44906</v>
      </c>
      <c r="L121" s="10"/>
      <c r="M121" s="10">
        <v>3400</v>
      </c>
      <c r="N121" s="10">
        <f t="shared" si="14"/>
        <v>0</v>
      </c>
      <c r="O121" s="10"/>
      <c r="P121" s="10">
        <v>2900</v>
      </c>
      <c r="Q121" s="10">
        <f t="shared" si="15"/>
        <v>0</v>
      </c>
      <c r="R121" s="10"/>
      <c r="S121" s="10">
        <v>2800</v>
      </c>
      <c r="T121" s="10">
        <f t="shared" si="16"/>
        <v>0</v>
      </c>
      <c r="U121" s="10">
        <v>2</v>
      </c>
      <c r="V121" s="10">
        <v>150</v>
      </c>
      <c r="W121" s="10">
        <f t="shared" si="19"/>
        <v>300</v>
      </c>
      <c r="X121" s="10">
        <v>2</v>
      </c>
      <c r="Y121" s="10">
        <v>150</v>
      </c>
      <c r="Z121" s="10">
        <f t="shared" si="20"/>
        <v>300</v>
      </c>
      <c r="AA121" s="10">
        <v>2</v>
      </c>
      <c r="AB121" s="10">
        <v>150</v>
      </c>
      <c r="AC121" s="10">
        <f t="shared" si="21"/>
        <v>300</v>
      </c>
      <c r="AD121" s="11"/>
      <c r="AE121" s="26">
        <v>7</v>
      </c>
      <c r="AF121" s="7">
        <f t="shared" si="17"/>
        <v>0</v>
      </c>
      <c r="AG121" s="152">
        <v>1</v>
      </c>
      <c r="AH121" s="139">
        <f t="shared" si="22"/>
        <v>6</v>
      </c>
      <c r="AI121" s="139">
        <f t="shared" si="18"/>
        <v>900</v>
      </c>
      <c r="AJ121" s="109">
        <f t="shared" si="23"/>
        <v>900</v>
      </c>
      <c r="AM121" t="b">
        <f>D121='15.02.2022 Смета'!D123</f>
        <v>1</v>
      </c>
      <c r="AN121" t="b">
        <f>F121='15.02.2022 Смета'!E123</f>
        <v>1</v>
      </c>
      <c r="AO121" t="b">
        <f>G121='15.02.2022 Смета'!F123</f>
        <v>1</v>
      </c>
      <c r="AP121" t="b">
        <f>H121='15.02.2022 Смета'!G123</f>
        <v>1</v>
      </c>
    </row>
    <row r="122" spans="1:42" ht="39.4" customHeight="1" x14ac:dyDescent="0.25">
      <c r="A122" s="108">
        <v>101</v>
      </c>
      <c r="B122" s="8" t="s">
        <v>19</v>
      </c>
      <c r="C122" s="21" t="s">
        <v>153</v>
      </c>
      <c r="D122" s="22" t="s">
        <v>174</v>
      </c>
      <c r="E122" s="21" t="s">
        <v>1006</v>
      </c>
      <c r="F122" s="35">
        <v>44738</v>
      </c>
      <c r="G122" s="35">
        <v>44742</v>
      </c>
      <c r="H122" s="21" t="s">
        <v>748</v>
      </c>
      <c r="I122" s="22" t="s">
        <v>712</v>
      </c>
      <c r="J122" s="35">
        <v>44738</v>
      </c>
      <c r="K122" s="35">
        <v>44742</v>
      </c>
      <c r="L122" s="10"/>
      <c r="M122" s="10">
        <v>3400</v>
      </c>
      <c r="N122" s="10">
        <f t="shared" si="14"/>
        <v>0</v>
      </c>
      <c r="O122" s="10"/>
      <c r="P122" s="10">
        <v>2900</v>
      </c>
      <c r="Q122" s="10">
        <f t="shared" si="15"/>
        <v>0</v>
      </c>
      <c r="R122" s="10"/>
      <c r="S122" s="10">
        <v>2800</v>
      </c>
      <c r="T122" s="10">
        <f t="shared" si="16"/>
        <v>0</v>
      </c>
      <c r="U122" s="10">
        <v>6</v>
      </c>
      <c r="V122" s="10">
        <v>150</v>
      </c>
      <c r="W122" s="10">
        <f t="shared" si="19"/>
        <v>900</v>
      </c>
      <c r="X122" s="10">
        <v>6</v>
      </c>
      <c r="Y122" s="10">
        <v>150</v>
      </c>
      <c r="Z122" s="10">
        <f t="shared" si="20"/>
        <v>900</v>
      </c>
      <c r="AA122" s="10">
        <v>6</v>
      </c>
      <c r="AB122" s="10">
        <v>150</v>
      </c>
      <c r="AC122" s="10">
        <f t="shared" si="21"/>
        <v>900</v>
      </c>
      <c r="AD122" s="11">
        <v>24</v>
      </c>
      <c r="AE122" s="26">
        <v>7</v>
      </c>
      <c r="AF122" s="7">
        <f t="shared" si="17"/>
        <v>168</v>
      </c>
      <c r="AG122" s="152">
        <v>1</v>
      </c>
      <c r="AH122" s="139">
        <f t="shared" si="22"/>
        <v>42</v>
      </c>
      <c r="AI122" s="139">
        <f t="shared" si="18"/>
        <v>2868</v>
      </c>
      <c r="AJ122" s="109">
        <f t="shared" si="23"/>
        <v>2868</v>
      </c>
      <c r="AM122" t="b">
        <f>D122='15.02.2022 Смета'!D124</f>
        <v>1</v>
      </c>
      <c r="AN122" t="b">
        <f>F122='15.02.2022 Смета'!E124</f>
        <v>1</v>
      </c>
      <c r="AO122" t="b">
        <f>G122='15.02.2022 Смета'!F124</f>
        <v>1</v>
      </c>
      <c r="AP122" t="b">
        <f>H122='15.02.2022 Смета'!G124</f>
        <v>1</v>
      </c>
    </row>
    <row r="123" spans="1:42" x14ac:dyDescent="0.25">
      <c r="A123" s="106"/>
      <c r="B123" s="96"/>
      <c r="C123" s="97"/>
      <c r="D123" s="179" t="s">
        <v>847</v>
      </c>
      <c r="E123" s="99"/>
      <c r="F123" s="99"/>
      <c r="G123" s="99"/>
      <c r="H123" s="99"/>
      <c r="I123" s="99"/>
      <c r="J123" s="99"/>
      <c r="K123" s="99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2"/>
      <c r="AE123" s="79"/>
      <c r="AF123" s="79"/>
      <c r="AG123" s="153"/>
      <c r="AH123" s="151"/>
      <c r="AI123" s="151"/>
      <c r="AJ123" s="164"/>
      <c r="AM123" t="b">
        <f>D123='15.02.2022 Смета'!D125</f>
        <v>1</v>
      </c>
      <c r="AN123" t="b">
        <f>F123='15.02.2022 Смета'!E125</f>
        <v>1</v>
      </c>
      <c r="AO123" t="b">
        <f>G123='15.02.2022 Смета'!F125</f>
        <v>1</v>
      </c>
      <c r="AP123" t="b">
        <f>H123='15.02.2022 Смета'!G125</f>
        <v>1</v>
      </c>
    </row>
    <row r="124" spans="1:42" ht="16.149999999999999" customHeight="1" x14ac:dyDescent="0.25">
      <c r="A124" s="108">
        <v>102</v>
      </c>
      <c r="B124" s="15" t="s">
        <v>14</v>
      </c>
      <c r="C124" s="21" t="s">
        <v>157</v>
      </c>
      <c r="D124" s="22" t="s">
        <v>572</v>
      </c>
      <c r="E124" s="21" t="s">
        <v>340</v>
      </c>
      <c r="F124" s="35">
        <v>44665</v>
      </c>
      <c r="G124" s="35">
        <v>44669</v>
      </c>
      <c r="H124" s="21" t="s">
        <v>309</v>
      </c>
      <c r="I124" s="22" t="s">
        <v>340</v>
      </c>
      <c r="J124" s="35">
        <v>44665</v>
      </c>
      <c r="K124" s="35">
        <v>44669</v>
      </c>
      <c r="L124" s="14"/>
      <c r="M124" s="10">
        <v>3400</v>
      </c>
      <c r="N124" s="10">
        <f t="shared" si="14"/>
        <v>0</v>
      </c>
      <c r="O124" s="14"/>
      <c r="P124" s="10">
        <v>2900</v>
      </c>
      <c r="Q124" s="10">
        <f t="shared" si="15"/>
        <v>0</v>
      </c>
      <c r="R124" s="14"/>
      <c r="S124" s="10">
        <v>2800</v>
      </c>
      <c r="T124" s="10">
        <f t="shared" si="16"/>
        <v>0</v>
      </c>
      <c r="U124" s="10">
        <v>7</v>
      </c>
      <c r="V124" s="10">
        <v>150</v>
      </c>
      <c r="W124" s="10">
        <f t="shared" si="19"/>
        <v>1050</v>
      </c>
      <c r="X124" s="10">
        <v>7</v>
      </c>
      <c r="Y124" s="10">
        <v>150</v>
      </c>
      <c r="Z124" s="10">
        <f t="shared" si="20"/>
        <v>1050</v>
      </c>
      <c r="AA124" s="10">
        <v>7</v>
      </c>
      <c r="AB124" s="10">
        <v>150</v>
      </c>
      <c r="AC124" s="10">
        <f t="shared" si="21"/>
        <v>1050</v>
      </c>
      <c r="AD124" s="10">
        <v>27</v>
      </c>
      <c r="AE124" s="26">
        <v>7</v>
      </c>
      <c r="AF124" s="7">
        <f t="shared" si="17"/>
        <v>189</v>
      </c>
      <c r="AG124" s="152">
        <v>1</v>
      </c>
      <c r="AH124" s="139">
        <f t="shared" si="22"/>
        <v>48</v>
      </c>
      <c r="AI124" s="139">
        <f t="shared" si="18"/>
        <v>3339</v>
      </c>
      <c r="AJ124" s="109">
        <f t="shared" si="23"/>
        <v>3339</v>
      </c>
      <c r="AM124" t="b">
        <f>D124='15.02.2022 Смета'!D126</f>
        <v>1</v>
      </c>
      <c r="AN124" t="b">
        <f>F124='15.02.2022 Смета'!E126</f>
        <v>1</v>
      </c>
      <c r="AO124" t="b">
        <f>G124='15.02.2022 Смета'!F126</f>
        <v>1</v>
      </c>
      <c r="AP124" t="b">
        <f>H124='15.02.2022 Смета'!G126</f>
        <v>1</v>
      </c>
    </row>
    <row r="125" spans="1:42" ht="27" customHeight="1" x14ac:dyDescent="0.25">
      <c r="A125" s="114">
        <v>103</v>
      </c>
      <c r="B125" s="15" t="s">
        <v>14</v>
      </c>
      <c r="C125" s="21" t="s">
        <v>157</v>
      </c>
      <c r="D125" s="22" t="s">
        <v>529</v>
      </c>
      <c r="E125" s="21" t="s">
        <v>713</v>
      </c>
      <c r="F125" s="35">
        <v>44706</v>
      </c>
      <c r="G125" s="35">
        <v>44712</v>
      </c>
      <c r="H125" s="21" t="s">
        <v>530</v>
      </c>
      <c r="I125" s="22" t="s">
        <v>713</v>
      </c>
      <c r="J125" s="35">
        <v>44706</v>
      </c>
      <c r="K125" s="35">
        <v>44712</v>
      </c>
      <c r="L125" s="28"/>
      <c r="M125" s="10">
        <v>3400</v>
      </c>
      <c r="N125" s="10">
        <f t="shared" si="14"/>
        <v>0</v>
      </c>
      <c r="O125" s="28"/>
      <c r="P125" s="10">
        <v>2900</v>
      </c>
      <c r="Q125" s="10">
        <f t="shared" si="15"/>
        <v>0</v>
      </c>
      <c r="R125" s="28"/>
      <c r="S125" s="10">
        <v>2800</v>
      </c>
      <c r="T125" s="10">
        <f t="shared" si="16"/>
        <v>0</v>
      </c>
      <c r="U125" s="10">
        <v>10</v>
      </c>
      <c r="V125" s="10">
        <v>150</v>
      </c>
      <c r="W125" s="10">
        <f t="shared" si="19"/>
        <v>1500</v>
      </c>
      <c r="X125" s="10">
        <v>10</v>
      </c>
      <c r="Y125" s="10">
        <v>150</v>
      </c>
      <c r="Z125" s="10">
        <f t="shared" si="20"/>
        <v>1500</v>
      </c>
      <c r="AA125" s="10">
        <v>10</v>
      </c>
      <c r="AB125" s="10">
        <v>150</v>
      </c>
      <c r="AC125" s="10">
        <f t="shared" si="21"/>
        <v>1500</v>
      </c>
      <c r="AD125" s="29">
        <v>30</v>
      </c>
      <c r="AE125" s="26">
        <v>7</v>
      </c>
      <c r="AF125" s="7">
        <f t="shared" si="17"/>
        <v>210</v>
      </c>
      <c r="AG125" s="152">
        <v>1</v>
      </c>
      <c r="AH125" s="139">
        <f t="shared" si="22"/>
        <v>60</v>
      </c>
      <c r="AI125" s="139">
        <f t="shared" si="18"/>
        <v>4710</v>
      </c>
      <c r="AJ125" s="109">
        <f t="shared" si="23"/>
        <v>4710</v>
      </c>
      <c r="AM125" t="b">
        <f>D125='15.02.2022 Смета'!D127</f>
        <v>1</v>
      </c>
      <c r="AN125" t="b">
        <f>F125='15.02.2022 Смета'!E127</f>
        <v>1</v>
      </c>
      <c r="AO125" t="b">
        <f>G125='15.02.2022 Смета'!F127</f>
        <v>1</v>
      </c>
      <c r="AP125" t="b">
        <f>H125='15.02.2022 Смета'!G127</f>
        <v>1</v>
      </c>
    </row>
    <row r="126" spans="1:42" ht="27" customHeight="1" x14ac:dyDescent="0.25">
      <c r="A126" s="108">
        <v>104</v>
      </c>
      <c r="B126" s="15" t="s">
        <v>14</v>
      </c>
      <c r="C126" s="21" t="s">
        <v>157</v>
      </c>
      <c r="D126" s="22" t="s">
        <v>173</v>
      </c>
      <c r="E126" s="21" t="s">
        <v>714</v>
      </c>
      <c r="F126" s="35">
        <v>44746</v>
      </c>
      <c r="G126" s="35">
        <v>44752</v>
      </c>
      <c r="H126" s="21" t="s">
        <v>367</v>
      </c>
      <c r="I126" s="22" t="s">
        <v>714</v>
      </c>
      <c r="J126" s="35">
        <v>44746</v>
      </c>
      <c r="K126" s="35">
        <v>44752</v>
      </c>
      <c r="L126" s="14"/>
      <c r="M126" s="10">
        <v>3400</v>
      </c>
      <c r="N126" s="10">
        <f t="shared" si="14"/>
        <v>0</v>
      </c>
      <c r="O126" s="14"/>
      <c r="P126" s="10">
        <v>2900</v>
      </c>
      <c r="Q126" s="10">
        <f t="shared" si="15"/>
        <v>0</v>
      </c>
      <c r="R126" s="14"/>
      <c r="S126" s="10">
        <v>2800</v>
      </c>
      <c r="T126" s="10">
        <f t="shared" si="16"/>
        <v>0</v>
      </c>
      <c r="U126" s="10">
        <v>9</v>
      </c>
      <c r="V126" s="10">
        <v>150</v>
      </c>
      <c r="W126" s="10">
        <f t="shared" si="19"/>
        <v>1350</v>
      </c>
      <c r="X126" s="10">
        <v>9</v>
      </c>
      <c r="Y126" s="10">
        <v>150</v>
      </c>
      <c r="Z126" s="10">
        <f t="shared" si="20"/>
        <v>1350</v>
      </c>
      <c r="AA126" s="10">
        <v>9</v>
      </c>
      <c r="AB126" s="10">
        <v>150</v>
      </c>
      <c r="AC126" s="10">
        <f t="shared" si="21"/>
        <v>1350</v>
      </c>
      <c r="AD126" s="10">
        <v>27</v>
      </c>
      <c r="AE126" s="26">
        <v>7</v>
      </c>
      <c r="AF126" s="7">
        <f t="shared" si="17"/>
        <v>189</v>
      </c>
      <c r="AG126" s="152">
        <v>1</v>
      </c>
      <c r="AH126" s="139">
        <f t="shared" si="22"/>
        <v>54</v>
      </c>
      <c r="AI126" s="139">
        <f t="shared" si="18"/>
        <v>4239</v>
      </c>
      <c r="AJ126" s="109">
        <f t="shared" si="23"/>
        <v>4239</v>
      </c>
      <c r="AM126" t="b">
        <f>D126='15.02.2022 Смета'!D128</f>
        <v>1</v>
      </c>
      <c r="AN126" t="b">
        <f>F126='15.02.2022 Смета'!E128</f>
        <v>1</v>
      </c>
      <c r="AO126" t="b">
        <f>G126='15.02.2022 Смета'!F128</f>
        <v>1</v>
      </c>
      <c r="AP126" t="b">
        <f>H126='15.02.2022 Смета'!G128</f>
        <v>1</v>
      </c>
    </row>
    <row r="127" spans="1:42" ht="27" customHeight="1" x14ac:dyDescent="0.25">
      <c r="A127" s="114">
        <v>105</v>
      </c>
      <c r="B127" s="15" t="s">
        <v>14</v>
      </c>
      <c r="C127" s="21" t="s">
        <v>157</v>
      </c>
      <c r="D127" s="22" t="s">
        <v>174</v>
      </c>
      <c r="E127" s="21" t="s">
        <v>714</v>
      </c>
      <c r="F127" s="35">
        <v>44746</v>
      </c>
      <c r="G127" s="35">
        <v>44752</v>
      </c>
      <c r="H127" s="21" t="s">
        <v>367</v>
      </c>
      <c r="I127" s="22" t="s">
        <v>714</v>
      </c>
      <c r="J127" s="35">
        <v>44746</v>
      </c>
      <c r="K127" s="35">
        <v>44752</v>
      </c>
      <c r="L127" s="28"/>
      <c r="M127" s="10">
        <v>3400</v>
      </c>
      <c r="N127" s="10">
        <f t="shared" si="14"/>
        <v>0</v>
      </c>
      <c r="O127" s="28"/>
      <c r="P127" s="10">
        <v>2900</v>
      </c>
      <c r="Q127" s="10">
        <f t="shared" si="15"/>
        <v>0</v>
      </c>
      <c r="R127" s="28"/>
      <c r="S127" s="10">
        <v>2800</v>
      </c>
      <c r="T127" s="10">
        <f t="shared" si="16"/>
        <v>0</v>
      </c>
      <c r="U127" s="10">
        <v>44</v>
      </c>
      <c r="V127" s="10">
        <v>150</v>
      </c>
      <c r="W127" s="10">
        <f t="shared" si="19"/>
        <v>6600</v>
      </c>
      <c r="X127" s="10">
        <v>44</v>
      </c>
      <c r="Y127" s="10">
        <v>150</v>
      </c>
      <c r="Z127" s="10">
        <f t="shared" si="20"/>
        <v>6600</v>
      </c>
      <c r="AA127" s="10">
        <v>44</v>
      </c>
      <c r="AB127" s="10">
        <v>150</v>
      </c>
      <c r="AC127" s="10">
        <f t="shared" si="21"/>
        <v>6600</v>
      </c>
      <c r="AD127" s="29">
        <v>132</v>
      </c>
      <c r="AE127" s="26">
        <v>7</v>
      </c>
      <c r="AF127" s="7">
        <f t="shared" si="17"/>
        <v>924</v>
      </c>
      <c r="AG127" s="152">
        <v>1</v>
      </c>
      <c r="AH127" s="145">
        <f t="shared" si="22"/>
        <v>264</v>
      </c>
      <c r="AI127" s="139">
        <f t="shared" si="18"/>
        <v>20724</v>
      </c>
      <c r="AJ127" s="118">
        <f t="shared" si="23"/>
        <v>20724</v>
      </c>
      <c r="AM127" t="b">
        <f>D127='15.02.2022 Смета'!D129</f>
        <v>1</v>
      </c>
      <c r="AN127" t="b">
        <f>F127='15.02.2022 Смета'!E129</f>
        <v>1</v>
      </c>
      <c r="AO127" t="b">
        <f>G127='15.02.2022 Смета'!F129</f>
        <v>1</v>
      </c>
      <c r="AP127" t="b">
        <f>H127='15.02.2022 Смета'!G129</f>
        <v>1</v>
      </c>
    </row>
    <row r="128" spans="1:42" x14ac:dyDescent="0.25">
      <c r="A128" s="106"/>
      <c r="B128" s="96"/>
      <c r="C128" s="97"/>
      <c r="D128" s="179" t="s">
        <v>848</v>
      </c>
      <c r="E128" s="99"/>
      <c r="F128" s="99"/>
      <c r="G128" s="99"/>
      <c r="H128" s="99"/>
      <c r="I128" s="99"/>
      <c r="J128" s="99"/>
      <c r="K128" s="99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2"/>
      <c r="AE128" s="79"/>
      <c r="AF128" s="79"/>
      <c r="AG128" s="153"/>
      <c r="AH128" s="151"/>
      <c r="AI128" s="151"/>
      <c r="AJ128" s="164"/>
      <c r="AM128" t="b">
        <f>D128='15.02.2022 Смета'!D130</f>
        <v>1</v>
      </c>
      <c r="AN128" t="b">
        <f>F128='15.02.2022 Смета'!E130</f>
        <v>1</v>
      </c>
      <c r="AO128" t="b">
        <f>G128='15.02.2022 Смета'!F130</f>
        <v>1</v>
      </c>
      <c r="AP128" t="b">
        <f>H128='15.02.2022 Смета'!G130</f>
        <v>1</v>
      </c>
    </row>
    <row r="129" spans="1:42" ht="27" customHeight="1" x14ac:dyDescent="0.25">
      <c r="A129" s="108">
        <v>106</v>
      </c>
      <c r="B129" s="18" t="s">
        <v>172</v>
      </c>
      <c r="C129" s="44" t="s">
        <v>120</v>
      </c>
      <c r="D129" s="42" t="s">
        <v>174</v>
      </c>
      <c r="E129" s="21" t="s">
        <v>369</v>
      </c>
      <c r="F129" s="43">
        <v>44621</v>
      </c>
      <c r="G129" s="43">
        <v>44625</v>
      </c>
      <c r="H129" s="21" t="s">
        <v>319</v>
      </c>
      <c r="I129" s="38" t="s">
        <v>369</v>
      </c>
      <c r="J129" s="43">
        <v>44621</v>
      </c>
      <c r="K129" s="43">
        <v>44625</v>
      </c>
      <c r="L129" s="13"/>
      <c r="M129" s="10">
        <v>3400</v>
      </c>
      <c r="N129" s="10">
        <f t="shared" ref="N129:N204" si="24">L129*M129</f>
        <v>0</v>
      </c>
      <c r="O129" s="13"/>
      <c r="P129" s="10">
        <v>2900</v>
      </c>
      <c r="Q129" s="10">
        <f t="shared" ref="Q129:Q204" si="25">O129*P129</f>
        <v>0</v>
      </c>
      <c r="R129" s="13"/>
      <c r="S129" s="10">
        <v>2800</v>
      </c>
      <c r="T129" s="10">
        <f t="shared" ref="T129:T204" si="26">R129*S129</f>
        <v>0</v>
      </c>
      <c r="U129" s="13">
        <v>44</v>
      </c>
      <c r="V129" s="10">
        <v>150</v>
      </c>
      <c r="W129" s="10">
        <f t="shared" si="19"/>
        <v>6600</v>
      </c>
      <c r="X129" s="13">
        <v>44</v>
      </c>
      <c r="Y129" s="10">
        <v>150</v>
      </c>
      <c r="Z129" s="10">
        <f t="shared" si="20"/>
        <v>6600</v>
      </c>
      <c r="AA129" s="13">
        <v>44</v>
      </c>
      <c r="AB129" s="10">
        <v>150</v>
      </c>
      <c r="AC129" s="10">
        <f t="shared" si="21"/>
        <v>6600</v>
      </c>
      <c r="AD129" s="24"/>
      <c r="AE129" s="26">
        <v>7</v>
      </c>
      <c r="AF129" s="7">
        <f t="shared" ref="AF129:AF204" si="27">AD129*AE129</f>
        <v>0</v>
      </c>
      <c r="AG129" s="152">
        <v>1</v>
      </c>
      <c r="AH129" s="145">
        <f t="shared" si="22"/>
        <v>132</v>
      </c>
      <c r="AI129" s="139">
        <f t="shared" si="18"/>
        <v>19800</v>
      </c>
      <c r="AJ129" s="118">
        <f t="shared" si="23"/>
        <v>19800</v>
      </c>
      <c r="AM129" t="b">
        <f>D129='15.02.2022 Смета'!D131</f>
        <v>1</v>
      </c>
      <c r="AN129" t="b">
        <f>F129='15.02.2022 Смета'!E131</f>
        <v>1</v>
      </c>
      <c r="AO129" t="b">
        <f>G129='15.02.2022 Смета'!F131</f>
        <v>1</v>
      </c>
      <c r="AP129" t="b">
        <f>H129='15.02.2022 Смета'!G131</f>
        <v>1</v>
      </c>
    </row>
    <row r="130" spans="1:42" ht="27" customHeight="1" x14ac:dyDescent="0.25">
      <c r="A130" s="108">
        <v>107</v>
      </c>
      <c r="B130" s="8" t="s">
        <v>172</v>
      </c>
      <c r="C130" s="21" t="s">
        <v>120</v>
      </c>
      <c r="D130" s="22" t="s">
        <v>46</v>
      </c>
      <c r="E130" s="21" t="s">
        <v>370</v>
      </c>
      <c r="F130" s="35">
        <v>44636</v>
      </c>
      <c r="G130" s="35">
        <v>44639</v>
      </c>
      <c r="H130" s="21" t="s">
        <v>301</v>
      </c>
      <c r="I130" s="38" t="s">
        <v>370</v>
      </c>
      <c r="J130" s="35">
        <v>44636</v>
      </c>
      <c r="K130" s="35">
        <v>44639</v>
      </c>
      <c r="L130" s="10"/>
      <c r="M130" s="10">
        <v>3400</v>
      </c>
      <c r="N130" s="10">
        <f t="shared" si="24"/>
        <v>0</v>
      </c>
      <c r="O130" s="10"/>
      <c r="P130" s="10">
        <v>2900</v>
      </c>
      <c r="Q130" s="10">
        <f t="shared" si="25"/>
        <v>0</v>
      </c>
      <c r="R130" s="10"/>
      <c r="S130" s="10">
        <v>2800</v>
      </c>
      <c r="T130" s="10">
        <f t="shared" si="26"/>
        <v>0</v>
      </c>
      <c r="U130" s="10">
        <v>18</v>
      </c>
      <c r="V130" s="10">
        <v>150</v>
      </c>
      <c r="W130" s="10">
        <f t="shared" si="19"/>
        <v>2700</v>
      </c>
      <c r="X130" s="10">
        <v>18</v>
      </c>
      <c r="Y130" s="10">
        <v>150</v>
      </c>
      <c r="Z130" s="10">
        <f t="shared" si="20"/>
        <v>2700</v>
      </c>
      <c r="AA130" s="13">
        <v>18</v>
      </c>
      <c r="AB130" s="10">
        <v>150</v>
      </c>
      <c r="AC130" s="10">
        <f t="shared" si="21"/>
        <v>2700</v>
      </c>
      <c r="AD130" s="11"/>
      <c r="AE130" s="26">
        <v>7</v>
      </c>
      <c r="AF130" s="7">
        <f t="shared" si="27"/>
        <v>0</v>
      </c>
      <c r="AG130" s="152">
        <v>1</v>
      </c>
      <c r="AH130" s="145">
        <f t="shared" si="22"/>
        <v>54</v>
      </c>
      <c r="AI130" s="139">
        <f t="shared" si="18"/>
        <v>8100</v>
      </c>
      <c r="AJ130" s="118">
        <f t="shared" si="23"/>
        <v>8100</v>
      </c>
      <c r="AM130" t="b">
        <f>D130='15.02.2022 Смета'!D132</f>
        <v>1</v>
      </c>
      <c r="AN130" t="b">
        <f>F130='15.02.2022 Смета'!E132</f>
        <v>1</v>
      </c>
      <c r="AO130" t="b">
        <f>G130='15.02.2022 Смета'!F132</f>
        <v>1</v>
      </c>
      <c r="AP130" t="b">
        <f>H130='15.02.2022 Смета'!G132</f>
        <v>1</v>
      </c>
    </row>
    <row r="131" spans="1:42" ht="27" customHeight="1" x14ac:dyDescent="0.25">
      <c r="A131" s="108">
        <v>108</v>
      </c>
      <c r="B131" s="8" t="s">
        <v>172</v>
      </c>
      <c r="C131" s="21" t="s">
        <v>120</v>
      </c>
      <c r="D131" s="22" t="s">
        <v>70</v>
      </c>
      <c r="E131" s="21" t="s">
        <v>371</v>
      </c>
      <c r="F131" s="35">
        <v>44640</v>
      </c>
      <c r="G131" s="35">
        <v>44645</v>
      </c>
      <c r="H131" s="21" t="s">
        <v>319</v>
      </c>
      <c r="I131" s="38" t="s">
        <v>371</v>
      </c>
      <c r="J131" s="35">
        <v>44640</v>
      </c>
      <c r="K131" s="35">
        <v>44645</v>
      </c>
      <c r="L131" s="10"/>
      <c r="M131" s="10">
        <v>3400</v>
      </c>
      <c r="N131" s="10">
        <f t="shared" si="24"/>
        <v>0</v>
      </c>
      <c r="O131" s="10"/>
      <c r="P131" s="10">
        <v>2900</v>
      </c>
      <c r="Q131" s="10">
        <f t="shared" si="25"/>
        <v>0</v>
      </c>
      <c r="R131" s="10"/>
      <c r="S131" s="10">
        <v>2800</v>
      </c>
      <c r="T131" s="10">
        <f t="shared" si="26"/>
        <v>0</v>
      </c>
      <c r="U131" s="10">
        <v>34</v>
      </c>
      <c r="V131" s="10">
        <v>150</v>
      </c>
      <c r="W131" s="10">
        <f t="shared" si="19"/>
        <v>5100</v>
      </c>
      <c r="X131" s="10">
        <v>34</v>
      </c>
      <c r="Y131" s="10">
        <v>150</v>
      </c>
      <c r="Z131" s="10">
        <f t="shared" si="20"/>
        <v>5100</v>
      </c>
      <c r="AA131" s="10">
        <v>34</v>
      </c>
      <c r="AB131" s="10">
        <v>150</v>
      </c>
      <c r="AC131" s="10">
        <f t="shared" si="21"/>
        <v>5100</v>
      </c>
      <c r="AD131" s="11"/>
      <c r="AE131" s="26">
        <v>7</v>
      </c>
      <c r="AF131" s="7">
        <f t="shared" si="27"/>
        <v>0</v>
      </c>
      <c r="AG131" s="152">
        <v>1</v>
      </c>
      <c r="AH131" s="139">
        <f t="shared" si="22"/>
        <v>102</v>
      </c>
      <c r="AI131" s="139">
        <f t="shared" si="18"/>
        <v>15300</v>
      </c>
      <c r="AJ131" s="109">
        <f t="shared" si="23"/>
        <v>15300</v>
      </c>
      <c r="AM131" t="b">
        <f>D131='15.02.2022 Смета'!D133</f>
        <v>1</v>
      </c>
      <c r="AN131" t="b">
        <f>F131='15.02.2022 Смета'!E133</f>
        <v>1</v>
      </c>
      <c r="AO131" t="b">
        <f>G131='15.02.2022 Смета'!F133</f>
        <v>1</v>
      </c>
      <c r="AP131" t="b">
        <f>H131='15.02.2022 Смета'!G133</f>
        <v>1</v>
      </c>
    </row>
    <row r="132" spans="1:42" ht="16.149999999999999" customHeight="1" x14ac:dyDescent="0.25">
      <c r="A132" s="106"/>
      <c r="B132" s="96"/>
      <c r="C132" s="97"/>
      <c r="D132" s="179" t="s">
        <v>849</v>
      </c>
      <c r="E132" s="99"/>
      <c r="F132" s="99"/>
      <c r="G132" s="99"/>
      <c r="H132" s="99"/>
      <c r="I132" s="99"/>
      <c r="J132" s="99"/>
      <c r="K132" s="99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2"/>
      <c r="AE132" s="79"/>
      <c r="AF132" s="79"/>
      <c r="AG132" s="153"/>
      <c r="AH132" s="151"/>
      <c r="AI132" s="151"/>
      <c r="AJ132" s="164"/>
      <c r="AM132" t="b">
        <f>D132='15.02.2022 Смета'!D134</f>
        <v>1</v>
      </c>
      <c r="AN132" t="b">
        <f>F132='15.02.2022 Смета'!E134</f>
        <v>1</v>
      </c>
      <c r="AO132" t="b">
        <f>G132='15.02.2022 Смета'!F134</f>
        <v>1</v>
      </c>
      <c r="AP132" t="b">
        <f>H132='15.02.2022 Смета'!G134</f>
        <v>1</v>
      </c>
    </row>
    <row r="133" spans="1:42" ht="16.149999999999999" customHeight="1" x14ac:dyDescent="0.25">
      <c r="A133" s="108">
        <v>109</v>
      </c>
      <c r="B133" s="8" t="s">
        <v>219</v>
      </c>
      <c r="C133" s="21" t="s">
        <v>220</v>
      </c>
      <c r="D133" s="22" t="s">
        <v>573</v>
      </c>
      <c r="E133" s="21" t="s">
        <v>376</v>
      </c>
      <c r="F133" s="35">
        <v>44670</v>
      </c>
      <c r="G133" s="35">
        <v>44673</v>
      </c>
      <c r="H133" s="21" t="s">
        <v>301</v>
      </c>
      <c r="I133" s="22" t="s">
        <v>376</v>
      </c>
      <c r="J133" s="35">
        <v>44670</v>
      </c>
      <c r="K133" s="35">
        <v>44673</v>
      </c>
      <c r="L133" s="10"/>
      <c r="M133" s="10">
        <v>3400</v>
      </c>
      <c r="N133" s="10">
        <f t="shared" si="24"/>
        <v>0</v>
      </c>
      <c r="O133" s="10"/>
      <c r="P133" s="10">
        <v>2900</v>
      </c>
      <c r="Q133" s="10">
        <f t="shared" si="25"/>
        <v>0</v>
      </c>
      <c r="R133" s="10"/>
      <c r="S133" s="10">
        <v>2800</v>
      </c>
      <c r="T133" s="10">
        <f t="shared" si="26"/>
        <v>0</v>
      </c>
      <c r="U133" s="10">
        <v>16</v>
      </c>
      <c r="V133" s="10">
        <v>150</v>
      </c>
      <c r="W133" s="10">
        <f t="shared" si="19"/>
        <v>2400</v>
      </c>
      <c r="X133" s="10">
        <v>16</v>
      </c>
      <c r="Y133" s="10">
        <v>150</v>
      </c>
      <c r="Z133" s="10">
        <f t="shared" si="20"/>
        <v>2400</v>
      </c>
      <c r="AA133" s="10">
        <v>16</v>
      </c>
      <c r="AB133" s="10">
        <v>150</v>
      </c>
      <c r="AC133" s="10">
        <f t="shared" si="21"/>
        <v>2400</v>
      </c>
      <c r="AD133" s="11">
        <v>48</v>
      </c>
      <c r="AE133" s="26">
        <v>7</v>
      </c>
      <c r="AF133" s="7">
        <f t="shared" si="27"/>
        <v>336</v>
      </c>
      <c r="AG133" s="152">
        <v>1</v>
      </c>
      <c r="AH133" s="139">
        <f t="shared" si="22"/>
        <v>96</v>
      </c>
      <c r="AI133" s="139">
        <f t="shared" si="18"/>
        <v>7536</v>
      </c>
      <c r="AJ133" s="109">
        <f t="shared" si="23"/>
        <v>7536</v>
      </c>
      <c r="AM133" t="b">
        <f>D133='15.02.2022 Смета'!D135</f>
        <v>1</v>
      </c>
      <c r="AN133" t="b">
        <f>F133='15.02.2022 Смета'!E135</f>
        <v>1</v>
      </c>
      <c r="AO133" t="b">
        <f>G133='15.02.2022 Смета'!F135</f>
        <v>1</v>
      </c>
      <c r="AP133" t="b">
        <f>H133='15.02.2022 Смета'!G135</f>
        <v>1</v>
      </c>
    </row>
    <row r="134" spans="1:42" ht="16.149999999999999" customHeight="1" x14ac:dyDescent="0.25">
      <c r="A134" s="108">
        <v>110</v>
      </c>
      <c r="B134" s="8" t="s">
        <v>219</v>
      </c>
      <c r="C134" s="21" t="s">
        <v>220</v>
      </c>
      <c r="D134" s="22" t="s">
        <v>36</v>
      </c>
      <c r="E134" s="21" t="s">
        <v>378</v>
      </c>
      <c r="F134" s="35">
        <v>44671</v>
      </c>
      <c r="G134" s="35">
        <v>44673</v>
      </c>
      <c r="H134" s="21" t="s">
        <v>301</v>
      </c>
      <c r="I134" s="38" t="s">
        <v>378</v>
      </c>
      <c r="J134" s="35">
        <v>44671</v>
      </c>
      <c r="K134" s="35">
        <v>44673</v>
      </c>
      <c r="L134" s="10"/>
      <c r="M134" s="10">
        <v>3400</v>
      </c>
      <c r="N134" s="10">
        <f t="shared" si="24"/>
        <v>0</v>
      </c>
      <c r="O134" s="10"/>
      <c r="P134" s="10">
        <v>2900</v>
      </c>
      <c r="Q134" s="10">
        <f t="shared" si="25"/>
        <v>0</v>
      </c>
      <c r="R134" s="10"/>
      <c r="S134" s="10">
        <v>2800</v>
      </c>
      <c r="T134" s="10">
        <f t="shared" si="26"/>
        <v>0</v>
      </c>
      <c r="U134" s="10">
        <v>8</v>
      </c>
      <c r="V134" s="10">
        <v>150</v>
      </c>
      <c r="W134" s="10">
        <f t="shared" si="19"/>
        <v>1200</v>
      </c>
      <c r="X134" s="10">
        <v>8</v>
      </c>
      <c r="Y134" s="10">
        <v>150</v>
      </c>
      <c r="Z134" s="10">
        <f t="shared" si="20"/>
        <v>1200</v>
      </c>
      <c r="AA134" s="10">
        <v>8</v>
      </c>
      <c r="AB134" s="10">
        <v>150</v>
      </c>
      <c r="AC134" s="10">
        <f t="shared" si="21"/>
        <v>1200</v>
      </c>
      <c r="AD134" s="11">
        <v>24</v>
      </c>
      <c r="AE134" s="26">
        <v>7</v>
      </c>
      <c r="AF134" s="7">
        <f t="shared" si="27"/>
        <v>168</v>
      </c>
      <c r="AG134" s="152">
        <v>1</v>
      </c>
      <c r="AH134" s="139">
        <f t="shared" si="22"/>
        <v>48</v>
      </c>
      <c r="AI134" s="139">
        <f t="shared" si="18"/>
        <v>3768</v>
      </c>
      <c r="AJ134" s="109">
        <f t="shared" si="23"/>
        <v>3768</v>
      </c>
      <c r="AM134" t="b">
        <f>D134='15.02.2022 Смета'!D136</f>
        <v>1</v>
      </c>
      <c r="AN134" t="b">
        <f>F134='15.02.2022 Смета'!E136</f>
        <v>1</v>
      </c>
      <c r="AO134" t="b">
        <f>G134='15.02.2022 Смета'!F136</f>
        <v>1</v>
      </c>
      <c r="AP134" t="b">
        <f>H134='15.02.2022 Смета'!G136</f>
        <v>1</v>
      </c>
    </row>
    <row r="135" spans="1:42" ht="16.149999999999999" customHeight="1" x14ac:dyDescent="0.25">
      <c r="A135" s="108">
        <v>111</v>
      </c>
      <c r="B135" s="8" t="s">
        <v>219</v>
      </c>
      <c r="C135" s="21" t="s">
        <v>220</v>
      </c>
      <c r="D135" s="22" t="s">
        <v>37</v>
      </c>
      <c r="E135" s="21" t="s">
        <v>337</v>
      </c>
      <c r="F135" s="35">
        <v>44712</v>
      </c>
      <c r="G135" s="35">
        <v>44715</v>
      </c>
      <c r="H135" s="21" t="s">
        <v>301</v>
      </c>
      <c r="I135" s="38" t="s">
        <v>337</v>
      </c>
      <c r="J135" s="35">
        <v>44712</v>
      </c>
      <c r="K135" s="35">
        <v>44715</v>
      </c>
      <c r="L135" s="10"/>
      <c r="M135" s="10">
        <v>3400</v>
      </c>
      <c r="N135" s="10">
        <f t="shared" si="24"/>
        <v>0</v>
      </c>
      <c r="O135" s="10"/>
      <c r="P135" s="10">
        <v>2900</v>
      </c>
      <c r="Q135" s="10">
        <f t="shared" si="25"/>
        <v>0</v>
      </c>
      <c r="R135" s="10"/>
      <c r="S135" s="10">
        <v>2800</v>
      </c>
      <c r="T135" s="10">
        <f t="shared" si="26"/>
        <v>0</v>
      </c>
      <c r="U135" s="10">
        <v>18</v>
      </c>
      <c r="V135" s="10">
        <v>150</v>
      </c>
      <c r="W135" s="10">
        <f t="shared" si="19"/>
        <v>2700</v>
      </c>
      <c r="X135" s="10">
        <v>18</v>
      </c>
      <c r="Y135" s="10">
        <v>150</v>
      </c>
      <c r="Z135" s="10">
        <f t="shared" si="20"/>
        <v>2700</v>
      </c>
      <c r="AA135" s="10">
        <v>18</v>
      </c>
      <c r="AB135" s="10">
        <v>150</v>
      </c>
      <c r="AC135" s="10">
        <f t="shared" si="21"/>
        <v>2700</v>
      </c>
      <c r="AD135" s="11">
        <v>54</v>
      </c>
      <c r="AE135" s="26">
        <v>7</v>
      </c>
      <c r="AF135" s="7">
        <f t="shared" si="27"/>
        <v>378</v>
      </c>
      <c r="AG135" s="152">
        <v>1</v>
      </c>
      <c r="AH135" s="139">
        <f t="shared" si="22"/>
        <v>108</v>
      </c>
      <c r="AI135" s="139">
        <f t="shared" si="18"/>
        <v>8478</v>
      </c>
      <c r="AJ135" s="109">
        <f t="shared" si="23"/>
        <v>8478</v>
      </c>
      <c r="AM135" t="b">
        <f>D135='15.02.2022 Смета'!D137</f>
        <v>1</v>
      </c>
      <c r="AN135" t="b">
        <f>F135='15.02.2022 Смета'!E137</f>
        <v>1</v>
      </c>
      <c r="AO135" t="b">
        <f>G135='15.02.2022 Смета'!F137</f>
        <v>1</v>
      </c>
      <c r="AP135" t="b">
        <f>H135='15.02.2022 Смета'!G137</f>
        <v>1</v>
      </c>
    </row>
    <row r="136" spans="1:42" ht="16.149999999999999" customHeight="1" x14ac:dyDescent="0.25">
      <c r="A136" s="108">
        <v>112</v>
      </c>
      <c r="B136" s="8" t="s">
        <v>219</v>
      </c>
      <c r="C136" s="21" t="s">
        <v>220</v>
      </c>
      <c r="D136" s="22" t="s">
        <v>35</v>
      </c>
      <c r="E136" s="21" t="s">
        <v>375</v>
      </c>
      <c r="F136" s="35">
        <v>44719</v>
      </c>
      <c r="G136" s="35">
        <v>44722</v>
      </c>
      <c r="H136" s="21" t="s">
        <v>301</v>
      </c>
      <c r="I136" s="38" t="s">
        <v>375</v>
      </c>
      <c r="J136" s="35">
        <v>44719</v>
      </c>
      <c r="K136" s="35">
        <v>44722</v>
      </c>
      <c r="L136" s="10"/>
      <c r="M136" s="10">
        <v>3400</v>
      </c>
      <c r="N136" s="10">
        <f t="shared" si="24"/>
        <v>0</v>
      </c>
      <c r="O136" s="10"/>
      <c r="P136" s="10">
        <v>2900</v>
      </c>
      <c r="Q136" s="10">
        <f t="shared" si="25"/>
        <v>0</v>
      </c>
      <c r="R136" s="10"/>
      <c r="S136" s="10">
        <v>2800</v>
      </c>
      <c r="T136" s="10">
        <f t="shared" si="26"/>
        <v>0</v>
      </c>
      <c r="U136" s="10">
        <v>20</v>
      </c>
      <c r="V136" s="10">
        <v>150</v>
      </c>
      <c r="W136" s="10">
        <f t="shared" si="19"/>
        <v>3000</v>
      </c>
      <c r="X136" s="10">
        <v>20</v>
      </c>
      <c r="Y136" s="10">
        <v>150</v>
      </c>
      <c r="Z136" s="10">
        <f t="shared" si="20"/>
        <v>3000</v>
      </c>
      <c r="AA136" s="10">
        <v>20</v>
      </c>
      <c r="AB136" s="10">
        <v>150</v>
      </c>
      <c r="AC136" s="10">
        <f t="shared" si="21"/>
        <v>3000</v>
      </c>
      <c r="AD136" s="11">
        <v>60</v>
      </c>
      <c r="AE136" s="26">
        <v>7</v>
      </c>
      <c r="AF136" s="7">
        <f t="shared" si="27"/>
        <v>420</v>
      </c>
      <c r="AG136" s="152">
        <v>1</v>
      </c>
      <c r="AH136" s="139">
        <f t="shared" si="22"/>
        <v>120</v>
      </c>
      <c r="AI136" s="139">
        <f t="shared" si="18"/>
        <v>9420</v>
      </c>
      <c r="AJ136" s="109">
        <f t="shared" si="23"/>
        <v>9420</v>
      </c>
      <c r="AM136" t="b">
        <f>D136='15.02.2022 Смета'!D138</f>
        <v>1</v>
      </c>
      <c r="AN136" t="b">
        <f>F136='15.02.2022 Смета'!E138</f>
        <v>1</v>
      </c>
      <c r="AO136" t="b">
        <f>G136='15.02.2022 Смета'!F138</f>
        <v>1</v>
      </c>
      <c r="AP136" t="b">
        <f>H136='15.02.2022 Смета'!G138</f>
        <v>1</v>
      </c>
    </row>
    <row r="137" spans="1:42" ht="16.149999999999999" customHeight="1" x14ac:dyDescent="0.25">
      <c r="A137" s="108">
        <v>113</v>
      </c>
      <c r="B137" s="8" t="s">
        <v>219</v>
      </c>
      <c r="C137" s="21" t="s">
        <v>220</v>
      </c>
      <c r="D137" s="22" t="s">
        <v>36</v>
      </c>
      <c r="E137" s="21" t="s">
        <v>375</v>
      </c>
      <c r="F137" s="35">
        <v>44720</v>
      </c>
      <c r="G137" s="35">
        <v>44722</v>
      </c>
      <c r="H137" s="21" t="s">
        <v>301</v>
      </c>
      <c r="I137" s="22" t="s">
        <v>379</v>
      </c>
      <c r="J137" s="35">
        <v>44720</v>
      </c>
      <c r="K137" s="35">
        <v>44722</v>
      </c>
      <c r="L137" s="10"/>
      <c r="M137" s="10">
        <v>3400</v>
      </c>
      <c r="N137" s="10">
        <f t="shared" si="24"/>
        <v>0</v>
      </c>
      <c r="O137" s="10"/>
      <c r="P137" s="10">
        <v>2900</v>
      </c>
      <c r="Q137" s="10">
        <f t="shared" si="25"/>
        <v>0</v>
      </c>
      <c r="R137" s="10"/>
      <c r="S137" s="10">
        <v>2800</v>
      </c>
      <c r="T137" s="10">
        <f t="shared" si="26"/>
        <v>0</v>
      </c>
      <c r="U137" s="10">
        <v>8</v>
      </c>
      <c r="V137" s="10">
        <v>150</v>
      </c>
      <c r="W137" s="10">
        <f t="shared" si="19"/>
        <v>1200</v>
      </c>
      <c r="X137" s="10">
        <v>8</v>
      </c>
      <c r="Y137" s="10">
        <v>150</v>
      </c>
      <c r="Z137" s="10">
        <f t="shared" si="20"/>
        <v>1200</v>
      </c>
      <c r="AA137" s="10">
        <v>8</v>
      </c>
      <c r="AB137" s="10">
        <v>150</v>
      </c>
      <c r="AC137" s="10">
        <f t="shared" si="21"/>
        <v>1200</v>
      </c>
      <c r="AD137" s="11">
        <v>24</v>
      </c>
      <c r="AE137" s="26">
        <v>7</v>
      </c>
      <c r="AF137" s="7">
        <f t="shared" si="27"/>
        <v>168</v>
      </c>
      <c r="AG137" s="152">
        <v>1</v>
      </c>
      <c r="AH137" s="139">
        <f t="shared" si="22"/>
        <v>48</v>
      </c>
      <c r="AI137" s="139">
        <f t="shared" ref="AI137:AI200" si="28">AJ137</f>
        <v>3768</v>
      </c>
      <c r="AJ137" s="109">
        <f t="shared" si="23"/>
        <v>3768</v>
      </c>
      <c r="AM137" t="b">
        <f>D137='15.02.2022 Смета'!D139</f>
        <v>1</v>
      </c>
      <c r="AN137" t="b">
        <f>F137='15.02.2022 Смета'!E139</f>
        <v>1</v>
      </c>
      <c r="AO137" t="b">
        <f>G137='15.02.2022 Смета'!F139</f>
        <v>1</v>
      </c>
      <c r="AP137" t="b">
        <f>H137='15.02.2022 Смета'!G139</f>
        <v>1</v>
      </c>
    </row>
    <row r="138" spans="1:42" ht="16.149999999999999" customHeight="1" x14ac:dyDescent="0.25">
      <c r="A138" s="108">
        <v>114</v>
      </c>
      <c r="B138" s="8" t="s">
        <v>219</v>
      </c>
      <c r="C138" s="21" t="s">
        <v>220</v>
      </c>
      <c r="D138" s="22" t="s">
        <v>574</v>
      </c>
      <c r="E138" s="21" t="s">
        <v>380</v>
      </c>
      <c r="F138" s="35">
        <v>44726</v>
      </c>
      <c r="G138" s="35">
        <v>44729</v>
      </c>
      <c r="H138" s="21" t="s">
        <v>301</v>
      </c>
      <c r="I138" s="22" t="s">
        <v>380</v>
      </c>
      <c r="J138" s="35">
        <v>44726</v>
      </c>
      <c r="K138" s="35">
        <v>44729</v>
      </c>
      <c r="L138" s="10"/>
      <c r="M138" s="10">
        <v>3400</v>
      </c>
      <c r="N138" s="10">
        <f t="shared" si="24"/>
        <v>0</v>
      </c>
      <c r="O138" s="10"/>
      <c r="P138" s="10">
        <v>2900</v>
      </c>
      <c r="Q138" s="10">
        <f t="shared" si="25"/>
        <v>0</v>
      </c>
      <c r="R138" s="10"/>
      <c r="S138" s="10">
        <v>2800</v>
      </c>
      <c r="T138" s="10">
        <f t="shared" si="26"/>
        <v>0</v>
      </c>
      <c r="U138" s="10">
        <v>15</v>
      </c>
      <c r="V138" s="10">
        <v>150</v>
      </c>
      <c r="W138" s="10">
        <f t="shared" si="19"/>
        <v>2250</v>
      </c>
      <c r="X138" s="10">
        <v>15</v>
      </c>
      <c r="Y138" s="10">
        <v>150</v>
      </c>
      <c r="Z138" s="10">
        <f t="shared" si="20"/>
        <v>2250</v>
      </c>
      <c r="AA138" s="10">
        <v>15</v>
      </c>
      <c r="AB138" s="10">
        <v>150</v>
      </c>
      <c r="AC138" s="10">
        <f t="shared" si="21"/>
        <v>2250</v>
      </c>
      <c r="AD138" s="11">
        <v>45</v>
      </c>
      <c r="AE138" s="26">
        <v>7</v>
      </c>
      <c r="AF138" s="7">
        <f t="shared" si="27"/>
        <v>315</v>
      </c>
      <c r="AG138" s="152">
        <v>1</v>
      </c>
      <c r="AH138" s="139">
        <f t="shared" si="22"/>
        <v>90</v>
      </c>
      <c r="AI138" s="139">
        <f t="shared" si="28"/>
        <v>7065</v>
      </c>
      <c r="AJ138" s="109">
        <f t="shared" si="23"/>
        <v>7065</v>
      </c>
      <c r="AM138" t="b">
        <f>D138='15.02.2022 Смета'!D140</f>
        <v>1</v>
      </c>
      <c r="AN138" t="b">
        <f>F138='15.02.2022 Смета'!E140</f>
        <v>1</v>
      </c>
      <c r="AO138" t="b">
        <f>G138='15.02.2022 Смета'!F140</f>
        <v>1</v>
      </c>
      <c r="AP138" t="b">
        <f>H138='15.02.2022 Смета'!G140</f>
        <v>1</v>
      </c>
    </row>
    <row r="139" spans="1:42" ht="16.149999999999999" customHeight="1" x14ac:dyDescent="0.25">
      <c r="A139" s="108">
        <v>115</v>
      </c>
      <c r="B139" s="8" t="s">
        <v>219</v>
      </c>
      <c r="C139" s="21" t="s">
        <v>220</v>
      </c>
      <c r="D139" s="22" t="s">
        <v>575</v>
      </c>
      <c r="E139" s="21" t="s">
        <v>377</v>
      </c>
      <c r="F139" s="35">
        <v>44740</v>
      </c>
      <c r="G139" s="35">
        <v>44743</v>
      </c>
      <c r="H139" s="21" t="s">
        <v>301</v>
      </c>
      <c r="I139" s="38" t="s">
        <v>377</v>
      </c>
      <c r="J139" s="35">
        <v>44740</v>
      </c>
      <c r="K139" s="35">
        <v>44743</v>
      </c>
      <c r="L139" s="10"/>
      <c r="M139" s="10">
        <v>3400</v>
      </c>
      <c r="N139" s="10">
        <f t="shared" si="24"/>
        <v>0</v>
      </c>
      <c r="O139" s="10"/>
      <c r="P139" s="10">
        <v>2900</v>
      </c>
      <c r="Q139" s="10">
        <f t="shared" si="25"/>
        <v>0</v>
      </c>
      <c r="R139" s="10"/>
      <c r="S139" s="10">
        <v>2800</v>
      </c>
      <c r="T139" s="10">
        <f t="shared" si="26"/>
        <v>0</v>
      </c>
      <c r="U139" s="10">
        <v>13</v>
      </c>
      <c r="V139" s="10">
        <v>150</v>
      </c>
      <c r="W139" s="10">
        <f t="shared" si="19"/>
        <v>1950</v>
      </c>
      <c r="X139" s="10">
        <v>13</v>
      </c>
      <c r="Y139" s="10">
        <v>150</v>
      </c>
      <c r="Z139" s="10">
        <f t="shared" si="20"/>
        <v>1950</v>
      </c>
      <c r="AA139" s="10">
        <v>13</v>
      </c>
      <c r="AB139" s="10">
        <v>150</v>
      </c>
      <c r="AC139" s="10">
        <f t="shared" si="21"/>
        <v>1950</v>
      </c>
      <c r="AD139" s="11">
        <v>39</v>
      </c>
      <c r="AE139" s="26">
        <v>7</v>
      </c>
      <c r="AF139" s="7">
        <f t="shared" si="27"/>
        <v>273</v>
      </c>
      <c r="AG139" s="152">
        <v>1</v>
      </c>
      <c r="AH139" s="139">
        <f t="shared" si="22"/>
        <v>78</v>
      </c>
      <c r="AI139" s="139">
        <f t="shared" si="28"/>
        <v>6123</v>
      </c>
      <c r="AJ139" s="109">
        <f t="shared" si="23"/>
        <v>6123</v>
      </c>
      <c r="AM139" t="b">
        <f>D139='15.02.2022 Смета'!D141</f>
        <v>1</v>
      </c>
      <c r="AN139" t="b">
        <f>F139='15.02.2022 Смета'!E141</f>
        <v>1</v>
      </c>
      <c r="AO139" t="b">
        <f>G139='15.02.2022 Смета'!F141</f>
        <v>1</v>
      </c>
      <c r="AP139" t="b">
        <f>H139='15.02.2022 Смета'!G141</f>
        <v>1</v>
      </c>
    </row>
    <row r="140" spans="1:42" ht="16.149999999999999" customHeight="1" x14ac:dyDescent="0.25">
      <c r="A140" s="108">
        <v>116</v>
      </c>
      <c r="B140" s="8" t="s">
        <v>219</v>
      </c>
      <c r="C140" s="21" t="s">
        <v>220</v>
      </c>
      <c r="D140" s="22" t="s">
        <v>221</v>
      </c>
      <c r="E140" s="21" t="s">
        <v>375</v>
      </c>
      <c r="F140" s="35">
        <v>44775</v>
      </c>
      <c r="G140" s="35">
        <v>44778</v>
      </c>
      <c r="H140" s="21" t="s">
        <v>301</v>
      </c>
      <c r="I140" s="22" t="s">
        <v>379</v>
      </c>
      <c r="J140" s="35">
        <v>44775</v>
      </c>
      <c r="K140" s="35">
        <v>44778</v>
      </c>
      <c r="L140" s="10"/>
      <c r="M140" s="10">
        <v>3400</v>
      </c>
      <c r="N140" s="10">
        <f t="shared" si="24"/>
        <v>0</v>
      </c>
      <c r="O140" s="10"/>
      <c r="P140" s="10">
        <v>2900</v>
      </c>
      <c r="Q140" s="10">
        <f t="shared" si="25"/>
        <v>0</v>
      </c>
      <c r="R140" s="10"/>
      <c r="S140" s="10">
        <v>2800</v>
      </c>
      <c r="T140" s="10">
        <f t="shared" si="26"/>
        <v>0</v>
      </c>
      <c r="U140" s="10">
        <v>20</v>
      </c>
      <c r="V140" s="10">
        <v>150</v>
      </c>
      <c r="W140" s="10">
        <f t="shared" si="19"/>
        <v>3000</v>
      </c>
      <c r="X140" s="10">
        <v>20</v>
      </c>
      <c r="Y140" s="10">
        <v>150</v>
      </c>
      <c r="Z140" s="10">
        <f t="shared" si="20"/>
        <v>3000</v>
      </c>
      <c r="AA140" s="10">
        <v>20</v>
      </c>
      <c r="AB140" s="10">
        <v>150</v>
      </c>
      <c r="AC140" s="10">
        <f t="shared" si="21"/>
        <v>3000</v>
      </c>
      <c r="AD140" s="11">
        <v>60</v>
      </c>
      <c r="AE140" s="26">
        <v>7</v>
      </c>
      <c r="AF140" s="7">
        <f t="shared" si="27"/>
        <v>420</v>
      </c>
      <c r="AG140" s="152">
        <v>1</v>
      </c>
      <c r="AH140" s="139">
        <f t="shared" si="22"/>
        <v>120</v>
      </c>
      <c r="AI140" s="139">
        <f t="shared" si="28"/>
        <v>9420</v>
      </c>
      <c r="AJ140" s="109">
        <f t="shared" si="23"/>
        <v>9420</v>
      </c>
      <c r="AM140" t="b">
        <f>D140='15.02.2022 Смета'!D142</f>
        <v>1</v>
      </c>
      <c r="AN140" t="b">
        <f>F140='15.02.2022 Смета'!E142</f>
        <v>1</v>
      </c>
      <c r="AO140" t="b">
        <f>G140='15.02.2022 Смета'!F142</f>
        <v>1</v>
      </c>
      <c r="AP140" t="b">
        <f>H140='15.02.2022 Смета'!G142</f>
        <v>1</v>
      </c>
    </row>
    <row r="141" spans="1:42" ht="27" customHeight="1" x14ac:dyDescent="0.25">
      <c r="A141" s="108">
        <v>117</v>
      </c>
      <c r="B141" s="8" t="s">
        <v>219</v>
      </c>
      <c r="C141" s="21" t="s">
        <v>220</v>
      </c>
      <c r="D141" s="22" t="s">
        <v>576</v>
      </c>
      <c r="E141" s="21" t="s">
        <v>337</v>
      </c>
      <c r="F141" s="35">
        <v>44796</v>
      </c>
      <c r="G141" s="35">
        <v>44799</v>
      </c>
      <c r="H141" s="21" t="s">
        <v>301</v>
      </c>
      <c r="I141" s="22" t="s">
        <v>337</v>
      </c>
      <c r="J141" s="35">
        <v>44796</v>
      </c>
      <c r="K141" s="35">
        <v>44799</v>
      </c>
      <c r="L141" s="10"/>
      <c r="M141" s="10">
        <v>3400</v>
      </c>
      <c r="N141" s="10">
        <f t="shared" si="24"/>
        <v>0</v>
      </c>
      <c r="O141" s="10"/>
      <c r="P141" s="10">
        <v>2900</v>
      </c>
      <c r="Q141" s="10">
        <f t="shared" si="25"/>
        <v>0</v>
      </c>
      <c r="R141" s="10"/>
      <c r="S141" s="10">
        <v>2800</v>
      </c>
      <c r="T141" s="10">
        <f t="shared" si="26"/>
        <v>0</v>
      </c>
      <c r="U141" s="10">
        <v>15</v>
      </c>
      <c r="V141" s="10">
        <v>150</v>
      </c>
      <c r="W141" s="10">
        <f t="shared" si="19"/>
        <v>2250</v>
      </c>
      <c r="X141" s="10">
        <v>15</v>
      </c>
      <c r="Y141" s="10">
        <v>150</v>
      </c>
      <c r="Z141" s="10">
        <f t="shared" si="20"/>
        <v>2250</v>
      </c>
      <c r="AA141" s="10">
        <v>15</v>
      </c>
      <c r="AB141" s="10">
        <v>150</v>
      </c>
      <c r="AC141" s="10">
        <f t="shared" si="21"/>
        <v>2250</v>
      </c>
      <c r="AD141" s="11">
        <v>45</v>
      </c>
      <c r="AE141" s="26">
        <v>7</v>
      </c>
      <c r="AF141" s="7">
        <f t="shared" si="27"/>
        <v>315</v>
      </c>
      <c r="AG141" s="152">
        <v>1</v>
      </c>
      <c r="AH141" s="145">
        <f t="shared" si="22"/>
        <v>90</v>
      </c>
      <c r="AI141" s="139">
        <f t="shared" si="28"/>
        <v>7065</v>
      </c>
      <c r="AJ141" s="118">
        <f t="shared" si="23"/>
        <v>7065</v>
      </c>
      <c r="AM141" t="b">
        <f>D141='15.02.2022 Смета'!D143</f>
        <v>1</v>
      </c>
      <c r="AN141" t="b">
        <f>F141='15.02.2022 Смета'!E143</f>
        <v>1</v>
      </c>
      <c r="AO141" t="b">
        <f>G141='15.02.2022 Смета'!F143</f>
        <v>1</v>
      </c>
      <c r="AP141" t="b">
        <f>H141='15.02.2022 Смета'!G143</f>
        <v>1</v>
      </c>
    </row>
    <row r="142" spans="1:42" ht="16.149999999999999" customHeight="1" x14ac:dyDescent="0.25">
      <c r="A142" s="108">
        <v>118</v>
      </c>
      <c r="B142" s="8" t="s">
        <v>219</v>
      </c>
      <c r="C142" s="21" t="s">
        <v>220</v>
      </c>
      <c r="D142" s="22" t="s">
        <v>577</v>
      </c>
      <c r="E142" s="21" t="s">
        <v>380</v>
      </c>
      <c r="F142" s="35">
        <v>44811</v>
      </c>
      <c r="G142" s="35">
        <v>44813</v>
      </c>
      <c r="H142" s="21" t="s">
        <v>301</v>
      </c>
      <c r="I142" s="22" t="s">
        <v>380</v>
      </c>
      <c r="J142" s="35">
        <v>44811</v>
      </c>
      <c r="K142" s="35">
        <v>44813</v>
      </c>
      <c r="L142" s="10"/>
      <c r="M142" s="10">
        <v>3400</v>
      </c>
      <c r="N142" s="10">
        <f t="shared" si="24"/>
        <v>0</v>
      </c>
      <c r="O142" s="10"/>
      <c r="P142" s="10">
        <v>2900</v>
      </c>
      <c r="Q142" s="10">
        <f t="shared" si="25"/>
        <v>0</v>
      </c>
      <c r="R142" s="10"/>
      <c r="S142" s="10">
        <v>2800</v>
      </c>
      <c r="T142" s="10">
        <f t="shared" si="26"/>
        <v>0</v>
      </c>
      <c r="U142" s="10">
        <v>12</v>
      </c>
      <c r="V142" s="10">
        <v>150</v>
      </c>
      <c r="W142" s="10">
        <f t="shared" si="19"/>
        <v>1800</v>
      </c>
      <c r="X142" s="10">
        <v>12</v>
      </c>
      <c r="Y142" s="10">
        <v>150</v>
      </c>
      <c r="Z142" s="10">
        <f t="shared" si="20"/>
        <v>1800</v>
      </c>
      <c r="AA142" s="10">
        <v>12</v>
      </c>
      <c r="AB142" s="10">
        <v>150</v>
      </c>
      <c r="AC142" s="10">
        <f t="shared" si="21"/>
        <v>1800</v>
      </c>
      <c r="AD142" s="11">
        <v>36</v>
      </c>
      <c r="AE142" s="26">
        <v>7</v>
      </c>
      <c r="AF142" s="7">
        <f t="shared" si="27"/>
        <v>252</v>
      </c>
      <c r="AG142" s="152">
        <v>1</v>
      </c>
      <c r="AH142" s="139">
        <f t="shared" si="22"/>
        <v>72</v>
      </c>
      <c r="AI142" s="139">
        <f t="shared" si="28"/>
        <v>5652</v>
      </c>
      <c r="AJ142" s="109">
        <f t="shared" si="23"/>
        <v>5652</v>
      </c>
      <c r="AK142" s="67"/>
      <c r="AM142" t="b">
        <f>D142='15.02.2022 Смета'!D144</f>
        <v>1</v>
      </c>
      <c r="AN142" t="b">
        <f>F142='15.02.2022 Смета'!E144</f>
        <v>1</v>
      </c>
      <c r="AO142" t="b">
        <f>G142='15.02.2022 Смета'!F144</f>
        <v>1</v>
      </c>
      <c r="AP142" t="b">
        <f>H142='15.02.2022 Смета'!G144</f>
        <v>1</v>
      </c>
    </row>
    <row r="143" spans="1:42" ht="15.6" customHeight="1" x14ac:dyDescent="0.25">
      <c r="A143" s="106"/>
      <c r="B143" s="96"/>
      <c r="C143" s="97"/>
      <c r="D143" s="179" t="s">
        <v>850</v>
      </c>
      <c r="E143" s="99"/>
      <c r="F143" s="99"/>
      <c r="G143" s="99"/>
      <c r="H143" s="99"/>
      <c r="I143" s="99"/>
      <c r="J143" s="99"/>
      <c r="K143" s="99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2"/>
      <c r="AE143" s="79"/>
      <c r="AF143" s="79"/>
      <c r="AG143" s="153"/>
      <c r="AH143" s="151"/>
      <c r="AI143" s="151"/>
      <c r="AJ143" s="164"/>
      <c r="AK143" s="67"/>
      <c r="AM143" t="b">
        <f>D143='15.02.2022 Смета'!D145</f>
        <v>1</v>
      </c>
      <c r="AN143" t="b">
        <f>F143='15.02.2022 Смета'!E145</f>
        <v>1</v>
      </c>
      <c r="AO143" t="b">
        <f>G143='15.02.2022 Смета'!F145</f>
        <v>1</v>
      </c>
      <c r="AP143" t="b">
        <f>H143='15.02.2022 Смета'!G145</f>
        <v>1</v>
      </c>
    </row>
    <row r="144" spans="1:42" ht="25.5" x14ac:dyDescent="0.25">
      <c r="A144" s="108">
        <v>119</v>
      </c>
      <c r="B144" s="8" t="s">
        <v>213</v>
      </c>
      <c r="C144" s="8" t="s">
        <v>130</v>
      </c>
      <c r="D144" s="57" t="s">
        <v>174</v>
      </c>
      <c r="E144" s="9" t="s">
        <v>506</v>
      </c>
      <c r="F144" s="156">
        <v>44618</v>
      </c>
      <c r="G144" s="35">
        <v>44835</v>
      </c>
      <c r="H144" s="21" t="s">
        <v>1078</v>
      </c>
      <c r="I144" s="57" t="s">
        <v>381</v>
      </c>
      <c r="J144" s="64">
        <v>44618</v>
      </c>
      <c r="K144" s="62">
        <v>44835</v>
      </c>
      <c r="L144" s="10"/>
      <c r="M144" s="10">
        <v>3400</v>
      </c>
      <c r="N144" s="10">
        <f t="shared" si="24"/>
        <v>0</v>
      </c>
      <c r="O144" s="10"/>
      <c r="P144" s="10">
        <v>2900</v>
      </c>
      <c r="Q144" s="10">
        <f t="shared" si="25"/>
        <v>0</v>
      </c>
      <c r="R144" s="10"/>
      <c r="S144" s="10">
        <v>2800</v>
      </c>
      <c r="T144" s="10">
        <f t="shared" si="26"/>
        <v>0</v>
      </c>
      <c r="U144" s="10">
        <v>27</v>
      </c>
      <c r="V144" s="10">
        <v>150</v>
      </c>
      <c r="W144" s="10">
        <f t="shared" si="19"/>
        <v>4050</v>
      </c>
      <c r="X144" s="10">
        <v>27</v>
      </c>
      <c r="Y144" s="10">
        <v>150</v>
      </c>
      <c r="Z144" s="10">
        <f t="shared" si="20"/>
        <v>4050</v>
      </c>
      <c r="AA144" s="10">
        <v>27</v>
      </c>
      <c r="AB144" s="10">
        <v>150</v>
      </c>
      <c r="AC144" s="10">
        <f t="shared" si="21"/>
        <v>4050</v>
      </c>
      <c r="AD144" s="11"/>
      <c r="AE144" s="26">
        <v>7</v>
      </c>
      <c r="AF144" s="7">
        <f t="shared" si="27"/>
        <v>0</v>
      </c>
      <c r="AG144" s="152">
        <v>1</v>
      </c>
      <c r="AH144" s="139">
        <f t="shared" si="22"/>
        <v>81</v>
      </c>
      <c r="AI144" s="139">
        <f t="shared" si="28"/>
        <v>12150</v>
      </c>
      <c r="AJ144" s="109">
        <f t="shared" si="23"/>
        <v>12150</v>
      </c>
      <c r="AK144" s="67"/>
      <c r="AM144" t="b">
        <f>D144='15.02.2022 Смета'!D146</f>
        <v>1</v>
      </c>
      <c r="AN144" t="b">
        <f>F144='15.02.2022 Смета'!E146</f>
        <v>1</v>
      </c>
      <c r="AO144" t="b">
        <f>G144='15.02.2022 Смета'!F146</f>
        <v>1</v>
      </c>
      <c r="AP144" t="b">
        <f>H144='15.02.2022 Смета'!G146</f>
        <v>0</v>
      </c>
    </row>
    <row r="145" spans="1:42" x14ac:dyDescent="0.25">
      <c r="A145" s="108">
        <v>120</v>
      </c>
      <c r="B145" s="8" t="s">
        <v>213</v>
      </c>
      <c r="C145" s="21" t="s">
        <v>130</v>
      </c>
      <c r="D145" s="22" t="s">
        <v>578</v>
      </c>
      <c r="E145" s="21" t="s">
        <v>441</v>
      </c>
      <c r="F145" s="35">
        <v>44625</v>
      </c>
      <c r="G145" s="35">
        <v>44625</v>
      </c>
      <c r="H145" s="21" t="s">
        <v>301</v>
      </c>
      <c r="I145" s="22" t="s">
        <v>441</v>
      </c>
      <c r="J145" s="35">
        <v>44625</v>
      </c>
      <c r="K145" s="35">
        <v>44625</v>
      </c>
      <c r="L145" s="10"/>
      <c r="M145" s="10">
        <v>3400</v>
      </c>
      <c r="N145" s="10">
        <f t="shared" si="24"/>
        <v>0</v>
      </c>
      <c r="O145" s="10"/>
      <c r="P145" s="10">
        <v>2900</v>
      </c>
      <c r="Q145" s="10">
        <f t="shared" si="25"/>
        <v>0</v>
      </c>
      <c r="R145" s="10"/>
      <c r="S145" s="10">
        <v>2800</v>
      </c>
      <c r="T145" s="10">
        <f t="shared" si="26"/>
        <v>0</v>
      </c>
      <c r="U145" s="10">
        <v>17</v>
      </c>
      <c r="V145" s="10">
        <v>150</v>
      </c>
      <c r="W145" s="10">
        <f t="shared" si="19"/>
        <v>2550</v>
      </c>
      <c r="X145" s="10">
        <v>17</v>
      </c>
      <c r="Y145" s="10">
        <v>150</v>
      </c>
      <c r="Z145" s="10">
        <f t="shared" si="20"/>
        <v>2550</v>
      </c>
      <c r="AA145" s="10">
        <v>17</v>
      </c>
      <c r="AB145" s="10">
        <v>150</v>
      </c>
      <c r="AC145" s="10">
        <f t="shared" si="21"/>
        <v>2550</v>
      </c>
      <c r="AD145" s="11"/>
      <c r="AE145" s="26">
        <v>7</v>
      </c>
      <c r="AF145" s="7">
        <f t="shared" si="27"/>
        <v>0</v>
      </c>
      <c r="AG145" s="152">
        <v>1</v>
      </c>
      <c r="AH145" s="139">
        <f t="shared" si="22"/>
        <v>51</v>
      </c>
      <c r="AI145" s="139">
        <f t="shared" si="28"/>
        <v>7650</v>
      </c>
      <c r="AJ145" s="109">
        <f t="shared" si="23"/>
        <v>7650</v>
      </c>
      <c r="AK145" s="67"/>
      <c r="AM145" t="b">
        <f>D145='15.02.2022 Смета'!D147</f>
        <v>1</v>
      </c>
      <c r="AN145" t="b">
        <f>F145='15.02.2022 Смета'!E147</f>
        <v>1</v>
      </c>
      <c r="AO145" t="b">
        <f>G145='15.02.2022 Смета'!F147</f>
        <v>1</v>
      </c>
      <c r="AP145" t="b">
        <f>H145='15.02.2022 Смета'!G147</f>
        <v>1</v>
      </c>
    </row>
    <row r="146" spans="1:42" ht="25.5" x14ac:dyDescent="0.25">
      <c r="A146" s="108">
        <v>121</v>
      </c>
      <c r="B146" s="8" t="s">
        <v>213</v>
      </c>
      <c r="C146" s="8" t="s">
        <v>130</v>
      </c>
      <c r="D146" s="57" t="s">
        <v>174</v>
      </c>
      <c r="E146" s="9" t="s">
        <v>1007</v>
      </c>
      <c r="F146" s="35">
        <v>44626</v>
      </c>
      <c r="G146" s="35">
        <v>44856</v>
      </c>
      <c r="H146" s="21" t="s">
        <v>1079</v>
      </c>
      <c r="I146" s="57" t="s">
        <v>382</v>
      </c>
      <c r="J146" s="62">
        <v>44626</v>
      </c>
      <c r="K146" s="62">
        <v>44856</v>
      </c>
      <c r="L146" s="10"/>
      <c r="M146" s="10">
        <v>3400</v>
      </c>
      <c r="N146" s="10">
        <f t="shared" si="24"/>
        <v>0</v>
      </c>
      <c r="O146" s="10"/>
      <c r="P146" s="10">
        <v>2900</v>
      </c>
      <c r="Q146" s="10">
        <f t="shared" si="25"/>
        <v>0</v>
      </c>
      <c r="R146" s="10"/>
      <c r="S146" s="10">
        <v>2800</v>
      </c>
      <c r="T146" s="10">
        <f t="shared" si="26"/>
        <v>0</v>
      </c>
      <c r="U146" s="10">
        <v>27</v>
      </c>
      <c r="V146" s="10">
        <v>150</v>
      </c>
      <c r="W146" s="10">
        <f t="shared" si="19"/>
        <v>4050</v>
      </c>
      <c r="X146" s="10">
        <v>27</v>
      </c>
      <c r="Y146" s="10">
        <v>150</v>
      </c>
      <c r="Z146" s="10">
        <f t="shared" si="20"/>
        <v>4050</v>
      </c>
      <c r="AA146" s="10">
        <v>27</v>
      </c>
      <c r="AB146" s="10">
        <v>150</v>
      </c>
      <c r="AC146" s="10">
        <f t="shared" si="21"/>
        <v>4050</v>
      </c>
      <c r="AD146" s="12"/>
      <c r="AE146" s="26">
        <v>7</v>
      </c>
      <c r="AF146" s="7">
        <f t="shared" si="27"/>
        <v>0</v>
      </c>
      <c r="AG146" s="152">
        <v>1</v>
      </c>
      <c r="AH146" s="139">
        <f t="shared" si="22"/>
        <v>81</v>
      </c>
      <c r="AI146" s="139">
        <f t="shared" si="28"/>
        <v>12150</v>
      </c>
      <c r="AJ146" s="109">
        <f t="shared" si="23"/>
        <v>12150</v>
      </c>
      <c r="AK146" s="67"/>
      <c r="AM146" t="b">
        <f>D146='15.02.2022 Смета'!D148</f>
        <v>1</v>
      </c>
      <c r="AN146" t="b">
        <f>F146='15.02.2022 Смета'!E148</f>
        <v>1</v>
      </c>
      <c r="AO146" t="b">
        <f>G146='15.02.2022 Смета'!F148</f>
        <v>1</v>
      </c>
      <c r="AP146" t="b">
        <f>H146='15.02.2022 Смета'!G148</f>
        <v>0</v>
      </c>
    </row>
    <row r="147" spans="1:42" ht="28.9" customHeight="1" x14ac:dyDescent="0.25">
      <c r="A147" s="108">
        <v>122</v>
      </c>
      <c r="B147" s="8" t="s">
        <v>213</v>
      </c>
      <c r="C147" s="21" t="s">
        <v>130</v>
      </c>
      <c r="D147" s="22" t="s">
        <v>578</v>
      </c>
      <c r="E147" s="21" t="s">
        <v>492</v>
      </c>
      <c r="F147" s="35">
        <v>44639</v>
      </c>
      <c r="G147" s="35">
        <v>44639</v>
      </c>
      <c r="H147" s="21" t="s">
        <v>771</v>
      </c>
      <c r="I147" s="22" t="s">
        <v>492</v>
      </c>
      <c r="J147" s="35">
        <v>44639</v>
      </c>
      <c r="K147" s="35">
        <v>44639</v>
      </c>
      <c r="L147" s="10"/>
      <c r="M147" s="10">
        <v>3400</v>
      </c>
      <c r="N147" s="10">
        <f t="shared" si="24"/>
        <v>0</v>
      </c>
      <c r="O147" s="10"/>
      <c r="P147" s="10">
        <v>2900</v>
      </c>
      <c r="Q147" s="10">
        <f t="shared" si="25"/>
        <v>0</v>
      </c>
      <c r="R147" s="10"/>
      <c r="S147" s="10">
        <v>2800</v>
      </c>
      <c r="T147" s="10">
        <f t="shared" si="26"/>
        <v>0</v>
      </c>
      <c r="U147" s="10">
        <v>17</v>
      </c>
      <c r="V147" s="10">
        <v>150</v>
      </c>
      <c r="W147" s="10">
        <f t="shared" si="19"/>
        <v>2550</v>
      </c>
      <c r="X147" s="10">
        <v>17</v>
      </c>
      <c r="Y147" s="10">
        <v>150</v>
      </c>
      <c r="Z147" s="10">
        <f t="shared" si="20"/>
        <v>2550</v>
      </c>
      <c r="AA147" s="10">
        <v>17</v>
      </c>
      <c r="AB147" s="10">
        <v>150</v>
      </c>
      <c r="AC147" s="10">
        <f t="shared" si="21"/>
        <v>2550</v>
      </c>
      <c r="AD147" s="11"/>
      <c r="AE147" s="26">
        <v>7</v>
      </c>
      <c r="AF147" s="7">
        <f t="shared" si="27"/>
        <v>0</v>
      </c>
      <c r="AG147" s="152">
        <v>1</v>
      </c>
      <c r="AH147" s="139">
        <f t="shared" si="22"/>
        <v>51</v>
      </c>
      <c r="AI147" s="139">
        <f t="shared" si="28"/>
        <v>7650</v>
      </c>
      <c r="AJ147" s="109">
        <f t="shared" si="23"/>
        <v>7650</v>
      </c>
      <c r="AK147" s="67"/>
      <c r="AM147" t="b">
        <f>D147='15.02.2022 Смета'!D149</f>
        <v>1</v>
      </c>
      <c r="AN147" t="b">
        <f>F147='15.02.2022 Смета'!E149</f>
        <v>1</v>
      </c>
      <c r="AO147" t="b">
        <f>G147='15.02.2022 Смета'!F149</f>
        <v>1</v>
      </c>
      <c r="AP147" t="b">
        <f>H147='15.02.2022 Смета'!G149</f>
        <v>1</v>
      </c>
    </row>
    <row r="148" spans="1:42" x14ac:dyDescent="0.25">
      <c r="A148" s="108">
        <v>123</v>
      </c>
      <c r="B148" s="8" t="s">
        <v>213</v>
      </c>
      <c r="C148" s="21" t="s">
        <v>130</v>
      </c>
      <c r="D148" s="22" t="s">
        <v>579</v>
      </c>
      <c r="E148" s="21" t="s">
        <v>329</v>
      </c>
      <c r="F148" s="35">
        <v>44660</v>
      </c>
      <c r="G148" s="35">
        <v>44660</v>
      </c>
      <c r="H148" s="21" t="s">
        <v>301</v>
      </c>
      <c r="I148" s="22" t="s">
        <v>329</v>
      </c>
      <c r="J148" s="35">
        <v>44660</v>
      </c>
      <c r="K148" s="35">
        <v>44660</v>
      </c>
      <c r="L148" s="10"/>
      <c r="M148" s="10">
        <v>3400</v>
      </c>
      <c r="N148" s="10">
        <f t="shared" si="24"/>
        <v>0</v>
      </c>
      <c r="O148" s="10"/>
      <c r="P148" s="10">
        <v>2900</v>
      </c>
      <c r="Q148" s="10">
        <f t="shared" si="25"/>
        <v>0</v>
      </c>
      <c r="R148" s="10"/>
      <c r="S148" s="10">
        <v>2800</v>
      </c>
      <c r="T148" s="10">
        <f t="shared" si="26"/>
        <v>0</v>
      </c>
      <c r="U148" s="10">
        <v>17</v>
      </c>
      <c r="V148" s="10">
        <v>150</v>
      </c>
      <c r="W148" s="10">
        <f t="shared" si="19"/>
        <v>2550</v>
      </c>
      <c r="X148" s="10">
        <v>17</v>
      </c>
      <c r="Y148" s="10">
        <v>150</v>
      </c>
      <c r="Z148" s="10">
        <f t="shared" si="20"/>
        <v>2550</v>
      </c>
      <c r="AA148" s="10">
        <v>17</v>
      </c>
      <c r="AB148" s="10">
        <v>150</v>
      </c>
      <c r="AC148" s="10">
        <f t="shared" si="21"/>
        <v>2550</v>
      </c>
      <c r="AD148" s="11"/>
      <c r="AE148" s="26">
        <v>7</v>
      </c>
      <c r="AF148" s="7">
        <f t="shared" si="27"/>
        <v>0</v>
      </c>
      <c r="AG148" s="152">
        <v>1</v>
      </c>
      <c r="AH148" s="139">
        <f t="shared" si="22"/>
        <v>51</v>
      </c>
      <c r="AI148" s="139">
        <f t="shared" si="28"/>
        <v>7650</v>
      </c>
      <c r="AJ148" s="109">
        <f t="shared" si="23"/>
        <v>7650</v>
      </c>
      <c r="AK148" s="67"/>
      <c r="AM148" t="b">
        <f>D148='15.02.2022 Смета'!D150</f>
        <v>1</v>
      </c>
      <c r="AN148" t="b">
        <f>F148='15.02.2022 Смета'!E150</f>
        <v>1</v>
      </c>
      <c r="AO148" t="b">
        <f>G148='15.02.2022 Смета'!F150</f>
        <v>1</v>
      </c>
      <c r="AP148" t="b">
        <f>H148='15.02.2022 Смета'!G150</f>
        <v>1</v>
      </c>
    </row>
    <row r="149" spans="1:42" ht="25.5" x14ac:dyDescent="0.25">
      <c r="A149" s="108">
        <v>124</v>
      </c>
      <c r="B149" s="8" t="s">
        <v>213</v>
      </c>
      <c r="C149" s="8" t="s">
        <v>130</v>
      </c>
      <c r="D149" s="57" t="s">
        <v>174</v>
      </c>
      <c r="E149" s="9" t="s">
        <v>494</v>
      </c>
      <c r="F149" s="156">
        <v>44702</v>
      </c>
      <c r="G149" s="156">
        <v>44863</v>
      </c>
      <c r="H149" s="21" t="s">
        <v>1079</v>
      </c>
      <c r="I149" s="57" t="s">
        <v>383</v>
      </c>
      <c r="J149" s="64">
        <v>44702</v>
      </c>
      <c r="K149" s="64">
        <v>44863</v>
      </c>
      <c r="L149" s="10"/>
      <c r="M149" s="10">
        <v>3400</v>
      </c>
      <c r="N149" s="10">
        <f t="shared" si="24"/>
        <v>0</v>
      </c>
      <c r="O149" s="10"/>
      <c r="P149" s="10">
        <v>2900</v>
      </c>
      <c r="Q149" s="10">
        <f t="shared" si="25"/>
        <v>0</v>
      </c>
      <c r="R149" s="10"/>
      <c r="S149" s="10">
        <v>2800</v>
      </c>
      <c r="T149" s="10">
        <f t="shared" si="26"/>
        <v>0</v>
      </c>
      <c r="U149" s="10">
        <v>17</v>
      </c>
      <c r="V149" s="10">
        <v>150</v>
      </c>
      <c r="W149" s="10">
        <f t="shared" si="19"/>
        <v>2550</v>
      </c>
      <c r="X149" s="10">
        <v>17</v>
      </c>
      <c r="Y149" s="10">
        <v>150</v>
      </c>
      <c r="Z149" s="10">
        <f t="shared" si="20"/>
        <v>2550</v>
      </c>
      <c r="AA149" s="10">
        <v>17</v>
      </c>
      <c r="AB149" s="10">
        <v>150</v>
      </c>
      <c r="AC149" s="10">
        <f t="shared" si="21"/>
        <v>2550</v>
      </c>
      <c r="AD149" s="11">
        <v>54</v>
      </c>
      <c r="AE149" s="26">
        <v>7</v>
      </c>
      <c r="AF149" s="7">
        <f t="shared" si="27"/>
        <v>378</v>
      </c>
      <c r="AG149" s="152">
        <v>1</v>
      </c>
      <c r="AH149" s="145">
        <f t="shared" si="22"/>
        <v>105</v>
      </c>
      <c r="AI149" s="139">
        <f t="shared" si="28"/>
        <v>8028</v>
      </c>
      <c r="AJ149" s="118">
        <f t="shared" si="23"/>
        <v>8028</v>
      </c>
      <c r="AM149" t="b">
        <f>D149='15.02.2022 Смета'!D151</f>
        <v>1</v>
      </c>
      <c r="AN149" t="b">
        <f>F149='15.02.2022 Смета'!E151</f>
        <v>1</v>
      </c>
      <c r="AO149" t="b">
        <f>G149='15.02.2022 Смета'!F151</f>
        <v>1</v>
      </c>
      <c r="AP149" t="b">
        <f>H149='15.02.2022 Смета'!G151</f>
        <v>0</v>
      </c>
    </row>
    <row r="150" spans="1:42" ht="27.6" customHeight="1" x14ac:dyDescent="0.25">
      <c r="A150" s="108">
        <v>125</v>
      </c>
      <c r="B150" s="8" t="s">
        <v>214</v>
      </c>
      <c r="C150" s="21" t="s">
        <v>130</v>
      </c>
      <c r="D150" s="22" t="s">
        <v>580</v>
      </c>
      <c r="E150" s="21" t="s">
        <v>1080</v>
      </c>
      <c r="F150" s="35">
        <v>44702</v>
      </c>
      <c r="G150" s="35">
        <v>44870</v>
      </c>
      <c r="H150" s="21" t="s">
        <v>1079</v>
      </c>
      <c r="I150" s="22" t="s">
        <v>442</v>
      </c>
      <c r="J150" s="35">
        <v>44702</v>
      </c>
      <c r="K150" s="35">
        <v>44870</v>
      </c>
      <c r="L150" s="11"/>
      <c r="M150" s="10">
        <v>3400</v>
      </c>
      <c r="N150" s="10">
        <f t="shared" si="24"/>
        <v>0</v>
      </c>
      <c r="O150" s="10"/>
      <c r="P150" s="10">
        <v>2900</v>
      </c>
      <c r="Q150" s="10">
        <f t="shared" si="25"/>
        <v>0</v>
      </c>
      <c r="R150" s="10"/>
      <c r="S150" s="10">
        <v>2800</v>
      </c>
      <c r="T150" s="10">
        <f t="shared" si="26"/>
        <v>0</v>
      </c>
      <c r="U150" s="10">
        <v>30</v>
      </c>
      <c r="V150" s="10">
        <v>150</v>
      </c>
      <c r="W150" s="10">
        <f t="shared" si="19"/>
        <v>4500</v>
      </c>
      <c r="X150" s="10">
        <v>30</v>
      </c>
      <c r="Y150" s="10">
        <v>150</v>
      </c>
      <c r="Z150" s="10">
        <f t="shared" si="20"/>
        <v>4500</v>
      </c>
      <c r="AA150" s="10">
        <v>30</v>
      </c>
      <c r="AB150" s="10">
        <v>150</v>
      </c>
      <c r="AC150" s="10">
        <f t="shared" si="21"/>
        <v>4500</v>
      </c>
      <c r="AD150" s="11">
        <v>96</v>
      </c>
      <c r="AE150" s="26">
        <v>7</v>
      </c>
      <c r="AF150" s="7">
        <f t="shared" si="27"/>
        <v>672</v>
      </c>
      <c r="AG150" s="152">
        <v>1</v>
      </c>
      <c r="AH150" s="145">
        <f t="shared" si="22"/>
        <v>186</v>
      </c>
      <c r="AI150" s="139">
        <f t="shared" si="28"/>
        <v>14172</v>
      </c>
      <c r="AJ150" s="118">
        <f t="shared" si="23"/>
        <v>14172</v>
      </c>
      <c r="AM150" t="b">
        <f>D150='15.02.2022 Смета'!D152</f>
        <v>1</v>
      </c>
      <c r="AN150" t="b">
        <f>F150='15.02.2022 Смета'!E152</f>
        <v>1</v>
      </c>
      <c r="AO150" t="b">
        <f>G150='15.02.2022 Смета'!F152</f>
        <v>1</v>
      </c>
      <c r="AP150" t="b">
        <f>H150='15.02.2022 Смета'!G152</f>
        <v>0</v>
      </c>
    </row>
    <row r="151" spans="1:42" ht="16.149999999999999" customHeight="1" x14ac:dyDescent="0.25">
      <c r="A151" s="108">
        <v>126</v>
      </c>
      <c r="B151" s="8" t="s">
        <v>213</v>
      </c>
      <c r="C151" s="21" t="s">
        <v>130</v>
      </c>
      <c r="D151" s="22" t="s">
        <v>818</v>
      </c>
      <c r="E151" s="21" t="s">
        <v>329</v>
      </c>
      <c r="F151" s="35">
        <v>44814</v>
      </c>
      <c r="G151" s="35">
        <v>44814</v>
      </c>
      <c r="H151" s="21" t="s">
        <v>772</v>
      </c>
      <c r="I151" s="22" t="s">
        <v>329</v>
      </c>
      <c r="J151" s="35">
        <v>44814</v>
      </c>
      <c r="K151" s="35">
        <v>44814</v>
      </c>
      <c r="L151" s="10">
        <v>1</v>
      </c>
      <c r="M151" s="10">
        <v>3400</v>
      </c>
      <c r="N151" s="10">
        <f t="shared" si="24"/>
        <v>3400</v>
      </c>
      <c r="O151" s="10">
        <v>1</v>
      </c>
      <c r="P151" s="10">
        <v>2900</v>
      </c>
      <c r="Q151" s="10">
        <f t="shared" si="25"/>
        <v>2900</v>
      </c>
      <c r="R151" s="10">
        <v>1</v>
      </c>
      <c r="S151" s="10">
        <v>2800</v>
      </c>
      <c r="T151" s="10">
        <f t="shared" si="26"/>
        <v>2800</v>
      </c>
      <c r="U151" s="10">
        <v>14</v>
      </c>
      <c r="V151" s="10">
        <v>150</v>
      </c>
      <c r="W151" s="10">
        <f t="shared" si="19"/>
        <v>2100</v>
      </c>
      <c r="X151" s="10">
        <v>14</v>
      </c>
      <c r="Y151" s="10">
        <v>150</v>
      </c>
      <c r="Z151" s="10">
        <f t="shared" si="20"/>
        <v>2100</v>
      </c>
      <c r="AA151" s="10">
        <v>14</v>
      </c>
      <c r="AB151" s="10">
        <v>150</v>
      </c>
      <c r="AC151" s="10">
        <f t="shared" si="21"/>
        <v>2100</v>
      </c>
      <c r="AD151" s="11">
        <v>45</v>
      </c>
      <c r="AE151" s="26">
        <v>7</v>
      </c>
      <c r="AF151" s="7">
        <f t="shared" si="27"/>
        <v>315</v>
      </c>
      <c r="AG151" s="152">
        <v>1</v>
      </c>
      <c r="AH151" s="145">
        <f t="shared" si="22"/>
        <v>90</v>
      </c>
      <c r="AI151" s="139">
        <f t="shared" si="28"/>
        <v>15715</v>
      </c>
      <c r="AJ151" s="118">
        <f t="shared" si="23"/>
        <v>15715</v>
      </c>
      <c r="AM151" t="b">
        <f>D151='15.02.2022 Смета'!D153</f>
        <v>1</v>
      </c>
      <c r="AN151" t="b">
        <f>F151='15.02.2022 Смета'!E153</f>
        <v>1</v>
      </c>
      <c r="AO151" t="b">
        <f>G151='15.02.2022 Смета'!F153</f>
        <v>1</v>
      </c>
      <c r="AP151" t="b">
        <f>H151='15.02.2022 Смета'!G153</f>
        <v>1</v>
      </c>
    </row>
    <row r="152" spans="1:42" x14ac:dyDescent="0.25">
      <c r="A152" s="106"/>
      <c r="B152" s="96"/>
      <c r="C152" s="97"/>
      <c r="D152" s="179" t="s">
        <v>851</v>
      </c>
      <c r="E152" s="99"/>
      <c r="F152" s="99"/>
      <c r="G152" s="99"/>
      <c r="H152" s="99"/>
      <c r="I152" s="99"/>
      <c r="J152" s="99"/>
      <c r="K152" s="99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2"/>
      <c r="AE152" s="79"/>
      <c r="AF152" s="79"/>
      <c r="AG152" s="153"/>
      <c r="AH152" s="151"/>
      <c r="AI152" s="151"/>
      <c r="AJ152" s="164"/>
      <c r="AM152" t="b">
        <f>D152='15.02.2022 Смета'!D154</f>
        <v>1</v>
      </c>
      <c r="AN152" t="b">
        <f>F152='15.02.2022 Смета'!E154</f>
        <v>1</v>
      </c>
      <c r="AO152" t="b">
        <f>G152='15.02.2022 Смета'!F154</f>
        <v>1</v>
      </c>
      <c r="AP152" t="b">
        <f>H152='15.02.2022 Смета'!G154</f>
        <v>1</v>
      </c>
    </row>
    <row r="153" spans="1:42" ht="27" customHeight="1" x14ac:dyDescent="0.25">
      <c r="A153" s="114">
        <v>127</v>
      </c>
      <c r="B153" s="8" t="s">
        <v>65</v>
      </c>
      <c r="C153" s="21" t="s">
        <v>162</v>
      </c>
      <c r="D153" s="22" t="s">
        <v>180</v>
      </c>
      <c r="E153" s="21" t="s">
        <v>1008</v>
      </c>
      <c r="F153" s="35">
        <v>44672</v>
      </c>
      <c r="G153" s="35">
        <v>44674</v>
      </c>
      <c r="H153" s="21" t="s">
        <v>310</v>
      </c>
      <c r="I153" s="22" t="s">
        <v>715</v>
      </c>
      <c r="J153" s="35">
        <v>44672</v>
      </c>
      <c r="K153" s="35">
        <v>44674</v>
      </c>
      <c r="L153" s="10"/>
      <c r="M153" s="10">
        <v>3400</v>
      </c>
      <c r="N153" s="10">
        <f t="shared" si="24"/>
        <v>0</v>
      </c>
      <c r="O153" s="10"/>
      <c r="P153" s="10">
        <v>2900</v>
      </c>
      <c r="Q153" s="10">
        <f t="shared" si="25"/>
        <v>0</v>
      </c>
      <c r="R153" s="10"/>
      <c r="S153" s="10">
        <v>2800</v>
      </c>
      <c r="T153" s="10">
        <f t="shared" si="26"/>
        <v>0</v>
      </c>
      <c r="U153" s="10">
        <v>38</v>
      </c>
      <c r="V153" s="10">
        <v>150</v>
      </c>
      <c r="W153" s="10">
        <f t="shared" si="19"/>
        <v>5700</v>
      </c>
      <c r="X153" s="10">
        <v>38</v>
      </c>
      <c r="Y153" s="10">
        <v>150</v>
      </c>
      <c r="Z153" s="10">
        <f t="shared" si="20"/>
        <v>5700</v>
      </c>
      <c r="AA153" s="10">
        <v>38</v>
      </c>
      <c r="AB153" s="10">
        <v>150</v>
      </c>
      <c r="AC153" s="10">
        <f t="shared" si="21"/>
        <v>5700</v>
      </c>
      <c r="AD153" s="11">
        <v>114</v>
      </c>
      <c r="AE153" s="26">
        <v>7</v>
      </c>
      <c r="AF153" s="7">
        <f t="shared" si="27"/>
        <v>798</v>
      </c>
      <c r="AG153" s="152">
        <v>1</v>
      </c>
      <c r="AH153" s="145">
        <f t="shared" si="22"/>
        <v>228</v>
      </c>
      <c r="AI153" s="139">
        <f t="shared" si="28"/>
        <v>17898</v>
      </c>
      <c r="AJ153" s="118">
        <f t="shared" si="23"/>
        <v>17898</v>
      </c>
      <c r="AM153" t="b">
        <f>D153='15.02.2022 Смета'!D155</f>
        <v>1</v>
      </c>
      <c r="AN153" t="b">
        <f>F153='15.02.2022 Смета'!E155</f>
        <v>1</v>
      </c>
      <c r="AO153" t="b">
        <f>G153='15.02.2022 Смета'!F155</f>
        <v>1</v>
      </c>
      <c r="AP153" t="b">
        <f>H153='15.02.2022 Смета'!G155</f>
        <v>1</v>
      </c>
    </row>
    <row r="154" spans="1:42" x14ac:dyDescent="0.25">
      <c r="A154" s="106"/>
      <c r="B154" s="96"/>
      <c r="C154" s="97"/>
      <c r="D154" s="179" t="s">
        <v>852</v>
      </c>
      <c r="E154" s="99"/>
      <c r="F154" s="99"/>
      <c r="G154" s="99"/>
      <c r="H154" s="99"/>
      <c r="I154" s="99"/>
      <c r="J154" s="99"/>
      <c r="K154" s="99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2"/>
      <c r="AE154" s="79"/>
      <c r="AF154" s="79"/>
      <c r="AG154" s="153"/>
      <c r="AH154" s="151"/>
      <c r="AI154" s="151"/>
      <c r="AJ154" s="164"/>
      <c r="AM154" t="b">
        <f>D154='15.02.2022 Смета'!D156</f>
        <v>1</v>
      </c>
      <c r="AN154" t="b">
        <f>F154='15.02.2022 Смета'!E156</f>
        <v>1</v>
      </c>
      <c r="AO154" t="b">
        <f>G154='15.02.2022 Смета'!F156</f>
        <v>1</v>
      </c>
      <c r="AP154" t="b">
        <f>H154='15.02.2022 Смета'!G156</f>
        <v>1</v>
      </c>
    </row>
    <row r="155" spans="1:42" ht="27.6" customHeight="1" x14ac:dyDescent="0.25">
      <c r="A155" s="108">
        <v>128</v>
      </c>
      <c r="B155" s="8" t="s">
        <v>205</v>
      </c>
      <c r="C155" s="21" t="s">
        <v>140</v>
      </c>
      <c r="D155" s="22" t="s">
        <v>581</v>
      </c>
      <c r="E155" s="21" t="s">
        <v>496</v>
      </c>
      <c r="F155" s="35">
        <v>44666</v>
      </c>
      <c r="G155" s="35">
        <v>44668</v>
      </c>
      <c r="H155" s="21" t="s">
        <v>301</v>
      </c>
      <c r="I155" s="22" t="s">
        <v>496</v>
      </c>
      <c r="J155" s="35">
        <v>44666</v>
      </c>
      <c r="K155" s="35">
        <v>44668</v>
      </c>
      <c r="L155" s="10"/>
      <c r="M155" s="10">
        <v>3400</v>
      </c>
      <c r="N155" s="10">
        <f t="shared" si="24"/>
        <v>0</v>
      </c>
      <c r="O155" s="10"/>
      <c r="P155" s="10">
        <v>2900</v>
      </c>
      <c r="Q155" s="10">
        <f t="shared" si="25"/>
        <v>0</v>
      </c>
      <c r="R155" s="10"/>
      <c r="S155" s="10">
        <v>2800</v>
      </c>
      <c r="T155" s="10">
        <f t="shared" si="26"/>
        <v>0</v>
      </c>
      <c r="U155" s="10">
        <v>6</v>
      </c>
      <c r="V155" s="10">
        <v>150</v>
      </c>
      <c r="W155" s="10">
        <f t="shared" ref="W155:W230" si="29">U155*V155</f>
        <v>900</v>
      </c>
      <c r="X155" s="10">
        <v>6</v>
      </c>
      <c r="Y155" s="10">
        <v>150</v>
      </c>
      <c r="Z155" s="10">
        <f t="shared" ref="Z155:Z230" si="30">X155*Y155</f>
        <v>900</v>
      </c>
      <c r="AA155" s="10">
        <v>6</v>
      </c>
      <c r="AB155" s="10">
        <v>150</v>
      </c>
      <c r="AC155" s="10">
        <f t="shared" ref="AC155:AC230" si="31">AA155*AB155</f>
        <v>900</v>
      </c>
      <c r="AD155" s="11">
        <v>18</v>
      </c>
      <c r="AE155" s="26">
        <v>7</v>
      </c>
      <c r="AF155" s="7">
        <f t="shared" si="27"/>
        <v>126</v>
      </c>
      <c r="AG155" s="152">
        <v>1</v>
      </c>
      <c r="AH155" s="145">
        <f t="shared" si="22"/>
        <v>36</v>
      </c>
      <c r="AI155" s="139">
        <f t="shared" si="28"/>
        <v>2826</v>
      </c>
      <c r="AJ155" s="118">
        <f t="shared" si="23"/>
        <v>2826</v>
      </c>
      <c r="AM155" t="b">
        <f>D155='15.02.2022 Смета'!D157</f>
        <v>1</v>
      </c>
      <c r="AN155" t="b">
        <f>F155='15.02.2022 Смета'!E157</f>
        <v>1</v>
      </c>
      <c r="AO155" t="b">
        <f>G155='15.02.2022 Смета'!F157</f>
        <v>1</v>
      </c>
      <c r="AP155" t="b">
        <f>H155='15.02.2022 Смета'!G157</f>
        <v>1</v>
      </c>
    </row>
    <row r="156" spans="1:42" ht="16.149999999999999" customHeight="1" x14ac:dyDescent="0.25">
      <c r="A156" s="108">
        <v>129</v>
      </c>
      <c r="B156" s="8" t="s">
        <v>205</v>
      </c>
      <c r="C156" s="21" t="s">
        <v>140</v>
      </c>
      <c r="D156" s="22" t="s">
        <v>582</v>
      </c>
      <c r="E156" s="21" t="s">
        <v>340</v>
      </c>
      <c r="F156" s="35">
        <v>44666</v>
      </c>
      <c r="G156" s="35">
        <v>44668</v>
      </c>
      <c r="H156" s="21" t="s">
        <v>301</v>
      </c>
      <c r="I156" s="22" t="s">
        <v>340</v>
      </c>
      <c r="J156" s="35">
        <v>44666</v>
      </c>
      <c r="K156" s="35">
        <v>44668</v>
      </c>
      <c r="L156" s="10"/>
      <c r="M156" s="10">
        <v>3400</v>
      </c>
      <c r="N156" s="10">
        <f t="shared" si="24"/>
        <v>0</v>
      </c>
      <c r="O156" s="10"/>
      <c r="P156" s="10">
        <v>2900</v>
      </c>
      <c r="Q156" s="10">
        <f t="shared" si="25"/>
        <v>0</v>
      </c>
      <c r="R156" s="10"/>
      <c r="S156" s="10">
        <v>2800</v>
      </c>
      <c r="T156" s="10">
        <f t="shared" si="26"/>
        <v>0</v>
      </c>
      <c r="U156" s="10">
        <v>4</v>
      </c>
      <c r="V156" s="10">
        <v>150</v>
      </c>
      <c r="W156" s="10">
        <f t="shared" si="29"/>
        <v>600</v>
      </c>
      <c r="X156" s="10">
        <v>4</v>
      </c>
      <c r="Y156" s="10">
        <v>150</v>
      </c>
      <c r="Z156" s="10">
        <f t="shared" si="30"/>
        <v>600</v>
      </c>
      <c r="AA156" s="10">
        <v>4</v>
      </c>
      <c r="AB156" s="10">
        <v>150</v>
      </c>
      <c r="AC156" s="10">
        <f t="shared" si="31"/>
        <v>600</v>
      </c>
      <c r="AD156" s="11">
        <v>12</v>
      </c>
      <c r="AE156" s="26">
        <v>7</v>
      </c>
      <c r="AF156" s="7">
        <f t="shared" si="27"/>
        <v>84</v>
      </c>
      <c r="AG156" s="152">
        <v>1</v>
      </c>
      <c r="AH156" s="145">
        <f t="shared" si="22"/>
        <v>24</v>
      </c>
      <c r="AI156" s="139">
        <f t="shared" si="28"/>
        <v>1884</v>
      </c>
      <c r="AJ156" s="118">
        <f t="shared" si="23"/>
        <v>1884</v>
      </c>
      <c r="AM156" t="b">
        <f>D156='15.02.2022 Смета'!D158</f>
        <v>1</v>
      </c>
      <c r="AN156" t="b">
        <f>F156='15.02.2022 Смета'!E158</f>
        <v>1</v>
      </c>
      <c r="AO156" t="b">
        <f>G156='15.02.2022 Смета'!F158</f>
        <v>1</v>
      </c>
      <c r="AP156" t="b">
        <f>H156='15.02.2022 Смета'!G158</f>
        <v>1</v>
      </c>
    </row>
    <row r="157" spans="1:42" ht="13.9" customHeight="1" x14ac:dyDescent="0.25">
      <c r="A157" s="106"/>
      <c r="B157" s="96"/>
      <c r="C157" s="97"/>
      <c r="D157" s="179" t="s">
        <v>853</v>
      </c>
      <c r="E157" s="99"/>
      <c r="F157" s="99"/>
      <c r="G157" s="99"/>
      <c r="H157" s="99"/>
      <c r="I157" s="99"/>
      <c r="J157" s="99"/>
      <c r="K157" s="99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2"/>
      <c r="AE157" s="79"/>
      <c r="AF157" s="79"/>
      <c r="AG157" s="153"/>
      <c r="AH157" s="151"/>
      <c r="AI157" s="151"/>
      <c r="AJ157" s="164"/>
      <c r="AM157" t="b">
        <f>D157='15.02.2022 Смета'!D159</f>
        <v>1</v>
      </c>
      <c r="AN157" t="b">
        <f>F157='15.02.2022 Смета'!E159</f>
        <v>1</v>
      </c>
      <c r="AO157" t="b">
        <f>G157='15.02.2022 Смета'!F159</f>
        <v>1</v>
      </c>
      <c r="AP157" t="b">
        <f>H157='15.02.2022 Смета'!G159</f>
        <v>1</v>
      </c>
    </row>
    <row r="158" spans="1:42" ht="16.149999999999999" customHeight="1" x14ac:dyDescent="0.25">
      <c r="A158" s="108">
        <v>130</v>
      </c>
      <c r="B158" s="16" t="s">
        <v>217</v>
      </c>
      <c r="C158" s="21" t="s">
        <v>131</v>
      </c>
      <c r="D158" s="22" t="s">
        <v>583</v>
      </c>
      <c r="E158" s="21" t="s">
        <v>503</v>
      </c>
      <c r="F158" s="35">
        <v>44653</v>
      </c>
      <c r="G158" s="35">
        <v>44655</v>
      </c>
      <c r="H158" s="21" t="s">
        <v>301</v>
      </c>
      <c r="I158" s="22" t="s">
        <v>503</v>
      </c>
      <c r="J158" s="35">
        <v>44653</v>
      </c>
      <c r="K158" s="35">
        <v>44655</v>
      </c>
      <c r="L158" s="17"/>
      <c r="M158" s="10">
        <v>3400</v>
      </c>
      <c r="N158" s="10">
        <f t="shared" si="24"/>
        <v>0</v>
      </c>
      <c r="O158" s="17"/>
      <c r="P158" s="10">
        <v>2900</v>
      </c>
      <c r="Q158" s="10">
        <f t="shared" si="25"/>
        <v>0</v>
      </c>
      <c r="R158" s="17"/>
      <c r="S158" s="10">
        <v>2800</v>
      </c>
      <c r="T158" s="10">
        <f t="shared" si="26"/>
        <v>0</v>
      </c>
      <c r="U158" s="17">
        <v>2</v>
      </c>
      <c r="V158" s="10">
        <v>150</v>
      </c>
      <c r="W158" s="10">
        <f t="shared" si="29"/>
        <v>300</v>
      </c>
      <c r="X158" s="17">
        <v>2</v>
      </c>
      <c r="Y158" s="10">
        <v>150</v>
      </c>
      <c r="Z158" s="10">
        <f t="shared" si="30"/>
        <v>300</v>
      </c>
      <c r="AA158" s="17">
        <v>2</v>
      </c>
      <c r="AB158" s="10">
        <v>150</v>
      </c>
      <c r="AC158" s="10">
        <f t="shared" si="31"/>
        <v>300</v>
      </c>
      <c r="AD158" s="19"/>
      <c r="AE158" s="26">
        <v>7</v>
      </c>
      <c r="AF158" s="7">
        <f t="shared" si="27"/>
        <v>0</v>
      </c>
      <c r="AG158" s="152">
        <v>1</v>
      </c>
      <c r="AH158" s="139">
        <f t="shared" ref="AH158:AH233" si="32">L158+O158+R158+U158+X158+AA158+AD158</f>
        <v>6</v>
      </c>
      <c r="AI158" s="139">
        <f t="shared" si="28"/>
        <v>900</v>
      </c>
      <c r="AJ158" s="109">
        <f t="shared" ref="AJ158:AJ233" si="33">N158+Q158+T158+W158+Z158+AC158+AF158</f>
        <v>900</v>
      </c>
      <c r="AM158" t="b">
        <f>D158='15.02.2022 Смета'!D160</f>
        <v>1</v>
      </c>
      <c r="AN158" t="b">
        <f>F158='15.02.2022 Смета'!E160</f>
        <v>1</v>
      </c>
      <c r="AO158" t="b">
        <f>G158='15.02.2022 Смета'!F160</f>
        <v>1</v>
      </c>
      <c r="AP158" t="b">
        <f>H158='15.02.2022 Смета'!G160</f>
        <v>1</v>
      </c>
    </row>
    <row r="159" spans="1:42" ht="27" customHeight="1" x14ac:dyDescent="0.25">
      <c r="A159" s="108">
        <v>131</v>
      </c>
      <c r="B159" s="16" t="s">
        <v>217</v>
      </c>
      <c r="C159" s="21" t="s">
        <v>131</v>
      </c>
      <c r="D159" s="22" t="s">
        <v>584</v>
      </c>
      <c r="E159" s="21" t="s">
        <v>1009</v>
      </c>
      <c r="F159" s="35">
        <v>44696</v>
      </c>
      <c r="G159" s="35">
        <v>44698</v>
      </c>
      <c r="H159" s="21" t="s">
        <v>301</v>
      </c>
      <c r="I159" s="22" t="s">
        <v>716</v>
      </c>
      <c r="J159" s="35">
        <v>44696</v>
      </c>
      <c r="K159" s="35">
        <v>44698</v>
      </c>
      <c r="L159" s="17"/>
      <c r="M159" s="10">
        <v>3400</v>
      </c>
      <c r="N159" s="10">
        <f t="shared" si="24"/>
        <v>0</v>
      </c>
      <c r="O159" s="17"/>
      <c r="P159" s="10">
        <v>2900</v>
      </c>
      <c r="Q159" s="10">
        <f t="shared" si="25"/>
        <v>0</v>
      </c>
      <c r="R159" s="17"/>
      <c r="S159" s="10">
        <v>2800</v>
      </c>
      <c r="T159" s="10">
        <f t="shared" si="26"/>
        <v>0</v>
      </c>
      <c r="U159" s="17">
        <v>8</v>
      </c>
      <c r="V159" s="10">
        <v>150</v>
      </c>
      <c r="W159" s="10">
        <f t="shared" si="29"/>
        <v>1200</v>
      </c>
      <c r="X159" s="17">
        <v>8</v>
      </c>
      <c r="Y159" s="10">
        <v>150</v>
      </c>
      <c r="Z159" s="10">
        <f t="shared" si="30"/>
        <v>1200</v>
      </c>
      <c r="AA159" s="17">
        <v>8</v>
      </c>
      <c r="AB159" s="10">
        <v>150</v>
      </c>
      <c r="AC159" s="10">
        <f t="shared" si="31"/>
        <v>1200</v>
      </c>
      <c r="AD159" s="19">
        <v>24</v>
      </c>
      <c r="AE159" s="26">
        <v>7</v>
      </c>
      <c r="AF159" s="7">
        <f t="shared" si="27"/>
        <v>168</v>
      </c>
      <c r="AG159" s="152">
        <v>1</v>
      </c>
      <c r="AH159" s="139">
        <f t="shared" si="32"/>
        <v>48</v>
      </c>
      <c r="AI159" s="139">
        <f t="shared" si="28"/>
        <v>3768</v>
      </c>
      <c r="AJ159" s="109">
        <f t="shared" si="33"/>
        <v>3768</v>
      </c>
      <c r="AM159" t="b">
        <f>D159='15.02.2022 Смета'!D161</f>
        <v>1</v>
      </c>
      <c r="AN159" t="b">
        <f>F159='15.02.2022 Смета'!E161</f>
        <v>1</v>
      </c>
      <c r="AO159" t="b">
        <f>G159='15.02.2022 Смета'!F161</f>
        <v>1</v>
      </c>
      <c r="AP159" t="b">
        <f>H159='15.02.2022 Смета'!G161</f>
        <v>1</v>
      </c>
    </row>
    <row r="160" spans="1:42" x14ac:dyDescent="0.25">
      <c r="A160" s="106"/>
      <c r="B160" s="96"/>
      <c r="C160" s="97"/>
      <c r="D160" s="179" t="s">
        <v>854</v>
      </c>
      <c r="E160" s="99"/>
      <c r="F160" s="99"/>
      <c r="G160" s="99"/>
      <c r="H160" s="99"/>
      <c r="I160" s="99"/>
      <c r="J160" s="99"/>
      <c r="K160" s="99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2"/>
      <c r="AE160" s="79"/>
      <c r="AF160" s="79"/>
      <c r="AG160" s="153"/>
      <c r="AH160" s="151"/>
      <c r="AI160" s="151"/>
      <c r="AJ160" s="164"/>
      <c r="AM160" t="b">
        <f>D160='15.02.2022 Смета'!D162</f>
        <v>1</v>
      </c>
      <c r="AN160" t="b">
        <f>F160='15.02.2022 Смета'!E162</f>
        <v>1</v>
      </c>
      <c r="AO160" t="b">
        <f>G160='15.02.2022 Смета'!F162</f>
        <v>1</v>
      </c>
      <c r="AP160" t="b">
        <f>H160='15.02.2022 Смета'!G162</f>
        <v>1</v>
      </c>
    </row>
    <row r="161" spans="1:42" ht="16.149999999999999" customHeight="1" x14ac:dyDescent="0.25">
      <c r="A161" s="108">
        <v>132</v>
      </c>
      <c r="B161" s="8" t="s">
        <v>212</v>
      </c>
      <c r="C161" s="21" t="s">
        <v>245</v>
      </c>
      <c r="D161" s="22" t="s">
        <v>585</v>
      </c>
      <c r="E161" s="21" t="s">
        <v>330</v>
      </c>
      <c r="F161" s="35">
        <v>44582</v>
      </c>
      <c r="G161" s="35">
        <v>44584</v>
      </c>
      <c r="H161" s="21" t="s">
        <v>299</v>
      </c>
      <c r="I161" s="22" t="s">
        <v>330</v>
      </c>
      <c r="J161" s="35">
        <v>44582</v>
      </c>
      <c r="K161" s="35">
        <v>44584</v>
      </c>
      <c r="L161" s="10"/>
      <c r="M161" s="10">
        <v>3400</v>
      </c>
      <c r="N161" s="10">
        <f t="shared" si="24"/>
        <v>0</v>
      </c>
      <c r="O161" s="10"/>
      <c r="P161" s="10">
        <v>2900</v>
      </c>
      <c r="Q161" s="10">
        <f t="shared" si="25"/>
        <v>0</v>
      </c>
      <c r="R161" s="10"/>
      <c r="S161" s="10">
        <v>2800</v>
      </c>
      <c r="T161" s="10">
        <f t="shared" si="26"/>
        <v>0</v>
      </c>
      <c r="U161" s="10">
        <v>10</v>
      </c>
      <c r="V161" s="10">
        <v>150</v>
      </c>
      <c r="W161" s="10">
        <f t="shared" si="29"/>
        <v>1500</v>
      </c>
      <c r="X161" s="10">
        <v>10</v>
      </c>
      <c r="Y161" s="10">
        <v>150</v>
      </c>
      <c r="Z161" s="10">
        <f t="shared" si="30"/>
        <v>1500</v>
      </c>
      <c r="AA161" s="10">
        <v>10</v>
      </c>
      <c r="AB161" s="10">
        <v>150</v>
      </c>
      <c r="AC161" s="10">
        <f t="shared" si="31"/>
        <v>1500</v>
      </c>
      <c r="AD161" s="11"/>
      <c r="AE161" s="26">
        <v>7</v>
      </c>
      <c r="AF161" s="7">
        <f t="shared" si="27"/>
        <v>0</v>
      </c>
      <c r="AG161" s="152">
        <v>1</v>
      </c>
      <c r="AH161" s="139">
        <f t="shared" si="32"/>
        <v>30</v>
      </c>
      <c r="AI161" s="139">
        <f t="shared" si="28"/>
        <v>4500</v>
      </c>
      <c r="AJ161" s="109">
        <f t="shared" si="33"/>
        <v>4500</v>
      </c>
      <c r="AM161" t="b">
        <f>D161='15.02.2022 Смета'!D163</f>
        <v>1</v>
      </c>
      <c r="AN161" t="b">
        <f>F161='15.02.2022 Смета'!E163</f>
        <v>1</v>
      </c>
      <c r="AO161" t="b">
        <f>G161='15.02.2022 Смета'!F163</f>
        <v>1</v>
      </c>
      <c r="AP161" t="b">
        <f>H161='15.02.2022 Смета'!G163</f>
        <v>1</v>
      </c>
    </row>
    <row r="162" spans="1:42" ht="16.149999999999999" customHeight="1" x14ac:dyDescent="0.25">
      <c r="A162" s="108">
        <v>133</v>
      </c>
      <c r="B162" s="8" t="s">
        <v>212</v>
      </c>
      <c r="C162" s="21" t="s">
        <v>245</v>
      </c>
      <c r="D162" s="22" t="s">
        <v>174</v>
      </c>
      <c r="E162" s="21" t="s">
        <v>473</v>
      </c>
      <c r="F162" s="35">
        <v>44589</v>
      </c>
      <c r="G162" s="35">
        <v>44591</v>
      </c>
      <c r="H162" s="21" t="s">
        <v>299</v>
      </c>
      <c r="I162" s="22" t="s">
        <v>473</v>
      </c>
      <c r="J162" s="35">
        <v>44589</v>
      </c>
      <c r="K162" s="35">
        <v>44591</v>
      </c>
      <c r="L162" s="10"/>
      <c r="M162" s="10">
        <v>3400</v>
      </c>
      <c r="N162" s="10">
        <f t="shared" si="24"/>
        <v>0</v>
      </c>
      <c r="O162" s="10"/>
      <c r="P162" s="10">
        <v>2900</v>
      </c>
      <c r="Q162" s="10">
        <f t="shared" si="25"/>
        <v>0</v>
      </c>
      <c r="R162" s="10"/>
      <c r="S162" s="10">
        <v>2800</v>
      </c>
      <c r="T162" s="10">
        <f t="shared" si="26"/>
        <v>0</v>
      </c>
      <c r="U162" s="10">
        <v>10</v>
      </c>
      <c r="V162" s="10">
        <v>150</v>
      </c>
      <c r="W162" s="10">
        <f t="shared" si="29"/>
        <v>1500</v>
      </c>
      <c r="X162" s="10">
        <v>10</v>
      </c>
      <c r="Y162" s="10">
        <v>150</v>
      </c>
      <c r="Z162" s="10">
        <f t="shared" si="30"/>
        <v>1500</v>
      </c>
      <c r="AA162" s="10">
        <v>20</v>
      </c>
      <c r="AB162" s="10">
        <v>150</v>
      </c>
      <c r="AC162" s="10">
        <f t="shared" si="31"/>
        <v>3000</v>
      </c>
      <c r="AD162" s="11"/>
      <c r="AE162" s="26">
        <v>7</v>
      </c>
      <c r="AF162" s="7">
        <f t="shared" si="27"/>
        <v>0</v>
      </c>
      <c r="AG162" s="152">
        <v>1</v>
      </c>
      <c r="AH162" s="139">
        <f t="shared" si="32"/>
        <v>40</v>
      </c>
      <c r="AI162" s="139">
        <f t="shared" si="28"/>
        <v>6000</v>
      </c>
      <c r="AJ162" s="109">
        <f t="shared" si="33"/>
        <v>6000</v>
      </c>
      <c r="AM162" t="b">
        <f>D162='15.02.2022 Смета'!D164</f>
        <v>1</v>
      </c>
      <c r="AN162" t="b">
        <f>F162='15.02.2022 Смета'!E164</f>
        <v>1</v>
      </c>
      <c r="AO162" t="b">
        <f>G162='15.02.2022 Смета'!F164</f>
        <v>1</v>
      </c>
      <c r="AP162" t="b">
        <f>H162='15.02.2022 Смета'!G164</f>
        <v>1</v>
      </c>
    </row>
    <row r="163" spans="1:42" ht="16.149999999999999" customHeight="1" x14ac:dyDescent="0.25">
      <c r="A163" s="108">
        <v>134</v>
      </c>
      <c r="B163" s="8" t="s">
        <v>212</v>
      </c>
      <c r="C163" s="21" t="s">
        <v>245</v>
      </c>
      <c r="D163" s="22" t="s">
        <v>174</v>
      </c>
      <c r="E163" s="21" t="s">
        <v>494</v>
      </c>
      <c r="F163" s="35">
        <v>44589</v>
      </c>
      <c r="G163" s="35">
        <v>44590</v>
      </c>
      <c r="H163" s="21" t="s">
        <v>299</v>
      </c>
      <c r="I163" s="22" t="s">
        <v>494</v>
      </c>
      <c r="J163" s="35">
        <v>44589</v>
      </c>
      <c r="K163" s="35">
        <v>44590</v>
      </c>
      <c r="L163" s="10"/>
      <c r="M163" s="10">
        <v>3400</v>
      </c>
      <c r="N163" s="10">
        <f t="shared" si="24"/>
        <v>0</v>
      </c>
      <c r="O163" s="10"/>
      <c r="P163" s="10">
        <v>2900</v>
      </c>
      <c r="Q163" s="10">
        <f t="shared" si="25"/>
        <v>0</v>
      </c>
      <c r="R163" s="10"/>
      <c r="S163" s="10">
        <v>2800</v>
      </c>
      <c r="T163" s="10">
        <f t="shared" si="26"/>
        <v>0</v>
      </c>
      <c r="U163" s="10">
        <v>11</v>
      </c>
      <c r="V163" s="10">
        <v>150</v>
      </c>
      <c r="W163" s="10">
        <f t="shared" si="29"/>
        <v>1650</v>
      </c>
      <c r="X163" s="10">
        <v>11</v>
      </c>
      <c r="Y163" s="10">
        <v>150</v>
      </c>
      <c r="Z163" s="10">
        <f t="shared" si="30"/>
        <v>1650</v>
      </c>
      <c r="AA163" s="10">
        <v>22</v>
      </c>
      <c r="AB163" s="10">
        <v>150</v>
      </c>
      <c r="AC163" s="10">
        <f t="shared" si="31"/>
        <v>3300</v>
      </c>
      <c r="AD163" s="11"/>
      <c r="AE163" s="26">
        <v>7</v>
      </c>
      <c r="AF163" s="7">
        <f t="shared" si="27"/>
        <v>0</v>
      </c>
      <c r="AG163" s="152">
        <v>1</v>
      </c>
      <c r="AH163" s="139">
        <f t="shared" si="32"/>
        <v>44</v>
      </c>
      <c r="AI163" s="139">
        <f t="shared" si="28"/>
        <v>6600</v>
      </c>
      <c r="AJ163" s="109">
        <f t="shared" si="33"/>
        <v>6600</v>
      </c>
      <c r="AM163" t="b">
        <f>D163='15.02.2022 Смета'!D165</f>
        <v>1</v>
      </c>
      <c r="AN163" t="b">
        <f>F163='15.02.2022 Смета'!E165</f>
        <v>1</v>
      </c>
      <c r="AO163" t="b">
        <f>G163='15.02.2022 Смета'!F165</f>
        <v>1</v>
      </c>
      <c r="AP163" t="b">
        <f>H163='15.02.2022 Смета'!G165</f>
        <v>1</v>
      </c>
    </row>
    <row r="164" spans="1:42" ht="16.149999999999999" customHeight="1" x14ac:dyDescent="0.25">
      <c r="A164" s="108">
        <v>135</v>
      </c>
      <c r="B164" s="8" t="s">
        <v>212</v>
      </c>
      <c r="C164" s="21" t="s">
        <v>245</v>
      </c>
      <c r="D164" s="22" t="s">
        <v>174</v>
      </c>
      <c r="E164" s="21" t="s">
        <v>472</v>
      </c>
      <c r="F164" s="35">
        <v>44596</v>
      </c>
      <c r="G164" s="35">
        <v>44598</v>
      </c>
      <c r="H164" s="21" t="s">
        <v>299</v>
      </c>
      <c r="I164" s="22" t="s">
        <v>472</v>
      </c>
      <c r="J164" s="35">
        <v>44596</v>
      </c>
      <c r="K164" s="35">
        <v>44598</v>
      </c>
      <c r="L164" s="10"/>
      <c r="M164" s="10">
        <v>3400</v>
      </c>
      <c r="N164" s="10">
        <f t="shared" si="24"/>
        <v>0</v>
      </c>
      <c r="O164" s="10"/>
      <c r="P164" s="10">
        <v>2900</v>
      </c>
      <c r="Q164" s="10">
        <f t="shared" si="25"/>
        <v>0</v>
      </c>
      <c r="R164" s="10"/>
      <c r="S164" s="10">
        <v>2800</v>
      </c>
      <c r="T164" s="10">
        <f t="shared" si="26"/>
        <v>0</v>
      </c>
      <c r="U164" s="10">
        <v>10</v>
      </c>
      <c r="V164" s="10">
        <v>150</v>
      </c>
      <c r="W164" s="10">
        <f t="shared" si="29"/>
        <v>1500</v>
      </c>
      <c r="X164" s="10">
        <v>10</v>
      </c>
      <c r="Y164" s="10">
        <v>150</v>
      </c>
      <c r="Z164" s="10">
        <f t="shared" si="30"/>
        <v>1500</v>
      </c>
      <c r="AA164" s="10">
        <v>20</v>
      </c>
      <c r="AB164" s="10">
        <v>150</v>
      </c>
      <c r="AC164" s="10">
        <f t="shared" si="31"/>
        <v>3000</v>
      </c>
      <c r="AD164" s="11"/>
      <c r="AE164" s="26">
        <v>7</v>
      </c>
      <c r="AF164" s="7">
        <f t="shared" si="27"/>
        <v>0</v>
      </c>
      <c r="AG164" s="152">
        <v>1</v>
      </c>
      <c r="AH164" s="139">
        <f t="shared" si="32"/>
        <v>40</v>
      </c>
      <c r="AI164" s="139">
        <f t="shared" si="28"/>
        <v>6000</v>
      </c>
      <c r="AJ164" s="109">
        <f t="shared" si="33"/>
        <v>6000</v>
      </c>
      <c r="AM164" t="b">
        <f>D164='15.02.2022 Смета'!D166</f>
        <v>1</v>
      </c>
      <c r="AN164" t="b">
        <f>F164='15.02.2022 Смета'!E166</f>
        <v>1</v>
      </c>
      <c r="AO164" t="b">
        <f>G164='15.02.2022 Смета'!F166</f>
        <v>1</v>
      </c>
      <c r="AP164" t="b">
        <f>H164='15.02.2022 Смета'!G166</f>
        <v>1</v>
      </c>
    </row>
    <row r="165" spans="1:42" ht="16.149999999999999" customHeight="1" x14ac:dyDescent="0.25">
      <c r="A165" s="108">
        <v>136</v>
      </c>
      <c r="B165" s="8" t="s">
        <v>212</v>
      </c>
      <c r="C165" s="21" t="s">
        <v>245</v>
      </c>
      <c r="D165" s="22" t="s">
        <v>174</v>
      </c>
      <c r="E165" s="21" t="s">
        <v>441</v>
      </c>
      <c r="F165" s="35">
        <v>44603</v>
      </c>
      <c r="G165" s="35">
        <v>44605</v>
      </c>
      <c r="H165" s="21" t="s">
        <v>312</v>
      </c>
      <c r="I165" s="22" t="s">
        <v>441</v>
      </c>
      <c r="J165" s="35">
        <v>44603</v>
      </c>
      <c r="K165" s="35">
        <v>44605</v>
      </c>
      <c r="L165" s="10"/>
      <c r="M165" s="10">
        <v>3400</v>
      </c>
      <c r="N165" s="10">
        <f t="shared" si="24"/>
        <v>0</v>
      </c>
      <c r="O165" s="10"/>
      <c r="P165" s="10">
        <v>2900</v>
      </c>
      <c r="Q165" s="10">
        <f t="shared" si="25"/>
        <v>0</v>
      </c>
      <c r="R165" s="10"/>
      <c r="S165" s="10">
        <v>2800</v>
      </c>
      <c r="T165" s="10">
        <f t="shared" si="26"/>
        <v>0</v>
      </c>
      <c r="U165" s="10">
        <v>11</v>
      </c>
      <c r="V165" s="10">
        <v>150</v>
      </c>
      <c r="W165" s="10">
        <f t="shared" si="29"/>
        <v>1650</v>
      </c>
      <c r="X165" s="10">
        <v>11</v>
      </c>
      <c r="Y165" s="10">
        <v>150</v>
      </c>
      <c r="Z165" s="10">
        <f t="shared" si="30"/>
        <v>1650</v>
      </c>
      <c r="AA165" s="10">
        <v>22</v>
      </c>
      <c r="AB165" s="10">
        <v>150</v>
      </c>
      <c r="AC165" s="10">
        <f t="shared" si="31"/>
        <v>3300</v>
      </c>
      <c r="AD165" s="11"/>
      <c r="AE165" s="26">
        <v>7</v>
      </c>
      <c r="AF165" s="7">
        <f t="shared" si="27"/>
        <v>0</v>
      </c>
      <c r="AG165" s="152">
        <v>1</v>
      </c>
      <c r="AH165" s="139">
        <f t="shared" si="32"/>
        <v>44</v>
      </c>
      <c r="AI165" s="139">
        <f t="shared" si="28"/>
        <v>6600</v>
      </c>
      <c r="AJ165" s="109">
        <f t="shared" si="33"/>
        <v>6600</v>
      </c>
      <c r="AM165" t="b">
        <f>D165='15.02.2022 Смета'!D167</f>
        <v>1</v>
      </c>
      <c r="AN165" t="b">
        <f>F165='15.02.2022 Смета'!E167</f>
        <v>1</v>
      </c>
      <c r="AO165" t="b">
        <f>G165='15.02.2022 Смета'!F167</f>
        <v>1</v>
      </c>
      <c r="AP165" t="b">
        <f>H165='15.02.2022 Смета'!G167</f>
        <v>1</v>
      </c>
    </row>
    <row r="166" spans="1:42" ht="16.149999999999999" customHeight="1" x14ac:dyDescent="0.25">
      <c r="A166" s="108">
        <v>137</v>
      </c>
      <c r="B166" s="8" t="s">
        <v>212</v>
      </c>
      <c r="C166" s="21" t="s">
        <v>245</v>
      </c>
      <c r="D166" s="22" t="s">
        <v>585</v>
      </c>
      <c r="E166" s="21" t="s">
        <v>329</v>
      </c>
      <c r="F166" s="35">
        <v>44631</v>
      </c>
      <c r="G166" s="35">
        <v>44632</v>
      </c>
      <c r="H166" s="21" t="s">
        <v>334</v>
      </c>
      <c r="I166" s="22" t="s">
        <v>329</v>
      </c>
      <c r="J166" s="35">
        <v>44631</v>
      </c>
      <c r="K166" s="35">
        <v>44632</v>
      </c>
      <c r="L166" s="10"/>
      <c r="M166" s="10">
        <v>3400</v>
      </c>
      <c r="N166" s="10">
        <f t="shared" si="24"/>
        <v>0</v>
      </c>
      <c r="O166" s="10"/>
      <c r="P166" s="10">
        <v>2900</v>
      </c>
      <c r="Q166" s="10">
        <f t="shared" si="25"/>
        <v>0</v>
      </c>
      <c r="R166" s="10"/>
      <c r="S166" s="10">
        <v>2800</v>
      </c>
      <c r="T166" s="10">
        <f t="shared" si="26"/>
        <v>0</v>
      </c>
      <c r="U166" s="10">
        <v>10</v>
      </c>
      <c r="V166" s="10">
        <v>150</v>
      </c>
      <c r="W166" s="10">
        <f t="shared" si="29"/>
        <v>1500</v>
      </c>
      <c r="X166" s="10">
        <v>10</v>
      </c>
      <c r="Y166" s="10">
        <v>150</v>
      </c>
      <c r="Z166" s="10">
        <f t="shared" si="30"/>
        <v>1500</v>
      </c>
      <c r="AA166" s="10">
        <v>20</v>
      </c>
      <c r="AB166" s="10">
        <v>150</v>
      </c>
      <c r="AC166" s="10">
        <f t="shared" si="31"/>
        <v>3000</v>
      </c>
      <c r="AD166" s="11"/>
      <c r="AE166" s="26">
        <v>7</v>
      </c>
      <c r="AF166" s="7">
        <f t="shared" si="27"/>
        <v>0</v>
      </c>
      <c r="AG166" s="152">
        <v>1</v>
      </c>
      <c r="AH166" s="139">
        <f t="shared" si="32"/>
        <v>40</v>
      </c>
      <c r="AI166" s="139">
        <f t="shared" si="28"/>
        <v>6000</v>
      </c>
      <c r="AJ166" s="109">
        <f t="shared" si="33"/>
        <v>6000</v>
      </c>
      <c r="AM166" t="b">
        <f>D166='15.02.2022 Смета'!D168</f>
        <v>1</v>
      </c>
      <c r="AN166" t="b">
        <f>F166='15.02.2022 Смета'!E168</f>
        <v>1</v>
      </c>
      <c r="AO166" t="b">
        <f>G166='15.02.2022 Смета'!F168</f>
        <v>1</v>
      </c>
      <c r="AP166" t="b">
        <f>H166='15.02.2022 Смета'!G168</f>
        <v>1</v>
      </c>
    </row>
    <row r="167" spans="1:42" ht="16.149999999999999" customHeight="1" x14ac:dyDescent="0.25">
      <c r="A167" s="108">
        <v>138</v>
      </c>
      <c r="B167" s="8" t="s">
        <v>212</v>
      </c>
      <c r="C167" s="21" t="s">
        <v>245</v>
      </c>
      <c r="D167" s="22" t="s">
        <v>174</v>
      </c>
      <c r="E167" s="21" t="s">
        <v>322</v>
      </c>
      <c r="F167" s="35">
        <v>44638</v>
      </c>
      <c r="G167" s="35">
        <v>44640</v>
      </c>
      <c r="H167" s="21" t="s">
        <v>312</v>
      </c>
      <c r="I167" s="22" t="s">
        <v>322</v>
      </c>
      <c r="J167" s="35">
        <v>44638</v>
      </c>
      <c r="K167" s="35">
        <v>44640</v>
      </c>
      <c r="L167" s="10"/>
      <c r="M167" s="10">
        <v>3400</v>
      </c>
      <c r="N167" s="10">
        <f t="shared" si="24"/>
        <v>0</v>
      </c>
      <c r="O167" s="10"/>
      <c r="P167" s="10">
        <v>2900</v>
      </c>
      <c r="Q167" s="10">
        <f t="shared" si="25"/>
        <v>0</v>
      </c>
      <c r="R167" s="10"/>
      <c r="S167" s="10">
        <v>2800</v>
      </c>
      <c r="T167" s="10">
        <f t="shared" si="26"/>
        <v>0</v>
      </c>
      <c r="U167" s="10">
        <v>12</v>
      </c>
      <c r="V167" s="10">
        <v>150</v>
      </c>
      <c r="W167" s="10">
        <f t="shared" si="29"/>
        <v>1800</v>
      </c>
      <c r="X167" s="10">
        <v>12</v>
      </c>
      <c r="Y167" s="10">
        <v>150</v>
      </c>
      <c r="Z167" s="10">
        <f t="shared" si="30"/>
        <v>1800</v>
      </c>
      <c r="AA167" s="10">
        <v>24</v>
      </c>
      <c r="AB167" s="10">
        <v>150</v>
      </c>
      <c r="AC167" s="10">
        <f t="shared" si="31"/>
        <v>3600</v>
      </c>
      <c r="AD167" s="11"/>
      <c r="AE167" s="26">
        <v>7</v>
      </c>
      <c r="AF167" s="7">
        <f t="shared" si="27"/>
        <v>0</v>
      </c>
      <c r="AG167" s="152">
        <v>1</v>
      </c>
      <c r="AH167" s="139">
        <f t="shared" si="32"/>
        <v>48</v>
      </c>
      <c r="AI167" s="139">
        <f t="shared" si="28"/>
        <v>7200</v>
      </c>
      <c r="AJ167" s="109">
        <f t="shared" si="33"/>
        <v>7200</v>
      </c>
      <c r="AM167" t="b">
        <f>D167='15.02.2022 Смета'!D169</f>
        <v>1</v>
      </c>
      <c r="AN167" t="b">
        <f>F167='15.02.2022 Смета'!E169</f>
        <v>1</v>
      </c>
      <c r="AO167" t="b">
        <f>G167='15.02.2022 Смета'!F169</f>
        <v>1</v>
      </c>
      <c r="AP167" t="b">
        <f>H167='15.02.2022 Смета'!G169</f>
        <v>1</v>
      </c>
    </row>
    <row r="168" spans="1:42" ht="14.65" customHeight="1" x14ac:dyDescent="0.25">
      <c r="A168" s="106"/>
      <c r="B168" s="96"/>
      <c r="C168" s="97"/>
      <c r="D168" s="179" t="s">
        <v>923</v>
      </c>
      <c r="E168" s="99"/>
      <c r="F168" s="99"/>
      <c r="G168" s="99"/>
      <c r="H168" s="99"/>
      <c r="I168" s="99"/>
      <c r="J168" s="99"/>
      <c r="K168" s="99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2"/>
      <c r="AE168" s="79"/>
      <c r="AF168" s="79"/>
      <c r="AG168" s="153"/>
      <c r="AH168" s="151"/>
      <c r="AI168" s="151"/>
      <c r="AJ168" s="164"/>
      <c r="AM168" t="b">
        <f>D168='15.02.2022 Смета'!D170</f>
        <v>0</v>
      </c>
      <c r="AN168" t="b">
        <f>F168='15.02.2022 Смета'!E170</f>
        <v>1</v>
      </c>
      <c r="AO168" t="b">
        <f>G168='15.02.2022 Смета'!F170</f>
        <v>1</v>
      </c>
      <c r="AP168" t="b">
        <f>H168='15.02.2022 Смета'!G170</f>
        <v>1</v>
      </c>
    </row>
    <row r="169" spans="1:42" ht="16.149999999999999" customHeight="1" x14ac:dyDescent="0.25">
      <c r="A169" s="114">
        <v>139</v>
      </c>
      <c r="B169" s="8" t="s">
        <v>212</v>
      </c>
      <c r="C169" s="21" t="s">
        <v>211</v>
      </c>
      <c r="D169" s="22" t="s">
        <v>174</v>
      </c>
      <c r="E169" s="21" t="s">
        <v>322</v>
      </c>
      <c r="F169" s="35">
        <v>44631</v>
      </c>
      <c r="G169" s="35">
        <v>44633</v>
      </c>
      <c r="H169" s="21" t="s">
        <v>748</v>
      </c>
      <c r="I169" s="22" t="s">
        <v>322</v>
      </c>
      <c r="J169" s="35">
        <v>44631</v>
      </c>
      <c r="K169" s="35">
        <v>44633</v>
      </c>
      <c r="L169" s="10"/>
      <c r="M169" s="10">
        <v>3400</v>
      </c>
      <c r="N169" s="10">
        <f t="shared" si="24"/>
        <v>0</v>
      </c>
      <c r="O169" s="10"/>
      <c r="P169" s="10">
        <v>2900</v>
      </c>
      <c r="Q169" s="10">
        <f t="shared" si="25"/>
        <v>0</v>
      </c>
      <c r="R169" s="10"/>
      <c r="S169" s="10">
        <v>2800</v>
      </c>
      <c r="T169" s="10">
        <f t="shared" si="26"/>
        <v>0</v>
      </c>
      <c r="U169" s="10">
        <v>15</v>
      </c>
      <c r="V169" s="10">
        <v>150</v>
      </c>
      <c r="W169" s="10">
        <f t="shared" si="29"/>
        <v>2250</v>
      </c>
      <c r="X169" s="10">
        <v>15</v>
      </c>
      <c r="Y169" s="10">
        <v>150</v>
      </c>
      <c r="Z169" s="10">
        <f t="shared" si="30"/>
        <v>2250</v>
      </c>
      <c r="AA169" s="10">
        <v>30</v>
      </c>
      <c r="AB169" s="10">
        <v>150</v>
      </c>
      <c r="AC169" s="10">
        <f t="shared" si="31"/>
        <v>4500</v>
      </c>
      <c r="AD169" s="11"/>
      <c r="AE169" s="26">
        <v>7</v>
      </c>
      <c r="AF169" s="7">
        <f t="shared" si="27"/>
        <v>0</v>
      </c>
      <c r="AG169" s="152">
        <v>1</v>
      </c>
      <c r="AH169" s="139">
        <f t="shared" si="32"/>
        <v>60</v>
      </c>
      <c r="AI169" s="139">
        <f t="shared" si="28"/>
        <v>9000</v>
      </c>
      <c r="AJ169" s="109">
        <f t="shared" si="33"/>
        <v>9000</v>
      </c>
      <c r="AM169" t="b">
        <f>D169='15.02.2022 Смета'!D171</f>
        <v>1</v>
      </c>
      <c r="AN169" t="b">
        <f>F169='15.02.2022 Смета'!E171</f>
        <v>1</v>
      </c>
      <c r="AO169" t="b">
        <f>G169='15.02.2022 Смета'!F171</f>
        <v>1</v>
      </c>
      <c r="AP169" t="b">
        <f>H169='15.02.2022 Смета'!G171</f>
        <v>1</v>
      </c>
    </row>
    <row r="170" spans="1:42" ht="16.149999999999999" customHeight="1" x14ac:dyDescent="0.25">
      <c r="A170" s="108">
        <v>140</v>
      </c>
      <c r="B170" s="8" t="s">
        <v>212</v>
      </c>
      <c r="C170" s="21" t="s">
        <v>211</v>
      </c>
      <c r="D170" s="42" t="s">
        <v>586</v>
      </c>
      <c r="E170" s="44" t="s">
        <v>486</v>
      </c>
      <c r="F170" s="35">
        <v>44639</v>
      </c>
      <c r="G170" s="35">
        <v>44640</v>
      </c>
      <c r="H170" s="44" t="s">
        <v>301</v>
      </c>
      <c r="I170" s="42" t="s">
        <v>486</v>
      </c>
      <c r="J170" s="35">
        <v>44639</v>
      </c>
      <c r="K170" s="35">
        <v>44640</v>
      </c>
      <c r="L170" s="10"/>
      <c r="M170" s="10">
        <v>3400</v>
      </c>
      <c r="N170" s="10">
        <f t="shared" si="24"/>
        <v>0</v>
      </c>
      <c r="O170" s="10"/>
      <c r="P170" s="10">
        <v>2900</v>
      </c>
      <c r="Q170" s="10">
        <f t="shared" si="25"/>
        <v>0</v>
      </c>
      <c r="R170" s="10"/>
      <c r="S170" s="10">
        <v>2800</v>
      </c>
      <c r="T170" s="10">
        <f t="shared" si="26"/>
        <v>0</v>
      </c>
      <c r="U170" s="10">
        <v>10</v>
      </c>
      <c r="V170" s="10">
        <v>150</v>
      </c>
      <c r="W170" s="10">
        <f t="shared" si="29"/>
        <v>1500</v>
      </c>
      <c r="X170" s="10">
        <v>10</v>
      </c>
      <c r="Y170" s="10">
        <v>150</v>
      </c>
      <c r="Z170" s="10">
        <f t="shared" si="30"/>
        <v>1500</v>
      </c>
      <c r="AA170" s="10">
        <v>20</v>
      </c>
      <c r="AB170" s="10">
        <v>150</v>
      </c>
      <c r="AC170" s="10">
        <f t="shared" si="31"/>
        <v>3000</v>
      </c>
      <c r="AD170" s="11"/>
      <c r="AE170" s="26">
        <v>7</v>
      </c>
      <c r="AF170" s="7">
        <f t="shared" si="27"/>
        <v>0</v>
      </c>
      <c r="AG170" s="152">
        <v>1</v>
      </c>
      <c r="AH170" s="139">
        <f t="shared" si="32"/>
        <v>40</v>
      </c>
      <c r="AI170" s="139">
        <f t="shared" si="28"/>
        <v>6000</v>
      </c>
      <c r="AJ170" s="109">
        <f t="shared" si="33"/>
        <v>6000</v>
      </c>
      <c r="AM170" t="b">
        <f>D170='15.02.2022 Смета'!D172</f>
        <v>1</v>
      </c>
      <c r="AN170" t="b">
        <f>F170='15.02.2022 Смета'!E172</f>
        <v>1</v>
      </c>
      <c r="AO170" t="b">
        <f>G170='15.02.2022 Смета'!F172</f>
        <v>1</v>
      </c>
      <c r="AP170" t="b">
        <f>H170='15.02.2022 Смета'!G172</f>
        <v>1</v>
      </c>
    </row>
    <row r="171" spans="1:42" ht="16.149999999999999" customHeight="1" x14ac:dyDescent="0.25">
      <c r="A171" s="114">
        <v>141</v>
      </c>
      <c r="B171" s="8" t="s">
        <v>212</v>
      </c>
      <c r="C171" s="21" t="s">
        <v>211</v>
      </c>
      <c r="D171" s="22" t="s">
        <v>587</v>
      </c>
      <c r="E171" s="21" t="s">
        <v>322</v>
      </c>
      <c r="F171" s="35">
        <v>44680</v>
      </c>
      <c r="G171" s="35">
        <v>44682</v>
      </c>
      <c r="H171" s="21" t="s">
        <v>301</v>
      </c>
      <c r="I171" s="22" t="s">
        <v>322</v>
      </c>
      <c r="J171" s="35">
        <v>44680</v>
      </c>
      <c r="K171" s="35">
        <v>44682</v>
      </c>
      <c r="L171" s="10"/>
      <c r="M171" s="10">
        <v>3400</v>
      </c>
      <c r="N171" s="10">
        <f t="shared" si="24"/>
        <v>0</v>
      </c>
      <c r="O171" s="10"/>
      <c r="P171" s="10">
        <v>2900</v>
      </c>
      <c r="Q171" s="10">
        <f t="shared" si="25"/>
        <v>0</v>
      </c>
      <c r="R171" s="10"/>
      <c r="S171" s="10">
        <v>2800</v>
      </c>
      <c r="T171" s="10">
        <f t="shared" si="26"/>
        <v>0</v>
      </c>
      <c r="U171" s="10">
        <v>15</v>
      </c>
      <c r="V171" s="10">
        <v>150</v>
      </c>
      <c r="W171" s="10">
        <f t="shared" si="29"/>
        <v>2250</v>
      </c>
      <c r="X171" s="10">
        <v>15</v>
      </c>
      <c r="Y171" s="10">
        <v>150</v>
      </c>
      <c r="Z171" s="10">
        <f t="shared" si="30"/>
        <v>2250</v>
      </c>
      <c r="AA171" s="10">
        <v>30</v>
      </c>
      <c r="AB171" s="10">
        <v>150</v>
      </c>
      <c r="AC171" s="10">
        <f t="shared" si="31"/>
        <v>4500</v>
      </c>
      <c r="AD171" s="11">
        <v>60</v>
      </c>
      <c r="AE171" s="26">
        <v>7</v>
      </c>
      <c r="AF171" s="7">
        <f t="shared" si="27"/>
        <v>420</v>
      </c>
      <c r="AG171" s="152">
        <v>1</v>
      </c>
      <c r="AH171" s="139">
        <f t="shared" si="32"/>
        <v>120</v>
      </c>
      <c r="AI171" s="139">
        <f t="shared" si="28"/>
        <v>9420</v>
      </c>
      <c r="AJ171" s="109">
        <f t="shared" si="33"/>
        <v>9420</v>
      </c>
      <c r="AM171" t="b">
        <f>D171='15.02.2022 Смета'!D173</f>
        <v>1</v>
      </c>
      <c r="AN171" t="b">
        <f>F171='15.02.2022 Смета'!E173</f>
        <v>1</v>
      </c>
      <c r="AO171" t="b">
        <f>G171='15.02.2022 Смета'!F173</f>
        <v>1</v>
      </c>
      <c r="AP171" t="b">
        <f>H171='15.02.2022 Смета'!G173</f>
        <v>1</v>
      </c>
    </row>
    <row r="172" spans="1:42" ht="16.149999999999999" customHeight="1" x14ac:dyDescent="0.25">
      <c r="A172" s="108">
        <v>142</v>
      </c>
      <c r="B172" s="8" t="s">
        <v>212</v>
      </c>
      <c r="C172" s="21" t="s">
        <v>211</v>
      </c>
      <c r="D172" s="22" t="s">
        <v>60</v>
      </c>
      <c r="E172" s="21" t="s">
        <v>441</v>
      </c>
      <c r="F172" s="35">
        <v>44722</v>
      </c>
      <c r="G172" s="35">
        <v>44724</v>
      </c>
      <c r="H172" s="21" t="s">
        <v>301</v>
      </c>
      <c r="I172" s="22" t="s">
        <v>441</v>
      </c>
      <c r="J172" s="35">
        <v>44722</v>
      </c>
      <c r="K172" s="35">
        <v>44724</v>
      </c>
      <c r="L172" s="10">
        <v>1</v>
      </c>
      <c r="M172" s="10">
        <v>3400</v>
      </c>
      <c r="N172" s="10">
        <f t="shared" si="24"/>
        <v>3400</v>
      </c>
      <c r="O172" s="10">
        <v>1</v>
      </c>
      <c r="P172" s="10">
        <v>2900</v>
      </c>
      <c r="Q172" s="10">
        <f t="shared" si="25"/>
        <v>2900</v>
      </c>
      <c r="R172" s="10">
        <v>1</v>
      </c>
      <c r="S172" s="10">
        <v>2800</v>
      </c>
      <c r="T172" s="10">
        <f t="shared" si="26"/>
        <v>2800</v>
      </c>
      <c r="U172" s="10">
        <v>12</v>
      </c>
      <c r="V172" s="10">
        <v>150</v>
      </c>
      <c r="W172" s="10">
        <f t="shared" si="29"/>
        <v>1800</v>
      </c>
      <c r="X172" s="10">
        <v>12</v>
      </c>
      <c r="Y172" s="10">
        <v>150</v>
      </c>
      <c r="Z172" s="10">
        <f t="shared" si="30"/>
        <v>1800</v>
      </c>
      <c r="AA172" s="10">
        <v>24</v>
      </c>
      <c r="AB172" s="10">
        <v>150</v>
      </c>
      <c r="AC172" s="10">
        <f t="shared" si="31"/>
        <v>3600</v>
      </c>
      <c r="AD172" s="11">
        <v>51</v>
      </c>
      <c r="AE172" s="26">
        <v>7</v>
      </c>
      <c r="AF172" s="7">
        <f t="shared" si="27"/>
        <v>357</v>
      </c>
      <c r="AG172" s="152">
        <v>1</v>
      </c>
      <c r="AH172" s="139">
        <f t="shared" si="32"/>
        <v>102</v>
      </c>
      <c r="AI172" s="139">
        <f t="shared" si="28"/>
        <v>16657</v>
      </c>
      <c r="AJ172" s="109">
        <f t="shared" si="33"/>
        <v>16657</v>
      </c>
      <c r="AM172" t="b">
        <f>D172='15.02.2022 Смета'!D174</f>
        <v>1</v>
      </c>
      <c r="AN172" t="b">
        <f>F172='15.02.2022 Смета'!E174</f>
        <v>1</v>
      </c>
      <c r="AO172" t="b">
        <f>G172='15.02.2022 Смета'!F174</f>
        <v>1</v>
      </c>
      <c r="AP172" t="b">
        <f>H172='15.02.2022 Смета'!G174</f>
        <v>1</v>
      </c>
    </row>
    <row r="173" spans="1:42" ht="16.149999999999999" customHeight="1" x14ac:dyDescent="0.25">
      <c r="A173" s="114">
        <v>143</v>
      </c>
      <c r="B173" s="8" t="s">
        <v>212</v>
      </c>
      <c r="C173" s="21" t="s">
        <v>211</v>
      </c>
      <c r="D173" s="22" t="s">
        <v>588</v>
      </c>
      <c r="E173" s="21" t="s">
        <v>441</v>
      </c>
      <c r="F173" s="35">
        <v>44785</v>
      </c>
      <c r="G173" s="35">
        <v>44787</v>
      </c>
      <c r="H173" s="21" t="s">
        <v>301</v>
      </c>
      <c r="I173" s="22" t="s">
        <v>441</v>
      </c>
      <c r="J173" s="35">
        <v>44785</v>
      </c>
      <c r="K173" s="35">
        <v>44787</v>
      </c>
      <c r="L173" s="10"/>
      <c r="M173" s="10">
        <v>3400</v>
      </c>
      <c r="N173" s="10">
        <f t="shared" si="24"/>
        <v>0</v>
      </c>
      <c r="O173" s="10"/>
      <c r="P173" s="10">
        <v>2900</v>
      </c>
      <c r="Q173" s="10">
        <f t="shared" si="25"/>
        <v>0</v>
      </c>
      <c r="R173" s="10"/>
      <c r="S173" s="10">
        <v>2800</v>
      </c>
      <c r="T173" s="10">
        <f t="shared" si="26"/>
        <v>0</v>
      </c>
      <c r="U173" s="10">
        <v>12</v>
      </c>
      <c r="V173" s="10">
        <v>150</v>
      </c>
      <c r="W173" s="10">
        <f t="shared" si="29"/>
        <v>1800</v>
      </c>
      <c r="X173" s="10">
        <v>12</v>
      </c>
      <c r="Y173" s="10">
        <v>150</v>
      </c>
      <c r="Z173" s="10">
        <f t="shared" si="30"/>
        <v>1800</v>
      </c>
      <c r="AA173" s="10">
        <v>24</v>
      </c>
      <c r="AB173" s="10">
        <v>150</v>
      </c>
      <c r="AC173" s="10">
        <f t="shared" si="31"/>
        <v>3600</v>
      </c>
      <c r="AD173" s="11">
        <v>48</v>
      </c>
      <c r="AE173" s="26">
        <v>7</v>
      </c>
      <c r="AF173" s="7">
        <f t="shared" si="27"/>
        <v>336</v>
      </c>
      <c r="AG173" s="152">
        <v>1</v>
      </c>
      <c r="AH173" s="139">
        <f t="shared" si="32"/>
        <v>96</v>
      </c>
      <c r="AI173" s="139">
        <f t="shared" si="28"/>
        <v>7536</v>
      </c>
      <c r="AJ173" s="109">
        <f t="shared" si="33"/>
        <v>7536</v>
      </c>
      <c r="AM173" t="b">
        <f>D173='15.02.2022 Смета'!D175</f>
        <v>1</v>
      </c>
      <c r="AN173" t="b">
        <f>F173='15.02.2022 Смета'!E175</f>
        <v>1</v>
      </c>
      <c r="AO173" t="b">
        <f>G173='15.02.2022 Смета'!F175</f>
        <v>1</v>
      </c>
      <c r="AP173" t="b">
        <f>H173='15.02.2022 Смета'!G175</f>
        <v>1</v>
      </c>
    </row>
    <row r="174" spans="1:42" x14ac:dyDescent="0.25">
      <c r="A174" s="106"/>
      <c r="B174" s="96"/>
      <c r="C174" s="97"/>
      <c r="D174" s="179" t="s">
        <v>856</v>
      </c>
      <c r="E174" s="99"/>
      <c r="F174" s="99"/>
      <c r="G174" s="99"/>
      <c r="H174" s="99"/>
      <c r="I174" s="99"/>
      <c r="J174" s="99"/>
      <c r="K174" s="99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2"/>
      <c r="AE174" s="79"/>
      <c r="AF174" s="79"/>
      <c r="AG174" s="153"/>
      <c r="AH174" s="151"/>
      <c r="AI174" s="151"/>
      <c r="AJ174" s="164"/>
      <c r="AM174" t="b">
        <f>D174='15.02.2022 Смета'!D176</f>
        <v>1</v>
      </c>
      <c r="AN174" t="b">
        <f>F174='15.02.2022 Смета'!E176</f>
        <v>1</v>
      </c>
      <c r="AO174" t="b">
        <f>G174='15.02.2022 Смета'!F176</f>
        <v>1</v>
      </c>
      <c r="AP174" t="b">
        <f>H174='15.02.2022 Смета'!G176</f>
        <v>1</v>
      </c>
    </row>
    <row r="175" spans="1:42" ht="27" customHeight="1" x14ac:dyDescent="0.25">
      <c r="A175" s="108">
        <v>144</v>
      </c>
      <c r="B175" s="8" t="s">
        <v>218</v>
      </c>
      <c r="C175" s="21" t="s">
        <v>115</v>
      </c>
      <c r="D175" s="22" t="s">
        <v>173</v>
      </c>
      <c r="E175" s="21" t="s">
        <v>481</v>
      </c>
      <c r="F175" s="35">
        <v>44586</v>
      </c>
      <c r="G175" s="21" t="s">
        <v>98</v>
      </c>
      <c r="H175" s="21" t="s">
        <v>384</v>
      </c>
      <c r="I175" s="22" t="s">
        <v>481</v>
      </c>
      <c r="J175" s="35">
        <v>44586</v>
      </c>
      <c r="K175" s="21" t="s">
        <v>98</v>
      </c>
      <c r="L175" s="11"/>
      <c r="M175" s="10">
        <v>3400</v>
      </c>
      <c r="N175" s="10">
        <f t="shared" si="24"/>
        <v>0</v>
      </c>
      <c r="O175" s="10"/>
      <c r="P175" s="10">
        <v>2900</v>
      </c>
      <c r="Q175" s="10">
        <f t="shared" si="25"/>
        <v>0</v>
      </c>
      <c r="R175" s="10"/>
      <c r="S175" s="10">
        <v>2800</v>
      </c>
      <c r="T175" s="10">
        <f t="shared" si="26"/>
        <v>0</v>
      </c>
      <c r="U175" s="10">
        <v>12</v>
      </c>
      <c r="V175" s="10">
        <v>150</v>
      </c>
      <c r="W175" s="10">
        <f t="shared" si="29"/>
        <v>1800</v>
      </c>
      <c r="X175" s="10">
        <v>12</v>
      </c>
      <c r="Y175" s="10">
        <v>150</v>
      </c>
      <c r="Z175" s="10">
        <f t="shared" si="30"/>
        <v>1800</v>
      </c>
      <c r="AA175" s="10">
        <v>12</v>
      </c>
      <c r="AB175" s="10">
        <v>150</v>
      </c>
      <c r="AC175" s="10">
        <f t="shared" si="31"/>
        <v>1800</v>
      </c>
      <c r="AD175" s="11"/>
      <c r="AE175" s="26">
        <v>7</v>
      </c>
      <c r="AF175" s="7">
        <f t="shared" si="27"/>
        <v>0</v>
      </c>
      <c r="AG175" s="152">
        <v>1</v>
      </c>
      <c r="AH175" s="139">
        <f t="shared" si="32"/>
        <v>36</v>
      </c>
      <c r="AI175" s="139">
        <f t="shared" si="28"/>
        <v>5400</v>
      </c>
      <c r="AJ175" s="109">
        <f t="shared" si="33"/>
        <v>5400</v>
      </c>
      <c r="AM175" t="b">
        <f>D175='15.02.2022 Смета'!D177</f>
        <v>1</v>
      </c>
      <c r="AN175" t="b">
        <f>F175='15.02.2022 Смета'!E177</f>
        <v>1</v>
      </c>
      <c r="AO175" t="b">
        <f>G175='15.02.2022 Смета'!F177</f>
        <v>1</v>
      </c>
      <c r="AP175" t="b">
        <f>H175='15.02.2022 Смета'!G177</f>
        <v>1</v>
      </c>
    </row>
    <row r="176" spans="1:42" ht="16.149999999999999" customHeight="1" x14ac:dyDescent="0.25">
      <c r="A176" s="108">
        <v>145</v>
      </c>
      <c r="B176" s="8" t="s">
        <v>218</v>
      </c>
      <c r="C176" s="21" t="s">
        <v>115</v>
      </c>
      <c r="D176" s="22" t="s">
        <v>589</v>
      </c>
      <c r="E176" s="21" t="s">
        <v>1081</v>
      </c>
      <c r="F176" s="35">
        <v>44706</v>
      </c>
      <c r="G176" s="35">
        <v>44709</v>
      </c>
      <c r="H176" s="21" t="s">
        <v>298</v>
      </c>
      <c r="I176" s="22" t="s">
        <v>385</v>
      </c>
      <c r="J176" s="35">
        <v>44706</v>
      </c>
      <c r="K176" s="35">
        <v>44709</v>
      </c>
      <c r="L176" s="10"/>
      <c r="M176" s="10">
        <v>3400</v>
      </c>
      <c r="N176" s="10">
        <f t="shared" si="24"/>
        <v>0</v>
      </c>
      <c r="O176" s="10"/>
      <c r="P176" s="10">
        <v>2900</v>
      </c>
      <c r="Q176" s="10">
        <f t="shared" si="25"/>
        <v>0</v>
      </c>
      <c r="R176" s="10"/>
      <c r="S176" s="10">
        <v>2800</v>
      </c>
      <c r="T176" s="10">
        <f t="shared" si="26"/>
        <v>0</v>
      </c>
      <c r="U176" s="10">
        <v>6</v>
      </c>
      <c r="V176" s="10">
        <v>150</v>
      </c>
      <c r="W176" s="10">
        <f t="shared" si="29"/>
        <v>900</v>
      </c>
      <c r="X176" s="10">
        <v>6</v>
      </c>
      <c r="Y176" s="10">
        <v>150</v>
      </c>
      <c r="Z176" s="10">
        <f t="shared" si="30"/>
        <v>900</v>
      </c>
      <c r="AA176" s="10">
        <v>6</v>
      </c>
      <c r="AB176" s="10">
        <v>150</v>
      </c>
      <c r="AC176" s="10">
        <f t="shared" si="31"/>
        <v>900</v>
      </c>
      <c r="AD176" s="11">
        <v>30</v>
      </c>
      <c r="AE176" s="26">
        <v>7</v>
      </c>
      <c r="AF176" s="7">
        <f t="shared" si="27"/>
        <v>210</v>
      </c>
      <c r="AG176" s="152">
        <v>1</v>
      </c>
      <c r="AH176" s="139">
        <f t="shared" si="32"/>
        <v>48</v>
      </c>
      <c r="AI176" s="139">
        <f t="shared" si="28"/>
        <v>2910</v>
      </c>
      <c r="AJ176" s="109">
        <f t="shared" si="33"/>
        <v>2910</v>
      </c>
      <c r="AM176" t="b">
        <f>D176='15.02.2022 Смета'!D178</f>
        <v>1</v>
      </c>
      <c r="AN176" t="b">
        <f>F176='15.02.2022 Смета'!E178</f>
        <v>1</v>
      </c>
      <c r="AO176" t="b">
        <f>G176='15.02.2022 Смета'!F178</f>
        <v>1</v>
      </c>
      <c r="AP176" t="b">
        <f>H176='15.02.2022 Смета'!G178</f>
        <v>1</v>
      </c>
    </row>
    <row r="177" spans="1:42" x14ac:dyDescent="0.25">
      <c r="A177" s="106"/>
      <c r="B177" s="96"/>
      <c r="C177" s="97"/>
      <c r="D177" s="179" t="s">
        <v>911</v>
      </c>
      <c r="E177" s="99"/>
      <c r="F177" s="99"/>
      <c r="G177" s="99"/>
      <c r="H177" s="99"/>
      <c r="I177" s="99"/>
      <c r="J177" s="99"/>
      <c r="K177" s="99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2"/>
      <c r="AE177" s="79"/>
      <c r="AF177" s="79"/>
      <c r="AG177" s="153"/>
      <c r="AH177" s="151"/>
      <c r="AI177" s="151"/>
      <c r="AJ177" s="164"/>
      <c r="AM177" t="b">
        <f>D177='15.02.2022 Смета'!D179</f>
        <v>1</v>
      </c>
      <c r="AN177" t="b">
        <f>F177='15.02.2022 Смета'!E179</f>
        <v>1</v>
      </c>
      <c r="AO177" t="b">
        <f>G177='15.02.2022 Смета'!F179</f>
        <v>1</v>
      </c>
      <c r="AP177" t="b">
        <f>H177='15.02.2022 Смета'!G179</f>
        <v>1</v>
      </c>
    </row>
    <row r="178" spans="1:42" ht="18" customHeight="1" x14ac:dyDescent="0.25">
      <c r="A178" s="108">
        <v>146</v>
      </c>
      <c r="B178" s="8" t="s">
        <v>172</v>
      </c>
      <c r="C178" s="47" t="s">
        <v>109</v>
      </c>
      <c r="D178" s="22" t="s">
        <v>38</v>
      </c>
      <c r="E178" s="21" t="s">
        <v>376</v>
      </c>
      <c r="F178" s="35">
        <v>44638</v>
      </c>
      <c r="G178" s="35">
        <v>44640</v>
      </c>
      <c r="H178" s="21" t="s">
        <v>773</v>
      </c>
      <c r="I178" s="53" t="s">
        <v>376</v>
      </c>
      <c r="J178" s="52">
        <v>44638</v>
      </c>
      <c r="K178" s="52">
        <v>44640</v>
      </c>
      <c r="L178" s="49"/>
      <c r="M178" s="49">
        <v>3400</v>
      </c>
      <c r="N178" s="49">
        <f t="shared" si="24"/>
        <v>0</v>
      </c>
      <c r="O178" s="49"/>
      <c r="P178" s="49">
        <v>2900</v>
      </c>
      <c r="Q178" s="49">
        <f t="shared" si="25"/>
        <v>0</v>
      </c>
      <c r="R178" s="49"/>
      <c r="S178" s="49">
        <v>2800</v>
      </c>
      <c r="T178" s="49">
        <f t="shared" si="26"/>
        <v>0</v>
      </c>
      <c r="U178" s="49">
        <v>67</v>
      </c>
      <c r="V178" s="49">
        <v>150</v>
      </c>
      <c r="W178" s="49">
        <f t="shared" si="29"/>
        <v>10050</v>
      </c>
      <c r="X178" s="49">
        <v>67</v>
      </c>
      <c r="Y178" s="49">
        <v>150</v>
      </c>
      <c r="Z178" s="49">
        <f t="shared" si="30"/>
        <v>10050</v>
      </c>
      <c r="AA178" s="49">
        <v>68</v>
      </c>
      <c r="AB178" s="49">
        <v>150</v>
      </c>
      <c r="AC178" s="49">
        <f t="shared" si="31"/>
        <v>10200</v>
      </c>
      <c r="AD178" s="50">
        <v>166</v>
      </c>
      <c r="AE178" s="54">
        <v>7</v>
      </c>
      <c r="AF178" s="55">
        <f t="shared" si="27"/>
        <v>1162</v>
      </c>
      <c r="AG178" s="152">
        <v>1</v>
      </c>
      <c r="AH178" s="154">
        <f t="shared" si="32"/>
        <v>368</v>
      </c>
      <c r="AI178" s="139">
        <f t="shared" si="28"/>
        <v>31462</v>
      </c>
      <c r="AJ178" s="165">
        <f t="shared" si="33"/>
        <v>31462</v>
      </c>
      <c r="AM178" t="b">
        <f>D178='15.02.2022 Смета'!D180</f>
        <v>1</v>
      </c>
      <c r="AN178" t="b">
        <f>F178='15.02.2022 Смета'!E180</f>
        <v>1</v>
      </c>
      <c r="AO178" t="b">
        <f>G178='15.02.2022 Смета'!F180</f>
        <v>1</v>
      </c>
      <c r="AP178" t="b">
        <f>H178='15.02.2022 Смета'!G180</f>
        <v>1</v>
      </c>
    </row>
    <row r="179" spans="1:42" ht="38.25" x14ac:dyDescent="0.25">
      <c r="A179" s="108">
        <v>147</v>
      </c>
      <c r="B179" s="8" t="s">
        <v>219</v>
      </c>
      <c r="C179" s="21" t="s">
        <v>109</v>
      </c>
      <c r="D179" s="22" t="s">
        <v>1082</v>
      </c>
      <c r="E179" s="21" t="s">
        <v>501</v>
      </c>
      <c r="F179" s="35" t="s">
        <v>717</v>
      </c>
      <c r="G179" s="35" t="s">
        <v>718</v>
      </c>
      <c r="H179" s="21" t="s">
        <v>774</v>
      </c>
      <c r="I179" s="22" t="s">
        <v>501</v>
      </c>
      <c r="J179" s="35" t="s">
        <v>717</v>
      </c>
      <c r="K179" s="35" t="s">
        <v>718</v>
      </c>
      <c r="L179" s="10"/>
      <c r="M179" s="10">
        <v>3400</v>
      </c>
      <c r="N179" s="10">
        <f t="shared" si="24"/>
        <v>0</v>
      </c>
      <c r="O179" s="10"/>
      <c r="P179" s="10">
        <v>2900</v>
      </c>
      <c r="Q179" s="10">
        <f t="shared" si="25"/>
        <v>0</v>
      </c>
      <c r="R179" s="10"/>
      <c r="S179" s="10">
        <v>2800</v>
      </c>
      <c r="T179" s="10">
        <f t="shared" si="26"/>
        <v>0</v>
      </c>
      <c r="U179" s="10">
        <v>13</v>
      </c>
      <c r="V179" s="10">
        <v>150</v>
      </c>
      <c r="W179" s="10">
        <f t="shared" si="29"/>
        <v>1950</v>
      </c>
      <c r="X179" s="10">
        <v>13</v>
      </c>
      <c r="Y179" s="10">
        <v>150</v>
      </c>
      <c r="Z179" s="10">
        <f t="shared" si="30"/>
        <v>1950</v>
      </c>
      <c r="AA179" s="10">
        <v>13</v>
      </c>
      <c r="AB179" s="10">
        <v>150</v>
      </c>
      <c r="AC179" s="10">
        <f t="shared" si="31"/>
        <v>1950</v>
      </c>
      <c r="AD179" s="11">
        <v>39</v>
      </c>
      <c r="AE179" s="26">
        <v>7</v>
      </c>
      <c r="AF179" s="7">
        <f t="shared" si="27"/>
        <v>273</v>
      </c>
      <c r="AG179" s="152">
        <v>1</v>
      </c>
      <c r="AH179" s="139">
        <f t="shared" si="32"/>
        <v>78</v>
      </c>
      <c r="AI179" s="139">
        <f t="shared" si="28"/>
        <v>6123</v>
      </c>
      <c r="AJ179" s="109">
        <f t="shared" si="33"/>
        <v>6123</v>
      </c>
      <c r="AM179" t="b">
        <f>D179='15.02.2022 Смета'!D181</f>
        <v>0</v>
      </c>
      <c r="AN179" t="b">
        <f>F179='15.02.2022 Смета'!E181</f>
        <v>1</v>
      </c>
      <c r="AO179" t="b">
        <f>G179='15.02.2022 Смета'!F181</f>
        <v>1</v>
      </c>
      <c r="AP179" t="b">
        <f>H179='15.02.2022 Смета'!G181</f>
        <v>1</v>
      </c>
    </row>
    <row r="180" spans="1:42" x14ac:dyDescent="0.25">
      <c r="A180" s="108">
        <v>148</v>
      </c>
      <c r="B180" s="8" t="s">
        <v>219</v>
      </c>
      <c r="C180" s="21" t="s">
        <v>109</v>
      </c>
      <c r="D180" s="22" t="s">
        <v>81</v>
      </c>
      <c r="E180" s="21" t="s">
        <v>501</v>
      </c>
      <c r="F180" s="35">
        <v>44680</v>
      </c>
      <c r="G180" s="35">
        <v>44682</v>
      </c>
      <c r="H180" s="21" t="s">
        <v>774</v>
      </c>
      <c r="I180" s="22" t="s">
        <v>501</v>
      </c>
      <c r="J180" s="35">
        <v>44680</v>
      </c>
      <c r="K180" s="35">
        <v>44682</v>
      </c>
      <c r="L180" s="10"/>
      <c r="M180" s="10">
        <v>3400</v>
      </c>
      <c r="N180" s="10">
        <f t="shared" si="24"/>
        <v>0</v>
      </c>
      <c r="O180" s="10"/>
      <c r="P180" s="10">
        <v>2900</v>
      </c>
      <c r="Q180" s="10">
        <f t="shared" si="25"/>
        <v>0</v>
      </c>
      <c r="R180" s="10"/>
      <c r="S180" s="10">
        <v>2800</v>
      </c>
      <c r="T180" s="10">
        <f t="shared" si="26"/>
        <v>0</v>
      </c>
      <c r="U180" s="10">
        <v>3</v>
      </c>
      <c r="V180" s="10">
        <v>150</v>
      </c>
      <c r="W180" s="10">
        <f t="shared" si="29"/>
        <v>450</v>
      </c>
      <c r="X180" s="10">
        <v>3</v>
      </c>
      <c r="Y180" s="10">
        <v>150</v>
      </c>
      <c r="Z180" s="10">
        <f t="shared" si="30"/>
        <v>450</v>
      </c>
      <c r="AA180" s="10">
        <v>3</v>
      </c>
      <c r="AB180" s="10">
        <v>150</v>
      </c>
      <c r="AC180" s="10">
        <f t="shared" si="31"/>
        <v>450</v>
      </c>
      <c r="AD180" s="11">
        <v>9</v>
      </c>
      <c r="AE180" s="26">
        <v>7</v>
      </c>
      <c r="AF180" s="7">
        <f t="shared" si="27"/>
        <v>63</v>
      </c>
      <c r="AG180" s="152">
        <v>1</v>
      </c>
      <c r="AH180" s="139">
        <f t="shared" si="32"/>
        <v>18</v>
      </c>
      <c r="AI180" s="139">
        <f t="shared" si="28"/>
        <v>1413</v>
      </c>
      <c r="AJ180" s="109">
        <f t="shared" si="33"/>
        <v>1413</v>
      </c>
      <c r="AM180" t="b">
        <f>D180='15.02.2022 Смета'!D182</f>
        <v>1</v>
      </c>
      <c r="AN180" t="b">
        <f>F180='15.02.2022 Смета'!E182</f>
        <v>1</v>
      </c>
      <c r="AO180" t="b">
        <f>G180='15.02.2022 Смета'!F182</f>
        <v>1</v>
      </c>
      <c r="AP180" t="b">
        <f>H180='15.02.2022 Смета'!G182</f>
        <v>1</v>
      </c>
    </row>
    <row r="181" spans="1:42" x14ac:dyDescent="0.25">
      <c r="A181" s="108">
        <v>149</v>
      </c>
      <c r="B181" s="8" t="s">
        <v>219</v>
      </c>
      <c r="C181" s="21" t="s">
        <v>109</v>
      </c>
      <c r="D181" s="22" t="s">
        <v>81</v>
      </c>
      <c r="E181" s="21" t="s">
        <v>501</v>
      </c>
      <c r="F181" s="35">
        <v>44715</v>
      </c>
      <c r="G181" s="35">
        <v>44717</v>
      </c>
      <c r="H181" s="21" t="s">
        <v>774</v>
      </c>
      <c r="I181" s="22" t="s">
        <v>501</v>
      </c>
      <c r="J181" s="35">
        <v>44715</v>
      </c>
      <c r="K181" s="35">
        <v>44717</v>
      </c>
      <c r="L181" s="10"/>
      <c r="M181" s="10">
        <v>3400</v>
      </c>
      <c r="N181" s="10">
        <f t="shared" si="24"/>
        <v>0</v>
      </c>
      <c r="O181" s="10"/>
      <c r="P181" s="10">
        <v>2900</v>
      </c>
      <c r="Q181" s="10">
        <f t="shared" si="25"/>
        <v>0</v>
      </c>
      <c r="R181" s="10"/>
      <c r="S181" s="10">
        <v>2800</v>
      </c>
      <c r="T181" s="10">
        <f t="shared" si="26"/>
        <v>0</v>
      </c>
      <c r="U181" s="10">
        <v>3</v>
      </c>
      <c r="V181" s="10">
        <v>150</v>
      </c>
      <c r="W181" s="10">
        <f t="shared" si="29"/>
        <v>450</v>
      </c>
      <c r="X181" s="10">
        <v>3</v>
      </c>
      <c r="Y181" s="10">
        <v>150</v>
      </c>
      <c r="Z181" s="10">
        <f t="shared" si="30"/>
        <v>450</v>
      </c>
      <c r="AA181" s="10">
        <v>3</v>
      </c>
      <c r="AB181" s="10">
        <v>150</v>
      </c>
      <c r="AC181" s="10">
        <f t="shared" si="31"/>
        <v>450</v>
      </c>
      <c r="AD181" s="11">
        <v>9</v>
      </c>
      <c r="AE181" s="26">
        <v>7</v>
      </c>
      <c r="AF181" s="7">
        <f t="shared" si="27"/>
        <v>63</v>
      </c>
      <c r="AG181" s="152">
        <v>1</v>
      </c>
      <c r="AH181" s="139">
        <f t="shared" si="32"/>
        <v>18</v>
      </c>
      <c r="AI181" s="139">
        <f t="shared" si="28"/>
        <v>1413</v>
      </c>
      <c r="AJ181" s="109">
        <f t="shared" si="33"/>
        <v>1413</v>
      </c>
      <c r="AM181" t="b">
        <f>D181='15.02.2022 Смета'!D183</f>
        <v>1</v>
      </c>
      <c r="AN181" t="b">
        <f>F181='15.02.2022 Смета'!E183</f>
        <v>1</v>
      </c>
      <c r="AO181" t="b">
        <f>G181='15.02.2022 Смета'!F183</f>
        <v>1</v>
      </c>
      <c r="AP181" t="b">
        <f>H181='15.02.2022 Смета'!G183</f>
        <v>1</v>
      </c>
    </row>
    <row r="182" spans="1:42" x14ac:dyDescent="0.25">
      <c r="A182" s="108">
        <v>150</v>
      </c>
      <c r="B182" s="8" t="s">
        <v>219</v>
      </c>
      <c r="C182" s="21" t="s">
        <v>109</v>
      </c>
      <c r="D182" s="22" t="s">
        <v>174</v>
      </c>
      <c r="E182" s="21" t="s">
        <v>380</v>
      </c>
      <c r="F182" s="35">
        <v>44715</v>
      </c>
      <c r="G182" s="35">
        <v>44717</v>
      </c>
      <c r="H182" s="21" t="s">
        <v>773</v>
      </c>
      <c r="I182" s="22" t="s">
        <v>380</v>
      </c>
      <c r="J182" s="35">
        <v>44715</v>
      </c>
      <c r="K182" s="35">
        <v>44717</v>
      </c>
      <c r="L182" s="10"/>
      <c r="M182" s="10">
        <v>3400</v>
      </c>
      <c r="N182" s="10">
        <f t="shared" si="24"/>
        <v>0</v>
      </c>
      <c r="O182" s="10"/>
      <c r="P182" s="10">
        <v>2900</v>
      </c>
      <c r="Q182" s="10">
        <f t="shared" si="25"/>
        <v>0</v>
      </c>
      <c r="R182" s="10"/>
      <c r="S182" s="10">
        <v>2800</v>
      </c>
      <c r="T182" s="10">
        <f t="shared" si="26"/>
        <v>0</v>
      </c>
      <c r="U182" s="10">
        <v>4</v>
      </c>
      <c r="V182" s="10">
        <v>150</v>
      </c>
      <c r="W182" s="10">
        <f t="shared" si="29"/>
        <v>600</v>
      </c>
      <c r="X182" s="10">
        <v>4</v>
      </c>
      <c r="Y182" s="10">
        <v>150</v>
      </c>
      <c r="Z182" s="10">
        <f t="shared" si="30"/>
        <v>600</v>
      </c>
      <c r="AA182" s="10">
        <v>4</v>
      </c>
      <c r="AB182" s="10">
        <v>150</v>
      </c>
      <c r="AC182" s="10">
        <f t="shared" si="31"/>
        <v>600</v>
      </c>
      <c r="AD182" s="11">
        <v>12</v>
      </c>
      <c r="AE182" s="26">
        <v>7</v>
      </c>
      <c r="AF182" s="7">
        <f t="shared" si="27"/>
        <v>84</v>
      </c>
      <c r="AG182" s="152">
        <v>1</v>
      </c>
      <c r="AH182" s="139">
        <f t="shared" si="32"/>
        <v>24</v>
      </c>
      <c r="AI182" s="139">
        <f t="shared" si="28"/>
        <v>1884</v>
      </c>
      <c r="AJ182" s="109">
        <f t="shared" si="33"/>
        <v>1884</v>
      </c>
      <c r="AM182" t="b">
        <f>D182='15.02.2022 Смета'!D184</f>
        <v>1</v>
      </c>
      <c r="AN182" t="b">
        <f>F182='15.02.2022 Смета'!E184</f>
        <v>1</v>
      </c>
      <c r="AO182" t="b">
        <f>G182='15.02.2022 Смета'!F184</f>
        <v>1</v>
      </c>
      <c r="AP182" t="b">
        <f>H182='15.02.2022 Смета'!G184</f>
        <v>1</v>
      </c>
    </row>
    <row r="183" spans="1:42" ht="16.149999999999999" customHeight="1" x14ac:dyDescent="0.25">
      <c r="A183" s="108">
        <v>151</v>
      </c>
      <c r="B183" s="8" t="s">
        <v>219</v>
      </c>
      <c r="C183" s="21" t="s">
        <v>109</v>
      </c>
      <c r="D183" s="22" t="s">
        <v>71</v>
      </c>
      <c r="E183" s="21" t="s">
        <v>501</v>
      </c>
      <c r="F183" s="35">
        <v>44715</v>
      </c>
      <c r="G183" s="35">
        <v>44717</v>
      </c>
      <c r="H183" s="21" t="s">
        <v>773</v>
      </c>
      <c r="I183" s="22" t="s">
        <v>387</v>
      </c>
      <c r="J183" s="35">
        <v>44715</v>
      </c>
      <c r="K183" s="35">
        <v>44717</v>
      </c>
      <c r="L183" s="10"/>
      <c r="M183" s="10">
        <v>3400</v>
      </c>
      <c r="N183" s="10">
        <f t="shared" si="24"/>
        <v>0</v>
      </c>
      <c r="O183" s="10"/>
      <c r="P183" s="10">
        <v>2900</v>
      </c>
      <c r="Q183" s="10">
        <f t="shared" si="25"/>
        <v>0</v>
      </c>
      <c r="R183" s="10"/>
      <c r="S183" s="10">
        <v>2800</v>
      </c>
      <c r="T183" s="10">
        <f t="shared" si="26"/>
        <v>0</v>
      </c>
      <c r="U183" s="10">
        <v>4</v>
      </c>
      <c r="V183" s="10">
        <v>150</v>
      </c>
      <c r="W183" s="10">
        <f t="shared" si="29"/>
        <v>600</v>
      </c>
      <c r="X183" s="10">
        <v>4</v>
      </c>
      <c r="Y183" s="10">
        <v>150</v>
      </c>
      <c r="Z183" s="10">
        <f t="shared" si="30"/>
        <v>600</v>
      </c>
      <c r="AA183" s="10">
        <v>4</v>
      </c>
      <c r="AB183" s="10">
        <v>150</v>
      </c>
      <c r="AC183" s="10">
        <f t="shared" si="31"/>
        <v>600</v>
      </c>
      <c r="AD183" s="11">
        <v>12</v>
      </c>
      <c r="AE183" s="26">
        <v>7</v>
      </c>
      <c r="AF183" s="7">
        <f t="shared" si="27"/>
        <v>84</v>
      </c>
      <c r="AG183" s="152">
        <v>1</v>
      </c>
      <c r="AH183" s="139">
        <f t="shared" si="32"/>
        <v>24</v>
      </c>
      <c r="AI183" s="139">
        <f t="shared" si="28"/>
        <v>1884</v>
      </c>
      <c r="AJ183" s="109">
        <f t="shared" si="33"/>
        <v>1884</v>
      </c>
      <c r="AM183" t="b">
        <f>D183='15.02.2022 Смета'!D185</f>
        <v>1</v>
      </c>
      <c r="AN183" t="b">
        <f>F183='15.02.2022 Смета'!E185</f>
        <v>1</v>
      </c>
      <c r="AO183" t="b">
        <f>G183='15.02.2022 Смета'!F185</f>
        <v>1</v>
      </c>
      <c r="AP183" t="b">
        <f>H183='15.02.2022 Смета'!G185</f>
        <v>1</v>
      </c>
    </row>
    <row r="184" spans="1:42" ht="63.75" x14ac:dyDescent="0.25">
      <c r="A184" s="108">
        <v>152</v>
      </c>
      <c r="B184" s="8" t="s">
        <v>219</v>
      </c>
      <c r="C184" s="21" t="s">
        <v>109</v>
      </c>
      <c r="D184" s="22" t="s">
        <v>1083</v>
      </c>
      <c r="E184" s="21" t="s">
        <v>387</v>
      </c>
      <c r="F184" s="35" t="s">
        <v>720</v>
      </c>
      <c r="G184" s="35" t="s">
        <v>721</v>
      </c>
      <c r="H184" s="21" t="s">
        <v>774</v>
      </c>
      <c r="I184" s="22" t="s">
        <v>387</v>
      </c>
      <c r="J184" s="35" t="s">
        <v>720</v>
      </c>
      <c r="K184" s="35" t="s">
        <v>721</v>
      </c>
      <c r="L184" s="10"/>
      <c r="M184" s="10">
        <v>3400</v>
      </c>
      <c r="N184" s="10">
        <f t="shared" si="24"/>
        <v>0</v>
      </c>
      <c r="O184" s="10"/>
      <c r="P184" s="10">
        <v>2900</v>
      </c>
      <c r="Q184" s="10">
        <f t="shared" si="25"/>
        <v>0</v>
      </c>
      <c r="R184" s="10"/>
      <c r="S184" s="10">
        <v>2800</v>
      </c>
      <c r="T184" s="10">
        <f t="shared" si="26"/>
        <v>0</v>
      </c>
      <c r="U184" s="10">
        <v>15</v>
      </c>
      <c r="V184" s="10">
        <v>150</v>
      </c>
      <c r="W184" s="10">
        <f t="shared" si="29"/>
        <v>2250</v>
      </c>
      <c r="X184" s="10">
        <v>15</v>
      </c>
      <c r="Y184" s="10">
        <v>150</v>
      </c>
      <c r="Z184" s="10">
        <f t="shared" si="30"/>
        <v>2250</v>
      </c>
      <c r="AA184" s="10">
        <v>15</v>
      </c>
      <c r="AB184" s="10">
        <v>150</v>
      </c>
      <c r="AC184" s="10">
        <f t="shared" si="31"/>
        <v>2250</v>
      </c>
      <c r="AD184" s="11">
        <v>45</v>
      </c>
      <c r="AE184" s="26">
        <v>7</v>
      </c>
      <c r="AF184" s="7">
        <f t="shared" si="27"/>
        <v>315</v>
      </c>
      <c r="AG184" s="152">
        <v>1</v>
      </c>
      <c r="AH184" s="145">
        <f t="shared" si="32"/>
        <v>90</v>
      </c>
      <c r="AI184" s="139">
        <f t="shared" si="28"/>
        <v>7065</v>
      </c>
      <c r="AJ184" s="118">
        <f t="shared" si="33"/>
        <v>7065</v>
      </c>
      <c r="AM184" t="b">
        <f>D184='15.02.2022 Смета'!D186</f>
        <v>0</v>
      </c>
      <c r="AN184" t="b">
        <f>F184='15.02.2022 Смета'!E186</f>
        <v>1</v>
      </c>
      <c r="AO184" t="b">
        <f>G184='15.02.2022 Смета'!F186</f>
        <v>1</v>
      </c>
      <c r="AP184" t="b">
        <f>H184='15.02.2022 Смета'!G186</f>
        <v>1</v>
      </c>
    </row>
    <row r="185" spans="1:42" x14ac:dyDescent="0.25">
      <c r="A185" s="108">
        <v>153</v>
      </c>
      <c r="B185" s="8" t="s">
        <v>219</v>
      </c>
      <c r="C185" s="21" t="s">
        <v>109</v>
      </c>
      <c r="D185" s="22" t="s">
        <v>70</v>
      </c>
      <c r="E185" s="21" t="s">
        <v>377</v>
      </c>
      <c r="F185" s="35">
        <v>44785</v>
      </c>
      <c r="G185" s="35">
        <v>44787</v>
      </c>
      <c r="H185" s="21" t="s">
        <v>773</v>
      </c>
      <c r="I185" s="38" t="s">
        <v>377</v>
      </c>
      <c r="J185" s="35">
        <v>44785</v>
      </c>
      <c r="K185" s="35">
        <v>44787</v>
      </c>
      <c r="L185" s="10"/>
      <c r="M185" s="10">
        <v>3400</v>
      </c>
      <c r="N185" s="10">
        <f t="shared" si="24"/>
        <v>0</v>
      </c>
      <c r="O185" s="10"/>
      <c r="P185" s="10">
        <v>2900</v>
      </c>
      <c r="Q185" s="10">
        <f t="shared" si="25"/>
        <v>0</v>
      </c>
      <c r="R185" s="10"/>
      <c r="S185" s="10">
        <v>2800</v>
      </c>
      <c r="T185" s="10">
        <f t="shared" si="26"/>
        <v>0</v>
      </c>
      <c r="U185" s="10">
        <v>4</v>
      </c>
      <c r="V185" s="10">
        <v>150</v>
      </c>
      <c r="W185" s="10">
        <f t="shared" si="29"/>
        <v>600</v>
      </c>
      <c r="X185" s="10">
        <v>4</v>
      </c>
      <c r="Y185" s="10">
        <v>150</v>
      </c>
      <c r="Z185" s="10">
        <f t="shared" si="30"/>
        <v>600</v>
      </c>
      <c r="AA185" s="10">
        <v>4</v>
      </c>
      <c r="AB185" s="10">
        <v>150</v>
      </c>
      <c r="AC185" s="10">
        <f t="shared" si="31"/>
        <v>600</v>
      </c>
      <c r="AD185" s="11">
        <v>12</v>
      </c>
      <c r="AE185" s="26">
        <v>7</v>
      </c>
      <c r="AF185" s="7">
        <f t="shared" si="27"/>
        <v>84</v>
      </c>
      <c r="AG185" s="152">
        <v>1</v>
      </c>
      <c r="AH185" s="145">
        <f t="shared" si="32"/>
        <v>24</v>
      </c>
      <c r="AI185" s="139">
        <f t="shared" si="28"/>
        <v>1884</v>
      </c>
      <c r="AJ185" s="118">
        <f t="shared" si="33"/>
        <v>1884</v>
      </c>
      <c r="AM185" t="b">
        <f>D185='15.02.2022 Смета'!D187</f>
        <v>1</v>
      </c>
      <c r="AN185" t="b">
        <f>F185='15.02.2022 Смета'!E187</f>
        <v>1</v>
      </c>
      <c r="AO185" t="b">
        <f>G185='15.02.2022 Смета'!F187</f>
        <v>1</v>
      </c>
      <c r="AP185" t="b">
        <f>H185='15.02.2022 Смета'!G187</f>
        <v>1</v>
      </c>
    </row>
    <row r="186" spans="1:42" x14ac:dyDescent="0.25">
      <c r="A186" s="106"/>
      <c r="B186" s="96"/>
      <c r="C186" s="97"/>
      <c r="D186" s="179" t="s">
        <v>857</v>
      </c>
      <c r="E186" s="99"/>
      <c r="F186" s="99"/>
      <c r="G186" s="99"/>
      <c r="H186" s="99"/>
      <c r="I186" s="99"/>
      <c r="J186" s="99"/>
      <c r="K186" s="99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2"/>
      <c r="AE186" s="79"/>
      <c r="AF186" s="79"/>
      <c r="AG186" s="153"/>
      <c r="AH186" s="151"/>
      <c r="AI186" s="151"/>
      <c r="AJ186" s="164"/>
      <c r="AM186" t="b">
        <f>D186='15.02.2022 Смета'!D188</f>
        <v>1</v>
      </c>
      <c r="AN186" t="b">
        <f>F186='15.02.2022 Смета'!E188</f>
        <v>1</v>
      </c>
      <c r="AO186" t="b">
        <f>G186='15.02.2022 Смета'!F188</f>
        <v>1</v>
      </c>
      <c r="AP186" t="b">
        <f>H186='15.02.2022 Смета'!G188</f>
        <v>1</v>
      </c>
    </row>
    <row r="187" spans="1:42" ht="38.25" x14ac:dyDescent="0.25">
      <c r="A187" s="108">
        <v>154</v>
      </c>
      <c r="B187" s="8" t="s">
        <v>223</v>
      </c>
      <c r="C187" s="21" t="s">
        <v>145</v>
      </c>
      <c r="D187" s="22" t="s">
        <v>590</v>
      </c>
      <c r="E187" s="21" t="s">
        <v>1015</v>
      </c>
      <c r="F187" s="35">
        <v>44684</v>
      </c>
      <c r="G187" s="35">
        <v>44687</v>
      </c>
      <c r="H187" s="21" t="s">
        <v>388</v>
      </c>
      <c r="I187" s="22" t="s">
        <v>722</v>
      </c>
      <c r="J187" s="35">
        <v>44684</v>
      </c>
      <c r="K187" s="35">
        <v>44687</v>
      </c>
      <c r="L187" s="10"/>
      <c r="M187" s="10">
        <v>3400</v>
      </c>
      <c r="N187" s="10">
        <f t="shared" si="24"/>
        <v>0</v>
      </c>
      <c r="O187" s="10"/>
      <c r="P187" s="10">
        <v>2900</v>
      </c>
      <c r="Q187" s="10">
        <f t="shared" si="25"/>
        <v>0</v>
      </c>
      <c r="R187" s="10"/>
      <c r="S187" s="10">
        <v>2800</v>
      </c>
      <c r="T187" s="10">
        <f t="shared" si="26"/>
        <v>0</v>
      </c>
      <c r="U187" s="10">
        <v>20</v>
      </c>
      <c r="V187" s="10">
        <v>150</v>
      </c>
      <c r="W187" s="10">
        <f t="shared" si="29"/>
        <v>3000</v>
      </c>
      <c r="X187" s="10">
        <v>20</v>
      </c>
      <c r="Y187" s="10">
        <v>150</v>
      </c>
      <c r="Z187" s="10">
        <f t="shared" si="30"/>
        <v>3000</v>
      </c>
      <c r="AA187" s="10">
        <v>20</v>
      </c>
      <c r="AB187" s="10">
        <v>150</v>
      </c>
      <c r="AC187" s="10">
        <f t="shared" si="31"/>
        <v>3000</v>
      </c>
      <c r="AD187" s="11">
        <v>64</v>
      </c>
      <c r="AE187" s="26">
        <v>7</v>
      </c>
      <c r="AF187" s="7">
        <f t="shared" si="27"/>
        <v>448</v>
      </c>
      <c r="AG187" s="152">
        <v>1</v>
      </c>
      <c r="AH187" s="145">
        <f t="shared" si="32"/>
        <v>124</v>
      </c>
      <c r="AI187" s="139">
        <f t="shared" si="28"/>
        <v>9448</v>
      </c>
      <c r="AJ187" s="118">
        <f t="shared" si="33"/>
        <v>9448</v>
      </c>
      <c r="AM187" t="b">
        <f>D187='15.02.2022 Смета'!D189</f>
        <v>1</v>
      </c>
      <c r="AN187" t="b">
        <f>F187='15.02.2022 Смета'!E189</f>
        <v>1</v>
      </c>
      <c r="AO187" t="b">
        <f>G187='15.02.2022 Смета'!F189</f>
        <v>1</v>
      </c>
      <c r="AP187" t="b">
        <f>H187='15.02.2022 Смета'!G189</f>
        <v>1</v>
      </c>
    </row>
    <row r="188" spans="1:42" ht="16.149999999999999" customHeight="1" x14ac:dyDescent="0.25">
      <c r="A188" s="108">
        <v>155</v>
      </c>
      <c r="B188" s="8" t="s">
        <v>223</v>
      </c>
      <c r="C188" s="21" t="s">
        <v>145</v>
      </c>
      <c r="D188" s="22" t="s">
        <v>591</v>
      </c>
      <c r="E188" s="21" t="s">
        <v>1014</v>
      </c>
      <c r="F188" s="35">
        <v>44687</v>
      </c>
      <c r="G188" s="35">
        <v>44690</v>
      </c>
      <c r="H188" s="21" t="s">
        <v>298</v>
      </c>
      <c r="I188" s="22" t="s">
        <v>723</v>
      </c>
      <c r="J188" s="35">
        <v>44687</v>
      </c>
      <c r="K188" s="35">
        <v>44690</v>
      </c>
      <c r="L188" s="10"/>
      <c r="M188" s="10">
        <v>3400</v>
      </c>
      <c r="N188" s="10">
        <f t="shared" si="24"/>
        <v>0</v>
      </c>
      <c r="O188" s="10"/>
      <c r="P188" s="10">
        <v>2900</v>
      </c>
      <c r="Q188" s="10">
        <f t="shared" si="25"/>
        <v>0</v>
      </c>
      <c r="R188" s="10"/>
      <c r="S188" s="10">
        <v>2800</v>
      </c>
      <c r="T188" s="10">
        <f t="shared" si="26"/>
        <v>0</v>
      </c>
      <c r="U188" s="10">
        <v>40</v>
      </c>
      <c r="V188" s="10">
        <v>150</v>
      </c>
      <c r="W188" s="10">
        <f t="shared" si="29"/>
        <v>6000</v>
      </c>
      <c r="X188" s="10">
        <v>40</v>
      </c>
      <c r="Y188" s="10">
        <v>150</v>
      </c>
      <c r="Z188" s="10">
        <f t="shared" si="30"/>
        <v>6000</v>
      </c>
      <c r="AA188" s="10">
        <v>40</v>
      </c>
      <c r="AB188" s="10">
        <v>150</v>
      </c>
      <c r="AC188" s="10">
        <f t="shared" si="31"/>
        <v>6000</v>
      </c>
      <c r="AD188" s="11">
        <v>128</v>
      </c>
      <c r="AE188" s="26">
        <v>7</v>
      </c>
      <c r="AF188" s="7">
        <f t="shared" si="27"/>
        <v>896</v>
      </c>
      <c r="AG188" s="152">
        <v>1</v>
      </c>
      <c r="AH188" s="145">
        <f t="shared" si="32"/>
        <v>248</v>
      </c>
      <c r="AI188" s="139">
        <f t="shared" si="28"/>
        <v>18896</v>
      </c>
      <c r="AJ188" s="118">
        <f t="shared" si="33"/>
        <v>18896</v>
      </c>
      <c r="AM188" t="b">
        <f>D188='15.02.2022 Смета'!D190</f>
        <v>1</v>
      </c>
      <c r="AN188" t="b">
        <f>F188='15.02.2022 Смета'!E190</f>
        <v>1</v>
      </c>
      <c r="AO188" t="b">
        <f>G188='15.02.2022 Смета'!F190</f>
        <v>1</v>
      </c>
      <c r="AP188" t="b">
        <f>H188='15.02.2022 Смета'!G190</f>
        <v>1</v>
      </c>
    </row>
    <row r="189" spans="1:42" ht="65.650000000000006" customHeight="1" x14ac:dyDescent="0.25">
      <c r="A189" s="108">
        <v>156</v>
      </c>
      <c r="B189" s="8" t="s">
        <v>223</v>
      </c>
      <c r="C189" s="21" t="s">
        <v>145</v>
      </c>
      <c r="D189" s="22" t="s">
        <v>592</v>
      </c>
      <c r="E189" s="21" t="s">
        <v>1084</v>
      </c>
      <c r="F189" s="35">
        <v>44729</v>
      </c>
      <c r="G189" s="35">
        <v>44731</v>
      </c>
      <c r="H189" s="21" t="s">
        <v>367</v>
      </c>
      <c r="I189" s="22" t="s">
        <v>724</v>
      </c>
      <c r="J189" s="35">
        <v>44729</v>
      </c>
      <c r="K189" s="35">
        <v>44731</v>
      </c>
      <c r="L189" s="10">
        <v>8</v>
      </c>
      <c r="M189" s="10">
        <v>3400</v>
      </c>
      <c r="N189" s="10">
        <f t="shared" si="24"/>
        <v>27200</v>
      </c>
      <c r="O189" s="10">
        <v>8</v>
      </c>
      <c r="P189" s="10">
        <v>2900</v>
      </c>
      <c r="Q189" s="10">
        <f t="shared" si="25"/>
        <v>23200</v>
      </c>
      <c r="R189" s="10">
        <v>8</v>
      </c>
      <c r="S189" s="10">
        <v>2800</v>
      </c>
      <c r="T189" s="10">
        <f t="shared" si="26"/>
        <v>22400</v>
      </c>
      <c r="U189" s="10">
        <v>26</v>
      </c>
      <c r="V189" s="10">
        <v>150</v>
      </c>
      <c r="W189" s="10">
        <f t="shared" si="29"/>
        <v>3900</v>
      </c>
      <c r="X189" s="10">
        <v>26</v>
      </c>
      <c r="Y189" s="10">
        <v>150</v>
      </c>
      <c r="Z189" s="10">
        <f t="shared" si="30"/>
        <v>3900</v>
      </c>
      <c r="AA189" s="10">
        <v>26</v>
      </c>
      <c r="AB189" s="10">
        <v>150</v>
      </c>
      <c r="AC189" s="10">
        <f t="shared" si="31"/>
        <v>3900</v>
      </c>
      <c r="AD189" s="11">
        <v>92</v>
      </c>
      <c r="AE189" s="26">
        <v>7</v>
      </c>
      <c r="AF189" s="7">
        <f t="shared" si="27"/>
        <v>644</v>
      </c>
      <c r="AG189" s="152">
        <v>1</v>
      </c>
      <c r="AH189" s="145">
        <f t="shared" si="32"/>
        <v>194</v>
      </c>
      <c r="AI189" s="139">
        <f t="shared" si="28"/>
        <v>85144</v>
      </c>
      <c r="AJ189" s="118">
        <f t="shared" si="33"/>
        <v>85144</v>
      </c>
      <c r="AM189" t="b">
        <f>D189='15.02.2022 Смета'!D191</f>
        <v>1</v>
      </c>
      <c r="AN189" t="b">
        <f>F189='15.02.2022 Смета'!E191</f>
        <v>1</v>
      </c>
      <c r="AO189" t="b">
        <f>G189='15.02.2022 Смета'!F191</f>
        <v>1</v>
      </c>
      <c r="AP189" t="b">
        <f>H189='15.02.2022 Смета'!G191</f>
        <v>1</v>
      </c>
    </row>
    <row r="190" spans="1:42" ht="18" customHeight="1" x14ac:dyDescent="0.25">
      <c r="A190" s="106"/>
      <c r="B190" s="96"/>
      <c r="C190" s="97"/>
      <c r="D190" s="179" t="s">
        <v>858</v>
      </c>
      <c r="E190" s="99"/>
      <c r="F190" s="99"/>
      <c r="G190" s="99"/>
      <c r="H190" s="99"/>
      <c r="I190" s="99"/>
      <c r="J190" s="99"/>
      <c r="K190" s="99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2"/>
      <c r="AE190" s="79"/>
      <c r="AF190" s="79"/>
      <c r="AG190" s="153"/>
      <c r="AH190" s="151"/>
      <c r="AI190" s="151"/>
      <c r="AJ190" s="164"/>
      <c r="AM190" t="b">
        <f>D190='15.02.2022 Смета'!D192</f>
        <v>1</v>
      </c>
      <c r="AN190" t="b">
        <f>F190='15.02.2022 Смета'!E192</f>
        <v>1</v>
      </c>
      <c r="AO190" t="b">
        <f>G190='15.02.2022 Смета'!F192</f>
        <v>1</v>
      </c>
      <c r="AP190" t="b">
        <f>H190='15.02.2022 Смета'!G192</f>
        <v>1</v>
      </c>
    </row>
    <row r="191" spans="1:42" ht="16.149999999999999" customHeight="1" x14ac:dyDescent="0.25">
      <c r="A191" s="108">
        <v>157</v>
      </c>
      <c r="B191" s="8" t="s">
        <v>224</v>
      </c>
      <c r="C191" s="21" t="s">
        <v>139</v>
      </c>
      <c r="D191" s="22" t="s">
        <v>174</v>
      </c>
      <c r="E191" s="21" t="s">
        <v>345</v>
      </c>
      <c r="F191" s="35">
        <v>44661</v>
      </c>
      <c r="G191" s="35">
        <v>44668</v>
      </c>
      <c r="H191" s="21" t="s">
        <v>298</v>
      </c>
      <c r="I191" s="22" t="s">
        <v>725</v>
      </c>
      <c r="J191" s="35">
        <v>44661</v>
      </c>
      <c r="K191" s="35">
        <v>44668</v>
      </c>
      <c r="L191" s="10"/>
      <c r="M191" s="10">
        <v>3400</v>
      </c>
      <c r="N191" s="10">
        <f t="shared" si="24"/>
        <v>0</v>
      </c>
      <c r="O191" s="10"/>
      <c r="P191" s="10">
        <v>2900</v>
      </c>
      <c r="Q191" s="10">
        <f t="shared" si="25"/>
        <v>0</v>
      </c>
      <c r="R191" s="10"/>
      <c r="S191" s="10">
        <v>2800</v>
      </c>
      <c r="T191" s="10">
        <f t="shared" si="26"/>
        <v>0</v>
      </c>
      <c r="U191" s="10">
        <v>4</v>
      </c>
      <c r="V191" s="10">
        <v>150</v>
      </c>
      <c r="W191" s="10">
        <f t="shared" si="29"/>
        <v>600</v>
      </c>
      <c r="X191" s="10">
        <v>4</v>
      </c>
      <c r="Y191" s="10">
        <v>150</v>
      </c>
      <c r="Z191" s="10">
        <f t="shared" si="30"/>
        <v>600</v>
      </c>
      <c r="AA191" s="10">
        <v>4</v>
      </c>
      <c r="AB191" s="10">
        <v>150</v>
      </c>
      <c r="AC191" s="10">
        <f t="shared" si="31"/>
        <v>600</v>
      </c>
      <c r="AD191" s="11">
        <v>12</v>
      </c>
      <c r="AE191" s="26">
        <v>7</v>
      </c>
      <c r="AF191" s="7">
        <f t="shared" si="27"/>
        <v>84</v>
      </c>
      <c r="AG191" s="152">
        <v>1</v>
      </c>
      <c r="AH191" s="145">
        <f t="shared" si="32"/>
        <v>24</v>
      </c>
      <c r="AI191" s="139">
        <f t="shared" si="28"/>
        <v>1884</v>
      </c>
      <c r="AJ191" s="118">
        <f t="shared" si="33"/>
        <v>1884</v>
      </c>
      <c r="AM191" t="b">
        <f>D191='15.02.2022 Смета'!D193</f>
        <v>1</v>
      </c>
      <c r="AN191" t="b">
        <f>F191='15.02.2022 Смета'!E193</f>
        <v>1</v>
      </c>
      <c r="AO191" t="b">
        <f>G191='15.02.2022 Смета'!F193</f>
        <v>1</v>
      </c>
      <c r="AP191" t="b">
        <f>H191='15.02.2022 Смета'!G193</f>
        <v>1</v>
      </c>
    </row>
    <row r="192" spans="1:42" ht="16.149999999999999" customHeight="1" x14ac:dyDescent="0.25">
      <c r="A192" s="108">
        <v>158</v>
      </c>
      <c r="B192" s="8" t="s">
        <v>224</v>
      </c>
      <c r="C192" s="21" t="s">
        <v>139</v>
      </c>
      <c r="D192" s="22" t="s">
        <v>174</v>
      </c>
      <c r="E192" s="21" t="s">
        <v>342</v>
      </c>
      <c r="F192" s="35">
        <v>44715</v>
      </c>
      <c r="G192" s="35">
        <v>44724</v>
      </c>
      <c r="H192" s="21" t="s">
        <v>298</v>
      </c>
      <c r="I192" s="22" t="s">
        <v>726</v>
      </c>
      <c r="J192" s="35">
        <v>44715</v>
      </c>
      <c r="K192" s="35">
        <v>44724</v>
      </c>
      <c r="L192" s="11"/>
      <c r="M192" s="10">
        <v>3400</v>
      </c>
      <c r="N192" s="10">
        <f t="shared" si="24"/>
        <v>0</v>
      </c>
      <c r="O192" s="10"/>
      <c r="P192" s="10">
        <v>2900</v>
      </c>
      <c r="Q192" s="10">
        <f t="shared" si="25"/>
        <v>0</v>
      </c>
      <c r="R192" s="10"/>
      <c r="S192" s="10">
        <v>2800</v>
      </c>
      <c r="T192" s="10">
        <f t="shared" si="26"/>
        <v>0</v>
      </c>
      <c r="U192" s="10">
        <v>4</v>
      </c>
      <c r="V192" s="10">
        <v>150</v>
      </c>
      <c r="W192" s="10">
        <f t="shared" si="29"/>
        <v>600</v>
      </c>
      <c r="X192" s="10">
        <v>4</v>
      </c>
      <c r="Y192" s="10">
        <v>150</v>
      </c>
      <c r="Z192" s="10">
        <f t="shared" si="30"/>
        <v>600</v>
      </c>
      <c r="AA192" s="10">
        <v>4</v>
      </c>
      <c r="AB192" s="10">
        <v>150</v>
      </c>
      <c r="AC192" s="10">
        <f t="shared" si="31"/>
        <v>600</v>
      </c>
      <c r="AD192" s="11">
        <v>12</v>
      </c>
      <c r="AE192" s="26">
        <v>7</v>
      </c>
      <c r="AF192" s="7">
        <f t="shared" si="27"/>
        <v>84</v>
      </c>
      <c r="AG192" s="152">
        <v>1</v>
      </c>
      <c r="AH192" s="145">
        <f t="shared" si="32"/>
        <v>24</v>
      </c>
      <c r="AI192" s="139">
        <f t="shared" si="28"/>
        <v>1884</v>
      </c>
      <c r="AJ192" s="118">
        <f t="shared" si="33"/>
        <v>1884</v>
      </c>
      <c r="AM192" t="b">
        <f>D192='15.02.2022 Смета'!D194</f>
        <v>1</v>
      </c>
      <c r="AN192" t="b">
        <f>F192='15.02.2022 Смета'!E194</f>
        <v>1</v>
      </c>
      <c r="AO192" t="b">
        <f>G192='15.02.2022 Смета'!F194</f>
        <v>1</v>
      </c>
      <c r="AP192" t="b">
        <f>H192='15.02.2022 Смета'!G194</f>
        <v>1</v>
      </c>
    </row>
    <row r="193" spans="1:42" ht="16.149999999999999" customHeight="1" x14ac:dyDescent="0.25">
      <c r="A193" s="108">
        <v>159</v>
      </c>
      <c r="B193" s="8" t="s">
        <v>224</v>
      </c>
      <c r="C193" s="21" t="s">
        <v>139</v>
      </c>
      <c r="D193" s="22" t="s">
        <v>531</v>
      </c>
      <c r="E193" s="21" t="s">
        <v>340</v>
      </c>
      <c r="F193" s="35">
        <v>44748</v>
      </c>
      <c r="G193" s="35">
        <v>44750</v>
      </c>
      <c r="H193" s="21" t="s">
        <v>298</v>
      </c>
      <c r="I193" s="22" t="s">
        <v>340</v>
      </c>
      <c r="J193" s="35">
        <v>44748</v>
      </c>
      <c r="K193" s="35">
        <v>44750</v>
      </c>
      <c r="L193" s="10"/>
      <c r="M193" s="10">
        <v>3400</v>
      </c>
      <c r="N193" s="10">
        <f t="shared" si="24"/>
        <v>0</v>
      </c>
      <c r="O193" s="10"/>
      <c r="P193" s="10">
        <v>2900</v>
      </c>
      <c r="Q193" s="10">
        <f t="shared" si="25"/>
        <v>0</v>
      </c>
      <c r="R193" s="10"/>
      <c r="S193" s="10">
        <v>2800</v>
      </c>
      <c r="T193" s="10">
        <f t="shared" si="26"/>
        <v>0</v>
      </c>
      <c r="U193" s="10">
        <v>6</v>
      </c>
      <c r="V193" s="10">
        <v>150</v>
      </c>
      <c r="W193" s="10">
        <f t="shared" si="29"/>
        <v>900</v>
      </c>
      <c r="X193" s="10">
        <v>6</v>
      </c>
      <c r="Y193" s="10">
        <v>150</v>
      </c>
      <c r="Z193" s="10">
        <f t="shared" si="30"/>
        <v>900</v>
      </c>
      <c r="AA193" s="10">
        <v>6</v>
      </c>
      <c r="AB193" s="10">
        <v>150</v>
      </c>
      <c r="AC193" s="10">
        <f t="shared" si="31"/>
        <v>900</v>
      </c>
      <c r="AD193" s="11">
        <v>18</v>
      </c>
      <c r="AE193" s="26">
        <v>7</v>
      </c>
      <c r="AF193" s="7">
        <f t="shared" si="27"/>
        <v>126</v>
      </c>
      <c r="AG193" s="152">
        <v>1</v>
      </c>
      <c r="AH193" s="145">
        <f>L193+O193+R193+U193+X193+AA193+AD193</f>
        <v>36</v>
      </c>
      <c r="AI193" s="139">
        <f t="shared" si="28"/>
        <v>2826</v>
      </c>
      <c r="AJ193" s="118">
        <f>N193+Q193+T193+W193+Z193+AC193+AF193</f>
        <v>2826</v>
      </c>
      <c r="AM193" t="b">
        <f>D193='15.02.2022 Смета'!D195</f>
        <v>1</v>
      </c>
      <c r="AN193" t="b">
        <f>F193='15.02.2022 Смета'!E195</f>
        <v>1</v>
      </c>
      <c r="AO193" t="b">
        <f>G193='15.02.2022 Смета'!F195</f>
        <v>1</v>
      </c>
      <c r="AP193" t="b">
        <f>H193='15.02.2022 Смета'!G195</f>
        <v>1</v>
      </c>
    </row>
    <row r="194" spans="1:42" ht="16.149999999999999" customHeight="1" x14ac:dyDescent="0.25">
      <c r="A194" s="108">
        <v>160</v>
      </c>
      <c r="B194" s="8" t="s">
        <v>224</v>
      </c>
      <c r="C194" s="21" t="s">
        <v>139</v>
      </c>
      <c r="D194" s="22" t="s">
        <v>532</v>
      </c>
      <c r="E194" s="21" t="s">
        <v>345</v>
      </c>
      <c r="F194" s="35">
        <v>44748</v>
      </c>
      <c r="G194" s="35">
        <v>44750</v>
      </c>
      <c r="H194" s="21" t="s">
        <v>298</v>
      </c>
      <c r="I194" s="22" t="s">
        <v>725</v>
      </c>
      <c r="J194" s="35">
        <v>44748</v>
      </c>
      <c r="K194" s="35">
        <v>44750</v>
      </c>
      <c r="L194" s="10"/>
      <c r="M194" s="10">
        <v>3400</v>
      </c>
      <c r="N194" s="10">
        <f t="shared" si="24"/>
        <v>0</v>
      </c>
      <c r="O194" s="10"/>
      <c r="P194" s="10">
        <v>2900</v>
      </c>
      <c r="Q194" s="10">
        <f t="shared" si="25"/>
        <v>0</v>
      </c>
      <c r="R194" s="10"/>
      <c r="S194" s="10">
        <v>2800</v>
      </c>
      <c r="T194" s="10">
        <f t="shared" si="26"/>
        <v>0</v>
      </c>
      <c r="U194" s="10">
        <v>6</v>
      </c>
      <c r="V194" s="10">
        <v>150</v>
      </c>
      <c r="W194" s="10">
        <f t="shared" si="29"/>
        <v>900</v>
      </c>
      <c r="X194" s="10">
        <v>6</v>
      </c>
      <c r="Y194" s="10">
        <v>150</v>
      </c>
      <c r="Z194" s="10">
        <f t="shared" si="30"/>
        <v>900</v>
      </c>
      <c r="AA194" s="10">
        <v>6</v>
      </c>
      <c r="AB194" s="10">
        <v>150</v>
      </c>
      <c r="AC194" s="10">
        <f t="shared" si="31"/>
        <v>900</v>
      </c>
      <c r="AD194" s="11">
        <v>18</v>
      </c>
      <c r="AE194" s="26">
        <v>7</v>
      </c>
      <c r="AF194" s="7">
        <f t="shared" si="27"/>
        <v>126</v>
      </c>
      <c r="AG194" s="152">
        <v>1</v>
      </c>
      <c r="AH194" s="145">
        <f>L194+O194+R194+U194+X194+AA194+AD194</f>
        <v>36</v>
      </c>
      <c r="AI194" s="139">
        <f t="shared" si="28"/>
        <v>2826</v>
      </c>
      <c r="AJ194" s="118">
        <f>N194+Q194+T194+W194+Z194+AC194+AF194</f>
        <v>2826</v>
      </c>
      <c r="AM194" t="b">
        <f>D194='15.02.2022 Смета'!D196</f>
        <v>1</v>
      </c>
      <c r="AN194" t="b">
        <f>F194='15.02.2022 Смета'!E196</f>
        <v>1</v>
      </c>
      <c r="AO194" t="b">
        <f>G194='15.02.2022 Смета'!F196</f>
        <v>1</v>
      </c>
      <c r="AP194" t="b">
        <f>H194='15.02.2022 Смета'!G196</f>
        <v>1</v>
      </c>
    </row>
    <row r="195" spans="1:42" ht="16.149999999999999" customHeight="1" x14ac:dyDescent="0.25">
      <c r="A195" s="108">
        <v>161</v>
      </c>
      <c r="B195" s="8" t="s">
        <v>224</v>
      </c>
      <c r="C195" s="21" t="s">
        <v>139</v>
      </c>
      <c r="D195" s="22" t="s">
        <v>63</v>
      </c>
      <c r="E195" s="21" t="s">
        <v>340</v>
      </c>
      <c r="F195" s="35">
        <v>44750</v>
      </c>
      <c r="G195" s="35">
        <v>44759</v>
      </c>
      <c r="H195" s="21" t="s">
        <v>298</v>
      </c>
      <c r="I195" s="22" t="s">
        <v>340</v>
      </c>
      <c r="J195" s="35">
        <v>44750</v>
      </c>
      <c r="K195" s="35">
        <v>44759</v>
      </c>
      <c r="L195" s="10"/>
      <c r="M195" s="10">
        <v>3400</v>
      </c>
      <c r="N195" s="10">
        <f t="shared" si="24"/>
        <v>0</v>
      </c>
      <c r="O195" s="10"/>
      <c r="P195" s="10">
        <v>2900</v>
      </c>
      <c r="Q195" s="10">
        <f t="shared" si="25"/>
        <v>0</v>
      </c>
      <c r="R195" s="10"/>
      <c r="S195" s="10">
        <v>2800</v>
      </c>
      <c r="T195" s="10">
        <f t="shared" si="26"/>
        <v>0</v>
      </c>
      <c r="U195" s="10">
        <v>8</v>
      </c>
      <c r="V195" s="10">
        <v>150</v>
      </c>
      <c r="W195" s="10">
        <f t="shared" si="29"/>
        <v>1200</v>
      </c>
      <c r="X195" s="10">
        <v>8</v>
      </c>
      <c r="Y195" s="10">
        <v>150</v>
      </c>
      <c r="Z195" s="10">
        <f t="shared" si="30"/>
        <v>1200</v>
      </c>
      <c r="AA195" s="10">
        <v>8</v>
      </c>
      <c r="AB195" s="10">
        <v>150</v>
      </c>
      <c r="AC195" s="10">
        <f t="shared" si="31"/>
        <v>1200</v>
      </c>
      <c r="AD195" s="11">
        <v>24</v>
      </c>
      <c r="AE195" s="26">
        <v>7</v>
      </c>
      <c r="AF195" s="7">
        <f t="shared" si="27"/>
        <v>168</v>
      </c>
      <c r="AG195" s="152">
        <v>1</v>
      </c>
      <c r="AH195" s="145">
        <f t="shared" si="32"/>
        <v>48</v>
      </c>
      <c r="AI195" s="139">
        <f t="shared" si="28"/>
        <v>3768</v>
      </c>
      <c r="AJ195" s="118">
        <f t="shared" si="33"/>
        <v>3768</v>
      </c>
      <c r="AM195" t="b">
        <f>D195='15.02.2022 Смета'!D197</f>
        <v>1</v>
      </c>
      <c r="AN195" t="b">
        <f>F195='15.02.2022 Смета'!E197</f>
        <v>1</v>
      </c>
      <c r="AO195" t="b">
        <f>G195='15.02.2022 Смета'!F197</f>
        <v>1</v>
      </c>
      <c r="AP195" t="b">
        <f>H195='15.02.2022 Смета'!G197</f>
        <v>1</v>
      </c>
    </row>
    <row r="196" spans="1:42" ht="16.149999999999999" customHeight="1" x14ac:dyDescent="0.25">
      <c r="A196" s="108">
        <v>162</v>
      </c>
      <c r="B196" s="8" t="s">
        <v>224</v>
      </c>
      <c r="C196" s="21" t="s">
        <v>139</v>
      </c>
      <c r="D196" s="22" t="s">
        <v>64</v>
      </c>
      <c r="E196" s="21" t="s">
        <v>345</v>
      </c>
      <c r="F196" s="35">
        <v>44808</v>
      </c>
      <c r="G196" s="35">
        <v>44815</v>
      </c>
      <c r="H196" s="21" t="s">
        <v>298</v>
      </c>
      <c r="I196" s="22" t="s">
        <v>725</v>
      </c>
      <c r="J196" s="35">
        <v>44808</v>
      </c>
      <c r="K196" s="35">
        <v>44815</v>
      </c>
      <c r="L196" s="10"/>
      <c r="M196" s="10">
        <v>3400</v>
      </c>
      <c r="N196" s="10">
        <f t="shared" si="24"/>
        <v>0</v>
      </c>
      <c r="O196" s="10"/>
      <c r="P196" s="10">
        <v>2900</v>
      </c>
      <c r="Q196" s="10">
        <f t="shared" si="25"/>
        <v>0</v>
      </c>
      <c r="R196" s="10"/>
      <c r="S196" s="10">
        <v>2800</v>
      </c>
      <c r="T196" s="10">
        <f t="shared" si="26"/>
        <v>0</v>
      </c>
      <c r="U196" s="10">
        <v>4</v>
      </c>
      <c r="V196" s="10">
        <v>150</v>
      </c>
      <c r="W196" s="10">
        <f t="shared" si="29"/>
        <v>600</v>
      </c>
      <c r="X196" s="10">
        <v>4</v>
      </c>
      <c r="Y196" s="10">
        <v>150</v>
      </c>
      <c r="Z196" s="10">
        <f t="shared" si="30"/>
        <v>600</v>
      </c>
      <c r="AA196" s="10">
        <v>4</v>
      </c>
      <c r="AB196" s="10">
        <v>150</v>
      </c>
      <c r="AC196" s="10">
        <f t="shared" si="31"/>
        <v>600</v>
      </c>
      <c r="AD196" s="11">
        <v>12</v>
      </c>
      <c r="AE196" s="26">
        <v>7</v>
      </c>
      <c r="AF196" s="7">
        <f t="shared" si="27"/>
        <v>84</v>
      </c>
      <c r="AG196" s="152">
        <v>1</v>
      </c>
      <c r="AH196" s="139">
        <f t="shared" si="32"/>
        <v>24</v>
      </c>
      <c r="AI196" s="139">
        <f t="shared" si="28"/>
        <v>1884</v>
      </c>
      <c r="AJ196" s="109">
        <f t="shared" si="33"/>
        <v>1884</v>
      </c>
      <c r="AM196" t="b">
        <f>D196='15.02.2022 Смета'!D198</f>
        <v>1</v>
      </c>
      <c r="AN196" t="b">
        <f>F196='15.02.2022 Смета'!E198</f>
        <v>1</v>
      </c>
      <c r="AO196" t="b">
        <f>G196='15.02.2022 Смета'!F198</f>
        <v>1</v>
      </c>
      <c r="AP196" t="b">
        <f>H196='15.02.2022 Смета'!G198</f>
        <v>1</v>
      </c>
    </row>
    <row r="197" spans="1:42" x14ac:dyDescent="0.25">
      <c r="A197" s="106"/>
      <c r="B197" s="96"/>
      <c r="C197" s="97"/>
      <c r="D197" s="179" t="s">
        <v>859</v>
      </c>
      <c r="E197" s="99"/>
      <c r="F197" s="99"/>
      <c r="G197" s="99"/>
      <c r="H197" s="99"/>
      <c r="I197" s="99"/>
      <c r="J197" s="99"/>
      <c r="K197" s="99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2"/>
      <c r="AE197" s="79"/>
      <c r="AF197" s="79"/>
      <c r="AG197" s="153"/>
      <c r="AH197" s="151"/>
      <c r="AI197" s="151"/>
      <c r="AJ197" s="164"/>
      <c r="AM197" t="b">
        <f>D197='15.02.2022 Смета'!D199</f>
        <v>1</v>
      </c>
      <c r="AN197" t="b">
        <f>F197='15.02.2022 Смета'!E199</f>
        <v>1</v>
      </c>
      <c r="AO197" t="b">
        <f>G197='15.02.2022 Смета'!F199</f>
        <v>1</v>
      </c>
      <c r="AP197" t="b">
        <f>H197='15.02.2022 Смета'!G199</f>
        <v>1</v>
      </c>
    </row>
    <row r="198" spans="1:42" ht="52.15" customHeight="1" x14ac:dyDescent="0.25">
      <c r="A198" s="114">
        <v>163</v>
      </c>
      <c r="B198" s="8" t="s">
        <v>268</v>
      </c>
      <c r="C198" s="21" t="s">
        <v>152</v>
      </c>
      <c r="D198" s="22" t="s">
        <v>593</v>
      </c>
      <c r="E198" s="21" t="s">
        <v>523</v>
      </c>
      <c r="F198" s="35">
        <v>44610</v>
      </c>
      <c r="G198" s="35">
        <v>44612</v>
      </c>
      <c r="H198" s="21" t="s">
        <v>775</v>
      </c>
      <c r="I198" s="22" t="s">
        <v>523</v>
      </c>
      <c r="J198" s="35">
        <v>44610</v>
      </c>
      <c r="K198" s="35">
        <v>44612</v>
      </c>
      <c r="L198" s="10"/>
      <c r="M198" s="10">
        <v>3400</v>
      </c>
      <c r="N198" s="10">
        <f t="shared" si="24"/>
        <v>0</v>
      </c>
      <c r="O198" s="10"/>
      <c r="P198" s="10">
        <v>2900</v>
      </c>
      <c r="Q198" s="10">
        <f t="shared" si="25"/>
        <v>0</v>
      </c>
      <c r="R198" s="10"/>
      <c r="S198" s="10">
        <v>2800</v>
      </c>
      <c r="T198" s="10">
        <f t="shared" si="26"/>
        <v>0</v>
      </c>
      <c r="U198" s="10">
        <v>8</v>
      </c>
      <c r="V198" s="10">
        <v>150</v>
      </c>
      <c r="W198" s="10">
        <f t="shared" si="29"/>
        <v>1200</v>
      </c>
      <c r="X198" s="10">
        <v>8</v>
      </c>
      <c r="Y198" s="10">
        <v>150</v>
      </c>
      <c r="Z198" s="10">
        <f t="shared" si="30"/>
        <v>1200</v>
      </c>
      <c r="AA198" s="10">
        <v>8</v>
      </c>
      <c r="AB198" s="10">
        <v>150</v>
      </c>
      <c r="AC198" s="10">
        <f t="shared" si="31"/>
        <v>1200</v>
      </c>
      <c r="AD198" s="11"/>
      <c r="AE198" s="26">
        <v>7</v>
      </c>
      <c r="AF198" s="7">
        <f t="shared" si="27"/>
        <v>0</v>
      </c>
      <c r="AG198" s="152">
        <v>1</v>
      </c>
      <c r="AH198" s="139">
        <f t="shared" si="32"/>
        <v>24</v>
      </c>
      <c r="AI198" s="139">
        <f t="shared" si="28"/>
        <v>3600</v>
      </c>
      <c r="AJ198" s="109">
        <f t="shared" si="33"/>
        <v>3600</v>
      </c>
      <c r="AM198" t="b">
        <f>D198='15.02.2022 Смета'!D200</f>
        <v>1</v>
      </c>
      <c r="AN198" t="b">
        <f>F198='15.02.2022 Смета'!E200</f>
        <v>1</v>
      </c>
      <c r="AO198" t="b">
        <f>G198='15.02.2022 Смета'!F200</f>
        <v>1</v>
      </c>
      <c r="AP198" t="b">
        <f>H198='15.02.2022 Смета'!G200</f>
        <v>1</v>
      </c>
    </row>
    <row r="199" spans="1:42" ht="27" customHeight="1" x14ac:dyDescent="0.25">
      <c r="A199" s="108">
        <v>164</v>
      </c>
      <c r="B199" s="8" t="s">
        <v>268</v>
      </c>
      <c r="C199" s="21" t="s">
        <v>152</v>
      </c>
      <c r="D199" s="22" t="s">
        <v>594</v>
      </c>
      <c r="E199" s="21" t="s">
        <v>358</v>
      </c>
      <c r="F199" s="35">
        <v>44610</v>
      </c>
      <c r="G199" s="35">
        <v>44612</v>
      </c>
      <c r="H199" s="21" t="s">
        <v>776</v>
      </c>
      <c r="I199" s="22" t="s">
        <v>358</v>
      </c>
      <c r="J199" s="35">
        <v>44610</v>
      </c>
      <c r="K199" s="35">
        <v>44612</v>
      </c>
      <c r="L199" s="10"/>
      <c r="M199" s="10">
        <v>3400</v>
      </c>
      <c r="N199" s="10">
        <f t="shared" si="24"/>
        <v>0</v>
      </c>
      <c r="O199" s="10"/>
      <c r="P199" s="10">
        <v>2900</v>
      </c>
      <c r="Q199" s="10">
        <f t="shared" si="25"/>
        <v>0</v>
      </c>
      <c r="R199" s="10"/>
      <c r="S199" s="10">
        <v>2800</v>
      </c>
      <c r="T199" s="10">
        <f t="shared" si="26"/>
        <v>0</v>
      </c>
      <c r="U199" s="10">
        <v>2</v>
      </c>
      <c r="V199" s="10">
        <v>150</v>
      </c>
      <c r="W199" s="10">
        <f t="shared" si="29"/>
        <v>300</v>
      </c>
      <c r="X199" s="10">
        <v>2</v>
      </c>
      <c r="Y199" s="10">
        <v>150</v>
      </c>
      <c r="Z199" s="10">
        <f t="shared" si="30"/>
        <v>300</v>
      </c>
      <c r="AA199" s="10">
        <v>2</v>
      </c>
      <c r="AB199" s="10">
        <v>150</v>
      </c>
      <c r="AC199" s="10">
        <f t="shared" si="31"/>
        <v>300</v>
      </c>
      <c r="AD199" s="11"/>
      <c r="AE199" s="26">
        <v>7</v>
      </c>
      <c r="AF199" s="7">
        <f t="shared" si="27"/>
        <v>0</v>
      </c>
      <c r="AG199" s="152">
        <v>1</v>
      </c>
      <c r="AH199" s="139">
        <f t="shared" si="32"/>
        <v>6</v>
      </c>
      <c r="AI199" s="139">
        <f t="shared" si="28"/>
        <v>900</v>
      </c>
      <c r="AJ199" s="109">
        <f t="shared" si="33"/>
        <v>900</v>
      </c>
      <c r="AM199" t="b">
        <f>D199='15.02.2022 Смета'!D201</f>
        <v>1</v>
      </c>
      <c r="AN199" t="b">
        <f>F199='15.02.2022 Смета'!E201</f>
        <v>1</v>
      </c>
      <c r="AO199" t="b">
        <f>G199='15.02.2022 Смета'!F201</f>
        <v>1</v>
      </c>
      <c r="AP199" t="b">
        <f>H199='15.02.2022 Смета'!G201</f>
        <v>1</v>
      </c>
    </row>
    <row r="200" spans="1:42" ht="52.5" customHeight="1" x14ac:dyDescent="0.25">
      <c r="A200" s="114">
        <v>165</v>
      </c>
      <c r="B200" s="8"/>
      <c r="C200" s="47" t="s">
        <v>152</v>
      </c>
      <c r="D200" s="22" t="s">
        <v>41</v>
      </c>
      <c r="E200" s="21" t="s">
        <v>464</v>
      </c>
      <c r="F200" s="35">
        <v>44639</v>
      </c>
      <c r="G200" s="35">
        <v>44641</v>
      </c>
      <c r="H200" s="21" t="s">
        <v>1085</v>
      </c>
      <c r="I200" s="51" t="s">
        <v>464</v>
      </c>
      <c r="J200" s="52">
        <v>44639</v>
      </c>
      <c r="K200" s="52">
        <v>44641</v>
      </c>
      <c r="L200" s="49">
        <v>1</v>
      </c>
      <c r="M200" s="49">
        <v>3400</v>
      </c>
      <c r="N200" s="49">
        <f t="shared" si="24"/>
        <v>3400</v>
      </c>
      <c r="O200" s="49">
        <v>1</v>
      </c>
      <c r="P200" s="49">
        <v>2900</v>
      </c>
      <c r="Q200" s="49">
        <f t="shared" si="25"/>
        <v>2900</v>
      </c>
      <c r="R200" s="49">
        <v>1</v>
      </c>
      <c r="S200" s="49">
        <v>2800</v>
      </c>
      <c r="T200" s="49">
        <f t="shared" si="26"/>
        <v>2800</v>
      </c>
      <c r="U200" s="49">
        <v>25</v>
      </c>
      <c r="V200" s="49">
        <v>150</v>
      </c>
      <c r="W200" s="49">
        <f t="shared" si="29"/>
        <v>3750</v>
      </c>
      <c r="X200" s="49">
        <v>25</v>
      </c>
      <c r="Y200" s="49">
        <v>150</v>
      </c>
      <c r="Z200" s="49">
        <f t="shared" si="30"/>
        <v>3750</v>
      </c>
      <c r="AA200" s="49">
        <v>24</v>
      </c>
      <c r="AB200" s="49">
        <v>150</v>
      </c>
      <c r="AC200" s="49">
        <f t="shared" si="31"/>
        <v>3600</v>
      </c>
      <c r="AD200" s="50">
        <v>138</v>
      </c>
      <c r="AE200" s="54">
        <v>7</v>
      </c>
      <c r="AF200" s="55">
        <f t="shared" si="27"/>
        <v>966</v>
      </c>
      <c r="AG200" s="152">
        <v>1</v>
      </c>
      <c r="AH200" s="154">
        <f t="shared" si="32"/>
        <v>215</v>
      </c>
      <c r="AI200" s="139">
        <f t="shared" si="28"/>
        <v>21166</v>
      </c>
      <c r="AJ200" s="165">
        <f t="shared" si="33"/>
        <v>21166</v>
      </c>
      <c r="AM200" t="b">
        <f>D200='15.02.2022 Смета'!D202</f>
        <v>1</v>
      </c>
      <c r="AN200" t="b">
        <f>F200='15.02.2022 Смета'!E202</f>
        <v>1</v>
      </c>
      <c r="AO200" t="b">
        <f>G200='15.02.2022 Смета'!F202</f>
        <v>1</v>
      </c>
      <c r="AP200" t="b">
        <f>H200='15.02.2022 Смета'!G202</f>
        <v>0</v>
      </c>
    </row>
    <row r="201" spans="1:42" ht="16.149999999999999" customHeight="1" x14ac:dyDescent="0.25">
      <c r="A201" s="108">
        <v>166</v>
      </c>
      <c r="B201" s="8" t="s">
        <v>268</v>
      </c>
      <c r="C201" s="21" t="s">
        <v>152</v>
      </c>
      <c r="D201" s="22" t="s">
        <v>595</v>
      </c>
      <c r="E201" s="21" t="s">
        <v>358</v>
      </c>
      <c r="F201" s="35">
        <v>44639</v>
      </c>
      <c r="G201" s="35">
        <v>44641</v>
      </c>
      <c r="H201" s="21" t="s">
        <v>1017</v>
      </c>
      <c r="I201" s="22" t="s">
        <v>358</v>
      </c>
      <c r="J201" s="35">
        <v>44639</v>
      </c>
      <c r="K201" s="35">
        <v>44641</v>
      </c>
      <c r="L201" s="10"/>
      <c r="M201" s="10">
        <v>3400</v>
      </c>
      <c r="N201" s="10">
        <f t="shared" si="24"/>
        <v>0</v>
      </c>
      <c r="O201" s="10"/>
      <c r="P201" s="10">
        <v>2900</v>
      </c>
      <c r="Q201" s="10">
        <f t="shared" si="25"/>
        <v>0</v>
      </c>
      <c r="R201" s="10"/>
      <c r="S201" s="10">
        <v>2800</v>
      </c>
      <c r="T201" s="10">
        <f t="shared" si="26"/>
        <v>0</v>
      </c>
      <c r="U201" s="10">
        <v>2</v>
      </c>
      <c r="V201" s="10">
        <v>150</v>
      </c>
      <c r="W201" s="10">
        <f t="shared" si="29"/>
        <v>300</v>
      </c>
      <c r="X201" s="10">
        <v>2</v>
      </c>
      <c r="Y201" s="10">
        <v>150</v>
      </c>
      <c r="Z201" s="10">
        <f t="shared" si="30"/>
        <v>300</v>
      </c>
      <c r="AA201" s="10">
        <v>2</v>
      </c>
      <c r="AB201" s="10">
        <v>150</v>
      </c>
      <c r="AC201" s="10">
        <f t="shared" si="31"/>
        <v>300</v>
      </c>
      <c r="AD201" s="11"/>
      <c r="AE201" s="26">
        <v>7</v>
      </c>
      <c r="AF201" s="7">
        <f t="shared" si="27"/>
        <v>0</v>
      </c>
      <c r="AG201" s="152">
        <v>1</v>
      </c>
      <c r="AH201" s="139">
        <f t="shared" si="32"/>
        <v>6</v>
      </c>
      <c r="AI201" s="139">
        <f t="shared" ref="AI201:AI263" si="34">AJ201</f>
        <v>900</v>
      </c>
      <c r="AJ201" s="109">
        <f t="shared" si="33"/>
        <v>900</v>
      </c>
      <c r="AM201" t="b">
        <f>D201='15.02.2022 Смета'!D203</f>
        <v>1</v>
      </c>
      <c r="AN201" t="b">
        <f>F201='15.02.2022 Смета'!E203</f>
        <v>1</v>
      </c>
      <c r="AO201" t="b">
        <f>G201='15.02.2022 Смета'!F203</f>
        <v>1</v>
      </c>
      <c r="AP201" t="b">
        <f>H201='15.02.2022 Смета'!G203</f>
        <v>0</v>
      </c>
    </row>
    <row r="202" spans="1:42" ht="52.5" customHeight="1" x14ac:dyDescent="0.25">
      <c r="A202" s="114">
        <v>167</v>
      </c>
      <c r="B202" s="8" t="s">
        <v>268</v>
      </c>
      <c r="C202" s="21" t="s">
        <v>152</v>
      </c>
      <c r="D202" s="22" t="s">
        <v>533</v>
      </c>
      <c r="E202" s="21" t="s">
        <v>1018</v>
      </c>
      <c r="F202" s="35">
        <v>44666</v>
      </c>
      <c r="G202" s="35">
        <v>44667</v>
      </c>
      <c r="H202" s="21" t="s">
        <v>1019</v>
      </c>
      <c r="I202" s="22" t="s">
        <v>727</v>
      </c>
      <c r="J202" s="35">
        <v>44666</v>
      </c>
      <c r="K202" s="35">
        <v>44667</v>
      </c>
      <c r="L202" s="28"/>
      <c r="M202" s="10">
        <v>3400</v>
      </c>
      <c r="N202" s="10">
        <f t="shared" si="24"/>
        <v>0</v>
      </c>
      <c r="O202" s="28"/>
      <c r="P202" s="10">
        <v>2900</v>
      </c>
      <c r="Q202" s="10">
        <f t="shared" si="25"/>
        <v>0</v>
      </c>
      <c r="R202" s="28"/>
      <c r="S202" s="10">
        <v>2800</v>
      </c>
      <c r="T202" s="10">
        <f t="shared" si="26"/>
        <v>0</v>
      </c>
      <c r="U202" s="29">
        <v>7</v>
      </c>
      <c r="V202" s="10">
        <v>150</v>
      </c>
      <c r="W202" s="10">
        <f t="shared" si="29"/>
        <v>1050</v>
      </c>
      <c r="X202" s="29">
        <v>7</v>
      </c>
      <c r="Y202" s="10">
        <v>150</v>
      </c>
      <c r="Z202" s="10">
        <f t="shared" si="30"/>
        <v>1050</v>
      </c>
      <c r="AA202" s="29">
        <v>7</v>
      </c>
      <c r="AB202" s="10">
        <v>150</v>
      </c>
      <c r="AC202" s="10">
        <f t="shared" si="31"/>
        <v>1050</v>
      </c>
      <c r="AD202" s="29">
        <v>21</v>
      </c>
      <c r="AE202" s="26">
        <v>7</v>
      </c>
      <c r="AF202" s="7">
        <f t="shared" si="27"/>
        <v>147</v>
      </c>
      <c r="AG202" s="152">
        <v>1</v>
      </c>
      <c r="AH202" s="139">
        <f t="shared" si="32"/>
        <v>42</v>
      </c>
      <c r="AI202" s="139">
        <f t="shared" si="34"/>
        <v>3297</v>
      </c>
      <c r="AJ202" s="109">
        <f t="shared" si="33"/>
        <v>3297</v>
      </c>
      <c r="AM202" t="b">
        <f>D202='15.02.2022 Смета'!D204</f>
        <v>1</v>
      </c>
      <c r="AN202" t="b">
        <f>F202='15.02.2022 Смета'!E204</f>
        <v>1</v>
      </c>
      <c r="AO202" t="b">
        <f>G202='15.02.2022 Смета'!F204</f>
        <v>1</v>
      </c>
      <c r="AP202" t="b">
        <f>H202='15.02.2022 Смета'!G204</f>
        <v>0</v>
      </c>
    </row>
    <row r="203" spans="1:42" ht="52.15" customHeight="1" x14ac:dyDescent="0.25">
      <c r="A203" s="108">
        <v>168</v>
      </c>
      <c r="B203" s="8" t="s">
        <v>268</v>
      </c>
      <c r="C203" s="21" t="s">
        <v>152</v>
      </c>
      <c r="D203" s="22" t="s">
        <v>596</v>
      </c>
      <c r="E203" s="21" t="s">
        <v>1018</v>
      </c>
      <c r="F203" s="35">
        <v>44667</v>
      </c>
      <c r="G203" s="35">
        <v>44668</v>
      </c>
      <c r="H203" s="21" t="s">
        <v>1019</v>
      </c>
      <c r="I203" s="22" t="s">
        <v>727</v>
      </c>
      <c r="J203" s="35">
        <v>44667</v>
      </c>
      <c r="K203" s="35">
        <v>44668</v>
      </c>
      <c r="L203" s="10"/>
      <c r="M203" s="10">
        <v>3400</v>
      </c>
      <c r="N203" s="10">
        <f t="shared" si="24"/>
        <v>0</v>
      </c>
      <c r="O203" s="10"/>
      <c r="P203" s="10">
        <v>2900</v>
      </c>
      <c r="Q203" s="10">
        <f t="shared" si="25"/>
        <v>0</v>
      </c>
      <c r="R203" s="10"/>
      <c r="S203" s="10">
        <v>2800</v>
      </c>
      <c r="T203" s="10">
        <f t="shared" si="26"/>
        <v>0</v>
      </c>
      <c r="U203" s="10">
        <v>32</v>
      </c>
      <c r="V203" s="10">
        <v>150</v>
      </c>
      <c r="W203" s="10">
        <f t="shared" si="29"/>
        <v>4800</v>
      </c>
      <c r="X203" s="10">
        <v>32</v>
      </c>
      <c r="Y203" s="10">
        <v>150</v>
      </c>
      <c r="Z203" s="10">
        <f t="shared" si="30"/>
        <v>4800</v>
      </c>
      <c r="AA203" s="10">
        <v>32</v>
      </c>
      <c r="AB203" s="10">
        <v>150</v>
      </c>
      <c r="AC203" s="10">
        <f t="shared" si="31"/>
        <v>4800</v>
      </c>
      <c r="AD203" s="11">
        <v>96</v>
      </c>
      <c r="AE203" s="26">
        <v>7</v>
      </c>
      <c r="AF203" s="7">
        <f t="shared" si="27"/>
        <v>672</v>
      </c>
      <c r="AG203" s="152">
        <v>1</v>
      </c>
      <c r="AH203" s="139">
        <f t="shared" si="32"/>
        <v>192</v>
      </c>
      <c r="AI203" s="139">
        <f t="shared" si="34"/>
        <v>15072</v>
      </c>
      <c r="AJ203" s="109">
        <f t="shared" si="33"/>
        <v>15072</v>
      </c>
      <c r="AM203" t="b">
        <f>D203='15.02.2022 Смета'!D205</f>
        <v>1</v>
      </c>
      <c r="AN203" t="b">
        <f>F203='15.02.2022 Смета'!E205</f>
        <v>1</v>
      </c>
      <c r="AO203" t="b">
        <f>G203='15.02.2022 Смета'!F205</f>
        <v>1</v>
      </c>
      <c r="AP203" t="b">
        <f>H203='15.02.2022 Смета'!G205</f>
        <v>0</v>
      </c>
    </row>
    <row r="204" spans="1:42" ht="16.149999999999999" customHeight="1" x14ac:dyDescent="0.25">
      <c r="A204" s="114">
        <v>169</v>
      </c>
      <c r="B204" s="8" t="s">
        <v>268</v>
      </c>
      <c r="C204" s="21" t="s">
        <v>152</v>
      </c>
      <c r="D204" s="22" t="s">
        <v>597</v>
      </c>
      <c r="E204" s="21" t="s">
        <v>358</v>
      </c>
      <c r="F204" s="35">
        <v>44667</v>
      </c>
      <c r="G204" s="35">
        <v>44668</v>
      </c>
      <c r="H204" s="21" t="s">
        <v>1019</v>
      </c>
      <c r="I204" s="22" t="s">
        <v>358</v>
      </c>
      <c r="J204" s="35">
        <v>44667</v>
      </c>
      <c r="K204" s="35">
        <v>44668</v>
      </c>
      <c r="L204" s="10"/>
      <c r="M204" s="10">
        <v>3400</v>
      </c>
      <c r="N204" s="10">
        <f t="shared" si="24"/>
        <v>0</v>
      </c>
      <c r="O204" s="10"/>
      <c r="P204" s="10">
        <v>2900</v>
      </c>
      <c r="Q204" s="10">
        <f t="shared" si="25"/>
        <v>0</v>
      </c>
      <c r="R204" s="10"/>
      <c r="S204" s="10">
        <v>2800</v>
      </c>
      <c r="T204" s="10">
        <f t="shared" si="26"/>
        <v>0</v>
      </c>
      <c r="U204" s="10">
        <v>8</v>
      </c>
      <c r="V204" s="10">
        <v>150</v>
      </c>
      <c r="W204" s="10">
        <f t="shared" si="29"/>
        <v>1200</v>
      </c>
      <c r="X204" s="10">
        <v>8</v>
      </c>
      <c r="Y204" s="10">
        <v>150</v>
      </c>
      <c r="Z204" s="10">
        <f t="shared" si="30"/>
        <v>1200</v>
      </c>
      <c r="AA204" s="10">
        <v>8</v>
      </c>
      <c r="AB204" s="10">
        <v>150</v>
      </c>
      <c r="AC204" s="10">
        <f t="shared" si="31"/>
        <v>1200</v>
      </c>
      <c r="AD204" s="11">
        <v>24</v>
      </c>
      <c r="AE204" s="26">
        <v>7</v>
      </c>
      <c r="AF204" s="7">
        <f t="shared" si="27"/>
        <v>168</v>
      </c>
      <c r="AG204" s="152">
        <v>1</v>
      </c>
      <c r="AH204" s="145">
        <f t="shared" si="32"/>
        <v>48</v>
      </c>
      <c r="AI204" s="139">
        <f t="shared" si="34"/>
        <v>3768</v>
      </c>
      <c r="AJ204" s="118">
        <f t="shared" si="33"/>
        <v>3768</v>
      </c>
      <c r="AM204" t="b">
        <f>D204='15.02.2022 Смета'!D206</f>
        <v>1</v>
      </c>
      <c r="AN204" t="b">
        <f>F204='15.02.2022 Смета'!E206</f>
        <v>1</v>
      </c>
      <c r="AO204" t="b">
        <f>G204='15.02.2022 Смета'!F206</f>
        <v>1</v>
      </c>
      <c r="AP204" t="b">
        <f>H204='15.02.2022 Смета'!G206</f>
        <v>0</v>
      </c>
    </row>
    <row r="205" spans="1:42" ht="52.5" customHeight="1" x14ac:dyDescent="0.25">
      <c r="A205" s="108">
        <v>170</v>
      </c>
      <c r="B205" s="8" t="s">
        <v>268</v>
      </c>
      <c r="C205" s="21" t="s">
        <v>152</v>
      </c>
      <c r="D205" s="22" t="s">
        <v>598</v>
      </c>
      <c r="E205" s="21" t="s">
        <v>1018</v>
      </c>
      <c r="F205" s="35">
        <v>44750</v>
      </c>
      <c r="G205" s="35">
        <v>44752</v>
      </c>
      <c r="H205" s="21" t="s">
        <v>1086</v>
      </c>
      <c r="I205" s="22" t="s">
        <v>727</v>
      </c>
      <c r="J205" s="35">
        <v>44750</v>
      </c>
      <c r="K205" s="35">
        <v>44752</v>
      </c>
      <c r="L205" s="10"/>
      <c r="M205" s="10">
        <v>3400</v>
      </c>
      <c r="N205" s="10">
        <f t="shared" ref="N205:N282" si="35">L205*M205</f>
        <v>0</v>
      </c>
      <c r="O205" s="10"/>
      <c r="P205" s="10">
        <v>2900</v>
      </c>
      <c r="Q205" s="10">
        <f t="shared" ref="Q205:Q282" si="36">O205*P205</f>
        <v>0</v>
      </c>
      <c r="R205" s="10"/>
      <c r="S205" s="10">
        <v>2800</v>
      </c>
      <c r="T205" s="10">
        <f t="shared" ref="T205:T282" si="37">R205*S205</f>
        <v>0</v>
      </c>
      <c r="U205" s="10">
        <v>8</v>
      </c>
      <c r="V205" s="10">
        <v>150</v>
      </c>
      <c r="W205" s="10">
        <f t="shared" si="29"/>
        <v>1200</v>
      </c>
      <c r="X205" s="10">
        <v>8</v>
      </c>
      <c r="Y205" s="10">
        <v>150</v>
      </c>
      <c r="Z205" s="10">
        <f t="shared" si="30"/>
        <v>1200</v>
      </c>
      <c r="AA205" s="10">
        <v>8</v>
      </c>
      <c r="AB205" s="10">
        <v>150</v>
      </c>
      <c r="AC205" s="10">
        <f t="shared" si="31"/>
        <v>1200</v>
      </c>
      <c r="AD205" s="11">
        <v>24</v>
      </c>
      <c r="AE205" s="26">
        <v>7</v>
      </c>
      <c r="AF205" s="7">
        <f t="shared" ref="AF205:AF211" si="38">AD205*AE205</f>
        <v>168</v>
      </c>
      <c r="AG205" s="152">
        <v>1</v>
      </c>
      <c r="AH205" s="145">
        <f t="shared" si="32"/>
        <v>48</v>
      </c>
      <c r="AI205" s="139">
        <f t="shared" si="34"/>
        <v>3768</v>
      </c>
      <c r="AJ205" s="118">
        <f t="shared" si="33"/>
        <v>3768</v>
      </c>
      <c r="AM205" t="b">
        <f>D205='15.02.2022 Смета'!D207</f>
        <v>1</v>
      </c>
      <c r="AN205" t="b">
        <f>F205='15.02.2022 Смета'!E207</f>
        <v>1</v>
      </c>
      <c r="AO205" t="b">
        <f>G205='15.02.2022 Смета'!F207</f>
        <v>1</v>
      </c>
      <c r="AP205" t="b">
        <f>H205='15.02.2022 Смета'!G207</f>
        <v>0</v>
      </c>
    </row>
    <row r="206" spans="1:42" ht="52.9" customHeight="1" x14ac:dyDescent="0.25">
      <c r="A206" s="114">
        <v>171</v>
      </c>
      <c r="B206" s="8" t="s">
        <v>268</v>
      </c>
      <c r="C206" s="21" t="s">
        <v>152</v>
      </c>
      <c r="D206" s="22" t="s">
        <v>599</v>
      </c>
      <c r="E206" s="21" t="s">
        <v>1018</v>
      </c>
      <c r="F206" s="35">
        <v>44750</v>
      </c>
      <c r="G206" s="35">
        <v>44752</v>
      </c>
      <c r="H206" s="21" t="s">
        <v>1086</v>
      </c>
      <c r="I206" s="22" t="s">
        <v>727</v>
      </c>
      <c r="J206" s="35">
        <v>44750</v>
      </c>
      <c r="K206" s="35">
        <v>44752</v>
      </c>
      <c r="L206" s="10"/>
      <c r="M206" s="10">
        <v>3400</v>
      </c>
      <c r="N206" s="10">
        <f t="shared" si="35"/>
        <v>0</v>
      </c>
      <c r="O206" s="10"/>
      <c r="P206" s="10">
        <v>2900</v>
      </c>
      <c r="Q206" s="10">
        <f t="shared" si="36"/>
        <v>0</v>
      </c>
      <c r="R206" s="10"/>
      <c r="S206" s="10">
        <v>2800</v>
      </c>
      <c r="T206" s="10">
        <f t="shared" si="37"/>
        <v>0</v>
      </c>
      <c r="U206" s="10">
        <v>2</v>
      </c>
      <c r="V206" s="10">
        <v>150</v>
      </c>
      <c r="W206" s="10">
        <f t="shared" si="29"/>
        <v>300</v>
      </c>
      <c r="X206" s="10">
        <v>2</v>
      </c>
      <c r="Y206" s="10">
        <v>150</v>
      </c>
      <c r="Z206" s="10">
        <f t="shared" si="30"/>
        <v>300</v>
      </c>
      <c r="AA206" s="10">
        <v>2</v>
      </c>
      <c r="AB206" s="10">
        <v>150</v>
      </c>
      <c r="AC206" s="10">
        <f t="shared" si="31"/>
        <v>300</v>
      </c>
      <c r="AD206" s="11">
        <v>6</v>
      </c>
      <c r="AE206" s="26">
        <v>7</v>
      </c>
      <c r="AF206" s="7">
        <f t="shared" si="38"/>
        <v>42</v>
      </c>
      <c r="AG206" s="152">
        <v>1</v>
      </c>
      <c r="AH206" s="145">
        <f t="shared" si="32"/>
        <v>12</v>
      </c>
      <c r="AI206" s="139">
        <f t="shared" si="34"/>
        <v>942</v>
      </c>
      <c r="AJ206" s="118">
        <f t="shared" si="33"/>
        <v>942</v>
      </c>
      <c r="AM206" t="b">
        <f>D206='15.02.2022 Смета'!D208</f>
        <v>1</v>
      </c>
      <c r="AN206" t="b">
        <f>F206='15.02.2022 Смета'!E208</f>
        <v>1</v>
      </c>
      <c r="AO206" t="b">
        <f>G206='15.02.2022 Смета'!F208</f>
        <v>1</v>
      </c>
      <c r="AP206" t="b">
        <f>H206='15.02.2022 Смета'!G208</f>
        <v>0</v>
      </c>
    </row>
    <row r="207" spans="1:42" ht="39.4" customHeight="1" x14ac:dyDescent="0.25">
      <c r="A207" s="108">
        <v>172</v>
      </c>
      <c r="B207" s="8" t="s">
        <v>268</v>
      </c>
      <c r="C207" s="21" t="s">
        <v>152</v>
      </c>
      <c r="D207" s="22" t="s">
        <v>600</v>
      </c>
      <c r="E207" s="21" t="s">
        <v>823</v>
      </c>
      <c r="F207" s="35">
        <v>44727</v>
      </c>
      <c r="G207" s="35">
        <v>44730</v>
      </c>
      <c r="H207" s="21" t="s">
        <v>310</v>
      </c>
      <c r="I207" s="22" t="s">
        <v>823</v>
      </c>
      <c r="J207" s="35">
        <v>44727</v>
      </c>
      <c r="K207" s="35">
        <v>44730</v>
      </c>
      <c r="L207" s="10"/>
      <c r="M207" s="10">
        <v>3400</v>
      </c>
      <c r="N207" s="10">
        <f t="shared" si="35"/>
        <v>0</v>
      </c>
      <c r="O207" s="10"/>
      <c r="P207" s="10">
        <v>2900</v>
      </c>
      <c r="Q207" s="10">
        <f t="shared" si="36"/>
        <v>0</v>
      </c>
      <c r="R207" s="10"/>
      <c r="S207" s="10">
        <v>2800</v>
      </c>
      <c r="T207" s="10">
        <f t="shared" si="37"/>
        <v>0</v>
      </c>
      <c r="U207" s="10">
        <v>32</v>
      </c>
      <c r="V207" s="10">
        <v>150</v>
      </c>
      <c r="W207" s="10">
        <f t="shared" si="29"/>
        <v>4800</v>
      </c>
      <c r="X207" s="10">
        <v>32</v>
      </c>
      <c r="Y207" s="10">
        <v>150</v>
      </c>
      <c r="Z207" s="10">
        <f t="shared" si="30"/>
        <v>4800</v>
      </c>
      <c r="AA207" s="10">
        <v>32</v>
      </c>
      <c r="AB207" s="10">
        <v>150</v>
      </c>
      <c r="AC207" s="10">
        <f t="shared" si="31"/>
        <v>4800</v>
      </c>
      <c r="AD207" s="11">
        <v>96</v>
      </c>
      <c r="AE207" s="26">
        <v>7</v>
      </c>
      <c r="AF207" s="7">
        <f t="shared" si="38"/>
        <v>672</v>
      </c>
      <c r="AG207" s="152">
        <v>1</v>
      </c>
      <c r="AH207" s="145">
        <f t="shared" si="32"/>
        <v>192</v>
      </c>
      <c r="AI207" s="139">
        <f t="shared" si="34"/>
        <v>15072</v>
      </c>
      <c r="AJ207" s="118">
        <f t="shared" si="33"/>
        <v>15072</v>
      </c>
      <c r="AM207" t="b">
        <f>D207='15.02.2022 Смета'!D209</f>
        <v>1</v>
      </c>
      <c r="AN207" t="b">
        <f>F207='15.02.2022 Смета'!E209</f>
        <v>1</v>
      </c>
      <c r="AO207" t="b">
        <f>G207='15.02.2022 Смета'!F209</f>
        <v>1</v>
      </c>
      <c r="AP207" t="b">
        <f>H207='15.02.2022 Смета'!G209</f>
        <v>1</v>
      </c>
    </row>
    <row r="208" spans="1:42" ht="16.149999999999999" customHeight="1" x14ac:dyDescent="0.25">
      <c r="A208" s="114">
        <v>173</v>
      </c>
      <c r="B208" s="8" t="s">
        <v>268</v>
      </c>
      <c r="C208" s="21" t="s">
        <v>152</v>
      </c>
      <c r="D208" s="22" t="s">
        <v>601</v>
      </c>
      <c r="E208" s="21" t="s">
        <v>340</v>
      </c>
      <c r="F208" s="35">
        <v>44727</v>
      </c>
      <c r="G208" s="35">
        <v>44730</v>
      </c>
      <c r="H208" s="21" t="s">
        <v>310</v>
      </c>
      <c r="I208" s="22" t="s">
        <v>340</v>
      </c>
      <c r="J208" s="35">
        <v>44727</v>
      </c>
      <c r="K208" s="35">
        <v>44730</v>
      </c>
      <c r="L208" s="10"/>
      <c r="M208" s="10">
        <v>3400</v>
      </c>
      <c r="N208" s="10">
        <f t="shared" si="35"/>
        <v>0</v>
      </c>
      <c r="O208" s="10"/>
      <c r="P208" s="10">
        <v>2900</v>
      </c>
      <c r="Q208" s="10">
        <f t="shared" si="36"/>
        <v>0</v>
      </c>
      <c r="R208" s="10"/>
      <c r="S208" s="10">
        <v>2800</v>
      </c>
      <c r="T208" s="10">
        <f t="shared" si="37"/>
        <v>0</v>
      </c>
      <c r="U208" s="10">
        <v>6</v>
      </c>
      <c r="V208" s="10">
        <v>150</v>
      </c>
      <c r="W208" s="10">
        <f t="shared" si="29"/>
        <v>900</v>
      </c>
      <c r="X208" s="10">
        <v>6</v>
      </c>
      <c r="Y208" s="10">
        <v>150</v>
      </c>
      <c r="Z208" s="10">
        <f t="shared" si="30"/>
        <v>900</v>
      </c>
      <c r="AA208" s="10">
        <v>6</v>
      </c>
      <c r="AB208" s="10">
        <v>150</v>
      </c>
      <c r="AC208" s="10">
        <f t="shared" si="31"/>
        <v>900</v>
      </c>
      <c r="AD208" s="11">
        <v>18</v>
      </c>
      <c r="AE208" s="26">
        <v>7</v>
      </c>
      <c r="AF208" s="7">
        <f t="shared" si="38"/>
        <v>126</v>
      </c>
      <c r="AG208" s="152">
        <v>1</v>
      </c>
      <c r="AH208" s="145">
        <f t="shared" si="32"/>
        <v>36</v>
      </c>
      <c r="AI208" s="139">
        <f t="shared" si="34"/>
        <v>2826</v>
      </c>
      <c r="AJ208" s="118">
        <f t="shared" si="33"/>
        <v>2826</v>
      </c>
      <c r="AM208" t="b">
        <f>D208='15.02.2022 Смета'!D210</f>
        <v>1</v>
      </c>
      <c r="AN208" t="b">
        <f>F208='15.02.2022 Смета'!E210</f>
        <v>1</v>
      </c>
      <c r="AO208" t="b">
        <f>G208='15.02.2022 Смета'!F210</f>
        <v>1</v>
      </c>
      <c r="AP208" t="b">
        <f>H208='15.02.2022 Смета'!G210</f>
        <v>1</v>
      </c>
    </row>
    <row r="209" spans="1:42" ht="17.649999999999999" customHeight="1" x14ac:dyDescent="0.25">
      <c r="A209" s="106"/>
      <c r="B209" s="96"/>
      <c r="C209" s="97"/>
      <c r="D209" s="179" t="s">
        <v>861</v>
      </c>
      <c r="E209" s="99"/>
      <c r="F209" s="99"/>
      <c r="G209" s="99"/>
      <c r="H209" s="99"/>
      <c r="I209" s="99"/>
      <c r="J209" s="99"/>
      <c r="K209" s="99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2"/>
      <c r="AE209" s="79"/>
      <c r="AF209" s="79"/>
      <c r="AG209" s="153"/>
      <c r="AH209" s="151"/>
      <c r="AI209" s="151"/>
      <c r="AJ209" s="164"/>
      <c r="AM209" t="b">
        <f>D209='15.02.2022 Смета'!D211</f>
        <v>1</v>
      </c>
      <c r="AN209" t="b">
        <f>F209='15.02.2022 Смета'!E211</f>
        <v>1</v>
      </c>
      <c r="AO209" t="b">
        <f>G209='15.02.2022 Смета'!F211</f>
        <v>1</v>
      </c>
      <c r="AP209" t="b">
        <f>H209='15.02.2022 Смета'!G211</f>
        <v>1</v>
      </c>
    </row>
    <row r="210" spans="1:42" ht="27" customHeight="1" x14ac:dyDescent="0.25">
      <c r="A210" s="108">
        <v>174</v>
      </c>
      <c r="B210" s="8" t="s">
        <v>12</v>
      </c>
      <c r="C210" s="21" t="s">
        <v>123</v>
      </c>
      <c r="D210" s="22" t="s">
        <v>256</v>
      </c>
      <c r="E210" s="21" t="s">
        <v>822</v>
      </c>
      <c r="F210" s="35">
        <v>44622</v>
      </c>
      <c r="G210" s="35">
        <v>44624</v>
      </c>
      <c r="H210" s="21" t="s">
        <v>393</v>
      </c>
      <c r="I210" s="38" t="s">
        <v>822</v>
      </c>
      <c r="J210" s="35">
        <v>44622</v>
      </c>
      <c r="K210" s="35">
        <v>44624</v>
      </c>
      <c r="L210" s="10"/>
      <c r="M210" s="10">
        <v>3400</v>
      </c>
      <c r="N210" s="10">
        <f t="shared" si="35"/>
        <v>0</v>
      </c>
      <c r="O210" s="10"/>
      <c r="P210" s="10">
        <v>2900</v>
      </c>
      <c r="Q210" s="10">
        <f t="shared" si="36"/>
        <v>0</v>
      </c>
      <c r="R210" s="10"/>
      <c r="S210" s="10">
        <v>2800</v>
      </c>
      <c r="T210" s="10">
        <f t="shared" si="37"/>
        <v>0</v>
      </c>
      <c r="U210" s="10">
        <v>16</v>
      </c>
      <c r="V210" s="10">
        <v>150</v>
      </c>
      <c r="W210" s="10">
        <f t="shared" si="29"/>
        <v>2400</v>
      </c>
      <c r="X210" s="10">
        <v>16</v>
      </c>
      <c r="Y210" s="10">
        <v>150</v>
      </c>
      <c r="Z210" s="10">
        <f t="shared" si="30"/>
        <v>2400</v>
      </c>
      <c r="AA210" s="10">
        <v>32</v>
      </c>
      <c r="AB210" s="10">
        <v>150</v>
      </c>
      <c r="AC210" s="10">
        <f t="shared" si="31"/>
        <v>4800</v>
      </c>
      <c r="AD210" s="11"/>
      <c r="AE210" s="26">
        <v>7</v>
      </c>
      <c r="AF210" s="7">
        <f t="shared" si="38"/>
        <v>0</v>
      </c>
      <c r="AG210" s="152">
        <v>1</v>
      </c>
      <c r="AH210" s="139">
        <f t="shared" si="32"/>
        <v>64</v>
      </c>
      <c r="AI210" s="139">
        <f t="shared" si="34"/>
        <v>9600</v>
      </c>
      <c r="AJ210" s="109">
        <f t="shared" si="33"/>
        <v>9600</v>
      </c>
      <c r="AM210" t="b">
        <f>D210='15.02.2022 Смета'!D212</f>
        <v>1</v>
      </c>
      <c r="AN210" t="b">
        <f>F210='15.02.2022 Смета'!E212</f>
        <v>1</v>
      </c>
      <c r="AO210" t="b">
        <f>G210='15.02.2022 Смета'!F212</f>
        <v>1</v>
      </c>
      <c r="AP210" t="b">
        <f>H210='15.02.2022 Смета'!G212</f>
        <v>1</v>
      </c>
    </row>
    <row r="211" spans="1:42" ht="27" customHeight="1" x14ac:dyDescent="0.25">
      <c r="A211" s="108">
        <v>175</v>
      </c>
      <c r="B211" s="8" t="s">
        <v>12</v>
      </c>
      <c r="C211" s="21" t="s">
        <v>123</v>
      </c>
      <c r="D211" s="22" t="s">
        <v>257</v>
      </c>
      <c r="E211" s="21" t="s">
        <v>439</v>
      </c>
      <c r="F211" s="35">
        <v>44672</v>
      </c>
      <c r="G211" s="35">
        <v>44674</v>
      </c>
      <c r="H211" s="21" t="s">
        <v>438</v>
      </c>
      <c r="I211" s="22" t="s">
        <v>439</v>
      </c>
      <c r="J211" s="35">
        <v>44672</v>
      </c>
      <c r="K211" s="35">
        <v>44674</v>
      </c>
      <c r="L211" s="10"/>
      <c r="M211" s="10">
        <v>3400</v>
      </c>
      <c r="N211" s="10">
        <f t="shared" si="35"/>
        <v>0</v>
      </c>
      <c r="O211" s="10"/>
      <c r="P211" s="10">
        <v>2900</v>
      </c>
      <c r="Q211" s="10">
        <f t="shared" si="36"/>
        <v>0</v>
      </c>
      <c r="R211" s="10"/>
      <c r="S211" s="10">
        <v>2800</v>
      </c>
      <c r="T211" s="10">
        <f t="shared" si="37"/>
        <v>0</v>
      </c>
      <c r="U211" s="10">
        <v>20</v>
      </c>
      <c r="V211" s="10">
        <v>150</v>
      </c>
      <c r="W211" s="10">
        <f t="shared" si="29"/>
        <v>3000</v>
      </c>
      <c r="X211" s="10">
        <v>20</v>
      </c>
      <c r="Y211" s="10">
        <v>150</v>
      </c>
      <c r="Z211" s="10">
        <f t="shared" si="30"/>
        <v>3000</v>
      </c>
      <c r="AA211" s="10">
        <v>40</v>
      </c>
      <c r="AB211" s="10">
        <v>150</v>
      </c>
      <c r="AC211" s="10">
        <f t="shared" si="31"/>
        <v>6000</v>
      </c>
      <c r="AD211" s="11">
        <v>80</v>
      </c>
      <c r="AE211" s="26">
        <v>7</v>
      </c>
      <c r="AF211" s="7">
        <f t="shared" si="38"/>
        <v>560</v>
      </c>
      <c r="AG211" s="152">
        <v>1</v>
      </c>
      <c r="AH211" s="139">
        <f t="shared" si="32"/>
        <v>160</v>
      </c>
      <c r="AI211" s="139">
        <f t="shared" si="34"/>
        <v>12560</v>
      </c>
      <c r="AJ211" s="109">
        <f t="shared" si="33"/>
        <v>12560</v>
      </c>
      <c r="AM211" t="b">
        <f>D211='15.02.2022 Смета'!D213</f>
        <v>1</v>
      </c>
      <c r="AN211" t="b">
        <f>F211='15.02.2022 Смета'!E213</f>
        <v>1</v>
      </c>
      <c r="AO211" t="b">
        <f>G211='15.02.2022 Смета'!F213</f>
        <v>1</v>
      </c>
      <c r="AP211" t="b">
        <f>H211='15.02.2022 Смета'!G213</f>
        <v>1</v>
      </c>
    </row>
    <row r="212" spans="1:42" ht="27" customHeight="1" x14ac:dyDescent="0.25">
      <c r="A212" s="108">
        <v>176</v>
      </c>
      <c r="B212" s="8"/>
      <c r="C212" s="47" t="s">
        <v>123</v>
      </c>
      <c r="D212" s="22" t="s">
        <v>45</v>
      </c>
      <c r="E212" s="21" t="s">
        <v>358</v>
      </c>
      <c r="F212" s="35">
        <v>44701</v>
      </c>
      <c r="G212" s="35">
        <v>44702</v>
      </c>
      <c r="H212" s="21" t="s">
        <v>438</v>
      </c>
      <c r="I212" s="51" t="s">
        <v>360</v>
      </c>
      <c r="J212" s="52">
        <v>44701</v>
      </c>
      <c r="K212" s="52">
        <v>44702</v>
      </c>
      <c r="L212" s="49"/>
      <c r="M212" s="49">
        <v>3400</v>
      </c>
      <c r="N212" s="49">
        <f t="shared" si="35"/>
        <v>0</v>
      </c>
      <c r="O212" s="49"/>
      <c r="P212" s="49">
        <v>2900</v>
      </c>
      <c r="Q212" s="49">
        <f t="shared" si="36"/>
        <v>0</v>
      </c>
      <c r="R212" s="49"/>
      <c r="S212" s="49">
        <v>2800</v>
      </c>
      <c r="T212" s="49">
        <f t="shared" si="37"/>
        <v>0</v>
      </c>
      <c r="U212" s="49">
        <v>2</v>
      </c>
      <c r="V212" s="49">
        <v>150</v>
      </c>
      <c r="W212" s="49">
        <f t="shared" si="29"/>
        <v>300</v>
      </c>
      <c r="X212" s="49">
        <v>3</v>
      </c>
      <c r="Y212" s="49">
        <v>150</v>
      </c>
      <c r="Z212" s="49">
        <f t="shared" si="30"/>
        <v>450</v>
      </c>
      <c r="AA212" s="49">
        <v>3</v>
      </c>
      <c r="AB212" s="49">
        <v>150</v>
      </c>
      <c r="AC212" s="49">
        <f t="shared" si="31"/>
        <v>450</v>
      </c>
      <c r="AD212" s="50"/>
      <c r="AE212" s="54">
        <v>7</v>
      </c>
      <c r="AF212" s="55">
        <v>150</v>
      </c>
      <c r="AG212" s="152">
        <v>1</v>
      </c>
      <c r="AH212" s="154">
        <f t="shared" si="32"/>
        <v>8</v>
      </c>
      <c r="AI212" s="139">
        <f t="shared" si="34"/>
        <v>1350</v>
      </c>
      <c r="AJ212" s="165">
        <f t="shared" si="33"/>
        <v>1350</v>
      </c>
      <c r="AM212" t="b">
        <f>D212='15.02.2022 Смета'!D214</f>
        <v>1</v>
      </c>
      <c r="AN212" t="b">
        <f>F212='15.02.2022 Смета'!E214</f>
        <v>1</v>
      </c>
      <c r="AO212" t="b">
        <f>G212='15.02.2022 Смета'!F214</f>
        <v>1</v>
      </c>
      <c r="AP212" t="b">
        <f>H212='15.02.2022 Смета'!G214</f>
        <v>0</v>
      </c>
    </row>
    <row r="213" spans="1:42" ht="27" customHeight="1" x14ac:dyDescent="0.25">
      <c r="A213" s="108">
        <v>177</v>
      </c>
      <c r="B213" s="8" t="s">
        <v>12</v>
      </c>
      <c r="C213" s="21" t="s">
        <v>123</v>
      </c>
      <c r="D213" s="22" t="s">
        <v>258</v>
      </c>
      <c r="E213" s="21" t="s">
        <v>358</v>
      </c>
      <c r="F213" s="35">
        <v>44736</v>
      </c>
      <c r="G213" s="35">
        <v>44738</v>
      </c>
      <c r="H213" s="21" t="s">
        <v>1087</v>
      </c>
      <c r="I213" s="22" t="s">
        <v>360</v>
      </c>
      <c r="J213" s="35">
        <v>44736</v>
      </c>
      <c r="K213" s="35">
        <v>44738</v>
      </c>
      <c r="L213" s="10"/>
      <c r="M213" s="10">
        <v>3400</v>
      </c>
      <c r="N213" s="10">
        <f t="shared" si="35"/>
        <v>0</v>
      </c>
      <c r="O213" s="10"/>
      <c r="P213" s="10">
        <v>2900</v>
      </c>
      <c r="Q213" s="10">
        <f t="shared" si="36"/>
        <v>0</v>
      </c>
      <c r="R213" s="10"/>
      <c r="S213" s="10">
        <v>2800</v>
      </c>
      <c r="T213" s="10">
        <f t="shared" si="37"/>
        <v>0</v>
      </c>
      <c r="U213" s="10">
        <v>16</v>
      </c>
      <c r="V213" s="10">
        <v>150</v>
      </c>
      <c r="W213" s="10">
        <f t="shared" si="29"/>
        <v>2400</v>
      </c>
      <c r="X213" s="10">
        <v>16</v>
      </c>
      <c r="Y213" s="10">
        <v>150</v>
      </c>
      <c r="Z213" s="10">
        <f t="shared" si="30"/>
        <v>2400</v>
      </c>
      <c r="AA213" s="10">
        <v>32</v>
      </c>
      <c r="AB213" s="10">
        <v>150</v>
      </c>
      <c r="AC213" s="10">
        <f t="shared" si="31"/>
        <v>4800</v>
      </c>
      <c r="AD213" s="11">
        <v>64</v>
      </c>
      <c r="AE213" s="26">
        <v>7</v>
      </c>
      <c r="AF213" s="7">
        <f>AD213*AE213</f>
        <v>448</v>
      </c>
      <c r="AG213" s="152">
        <v>1</v>
      </c>
      <c r="AH213" s="139">
        <f t="shared" si="32"/>
        <v>128</v>
      </c>
      <c r="AI213" s="139">
        <f t="shared" si="34"/>
        <v>10048</v>
      </c>
      <c r="AJ213" s="109">
        <f t="shared" si="33"/>
        <v>10048</v>
      </c>
      <c r="AM213" t="b">
        <f>D213='15.02.2022 Смета'!D215</f>
        <v>1</v>
      </c>
      <c r="AN213" t="b">
        <f>F213='15.02.2022 Смета'!E215</f>
        <v>1</v>
      </c>
      <c r="AO213" t="b">
        <f>G213='15.02.2022 Смета'!F215</f>
        <v>1</v>
      </c>
      <c r="AP213" t="b">
        <f>H213='15.02.2022 Смета'!G215</f>
        <v>0</v>
      </c>
    </row>
    <row r="214" spans="1:42" ht="27" customHeight="1" x14ac:dyDescent="0.25">
      <c r="A214" s="108">
        <v>178</v>
      </c>
      <c r="B214" s="8" t="s">
        <v>12</v>
      </c>
      <c r="C214" s="21" t="s">
        <v>123</v>
      </c>
      <c r="D214" s="22" t="s">
        <v>259</v>
      </c>
      <c r="E214" s="21" t="s">
        <v>1021</v>
      </c>
      <c r="F214" s="35">
        <v>44813</v>
      </c>
      <c r="G214" s="35">
        <v>44815</v>
      </c>
      <c r="H214" s="21" t="s">
        <v>323</v>
      </c>
      <c r="I214" s="22" t="s">
        <v>728</v>
      </c>
      <c r="J214" s="35">
        <v>44813</v>
      </c>
      <c r="K214" s="35">
        <v>44815</v>
      </c>
      <c r="L214" s="10"/>
      <c r="M214" s="10">
        <v>3400</v>
      </c>
      <c r="N214" s="10">
        <f t="shared" si="35"/>
        <v>0</v>
      </c>
      <c r="O214" s="10"/>
      <c r="P214" s="10">
        <v>2900</v>
      </c>
      <c r="Q214" s="10">
        <f t="shared" si="36"/>
        <v>0</v>
      </c>
      <c r="R214" s="10"/>
      <c r="S214" s="10">
        <v>2800</v>
      </c>
      <c r="T214" s="10">
        <f t="shared" si="37"/>
        <v>0</v>
      </c>
      <c r="U214" s="10">
        <v>40</v>
      </c>
      <c r="V214" s="10">
        <v>150</v>
      </c>
      <c r="W214" s="10">
        <f t="shared" si="29"/>
        <v>6000</v>
      </c>
      <c r="X214" s="10">
        <v>40</v>
      </c>
      <c r="Y214" s="10">
        <v>150</v>
      </c>
      <c r="Z214" s="10">
        <f t="shared" si="30"/>
        <v>6000</v>
      </c>
      <c r="AA214" s="10">
        <v>80</v>
      </c>
      <c r="AB214" s="10">
        <v>150</v>
      </c>
      <c r="AC214" s="10">
        <f t="shared" si="31"/>
        <v>12000</v>
      </c>
      <c r="AD214" s="11">
        <v>160</v>
      </c>
      <c r="AE214" s="26">
        <v>7</v>
      </c>
      <c r="AF214" s="7">
        <f>AD214*AE214</f>
        <v>1120</v>
      </c>
      <c r="AG214" s="152">
        <v>1</v>
      </c>
      <c r="AH214" s="139">
        <f t="shared" si="32"/>
        <v>320</v>
      </c>
      <c r="AI214" s="139">
        <f t="shared" si="34"/>
        <v>25120</v>
      </c>
      <c r="AJ214" s="109">
        <f t="shared" si="33"/>
        <v>25120</v>
      </c>
      <c r="AM214" t="b">
        <f>D214='15.02.2022 Смета'!D216</f>
        <v>1</v>
      </c>
      <c r="AN214" t="b">
        <f>F214='15.02.2022 Смета'!E216</f>
        <v>1</v>
      </c>
      <c r="AO214" t="b">
        <f>G214='15.02.2022 Смета'!F216</f>
        <v>1</v>
      </c>
      <c r="AP214" t="b">
        <f>H214='15.02.2022 Смета'!G216</f>
        <v>1</v>
      </c>
    </row>
    <row r="215" spans="1:42" ht="16.149999999999999" customHeight="1" x14ac:dyDescent="0.25">
      <c r="A215" s="106"/>
      <c r="B215" s="96"/>
      <c r="C215" s="97"/>
      <c r="D215" s="179" t="s">
        <v>862</v>
      </c>
      <c r="E215" s="99"/>
      <c r="F215" s="99"/>
      <c r="G215" s="99"/>
      <c r="H215" s="99"/>
      <c r="I215" s="99"/>
      <c r="J215" s="99"/>
      <c r="K215" s="99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2"/>
      <c r="AE215" s="79"/>
      <c r="AF215" s="79"/>
      <c r="AG215" s="153"/>
      <c r="AH215" s="151"/>
      <c r="AI215" s="151"/>
      <c r="AJ215" s="164"/>
      <c r="AM215" t="b">
        <f>D215='15.02.2022 Смета'!D217</f>
        <v>1</v>
      </c>
      <c r="AN215" t="b">
        <f>F215='15.02.2022 Смета'!E217</f>
        <v>1</v>
      </c>
      <c r="AO215" t="b">
        <f>G215='15.02.2022 Смета'!F217</f>
        <v>1</v>
      </c>
      <c r="AP215" t="b">
        <f>H215='15.02.2022 Смета'!G217</f>
        <v>1</v>
      </c>
    </row>
    <row r="216" spans="1:42" ht="16.149999999999999" customHeight="1" x14ac:dyDescent="0.25">
      <c r="A216" s="108">
        <v>179</v>
      </c>
      <c r="B216" s="8" t="s">
        <v>22</v>
      </c>
      <c r="C216" s="21" t="s">
        <v>108</v>
      </c>
      <c r="D216" s="22" t="s">
        <v>602</v>
      </c>
      <c r="E216" s="21" t="s">
        <v>358</v>
      </c>
      <c r="F216" s="35">
        <v>44657</v>
      </c>
      <c r="G216" s="35">
        <v>44661</v>
      </c>
      <c r="H216" s="21" t="s">
        <v>310</v>
      </c>
      <c r="I216" s="22" t="s">
        <v>358</v>
      </c>
      <c r="J216" s="35">
        <v>44657</v>
      </c>
      <c r="K216" s="35">
        <v>44661</v>
      </c>
      <c r="L216" s="10"/>
      <c r="M216" s="10">
        <v>3400</v>
      </c>
      <c r="N216" s="10">
        <f t="shared" si="35"/>
        <v>0</v>
      </c>
      <c r="O216" s="10"/>
      <c r="P216" s="10">
        <v>2900</v>
      </c>
      <c r="Q216" s="10">
        <f t="shared" si="36"/>
        <v>0</v>
      </c>
      <c r="R216" s="10"/>
      <c r="S216" s="10">
        <v>2800</v>
      </c>
      <c r="T216" s="10">
        <f t="shared" si="37"/>
        <v>0</v>
      </c>
      <c r="U216" s="10">
        <v>40</v>
      </c>
      <c r="V216" s="10">
        <v>150</v>
      </c>
      <c r="W216" s="10">
        <f t="shared" si="29"/>
        <v>6000</v>
      </c>
      <c r="X216" s="10">
        <v>20</v>
      </c>
      <c r="Y216" s="10">
        <v>150</v>
      </c>
      <c r="Z216" s="10">
        <f t="shared" si="30"/>
        <v>3000</v>
      </c>
      <c r="AA216" s="10">
        <v>20</v>
      </c>
      <c r="AB216" s="10">
        <v>150</v>
      </c>
      <c r="AC216" s="10">
        <f t="shared" si="31"/>
        <v>3000</v>
      </c>
      <c r="AD216" s="11">
        <v>86</v>
      </c>
      <c r="AE216" s="26">
        <v>7</v>
      </c>
      <c r="AF216" s="7">
        <f>(AD216*AE216)-132</f>
        <v>470</v>
      </c>
      <c r="AG216" s="152">
        <v>1</v>
      </c>
      <c r="AH216" s="139">
        <f t="shared" si="32"/>
        <v>166</v>
      </c>
      <c r="AI216" s="139">
        <f t="shared" si="34"/>
        <v>12470</v>
      </c>
      <c r="AJ216" s="109">
        <f t="shared" si="33"/>
        <v>12470</v>
      </c>
      <c r="AM216" t="b">
        <f>D216='15.02.2022 Смета'!D218</f>
        <v>1</v>
      </c>
      <c r="AN216" t="b">
        <f>F216='15.02.2022 Смета'!E218</f>
        <v>1</v>
      </c>
      <c r="AO216" t="b">
        <f>G216='15.02.2022 Смета'!F218</f>
        <v>1</v>
      </c>
      <c r="AP216" t="b">
        <f>H216='15.02.2022 Смета'!G218</f>
        <v>1</v>
      </c>
    </row>
    <row r="217" spans="1:42" ht="16.149999999999999" customHeight="1" x14ac:dyDescent="0.25">
      <c r="A217" s="108">
        <v>180</v>
      </c>
      <c r="B217" s="8"/>
      <c r="C217" s="21" t="s">
        <v>108</v>
      </c>
      <c r="D217" s="57" t="s">
        <v>831</v>
      </c>
      <c r="E217" s="9" t="s">
        <v>830</v>
      </c>
      <c r="F217" s="35">
        <v>44831</v>
      </c>
      <c r="G217" s="35">
        <v>44835</v>
      </c>
      <c r="H217" s="21" t="s">
        <v>310</v>
      </c>
      <c r="I217" s="57" t="s">
        <v>830</v>
      </c>
      <c r="J217" s="62">
        <v>44831</v>
      </c>
      <c r="K217" s="62">
        <v>44835</v>
      </c>
      <c r="L217" s="11">
        <v>4</v>
      </c>
      <c r="M217" s="10">
        <v>3400</v>
      </c>
      <c r="N217" s="10">
        <f t="shared" si="35"/>
        <v>13600</v>
      </c>
      <c r="O217" s="10">
        <v>4</v>
      </c>
      <c r="P217" s="10">
        <v>2900</v>
      </c>
      <c r="Q217" s="10">
        <f t="shared" si="36"/>
        <v>11600</v>
      </c>
      <c r="R217" s="10">
        <v>4</v>
      </c>
      <c r="S217" s="10">
        <v>2800</v>
      </c>
      <c r="T217" s="10">
        <f t="shared" si="37"/>
        <v>11200</v>
      </c>
      <c r="U217" s="10">
        <v>80</v>
      </c>
      <c r="V217" s="10">
        <v>150</v>
      </c>
      <c r="W217" s="10">
        <f t="shared" si="29"/>
        <v>12000</v>
      </c>
      <c r="X217" s="10">
        <v>40</v>
      </c>
      <c r="Y217" s="10">
        <v>150</v>
      </c>
      <c r="Z217" s="10">
        <f t="shared" si="30"/>
        <v>6000</v>
      </c>
      <c r="AA217" s="10">
        <v>40</v>
      </c>
      <c r="AB217" s="10">
        <v>150</v>
      </c>
      <c r="AC217" s="10">
        <f t="shared" si="31"/>
        <v>6000</v>
      </c>
      <c r="AD217" s="11">
        <v>172</v>
      </c>
      <c r="AE217" s="26">
        <v>7</v>
      </c>
      <c r="AF217" s="7">
        <f t="shared" ref="AF217:AF295" si="39">AD217*AE217</f>
        <v>1204</v>
      </c>
      <c r="AG217" s="152">
        <v>1</v>
      </c>
      <c r="AH217" s="139">
        <f t="shared" si="32"/>
        <v>344</v>
      </c>
      <c r="AI217" s="139">
        <f t="shared" si="34"/>
        <v>61604</v>
      </c>
      <c r="AJ217" s="109">
        <f t="shared" si="33"/>
        <v>61604</v>
      </c>
      <c r="AM217" t="b">
        <f>D217='15.02.2022 Смета'!D219</f>
        <v>1</v>
      </c>
      <c r="AN217" t="b">
        <f>F217='15.02.2022 Смета'!E219</f>
        <v>1</v>
      </c>
      <c r="AO217" t="b">
        <f>G217='15.02.2022 Смета'!F219</f>
        <v>1</v>
      </c>
      <c r="AP217" t="b">
        <f>H217='15.02.2022 Смета'!G219</f>
        <v>1</v>
      </c>
    </row>
    <row r="218" spans="1:42" ht="18" customHeight="1" x14ac:dyDescent="0.25">
      <c r="A218" s="106"/>
      <c r="B218" s="96"/>
      <c r="C218" s="97"/>
      <c r="D218" s="179" t="s">
        <v>912</v>
      </c>
      <c r="E218" s="99"/>
      <c r="F218" s="99"/>
      <c r="G218" s="99"/>
      <c r="H218" s="99"/>
      <c r="I218" s="99"/>
      <c r="J218" s="99"/>
      <c r="K218" s="99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2"/>
      <c r="AE218" s="79"/>
      <c r="AF218" s="79"/>
      <c r="AG218" s="153"/>
      <c r="AH218" s="151"/>
      <c r="AI218" s="151"/>
      <c r="AJ218" s="164"/>
      <c r="AM218" t="b">
        <f>D218='15.02.2022 Смета'!D220</f>
        <v>1</v>
      </c>
      <c r="AN218" t="b">
        <f>F218='15.02.2022 Смета'!E220</f>
        <v>1</v>
      </c>
      <c r="AO218" t="b">
        <f>G218='15.02.2022 Смета'!F220</f>
        <v>1</v>
      </c>
      <c r="AP218" t="b">
        <f>H218='15.02.2022 Смета'!G220</f>
        <v>1</v>
      </c>
    </row>
    <row r="219" spans="1:42" ht="16.149999999999999" customHeight="1" x14ac:dyDescent="0.25">
      <c r="A219" s="108">
        <v>181</v>
      </c>
      <c r="B219" s="8" t="s">
        <v>217</v>
      </c>
      <c r="C219" s="21" t="s">
        <v>133</v>
      </c>
      <c r="D219" s="22" t="s">
        <v>173</v>
      </c>
      <c r="E219" s="21" t="s">
        <v>700</v>
      </c>
      <c r="F219" s="35">
        <v>44629</v>
      </c>
      <c r="G219" s="35">
        <v>44631</v>
      </c>
      <c r="H219" s="21" t="s">
        <v>301</v>
      </c>
      <c r="I219" s="22" t="s">
        <v>340</v>
      </c>
      <c r="J219" s="35">
        <v>44629</v>
      </c>
      <c r="K219" s="35">
        <v>44631</v>
      </c>
      <c r="L219" s="10"/>
      <c r="M219" s="10">
        <v>3400</v>
      </c>
      <c r="N219" s="10">
        <f t="shared" si="35"/>
        <v>0</v>
      </c>
      <c r="O219" s="10"/>
      <c r="P219" s="10">
        <v>2900</v>
      </c>
      <c r="Q219" s="10">
        <f t="shared" si="36"/>
        <v>0</v>
      </c>
      <c r="R219" s="10"/>
      <c r="S219" s="10">
        <v>2800</v>
      </c>
      <c r="T219" s="10">
        <f t="shared" si="37"/>
        <v>0</v>
      </c>
      <c r="U219" s="10">
        <v>22</v>
      </c>
      <c r="V219" s="10">
        <v>150</v>
      </c>
      <c r="W219" s="10">
        <f t="shared" si="29"/>
        <v>3300</v>
      </c>
      <c r="X219" s="10">
        <v>22</v>
      </c>
      <c r="Y219" s="10">
        <v>150</v>
      </c>
      <c r="Z219" s="10">
        <f t="shared" si="30"/>
        <v>3300</v>
      </c>
      <c r="AA219" s="10">
        <v>28</v>
      </c>
      <c r="AB219" s="10">
        <v>150</v>
      </c>
      <c r="AC219" s="10">
        <f t="shared" si="31"/>
        <v>4200</v>
      </c>
      <c r="AD219" s="11"/>
      <c r="AE219" s="26">
        <v>7</v>
      </c>
      <c r="AF219" s="7">
        <f t="shared" si="39"/>
        <v>0</v>
      </c>
      <c r="AG219" s="152">
        <v>1</v>
      </c>
      <c r="AH219" s="139">
        <f t="shared" si="32"/>
        <v>72</v>
      </c>
      <c r="AI219" s="139">
        <f t="shared" si="34"/>
        <v>10800</v>
      </c>
      <c r="AJ219" s="109">
        <f t="shared" si="33"/>
        <v>10800</v>
      </c>
      <c r="AM219" t="b">
        <f>D219='15.02.2022 Смета'!D221</f>
        <v>1</v>
      </c>
      <c r="AN219" t="b">
        <f>F219='15.02.2022 Смета'!E221</f>
        <v>1</v>
      </c>
      <c r="AO219" t="b">
        <f>G219='15.02.2022 Смета'!F221</f>
        <v>1</v>
      </c>
      <c r="AP219" t="b">
        <f>H219='15.02.2022 Смета'!G221</f>
        <v>1</v>
      </c>
    </row>
    <row r="220" spans="1:42" ht="16.149999999999999" customHeight="1" x14ac:dyDescent="0.25">
      <c r="A220" s="108">
        <v>182</v>
      </c>
      <c r="B220" s="8" t="s">
        <v>217</v>
      </c>
      <c r="C220" s="21" t="s">
        <v>133</v>
      </c>
      <c r="D220" s="22" t="s">
        <v>603</v>
      </c>
      <c r="E220" s="21" t="s">
        <v>1022</v>
      </c>
      <c r="F220" s="35">
        <v>44661</v>
      </c>
      <c r="G220" s="35">
        <v>44666</v>
      </c>
      <c r="H220" s="21" t="s">
        <v>301</v>
      </c>
      <c r="I220" s="22" t="s">
        <v>729</v>
      </c>
      <c r="J220" s="35">
        <v>44661</v>
      </c>
      <c r="K220" s="35">
        <v>44666</v>
      </c>
      <c r="L220" s="10"/>
      <c r="M220" s="10">
        <v>3400</v>
      </c>
      <c r="N220" s="10">
        <f t="shared" si="35"/>
        <v>0</v>
      </c>
      <c r="O220" s="10"/>
      <c r="P220" s="10">
        <v>2900</v>
      </c>
      <c r="Q220" s="10">
        <f t="shared" si="36"/>
        <v>0</v>
      </c>
      <c r="R220" s="10"/>
      <c r="S220" s="10">
        <v>2800</v>
      </c>
      <c r="T220" s="10">
        <f t="shared" si="37"/>
        <v>0</v>
      </c>
      <c r="U220" s="10">
        <v>30</v>
      </c>
      <c r="V220" s="10">
        <v>150</v>
      </c>
      <c r="W220" s="10">
        <f t="shared" si="29"/>
        <v>4500</v>
      </c>
      <c r="X220" s="10">
        <v>30</v>
      </c>
      <c r="Y220" s="10">
        <v>150</v>
      </c>
      <c r="Z220" s="10">
        <f t="shared" si="30"/>
        <v>4500</v>
      </c>
      <c r="AA220" s="10">
        <v>36</v>
      </c>
      <c r="AB220" s="10">
        <v>150</v>
      </c>
      <c r="AC220" s="10">
        <f t="shared" si="31"/>
        <v>5400</v>
      </c>
      <c r="AD220" s="11">
        <v>96</v>
      </c>
      <c r="AE220" s="26">
        <v>7</v>
      </c>
      <c r="AF220" s="7">
        <f t="shared" si="39"/>
        <v>672</v>
      </c>
      <c r="AG220" s="152">
        <v>1</v>
      </c>
      <c r="AH220" s="139">
        <f t="shared" si="32"/>
        <v>192</v>
      </c>
      <c r="AI220" s="139">
        <f t="shared" si="34"/>
        <v>15072</v>
      </c>
      <c r="AJ220" s="109">
        <f t="shared" si="33"/>
        <v>15072</v>
      </c>
      <c r="AM220" t="b">
        <f>D220='15.02.2022 Смета'!D222</f>
        <v>1</v>
      </c>
      <c r="AN220" t="b">
        <f>F220='15.02.2022 Смета'!E222</f>
        <v>1</v>
      </c>
      <c r="AO220" t="b">
        <f>G220='15.02.2022 Смета'!F222</f>
        <v>1</v>
      </c>
      <c r="AP220" t="b">
        <f>H220='15.02.2022 Смета'!G222</f>
        <v>1</v>
      </c>
    </row>
    <row r="221" spans="1:42" ht="16.149999999999999" customHeight="1" x14ac:dyDescent="0.25">
      <c r="A221" s="108">
        <v>183</v>
      </c>
      <c r="B221" s="8" t="s">
        <v>217</v>
      </c>
      <c r="C221" s="21" t="s">
        <v>133</v>
      </c>
      <c r="D221" s="22" t="s">
        <v>586</v>
      </c>
      <c r="E221" s="21" t="s">
        <v>333</v>
      </c>
      <c r="F221" s="35">
        <v>44815</v>
      </c>
      <c r="G221" s="35">
        <v>44819</v>
      </c>
      <c r="H221" s="21" t="s">
        <v>301</v>
      </c>
      <c r="I221" s="22" t="s">
        <v>698</v>
      </c>
      <c r="J221" s="35">
        <v>44815</v>
      </c>
      <c r="K221" s="35">
        <v>44819</v>
      </c>
      <c r="L221" s="10">
        <v>6</v>
      </c>
      <c r="M221" s="10">
        <v>3400</v>
      </c>
      <c r="N221" s="10">
        <f t="shared" si="35"/>
        <v>20400</v>
      </c>
      <c r="O221" s="10">
        <v>6</v>
      </c>
      <c r="P221" s="10">
        <v>2900</v>
      </c>
      <c r="Q221" s="10">
        <f t="shared" si="36"/>
        <v>17400</v>
      </c>
      <c r="R221" s="10">
        <v>6</v>
      </c>
      <c r="S221" s="10">
        <v>2800</v>
      </c>
      <c r="T221" s="10">
        <f t="shared" si="37"/>
        <v>16800</v>
      </c>
      <c r="U221" s="10">
        <v>30</v>
      </c>
      <c r="V221" s="10">
        <v>150</v>
      </c>
      <c r="W221" s="10">
        <f t="shared" si="29"/>
        <v>4500</v>
      </c>
      <c r="X221" s="10">
        <v>30</v>
      </c>
      <c r="Y221" s="10">
        <v>150</v>
      </c>
      <c r="Z221" s="10">
        <f t="shared" si="30"/>
        <v>4500</v>
      </c>
      <c r="AA221" s="10">
        <v>36</v>
      </c>
      <c r="AB221" s="10">
        <v>150</v>
      </c>
      <c r="AC221" s="10">
        <f t="shared" si="31"/>
        <v>5400</v>
      </c>
      <c r="AD221" s="11">
        <v>96</v>
      </c>
      <c r="AE221" s="26">
        <v>7</v>
      </c>
      <c r="AF221" s="7">
        <f t="shared" si="39"/>
        <v>672</v>
      </c>
      <c r="AG221" s="152">
        <v>1</v>
      </c>
      <c r="AH221" s="139">
        <f t="shared" si="32"/>
        <v>210</v>
      </c>
      <c r="AI221" s="139">
        <f t="shared" si="34"/>
        <v>69672</v>
      </c>
      <c r="AJ221" s="109">
        <f t="shared" si="33"/>
        <v>69672</v>
      </c>
      <c r="AM221" t="b">
        <f>D221='15.02.2022 Смета'!D223</f>
        <v>1</v>
      </c>
      <c r="AN221" t="b">
        <f>F221='15.02.2022 Смета'!E223</f>
        <v>1</v>
      </c>
      <c r="AO221" t="b">
        <f>G221='15.02.2022 Смета'!F223</f>
        <v>1</v>
      </c>
      <c r="AP221" t="b">
        <f>H221='15.02.2022 Смета'!G223</f>
        <v>1</v>
      </c>
    </row>
    <row r="222" spans="1:42" ht="15" customHeight="1" x14ac:dyDescent="0.25">
      <c r="A222" s="106"/>
      <c r="B222" s="96"/>
      <c r="C222" s="97"/>
      <c r="D222" s="179" t="s">
        <v>863</v>
      </c>
      <c r="E222" s="99"/>
      <c r="F222" s="99"/>
      <c r="G222" s="99"/>
      <c r="H222" s="99"/>
      <c r="I222" s="99"/>
      <c r="J222" s="99"/>
      <c r="K222" s="99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2"/>
      <c r="AE222" s="79"/>
      <c r="AF222" s="79"/>
      <c r="AG222" s="153"/>
      <c r="AH222" s="151"/>
      <c r="AI222" s="151"/>
      <c r="AJ222" s="164"/>
      <c r="AM222" t="b">
        <f>D222='15.02.2022 Смета'!D224</f>
        <v>1</v>
      </c>
      <c r="AN222" t="b">
        <f>F222='15.02.2022 Смета'!E224</f>
        <v>1</v>
      </c>
      <c r="AO222" t="b">
        <f>G222='15.02.2022 Смета'!F224</f>
        <v>1</v>
      </c>
      <c r="AP222" t="b">
        <f>H222='15.02.2022 Смета'!G224</f>
        <v>1</v>
      </c>
    </row>
    <row r="223" spans="1:42" ht="16.149999999999999" customHeight="1" x14ac:dyDescent="0.25">
      <c r="A223" s="108">
        <v>184</v>
      </c>
      <c r="B223" s="8" t="s">
        <v>206</v>
      </c>
      <c r="C223" s="21" t="s">
        <v>132</v>
      </c>
      <c r="D223" s="22" t="s">
        <v>604</v>
      </c>
      <c r="E223" s="21" t="s">
        <v>330</v>
      </c>
      <c r="F223" s="35">
        <v>44598</v>
      </c>
      <c r="G223" s="35">
        <v>44605</v>
      </c>
      <c r="H223" s="21" t="s">
        <v>301</v>
      </c>
      <c r="I223" s="22" t="s">
        <v>330</v>
      </c>
      <c r="J223" s="35">
        <v>44598</v>
      </c>
      <c r="K223" s="35">
        <v>44605</v>
      </c>
      <c r="L223" s="10"/>
      <c r="M223" s="10">
        <v>3400</v>
      </c>
      <c r="N223" s="10">
        <f t="shared" si="35"/>
        <v>0</v>
      </c>
      <c r="O223" s="10"/>
      <c r="P223" s="10">
        <v>2900</v>
      </c>
      <c r="Q223" s="10">
        <f t="shared" si="36"/>
        <v>0</v>
      </c>
      <c r="R223" s="10"/>
      <c r="S223" s="10">
        <v>2800</v>
      </c>
      <c r="T223" s="10">
        <f t="shared" si="37"/>
        <v>0</v>
      </c>
      <c r="U223" s="10">
        <v>16</v>
      </c>
      <c r="V223" s="10">
        <v>150</v>
      </c>
      <c r="W223" s="10">
        <f t="shared" si="29"/>
        <v>2400</v>
      </c>
      <c r="X223" s="10">
        <v>16</v>
      </c>
      <c r="Y223" s="10">
        <v>150</v>
      </c>
      <c r="Z223" s="10">
        <f t="shared" si="30"/>
        <v>2400</v>
      </c>
      <c r="AA223" s="10">
        <v>16</v>
      </c>
      <c r="AB223" s="10">
        <v>150</v>
      </c>
      <c r="AC223" s="10">
        <f t="shared" si="31"/>
        <v>2400</v>
      </c>
      <c r="AD223" s="11"/>
      <c r="AE223" s="26">
        <v>7</v>
      </c>
      <c r="AF223" s="7">
        <f t="shared" si="39"/>
        <v>0</v>
      </c>
      <c r="AG223" s="152">
        <v>1</v>
      </c>
      <c r="AH223" s="139">
        <f t="shared" si="32"/>
        <v>48</v>
      </c>
      <c r="AI223" s="139">
        <f t="shared" si="34"/>
        <v>7200</v>
      </c>
      <c r="AJ223" s="109">
        <f t="shared" si="33"/>
        <v>7200</v>
      </c>
      <c r="AM223" t="b">
        <f>D223='15.02.2022 Смета'!D225</f>
        <v>1</v>
      </c>
      <c r="AN223" t="b">
        <f>F223='15.02.2022 Смета'!E225</f>
        <v>1</v>
      </c>
      <c r="AO223" t="b">
        <f>G223='15.02.2022 Смета'!F225</f>
        <v>1</v>
      </c>
      <c r="AP223" t="b">
        <f>H223='15.02.2022 Смета'!G225</f>
        <v>1</v>
      </c>
    </row>
    <row r="224" spans="1:42" ht="27" customHeight="1" x14ac:dyDescent="0.25">
      <c r="A224" s="108">
        <v>185</v>
      </c>
      <c r="B224" s="8" t="s">
        <v>206</v>
      </c>
      <c r="C224" s="21" t="s">
        <v>132</v>
      </c>
      <c r="D224" s="22" t="s">
        <v>276</v>
      </c>
      <c r="E224" s="21" t="s">
        <v>440</v>
      </c>
      <c r="F224" s="35">
        <v>44612</v>
      </c>
      <c r="G224" s="35">
        <v>44619</v>
      </c>
      <c r="H224" s="21" t="s">
        <v>394</v>
      </c>
      <c r="I224" s="22" t="s">
        <v>440</v>
      </c>
      <c r="J224" s="35">
        <v>44612</v>
      </c>
      <c r="K224" s="35">
        <v>44619</v>
      </c>
      <c r="L224" s="10"/>
      <c r="M224" s="10">
        <v>3400</v>
      </c>
      <c r="N224" s="10">
        <f t="shared" si="35"/>
        <v>0</v>
      </c>
      <c r="O224" s="10"/>
      <c r="P224" s="10">
        <v>2900</v>
      </c>
      <c r="Q224" s="10">
        <f t="shared" si="36"/>
        <v>0</v>
      </c>
      <c r="R224" s="10"/>
      <c r="S224" s="10">
        <v>2800</v>
      </c>
      <c r="T224" s="10">
        <f t="shared" si="37"/>
        <v>0</v>
      </c>
      <c r="U224" s="10">
        <v>16</v>
      </c>
      <c r="V224" s="10">
        <v>150</v>
      </c>
      <c r="W224" s="10">
        <f t="shared" si="29"/>
        <v>2400</v>
      </c>
      <c r="X224" s="10">
        <v>16</v>
      </c>
      <c r="Y224" s="10">
        <v>150</v>
      </c>
      <c r="Z224" s="10">
        <f t="shared" si="30"/>
        <v>2400</v>
      </c>
      <c r="AA224" s="10">
        <v>16</v>
      </c>
      <c r="AB224" s="10">
        <v>150</v>
      </c>
      <c r="AC224" s="10">
        <f t="shared" si="31"/>
        <v>2400</v>
      </c>
      <c r="AD224" s="11"/>
      <c r="AE224" s="26">
        <v>7</v>
      </c>
      <c r="AF224" s="7">
        <f t="shared" si="39"/>
        <v>0</v>
      </c>
      <c r="AG224" s="152">
        <v>1</v>
      </c>
      <c r="AH224" s="139">
        <f t="shared" si="32"/>
        <v>48</v>
      </c>
      <c r="AI224" s="139">
        <f t="shared" si="34"/>
        <v>7200</v>
      </c>
      <c r="AJ224" s="109">
        <f t="shared" si="33"/>
        <v>7200</v>
      </c>
      <c r="AM224" t="b">
        <f>D224='15.02.2022 Смета'!D226</f>
        <v>1</v>
      </c>
      <c r="AN224" t="b">
        <f>F224='15.02.2022 Смета'!E226</f>
        <v>1</v>
      </c>
      <c r="AO224" t="b">
        <f>G224='15.02.2022 Смета'!F226</f>
        <v>1</v>
      </c>
      <c r="AP224" t="b">
        <f>H224='15.02.2022 Смета'!G226</f>
        <v>1</v>
      </c>
    </row>
    <row r="225" spans="1:42" ht="27" customHeight="1" x14ac:dyDescent="0.25">
      <c r="A225" s="108">
        <v>186</v>
      </c>
      <c r="B225" s="8" t="s">
        <v>206</v>
      </c>
      <c r="C225" s="21" t="s">
        <v>132</v>
      </c>
      <c r="D225" s="22" t="s">
        <v>277</v>
      </c>
      <c r="E225" s="21" t="s">
        <v>471</v>
      </c>
      <c r="F225" s="35">
        <v>44625</v>
      </c>
      <c r="G225" s="35">
        <v>44640</v>
      </c>
      <c r="H225" s="21" t="s">
        <v>986</v>
      </c>
      <c r="I225" s="22" t="s">
        <v>471</v>
      </c>
      <c r="J225" s="35">
        <v>44625</v>
      </c>
      <c r="K225" s="35">
        <v>44640</v>
      </c>
      <c r="L225" s="10"/>
      <c r="M225" s="10">
        <v>3400</v>
      </c>
      <c r="N225" s="10">
        <f t="shared" si="35"/>
        <v>0</v>
      </c>
      <c r="O225" s="10"/>
      <c r="P225" s="10">
        <v>2900</v>
      </c>
      <c r="Q225" s="10">
        <f t="shared" si="36"/>
        <v>0</v>
      </c>
      <c r="R225" s="10"/>
      <c r="S225" s="10">
        <v>2800</v>
      </c>
      <c r="T225" s="10">
        <f t="shared" si="37"/>
        <v>0</v>
      </c>
      <c r="U225" s="10">
        <v>16</v>
      </c>
      <c r="V225" s="10">
        <v>150</v>
      </c>
      <c r="W225" s="10">
        <f t="shared" si="29"/>
        <v>2400</v>
      </c>
      <c r="X225" s="10">
        <v>16</v>
      </c>
      <c r="Y225" s="10">
        <v>150</v>
      </c>
      <c r="Z225" s="10">
        <f t="shared" si="30"/>
        <v>2400</v>
      </c>
      <c r="AA225" s="10">
        <v>16</v>
      </c>
      <c r="AB225" s="10">
        <v>150</v>
      </c>
      <c r="AC225" s="10">
        <f t="shared" si="31"/>
        <v>2400</v>
      </c>
      <c r="AD225" s="11"/>
      <c r="AE225" s="26">
        <v>7</v>
      </c>
      <c r="AF225" s="7">
        <f t="shared" si="39"/>
        <v>0</v>
      </c>
      <c r="AG225" s="152">
        <v>1</v>
      </c>
      <c r="AH225" s="145">
        <f t="shared" si="32"/>
        <v>48</v>
      </c>
      <c r="AI225" s="139">
        <f t="shared" si="34"/>
        <v>7200</v>
      </c>
      <c r="AJ225" s="118">
        <f t="shared" si="33"/>
        <v>7200</v>
      </c>
      <c r="AM225" t="b">
        <f>D225='15.02.2022 Смета'!D227</f>
        <v>1</v>
      </c>
      <c r="AN225" t="b">
        <f>F225='15.02.2022 Смета'!E227</f>
        <v>1</v>
      </c>
      <c r="AO225" t="b">
        <f>G225='15.02.2022 Смета'!F227</f>
        <v>1</v>
      </c>
      <c r="AP225" t="b">
        <f>H225='15.02.2022 Смета'!G227</f>
        <v>0</v>
      </c>
    </row>
    <row r="226" spans="1:42" ht="27" customHeight="1" x14ac:dyDescent="0.25">
      <c r="A226" s="108">
        <v>187</v>
      </c>
      <c r="B226" s="8" t="s">
        <v>206</v>
      </c>
      <c r="C226" s="21" t="s">
        <v>132</v>
      </c>
      <c r="D226" s="22" t="s">
        <v>278</v>
      </c>
      <c r="E226" s="21" t="s">
        <v>330</v>
      </c>
      <c r="F226" s="35">
        <v>44626</v>
      </c>
      <c r="G226" s="35">
        <v>44654</v>
      </c>
      <c r="H226" s="21" t="s">
        <v>987</v>
      </c>
      <c r="I226" s="22" t="s">
        <v>330</v>
      </c>
      <c r="J226" s="35">
        <v>44626</v>
      </c>
      <c r="K226" s="35">
        <v>44654</v>
      </c>
      <c r="L226" s="10"/>
      <c r="M226" s="10">
        <v>3400</v>
      </c>
      <c r="N226" s="10">
        <f t="shared" si="35"/>
        <v>0</v>
      </c>
      <c r="O226" s="10"/>
      <c r="P226" s="10">
        <v>2900</v>
      </c>
      <c r="Q226" s="10">
        <f t="shared" si="36"/>
        <v>0</v>
      </c>
      <c r="R226" s="10"/>
      <c r="S226" s="10">
        <v>2800</v>
      </c>
      <c r="T226" s="10">
        <f t="shared" si="37"/>
        <v>0</v>
      </c>
      <c r="U226" s="10">
        <v>18</v>
      </c>
      <c r="V226" s="10">
        <v>150</v>
      </c>
      <c r="W226" s="10">
        <f t="shared" si="29"/>
        <v>2700</v>
      </c>
      <c r="X226" s="10">
        <v>18</v>
      </c>
      <c r="Y226" s="10">
        <v>150</v>
      </c>
      <c r="Z226" s="10">
        <f t="shared" si="30"/>
        <v>2700</v>
      </c>
      <c r="AA226" s="10"/>
      <c r="AB226" s="10">
        <v>150</v>
      </c>
      <c r="AC226" s="10">
        <f t="shared" si="31"/>
        <v>0</v>
      </c>
      <c r="AD226" s="11"/>
      <c r="AE226" s="26">
        <v>7</v>
      </c>
      <c r="AF226" s="7">
        <f t="shared" si="39"/>
        <v>0</v>
      </c>
      <c r="AG226" s="152">
        <v>1</v>
      </c>
      <c r="AH226" s="145">
        <f t="shared" si="32"/>
        <v>36</v>
      </c>
      <c r="AI226" s="139">
        <f t="shared" si="34"/>
        <v>5400</v>
      </c>
      <c r="AJ226" s="118">
        <f t="shared" si="33"/>
        <v>5400</v>
      </c>
      <c r="AM226" t="b">
        <f>D226='15.02.2022 Смета'!D228</f>
        <v>1</v>
      </c>
      <c r="AN226" t="b">
        <f>F226='15.02.2022 Смета'!E228</f>
        <v>1</v>
      </c>
      <c r="AO226" t="b">
        <f>G226='15.02.2022 Смета'!F228</f>
        <v>1</v>
      </c>
      <c r="AP226" t="b">
        <f>H226='15.02.2022 Смета'!G228</f>
        <v>0</v>
      </c>
    </row>
    <row r="227" spans="1:42" ht="27" customHeight="1" x14ac:dyDescent="0.25">
      <c r="A227" s="108">
        <v>188</v>
      </c>
      <c r="B227" s="8" t="s">
        <v>186</v>
      </c>
      <c r="C227" s="21" t="s">
        <v>132</v>
      </c>
      <c r="D227" s="22" t="s">
        <v>279</v>
      </c>
      <c r="E227" s="21" t="s">
        <v>460</v>
      </c>
      <c r="F227" s="35">
        <v>44632</v>
      </c>
      <c r="G227" s="35">
        <v>44696</v>
      </c>
      <c r="H227" s="21" t="s">
        <v>779</v>
      </c>
      <c r="I227" s="22" t="s">
        <v>460</v>
      </c>
      <c r="J227" s="35">
        <v>44632</v>
      </c>
      <c r="K227" s="35">
        <v>44696</v>
      </c>
      <c r="L227" s="10"/>
      <c r="M227" s="10">
        <v>3400</v>
      </c>
      <c r="N227" s="10">
        <f t="shared" si="35"/>
        <v>0</v>
      </c>
      <c r="O227" s="10"/>
      <c r="P227" s="10">
        <v>2900</v>
      </c>
      <c r="Q227" s="10">
        <f t="shared" si="36"/>
        <v>0</v>
      </c>
      <c r="R227" s="10"/>
      <c r="S227" s="10">
        <v>2800</v>
      </c>
      <c r="T227" s="10">
        <f t="shared" si="37"/>
        <v>0</v>
      </c>
      <c r="U227" s="10">
        <v>20</v>
      </c>
      <c r="V227" s="10">
        <v>150</v>
      </c>
      <c r="W227" s="10">
        <f t="shared" si="29"/>
        <v>3000</v>
      </c>
      <c r="X227" s="10">
        <v>20</v>
      </c>
      <c r="Y227" s="10">
        <v>150</v>
      </c>
      <c r="Z227" s="10">
        <f t="shared" si="30"/>
        <v>3000</v>
      </c>
      <c r="AA227" s="10">
        <v>20</v>
      </c>
      <c r="AB227" s="10">
        <v>150</v>
      </c>
      <c r="AC227" s="10">
        <f t="shared" si="31"/>
        <v>3000</v>
      </c>
      <c r="AD227" s="11"/>
      <c r="AE227" s="26">
        <v>7</v>
      </c>
      <c r="AF227" s="7">
        <f t="shared" si="39"/>
        <v>0</v>
      </c>
      <c r="AG227" s="152">
        <v>1</v>
      </c>
      <c r="AH227" s="145">
        <f t="shared" si="32"/>
        <v>60</v>
      </c>
      <c r="AI227" s="139">
        <f t="shared" si="34"/>
        <v>9000</v>
      </c>
      <c r="AJ227" s="118">
        <f t="shared" si="33"/>
        <v>9000</v>
      </c>
      <c r="AM227" t="b">
        <f>D227='15.02.2022 Смета'!D229</f>
        <v>1</v>
      </c>
      <c r="AN227" t="b">
        <f>F227='15.02.2022 Смета'!E229</f>
        <v>1</v>
      </c>
      <c r="AO227" t="b">
        <f>G227='15.02.2022 Смета'!F229</f>
        <v>1</v>
      </c>
      <c r="AP227" t="b">
        <f>H227='15.02.2022 Смета'!G229</f>
        <v>0</v>
      </c>
    </row>
    <row r="228" spans="1:42" ht="27" customHeight="1" x14ac:dyDescent="0.25">
      <c r="A228" s="108">
        <v>189</v>
      </c>
      <c r="B228" s="8" t="s">
        <v>186</v>
      </c>
      <c r="C228" s="21" t="s">
        <v>132</v>
      </c>
      <c r="D228" s="22" t="s">
        <v>280</v>
      </c>
      <c r="E228" s="21" t="s">
        <v>1088</v>
      </c>
      <c r="F228" s="35">
        <v>44632</v>
      </c>
      <c r="G228" s="35">
        <v>44700</v>
      </c>
      <c r="H228" s="21" t="s">
        <v>779</v>
      </c>
      <c r="I228" s="22" t="s">
        <v>398</v>
      </c>
      <c r="J228" s="35">
        <v>44632</v>
      </c>
      <c r="K228" s="35">
        <v>44700</v>
      </c>
      <c r="L228" s="10"/>
      <c r="M228" s="10">
        <v>3400</v>
      </c>
      <c r="N228" s="10">
        <f t="shared" si="35"/>
        <v>0</v>
      </c>
      <c r="O228" s="10"/>
      <c r="P228" s="10">
        <v>2900</v>
      </c>
      <c r="Q228" s="10">
        <f t="shared" si="36"/>
        <v>0</v>
      </c>
      <c r="R228" s="10"/>
      <c r="S228" s="10">
        <v>2800</v>
      </c>
      <c r="T228" s="10">
        <f t="shared" si="37"/>
        <v>0</v>
      </c>
      <c r="U228" s="10">
        <v>20</v>
      </c>
      <c r="V228" s="10">
        <v>150</v>
      </c>
      <c r="W228" s="10">
        <f t="shared" si="29"/>
        <v>3000</v>
      </c>
      <c r="X228" s="10">
        <v>20</v>
      </c>
      <c r="Y228" s="10">
        <v>150</v>
      </c>
      <c r="Z228" s="10">
        <f t="shared" si="30"/>
        <v>3000</v>
      </c>
      <c r="AA228" s="10">
        <v>20</v>
      </c>
      <c r="AB228" s="10">
        <v>150</v>
      </c>
      <c r="AC228" s="10">
        <f t="shared" si="31"/>
        <v>3000</v>
      </c>
      <c r="AD228" s="11"/>
      <c r="AE228" s="26">
        <v>7</v>
      </c>
      <c r="AF228" s="7">
        <f t="shared" si="39"/>
        <v>0</v>
      </c>
      <c r="AG228" s="152">
        <v>1</v>
      </c>
      <c r="AH228" s="145">
        <f t="shared" si="32"/>
        <v>60</v>
      </c>
      <c r="AI228" s="139">
        <f t="shared" si="34"/>
        <v>9000</v>
      </c>
      <c r="AJ228" s="118">
        <f t="shared" si="33"/>
        <v>9000</v>
      </c>
      <c r="AM228" t="b">
        <f>D228='15.02.2022 Смета'!D230</f>
        <v>1</v>
      </c>
      <c r="AN228" t="b">
        <f>F228='15.02.2022 Смета'!E230</f>
        <v>1</v>
      </c>
      <c r="AO228" t="b">
        <f>G228='15.02.2022 Смета'!F230</f>
        <v>1</v>
      </c>
      <c r="AP228" t="b">
        <f>H228='15.02.2022 Смета'!G230</f>
        <v>1</v>
      </c>
    </row>
    <row r="229" spans="1:42" ht="26.25" x14ac:dyDescent="0.25">
      <c r="A229" s="108">
        <v>190</v>
      </c>
      <c r="B229" s="8" t="s">
        <v>186</v>
      </c>
      <c r="C229" s="21" t="s">
        <v>132</v>
      </c>
      <c r="D229" s="22" t="s">
        <v>76</v>
      </c>
      <c r="E229" s="21" t="s">
        <v>1089</v>
      </c>
      <c r="F229" s="35">
        <v>44647</v>
      </c>
      <c r="G229" s="35">
        <v>44714</v>
      </c>
      <c r="H229" s="21" t="s">
        <v>399</v>
      </c>
      <c r="I229" s="22" t="s">
        <v>400</v>
      </c>
      <c r="J229" s="35">
        <v>44647</v>
      </c>
      <c r="K229" s="35">
        <v>44714</v>
      </c>
      <c r="L229" s="10"/>
      <c r="M229" s="10">
        <v>3400</v>
      </c>
      <c r="N229" s="10">
        <f t="shared" si="35"/>
        <v>0</v>
      </c>
      <c r="O229" s="10"/>
      <c r="P229" s="10">
        <v>2900</v>
      </c>
      <c r="Q229" s="10">
        <f t="shared" si="36"/>
        <v>0</v>
      </c>
      <c r="R229" s="10"/>
      <c r="S229" s="10">
        <v>2800</v>
      </c>
      <c r="T229" s="10">
        <f t="shared" si="37"/>
        <v>0</v>
      </c>
      <c r="U229" s="10">
        <v>19</v>
      </c>
      <c r="V229" s="10">
        <v>150</v>
      </c>
      <c r="W229" s="10">
        <f t="shared" si="29"/>
        <v>2850</v>
      </c>
      <c r="X229" s="10">
        <v>19</v>
      </c>
      <c r="Y229" s="10">
        <v>150</v>
      </c>
      <c r="Z229" s="10">
        <f t="shared" si="30"/>
        <v>2850</v>
      </c>
      <c r="AA229" s="10">
        <v>19</v>
      </c>
      <c r="AB229" s="10">
        <v>150</v>
      </c>
      <c r="AC229" s="10">
        <f t="shared" si="31"/>
        <v>2850</v>
      </c>
      <c r="AD229" s="11"/>
      <c r="AE229" s="26">
        <v>7</v>
      </c>
      <c r="AF229" s="7">
        <f t="shared" si="39"/>
        <v>0</v>
      </c>
      <c r="AG229" s="152">
        <v>1</v>
      </c>
      <c r="AH229" s="145">
        <f t="shared" si="32"/>
        <v>57</v>
      </c>
      <c r="AI229" s="139">
        <f t="shared" si="34"/>
        <v>8550</v>
      </c>
      <c r="AJ229" s="118">
        <f t="shared" si="33"/>
        <v>8550</v>
      </c>
      <c r="AM229" t="b">
        <f>D229='15.02.2022 Смета'!D231</f>
        <v>1</v>
      </c>
      <c r="AN229" t="b">
        <f>F229='15.02.2022 Смета'!E231</f>
        <v>1</v>
      </c>
      <c r="AO229" t="b">
        <f>G229='15.02.2022 Смета'!F231</f>
        <v>1</v>
      </c>
      <c r="AP229" t="b">
        <f>H229='15.02.2022 Смета'!G231</f>
        <v>1</v>
      </c>
    </row>
    <row r="230" spans="1:42" ht="16.149999999999999" customHeight="1" x14ac:dyDescent="0.25">
      <c r="A230" s="108">
        <v>191</v>
      </c>
      <c r="B230" s="8" t="s">
        <v>186</v>
      </c>
      <c r="C230" s="21" t="s">
        <v>132</v>
      </c>
      <c r="D230" s="22" t="s">
        <v>281</v>
      </c>
      <c r="E230" s="21" t="s">
        <v>328</v>
      </c>
      <c r="F230" s="35">
        <v>44714</v>
      </c>
      <c r="G230" s="35">
        <v>44718</v>
      </c>
      <c r="H230" s="21" t="s">
        <v>321</v>
      </c>
      <c r="I230" s="38" t="s">
        <v>328</v>
      </c>
      <c r="J230" s="35">
        <v>44714</v>
      </c>
      <c r="K230" s="35">
        <v>44718</v>
      </c>
      <c r="L230" s="10">
        <v>1</v>
      </c>
      <c r="M230" s="10">
        <v>3400</v>
      </c>
      <c r="N230" s="10">
        <f t="shared" si="35"/>
        <v>3400</v>
      </c>
      <c r="O230" s="10">
        <v>1</v>
      </c>
      <c r="P230" s="10">
        <v>2900</v>
      </c>
      <c r="Q230" s="10">
        <f t="shared" si="36"/>
        <v>2900</v>
      </c>
      <c r="R230" s="10">
        <v>1</v>
      </c>
      <c r="S230" s="10">
        <v>2800</v>
      </c>
      <c r="T230" s="10">
        <f t="shared" si="37"/>
        <v>2800</v>
      </c>
      <c r="U230" s="10">
        <v>20</v>
      </c>
      <c r="V230" s="10">
        <v>150</v>
      </c>
      <c r="W230" s="10">
        <f t="shared" si="29"/>
        <v>3000</v>
      </c>
      <c r="X230" s="10">
        <v>20</v>
      </c>
      <c r="Y230" s="10">
        <v>150</v>
      </c>
      <c r="Z230" s="10">
        <f t="shared" si="30"/>
        <v>3000</v>
      </c>
      <c r="AA230" s="10">
        <v>20</v>
      </c>
      <c r="AB230" s="10">
        <v>150</v>
      </c>
      <c r="AC230" s="10">
        <f t="shared" si="31"/>
        <v>3000</v>
      </c>
      <c r="AD230" s="11"/>
      <c r="AE230" s="26">
        <v>7</v>
      </c>
      <c r="AF230" s="7">
        <f t="shared" si="39"/>
        <v>0</v>
      </c>
      <c r="AG230" s="152">
        <v>1</v>
      </c>
      <c r="AH230" s="145">
        <f t="shared" si="32"/>
        <v>63</v>
      </c>
      <c r="AI230" s="139">
        <f t="shared" si="34"/>
        <v>18100</v>
      </c>
      <c r="AJ230" s="118">
        <f t="shared" si="33"/>
        <v>18100</v>
      </c>
      <c r="AM230" t="b">
        <f>D230='15.02.2022 Смета'!D232</f>
        <v>1</v>
      </c>
      <c r="AN230" t="b">
        <f>F230='15.02.2022 Смета'!E232</f>
        <v>1</v>
      </c>
      <c r="AO230" t="b">
        <f>G230='15.02.2022 Смета'!F232</f>
        <v>1</v>
      </c>
      <c r="AP230" t="b">
        <f>H230='15.02.2022 Смета'!G232</f>
        <v>1</v>
      </c>
    </row>
    <row r="231" spans="1:42" ht="16.149999999999999" customHeight="1" x14ac:dyDescent="0.25">
      <c r="A231" s="108">
        <v>192</v>
      </c>
      <c r="B231" s="8" t="s">
        <v>206</v>
      </c>
      <c r="C231" s="21" t="s">
        <v>132</v>
      </c>
      <c r="D231" s="22" t="s">
        <v>78</v>
      </c>
      <c r="E231" s="21" t="s">
        <v>330</v>
      </c>
      <c r="F231" s="35">
        <v>44715</v>
      </c>
      <c r="G231" s="35">
        <v>44718</v>
      </c>
      <c r="H231" s="21" t="s">
        <v>331</v>
      </c>
      <c r="I231" s="22" t="s">
        <v>330</v>
      </c>
      <c r="J231" s="35">
        <v>44715</v>
      </c>
      <c r="K231" s="35">
        <v>44718</v>
      </c>
      <c r="L231" s="10">
        <v>1</v>
      </c>
      <c r="M231" s="10">
        <v>3400</v>
      </c>
      <c r="N231" s="10">
        <f t="shared" si="35"/>
        <v>3400</v>
      </c>
      <c r="O231" s="10">
        <v>1</v>
      </c>
      <c r="P231" s="10">
        <v>2900</v>
      </c>
      <c r="Q231" s="10">
        <f t="shared" si="36"/>
        <v>2900</v>
      </c>
      <c r="R231" s="10">
        <v>1</v>
      </c>
      <c r="S231" s="10">
        <v>2800</v>
      </c>
      <c r="T231" s="10">
        <f t="shared" si="37"/>
        <v>2800</v>
      </c>
      <c r="U231" s="10">
        <v>13</v>
      </c>
      <c r="V231" s="10">
        <v>150</v>
      </c>
      <c r="W231" s="10">
        <f t="shared" ref="W231:W311" si="40">U231*V231</f>
        <v>1950</v>
      </c>
      <c r="X231" s="10">
        <v>13</v>
      </c>
      <c r="Y231" s="10">
        <v>150</v>
      </c>
      <c r="Z231" s="10">
        <f t="shared" ref="Z231:Z311" si="41">X231*Y231</f>
        <v>1950</v>
      </c>
      <c r="AA231" s="10">
        <v>13</v>
      </c>
      <c r="AB231" s="10">
        <v>150</v>
      </c>
      <c r="AC231" s="10">
        <f t="shared" ref="AC231:AC311" si="42">AA231*AB231</f>
        <v>1950</v>
      </c>
      <c r="AD231" s="11">
        <v>42</v>
      </c>
      <c r="AE231" s="26">
        <v>7</v>
      </c>
      <c r="AF231" s="7">
        <f t="shared" si="39"/>
        <v>294</v>
      </c>
      <c r="AG231" s="152">
        <v>1</v>
      </c>
      <c r="AH231" s="145">
        <f t="shared" si="32"/>
        <v>84</v>
      </c>
      <c r="AI231" s="139">
        <f t="shared" si="34"/>
        <v>15244</v>
      </c>
      <c r="AJ231" s="118">
        <f t="shared" si="33"/>
        <v>15244</v>
      </c>
      <c r="AM231" t="b">
        <f>D231='15.02.2022 Смета'!D233</f>
        <v>1</v>
      </c>
      <c r="AN231" t="b">
        <f>F231='15.02.2022 Смета'!E233</f>
        <v>1</v>
      </c>
      <c r="AO231" t="b">
        <f>G231='15.02.2022 Смета'!F233</f>
        <v>1</v>
      </c>
      <c r="AP231" t="b">
        <f>H231='15.02.2022 Смета'!G233</f>
        <v>1</v>
      </c>
    </row>
    <row r="232" spans="1:42" ht="16.149999999999999" customHeight="1" x14ac:dyDescent="0.25">
      <c r="A232" s="108">
        <v>193</v>
      </c>
      <c r="B232" s="8" t="s">
        <v>206</v>
      </c>
      <c r="C232" s="21" t="s">
        <v>132</v>
      </c>
      <c r="D232" s="22" t="s">
        <v>79</v>
      </c>
      <c r="E232" s="21" t="s">
        <v>329</v>
      </c>
      <c r="F232" s="35">
        <v>44733</v>
      </c>
      <c r="G232" s="35">
        <v>44736</v>
      </c>
      <c r="H232" s="21" t="s">
        <v>331</v>
      </c>
      <c r="I232" s="22" t="s">
        <v>329</v>
      </c>
      <c r="J232" s="35">
        <v>44733</v>
      </c>
      <c r="K232" s="35">
        <v>44736</v>
      </c>
      <c r="L232" s="10">
        <v>1</v>
      </c>
      <c r="M232" s="10">
        <v>3400</v>
      </c>
      <c r="N232" s="10">
        <f t="shared" si="35"/>
        <v>3400</v>
      </c>
      <c r="O232" s="10">
        <v>1</v>
      </c>
      <c r="P232" s="10">
        <v>2900</v>
      </c>
      <c r="Q232" s="10">
        <f t="shared" si="36"/>
        <v>2900</v>
      </c>
      <c r="R232" s="10">
        <v>1</v>
      </c>
      <c r="S232" s="10">
        <v>2800</v>
      </c>
      <c r="T232" s="10">
        <f t="shared" si="37"/>
        <v>2800</v>
      </c>
      <c r="U232" s="10">
        <v>13</v>
      </c>
      <c r="V232" s="10">
        <v>150</v>
      </c>
      <c r="W232" s="10">
        <f t="shared" si="40"/>
        <v>1950</v>
      </c>
      <c r="X232" s="10">
        <v>13</v>
      </c>
      <c r="Y232" s="10">
        <v>150</v>
      </c>
      <c r="Z232" s="10">
        <f t="shared" si="41"/>
        <v>1950</v>
      </c>
      <c r="AA232" s="10">
        <v>13</v>
      </c>
      <c r="AB232" s="10">
        <v>150</v>
      </c>
      <c r="AC232" s="10">
        <f t="shared" si="42"/>
        <v>1950</v>
      </c>
      <c r="AD232" s="11">
        <v>42</v>
      </c>
      <c r="AE232" s="26">
        <v>7</v>
      </c>
      <c r="AF232" s="7">
        <f t="shared" si="39"/>
        <v>294</v>
      </c>
      <c r="AG232" s="152">
        <v>1</v>
      </c>
      <c r="AH232" s="145">
        <f t="shared" si="32"/>
        <v>84</v>
      </c>
      <c r="AI232" s="139">
        <f t="shared" si="34"/>
        <v>15244</v>
      </c>
      <c r="AJ232" s="118">
        <f t="shared" si="33"/>
        <v>15244</v>
      </c>
      <c r="AM232" t="b">
        <f>D232='15.02.2022 Смета'!D234</f>
        <v>1</v>
      </c>
      <c r="AN232" t="b">
        <f>F232='15.02.2022 Смета'!E234</f>
        <v>1</v>
      </c>
      <c r="AO232" t="b">
        <f>G232='15.02.2022 Смета'!F234</f>
        <v>1</v>
      </c>
      <c r="AP232" t="b">
        <f>H232='15.02.2022 Смета'!G234</f>
        <v>1</v>
      </c>
    </row>
    <row r="233" spans="1:42" ht="16.149999999999999" customHeight="1" x14ac:dyDescent="0.25">
      <c r="A233" s="108">
        <v>194</v>
      </c>
      <c r="B233" s="8" t="s">
        <v>206</v>
      </c>
      <c r="C233" s="21" t="s">
        <v>132</v>
      </c>
      <c r="D233" s="22" t="s">
        <v>282</v>
      </c>
      <c r="E233" s="21" t="s">
        <v>329</v>
      </c>
      <c r="F233" s="35">
        <v>44754</v>
      </c>
      <c r="G233" s="35">
        <v>44757</v>
      </c>
      <c r="H233" s="21" t="s">
        <v>331</v>
      </c>
      <c r="I233" s="22" t="s">
        <v>329</v>
      </c>
      <c r="J233" s="35">
        <v>44754</v>
      </c>
      <c r="K233" s="35">
        <v>44757</v>
      </c>
      <c r="L233" s="10">
        <v>1</v>
      </c>
      <c r="M233" s="10">
        <v>3400</v>
      </c>
      <c r="N233" s="10">
        <f t="shared" si="35"/>
        <v>3400</v>
      </c>
      <c r="O233" s="10">
        <v>1</v>
      </c>
      <c r="P233" s="10">
        <v>2900</v>
      </c>
      <c r="Q233" s="10">
        <f t="shared" si="36"/>
        <v>2900</v>
      </c>
      <c r="R233" s="10">
        <v>1</v>
      </c>
      <c r="S233" s="10">
        <v>2800</v>
      </c>
      <c r="T233" s="10">
        <f t="shared" si="37"/>
        <v>2800</v>
      </c>
      <c r="U233" s="10">
        <v>13</v>
      </c>
      <c r="V233" s="10">
        <v>150</v>
      </c>
      <c r="W233" s="10">
        <f t="shared" si="40"/>
        <v>1950</v>
      </c>
      <c r="X233" s="10">
        <v>13</v>
      </c>
      <c r="Y233" s="10">
        <v>150</v>
      </c>
      <c r="Z233" s="10">
        <f t="shared" si="41"/>
        <v>1950</v>
      </c>
      <c r="AA233" s="10">
        <v>13</v>
      </c>
      <c r="AB233" s="10">
        <v>150</v>
      </c>
      <c r="AC233" s="10">
        <f t="shared" si="42"/>
        <v>1950</v>
      </c>
      <c r="AD233" s="11">
        <v>42</v>
      </c>
      <c r="AE233" s="26">
        <v>7</v>
      </c>
      <c r="AF233" s="7">
        <f t="shared" si="39"/>
        <v>294</v>
      </c>
      <c r="AG233" s="152">
        <v>1</v>
      </c>
      <c r="AH233" s="145">
        <f t="shared" si="32"/>
        <v>84</v>
      </c>
      <c r="AI233" s="139">
        <f t="shared" si="34"/>
        <v>15244</v>
      </c>
      <c r="AJ233" s="118">
        <f t="shared" si="33"/>
        <v>15244</v>
      </c>
      <c r="AM233" t="b">
        <f>D233='15.02.2022 Смета'!D235</f>
        <v>1</v>
      </c>
      <c r="AN233" t="b">
        <f>F233='15.02.2022 Смета'!E235</f>
        <v>1</v>
      </c>
      <c r="AO233" t="b">
        <f>G233='15.02.2022 Смета'!F235</f>
        <v>1</v>
      </c>
      <c r="AP233" t="b">
        <f>H233='15.02.2022 Смета'!G235</f>
        <v>1</v>
      </c>
    </row>
    <row r="234" spans="1:42" ht="26.25" x14ac:dyDescent="0.25">
      <c r="A234" s="108">
        <v>195</v>
      </c>
      <c r="B234" s="8" t="s">
        <v>206</v>
      </c>
      <c r="C234" s="21" t="s">
        <v>132</v>
      </c>
      <c r="D234" s="22" t="s">
        <v>283</v>
      </c>
      <c r="E234" s="21" t="s">
        <v>330</v>
      </c>
      <c r="F234" s="35">
        <v>44801</v>
      </c>
      <c r="G234" s="35">
        <v>44892</v>
      </c>
      <c r="H234" s="21" t="s">
        <v>988</v>
      </c>
      <c r="I234" s="22" t="s">
        <v>330</v>
      </c>
      <c r="J234" s="35">
        <v>44801</v>
      </c>
      <c r="K234" s="35">
        <v>44892</v>
      </c>
      <c r="L234" s="10">
        <v>1</v>
      </c>
      <c r="M234" s="10">
        <v>3400</v>
      </c>
      <c r="N234" s="10">
        <f t="shared" si="35"/>
        <v>3400</v>
      </c>
      <c r="O234" s="10">
        <v>1</v>
      </c>
      <c r="P234" s="10">
        <v>2900</v>
      </c>
      <c r="Q234" s="10">
        <f t="shared" si="36"/>
        <v>2900</v>
      </c>
      <c r="R234" s="10">
        <v>1</v>
      </c>
      <c r="S234" s="10">
        <v>2800</v>
      </c>
      <c r="T234" s="10">
        <f t="shared" si="37"/>
        <v>2800</v>
      </c>
      <c r="U234" s="10">
        <v>18</v>
      </c>
      <c r="V234" s="10">
        <v>150</v>
      </c>
      <c r="W234" s="10">
        <f t="shared" si="40"/>
        <v>2700</v>
      </c>
      <c r="X234" s="10">
        <v>18</v>
      </c>
      <c r="Y234" s="10">
        <v>150</v>
      </c>
      <c r="Z234" s="10">
        <f t="shared" si="41"/>
        <v>2700</v>
      </c>
      <c r="AA234" s="10">
        <v>18</v>
      </c>
      <c r="AB234" s="10">
        <v>150</v>
      </c>
      <c r="AC234" s="10">
        <f t="shared" si="42"/>
        <v>2700</v>
      </c>
      <c r="AD234" s="11">
        <v>69</v>
      </c>
      <c r="AE234" s="26">
        <v>7</v>
      </c>
      <c r="AF234" s="7">
        <f t="shared" si="39"/>
        <v>483</v>
      </c>
      <c r="AG234" s="152">
        <v>1</v>
      </c>
      <c r="AH234" s="145">
        <f t="shared" ref="AH234:AH317" si="43">L234+O234+R234+U234+X234+AA234+AD234</f>
        <v>126</v>
      </c>
      <c r="AI234" s="139">
        <f t="shared" si="34"/>
        <v>17683</v>
      </c>
      <c r="AJ234" s="118">
        <f t="shared" ref="AJ234:AJ317" si="44">N234+Q234+T234+W234+Z234+AC234+AF234</f>
        <v>17683</v>
      </c>
      <c r="AM234" t="b">
        <f>D234='15.02.2022 Смета'!D236</f>
        <v>1</v>
      </c>
      <c r="AN234" t="b">
        <f>F234='15.02.2022 Смета'!E236</f>
        <v>1</v>
      </c>
      <c r="AO234" t="b">
        <f>G234='15.02.2022 Смета'!F236</f>
        <v>1</v>
      </c>
      <c r="AP234" t="b">
        <f>H234='15.02.2022 Смета'!G236</f>
        <v>0</v>
      </c>
    </row>
    <row r="235" spans="1:42" ht="26.25" x14ac:dyDescent="0.25">
      <c r="A235" s="108">
        <v>196</v>
      </c>
      <c r="B235" s="8" t="s">
        <v>206</v>
      </c>
      <c r="C235" s="21" t="s">
        <v>132</v>
      </c>
      <c r="D235" s="22" t="s">
        <v>77</v>
      </c>
      <c r="E235" s="21" t="s">
        <v>522</v>
      </c>
      <c r="F235" s="35">
        <v>44802</v>
      </c>
      <c r="G235" s="35">
        <v>44869</v>
      </c>
      <c r="H235" s="21" t="s">
        <v>399</v>
      </c>
      <c r="I235" s="22" t="s">
        <v>522</v>
      </c>
      <c r="J235" s="35">
        <v>44802</v>
      </c>
      <c r="K235" s="35">
        <v>44869</v>
      </c>
      <c r="L235" s="10">
        <v>1</v>
      </c>
      <c r="M235" s="10">
        <v>3400</v>
      </c>
      <c r="N235" s="10">
        <f t="shared" si="35"/>
        <v>3400</v>
      </c>
      <c r="O235" s="10">
        <v>1</v>
      </c>
      <c r="P235" s="10">
        <v>2900</v>
      </c>
      <c r="Q235" s="10">
        <f t="shared" si="36"/>
        <v>2900</v>
      </c>
      <c r="R235" s="10">
        <v>1</v>
      </c>
      <c r="S235" s="10">
        <v>2800</v>
      </c>
      <c r="T235" s="10">
        <f t="shared" si="37"/>
        <v>2800</v>
      </c>
      <c r="U235" s="10">
        <v>18</v>
      </c>
      <c r="V235" s="10">
        <v>150</v>
      </c>
      <c r="W235" s="10">
        <f t="shared" si="40"/>
        <v>2700</v>
      </c>
      <c r="X235" s="10">
        <v>18</v>
      </c>
      <c r="Y235" s="10">
        <v>150</v>
      </c>
      <c r="Z235" s="10">
        <f t="shared" si="41"/>
        <v>2700</v>
      </c>
      <c r="AA235" s="10">
        <v>18</v>
      </c>
      <c r="AB235" s="10">
        <v>150</v>
      </c>
      <c r="AC235" s="10">
        <f t="shared" si="42"/>
        <v>2700</v>
      </c>
      <c r="AD235" s="11">
        <v>69</v>
      </c>
      <c r="AE235" s="26">
        <v>7</v>
      </c>
      <c r="AF235" s="7">
        <f t="shared" si="39"/>
        <v>483</v>
      </c>
      <c r="AG235" s="152">
        <v>1</v>
      </c>
      <c r="AH235" s="145">
        <f t="shared" si="43"/>
        <v>126</v>
      </c>
      <c r="AI235" s="139">
        <f t="shared" si="34"/>
        <v>17683</v>
      </c>
      <c r="AJ235" s="118">
        <f t="shared" si="44"/>
        <v>17683</v>
      </c>
      <c r="AM235" t="b">
        <f>D235='15.02.2022 Смета'!D237</f>
        <v>1</v>
      </c>
      <c r="AN235" t="b">
        <f>F235='15.02.2022 Смета'!E237</f>
        <v>1</v>
      </c>
      <c r="AO235" t="b">
        <f>G235='15.02.2022 Смета'!F237</f>
        <v>1</v>
      </c>
      <c r="AP235" t="b">
        <f>H235='15.02.2022 Смета'!G237</f>
        <v>1</v>
      </c>
    </row>
    <row r="236" spans="1:42" ht="26.25" x14ac:dyDescent="0.25">
      <c r="A236" s="108">
        <v>197</v>
      </c>
      <c r="B236" s="8" t="s">
        <v>206</v>
      </c>
      <c r="C236" s="21" t="s">
        <v>132</v>
      </c>
      <c r="D236" s="22" t="s">
        <v>284</v>
      </c>
      <c r="E236" s="21" t="s">
        <v>1064</v>
      </c>
      <c r="F236" s="35">
        <v>44815</v>
      </c>
      <c r="G236" s="35">
        <v>44829</v>
      </c>
      <c r="H236" s="21" t="s">
        <v>989</v>
      </c>
      <c r="I236" s="22" t="s">
        <v>402</v>
      </c>
      <c r="J236" s="35">
        <v>44815</v>
      </c>
      <c r="K236" s="35">
        <v>44829</v>
      </c>
      <c r="L236" s="10">
        <v>1</v>
      </c>
      <c r="M236" s="10">
        <v>3400</v>
      </c>
      <c r="N236" s="10">
        <f t="shared" si="35"/>
        <v>3400</v>
      </c>
      <c r="O236" s="10">
        <v>1</v>
      </c>
      <c r="P236" s="10">
        <v>2900</v>
      </c>
      <c r="Q236" s="10">
        <f t="shared" si="36"/>
        <v>2900</v>
      </c>
      <c r="R236" s="10">
        <v>1</v>
      </c>
      <c r="S236" s="10">
        <v>2800</v>
      </c>
      <c r="T236" s="10">
        <f t="shared" si="37"/>
        <v>2800</v>
      </c>
      <c r="U236" s="10">
        <v>18</v>
      </c>
      <c r="V236" s="10">
        <v>150</v>
      </c>
      <c r="W236" s="10">
        <f t="shared" si="40"/>
        <v>2700</v>
      </c>
      <c r="X236" s="10">
        <v>18</v>
      </c>
      <c r="Y236" s="10">
        <v>150</v>
      </c>
      <c r="Z236" s="10">
        <f t="shared" si="41"/>
        <v>2700</v>
      </c>
      <c r="AA236" s="10">
        <v>18</v>
      </c>
      <c r="AB236" s="10">
        <v>150</v>
      </c>
      <c r="AC236" s="10">
        <f t="shared" si="42"/>
        <v>2700</v>
      </c>
      <c r="AD236" s="11">
        <v>69</v>
      </c>
      <c r="AE236" s="26">
        <v>7</v>
      </c>
      <c r="AF236" s="7">
        <f t="shared" si="39"/>
        <v>483</v>
      </c>
      <c r="AG236" s="152">
        <v>1</v>
      </c>
      <c r="AH236" s="139">
        <f>L236+O236+R236+U236+X236+AA236+AD236</f>
        <v>126</v>
      </c>
      <c r="AI236" s="139">
        <f t="shared" si="34"/>
        <v>17683</v>
      </c>
      <c r="AJ236" s="109">
        <f>N236+Q236+T236+W236+Z236+AC236+AF236</f>
        <v>17683</v>
      </c>
      <c r="AM236" t="b">
        <f>D236='15.02.2022 Смета'!D238</f>
        <v>1</v>
      </c>
      <c r="AN236" t="b">
        <f>F236='15.02.2022 Смета'!E238</f>
        <v>1</v>
      </c>
      <c r="AO236" t="b">
        <f>G236='15.02.2022 Смета'!F238</f>
        <v>1</v>
      </c>
      <c r="AP236" t="b">
        <f>H236='15.02.2022 Смета'!G238</f>
        <v>0</v>
      </c>
    </row>
    <row r="237" spans="1:42" ht="27.6" customHeight="1" x14ac:dyDescent="0.25">
      <c r="A237" s="108">
        <v>198</v>
      </c>
      <c r="B237" s="20"/>
      <c r="C237" s="21" t="s">
        <v>132</v>
      </c>
      <c r="D237" s="22" t="s">
        <v>549</v>
      </c>
      <c r="E237" s="21" t="s">
        <v>43</v>
      </c>
      <c r="F237" s="21" t="s">
        <v>43</v>
      </c>
      <c r="G237" s="21" t="s">
        <v>43</v>
      </c>
      <c r="H237" s="21" t="s">
        <v>43</v>
      </c>
      <c r="I237" s="41" t="s">
        <v>43</v>
      </c>
      <c r="J237" s="21" t="s">
        <v>43</v>
      </c>
      <c r="K237" s="21" t="s">
        <v>43</v>
      </c>
      <c r="L237" s="28">
        <v>2</v>
      </c>
      <c r="M237" s="10">
        <v>3400</v>
      </c>
      <c r="N237" s="28">
        <f t="shared" si="35"/>
        <v>6800</v>
      </c>
      <c r="O237" s="28">
        <v>2</v>
      </c>
      <c r="P237" s="10">
        <v>2900</v>
      </c>
      <c r="Q237" s="28">
        <f t="shared" si="36"/>
        <v>5800</v>
      </c>
      <c r="R237" s="28">
        <v>2</v>
      </c>
      <c r="S237" s="10">
        <v>2800</v>
      </c>
      <c r="T237" s="28">
        <f t="shared" si="37"/>
        <v>5600</v>
      </c>
      <c r="U237" s="10">
        <v>32</v>
      </c>
      <c r="V237" s="10">
        <v>150</v>
      </c>
      <c r="W237" s="10">
        <f t="shared" si="40"/>
        <v>4800</v>
      </c>
      <c r="X237" s="10">
        <v>32</v>
      </c>
      <c r="Y237" s="10">
        <v>150</v>
      </c>
      <c r="Z237" s="10">
        <f t="shared" si="41"/>
        <v>4800</v>
      </c>
      <c r="AA237" s="10">
        <v>32</v>
      </c>
      <c r="AB237" s="10">
        <v>150</v>
      </c>
      <c r="AC237" s="10">
        <f t="shared" si="42"/>
        <v>4800</v>
      </c>
      <c r="AD237" s="11">
        <v>63</v>
      </c>
      <c r="AE237" s="26">
        <v>7</v>
      </c>
      <c r="AF237" s="7">
        <f t="shared" si="39"/>
        <v>441</v>
      </c>
      <c r="AG237" s="152">
        <v>1</v>
      </c>
      <c r="AH237" s="139">
        <f t="shared" si="43"/>
        <v>165</v>
      </c>
      <c r="AI237" s="139">
        <f t="shared" si="34"/>
        <v>33041</v>
      </c>
      <c r="AJ237" s="109">
        <f t="shared" si="44"/>
        <v>33041</v>
      </c>
      <c r="AM237" t="b">
        <f>D237='15.02.2022 Смета'!D239</f>
        <v>1</v>
      </c>
      <c r="AN237" t="b">
        <f>F237='15.02.2022 Смета'!E239</f>
        <v>1</v>
      </c>
      <c r="AO237" t="b">
        <f>G237='15.02.2022 Смета'!F239</f>
        <v>1</v>
      </c>
      <c r="AP237" t="b">
        <f>H237='15.02.2022 Смета'!G239</f>
        <v>1</v>
      </c>
    </row>
    <row r="238" spans="1:42" ht="14.65" customHeight="1" x14ac:dyDescent="0.25">
      <c r="A238" s="106"/>
      <c r="B238" s="96"/>
      <c r="C238" s="97"/>
      <c r="D238" s="179" t="s">
        <v>864</v>
      </c>
      <c r="E238" s="99"/>
      <c r="F238" s="99"/>
      <c r="G238" s="99"/>
      <c r="H238" s="99"/>
      <c r="I238" s="99"/>
      <c r="J238" s="99"/>
      <c r="K238" s="99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2"/>
      <c r="AE238" s="79"/>
      <c r="AF238" s="79"/>
      <c r="AG238" s="153"/>
      <c r="AH238" s="151"/>
      <c r="AI238" s="151"/>
      <c r="AJ238" s="164"/>
      <c r="AM238" t="b">
        <f>D238='15.02.2022 Смета'!D240</f>
        <v>1</v>
      </c>
      <c r="AN238" t="b">
        <f>F238='15.02.2022 Смета'!E240</f>
        <v>1</v>
      </c>
      <c r="AO238" t="b">
        <f>G238='15.02.2022 Смета'!F240</f>
        <v>1</v>
      </c>
      <c r="AP238" t="b">
        <f>H238='15.02.2022 Смета'!G240</f>
        <v>1</v>
      </c>
    </row>
    <row r="239" spans="1:42" ht="16.149999999999999" customHeight="1" x14ac:dyDescent="0.25">
      <c r="A239" s="108">
        <v>199</v>
      </c>
      <c r="B239" s="8" t="s">
        <v>189</v>
      </c>
      <c r="C239" s="21" t="s">
        <v>149</v>
      </c>
      <c r="D239" s="22" t="s">
        <v>271</v>
      </c>
      <c r="E239" s="21" t="s">
        <v>488</v>
      </c>
      <c r="F239" s="35">
        <v>44630</v>
      </c>
      <c r="G239" s="35">
        <v>44633</v>
      </c>
      <c r="H239" s="21" t="s">
        <v>336</v>
      </c>
      <c r="I239" s="22" t="s">
        <v>488</v>
      </c>
      <c r="J239" s="35">
        <v>44630</v>
      </c>
      <c r="K239" s="35">
        <v>44633</v>
      </c>
      <c r="L239" s="10"/>
      <c r="M239" s="10">
        <v>3400</v>
      </c>
      <c r="N239" s="10">
        <f t="shared" si="35"/>
        <v>0</v>
      </c>
      <c r="O239" s="10"/>
      <c r="P239" s="10">
        <v>2900</v>
      </c>
      <c r="Q239" s="10">
        <f t="shared" si="36"/>
        <v>0</v>
      </c>
      <c r="R239" s="10"/>
      <c r="S239" s="10">
        <v>2800</v>
      </c>
      <c r="T239" s="10">
        <f t="shared" si="37"/>
        <v>0</v>
      </c>
      <c r="U239" s="10">
        <v>15</v>
      </c>
      <c r="V239" s="10">
        <v>150</v>
      </c>
      <c r="W239" s="10">
        <f t="shared" si="40"/>
        <v>2250</v>
      </c>
      <c r="X239" s="10">
        <v>15</v>
      </c>
      <c r="Y239" s="10">
        <v>150</v>
      </c>
      <c r="Z239" s="10">
        <f t="shared" si="41"/>
        <v>2250</v>
      </c>
      <c r="AA239" s="10">
        <v>15</v>
      </c>
      <c r="AB239" s="10">
        <v>150</v>
      </c>
      <c r="AC239" s="10">
        <f t="shared" si="42"/>
        <v>2250</v>
      </c>
      <c r="AD239" s="11"/>
      <c r="AE239" s="26">
        <v>7</v>
      </c>
      <c r="AF239" s="7">
        <f t="shared" si="39"/>
        <v>0</v>
      </c>
      <c r="AG239" s="152">
        <v>1</v>
      </c>
      <c r="AH239" s="139">
        <f t="shared" si="43"/>
        <v>45</v>
      </c>
      <c r="AI239" s="139">
        <f t="shared" si="34"/>
        <v>6750</v>
      </c>
      <c r="AJ239" s="109">
        <f t="shared" si="44"/>
        <v>6750</v>
      </c>
      <c r="AM239" t="b">
        <f>D239='15.02.2022 Смета'!D241</f>
        <v>1</v>
      </c>
      <c r="AN239" t="b">
        <f>F239='15.02.2022 Смета'!E241</f>
        <v>1</v>
      </c>
      <c r="AO239" t="b">
        <f>G239='15.02.2022 Смета'!F241</f>
        <v>1</v>
      </c>
      <c r="AP239" t="b">
        <f>H239='15.02.2022 Смета'!G241</f>
        <v>1</v>
      </c>
    </row>
    <row r="240" spans="1:42" ht="16.149999999999999" customHeight="1" x14ac:dyDescent="0.25">
      <c r="A240" s="108">
        <v>200</v>
      </c>
      <c r="B240" s="8"/>
      <c r="C240" s="21" t="s">
        <v>149</v>
      </c>
      <c r="D240" s="22" t="s">
        <v>271</v>
      </c>
      <c r="E240" s="21" t="s">
        <v>489</v>
      </c>
      <c r="F240" s="35">
        <v>44624</v>
      </c>
      <c r="G240" s="35">
        <v>44626</v>
      </c>
      <c r="H240" s="21" t="s">
        <v>336</v>
      </c>
      <c r="I240" s="22" t="s">
        <v>489</v>
      </c>
      <c r="J240" s="35">
        <v>44624</v>
      </c>
      <c r="K240" s="35">
        <v>44626</v>
      </c>
      <c r="L240" s="10"/>
      <c r="M240" s="10">
        <v>3400</v>
      </c>
      <c r="N240" s="10">
        <f t="shared" si="35"/>
        <v>0</v>
      </c>
      <c r="O240" s="10"/>
      <c r="P240" s="10">
        <v>2900</v>
      </c>
      <c r="Q240" s="10">
        <f t="shared" si="36"/>
        <v>0</v>
      </c>
      <c r="R240" s="10"/>
      <c r="S240" s="10">
        <v>2800</v>
      </c>
      <c r="T240" s="10">
        <f t="shared" si="37"/>
        <v>0</v>
      </c>
      <c r="U240" s="10">
        <v>15</v>
      </c>
      <c r="V240" s="10">
        <v>150</v>
      </c>
      <c r="W240" s="10">
        <f t="shared" si="40"/>
        <v>2250</v>
      </c>
      <c r="X240" s="10">
        <v>15</v>
      </c>
      <c r="Y240" s="10">
        <v>150</v>
      </c>
      <c r="Z240" s="10">
        <f t="shared" si="41"/>
        <v>2250</v>
      </c>
      <c r="AA240" s="10">
        <v>15</v>
      </c>
      <c r="AB240" s="10">
        <v>150</v>
      </c>
      <c r="AC240" s="10">
        <f t="shared" si="42"/>
        <v>2250</v>
      </c>
      <c r="AD240" s="11"/>
      <c r="AE240" s="26">
        <v>7</v>
      </c>
      <c r="AF240" s="7">
        <f t="shared" si="39"/>
        <v>0</v>
      </c>
      <c r="AG240" s="152">
        <v>1</v>
      </c>
      <c r="AH240" s="139">
        <f t="shared" si="43"/>
        <v>45</v>
      </c>
      <c r="AI240" s="139">
        <f t="shared" si="34"/>
        <v>6750</v>
      </c>
      <c r="AJ240" s="109">
        <f t="shared" si="44"/>
        <v>6750</v>
      </c>
      <c r="AM240" t="b">
        <f>D240='15.02.2022 Смета'!D242</f>
        <v>1</v>
      </c>
      <c r="AN240" t="b">
        <f>F240='15.02.2022 Смета'!E242</f>
        <v>1</v>
      </c>
      <c r="AO240" t="b">
        <f>G240='15.02.2022 Смета'!F242</f>
        <v>1</v>
      </c>
      <c r="AP240" t="b">
        <f>H240='15.02.2022 Смета'!G242</f>
        <v>1</v>
      </c>
    </row>
    <row r="241" spans="1:42" ht="16.149999999999999" customHeight="1" x14ac:dyDescent="0.25">
      <c r="A241" s="108">
        <v>201</v>
      </c>
      <c r="B241" s="8" t="s">
        <v>189</v>
      </c>
      <c r="C241" s="21" t="s">
        <v>149</v>
      </c>
      <c r="D241" s="22" t="s">
        <v>271</v>
      </c>
      <c r="E241" s="21" t="s">
        <v>514</v>
      </c>
      <c r="F241" s="35">
        <v>44679</v>
      </c>
      <c r="G241" s="35">
        <v>44682</v>
      </c>
      <c r="H241" s="21" t="s">
        <v>336</v>
      </c>
      <c r="I241" s="22" t="s">
        <v>514</v>
      </c>
      <c r="J241" s="35">
        <v>44679</v>
      </c>
      <c r="K241" s="35">
        <v>44682</v>
      </c>
      <c r="L241" s="10"/>
      <c r="M241" s="10">
        <v>3400</v>
      </c>
      <c r="N241" s="10">
        <f t="shared" si="35"/>
        <v>0</v>
      </c>
      <c r="O241" s="10"/>
      <c r="P241" s="10">
        <v>2900</v>
      </c>
      <c r="Q241" s="10">
        <f t="shared" si="36"/>
        <v>0</v>
      </c>
      <c r="R241" s="10"/>
      <c r="S241" s="10">
        <v>2800</v>
      </c>
      <c r="T241" s="10">
        <f t="shared" si="37"/>
        <v>0</v>
      </c>
      <c r="U241" s="10">
        <v>19</v>
      </c>
      <c r="V241" s="10">
        <v>150</v>
      </c>
      <c r="W241" s="10">
        <f t="shared" si="40"/>
        <v>2850</v>
      </c>
      <c r="X241" s="10">
        <v>19</v>
      </c>
      <c r="Y241" s="10">
        <v>150</v>
      </c>
      <c r="Z241" s="10">
        <f t="shared" si="41"/>
        <v>2850</v>
      </c>
      <c r="AA241" s="10">
        <v>19</v>
      </c>
      <c r="AB241" s="10">
        <v>150</v>
      </c>
      <c r="AC241" s="10">
        <f t="shared" si="42"/>
        <v>2850</v>
      </c>
      <c r="AD241" s="11">
        <v>60</v>
      </c>
      <c r="AE241" s="26">
        <v>7</v>
      </c>
      <c r="AF241" s="7">
        <f t="shared" si="39"/>
        <v>420</v>
      </c>
      <c r="AG241" s="152">
        <v>1</v>
      </c>
      <c r="AH241" s="145">
        <f t="shared" si="43"/>
        <v>117</v>
      </c>
      <c r="AI241" s="139">
        <f t="shared" si="34"/>
        <v>8970</v>
      </c>
      <c r="AJ241" s="118">
        <f t="shared" si="44"/>
        <v>8970</v>
      </c>
      <c r="AM241" t="b">
        <f>D241='15.02.2022 Смета'!D243</f>
        <v>1</v>
      </c>
      <c r="AN241" t="b">
        <f>F241='15.02.2022 Смета'!E243</f>
        <v>1</v>
      </c>
      <c r="AO241" t="b">
        <f>G241='15.02.2022 Смета'!F243</f>
        <v>1</v>
      </c>
      <c r="AP241" t="b">
        <f>H241='15.02.2022 Смета'!G243</f>
        <v>1</v>
      </c>
    </row>
    <row r="242" spans="1:42" ht="16.149999999999999" customHeight="1" x14ac:dyDescent="0.25">
      <c r="A242" s="108">
        <v>202</v>
      </c>
      <c r="B242" s="8" t="s">
        <v>189</v>
      </c>
      <c r="C242" s="21" t="s">
        <v>149</v>
      </c>
      <c r="D242" s="22" t="s">
        <v>174</v>
      </c>
      <c r="E242" s="21" t="s">
        <v>511</v>
      </c>
      <c r="F242" s="35">
        <v>44708</v>
      </c>
      <c r="G242" s="35">
        <v>44710</v>
      </c>
      <c r="H242" s="21" t="s">
        <v>336</v>
      </c>
      <c r="I242" s="22" t="s">
        <v>511</v>
      </c>
      <c r="J242" s="35">
        <v>44708</v>
      </c>
      <c r="K242" s="35">
        <v>44710</v>
      </c>
      <c r="L242" s="10"/>
      <c r="M242" s="10">
        <v>3400</v>
      </c>
      <c r="N242" s="10">
        <f t="shared" si="35"/>
        <v>0</v>
      </c>
      <c r="O242" s="10"/>
      <c r="P242" s="10">
        <v>2900</v>
      </c>
      <c r="Q242" s="10">
        <f t="shared" si="36"/>
        <v>0</v>
      </c>
      <c r="R242" s="10"/>
      <c r="S242" s="10">
        <v>2800</v>
      </c>
      <c r="T242" s="10">
        <f t="shared" si="37"/>
        <v>0</v>
      </c>
      <c r="U242" s="10">
        <v>19</v>
      </c>
      <c r="V242" s="10">
        <v>150</v>
      </c>
      <c r="W242" s="10">
        <f t="shared" si="40"/>
        <v>2850</v>
      </c>
      <c r="X242" s="10">
        <v>19</v>
      </c>
      <c r="Y242" s="10">
        <v>150</v>
      </c>
      <c r="Z242" s="10">
        <f t="shared" si="41"/>
        <v>2850</v>
      </c>
      <c r="AA242" s="10">
        <v>19</v>
      </c>
      <c r="AB242" s="10">
        <v>150</v>
      </c>
      <c r="AC242" s="10">
        <f t="shared" si="42"/>
        <v>2850</v>
      </c>
      <c r="AD242" s="11">
        <v>60</v>
      </c>
      <c r="AE242" s="26">
        <v>7</v>
      </c>
      <c r="AF242" s="7">
        <f t="shared" si="39"/>
        <v>420</v>
      </c>
      <c r="AG242" s="152">
        <v>1</v>
      </c>
      <c r="AH242" s="145">
        <f t="shared" si="43"/>
        <v>117</v>
      </c>
      <c r="AI242" s="139">
        <f t="shared" si="34"/>
        <v>8970</v>
      </c>
      <c r="AJ242" s="118">
        <f t="shared" si="44"/>
        <v>8970</v>
      </c>
      <c r="AM242" t="b">
        <f>D242='15.02.2022 Смета'!D244</f>
        <v>1</v>
      </c>
      <c r="AN242" t="b">
        <f>F242='15.02.2022 Смета'!E244</f>
        <v>1</v>
      </c>
      <c r="AO242" t="b">
        <f>G242='15.02.2022 Смета'!F244</f>
        <v>1</v>
      </c>
      <c r="AP242" t="b">
        <f>H242='15.02.2022 Смета'!G244</f>
        <v>1</v>
      </c>
    </row>
    <row r="243" spans="1:42" ht="16.149999999999999" customHeight="1" x14ac:dyDescent="0.25">
      <c r="A243" s="108">
        <v>203</v>
      </c>
      <c r="B243" s="8" t="s">
        <v>189</v>
      </c>
      <c r="C243" s="21" t="s">
        <v>149</v>
      </c>
      <c r="D243" s="22" t="s">
        <v>174</v>
      </c>
      <c r="E243" s="21" t="s">
        <v>510</v>
      </c>
      <c r="F243" s="35">
        <v>44711</v>
      </c>
      <c r="G243" s="35">
        <v>44714</v>
      </c>
      <c r="H243" s="21" t="s">
        <v>336</v>
      </c>
      <c r="I243" s="22" t="s">
        <v>510</v>
      </c>
      <c r="J243" s="35">
        <v>44711</v>
      </c>
      <c r="K243" s="35">
        <v>44714</v>
      </c>
      <c r="L243" s="10">
        <v>1</v>
      </c>
      <c r="M243" s="10">
        <v>3400</v>
      </c>
      <c r="N243" s="10">
        <f t="shared" si="35"/>
        <v>3400</v>
      </c>
      <c r="O243" s="10">
        <v>1</v>
      </c>
      <c r="P243" s="10">
        <v>2900</v>
      </c>
      <c r="Q243" s="10">
        <f t="shared" si="36"/>
        <v>2900</v>
      </c>
      <c r="R243" s="10">
        <v>1</v>
      </c>
      <c r="S243" s="10">
        <v>2800</v>
      </c>
      <c r="T243" s="10">
        <f t="shared" si="37"/>
        <v>2800</v>
      </c>
      <c r="U243" s="10">
        <v>19</v>
      </c>
      <c r="V243" s="10">
        <v>150</v>
      </c>
      <c r="W243" s="10">
        <f t="shared" si="40"/>
        <v>2850</v>
      </c>
      <c r="X243" s="10">
        <v>19</v>
      </c>
      <c r="Y243" s="10">
        <v>150</v>
      </c>
      <c r="Z243" s="10">
        <f t="shared" si="41"/>
        <v>2850</v>
      </c>
      <c r="AA243" s="10">
        <v>19</v>
      </c>
      <c r="AB243" s="10">
        <v>150</v>
      </c>
      <c r="AC243" s="10">
        <f t="shared" si="42"/>
        <v>2850</v>
      </c>
      <c r="AD243" s="11">
        <v>60</v>
      </c>
      <c r="AE243" s="26">
        <v>7</v>
      </c>
      <c r="AF243" s="7">
        <f t="shared" si="39"/>
        <v>420</v>
      </c>
      <c r="AG243" s="152">
        <v>1</v>
      </c>
      <c r="AH243" s="145">
        <f t="shared" si="43"/>
        <v>120</v>
      </c>
      <c r="AI243" s="139">
        <f t="shared" si="34"/>
        <v>18070</v>
      </c>
      <c r="AJ243" s="118">
        <f t="shared" si="44"/>
        <v>18070</v>
      </c>
      <c r="AM243" t="b">
        <f>D243='15.02.2022 Смета'!D245</f>
        <v>1</v>
      </c>
      <c r="AN243" t="b">
        <f>F243='15.02.2022 Смета'!E245</f>
        <v>1</v>
      </c>
      <c r="AO243" t="b">
        <f>G243='15.02.2022 Смета'!F245</f>
        <v>1</v>
      </c>
      <c r="AP243" t="b">
        <f>H243='15.02.2022 Смета'!G245</f>
        <v>1</v>
      </c>
    </row>
    <row r="244" spans="1:42" ht="16.149999999999999" customHeight="1" x14ac:dyDescent="0.25">
      <c r="A244" s="108">
        <v>204</v>
      </c>
      <c r="B244" s="8" t="s">
        <v>189</v>
      </c>
      <c r="C244" s="21" t="s">
        <v>149</v>
      </c>
      <c r="D244" s="22" t="s">
        <v>174</v>
      </c>
      <c r="E244" s="21" t="s">
        <v>515</v>
      </c>
      <c r="F244" s="35">
        <v>44718</v>
      </c>
      <c r="G244" s="35">
        <v>44720</v>
      </c>
      <c r="H244" s="21" t="s">
        <v>336</v>
      </c>
      <c r="I244" s="22" t="s">
        <v>515</v>
      </c>
      <c r="J244" s="35">
        <v>44718</v>
      </c>
      <c r="K244" s="35">
        <v>44720</v>
      </c>
      <c r="L244" s="10">
        <v>1</v>
      </c>
      <c r="M244" s="10">
        <v>3400</v>
      </c>
      <c r="N244" s="10">
        <f t="shared" si="35"/>
        <v>3400</v>
      </c>
      <c r="O244" s="10">
        <v>1</v>
      </c>
      <c r="P244" s="10">
        <v>2900</v>
      </c>
      <c r="Q244" s="10">
        <f t="shared" si="36"/>
        <v>2900</v>
      </c>
      <c r="R244" s="10">
        <v>1</v>
      </c>
      <c r="S244" s="10">
        <v>2800</v>
      </c>
      <c r="T244" s="10">
        <f t="shared" si="37"/>
        <v>2800</v>
      </c>
      <c r="U244" s="10">
        <v>19</v>
      </c>
      <c r="V244" s="10">
        <v>150</v>
      </c>
      <c r="W244" s="10">
        <f t="shared" si="40"/>
        <v>2850</v>
      </c>
      <c r="X244" s="10">
        <v>19</v>
      </c>
      <c r="Y244" s="10">
        <v>150</v>
      </c>
      <c r="Z244" s="10">
        <f t="shared" si="41"/>
        <v>2850</v>
      </c>
      <c r="AA244" s="10">
        <v>19</v>
      </c>
      <c r="AB244" s="10">
        <v>150</v>
      </c>
      <c r="AC244" s="10">
        <f t="shared" si="42"/>
        <v>2850</v>
      </c>
      <c r="AD244" s="11">
        <v>60</v>
      </c>
      <c r="AE244" s="26">
        <v>7</v>
      </c>
      <c r="AF244" s="7">
        <f t="shared" si="39"/>
        <v>420</v>
      </c>
      <c r="AG244" s="152">
        <v>1</v>
      </c>
      <c r="AH244" s="145">
        <f t="shared" si="43"/>
        <v>120</v>
      </c>
      <c r="AI244" s="139">
        <f t="shared" si="34"/>
        <v>18070</v>
      </c>
      <c r="AJ244" s="118">
        <f t="shared" si="44"/>
        <v>18070</v>
      </c>
      <c r="AM244" t="b">
        <f>D244='15.02.2022 Смета'!D246</f>
        <v>1</v>
      </c>
      <c r="AN244" t="b">
        <f>F244='15.02.2022 Смета'!E246</f>
        <v>1</v>
      </c>
      <c r="AO244" t="b">
        <f>G244='15.02.2022 Смета'!F246</f>
        <v>1</v>
      </c>
      <c r="AP244" t="b">
        <f>H244='15.02.2022 Смета'!G246</f>
        <v>1</v>
      </c>
    </row>
    <row r="245" spans="1:42" ht="16.149999999999999" customHeight="1" x14ac:dyDescent="0.25">
      <c r="A245" s="108">
        <v>205</v>
      </c>
      <c r="B245" s="8" t="s">
        <v>189</v>
      </c>
      <c r="C245" s="21" t="s">
        <v>149</v>
      </c>
      <c r="D245" s="22" t="s">
        <v>174</v>
      </c>
      <c r="E245" s="21" t="s">
        <v>781</v>
      </c>
      <c r="F245" s="35">
        <v>44722</v>
      </c>
      <c r="G245" s="35">
        <v>44725</v>
      </c>
      <c r="H245" s="21" t="s">
        <v>336</v>
      </c>
      <c r="I245" s="22" t="s">
        <v>781</v>
      </c>
      <c r="J245" s="35">
        <v>44722</v>
      </c>
      <c r="K245" s="35">
        <v>44725</v>
      </c>
      <c r="L245" s="10">
        <v>1</v>
      </c>
      <c r="M245" s="10">
        <v>3400</v>
      </c>
      <c r="N245" s="10">
        <f t="shared" si="35"/>
        <v>3400</v>
      </c>
      <c r="O245" s="10">
        <v>1</v>
      </c>
      <c r="P245" s="10">
        <v>2900</v>
      </c>
      <c r="Q245" s="10">
        <f t="shared" si="36"/>
        <v>2900</v>
      </c>
      <c r="R245" s="10">
        <v>1</v>
      </c>
      <c r="S245" s="10">
        <v>2800</v>
      </c>
      <c r="T245" s="10">
        <f t="shared" si="37"/>
        <v>2800</v>
      </c>
      <c r="U245" s="10">
        <v>15</v>
      </c>
      <c r="V245" s="10">
        <v>150</v>
      </c>
      <c r="W245" s="10">
        <f t="shared" si="40"/>
        <v>2250</v>
      </c>
      <c r="X245" s="10">
        <v>15</v>
      </c>
      <c r="Y245" s="10">
        <v>150</v>
      </c>
      <c r="Z245" s="10">
        <f t="shared" si="41"/>
        <v>2250</v>
      </c>
      <c r="AA245" s="10">
        <v>15</v>
      </c>
      <c r="AB245" s="10">
        <v>150</v>
      </c>
      <c r="AC245" s="10">
        <f t="shared" si="42"/>
        <v>2250</v>
      </c>
      <c r="AD245" s="11">
        <v>48</v>
      </c>
      <c r="AE245" s="26">
        <v>7</v>
      </c>
      <c r="AF245" s="7">
        <f t="shared" si="39"/>
        <v>336</v>
      </c>
      <c r="AG245" s="152">
        <v>1</v>
      </c>
      <c r="AH245" s="145">
        <f t="shared" si="43"/>
        <v>96</v>
      </c>
      <c r="AI245" s="139">
        <f t="shared" si="34"/>
        <v>16186</v>
      </c>
      <c r="AJ245" s="118">
        <f t="shared" si="44"/>
        <v>16186</v>
      </c>
      <c r="AM245" t="b">
        <f>D245='15.02.2022 Смета'!D247</f>
        <v>1</v>
      </c>
      <c r="AN245" t="b">
        <f>F245='15.02.2022 Смета'!E247</f>
        <v>1</v>
      </c>
      <c r="AO245" t="b">
        <f>G245='15.02.2022 Смета'!F247</f>
        <v>1</v>
      </c>
      <c r="AP245" t="b">
        <f>H245='15.02.2022 Смета'!G247</f>
        <v>1</v>
      </c>
    </row>
    <row r="246" spans="1:42" ht="16.149999999999999" customHeight="1" x14ac:dyDescent="0.25">
      <c r="A246" s="108">
        <v>206</v>
      </c>
      <c r="B246" s="8" t="s">
        <v>189</v>
      </c>
      <c r="C246" s="21" t="s">
        <v>149</v>
      </c>
      <c r="D246" s="22" t="s">
        <v>174</v>
      </c>
      <c r="E246" s="21" t="s">
        <v>534</v>
      </c>
      <c r="F246" s="35">
        <v>44732</v>
      </c>
      <c r="G246" s="35">
        <v>44736</v>
      </c>
      <c r="H246" s="21" t="s">
        <v>336</v>
      </c>
      <c r="I246" s="22" t="s">
        <v>534</v>
      </c>
      <c r="J246" s="35">
        <v>44732</v>
      </c>
      <c r="K246" s="35">
        <v>44736</v>
      </c>
      <c r="L246" s="14">
        <v>1</v>
      </c>
      <c r="M246" s="10">
        <v>3400</v>
      </c>
      <c r="N246" s="10">
        <f t="shared" si="35"/>
        <v>3400</v>
      </c>
      <c r="O246" s="14">
        <v>1</v>
      </c>
      <c r="P246" s="10">
        <v>2900</v>
      </c>
      <c r="Q246" s="10">
        <f t="shared" si="36"/>
        <v>2900</v>
      </c>
      <c r="R246" s="14">
        <v>1</v>
      </c>
      <c r="S246" s="10">
        <v>2800</v>
      </c>
      <c r="T246" s="10">
        <f t="shared" si="37"/>
        <v>2800</v>
      </c>
      <c r="U246" s="12">
        <v>19</v>
      </c>
      <c r="V246" s="10">
        <v>150</v>
      </c>
      <c r="W246" s="10">
        <f t="shared" si="40"/>
        <v>2850</v>
      </c>
      <c r="X246" s="12">
        <v>19</v>
      </c>
      <c r="Y246" s="10">
        <v>150</v>
      </c>
      <c r="Z246" s="10">
        <f t="shared" si="41"/>
        <v>2850</v>
      </c>
      <c r="AA246" s="12">
        <v>19</v>
      </c>
      <c r="AB246" s="10">
        <v>150</v>
      </c>
      <c r="AC246" s="10">
        <f t="shared" si="42"/>
        <v>2850</v>
      </c>
      <c r="AD246" s="12">
        <v>60</v>
      </c>
      <c r="AE246" s="26">
        <v>7</v>
      </c>
      <c r="AF246" s="7">
        <f t="shared" si="39"/>
        <v>420</v>
      </c>
      <c r="AG246" s="152">
        <v>1</v>
      </c>
      <c r="AH246" s="145">
        <f t="shared" si="43"/>
        <v>120</v>
      </c>
      <c r="AI246" s="139">
        <f t="shared" si="34"/>
        <v>18070</v>
      </c>
      <c r="AJ246" s="118">
        <f t="shared" si="44"/>
        <v>18070</v>
      </c>
      <c r="AM246" t="b">
        <f>D246='15.02.2022 Смета'!D248</f>
        <v>1</v>
      </c>
      <c r="AN246" t="b">
        <f>F246='15.02.2022 Смета'!E248</f>
        <v>1</v>
      </c>
      <c r="AO246" t="b">
        <f>G246='15.02.2022 Смета'!F248</f>
        <v>1</v>
      </c>
      <c r="AP246" t="b">
        <f>H246='15.02.2022 Смета'!G248</f>
        <v>1</v>
      </c>
    </row>
    <row r="247" spans="1:42" ht="16.149999999999999" customHeight="1" x14ac:dyDescent="0.25">
      <c r="A247" s="108">
        <v>207</v>
      </c>
      <c r="B247" s="8" t="s">
        <v>189</v>
      </c>
      <c r="C247" s="21" t="s">
        <v>149</v>
      </c>
      <c r="D247" s="22" t="s">
        <v>174</v>
      </c>
      <c r="E247" s="21" t="s">
        <v>535</v>
      </c>
      <c r="F247" s="35">
        <v>44739</v>
      </c>
      <c r="G247" s="35">
        <v>44742</v>
      </c>
      <c r="H247" s="21" t="s">
        <v>336</v>
      </c>
      <c r="I247" s="22" t="s">
        <v>535</v>
      </c>
      <c r="J247" s="35">
        <v>44739</v>
      </c>
      <c r="K247" s="35">
        <v>44742</v>
      </c>
      <c r="L247" s="14">
        <v>1</v>
      </c>
      <c r="M247" s="10">
        <v>3400</v>
      </c>
      <c r="N247" s="10">
        <f t="shared" si="35"/>
        <v>3400</v>
      </c>
      <c r="O247" s="14">
        <v>1</v>
      </c>
      <c r="P247" s="10">
        <v>2900</v>
      </c>
      <c r="Q247" s="10">
        <f t="shared" si="36"/>
        <v>2900</v>
      </c>
      <c r="R247" s="14">
        <v>1</v>
      </c>
      <c r="S247" s="10">
        <v>2800</v>
      </c>
      <c r="T247" s="10">
        <f t="shared" si="37"/>
        <v>2800</v>
      </c>
      <c r="U247" s="12">
        <v>19</v>
      </c>
      <c r="V247" s="10">
        <v>150</v>
      </c>
      <c r="W247" s="10">
        <f t="shared" si="40"/>
        <v>2850</v>
      </c>
      <c r="X247" s="12">
        <v>19</v>
      </c>
      <c r="Y247" s="10">
        <v>150</v>
      </c>
      <c r="Z247" s="10">
        <f t="shared" si="41"/>
        <v>2850</v>
      </c>
      <c r="AA247" s="12">
        <v>19</v>
      </c>
      <c r="AB247" s="10">
        <v>150</v>
      </c>
      <c r="AC247" s="10">
        <f t="shared" si="42"/>
        <v>2850</v>
      </c>
      <c r="AD247" s="12">
        <v>60</v>
      </c>
      <c r="AE247" s="26">
        <v>7</v>
      </c>
      <c r="AF247" s="7">
        <f t="shared" si="39"/>
        <v>420</v>
      </c>
      <c r="AG247" s="152">
        <v>1</v>
      </c>
      <c r="AH247" s="145">
        <f t="shared" si="43"/>
        <v>120</v>
      </c>
      <c r="AI247" s="139">
        <f t="shared" si="34"/>
        <v>18070</v>
      </c>
      <c r="AJ247" s="118">
        <f t="shared" si="44"/>
        <v>18070</v>
      </c>
      <c r="AM247" t="b">
        <f>D247='15.02.2022 Смета'!D249</f>
        <v>1</v>
      </c>
      <c r="AN247" t="b">
        <f>F247='15.02.2022 Смета'!E249</f>
        <v>1</v>
      </c>
      <c r="AO247" t="b">
        <f>G247='15.02.2022 Смета'!F249</f>
        <v>1</v>
      </c>
      <c r="AP247" t="b">
        <f>H247='15.02.2022 Смета'!G249</f>
        <v>1</v>
      </c>
    </row>
    <row r="248" spans="1:42" ht="16.149999999999999" customHeight="1" x14ac:dyDescent="0.25">
      <c r="A248" s="106"/>
      <c r="B248" s="96"/>
      <c r="C248" s="97"/>
      <c r="D248" s="179" t="s">
        <v>865</v>
      </c>
      <c r="E248" s="99"/>
      <c r="F248" s="99"/>
      <c r="G248" s="99"/>
      <c r="H248" s="99"/>
      <c r="I248" s="99"/>
      <c r="J248" s="99"/>
      <c r="K248" s="99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2"/>
      <c r="AE248" s="79"/>
      <c r="AF248" s="79"/>
      <c r="AG248" s="153"/>
      <c r="AH248" s="151"/>
      <c r="AI248" s="151"/>
      <c r="AJ248" s="164"/>
      <c r="AM248" t="b">
        <f>D248='15.02.2022 Смета'!D250</f>
        <v>1</v>
      </c>
      <c r="AN248" t="b">
        <f>F248='15.02.2022 Смета'!E250</f>
        <v>1</v>
      </c>
      <c r="AO248" t="b">
        <f>G248='15.02.2022 Смета'!F250</f>
        <v>1</v>
      </c>
      <c r="AP248" t="b">
        <f>H248='15.02.2022 Смета'!G250</f>
        <v>1</v>
      </c>
    </row>
    <row r="249" spans="1:42" ht="16.149999999999999" customHeight="1" x14ac:dyDescent="0.25">
      <c r="A249" s="108">
        <v>208</v>
      </c>
      <c r="B249" s="8" t="s">
        <v>16</v>
      </c>
      <c r="C249" s="21" t="s">
        <v>160</v>
      </c>
      <c r="D249" s="22" t="s">
        <v>174</v>
      </c>
      <c r="E249" s="21" t="s">
        <v>406</v>
      </c>
      <c r="F249" s="35">
        <v>44679</v>
      </c>
      <c r="G249" s="35">
        <v>44681</v>
      </c>
      <c r="H249" s="21" t="s">
        <v>301</v>
      </c>
      <c r="I249" s="22" t="s">
        <v>406</v>
      </c>
      <c r="J249" s="35">
        <v>44679</v>
      </c>
      <c r="K249" s="35">
        <v>44681</v>
      </c>
      <c r="L249" s="10"/>
      <c r="M249" s="10">
        <v>3400</v>
      </c>
      <c r="N249" s="10">
        <f t="shared" si="35"/>
        <v>0</v>
      </c>
      <c r="O249" s="10"/>
      <c r="P249" s="10">
        <v>2900</v>
      </c>
      <c r="Q249" s="10">
        <f t="shared" si="36"/>
        <v>0</v>
      </c>
      <c r="R249" s="10"/>
      <c r="S249" s="10">
        <v>2800</v>
      </c>
      <c r="T249" s="10">
        <f t="shared" si="37"/>
        <v>0</v>
      </c>
      <c r="U249" s="23">
        <v>32</v>
      </c>
      <c r="V249" s="10">
        <v>150</v>
      </c>
      <c r="W249" s="10">
        <f t="shared" si="40"/>
        <v>4800</v>
      </c>
      <c r="X249" s="23">
        <v>32</v>
      </c>
      <c r="Y249" s="10">
        <v>150</v>
      </c>
      <c r="Z249" s="10">
        <f t="shared" si="41"/>
        <v>4800</v>
      </c>
      <c r="AA249" s="23">
        <v>32</v>
      </c>
      <c r="AB249" s="10">
        <v>150</v>
      </c>
      <c r="AC249" s="10">
        <f t="shared" si="42"/>
        <v>4800</v>
      </c>
      <c r="AD249" s="11">
        <v>57</v>
      </c>
      <c r="AE249" s="26">
        <v>7</v>
      </c>
      <c r="AF249" s="7">
        <f t="shared" si="39"/>
        <v>399</v>
      </c>
      <c r="AG249" s="152">
        <v>1</v>
      </c>
      <c r="AH249" s="145">
        <f t="shared" si="43"/>
        <v>153</v>
      </c>
      <c r="AI249" s="139">
        <f t="shared" si="34"/>
        <v>14799</v>
      </c>
      <c r="AJ249" s="118">
        <f t="shared" si="44"/>
        <v>14799</v>
      </c>
      <c r="AM249" t="b">
        <f>D249='15.02.2022 Смета'!D251</f>
        <v>1</v>
      </c>
      <c r="AN249" t="b">
        <f>F249='15.02.2022 Смета'!E251</f>
        <v>1</v>
      </c>
      <c r="AO249" t="b">
        <f>G249='15.02.2022 Смета'!F251</f>
        <v>1</v>
      </c>
      <c r="AP249" t="b">
        <f>H249='15.02.2022 Смета'!G251</f>
        <v>1</v>
      </c>
    </row>
    <row r="250" spans="1:42" ht="16.149999999999999" customHeight="1" x14ac:dyDescent="0.25">
      <c r="A250" s="108">
        <v>209</v>
      </c>
      <c r="B250" s="8" t="s">
        <v>16</v>
      </c>
      <c r="C250" s="21" t="s">
        <v>160</v>
      </c>
      <c r="D250" s="22" t="s">
        <v>173</v>
      </c>
      <c r="E250" s="21" t="s">
        <v>512</v>
      </c>
      <c r="F250" s="35">
        <v>44686</v>
      </c>
      <c r="G250" s="35">
        <v>44687</v>
      </c>
      <c r="H250" s="21" t="s">
        <v>301</v>
      </c>
      <c r="I250" s="22" t="s">
        <v>512</v>
      </c>
      <c r="J250" s="35">
        <v>44686</v>
      </c>
      <c r="K250" s="35">
        <v>44687</v>
      </c>
      <c r="L250" s="10"/>
      <c r="M250" s="10">
        <v>3400</v>
      </c>
      <c r="N250" s="10">
        <f t="shared" si="35"/>
        <v>0</v>
      </c>
      <c r="O250" s="10"/>
      <c r="P250" s="10">
        <v>2900</v>
      </c>
      <c r="Q250" s="10">
        <f t="shared" si="36"/>
        <v>0</v>
      </c>
      <c r="R250" s="10"/>
      <c r="S250" s="10">
        <v>2800</v>
      </c>
      <c r="T250" s="10">
        <f t="shared" si="37"/>
        <v>0</v>
      </c>
      <c r="U250" s="10">
        <v>7</v>
      </c>
      <c r="V250" s="10">
        <v>150</v>
      </c>
      <c r="W250" s="10">
        <f t="shared" si="40"/>
        <v>1050</v>
      </c>
      <c r="X250" s="10">
        <v>7</v>
      </c>
      <c r="Y250" s="10">
        <v>150</v>
      </c>
      <c r="Z250" s="10">
        <f t="shared" si="41"/>
        <v>1050</v>
      </c>
      <c r="AA250" s="10">
        <v>7</v>
      </c>
      <c r="AB250" s="10">
        <v>150</v>
      </c>
      <c r="AC250" s="10">
        <f t="shared" si="42"/>
        <v>1050</v>
      </c>
      <c r="AD250" s="11">
        <v>27</v>
      </c>
      <c r="AE250" s="26">
        <v>7</v>
      </c>
      <c r="AF250" s="7">
        <f t="shared" si="39"/>
        <v>189</v>
      </c>
      <c r="AG250" s="152">
        <v>1</v>
      </c>
      <c r="AH250" s="145">
        <f t="shared" si="43"/>
        <v>48</v>
      </c>
      <c r="AI250" s="139">
        <f t="shared" si="34"/>
        <v>3339</v>
      </c>
      <c r="AJ250" s="118">
        <f t="shared" si="44"/>
        <v>3339</v>
      </c>
      <c r="AM250" t="b">
        <f>D250='15.02.2022 Смета'!D252</f>
        <v>1</v>
      </c>
      <c r="AN250" t="b">
        <f>F250='15.02.2022 Смета'!E252</f>
        <v>1</v>
      </c>
      <c r="AO250" t="b">
        <f>G250='15.02.2022 Смета'!F252</f>
        <v>1</v>
      </c>
      <c r="AP250" t="b">
        <f>H250='15.02.2022 Смета'!G252</f>
        <v>1</v>
      </c>
    </row>
    <row r="251" spans="1:42" ht="27.6" customHeight="1" x14ac:dyDescent="0.25">
      <c r="A251" s="108">
        <v>210</v>
      </c>
      <c r="B251" s="8" t="s">
        <v>16</v>
      </c>
      <c r="C251" s="21" t="s">
        <v>160</v>
      </c>
      <c r="D251" s="22" t="s">
        <v>59</v>
      </c>
      <c r="E251" s="21" t="s">
        <v>405</v>
      </c>
      <c r="F251" s="35">
        <v>44714</v>
      </c>
      <c r="G251" s="35">
        <v>44717</v>
      </c>
      <c r="H251" s="21" t="s">
        <v>1090</v>
      </c>
      <c r="I251" s="22" t="s">
        <v>405</v>
      </c>
      <c r="J251" s="35">
        <v>44714</v>
      </c>
      <c r="K251" s="35">
        <v>44717</v>
      </c>
      <c r="L251" s="10"/>
      <c r="M251" s="10">
        <v>3400</v>
      </c>
      <c r="N251" s="10">
        <f t="shared" si="35"/>
        <v>0</v>
      </c>
      <c r="O251" s="10"/>
      <c r="P251" s="10">
        <v>2900</v>
      </c>
      <c r="Q251" s="10">
        <f t="shared" si="36"/>
        <v>0</v>
      </c>
      <c r="R251" s="10"/>
      <c r="S251" s="10">
        <v>2800</v>
      </c>
      <c r="T251" s="10">
        <f t="shared" si="37"/>
        <v>0</v>
      </c>
      <c r="U251" s="10">
        <v>21</v>
      </c>
      <c r="V251" s="10">
        <v>150</v>
      </c>
      <c r="W251" s="10">
        <f t="shared" si="40"/>
        <v>3150</v>
      </c>
      <c r="X251" s="10">
        <v>21</v>
      </c>
      <c r="Y251" s="10">
        <v>150</v>
      </c>
      <c r="Z251" s="10">
        <f t="shared" si="41"/>
        <v>3150</v>
      </c>
      <c r="AA251" s="10">
        <v>21</v>
      </c>
      <c r="AB251" s="10">
        <v>150</v>
      </c>
      <c r="AC251" s="10">
        <f t="shared" si="42"/>
        <v>3150</v>
      </c>
      <c r="AD251" s="11">
        <v>81</v>
      </c>
      <c r="AE251" s="26">
        <v>7</v>
      </c>
      <c r="AF251" s="7">
        <f t="shared" si="39"/>
        <v>567</v>
      </c>
      <c r="AG251" s="152">
        <v>1</v>
      </c>
      <c r="AH251" s="139">
        <f t="shared" si="43"/>
        <v>144</v>
      </c>
      <c r="AI251" s="139">
        <f t="shared" si="34"/>
        <v>10017</v>
      </c>
      <c r="AJ251" s="109">
        <f t="shared" si="44"/>
        <v>10017</v>
      </c>
      <c r="AM251" t="b">
        <f>D251='15.02.2022 Смета'!D253</f>
        <v>1</v>
      </c>
      <c r="AN251" t="b">
        <f>F251='15.02.2022 Смета'!E253</f>
        <v>1</v>
      </c>
      <c r="AO251" t="b">
        <f>G251='15.02.2022 Смета'!F253</f>
        <v>1</v>
      </c>
      <c r="AP251" t="b">
        <f>H251='15.02.2022 Смета'!G253</f>
        <v>0</v>
      </c>
    </row>
    <row r="252" spans="1:42" ht="16.149999999999999" customHeight="1" x14ac:dyDescent="0.25">
      <c r="A252" s="108">
        <v>211</v>
      </c>
      <c r="B252" s="8" t="s">
        <v>16</v>
      </c>
      <c r="C252" s="21" t="s">
        <v>160</v>
      </c>
      <c r="D252" s="22" t="s">
        <v>60</v>
      </c>
      <c r="E252" s="21" t="s">
        <v>782</v>
      </c>
      <c r="F252" s="35">
        <v>44820</v>
      </c>
      <c r="G252" s="35">
        <v>44822</v>
      </c>
      <c r="H252" s="21" t="s">
        <v>301</v>
      </c>
      <c r="I252" s="22" t="s">
        <v>782</v>
      </c>
      <c r="J252" s="35">
        <v>44820</v>
      </c>
      <c r="K252" s="35">
        <v>44822</v>
      </c>
      <c r="L252" s="10">
        <v>1</v>
      </c>
      <c r="M252" s="10">
        <v>3400</v>
      </c>
      <c r="N252" s="10">
        <f t="shared" si="35"/>
        <v>3400</v>
      </c>
      <c r="O252" s="10">
        <v>1</v>
      </c>
      <c r="P252" s="10">
        <v>2900</v>
      </c>
      <c r="Q252" s="10">
        <f t="shared" si="36"/>
        <v>2900</v>
      </c>
      <c r="R252" s="10">
        <v>1</v>
      </c>
      <c r="S252" s="10">
        <v>2800</v>
      </c>
      <c r="T252" s="10">
        <f t="shared" si="37"/>
        <v>2800</v>
      </c>
      <c r="U252" s="10">
        <v>21</v>
      </c>
      <c r="V252" s="10">
        <v>150</v>
      </c>
      <c r="W252" s="10">
        <f t="shared" si="40"/>
        <v>3150</v>
      </c>
      <c r="X252" s="10">
        <v>21</v>
      </c>
      <c r="Y252" s="10">
        <v>150</v>
      </c>
      <c r="Z252" s="10">
        <f t="shared" si="41"/>
        <v>3150</v>
      </c>
      <c r="AA252" s="10">
        <v>21</v>
      </c>
      <c r="AB252" s="10">
        <v>150</v>
      </c>
      <c r="AC252" s="10">
        <f t="shared" si="42"/>
        <v>3150</v>
      </c>
      <c r="AD252" s="11">
        <v>81</v>
      </c>
      <c r="AE252" s="26">
        <v>7</v>
      </c>
      <c r="AF252" s="7">
        <f t="shared" si="39"/>
        <v>567</v>
      </c>
      <c r="AG252" s="152">
        <v>1</v>
      </c>
      <c r="AH252" s="139">
        <f t="shared" si="43"/>
        <v>147</v>
      </c>
      <c r="AI252" s="139">
        <f t="shared" si="34"/>
        <v>19117</v>
      </c>
      <c r="AJ252" s="109">
        <f t="shared" si="44"/>
        <v>19117</v>
      </c>
      <c r="AM252" t="b">
        <f>D252='15.02.2022 Смета'!D254</f>
        <v>1</v>
      </c>
      <c r="AN252" t="b">
        <f>F252='15.02.2022 Смета'!E254</f>
        <v>1</v>
      </c>
      <c r="AO252" t="b">
        <f>G252='15.02.2022 Смета'!F254</f>
        <v>1</v>
      </c>
      <c r="AP252" t="b">
        <f>H252='15.02.2022 Смета'!G254</f>
        <v>1</v>
      </c>
    </row>
    <row r="253" spans="1:42" ht="16.899999999999999" customHeight="1" x14ac:dyDescent="0.25">
      <c r="A253" s="106"/>
      <c r="B253" s="96"/>
      <c r="C253" s="97"/>
      <c r="D253" s="179" t="s">
        <v>924</v>
      </c>
      <c r="E253" s="99"/>
      <c r="F253" s="99"/>
      <c r="G253" s="99"/>
      <c r="H253" s="99"/>
      <c r="I253" s="99"/>
      <c r="J253" s="99"/>
      <c r="K253" s="99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2"/>
      <c r="AE253" s="79"/>
      <c r="AF253" s="79"/>
      <c r="AG253" s="153"/>
      <c r="AH253" s="151"/>
      <c r="AI253" s="151"/>
      <c r="AJ253" s="164"/>
      <c r="AM253" t="b">
        <f>D253='15.02.2022 Смета'!D255</f>
        <v>0</v>
      </c>
      <c r="AN253" t="b">
        <f>F253='15.02.2022 Смета'!E255</f>
        <v>1</v>
      </c>
      <c r="AO253" t="b">
        <f>G253='15.02.2022 Смета'!F255</f>
        <v>1</v>
      </c>
      <c r="AP253" t="b">
        <f>H253='15.02.2022 Смета'!G255</f>
        <v>1</v>
      </c>
    </row>
    <row r="254" spans="1:42" ht="65.650000000000006" customHeight="1" x14ac:dyDescent="0.25">
      <c r="A254" s="108">
        <v>212</v>
      </c>
      <c r="B254" s="8"/>
      <c r="C254" s="21" t="s">
        <v>119</v>
      </c>
      <c r="D254" s="22" t="s">
        <v>605</v>
      </c>
      <c r="E254" s="21" t="s">
        <v>455</v>
      </c>
      <c r="F254" s="35">
        <v>44624</v>
      </c>
      <c r="G254" s="35">
        <v>44625</v>
      </c>
      <c r="H254" s="21" t="s">
        <v>301</v>
      </c>
      <c r="I254" s="22" t="s">
        <v>455</v>
      </c>
      <c r="J254" s="35">
        <v>44624</v>
      </c>
      <c r="K254" s="35">
        <v>44625</v>
      </c>
      <c r="L254" s="10"/>
      <c r="M254" s="10">
        <v>3400</v>
      </c>
      <c r="N254" s="10">
        <f t="shared" si="35"/>
        <v>0</v>
      </c>
      <c r="O254" s="10"/>
      <c r="P254" s="10">
        <v>2900</v>
      </c>
      <c r="Q254" s="10">
        <f t="shared" si="36"/>
        <v>0</v>
      </c>
      <c r="R254" s="10"/>
      <c r="S254" s="10">
        <v>2800</v>
      </c>
      <c r="T254" s="10">
        <f t="shared" si="37"/>
        <v>0</v>
      </c>
      <c r="U254" s="10">
        <v>92</v>
      </c>
      <c r="V254" s="10">
        <v>150</v>
      </c>
      <c r="W254" s="10">
        <f t="shared" si="40"/>
        <v>13800</v>
      </c>
      <c r="X254" s="10">
        <v>76</v>
      </c>
      <c r="Y254" s="10">
        <v>150</v>
      </c>
      <c r="Z254" s="10">
        <f t="shared" si="41"/>
        <v>11400</v>
      </c>
      <c r="AA254" s="10">
        <v>76</v>
      </c>
      <c r="AB254" s="10">
        <v>150</v>
      </c>
      <c r="AC254" s="10">
        <f t="shared" si="42"/>
        <v>11400</v>
      </c>
      <c r="AD254" s="11"/>
      <c r="AE254" s="26">
        <v>7</v>
      </c>
      <c r="AF254" s="7">
        <f t="shared" si="39"/>
        <v>0</v>
      </c>
      <c r="AG254" s="152">
        <v>1</v>
      </c>
      <c r="AH254" s="139">
        <f t="shared" si="43"/>
        <v>244</v>
      </c>
      <c r="AI254" s="139">
        <f t="shared" si="34"/>
        <v>36600</v>
      </c>
      <c r="AJ254" s="109">
        <f t="shared" si="44"/>
        <v>36600</v>
      </c>
      <c r="AM254" t="b">
        <f>D254='15.02.2022 Смета'!D256</f>
        <v>1</v>
      </c>
      <c r="AN254" t="b">
        <f>F254='15.02.2022 Смета'!E256</f>
        <v>1</v>
      </c>
      <c r="AO254" t="b">
        <f>G254='15.02.2022 Смета'!F256</f>
        <v>1</v>
      </c>
      <c r="AP254" t="b">
        <f>H254='15.02.2022 Смета'!G256</f>
        <v>1</v>
      </c>
    </row>
    <row r="255" spans="1:42" ht="64.5" customHeight="1" x14ac:dyDescent="0.25">
      <c r="A255" s="108">
        <v>213</v>
      </c>
      <c r="B255" s="8" t="s">
        <v>192</v>
      </c>
      <c r="C255" s="21" t="s">
        <v>119</v>
      </c>
      <c r="D255" s="22" t="s">
        <v>264</v>
      </c>
      <c r="E255" s="21" t="s">
        <v>447</v>
      </c>
      <c r="F255" s="35">
        <v>44695</v>
      </c>
      <c r="G255" s="35">
        <v>44696</v>
      </c>
      <c r="H255" s="21" t="s">
        <v>301</v>
      </c>
      <c r="I255" s="22" t="s">
        <v>447</v>
      </c>
      <c r="J255" s="35">
        <v>44695</v>
      </c>
      <c r="K255" s="35">
        <v>44696</v>
      </c>
      <c r="L255" s="10"/>
      <c r="M255" s="10">
        <v>3400</v>
      </c>
      <c r="N255" s="10">
        <f t="shared" si="35"/>
        <v>0</v>
      </c>
      <c r="O255" s="10"/>
      <c r="P255" s="10">
        <v>2900</v>
      </c>
      <c r="Q255" s="10">
        <f t="shared" si="36"/>
        <v>0</v>
      </c>
      <c r="R255" s="10"/>
      <c r="S255" s="10">
        <v>2800</v>
      </c>
      <c r="T255" s="10">
        <f t="shared" si="37"/>
        <v>0</v>
      </c>
      <c r="U255" s="10">
        <v>92</v>
      </c>
      <c r="V255" s="10">
        <v>150</v>
      </c>
      <c r="W255" s="10">
        <f t="shared" si="40"/>
        <v>13800</v>
      </c>
      <c r="X255" s="10">
        <v>76</v>
      </c>
      <c r="Y255" s="10">
        <v>150</v>
      </c>
      <c r="Z255" s="10">
        <f t="shared" si="41"/>
        <v>11400</v>
      </c>
      <c r="AA255" s="10">
        <v>76</v>
      </c>
      <c r="AB255" s="10">
        <v>150</v>
      </c>
      <c r="AC255" s="10">
        <f t="shared" si="42"/>
        <v>11400</v>
      </c>
      <c r="AD255" s="11">
        <v>244</v>
      </c>
      <c r="AE255" s="26">
        <v>7</v>
      </c>
      <c r="AF255" s="7">
        <f t="shared" si="39"/>
        <v>1708</v>
      </c>
      <c r="AG255" s="152">
        <v>1</v>
      </c>
      <c r="AH255" s="145">
        <f t="shared" si="43"/>
        <v>488</v>
      </c>
      <c r="AI255" s="139">
        <f t="shared" si="34"/>
        <v>38308</v>
      </c>
      <c r="AJ255" s="118">
        <f t="shared" si="44"/>
        <v>38308</v>
      </c>
      <c r="AM255" t="b">
        <f>D255='15.02.2022 Смета'!D257</f>
        <v>1</v>
      </c>
      <c r="AN255" t="b">
        <f>F255='15.02.2022 Смета'!E257</f>
        <v>1</v>
      </c>
      <c r="AO255" t="b">
        <f>G255='15.02.2022 Смета'!F257</f>
        <v>1</v>
      </c>
      <c r="AP255" t="b">
        <f>H255='15.02.2022 Смета'!G257</f>
        <v>1</v>
      </c>
    </row>
    <row r="256" spans="1:42" ht="67.150000000000006" customHeight="1" x14ac:dyDescent="0.25">
      <c r="A256" s="108">
        <v>214</v>
      </c>
      <c r="B256" s="21" t="s">
        <v>192</v>
      </c>
      <c r="C256" s="21" t="s">
        <v>119</v>
      </c>
      <c r="D256" s="22" t="s">
        <v>606</v>
      </c>
      <c r="E256" s="21" t="s">
        <v>455</v>
      </c>
      <c r="F256" s="35">
        <v>44730</v>
      </c>
      <c r="G256" s="35">
        <v>44731</v>
      </c>
      <c r="H256" s="21" t="s">
        <v>301</v>
      </c>
      <c r="I256" s="22" t="s">
        <v>455</v>
      </c>
      <c r="J256" s="35">
        <v>44730</v>
      </c>
      <c r="K256" s="35">
        <v>44731</v>
      </c>
      <c r="L256" s="10"/>
      <c r="M256" s="10">
        <v>3400</v>
      </c>
      <c r="N256" s="10">
        <f t="shared" si="35"/>
        <v>0</v>
      </c>
      <c r="O256" s="10"/>
      <c r="P256" s="10">
        <v>2900</v>
      </c>
      <c r="Q256" s="10">
        <f t="shared" si="36"/>
        <v>0</v>
      </c>
      <c r="R256" s="10"/>
      <c r="S256" s="10">
        <v>2800</v>
      </c>
      <c r="T256" s="10">
        <f t="shared" si="37"/>
        <v>0</v>
      </c>
      <c r="U256" s="10">
        <v>92</v>
      </c>
      <c r="V256" s="10">
        <v>150</v>
      </c>
      <c r="W256" s="10">
        <f t="shared" si="40"/>
        <v>13800</v>
      </c>
      <c r="X256" s="10">
        <v>76</v>
      </c>
      <c r="Y256" s="10">
        <v>150</v>
      </c>
      <c r="Z256" s="10">
        <f t="shared" si="41"/>
        <v>11400</v>
      </c>
      <c r="AA256" s="10">
        <v>76</v>
      </c>
      <c r="AB256" s="10">
        <v>150</v>
      </c>
      <c r="AC256" s="10">
        <f t="shared" si="42"/>
        <v>11400</v>
      </c>
      <c r="AD256" s="11">
        <v>244</v>
      </c>
      <c r="AE256" s="26">
        <v>7</v>
      </c>
      <c r="AF256" s="7">
        <f t="shared" si="39"/>
        <v>1708</v>
      </c>
      <c r="AG256" s="152">
        <v>1</v>
      </c>
      <c r="AH256" s="145">
        <f t="shared" si="43"/>
        <v>488</v>
      </c>
      <c r="AI256" s="139">
        <f t="shared" si="34"/>
        <v>38308</v>
      </c>
      <c r="AJ256" s="118">
        <f t="shared" si="44"/>
        <v>38308</v>
      </c>
      <c r="AM256" t="b">
        <f>D256='15.02.2022 Смета'!D258</f>
        <v>1</v>
      </c>
      <c r="AN256" t="b">
        <f>F256='15.02.2022 Смета'!E258</f>
        <v>1</v>
      </c>
      <c r="AO256" t="b">
        <f>G256='15.02.2022 Смета'!F258</f>
        <v>1</v>
      </c>
      <c r="AP256" t="b">
        <f>H256='15.02.2022 Смета'!G258</f>
        <v>1</v>
      </c>
    </row>
    <row r="257" spans="1:42" ht="12.6" customHeight="1" x14ac:dyDescent="0.25">
      <c r="A257" s="106"/>
      <c r="B257" s="96"/>
      <c r="C257" s="97"/>
      <c r="D257" s="179" t="s">
        <v>867</v>
      </c>
      <c r="E257" s="99"/>
      <c r="F257" s="99"/>
      <c r="G257" s="99"/>
      <c r="H257" s="99"/>
      <c r="I257" s="99"/>
      <c r="J257" s="99"/>
      <c r="K257" s="99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2"/>
      <c r="AE257" s="79"/>
      <c r="AF257" s="79"/>
      <c r="AG257" s="153"/>
      <c r="AH257" s="151"/>
      <c r="AI257" s="151"/>
      <c r="AJ257" s="164"/>
      <c r="AM257" t="b">
        <f>D257='15.02.2022 Смета'!D259</f>
        <v>1</v>
      </c>
      <c r="AN257" t="b">
        <f>F257='15.02.2022 Смета'!E259</f>
        <v>1</v>
      </c>
      <c r="AO257" t="b">
        <f>G257='15.02.2022 Смета'!F259</f>
        <v>1</v>
      </c>
      <c r="AP257" t="b">
        <f>H257='15.02.2022 Смета'!G259</f>
        <v>1</v>
      </c>
    </row>
    <row r="258" spans="1:42" ht="27" customHeight="1" x14ac:dyDescent="0.25">
      <c r="A258" s="108">
        <v>215</v>
      </c>
      <c r="B258" s="8" t="s">
        <v>260</v>
      </c>
      <c r="C258" s="21" t="s">
        <v>261</v>
      </c>
      <c r="D258" s="22" t="s">
        <v>173</v>
      </c>
      <c r="E258" s="21" t="s">
        <v>340</v>
      </c>
      <c r="F258" s="35">
        <v>44597</v>
      </c>
      <c r="G258" s="35">
        <v>44597</v>
      </c>
      <c r="H258" s="21" t="s">
        <v>407</v>
      </c>
      <c r="I258" s="38" t="s">
        <v>340</v>
      </c>
      <c r="J258" s="35">
        <v>44597</v>
      </c>
      <c r="K258" s="35">
        <v>44597</v>
      </c>
      <c r="L258" s="14"/>
      <c r="M258" s="10">
        <v>3400</v>
      </c>
      <c r="N258" s="10">
        <f t="shared" si="35"/>
        <v>0</v>
      </c>
      <c r="O258" s="14"/>
      <c r="P258" s="10">
        <v>2900</v>
      </c>
      <c r="Q258" s="10">
        <f t="shared" si="36"/>
        <v>0</v>
      </c>
      <c r="R258" s="14"/>
      <c r="S258" s="10">
        <v>2800</v>
      </c>
      <c r="T258" s="10">
        <f t="shared" si="37"/>
        <v>0</v>
      </c>
      <c r="U258" s="10">
        <v>19</v>
      </c>
      <c r="V258" s="10">
        <v>150</v>
      </c>
      <c r="W258" s="10">
        <f t="shared" si="40"/>
        <v>2850</v>
      </c>
      <c r="X258" s="10">
        <v>19</v>
      </c>
      <c r="Y258" s="10">
        <v>150</v>
      </c>
      <c r="Z258" s="10">
        <f t="shared" si="41"/>
        <v>2850</v>
      </c>
      <c r="AA258" s="10">
        <v>19</v>
      </c>
      <c r="AB258" s="10">
        <v>150</v>
      </c>
      <c r="AC258" s="10">
        <f t="shared" si="42"/>
        <v>2850</v>
      </c>
      <c r="AD258" s="10"/>
      <c r="AE258" s="26">
        <v>7</v>
      </c>
      <c r="AF258" s="7">
        <f t="shared" si="39"/>
        <v>0</v>
      </c>
      <c r="AG258" s="152">
        <v>1</v>
      </c>
      <c r="AH258" s="145">
        <f t="shared" si="43"/>
        <v>57</v>
      </c>
      <c r="AI258" s="139">
        <f t="shared" si="34"/>
        <v>8550</v>
      </c>
      <c r="AJ258" s="118">
        <f t="shared" si="44"/>
        <v>8550</v>
      </c>
      <c r="AM258" t="b">
        <f>D258='15.02.2022 Смета'!D260</f>
        <v>1</v>
      </c>
      <c r="AN258" t="b">
        <f>F258='15.02.2022 Смета'!E260</f>
        <v>1</v>
      </c>
      <c r="AO258" t="b">
        <f>G258='15.02.2022 Смета'!F260</f>
        <v>1</v>
      </c>
      <c r="AP258" t="b">
        <f>H258='15.02.2022 Смета'!G260</f>
        <v>1</v>
      </c>
    </row>
    <row r="259" spans="1:42" ht="27" customHeight="1" x14ac:dyDescent="0.25">
      <c r="A259" s="108">
        <v>216</v>
      </c>
      <c r="B259" s="8" t="s">
        <v>260</v>
      </c>
      <c r="C259" s="21" t="s">
        <v>261</v>
      </c>
      <c r="D259" s="22" t="s">
        <v>70</v>
      </c>
      <c r="E259" s="21" t="s">
        <v>513</v>
      </c>
      <c r="F259" s="35">
        <v>44598</v>
      </c>
      <c r="G259" s="35">
        <v>44598</v>
      </c>
      <c r="H259" s="21" t="s">
        <v>408</v>
      </c>
      <c r="I259" s="22" t="s">
        <v>513</v>
      </c>
      <c r="J259" s="35">
        <v>44598</v>
      </c>
      <c r="K259" s="35">
        <v>44598</v>
      </c>
      <c r="L259" s="14"/>
      <c r="M259" s="10">
        <v>3400</v>
      </c>
      <c r="N259" s="10">
        <f t="shared" si="35"/>
        <v>0</v>
      </c>
      <c r="O259" s="14"/>
      <c r="P259" s="10">
        <v>2900</v>
      </c>
      <c r="Q259" s="10">
        <f t="shared" si="36"/>
        <v>0</v>
      </c>
      <c r="R259" s="14"/>
      <c r="S259" s="10">
        <v>2800</v>
      </c>
      <c r="T259" s="10">
        <f t="shared" si="37"/>
        <v>0</v>
      </c>
      <c r="U259" s="10">
        <v>34</v>
      </c>
      <c r="V259" s="10">
        <v>150</v>
      </c>
      <c r="W259" s="10">
        <f t="shared" si="40"/>
        <v>5100</v>
      </c>
      <c r="X259" s="10">
        <v>44</v>
      </c>
      <c r="Y259" s="10">
        <v>150</v>
      </c>
      <c r="Z259" s="10">
        <f t="shared" si="41"/>
        <v>6600</v>
      </c>
      <c r="AA259" s="10">
        <v>34</v>
      </c>
      <c r="AB259" s="10">
        <v>150</v>
      </c>
      <c r="AC259" s="10">
        <f t="shared" si="42"/>
        <v>5100</v>
      </c>
      <c r="AD259" s="10"/>
      <c r="AE259" s="26">
        <v>7</v>
      </c>
      <c r="AF259" s="7">
        <f t="shared" si="39"/>
        <v>0</v>
      </c>
      <c r="AG259" s="152">
        <v>1</v>
      </c>
      <c r="AH259" s="139">
        <f t="shared" si="43"/>
        <v>112</v>
      </c>
      <c r="AI259" s="139">
        <f t="shared" si="34"/>
        <v>16800</v>
      </c>
      <c r="AJ259" s="109">
        <f t="shared" si="44"/>
        <v>16800</v>
      </c>
      <c r="AM259" t="b">
        <f>D259='15.02.2022 Смета'!D261</f>
        <v>1</v>
      </c>
      <c r="AN259" t="b">
        <f>F259='15.02.2022 Смета'!E261</f>
        <v>1</v>
      </c>
      <c r="AO259" t="b">
        <f>G259='15.02.2022 Смета'!F261</f>
        <v>1</v>
      </c>
      <c r="AP259" t="b">
        <f>H259='15.02.2022 Смета'!G261</f>
        <v>1</v>
      </c>
    </row>
    <row r="260" spans="1:42" ht="28.9" customHeight="1" x14ac:dyDescent="0.25">
      <c r="A260" s="106"/>
      <c r="B260" s="96"/>
      <c r="C260" s="97"/>
      <c r="D260" s="179" t="s">
        <v>925</v>
      </c>
      <c r="E260" s="99"/>
      <c r="F260" s="99"/>
      <c r="G260" s="99"/>
      <c r="H260" s="99"/>
      <c r="I260" s="99"/>
      <c r="J260" s="99"/>
      <c r="K260" s="99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2"/>
      <c r="AE260" s="79"/>
      <c r="AF260" s="79"/>
      <c r="AG260" s="153"/>
      <c r="AH260" s="151"/>
      <c r="AI260" s="151"/>
      <c r="AJ260" s="164"/>
      <c r="AM260" t="b">
        <f>D260='15.02.2022 Смета'!D262</f>
        <v>0</v>
      </c>
      <c r="AN260" t="b">
        <f>F260='15.02.2022 Смета'!E262</f>
        <v>1</v>
      </c>
      <c r="AO260" t="b">
        <f>G260='15.02.2022 Смета'!F262</f>
        <v>1</v>
      </c>
      <c r="AP260" t="b">
        <f>H260='15.02.2022 Смета'!G262</f>
        <v>1</v>
      </c>
    </row>
    <row r="261" spans="1:42" x14ac:dyDescent="0.25">
      <c r="A261" s="108">
        <v>217</v>
      </c>
      <c r="B261" s="8" t="s">
        <v>175</v>
      </c>
      <c r="C261" s="21" t="s">
        <v>819</v>
      </c>
      <c r="D261" s="22" t="s">
        <v>173</v>
      </c>
      <c r="E261" s="21" t="s">
        <v>479</v>
      </c>
      <c r="F261" s="35">
        <v>44618</v>
      </c>
      <c r="G261" s="35">
        <v>44619</v>
      </c>
      <c r="H261" s="21" t="s">
        <v>979</v>
      </c>
      <c r="I261" s="22" t="s">
        <v>479</v>
      </c>
      <c r="J261" s="35">
        <v>44618</v>
      </c>
      <c r="K261" s="35">
        <v>44619</v>
      </c>
      <c r="L261" s="10"/>
      <c r="M261" s="10">
        <v>3400</v>
      </c>
      <c r="N261" s="10">
        <f t="shared" si="35"/>
        <v>0</v>
      </c>
      <c r="O261" s="10"/>
      <c r="P261" s="10">
        <v>2900</v>
      </c>
      <c r="Q261" s="10">
        <f t="shared" si="36"/>
        <v>0</v>
      </c>
      <c r="R261" s="10"/>
      <c r="S261" s="10">
        <v>2800</v>
      </c>
      <c r="T261" s="10">
        <f t="shared" si="37"/>
        <v>0</v>
      </c>
      <c r="U261" s="10">
        <v>4</v>
      </c>
      <c r="V261" s="10">
        <v>150</v>
      </c>
      <c r="W261" s="10">
        <f t="shared" si="40"/>
        <v>600</v>
      </c>
      <c r="X261" s="10">
        <v>4</v>
      </c>
      <c r="Y261" s="10">
        <v>150</v>
      </c>
      <c r="Z261" s="10">
        <f t="shared" si="41"/>
        <v>600</v>
      </c>
      <c r="AA261" s="10">
        <v>8</v>
      </c>
      <c r="AB261" s="10">
        <v>150</v>
      </c>
      <c r="AC261" s="10">
        <f t="shared" si="42"/>
        <v>1200</v>
      </c>
      <c r="AD261" s="68"/>
      <c r="AE261" s="26">
        <v>7</v>
      </c>
      <c r="AF261" s="7">
        <f t="shared" si="39"/>
        <v>0</v>
      </c>
      <c r="AG261" s="152">
        <v>1</v>
      </c>
      <c r="AH261" s="139">
        <f t="shared" si="43"/>
        <v>16</v>
      </c>
      <c r="AI261" s="139">
        <f t="shared" si="34"/>
        <v>2400</v>
      </c>
      <c r="AJ261" s="109">
        <f t="shared" si="44"/>
        <v>2400</v>
      </c>
      <c r="AM261" t="b">
        <f>D261='15.02.2022 Смета'!D263</f>
        <v>1</v>
      </c>
      <c r="AN261" t="b">
        <f>F261='15.02.2022 Смета'!E263</f>
        <v>1</v>
      </c>
      <c r="AO261" t="b">
        <f>G261='15.02.2022 Смета'!F263</f>
        <v>1</v>
      </c>
      <c r="AP261" t="b">
        <f>H261='15.02.2022 Смета'!G263</f>
        <v>0</v>
      </c>
    </row>
    <row r="262" spans="1:42" ht="27" customHeight="1" x14ac:dyDescent="0.25">
      <c r="A262" s="108">
        <v>218</v>
      </c>
      <c r="B262" s="8" t="s">
        <v>175</v>
      </c>
      <c r="C262" s="21" t="s">
        <v>819</v>
      </c>
      <c r="D262" s="22" t="s">
        <v>174</v>
      </c>
      <c r="E262" s="21" t="s">
        <v>480</v>
      </c>
      <c r="F262" s="35">
        <v>44618</v>
      </c>
      <c r="G262" s="35">
        <v>44619</v>
      </c>
      <c r="H262" s="21" t="s">
        <v>979</v>
      </c>
      <c r="I262" s="22" t="s">
        <v>480</v>
      </c>
      <c r="J262" s="35">
        <v>44618</v>
      </c>
      <c r="K262" s="35">
        <v>44619</v>
      </c>
      <c r="L262" s="10"/>
      <c r="M262" s="10">
        <v>3400</v>
      </c>
      <c r="N262" s="10">
        <f t="shared" si="35"/>
        <v>0</v>
      </c>
      <c r="O262" s="10"/>
      <c r="P262" s="10">
        <v>2900</v>
      </c>
      <c r="Q262" s="10">
        <f t="shared" si="36"/>
        <v>0</v>
      </c>
      <c r="R262" s="10"/>
      <c r="S262" s="10">
        <v>2800</v>
      </c>
      <c r="T262" s="10">
        <f t="shared" si="37"/>
        <v>0</v>
      </c>
      <c r="U262" s="10">
        <v>30</v>
      </c>
      <c r="V262" s="10">
        <v>150</v>
      </c>
      <c r="W262" s="10">
        <f t="shared" si="40"/>
        <v>4500</v>
      </c>
      <c r="X262" s="10">
        <v>30</v>
      </c>
      <c r="Y262" s="10">
        <v>150</v>
      </c>
      <c r="Z262" s="10">
        <f t="shared" si="41"/>
        <v>4500</v>
      </c>
      <c r="AA262" s="10">
        <v>60</v>
      </c>
      <c r="AB262" s="10">
        <v>150</v>
      </c>
      <c r="AC262" s="10">
        <f t="shared" si="42"/>
        <v>9000</v>
      </c>
      <c r="AD262" s="68"/>
      <c r="AE262" s="26">
        <v>7</v>
      </c>
      <c r="AF262" s="7">
        <f t="shared" si="39"/>
        <v>0</v>
      </c>
      <c r="AG262" s="152">
        <v>1</v>
      </c>
      <c r="AH262" s="139">
        <f t="shared" si="43"/>
        <v>120</v>
      </c>
      <c r="AI262" s="139">
        <f t="shared" si="34"/>
        <v>18000</v>
      </c>
      <c r="AJ262" s="109">
        <f t="shared" si="44"/>
        <v>18000</v>
      </c>
      <c r="AM262" t="b">
        <f>D262='15.02.2022 Смета'!D264</f>
        <v>1</v>
      </c>
      <c r="AN262" t="b">
        <f>F262='15.02.2022 Смета'!E264</f>
        <v>1</v>
      </c>
      <c r="AO262" t="b">
        <f>G262='15.02.2022 Смета'!F264</f>
        <v>1</v>
      </c>
      <c r="AP262" t="b">
        <f>H262='15.02.2022 Смета'!G264</f>
        <v>0</v>
      </c>
    </row>
    <row r="263" spans="1:42" ht="40.9" customHeight="1" x14ac:dyDescent="0.25">
      <c r="A263" s="108">
        <v>219</v>
      </c>
      <c r="B263" s="21" t="s">
        <v>175</v>
      </c>
      <c r="C263" s="21" t="s">
        <v>819</v>
      </c>
      <c r="D263" s="22" t="s">
        <v>180</v>
      </c>
      <c r="E263" s="21" t="s">
        <v>458</v>
      </c>
      <c r="F263" s="35">
        <v>44709</v>
      </c>
      <c r="G263" s="35">
        <v>44710</v>
      </c>
      <c r="H263" s="21" t="s">
        <v>979</v>
      </c>
      <c r="I263" s="22" t="s">
        <v>458</v>
      </c>
      <c r="J263" s="35">
        <v>44709</v>
      </c>
      <c r="K263" s="35">
        <v>44710</v>
      </c>
      <c r="L263" s="9"/>
      <c r="M263" s="10">
        <v>3400</v>
      </c>
      <c r="N263" s="10">
        <f t="shared" si="35"/>
        <v>0</v>
      </c>
      <c r="O263" s="9"/>
      <c r="P263" s="10">
        <v>2900</v>
      </c>
      <c r="Q263" s="10">
        <f t="shared" si="36"/>
        <v>0</v>
      </c>
      <c r="R263" s="9"/>
      <c r="S263" s="10">
        <v>2800</v>
      </c>
      <c r="T263" s="10">
        <f t="shared" si="37"/>
        <v>0</v>
      </c>
      <c r="U263" s="8">
        <v>34</v>
      </c>
      <c r="V263" s="10">
        <v>150</v>
      </c>
      <c r="W263" s="10">
        <f t="shared" si="40"/>
        <v>5100</v>
      </c>
      <c r="X263" s="8">
        <v>34</v>
      </c>
      <c r="Y263" s="10">
        <v>150</v>
      </c>
      <c r="Z263" s="10">
        <f t="shared" si="41"/>
        <v>5100</v>
      </c>
      <c r="AA263" s="8">
        <v>68</v>
      </c>
      <c r="AB263" s="10">
        <v>150</v>
      </c>
      <c r="AC263" s="10">
        <f t="shared" si="42"/>
        <v>10200</v>
      </c>
      <c r="AD263" s="8">
        <v>136</v>
      </c>
      <c r="AE263" s="26">
        <v>7</v>
      </c>
      <c r="AF263" s="7">
        <f t="shared" si="39"/>
        <v>952</v>
      </c>
      <c r="AG263" s="152">
        <v>1</v>
      </c>
      <c r="AH263" s="139">
        <f t="shared" si="43"/>
        <v>272</v>
      </c>
      <c r="AI263" s="139">
        <f t="shared" si="34"/>
        <v>21352</v>
      </c>
      <c r="AJ263" s="109">
        <f t="shared" si="44"/>
        <v>21352</v>
      </c>
      <c r="AM263" t="b">
        <f>D263='15.02.2022 Смета'!D265</f>
        <v>1</v>
      </c>
      <c r="AN263" t="b">
        <f>F263='15.02.2022 Смета'!E265</f>
        <v>1</v>
      </c>
      <c r="AO263" t="b">
        <f>G263='15.02.2022 Смета'!F265</f>
        <v>1</v>
      </c>
      <c r="AP263" t="b">
        <f>H263='15.02.2022 Смета'!G265</f>
        <v>0</v>
      </c>
    </row>
    <row r="264" spans="1:42" ht="14.65" customHeight="1" x14ac:dyDescent="0.25">
      <c r="A264" s="106"/>
      <c r="B264" s="96"/>
      <c r="C264" s="97"/>
      <c r="D264" s="179" t="s">
        <v>869</v>
      </c>
      <c r="E264" s="99"/>
      <c r="F264" s="99"/>
      <c r="G264" s="99"/>
      <c r="H264" s="99"/>
      <c r="I264" s="99"/>
      <c r="J264" s="99"/>
      <c r="K264" s="99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2"/>
      <c r="AE264" s="79"/>
      <c r="AF264" s="79"/>
      <c r="AG264" s="153"/>
      <c r="AH264" s="151"/>
      <c r="AI264" s="151"/>
      <c r="AJ264" s="164"/>
      <c r="AM264" t="b">
        <f>D264='15.02.2022 Смета'!D266</f>
        <v>1</v>
      </c>
      <c r="AN264" t="b">
        <f>F264='15.02.2022 Смета'!E266</f>
        <v>1</v>
      </c>
      <c r="AO264" t="b">
        <f>G264='15.02.2022 Смета'!F266</f>
        <v>1</v>
      </c>
      <c r="AP264" t="b">
        <f>H264='15.02.2022 Смета'!G266</f>
        <v>1</v>
      </c>
    </row>
    <row r="265" spans="1:42" ht="27" customHeight="1" x14ac:dyDescent="0.25">
      <c r="A265" s="108">
        <v>220</v>
      </c>
      <c r="B265" s="8" t="s">
        <v>201</v>
      </c>
      <c r="C265" s="21" t="s">
        <v>155</v>
      </c>
      <c r="D265" s="22" t="s">
        <v>607</v>
      </c>
      <c r="E265" s="21" t="s">
        <v>490</v>
      </c>
      <c r="F265" s="35">
        <v>44590</v>
      </c>
      <c r="G265" s="35">
        <v>44591</v>
      </c>
      <c r="H265" s="21" t="s">
        <v>298</v>
      </c>
      <c r="I265" s="22" t="s">
        <v>490</v>
      </c>
      <c r="J265" s="35">
        <v>44590</v>
      </c>
      <c r="K265" s="35">
        <v>44591</v>
      </c>
      <c r="L265" s="10"/>
      <c r="M265" s="10">
        <v>3400</v>
      </c>
      <c r="N265" s="10">
        <f t="shared" si="35"/>
        <v>0</v>
      </c>
      <c r="O265" s="10"/>
      <c r="P265" s="10">
        <v>2900</v>
      </c>
      <c r="Q265" s="10">
        <f t="shared" si="36"/>
        <v>0</v>
      </c>
      <c r="R265" s="10"/>
      <c r="S265" s="10">
        <v>2800</v>
      </c>
      <c r="T265" s="10">
        <f t="shared" si="37"/>
        <v>0</v>
      </c>
      <c r="U265" s="10">
        <v>86</v>
      </c>
      <c r="V265" s="10">
        <v>150</v>
      </c>
      <c r="W265" s="10">
        <f t="shared" si="40"/>
        <v>12900</v>
      </c>
      <c r="X265" s="10">
        <v>86</v>
      </c>
      <c r="Y265" s="10">
        <v>150</v>
      </c>
      <c r="Z265" s="10">
        <f t="shared" si="41"/>
        <v>12900</v>
      </c>
      <c r="AA265" s="10">
        <v>86</v>
      </c>
      <c r="AB265" s="10">
        <v>150</v>
      </c>
      <c r="AC265" s="10">
        <f t="shared" si="42"/>
        <v>12900</v>
      </c>
      <c r="AD265" s="11"/>
      <c r="AE265" s="26">
        <v>7</v>
      </c>
      <c r="AF265" s="7">
        <f t="shared" si="39"/>
        <v>0</v>
      </c>
      <c r="AG265" s="152">
        <v>1</v>
      </c>
      <c r="AH265" s="139">
        <f t="shared" si="43"/>
        <v>258</v>
      </c>
      <c r="AI265" s="139">
        <f t="shared" ref="AI265:AI328" si="45">AJ265</f>
        <v>38700</v>
      </c>
      <c r="AJ265" s="109">
        <f t="shared" si="44"/>
        <v>38700</v>
      </c>
      <c r="AM265" t="b">
        <f>D265='15.02.2022 Смета'!D267</f>
        <v>1</v>
      </c>
      <c r="AN265" t="b">
        <f>F265='15.02.2022 Смета'!E267</f>
        <v>1</v>
      </c>
      <c r="AO265" t="b">
        <f>G265='15.02.2022 Смета'!F267</f>
        <v>1</v>
      </c>
      <c r="AP265" t="b">
        <f>H265='15.02.2022 Смета'!G267</f>
        <v>1</v>
      </c>
    </row>
    <row r="266" spans="1:42" ht="27" customHeight="1" x14ac:dyDescent="0.25">
      <c r="A266" s="108">
        <v>221</v>
      </c>
      <c r="B266" s="8" t="s">
        <v>201</v>
      </c>
      <c r="C266" s="21" t="s">
        <v>155</v>
      </c>
      <c r="D266" s="22" t="s">
        <v>80</v>
      </c>
      <c r="E266" s="21" t="s">
        <v>412</v>
      </c>
      <c r="F266" s="35">
        <v>44625</v>
      </c>
      <c r="G266" s="35">
        <v>44626</v>
      </c>
      <c r="H266" s="21" t="s">
        <v>301</v>
      </c>
      <c r="I266" s="38" t="s">
        <v>412</v>
      </c>
      <c r="J266" s="35">
        <v>44625</v>
      </c>
      <c r="K266" s="35">
        <v>44626</v>
      </c>
      <c r="L266" s="10"/>
      <c r="M266" s="10">
        <v>3400</v>
      </c>
      <c r="N266" s="10">
        <f t="shared" si="35"/>
        <v>0</v>
      </c>
      <c r="O266" s="10"/>
      <c r="P266" s="10">
        <v>2900</v>
      </c>
      <c r="Q266" s="10">
        <f t="shared" si="36"/>
        <v>0</v>
      </c>
      <c r="R266" s="10"/>
      <c r="S266" s="10">
        <v>2800</v>
      </c>
      <c r="T266" s="10">
        <f t="shared" si="37"/>
        <v>0</v>
      </c>
      <c r="U266" s="10">
        <v>124</v>
      </c>
      <c r="V266" s="10">
        <v>150</v>
      </c>
      <c r="W266" s="10">
        <f t="shared" si="40"/>
        <v>18600</v>
      </c>
      <c r="X266" s="10">
        <v>124</v>
      </c>
      <c r="Y266" s="10">
        <v>150</v>
      </c>
      <c r="Z266" s="10">
        <f t="shared" si="41"/>
        <v>18600</v>
      </c>
      <c r="AA266" s="10">
        <v>124</v>
      </c>
      <c r="AB266" s="10">
        <v>150</v>
      </c>
      <c r="AC266" s="10">
        <f t="shared" si="42"/>
        <v>18600</v>
      </c>
      <c r="AD266" s="11"/>
      <c r="AE266" s="26">
        <v>7</v>
      </c>
      <c r="AF266" s="7">
        <f t="shared" si="39"/>
        <v>0</v>
      </c>
      <c r="AG266" s="152">
        <v>1</v>
      </c>
      <c r="AH266" s="139">
        <f t="shared" si="43"/>
        <v>372</v>
      </c>
      <c r="AI266" s="139">
        <f t="shared" si="45"/>
        <v>55800</v>
      </c>
      <c r="AJ266" s="109">
        <f t="shared" si="44"/>
        <v>55800</v>
      </c>
      <c r="AM266" t="b">
        <f>D266='15.02.2022 Смета'!D268</f>
        <v>1</v>
      </c>
      <c r="AN266" t="b">
        <f>F266='15.02.2022 Смета'!E268</f>
        <v>1</v>
      </c>
      <c r="AO266" t="b">
        <f>G266='15.02.2022 Смета'!F268</f>
        <v>1</v>
      </c>
      <c r="AP266" t="b">
        <f>H266='15.02.2022 Смета'!G268</f>
        <v>1</v>
      </c>
    </row>
    <row r="267" spans="1:42" ht="16.149999999999999" customHeight="1" x14ac:dyDescent="0.25">
      <c r="A267" s="108">
        <v>222</v>
      </c>
      <c r="B267" s="8" t="s">
        <v>201</v>
      </c>
      <c r="C267" s="21" t="s">
        <v>155</v>
      </c>
      <c r="D267" s="22" t="s">
        <v>608</v>
      </c>
      <c r="E267" s="21" t="s">
        <v>449</v>
      </c>
      <c r="F267" s="35">
        <v>44625</v>
      </c>
      <c r="G267" s="35">
        <v>44626</v>
      </c>
      <c r="H267" s="21" t="s">
        <v>301</v>
      </c>
      <c r="I267" s="22" t="s">
        <v>449</v>
      </c>
      <c r="J267" s="35">
        <v>44625</v>
      </c>
      <c r="K267" s="35">
        <v>44626</v>
      </c>
      <c r="L267" s="10"/>
      <c r="M267" s="10">
        <v>3400</v>
      </c>
      <c r="N267" s="10">
        <f t="shared" si="35"/>
        <v>0</v>
      </c>
      <c r="O267" s="10"/>
      <c r="P267" s="10">
        <v>2900</v>
      </c>
      <c r="Q267" s="10">
        <f t="shared" si="36"/>
        <v>0</v>
      </c>
      <c r="R267" s="10"/>
      <c r="S267" s="10">
        <v>2800</v>
      </c>
      <c r="T267" s="10">
        <f t="shared" si="37"/>
        <v>0</v>
      </c>
      <c r="U267" s="10">
        <v>42</v>
      </c>
      <c r="V267" s="10">
        <v>150</v>
      </c>
      <c r="W267" s="10">
        <f t="shared" si="40"/>
        <v>6300</v>
      </c>
      <c r="X267" s="10">
        <v>42</v>
      </c>
      <c r="Y267" s="10">
        <v>150</v>
      </c>
      <c r="Z267" s="10">
        <f t="shared" si="41"/>
        <v>6300</v>
      </c>
      <c r="AA267" s="10">
        <v>42</v>
      </c>
      <c r="AB267" s="10">
        <v>150</v>
      </c>
      <c r="AC267" s="10">
        <f t="shared" si="42"/>
        <v>6300</v>
      </c>
      <c r="AD267" s="11"/>
      <c r="AE267" s="26">
        <v>7</v>
      </c>
      <c r="AF267" s="7">
        <f t="shared" si="39"/>
        <v>0</v>
      </c>
      <c r="AG267" s="152">
        <v>1</v>
      </c>
      <c r="AH267" s="139">
        <f t="shared" si="43"/>
        <v>126</v>
      </c>
      <c r="AI267" s="139">
        <f t="shared" si="45"/>
        <v>18900</v>
      </c>
      <c r="AJ267" s="109">
        <f t="shared" si="44"/>
        <v>18900</v>
      </c>
      <c r="AM267" t="b">
        <f>D267='15.02.2022 Смета'!D269</f>
        <v>1</v>
      </c>
      <c r="AN267" t="b">
        <f>F267='15.02.2022 Смета'!E269</f>
        <v>1</v>
      </c>
      <c r="AO267" t="b">
        <f>G267='15.02.2022 Смета'!F269</f>
        <v>1</v>
      </c>
      <c r="AP267" t="b">
        <f>H267='15.02.2022 Смета'!G269</f>
        <v>1</v>
      </c>
    </row>
    <row r="268" spans="1:42" ht="27" customHeight="1" x14ac:dyDescent="0.25">
      <c r="A268" s="108">
        <v>223</v>
      </c>
      <c r="B268" s="8" t="s">
        <v>201</v>
      </c>
      <c r="C268" s="21" t="s">
        <v>155</v>
      </c>
      <c r="D268" s="22" t="s">
        <v>609</v>
      </c>
      <c r="E268" s="21" t="s">
        <v>730</v>
      </c>
      <c r="F268" s="35">
        <v>44690</v>
      </c>
      <c r="G268" s="35">
        <v>44699</v>
      </c>
      <c r="H268" s="21" t="s">
        <v>301</v>
      </c>
      <c r="I268" s="22" t="s">
        <v>730</v>
      </c>
      <c r="J268" s="35">
        <v>44690</v>
      </c>
      <c r="K268" s="35">
        <v>44699</v>
      </c>
      <c r="L268" s="10"/>
      <c r="M268" s="10">
        <v>3400</v>
      </c>
      <c r="N268" s="10">
        <f t="shared" si="35"/>
        <v>0</v>
      </c>
      <c r="O268" s="10"/>
      <c r="P268" s="10">
        <v>2900</v>
      </c>
      <c r="Q268" s="10">
        <f t="shared" si="36"/>
        <v>0</v>
      </c>
      <c r="R268" s="10"/>
      <c r="S268" s="10">
        <v>2800</v>
      </c>
      <c r="T268" s="10">
        <f t="shared" si="37"/>
        <v>0</v>
      </c>
      <c r="U268" s="10">
        <v>138</v>
      </c>
      <c r="V268" s="10">
        <v>150</v>
      </c>
      <c r="W268" s="10">
        <f t="shared" si="40"/>
        <v>20700</v>
      </c>
      <c r="X268" s="10">
        <v>138</v>
      </c>
      <c r="Y268" s="10">
        <v>150</v>
      </c>
      <c r="Z268" s="10">
        <f t="shared" si="41"/>
        <v>20700</v>
      </c>
      <c r="AA268" s="10">
        <v>138</v>
      </c>
      <c r="AB268" s="10">
        <v>150</v>
      </c>
      <c r="AC268" s="10">
        <f t="shared" si="42"/>
        <v>20700</v>
      </c>
      <c r="AD268" s="11">
        <v>414</v>
      </c>
      <c r="AE268" s="26">
        <v>7</v>
      </c>
      <c r="AF268" s="7">
        <f t="shared" si="39"/>
        <v>2898</v>
      </c>
      <c r="AG268" s="152">
        <v>1</v>
      </c>
      <c r="AH268" s="139">
        <f t="shared" si="43"/>
        <v>828</v>
      </c>
      <c r="AI268" s="139">
        <f t="shared" si="45"/>
        <v>64998</v>
      </c>
      <c r="AJ268" s="109">
        <f t="shared" si="44"/>
        <v>64998</v>
      </c>
      <c r="AM268" t="b">
        <f>D268='15.02.2022 Смета'!D270</f>
        <v>1</v>
      </c>
      <c r="AN268" t="b">
        <f>F268='15.02.2022 Смета'!E270</f>
        <v>1</v>
      </c>
      <c r="AO268" t="b">
        <f>G268='15.02.2022 Смета'!F270</f>
        <v>1</v>
      </c>
      <c r="AP268" t="b">
        <f>H268='15.02.2022 Смета'!G270</f>
        <v>1</v>
      </c>
    </row>
    <row r="269" spans="1:42" ht="27.6" customHeight="1" x14ac:dyDescent="0.25">
      <c r="A269" s="108">
        <v>224</v>
      </c>
      <c r="B269" s="8" t="s">
        <v>201</v>
      </c>
      <c r="C269" s="21" t="s">
        <v>155</v>
      </c>
      <c r="D269" s="22" t="s">
        <v>537</v>
      </c>
      <c r="E269" s="21" t="s">
        <v>730</v>
      </c>
      <c r="F269" s="35">
        <v>44694</v>
      </c>
      <c r="G269" s="35">
        <v>44697</v>
      </c>
      <c r="H269" s="21" t="s">
        <v>536</v>
      </c>
      <c r="I269" s="22" t="s">
        <v>730</v>
      </c>
      <c r="J269" s="35">
        <v>44694</v>
      </c>
      <c r="K269" s="35">
        <v>44697</v>
      </c>
      <c r="L269" s="10"/>
      <c r="M269" s="10">
        <v>3400</v>
      </c>
      <c r="N269" s="10">
        <f t="shared" si="35"/>
        <v>0</v>
      </c>
      <c r="O269" s="10"/>
      <c r="P269" s="10">
        <v>2900</v>
      </c>
      <c r="Q269" s="10">
        <f t="shared" si="36"/>
        <v>0</v>
      </c>
      <c r="R269" s="10"/>
      <c r="S269" s="10">
        <v>2800</v>
      </c>
      <c r="T269" s="10">
        <f t="shared" si="37"/>
        <v>0</v>
      </c>
      <c r="U269" s="10">
        <v>32</v>
      </c>
      <c r="V269" s="10">
        <v>150</v>
      </c>
      <c r="W269" s="10">
        <f t="shared" si="40"/>
        <v>4800</v>
      </c>
      <c r="X269" s="10">
        <v>32</v>
      </c>
      <c r="Y269" s="10">
        <v>150</v>
      </c>
      <c r="Z269" s="10">
        <f t="shared" si="41"/>
        <v>4800</v>
      </c>
      <c r="AA269" s="10">
        <v>32</v>
      </c>
      <c r="AB269" s="10">
        <v>150</v>
      </c>
      <c r="AC269" s="10">
        <f t="shared" si="42"/>
        <v>4800</v>
      </c>
      <c r="AD269" s="11">
        <v>96</v>
      </c>
      <c r="AE269" s="26">
        <v>7</v>
      </c>
      <c r="AF269" s="7">
        <f t="shared" si="39"/>
        <v>672</v>
      </c>
      <c r="AG269" s="152">
        <v>1</v>
      </c>
      <c r="AH269" s="139">
        <f t="shared" si="43"/>
        <v>192</v>
      </c>
      <c r="AI269" s="139">
        <f t="shared" si="45"/>
        <v>15072</v>
      </c>
      <c r="AJ269" s="109">
        <f t="shared" si="44"/>
        <v>15072</v>
      </c>
      <c r="AM269" t="b">
        <f>D269='15.02.2022 Смета'!D271</f>
        <v>1</v>
      </c>
      <c r="AN269" t="b">
        <f>F269='15.02.2022 Смета'!E271</f>
        <v>1</v>
      </c>
      <c r="AO269" t="b">
        <f>G269='15.02.2022 Смета'!F271</f>
        <v>1</v>
      </c>
      <c r="AP269" t="b">
        <f>H269='15.02.2022 Смета'!G271</f>
        <v>1</v>
      </c>
    </row>
    <row r="270" spans="1:42" ht="16.149999999999999" customHeight="1" x14ac:dyDescent="0.25">
      <c r="A270" s="108">
        <v>225</v>
      </c>
      <c r="B270" s="8" t="s">
        <v>201</v>
      </c>
      <c r="C270" s="21" t="s">
        <v>155</v>
      </c>
      <c r="D270" s="22" t="s">
        <v>610</v>
      </c>
      <c r="E270" s="21" t="s">
        <v>449</v>
      </c>
      <c r="F270" s="35">
        <v>44695</v>
      </c>
      <c r="G270" s="35">
        <v>44697</v>
      </c>
      <c r="H270" s="21" t="s">
        <v>536</v>
      </c>
      <c r="I270" s="22" t="s">
        <v>449</v>
      </c>
      <c r="J270" s="35">
        <v>44695</v>
      </c>
      <c r="K270" s="35">
        <v>44697</v>
      </c>
      <c r="L270" s="10"/>
      <c r="M270" s="10">
        <v>3400</v>
      </c>
      <c r="N270" s="10">
        <f t="shared" si="35"/>
        <v>0</v>
      </c>
      <c r="O270" s="10"/>
      <c r="P270" s="10">
        <v>2900</v>
      </c>
      <c r="Q270" s="10">
        <f t="shared" si="36"/>
        <v>0</v>
      </c>
      <c r="R270" s="10"/>
      <c r="S270" s="10">
        <v>2800</v>
      </c>
      <c r="T270" s="10">
        <f t="shared" si="37"/>
        <v>0</v>
      </c>
      <c r="U270" s="10">
        <v>32</v>
      </c>
      <c r="V270" s="10">
        <v>150</v>
      </c>
      <c r="W270" s="10">
        <f t="shared" si="40"/>
        <v>4800</v>
      </c>
      <c r="X270" s="10">
        <v>32</v>
      </c>
      <c r="Y270" s="10">
        <v>150</v>
      </c>
      <c r="Z270" s="10">
        <f t="shared" si="41"/>
        <v>4800</v>
      </c>
      <c r="AA270" s="10">
        <v>32</v>
      </c>
      <c r="AB270" s="10">
        <v>150</v>
      </c>
      <c r="AC270" s="10">
        <f t="shared" si="42"/>
        <v>4800</v>
      </c>
      <c r="AD270" s="11">
        <v>96</v>
      </c>
      <c r="AE270" s="26">
        <v>7</v>
      </c>
      <c r="AF270" s="7">
        <f t="shared" si="39"/>
        <v>672</v>
      </c>
      <c r="AG270" s="152">
        <v>1</v>
      </c>
      <c r="AH270" s="139">
        <f t="shared" si="43"/>
        <v>192</v>
      </c>
      <c r="AI270" s="139">
        <f t="shared" si="45"/>
        <v>15072</v>
      </c>
      <c r="AJ270" s="109">
        <f t="shared" si="44"/>
        <v>15072</v>
      </c>
      <c r="AM270" t="b">
        <f>D270='15.02.2022 Смета'!D272</f>
        <v>1</v>
      </c>
      <c r="AN270" t="b">
        <f>F270='15.02.2022 Смета'!E272</f>
        <v>1</v>
      </c>
      <c r="AO270" t="b">
        <f>G270='15.02.2022 Смета'!F272</f>
        <v>1</v>
      </c>
      <c r="AP270" t="b">
        <f>H270='15.02.2022 Смета'!G272</f>
        <v>1</v>
      </c>
    </row>
    <row r="271" spans="1:42" x14ac:dyDescent="0.25">
      <c r="A271" s="106"/>
      <c r="B271" s="96"/>
      <c r="C271" s="97"/>
      <c r="D271" s="179" t="s">
        <v>870</v>
      </c>
      <c r="E271" s="99"/>
      <c r="F271" s="99"/>
      <c r="G271" s="99"/>
      <c r="H271" s="99"/>
      <c r="I271" s="99"/>
      <c r="J271" s="99"/>
      <c r="K271" s="99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2"/>
      <c r="AE271" s="79"/>
      <c r="AF271" s="79"/>
      <c r="AG271" s="153"/>
      <c r="AH271" s="151"/>
      <c r="AI271" s="151"/>
      <c r="AJ271" s="164"/>
      <c r="AM271" t="b">
        <f>D271='15.02.2022 Смета'!D273</f>
        <v>1</v>
      </c>
      <c r="AN271" t="b">
        <f>F271='15.02.2022 Смета'!E273</f>
        <v>1</v>
      </c>
      <c r="AO271" t="b">
        <f>G271='15.02.2022 Смета'!F273</f>
        <v>1</v>
      </c>
      <c r="AP271" t="b">
        <f>H271='15.02.2022 Смета'!G273</f>
        <v>1</v>
      </c>
    </row>
    <row r="272" spans="1:42" ht="27" customHeight="1" x14ac:dyDescent="0.25">
      <c r="A272" s="108">
        <v>226</v>
      </c>
      <c r="B272" s="8" t="s">
        <v>200</v>
      </c>
      <c r="C272" s="21" t="s">
        <v>199</v>
      </c>
      <c r="D272" s="22" t="s">
        <v>262</v>
      </c>
      <c r="E272" s="21" t="s">
        <v>340</v>
      </c>
      <c r="F272" s="35">
        <v>44617</v>
      </c>
      <c r="G272" s="35">
        <v>44618</v>
      </c>
      <c r="H272" s="21" t="s">
        <v>783</v>
      </c>
      <c r="I272" s="22" t="s">
        <v>340</v>
      </c>
      <c r="J272" s="35">
        <v>44617</v>
      </c>
      <c r="K272" s="35">
        <v>44618</v>
      </c>
      <c r="L272" s="10"/>
      <c r="M272" s="10">
        <v>3400</v>
      </c>
      <c r="N272" s="10">
        <f t="shared" si="35"/>
        <v>0</v>
      </c>
      <c r="O272" s="10"/>
      <c r="P272" s="10">
        <v>2900</v>
      </c>
      <c r="Q272" s="10">
        <f t="shared" si="36"/>
        <v>0</v>
      </c>
      <c r="R272" s="10"/>
      <c r="S272" s="10">
        <v>2800</v>
      </c>
      <c r="T272" s="10">
        <f t="shared" si="37"/>
        <v>0</v>
      </c>
      <c r="U272" s="10">
        <v>26</v>
      </c>
      <c r="V272" s="10">
        <v>150</v>
      </c>
      <c r="W272" s="10">
        <f t="shared" si="40"/>
        <v>3900</v>
      </c>
      <c r="X272" s="10">
        <v>15</v>
      </c>
      <c r="Y272" s="10">
        <v>150</v>
      </c>
      <c r="Z272" s="10">
        <f t="shared" si="41"/>
        <v>2250</v>
      </c>
      <c r="AA272" s="10">
        <v>15</v>
      </c>
      <c r="AB272" s="10">
        <v>150</v>
      </c>
      <c r="AC272" s="10">
        <f t="shared" si="42"/>
        <v>2250</v>
      </c>
      <c r="AD272" s="11"/>
      <c r="AE272" s="26">
        <v>7</v>
      </c>
      <c r="AF272" s="7">
        <f t="shared" si="39"/>
        <v>0</v>
      </c>
      <c r="AG272" s="152">
        <v>1</v>
      </c>
      <c r="AH272" s="139">
        <f t="shared" si="43"/>
        <v>56</v>
      </c>
      <c r="AI272" s="139">
        <f t="shared" si="45"/>
        <v>8400</v>
      </c>
      <c r="AJ272" s="109">
        <f t="shared" si="44"/>
        <v>8400</v>
      </c>
      <c r="AM272" t="b">
        <f>D272='15.02.2022 Смета'!D274</f>
        <v>1</v>
      </c>
      <c r="AN272" t="b">
        <f>F272='15.02.2022 Смета'!E274</f>
        <v>1</v>
      </c>
      <c r="AO272" t="b">
        <f>G272='15.02.2022 Смета'!F274</f>
        <v>1</v>
      </c>
      <c r="AP272" t="b">
        <f>H272='15.02.2022 Смета'!G274</f>
        <v>1</v>
      </c>
    </row>
    <row r="273" spans="1:42" ht="27" customHeight="1" x14ac:dyDescent="0.25">
      <c r="A273" s="108">
        <v>227</v>
      </c>
      <c r="B273" s="8" t="s">
        <v>200</v>
      </c>
      <c r="C273" s="21" t="s">
        <v>199</v>
      </c>
      <c r="D273" s="22" t="s">
        <v>611</v>
      </c>
      <c r="E273" s="21" t="s">
        <v>340</v>
      </c>
      <c r="F273" s="35">
        <v>44631</v>
      </c>
      <c r="G273" s="35">
        <v>44632</v>
      </c>
      <c r="H273" s="21" t="s">
        <v>784</v>
      </c>
      <c r="I273" s="38" t="s">
        <v>340</v>
      </c>
      <c r="J273" s="35">
        <v>44631</v>
      </c>
      <c r="K273" s="35">
        <v>44632</v>
      </c>
      <c r="L273" s="10"/>
      <c r="M273" s="10">
        <v>3400</v>
      </c>
      <c r="N273" s="10">
        <f t="shared" si="35"/>
        <v>0</v>
      </c>
      <c r="O273" s="10"/>
      <c r="P273" s="10">
        <v>2900</v>
      </c>
      <c r="Q273" s="10">
        <f t="shared" si="36"/>
        <v>0</v>
      </c>
      <c r="R273" s="10"/>
      <c r="S273" s="10">
        <v>2800</v>
      </c>
      <c r="T273" s="10">
        <f t="shared" si="37"/>
        <v>0</v>
      </c>
      <c r="U273" s="10">
        <v>26</v>
      </c>
      <c r="V273" s="10">
        <v>150</v>
      </c>
      <c r="W273" s="10">
        <f t="shared" si="40"/>
        <v>3900</v>
      </c>
      <c r="X273" s="10">
        <v>15</v>
      </c>
      <c r="Y273" s="10">
        <v>150</v>
      </c>
      <c r="Z273" s="10">
        <f t="shared" si="41"/>
        <v>2250</v>
      </c>
      <c r="AA273" s="10">
        <v>15</v>
      </c>
      <c r="AB273" s="10">
        <v>150</v>
      </c>
      <c r="AC273" s="10">
        <f t="shared" si="42"/>
        <v>2250</v>
      </c>
      <c r="AD273" s="11"/>
      <c r="AE273" s="26">
        <v>7</v>
      </c>
      <c r="AF273" s="7">
        <f t="shared" si="39"/>
        <v>0</v>
      </c>
      <c r="AG273" s="152">
        <v>1</v>
      </c>
      <c r="AH273" s="145">
        <f t="shared" si="43"/>
        <v>56</v>
      </c>
      <c r="AI273" s="139">
        <f t="shared" si="45"/>
        <v>8400</v>
      </c>
      <c r="AJ273" s="118">
        <f t="shared" si="44"/>
        <v>8400</v>
      </c>
      <c r="AM273" t="b">
        <f>D273='15.02.2022 Смета'!D275</f>
        <v>1</v>
      </c>
      <c r="AN273" t="b">
        <f>F273='15.02.2022 Смета'!E275</f>
        <v>1</v>
      </c>
      <c r="AO273" t="b">
        <f>G273='15.02.2022 Смета'!F275</f>
        <v>1</v>
      </c>
      <c r="AP273" t="b">
        <f>H273='15.02.2022 Смета'!G275</f>
        <v>1</v>
      </c>
    </row>
    <row r="274" spans="1:42" ht="27" customHeight="1" x14ac:dyDescent="0.25">
      <c r="A274" s="108">
        <v>228</v>
      </c>
      <c r="B274" s="8" t="s">
        <v>200</v>
      </c>
      <c r="C274" s="21" t="s">
        <v>199</v>
      </c>
      <c r="D274" s="22" t="s">
        <v>612</v>
      </c>
      <c r="E274" s="21" t="s">
        <v>478</v>
      </c>
      <c r="F274" s="35">
        <v>44673</v>
      </c>
      <c r="G274" s="35">
        <v>44674</v>
      </c>
      <c r="H274" s="21" t="s">
        <v>783</v>
      </c>
      <c r="I274" s="22" t="s">
        <v>478</v>
      </c>
      <c r="J274" s="35">
        <v>44673</v>
      </c>
      <c r="K274" s="35">
        <v>44674</v>
      </c>
      <c r="L274" s="10"/>
      <c r="M274" s="10">
        <v>3400</v>
      </c>
      <c r="N274" s="10">
        <f t="shared" si="35"/>
        <v>0</v>
      </c>
      <c r="O274" s="10"/>
      <c r="P274" s="10">
        <v>2900</v>
      </c>
      <c r="Q274" s="10">
        <f t="shared" si="36"/>
        <v>0</v>
      </c>
      <c r="R274" s="10"/>
      <c r="S274" s="10">
        <v>2800</v>
      </c>
      <c r="T274" s="10">
        <f t="shared" si="37"/>
        <v>0</v>
      </c>
      <c r="U274" s="10">
        <v>27</v>
      </c>
      <c r="V274" s="10">
        <v>150</v>
      </c>
      <c r="W274" s="10">
        <f t="shared" si="40"/>
        <v>4050</v>
      </c>
      <c r="X274" s="10">
        <v>27</v>
      </c>
      <c r="Y274" s="10">
        <v>150</v>
      </c>
      <c r="Z274" s="10">
        <f t="shared" si="41"/>
        <v>4050</v>
      </c>
      <c r="AA274" s="10">
        <v>27</v>
      </c>
      <c r="AB274" s="10">
        <v>150</v>
      </c>
      <c r="AC274" s="10">
        <f t="shared" si="42"/>
        <v>4050</v>
      </c>
      <c r="AD274" s="11">
        <v>90</v>
      </c>
      <c r="AE274" s="26">
        <v>7</v>
      </c>
      <c r="AF274" s="7">
        <f t="shared" si="39"/>
        <v>630</v>
      </c>
      <c r="AG274" s="152">
        <v>1</v>
      </c>
      <c r="AH274" s="145">
        <f t="shared" si="43"/>
        <v>171</v>
      </c>
      <c r="AI274" s="139">
        <f t="shared" si="45"/>
        <v>12780</v>
      </c>
      <c r="AJ274" s="118">
        <f t="shared" si="44"/>
        <v>12780</v>
      </c>
      <c r="AM274" t="b">
        <f>D274='15.02.2022 Смета'!D276</f>
        <v>1</v>
      </c>
      <c r="AN274" t="b">
        <f>F274='15.02.2022 Смета'!E276</f>
        <v>1</v>
      </c>
      <c r="AO274" t="b">
        <f>G274='15.02.2022 Смета'!F276</f>
        <v>1</v>
      </c>
      <c r="AP274" t="b">
        <f>H274='15.02.2022 Смета'!G276</f>
        <v>1</v>
      </c>
    </row>
    <row r="275" spans="1:42" ht="27" customHeight="1" x14ac:dyDescent="0.25">
      <c r="A275" s="108">
        <v>229</v>
      </c>
      <c r="B275" s="8" t="s">
        <v>200</v>
      </c>
      <c r="C275" s="21" t="s">
        <v>199</v>
      </c>
      <c r="D275" s="22" t="s">
        <v>263</v>
      </c>
      <c r="E275" s="21" t="s">
        <v>340</v>
      </c>
      <c r="F275" s="35">
        <v>44694</v>
      </c>
      <c r="G275" s="35">
        <v>44695</v>
      </c>
      <c r="H275" s="21" t="s">
        <v>446</v>
      </c>
      <c r="I275" s="22" t="s">
        <v>340</v>
      </c>
      <c r="J275" s="35">
        <v>44694</v>
      </c>
      <c r="K275" s="35">
        <v>44695</v>
      </c>
      <c r="L275" s="10"/>
      <c r="M275" s="10">
        <v>3400</v>
      </c>
      <c r="N275" s="10">
        <f t="shared" si="35"/>
        <v>0</v>
      </c>
      <c r="O275" s="10"/>
      <c r="P275" s="10">
        <v>2900</v>
      </c>
      <c r="Q275" s="10">
        <f t="shared" si="36"/>
        <v>0</v>
      </c>
      <c r="R275" s="10"/>
      <c r="S275" s="10">
        <v>2800</v>
      </c>
      <c r="T275" s="10">
        <f t="shared" si="37"/>
        <v>0</v>
      </c>
      <c r="U275" s="10">
        <v>15</v>
      </c>
      <c r="V275" s="10">
        <v>150</v>
      </c>
      <c r="W275" s="10">
        <f t="shared" si="40"/>
        <v>2250</v>
      </c>
      <c r="X275" s="10">
        <v>15</v>
      </c>
      <c r="Y275" s="10">
        <v>150</v>
      </c>
      <c r="Z275" s="10">
        <f t="shared" si="41"/>
        <v>2250</v>
      </c>
      <c r="AA275" s="10">
        <v>15</v>
      </c>
      <c r="AB275" s="10">
        <v>150</v>
      </c>
      <c r="AC275" s="10">
        <f t="shared" si="42"/>
        <v>2250</v>
      </c>
      <c r="AD275" s="11">
        <v>55</v>
      </c>
      <c r="AE275" s="26">
        <v>7</v>
      </c>
      <c r="AF275" s="7">
        <f t="shared" si="39"/>
        <v>385</v>
      </c>
      <c r="AG275" s="152">
        <v>1</v>
      </c>
      <c r="AH275" s="145">
        <f t="shared" si="43"/>
        <v>100</v>
      </c>
      <c r="AI275" s="139">
        <f t="shared" si="45"/>
        <v>7135</v>
      </c>
      <c r="AJ275" s="118">
        <f t="shared" si="44"/>
        <v>7135</v>
      </c>
      <c r="AM275" t="b">
        <f>D275='15.02.2022 Смета'!D277</f>
        <v>1</v>
      </c>
      <c r="AN275" t="b">
        <f>F275='15.02.2022 Смета'!E277</f>
        <v>1</v>
      </c>
      <c r="AO275" t="b">
        <f>G275='15.02.2022 Смета'!F277</f>
        <v>1</v>
      </c>
      <c r="AP275" t="b">
        <f>H275='15.02.2022 Смета'!G277</f>
        <v>1</v>
      </c>
    </row>
    <row r="276" spans="1:42" ht="14.65" customHeight="1" x14ac:dyDescent="0.25">
      <c r="A276" s="106"/>
      <c r="B276" s="96"/>
      <c r="C276" s="97"/>
      <c r="D276" s="179" t="s">
        <v>871</v>
      </c>
      <c r="E276" s="99"/>
      <c r="F276" s="99"/>
      <c r="G276" s="99"/>
      <c r="H276" s="99"/>
      <c r="I276" s="99"/>
      <c r="J276" s="99"/>
      <c r="K276" s="99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2"/>
      <c r="AE276" s="79"/>
      <c r="AF276" s="79"/>
      <c r="AG276" s="153"/>
      <c r="AH276" s="151"/>
      <c r="AI276" s="151"/>
      <c r="AJ276" s="164"/>
      <c r="AM276" t="b">
        <f>D276='15.02.2022 Смета'!D278</f>
        <v>1</v>
      </c>
      <c r="AN276" t="b">
        <f>F276='15.02.2022 Смета'!E278</f>
        <v>1</v>
      </c>
      <c r="AO276" t="b">
        <f>G276='15.02.2022 Смета'!F278</f>
        <v>1</v>
      </c>
      <c r="AP276" t="b">
        <f>H276='15.02.2022 Смета'!G278</f>
        <v>1</v>
      </c>
    </row>
    <row r="277" spans="1:42" ht="27" customHeight="1" x14ac:dyDescent="0.25">
      <c r="A277" s="108">
        <v>230</v>
      </c>
      <c r="B277" s="8" t="s">
        <v>23</v>
      </c>
      <c r="C277" s="21" t="s">
        <v>141</v>
      </c>
      <c r="D277" s="22" t="s">
        <v>173</v>
      </c>
      <c r="E277" s="21" t="s">
        <v>451</v>
      </c>
      <c r="F277" s="35">
        <v>44707</v>
      </c>
      <c r="G277" s="35">
        <v>44710</v>
      </c>
      <c r="H277" s="21" t="s">
        <v>785</v>
      </c>
      <c r="I277" s="22" t="s">
        <v>451</v>
      </c>
      <c r="J277" s="35">
        <v>44707</v>
      </c>
      <c r="K277" s="35">
        <v>44710</v>
      </c>
      <c r="L277" s="10">
        <v>3</v>
      </c>
      <c r="M277" s="10">
        <v>3400</v>
      </c>
      <c r="N277" s="10">
        <f t="shared" si="35"/>
        <v>10200</v>
      </c>
      <c r="O277" s="10">
        <v>3</v>
      </c>
      <c r="P277" s="10">
        <v>2900</v>
      </c>
      <c r="Q277" s="10">
        <f t="shared" si="36"/>
        <v>8700</v>
      </c>
      <c r="R277" s="10">
        <v>3</v>
      </c>
      <c r="S277" s="10">
        <v>2800</v>
      </c>
      <c r="T277" s="10">
        <f t="shared" si="37"/>
        <v>8400</v>
      </c>
      <c r="U277" s="10">
        <v>21</v>
      </c>
      <c r="V277" s="10">
        <v>150</v>
      </c>
      <c r="W277" s="10">
        <f t="shared" si="40"/>
        <v>3150</v>
      </c>
      <c r="X277" s="10">
        <v>18</v>
      </c>
      <c r="Y277" s="10">
        <v>150</v>
      </c>
      <c r="Z277" s="10">
        <f t="shared" si="41"/>
        <v>2700</v>
      </c>
      <c r="AA277" s="10">
        <v>18</v>
      </c>
      <c r="AB277" s="10">
        <v>150</v>
      </c>
      <c r="AC277" s="10">
        <f t="shared" si="42"/>
        <v>2700</v>
      </c>
      <c r="AD277" s="11">
        <v>72</v>
      </c>
      <c r="AE277" s="26">
        <v>7</v>
      </c>
      <c r="AF277" s="7">
        <f t="shared" si="39"/>
        <v>504</v>
      </c>
      <c r="AG277" s="152">
        <v>1</v>
      </c>
      <c r="AH277" s="145">
        <f t="shared" si="43"/>
        <v>138</v>
      </c>
      <c r="AI277" s="139">
        <f t="shared" si="45"/>
        <v>36354</v>
      </c>
      <c r="AJ277" s="118">
        <f t="shared" si="44"/>
        <v>36354</v>
      </c>
      <c r="AM277" t="b">
        <f>D277='15.02.2022 Смета'!D279</f>
        <v>1</v>
      </c>
      <c r="AN277" t="b">
        <f>F277='15.02.2022 Смета'!E279</f>
        <v>1</v>
      </c>
      <c r="AO277" t="b">
        <f>G277='15.02.2022 Смета'!F279</f>
        <v>1</v>
      </c>
      <c r="AP277" t="b">
        <f>H277='15.02.2022 Смета'!G279</f>
        <v>1</v>
      </c>
    </row>
    <row r="278" spans="1:42" ht="27" customHeight="1" x14ac:dyDescent="0.25">
      <c r="A278" s="108">
        <v>231</v>
      </c>
      <c r="B278" s="8" t="s">
        <v>23</v>
      </c>
      <c r="C278" s="21" t="s">
        <v>141</v>
      </c>
      <c r="D278" s="22" t="s">
        <v>69</v>
      </c>
      <c r="E278" s="21" t="s">
        <v>392</v>
      </c>
      <c r="F278" s="35">
        <v>44798</v>
      </c>
      <c r="G278" s="35">
        <v>44801</v>
      </c>
      <c r="H278" s="21" t="s">
        <v>785</v>
      </c>
      <c r="I278" s="22" t="s">
        <v>392</v>
      </c>
      <c r="J278" s="35">
        <v>44798</v>
      </c>
      <c r="K278" s="35">
        <v>44801</v>
      </c>
      <c r="L278" s="10">
        <v>2</v>
      </c>
      <c r="M278" s="10">
        <v>3400</v>
      </c>
      <c r="N278" s="10">
        <f t="shared" si="35"/>
        <v>6800</v>
      </c>
      <c r="O278" s="10">
        <v>2</v>
      </c>
      <c r="P278" s="10">
        <v>2900</v>
      </c>
      <c r="Q278" s="10">
        <f t="shared" si="36"/>
        <v>5800</v>
      </c>
      <c r="R278" s="10">
        <v>2</v>
      </c>
      <c r="S278" s="10">
        <v>2800</v>
      </c>
      <c r="T278" s="10">
        <f t="shared" si="37"/>
        <v>5600</v>
      </c>
      <c r="U278" s="10">
        <v>14</v>
      </c>
      <c r="V278" s="10">
        <v>150</v>
      </c>
      <c r="W278" s="10">
        <f t="shared" si="40"/>
        <v>2100</v>
      </c>
      <c r="X278" s="10">
        <v>12</v>
      </c>
      <c r="Y278" s="10">
        <v>150</v>
      </c>
      <c r="Z278" s="10">
        <f t="shared" si="41"/>
        <v>1800</v>
      </c>
      <c r="AA278" s="10">
        <v>12</v>
      </c>
      <c r="AB278" s="10">
        <v>150</v>
      </c>
      <c r="AC278" s="10">
        <f t="shared" si="42"/>
        <v>1800</v>
      </c>
      <c r="AD278" s="11">
        <v>48</v>
      </c>
      <c r="AE278" s="26">
        <v>7</v>
      </c>
      <c r="AF278" s="7">
        <f t="shared" si="39"/>
        <v>336</v>
      </c>
      <c r="AG278" s="152">
        <v>1</v>
      </c>
      <c r="AH278" s="145">
        <f t="shared" si="43"/>
        <v>92</v>
      </c>
      <c r="AI278" s="139">
        <f t="shared" si="45"/>
        <v>24236</v>
      </c>
      <c r="AJ278" s="118">
        <f t="shared" si="44"/>
        <v>24236</v>
      </c>
      <c r="AM278" t="b">
        <f>D278='15.02.2022 Смета'!D280</f>
        <v>1</v>
      </c>
      <c r="AN278" t="b">
        <f>F278='15.02.2022 Смета'!E280</f>
        <v>1</v>
      </c>
      <c r="AO278" t="b">
        <f>G278='15.02.2022 Смета'!F280</f>
        <v>1</v>
      </c>
      <c r="AP278" t="b">
        <f>H278='15.02.2022 Смета'!G280</f>
        <v>1</v>
      </c>
    </row>
    <row r="279" spans="1:42" ht="13.15" customHeight="1" x14ac:dyDescent="0.25">
      <c r="A279" s="106"/>
      <c r="B279" s="96"/>
      <c r="C279" s="97"/>
      <c r="D279" s="179" t="s">
        <v>872</v>
      </c>
      <c r="E279" s="99"/>
      <c r="F279" s="99"/>
      <c r="G279" s="99"/>
      <c r="H279" s="99"/>
      <c r="I279" s="99"/>
      <c r="J279" s="99"/>
      <c r="K279" s="99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2"/>
      <c r="AE279" s="79"/>
      <c r="AF279" s="79"/>
      <c r="AG279" s="153"/>
      <c r="AH279" s="151"/>
      <c r="AI279" s="151"/>
      <c r="AJ279" s="164"/>
      <c r="AM279" t="b">
        <f>D279='15.02.2022 Смета'!D281</f>
        <v>1</v>
      </c>
      <c r="AN279" t="b">
        <f>F279='15.02.2022 Смета'!E281</f>
        <v>1</v>
      </c>
      <c r="AO279" t="b">
        <f>G279='15.02.2022 Смета'!F281</f>
        <v>1</v>
      </c>
      <c r="AP279" t="b">
        <f>H279='15.02.2022 Смета'!G281</f>
        <v>1</v>
      </c>
    </row>
    <row r="280" spans="1:42" ht="52.5" customHeight="1" x14ac:dyDescent="0.25">
      <c r="A280" s="108">
        <v>232</v>
      </c>
      <c r="B280" s="8" t="s">
        <v>68</v>
      </c>
      <c r="C280" s="21" t="s">
        <v>204</v>
      </c>
      <c r="D280" s="22" t="s">
        <v>180</v>
      </c>
      <c r="E280" s="21" t="s">
        <v>1027</v>
      </c>
      <c r="F280" s="35">
        <v>44821</v>
      </c>
      <c r="G280" s="35">
        <v>44822</v>
      </c>
      <c r="H280" s="21" t="s">
        <v>297</v>
      </c>
      <c r="I280" s="22" t="s">
        <v>786</v>
      </c>
      <c r="J280" s="35">
        <v>44821</v>
      </c>
      <c r="K280" s="35">
        <v>44822</v>
      </c>
      <c r="L280" s="10"/>
      <c r="M280" s="10">
        <v>3400</v>
      </c>
      <c r="N280" s="10">
        <f t="shared" si="35"/>
        <v>0</v>
      </c>
      <c r="O280" s="10"/>
      <c r="P280" s="10">
        <v>2900</v>
      </c>
      <c r="Q280" s="10">
        <f t="shared" si="36"/>
        <v>0</v>
      </c>
      <c r="R280" s="10"/>
      <c r="S280" s="10">
        <v>2800</v>
      </c>
      <c r="T280" s="10">
        <f t="shared" si="37"/>
        <v>0</v>
      </c>
      <c r="U280" s="10">
        <v>134</v>
      </c>
      <c r="V280" s="10">
        <v>150</v>
      </c>
      <c r="W280" s="10">
        <f t="shared" si="40"/>
        <v>20100</v>
      </c>
      <c r="X280" s="10">
        <v>134</v>
      </c>
      <c r="Y280" s="10">
        <v>150</v>
      </c>
      <c r="Z280" s="10">
        <f t="shared" si="41"/>
        <v>20100</v>
      </c>
      <c r="AA280" s="10">
        <v>134</v>
      </c>
      <c r="AB280" s="10">
        <v>150</v>
      </c>
      <c r="AC280" s="10">
        <f t="shared" si="42"/>
        <v>20100</v>
      </c>
      <c r="AD280" s="11">
        <v>402</v>
      </c>
      <c r="AE280" s="26">
        <v>7</v>
      </c>
      <c r="AF280" s="7">
        <f t="shared" si="39"/>
        <v>2814</v>
      </c>
      <c r="AG280" s="152">
        <v>1</v>
      </c>
      <c r="AH280" s="145">
        <f t="shared" si="43"/>
        <v>804</v>
      </c>
      <c r="AI280" s="139">
        <f t="shared" si="45"/>
        <v>63114</v>
      </c>
      <c r="AJ280" s="118">
        <f t="shared" si="44"/>
        <v>63114</v>
      </c>
      <c r="AM280" t="b">
        <f>D280='15.02.2022 Смета'!D282</f>
        <v>1</v>
      </c>
      <c r="AN280" t="b">
        <f>F280='15.02.2022 Смета'!E282</f>
        <v>1</v>
      </c>
      <c r="AO280" t="b">
        <f>G280='15.02.2022 Смета'!F282</f>
        <v>1</v>
      </c>
      <c r="AP280" t="b">
        <f>H280='15.02.2022 Смета'!G282</f>
        <v>1</v>
      </c>
    </row>
    <row r="281" spans="1:42" ht="15" customHeight="1" x14ac:dyDescent="0.25">
      <c r="A281" s="106"/>
      <c r="B281" s="96"/>
      <c r="C281" s="97"/>
      <c r="D281" s="179" t="s">
        <v>873</v>
      </c>
      <c r="E281" s="99"/>
      <c r="F281" s="99"/>
      <c r="G281" s="99"/>
      <c r="H281" s="99"/>
      <c r="I281" s="99"/>
      <c r="J281" s="99"/>
      <c r="K281" s="99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2"/>
      <c r="AE281" s="79"/>
      <c r="AF281" s="79"/>
      <c r="AG281" s="153"/>
      <c r="AH281" s="151"/>
      <c r="AI281" s="151"/>
      <c r="AJ281" s="164"/>
      <c r="AM281" t="b">
        <f>D281='15.02.2022 Смета'!D283</f>
        <v>1</v>
      </c>
      <c r="AN281" t="b">
        <f>F281='15.02.2022 Смета'!E283</f>
        <v>1</v>
      </c>
      <c r="AO281" t="b">
        <f>G281='15.02.2022 Смета'!F283</f>
        <v>1</v>
      </c>
      <c r="AP281" t="b">
        <f>H281='15.02.2022 Смета'!G283</f>
        <v>1</v>
      </c>
    </row>
    <row r="282" spans="1:42" ht="27" customHeight="1" x14ac:dyDescent="0.25">
      <c r="A282" s="108">
        <v>233</v>
      </c>
      <c r="B282" s="8" t="s">
        <v>197</v>
      </c>
      <c r="C282" s="21" t="s">
        <v>154</v>
      </c>
      <c r="D282" s="22" t="s">
        <v>173</v>
      </c>
      <c r="E282" s="21" t="s">
        <v>1029</v>
      </c>
      <c r="F282" s="35">
        <v>44724</v>
      </c>
      <c r="G282" s="35">
        <v>44724</v>
      </c>
      <c r="H282" s="21" t="s">
        <v>990</v>
      </c>
      <c r="I282" s="22" t="s">
        <v>414</v>
      </c>
      <c r="J282" s="35">
        <v>44724</v>
      </c>
      <c r="K282" s="35">
        <v>44724</v>
      </c>
      <c r="L282" s="10">
        <v>1</v>
      </c>
      <c r="M282" s="10">
        <v>3400</v>
      </c>
      <c r="N282" s="10">
        <f t="shared" si="35"/>
        <v>3400</v>
      </c>
      <c r="O282" s="10">
        <v>1</v>
      </c>
      <c r="P282" s="10">
        <v>2900</v>
      </c>
      <c r="Q282" s="10">
        <f t="shared" si="36"/>
        <v>2900</v>
      </c>
      <c r="R282" s="10">
        <v>1</v>
      </c>
      <c r="S282" s="10">
        <v>2800</v>
      </c>
      <c r="T282" s="10">
        <f t="shared" si="37"/>
        <v>2800</v>
      </c>
      <c r="U282" s="10">
        <v>13</v>
      </c>
      <c r="V282" s="10">
        <v>150</v>
      </c>
      <c r="W282" s="10">
        <f t="shared" si="40"/>
        <v>1950</v>
      </c>
      <c r="X282" s="10">
        <v>13</v>
      </c>
      <c r="Y282" s="10">
        <v>150</v>
      </c>
      <c r="Z282" s="10">
        <f t="shared" si="41"/>
        <v>1950</v>
      </c>
      <c r="AA282" s="10">
        <v>13</v>
      </c>
      <c r="AB282" s="10">
        <v>150</v>
      </c>
      <c r="AC282" s="10">
        <f t="shared" si="42"/>
        <v>1950</v>
      </c>
      <c r="AD282" s="11">
        <v>39</v>
      </c>
      <c r="AE282" s="26">
        <v>7</v>
      </c>
      <c r="AF282" s="7">
        <f t="shared" si="39"/>
        <v>273</v>
      </c>
      <c r="AG282" s="152">
        <v>1</v>
      </c>
      <c r="AH282" s="145">
        <f t="shared" si="43"/>
        <v>81</v>
      </c>
      <c r="AI282" s="139">
        <f t="shared" si="45"/>
        <v>15223</v>
      </c>
      <c r="AJ282" s="118">
        <f t="shared" si="44"/>
        <v>15223</v>
      </c>
      <c r="AM282" t="b">
        <f>D282='15.02.2022 Смета'!D284</f>
        <v>1</v>
      </c>
      <c r="AN282" t="b">
        <f>F282='15.02.2022 Смета'!E284</f>
        <v>1</v>
      </c>
      <c r="AO282" t="b">
        <f>G282='15.02.2022 Смета'!F284</f>
        <v>1</v>
      </c>
      <c r="AP282" t="b">
        <f>H282='15.02.2022 Смета'!G284</f>
        <v>0</v>
      </c>
    </row>
    <row r="283" spans="1:42" x14ac:dyDescent="0.25">
      <c r="A283" s="106"/>
      <c r="B283" s="96"/>
      <c r="C283" s="97"/>
      <c r="D283" s="179" t="s">
        <v>874</v>
      </c>
      <c r="E283" s="99"/>
      <c r="F283" s="99"/>
      <c r="G283" s="99"/>
      <c r="H283" s="99"/>
      <c r="I283" s="99"/>
      <c r="J283" s="99"/>
      <c r="K283" s="99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2"/>
      <c r="AE283" s="79"/>
      <c r="AF283" s="79"/>
      <c r="AG283" s="153"/>
      <c r="AH283" s="151"/>
      <c r="AI283" s="151"/>
      <c r="AJ283" s="164"/>
      <c r="AM283" t="b">
        <f>D283='15.02.2022 Смета'!D285</f>
        <v>1</v>
      </c>
      <c r="AN283" t="b">
        <f>F283='15.02.2022 Смета'!E285</f>
        <v>1</v>
      </c>
      <c r="AO283" t="b">
        <f>G283='15.02.2022 Смета'!F285</f>
        <v>1</v>
      </c>
      <c r="AP283" t="b">
        <f>H283='15.02.2022 Смета'!G285</f>
        <v>1</v>
      </c>
    </row>
    <row r="284" spans="1:42" ht="27" customHeight="1" x14ac:dyDescent="0.25">
      <c r="A284" s="108">
        <v>234</v>
      </c>
      <c r="B284" s="8" t="s">
        <v>207</v>
      </c>
      <c r="C284" s="21" t="s">
        <v>118</v>
      </c>
      <c r="D284" s="22" t="s">
        <v>613</v>
      </c>
      <c r="E284" s="21" t="s">
        <v>507</v>
      </c>
      <c r="F284" s="35">
        <v>44587</v>
      </c>
      <c r="G284" s="35">
        <v>44591</v>
      </c>
      <c r="H284" s="21" t="s">
        <v>1091</v>
      </c>
      <c r="I284" s="22" t="s">
        <v>507</v>
      </c>
      <c r="J284" s="35">
        <v>44587</v>
      </c>
      <c r="K284" s="35">
        <v>44591</v>
      </c>
      <c r="L284" s="10"/>
      <c r="M284" s="10">
        <v>3400</v>
      </c>
      <c r="N284" s="10">
        <f t="shared" ref="N284:N366" si="46">L284*M284</f>
        <v>0</v>
      </c>
      <c r="O284" s="10"/>
      <c r="P284" s="10">
        <v>2900</v>
      </c>
      <c r="Q284" s="10">
        <f t="shared" ref="Q284:Q366" si="47">O284*P284</f>
        <v>0</v>
      </c>
      <c r="R284" s="10"/>
      <c r="S284" s="10">
        <v>2800</v>
      </c>
      <c r="T284" s="10">
        <f t="shared" ref="T284:T366" si="48">R284*S284</f>
        <v>0</v>
      </c>
      <c r="U284" s="10">
        <v>80</v>
      </c>
      <c r="V284" s="10">
        <v>150</v>
      </c>
      <c r="W284" s="10">
        <f t="shared" si="40"/>
        <v>12000</v>
      </c>
      <c r="X284" s="10">
        <v>85</v>
      </c>
      <c r="Y284" s="10">
        <v>150</v>
      </c>
      <c r="Z284" s="10">
        <f t="shared" si="41"/>
        <v>12750</v>
      </c>
      <c r="AA284" s="10">
        <v>160</v>
      </c>
      <c r="AB284" s="10">
        <v>150</v>
      </c>
      <c r="AC284" s="10">
        <f t="shared" si="42"/>
        <v>24000</v>
      </c>
      <c r="AD284" s="11"/>
      <c r="AE284" s="26">
        <v>7</v>
      </c>
      <c r="AF284" s="7">
        <f t="shared" si="39"/>
        <v>0</v>
      </c>
      <c r="AG284" s="152">
        <v>1</v>
      </c>
      <c r="AH284" s="139">
        <f t="shared" si="43"/>
        <v>325</v>
      </c>
      <c r="AI284" s="139">
        <f t="shared" si="45"/>
        <v>48750</v>
      </c>
      <c r="AJ284" s="109">
        <f t="shared" si="44"/>
        <v>48750</v>
      </c>
      <c r="AM284" t="b">
        <f>D284='15.02.2022 Смета'!D286</f>
        <v>1</v>
      </c>
      <c r="AN284" t="b">
        <f>F284='15.02.2022 Смета'!E286</f>
        <v>1</v>
      </c>
      <c r="AO284" t="b">
        <f>G284='15.02.2022 Смета'!F286</f>
        <v>1</v>
      </c>
      <c r="AP284" t="b">
        <f>H284='15.02.2022 Смета'!G286</f>
        <v>0</v>
      </c>
    </row>
    <row r="285" spans="1:42" ht="15" customHeight="1" x14ac:dyDescent="0.25">
      <c r="A285" s="106"/>
      <c r="B285" s="96"/>
      <c r="C285" s="97"/>
      <c r="D285" s="179" t="s">
        <v>875</v>
      </c>
      <c r="E285" s="99"/>
      <c r="F285" s="99"/>
      <c r="G285" s="99"/>
      <c r="H285" s="99"/>
      <c r="I285" s="99"/>
      <c r="J285" s="99"/>
      <c r="K285" s="99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2"/>
      <c r="AE285" s="79"/>
      <c r="AF285" s="79"/>
      <c r="AG285" s="153"/>
      <c r="AH285" s="151"/>
      <c r="AI285" s="151"/>
      <c r="AJ285" s="164"/>
      <c r="AM285" t="b">
        <f>D285='15.02.2022 Смета'!D287</f>
        <v>1</v>
      </c>
      <c r="AN285" t="b">
        <f>F285='15.02.2022 Смета'!E287</f>
        <v>1</v>
      </c>
      <c r="AO285" t="b">
        <f>G285='15.02.2022 Смета'!F287</f>
        <v>1</v>
      </c>
      <c r="AP285" t="b">
        <f>H285='15.02.2022 Смета'!G287</f>
        <v>1</v>
      </c>
    </row>
    <row r="286" spans="1:42" ht="16.149999999999999" customHeight="1" x14ac:dyDescent="0.25">
      <c r="A286" s="108">
        <v>235</v>
      </c>
      <c r="B286" s="8" t="s">
        <v>181</v>
      </c>
      <c r="C286" s="21" t="s">
        <v>182</v>
      </c>
      <c r="D286" s="22" t="s">
        <v>434</v>
      </c>
      <c r="E286" s="21" t="s">
        <v>461</v>
      </c>
      <c r="F286" s="35">
        <v>44611</v>
      </c>
      <c r="G286" s="35">
        <v>44612</v>
      </c>
      <c r="H286" s="21" t="s">
        <v>312</v>
      </c>
      <c r="I286" s="22" t="s">
        <v>461</v>
      </c>
      <c r="J286" s="35">
        <v>44611</v>
      </c>
      <c r="K286" s="35">
        <v>44612</v>
      </c>
      <c r="L286" s="10"/>
      <c r="M286" s="10">
        <v>3400</v>
      </c>
      <c r="N286" s="10">
        <f t="shared" si="46"/>
        <v>0</v>
      </c>
      <c r="O286" s="10"/>
      <c r="P286" s="10">
        <v>2900</v>
      </c>
      <c r="Q286" s="10">
        <f t="shared" si="47"/>
        <v>0</v>
      </c>
      <c r="R286" s="10"/>
      <c r="S286" s="10">
        <v>2800</v>
      </c>
      <c r="T286" s="10">
        <f t="shared" si="48"/>
        <v>0</v>
      </c>
      <c r="U286" s="10">
        <v>18</v>
      </c>
      <c r="V286" s="10">
        <v>150</v>
      </c>
      <c r="W286" s="10">
        <f t="shared" si="40"/>
        <v>2700</v>
      </c>
      <c r="X286" s="10">
        <v>18</v>
      </c>
      <c r="Y286" s="10">
        <v>150</v>
      </c>
      <c r="Z286" s="10">
        <f t="shared" si="41"/>
        <v>2700</v>
      </c>
      <c r="AA286" s="10">
        <v>18</v>
      </c>
      <c r="AB286" s="10">
        <v>150</v>
      </c>
      <c r="AC286" s="10">
        <f t="shared" si="42"/>
        <v>2700</v>
      </c>
      <c r="AD286" s="11"/>
      <c r="AE286" s="26">
        <v>7</v>
      </c>
      <c r="AF286" s="7">
        <f t="shared" si="39"/>
        <v>0</v>
      </c>
      <c r="AG286" s="152">
        <v>1</v>
      </c>
      <c r="AH286" s="139">
        <f t="shared" si="43"/>
        <v>54</v>
      </c>
      <c r="AI286" s="139">
        <f t="shared" si="45"/>
        <v>8100</v>
      </c>
      <c r="AJ286" s="109">
        <f t="shared" si="44"/>
        <v>8100</v>
      </c>
      <c r="AM286" t="b">
        <f>D286='15.02.2022 Смета'!D288</f>
        <v>1</v>
      </c>
      <c r="AN286" t="b">
        <f>F286='15.02.2022 Смета'!E288</f>
        <v>1</v>
      </c>
      <c r="AO286" t="b">
        <f>G286='15.02.2022 Смета'!F288</f>
        <v>1</v>
      </c>
      <c r="AP286" t="b">
        <f>H286='15.02.2022 Смета'!G288</f>
        <v>1</v>
      </c>
    </row>
    <row r="287" spans="1:42" ht="16.149999999999999" customHeight="1" x14ac:dyDescent="0.25">
      <c r="A287" s="108">
        <v>236</v>
      </c>
      <c r="B287" s="8" t="s">
        <v>181</v>
      </c>
      <c r="C287" s="21" t="s">
        <v>182</v>
      </c>
      <c r="D287" s="22" t="s">
        <v>614</v>
      </c>
      <c r="E287" s="21" t="s">
        <v>340</v>
      </c>
      <c r="F287" s="35">
        <v>44654</v>
      </c>
      <c r="G287" s="35">
        <v>44654</v>
      </c>
      <c r="H287" s="21" t="s">
        <v>305</v>
      </c>
      <c r="I287" s="22" t="s">
        <v>340</v>
      </c>
      <c r="J287" s="35">
        <v>44654</v>
      </c>
      <c r="K287" s="35">
        <v>44654</v>
      </c>
      <c r="L287" s="10"/>
      <c r="M287" s="10">
        <v>3400</v>
      </c>
      <c r="N287" s="10">
        <f t="shared" si="46"/>
        <v>0</v>
      </c>
      <c r="O287" s="10"/>
      <c r="P287" s="10">
        <v>2900</v>
      </c>
      <c r="Q287" s="10">
        <f t="shared" si="47"/>
        <v>0</v>
      </c>
      <c r="R287" s="10"/>
      <c r="S287" s="10">
        <v>2800</v>
      </c>
      <c r="T287" s="10">
        <f t="shared" si="48"/>
        <v>0</v>
      </c>
      <c r="U287" s="10">
        <v>18</v>
      </c>
      <c r="V287" s="10">
        <v>150</v>
      </c>
      <c r="W287" s="10">
        <f t="shared" si="40"/>
        <v>2700</v>
      </c>
      <c r="X287" s="10">
        <v>18</v>
      </c>
      <c r="Y287" s="10">
        <v>150</v>
      </c>
      <c r="Z287" s="10">
        <f t="shared" si="41"/>
        <v>2700</v>
      </c>
      <c r="AA287" s="10">
        <v>18</v>
      </c>
      <c r="AB287" s="10">
        <v>150</v>
      </c>
      <c r="AC287" s="10">
        <f t="shared" si="42"/>
        <v>2700</v>
      </c>
      <c r="AD287" s="11"/>
      <c r="AE287" s="26">
        <v>7</v>
      </c>
      <c r="AF287" s="7">
        <f t="shared" si="39"/>
        <v>0</v>
      </c>
      <c r="AG287" s="152">
        <v>1</v>
      </c>
      <c r="AH287" s="139">
        <f t="shared" si="43"/>
        <v>54</v>
      </c>
      <c r="AI287" s="139">
        <f t="shared" si="45"/>
        <v>8100</v>
      </c>
      <c r="AJ287" s="109">
        <f t="shared" si="44"/>
        <v>8100</v>
      </c>
      <c r="AM287" t="b">
        <f>D287='15.02.2022 Смета'!D289</f>
        <v>1</v>
      </c>
      <c r="AN287" t="b">
        <f>F287='15.02.2022 Смета'!E289</f>
        <v>1</v>
      </c>
      <c r="AO287" t="b">
        <f>G287='15.02.2022 Смета'!F289</f>
        <v>1</v>
      </c>
      <c r="AP287" t="b">
        <f>H287='15.02.2022 Смета'!G289</f>
        <v>1</v>
      </c>
    </row>
    <row r="288" spans="1:42" ht="16.149999999999999" customHeight="1" x14ac:dyDescent="0.25">
      <c r="A288" s="108">
        <v>237</v>
      </c>
      <c r="B288" s="8" t="s">
        <v>181</v>
      </c>
      <c r="C288" s="21" t="s">
        <v>182</v>
      </c>
      <c r="D288" s="22" t="s">
        <v>183</v>
      </c>
      <c r="E288" s="21" t="s">
        <v>461</v>
      </c>
      <c r="F288" s="35">
        <v>44752</v>
      </c>
      <c r="G288" s="35">
        <v>44752</v>
      </c>
      <c r="H288" s="21" t="s">
        <v>787</v>
      </c>
      <c r="I288" s="22" t="s">
        <v>461</v>
      </c>
      <c r="J288" s="35">
        <v>44752</v>
      </c>
      <c r="K288" s="35">
        <v>44752</v>
      </c>
      <c r="L288" s="10"/>
      <c r="M288" s="10">
        <v>3400</v>
      </c>
      <c r="N288" s="10">
        <f t="shared" si="46"/>
        <v>0</v>
      </c>
      <c r="O288" s="10"/>
      <c r="P288" s="10">
        <v>2900</v>
      </c>
      <c r="Q288" s="10">
        <f t="shared" si="47"/>
        <v>0</v>
      </c>
      <c r="R288" s="10"/>
      <c r="S288" s="10">
        <v>2800</v>
      </c>
      <c r="T288" s="10">
        <f t="shared" si="48"/>
        <v>0</v>
      </c>
      <c r="U288" s="10">
        <v>22</v>
      </c>
      <c r="V288" s="10">
        <v>150</v>
      </c>
      <c r="W288" s="10">
        <f t="shared" si="40"/>
        <v>3300</v>
      </c>
      <c r="X288" s="10">
        <v>22</v>
      </c>
      <c r="Y288" s="10">
        <v>150</v>
      </c>
      <c r="Z288" s="10">
        <f t="shared" si="41"/>
        <v>3300</v>
      </c>
      <c r="AA288" s="10">
        <v>22</v>
      </c>
      <c r="AB288" s="10">
        <v>150</v>
      </c>
      <c r="AC288" s="10">
        <f t="shared" si="42"/>
        <v>3300</v>
      </c>
      <c r="AD288" s="11">
        <v>66</v>
      </c>
      <c r="AE288" s="26">
        <v>7</v>
      </c>
      <c r="AF288" s="7">
        <f t="shared" si="39"/>
        <v>462</v>
      </c>
      <c r="AG288" s="152">
        <v>1</v>
      </c>
      <c r="AH288" s="139">
        <f t="shared" si="43"/>
        <v>132</v>
      </c>
      <c r="AI288" s="139">
        <f t="shared" si="45"/>
        <v>10362</v>
      </c>
      <c r="AJ288" s="109">
        <f t="shared" si="44"/>
        <v>10362</v>
      </c>
      <c r="AM288" t="b">
        <f>D288='15.02.2022 Смета'!D290</f>
        <v>1</v>
      </c>
      <c r="AN288" t="b">
        <f>F288='15.02.2022 Смета'!E290</f>
        <v>1</v>
      </c>
      <c r="AO288" t="b">
        <f>G288='15.02.2022 Смета'!F290</f>
        <v>1</v>
      </c>
      <c r="AP288" t="b">
        <f>H288='15.02.2022 Смета'!G290</f>
        <v>1</v>
      </c>
    </row>
    <row r="289" spans="1:42" ht="14.65" customHeight="1" x14ac:dyDescent="0.25">
      <c r="A289" s="106"/>
      <c r="B289" s="96"/>
      <c r="C289" s="97"/>
      <c r="D289" s="179" t="s">
        <v>876</v>
      </c>
      <c r="E289" s="99"/>
      <c r="F289" s="99"/>
      <c r="G289" s="99"/>
      <c r="H289" s="99"/>
      <c r="I289" s="99"/>
      <c r="J289" s="99"/>
      <c r="K289" s="99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2"/>
      <c r="AE289" s="79"/>
      <c r="AF289" s="79"/>
      <c r="AG289" s="153"/>
      <c r="AH289" s="151"/>
      <c r="AI289" s="151"/>
      <c r="AJ289" s="164"/>
      <c r="AM289" t="b">
        <f>D289='15.02.2022 Смета'!D291</f>
        <v>1</v>
      </c>
      <c r="AN289" t="b">
        <f>F289='15.02.2022 Смета'!E291</f>
        <v>1</v>
      </c>
      <c r="AO289" t="b">
        <f>G289='15.02.2022 Смета'!F291</f>
        <v>1</v>
      </c>
      <c r="AP289" t="b">
        <f>H289='15.02.2022 Смета'!G291</f>
        <v>1</v>
      </c>
    </row>
    <row r="290" spans="1:42" ht="38.25" x14ac:dyDescent="0.25">
      <c r="A290" s="108">
        <v>238</v>
      </c>
      <c r="B290" s="8" t="s">
        <v>191</v>
      </c>
      <c r="C290" s="21" t="s">
        <v>293</v>
      </c>
      <c r="D290" s="22" t="s">
        <v>1092</v>
      </c>
      <c r="E290" s="21" t="s">
        <v>485</v>
      </c>
      <c r="F290" s="35" t="s">
        <v>788</v>
      </c>
      <c r="G290" s="35" t="s">
        <v>789</v>
      </c>
      <c r="H290" s="21" t="s">
        <v>1031</v>
      </c>
      <c r="I290" s="22" t="s">
        <v>485</v>
      </c>
      <c r="J290" s="35" t="s">
        <v>788</v>
      </c>
      <c r="K290" s="35" t="s">
        <v>789</v>
      </c>
      <c r="L290" s="10"/>
      <c r="M290" s="10">
        <v>3400</v>
      </c>
      <c r="N290" s="10">
        <f t="shared" si="46"/>
        <v>0</v>
      </c>
      <c r="O290" s="10"/>
      <c r="P290" s="10">
        <v>2900</v>
      </c>
      <c r="Q290" s="10">
        <f t="shared" si="47"/>
        <v>0</v>
      </c>
      <c r="R290" s="10"/>
      <c r="S290" s="10">
        <v>2800</v>
      </c>
      <c r="T290" s="10">
        <f t="shared" si="48"/>
        <v>0</v>
      </c>
      <c r="U290" s="10">
        <v>20</v>
      </c>
      <c r="V290" s="10">
        <v>150</v>
      </c>
      <c r="W290" s="10">
        <f t="shared" si="40"/>
        <v>3000</v>
      </c>
      <c r="X290" s="10">
        <v>20</v>
      </c>
      <c r="Y290" s="10">
        <v>150</v>
      </c>
      <c r="Z290" s="10">
        <f t="shared" si="41"/>
        <v>3000</v>
      </c>
      <c r="AA290" s="10">
        <v>20</v>
      </c>
      <c r="AB290" s="10">
        <v>150</v>
      </c>
      <c r="AC290" s="10">
        <f t="shared" si="42"/>
        <v>3000</v>
      </c>
      <c r="AD290" s="11">
        <v>60</v>
      </c>
      <c r="AE290" s="26">
        <v>7</v>
      </c>
      <c r="AF290" s="7">
        <f t="shared" si="39"/>
        <v>420</v>
      </c>
      <c r="AG290" s="152">
        <v>1</v>
      </c>
      <c r="AH290" s="139">
        <f t="shared" si="43"/>
        <v>120</v>
      </c>
      <c r="AI290" s="139">
        <f t="shared" si="45"/>
        <v>9420</v>
      </c>
      <c r="AJ290" s="109">
        <f t="shared" si="44"/>
        <v>9420</v>
      </c>
      <c r="AM290" t="b">
        <f>D290='15.02.2022 Смета'!D292</f>
        <v>0</v>
      </c>
      <c r="AN290" t="b">
        <f>F290='15.02.2022 Смета'!E292</f>
        <v>1</v>
      </c>
      <c r="AO290" t="b">
        <f>G290='15.02.2022 Смета'!F292</f>
        <v>1</v>
      </c>
      <c r="AP290" t="b">
        <f>H290='15.02.2022 Смета'!G292</f>
        <v>0</v>
      </c>
    </row>
    <row r="291" spans="1:42" ht="16.149999999999999" customHeight="1" x14ac:dyDescent="0.25">
      <c r="A291" s="108">
        <v>239</v>
      </c>
      <c r="B291" s="8" t="s">
        <v>191</v>
      </c>
      <c r="C291" s="21" t="s">
        <v>293</v>
      </c>
      <c r="D291" s="22" t="s">
        <v>538</v>
      </c>
      <c r="E291" s="21" t="s">
        <v>1032</v>
      </c>
      <c r="F291" s="35">
        <v>44680</v>
      </c>
      <c r="G291" s="35">
        <v>44684</v>
      </c>
      <c r="H291" s="21" t="s">
        <v>309</v>
      </c>
      <c r="I291" s="22" t="s">
        <v>539</v>
      </c>
      <c r="J291" s="35">
        <v>44680</v>
      </c>
      <c r="K291" s="35">
        <v>44684</v>
      </c>
      <c r="L291" s="28"/>
      <c r="M291" s="10">
        <v>3400</v>
      </c>
      <c r="N291" s="10">
        <f t="shared" si="46"/>
        <v>0</v>
      </c>
      <c r="O291" s="28"/>
      <c r="P291" s="10">
        <v>2900</v>
      </c>
      <c r="Q291" s="10">
        <f t="shared" si="47"/>
        <v>0</v>
      </c>
      <c r="R291" s="28"/>
      <c r="S291" s="10">
        <v>2800</v>
      </c>
      <c r="T291" s="10">
        <f t="shared" si="48"/>
        <v>0</v>
      </c>
      <c r="U291" s="29">
        <v>2</v>
      </c>
      <c r="V291" s="10">
        <v>150</v>
      </c>
      <c r="W291" s="10">
        <f t="shared" si="40"/>
        <v>300</v>
      </c>
      <c r="X291" s="29">
        <v>2</v>
      </c>
      <c r="Y291" s="10">
        <v>150</v>
      </c>
      <c r="Z291" s="10">
        <f t="shared" si="41"/>
        <v>300</v>
      </c>
      <c r="AA291" s="29">
        <v>2</v>
      </c>
      <c r="AB291" s="10">
        <v>150</v>
      </c>
      <c r="AC291" s="10">
        <f t="shared" si="42"/>
        <v>300</v>
      </c>
      <c r="AD291" s="29">
        <v>6</v>
      </c>
      <c r="AE291" s="26">
        <v>7</v>
      </c>
      <c r="AF291" s="7">
        <f t="shared" si="39"/>
        <v>42</v>
      </c>
      <c r="AG291" s="152">
        <v>1</v>
      </c>
      <c r="AH291" s="139">
        <f t="shared" si="43"/>
        <v>12</v>
      </c>
      <c r="AI291" s="139">
        <f t="shared" si="45"/>
        <v>942</v>
      </c>
      <c r="AJ291" s="109">
        <f t="shared" si="44"/>
        <v>942</v>
      </c>
      <c r="AM291" t="b">
        <f>D291='15.02.2022 Смета'!D293</f>
        <v>1</v>
      </c>
      <c r="AN291" t="b">
        <f>F291='15.02.2022 Смета'!E293</f>
        <v>1</v>
      </c>
      <c r="AO291" t="b">
        <f>G291='15.02.2022 Смета'!F293</f>
        <v>1</v>
      </c>
      <c r="AP291" t="b">
        <f>H291='15.02.2022 Смета'!G293</f>
        <v>1</v>
      </c>
    </row>
    <row r="292" spans="1:42" ht="52.9" customHeight="1" x14ac:dyDescent="0.25">
      <c r="A292" s="108">
        <v>240</v>
      </c>
      <c r="B292" s="8" t="s">
        <v>191</v>
      </c>
      <c r="C292" s="21" t="s">
        <v>293</v>
      </c>
      <c r="D292" s="22" t="s">
        <v>1093</v>
      </c>
      <c r="E292" s="21" t="s">
        <v>450</v>
      </c>
      <c r="F292" s="35" t="s">
        <v>791</v>
      </c>
      <c r="G292" s="35" t="s">
        <v>792</v>
      </c>
      <c r="H292" s="21" t="s">
        <v>336</v>
      </c>
      <c r="I292" s="22" t="s">
        <v>450</v>
      </c>
      <c r="J292" s="35" t="s">
        <v>791</v>
      </c>
      <c r="K292" s="35" t="s">
        <v>792</v>
      </c>
      <c r="L292" s="10"/>
      <c r="M292" s="10">
        <v>3400</v>
      </c>
      <c r="N292" s="10">
        <f t="shared" si="46"/>
        <v>0</v>
      </c>
      <c r="O292" s="10"/>
      <c r="P292" s="10">
        <v>2900</v>
      </c>
      <c r="Q292" s="10">
        <f t="shared" si="47"/>
        <v>0</v>
      </c>
      <c r="R292" s="10"/>
      <c r="S292" s="10">
        <v>2800</v>
      </c>
      <c r="T292" s="10">
        <f t="shared" si="48"/>
        <v>0</v>
      </c>
      <c r="U292" s="10">
        <v>9</v>
      </c>
      <c r="V292" s="10">
        <v>150</v>
      </c>
      <c r="W292" s="10">
        <f t="shared" si="40"/>
        <v>1350</v>
      </c>
      <c r="X292" s="10">
        <v>9</v>
      </c>
      <c r="Y292" s="10">
        <v>150</v>
      </c>
      <c r="Z292" s="10">
        <f t="shared" si="41"/>
        <v>1350</v>
      </c>
      <c r="AA292" s="10">
        <v>9</v>
      </c>
      <c r="AB292" s="10">
        <v>150</v>
      </c>
      <c r="AC292" s="10">
        <f t="shared" si="42"/>
        <v>1350</v>
      </c>
      <c r="AD292" s="11">
        <v>27</v>
      </c>
      <c r="AE292" s="26">
        <v>7</v>
      </c>
      <c r="AF292" s="7">
        <f t="shared" si="39"/>
        <v>189</v>
      </c>
      <c r="AG292" s="152">
        <v>1</v>
      </c>
      <c r="AH292" s="139">
        <f t="shared" si="43"/>
        <v>54</v>
      </c>
      <c r="AI292" s="139">
        <f t="shared" si="45"/>
        <v>4239</v>
      </c>
      <c r="AJ292" s="109">
        <f t="shared" si="44"/>
        <v>4239</v>
      </c>
      <c r="AM292" t="b">
        <f>D292='15.02.2022 Смета'!D294</f>
        <v>0</v>
      </c>
      <c r="AN292" t="b">
        <f>F292='15.02.2022 Смета'!E294</f>
        <v>1</v>
      </c>
      <c r="AO292" t="b">
        <f>G292='15.02.2022 Смета'!F294</f>
        <v>1</v>
      </c>
      <c r="AP292" t="b">
        <f>H292='15.02.2022 Смета'!G294</f>
        <v>1</v>
      </c>
    </row>
    <row r="293" spans="1:42" ht="51" x14ac:dyDescent="0.25">
      <c r="A293" s="108">
        <v>241</v>
      </c>
      <c r="B293" s="8" t="s">
        <v>191</v>
      </c>
      <c r="C293" s="21" t="s">
        <v>293</v>
      </c>
      <c r="D293" s="22" t="s">
        <v>1094</v>
      </c>
      <c r="E293" s="21" t="s">
        <v>417</v>
      </c>
      <c r="F293" s="35" t="s">
        <v>794</v>
      </c>
      <c r="G293" s="35" t="s">
        <v>795</v>
      </c>
      <c r="H293" s="21" t="s">
        <v>336</v>
      </c>
      <c r="I293" s="38" t="s">
        <v>417</v>
      </c>
      <c r="J293" s="35" t="s">
        <v>794</v>
      </c>
      <c r="K293" s="35" t="s">
        <v>795</v>
      </c>
      <c r="L293" s="10"/>
      <c r="M293" s="10">
        <v>3400</v>
      </c>
      <c r="N293" s="10">
        <f t="shared" si="46"/>
        <v>0</v>
      </c>
      <c r="O293" s="10"/>
      <c r="P293" s="10">
        <v>2900</v>
      </c>
      <c r="Q293" s="10">
        <f t="shared" si="47"/>
        <v>0</v>
      </c>
      <c r="R293" s="10"/>
      <c r="S293" s="10">
        <v>2800</v>
      </c>
      <c r="T293" s="10">
        <f t="shared" si="48"/>
        <v>0</v>
      </c>
      <c r="U293" s="10">
        <v>9</v>
      </c>
      <c r="V293" s="10">
        <v>150</v>
      </c>
      <c r="W293" s="10">
        <f t="shared" si="40"/>
        <v>1350</v>
      </c>
      <c r="X293" s="10">
        <v>9</v>
      </c>
      <c r="Y293" s="10">
        <v>150</v>
      </c>
      <c r="Z293" s="10">
        <f t="shared" si="41"/>
        <v>1350</v>
      </c>
      <c r="AA293" s="10">
        <v>9</v>
      </c>
      <c r="AB293" s="10">
        <v>150</v>
      </c>
      <c r="AC293" s="10">
        <f t="shared" si="42"/>
        <v>1350</v>
      </c>
      <c r="AD293" s="11">
        <v>27</v>
      </c>
      <c r="AE293" s="26">
        <v>7</v>
      </c>
      <c r="AF293" s="7">
        <f t="shared" si="39"/>
        <v>189</v>
      </c>
      <c r="AG293" s="152">
        <v>1</v>
      </c>
      <c r="AH293" s="139">
        <f t="shared" si="43"/>
        <v>54</v>
      </c>
      <c r="AI293" s="139">
        <f t="shared" si="45"/>
        <v>4239</v>
      </c>
      <c r="AJ293" s="109">
        <f t="shared" si="44"/>
        <v>4239</v>
      </c>
      <c r="AM293" t="b">
        <f>D293='15.02.2022 Смета'!D295</f>
        <v>0</v>
      </c>
      <c r="AN293" t="b">
        <f>F293='15.02.2022 Смета'!E295</f>
        <v>1</v>
      </c>
      <c r="AO293" t="b">
        <f>G293='15.02.2022 Смета'!F295</f>
        <v>1</v>
      </c>
      <c r="AP293" t="b">
        <f>H293='15.02.2022 Смета'!G295</f>
        <v>1</v>
      </c>
    </row>
    <row r="294" spans="1:42" ht="16.149999999999999" customHeight="1" x14ac:dyDescent="0.25">
      <c r="A294" s="108">
        <v>242</v>
      </c>
      <c r="B294" s="8" t="s">
        <v>191</v>
      </c>
      <c r="C294" s="21" t="s">
        <v>293</v>
      </c>
      <c r="D294" s="22" t="s">
        <v>540</v>
      </c>
      <c r="E294" s="21" t="s">
        <v>1035</v>
      </c>
      <c r="F294" s="35">
        <v>44709</v>
      </c>
      <c r="G294" s="35">
        <v>44709</v>
      </c>
      <c r="H294" s="21" t="s">
        <v>541</v>
      </c>
      <c r="I294" s="22" t="s">
        <v>796</v>
      </c>
      <c r="J294" s="35">
        <v>44709</v>
      </c>
      <c r="K294" s="35">
        <v>44709</v>
      </c>
      <c r="L294" s="28"/>
      <c r="M294" s="10">
        <v>3400</v>
      </c>
      <c r="N294" s="10">
        <f t="shared" si="46"/>
        <v>0</v>
      </c>
      <c r="O294" s="28"/>
      <c r="P294" s="10">
        <v>2900</v>
      </c>
      <c r="Q294" s="10">
        <f t="shared" si="47"/>
        <v>0</v>
      </c>
      <c r="R294" s="28"/>
      <c r="S294" s="10">
        <v>2800</v>
      </c>
      <c r="T294" s="10">
        <f t="shared" si="48"/>
        <v>0</v>
      </c>
      <c r="U294" s="29">
        <v>1</v>
      </c>
      <c r="V294" s="10">
        <v>150</v>
      </c>
      <c r="W294" s="10">
        <f t="shared" si="40"/>
        <v>150</v>
      </c>
      <c r="X294" s="29">
        <v>1</v>
      </c>
      <c r="Y294" s="10">
        <v>150</v>
      </c>
      <c r="Z294" s="10">
        <f t="shared" si="41"/>
        <v>150</v>
      </c>
      <c r="AA294" s="29">
        <v>1</v>
      </c>
      <c r="AB294" s="10">
        <v>150</v>
      </c>
      <c r="AC294" s="10">
        <f t="shared" si="42"/>
        <v>150</v>
      </c>
      <c r="AD294" s="29">
        <v>3</v>
      </c>
      <c r="AE294" s="26">
        <v>7</v>
      </c>
      <c r="AF294" s="7">
        <f t="shared" si="39"/>
        <v>21</v>
      </c>
      <c r="AG294" s="152">
        <v>1</v>
      </c>
      <c r="AH294" s="139">
        <f t="shared" si="43"/>
        <v>6</v>
      </c>
      <c r="AI294" s="139">
        <f t="shared" si="45"/>
        <v>471</v>
      </c>
      <c r="AJ294" s="109">
        <f t="shared" si="44"/>
        <v>471</v>
      </c>
      <c r="AM294" t="b">
        <f>D294='15.02.2022 Смета'!D296</f>
        <v>1</v>
      </c>
      <c r="AN294" t="b">
        <f>F294='15.02.2022 Смета'!E296</f>
        <v>1</v>
      </c>
      <c r="AO294" t="b">
        <f>G294='15.02.2022 Смета'!F296</f>
        <v>1</v>
      </c>
      <c r="AP294" t="b">
        <f>H294='15.02.2022 Смета'!G296</f>
        <v>1</v>
      </c>
    </row>
    <row r="295" spans="1:42" ht="16.149999999999999" customHeight="1" x14ac:dyDescent="0.25">
      <c r="A295" s="108">
        <v>243</v>
      </c>
      <c r="B295" s="8" t="s">
        <v>191</v>
      </c>
      <c r="C295" s="21" t="s">
        <v>293</v>
      </c>
      <c r="D295" s="22" t="s">
        <v>542</v>
      </c>
      <c r="E295" s="21" t="s">
        <v>1032</v>
      </c>
      <c r="F295" s="35">
        <v>44709</v>
      </c>
      <c r="G295" s="35">
        <v>44709</v>
      </c>
      <c r="H295" s="21" t="s">
        <v>541</v>
      </c>
      <c r="I295" s="22" t="s">
        <v>539</v>
      </c>
      <c r="J295" s="35">
        <v>44709</v>
      </c>
      <c r="K295" s="35">
        <v>44709</v>
      </c>
      <c r="L295" s="28"/>
      <c r="M295" s="10">
        <v>3400</v>
      </c>
      <c r="N295" s="10">
        <f t="shared" si="46"/>
        <v>0</v>
      </c>
      <c r="O295" s="28"/>
      <c r="P295" s="10">
        <v>2900</v>
      </c>
      <c r="Q295" s="10">
        <f t="shared" si="47"/>
        <v>0</v>
      </c>
      <c r="R295" s="28"/>
      <c r="S295" s="10">
        <v>2800</v>
      </c>
      <c r="T295" s="10">
        <f t="shared" si="48"/>
        <v>0</v>
      </c>
      <c r="U295" s="29">
        <v>2</v>
      </c>
      <c r="V295" s="10">
        <v>150</v>
      </c>
      <c r="W295" s="10">
        <f t="shared" si="40"/>
        <v>300</v>
      </c>
      <c r="X295" s="29">
        <v>2</v>
      </c>
      <c r="Y295" s="10">
        <v>150</v>
      </c>
      <c r="Z295" s="10">
        <f t="shared" si="41"/>
        <v>300</v>
      </c>
      <c r="AA295" s="29">
        <v>2</v>
      </c>
      <c r="AB295" s="10">
        <v>150</v>
      </c>
      <c r="AC295" s="10">
        <f t="shared" si="42"/>
        <v>300</v>
      </c>
      <c r="AD295" s="29">
        <v>6</v>
      </c>
      <c r="AE295" s="26">
        <v>7</v>
      </c>
      <c r="AF295" s="7">
        <f t="shared" si="39"/>
        <v>42</v>
      </c>
      <c r="AG295" s="152">
        <v>1</v>
      </c>
      <c r="AH295" s="139">
        <f t="shared" si="43"/>
        <v>12</v>
      </c>
      <c r="AI295" s="139">
        <f t="shared" si="45"/>
        <v>942</v>
      </c>
      <c r="AJ295" s="109">
        <f t="shared" si="44"/>
        <v>942</v>
      </c>
      <c r="AM295" t="b">
        <f>D295='15.02.2022 Смета'!D297</f>
        <v>1</v>
      </c>
      <c r="AN295" t="b">
        <f>F295='15.02.2022 Смета'!E297</f>
        <v>1</v>
      </c>
      <c r="AO295" t="b">
        <f>G295='15.02.2022 Смета'!F297</f>
        <v>1</v>
      </c>
      <c r="AP295" t="b">
        <f>H295='15.02.2022 Смета'!G297</f>
        <v>1</v>
      </c>
    </row>
    <row r="296" spans="1:42" ht="16.149999999999999" customHeight="1" x14ac:dyDescent="0.25">
      <c r="A296" s="106"/>
      <c r="B296" s="96"/>
      <c r="C296" s="97"/>
      <c r="D296" s="179" t="s">
        <v>877</v>
      </c>
      <c r="E296" s="99"/>
      <c r="F296" s="99"/>
      <c r="G296" s="99"/>
      <c r="H296" s="99"/>
      <c r="I296" s="99"/>
      <c r="J296" s="99"/>
      <c r="K296" s="99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2"/>
      <c r="AE296" s="79"/>
      <c r="AF296" s="79"/>
      <c r="AG296" s="153"/>
      <c r="AH296" s="151"/>
      <c r="AI296" s="151"/>
      <c r="AJ296" s="164"/>
      <c r="AM296" t="b">
        <f>D296='15.02.2022 Смета'!D298</f>
        <v>1</v>
      </c>
      <c r="AN296" t="b">
        <f>F296='15.02.2022 Смета'!E298</f>
        <v>1</v>
      </c>
      <c r="AO296" t="b">
        <f>G296='15.02.2022 Смета'!F298</f>
        <v>1</v>
      </c>
      <c r="AP296" t="b">
        <f>H296='15.02.2022 Смета'!G298</f>
        <v>1</v>
      </c>
    </row>
    <row r="297" spans="1:42" ht="27" customHeight="1" x14ac:dyDescent="0.25">
      <c r="A297" s="108">
        <v>244</v>
      </c>
      <c r="B297" s="15" t="s">
        <v>269</v>
      </c>
      <c r="C297" s="21" t="s">
        <v>134</v>
      </c>
      <c r="D297" s="22" t="s">
        <v>615</v>
      </c>
      <c r="E297" s="21" t="s">
        <v>340</v>
      </c>
      <c r="F297" s="35">
        <v>44631</v>
      </c>
      <c r="G297" s="35">
        <v>44635</v>
      </c>
      <c r="H297" s="21" t="s">
        <v>319</v>
      </c>
      <c r="I297" s="22" t="s">
        <v>340</v>
      </c>
      <c r="J297" s="35">
        <v>44631</v>
      </c>
      <c r="K297" s="35">
        <v>44635</v>
      </c>
      <c r="L297" s="14"/>
      <c r="M297" s="10">
        <v>3400</v>
      </c>
      <c r="N297" s="10">
        <f t="shared" si="46"/>
        <v>0</v>
      </c>
      <c r="O297" s="14"/>
      <c r="P297" s="10">
        <v>2900</v>
      </c>
      <c r="Q297" s="10">
        <f t="shared" si="47"/>
        <v>0</v>
      </c>
      <c r="R297" s="14"/>
      <c r="S297" s="10">
        <v>2800</v>
      </c>
      <c r="T297" s="10">
        <f t="shared" si="48"/>
        <v>0</v>
      </c>
      <c r="U297" s="10">
        <v>30</v>
      </c>
      <c r="V297" s="10">
        <v>150</v>
      </c>
      <c r="W297" s="10">
        <f t="shared" si="40"/>
        <v>4500</v>
      </c>
      <c r="X297" s="10">
        <v>30</v>
      </c>
      <c r="Y297" s="10">
        <v>150</v>
      </c>
      <c r="Z297" s="10">
        <f t="shared" si="41"/>
        <v>4500</v>
      </c>
      <c r="AA297" s="10">
        <v>30</v>
      </c>
      <c r="AB297" s="10">
        <v>150</v>
      </c>
      <c r="AC297" s="10">
        <f t="shared" si="42"/>
        <v>4500</v>
      </c>
      <c r="AD297" s="10"/>
      <c r="AE297" s="26">
        <v>7</v>
      </c>
      <c r="AF297" s="7">
        <f>AD297*AE297</f>
        <v>0</v>
      </c>
      <c r="AG297" s="152">
        <v>1</v>
      </c>
      <c r="AH297" s="139">
        <f t="shared" si="43"/>
        <v>90</v>
      </c>
      <c r="AI297" s="139">
        <f t="shared" si="45"/>
        <v>13500</v>
      </c>
      <c r="AJ297" s="109">
        <f t="shared" si="44"/>
        <v>13500</v>
      </c>
      <c r="AM297" t="b">
        <f>D297='15.02.2022 Смета'!D299</f>
        <v>1</v>
      </c>
      <c r="AN297" t="b">
        <f>F297='15.02.2022 Смета'!E299</f>
        <v>1</v>
      </c>
      <c r="AO297" t="b">
        <f>G297='15.02.2022 Смета'!F299</f>
        <v>1</v>
      </c>
      <c r="AP297" t="b">
        <f>H297='15.02.2022 Смета'!G299</f>
        <v>1</v>
      </c>
    </row>
    <row r="298" spans="1:42" ht="42" customHeight="1" x14ac:dyDescent="0.25">
      <c r="A298" s="108">
        <v>245</v>
      </c>
      <c r="B298" s="15" t="s">
        <v>269</v>
      </c>
      <c r="C298" s="21" t="s">
        <v>134</v>
      </c>
      <c r="D298" s="22" t="s">
        <v>616</v>
      </c>
      <c r="E298" s="21" t="s">
        <v>991</v>
      </c>
      <c r="F298" s="35">
        <v>44631</v>
      </c>
      <c r="G298" s="35">
        <v>44635</v>
      </c>
      <c r="H298" s="21" t="s">
        <v>319</v>
      </c>
      <c r="I298" s="22" t="s">
        <v>465</v>
      </c>
      <c r="J298" s="35">
        <v>44631</v>
      </c>
      <c r="K298" s="35">
        <v>44635</v>
      </c>
      <c r="L298" s="14"/>
      <c r="M298" s="10">
        <v>3400</v>
      </c>
      <c r="N298" s="10">
        <f t="shared" si="46"/>
        <v>0</v>
      </c>
      <c r="O298" s="14"/>
      <c r="P298" s="10">
        <v>2900</v>
      </c>
      <c r="Q298" s="10">
        <f t="shared" si="47"/>
        <v>0</v>
      </c>
      <c r="R298" s="14"/>
      <c r="S298" s="10">
        <v>2800</v>
      </c>
      <c r="T298" s="10">
        <f t="shared" si="48"/>
        <v>0</v>
      </c>
      <c r="U298" s="10">
        <v>34</v>
      </c>
      <c r="V298" s="10">
        <v>150</v>
      </c>
      <c r="W298" s="10">
        <f t="shared" si="40"/>
        <v>5100</v>
      </c>
      <c r="X298" s="10">
        <v>34</v>
      </c>
      <c r="Y298" s="10">
        <v>150</v>
      </c>
      <c r="Z298" s="10">
        <f t="shared" si="41"/>
        <v>5100</v>
      </c>
      <c r="AA298" s="10">
        <v>34</v>
      </c>
      <c r="AB298" s="10">
        <v>150</v>
      </c>
      <c r="AC298" s="10">
        <f t="shared" si="42"/>
        <v>5100</v>
      </c>
      <c r="AD298" s="10"/>
      <c r="AE298" s="26">
        <v>7</v>
      </c>
      <c r="AF298" s="7">
        <f>AD298*AE298</f>
        <v>0</v>
      </c>
      <c r="AG298" s="152">
        <v>1</v>
      </c>
      <c r="AH298" s="145">
        <f t="shared" si="43"/>
        <v>102</v>
      </c>
      <c r="AI298" s="139">
        <f t="shared" si="45"/>
        <v>15300</v>
      </c>
      <c r="AJ298" s="118">
        <f t="shared" si="44"/>
        <v>15300</v>
      </c>
      <c r="AM298" t="b">
        <f>D298='15.02.2022 Смета'!D300</f>
        <v>1</v>
      </c>
      <c r="AN298" t="b">
        <f>F298='15.02.2022 Смета'!E300</f>
        <v>1</v>
      </c>
      <c r="AO298" t="b">
        <f>G298='15.02.2022 Смета'!F300</f>
        <v>1</v>
      </c>
      <c r="AP298" t="b">
        <f>H298='15.02.2022 Смета'!G300</f>
        <v>1</v>
      </c>
    </row>
    <row r="299" spans="1:42" x14ac:dyDescent="0.25">
      <c r="A299" s="106"/>
      <c r="B299" s="96"/>
      <c r="C299" s="97"/>
      <c r="D299" s="179" t="s">
        <v>878</v>
      </c>
      <c r="E299" s="99"/>
      <c r="F299" s="99"/>
      <c r="G299" s="99"/>
      <c r="H299" s="99"/>
      <c r="I299" s="99"/>
      <c r="J299" s="99"/>
      <c r="K299" s="99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2"/>
      <c r="AE299" s="79"/>
      <c r="AF299" s="79"/>
      <c r="AG299" s="153"/>
      <c r="AH299" s="151"/>
      <c r="AI299" s="151"/>
      <c r="AJ299" s="164"/>
      <c r="AM299" t="b">
        <f>D299='15.02.2022 Смета'!D301</f>
        <v>1</v>
      </c>
      <c r="AN299" t="b">
        <f>F299='15.02.2022 Смета'!E301</f>
        <v>1</v>
      </c>
      <c r="AO299" t="b">
        <f>G299='15.02.2022 Смета'!F301</f>
        <v>1</v>
      </c>
      <c r="AP299" t="b">
        <f>H299='15.02.2022 Смета'!G301</f>
        <v>1</v>
      </c>
    </row>
    <row r="300" spans="1:42" ht="52.9" customHeight="1" x14ac:dyDescent="0.25">
      <c r="A300" s="108">
        <v>246</v>
      </c>
      <c r="B300" s="8" t="s">
        <v>237</v>
      </c>
      <c r="C300" s="21" t="s">
        <v>236</v>
      </c>
      <c r="D300" s="22" t="s">
        <v>85</v>
      </c>
      <c r="E300" s="21" t="s">
        <v>491</v>
      </c>
      <c r="F300" s="35">
        <v>44588</v>
      </c>
      <c r="G300" s="35">
        <v>44591</v>
      </c>
      <c r="H300" s="21" t="s">
        <v>298</v>
      </c>
      <c r="I300" s="22" t="s">
        <v>491</v>
      </c>
      <c r="J300" s="35">
        <v>44588</v>
      </c>
      <c r="K300" s="35">
        <v>44591</v>
      </c>
      <c r="L300" s="10"/>
      <c r="M300" s="10">
        <v>3400</v>
      </c>
      <c r="N300" s="10">
        <f t="shared" si="46"/>
        <v>0</v>
      </c>
      <c r="O300" s="10"/>
      <c r="P300" s="10">
        <v>2900</v>
      </c>
      <c r="Q300" s="10">
        <f t="shared" si="47"/>
        <v>0</v>
      </c>
      <c r="R300" s="10"/>
      <c r="S300" s="10">
        <v>2800</v>
      </c>
      <c r="T300" s="10">
        <f t="shared" si="48"/>
        <v>0</v>
      </c>
      <c r="U300" s="10">
        <v>10</v>
      </c>
      <c r="V300" s="10">
        <v>150</v>
      </c>
      <c r="W300" s="10">
        <f t="shared" si="40"/>
        <v>1500</v>
      </c>
      <c r="X300" s="10">
        <v>10</v>
      </c>
      <c r="Y300" s="10">
        <v>150</v>
      </c>
      <c r="Z300" s="10">
        <f t="shared" si="41"/>
        <v>1500</v>
      </c>
      <c r="AA300" s="10">
        <v>10</v>
      </c>
      <c r="AB300" s="10">
        <v>150</v>
      </c>
      <c r="AC300" s="10">
        <f t="shared" si="42"/>
        <v>1500</v>
      </c>
      <c r="AD300" s="11"/>
      <c r="AE300" s="26">
        <v>7</v>
      </c>
      <c r="AF300" s="7">
        <f>AD300*AE300</f>
        <v>0</v>
      </c>
      <c r="AG300" s="152">
        <v>1</v>
      </c>
      <c r="AH300" s="139">
        <f t="shared" si="43"/>
        <v>30</v>
      </c>
      <c r="AI300" s="139">
        <f t="shared" si="45"/>
        <v>4500</v>
      </c>
      <c r="AJ300" s="109">
        <f t="shared" si="44"/>
        <v>4500</v>
      </c>
      <c r="AM300" t="b">
        <f>D300='15.02.2022 Смета'!D302</f>
        <v>1</v>
      </c>
      <c r="AN300" t="b">
        <f>F300='15.02.2022 Смета'!E302</f>
        <v>1</v>
      </c>
      <c r="AO300" t="b">
        <f>G300='15.02.2022 Смета'!F302</f>
        <v>1</v>
      </c>
      <c r="AP300" t="b">
        <f>H300='15.02.2022 Смета'!G302</f>
        <v>1</v>
      </c>
    </row>
    <row r="301" spans="1:42" ht="16.149999999999999" customHeight="1" x14ac:dyDescent="0.25">
      <c r="A301" s="108">
        <v>247</v>
      </c>
      <c r="B301" s="8" t="s">
        <v>237</v>
      </c>
      <c r="C301" s="21" t="s">
        <v>236</v>
      </c>
      <c r="D301" s="22" t="s">
        <v>86</v>
      </c>
      <c r="E301" s="21" t="s">
        <v>449</v>
      </c>
      <c r="F301" s="35">
        <v>44588</v>
      </c>
      <c r="G301" s="35">
        <v>44591</v>
      </c>
      <c r="H301" s="21" t="s">
        <v>298</v>
      </c>
      <c r="I301" s="22" t="s">
        <v>449</v>
      </c>
      <c r="J301" s="35">
        <v>44588</v>
      </c>
      <c r="K301" s="35">
        <v>44591</v>
      </c>
      <c r="L301" s="10"/>
      <c r="M301" s="10">
        <v>3400</v>
      </c>
      <c r="N301" s="10">
        <f t="shared" si="46"/>
        <v>0</v>
      </c>
      <c r="O301" s="10"/>
      <c r="P301" s="10">
        <v>2900</v>
      </c>
      <c r="Q301" s="10">
        <f t="shared" si="47"/>
        <v>0</v>
      </c>
      <c r="R301" s="10"/>
      <c r="S301" s="10">
        <v>2800</v>
      </c>
      <c r="T301" s="10">
        <f t="shared" si="48"/>
        <v>0</v>
      </c>
      <c r="U301" s="10">
        <v>2</v>
      </c>
      <c r="V301" s="10">
        <v>150</v>
      </c>
      <c r="W301" s="10">
        <f t="shared" si="40"/>
        <v>300</v>
      </c>
      <c r="X301" s="10">
        <v>2</v>
      </c>
      <c r="Y301" s="10">
        <v>150</v>
      </c>
      <c r="Z301" s="10">
        <f t="shared" si="41"/>
        <v>300</v>
      </c>
      <c r="AA301" s="10">
        <v>2</v>
      </c>
      <c r="AB301" s="10">
        <v>150</v>
      </c>
      <c r="AC301" s="10">
        <f t="shared" si="42"/>
        <v>300</v>
      </c>
      <c r="AD301" s="11"/>
      <c r="AE301" s="26">
        <v>7</v>
      </c>
      <c r="AF301" s="7">
        <f>AD301*AE301</f>
        <v>0</v>
      </c>
      <c r="AG301" s="152">
        <v>1</v>
      </c>
      <c r="AH301" s="139">
        <f t="shared" si="43"/>
        <v>6</v>
      </c>
      <c r="AI301" s="139">
        <f t="shared" si="45"/>
        <v>900</v>
      </c>
      <c r="AJ301" s="109">
        <f t="shared" si="44"/>
        <v>900</v>
      </c>
      <c r="AM301" t="b">
        <f>D301='15.02.2022 Смета'!D303</f>
        <v>1</v>
      </c>
      <c r="AN301" t="b">
        <f>F301='15.02.2022 Смета'!E303</f>
        <v>1</v>
      </c>
      <c r="AO301" t="b">
        <f>G301='15.02.2022 Смета'!F303</f>
        <v>1</v>
      </c>
      <c r="AP301" t="b">
        <f>H301='15.02.2022 Смета'!G303</f>
        <v>1</v>
      </c>
    </row>
    <row r="302" spans="1:42" ht="53.65" customHeight="1" x14ac:dyDescent="0.25">
      <c r="A302" s="108">
        <v>248</v>
      </c>
      <c r="B302" s="8"/>
      <c r="C302" s="47" t="s">
        <v>236</v>
      </c>
      <c r="D302" s="22" t="s">
        <v>87</v>
      </c>
      <c r="E302" s="21" t="s">
        <v>491</v>
      </c>
      <c r="F302" s="35">
        <v>44700</v>
      </c>
      <c r="G302" s="35">
        <v>44703</v>
      </c>
      <c r="H302" s="21" t="s">
        <v>1036</v>
      </c>
      <c r="I302" s="51" t="s">
        <v>448</v>
      </c>
      <c r="J302" s="52">
        <v>44700</v>
      </c>
      <c r="K302" s="52">
        <v>44703</v>
      </c>
      <c r="L302" s="49"/>
      <c r="M302" s="49">
        <v>3400</v>
      </c>
      <c r="N302" s="49">
        <f t="shared" si="46"/>
        <v>0</v>
      </c>
      <c r="O302" s="49"/>
      <c r="P302" s="49">
        <v>2900</v>
      </c>
      <c r="Q302" s="49">
        <f t="shared" si="47"/>
        <v>0</v>
      </c>
      <c r="R302" s="49"/>
      <c r="S302" s="49">
        <v>2800</v>
      </c>
      <c r="T302" s="49">
        <f t="shared" si="48"/>
        <v>0</v>
      </c>
      <c r="U302" s="49">
        <v>2</v>
      </c>
      <c r="V302" s="49">
        <v>150</v>
      </c>
      <c r="W302" s="49">
        <f t="shared" si="40"/>
        <v>300</v>
      </c>
      <c r="X302" s="49">
        <v>3</v>
      </c>
      <c r="Y302" s="49">
        <v>150</v>
      </c>
      <c r="Z302" s="49">
        <f t="shared" si="41"/>
        <v>450</v>
      </c>
      <c r="AA302" s="49">
        <v>3</v>
      </c>
      <c r="AB302" s="49">
        <v>150</v>
      </c>
      <c r="AC302" s="49">
        <f t="shared" si="42"/>
        <v>450</v>
      </c>
      <c r="AD302" s="50"/>
      <c r="AE302" s="54">
        <v>7</v>
      </c>
      <c r="AF302" s="55">
        <v>150</v>
      </c>
      <c r="AG302" s="152">
        <v>1</v>
      </c>
      <c r="AH302" s="154">
        <f t="shared" si="43"/>
        <v>8</v>
      </c>
      <c r="AI302" s="139">
        <f t="shared" si="45"/>
        <v>1350</v>
      </c>
      <c r="AJ302" s="165">
        <f t="shared" si="44"/>
        <v>1350</v>
      </c>
      <c r="AM302" t="b">
        <f>D302='15.02.2022 Смета'!D304</f>
        <v>1</v>
      </c>
      <c r="AN302" t="b">
        <f>F302='15.02.2022 Смета'!E304</f>
        <v>1</v>
      </c>
      <c r="AO302" t="b">
        <f>G302='15.02.2022 Смета'!F304</f>
        <v>1</v>
      </c>
      <c r="AP302" t="b">
        <f>H302='15.02.2022 Смета'!G304</f>
        <v>0</v>
      </c>
    </row>
    <row r="303" spans="1:42" ht="16.149999999999999" customHeight="1" x14ac:dyDescent="0.25">
      <c r="A303" s="108">
        <v>249</v>
      </c>
      <c r="B303" s="8" t="s">
        <v>238</v>
      </c>
      <c r="C303" s="21" t="s">
        <v>236</v>
      </c>
      <c r="D303" s="22" t="s">
        <v>88</v>
      </c>
      <c r="E303" s="21" t="s">
        <v>449</v>
      </c>
      <c r="F303" s="35">
        <v>44700</v>
      </c>
      <c r="G303" s="35">
        <v>44703</v>
      </c>
      <c r="H303" s="21" t="s">
        <v>1036</v>
      </c>
      <c r="I303" s="22" t="s">
        <v>449</v>
      </c>
      <c r="J303" s="35">
        <v>44700</v>
      </c>
      <c r="K303" s="35">
        <v>44703</v>
      </c>
      <c r="L303" s="11"/>
      <c r="M303" s="10">
        <v>3400</v>
      </c>
      <c r="N303" s="10">
        <f t="shared" si="46"/>
        <v>0</v>
      </c>
      <c r="O303" s="10"/>
      <c r="P303" s="10">
        <v>2900</v>
      </c>
      <c r="Q303" s="10">
        <f t="shared" si="47"/>
        <v>0</v>
      </c>
      <c r="R303" s="10"/>
      <c r="S303" s="10">
        <v>2800</v>
      </c>
      <c r="T303" s="10">
        <f t="shared" si="48"/>
        <v>0</v>
      </c>
      <c r="U303" s="10">
        <v>2</v>
      </c>
      <c r="V303" s="10">
        <v>150</v>
      </c>
      <c r="W303" s="10">
        <f t="shared" si="40"/>
        <v>300</v>
      </c>
      <c r="X303" s="10">
        <v>2</v>
      </c>
      <c r="Y303" s="10">
        <v>150</v>
      </c>
      <c r="Z303" s="10">
        <f t="shared" si="41"/>
        <v>300</v>
      </c>
      <c r="AA303" s="10">
        <v>2</v>
      </c>
      <c r="AB303" s="10">
        <v>150</v>
      </c>
      <c r="AC303" s="10">
        <f t="shared" si="42"/>
        <v>300</v>
      </c>
      <c r="AD303" s="11">
        <v>9</v>
      </c>
      <c r="AE303" s="26">
        <v>7</v>
      </c>
      <c r="AF303" s="7">
        <f t="shared" ref="AF303:AF363" si="49">AD303*AE303</f>
        <v>63</v>
      </c>
      <c r="AG303" s="152">
        <v>1</v>
      </c>
      <c r="AH303" s="139">
        <f t="shared" si="43"/>
        <v>15</v>
      </c>
      <c r="AI303" s="139">
        <f t="shared" si="45"/>
        <v>963</v>
      </c>
      <c r="AJ303" s="109">
        <f t="shared" si="44"/>
        <v>963</v>
      </c>
      <c r="AM303" t="b">
        <f>D303='15.02.2022 Смета'!D305</f>
        <v>1</v>
      </c>
      <c r="AN303" t="b">
        <f>F303='15.02.2022 Смета'!E305</f>
        <v>1</v>
      </c>
      <c r="AO303" t="b">
        <f>G303='15.02.2022 Смета'!F305</f>
        <v>1</v>
      </c>
      <c r="AP303" t="b">
        <f>H303='15.02.2022 Смета'!G305</f>
        <v>0</v>
      </c>
    </row>
    <row r="304" spans="1:42" ht="51.4" customHeight="1" x14ac:dyDescent="0.25">
      <c r="A304" s="108">
        <v>250</v>
      </c>
      <c r="B304" s="8" t="s">
        <v>238</v>
      </c>
      <c r="C304" s="21" t="s">
        <v>236</v>
      </c>
      <c r="D304" s="22" t="s">
        <v>90</v>
      </c>
      <c r="E304" s="21" t="s">
        <v>1037</v>
      </c>
      <c r="F304" s="35">
        <v>44813</v>
      </c>
      <c r="G304" s="35">
        <v>44815</v>
      </c>
      <c r="H304" s="21" t="s">
        <v>541</v>
      </c>
      <c r="I304" s="22" t="s">
        <v>731</v>
      </c>
      <c r="J304" s="35">
        <v>44813</v>
      </c>
      <c r="K304" s="35">
        <v>44815</v>
      </c>
      <c r="L304" s="10">
        <v>2</v>
      </c>
      <c r="M304" s="10">
        <v>3400</v>
      </c>
      <c r="N304" s="10">
        <f t="shared" si="46"/>
        <v>6800</v>
      </c>
      <c r="O304" s="10">
        <v>2</v>
      </c>
      <c r="P304" s="10">
        <v>2900</v>
      </c>
      <c r="Q304" s="10">
        <f t="shared" si="47"/>
        <v>5800</v>
      </c>
      <c r="R304" s="10">
        <v>2</v>
      </c>
      <c r="S304" s="10">
        <v>2800</v>
      </c>
      <c r="T304" s="10">
        <f t="shared" si="48"/>
        <v>5600</v>
      </c>
      <c r="U304" s="10">
        <v>10</v>
      </c>
      <c r="V304" s="10">
        <v>150</v>
      </c>
      <c r="W304" s="10">
        <f t="shared" si="40"/>
        <v>1500</v>
      </c>
      <c r="X304" s="10">
        <v>10</v>
      </c>
      <c r="Y304" s="10">
        <v>150</v>
      </c>
      <c r="Z304" s="10">
        <f t="shared" si="41"/>
        <v>1500</v>
      </c>
      <c r="AA304" s="10">
        <v>10</v>
      </c>
      <c r="AB304" s="10">
        <v>150</v>
      </c>
      <c r="AC304" s="10">
        <f t="shared" si="42"/>
        <v>1500</v>
      </c>
      <c r="AD304" s="11">
        <v>36</v>
      </c>
      <c r="AE304" s="26">
        <v>7</v>
      </c>
      <c r="AF304" s="7">
        <f t="shared" si="49"/>
        <v>252</v>
      </c>
      <c r="AG304" s="152">
        <v>1</v>
      </c>
      <c r="AH304" s="139">
        <f t="shared" si="43"/>
        <v>72</v>
      </c>
      <c r="AI304" s="139">
        <f t="shared" si="45"/>
        <v>22952</v>
      </c>
      <c r="AJ304" s="109">
        <f t="shared" si="44"/>
        <v>22952</v>
      </c>
      <c r="AM304" t="b">
        <f>D304='15.02.2022 Смета'!D306</f>
        <v>1</v>
      </c>
      <c r="AN304" t="b">
        <f>F304='15.02.2022 Смета'!E306</f>
        <v>1</v>
      </c>
      <c r="AO304" t="b">
        <f>G304='15.02.2022 Смета'!F306</f>
        <v>1</v>
      </c>
      <c r="AP304" t="b">
        <f>H304='15.02.2022 Смета'!G306</f>
        <v>1</v>
      </c>
    </row>
    <row r="305" spans="1:42" ht="16.149999999999999" customHeight="1" x14ac:dyDescent="0.25">
      <c r="A305" s="108">
        <v>251</v>
      </c>
      <c r="B305" s="8" t="s">
        <v>238</v>
      </c>
      <c r="C305" s="21" t="s">
        <v>236</v>
      </c>
      <c r="D305" s="22" t="s">
        <v>89</v>
      </c>
      <c r="E305" s="21" t="s">
        <v>449</v>
      </c>
      <c r="F305" s="35">
        <v>44813</v>
      </c>
      <c r="G305" s="35">
        <v>44815</v>
      </c>
      <c r="H305" s="21" t="s">
        <v>541</v>
      </c>
      <c r="I305" s="22" t="s">
        <v>411</v>
      </c>
      <c r="J305" s="35">
        <v>44813</v>
      </c>
      <c r="K305" s="35">
        <v>44815</v>
      </c>
      <c r="L305" s="10">
        <v>1</v>
      </c>
      <c r="M305" s="10">
        <v>3400</v>
      </c>
      <c r="N305" s="10">
        <f t="shared" si="46"/>
        <v>3400</v>
      </c>
      <c r="O305" s="10">
        <v>1</v>
      </c>
      <c r="P305" s="10">
        <v>2900</v>
      </c>
      <c r="Q305" s="10">
        <f t="shared" si="47"/>
        <v>2900</v>
      </c>
      <c r="R305" s="10">
        <v>1</v>
      </c>
      <c r="S305" s="10">
        <v>2800</v>
      </c>
      <c r="T305" s="10">
        <f t="shared" si="48"/>
        <v>2800</v>
      </c>
      <c r="U305" s="10">
        <v>2</v>
      </c>
      <c r="V305" s="10">
        <v>150</v>
      </c>
      <c r="W305" s="10">
        <f t="shared" si="40"/>
        <v>300</v>
      </c>
      <c r="X305" s="10">
        <v>2</v>
      </c>
      <c r="Y305" s="10">
        <v>150</v>
      </c>
      <c r="Z305" s="10">
        <f t="shared" si="41"/>
        <v>300</v>
      </c>
      <c r="AA305" s="10">
        <v>2</v>
      </c>
      <c r="AB305" s="10">
        <v>150</v>
      </c>
      <c r="AC305" s="10">
        <f t="shared" si="42"/>
        <v>300</v>
      </c>
      <c r="AD305" s="11">
        <v>9</v>
      </c>
      <c r="AE305" s="26">
        <v>7</v>
      </c>
      <c r="AF305" s="7">
        <f t="shared" si="49"/>
        <v>63</v>
      </c>
      <c r="AG305" s="152">
        <v>1</v>
      </c>
      <c r="AH305" s="139">
        <f t="shared" si="43"/>
        <v>18</v>
      </c>
      <c r="AI305" s="139">
        <f t="shared" si="45"/>
        <v>10063</v>
      </c>
      <c r="AJ305" s="109">
        <f t="shared" si="44"/>
        <v>10063</v>
      </c>
      <c r="AM305" t="b">
        <f>D305='15.02.2022 Смета'!D307</f>
        <v>1</v>
      </c>
      <c r="AN305" t="b">
        <f>F305='15.02.2022 Смета'!E307</f>
        <v>1</v>
      </c>
      <c r="AO305" t="b">
        <f>G305='15.02.2022 Смета'!F307</f>
        <v>1</v>
      </c>
      <c r="AP305" t="b">
        <f>H305='15.02.2022 Смета'!G307</f>
        <v>1</v>
      </c>
    </row>
    <row r="306" spans="1:42" ht="15" customHeight="1" x14ac:dyDescent="0.25">
      <c r="A306" s="106"/>
      <c r="B306" s="96"/>
      <c r="C306" s="97"/>
      <c r="D306" s="179" t="s">
        <v>879</v>
      </c>
      <c r="E306" s="99"/>
      <c r="F306" s="99"/>
      <c r="G306" s="99"/>
      <c r="H306" s="99"/>
      <c r="I306" s="99"/>
      <c r="J306" s="99"/>
      <c r="K306" s="99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2"/>
      <c r="AE306" s="79"/>
      <c r="AF306" s="79"/>
      <c r="AG306" s="153"/>
      <c r="AH306" s="151"/>
      <c r="AI306" s="151"/>
      <c r="AJ306" s="164"/>
      <c r="AM306" t="b">
        <f>D306='15.02.2022 Смета'!D308</f>
        <v>1</v>
      </c>
      <c r="AN306" t="b">
        <f>F306='15.02.2022 Смета'!E308</f>
        <v>1</v>
      </c>
      <c r="AO306" t="b">
        <f>G306='15.02.2022 Смета'!F308</f>
        <v>1</v>
      </c>
      <c r="AP306" t="b">
        <f>H306='15.02.2022 Смета'!G308</f>
        <v>1</v>
      </c>
    </row>
    <row r="307" spans="1:42" ht="27" customHeight="1" x14ac:dyDescent="0.25">
      <c r="A307" s="108">
        <v>252</v>
      </c>
      <c r="B307" s="8" t="s">
        <v>187</v>
      </c>
      <c r="C307" s="21" t="s">
        <v>147</v>
      </c>
      <c r="D307" s="22" t="s">
        <v>234</v>
      </c>
      <c r="E307" s="21" t="s">
        <v>419</v>
      </c>
      <c r="F307" s="35">
        <v>44687</v>
      </c>
      <c r="G307" s="35">
        <v>44687</v>
      </c>
      <c r="H307" s="21" t="s">
        <v>1038</v>
      </c>
      <c r="I307" s="22" t="s">
        <v>419</v>
      </c>
      <c r="J307" s="35">
        <v>44687</v>
      </c>
      <c r="K307" s="35">
        <v>44687</v>
      </c>
      <c r="L307" s="10"/>
      <c r="M307" s="10">
        <v>3400</v>
      </c>
      <c r="N307" s="10">
        <f t="shared" si="46"/>
        <v>0</v>
      </c>
      <c r="O307" s="10"/>
      <c r="P307" s="10">
        <v>2900</v>
      </c>
      <c r="Q307" s="10">
        <f t="shared" si="47"/>
        <v>0</v>
      </c>
      <c r="R307" s="10"/>
      <c r="S307" s="10">
        <v>2800</v>
      </c>
      <c r="T307" s="10">
        <f t="shared" si="48"/>
        <v>0</v>
      </c>
      <c r="U307" s="10">
        <v>9</v>
      </c>
      <c r="V307" s="10">
        <v>150</v>
      </c>
      <c r="W307" s="10">
        <f t="shared" si="40"/>
        <v>1350</v>
      </c>
      <c r="X307" s="10">
        <v>9</v>
      </c>
      <c r="Y307" s="10">
        <v>150</v>
      </c>
      <c r="Z307" s="10">
        <f t="shared" si="41"/>
        <v>1350</v>
      </c>
      <c r="AA307" s="10">
        <v>9</v>
      </c>
      <c r="AB307" s="10">
        <v>150</v>
      </c>
      <c r="AC307" s="10">
        <f t="shared" si="42"/>
        <v>1350</v>
      </c>
      <c r="AD307" s="11">
        <v>48</v>
      </c>
      <c r="AE307" s="26">
        <v>7</v>
      </c>
      <c r="AF307" s="7">
        <f t="shared" si="49"/>
        <v>336</v>
      </c>
      <c r="AG307" s="152">
        <v>1</v>
      </c>
      <c r="AH307" s="139">
        <f t="shared" si="43"/>
        <v>75</v>
      </c>
      <c r="AI307" s="139">
        <f t="shared" si="45"/>
        <v>4386</v>
      </c>
      <c r="AJ307" s="109">
        <f t="shared" si="44"/>
        <v>4386</v>
      </c>
      <c r="AM307" t="b">
        <f>D307='15.02.2022 Смета'!D309</f>
        <v>1</v>
      </c>
      <c r="AN307" t="b">
        <f>F307='15.02.2022 Смета'!E309</f>
        <v>1</v>
      </c>
      <c r="AO307" t="b">
        <f>G307='15.02.2022 Смета'!F309</f>
        <v>1</v>
      </c>
      <c r="AP307" t="b">
        <f>H307='15.02.2022 Смета'!G309</f>
        <v>0</v>
      </c>
    </row>
    <row r="308" spans="1:42" ht="15" customHeight="1" x14ac:dyDescent="0.25">
      <c r="A308" s="106"/>
      <c r="B308" s="96"/>
      <c r="C308" s="97"/>
      <c r="D308" s="179" t="s">
        <v>880</v>
      </c>
      <c r="E308" s="99"/>
      <c r="F308" s="99"/>
      <c r="G308" s="99"/>
      <c r="H308" s="99"/>
      <c r="I308" s="99"/>
      <c r="J308" s="99"/>
      <c r="K308" s="99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2"/>
      <c r="AE308" s="79"/>
      <c r="AF308" s="79"/>
      <c r="AG308" s="153"/>
      <c r="AH308" s="151"/>
      <c r="AI308" s="151"/>
      <c r="AJ308" s="164"/>
      <c r="AM308" t="b">
        <f>D308='15.02.2022 Смета'!D310</f>
        <v>1</v>
      </c>
      <c r="AN308" t="b">
        <f>F308='15.02.2022 Смета'!E310</f>
        <v>1</v>
      </c>
      <c r="AO308" t="b">
        <f>G308='15.02.2022 Смета'!F310</f>
        <v>1</v>
      </c>
      <c r="AP308" t="b">
        <f>H308='15.02.2022 Смета'!G310</f>
        <v>1</v>
      </c>
    </row>
    <row r="309" spans="1:42" ht="27" customHeight="1" x14ac:dyDescent="0.25">
      <c r="A309" s="108">
        <v>253</v>
      </c>
      <c r="B309" s="8" t="s">
        <v>171</v>
      </c>
      <c r="C309" s="21" t="s">
        <v>148</v>
      </c>
      <c r="D309" s="22" t="s">
        <v>617</v>
      </c>
      <c r="E309" s="21" t="s">
        <v>1039</v>
      </c>
      <c r="F309" s="35">
        <v>44711</v>
      </c>
      <c r="G309" s="35">
        <v>44712</v>
      </c>
      <c r="H309" s="21" t="s">
        <v>992</v>
      </c>
      <c r="I309" s="22" t="s">
        <v>732</v>
      </c>
      <c r="J309" s="35">
        <v>44711</v>
      </c>
      <c r="K309" s="35">
        <v>44712</v>
      </c>
      <c r="L309" s="14"/>
      <c r="M309" s="10">
        <v>3400</v>
      </c>
      <c r="N309" s="10">
        <f t="shared" si="46"/>
        <v>0</v>
      </c>
      <c r="O309" s="14"/>
      <c r="P309" s="10">
        <v>2900</v>
      </c>
      <c r="Q309" s="10">
        <f t="shared" si="47"/>
        <v>0</v>
      </c>
      <c r="R309" s="14"/>
      <c r="S309" s="10">
        <v>2800</v>
      </c>
      <c r="T309" s="10">
        <f t="shared" si="48"/>
        <v>0</v>
      </c>
      <c r="U309" s="12">
        <v>60</v>
      </c>
      <c r="V309" s="10">
        <v>150</v>
      </c>
      <c r="W309" s="10">
        <f t="shared" si="40"/>
        <v>9000</v>
      </c>
      <c r="X309" s="12">
        <v>60</v>
      </c>
      <c r="Y309" s="10">
        <v>150</v>
      </c>
      <c r="Z309" s="10">
        <f t="shared" si="41"/>
        <v>9000</v>
      </c>
      <c r="AA309" s="12">
        <v>60</v>
      </c>
      <c r="AB309" s="10">
        <v>150</v>
      </c>
      <c r="AC309" s="10">
        <f t="shared" si="42"/>
        <v>9000</v>
      </c>
      <c r="AD309" s="12">
        <v>180</v>
      </c>
      <c r="AE309" s="26">
        <v>7</v>
      </c>
      <c r="AF309" s="7">
        <f t="shared" si="49"/>
        <v>1260</v>
      </c>
      <c r="AG309" s="152">
        <v>1</v>
      </c>
      <c r="AH309" s="139">
        <f t="shared" si="43"/>
        <v>360</v>
      </c>
      <c r="AI309" s="139">
        <f t="shared" si="45"/>
        <v>28260</v>
      </c>
      <c r="AJ309" s="109">
        <f t="shared" si="44"/>
        <v>28260</v>
      </c>
      <c r="AM309" t="b">
        <f>D309='15.02.2022 Смета'!D311</f>
        <v>1</v>
      </c>
      <c r="AN309" t="b">
        <f>F309='15.02.2022 Смета'!E311</f>
        <v>1</v>
      </c>
      <c r="AO309" t="b">
        <f>G309='15.02.2022 Смета'!F311</f>
        <v>1</v>
      </c>
      <c r="AP309" t="b">
        <f>H309='15.02.2022 Смета'!G311</f>
        <v>0</v>
      </c>
    </row>
    <row r="310" spans="1:42" ht="27" customHeight="1" x14ac:dyDescent="0.25">
      <c r="A310" s="108">
        <v>254</v>
      </c>
      <c r="B310" s="8" t="s">
        <v>171</v>
      </c>
      <c r="C310" s="21" t="s">
        <v>148</v>
      </c>
      <c r="D310" s="22" t="s">
        <v>91</v>
      </c>
      <c r="E310" s="21" t="s">
        <v>340</v>
      </c>
      <c r="F310" s="35">
        <v>44722</v>
      </c>
      <c r="G310" s="35">
        <v>44724</v>
      </c>
      <c r="H310" s="21" t="s">
        <v>802</v>
      </c>
      <c r="I310" s="22" t="s">
        <v>300</v>
      </c>
      <c r="J310" s="35">
        <v>44722</v>
      </c>
      <c r="K310" s="35">
        <v>44724</v>
      </c>
      <c r="L310" s="14">
        <v>10</v>
      </c>
      <c r="M310" s="10">
        <v>3400</v>
      </c>
      <c r="N310" s="10">
        <f t="shared" si="46"/>
        <v>34000</v>
      </c>
      <c r="O310" s="14">
        <v>10</v>
      </c>
      <c r="P310" s="10">
        <v>2900</v>
      </c>
      <c r="Q310" s="10">
        <f t="shared" si="47"/>
        <v>29000</v>
      </c>
      <c r="R310" s="14">
        <v>10</v>
      </c>
      <c r="S310" s="10">
        <v>2800</v>
      </c>
      <c r="T310" s="10">
        <f t="shared" si="48"/>
        <v>28000</v>
      </c>
      <c r="U310" s="12">
        <v>60</v>
      </c>
      <c r="V310" s="10">
        <v>150</v>
      </c>
      <c r="W310" s="10">
        <f t="shared" si="40"/>
        <v>9000</v>
      </c>
      <c r="X310" s="12">
        <v>60</v>
      </c>
      <c r="Y310" s="10">
        <v>150</v>
      </c>
      <c r="Z310" s="10">
        <f t="shared" si="41"/>
        <v>9000</v>
      </c>
      <c r="AA310" s="12">
        <v>60</v>
      </c>
      <c r="AB310" s="10">
        <v>150</v>
      </c>
      <c r="AC310" s="10">
        <f t="shared" si="42"/>
        <v>9000</v>
      </c>
      <c r="AD310" s="12">
        <v>300</v>
      </c>
      <c r="AE310" s="26">
        <v>7</v>
      </c>
      <c r="AF310" s="7">
        <f t="shared" si="49"/>
        <v>2100</v>
      </c>
      <c r="AG310" s="152">
        <v>1</v>
      </c>
      <c r="AH310" s="139">
        <f t="shared" si="43"/>
        <v>510</v>
      </c>
      <c r="AI310" s="139">
        <f t="shared" si="45"/>
        <v>120100</v>
      </c>
      <c r="AJ310" s="109">
        <f t="shared" si="44"/>
        <v>120100</v>
      </c>
      <c r="AM310" t="b">
        <f>D310='15.02.2022 Смета'!D312</f>
        <v>1</v>
      </c>
      <c r="AN310" t="b">
        <f>F310='15.02.2022 Смета'!E312</f>
        <v>1</v>
      </c>
      <c r="AO310" t="b">
        <f>G310='15.02.2022 Смета'!F312</f>
        <v>1</v>
      </c>
      <c r="AP310" t="b">
        <f>H310='15.02.2022 Смета'!G312</f>
        <v>1</v>
      </c>
    </row>
    <row r="311" spans="1:42" ht="27" customHeight="1" x14ac:dyDescent="0.25">
      <c r="A311" s="108">
        <v>255</v>
      </c>
      <c r="B311" s="8" t="s">
        <v>171</v>
      </c>
      <c r="C311" s="21" t="s">
        <v>148</v>
      </c>
      <c r="D311" s="22" t="s">
        <v>618</v>
      </c>
      <c r="E311" s="21" t="s">
        <v>1029</v>
      </c>
      <c r="F311" s="35">
        <v>44785</v>
      </c>
      <c r="G311" s="35">
        <v>44787</v>
      </c>
      <c r="H311" s="21" t="s">
        <v>767</v>
      </c>
      <c r="I311" s="22" t="s">
        <v>414</v>
      </c>
      <c r="J311" s="35">
        <v>44785</v>
      </c>
      <c r="K311" s="35">
        <v>44787</v>
      </c>
      <c r="L311" s="14"/>
      <c r="M311" s="10">
        <v>3400</v>
      </c>
      <c r="N311" s="10">
        <f t="shared" si="46"/>
        <v>0</v>
      </c>
      <c r="O311" s="14"/>
      <c r="P311" s="10">
        <v>2900</v>
      </c>
      <c r="Q311" s="10">
        <f t="shared" si="47"/>
        <v>0</v>
      </c>
      <c r="R311" s="14"/>
      <c r="S311" s="10">
        <v>2800</v>
      </c>
      <c r="T311" s="10">
        <f t="shared" si="48"/>
        <v>0</v>
      </c>
      <c r="U311" s="12">
        <v>60</v>
      </c>
      <c r="V311" s="10">
        <v>150</v>
      </c>
      <c r="W311" s="10">
        <f t="shared" si="40"/>
        <v>9000</v>
      </c>
      <c r="X311" s="12">
        <v>60</v>
      </c>
      <c r="Y311" s="10">
        <v>150</v>
      </c>
      <c r="Z311" s="10">
        <f t="shared" si="41"/>
        <v>9000</v>
      </c>
      <c r="AA311" s="12">
        <v>60</v>
      </c>
      <c r="AB311" s="10">
        <v>150</v>
      </c>
      <c r="AC311" s="10">
        <f t="shared" si="42"/>
        <v>9000</v>
      </c>
      <c r="AD311" s="12">
        <v>180</v>
      </c>
      <c r="AE311" s="26">
        <v>7</v>
      </c>
      <c r="AF311" s="7">
        <f t="shared" si="49"/>
        <v>1260</v>
      </c>
      <c r="AG311" s="152">
        <v>1</v>
      </c>
      <c r="AH311" s="139">
        <f t="shared" si="43"/>
        <v>360</v>
      </c>
      <c r="AI311" s="139">
        <f t="shared" si="45"/>
        <v>28260</v>
      </c>
      <c r="AJ311" s="109">
        <f t="shared" si="44"/>
        <v>28260</v>
      </c>
      <c r="AM311" t="b">
        <f>D311='15.02.2022 Смета'!D313</f>
        <v>1</v>
      </c>
      <c r="AN311" t="b">
        <f>F311='15.02.2022 Смета'!E313</f>
        <v>1</v>
      </c>
      <c r="AO311" t="b">
        <f>G311='15.02.2022 Смета'!F313</f>
        <v>1</v>
      </c>
      <c r="AP311" t="b">
        <f>H311='15.02.2022 Смета'!G313</f>
        <v>1</v>
      </c>
    </row>
    <row r="312" spans="1:42" ht="16.149999999999999" customHeight="1" x14ac:dyDescent="0.25">
      <c r="A312" s="106"/>
      <c r="B312" s="96"/>
      <c r="C312" s="97"/>
      <c r="D312" s="179" t="s">
        <v>881</v>
      </c>
      <c r="E312" s="99"/>
      <c r="F312" s="99"/>
      <c r="G312" s="99"/>
      <c r="H312" s="99"/>
      <c r="I312" s="99"/>
      <c r="J312" s="99"/>
      <c r="K312" s="99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2"/>
      <c r="AE312" s="79"/>
      <c r="AF312" s="79"/>
      <c r="AG312" s="153"/>
      <c r="AH312" s="151"/>
      <c r="AI312" s="151"/>
      <c r="AJ312" s="164"/>
      <c r="AM312" t="b">
        <f>D312='15.02.2022 Смета'!D314</f>
        <v>1</v>
      </c>
      <c r="AN312" t="b">
        <f>F312='15.02.2022 Смета'!E314</f>
        <v>1</v>
      </c>
      <c r="AO312" t="b">
        <f>G312='15.02.2022 Смета'!F314</f>
        <v>1</v>
      </c>
      <c r="AP312" t="b">
        <f>H312='15.02.2022 Смета'!G314</f>
        <v>1</v>
      </c>
    </row>
    <row r="313" spans="1:42" ht="27" customHeight="1" x14ac:dyDescent="0.25">
      <c r="A313" s="108">
        <v>256</v>
      </c>
      <c r="B313" s="8" t="s">
        <v>188</v>
      </c>
      <c r="C313" s="21" t="s">
        <v>116</v>
      </c>
      <c r="D313" s="22" t="s">
        <v>619</v>
      </c>
      <c r="E313" s="21" t="s">
        <v>477</v>
      </c>
      <c r="F313" s="35">
        <v>44601</v>
      </c>
      <c r="G313" s="35">
        <v>44603</v>
      </c>
      <c r="H313" s="21" t="s">
        <v>301</v>
      </c>
      <c r="I313" s="22" t="s">
        <v>477</v>
      </c>
      <c r="J313" s="35">
        <v>44601</v>
      </c>
      <c r="K313" s="35">
        <v>44603</v>
      </c>
      <c r="L313" s="10"/>
      <c r="M313" s="10">
        <v>3400</v>
      </c>
      <c r="N313" s="10">
        <f t="shared" si="46"/>
        <v>0</v>
      </c>
      <c r="O313" s="10"/>
      <c r="P313" s="10">
        <v>2900</v>
      </c>
      <c r="Q313" s="10">
        <f t="shared" si="47"/>
        <v>0</v>
      </c>
      <c r="R313" s="10"/>
      <c r="S313" s="10">
        <v>2800</v>
      </c>
      <c r="T313" s="10">
        <f t="shared" si="48"/>
        <v>0</v>
      </c>
      <c r="U313" s="10">
        <v>80</v>
      </c>
      <c r="V313" s="10">
        <v>150</v>
      </c>
      <c r="W313" s="10">
        <f t="shared" ref="W313:W393" si="50">U313*V313</f>
        <v>12000</v>
      </c>
      <c r="X313" s="10">
        <v>80</v>
      </c>
      <c r="Y313" s="10">
        <v>150</v>
      </c>
      <c r="Z313" s="10">
        <f t="shared" ref="Z313:Z393" si="51">X313*Y313</f>
        <v>12000</v>
      </c>
      <c r="AA313" s="10">
        <v>160</v>
      </c>
      <c r="AB313" s="10">
        <v>150</v>
      </c>
      <c r="AC313" s="10">
        <f t="shared" ref="AC313:AC393" si="52">AA313*AB313</f>
        <v>24000</v>
      </c>
      <c r="AD313" s="11"/>
      <c r="AE313" s="26">
        <v>7</v>
      </c>
      <c r="AF313" s="7">
        <f t="shared" si="49"/>
        <v>0</v>
      </c>
      <c r="AG313" s="152">
        <v>1</v>
      </c>
      <c r="AH313" s="139">
        <f t="shared" si="43"/>
        <v>320</v>
      </c>
      <c r="AI313" s="139">
        <f t="shared" si="45"/>
        <v>48000</v>
      </c>
      <c r="AJ313" s="109">
        <f t="shared" si="44"/>
        <v>48000</v>
      </c>
      <c r="AM313" t="b">
        <f>D313='15.02.2022 Смета'!D315</f>
        <v>1</v>
      </c>
      <c r="AN313" t="b">
        <f>F313='15.02.2022 Смета'!E315</f>
        <v>1</v>
      </c>
      <c r="AO313" t="b">
        <f>G313='15.02.2022 Смета'!F315</f>
        <v>1</v>
      </c>
      <c r="AP313" t="b">
        <f>H313='15.02.2022 Смета'!G315</f>
        <v>1</v>
      </c>
    </row>
    <row r="314" spans="1:42" ht="27" customHeight="1" x14ac:dyDescent="0.25">
      <c r="A314" s="108">
        <v>257</v>
      </c>
      <c r="B314" s="8" t="s">
        <v>188</v>
      </c>
      <c r="C314" s="21" t="s">
        <v>116</v>
      </c>
      <c r="D314" s="22" t="s">
        <v>620</v>
      </c>
      <c r="E314" s="21" t="s">
        <v>477</v>
      </c>
      <c r="F314" s="35">
        <v>44631</v>
      </c>
      <c r="G314" s="35">
        <v>44633</v>
      </c>
      <c r="H314" s="21" t="s">
        <v>803</v>
      </c>
      <c r="I314" s="22" t="s">
        <v>477</v>
      </c>
      <c r="J314" s="35">
        <v>44631</v>
      </c>
      <c r="K314" s="35">
        <v>44633</v>
      </c>
      <c r="L314" s="10"/>
      <c r="M314" s="10">
        <v>3400</v>
      </c>
      <c r="N314" s="10">
        <f t="shared" si="46"/>
        <v>0</v>
      </c>
      <c r="O314" s="10"/>
      <c r="P314" s="10">
        <v>2900</v>
      </c>
      <c r="Q314" s="10">
        <f t="shared" si="47"/>
        <v>0</v>
      </c>
      <c r="R314" s="10"/>
      <c r="S314" s="10">
        <v>2800</v>
      </c>
      <c r="T314" s="10">
        <f t="shared" si="48"/>
        <v>0</v>
      </c>
      <c r="U314" s="10">
        <v>80</v>
      </c>
      <c r="V314" s="10">
        <v>150</v>
      </c>
      <c r="W314" s="10">
        <f t="shared" si="50"/>
        <v>12000</v>
      </c>
      <c r="X314" s="10">
        <v>80</v>
      </c>
      <c r="Y314" s="10">
        <v>150</v>
      </c>
      <c r="Z314" s="10">
        <f t="shared" si="51"/>
        <v>12000</v>
      </c>
      <c r="AA314" s="10">
        <v>160</v>
      </c>
      <c r="AB314" s="10">
        <v>150</v>
      </c>
      <c r="AC314" s="10">
        <f t="shared" si="52"/>
        <v>24000</v>
      </c>
      <c r="AD314" s="11"/>
      <c r="AE314" s="26">
        <v>7</v>
      </c>
      <c r="AF314" s="7">
        <f t="shared" si="49"/>
        <v>0</v>
      </c>
      <c r="AG314" s="152">
        <v>1</v>
      </c>
      <c r="AH314" s="139">
        <f t="shared" si="43"/>
        <v>320</v>
      </c>
      <c r="AI314" s="139">
        <f t="shared" si="45"/>
        <v>48000</v>
      </c>
      <c r="AJ314" s="109">
        <f t="shared" si="44"/>
        <v>48000</v>
      </c>
      <c r="AM314" t="b">
        <f>D314='15.02.2022 Смета'!D316</f>
        <v>1</v>
      </c>
      <c r="AN314" t="b">
        <f>F314='15.02.2022 Смета'!E316</f>
        <v>1</v>
      </c>
      <c r="AO314" t="b">
        <f>G314='15.02.2022 Смета'!F316</f>
        <v>1</v>
      </c>
      <c r="AP314" t="b">
        <f>H314='15.02.2022 Смета'!G316</f>
        <v>1</v>
      </c>
    </row>
    <row r="315" spans="1:42" ht="27" customHeight="1" x14ac:dyDescent="0.25">
      <c r="A315" s="108">
        <v>258</v>
      </c>
      <c r="B315" s="8" t="s">
        <v>188</v>
      </c>
      <c r="C315" s="21" t="s">
        <v>116</v>
      </c>
      <c r="D315" s="22" t="s">
        <v>621</v>
      </c>
      <c r="E315" s="21" t="s">
        <v>457</v>
      </c>
      <c r="F315" s="35">
        <v>44666</v>
      </c>
      <c r="G315" s="35">
        <v>44668</v>
      </c>
      <c r="H315" s="21" t="s">
        <v>301</v>
      </c>
      <c r="I315" s="22" t="s">
        <v>457</v>
      </c>
      <c r="J315" s="35">
        <v>44666</v>
      </c>
      <c r="K315" s="35">
        <v>44668</v>
      </c>
      <c r="L315" s="10"/>
      <c r="M315" s="10">
        <v>3400</v>
      </c>
      <c r="N315" s="10">
        <f t="shared" si="46"/>
        <v>0</v>
      </c>
      <c r="O315" s="10"/>
      <c r="P315" s="10">
        <v>2900</v>
      </c>
      <c r="Q315" s="10">
        <f t="shared" si="47"/>
        <v>0</v>
      </c>
      <c r="R315" s="10"/>
      <c r="S315" s="10">
        <v>2800</v>
      </c>
      <c r="T315" s="10">
        <f t="shared" si="48"/>
        <v>0</v>
      </c>
      <c r="U315" s="10">
        <v>80</v>
      </c>
      <c r="V315" s="10">
        <v>150</v>
      </c>
      <c r="W315" s="10">
        <f t="shared" si="50"/>
        <v>12000</v>
      </c>
      <c r="X315" s="10">
        <v>80</v>
      </c>
      <c r="Y315" s="10">
        <v>150</v>
      </c>
      <c r="Z315" s="10">
        <f t="shared" si="51"/>
        <v>12000</v>
      </c>
      <c r="AA315" s="10">
        <v>160</v>
      </c>
      <c r="AB315" s="10">
        <v>150</v>
      </c>
      <c r="AC315" s="10">
        <f t="shared" si="52"/>
        <v>24000</v>
      </c>
      <c r="AD315" s="11">
        <v>323</v>
      </c>
      <c r="AE315" s="26">
        <v>7</v>
      </c>
      <c r="AF315" s="7">
        <f t="shared" si="49"/>
        <v>2261</v>
      </c>
      <c r="AG315" s="152">
        <v>1</v>
      </c>
      <c r="AH315" s="145">
        <f t="shared" si="43"/>
        <v>643</v>
      </c>
      <c r="AI315" s="139">
        <f t="shared" si="45"/>
        <v>50261</v>
      </c>
      <c r="AJ315" s="118">
        <f t="shared" si="44"/>
        <v>50261</v>
      </c>
      <c r="AM315" t="b">
        <f>D315='15.02.2022 Смета'!D317</f>
        <v>1</v>
      </c>
      <c r="AN315" t="b">
        <f>F315='15.02.2022 Смета'!E317</f>
        <v>1</v>
      </c>
      <c r="AO315" t="b">
        <f>G315='15.02.2022 Смета'!F317</f>
        <v>1</v>
      </c>
      <c r="AP315" t="b">
        <f>H315='15.02.2022 Смета'!G317</f>
        <v>1</v>
      </c>
    </row>
    <row r="316" spans="1:42" ht="27" customHeight="1" x14ac:dyDescent="0.25">
      <c r="A316" s="108">
        <v>259</v>
      </c>
      <c r="B316" s="8" t="s">
        <v>188</v>
      </c>
      <c r="C316" s="21" t="s">
        <v>116</v>
      </c>
      <c r="D316" s="22" t="s">
        <v>622</v>
      </c>
      <c r="E316" s="21" t="s">
        <v>1040</v>
      </c>
      <c r="F316" s="35">
        <v>44701</v>
      </c>
      <c r="G316" s="35">
        <v>44703</v>
      </c>
      <c r="H316" s="21" t="s">
        <v>301</v>
      </c>
      <c r="I316" s="22" t="s">
        <v>733</v>
      </c>
      <c r="J316" s="35">
        <v>44701</v>
      </c>
      <c r="K316" s="35">
        <v>44703</v>
      </c>
      <c r="L316" s="10"/>
      <c r="M316" s="10">
        <v>3400</v>
      </c>
      <c r="N316" s="10">
        <f t="shared" si="46"/>
        <v>0</v>
      </c>
      <c r="O316" s="10"/>
      <c r="P316" s="10">
        <v>2900</v>
      </c>
      <c r="Q316" s="10">
        <f t="shared" si="47"/>
        <v>0</v>
      </c>
      <c r="R316" s="10"/>
      <c r="S316" s="10">
        <v>2800</v>
      </c>
      <c r="T316" s="10">
        <f t="shared" si="48"/>
        <v>0</v>
      </c>
      <c r="U316" s="10">
        <v>80</v>
      </c>
      <c r="V316" s="10">
        <v>150</v>
      </c>
      <c r="W316" s="10">
        <f t="shared" si="50"/>
        <v>12000</v>
      </c>
      <c r="X316" s="10">
        <v>80</v>
      </c>
      <c r="Y316" s="10">
        <v>150</v>
      </c>
      <c r="Z316" s="10">
        <f t="shared" si="51"/>
        <v>12000</v>
      </c>
      <c r="AA316" s="10">
        <v>160</v>
      </c>
      <c r="AB316" s="10">
        <v>150</v>
      </c>
      <c r="AC316" s="10">
        <f t="shared" si="52"/>
        <v>24000</v>
      </c>
      <c r="AD316" s="11">
        <v>323</v>
      </c>
      <c r="AE316" s="26">
        <v>7</v>
      </c>
      <c r="AF316" s="7">
        <f t="shared" si="49"/>
        <v>2261</v>
      </c>
      <c r="AG316" s="152">
        <v>1</v>
      </c>
      <c r="AH316" s="145">
        <f t="shared" si="43"/>
        <v>643</v>
      </c>
      <c r="AI316" s="139">
        <f t="shared" si="45"/>
        <v>50261</v>
      </c>
      <c r="AJ316" s="118">
        <f t="shared" si="44"/>
        <v>50261</v>
      </c>
      <c r="AM316" t="b">
        <f>D316='15.02.2022 Смета'!D318</f>
        <v>1</v>
      </c>
      <c r="AN316" t="b">
        <f>F316='15.02.2022 Смета'!E318</f>
        <v>1</v>
      </c>
      <c r="AO316" t="b">
        <f>G316='15.02.2022 Смета'!F318</f>
        <v>1</v>
      </c>
      <c r="AP316" t="b">
        <f>H316='15.02.2022 Смета'!G318</f>
        <v>1</v>
      </c>
    </row>
    <row r="317" spans="1:42" ht="16.149999999999999" customHeight="1" x14ac:dyDescent="0.25">
      <c r="A317" s="108">
        <v>260</v>
      </c>
      <c r="B317" s="8" t="s">
        <v>188</v>
      </c>
      <c r="C317" s="21" t="s">
        <v>116</v>
      </c>
      <c r="D317" s="22" t="s">
        <v>71</v>
      </c>
      <c r="E317" s="21" t="s">
        <v>509</v>
      </c>
      <c r="F317" s="35">
        <v>44827</v>
      </c>
      <c r="G317" s="35">
        <v>44829</v>
      </c>
      <c r="H317" s="21" t="s">
        <v>334</v>
      </c>
      <c r="I317" s="22" t="s">
        <v>509</v>
      </c>
      <c r="J317" s="35">
        <v>44827</v>
      </c>
      <c r="K317" s="35">
        <v>44829</v>
      </c>
      <c r="L317" s="10">
        <v>1</v>
      </c>
      <c r="M317" s="10">
        <v>3400</v>
      </c>
      <c r="N317" s="10">
        <f t="shared" si="46"/>
        <v>3400</v>
      </c>
      <c r="O317" s="10">
        <v>1</v>
      </c>
      <c r="P317" s="10">
        <v>2900</v>
      </c>
      <c r="Q317" s="10">
        <f t="shared" si="47"/>
        <v>2900</v>
      </c>
      <c r="R317" s="10">
        <v>1</v>
      </c>
      <c r="S317" s="10">
        <v>2800</v>
      </c>
      <c r="T317" s="10">
        <f t="shared" si="48"/>
        <v>2800</v>
      </c>
      <c r="U317" s="10">
        <v>17</v>
      </c>
      <c r="V317" s="10">
        <v>150</v>
      </c>
      <c r="W317" s="10">
        <f t="shared" si="50"/>
        <v>2550</v>
      </c>
      <c r="X317" s="10">
        <v>17</v>
      </c>
      <c r="Y317" s="10">
        <v>150</v>
      </c>
      <c r="Z317" s="10">
        <f t="shared" si="51"/>
        <v>2550</v>
      </c>
      <c r="AA317" s="10">
        <v>34</v>
      </c>
      <c r="AB317" s="10">
        <v>150</v>
      </c>
      <c r="AC317" s="10">
        <f t="shared" si="52"/>
        <v>5100</v>
      </c>
      <c r="AD317" s="11">
        <v>71</v>
      </c>
      <c r="AE317" s="26">
        <v>7</v>
      </c>
      <c r="AF317" s="7">
        <f t="shared" si="49"/>
        <v>497</v>
      </c>
      <c r="AG317" s="152">
        <v>1</v>
      </c>
      <c r="AH317" s="145">
        <f t="shared" si="43"/>
        <v>142</v>
      </c>
      <c r="AI317" s="139">
        <f t="shared" si="45"/>
        <v>19797</v>
      </c>
      <c r="AJ317" s="118">
        <f t="shared" si="44"/>
        <v>19797</v>
      </c>
      <c r="AM317" t="b">
        <f>D317='15.02.2022 Смета'!D319</f>
        <v>1</v>
      </c>
      <c r="AN317" t="b">
        <f>F317='15.02.2022 Смета'!E319</f>
        <v>1</v>
      </c>
      <c r="AO317" t="b">
        <f>G317='15.02.2022 Смета'!F319</f>
        <v>1</v>
      </c>
      <c r="AP317" t="b">
        <f>H317='15.02.2022 Смета'!G319</f>
        <v>1</v>
      </c>
    </row>
    <row r="318" spans="1:42" ht="27" customHeight="1" x14ac:dyDescent="0.25">
      <c r="A318" s="108">
        <v>261</v>
      </c>
      <c r="B318" s="8" t="s">
        <v>188</v>
      </c>
      <c r="C318" s="21" t="s">
        <v>116</v>
      </c>
      <c r="D318" s="22" t="s">
        <v>623</v>
      </c>
      <c r="E318" s="21" t="s">
        <v>1040</v>
      </c>
      <c r="F318" s="35">
        <v>44827</v>
      </c>
      <c r="G318" s="35">
        <v>44829</v>
      </c>
      <c r="H318" s="21" t="s">
        <v>334</v>
      </c>
      <c r="I318" s="22" t="s">
        <v>733</v>
      </c>
      <c r="J318" s="35">
        <v>44827</v>
      </c>
      <c r="K318" s="35">
        <v>44829</v>
      </c>
      <c r="L318" s="10">
        <v>1</v>
      </c>
      <c r="M318" s="10">
        <v>3400</v>
      </c>
      <c r="N318" s="10">
        <f t="shared" si="46"/>
        <v>3400</v>
      </c>
      <c r="O318" s="10">
        <v>1</v>
      </c>
      <c r="P318" s="10">
        <v>2900</v>
      </c>
      <c r="Q318" s="10">
        <f t="shared" si="47"/>
        <v>2900</v>
      </c>
      <c r="R318" s="10">
        <v>1</v>
      </c>
      <c r="S318" s="10">
        <v>2800</v>
      </c>
      <c r="T318" s="10">
        <f t="shared" si="48"/>
        <v>2800</v>
      </c>
      <c r="U318" s="10">
        <v>63</v>
      </c>
      <c r="V318" s="10">
        <v>150</v>
      </c>
      <c r="W318" s="10">
        <f t="shared" si="50"/>
        <v>9450</v>
      </c>
      <c r="X318" s="10">
        <v>63</v>
      </c>
      <c r="Y318" s="10">
        <v>150</v>
      </c>
      <c r="Z318" s="10">
        <f t="shared" si="51"/>
        <v>9450</v>
      </c>
      <c r="AA318" s="10">
        <v>126</v>
      </c>
      <c r="AB318" s="10">
        <v>150</v>
      </c>
      <c r="AC318" s="10">
        <f t="shared" si="52"/>
        <v>18900</v>
      </c>
      <c r="AD318" s="11">
        <v>255</v>
      </c>
      <c r="AE318" s="26">
        <v>7</v>
      </c>
      <c r="AF318" s="7">
        <f t="shared" si="49"/>
        <v>1785</v>
      </c>
      <c r="AG318" s="152">
        <v>1</v>
      </c>
      <c r="AH318" s="145">
        <f>L318+O318+R318+U318+X318+AA318+AD318</f>
        <v>510</v>
      </c>
      <c r="AI318" s="139">
        <f t="shared" si="45"/>
        <v>48685</v>
      </c>
      <c r="AJ318" s="118">
        <f t="shared" ref="AJ318:AJ399" si="53">N318+Q318+T318+W318+Z318+AC318+AF318</f>
        <v>48685</v>
      </c>
      <c r="AM318" t="b">
        <f>D318='15.02.2022 Смета'!D320</f>
        <v>1</v>
      </c>
      <c r="AN318" t="b">
        <f>F318='15.02.2022 Смета'!E320</f>
        <v>1</v>
      </c>
      <c r="AO318" t="b">
        <f>G318='15.02.2022 Смета'!F320</f>
        <v>1</v>
      </c>
      <c r="AP318" t="b">
        <f>H318='15.02.2022 Смета'!G320</f>
        <v>1</v>
      </c>
    </row>
    <row r="319" spans="1:42" ht="18" customHeight="1" x14ac:dyDescent="0.25">
      <c r="A319" s="106"/>
      <c r="B319" s="96"/>
      <c r="C319" s="97"/>
      <c r="D319" s="179" t="s">
        <v>882</v>
      </c>
      <c r="E319" s="99"/>
      <c r="F319" s="99"/>
      <c r="G319" s="99"/>
      <c r="H319" s="99"/>
      <c r="I319" s="99"/>
      <c r="J319" s="99"/>
      <c r="K319" s="99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2"/>
      <c r="AE319" s="79"/>
      <c r="AF319" s="79"/>
      <c r="AG319" s="153"/>
      <c r="AH319" s="151"/>
      <c r="AI319" s="151"/>
      <c r="AJ319" s="164"/>
      <c r="AM319" t="b">
        <f>D319='15.02.2022 Смета'!D321</f>
        <v>1</v>
      </c>
      <c r="AN319" t="b">
        <f>F319='15.02.2022 Смета'!E321</f>
        <v>1</v>
      </c>
      <c r="AO319" t="b">
        <f>G319='15.02.2022 Смета'!F321</f>
        <v>1</v>
      </c>
      <c r="AP319" t="b">
        <f>H319='15.02.2022 Смета'!G321</f>
        <v>1</v>
      </c>
    </row>
    <row r="320" spans="1:42" ht="27" customHeight="1" x14ac:dyDescent="0.25">
      <c r="A320" s="108">
        <v>262</v>
      </c>
      <c r="B320" s="8" t="s">
        <v>167</v>
      </c>
      <c r="C320" s="21" t="s">
        <v>168</v>
      </c>
      <c r="D320" s="22" t="s">
        <v>625</v>
      </c>
      <c r="E320" s="21" t="s">
        <v>443</v>
      </c>
      <c r="F320" s="35">
        <v>44651</v>
      </c>
      <c r="G320" s="35">
        <v>44654</v>
      </c>
      <c r="H320" s="21" t="s">
        <v>805</v>
      </c>
      <c r="I320" s="22" t="s">
        <v>734</v>
      </c>
      <c r="J320" s="35">
        <v>44651</v>
      </c>
      <c r="K320" s="35">
        <v>44654</v>
      </c>
      <c r="L320" s="10"/>
      <c r="M320" s="10">
        <v>3400</v>
      </c>
      <c r="N320" s="10">
        <f t="shared" si="46"/>
        <v>0</v>
      </c>
      <c r="O320" s="10"/>
      <c r="P320" s="10">
        <v>2900</v>
      </c>
      <c r="Q320" s="10">
        <f t="shared" si="47"/>
        <v>0</v>
      </c>
      <c r="R320" s="10"/>
      <c r="S320" s="10">
        <v>2800</v>
      </c>
      <c r="T320" s="10">
        <f t="shared" si="48"/>
        <v>0</v>
      </c>
      <c r="U320" s="10">
        <v>2</v>
      </c>
      <c r="V320" s="10">
        <v>150</v>
      </c>
      <c r="W320" s="10">
        <f t="shared" si="50"/>
        <v>300</v>
      </c>
      <c r="X320" s="10">
        <v>2</v>
      </c>
      <c r="Y320" s="10">
        <v>150</v>
      </c>
      <c r="Z320" s="10">
        <f t="shared" si="51"/>
        <v>300</v>
      </c>
      <c r="AA320" s="10">
        <v>2</v>
      </c>
      <c r="AB320" s="10">
        <v>150</v>
      </c>
      <c r="AC320" s="10">
        <f t="shared" si="52"/>
        <v>300</v>
      </c>
      <c r="AD320" s="11"/>
      <c r="AE320" s="26">
        <v>7</v>
      </c>
      <c r="AF320" s="7">
        <f t="shared" si="49"/>
        <v>0</v>
      </c>
      <c r="AG320" s="152">
        <v>1</v>
      </c>
      <c r="AH320" s="145">
        <f t="shared" ref="AH320:AH333" si="54">L320+O320+R320+U320+X320+AA320+AD320</f>
        <v>6</v>
      </c>
      <c r="AI320" s="139">
        <f t="shared" si="45"/>
        <v>900</v>
      </c>
      <c r="AJ320" s="118">
        <f t="shared" si="53"/>
        <v>900</v>
      </c>
      <c r="AM320" t="b">
        <f>D320='15.02.2022 Смета'!D322</f>
        <v>1</v>
      </c>
      <c r="AN320" t="b">
        <f>F320='15.02.2022 Смета'!E322</f>
        <v>1</v>
      </c>
      <c r="AO320" t="b">
        <f>G320='15.02.2022 Смета'!F322</f>
        <v>1</v>
      </c>
      <c r="AP320" t="b">
        <f>H320='15.02.2022 Смета'!G322</f>
        <v>0</v>
      </c>
    </row>
    <row r="321" spans="1:42" ht="27" customHeight="1" x14ac:dyDescent="0.25">
      <c r="A321" s="108">
        <v>263</v>
      </c>
      <c r="B321" s="8" t="s">
        <v>167</v>
      </c>
      <c r="C321" s="21" t="s">
        <v>168</v>
      </c>
      <c r="D321" s="22" t="s">
        <v>626</v>
      </c>
      <c r="E321" s="21" t="s">
        <v>443</v>
      </c>
      <c r="F321" s="35">
        <v>44693</v>
      </c>
      <c r="G321" s="35">
        <v>44696</v>
      </c>
      <c r="H321" s="21" t="s">
        <v>1095</v>
      </c>
      <c r="I321" s="22" t="s">
        <v>443</v>
      </c>
      <c r="J321" s="35">
        <v>44693</v>
      </c>
      <c r="K321" s="35">
        <v>44696</v>
      </c>
      <c r="L321" s="10"/>
      <c r="M321" s="10">
        <v>3400</v>
      </c>
      <c r="N321" s="10">
        <f t="shared" si="46"/>
        <v>0</v>
      </c>
      <c r="O321" s="10"/>
      <c r="P321" s="10">
        <v>2900</v>
      </c>
      <c r="Q321" s="10">
        <f t="shared" si="47"/>
        <v>0</v>
      </c>
      <c r="R321" s="10"/>
      <c r="S321" s="10">
        <v>2800</v>
      </c>
      <c r="T321" s="10">
        <f t="shared" si="48"/>
        <v>0</v>
      </c>
      <c r="U321" s="10">
        <v>2</v>
      </c>
      <c r="V321" s="10">
        <v>150</v>
      </c>
      <c r="W321" s="10">
        <f t="shared" si="50"/>
        <v>300</v>
      </c>
      <c r="X321" s="10">
        <v>2</v>
      </c>
      <c r="Y321" s="10">
        <v>150</v>
      </c>
      <c r="Z321" s="10">
        <f t="shared" si="51"/>
        <v>300</v>
      </c>
      <c r="AA321" s="10">
        <v>2</v>
      </c>
      <c r="AB321" s="10">
        <v>150</v>
      </c>
      <c r="AC321" s="10">
        <f t="shared" si="52"/>
        <v>300</v>
      </c>
      <c r="AD321" s="11">
        <v>6</v>
      </c>
      <c r="AE321" s="26">
        <v>7</v>
      </c>
      <c r="AF321" s="7">
        <f t="shared" si="49"/>
        <v>42</v>
      </c>
      <c r="AG321" s="152">
        <v>1</v>
      </c>
      <c r="AH321" s="145">
        <f t="shared" si="54"/>
        <v>12</v>
      </c>
      <c r="AI321" s="139">
        <f t="shared" si="45"/>
        <v>942</v>
      </c>
      <c r="AJ321" s="118">
        <f t="shared" si="53"/>
        <v>942</v>
      </c>
      <c r="AM321" t="b">
        <f>D321='15.02.2022 Смета'!D323</f>
        <v>1</v>
      </c>
      <c r="AN321" t="b">
        <f>F321='15.02.2022 Смета'!E323</f>
        <v>1</v>
      </c>
      <c r="AO321" t="b">
        <f>G321='15.02.2022 Смета'!F323</f>
        <v>1</v>
      </c>
      <c r="AP321" t="b">
        <f>H321='15.02.2022 Смета'!G323</f>
        <v>0</v>
      </c>
    </row>
    <row r="322" spans="1:42" ht="27" customHeight="1" x14ac:dyDescent="0.25">
      <c r="A322" s="108">
        <v>264</v>
      </c>
      <c r="B322" s="8" t="s">
        <v>167</v>
      </c>
      <c r="C322" s="21" t="s">
        <v>168</v>
      </c>
      <c r="D322" s="22" t="s">
        <v>628</v>
      </c>
      <c r="E322" s="21" t="s">
        <v>502</v>
      </c>
      <c r="F322" s="35">
        <v>44693</v>
      </c>
      <c r="G322" s="35">
        <v>44696</v>
      </c>
      <c r="H322" s="21" t="s">
        <v>805</v>
      </c>
      <c r="I322" s="22" t="s">
        <v>502</v>
      </c>
      <c r="J322" s="35">
        <v>44693</v>
      </c>
      <c r="K322" s="35">
        <v>44696</v>
      </c>
      <c r="L322" s="10"/>
      <c r="M322" s="10">
        <v>3400</v>
      </c>
      <c r="N322" s="10">
        <f t="shared" si="46"/>
        <v>0</v>
      </c>
      <c r="O322" s="10"/>
      <c r="P322" s="10">
        <v>2900</v>
      </c>
      <c r="Q322" s="10">
        <f t="shared" si="47"/>
        <v>0</v>
      </c>
      <c r="R322" s="10"/>
      <c r="S322" s="10">
        <v>2800</v>
      </c>
      <c r="T322" s="10">
        <f t="shared" si="48"/>
        <v>0</v>
      </c>
      <c r="U322" s="10">
        <v>2</v>
      </c>
      <c r="V322" s="10">
        <v>150</v>
      </c>
      <c r="W322" s="10">
        <f t="shared" si="50"/>
        <v>300</v>
      </c>
      <c r="X322" s="10">
        <v>2</v>
      </c>
      <c r="Y322" s="10">
        <v>150</v>
      </c>
      <c r="Z322" s="10">
        <f t="shared" si="51"/>
        <v>300</v>
      </c>
      <c r="AA322" s="10">
        <v>2</v>
      </c>
      <c r="AB322" s="10">
        <v>150</v>
      </c>
      <c r="AC322" s="10">
        <f t="shared" si="52"/>
        <v>300</v>
      </c>
      <c r="AD322" s="11">
        <v>6</v>
      </c>
      <c r="AE322" s="26">
        <v>7</v>
      </c>
      <c r="AF322" s="7">
        <f t="shared" si="49"/>
        <v>42</v>
      </c>
      <c r="AG322" s="152">
        <v>1</v>
      </c>
      <c r="AH322" s="145">
        <f t="shared" si="54"/>
        <v>12</v>
      </c>
      <c r="AI322" s="139">
        <f t="shared" si="45"/>
        <v>942</v>
      </c>
      <c r="AJ322" s="118">
        <f t="shared" si="53"/>
        <v>942</v>
      </c>
      <c r="AM322" t="b">
        <f>D322='15.02.2022 Смета'!D324</f>
        <v>1</v>
      </c>
      <c r="AN322" t="b">
        <f>F322='15.02.2022 Смета'!E324</f>
        <v>1</v>
      </c>
      <c r="AO322" t="b">
        <f>G322='15.02.2022 Смета'!F324</f>
        <v>1</v>
      </c>
      <c r="AP322" t="b">
        <f>H322='15.02.2022 Смета'!G324</f>
        <v>1</v>
      </c>
    </row>
    <row r="323" spans="1:42" ht="27" customHeight="1" x14ac:dyDescent="0.25">
      <c r="A323" s="108">
        <v>265</v>
      </c>
      <c r="B323" s="8" t="s">
        <v>167</v>
      </c>
      <c r="C323" s="21" t="s">
        <v>168</v>
      </c>
      <c r="D323" s="22" t="s">
        <v>51</v>
      </c>
      <c r="E323" s="21" t="s">
        <v>443</v>
      </c>
      <c r="F323" s="35">
        <v>44694</v>
      </c>
      <c r="G323" s="35">
        <v>44696</v>
      </c>
      <c r="H323" s="21" t="s">
        <v>774</v>
      </c>
      <c r="I323" s="22" t="s">
        <v>443</v>
      </c>
      <c r="J323" s="35">
        <v>44694</v>
      </c>
      <c r="K323" s="35">
        <v>44696</v>
      </c>
      <c r="L323" s="10"/>
      <c r="M323" s="10">
        <v>3400</v>
      </c>
      <c r="N323" s="10">
        <f t="shared" si="46"/>
        <v>0</v>
      </c>
      <c r="O323" s="10"/>
      <c r="P323" s="10">
        <v>2900</v>
      </c>
      <c r="Q323" s="10">
        <f t="shared" si="47"/>
        <v>0</v>
      </c>
      <c r="R323" s="10"/>
      <c r="S323" s="10">
        <v>2800</v>
      </c>
      <c r="T323" s="10">
        <f t="shared" si="48"/>
        <v>0</v>
      </c>
      <c r="U323" s="10">
        <v>4</v>
      </c>
      <c r="V323" s="10">
        <v>150</v>
      </c>
      <c r="W323" s="10">
        <f t="shared" si="50"/>
        <v>600</v>
      </c>
      <c r="X323" s="10">
        <v>4</v>
      </c>
      <c r="Y323" s="10">
        <v>150</v>
      </c>
      <c r="Z323" s="10">
        <f t="shared" si="51"/>
        <v>600</v>
      </c>
      <c r="AA323" s="10">
        <v>4</v>
      </c>
      <c r="AB323" s="10">
        <v>150</v>
      </c>
      <c r="AC323" s="10">
        <f t="shared" si="52"/>
        <v>600</v>
      </c>
      <c r="AD323" s="11">
        <v>12</v>
      </c>
      <c r="AE323" s="26">
        <v>7</v>
      </c>
      <c r="AF323" s="7">
        <f t="shared" si="49"/>
        <v>84</v>
      </c>
      <c r="AG323" s="152">
        <v>1</v>
      </c>
      <c r="AH323" s="145">
        <f t="shared" si="54"/>
        <v>24</v>
      </c>
      <c r="AI323" s="139">
        <f t="shared" si="45"/>
        <v>1884</v>
      </c>
      <c r="AJ323" s="118">
        <f t="shared" si="53"/>
        <v>1884</v>
      </c>
      <c r="AM323" t="b">
        <f>D323='15.02.2022 Смета'!D325</f>
        <v>1</v>
      </c>
      <c r="AN323" t="b">
        <f>F323='15.02.2022 Смета'!E325</f>
        <v>1</v>
      </c>
      <c r="AO323" t="b">
        <f>G323='15.02.2022 Смета'!F325</f>
        <v>1</v>
      </c>
      <c r="AP323" t="b">
        <f>H323='15.02.2022 Смета'!G325</f>
        <v>1</v>
      </c>
    </row>
    <row r="324" spans="1:42" ht="27" customHeight="1" x14ac:dyDescent="0.25">
      <c r="A324" s="108">
        <v>266</v>
      </c>
      <c r="B324" s="8" t="s">
        <v>167</v>
      </c>
      <c r="C324" s="21" t="s">
        <v>168</v>
      </c>
      <c r="D324" s="22" t="s">
        <v>543</v>
      </c>
      <c r="E324" s="21" t="s">
        <v>517</v>
      </c>
      <c r="F324" s="35">
        <v>44701</v>
      </c>
      <c r="G324" s="35">
        <v>44703</v>
      </c>
      <c r="H324" s="21" t="s">
        <v>1095</v>
      </c>
      <c r="I324" s="22" t="s">
        <v>517</v>
      </c>
      <c r="J324" s="35">
        <v>44701</v>
      </c>
      <c r="K324" s="35">
        <v>44703</v>
      </c>
      <c r="L324" s="10"/>
      <c r="M324" s="10">
        <v>3400</v>
      </c>
      <c r="N324" s="10">
        <f t="shared" si="46"/>
        <v>0</v>
      </c>
      <c r="O324" s="10"/>
      <c r="P324" s="10">
        <v>2900</v>
      </c>
      <c r="Q324" s="10">
        <f t="shared" si="47"/>
        <v>0</v>
      </c>
      <c r="R324" s="10"/>
      <c r="S324" s="10">
        <v>2800</v>
      </c>
      <c r="T324" s="10">
        <f t="shared" si="48"/>
        <v>0</v>
      </c>
      <c r="U324" s="10">
        <v>6</v>
      </c>
      <c r="V324" s="10">
        <v>150</v>
      </c>
      <c r="W324" s="10">
        <f t="shared" si="50"/>
        <v>900</v>
      </c>
      <c r="X324" s="10">
        <v>6</v>
      </c>
      <c r="Y324" s="10">
        <v>150</v>
      </c>
      <c r="Z324" s="10">
        <f t="shared" si="51"/>
        <v>900</v>
      </c>
      <c r="AA324" s="10">
        <v>6</v>
      </c>
      <c r="AB324" s="10">
        <v>150</v>
      </c>
      <c r="AC324" s="10">
        <f t="shared" si="52"/>
        <v>900</v>
      </c>
      <c r="AD324" s="11">
        <v>18</v>
      </c>
      <c r="AE324" s="26">
        <v>7</v>
      </c>
      <c r="AF324" s="7">
        <f t="shared" si="49"/>
        <v>126</v>
      </c>
      <c r="AG324" s="152">
        <v>1</v>
      </c>
      <c r="AH324" s="145">
        <f t="shared" si="54"/>
        <v>36</v>
      </c>
      <c r="AI324" s="139">
        <f t="shared" si="45"/>
        <v>2826</v>
      </c>
      <c r="AJ324" s="118">
        <f t="shared" si="53"/>
        <v>2826</v>
      </c>
      <c r="AM324" t="b">
        <f>D324='15.02.2022 Смета'!D326</f>
        <v>1</v>
      </c>
      <c r="AN324" t="b">
        <f>F324='15.02.2022 Смета'!E326</f>
        <v>1</v>
      </c>
      <c r="AO324" t="b">
        <f>G324='15.02.2022 Смета'!F326</f>
        <v>1</v>
      </c>
      <c r="AP324" t="b">
        <f>H324='15.02.2022 Смета'!G326</f>
        <v>0</v>
      </c>
    </row>
    <row r="325" spans="1:42" ht="27" customHeight="1" x14ac:dyDescent="0.25">
      <c r="A325" s="108">
        <v>267</v>
      </c>
      <c r="B325" s="8" t="s">
        <v>167</v>
      </c>
      <c r="C325" s="21" t="s">
        <v>168</v>
      </c>
      <c r="D325" s="22" t="s">
        <v>627</v>
      </c>
      <c r="E325" s="21" t="s">
        <v>443</v>
      </c>
      <c r="F325" s="35">
        <v>44715</v>
      </c>
      <c r="G325" s="35">
        <v>44717</v>
      </c>
      <c r="H325" s="21" t="s">
        <v>422</v>
      </c>
      <c r="I325" s="22" t="s">
        <v>443</v>
      </c>
      <c r="J325" s="35">
        <v>44715</v>
      </c>
      <c r="K325" s="35">
        <v>44717</v>
      </c>
      <c r="L325" s="10">
        <v>1</v>
      </c>
      <c r="M325" s="10">
        <v>3400</v>
      </c>
      <c r="N325" s="10">
        <f t="shared" si="46"/>
        <v>3400</v>
      </c>
      <c r="O325" s="10">
        <v>1</v>
      </c>
      <c r="P325" s="10">
        <v>2900</v>
      </c>
      <c r="Q325" s="10">
        <f t="shared" si="47"/>
        <v>2900</v>
      </c>
      <c r="R325" s="10">
        <v>1</v>
      </c>
      <c r="S325" s="10">
        <v>2800</v>
      </c>
      <c r="T325" s="10">
        <f t="shared" si="48"/>
        <v>2800</v>
      </c>
      <c r="U325" s="10">
        <v>6</v>
      </c>
      <c r="V325" s="10">
        <v>150</v>
      </c>
      <c r="W325" s="10">
        <f t="shared" si="50"/>
        <v>900</v>
      </c>
      <c r="X325" s="10">
        <v>6</v>
      </c>
      <c r="Y325" s="10">
        <v>150</v>
      </c>
      <c r="Z325" s="10">
        <f t="shared" si="51"/>
        <v>900</v>
      </c>
      <c r="AA325" s="10">
        <v>6</v>
      </c>
      <c r="AB325" s="10">
        <v>150</v>
      </c>
      <c r="AC325" s="10">
        <f t="shared" si="52"/>
        <v>900</v>
      </c>
      <c r="AD325" s="11">
        <v>18</v>
      </c>
      <c r="AE325" s="26">
        <v>7</v>
      </c>
      <c r="AF325" s="7">
        <f t="shared" si="49"/>
        <v>126</v>
      </c>
      <c r="AG325" s="152">
        <v>1</v>
      </c>
      <c r="AH325" s="145">
        <f t="shared" si="54"/>
        <v>39</v>
      </c>
      <c r="AI325" s="139">
        <f t="shared" si="45"/>
        <v>11926</v>
      </c>
      <c r="AJ325" s="118">
        <f t="shared" si="53"/>
        <v>11926</v>
      </c>
      <c r="AM325" t="b">
        <f>D325='15.02.2022 Смета'!D327</f>
        <v>1</v>
      </c>
      <c r="AN325" t="b">
        <f>F325='15.02.2022 Смета'!E327</f>
        <v>1</v>
      </c>
      <c r="AO325" t="b">
        <f>G325='15.02.2022 Смета'!F327</f>
        <v>1</v>
      </c>
      <c r="AP325" t="b">
        <f>H325='15.02.2022 Смета'!G327</f>
        <v>1</v>
      </c>
    </row>
    <row r="326" spans="1:42" ht="27" customHeight="1" x14ac:dyDescent="0.25">
      <c r="A326" s="108">
        <v>268</v>
      </c>
      <c r="B326" s="8" t="s">
        <v>167</v>
      </c>
      <c r="C326" s="21" t="s">
        <v>168</v>
      </c>
      <c r="D326" s="22" t="s">
        <v>52</v>
      </c>
      <c r="E326" s="21" t="s">
        <v>443</v>
      </c>
      <c r="F326" s="35">
        <v>44722</v>
      </c>
      <c r="G326" s="35">
        <v>44724</v>
      </c>
      <c r="H326" s="21" t="s">
        <v>1043</v>
      </c>
      <c r="I326" s="22" t="s">
        <v>443</v>
      </c>
      <c r="J326" s="35">
        <v>44722</v>
      </c>
      <c r="K326" s="35">
        <v>44724</v>
      </c>
      <c r="L326" s="10">
        <v>1</v>
      </c>
      <c r="M326" s="10">
        <v>3400</v>
      </c>
      <c r="N326" s="10">
        <f t="shared" si="46"/>
        <v>3400</v>
      </c>
      <c r="O326" s="10">
        <v>1</v>
      </c>
      <c r="P326" s="10">
        <v>2900</v>
      </c>
      <c r="Q326" s="10">
        <f t="shared" si="47"/>
        <v>2900</v>
      </c>
      <c r="R326" s="10">
        <v>1</v>
      </c>
      <c r="S326" s="10">
        <v>2800</v>
      </c>
      <c r="T326" s="10">
        <f t="shared" si="48"/>
        <v>2800</v>
      </c>
      <c r="U326" s="10">
        <v>4</v>
      </c>
      <c r="V326" s="10">
        <v>150</v>
      </c>
      <c r="W326" s="10">
        <f t="shared" si="50"/>
        <v>600</v>
      </c>
      <c r="X326" s="10">
        <v>4</v>
      </c>
      <c r="Y326" s="10">
        <v>150</v>
      </c>
      <c r="Z326" s="10">
        <f t="shared" si="51"/>
        <v>600</v>
      </c>
      <c r="AA326" s="10">
        <v>4</v>
      </c>
      <c r="AB326" s="10">
        <v>150</v>
      </c>
      <c r="AC326" s="10">
        <f t="shared" si="52"/>
        <v>600</v>
      </c>
      <c r="AD326" s="11">
        <v>12</v>
      </c>
      <c r="AE326" s="26">
        <v>7</v>
      </c>
      <c r="AF326" s="7">
        <f t="shared" si="49"/>
        <v>84</v>
      </c>
      <c r="AG326" s="152">
        <v>1</v>
      </c>
      <c r="AH326" s="145">
        <f t="shared" si="54"/>
        <v>27</v>
      </c>
      <c r="AI326" s="139">
        <f t="shared" si="45"/>
        <v>10984</v>
      </c>
      <c r="AJ326" s="118">
        <f t="shared" si="53"/>
        <v>10984</v>
      </c>
      <c r="AM326" t="b">
        <f>D326='15.02.2022 Смета'!D328</f>
        <v>1</v>
      </c>
      <c r="AN326" t="b">
        <f>F326='15.02.2022 Смета'!E328</f>
        <v>1</v>
      </c>
      <c r="AO326" t="b">
        <f>G326='15.02.2022 Смета'!F328</f>
        <v>1</v>
      </c>
      <c r="AP326" t="b">
        <f>H326='15.02.2022 Смета'!G328</f>
        <v>0</v>
      </c>
    </row>
    <row r="327" spans="1:42" ht="27" customHeight="1" x14ac:dyDescent="0.25">
      <c r="A327" s="108">
        <v>269</v>
      </c>
      <c r="B327" s="8" t="s">
        <v>167</v>
      </c>
      <c r="C327" s="21" t="s">
        <v>168</v>
      </c>
      <c r="D327" s="22" t="s">
        <v>53</v>
      </c>
      <c r="E327" s="21" t="s">
        <v>443</v>
      </c>
      <c r="F327" s="35">
        <v>44729</v>
      </c>
      <c r="G327" s="35">
        <v>44731</v>
      </c>
      <c r="H327" s="21" t="s">
        <v>1044</v>
      </c>
      <c r="I327" s="22" t="s">
        <v>443</v>
      </c>
      <c r="J327" s="35">
        <v>44729</v>
      </c>
      <c r="K327" s="35">
        <v>44731</v>
      </c>
      <c r="L327" s="10">
        <v>1</v>
      </c>
      <c r="M327" s="10">
        <v>3400</v>
      </c>
      <c r="N327" s="10">
        <f t="shared" si="46"/>
        <v>3400</v>
      </c>
      <c r="O327" s="10">
        <v>1</v>
      </c>
      <c r="P327" s="10">
        <v>2900</v>
      </c>
      <c r="Q327" s="10">
        <f t="shared" si="47"/>
        <v>2900</v>
      </c>
      <c r="R327" s="10">
        <v>1</v>
      </c>
      <c r="S327" s="10">
        <v>2800</v>
      </c>
      <c r="T327" s="10">
        <f t="shared" si="48"/>
        <v>2800</v>
      </c>
      <c r="U327" s="10">
        <v>4</v>
      </c>
      <c r="V327" s="10">
        <v>150</v>
      </c>
      <c r="W327" s="10">
        <f t="shared" si="50"/>
        <v>600</v>
      </c>
      <c r="X327" s="10">
        <v>4</v>
      </c>
      <c r="Y327" s="10">
        <v>150</v>
      </c>
      <c r="Z327" s="10">
        <f t="shared" si="51"/>
        <v>600</v>
      </c>
      <c r="AA327" s="10">
        <v>4</v>
      </c>
      <c r="AB327" s="10">
        <v>150</v>
      </c>
      <c r="AC327" s="10">
        <f t="shared" si="52"/>
        <v>600</v>
      </c>
      <c r="AD327" s="11">
        <v>12</v>
      </c>
      <c r="AE327" s="26">
        <v>7</v>
      </c>
      <c r="AF327" s="7">
        <f t="shared" si="49"/>
        <v>84</v>
      </c>
      <c r="AG327" s="152">
        <v>1</v>
      </c>
      <c r="AH327" s="145">
        <f t="shared" si="54"/>
        <v>27</v>
      </c>
      <c r="AI327" s="139">
        <f t="shared" si="45"/>
        <v>10984</v>
      </c>
      <c r="AJ327" s="118">
        <f t="shared" si="53"/>
        <v>10984</v>
      </c>
      <c r="AM327" t="b">
        <f>D327='15.02.2022 Смета'!D329</f>
        <v>1</v>
      </c>
      <c r="AN327" t="b">
        <f>F327='15.02.2022 Смета'!E329</f>
        <v>1</v>
      </c>
      <c r="AO327" t="b">
        <f>G327='15.02.2022 Смета'!F329</f>
        <v>1</v>
      </c>
      <c r="AP327" t="b">
        <f>H327='15.02.2022 Смета'!G329</f>
        <v>0</v>
      </c>
    </row>
    <row r="328" spans="1:42" ht="27" customHeight="1" x14ac:dyDescent="0.25">
      <c r="A328" s="108">
        <v>270</v>
      </c>
      <c r="B328" s="8" t="s">
        <v>167</v>
      </c>
      <c r="C328" s="21" t="s">
        <v>168</v>
      </c>
      <c r="D328" s="22" t="s">
        <v>544</v>
      </c>
      <c r="E328" s="21" t="s">
        <v>443</v>
      </c>
      <c r="F328" s="35">
        <v>44743</v>
      </c>
      <c r="G328" s="35">
        <v>44745</v>
      </c>
      <c r="H328" s="21" t="s">
        <v>774</v>
      </c>
      <c r="I328" s="22" t="s">
        <v>443</v>
      </c>
      <c r="J328" s="35">
        <v>44743</v>
      </c>
      <c r="K328" s="35">
        <v>44745</v>
      </c>
      <c r="L328" s="10">
        <v>1</v>
      </c>
      <c r="M328" s="10">
        <v>3400</v>
      </c>
      <c r="N328" s="10">
        <f t="shared" si="46"/>
        <v>3400</v>
      </c>
      <c r="O328" s="10">
        <v>1</v>
      </c>
      <c r="P328" s="10">
        <v>2900</v>
      </c>
      <c r="Q328" s="10">
        <f t="shared" si="47"/>
        <v>2900</v>
      </c>
      <c r="R328" s="10">
        <v>1</v>
      </c>
      <c r="S328" s="10">
        <v>2800</v>
      </c>
      <c r="T328" s="10">
        <f t="shared" si="48"/>
        <v>2800</v>
      </c>
      <c r="U328" s="10">
        <v>4</v>
      </c>
      <c r="V328" s="10">
        <v>150</v>
      </c>
      <c r="W328" s="10">
        <f t="shared" si="50"/>
        <v>600</v>
      </c>
      <c r="X328" s="10">
        <v>4</v>
      </c>
      <c r="Y328" s="10">
        <v>150</v>
      </c>
      <c r="Z328" s="10">
        <f t="shared" si="51"/>
        <v>600</v>
      </c>
      <c r="AA328" s="10">
        <v>4</v>
      </c>
      <c r="AB328" s="10">
        <v>150</v>
      </c>
      <c r="AC328" s="10">
        <f t="shared" si="52"/>
        <v>600</v>
      </c>
      <c r="AD328" s="11">
        <v>12</v>
      </c>
      <c r="AE328" s="26">
        <v>7</v>
      </c>
      <c r="AF328" s="7">
        <f t="shared" si="49"/>
        <v>84</v>
      </c>
      <c r="AG328" s="152">
        <v>1</v>
      </c>
      <c r="AH328" s="145">
        <f t="shared" si="54"/>
        <v>27</v>
      </c>
      <c r="AI328" s="139">
        <f t="shared" si="45"/>
        <v>10984</v>
      </c>
      <c r="AJ328" s="118">
        <f t="shared" si="53"/>
        <v>10984</v>
      </c>
      <c r="AM328" t="b">
        <f>D328='15.02.2022 Смета'!D330</f>
        <v>1</v>
      </c>
      <c r="AN328" t="b">
        <f>F328='15.02.2022 Смета'!E330</f>
        <v>1</v>
      </c>
      <c r="AO328" t="b">
        <f>G328='15.02.2022 Смета'!F330</f>
        <v>1</v>
      </c>
      <c r="AP328" t="b">
        <f>H328='15.02.2022 Смета'!G330</f>
        <v>0</v>
      </c>
    </row>
    <row r="329" spans="1:42" ht="27" customHeight="1" x14ac:dyDescent="0.25">
      <c r="A329" s="108">
        <v>271</v>
      </c>
      <c r="B329" s="8" t="s">
        <v>167</v>
      </c>
      <c r="C329" s="21" t="s">
        <v>168</v>
      </c>
      <c r="D329" s="22" t="s">
        <v>55</v>
      </c>
      <c r="E329" s="21" t="s">
        <v>443</v>
      </c>
      <c r="F329" s="35">
        <v>44750</v>
      </c>
      <c r="G329" s="35">
        <v>44752</v>
      </c>
      <c r="H329" s="21" t="s">
        <v>444</v>
      </c>
      <c r="I329" s="22" t="s">
        <v>443</v>
      </c>
      <c r="J329" s="35">
        <v>44750</v>
      </c>
      <c r="K329" s="35">
        <v>44752</v>
      </c>
      <c r="L329" s="10">
        <v>1</v>
      </c>
      <c r="M329" s="10">
        <v>3400</v>
      </c>
      <c r="N329" s="10">
        <f t="shared" si="46"/>
        <v>3400</v>
      </c>
      <c r="O329" s="10">
        <v>1</v>
      </c>
      <c r="P329" s="10">
        <v>2900</v>
      </c>
      <c r="Q329" s="10">
        <f t="shared" si="47"/>
        <v>2900</v>
      </c>
      <c r="R329" s="10">
        <v>1</v>
      </c>
      <c r="S329" s="10">
        <v>2800</v>
      </c>
      <c r="T329" s="10">
        <f t="shared" si="48"/>
        <v>2800</v>
      </c>
      <c r="U329" s="10">
        <v>4</v>
      </c>
      <c r="V329" s="10">
        <v>150</v>
      </c>
      <c r="W329" s="10">
        <f t="shared" si="50"/>
        <v>600</v>
      </c>
      <c r="X329" s="10">
        <v>4</v>
      </c>
      <c r="Y329" s="10">
        <v>150</v>
      </c>
      <c r="Z329" s="10">
        <f t="shared" si="51"/>
        <v>600</v>
      </c>
      <c r="AA329" s="10">
        <v>4</v>
      </c>
      <c r="AB329" s="10">
        <v>150</v>
      </c>
      <c r="AC329" s="10">
        <f t="shared" si="52"/>
        <v>600</v>
      </c>
      <c r="AD329" s="11">
        <v>12</v>
      </c>
      <c r="AE329" s="26">
        <v>7</v>
      </c>
      <c r="AF329" s="7">
        <f t="shared" si="49"/>
        <v>84</v>
      </c>
      <c r="AG329" s="152">
        <v>1</v>
      </c>
      <c r="AH329" s="145">
        <f t="shared" si="54"/>
        <v>27</v>
      </c>
      <c r="AI329" s="139">
        <f t="shared" ref="AI329:AI391" si="55">AJ329</f>
        <v>10984</v>
      </c>
      <c r="AJ329" s="118">
        <f t="shared" si="53"/>
        <v>10984</v>
      </c>
      <c r="AM329" t="b">
        <f>D329='15.02.2022 Смета'!D331</f>
        <v>1</v>
      </c>
      <c r="AN329" t="b">
        <f>F329='15.02.2022 Смета'!E331</f>
        <v>1</v>
      </c>
      <c r="AO329" t="b">
        <f>G329='15.02.2022 Смета'!F331</f>
        <v>1</v>
      </c>
      <c r="AP329" t="b">
        <f>H329='15.02.2022 Смета'!G331</f>
        <v>1</v>
      </c>
    </row>
    <row r="330" spans="1:42" ht="27" customHeight="1" x14ac:dyDescent="0.25">
      <c r="A330" s="108">
        <v>272</v>
      </c>
      <c r="B330" s="8" t="s">
        <v>167</v>
      </c>
      <c r="C330" s="21" t="s">
        <v>168</v>
      </c>
      <c r="D330" s="22" t="s">
        <v>624</v>
      </c>
      <c r="E330" s="21" t="s">
        <v>443</v>
      </c>
      <c r="F330" s="35">
        <v>44770</v>
      </c>
      <c r="G330" s="35">
        <v>44773</v>
      </c>
      <c r="H330" s="21" t="s">
        <v>806</v>
      </c>
      <c r="I330" s="22" t="s">
        <v>443</v>
      </c>
      <c r="J330" s="35">
        <v>44770</v>
      </c>
      <c r="K330" s="35">
        <v>44773</v>
      </c>
      <c r="L330" s="10"/>
      <c r="M330" s="10">
        <v>3400</v>
      </c>
      <c r="N330" s="10">
        <f t="shared" si="46"/>
        <v>0</v>
      </c>
      <c r="O330" s="10"/>
      <c r="P330" s="10">
        <v>2900</v>
      </c>
      <c r="Q330" s="10">
        <f t="shared" si="47"/>
        <v>0</v>
      </c>
      <c r="R330" s="10"/>
      <c r="S330" s="10">
        <v>2800</v>
      </c>
      <c r="T330" s="10">
        <f t="shared" si="48"/>
        <v>0</v>
      </c>
      <c r="U330" s="10">
        <v>2</v>
      </c>
      <c r="V330" s="10">
        <v>150</v>
      </c>
      <c r="W330" s="10">
        <f t="shared" si="50"/>
        <v>300</v>
      </c>
      <c r="X330" s="10">
        <v>2</v>
      </c>
      <c r="Y330" s="10">
        <v>150</v>
      </c>
      <c r="Z330" s="10">
        <f t="shared" si="51"/>
        <v>300</v>
      </c>
      <c r="AA330" s="10">
        <v>2</v>
      </c>
      <c r="AB330" s="10">
        <v>150</v>
      </c>
      <c r="AC330" s="10">
        <f t="shared" si="52"/>
        <v>300</v>
      </c>
      <c r="AD330" s="11">
        <v>6</v>
      </c>
      <c r="AE330" s="26">
        <v>7</v>
      </c>
      <c r="AF330" s="7">
        <f t="shared" si="49"/>
        <v>42</v>
      </c>
      <c r="AG330" s="152">
        <v>1</v>
      </c>
      <c r="AH330" s="145">
        <f t="shared" si="54"/>
        <v>12</v>
      </c>
      <c r="AI330" s="139">
        <f t="shared" si="55"/>
        <v>942</v>
      </c>
      <c r="AJ330" s="118">
        <f t="shared" si="53"/>
        <v>942</v>
      </c>
      <c r="AM330" t="b">
        <f>D330='15.02.2022 Смета'!D332</f>
        <v>1</v>
      </c>
      <c r="AN330" t="b">
        <f>F330='15.02.2022 Смета'!E332</f>
        <v>1</v>
      </c>
      <c r="AO330" t="b">
        <f>G330='15.02.2022 Смета'!F332</f>
        <v>1</v>
      </c>
      <c r="AP330" t="b">
        <f>H330='15.02.2022 Смета'!G332</f>
        <v>1</v>
      </c>
    </row>
    <row r="331" spans="1:42" ht="16.149999999999999" customHeight="1" x14ac:dyDescent="0.25">
      <c r="A331" s="108">
        <v>273</v>
      </c>
      <c r="B331" s="8" t="s">
        <v>167</v>
      </c>
      <c r="C331" s="21" t="s">
        <v>168</v>
      </c>
      <c r="D331" s="22" t="s">
        <v>54</v>
      </c>
      <c r="E331" s="21" t="s">
        <v>807</v>
      </c>
      <c r="F331" s="35">
        <v>44815</v>
      </c>
      <c r="G331" s="35">
        <v>44815</v>
      </c>
      <c r="H331" s="21" t="s">
        <v>301</v>
      </c>
      <c r="I331" s="22" t="s">
        <v>807</v>
      </c>
      <c r="J331" s="35">
        <v>44815</v>
      </c>
      <c r="K331" s="35">
        <v>44815</v>
      </c>
      <c r="L331" s="10"/>
      <c r="M331" s="10">
        <v>3400</v>
      </c>
      <c r="N331" s="10">
        <f t="shared" si="46"/>
        <v>0</v>
      </c>
      <c r="O331" s="10"/>
      <c r="P331" s="10">
        <v>2900</v>
      </c>
      <c r="Q331" s="10">
        <f t="shared" si="47"/>
        <v>0</v>
      </c>
      <c r="R331" s="10"/>
      <c r="S331" s="10">
        <v>2800</v>
      </c>
      <c r="T331" s="10">
        <f t="shared" si="48"/>
        <v>0</v>
      </c>
      <c r="U331" s="10">
        <v>1</v>
      </c>
      <c r="V331" s="10">
        <v>150</v>
      </c>
      <c r="W331" s="10">
        <f t="shared" si="50"/>
        <v>150</v>
      </c>
      <c r="X331" s="10">
        <v>1</v>
      </c>
      <c r="Y331" s="10">
        <v>150</v>
      </c>
      <c r="Z331" s="10">
        <f t="shared" si="51"/>
        <v>150</v>
      </c>
      <c r="AA331" s="10">
        <v>1</v>
      </c>
      <c r="AB331" s="10">
        <v>150</v>
      </c>
      <c r="AC331" s="10">
        <f t="shared" si="52"/>
        <v>150</v>
      </c>
      <c r="AD331" s="11">
        <v>3</v>
      </c>
      <c r="AE331" s="26">
        <v>7</v>
      </c>
      <c r="AF331" s="7">
        <f t="shared" si="49"/>
        <v>21</v>
      </c>
      <c r="AG331" s="152">
        <v>1</v>
      </c>
      <c r="AH331" s="145">
        <f t="shared" si="54"/>
        <v>6</v>
      </c>
      <c r="AI331" s="139">
        <f t="shared" si="55"/>
        <v>471</v>
      </c>
      <c r="AJ331" s="118">
        <f t="shared" si="53"/>
        <v>471</v>
      </c>
      <c r="AM331" t="b">
        <f>D331='15.02.2022 Смета'!D333</f>
        <v>1</v>
      </c>
      <c r="AN331" t="b">
        <f>F331='15.02.2022 Смета'!E333</f>
        <v>1</v>
      </c>
      <c r="AO331" t="b">
        <f>G331='15.02.2022 Смета'!F333</f>
        <v>1</v>
      </c>
      <c r="AP331" t="b">
        <f>H331='15.02.2022 Смета'!G333</f>
        <v>1</v>
      </c>
    </row>
    <row r="332" spans="1:42" ht="27" customHeight="1" x14ac:dyDescent="0.25">
      <c r="A332" s="108">
        <v>274</v>
      </c>
      <c r="B332" s="8" t="s">
        <v>167</v>
      </c>
      <c r="C332" s="21" t="s">
        <v>168</v>
      </c>
      <c r="D332" s="22" t="s">
        <v>56</v>
      </c>
      <c r="E332" s="21" t="s">
        <v>735</v>
      </c>
      <c r="F332" s="35">
        <v>44820</v>
      </c>
      <c r="G332" s="35">
        <v>44822</v>
      </c>
      <c r="H332" s="21" t="s">
        <v>808</v>
      </c>
      <c r="I332" s="22" t="s">
        <v>735</v>
      </c>
      <c r="J332" s="35">
        <v>44820</v>
      </c>
      <c r="K332" s="35">
        <v>44822</v>
      </c>
      <c r="L332" s="10">
        <v>1</v>
      </c>
      <c r="M332" s="10">
        <v>3400</v>
      </c>
      <c r="N332" s="10">
        <f t="shared" si="46"/>
        <v>3400</v>
      </c>
      <c r="O332" s="10">
        <v>1</v>
      </c>
      <c r="P332" s="10">
        <v>2900</v>
      </c>
      <c r="Q332" s="10">
        <f t="shared" si="47"/>
        <v>2900</v>
      </c>
      <c r="R332" s="10">
        <v>1</v>
      </c>
      <c r="S332" s="10">
        <v>2800</v>
      </c>
      <c r="T332" s="10">
        <f t="shared" si="48"/>
        <v>2800</v>
      </c>
      <c r="U332" s="10">
        <v>4</v>
      </c>
      <c r="V332" s="10">
        <v>150</v>
      </c>
      <c r="W332" s="10">
        <f t="shared" si="50"/>
        <v>600</v>
      </c>
      <c r="X332" s="10">
        <v>4</v>
      </c>
      <c r="Y332" s="10">
        <v>150</v>
      </c>
      <c r="Z332" s="10">
        <f t="shared" si="51"/>
        <v>600</v>
      </c>
      <c r="AA332" s="10">
        <v>4</v>
      </c>
      <c r="AB332" s="10">
        <v>150</v>
      </c>
      <c r="AC332" s="10">
        <f t="shared" si="52"/>
        <v>600</v>
      </c>
      <c r="AD332" s="11">
        <v>12</v>
      </c>
      <c r="AE332" s="26">
        <v>7</v>
      </c>
      <c r="AF332" s="7">
        <f t="shared" si="49"/>
        <v>84</v>
      </c>
      <c r="AG332" s="152">
        <v>1</v>
      </c>
      <c r="AH332" s="139">
        <f t="shared" si="54"/>
        <v>27</v>
      </c>
      <c r="AI332" s="139">
        <f t="shared" si="55"/>
        <v>10984</v>
      </c>
      <c r="AJ332" s="109">
        <f t="shared" si="53"/>
        <v>10984</v>
      </c>
      <c r="AM332" t="b">
        <f>D332='15.02.2022 Смета'!D334</f>
        <v>1</v>
      </c>
      <c r="AN332" t="b">
        <f>F332='15.02.2022 Смета'!E334</f>
        <v>1</v>
      </c>
      <c r="AO332" t="b">
        <f>G332='15.02.2022 Смета'!F334</f>
        <v>1</v>
      </c>
      <c r="AP332" t="b">
        <f>H332='15.02.2022 Смета'!G334</f>
        <v>1</v>
      </c>
    </row>
    <row r="333" spans="1:42" ht="27" customHeight="1" x14ac:dyDescent="0.25">
      <c r="A333" s="108">
        <v>275</v>
      </c>
      <c r="B333" s="8" t="s">
        <v>167</v>
      </c>
      <c r="C333" s="21" t="s">
        <v>168</v>
      </c>
      <c r="D333" s="22" t="s">
        <v>57</v>
      </c>
      <c r="E333" s="21" t="s">
        <v>735</v>
      </c>
      <c r="F333" s="35">
        <v>44827</v>
      </c>
      <c r="G333" s="35">
        <v>44829</v>
      </c>
      <c r="H333" s="21" t="s">
        <v>1046</v>
      </c>
      <c r="I333" s="22" t="s">
        <v>735</v>
      </c>
      <c r="J333" s="35">
        <v>44827</v>
      </c>
      <c r="K333" s="35">
        <v>44829</v>
      </c>
      <c r="L333" s="10">
        <v>1</v>
      </c>
      <c r="M333" s="10">
        <v>3400</v>
      </c>
      <c r="N333" s="10">
        <f t="shared" si="46"/>
        <v>3400</v>
      </c>
      <c r="O333" s="10">
        <v>1</v>
      </c>
      <c r="P333" s="10">
        <v>2900</v>
      </c>
      <c r="Q333" s="10">
        <f t="shared" si="47"/>
        <v>2900</v>
      </c>
      <c r="R333" s="10">
        <v>1</v>
      </c>
      <c r="S333" s="10">
        <v>2800</v>
      </c>
      <c r="T333" s="10">
        <f t="shared" si="48"/>
        <v>2800</v>
      </c>
      <c r="U333" s="10">
        <v>4</v>
      </c>
      <c r="V333" s="10">
        <v>150</v>
      </c>
      <c r="W333" s="10">
        <f t="shared" si="50"/>
        <v>600</v>
      </c>
      <c r="X333" s="10">
        <v>4</v>
      </c>
      <c r="Y333" s="10">
        <v>150</v>
      </c>
      <c r="Z333" s="10">
        <f t="shared" si="51"/>
        <v>600</v>
      </c>
      <c r="AA333" s="10">
        <v>4</v>
      </c>
      <c r="AB333" s="10">
        <v>150</v>
      </c>
      <c r="AC333" s="10">
        <f t="shared" si="52"/>
        <v>600</v>
      </c>
      <c r="AD333" s="11">
        <v>12</v>
      </c>
      <c r="AE333" s="26">
        <v>7</v>
      </c>
      <c r="AF333" s="7">
        <f t="shared" si="49"/>
        <v>84</v>
      </c>
      <c r="AG333" s="152">
        <v>1</v>
      </c>
      <c r="AH333" s="139">
        <f t="shared" si="54"/>
        <v>27</v>
      </c>
      <c r="AI333" s="139">
        <f t="shared" si="55"/>
        <v>10984</v>
      </c>
      <c r="AJ333" s="109">
        <f t="shared" si="53"/>
        <v>10984</v>
      </c>
      <c r="AM333" t="b">
        <f>D333='15.02.2022 Смета'!D335</f>
        <v>1</v>
      </c>
      <c r="AN333" t="b">
        <f>F333='15.02.2022 Смета'!E335</f>
        <v>1</v>
      </c>
      <c r="AO333" t="b">
        <f>G333='15.02.2022 Смета'!F335</f>
        <v>1</v>
      </c>
      <c r="AP333" t="b">
        <f>H333='15.02.2022 Смета'!G335</f>
        <v>0</v>
      </c>
    </row>
    <row r="334" spans="1:42" x14ac:dyDescent="0.25">
      <c r="A334" s="106"/>
      <c r="B334" s="96"/>
      <c r="C334" s="97"/>
      <c r="D334" s="179" t="s">
        <v>883</v>
      </c>
      <c r="E334" s="99"/>
      <c r="F334" s="99"/>
      <c r="G334" s="99"/>
      <c r="H334" s="99"/>
      <c r="I334" s="99"/>
      <c r="J334" s="99"/>
      <c r="K334" s="99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2"/>
      <c r="AE334" s="79"/>
      <c r="AF334" s="79"/>
      <c r="AG334" s="153"/>
      <c r="AH334" s="151"/>
      <c r="AI334" s="151"/>
      <c r="AJ334" s="164"/>
      <c r="AM334" t="b">
        <f>D334='15.02.2022 Смета'!D336</f>
        <v>1</v>
      </c>
      <c r="AN334" t="b">
        <f>F334='15.02.2022 Смета'!E336</f>
        <v>1</v>
      </c>
      <c r="AO334" t="b">
        <f>G334='15.02.2022 Смета'!F336</f>
        <v>1</v>
      </c>
      <c r="AP334" t="b">
        <f>H334='15.02.2022 Смета'!G336</f>
        <v>1</v>
      </c>
    </row>
    <row r="335" spans="1:42" ht="27" customHeight="1" x14ac:dyDescent="0.25">
      <c r="A335" s="108">
        <v>276</v>
      </c>
      <c r="B335" s="15" t="s">
        <v>246</v>
      </c>
      <c r="C335" s="21" t="s">
        <v>248</v>
      </c>
      <c r="D335" s="22" t="s">
        <v>629</v>
      </c>
      <c r="E335" s="21" t="s">
        <v>809</v>
      </c>
      <c r="F335" s="35">
        <v>44610</v>
      </c>
      <c r="G335" s="35">
        <v>44612</v>
      </c>
      <c r="H335" s="21" t="s">
        <v>426</v>
      </c>
      <c r="I335" s="22" t="s">
        <v>809</v>
      </c>
      <c r="J335" s="35">
        <v>44610</v>
      </c>
      <c r="K335" s="35">
        <v>44612</v>
      </c>
      <c r="L335" s="14"/>
      <c r="M335" s="10">
        <v>3400</v>
      </c>
      <c r="N335" s="10">
        <f t="shared" si="46"/>
        <v>0</v>
      </c>
      <c r="O335" s="14"/>
      <c r="P335" s="10">
        <v>2900</v>
      </c>
      <c r="Q335" s="10">
        <f t="shared" si="47"/>
        <v>0</v>
      </c>
      <c r="R335" s="14"/>
      <c r="S335" s="10">
        <v>2800</v>
      </c>
      <c r="T335" s="10">
        <f t="shared" si="48"/>
        <v>0</v>
      </c>
      <c r="U335" s="10">
        <v>23</v>
      </c>
      <c r="V335" s="10">
        <v>150</v>
      </c>
      <c r="W335" s="10">
        <f t="shared" si="50"/>
        <v>3450</v>
      </c>
      <c r="X335" s="10">
        <v>23</v>
      </c>
      <c r="Y335" s="10">
        <v>150</v>
      </c>
      <c r="Z335" s="10">
        <f t="shared" si="51"/>
        <v>3450</v>
      </c>
      <c r="AA335" s="10">
        <v>23</v>
      </c>
      <c r="AB335" s="10">
        <v>150</v>
      </c>
      <c r="AC335" s="10">
        <f t="shared" si="52"/>
        <v>3450</v>
      </c>
      <c r="AD335" s="10"/>
      <c r="AE335" s="26">
        <v>7</v>
      </c>
      <c r="AF335" s="7">
        <f t="shared" si="49"/>
        <v>0</v>
      </c>
      <c r="AG335" s="152">
        <v>1</v>
      </c>
      <c r="AH335" s="139">
        <f>L335+O335+R335+U335+X335+AA335+AD335</f>
        <v>69</v>
      </c>
      <c r="AI335" s="139">
        <f t="shared" si="55"/>
        <v>10350</v>
      </c>
      <c r="AJ335" s="109">
        <f t="shared" si="53"/>
        <v>10350</v>
      </c>
      <c r="AM335" t="b">
        <f>D335='15.02.2022 Смета'!D337</f>
        <v>1</v>
      </c>
      <c r="AN335" t="b">
        <f>F335='15.02.2022 Смета'!E337</f>
        <v>1</v>
      </c>
      <c r="AO335" t="b">
        <f>G335='15.02.2022 Смета'!F337</f>
        <v>1</v>
      </c>
      <c r="AP335" t="b">
        <f>H335='15.02.2022 Смета'!G337</f>
        <v>1</v>
      </c>
    </row>
    <row r="336" spans="1:42" ht="27" customHeight="1" x14ac:dyDescent="0.25">
      <c r="A336" s="108">
        <v>277</v>
      </c>
      <c r="B336" s="15" t="s">
        <v>246</v>
      </c>
      <c r="C336" s="21" t="s">
        <v>248</v>
      </c>
      <c r="D336" s="22" t="s">
        <v>630</v>
      </c>
      <c r="E336" s="21" t="s">
        <v>340</v>
      </c>
      <c r="F336" s="35">
        <v>44610</v>
      </c>
      <c r="G336" s="35">
        <v>44612</v>
      </c>
      <c r="H336" s="21" t="s">
        <v>426</v>
      </c>
      <c r="I336" s="22" t="s">
        <v>340</v>
      </c>
      <c r="J336" s="35">
        <v>44610</v>
      </c>
      <c r="K336" s="35">
        <v>44612</v>
      </c>
      <c r="L336" s="14"/>
      <c r="M336" s="10">
        <v>3400</v>
      </c>
      <c r="N336" s="10">
        <f t="shared" si="46"/>
        <v>0</v>
      </c>
      <c r="O336" s="14"/>
      <c r="P336" s="10">
        <v>2900</v>
      </c>
      <c r="Q336" s="10">
        <f t="shared" si="47"/>
        <v>0</v>
      </c>
      <c r="R336" s="14"/>
      <c r="S336" s="10">
        <v>2800</v>
      </c>
      <c r="T336" s="10">
        <f t="shared" si="48"/>
        <v>0</v>
      </c>
      <c r="U336" s="10">
        <v>15</v>
      </c>
      <c r="V336" s="10">
        <v>150</v>
      </c>
      <c r="W336" s="10">
        <f t="shared" si="50"/>
        <v>2250</v>
      </c>
      <c r="X336" s="10">
        <v>15</v>
      </c>
      <c r="Y336" s="10">
        <v>150</v>
      </c>
      <c r="Z336" s="10">
        <f t="shared" si="51"/>
        <v>2250</v>
      </c>
      <c r="AA336" s="10">
        <v>15</v>
      </c>
      <c r="AB336" s="10">
        <v>150</v>
      </c>
      <c r="AC336" s="10">
        <f t="shared" si="52"/>
        <v>2250</v>
      </c>
      <c r="AD336" s="10"/>
      <c r="AE336" s="26">
        <v>7</v>
      </c>
      <c r="AF336" s="7">
        <f t="shared" si="49"/>
        <v>0</v>
      </c>
      <c r="AG336" s="152">
        <v>1</v>
      </c>
      <c r="AH336" s="139">
        <f>L336+O336+R336+U336+X336+AA336+AD336</f>
        <v>45</v>
      </c>
      <c r="AI336" s="139">
        <f t="shared" si="55"/>
        <v>6750</v>
      </c>
      <c r="AJ336" s="109">
        <f t="shared" si="53"/>
        <v>6750</v>
      </c>
      <c r="AM336" t="b">
        <f>D336='15.02.2022 Смета'!D338</f>
        <v>1</v>
      </c>
      <c r="AN336" t="b">
        <f>F336='15.02.2022 Смета'!E338</f>
        <v>1</v>
      </c>
      <c r="AO336" t="b">
        <f>G336='15.02.2022 Смета'!F338</f>
        <v>1</v>
      </c>
      <c r="AP336" t="b">
        <f>H336='15.02.2022 Смета'!G338</f>
        <v>1</v>
      </c>
    </row>
    <row r="337" spans="1:42" ht="15.6" customHeight="1" x14ac:dyDescent="0.25">
      <c r="A337" s="106"/>
      <c r="B337" s="96"/>
      <c r="C337" s="97"/>
      <c r="D337" s="179" t="s">
        <v>884</v>
      </c>
      <c r="E337" s="99"/>
      <c r="F337" s="99"/>
      <c r="G337" s="99"/>
      <c r="H337" s="99"/>
      <c r="I337" s="99"/>
      <c r="J337" s="99"/>
      <c r="K337" s="99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2"/>
      <c r="AE337" s="79"/>
      <c r="AF337" s="79"/>
      <c r="AG337" s="153"/>
      <c r="AH337" s="151"/>
      <c r="AI337" s="151"/>
      <c r="AJ337" s="164"/>
      <c r="AM337" t="b">
        <f>D337='15.02.2022 Смета'!D339</f>
        <v>1</v>
      </c>
      <c r="AN337" t="b">
        <f>F337='15.02.2022 Смета'!E339</f>
        <v>1</v>
      </c>
      <c r="AO337" t="b">
        <f>G337='15.02.2022 Смета'!F339</f>
        <v>1</v>
      </c>
      <c r="AP337" t="b">
        <f>H337='15.02.2022 Смета'!G339</f>
        <v>1</v>
      </c>
    </row>
    <row r="338" spans="1:42" ht="16.149999999999999" customHeight="1" x14ac:dyDescent="0.25">
      <c r="A338" s="108">
        <v>278</v>
      </c>
      <c r="B338" s="8" t="s">
        <v>164</v>
      </c>
      <c r="C338" s="21" t="s">
        <v>129</v>
      </c>
      <c r="D338" s="22" t="s">
        <v>252</v>
      </c>
      <c r="E338" s="21" t="s">
        <v>504</v>
      </c>
      <c r="F338" s="35">
        <v>44608</v>
      </c>
      <c r="G338" s="35">
        <v>44611</v>
      </c>
      <c r="H338" s="21" t="s">
        <v>318</v>
      </c>
      <c r="I338" s="22" t="s">
        <v>504</v>
      </c>
      <c r="J338" s="35">
        <v>44608</v>
      </c>
      <c r="K338" s="35">
        <v>44611</v>
      </c>
      <c r="L338" s="10"/>
      <c r="M338" s="10">
        <v>3400</v>
      </c>
      <c r="N338" s="10">
        <f t="shared" si="46"/>
        <v>0</v>
      </c>
      <c r="O338" s="10"/>
      <c r="P338" s="10">
        <v>2900</v>
      </c>
      <c r="Q338" s="10">
        <f t="shared" si="47"/>
        <v>0</v>
      </c>
      <c r="R338" s="10"/>
      <c r="S338" s="10">
        <v>2800</v>
      </c>
      <c r="T338" s="10">
        <f t="shared" si="48"/>
        <v>0</v>
      </c>
      <c r="U338" s="10">
        <v>20</v>
      </c>
      <c r="V338" s="10">
        <v>150</v>
      </c>
      <c r="W338" s="10">
        <f t="shared" si="50"/>
        <v>3000</v>
      </c>
      <c r="X338" s="10">
        <v>20</v>
      </c>
      <c r="Y338" s="10">
        <v>150</v>
      </c>
      <c r="Z338" s="10">
        <f t="shared" si="51"/>
        <v>3000</v>
      </c>
      <c r="AA338" s="10">
        <v>38</v>
      </c>
      <c r="AB338" s="10">
        <v>150</v>
      </c>
      <c r="AC338" s="10">
        <f t="shared" si="52"/>
        <v>5700</v>
      </c>
      <c r="AD338" s="11"/>
      <c r="AE338" s="26">
        <v>7</v>
      </c>
      <c r="AF338" s="7">
        <f t="shared" si="49"/>
        <v>0</v>
      </c>
      <c r="AG338" s="152">
        <v>1</v>
      </c>
      <c r="AH338" s="139">
        <f>L338+O338+R338+U338+X338+AA338+AD338</f>
        <v>78</v>
      </c>
      <c r="AI338" s="139">
        <f t="shared" si="55"/>
        <v>11700</v>
      </c>
      <c r="AJ338" s="109">
        <f t="shared" si="53"/>
        <v>11700</v>
      </c>
      <c r="AM338" t="b">
        <f>D338='15.02.2022 Смета'!D340</f>
        <v>1</v>
      </c>
      <c r="AN338" t="b">
        <f>F338='15.02.2022 Смета'!E340</f>
        <v>1</v>
      </c>
      <c r="AO338" t="b">
        <f>G338='15.02.2022 Смета'!F340</f>
        <v>1</v>
      </c>
      <c r="AP338" t="b">
        <f>H338='15.02.2022 Смета'!G340</f>
        <v>1</v>
      </c>
    </row>
    <row r="339" spans="1:42" ht="16.149999999999999" customHeight="1" x14ac:dyDescent="0.25">
      <c r="A339" s="108">
        <v>279</v>
      </c>
      <c r="B339" s="8" t="s">
        <v>164</v>
      </c>
      <c r="C339" s="21" t="s">
        <v>129</v>
      </c>
      <c r="D339" s="22" t="s">
        <v>631</v>
      </c>
      <c r="E339" s="21" t="s">
        <v>1047</v>
      </c>
      <c r="F339" s="35">
        <v>44664</v>
      </c>
      <c r="G339" s="35">
        <v>44667</v>
      </c>
      <c r="H339" s="21" t="s">
        <v>318</v>
      </c>
      <c r="I339" s="22" t="s">
        <v>736</v>
      </c>
      <c r="J339" s="35">
        <v>44664</v>
      </c>
      <c r="K339" s="35">
        <v>44667</v>
      </c>
      <c r="L339" s="10"/>
      <c r="M339" s="10">
        <v>3400</v>
      </c>
      <c r="N339" s="10">
        <f t="shared" si="46"/>
        <v>0</v>
      </c>
      <c r="O339" s="10"/>
      <c r="P339" s="10">
        <v>2900</v>
      </c>
      <c r="Q339" s="10">
        <f t="shared" si="47"/>
        <v>0</v>
      </c>
      <c r="R339" s="10"/>
      <c r="S339" s="10">
        <v>2800</v>
      </c>
      <c r="T339" s="10">
        <f t="shared" si="48"/>
        <v>0</v>
      </c>
      <c r="U339" s="10">
        <v>22</v>
      </c>
      <c r="V339" s="10">
        <v>150</v>
      </c>
      <c r="W339" s="10">
        <f t="shared" si="50"/>
        <v>3300</v>
      </c>
      <c r="X339" s="10">
        <v>22</v>
      </c>
      <c r="Y339" s="10">
        <v>150</v>
      </c>
      <c r="Z339" s="10">
        <f t="shared" si="51"/>
        <v>3300</v>
      </c>
      <c r="AA339" s="10">
        <v>42</v>
      </c>
      <c r="AB339" s="10">
        <v>150</v>
      </c>
      <c r="AC339" s="10">
        <f t="shared" si="52"/>
        <v>6300</v>
      </c>
      <c r="AD339" s="11">
        <v>86</v>
      </c>
      <c r="AE339" s="26">
        <v>7</v>
      </c>
      <c r="AF339" s="7">
        <f t="shared" si="49"/>
        <v>602</v>
      </c>
      <c r="AG339" s="152">
        <v>1</v>
      </c>
      <c r="AH339" s="145">
        <f>L339+O339+R339+U339+X339+AA339+AD339</f>
        <v>172</v>
      </c>
      <c r="AI339" s="139">
        <f t="shared" si="55"/>
        <v>13502</v>
      </c>
      <c r="AJ339" s="118">
        <f t="shared" si="53"/>
        <v>13502</v>
      </c>
      <c r="AM339" t="b">
        <f>D339='15.02.2022 Смета'!D341</f>
        <v>1</v>
      </c>
      <c r="AN339" t="b">
        <f>F339='15.02.2022 Смета'!E341</f>
        <v>1</v>
      </c>
      <c r="AO339" t="b">
        <f>G339='15.02.2022 Смета'!F341</f>
        <v>1</v>
      </c>
      <c r="AP339" t="b">
        <f>H339='15.02.2022 Смета'!G341</f>
        <v>1</v>
      </c>
    </row>
    <row r="340" spans="1:42" ht="16.149999999999999" customHeight="1" x14ac:dyDescent="0.25">
      <c r="A340" s="108">
        <v>280</v>
      </c>
      <c r="B340" s="8" t="s">
        <v>164</v>
      </c>
      <c r="C340" s="21" t="s">
        <v>129</v>
      </c>
      <c r="D340" s="22" t="s">
        <v>253</v>
      </c>
      <c r="E340" s="21" t="s">
        <v>1048</v>
      </c>
      <c r="F340" s="35">
        <v>44824</v>
      </c>
      <c r="G340" s="35">
        <v>44826</v>
      </c>
      <c r="H340" s="21" t="s">
        <v>427</v>
      </c>
      <c r="I340" s="22" t="s">
        <v>737</v>
      </c>
      <c r="J340" s="35">
        <v>44824</v>
      </c>
      <c r="K340" s="35">
        <v>44826</v>
      </c>
      <c r="L340" s="10"/>
      <c r="M340" s="10">
        <v>3400</v>
      </c>
      <c r="N340" s="10">
        <f t="shared" si="46"/>
        <v>0</v>
      </c>
      <c r="O340" s="10"/>
      <c r="P340" s="10">
        <v>2900</v>
      </c>
      <c r="Q340" s="10">
        <f t="shared" si="47"/>
        <v>0</v>
      </c>
      <c r="R340" s="10"/>
      <c r="S340" s="10">
        <v>2800</v>
      </c>
      <c r="T340" s="10">
        <f t="shared" si="48"/>
        <v>0</v>
      </c>
      <c r="U340" s="10">
        <v>20</v>
      </c>
      <c r="V340" s="10">
        <v>150</v>
      </c>
      <c r="W340" s="10">
        <f t="shared" si="50"/>
        <v>3000</v>
      </c>
      <c r="X340" s="10">
        <v>20</v>
      </c>
      <c r="Y340" s="10">
        <v>150</v>
      </c>
      <c r="Z340" s="10">
        <f t="shared" si="51"/>
        <v>3000</v>
      </c>
      <c r="AA340" s="10">
        <v>38</v>
      </c>
      <c r="AB340" s="10">
        <v>150</v>
      </c>
      <c r="AC340" s="10">
        <f t="shared" si="52"/>
        <v>5700</v>
      </c>
      <c r="AD340" s="11">
        <v>78</v>
      </c>
      <c r="AE340" s="26">
        <v>7</v>
      </c>
      <c r="AF340" s="7">
        <f t="shared" si="49"/>
        <v>546</v>
      </c>
      <c r="AG340" s="152">
        <v>1</v>
      </c>
      <c r="AH340" s="145">
        <f>L340+O340+R340+U340+X340+AA340+AD340</f>
        <v>156</v>
      </c>
      <c r="AI340" s="139">
        <f t="shared" si="55"/>
        <v>12246</v>
      </c>
      <c r="AJ340" s="118">
        <f t="shared" si="53"/>
        <v>12246</v>
      </c>
      <c r="AM340" t="b">
        <f>D340='15.02.2022 Смета'!D342</f>
        <v>1</v>
      </c>
      <c r="AN340" t="b">
        <f>F340='15.02.2022 Смета'!E342</f>
        <v>1</v>
      </c>
      <c r="AO340" t="b">
        <f>G340='15.02.2022 Смета'!F342</f>
        <v>1</v>
      </c>
      <c r="AP340" t="b">
        <f>H340='15.02.2022 Смета'!G342</f>
        <v>1</v>
      </c>
    </row>
    <row r="341" spans="1:42" ht="15" customHeight="1" x14ac:dyDescent="0.25">
      <c r="A341" s="106"/>
      <c r="B341" s="96"/>
      <c r="C341" s="97"/>
      <c r="D341" s="179" t="s">
        <v>926</v>
      </c>
      <c r="E341" s="99"/>
      <c r="F341" s="99"/>
      <c r="G341" s="99"/>
      <c r="H341" s="99"/>
      <c r="I341" s="99"/>
      <c r="J341" s="99"/>
      <c r="K341" s="99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2"/>
      <c r="AE341" s="79"/>
      <c r="AF341" s="79"/>
      <c r="AG341" s="153"/>
      <c r="AH341" s="151"/>
      <c r="AI341" s="151"/>
      <c r="AJ341" s="164"/>
      <c r="AM341" t="b">
        <f>D341='15.02.2022 Смета'!D343</f>
        <v>0</v>
      </c>
      <c r="AN341" t="b">
        <f>F341='15.02.2022 Смета'!E343</f>
        <v>1</v>
      </c>
      <c r="AO341" t="b">
        <f>G341='15.02.2022 Смета'!F343</f>
        <v>1</v>
      </c>
      <c r="AP341" t="b">
        <f>H341='15.02.2022 Смета'!G343</f>
        <v>1</v>
      </c>
    </row>
    <row r="342" spans="1:42" ht="27" customHeight="1" x14ac:dyDescent="0.25">
      <c r="A342" s="108">
        <v>281</v>
      </c>
      <c r="B342" s="8" t="s">
        <v>218</v>
      </c>
      <c r="C342" s="21" t="s">
        <v>114</v>
      </c>
      <c r="D342" s="22" t="s">
        <v>632</v>
      </c>
      <c r="E342" s="21" t="s">
        <v>1049</v>
      </c>
      <c r="F342" s="35">
        <v>44719</v>
      </c>
      <c r="G342" s="35">
        <v>44722</v>
      </c>
      <c r="H342" s="21" t="s">
        <v>779</v>
      </c>
      <c r="I342" s="22" t="s">
        <v>738</v>
      </c>
      <c r="J342" s="35">
        <v>44719</v>
      </c>
      <c r="K342" s="35">
        <v>44722</v>
      </c>
      <c r="L342" s="10"/>
      <c r="M342" s="10">
        <v>3400</v>
      </c>
      <c r="N342" s="10">
        <f t="shared" si="46"/>
        <v>0</v>
      </c>
      <c r="O342" s="10"/>
      <c r="P342" s="10">
        <v>2900</v>
      </c>
      <c r="Q342" s="10">
        <f t="shared" si="47"/>
        <v>0</v>
      </c>
      <c r="R342" s="10"/>
      <c r="S342" s="10">
        <v>2800</v>
      </c>
      <c r="T342" s="10">
        <f t="shared" si="48"/>
        <v>0</v>
      </c>
      <c r="U342" s="10">
        <v>39</v>
      </c>
      <c r="V342" s="10">
        <v>150</v>
      </c>
      <c r="W342" s="10">
        <f t="shared" si="50"/>
        <v>5850</v>
      </c>
      <c r="X342" s="10">
        <v>39</v>
      </c>
      <c r="Y342" s="10">
        <v>150</v>
      </c>
      <c r="Z342" s="10">
        <f t="shared" si="51"/>
        <v>5850</v>
      </c>
      <c r="AA342" s="10">
        <v>39</v>
      </c>
      <c r="AB342" s="10">
        <v>150</v>
      </c>
      <c r="AC342" s="10">
        <f t="shared" si="52"/>
        <v>5850</v>
      </c>
      <c r="AD342" s="11">
        <v>147</v>
      </c>
      <c r="AE342" s="26">
        <v>7</v>
      </c>
      <c r="AF342" s="7">
        <f t="shared" si="49"/>
        <v>1029</v>
      </c>
      <c r="AG342" s="152">
        <v>1</v>
      </c>
      <c r="AH342" s="145">
        <f>L342+O342+R342+U342+X342+AA342+AD342</f>
        <v>264</v>
      </c>
      <c r="AI342" s="139">
        <f t="shared" si="55"/>
        <v>18579</v>
      </c>
      <c r="AJ342" s="118">
        <f t="shared" si="53"/>
        <v>18579</v>
      </c>
      <c r="AM342" t="b">
        <f>D342='15.02.2022 Смета'!D344</f>
        <v>1</v>
      </c>
      <c r="AN342" t="b">
        <f>F342='15.02.2022 Смета'!E344</f>
        <v>1</v>
      </c>
      <c r="AO342" t="b">
        <f>G342='15.02.2022 Смета'!F344</f>
        <v>1</v>
      </c>
      <c r="AP342" t="b">
        <f>H342='15.02.2022 Смета'!G344</f>
        <v>0</v>
      </c>
    </row>
    <row r="343" spans="1:42" x14ac:dyDescent="0.25">
      <c r="A343" s="106"/>
      <c r="B343" s="96"/>
      <c r="C343" s="97"/>
      <c r="D343" s="179" t="s">
        <v>886</v>
      </c>
      <c r="E343" s="99"/>
      <c r="F343" s="99"/>
      <c r="G343" s="99"/>
      <c r="H343" s="99"/>
      <c r="I343" s="99"/>
      <c r="J343" s="99"/>
      <c r="K343" s="99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2"/>
      <c r="AE343" s="79"/>
      <c r="AF343" s="79"/>
      <c r="AG343" s="153"/>
      <c r="AH343" s="151"/>
      <c r="AI343" s="151"/>
      <c r="AJ343" s="164"/>
      <c r="AM343" t="b">
        <f>D343='15.02.2022 Смета'!D345</f>
        <v>1</v>
      </c>
      <c r="AN343" t="b">
        <f>F343='15.02.2022 Смета'!E345</f>
        <v>1</v>
      </c>
      <c r="AO343" t="b">
        <f>G343='15.02.2022 Смета'!F345</f>
        <v>1</v>
      </c>
      <c r="AP343" t="b">
        <f>H343='15.02.2022 Смета'!G345</f>
        <v>1</v>
      </c>
    </row>
    <row r="344" spans="1:42" ht="38.65" customHeight="1" x14ac:dyDescent="0.25">
      <c r="A344" s="108">
        <v>282</v>
      </c>
      <c r="B344" s="8" t="s">
        <v>170</v>
      </c>
      <c r="C344" s="21" t="s">
        <v>146</v>
      </c>
      <c r="D344" s="22" t="s">
        <v>633</v>
      </c>
      <c r="E344" s="21" t="s">
        <v>1050</v>
      </c>
      <c r="F344" s="35">
        <v>44686</v>
      </c>
      <c r="G344" s="35">
        <v>44689</v>
      </c>
      <c r="H344" s="21" t="s">
        <v>428</v>
      </c>
      <c r="I344" s="22" t="s">
        <v>739</v>
      </c>
      <c r="J344" s="35">
        <v>44686</v>
      </c>
      <c r="K344" s="35">
        <v>44689</v>
      </c>
      <c r="L344" s="10"/>
      <c r="M344" s="10">
        <v>3400</v>
      </c>
      <c r="N344" s="10">
        <f t="shared" si="46"/>
        <v>0</v>
      </c>
      <c r="O344" s="10"/>
      <c r="P344" s="10">
        <v>2900</v>
      </c>
      <c r="Q344" s="10">
        <f t="shared" si="47"/>
        <v>0</v>
      </c>
      <c r="R344" s="10"/>
      <c r="S344" s="10">
        <v>2800</v>
      </c>
      <c r="T344" s="10">
        <f t="shared" si="48"/>
        <v>0</v>
      </c>
      <c r="U344" s="10">
        <v>112</v>
      </c>
      <c r="V344" s="10">
        <v>150</v>
      </c>
      <c r="W344" s="10">
        <f t="shared" si="50"/>
        <v>16800</v>
      </c>
      <c r="X344" s="10">
        <v>112</v>
      </c>
      <c r="Y344" s="10">
        <v>150</v>
      </c>
      <c r="Z344" s="10">
        <f t="shared" si="51"/>
        <v>16800</v>
      </c>
      <c r="AA344" s="10">
        <v>112</v>
      </c>
      <c r="AB344" s="10">
        <v>150</v>
      </c>
      <c r="AC344" s="10">
        <f t="shared" si="52"/>
        <v>16800</v>
      </c>
      <c r="AD344" s="11">
        <v>336</v>
      </c>
      <c r="AE344" s="26">
        <v>7</v>
      </c>
      <c r="AF344" s="7">
        <f t="shared" si="49"/>
        <v>2352</v>
      </c>
      <c r="AG344" s="152">
        <v>1</v>
      </c>
      <c r="AH344" s="145">
        <f>L344+O344+R344+U344+X344+AA344+AD344</f>
        <v>672</v>
      </c>
      <c r="AI344" s="139">
        <f t="shared" si="55"/>
        <v>52752</v>
      </c>
      <c r="AJ344" s="118">
        <f t="shared" si="53"/>
        <v>52752</v>
      </c>
      <c r="AM344" t="b">
        <f>D344='15.02.2022 Смета'!D346</f>
        <v>1</v>
      </c>
      <c r="AN344" t="b">
        <f>F344='15.02.2022 Смета'!E346</f>
        <v>1</v>
      </c>
      <c r="AO344" t="b">
        <f>G344='15.02.2022 Смета'!F346</f>
        <v>1</v>
      </c>
      <c r="AP344" t="b">
        <f>H344='15.02.2022 Смета'!G346</f>
        <v>1</v>
      </c>
    </row>
    <row r="345" spans="1:42" ht="15.6" customHeight="1" x14ac:dyDescent="0.25">
      <c r="A345" s="106"/>
      <c r="B345" s="96"/>
      <c r="C345" s="97"/>
      <c r="D345" s="179" t="s">
        <v>927</v>
      </c>
      <c r="E345" s="99"/>
      <c r="F345" s="99"/>
      <c r="G345" s="99"/>
      <c r="H345" s="99"/>
      <c r="I345" s="99"/>
      <c r="J345" s="99"/>
      <c r="K345" s="99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2"/>
      <c r="AE345" s="79"/>
      <c r="AF345" s="79"/>
      <c r="AG345" s="153"/>
      <c r="AH345" s="151"/>
      <c r="AI345" s="151"/>
      <c r="AJ345" s="164"/>
      <c r="AM345" t="b">
        <f>D345='15.02.2022 Смета'!D347</f>
        <v>0</v>
      </c>
      <c r="AN345" t="b">
        <f>F345='15.02.2022 Смета'!E347</f>
        <v>1</v>
      </c>
      <c r="AO345" t="b">
        <f>G345='15.02.2022 Смета'!F347</f>
        <v>1</v>
      </c>
      <c r="AP345" t="b">
        <f>H345='15.02.2022 Смета'!G347</f>
        <v>1</v>
      </c>
    </row>
    <row r="346" spans="1:42" ht="27" customHeight="1" x14ac:dyDescent="0.25">
      <c r="A346" s="108">
        <v>283</v>
      </c>
      <c r="B346" s="8" t="s">
        <v>176</v>
      </c>
      <c r="C346" s="21" t="s">
        <v>177</v>
      </c>
      <c r="D346" s="22" t="s">
        <v>634</v>
      </c>
      <c r="E346" s="21" t="s">
        <v>452</v>
      </c>
      <c r="F346" s="35">
        <v>44674</v>
      </c>
      <c r="G346" s="35">
        <v>44675</v>
      </c>
      <c r="H346" s="21" t="s">
        <v>301</v>
      </c>
      <c r="I346" s="22" t="s">
        <v>452</v>
      </c>
      <c r="J346" s="35">
        <v>44674</v>
      </c>
      <c r="K346" s="35">
        <v>44675</v>
      </c>
      <c r="L346" s="10"/>
      <c r="M346" s="10">
        <v>3400</v>
      </c>
      <c r="N346" s="10">
        <f t="shared" si="46"/>
        <v>0</v>
      </c>
      <c r="O346" s="10"/>
      <c r="P346" s="10">
        <v>2900</v>
      </c>
      <c r="Q346" s="10">
        <f t="shared" si="47"/>
        <v>0</v>
      </c>
      <c r="R346" s="10"/>
      <c r="S346" s="10">
        <v>2800</v>
      </c>
      <c r="T346" s="10">
        <f t="shared" si="48"/>
        <v>0</v>
      </c>
      <c r="U346" s="10">
        <v>10</v>
      </c>
      <c r="V346" s="10">
        <v>150</v>
      </c>
      <c r="W346" s="10">
        <f t="shared" si="50"/>
        <v>1500</v>
      </c>
      <c r="X346" s="10">
        <v>10</v>
      </c>
      <c r="Y346" s="10">
        <v>150</v>
      </c>
      <c r="Z346" s="10">
        <f t="shared" si="51"/>
        <v>1500</v>
      </c>
      <c r="AA346" s="10">
        <v>10</v>
      </c>
      <c r="AB346" s="10">
        <v>150</v>
      </c>
      <c r="AC346" s="10">
        <f t="shared" si="52"/>
        <v>1500</v>
      </c>
      <c r="AD346" s="11">
        <v>30</v>
      </c>
      <c r="AE346" s="26">
        <v>7</v>
      </c>
      <c r="AF346" s="7">
        <f t="shared" si="49"/>
        <v>210</v>
      </c>
      <c r="AG346" s="152">
        <v>1</v>
      </c>
      <c r="AH346" s="145">
        <f>L346+O346+R346+U346+X346+AA346+AD346</f>
        <v>60</v>
      </c>
      <c r="AI346" s="139">
        <f t="shared" si="55"/>
        <v>4710</v>
      </c>
      <c r="AJ346" s="118">
        <f t="shared" si="53"/>
        <v>4710</v>
      </c>
      <c r="AM346" t="b">
        <f>D346='15.02.2022 Смета'!D348</f>
        <v>1</v>
      </c>
      <c r="AN346" t="b">
        <f>F346='15.02.2022 Смета'!E348</f>
        <v>1</v>
      </c>
      <c r="AO346" t="b">
        <f>G346='15.02.2022 Смета'!F348</f>
        <v>1</v>
      </c>
      <c r="AP346" t="b">
        <f>H346='15.02.2022 Смета'!G348</f>
        <v>1</v>
      </c>
    </row>
    <row r="347" spans="1:42" ht="27" customHeight="1" x14ac:dyDescent="0.25">
      <c r="A347" s="108">
        <v>284</v>
      </c>
      <c r="B347" s="8" t="s">
        <v>176</v>
      </c>
      <c r="C347" s="21" t="s">
        <v>177</v>
      </c>
      <c r="D347" s="22" t="s">
        <v>635</v>
      </c>
      <c r="E347" s="21" t="s">
        <v>453</v>
      </c>
      <c r="F347" s="35">
        <v>44674</v>
      </c>
      <c r="G347" s="35">
        <v>44675</v>
      </c>
      <c r="H347" s="21" t="s">
        <v>301</v>
      </c>
      <c r="I347" s="22" t="s">
        <v>453</v>
      </c>
      <c r="J347" s="35">
        <v>44674</v>
      </c>
      <c r="K347" s="35">
        <v>44675</v>
      </c>
      <c r="L347" s="10"/>
      <c r="M347" s="10">
        <v>3400</v>
      </c>
      <c r="N347" s="10">
        <f t="shared" si="46"/>
        <v>0</v>
      </c>
      <c r="O347" s="10"/>
      <c r="P347" s="10">
        <v>2900</v>
      </c>
      <c r="Q347" s="10">
        <f t="shared" si="47"/>
        <v>0</v>
      </c>
      <c r="R347" s="10"/>
      <c r="S347" s="10">
        <v>2800</v>
      </c>
      <c r="T347" s="10">
        <f t="shared" si="48"/>
        <v>0</v>
      </c>
      <c r="U347" s="10">
        <v>6</v>
      </c>
      <c r="V347" s="10">
        <v>150</v>
      </c>
      <c r="W347" s="10">
        <f t="shared" si="50"/>
        <v>900</v>
      </c>
      <c r="X347" s="10">
        <v>6</v>
      </c>
      <c r="Y347" s="10">
        <v>150</v>
      </c>
      <c r="Z347" s="10">
        <f t="shared" si="51"/>
        <v>900</v>
      </c>
      <c r="AA347" s="10">
        <v>6</v>
      </c>
      <c r="AB347" s="10">
        <v>150</v>
      </c>
      <c r="AC347" s="10">
        <f t="shared" si="52"/>
        <v>900</v>
      </c>
      <c r="AD347" s="11">
        <v>18</v>
      </c>
      <c r="AE347" s="26">
        <v>7</v>
      </c>
      <c r="AF347" s="7">
        <f t="shared" si="49"/>
        <v>126</v>
      </c>
      <c r="AG347" s="152">
        <v>1</v>
      </c>
      <c r="AH347" s="145">
        <f>L347+O347+R347+U347+X347+AA347+AD347</f>
        <v>36</v>
      </c>
      <c r="AI347" s="139">
        <f t="shared" si="55"/>
        <v>2826</v>
      </c>
      <c r="AJ347" s="118">
        <f t="shared" si="53"/>
        <v>2826</v>
      </c>
      <c r="AM347" t="b">
        <f>D347='15.02.2022 Смета'!D349</f>
        <v>1</v>
      </c>
      <c r="AN347" t="b">
        <f>F347='15.02.2022 Смета'!E349</f>
        <v>1</v>
      </c>
      <c r="AO347" t="b">
        <f>G347='15.02.2022 Смета'!F349</f>
        <v>1</v>
      </c>
      <c r="AP347" t="b">
        <f>H347='15.02.2022 Смета'!G349</f>
        <v>1</v>
      </c>
    </row>
    <row r="348" spans="1:42" ht="15" customHeight="1" x14ac:dyDescent="0.25">
      <c r="A348" s="106"/>
      <c r="B348" s="96"/>
      <c r="C348" s="97"/>
      <c r="D348" s="179" t="s">
        <v>888</v>
      </c>
      <c r="E348" s="99"/>
      <c r="F348" s="99"/>
      <c r="G348" s="99"/>
      <c r="H348" s="99"/>
      <c r="I348" s="99"/>
      <c r="J348" s="99"/>
      <c r="K348" s="99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2"/>
      <c r="AE348" s="79"/>
      <c r="AF348" s="79"/>
      <c r="AG348" s="153"/>
      <c r="AH348" s="151"/>
      <c r="AI348" s="151"/>
      <c r="AJ348" s="164"/>
      <c r="AM348" t="b">
        <f>D348='15.02.2022 Смета'!D350</f>
        <v>1</v>
      </c>
      <c r="AN348" t="b">
        <f>F348='15.02.2022 Смета'!E350</f>
        <v>1</v>
      </c>
      <c r="AO348" t="b">
        <f>G348='15.02.2022 Смета'!F350</f>
        <v>1</v>
      </c>
      <c r="AP348" t="b">
        <f>H348='15.02.2022 Смета'!G350</f>
        <v>1</v>
      </c>
    </row>
    <row r="349" spans="1:42" ht="27" customHeight="1" x14ac:dyDescent="0.25">
      <c r="A349" s="108">
        <v>285</v>
      </c>
      <c r="B349" s="8" t="s">
        <v>21</v>
      </c>
      <c r="C349" s="21" t="s">
        <v>125</v>
      </c>
      <c r="D349" s="22" t="s">
        <v>185</v>
      </c>
      <c r="E349" s="21" t="s">
        <v>740</v>
      </c>
      <c r="F349" s="35">
        <v>44672</v>
      </c>
      <c r="G349" s="35">
        <v>44675</v>
      </c>
      <c r="H349" s="21" t="s">
        <v>982</v>
      </c>
      <c r="I349" s="22" t="s">
        <v>740</v>
      </c>
      <c r="J349" s="35">
        <v>44672</v>
      </c>
      <c r="K349" s="35">
        <v>44675</v>
      </c>
      <c r="L349" s="10"/>
      <c r="M349" s="10">
        <v>3400</v>
      </c>
      <c r="N349" s="10">
        <f t="shared" si="46"/>
        <v>0</v>
      </c>
      <c r="O349" s="10"/>
      <c r="P349" s="10">
        <v>2900</v>
      </c>
      <c r="Q349" s="10">
        <f t="shared" si="47"/>
        <v>0</v>
      </c>
      <c r="R349" s="10"/>
      <c r="S349" s="10">
        <v>2800</v>
      </c>
      <c r="T349" s="10">
        <f t="shared" si="48"/>
        <v>0</v>
      </c>
      <c r="U349" s="10">
        <v>28</v>
      </c>
      <c r="V349" s="10">
        <v>150</v>
      </c>
      <c r="W349" s="10">
        <f t="shared" si="50"/>
        <v>4200</v>
      </c>
      <c r="X349" s="10">
        <v>28</v>
      </c>
      <c r="Y349" s="10">
        <v>150</v>
      </c>
      <c r="Z349" s="10">
        <f t="shared" si="51"/>
        <v>4200</v>
      </c>
      <c r="AA349" s="10">
        <v>28</v>
      </c>
      <c r="AB349" s="10">
        <v>150</v>
      </c>
      <c r="AC349" s="10">
        <f t="shared" si="52"/>
        <v>4200</v>
      </c>
      <c r="AD349" s="11">
        <v>84</v>
      </c>
      <c r="AE349" s="26">
        <v>7</v>
      </c>
      <c r="AF349" s="7">
        <f t="shared" si="49"/>
        <v>588</v>
      </c>
      <c r="AG349" s="152">
        <v>1</v>
      </c>
      <c r="AH349" s="145">
        <f t="shared" ref="AH349:AH355" si="56">L349+O349+R349+U349+X349+AA349+AD349</f>
        <v>168</v>
      </c>
      <c r="AI349" s="139">
        <f t="shared" si="55"/>
        <v>13188</v>
      </c>
      <c r="AJ349" s="118">
        <f t="shared" si="53"/>
        <v>13188</v>
      </c>
      <c r="AM349" t="b">
        <f>D349='15.02.2022 Смета'!D351</f>
        <v>1</v>
      </c>
      <c r="AN349" t="b">
        <f>F349='15.02.2022 Смета'!E351</f>
        <v>1</v>
      </c>
      <c r="AO349" t="b">
        <f>G349='15.02.2022 Смета'!F351</f>
        <v>1</v>
      </c>
      <c r="AP349" t="b">
        <f>H349='15.02.2022 Смета'!G351</f>
        <v>0</v>
      </c>
    </row>
    <row r="350" spans="1:42" ht="27" customHeight="1" x14ac:dyDescent="0.25">
      <c r="A350" s="108">
        <v>286</v>
      </c>
      <c r="B350" s="8" t="s">
        <v>21</v>
      </c>
      <c r="C350" s="21" t="s">
        <v>125</v>
      </c>
      <c r="D350" s="22" t="s">
        <v>636</v>
      </c>
      <c r="E350" s="21" t="s">
        <v>340</v>
      </c>
      <c r="F350" s="35">
        <v>44672</v>
      </c>
      <c r="G350" s="35">
        <v>44675</v>
      </c>
      <c r="H350" s="21" t="s">
        <v>982</v>
      </c>
      <c r="I350" s="22" t="s">
        <v>300</v>
      </c>
      <c r="J350" s="35">
        <v>44672</v>
      </c>
      <c r="K350" s="35">
        <v>44675</v>
      </c>
      <c r="L350" s="10"/>
      <c r="M350" s="10">
        <v>3400</v>
      </c>
      <c r="N350" s="10">
        <f t="shared" si="46"/>
        <v>0</v>
      </c>
      <c r="O350" s="10"/>
      <c r="P350" s="10">
        <v>2900</v>
      </c>
      <c r="Q350" s="10">
        <f t="shared" si="47"/>
        <v>0</v>
      </c>
      <c r="R350" s="10"/>
      <c r="S350" s="10">
        <v>2800</v>
      </c>
      <c r="T350" s="10">
        <f t="shared" si="48"/>
        <v>0</v>
      </c>
      <c r="U350" s="10">
        <v>28</v>
      </c>
      <c r="V350" s="10">
        <v>150</v>
      </c>
      <c r="W350" s="10">
        <f t="shared" si="50"/>
        <v>4200</v>
      </c>
      <c r="X350" s="10">
        <v>28</v>
      </c>
      <c r="Y350" s="10">
        <v>150</v>
      </c>
      <c r="Z350" s="10">
        <f t="shared" si="51"/>
        <v>4200</v>
      </c>
      <c r="AA350" s="10">
        <v>28</v>
      </c>
      <c r="AB350" s="10">
        <v>150</v>
      </c>
      <c r="AC350" s="10">
        <f t="shared" si="52"/>
        <v>4200</v>
      </c>
      <c r="AD350" s="11">
        <v>84</v>
      </c>
      <c r="AE350" s="26">
        <v>7</v>
      </c>
      <c r="AF350" s="7">
        <f t="shared" si="49"/>
        <v>588</v>
      </c>
      <c r="AG350" s="152">
        <v>1</v>
      </c>
      <c r="AH350" s="145">
        <f t="shared" si="56"/>
        <v>168</v>
      </c>
      <c r="AI350" s="139">
        <f t="shared" si="55"/>
        <v>13188</v>
      </c>
      <c r="AJ350" s="118">
        <f t="shared" si="53"/>
        <v>13188</v>
      </c>
      <c r="AM350" t="b">
        <f>D350='15.02.2022 Смета'!D352</f>
        <v>1</v>
      </c>
      <c r="AN350" t="b">
        <f>F350='15.02.2022 Смета'!E352</f>
        <v>1</v>
      </c>
      <c r="AO350" t="b">
        <f>G350='15.02.2022 Смета'!F352</f>
        <v>1</v>
      </c>
      <c r="AP350" t="b">
        <f>H350='15.02.2022 Смета'!G352</f>
        <v>0</v>
      </c>
    </row>
    <row r="351" spans="1:42" ht="27" customHeight="1" x14ac:dyDescent="0.25">
      <c r="A351" s="108">
        <v>287</v>
      </c>
      <c r="B351" s="8" t="s">
        <v>21</v>
      </c>
      <c r="C351" s="21" t="s">
        <v>125</v>
      </c>
      <c r="D351" s="33" t="s">
        <v>42</v>
      </c>
      <c r="E351" s="21" t="s">
        <v>983</v>
      </c>
      <c r="F351" s="35">
        <v>44672</v>
      </c>
      <c r="G351" s="35">
        <v>44675</v>
      </c>
      <c r="H351" s="21" t="s">
        <v>982</v>
      </c>
      <c r="I351" s="22" t="s">
        <v>429</v>
      </c>
      <c r="J351" s="35">
        <v>44672</v>
      </c>
      <c r="K351" s="35">
        <v>44675</v>
      </c>
      <c r="L351" s="10"/>
      <c r="M351" s="10">
        <v>3400</v>
      </c>
      <c r="N351" s="10">
        <f t="shared" si="46"/>
        <v>0</v>
      </c>
      <c r="O351" s="10"/>
      <c r="P351" s="10">
        <v>2900</v>
      </c>
      <c r="Q351" s="10">
        <f t="shared" si="47"/>
        <v>0</v>
      </c>
      <c r="R351" s="10"/>
      <c r="S351" s="10">
        <v>2800</v>
      </c>
      <c r="T351" s="10">
        <f t="shared" si="48"/>
        <v>0</v>
      </c>
      <c r="U351" s="10">
        <v>28</v>
      </c>
      <c r="V351" s="10">
        <v>150</v>
      </c>
      <c r="W351" s="10">
        <f t="shared" si="50"/>
        <v>4200</v>
      </c>
      <c r="X351" s="10">
        <v>28</v>
      </c>
      <c r="Y351" s="10">
        <v>150</v>
      </c>
      <c r="Z351" s="10">
        <f t="shared" si="51"/>
        <v>4200</v>
      </c>
      <c r="AA351" s="10">
        <v>28</v>
      </c>
      <c r="AB351" s="10">
        <v>150</v>
      </c>
      <c r="AC351" s="10">
        <f t="shared" si="52"/>
        <v>4200</v>
      </c>
      <c r="AD351" s="11">
        <v>84</v>
      </c>
      <c r="AE351" s="26">
        <v>7</v>
      </c>
      <c r="AF351" s="7">
        <f t="shared" si="49"/>
        <v>588</v>
      </c>
      <c r="AG351" s="152">
        <v>1</v>
      </c>
      <c r="AH351" s="145">
        <f t="shared" si="56"/>
        <v>168</v>
      </c>
      <c r="AI351" s="139">
        <f t="shared" si="55"/>
        <v>13188</v>
      </c>
      <c r="AJ351" s="118">
        <f t="shared" si="53"/>
        <v>13188</v>
      </c>
      <c r="AM351" t="b">
        <f>D351='15.02.2022 Смета'!D353</f>
        <v>1</v>
      </c>
      <c r="AN351" t="b">
        <f>F351='15.02.2022 Смета'!E353</f>
        <v>1</v>
      </c>
      <c r="AO351" t="b">
        <f>G351='15.02.2022 Смета'!F353</f>
        <v>1</v>
      </c>
      <c r="AP351" t="b">
        <f>H351='15.02.2022 Смета'!G353</f>
        <v>0</v>
      </c>
    </row>
    <row r="352" spans="1:42" ht="27" customHeight="1" x14ac:dyDescent="0.25">
      <c r="A352" s="108">
        <v>288</v>
      </c>
      <c r="B352" s="8" t="s">
        <v>21</v>
      </c>
      <c r="C352" s="21" t="s">
        <v>125</v>
      </c>
      <c r="D352" s="22" t="s">
        <v>42</v>
      </c>
      <c r="E352" s="21" t="s">
        <v>740</v>
      </c>
      <c r="F352" s="35">
        <v>44732</v>
      </c>
      <c r="G352" s="35">
        <v>44735</v>
      </c>
      <c r="H352" s="21" t="s">
        <v>982</v>
      </c>
      <c r="I352" s="22" t="s">
        <v>740</v>
      </c>
      <c r="J352" s="35">
        <v>44732</v>
      </c>
      <c r="K352" s="35">
        <v>44735</v>
      </c>
      <c r="L352" s="10"/>
      <c r="M352" s="10">
        <v>3400</v>
      </c>
      <c r="N352" s="10">
        <f t="shared" si="46"/>
        <v>0</v>
      </c>
      <c r="O352" s="10"/>
      <c r="P352" s="10">
        <v>2900</v>
      </c>
      <c r="Q352" s="10">
        <f t="shared" si="47"/>
        <v>0</v>
      </c>
      <c r="R352" s="10"/>
      <c r="S352" s="10">
        <v>2800</v>
      </c>
      <c r="T352" s="10">
        <f t="shared" si="48"/>
        <v>0</v>
      </c>
      <c r="U352" s="10">
        <v>42</v>
      </c>
      <c r="V352" s="10">
        <v>150</v>
      </c>
      <c r="W352" s="10">
        <f t="shared" si="50"/>
        <v>6300</v>
      </c>
      <c r="X352" s="10">
        <v>42</v>
      </c>
      <c r="Y352" s="10">
        <v>150</v>
      </c>
      <c r="Z352" s="10">
        <f t="shared" si="51"/>
        <v>6300</v>
      </c>
      <c r="AA352" s="10">
        <v>42</v>
      </c>
      <c r="AB352" s="10">
        <v>150</v>
      </c>
      <c r="AC352" s="10">
        <f t="shared" si="52"/>
        <v>6300</v>
      </c>
      <c r="AD352" s="11">
        <v>126</v>
      </c>
      <c r="AE352" s="26">
        <v>7</v>
      </c>
      <c r="AF352" s="7">
        <f t="shared" si="49"/>
        <v>882</v>
      </c>
      <c r="AG352" s="152">
        <v>1</v>
      </c>
      <c r="AH352" s="145">
        <f t="shared" si="56"/>
        <v>252</v>
      </c>
      <c r="AI352" s="139">
        <f t="shared" si="55"/>
        <v>19782</v>
      </c>
      <c r="AJ352" s="118">
        <f t="shared" si="53"/>
        <v>19782</v>
      </c>
      <c r="AM352" t="b">
        <f>D352='15.02.2022 Смета'!D354</f>
        <v>1</v>
      </c>
      <c r="AN352" t="b">
        <f>F352='15.02.2022 Смета'!E354</f>
        <v>1</v>
      </c>
      <c r="AO352" t="b">
        <f>G352='15.02.2022 Смета'!F354</f>
        <v>1</v>
      </c>
      <c r="AP352" t="b">
        <f>H352='15.02.2022 Смета'!G354</f>
        <v>0</v>
      </c>
    </row>
    <row r="353" spans="1:42" ht="27" customHeight="1" x14ac:dyDescent="0.25">
      <c r="A353" s="108">
        <v>289</v>
      </c>
      <c r="B353" s="8" t="s">
        <v>21</v>
      </c>
      <c r="C353" s="21" t="s">
        <v>125</v>
      </c>
      <c r="D353" s="22" t="s">
        <v>637</v>
      </c>
      <c r="E353" s="21" t="s">
        <v>340</v>
      </c>
      <c r="F353" s="35">
        <v>44732</v>
      </c>
      <c r="G353" s="35">
        <v>44735</v>
      </c>
      <c r="H353" s="21" t="s">
        <v>993</v>
      </c>
      <c r="I353" s="22" t="s">
        <v>340</v>
      </c>
      <c r="J353" s="35">
        <v>44732</v>
      </c>
      <c r="K353" s="35">
        <v>44735</v>
      </c>
      <c r="L353" s="10">
        <v>2</v>
      </c>
      <c r="M353" s="10">
        <v>3400</v>
      </c>
      <c r="N353" s="10">
        <f t="shared" si="46"/>
        <v>6800</v>
      </c>
      <c r="O353" s="10">
        <v>2</v>
      </c>
      <c r="P353" s="10">
        <v>2900</v>
      </c>
      <c r="Q353" s="10">
        <f t="shared" si="47"/>
        <v>5800</v>
      </c>
      <c r="R353" s="10">
        <v>2</v>
      </c>
      <c r="S353" s="10">
        <v>2800</v>
      </c>
      <c r="T353" s="10">
        <f t="shared" si="48"/>
        <v>5600</v>
      </c>
      <c r="U353" s="10">
        <v>14</v>
      </c>
      <c r="V353" s="10">
        <v>150</v>
      </c>
      <c r="W353" s="10">
        <f t="shared" si="50"/>
        <v>2100</v>
      </c>
      <c r="X353" s="10">
        <v>14</v>
      </c>
      <c r="Y353" s="10">
        <v>150</v>
      </c>
      <c r="Z353" s="10">
        <f t="shared" si="51"/>
        <v>2100</v>
      </c>
      <c r="AA353" s="10">
        <v>14</v>
      </c>
      <c r="AB353" s="10">
        <v>150</v>
      </c>
      <c r="AC353" s="10">
        <f t="shared" si="52"/>
        <v>2100</v>
      </c>
      <c r="AD353" s="11">
        <v>48</v>
      </c>
      <c r="AE353" s="26">
        <v>7</v>
      </c>
      <c r="AF353" s="7">
        <f t="shared" si="49"/>
        <v>336</v>
      </c>
      <c r="AG353" s="152">
        <v>1</v>
      </c>
      <c r="AH353" s="139">
        <f t="shared" si="56"/>
        <v>96</v>
      </c>
      <c r="AI353" s="139">
        <f t="shared" si="55"/>
        <v>24836</v>
      </c>
      <c r="AJ353" s="109">
        <f t="shared" si="53"/>
        <v>24836</v>
      </c>
      <c r="AM353" t="b">
        <f>D353='15.02.2022 Смета'!D355</f>
        <v>1</v>
      </c>
      <c r="AN353" t="b">
        <f>F353='15.02.2022 Смета'!E355</f>
        <v>1</v>
      </c>
      <c r="AO353" t="b">
        <f>G353='15.02.2022 Смета'!F355</f>
        <v>1</v>
      </c>
      <c r="AP353" t="b">
        <f>H353='15.02.2022 Смета'!G355</f>
        <v>0</v>
      </c>
    </row>
    <row r="354" spans="1:42" ht="27" customHeight="1" x14ac:dyDescent="0.25">
      <c r="A354" s="108">
        <v>290</v>
      </c>
      <c r="B354" s="8" t="s">
        <v>21</v>
      </c>
      <c r="C354" s="21" t="s">
        <v>125</v>
      </c>
      <c r="D354" s="22" t="s">
        <v>545</v>
      </c>
      <c r="E354" s="21" t="s">
        <v>983</v>
      </c>
      <c r="F354" s="35">
        <v>44732</v>
      </c>
      <c r="G354" s="35">
        <v>44735</v>
      </c>
      <c r="H354" s="21" t="s">
        <v>993</v>
      </c>
      <c r="I354" s="22" t="s">
        <v>429</v>
      </c>
      <c r="J354" s="35">
        <v>44732</v>
      </c>
      <c r="K354" s="35">
        <v>44735</v>
      </c>
      <c r="L354" s="28"/>
      <c r="M354" s="10">
        <v>3400</v>
      </c>
      <c r="N354" s="10">
        <f t="shared" si="46"/>
        <v>0</v>
      </c>
      <c r="O354" s="28"/>
      <c r="P354" s="10">
        <v>2900</v>
      </c>
      <c r="Q354" s="10">
        <f t="shared" si="47"/>
        <v>0</v>
      </c>
      <c r="R354" s="28"/>
      <c r="S354" s="10">
        <v>2800</v>
      </c>
      <c r="T354" s="10">
        <f t="shared" si="48"/>
        <v>0</v>
      </c>
      <c r="U354" s="10">
        <v>14</v>
      </c>
      <c r="V354" s="10">
        <v>150</v>
      </c>
      <c r="W354" s="10">
        <f t="shared" si="50"/>
        <v>2100</v>
      </c>
      <c r="X354" s="10">
        <v>14</v>
      </c>
      <c r="Y354" s="10">
        <v>150</v>
      </c>
      <c r="Z354" s="10">
        <f t="shared" si="51"/>
        <v>2100</v>
      </c>
      <c r="AA354" s="10">
        <v>14</v>
      </c>
      <c r="AB354" s="10">
        <v>150</v>
      </c>
      <c r="AC354" s="10">
        <f t="shared" si="52"/>
        <v>2100</v>
      </c>
      <c r="AD354" s="11">
        <v>42</v>
      </c>
      <c r="AE354" s="26">
        <v>7</v>
      </c>
      <c r="AF354" s="7">
        <f t="shared" si="49"/>
        <v>294</v>
      </c>
      <c r="AG354" s="152">
        <v>1</v>
      </c>
      <c r="AH354" s="139">
        <f t="shared" si="56"/>
        <v>84</v>
      </c>
      <c r="AI354" s="139">
        <f t="shared" si="55"/>
        <v>6594</v>
      </c>
      <c r="AJ354" s="109">
        <f t="shared" si="53"/>
        <v>6594</v>
      </c>
      <c r="AM354" t="b">
        <f>D354='15.02.2022 Смета'!D356</f>
        <v>1</v>
      </c>
      <c r="AN354" t="b">
        <f>F354='15.02.2022 Смета'!E356</f>
        <v>1</v>
      </c>
      <c r="AO354" t="b">
        <f>G354='15.02.2022 Смета'!F356</f>
        <v>1</v>
      </c>
      <c r="AP354" t="b">
        <f>H354='15.02.2022 Смета'!G356</f>
        <v>0</v>
      </c>
    </row>
    <row r="355" spans="1:42" ht="27" customHeight="1" x14ac:dyDescent="0.25">
      <c r="A355" s="108">
        <v>291</v>
      </c>
      <c r="B355" s="8"/>
      <c r="C355" s="21" t="s">
        <v>125</v>
      </c>
      <c r="D355" s="57" t="s">
        <v>909</v>
      </c>
      <c r="E355" s="21" t="s">
        <v>747</v>
      </c>
      <c r="F355" s="35">
        <v>44832</v>
      </c>
      <c r="G355" s="35">
        <v>44834</v>
      </c>
      <c r="H355" s="21" t="s">
        <v>993</v>
      </c>
      <c r="I355" s="57" t="s">
        <v>921</v>
      </c>
      <c r="J355" s="62">
        <v>44832</v>
      </c>
      <c r="K355" s="62">
        <v>44834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>
        <v>19</v>
      </c>
      <c r="V355" s="10">
        <v>150</v>
      </c>
      <c r="W355" s="10">
        <f t="shared" si="50"/>
        <v>2850</v>
      </c>
      <c r="X355" s="10">
        <v>19</v>
      </c>
      <c r="Y355" s="10">
        <v>150</v>
      </c>
      <c r="Z355" s="10">
        <f t="shared" si="51"/>
        <v>2850</v>
      </c>
      <c r="AA355" s="10">
        <v>18</v>
      </c>
      <c r="AB355" s="10">
        <v>150</v>
      </c>
      <c r="AC355" s="10">
        <f t="shared" si="52"/>
        <v>2700</v>
      </c>
      <c r="AD355" s="11">
        <v>80</v>
      </c>
      <c r="AE355" s="26">
        <v>7</v>
      </c>
      <c r="AF355" s="7">
        <v>549</v>
      </c>
      <c r="AG355" s="152">
        <v>1</v>
      </c>
      <c r="AH355" s="139">
        <f t="shared" si="56"/>
        <v>136</v>
      </c>
      <c r="AI355" s="139">
        <f t="shared" si="55"/>
        <v>8949</v>
      </c>
      <c r="AJ355" s="109">
        <f t="shared" si="53"/>
        <v>8949</v>
      </c>
      <c r="AK355" s="161"/>
      <c r="AM355" t="b">
        <f>D355='15.02.2022 Смета'!D357</f>
        <v>1</v>
      </c>
      <c r="AN355" t="b">
        <f>F355='15.02.2022 Смета'!E357</f>
        <v>1</v>
      </c>
      <c r="AO355" t="b">
        <f>G355='15.02.2022 Смета'!F357</f>
        <v>1</v>
      </c>
      <c r="AP355" t="b">
        <f>H355='15.02.2022 Смета'!G357</f>
        <v>0</v>
      </c>
    </row>
    <row r="356" spans="1:42" x14ac:dyDescent="0.25">
      <c r="A356" s="106"/>
      <c r="B356" s="96"/>
      <c r="C356" s="97"/>
      <c r="D356" s="179" t="s">
        <v>889</v>
      </c>
      <c r="E356" s="99"/>
      <c r="F356" s="99"/>
      <c r="G356" s="99"/>
      <c r="H356" s="99"/>
      <c r="I356" s="99"/>
      <c r="J356" s="99"/>
      <c r="K356" s="99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2"/>
      <c r="AE356" s="79"/>
      <c r="AF356" s="79"/>
      <c r="AG356" s="153"/>
      <c r="AH356" s="151"/>
      <c r="AI356" s="151"/>
      <c r="AJ356" s="164"/>
      <c r="AK356" s="150"/>
      <c r="AM356" t="b">
        <f>D356='15.02.2022 Смета'!D358</f>
        <v>1</v>
      </c>
      <c r="AN356" t="b">
        <f>F356='15.02.2022 Смета'!E358</f>
        <v>1</v>
      </c>
      <c r="AO356" t="b">
        <f>G356='15.02.2022 Смета'!F358</f>
        <v>1</v>
      </c>
      <c r="AP356" t="b">
        <f>H356='15.02.2022 Смета'!G358</f>
        <v>1</v>
      </c>
    </row>
    <row r="357" spans="1:42" ht="27" customHeight="1" x14ac:dyDescent="0.25">
      <c r="A357" s="108">
        <v>292</v>
      </c>
      <c r="B357" s="8" t="s">
        <v>235</v>
      </c>
      <c r="C357" s="21" t="s">
        <v>111</v>
      </c>
      <c r="D357" s="22" t="s">
        <v>638</v>
      </c>
      <c r="E357" s="21" t="s">
        <v>495</v>
      </c>
      <c r="F357" s="35">
        <v>44632</v>
      </c>
      <c r="G357" s="35">
        <v>44632</v>
      </c>
      <c r="H357" s="21" t="s">
        <v>301</v>
      </c>
      <c r="I357" s="22" t="s">
        <v>495</v>
      </c>
      <c r="J357" s="35">
        <v>44632</v>
      </c>
      <c r="K357" s="35">
        <v>44632</v>
      </c>
      <c r="L357" s="10"/>
      <c r="M357" s="10">
        <v>3400</v>
      </c>
      <c r="N357" s="10">
        <f t="shared" si="46"/>
        <v>0</v>
      </c>
      <c r="O357" s="10"/>
      <c r="P357" s="10">
        <v>2900</v>
      </c>
      <c r="Q357" s="10">
        <f t="shared" si="47"/>
        <v>0</v>
      </c>
      <c r="R357" s="10"/>
      <c r="S357" s="10">
        <v>2800</v>
      </c>
      <c r="T357" s="10">
        <f t="shared" si="48"/>
        <v>0</v>
      </c>
      <c r="U357" s="10">
        <v>32</v>
      </c>
      <c r="V357" s="10">
        <v>150</v>
      </c>
      <c r="W357" s="10">
        <f t="shared" si="50"/>
        <v>4800</v>
      </c>
      <c r="X357" s="10">
        <v>32</v>
      </c>
      <c r="Y357" s="10">
        <v>150</v>
      </c>
      <c r="Z357" s="10">
        <f t="shared" si="51"/>
        <v>4800</v>
      </c>
      <c r="AA357" s="10">
        <v>64</v>
      </c>
      <c r="AB357" s="10">
        <v>150</v>
      </c>
      <c r="AC357" s="10">
        <f t="shared" si="52"/>
        <v>9600</v>
      </c>
      <c r="AD357" s="11"/>
      <c r="AE357" s="26">
        <v>7</v>
      </c>
      <c r="AF357" s="7">
        <f t="shared" si="49"/>
        <v>0</v>
      </c>
      <c r="AG357" s="152">
        <v>1</v>
      </c>
      <c r="AH357" s="139">
        <f>L357+O357+R357+U357+X357+AA357+AD357</f>
        <v>128</v>
      </c>
      <c r="AI357" s="139">
        <f t="shared" si="55"/>
        <v>19200</v>
      </c>
      <c r="AJ357" s="109">
        <f t="shared" si="53"/>
        <v>19200</v>
      </c>
      <c r="AM357" t="b">
        <f>D357='15.02.2022 Смета'!D359</f>
        <v>1</v>
      </c>
      <c r="AN357" t="b">
        <f>F357='15.02.2022 Смета'!E359</f>
        <v>1</v>
      </c>
      <c r="AO357" t="b">
        <f>G357='15.02.2022 Смета'!F359</f>
        <v>1</v>
      </c>
      <c r="AP357" t="b">
        <f>H357='15.02.2022 Смета'!G359</f>
        <v>1</v>
      </c>
    </row>
    <row r="358" spans="1:42" ht="27" customHeight="1" x14ac:dyDescent="0.25">
      <c r="A358" s="108">
        <v>293</v>
      </c>
      <c r="B358" s="8" t="s">
        <v>235</v>
      </c>
      <c r="C358" s="21" t="s">
        <v>111</v>
      </c>
      <c r="D358" s="22" t="s">
        <v>639</v>
      </c>
      <c r="E358" s="21" t="s">
        <v>1051</v>
      </c>
      <c r="F358" s="35">
        <v>44751</v>
      </c>
      <c r="G358" s="35">
        <v>44751</v>
      </c>
      <c r="H358" s="21" t="s">
        <v>301</v>
      </c>
      <c r="I358" s="22" t="s">
        <v>741</v>
      </c>
      <c r="J358" s="35">
        <v>44751</v>
      </c>
      <c r="K358" s="35">
        <v>44751</v>
      </c>
      <c r="L358" s="10"/>
      <c r="M358" s="10">
        <v>3400</v>
      </c>
      <c r="N358" s="10">
        <f t="shared" si="46"/>
        <v>0</v>
      </c>
      <c r="O358" s="10"/>
      <c r="P358" s="10">
        <v>2900</v>
      </c>
      <c r="Q358" s="10">
        <f t="shared" si="47"/>
        <v>0</v>
      </c>
      <c r="R358" s="10"/>
      <c r="S358" s="10">
        <v>2800</v>
      </c>
      <c r="T358" s="10">
        <f t="shared" si="48"/>
        <v>0</v>
      </c>
      <c r="U358" s="10">
        <v>32</v>
      </c>
      <c r="V358" s="10">
        <v>150</v>
      </c>
      <c r="W358" s="10">
        <f t="shared" si="50"/>
        <v>4800</v>
      </c>
      <c r="X358" s="10">
        <v>32</v>
      </c>
      <c r="Y358" s="10">
        <v>150</v>
      </c>
      <c r="Z358" s="10">
        <f t="shared" si="51"/>
        <v>4800</v>
      </c>
      <c r="AA358" s="10">
        <v>64</v>
      </c>
      <c r="AB358" s="10">
        <v>150</v>
      </c>
      <c r="AC358" s="10">
        <f t="shared" si="52"/>
        <v>9600</v>
      </c>
      <c r="AD358" s="11">
        <v>128</v>
      </c>
      <c r="AE358" s="26">
        <v>7</v>
      </c>
      <c r="AF358" s="7">
        <f t="shared" si="49"/>
        <v>896</v>
      </c>
      <c r="AG358" s="152">
        <v>1</v>
      </c>
      <c r="AH358" s="139">
        <f>L358+O358+R358+U358+X358+AA358+AD358</f>
        <v>256</v>
      </c>
      <c r="AI358" s="139">
        <f t="shared" si="55"/>
        <v>20096</v>
      </c>
      <c r="AJ358" s="109">
        <f t="shared" si="53"/>
        <v>20096</v>
      </c>
      <c r="AM358" t="b">
        <f>D358='15.02.2022 Смета'!D360</f>
        <v>1</v>
      </c>
      <c r="AN358" t="b">
        <f>F358='15.02.2022 Смета'!E360</f>
        <v>1</v>
      </c>
      <c r="AO358" t="b">
        <f>G358='15.02.2022 Смета'!F360</f>
        <v>1</v>
      </c>
      <c r="AP358" t="b">
        <f>H358='15.02.2022 Смета'!G360</f>
        <v>1</v>
      </c>
    </row>
    <row r="359" spans="1:42" ht="13.9" customHeight="1" x14ac:dyDescent="0.25">
      <c r="A359" s="106"/>
      <c r="B359" s="96"/>
      <c r="C359" s="97"/>
      <c r="D359" s="179" t="s">
        <v>890</v>
      </c>
      <c r="E359" s="99"/>
      <c r="F359" s="99"/>
      <c r="G359" s="99"/>
      <c r="H359" s="99"/>
      <c r="I359" s="99"/>
      <c r="J359" s="99"/>
      <c r="K359" s="99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2"/>
      <c r="AE359" s="79"/>
      <c r="AF359" s="79"/>
      <c r="AG359" s="153"/>
      <c r="AH359" s="151"/>
      <c r="AI359" s="151"/>
      <c r="AJ359" s="164"/>
      <c r="AM359" t="b">
        <f>D359='15.02.2022 Смета'!D361</f>
        <v>1</v>
      </c>
      <c r="AN359" t="b">
        <f>F359='15.02.2022 Смета'!E361</f>
        <v>1</v>
      </c>
      <c r="AO359" t="b">
        <f>G359='15.02.2022 Смета'!F361</f>
        <v>1</v>
      </c>
      <c r="AP359" t="b">
        <f>H359='15.02.2022 Смета'!G361</f>
        <v>1</v>
      </c>
    </row>
    <row r="360" spans="1:42" ht="39.4" customHeight="1" x14ac:dyDescent="0.25">
      <c r="A360" s="108">
        <v>294</v>
      </c>
      <c r="B360" s="8" t="s">
        <v>274</v>
      </c>
      <c r="C360" s="21" t="s">
        <v>275</v>
      </c>
      <c r="D360" s="22" t="s">
        <v>81</v>
      </c>
      <c r="E360" s="21" t="s">
        <v>518</v>
      </c>
      <c r="F360" s="35">
        <v>44623</v>
      </c>
      <c r="G360" s="35">
        <v>44626</v>
      </c>
      <c r="H360" s="21" t="s">
        <v>309</v>
      </c>
      <c r="I360" s="22" t="s">
        <v>518</v>
      </c>
      <c r="J360" s="35">
        <v>44623</v>
      </c>
      <c r="K360" s="35">
        <v>44626</v>
      </c>
      <c r="L360" s="14"/>
      <c r="M360" s="10">
        <v>3400</v>
      </c>
      <c r="N360" s="10">
        <f t="shared" si="46"/>
        <v>0</v>
      </c>
      <c r="O360" s="14"/>
      <c r="P360" s="10">
        <v>2900</v>
      </c>
      <c r="Q360" s="10">
        <f t="shared" si="47"/>
        <v>0</v>
      </c>
      <c r="R360" s="14"/>
      <c r="S360" s="10">
        <v>2800</v>
      </c>
      <c r="T360" s="10">
        <f t="shared" si="48"/>
        <v>0</v>
      </c>
      <c r="U360" s="10">
        <v>65</v>
      </c>
      <c r="V360" s="10">
        <v>150</v>
      </c>
      <c r="W360" s="10">
        <f t="shared" si="50"/>
        <v>9750</v>
      </c>
      <c r="X360" s="10">
        <v>65</v>
      </c>
      <c r="Y360" s="10">
        <v>150</v>
      </c>
      <c r="Z360" s="10">
        <f t="shared" si="51"/>
        <v>9750</v>
      </c>
      <c r="AA360" s="10">
        <v>130</v>
      </c>
      <c r="AB360" s="10">
        <v>150</v>
      </c>
      <c r="AC360" s="10">
        <f t="shared" si="52"/>
        <v>19500</v>
      </c>
      <c r="AD360" s="10"/>
      <c r="AE360" s="26">
        <v>7</v>
      </c>
      <c r="AF360" s="7">
        <f t="shared" si="49"/>
        <v>0</v>
      </c>
      <c r="AG360" s="152">
        <v>1</v>
      </c>
      <c r="AH360" s="145">
        <f>L360+O360+R360+U360+X360+AA360+AD360</f>
        <v>260</v>
      </c>
      <c r="AI360" s="139">
        <f t="shared" si="55"/>
        <v>39000</v>
      </c>
      <c r="AJ360" s="118">
        <f t="shared" si="53"/>
        <v>39000</v>
      </c>
      <c r="AM360" t="b">
        <f>D360='15.02.2022 Смета'!D362</f>
        <v>1</v>
      </c>
      <c r="AN360" t="b">
        <f>F360='15.02.2022 Смета'!E362</f>
        <v>1</v>
      </c>
      <c r="AO360" t="b">
        <f>G360='15.02.2022 Смета'!F362</f>
        <v>1</v>
      </c>
      <c r="AP360" t="b">
        <f>H360='15.02.2022 Смета'!G362</f>
        <v>1</v>
      </c>
    </row>
    <row r="361" spans="1:42" ht="16.149999999999999" customHeight="1" x14ac:dyDescent="0.25">
      <c r="A361" s="108">
        <v>295</v>
      </c>
      <c r="B361" s="8" t="s">
        <v>274</v>
      </c>
      <c r="C361" s="21" t="s">
        <v>275</v>
      </c>
      <c r="D361" s="22" t="s">
        <v>69</v>
      </c>
      <c r="E361" s="21" t="s">
        <v>340</v>
      </c>
      <c r="F361" s="35">
        <v>44692</v>
      </c>
      <c r="G361" s="35">
        <v>44695</v>
      </c>
      <c r="H361" s="21" t="s">
        <v>301</v>
      </c>
      <c r="I361" s="22" t="s">
        <v>340</v>
      </c>
      <c r="J361" s="35">
        <v>44692</v>
      </c>
      <c r="K361" s="35">
        <v>44695</v>
      </c>
      <c r="L361" s="14"/>
      <c r="M361" s="10">
        <v>3400</v>
      </c>
      <c r="N361" s="10">
        <f t="shared" si="46"/>
        <v>0</v>
      </c>
      <c r="O361" s="14"/>
      <c r="P361" s="10">
        <v>2900</v>
      </c>
      <c r="Q361" s="10">
        <f t="shared" si="47"/>
        <v>0</v>
      </c>
      <c r="R361" s="14"/>
      <c r="S361" s="10">
        <v>2800</v>
      </c>
      <c r="T361" s="10">
        <f t="shared" si="48"/>
        <v>0</v>
      </c>
      <c r="U361" s="10">
        <v>50</v>
      </c>
      <c r="V361" s="10">
        <v>150</v>
      </c>
      <c r="W361" s="10">
        <f t="shared" si="50"/>
        <v>7500</v>
      </c>
      <c r="X361" s="10">
        <v>50</v>
      </c>
      <c r="Y361" s="10">
        <v>150</v>
      </c>
      <c r="Z361" s="10">
        <f t="shared" si="51"/>
        <v>7500</v>
      </c>
      <c r="AA361" s="10">
        <v>50</v>
      </c>
      <c r="AB361" s="10">
        <v>150</v>
      </c>
      <c r="AC361" s="10">
        <f t="shared" si="52"/>
        <v>7500</v>
      </c>
      <c r="AD361" s="10">
        <v>150</v>
      </c>
      <c r="AE361" s="26">
        <v>7</v>
      </c>
      <c r="AF361" s="7">
        <f t="shared" si="49"/>
        <v>1050</v>
      </c>
      <c r="AG361" s="152">
        <v>1</v>
      </c>
      <c r="AH361" s="145">
        <f>L361+O361+R361+U361+X361+AA361+AD361</f>
        <v>300</v>
      </c>
      <c r="AI361" s="139">
        <f t="shared" si="55"/>
        <v>23550</v>
      </c>
      <c r="AJ361" s="118">
        <f t="shared" si="53"/>
        <v>23550</v>
      </c>
      <c r="AM361" t="b">
        <f>D361='15.02.2022 Смета'!D363</f>
        <v>1</v>
      </c>
      <c r="AN361" t="b">
        <f>F361='15.02.2022 Смета'!E363</f>
        <v>1</v>
      </c>
      <c r="AO361" t="b">
        <f>G361='15.02.2022 Смета'!F363</f>
        <v>1</v>
      </c>
      <c r="AP361" t="b">
        <f>H361='15.02.2022 Смета'!G363</f>
        <v>1</v>
      </c>
    </row>
    <row r="362" spans="1:42" ht="16.149999999999999" customHeight="1" x14ac:dyDescent="0.25">
      <c r="A362" s="106"/>
      <c r="B362" s="96"/>
      <c r="C362" s="97"/>
      <c r="D362" s="179" t="s">
        <v>891</v>
      </c>
      <c r="E362" s="99"/>
      <c r="F362" s="99"/>
      <c r="G362" s="99"/>
      <c r="H362" s="99"/>
      <c r="I362" s="99"/>
      <c r="J362" s="99"/>
      <c r="K362" s="99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2"/>
      <c r="AE362" s="79"/>
      <c r="AF362" s="79"/>
      <c r="AG362" s="153"/>
      <c r="AH362" s="151"/>
      <c r="AI362" s="151"/>
      <c r="AJ362" s="164"/>
      <c r="AM362" t="b">
        <f>D362='15.02.2022 Смета'!D364</f>
        <v>1</v>
      </c>
      <c r="AN362" t="b">
        <f>F362='15.02.2022 Смета'!E364</f>
        <v>1</v>
      </c>
      <c r="AO362" t="b">
        <f>G362='15.02.2022 Смета'!F364</f>
        <v>1</v>
      </c>
      <c r="AP362" t="b">
        <f>H362='15.02.2022 Смета'!G364</f>
        <v>1</v>
      </c>
    </row>
    <row r="363" spans="1:42" ht="38.65" customHeight="1" x14ac:dyDescent="0.25">
      <c r="A363" s="108">
        <v>296</v>
      </c>
      <c r="B363" s="8" t="s">
        <v>165</v>
      </c>
      <c r="C363" s="8" t="s">
        <v>166</v>
      </c>
      <c r="D363" s="57" t="s">
        <v>255</v>
      </c>
      <c r="E363" s="9" t="s">
        <v>521</v>
      </c>
      <c r="F363" s="35">
        <v>44827</v>
      </c>
      <c r="G363" s="35">
        <v>44829</v>
      </c>
      <c r="H363" s="21" t="s">
        <v>367</v>
      </c>
      <c r="I363" s="57" t="s">
        <v>521</v>
      </c>
      <c r="J363" s="62">
        <v>44827</v>
      </c>
      <c r="K363" s="62">
        <v>44829</v>
      </c>
      <c r="L363" s="10">
        <v>4</v>
      </c>
      <c r="M363" s="10">
        <v>3400</v>
      </c>
      <c r="N363" s="10">
        <f t="shared" si="46"/>
        <v>13600</v>
      </c>
      <c r="O363" s="10">
        <v>4</v>
      </c>
      <c r="P363" s="10">
        <v>2900</v>
      </c>
      <c r="Q363" s="10">
        <f t="shared" si="47"/>
        <v>11600</v>
      </c>
      <c r="R363" s="10">
        <v>4</v>
      </c>
      <c r="S363" s="10">
        <v>2800</v>
      </c>
      <c r="T363" s="10">
        <f t="shared" si="48"/>
        <v>11200</v>
      </c>
      <c r="U363" s="10">
        <v>52</v>
      </c>
      <c r="V363" s="10">
        <v>150</v>
      </c>
      <c r="W363" s="10">
        <f t="shared" si="50"/>
        <v>7800</v>
      </c>
      <c r="X363" s="10">
        <v>52</v>
      </c>
      <c r="Y363" s="10">
        <v>150</v>
      </c>
      <c r="Z363" s="10">
        <f t="shared" si="51"/>
        <v>7800</v>
      </c>
      <c r="AA363" s="10">
        <v>52</v>
      </c>
      <c r="AB363" s="10">
        <v>150</v>
      </c>
      <c r="AC363" s="10">
        <f t="shared" si="52"/>
        <v>7800</v>
      </c>
      <c r="AD363" s="11">
        <v>220</v>
      </c>
      <c r="AE363" s="26">
        <v>7</v>
      </c>
      <c r="AF363" s="7">
        <f t="shared" si="49"/>
        <v>1540</v>
      </c>
      <c r="AG363" s="152">
        <v>1</v>
      </c>
      <c r="AH363" s="145">
        <f>L363+O363+R363+U363+X363+AA363+AD363</f>
        <v>388</v>
      </c>
      <c r="AI363" s="139">
        <f t="shared" si="55"/>
        <v>61340</v>
      </c>
      <c r="AJ363" s="118">
        <f t="shared" si="53"/>
        <v>61340</v>
      </c>
      <c r="AM363" t="b">
        <f>D363='15.02.2022 Смета'!D365</f>
        <v>1</v>
      </c>
      <c r="AN363" t="b">
        <f>F363='15.02.2022 Смета'!E365</f>
        <v>1</v>
      </c>
      <c r="AO363" t="b">
        <f>G363='15.02.2022 Смета'!F365</f>
        <v>1</v>
      </c>
      <c r="AP363" t="b">
        <f>H363='15.02.2022 Смета'!G365</f>
        <v>1</v>
      </c>
    </row>
    <row r="364" spans="1:42" x14ac:dyDescent="0.25">
      <c r="A364" s="106"/>
      <c r="B364" s="96"/>
      <c r="C364" s="97"/>
      <c r="D364" s="179" t="s">
        <v>915</v>
      </c>
      <c r="E364" s="99"/>
      <c r="F364" s="99"/>
      <c r="G364" s="99"/>
      <c r="H364" s="99"/>
      <c r="I364" s="99"/>
      <c r="J364" s="99"/>
      <c r="K364" s="99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2"/>
      <c r="AE364" s="79"/>
      <c r="AF364" s="79"/>
      <c r="AG364" s="153"/>
      <c r="AH364" s="151"/>
      <c r="AI364" s="151"/>
      <c r="AJ364" s="164"/>
      <c r="AM364" t="b">
        <f>D364='15.02.2022 Смета'!D366</f>
        <v>1</v>
      </c>
      <c r="AN364" t="b">
        <f>F364='15.02.2022 Смета'!E366</f>
        <v>1</v>
      </c>
      <c r="AO364" t="b">
        <f>G364='15.02.2022 Смета'!F366</f>
        <v>1</v>
      </c>
      <c r="AP364" t="b">
        <f>H364='15.02.2022 Смета'!G366</f>
        <v>1</v>
      </c>
    </row>
    <row r="365" spans="1:42" ht="39.4" customHeight="1" x14ac:dyDescent="0.25">
      <c r="A365" s="108">
        <v>297</v>
      </c>
      <c r="B365" s="15" t="s">
        <v>246</v>
      </c>
      <c r="C365" s="21" t="s">
        <v>247</v>
      </c>
      <c r="D365" s="22" t="s">
        <v>254</v>
      </c>
      <c r="E365" s="21" t="s">
        <v>1052</v>
      </c>
      <c r="F365" s="35">
        <v>44652</v>
      </c>
      <c r="G365" s="35">
        <v>44654</v>
      </c>
      <c r="H365" s="21" t="s">
        <v>309</v>
      </c>
      <c r="I365" s="22" t="s">
        <v>742</v>
      </c>
      <c r="J365" s="35">
        <v>44652</v>
      </c>
      <c r="K365" s="35">
        <v>44654</v>
      </c>
      <c r="L365" s="14"/>
      <c r="M365" s="10">
        <v>3400</v>
      </c>
      <c r="N365" s="10">
        <f t="shared" si="46"/>
        <v>0</v>
      </c>
      <c r="O365" s="14"/>
      <c r="P365" s="10">
        <v>2900</v>
      </c>
      <c r="Q365" s="10">
        <f t="shared" si="47"/>
        <v>0</v>
      </c>
      <c r="R365" s="14"/>
      <c r="S365" s="10">
        <v>2800</v>
      </c>
      <c r="T365" s="10">
        <f t="shared" si="48"/>
        <v>0</v>
      </c>
      <c r="U365" s="10">
        <v>82</v>
      </c>
      <c r="V365" s="10">
        <v>150</v>
      </c>
      <c r="W365" s="10">
        <f t="shared" si="50"/>
        <v>12300</v>
      </c>
      <c r="X365" s="10">
        <v>82</v>
      </c>
      <c r="Y365" s="10">
        <v>150</v>
      </c>
      <c r="Z365" s="10">
        <f t="shared" si="51"/>
        <v>12300</v>
      </c>
      <c r="AA365" s="10">
        <v>82</v>
      </c>
      <c r="AB365" s="10">
        <v>150</v>
      </c>
      <c r="AC365" s="10">
        <f t="shared" si="52"/>
        <v>12300</v>
      </c>
      <c r="AD365" s="10">
        <v>230</v>
      </c>
      <c r="AE365" s="26">
        <v>7</v>
      </c>
      <c r="AF365" s="7">
        <v>1795</v>
      </c>
      <c r="AG365" s="152">
        <v>1</v>
      </c>
      <c r="AH365" s="145">
        <f>L365+O365+R365+U365+X365+AA365+AD365</f>
        <v>476</v>
      </c>
      <c r="AI365" s="139">
        <f t="shared" si="55"/>
        <v>38695</v>
      </c>
      <c r="AJ365" s="118">
        <f t="shared" si="53"/>
        <v>38695</v>
      </c>
      <c r="AM365" t="b">
        <f>D365='15.02.2022 Смета'!D367</f>
        <v>1</v>
      </c>
      <c r="AN365" t="b">
        <f>F365='15.02.2022 Смета'!E367</f>
        <v>1</v>
      </c>
      <c r="AO365" t="b">
        <f>G365='15.02.2022 Смета'!F367</f>
        <v>1</v>
      </c>
      <c r="AP365" t="b">
        <f>H365='15.02.2022 Смета'!G367</f>
        <v>1</v>
      </c>
    </row>
    <row r="366" spans="1:42" ht="16.149999999999999" customHeight="1" x14ac:dyDescent="0.25">
      <c r="A366" s="108">
        <v>298</v>
      </c>
      <c r="B366" s="15" t="s">
        <v>246</v>
      </c>
      <c r="C366" s="21" t="s">
        <v>247</v>
      </c>
      <c r="D366" s="22" t="s">
        <v>69</v>
      </c>
      <c r="E366" s="21" t="s">
        <v>340</v>
      </c>
      <c r="F366" s="35">
        <v>44652</v>
      </c>
      <c r="G366" s="35">
        <v>44654</v>
      </c>
      <c r="H366" s="21" t="s">
        <v>309</v>
      </c>
      <c r="I366" s="22" t="s">
        <v>300</v>
      </c>
      <c r="J366" s="35">
        <v>44652</v>
      </c>
      <c r="K366" s="35">
        <v>44654</v>
      </c>
      <c r="L366" s="14"/>
      <c r="M366" s="10">
        <v>3400</v>
      </c>
      <c r="N366" s="10">
        <f t="shared" si="46"/>
        <v>0</v>
      </c>
      <c r="O366" s="14"/>
      <c r="P366" s="10">
        <v>2900</v>
      </c>
      <c r="Q366" s="10">
        <f t="shared" si="47"/>
        <v>0</v>
      </c>
      <c r="R366" s="14"/>
      <c r="S366" s="10">
        <v>2800</v>
      </c>
      <c r="T366" s="10">
        <f t="shared" si="48"/>
        <v>0</v>
      </c>
      <c r="U366" s="10">
        <v>44</v>
      </c>
      <c r="V366" s="10">
        <v>150</v>
      </c>
      <c r="W366" s="10">
        <f t="shared" si="50"/>
        <v>6600</v>
      </c>
      <c r="X366" s="10">
        <v>28</v>
      </c>
      <c r="Y366" s="10">
        <v>150</v>
      </c>
      <c r="Z366" s="10">
        <f t="shared" si="51"/>
        <v>4200</v>
      </c>
      <c r="AA366" s="10">
        <v>28</v>
      </c>
      <c r="AB366" s="10">
        <v>150</v>
      </c>
      <c r="AC366" s="10">
        <f t="shared" si="52"/>
        <v>4200</v>
      </c>
      <c r="AD366" s="10"/>
      <c r="AE366" s="26">
        <v>7</v>
      </c>
      <c r="AF366" s="7">
        <f t="shared" ref="AF366:AF445" si="57">AD366*AE366</f>
        <v>0</v>
      </c>
      <c r="AG366" s="152">
        <v>1</v>
      </c>
      <c r="AH366" s="145">
        <f>L366+O366+R366+U366+X366+AA366+AD366</f>
        <v>100</v>
      </c>
      <c r="AI366" s="139">
        <f t="shared" si="55"/>
        <v>15000</v>
      </c>
      <c r="AJ366" s="118">
        <f t="shared" si="53"/>
        <v>15000</v>
      </c>
      <c r="AM366" t="b">
        <f>D366='15.02.2022 Смета'!D368</f>
        <v>1</v>
      </c>
      <c r="AN366" t="b">
        <f>F366='15.02.2022 Смета'!E368</f>
        <v>1</v>
      </c>
      <c r="AO366" t="b">
        <f>G366='15.02.2022 Смета'!F368</f>
        <v>1</v>
      </c>
      <c r="AP366" t="b">
        <f>H366='15.02.2022 Смета'!G368</f>
        <v>1</v>
      </c>
    </row>
    <row r="367" spans="1:42" ht="16.899999999999999" customHeight="1" x14ac:dyDescent="0.25">
      <c r="A367" s="106"/>
      <c r="B367" s="96"/>
      <c r="C367" s="97"/>
      <c r="D367" s="179" t="s">
        <v>892</v>
      </c>
      <c r="E367" s="99"/>
      <c r="F367" s="99"/>
      <c r="G367" s="99"/>
      <c r="H367" s="99"/>
      <c r="I367" s="99"/>
      <c r="J367" s="99"/>
      <c r="K367" s="99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2"/>
      <c r="AE367" s="79"/>
      <c r="AF367" s="79"/>
      <c r="AG367" s="153"/>
      <c r="AH367" s="151"/>
      <c r="AI367" s="151"/>
      <c r="AJ367" s="164"/>
      <c r="AM367" t="b">
        <f>D367='15.02.2022 Смета'!D369</f>
        <v>1</v>
      </c>
      <c r="AN367" t="b">
        <f>F367='15.02.2022 Смета'!E369</f>
        <v>1</v>
      </c>
      <c r="AO367" t="b">
        <f>G367='15.02.2022 Смета'!F369</f>
        <v>1</v>
      </c>
      <c r="AP367" t="b">
        <f>H367='15.02.2022 Смета'!G369</f>
        <v>1</v>
      </c>
    </row>
    <row r="368" spans="1:42" ht="16.149999999999999" customHeight="1" x14ac:dyDescent="0.25">
      <c r="A368" s="108">
        <v>299</v>
      </c>
      <c r="B368" s="8" t="s">
        <v>196</v>
      </c>
      <c r="C368" s="21" t="s">
        <v>124</v>
      </c>
      <c r="D368" s="22" t="s">
        <v>174</v>
      </c>
      <c r="E368" s="21" t="s">
        <v>435</v>
      </c>
      <c r="F368" s="35">
        <v>44604</v>
      </c>
      <c r="G368" s="35">
        <v>44605</v>
      </c>
      <c r="H368" s="21" t="s">
        <v>318</v>
      </c>
      <c r="I368" s="22" t="s">
        <v>435</v>
      </c>
      <c r="J368" s="35">
        <v>44604</v>
      </c>
      <c r="K368" s="35">
        <v>44605</v>
      </c>
      <c r="L368" s="10"/>
      <c r="M368" s="10">
        <v>3400</v>
      </c>
      <c r="N368" s="10">
        <f t="shared" ref="N368:N446" si="58">L368*M368</f>
        <v>0</v>
      </c>
      <c r="O368" s="10"/>
      <c r="P368" s="10">
        <v>2900</v>
      </c>
      <c r="Q368" s="10">
        <f t="shared" ref="Q368:Q446" si="59">O368*P368</f>
        <v>0</v>
      </c>
      <c r="R368" s="10"/>
      <c r="S368" s="10">
        <v>2800</v>
      </c>
      <c r="T368" s="10">
        <f t="shared" ref="T368:T446" si="60">R368*S368</f>
        <v>0</v>
      </c>
      <c r="U368" s="10">
        <v>16</v>
      </c>
      <c r="V368" s="10">
        <v>150</v>
      </c>
      <c r="W368" s="10">
        <f t="shared" si="50"/>
        <v>2400</v>
      </c>
      <c r="X368" s="10">
        <v>16</v>
      </c>
      <c r="Y368" s="10">
        <v>150</v>
      </c>
      <c r="Z368" s="10">
        <f t="shared" si="51"/>
        <v>2400</v>
      </c>
      <c r="AA368" s="10">
        <v>32</v>
      </c>
      <c r="AB368" s="10">
        <v>150</v>
      </c>
      <c r="AC368" s="10">
        <f t="shared" si="52"/>
        <v>4800</v>
      </c>
      <c r="AD368" s="11"/>
      <c r="AE368" s="26">
        <v>7</v>
      </c>
      <c r="AF368" s="7">
        <f t="shared" si="57"/>
        <v>0</v>
      </c>
      <c r="AG368" s="152">
        <v>1</v>
      </c>
      <c r="AH368" s="145">
        <f t="shared" ref="AH368:AH373" si="61">L368+O368+R368+U368+X368+AA368+AD368</f>
        <v>64</v>
      </c>
      <c r="AI368" s="139">
        <f t="shared" si="55"/>
        <v>9600</v>
      </c>
      <c r="AJ368" s="118">
        <f t="shared" si="53"/>
        <v>9600</v>
      </c>
      <c r="AM368" t="b">
        <f>D368='15.02.2022 Смета'!D370</f>
        <v>1</v>
      </c>
      <c r="AN368" t="b">
        <f>F368='15.02.2022 Смета'!E370</f>
        <v>1</v>
      </c>
      <c r="AO368" t="b">
        <f>G368='15.02.2022 Смета'!F370</f>
        <v>1</v>
      </c>
      <c r="AP368" t="b">
        <f>H368='15.02.2022 Смета'!G370</f>
        <v>1</v>
      </c>
    </row>
    <row r="369" spans="1:42" ht="27" customHeight="1" x14ac:dyDescent="0.25">
      <c r="A369" s="108">
        <v>300</v>
      </c>
      <c r="B369" s="8" t="s">
        <v>196</v>
      </c>
      <c r="C369" s="21" t="s">
        <v>124</v>
      </c>
      <c r="D369" s="42" t="s">
        <v>71</v>
      </c>
      <c r="E369" s="44" t="s">
        <v>436</v>
      </c>
      <c r="F369" s="35">
        <v>44604</v>
      </c>
      <c r="G369" s="35">
        <v>44605</v>
      </c>
      <c r="H369" s="21" t="s">
        <v>318</v>
      </c>
      <c r="I369" s="42" t="s">
        <v>436</v>
      </c>
      <c r="J369" s="35">
        <v>44604</v>
      </c>
      <c r="K369" s="35">
        <v>44605</v>
      </c>
      <c r="L369" s="10"/>
      <c r="M369" s="10">
        <v>3400</v>
      </c>
      <c r="N369" s="10">
        <f t="shared" si="58"/>
        <v>0</v>
      </c>
      <c r="O369" s="10"/>
      <c r="P369" s="10">
        <v>2900</v>
      </c>
      <c r="Q369" s="10">
        <f t="shared" si="59"/>
        <v>0</v>
      </c>
      <c r="R369" s="10"/>
      <c r="S369" s="10">
        <v>2800</v>
      </c>
      <c r="T369" s="10">
        <f t="shared" si="60"/>
        <v>0</v>
      </c>
      <c r="U369" s="10">
        <v>16</v>
      </c>
      <c r="V369" s="10">
        <v>150</v>
      </c>
      <c r="W369" s="10">
        <f t="shared" si="50"/>
        <v>2400</v>
      </c>
      <c r="X369" s="10">
        <v>16</v>
      </c>
      <c r="Y369" s="10">
        <v>150</v>
      </c>
      <c r="Z369" s="10">
        <f t="shared" si="51"/>
        <v>2400</v>
      </c>
      <c r="AA369" s="10">
        <v>32</v>
      </c>
      <c r="AB369" s="10">
        <v>150</v>
      </c>
      <c r="AC369" s="10">
        <f t="shared" si="52"/>
        <v>4800</v>
      </c>
      <c r="AD369" s="11"/>
      <c r="AE369" s="26">
        <v>7</v>
      </c>
      <c r="AF369" s="7">
        <f t="shared" si="57"/>
        <v>0</v>
      </c>
      <c r="AG369" s="152">
        <v>1</v>
      </c>
      <c r="AH369" s="145">
        <f t="shared" si="61"/>
        <v>64</v>
      </c>
      <c r="AI369" s="139">
        <f t="shared" si="55"/>
        <v>9600</v>
      </c>
      <c r="AJ369" s="118">
        <f t="shared" si="53"/>
        <v>9600</v>
      </c>
      <c r="AM369" t="b">
        <f>D369='15.02.2022 Смета'!D371</f>
        <v>1</v>
      </c>
      <c r="AN369" t="b">
        <f>F369='15.02.2022 Смета'!E371</f>
        <v>1</v>
      </c>
      <c r="AO369" t="b">
        <f>G369='15.02.2022 Смета'!F371</f>
        <v>1</v>
      </c>
      <c r="AP369" t="b">
        <f>H369='15.02.2022 Смета'!G371</f>
        <v>1</v>
      </c>
    </row>
    <row r="370" spans="1:42" ht="16.149999999999999" customHeight="1" x14ac:dyDescent="0.25">
      <c r="A370" s="108">
        <v>301</v>
      </c>
      <c r="B370" s="8" t="s">
        <v>196</v>
      </c>
      <c r="C370" s="21" t="s">
        <v>124</v>
      </c>
      <c r="D370" s="42" t="s">
        <v>641</v>
      </c>
      <c r="E370" s="44" t="s">
        <v>451</v>
      </c>
      <c r="F370" s="35">
        <v>44604</v>
      </c>
      <c r="G370" s="35">
        <v>44605</v>
      </c>
      <c r="H370" s="21" t="s">
        <v>318</v>
      </c>
      <c r="I370" s="42" t="s">
        <v>451</v>
      </c>
      <c r="J370" s="35">
        <v>44604</v>
      </c>
      <c r="K370" s="35">
        <v>44605</v>
      </c>
      <c r="L370" s="10"/>
      <c r="M370" s="10">
        <v>3400</v>
      </c>
      <c r="N370" s="10">
        <f t="shared" si="58"/>
        <v>0</v>
      </c>
      <c r="O370" s="10"/>
      <c r="P370" s="10">
        <v>2900</v>
      </c>
      <c r="Q370" s="10">
        <f t="shared" si="59"/>
        <v>0</v>
      </c>
      <c r="R370" s="10"/>
      <c r="S370" s="10">
        <v>2800</v>
      </c>
      <c r="T370" s="10">
        <f t="shared" si="60"/>
        <v>0</v>
      </c>
      <c r="U370" s="10">
        <v>16</v>
      </c>
      <c r="V370" s="10">
        <v>150</v>
      </c>
      <c r="W370" s="10">
        <f t="shared" si="50"/>
        <v>2400</v>
      </c>
      <c r="X370" s="10">
        <v>16</v>
      </c>
      <c r="Y370" s="10">
        <v>150</v>
      </c>
      <c r="Z370" s="10">
        <f t="shared" si="51"/>
        <v>2400</v>
      </c>
      <c r="AA370" s="10">
        <v>32</v>
      </c>
      <c r="AB370" s="10">
        <v>150</v>
      </c>
      <c r="AC370" s="10">
        <f t="shared" si="52"/>
        <v>4800</v>
      </c>
      <c r="AD370" s="11"/>
      <c r="AE370" s="26">
        <v>7</v>
      </c>
      <c r="AF370" s="7">
        <f t="shared" si="57"/>
        <v>0</v>
      </c>
      <c r="AG370" s="152">
        <v>1</v>
      </c>
      <c r="AH370" s="145">
        <f t="shared" si="61"/>
        <v>64</v>
      </c>
      <c r="AI370" s="139">
        <f t="shared" si="55"/>
        <v>9600</v>
      </c>
      <c r="AJ370" s="118">
        <f t="shared" si="53"/>
        <v>9600</v>
      </c>
      <c r="AM370" t="b">
        <f>D370='15.02.2022 Смета'!D372</f>
        <v>1</v>
      </c>
      <c r="AN370" t="b">
        <f>F370='15.02.2022 Смета'!E372</f>
        <v>1</v>
      </c>
      <c r="AO370" t="b">
        <f>G370='15.02.2022 Смета'!F372</f>
        <v>1</v>
      </c>
      <c r="AP370" t="b">
        <f>H370='15.02.2022 Смета'!G372</f>
        <v>1</v>
      </c>
    </row>
    <row r="371" spans="1:42" ht="16.149999999999999" customHeight="1" x14ac:dyDescent="0.25">
      <c r="A371" s="108">
        <v>302</v>
      </c>
      <c r="B371" s="8" t="s">
        <v>196</v>
      </c>
      <c r="C371" s="21" t="s">
        <v>124</v>
      </c>
      <c r="D371" s="42" t="s">
        <v>642</v>
      </c>
      <c r="E371" s="44" t="s">
        <v>467</v>
      </c>
      <c r="F371" s="35">
        <v>44610</v>
      </c>
      <c r="G371" s="35">
        <v>44612</v>
      </c>
      <c r="H371" s="44" t="s">
        <v>318</v>
      </c>
      <c r="I371" s="42" t="s">
        <v>467</v>
      </c>
      <c r="J371" s="35">
        <v>44610</v>
      </c>
      <c r="K371" s="35">
        <v>44612</v>
      </c>
      <c r="L371" s="10"/>
      <c r="M371" s="10">
        <v>3400</v>
      </c>
      <c r="N371" s="10">
        <f t="shared" si="58"/>
        <v>0</v>
      </c>
      <c r="O371" s="10"/>
      <c r="P371" s="10">
        <v>2900</v>
      </c>
      <c r="Q371" s="10">
        <f t="shared" si="59"/>
        <v>0</v>
      </c>
      <c r="R371" s="10"/>
      <c r="S371" s="10">
        <v>2800</v>
      </c>
      <c r="T371" s="10">
        <f t="shared" si="60"/>
        <v>0</v>
      </c>
      <c r="U371" s="10">
        <v>16</v>
      </c>
      <c r="V371" s="10">
        <v>150</v>
      </c>
      <c r="W371" s="10">
        <f t="shared" si="50"/>
        <v>2400</v>
      </c>
      <c r="X371" s="10">
        <v>16</v>
      </c>
      <c r="Y371" s="10">
        <v>150</v>
      </c>
      <c r="Z371" s="10">
        <f t="shared" si="51"/>
        <v>2400</v>
      </c>
      <c r="AA371" s="10">
        <v>32</v>
      </c>
      <c r="AB371" s="10">
        <v>150</v>
      </c>
      <c r="AC371" s="10">
        <f t="shared" si="52"/>
        <v>4800</v>
      </c>
      <c r="AD371" s="11"/>
      <c r="AE371" s="26">
        <v>7</v>
      </c>
      <c r="AF371" s="7">
        <f t="shared" si="57"/>
        <v>0</v>
      </c>
      <c r="AG371" s="152">
        <v>1</v>
      </c>
      <c r="AH371" s="145">
        <f t="shared" si="61"/>
        <v>64</v>
      </c>
      <c r="AI371" s="139">
        <f t="shared" si="55"/>
        <v>9600</v>
      </c>
      <c r="AJ371" s="118">
        <f t="shared" si="53"/>
        <v>9600</v>
      </c>
      <c r="AM371" t="b">
        <f>D371='15.02.2022 Смета'!D373</f>
        <v>1</v>
      </c>
      <c r="AN371" t="b">
        <f>F371='15.02.2022 Смета'!E373</f>
        <v>1</v>
      </c>
      <c r="AO371" t="b">
        <f>G371='15.02.2022 Смета'!F373</f>
        <v>1</v>
      </c>
      <c r="AP371" t="b">
        <f>H371='15.02.2022 Смета'!G373</f>
        <v>1</v>
      </c>
    </row>
    <row r="372" spans="1:42" ht="16.149999999999999" customHeight="1" x14ac:dyDescent="0.25">
      <c r="A372" s="108">
        <v>303</v>
      </c>
      <c r="B372" s="8" t="s">
        <v>196</v>
      </c>
      <c r="C372" s="21" t="s">
        <v>124</v>
      </c>
      <c r="D372" s="42" t="s">
        <v>174</v>
      </c>
      <c r="E372" s="44" t="s">
        <v>437</v>
      </c>
      <c r="F372" s="35">
        <v>44617</v>
      </c>
      <c r="G372" s="35">
        <v>44619</v>
      </c>
      <c r="H372" s="44" t="s">
        <v>318</v>
      </c>
      <c r="I372" s="42" t="s">
        <v>437</v>
      </c>
      <c r="J372" s="35">
        <v>44617</v>
      </c>
      <c r="K372" s="35">
        <v>44619</v>
      </c>
      <c r="L372" s="10"/>
      <c r="M372" s="10">
        <v>3400</v>
      </c>
      <c r="N372" s="10">
        <f t="shared" si="58"/>
        <v>0</v>
      </c>
      <c r="O372" s="10"/>
      <c r="P372" s="10">
        <v>2900</v>
      </c>
      <c r="Q372" s="10">
        <f t="shared" si="59"/>
        <v>0</v>
      </c>
      <c r="R372" s="10"/>
      <c r="S372" s="10">
        <v>2800</v>
      </c>
      <c r="T372" s="10">
        <f t="shared" si="60"/>
        <v>0</v>
      </c>
      <c r="U372" s="10">
        <v>27</v>
      </c>
      <c r="V372" s="10">
        <v>150</v>
      </c>
      <c r="W372" s="10">
        <f t="shared" si="50"/>
        <v>4050</v>
      </c>
      <c r="X372" s="10">
        <v>27</v>
      </c>
      <c r="Y372" s="10">
        <v>150</v>
      </c>
      <c r="Z372" s="10">
        <f t="shared" si="51"/>
        <v>4050</v>
      </c>
      <c r="AA372" s="10">
        <v>54</v>
      </c>
      <c r="AB372" s="10">
        <v>150</v>
      </c>
      <c r="AC372" s="10">
        <f t="shared" si="52"/>
        <v>8100</v>
      </c>
      <c r="AD372" s="11"/>
      <c r="AE372" s="26">
        <v>7</v>
      </c>
      <c r="AF372" s="7">
        <f t="shared" si="57"/>
        <v>0</v>
      </c>
      <c r="AG372" s="152">
        <v>1</v>
      </c>
      <c r="AH372" s="145">
        <f t="shared" si="61"/>
        <v>108</v>
      </c>
      <c r="AI372" s="139">
        <f t="shared" si="55"/>
        <v>16200</v>
      </c>
      <c r="AJ372" s="118">
        <f t="shared" si="53"/>
        <v>16200</v>
      </c>
      <c r="AM372" t="b">
        <f>D372='15.02.2022 Смета'!D374</f>
        <v>1</v>
      </c>
      <c r="AN372" t="b">
        <f>F372='15.02.2022 Смета'!E374</f>
        <v>1</v>
      </c>
      <c r="AO372" t="b">
        <f>G372='15.02.2022 Смета'!F374</f>
        <v>1</v>
      </c>
      <c r="AP372" t="b">
        <f>H372='15.02.2022 Смета'!G374</f>
        <v>1</v>
      </c>
    </row>
    <row r="373" spans="1:42" ht="16.149999999999999" customHeight="1" x14ac:dyDescent="0.25">
      <c r="A373" s="108">
        <v>304</v>
      </c>
      <c r="B373" s="8" t="s">
        <v>196</v>
      </c>
      <c r="C373" s="21" t="s">
        <v>124</v>
      </c>
      <c r="D373" s="42" t="s">
        <v>643</v>
      </c>
      <c r="E373" s="44" t="s">
        <v>437</v>
      </c>
      <c r="F373" s="35">
        <v>44617</v>
      </c>
      <c r="G373" s="35">
        <v>44619</v>
      </c>
      <c r="H373" s="44" t="s">
        <v>318</v>
      </c>
      <c r="I373" s="42" t="s">
        <v>437</v>
      </c>
      <c r="J373" s="35">
        <v>44617</v>
      </c>
      <c r="K373" s="35">
        <v>44619</v>
      </c>
      <c r="L373" s="10"/>
      <c r="M373" s="10">
        <v>3400</v>
      </c>
      <c r="N373" s="10">
        <f t="shared" si="58"/>
        <v>0</v>
      </c>
      <c r="O373" s="10"/>
      <c r="P373" s="10">
        <v>2900</v>
      </c>
      <c r="Q373" s="10">
        <f t="shared" si="59"/>
        <v>0</v>
      </c>
      <c r="R373" s="10"/>
      <c r="S373" s="10">
        <v>2800</v>
      </c>
      <c r="T373" s="10">
        <f t="shared" si="60"/>
        <v>0</v>
      </c>
      <c r="U373" s="10">
        <v>27</v>
      </c>
      <c r="V373" s="10">
        <v>150</v>
      </c>
      <c r="W373" s="10">
        <f t="shared" si="50"/>
        <v>4050</v>
      </c>
      <c r="X373" s="10">
        <v>27</v>
      </c>
      <c r="Y373" s="10">
        <v>150</v>
      </c>
      <c r="Z373" s="10">
        <f t="shared" si="51"/>
        <v>4050</v>
      </c>
      <c r="AA373" s="10">
        <v>54</v>
      </c>
      <c r="AB373" s="10">
        <v>150</v>
      </c>
      <c r="AC373" s="10">
        <f t="shared" si="52"/>
        <v>8100</v>
      </c>
      <c r="AD373" s="11"/>
      <c r="AE373" s="26">
        <v>7</v>
      </c>
      <c r="AF373" s="7">
        <f t="shared" si="57"/>
        <v>0</v>
      </c>
      <c r="AG373" s="152">
        <v>1</v>
      </c>
      <c r="AH373" s="145">
        <f t="shared" si="61"/>
        <v>108</v>
      </c>
      <c r="AI373" s="139">
        <f t="shared" si="55"/>
        <v>16200</v>
      </c>
      <c r="AJ373" s="118">
        <f t="shared" si="53"/>
        <v>16200</v>
      </c>
      <c r="AM373" t="b">
        <f>D373='15.02.2022 Смета'!D375</f>
        <v>1</v>
      </c>
      <c r="AN373" t="b">
        <f>F373='15.02.2022 Смета'!E375</f>
        <v>1</v>
      </c>
      <c r="AO373" t="b">
        <f>G373='15.02.2022 Смета'!F375</f>
        <v>1</v>
      </c>
      <c r="AP373" t="b">
        <f>H373='15.02.2022 Смета'!G375</f>
        <v>1</v>
      </c>
    </row>
    <row r="374" spans="1:42" ht="53.65" customHeight="1" x14ac:dyDescent="0.25">
      <c r="A374" s="108">
        <v>305</v>
      </c>
      <c r="B374" s="8" t="s">
        <v>196</v>
      </c>
      <c r="C374" s="21" t="s">
        <v>124</v>
      </c>
      <c r="D374" s="22" t="s">
        <v>644</v>
      </c>
      <c r="E374" s="21" t="s">
        <v>743</v>
      </c>
      <c r="F374" s="35">
        <v>44679</v>
      </c>
      <c r="G374" s="35">
        <v>44682</v>
      </c>
      <c r="H374" s="21" t="s">
        <v>298</v>
      </c>
      <c r="I374" s="22" t="s">
        <v>743</v>
      </c>
      <c r="J374" s="35">
        <v>44679</v>
      </c>
      <c r="K374" s="35">
        <v>44682</v>
      </c>
      <c r="L374" s="10"/>
      <c r="M374" s="10">
        <v>3400</v>
      </c>
      <c r="N374" s="10">
        <f t="shared" si="58"/>
        <v>0</v>
      </c>
      <c r="O374" s="10"/>
      <c r="P374" s="10">
        <v>2900</v>
      </c>
      <c r="Q374" s="10">
        <f t="shared" si="59"/>
        <v>0</v>
      </c>
      <c r="R374" s="10"/>
      <c r="S374" s="10">
        <v>2800</v>
      </c>
      <c r="T374" s="10">
        <f t="shared" si="60"/>
        <v>0</v>
      </c>
      <c r="U374" s="10">
        <v>55</v>
      </c>
      <c r="V374" s="10">
        <v>150</v>
      </c>
      <c r="W374" s="10">
        <f t="shared" si="50"/>
        <v>8250</v>
      </c>
      <c r="X374" s="10">
        <v>55</v>
      </c>
      <c r="Y374" s="10">
        <v>150</v>
      </c>
      <c r="Z374" s="10">
        <f t="shared" si="51"/>
        <v>8250</v>
      </c>
      <c r="AA374" s="10">
        <v>110</v>
      </c>
      <c r="AB374" s="10">
        <v>150</v>
      </c>
      <c r="AC374" s="10">
        <f t="shared" si="52"/>
        <v>16500</v>
      </c>
      <c r="AD374" s="11">
        <v>223</v>
      </c>
      <c r="AE374" s="26">
        <v>7</v>
      </c>
      <c r="AF374" s="7">
        <f t="shared" si="57"/>
        <v>1561</v>
      </c>
      <c r="AG374" s="152">
        <v>1</v>
      </c>
      <c r="AH374" s="145">
        <v>421</v>
      </c>
      <c r="AI374" s="139">
        <f t="shared" si="55"/>
        <v>34561</v>
      </c>
      <c r="AJ374" s="118">
        <f t="shared" si="53"/>
        <v>34561</v>
      </c>
      <c r="AM374" t="b">
        <f>D374='15.02.2022 Смета'!D376</f>
        <v>1</v>
      </c>
      <c r="AN374" t="b">
        <f>F374='15.02.2022 Смета'!E376</f>
        <v>1</v>
      </c>
      <c r="AO374" t="b">
        <f>G374='15.02.2022 Смета'!F376</f>
        <v>1</v>
      </c>
      <c r="AP374" t="b">
        <f>H374='15.02.2022 Смета'!G376</f>
        <v>1</v>
      </c>
    </row>
    <row r="375" spans="1:42" ht="52.9" customHeight="1" x14ac:dyDescent="0.25">
      <c r="A375" s="108">
        <v>306</v>
      </c>
      <c r="B375" s="8" t="s">
        <v>196</v>
      </c>
      <c r="C375" s="21" t="s">
        <v>124</v>
      </c>
      <c r="D375" s="22" t="s">
        <v>645</v>
      </c>
      <c r="E375" s="21" t="s">
        <v>743</v>
      </c>
      <c r="F375" s="35">
        <v>44679</v>
      </c>
      <c r="G375" s="35">
        <v>44682</v>
      </c>
      <c r="H375" s="21" t="s">
        <v>298</v>
      </c>
      <c r="I375" s="22" t="s">
        <v>743</v>
      </c>
      <c r="J375" s="35">
        <v>44679</v>
      </c>
      <c r="K375" s="35">
        <v>44682</v>
      </c>
      <c r="L375" s="10"/>
      <c r="M375" s="10">
        <v>3400</v>
      </c>
      <c r="N375" s="10">
        <f t="shared" si="58"/>
        <v>0</v>
      </c>
      <c r="O375" s="10"/>
      <c r="P375" s="10">
        <v>2900</v>
      </c>
      <c r="Q375" s="10">
        <f t="shared" si="59"/>
        <v>0</v>
      </c>
      <c r="R375" s="10"/>
      <c r="S375" s="10">
        <v>2800</v>
      </c>
      <c r="T375" s="10">
        <f t="shared" si="60"/>
        <v>0</v>
      </c>
      <c r="U375" s="10">
        <v>55</v>
      </c>
      <c r="V375" s="10">
        <v>150</v>
      </c>
      <c r="W375" s="10">
        <f t="shared" si="50"/>
        <v>8250</v>
      </c>
      <c r="X375" s="10">
        <v>55</v>
      </c>
      <c r="Y375" s="10">
        <v>150</v>
      </c>
      <c r="Z375" s="10">
        <f t="shared" si="51"/>
        <v>8250</v>
      </c>
      <c r="AA375" s="10">
        <v>110</v>
      </c>
      <c r="AB375" s="10">
        <v>150</v>
      </c>
      <c r="AC375" s="10">
        <f t="shared" si="52"/>
        <v>16500</v>
      </c>
      <c r="AD375" s="11">
        <v>223</v>
      </c>
      <c r="AE375" s="26">
        <v>7</v>
      </c>
      <c r="AF375" s="7">
        <f t="shared" si="57"/>
        <v>1561</v>
      </c>
      <c r="AG375" s="152">
        <v>1</v>
      </c>
      <c r="AH375" s="145">
        <f>L375+O375+R375+U375+X375+AA375+AD375</f>
        <v>443</v>
      </c>
      <c r="AI375" s="139">
        <f t="shared" si="55"/>
        <v>34561</v>
      </c>
      <c r="AJ375" s="118">
        <f t="shared" si="53"/>
        <v>34561</v>
      </c>
      <c r="AM375" t="b">
        <f>D375='15.02.2022 Смета'!D377</f>
        <v>1</v>
      </c>
      <c r="AN375" t="b">
        <f>F375='15.02.2022 Смета'!E377</f>
        <v>1</v>
      </c>
      <c r="AO375" t="b">
        <f>G375='15.02.2022 Смета'!F377</f>
        <v>1</v>
      </c>
      <c r="AP375" t="b">
        <f>H375='15.02.2022 Смета'!G377</f>
        <v>1</v>
      </c>
    </row>
    <row r="376" spans="1:42" ht="52.5" customHeight="1" x14ac:dyDescent="0.25">
      <c r="A376" s="108">
        <v>307</v>
      </c>
      <c r="B376" s="8" t="s">
        <v>196</v>
      </c>
      <c r="C376" s="21" t="s">
        <v>124</v>
      </c>
      <c r="D376" s="22" t="s">
        <v>547</v>
      </c>
      <c r="E376" s="21" t="s">
        <v>743</v>
      </c>
      <c r="F376" s="35">
        <v>44708</v>
      </c>
      <c r="G376" s="35">
        <v>44710</v>
      </c>
      <c r="H376" s="41" t="s">
        <v>43</v>
      </c>
      <c r="I376" s="22" t="s">
        <v>743</v>
      </c>
      <c r="J376" s="35">
        <v>44708</v>
      </c>
      <c r="K376" s="35">
        <v>44710</v>
      </c>
      <c r="L376" s="28"/>
      <c r="M376" s="10">
        <v>3400</v>
      </c>
      <c r="N376" s="10">
        <f t="shared" si="58"/>
        <v>0</v>
      </c>
      <c r="O376" s="28"/>
      <c r="P376" s="10">
        <v>2900</v>
      </c>
      <c r="Q376" s="10">
        <f t="shared" si="59"/>
        <v>0</v>
      </c>
      <c r="R376" s="28"/>
      <c r="S376" s="10">
        <v>2800</v>
      </c>
      <c r="T376" s="10">
        <f t="shared" si="60"/>
        <v>0</v>
      </c>
      <c r="U376" s="10">
        <v>98</v>
      </c>
      <c r="V376" s="10">
        <v>150</v>
      </c>
      <c r="W376" s="10">
        <f t="shared" si="50"/>
        <v>14700</v>
      </c>
      <c r="X376" s="10">
        <v>98</v>
      </c>
      <c r="Y376" s="10">
        <v>150</v>
      </c>
      <c r="Z376" s="10">
        <f t="shared" si="51"/>
        <v>14700</v>
      </c>
      <c r="AA376" s="10">
        <v>196</v>
      </c>
      <c r="AB376" s="10">
        <v>150</v>
      </c>
      <c r="AC376" s="10">
        <f t="shared" si="52"/>
        <v>29400</v>
      </c>
      <c r="AD376" s="11">
        <v>395</v>
      </c>
      <c r="AE376" s="26">
        <v>7</v>
      </c>
      <c r="AF376" s="7">
        <f t="shared" si="57"/>
        <v>2765</v>
      </c>
      <c r="AG376" s="152">
        <v>1</v>
      </c>
      <c r="AH376" s="145">
        <f>L376+O376+R376+U376+X376+AA376+AD376</f>
        <v>787</v>
      </c>
      <c r="AI376" s="139">
        <f t="shared" si="55"/>
        <v>61565</v>
      </c>
      <c r="AJ376" s="118">
        <f t="shared" si="53"/>
        <v>61565</v>
      </c>
      <c r="AM376" t="b">
        <f>D376='15.02.2022 Смета'!D378</f>
        <v>1</v>
      </c>
      <c r="AN376" t="b">
        <f>F376='15.02.2022 Смета'!E378</f>
        <v>1</v>
      </c>
      <c r="AO376" t="b">
        <f>G376='15.02.2022 Смета'!F378</f>
        <v>1</v>
      </c>
      <c r="AP376" t="b">
        <f>H376='15.02.2022 Смета'!G378</f>
        <v>1</v>
      </c>
    </row>
    <row r="377" spans="1:42" ht="20.65" customHeight="1" x14ac:dyDescent="0.25">
      <c r="A377" s="106"/>
      <c r="B377" s="96"/>
      <c r="C377" s="97"/>
      <c r="D377" s="179" t="s">
        <v>893</v>
      </c>
      <c r="E377" s="99"/>
      <c r="F377" s="99"/>
      <c r="G377" s="99"/>
      <c r="H377" s="99"/>
      <c r="I377" s="99"/>
      <c r="J377" s="99"/>
      <c r="K377" s="99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2"/>
      <c r="AE377" s="79"/>
      <c r="AF377" s="79"/>
      <c r="AG377" s="153"/>
      <c r="AH377" s="151"/>
      <c r="AI377" s="151"/>
      <c r="AJ377" s="164"/>
      <c r="AM377" t="b">
        <f>D377='15.02.2022 Смета'!D379</f>
        <v>1</v>
      </c>
      <c r="AN377" t="b">
        <f>F377='15.02.2022 Смета'!E379</f>
        <v>1</v>
      </c>
      <c r="AO377" t="b">
        <f>G377='15.02.2022 Смета'!F379</f>
        <v>1</v>
      </c>
      <c r="AP377" t="b">
        <f>H377='15.02.2022 Смета'!G379</f>
        <v>1</v>
      </c>
    </row>
    <row r="378" spans="1:42" ht="66" customHeight="1" x14ac:dyDescent="0.25">
      <c r="A378" s="108">
        <v>308</v>
      </c>
      <c r="B378" s="8" t="s">
        <v>82</v>
      </c>
      <c r="C378" s="21" t="s">
        <v>202</v>
      </c>
      <c r="D378" s="22" t="s">
        <v>174</v>
      </c>
      <c r="E378" s="21" t="s">
        <v>456</v>
      </c>
      <c r="F378" s="35">
        <v>44596</v>
      </c>
      <c r="G378" s="35">
        <v>44598</v>
      </c>
      <c r="H378" s="21" t="s">
        <v>310</v>
      </c>
      <c r="I378" s="22" t="s">
        <v>456</v>
      </c>
      <c r="J378" s="35">
        <v>44596</v>
      </c>
      <c r="K378" s="35">
        <v>44598</v>
      </c>
      <c r="L378" s="10"/>
      <c r="M378" s="10">
        <v>3400</v>
      </c>
      <c r="N378" s="10">
        <f t="shared" si="58"/>
        <v>0</v>
      </c>
      <c r="O378" s="10"/>
      <c r="P378" s="10">
        <v>2900</v>
      </c>
      <c r="Q378" s="10">
        <f t="shared" si="59"/>
        <v>0</v>
      </c>
      <c r="R378" s="10"/>
      <c r="S378" s="10">
        <v>2800</v>
      </c>
      <c r="T378" s="10">
        <f t="shared" si="60"/>
        <v>0</v>
      </c>
      <c r="U378" s="10">
        <v>75</v>
      </c>
      <c r="V378" s="10">
        <v>150</v>
      </c>
      <c r="W378" s="10">
        <f t="shared" si="50"/>
        <v>11250</v>
      </c>
      <c r="X378" s="10">
        <v>75</v>
      </c>
      <c r="Y378" s="10">
        <v>150</v>
      </c>
      <c r="Z378" s="10">
        <f t="shared" si="51"/>
        <v>11250</v>
      </c>
      <c r="AA378" s="10">
        <v>73</v>
      </c>
      <c r="AB378" s="10">
        <v>150</v>
      </c>
      <c r="AC378" s="10">
        <f t="shared" si="52"/>
        <v>10950</v>
      </c>
      <c r="AD378" s="11"/>
      <c r="AE378" s="26">
        <v>7</v>
      </c>
      <c r="AF378" s="7">
        <f t="shared" si="57"/>
        <v>0</v>
      </c>
      <c r="AG378" s="152">
        <v>1</v>
      </c>
      <c r="AH378" s="145">
        <f>L378+O378+R378+U378+X378+AA378+AD378</f>
        <v>223</v>
      </c>
      <c r="AI378" s="139">
        <f t="shared" si="55"/>
        <v>33450</v>
      </c>
      <c r="AJ378" s="118">
        <f t="shared" si="53"/>
        <v>33450</v>
      </c>
      <c r="AM378" t="b">
        <f>D378='15.02.2022 Смета'!D380</f>
        <v>1</v>
      </c>
      <c r="AN378" t="b">
        <f>F378='15.02.2022 Смета'!E380</f>
        <v>1</v>
      </c>
      <c r="AO378" t="b">
        <f>G378='15.02.2022 Смета'!F380</f>
        <v>1</v>
      </c>
      <c r="AP378" t="b">
        <f>H378='15.02.2022 Смета'!G380</f>
        <v>1</v>
      </c>
    </row>
    <row r="379" spans="1:42" ht="66" customHeight="1" x14ac:dyDescent="0.25">
      <c r="A379" s="108">
        <v>309</v>
      </c>
      <c r="B379" s="8" t="s">
        <v>82</v>
      </c>
      <c r="C379" s="21" t="s">
        <v>202</v>
      </c>
      <c r="D379" s="22" t="s">
        <v>83</v>
      </c>
      <c r="E379" s="21" t="s">
        <v>1053</v>
      </c>
      <c r="F379" s="35">
        <v>44722</v>
      </c>
      <c r="G379" s="35">
        <v>44725</v>
      </c>
      <c r="H379" s="21" t="s">
        <v>310</v>
      </c>
      <c r="I379" s="22" t="s">
        <v>744</v>
      </c>
      <c r="J379" s="35">
        <v>44722</v>
      </c>
      <c r="K379" s="35">
        <v>44725</v>
      </c>
      <c r="L379" s="10"/>
      <c r="M379" s="10">
        <v>3400</v>
      </c>
      <c r="N379" s="10">
        <f t="shared" si="58"/>
        <v>0</v>
      </c>
      <c r="O379" s="10"/>
      <c r="P379" s="10">
        <v>2900</v>
      </c>
      <c r="Q379" s="10">
        <f t="shared" si="59"/>
        <v>0</v>
      </c>
      <c r="R379" s="10"/>
      <c r="S379" s="10">
        <v>2800</v>
      </c>
      <c r="T379" s="10">
        <f t="shared" si="60"/>
        <v>0</v>
      </c>
      <c r="U379" s="10">
        <v>75</v>
      </c>
      <c r="V379" s="10">
        <v>150</v>
      </c>
      <c r="W379" s="10">
        <f t="shared" si="50"/>
        <v>11250</v>
      </c>
      <c r="X379" s="10">
        <v>75</v>
      </c>
      <c r="Y379" s="10">
        <v>150</v>
      </c>
      <c r="Z379" s="10">
        <f t="shared" si="51"/>
        <v>11250</v>
      </c>
      <c r="AA379" s="10">
        <v>75</v>
      </c>
      <c r="AB379" s="10">
        <v>150</v>
      </c>
      <c r="AC379" s="10">
        <f t="shared" si="52"/>
        <v>11250</v>
      </c>
      <c r="AD379" s="11">
        <v>225</v>
      </c>
      <c r="AE379" s="26">
        <v>7</v>
      </c>
      <c r="AF379" s="7">
        <f t="shared" si="57"/>
        <v>1575</v>
      </c>
      <c r="AG379" s="152">
        <v>1</v>
      </c>
      <c r="AH379" s="145">
        <f>L379+O379+R379+U379+X379+AA379+AD379</f>
        <v>450</v>
      </c>
      <c r="AI379" s="139">
        <f t="shared" si="55"/>
        <v>35325</v>
      </c>
      <c r="AJ379" s="118">
        <f t="shared" si="53"/>
        <v>35325</v>
      </c>
      <c r="AM379" t="b">
        <f>D379='15.02.2022 Смета'!D381</f>
        <v>1</v>
      </c>
      <c r="AN379" t="b">
        <f>F379='15.02.2022 Смета'!E381</f>
        <v>1</v>
      </c>
      <c r="AO379" t="b">
        <f>G379='15.02.2022 Смета'!F381</f>
        <v>1</v>
      </c>
      <c r="AP379" t="b">
        <f>H379='15.02.2022 Смета'!G381</f>
        <v>1</v>
      </c>
    </row>
    <row r="380" spans="1:42" ht="17.649999999999999" customHeight="1" x14ac:dyDescent="0.25">
      <c r="A380" s="106"/>
      <c r="B380" s="96"/>
      <c r="C380" s="97"/>
      <c r="D380" s="179" t="s">
        <v>894</v>
      </c>
      <c r="E380" s="99"/>
      <c r="F380" s="99"/>
      <c r="G380" s="99"/>
      <c r="H380" s="99"/>
      <c r="I380" s="99"/>
      <c r="J380" s="99"/>
      <c r="K380" s="99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2"/>
      <c r="AE380" s="79"/>
      <c r="AF380" s="79"/>
      <c r="AG380" s="153"/>
      <c r="AH380" s="151"/>
      <c r="AI380" s="151"/>
      <c r="AJ380" s="164"/>
      <c r="AM380" t="b">
        <f>D380='15.02.2022 Смета'!D382</f>
        <v>1</v>
      </c>
      <c r="AN380" t="b">
        <f>F380='15.02.2022 Смета'!E382</f>
        <v>1</v>
      </c>
      <c r="AO380" t="b">
        <f>G380='15.02.2022 Смета'!F382</f>
        <v>1</v>
      </c>
      <c r="AP380" t="b">
        <f>H380='15.02.2022 Смета'!G382</f>
        <v>1</v>
      </c>
    </row>
    <row r="381" spans="1:42" ht="27" customHeight="1" x14ac:dyDescent="0.25">
      <c r="A381" s="108">
        <v>310</v>
      </c>
      <c r="B381" s="8" t="s">
        <v>66</v>
      </c>
      <c r="C381" s="21" t="s">
        <v>127</v>
      </c>
      <c r="D381" s="22" t="s">
        <v>70</v>
      </c>
      <c r="E381" s="21" t="s">
        <v>459</v>
      </c>
      <c r="F381" s="35">
        <v>44606</v>
      </c>
      <c r="G381" s="35">
        <v>44612</v>
      </c>
      <c r="H381" s="21" t="s">
        <v>812</v>
      </c>
      <c r="I381" s="22" t="s">
        <v>459</v>
      </c>
      <c r="J381" s="35">
        <v>44606</v>
      </c>
      <c r="K381" s="35">
        <v>44612</v>
      </c>
      <c r="L381" s="10"/>
      <c r="M381" s="10">
        <v>3400</v>
      </c>
      <c r="N381" s="10">
        <f t="shared" si="58"/>
        <v>0</v>
      </c>
      <c r="O381" s="10"/>
      <c r="P381" s="10">
        <v>2900</v>
      </c>
      <c r="Q381" s="10">
        <f t="shared" si="59"/>
        <v>0</v>
      </c>
      <c r="R381" s="10"/>
      <c r="S381" s="10">
        <v>2800</v>
      </c>
      <c r="T381" s="10">
        <f t="shared" si="60"/>
        <v>0</v>
      </c>
      <c r="U381" s="10">
        <v>2</v>
      </c>
      <c r="V381" s="10">
        <v>150</v>
      </c>
      <c r="W381" s="10">
        <f t="shared" si="50"/>
        <v>300</v>
      </c>
      <c r="X381" s="10">
        <v>2</v>
      </c>
      <c r="Y381" s="10">
        <v>150</v>
      </c>
      <c r="Z381" s="10">
        <f t="shared" si="51"/>
        <v>300</v>
      </c>
      <c r="AA381" s="10">
        <v>2</v>
      </c>
      <c r="AB381" s="10">
        <v>150</v>
      </c>
      <c r="AC381" s="10">
        <f t="shared" si="52"/>
        <v>300</v>
      </c>
      <c r="AD381" s="11"/>
      <c r="AE381" s="26">
        <v>7</v>
      </c>
      <c r="AF381" s="7">
        <f t="shared" si="57"/>
        <v>0</v>
      </c>
      <c r="AG381" s="152">
        <v>1</v>
      </c>
      <c r="AH381" s="145">
        <f>L381+O381+R381+U381+X381+AA381+AD381</f>
        <v>6</v>
      </c>
      <c r="AI381" s="139">
        <f t="shared" si="55"/>
        <v>900</v>
      </c>
      <c r="AJ381" s="118">
        <f t="shared" si="53"/>
        <v>900</v>
      </c>
      <c r="AM381" t="b">
        <f>D381='15.02.2022 Смета'!D383</f>
        <v>1</v>
      </c>
      <c r="AN381" t="b">
        <f>F381='15.02.2022 Смета'!E383</f>
        <v>1</v>
      </c>
      <c r="AO381" t="b">
        <f>G381='15.02.2022 Смета'!F383</f>
        <v>1</v>
      </c>
      <c r="AP381" t="b">
        <f>H381='15.02.2022 Смета'!G383</f>
        <v>1</v>
      </c>
    </row>
    <row r="382" spans="1:42" ht="39.4" customHeight="1" x14ac:dyDescent="0.25">
      <c r="A382" s="108">
        <v>311</v>
      </c>
      <c r="B382" s="8" t="s">
        <v>66</v>
      </c>
      <c r="C382" s="21" t="s">
        <v>127</v>
      </c>
      <c r="D382" s="22" t="s">
        <v>174</v>
      </c>
      <c r="E382" s="21" t="s">
        <v>520</v>
      </c>
      <c r="F382" s="35">
        <v>44640</v>
      </c>
      <c r="G382" s="35">
        <v>44643</v>
      </c>
      <c r="H382" s="21" t="s">
        <v>310</v>
      </c>
      <c r="I382" s="22" t="s">
        <v>520</v>
      </c>
      <c r="J382" s="35">
        <v>44640</v>
      </c>
      <c r="K382" s="35">
        <v>44643</v>
      </c>
      <c r="L382" s="10"/>
      <c r="M382" s="10">
        <v>3400</v>
      </c>
      <c r="N382" s="10">
        <f t="shared" si="58"/>
        <v>0</v>
      </c>
      <c r="O382" s="10"/>
      <c r="P382" s="10">
        <v>2900</v>
      </c>
      <c r="Q382" s="10">
        <f t="shared" si="59"/>
        <v>0</v>
      </c>
      <c r="R382" s="10"/>
      <c r="S382" s="10">
        <v>2800</v>
      </c>
      <c r="T382" s="10">
        <f t="shared" si="60"/>
        <v>0</v>
      </c>
      <c r="U382" s="10">
        <v>10</v>
      </c>
      <c r="V382" s="10">
        <v>150</v>
      </c>
      <c r="W382" s="10">
        <f t="shared" si="50"/>
        <v>1500</v>
      </c>
      <c r="X382" s="10">
        <v>10</v>
      </c>
      <c r="Y382" s="10">
        <v>150</v>
      </c>
      <c r="Z382" s="10">
        <f t="shared" si="51"/>
        <v>1500</v>
      </c>
      <c r="AA382" s="10">
        <v>10</v>
      </c>
      <c r="AB382" s="10">
        <v>150</v>
      </c>
      <c r="AC382" s="10">
        <f t="shared" si="52"/>
        <v>1500</v>
      </c>
      <c r="AD382" s="11"/>
      <c r="AE382" s="26">
        <v>7</v>
      </c>
      <c r="AF382" s="7">
        <f t="shared" si="57"/>
        <v>0</v>
      </c>
      <c r="AG382" s="152">
        <v>1</v>
      </c>
      <c r="AH382" s="145">
        <f>L382+O382+R382+U382+X382+AA382+AD382</f>
        <v>30</v>
      </c>
      <c r="AI382" s="139">
        <f t="shared" si="55"/>
        <v>4500</v>
      </c>
      <c r="AJ382" s="118">
        <f t="shared" si="53"/>
        <v>4500</v>
      </c>
      <c r="AM382" t="b">
        <f>D382='15.02.2022 Смета'!D384</f>
        <v>1</v>
      </c>
      <c r="AN382" t="b">
        <f>F382='15.02.2022 Смета'!E384</f>
        <v>1</v>
      </c>
      <c r="AO382" t="b">
        <f>G382='15.02.2022 Смета'!F384</f>
        <v>1</v>
      </c>
      <c r="AP382" t="b">
        <f>H382='15.02.2022 Смета'!G384</f>
        <v>1</v>
      </c>
    </row>
    <row r="383" spans="1:42" ht="40.5" customHeight="1" x14ac:dyDescent="0.25">
      <c r="A383" s="108">
        <v>312</v>
      </c>
      <c r="B383" s="8" t="s">
        <v>66</v>
      </c>
      <c r="C383" s="21" t="s">
        <v>127</v>
      </c>
      <c r="D383" s="22" t="s">
        <v>265</v>
      </c>
      <c r="E383" s="21" t="s">
        <v>745</v>
      </c>
      <c r="F383" s="35">
        <v>44640</v>
      </c>
      <c r="G383" s="35">
        <v>44643</v>
      </c>
      <c r="H383" s="21" t="s">
        <v>310</v>
      </c>
      <c r="I383" s="22" t="s">
        <v>745</v>
      </c>
      <c r="J383" s="35">
        <v>44640</v>
      </c>
      <c r="K383" s="35">
        <v>44643</v>
      </c>
      <c r="L383" s="10"/>
      <c r="M383" s="10">
        <v>3400</v>
      </c>
      <c r="N383" s="10">
        <f t="shared" si="58"/>
        <v>0</v>
      </c>
      <c r="O383" s="10"/>
      <c r="P383" s="10">
        <v>2900</v>
      </c>
      <c r="Q383" s="10">
        <f t="shared" si="59"/>
        <v>0</v>
      </c>
      <c r="R383" s="10"/>
      <c r="S383" s="10">
        <v>2800</v>
      </c>
      <c r="T383" s="10">
        <f t="shared" si="60"/>
        <v>0</v>
      </c>
      <c r="U383" s="10">
        <v>10</v>
      </c>
      <c r="V383" s="10">
        <v>150</v>
      </c>
      <c r="W383" s="10">
        <f t="shared" si="50"/>
        <v>1500</v>
      </c>
      <c r="X383" s="10">
        <v>10</v>
      </c>
      <c r="Y383" s="10">
        <v>150</v>
      </c>
      <c r="Z383" s="10">
        <f t="shared" si="51"/>
        <v>1500</v>
      </c>
      <c r="AA383" s="10">
        <v>10</v>
      </c>
      <c r="AB383" s="10">
        <v>150</v>
      </c>
      <c r="AC383" s="10">
        <f t="shared" si="52"/>
        <v>1500</v>
      </c>
      <c r="AD383" s="11"/>
      <c r="AE383" s="26">
        <v>7</v>
      </c>
      <c r="AF383" s="7">
        <f t="shared" si="57"/>
        <v>0</v>
      </c>
      <c r="AG383" s="152">
        <v>1</v>
      </c>
      <c r="AH383" s="139">
        <f>L383+O383+R383+U383+X383+AA383+AD383</f>
        <v>30</v>
      </c>
      <c r="AI383" s="139">
        <f t="shared" si="55"/>
        <v>4500</v>
      </c>
      <c r="AJ383" s="109">
        <f t="shared" si="53"/>
        <v>4500</v>
      </c>
      <c r="AM383" t="b">
        <f>D383='15.02.2022 Смета'!D385</f>
        <v>1</v>
      </c>
      <c r="AN383" t="b">
        <f>F383='15.02.2022 Смета'!E385</f>
        <v>1</v>
      </c>
      <c r="AO383" t="b">
        <f>G383='15.02.2022 Смета'!F385</f>
        <v>1</v>
      </c>
      <c r="AP383" t="b">
        <f>H383='15.02.2022 Смета'!G385</f>
        <v>1</v>
      </c>
    </row>
    <row r="384" spans="1:42" ht="39.4" customHeight="1" x14ac:dyDescent="0.25">
      <c r="A384" s="108">
        <v>313</v>
      </c>
      <c r="B384" s="8" t="s">
        <v>66</v>
      </c>
      <c r="C384" s="21" t="s">
        <v>127</v>
      </c>
      <c r="D384" s="22" t="s">
        <v>266</v>
      </c>
      <c r="E384" s="21" t="s">
        <v>520</v>
      </c>
      <c r="F384" s="35">
        <v>44647</v>
      </c>
      <c r="G384" s="35">
        <v>44649</v>
      </c>
      <c r="H384" s="21" t="s">
        <v>310</v>
      </c>
      <c r="I384" s="22" t="s">
        <v>520</v>
      </c>
      <c r="J384" s="35">
        <v>44647</v>
      </c>
      <c r="K384" s="35">
        <v>44649</v>
      </c>
      <c r="L384" s="10"/>
      <c r="M384" s="10">
        <v>3400</v>
      </c>
      <c r="N384" s="10">
        <f t="shared" si="58"/>
        <v>0</v>
      </c>
      <c r="O384" s="10"/>
      <c r="P384" s="10">
        <v>2900</v>
      </c>
      <c r="Q384" s="10">
        <f t="shared" si="59"/>
        <v>0</v>
      </c>
      <c r="R384" s="10"/>
      <c r="S384" s="10">
        <v>2800</v>
      </c>
      <c r="T384" s="10">
        <f t="shared" si="60"/>
        <v>0</v>
      </c>
      <c r="U384" s="10">
        <v>10</v>
      </c>
      <c r="V384" s="10">
        <v>150</v>
      </c>
      <c r="W384" s="10">
        <f t="shared" si="50"/>
        <v>1500</v>
      </c>
      <c r="X384" s="10">
        <v>10</v>
      </c>
      <c r="Y384" s="10">
        <v>150</v>
      </c>
      <c r="Z384" s="10">
        <f t="shared" si="51"/>
        <v>1500</v>
      </c>
      <c r="AA384" s="10">
        <v>10</v>
      </c>
      <c r="AB384" s="10">
        <v>150</v>
      </c>
      <c r="AC384" s="10">
        <f t="shared" si="52"/>
        <v>1500</v>
      </c>
      <c r="AD384" s="11"/>
      <c r="AE384" s="26">
        <v>7</v>
      </c>
      <c r="AF384" s="7">
        <f t="shared" si="57"/>
        <v>0</v>
      </c>
      <c r="AG384" s="152">
        <v>1</v>
      </c>
      <c r="AH384" s="139">
        <f>L384+O384+R384+U384+X384+AA384+AD384</f>
        <v>30</v>
      </c>
      <c r="AI384" s="139">
        <f t="shared" si="55"/>
        <v>4500</v>
      </c>
      <c r="AJ384" s="109">
        <f t="shared" si="53"/>
        <v>4500</v>
      </c>
      <c r="AM384" t="b">
        <f>D384='15.02.2022 Смета'!D386</f>
        <v>1</v>
      </c>
      <c r="AN384" t="b">
        <f>F384='15.02.2022 Смета'!E386</f>
        <v>1</v>
      </c>
      <c r="AO384" t="b">
        <f>G384='15.02.2022 Смета'!F386</f>
        <v>1</v>
      </c>
      <c r="AP384" t="b">
        <f>H384='15.02.2022 Смета'!G386</f>
        <v>1</v>
      </c>
    </row>
    <row r="385" spans="1:42" ht="40.15" customHeight="1" x14ac:dyDescent="0.25">
      <c r="A385" s="108">
        <v>314</v>
      </c>
      <c r="B385" s="8" t="s">
        <v>66</v>
      </c>
      <c r="C385" s="21" t="s">
        <v>127</v>
      </c>
      <c r="D385" s="22" t="s">
        <v>267</v>
      </c>
      <c r="E385" s="21" t="s">
        <v>519</v>
      </c>
      <c r="F385" s="35">
        <v>44648</v>
      </c>
      <c r="G385" s="35">
        <v>44650</v>
      </c>
      <c r="H385" s="21" t="s">
        <v>310</v>
      </c>
      <c r="I385" s="22" t="s">
        <v>519</v>
      </c>
      <c r="J385" s="35">
        <v>44648</v>
      </c>
      <c r="K385" s="35">
        <v>44650</v>
      </c>
      <c r="L385" s="10"/>
      <c r="M385" s="10">
        <v>3400</v>
      </c>
      <c r="N385" s="10">
        <f t="shared" si="58"/>
        <v>0</v>
      </c>
      <c r="O385" s="10"/>
      <c r="P385" s="10">
        <v>2900</v>
      </c>
      <c r="Q385" s="10">
        <f t="shared" si="59"/>
        <v>0</v>
      </c>
      <c r="R385" s="10"/>
      <c r="S385" s="10">
        <v>2800</v>
      </c>
      <c r="T385" s="10">
        <f t="shared" si="60"/>
        <v>0</v>
      </c>
      <c r="U385" s="10">
        <v>10</v>
      </c>
      <c r="V385" s="10">
        <v>150</v>
      </c>
      <c r="W385" s="10">
        <f t="shared" si="50"/>
        <v>1500</v>
      </c>
      <c r="X385" s="10">
        <v>10</v>
      </c>
      <c r="Y385" s="10">
        <v>150</v>
      </c>
      <c r="Z385" s="10">
        <f t="shared" si="51"/>
        <v>1500</v>
      </c>
      <c r="AA385" s="10">
        <v>10</v>
      </c>
      <c r="AB385" s="10">
        <v>150</v>
      </c>
      <c r="AC385" s="10">
        <f t="shared" si="52"/>
        <v>1500</v>
      </c>
      <c r="AD385" s="11"/>
      <c r="AE385" s="26">
        <v>7</v>
      </c>
      <c r="AF385" s="7">
        <f t="shared" si="57"/>
        <v>0</v>
      </c>
      <c r="AG385" s="152">
        <v>1</v>
      </c>
      <c r="AH385" s="139">
        <f>L385+O385+R385+U385+X385+AA385+AD385</f>
        <v>30</v>
      </c>
      <c r="AI385" s="139">
        <f t="shared" si="55"/>
        <v>4500</v>
      </c>
      <c r="AJ385" s="109">
        <f t="shared" si="53"/>
        <v>4500</v>
      </c>
      <c r="AM385" t="b">
        <f>D385='15.02.2022 Смета'!D387</f>
        <v>1</v>
      </c>
      <c r="AN385" t="b">
        <f>F385='15.02.2022 Смета'!E387</f>
        <v>1</v>
      </c>
      <c r="AO385" t="b">
        <f>G385='15.02.2022 Смета'!F387</f>
        <v>1</v>
      </c>
      <c r="AP385" t="b">
        <f>H385='15.02.2022 Смета'!G387</f>
        <v>1</v>
      </c>
    </row>
    <row r="386" spans="1:42" ht="16.899999999999999" customHeight="1" x14ac:dyDescent="0.25">
      <c r="A386" s="106"/>
      <c r="B386" s="96"/>
      <c r="C386" s="97"/>
      <c r="D386" s="179" t="s">
        <v>895</v>
      </c>
      <c r="E386" s="99"/>
      <c r="F386" s="99"/>
      <c r="G386" s="99"/>
      <c r="H386" s="99"/>
      <c r="I386" s="99"/>
      <c r="J386" s="99"/>
      <c r="K386" s="99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2"/>
      <c r="AE386" s="79"/>
      <c r="AF386" s="79"/>
      <c r="AG386" s="153"/>
      <c r="AH386" s="151"/>
      <c r="AI386" s="151"/>
      <c r="AJ386" s="164"/>
      <c r="AM386" t="b">
        <f>D386='15.02.2022 Смета'!D388</f>
        <v>1</v>
      </c>
      <c r="AN386" t="b">
        <f>F386='15.02.2022 Смета'!E388</f>
        <v>1</v>
      </c>
      <c r="AO386" t="b">
        <f>G386='15.02.2022 Смета'!F388</f>
        <v>1</v>
      </c>
      <c r="AP386" t="b">
        <f>H386='15.02.2022 Смета'!G388</f>
        <v>1</v>
      </c>
    </row>
    <row r="387" spans="1:42" ht="40.9" customHeight="1" x14ac:dyDescent="0.25">
      <c r="A387" s="108">
        <v>315</v>
      </c>
      <c r="B387" s="21" t="s">
        <v>169</v>
      </c>
      <c r="C387" s="21" t="s">
        <v>136</v>
      </c>
      <c r="D387" s="22" t="s">
        <v>47</v>
      </c>
      <c r="E387" s="21" t="s">
        <v>454</v>
      </c>
      <c r="F387" s="35">
        <v>44642</v>
      </c>
      <c r="G387" s="35">
        <v>44648</v>
      </c>
      <c r="H387" s="21" t="s">
        <v>764</v>
      </c>
      <c r="I387" s="22" t="s">
        <v>454</v>
      </c>
      <c r="J387" s="35">
        <v>44642</v>
      </c>
      <c r="K387" s="35">
        <v>44648</v>
      </c>
      <c r="L387" s="10"/>
      <c r="M387" s="10">
        <v>3400</v>
      </c>
      <c r="N387" s="10">
        <f t="shared" si="58"/>
        <v>0</v>
      </c>
      <c r="O387" s="10"/>
      <c r="P387" s="10">
        <v>2900</v>
      </c>
      <c r="Q387" s="10">
        <f t="shared" si="59"/>
        <v>0</v>
      </c>
      <c r="R387" s="10"/>
      <c r="S387" s="10">
        <v>2800</v>
      </c>
      <c r="T387" s="10">
        <f t="shared" si="60"/>
        <v>0</v>
      </c>
      <c r="U387" s="10">
        <v>24</v>
      </c>
      <c r="V387" s="10">
        <v>150</v>
      </c>
      <c r="W387" s="10">
        <f t="shared" si="50"/>
        <v>3600</v>
      </c>
      <c r="X387" s="10">
        <v>24</v>
      </c>
      <c r="Y387" s="10">
        <v>150</v>
      </c>
      <c r="Z387" s="10">
        <f t="shared" si="51"/>
        <v>3600</v>
      </c>
      <c r="AA387" s="10">
        <v>24</v>
      </c>
      <c r="AB387" s="10">
        <v>150</v>
      </c>
      <c r="AC387" s="10">
        <f t="shared" si="52"/>
        <v>3600</v>
      </c>
      <c r="AD387" s="11"/>
      <c r="AE387" s="26">
        <v>7</v>
      </c>
      <c r="AF387" s="7">
        <f t="shared" si="57"/>
        <v>0</v>
      </c>
      <c r="AG387" s="152">
        <v>1</v>
      </c>
      <c r="AH387" s="139">
        <f>L387+O387+R387+U387+X387+AA387+AD387</f>
        <v>72</v>
      </c>
      <c r="AI387" s="139">
        <f t="shared" si="55"/>
        <v>10800</v>
      </c>
      <c r="AJ387" s="109">
        <f t="shared" si="53"/>
        <v>10800</v>
      </c>
      <c r="AM387" t="b">
        <f>D387='15.02.2022 Смета'!D389</f>
        <v>1</v>
      </c>
      <c r="AN387" t="b">
        <f>F387='15.02.2022 Смета'!E389</f>
        <v>1</v>
      </c>
      <c r="AO387" t="b">
        <f>G387='15.02.2022 Смета'!F389</f>
        <v>1</v>
      </c>
      <c r="AP387" t="b">
        <f>H387='15.02.2022 Смета'!G389</f>
        <v>0</v>
      </c>
    </row>
    <row r="388" spans="1:42" ht="40.15" customHeight="1" x14ac:dyDescent="0.25">
      <c r="A388" s="108">
        <v>316</v>
      </c>
      <c r="B388" s="8" t="s">
        <v>169</v>
      </c>
      <c r="C388" s="21" t="s">
        <v>136</v>
      </c>
      <c r="D388" s="22" t="s">
        <v>48</v>
      </c>
      <c r="E388" s="21" t="s">
        <v>454</v>
      </c>
      <c r="F388" s="35">
        <v>44648</v>
      </c>
      <c r="G388" s="35">
        <v>44651</v>
      </c>
      <c r="H388" s="21" t="s">
        <v>764</v>
      </c>
      <c r="I388" s="22" t="s">
        <v>454</v>
      </c>
      <c r="J388" s="35">
        <v>44648</v>
      </c>
      <c r="K388" s="35">
        <v>44651</v>
      </c>
      <c r="L388" s="10"/>
      <c r="M388" s="10">
        <v>3400</v>
      </c>
      <c r="N388" s="10">
        <f t="shared" si="58"/>
        <v>0</v>
      </c>
      <c r="O388" s="10"/>
      <c r="P388" s="10">
        <v>2900</v>
      </c>
      <c r="Q388" s="10">
        <f t="shared" si="59"/>
        <v>0</v>
      </c>
      <c r="R388" s="10"/>
      <c r="S388" s="10">
        <v>2800</v>
      </c>
      <c r="T388" s="10">
        <f t="shared" si="60"/>
        <v>0</v>
      </c>
      <c r="U388" s="10">
        <v>8</v>
      </c>
      <c r="V388" s="10">
        <v>150</v>
      </c>
      <c r="W388" s="10">
        <f t="shared" si="50"/>
        <v>1200</v>
      </c>
      <c r="X388" s="10">
        <v>8</v>
      </c>
      <c r="Y388" s="10">
        <v>150</v>
      </c>
      <c r="Z388" s="10">
        <f t="shared" si="51"/>
        <v>1200</v>
      </c>
      <c r="AA388" s="10">
        <v>8</v>
      </c>
      <c r="AB388" s="10">
        <v>150</v>
      </c>
      <c r="AC388" s="10">
        <f t="shared" si="52"/>
        <v>1200</v>
      </c>
      <c r="AD388" s="11"/>
      <c r="AE388" s="26">
        <v>7</v>
      </c>
      <c r="AF388" s="7">
        <f t="shared" si="57"/>
        <v>0</v>
      </c>
      <c r="AG388" s="152">
        <v>1</v>
      </c>
      <c r="AH388" s="139">
        <f>L388+O388+R388+U388+X388+AA388+AD388</f>
        <v>24</v>
      </c>
      <c r="AI388" s="139">
        <f t="shared" si="55"/>
        <v>3600</v>
      </c>
      <c r="AJ388" s="109">
        <f t="shared" si="53"/>
        <v>3600</v>
      </c>
      <c r="AM388" t="b">
        <f>D388='15.02.2022 Смета'!D390</f>
        <v>1</v>
      </c>
      <c r="AN388" t="b">
        <f>F388='15.02.2022 Смета'!E390</f>
        <v>1</v>
      </c>
      <c r="AO388" t="b">
        <f>G388='15.02.2022 Смета'!F390</f>
        <v>1</v>
      </c>
      <c r="AP388" t="b">
        <f>H388='15.02.2022 Смета'!G390</f>
        <v>0</v>
      </c>
    </row>
    <row r="389" spans="1:42" ht="16.149999999999999" customHeight="1" x14ac:dyDescent="0.25">
      <c r="A389" s="108">
        <v>317</v>
      </c>
      <c r="B389" s="8" t="s">
        <v>169</v>
      </c>
      <c r="C389" s="21" t="s">
        <v>136</v>
      </c>
      <c r="D389" s="22" t="s">
        <v>49</v>
      </c>
      <c r="E389" s="21" t="s">
        <v>340</v>
      </c>
      <c r="F389" s="35">
        <v>44689</v>
      </c>
      <c r="G389" s="35">
        <v>44690</v>
      </c>
      <c r="H389" s="21" t="s">
        <v>318</v>
      </c>
      <c r="I389" s="22" t="s">
        <v>340</v>
      </c>
      <c r="J389" s="35">
        <v>44689</v>
      </c>
      <c r="K389" s="35">
        <v>44690</v>
      </c>
      <c r="L389" s="10"/>
      <c r="M389" s="10">
        <v>3400</v>
      </c>
      <c r="N389" s="10">
        <f t="shared" si="58"/>
        <v>0</v>
      </c>
      <c r="O389" s="10"/>
      <c r="P389" s="10">
        <v>2900</v>
      </c>
      <c r="Q389" s="10">
        <f t="shared" si="59"/>
        <v>0</v>
      </c>
      <c r="R389" s="10"/>
      <c r="S389" s="10">
        <v>2800</v>
      </c>
      <c r="T389" s="10">
        <f t="shared" si="60"/>
        <v>0</v>
      </c>
      <c r="U389" s="10">
        <v>4</v>
      </c>
      <c r="V389" s="10">
        <v>150</v>
      </c>
      <c r="W389" s="10">
        <f t="shared" si="50"/>
        <v>600</v>
      </c>
      <c r="X389" s="10">
        <v>4</v>
      </c>
      <c r="Y389" s="10">
        <v>150</v>
      </c>
      <c r="Z389" s="10">
        <f t="shared" si="51"/>
        <v>600</v>
      </c>
      <c r="AA389" s="10">
        <v>4</v>
      </c>
      <c r="AB389" s="10">
        <v>150</v>
      </c>
      <c r="AC389" s="10">
        <f t="shared" si="52"/>
        <v>600</v>
      </c>
      <c r="AD389" s="11">
        <v>12</v>
      </c>
      <c r="AE389" s="26">
        <v>7</v>
      </c>
      <c r="AF389" s="7">
        <f t="shared" si="57"/>
        <v>84</v>
      </c>
      <c r="AG389" s="152">
        <v>1</v>
      </c>
      <c r="AH389" s="139">
        <f>L389+O389+R389+U389+X389+AA389+AD389</f>
        <v>24</v>
      </c>
      <c r="AI389" s="139">
        <f t="shared" si="55"/>
        <v>1884</v>
      </c>
      <c r="AJ389" s="109">
        <f t="shared" si="53"/>
        <v>1884</v>
      </c>
      <c r="AM389" t="b">
        <f>D389='15.02.2022 Смета'!D391</f>
        <v>1</v>
      </c>
      <c r="AN389" t="b">
        <f>F389='15.02.2022 Смета'!E391</f>
        <v>1</v>
      </c>
      <c r="AO389" t="b">
        <f>G389='15.02.2022 Смета'!F391</f>
        <v>1</v>
      </c>
      <c r="AP389" t="b">
        <f>H389='15.02.2022 Смета'!G391</f>
        <v>1</v>
      </c>
    </row>
    <row r="390" spans="1:42" ht="26.25" x14ac:dyDescent="0.25">
      <c r="A390" s="108">
        <v>318</v>
      </c>
      <c r="B390" s="8" t="s">
        <v>169</v>
      </c>
      <c r="C390" s="21" t="s">
        <v>136</v>
      </c>
      <c r="D390" s="22" t="s">
        <v>50</v>
      </c>
      <c r="E390" s="21" t="s">
        <v>340</v>
      </c>
      <c r="F390" s="35">
        <v>44721</v>
      </c>
      <c r="G390" s="35">
        <v>44732</v>
      </c>
      <c r="H390" s="21" t="s">
        <v>764</v>
      </c>
      <c r="I390" s="22" t="s">
        <v>340</v>
      </c>
      <c r="J390" s="35">
        <v>44721</v>
      </c>
      <c r="K390" s="35">
        <v>44732</v>
      </c>
      <c r="L390" s="10">
        <v>2</v>
      </c>
      <c r="M390" s="10">
        <v>3400</v>
      </c>
      <c r="N390" s="10">
        <f t="shared" si="58"/>
        <v>6800</v>
      </c>
      <c r="O390" s="10">
        <v>2</v>
      </c>
      <c r="P390" s="10">
        <v>2900</v>
      </c>
      <c r="Q390" s="10">
        <f t="shared" si="59"/>
        <v>5800</v>
      </c>
      <c r="R390" s="10">
        <v>2</v>
      </c>
      <c r="S390" s="10">
        <v>2800</v>
      </c>
      <c r="T390" s="10">
        <f t="shared" si="60"/>
        <v>5600</v>
      </c>
      <c r="U390" s="10">
        <v>6</v>
      </c>
      <c r="V390" s="10">
        <v>150</v>
      </c>
      <c r="W390" s="10">
        <f t="shared" si="50"/>
        <v>900</v>
      </c>
      <c r="X390" s="10">
        <v>6</v>
      </c>
      <c r="Y390" s="10">
        <v>150</v>
      </c>
      <c r="Z390" s="10">
        <f t="shared" si="51"/>
        <v>900</v>
      </c>
      <c r="AA390" s="10">
        <v>6</v>
      </c>
      <c r="AB390" s="10">
        <v>150</v>
      </c>
      <c r="AC390" s="10">
        <f t="shared" si="52"/>
        <v>900</v>
      </c>
      <c r="AD390" s="11">
        <v>22</v>
      </c>
      <c r="AE390" s="26">
        <v>7</v>
      </c>
      <c r="AF390" s="7">
        <f t="shared" si="57"/>
        <v>154</v>
      </c>
      <c r="AG390" s="152">
        <v>1</v>
      </c>
      <c r="AH390" s="139">
        <f>L390+O390+R390+U390+X390+AA390+AD390</f>
        <v>46</v>
      </c>
      <c r="AI390" s="139">
        <f t="shared" si="55"/>
        <v>21054</v>
      </c>
      <c r="AJ390" s="109">
        <f t="shared" si="53"/>
        <v>21054</v>
      </c>
      <c r="AM390" t="b">
        <f>D390='15.02.2022 Смета'!D392</f>
        <v>1</v>
      </c>
      <c r="AN390" t="b">
        <f>F390='15.02.2022 Смета'!E392</f>
        <v>1</v>
      </c>
      <c r="AO390" t="b">
        <f>G390='15.02.2022 Смета'!F392</f>
        <v>1</v>
      </c>
      <c r="AP390" t="b">
        <f>H390='15.02.2022 Смета'!G392</f>
        <v>1</v>
      </c>
    </row>
    <row r="391" spans="1:42" ht="26.25" x14ac:dyDescent="0.25">
      <c r="A391" s="108">
        <v>319</v>
      </c>
      <c r="B391" s="8" t="s">
        <v>169</v>
      </c>
      <c r="C391" s="21" t="s">
        <v>136</v>
      </c>
      <c r="D391" s="22" t="s">
        <v>546</v>
      </c>
      <c r="E391" s="21" t="s">
        <v>340</v>
      </c>
      <c r="F391" s="35">
        <v>44815</v>
      </c>
      <c r="G391" s="35">
        <v>44822</v>
      </c>
      <c r="H391" s="21" t="s">
        <v>764</v>
      </c>
      <c r="I391" s="22" t="s">
        <v>300</v>
      </c>
      <c r="J391" s="35">
        <v>44815</v>
      </c>
      <c r="K391" s="35">
        <v>44822</v>
      </c>
      <c r="L391" s="14"/>
      <c r="M391" s="10">
        <v>3400</v>
      </c>
      <c r="N391" s="10">
        <f t="shared" si="58"/>
        <v>0</v>
      </c>
      <c r="O391" s="14"/>
      <c r="P391" s="10">
        <v>2900</v>
      </c>
      <c r="Q391" s="10">
        <f t="shared" si="59"/>
        <v>0</v>
      </c>
      <c r="R391" s="14"/>
      <c r="S391" s="10">
        <v>2800</v>
      </c>
      <c r="T391" s="10">
        <f t="shared" si="60"/>
        <v>0</v>
      </c>
      <c r="U391" s="10">
        <v>4</v>
      </c>
      <c r="V391" s="10">
        <v>150</v>
      </c>
      <c r="W391" s="10">
        <f t="shared" si="50"/>
        <v>600</v>
      </c>
      <c r="X391" s="10">
        <v>4</v>
      </c>
      <c r="Y391" s="10">
        <v>150</v>
      </c>
      <c r="Z391" s="10">
        <f t="shared" si="51"/>
        <v>600</v>
      </c>
      <c r="AA391" s="10">
        <v>4</v>
      </c>
      <c r="AB391" s="10">
        <v>150</v>
      </c>
      <c r="AC391" s="10">
        <f t="shared" si="52"/>
        <v>600</v>
      </c>
      <c r="AD391" s="11">
        <v>18</v>
      </c>
      <c r="AE391" s="26">
        <v>7</v>
      </c>
      <c r="AF391" s="7">
        <f t="shared" si="57"/>
        <v>126</v>
      </c>
      <c r="AG391" s="152">
        <v>1</v>
      </c>
      <c r="AH391" s="139">
        <f>L391+O391+R391+U391+X391+AA391+AD391</f>
        <v>30</v>
      </c>
      <c r="AI391" s="139">
        <f t="shared" si="55"/>
        <v>1926</v>
      </c>
      <c r="AJ391" s="109">
        <f t="shared" si="53"/>
        <v>1926</v>
      </c>
      <c r="AM391" t="b">
        <f>D391='15.02.2022 Смета'!D393</f>
        <v>1</v>
      </c>
      <c r="AN391" t="b">
        <f>F391='15.02.2022 Смета'!E393</f>
        <v>1</v>
      </c>
      <c r="AO391" t="b">
        <f>G391='15.02.2022 Смета'!F393</f>
        <v>1</v>
      </c>
      <c r="AP391" t="b">
        <f>H391='15.02.2022 Смета'!G393</f>
        <v>1</v>
      </c>
    </row>
    <row r="392" spans="1:42" x14ac:dyDescent="0.25">
      <c r="A392" s="106"/>
      <c r="B392" s="96"/>
      <c r="C392" s="97"/>
      <c r="D392" s="179" t="s">
        <v>928</v>
      </c>
      <c r="E392" s="99"/>
      <c r="F392" s="99"/>
      <c r="G392" s="99"/>
      <c r="H392" s="99"/>
      <c r="I392" s="99"/>
      <c r="J392" s="99"/>
      <c r="K392" s="99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2"/>
      <c r="AE392" s="79"/>
      <c r="AF392" s="79"/>
      <c r="AG392" s="153"/>
      <c r="AH392" s="151"/>
      <c r="AI392" s="151"/>
      <c r="AJ392" s="164"/>
      <c r="AM392" t="b">
        <f>D392='15.02.2022 Смета'!D394</f>
        <v>0</v>
      </c>
      <c r="AN392" t="b">
        <f>F392='15.02.2022 Смета'!E394</f>
        <v>1</v>
      </c>
      <c r="AO392" t="b">
        <f>G392='15.02.2022 Смета'!F394</f>
        <v>1</v>
      </c>
      <c r="AP392" t="b">
        <f>H392='15.02.2022 Смета'!G394</f>
        <v>1</v>
      </c>
    </row>
    <row r="393" spans="1:42" ht="39" x14ac:dyDescent="0.25">
      <c r="A393" s="108">
        <v>320</v>
      </c>
      <c r="B393" s="8" t="s">
        <v>16</v>
      </c>
      <c r="C393" s="21" t="s">
        <v>161</v>
      </c>
      <c r="D393" s="22" t="s">
        <v>174</v>
      </c>
      <c r="E393" s="21" t="s">
        <v>746</v>
      </c>
      <c r="F393" s="35">
        <v>44807</v>
      </c>
      <c r="G393" s="35">
        <v>44807</v>
      </c>
      <c r="H393" s="21" t="s">
        <v>301</v>
      </c>
      <c r="I393" s="22" t="s">
        <v>746</v>
      </c>
      <c r="J393" s="35">
        <v>44807</v>
      </c>
      <c r="K393" s="35">
        <v>44807</v>
      </c>
      <c r="L393" s="10"/>
      <c r="M393" s="10">
        <v>3400</v>
      </c>
      <c r="N393" s="10">
        <f t="shared" si="58"/>
        <v>0</v>
      </c>
      <c r="O393" s="10"/>
      <c r="P393" s="10">
        <v>2900</v>
      </c>
      <c r="Q393" s="10">
        <f t="shared" si="59"/>
        <v>0</v>
      </c>
      <c r="R393" s="10"/>
      <c r="S393" s="10">
        <v>2800</v>
      </c>
      <c r="T393" s="10">
        <f t="shared" si="60"/>
        <v>0</v>
      </c>
      <c r="U393" s="10">
        <v>38</v>
      </c>
      <c r="V393" s="10">
        <v>150</v>
      </c>
      <c r="W393" s="10">
        <f t="shared" si="50"/>
        <v>5700</v>
      </c>
      <c r="X393" s="10">
        <v>38</v>
      </c>
      <c r="Y393" s="10">
        <v>150</v>
      </c>
      <c r="Z393" s="10">
        <f t="shared" si="51"/>
        <v>5700</v>
      </c>
      <c r="AA393" s="10">
        <v>38</v>
      </c>
      <c r="AB393" s="10">
        <v>150</v>
      </c>
      <c r="AC393" s="10">
        <f t="shared" si="52"/>
        <v>5700</v>
      </c>
      <c r="AD393" s="11">
        <v>120</v>
      </c>
      <c r="AE393" s="26">
        <v>7</v>
      </c>
      <c r="AF393" s="7">
        <f t="shared" si="57"/>
        <v>840</v>
      </c>
      <c r="AG393" s="152">
        <v>1</v>
      </c>
      <c r="AH393" s="139">
        <f>L393+O393+R393+U393+X393+AA393+AD393</f>
        <v>234</v>
      </c>
      <c r="AI393" s="139">
        <f t="shared" ref="AI393:AI450" si="62">AJ393</f>
        <v>17940</v>
      </c>
      <c r="AJ393" s="109">
        <f t="shared" si="53"/>
        <v>17940</v>
      </c>
      <c r="AM393" t="b">
        <f>D393='15.02.2022 Смета'!D395</f>
        <v>1</v>
      </c>
      <c r="AN393" t="b">
        <f>F393='15.02.2022 Смета'!E395</f>
        <v>1</v>
      </c>
      <c r="AO393" t="b">
        <f>G393='15.02.2022 Смета'!F395</f>
        <v>1</v>
      </c>
      <c r="AP393" t="b">
        <f>H393='15.02.2022 Смета'!G395</f>
        <v>1</v>
      </c>
    </row>
    <row r="394" spans="1:42" ht="14.65" customHeight="1" x14ac:dyDescent="0.25">
      <c r="A394" s="106"/>
      <c r="B394" s="96"/>
      <c r="C394" s="97"/>
      <c r="D394" s="179" t="s">
        <v>897</v>
      </c>
      <c r="E394" s="99"/>
      <c r="F394" s="99"/>
      <c r="G394" s="99"/>
      <c r="H394" s="99"/>
      <c r="I394" s="99"/>
      <c r="J394" s="99"/>
      <c r="K394" s="99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2"/>
      <c r="AE394" s="79"/>
      <c r="AF394" s="79"/>
      <c r="AG394" s="153"/>
      <c r="AH394" s="151"/>
      <c r="AI394" s="151"/>
      <c r="AJ394" s="164"/>
      <c r="AM394" t="b">
        <f>D394='15.02.2022 Смета'!D396</f>
        <v>1</v>
      </c>
      <c r="AN394" t="b">
        <f>F394='15.02.2022 Смета'!E396</f>
        <v>1</v>
      </c>
      <c r="AO394" t="b">
        <f>G394='15.02.2022 Смета'!F396</f>
        <v>1</v>
      </c>
      <c r="AP394" t="b">
        <f>H394='15.02.2022 Смета'!G396</f>
        <v>1</v>
      </c>
    </row>
    <row r="395" spans="1:42" ht="27" customHeight="1" x14ac:dyDescent="0.25">
      <c r="A395" s="108">
        <v>321</v>
      </c>
      <c r="B395" s="8" t="s">
        <v>230</v>
      </c>
      <c r="C395" s="21" t="s">
        <v>231</v>
      </c>
      <c r="D395" s="22" t="s">
        <v>646</v>
      </c>
      <c r="E395" s="21" t="s">
        <v>524</v>
      </c>
      <c r="F395" s="35">
        <v>44609</v>
      </c>
      <c r="G395" s="35">
        <v>44609</v>
      </c>
      <c r="H395" s="21" t="s">
        <v>331</v>
      </c>
      <c r="I395" s="22" t="s">
        <v>524</v>
      </c>
      <c r="J395" s="35">
        <v>44609</v>
      </c>
      <c r="K395" s="35">
        <v>44609</v>
      </c>
      <c r="L395" s="10"/>
      <c r="M395" s="10">
        <v>3400</v>
      </c>
      <c r="N395" s="10">
        <f t="shared" si="58"/>
        <v>0</v>
      </c>
      <c r="O395" s="10"/>
      <c r="P395" s="10">
        <v>2900</v>
      </c>
      <c r="Q395" s="10">
        <f t="shared" si="59"/>
        <v>0</v>
      </c>
      <c r="R395" s="10"/>
      <c r="S395" s="10">
        <v>2800</v>
      </c>
      <c r="T395" s="10">
        <f t="shared" si="60"/>
        <v>0</v>
      </c>
      <c r="U395" s="10">
        <v>24</v>
      </c>
      <c r="V395" s="10">
        <v>150</v>
      </c>
      <c r="W395" s="10">
        <f t="shared" ref="W395:W450" si="63">U395*V395</f>
        <v>3600</v>
      </c>
      <c r="X395" s="10">
        <v>24</v>
      </c>
      <c r="Y395" s="10">
        <v>150</v>
      </c>
      <c r="Z395" s="10">
        <f t="shared" ref="Z395:Z450" si="64">X395*Y395</f>
        <v>3600</v>
      </c>
      <c r="AA395" s="10">
        <v>24</v>
      </c>
      <c r="AB395" s="10">
        <v>150</v>
      </c>
      <c r="AC395" s="10">
        <f t="shared" ref="AC395:AC450" si="65">AA395*AB395</f>
        <v>3600</v>
      </c>
      <c r="AD395" s="11"/>
      <c r="AE395" s="26">
        <v>7</v>
      </c>
      <c r="AF395" s="7">
        <f t="shared" si="57"/>
        <v>0</v>
      </c>
      <c r="AG395" s="152">
        <v>1</v>
      </c>
      <c r="AH395" s="139">
        <f>L395+O395+R395+U395+X395+AA395+AD395</f>
        <v>72</v>
      </c>
      <c r="AI395" s="139">
        <f t="shared" si="62"/>
        <v>10800</v>
      </c>
      <c r="AJ395" s="109">
        <f t="shared" si="53"/>
        <v>10800</v>
      </c>
      <c r="AM395" t="b">
        <f>D395='15.02.2022 Смета'!D397</f>
        <v>1</v>
      </c>
      <c r="AN395" t="b">
        <f>F395='15.02.2022 Смета'!E397</f>
        <v>1</v>
      </c>
      <c r="AO395" t="b">
        <f>G395='15.02.2022 Смета'!F397</f>
        <v>1</v>
      </c>
      <c r="AP395" t="b">
        <f>H395='15.02.2022 Смета'!G397</f>
        <v>1</v>
      </c>
    </row>
    <row r="396" spans="1:42" ht="27" customHeight="1" x14ac:dyDescent="0.25">
      <c r="A396" s="108">
        <v>322</v>
      </c>
      <c r="B396" s="8" t="s">
        <v>230</v>
      </c>
      <c r="C396" s="21" t="s">
        <v>231</v>
      </c>
      <c r="D396" s="22" t="s">
        <v>647</v>
      </c>
      <c r="E396" s="21" t="s">
        <v>525</v>
      </c>
      <c r="F396" s="35">
        <v>44617</v>
      </c>
      <c r="G396" s="35">
        <v>44617</v>
      </c>
      <c r="H396" s="21" t="s">
        <v>1096</v>
      </c>
      <c r="I396" s="22" t="s">
        <v>525</v>
      </c>
      <c r="J396" s="35">
        <v>44617</v>
      </c>
      <c r="K396" s="35">
        <v>44617</v>
      </c>
      <c r="L396" s="10"/>
      <c r="M396" s="10">
        <v>3400</v>
      </c>
      <c r="N396" s="10">
        <f t="shared" si="58"/>
        <v>0</v>
      </c>
      <c r="O396" s="10"/>
      <c r="P396" s="10">
        <v>2900</v>
      </c>
      <c r="Q396" s="10">
        <f t="shared" si="59"/>
        <v>0</v>
      </c>
      <c r="R396" s="10"/>
      <c r="S396" s="10">
        <v>2800</v>
      </c>
      <c r="T396" s="10">
        <f t="shared" si="60"/>
        <v>0</v>
      </c>
      <c r="U396" s="10">
        <v>2</v>
      </c>
      <c r="V396" s="10">
        <v>150</v>
      </c>
      <c r="W396" s="10">
        <f t="shared" si="63"/>
        <v>300</v>
      </c>
      <c r="X396" s="10">
        <v>2</v>
      </c>
      <c r="Y396" s="10">
        <v>150</v>
      </c>
      <c r="Z396" s="10">
        <f t="shared" si="64"/>
        <v>300</v>
      </c>
      <c r="AA396" s="10">
        <v>2</v>
      </c>
      <c r="AB396" s="10">
        <v>150</v>
      </c>
      <c r="AC396" s="10">
        <f t="shared" si="65"/>
        <v>300</v>
      </c>
      <c r="AD396" s="11"/>
      <c r="AE396" s="26">
        <v>7</v>
      </c>
      <c r="AF396" s="7">
        <f t="shared" si="57"/>
        <v>0</v>
      </c>
      <c r="AG396" s="152">
        <v>1</v>
      </c>
      <c r="AH396" s="139">
        <f>L396+O396+R396+U396+X396+AA396+AD396</f>
        <v>6</v>
      </c>
      <c r="AI396" s="139">
        <f t="shared" si="62"/>
        <v>900</v>
      </c>
      <c r="AJ396" s="109">
        <f t="shared" si="53"/>
        <v>900</v>
      </c>
      <c r="AM396" t="b">
        <f>D396='15.02.2022 Смета'!D398</f>
        <v>1</v>
      </c>
      <c r="AN396" t="b">
        <f>F396='15.02.2022 Смета'!E398</f>
        <v>1</v>
      </c>
      <c r="AO396" t="b">
        <f>G396='15.02.2022 Смета'!F398</f>
        <v>1</v>
      </c>
      <c r="AP396" t="b">
        <f>H396='15.02.2022 Смета'!G398</f>
        <v>0</v>
      </c>
    </row>
    <row r="397" spans="1:42" ht="16.149999999999999" customHeight="1" x14ac:dyDescent="0.25">
      <c r="A397" s="108">
        <v>323</v>
      </c>
      <c r="B397" s="8" t="s">
        <v>230</v>
      </c>
      <c r="C397" s="21" t="s">
        <v>231</v>
      </c>
      <c r="D397" s="22" t="s">
        <v>648</v>
      </c>
      <c r="E397" s="21" t="s">
        <v>340</v>
      </c>
      <c r="F397" s="35">
        <v>44622</v>
      </c>
      <c r="G397" s="35">
        <v>44622</v>
      </c>
      <c r="H397" s="21" t="s">
        <v>336</v>
      </c>
      <c r="I397" s="22" t="s">
        <v>340</v>
      </c>
      <c r="J397" s="35">
        <v>44622</v>
      </c>
      <c r="K397" s="35">
        <v>44622</v>
      </c>
      <c r="L397" s="10"/>
      <c r="M397" s="10">
        <v>3400</v>
      </c>
      <c r="N397" s="10">
        <f t="shared" si="58"/>
        <v>0</v>
      </c>
      <c r="O397" s="10"/>
      <c r="P397" s="10">
        <v>2900</v>
      </c>
      <c r="Q397" s="10">
        <f t="shared" si="59"/>
        <v>0</v>
      </c>
      <c r="R397" s="10"/>
      <c r="S397" s="10">
        <v>2800</v>
      </c>
      <c r="T397" s="10">
        <f t="shared" si="60"/>
        <v>0</v>
      </c>
      <c r="U397" s="10">
        <v>20</v>
      </c>
      <c r="V397" s="10">
        <v>150</v>
      </c>
      <c r="W397" s="10">
        <f t="shared" si="63"/>
        <v>3000</v>
      </c>
      <c r="X397" s="10">
        <v>20</v>
      </c>
      <c r="Y397" s="10">
        <v>150</v>
      </c>
      <c r="Z397" s="10">
        <f t="shared" si="64"/>
        <v>3000</v>
      </c>
      <c r="AA397" s="10">
        <v>20</v>
      </c>
      <c r="AB397" s="10">
        <v>150</v>
      </c>
      <c r="AC397" s="10">
        <f t="shared" si="65"/>
        <v>3000</v>
      </c>
      <c r="AD397" s="11"/>
      <c r="AE397" s="26">
        <v>7</v>
      </c>
      <c r="AF397" s="7">
        <f t="shared" si="57"/>
        <v>0</v>
      </c>
      <c r="AG397" s="152">
        <v>1</v>
      </c>
      <c r="AH397" s="139">
        <f>L397+O397+R397+U397+X397+AA397+AD397</f>
        <v>60</v>
      </c>
      <c r="AI397" s="139">
        <f t="shared" si="62"/>
        <v>9000</v>
      </c>
      <c r="AJ397" s="109">
        <f t="shared" si="53"/>
        <v>9000</v>
      </c>
      <c r="AM397" t="b">
        <f>D397='15.02.2022 Смета'!D399</f>
        <v>1</v>
      </c>
      <c r="AN397" t="b">
        <f>F397='15.02.2022 Смета'!E399</f>
        <v>1</v>
      </c>
      <c r="AO397" t="b">
        <f>G397='15.02.2022 Смета'!F399</f>
        <v>1</v>
      </c>
      <c r="AP397" t="b">
        <f>H397='15.02.2022 Смета'!G399</f>
        <v>1</v>
      </c>
    </row>
    <row r="398" spans="1:42" ht="27" customHeight="1" x14ac:dyDescent="0.25">
      <c r="A398" s="108">
        <v>324</v>
      </c>
      <c r="B398" s="8" t="s">
        <v>230</v>
      </c>
      <c r="C398" s="21" t="s">
        <v>231</v>
      </c>
      <c r="D398" s="22" t="s">
        <v>649</v>
      </c>
      <c r="E398" s="21" t="s">
        <v>340</v>
      </c>
      <c r="F398" s="35">
        <v>44647</v>
      </c>
      <c r="G398" s="35">
        <v>44647</v>
      </c>
      <c r="H398" s="21" t="s">
        <v>814</v>
      </c>
      <c r="I398" s="22" t="s">
        <v>340</v>
      </c>
      <c r="J398" s="35">
        <v>44647</v>
      </c>
      <c r="K398" s="35">
        <v>44647</v>
      </c>
      <c r="L398" s="10"/>
      <c r="M398" s="10">
        <v>3400</v>
      </c>
      <c r="N398" s="10">
        <f t="shared" si="58"/>
        <v>0</v>
      </c>
      <c r="O398" s="10"/>
      <c r="P398" s="10">
        <v>2900</v>
      </c>
      <c r="Q398" s="10">
        <f t="shared" si="59"/>
        <v>0</v>
      </c>
      <c r="R398" s="10"/>
      <c r="S398" s="10">
        <v>2800</v>
      </c>
      <c r="T398" s="10">
        <f t="shared" si="60"/>
        <v>0</v>
      </c>
      <c r="U398" s="10">
        <v>9</v>
      </c>
      <c r="V398" s="10">
        <v>150</v>
      </c>
      <c r="W398" s="10">
        <f t="shared" si="63"/>
        <v>1350</v>
      </c>
      <c r="X398" s="10">
        <v>9</v>
      </c>
      <c r="Y398" s="10">
        <v>150</v>
      </c>
      <c r="Z398" s="10">
        <f t="shared" si="64"/>
        <v>1350</v>
      </c>
      <c r="AA398" s="10">
        <v>18</v>
      </c>
      <c r="AB398" s="10">
        <v>150</v>
      </c>
      <c r="AC398" s="10">
        <f t="shared" si="65"/>
        <v>2700</v>
      </c>
      <c r="AD398" s="11"/>
      <c r="AE398" s="26">
        <v>7</v>
      </c>
      <c r="AF398" s="7">
        <f t="shared" si="57"/>
        <v>0</v>
      </c>
      <c r="AG398" s="152">
        <v>1</v>
      </c>
      <c r="AH398" s="139">
        <f>L398+O398+R398+U398+X398+AA398+AD398</f>
        <v>36</v>
      </c>
      <c r="AI398" s="139">
        <f t="shared" si="62"/>
        <v>5400</v>
      </c>
      <c r="AJ398" s="109">
        <f t="shared" si="53"/>
        <v>5400</v>
      </c>
      <c r="AM398" t="b">
        <f>D398='15.02.2022 Смета'!D400</f>
        <v>1</v>
      </c>
      <c r="AN398" t="b">
        <f>F398='15.02.2022 Смета'!E400</f>
        <v>1</v>
      </c>
      <c r="AO398" t="b">
        <f>G398='15.02.2022 Смета'!F400</f>
        <v>1</v>
      </c>
      <c r="AP398" t="b">
        <f>H398='15.02.2022 Смета'!G400</f>
        <v>1</v>
      </c>
    </row>
    <row r="399" spans="1:42" ht="16.149999999999999" customHeight="1" x14ac:dyDescent="0.25">
      <c r="A399" s="108">
        <v>325</v>
      </c>
      <c r="B399" s="8" t="s">
        <v>230</v>
      </c>
      <c r="C399" s="21" t="s">
        <v>231</v>
      </c>
      <c r="D399" s="22" t="s">
        <v>650</v>
      </c>
      <c r="E399" s="21" t="s">
        <v>340</v>
      </c>
      <c r="F399" s="35">
        <v>44692</v>
      </c>
      <c r="G399" s="35">
        <v>44693</v>
      </c>
      <c r="H399" s="21" t="s">
        <v>748</v>
      </c>
      <c r="I399" s="22" t="s">
        <v>300</v>
      </c>
      <c r="J399" s="35">
        <v>44692</v>
      </c>
      <c r="K399" s="35">
        <v>44693</v>
      </c>
      <c r="L399" s="10"/>
      <c r="M399" s="10">
        <v>3400</v>
      </c>
      <c r="N399" s="10">
        <f t="shared" si="58"/>
        <v>0</v>
      </c>
      <c r="O399" s="10"/>
      <c r="P399" s="10">
        <v>2900</v>
      </c>
      <c r="Q399" s="10">
        <f t="shared" si="59"/>
        <v>0</v>
      </c>
      <c r="R399" s="10"/>
      <c r="S399" s="10">
        <v>2800</v>
      </c>
      <c r="T399" s="10">
        <f t="shared" si="60"/>
        <v>0</v>
      </c>
      <c r="U399" s="10">
        <v>36</v>
      </c>
      <c r="V399" s="10">
        <v>150</v>
      </c>
      <c r="W399" s="10">
        <f t="shared" si="63"/>
        <v>5400</v>
      </c>
      <c r="X399" s="10">
        <v>36</v>
      </c>
      <c r="Y399" s="10">
        <v>150</v>
      </c>
      <c r="Z399" s="10">
        <f t="shared" si="64"/>
        <v>5400</v>
      </c>
      <c r="AA399" s="10">
        <v>36</v>
      </c>
      <c r="AB399" s="10">
        <v>150</v>
      </c>
      <c r="AC399" s="10">
        <f t="shared" si="65"/>
        <v>5400</v>
      </c>
      <c r="AD399" s="11">
        <v>108</v>
      </c>
      <c r="AE399" s="26">
        <v>7</v>
      </c>
      <c r="AF399" s="7">
        <f t="shared" si="57"/>
        <v>756</v>
      </c>
      <c r="AG399" s="152">
        <v>1</v>
      </c>
      <c r="AH399" s="139">
        <f>L399+O399+R399+U399+X399+AA399+AD399</f>
        <v>216</v>
      </c>
      <c r="AI399" s="139">
        <f t="shared" si="62"/>
        <v>16956</v>
      </c>
      <c r="AJ399" s="109">
        <f t="shared" si="53"/>
        <v>16956</v>
      </c>
      <c r="AM399" t="b">
        <f>D399='15.02.2022 Смета'!D401</f>
        <v>1</v>
      </c>
      <c r="AN399" t="b">
        <f>F399='15.02.2022 Смета'!E401</f>
        <v>1</v>
      </c>
      <c r="AO399" t="b">
        <f>G399='15.02.2022 Смета'!F401</f>
        <v>1</v>
      </c>
      <c r="AP399" t="b">
        <f>H399='15.02.2022 Смета'!G401</f>
        <v>0</v>
      </c>
    </row>
    <row r="400" spans="1:42" ht="16.149999999999999" customHeight="1" x14ac:dyDescent="0.25">
      <c r="A400" s="108">
        <v>326</v>
      </c>
      <c r="B400" s="8" t="s">
        <v>230</v>
      </c>
      <c r="C400" s="21" t="s">
        <v>231</v>
      </c>
      <c r="D400" s="22" t="s">
        <v>651</v>
      </c>
      <c r="E400" s="21" t="s">
        <v>340</v>
      </c>
      <c r="F400" s="35">
        <v>44698</v>
      </c>
      <c r="G400" s="35">
        <v>44699</v>
      </c>
      <c r="H400" s="21" t="s">
        <v>331</v>
      </c>
      <c r="I400" s="22" t="s">
        <v>300</v>
      </c>
      <c r="J400" s="35">
        <v>44698</v>
      </c>
      <c r="K400" s="35">
        <v>44699</v>
      </c>
      <c r="L400" s="10"/>
      <c r="M400" s="10">
        <v>3400</v>
      </c>
      <c r="N400" s="10">
        <f t="shared" si="58"/>
        <v>0</v>
      </c>
      <c r="O400" s="10"/>
      <c r="P400" s="10">
        <v>2900</v>
      </c>
      <c r="Q400" s="10">
        <f t="shared" si="59"/>
        <v>0</v>
      </c>
      <c r="R400" s="10"/>
      <c r="S400" s="10">
        <v>2800</v>
      </c>
      <c r="T400" s="10">
        <f t="shared" si="60"/>
        <v>0</v>
      </c>
      <c r="U400" s="10">
        <v>14</v>
      </c>
      <c r="V400" s="10">
        <v>150</v>
      </c>
      <c r="W400" s="10">
        <f t="shared" si="63"/>
        <v>2100</v>
      </c>
      <c r="X400" s="10">
        <v>14</v>
      </c>
      <c r="Y400" s="10">
        <v>150</v>
      </c>
      <c r="Z400" s="10">
        <f t="shared" si="64"/>
        <v>2100</v>
      </c>
      <c r="AA400" s="10">
        <v>14</v>
      </c>
      <c r="AB400" s="10">
        <v>150</v>
      </c>
      <c r="AC400" s="10">
        <f t="shared" si="65"/>
        <v>2100</v>
      </c>
      <c r="AD400" s="11">
        <v>42</v>
      </c>
      <c r="AE400" s="26">
        <v>7</v>
      </c>
      <c r="AF400" s="7">
        <f t="shared" si="57"/>
        <v>294</v>
      </c>
      <c r="AG400" s="152">
        <v>1</v>
      </c>
      <c r="AH400" s="139">
        <f t="shared" ref="AH400:AH450" si="66">L400+O400+R400+U400+X400+AA400+AD400</f>
        <v>84</v>
      </c>
      <c r="AI400" s="139">
        <f t="shared" si="62"/>
        <v>6594</v>
      </c>
      <c r="AJ400" s="109">
        <f t="shared" ref="AJ400:AJ450" si="67">N400+Q400+T400+W400+Z400+AC400+AF400</f>
        <v>6594</v>
      </c>
      <c r="AM400" t="b">
        <f>D400='15.02.2022 Смета'!D402</f>
        <v>1</v>
      </c>
      <c r="AN400" t="b">
        <f>F400='15.02.2022 Смета'!E402</f>
        <v>1</v>
      </c>
      <c r="AO400" t="b">
        <f>G400='15.02.2022 Смета'!F402</f>
        <v>1</v>
      </c>
      <c r="AP400" t="b">
        <f>H400='15.02.2022 Смета'!G402</f>
        <v>1</v>
      </c>
    </row>
    <row r="401" spans="1:42" ht="14.65" customHeight="1" x14ac:dyDescent="0.25">
      <c r="A401" s="106"/>
      <c r="B401" s="96"/>
      <c r="C401" s="97"/>
      <c r="D401" s="179" t="s">
        <v>898</v>
      </c>
      <c r="E401" s="99"/>
      <c r="F401" s="99"/>
      <c r="G401" s="99"/>
      <c r="H401" s="99"/>
      <c r="I401" s="99"/>
      <c r="J401" s="99"/>
      <c r="K401" s="99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2"/>
      <c r="AE401" s="79"/>
      <c r="AF401" s="79"/>
      <c r="AG401" s="153"/>
      <c r="AH401" s="151"/>
      <c r="AI401" s="151"/>
      <c r="AJ401" s="164"/>
      <c r="AM401" t="b">
        <f>D401='15.02.2022 Смета'!D403</f>
        <v>1</v>
      </c>
      <c r="AN401" t="b">
        <f>F401='15.02.2022 Смета'!E403</f>
        <v>1</v>
      </c>
      <c r="AO401" t="b">
        <f>G401='15.02.2022 Смета'!F403</f>
        <v>1</v>
      </c>
      <c r="AP401" t="b">
        <f>H401='15.02.2022 Смета'!G403</f>
        <v>1</v>
      </c>
    </row>
    <row r="402" spans="1:42" ht="16.149999999999999" customHeight="1" x14ac:dyDescent="0.25">
      <c r="A402" s="108">
        <v>327</v>
      </c>
      <c r="B402" s="8" t="s">
        <v>229</v>
      </c>
      <c r="C402" s="21" t="s">
        <v>232</v>
      </c>
      <c r="D402" s="22" t="s">
        <v>652</v>
      </c>
      <c r="E402" s="21" t="s">
        <v>340</v>
      </c>
      <c r="F402" s="35">
        <v>44608</v>
      </c>
      <c r="G402" s="35">
        <v>44609</v>
      </c>
      <c r="H402" s="21" t="s">
        <v>331</v>
      </c>
      <c r="I402" s="22" t="s">
        <v>340</v>
      </c>
      <c r="J402" s="35">
        <v>44608</v>
      </c>
      <c r="K402" s="35">
        <v>44609</v>
      </c>
      <c r="L402" s="10"/>
      <c r="M402" s="10">
        <v>3400</v>
      </c>
      <c r="N402" s="10">
        <f t="shared" si="58"/>
        <v>0</v>
      </c>
      <c r="O402" s="10"/>
      <c r="P402" s="10">
        <v>2900</v>
      </c>
      <c r="Q402" s="10">
        <f t="shared" si="59"/>
        <v>0</v>
      </c>
      <c r="R402" s="10"/>
      <c r="S402" s="10">
        <v>2800</v>
      </c>
      <c r="T402" s="10">
        <f t="shared" si="60"/>
        <v>0</v>
      </c>
      <c r="U402" s="10">
        <v>10</v>
      </c>
      <c r="V402" s="10">
        <v>150</v>
      </c>
      <c r="W402" s="10">
        <f t="shared" si="63"/>
        <v>1500</v>
      </c>
      <c r="X402" s="10">
        <v>10</v>
      </c>
      <c r="Y402" s="10">
        <v>150</v>
      </c>
      <c r="Z402" s="10">
        <f t="shared" si="64"/>
        <v>1500</v>
      </c>
      <c r="AA402" s="10">
        <v>10</v>
      </c>
      <c r="AB402" s="10">
        <v>150</v>
      </c>
      <c r="AC402" s="10">
        <f t="shared" si="65"/>
        <v>1500</v>
      </c>
      <c r="AD402" s="11"/>
      <c r="AE402" s="26">
        <v>7</v>
      </c>
      <c r="AF402" s="7">
        <f t="shared" si="57"/>
        <v>0</v>
      </c>
      <c r="AG402" s="152">
        <v>1</v>
      </c>
      <c r="AH402" s="139">
        <f t="shared" si="66"/>
        <v>30</v>
      </c>
      <c r="AI402" s="139">
        <f t="shared" si="62"/>
        <v>4500</v>
      </c>
      <c r="AJ402" s="109">
        <f t="shared" si="67"/>
        <v>4500</v>
      </c>
      <c r="AM402" t="b">
        <f>D402='15.02.2022 Смета'!D404</f>
        <v>1</v>
      </c>
      <c r="AN402" t="b">
        <f>F402='15.02.2022 Смета'!E404</f>
        <v>1</v>
      </c>
      <c r="AO402" t="b">
        <f>G402='15.02.2022 Смета'!F404</f>
        <v>1</v>
      </c>
      <c r="AP402" t="b">
        <f>H402='15.02.2022 Смета'!G404</f>
        <v>1</v>
      </c>
    </row>
    <row r="403" spans="1:42" ht="27" customHeight="1" x14ac:dyDescent="0.25">
      <c r="A403" s="108">
        <v>328</v>
      </c>
      <c r="B403" s="8" t="s">
        <v>229</v>
      </c>
      <c r="C403" s="21" t="s">
        <v>232</v>
      </c>
      <c r="D403" s="22" t="s">
        <v>653</v>
      </c>
      <c r="E403" s="21" t="s">
        <v>747</v>
      </c>
      <c r="F403" s="35">
        <v>44692</v>
      </c>
      <c r="G403" s="35">
        <v>44693</v>
      </c>
      <c r="H403" s="21" t="s">
        <v>748</v>
      </c>
      <c r="I403" s="22" t="s">
        <v>747</v>
      </c>
      <c r="J403" s="35">
        <v>44692</v>
      </c>
      <c r="K403" s="35">
        <v>44693</v>
      </c>
      <c r="L403" s="10"/>
      <c r="M403" s="10">
        <v>3400</v>
      </c>
      <c r="N403" s="10">
        <f t="shared" si="58"/>
        <v>0</v>
      </c>
      <c r="O403" s="10"/>
      <c r="P403" s="10">
        <v>2900</v>
      </c>
      <c r="Q403" s="10">
        <f t="shared" si="59"/>
        <v>0</v>
      </c>
      <c r="R403" s="10"/>
      <c r="S403" s="10">
        <v>2800</v>
      </c>
      <c r="T403" s="10">
        <f t="shared" si="60"/>
        <v>0</v>
      </c>
      <c r="U403" s="10">
        <v>6</v>
      </c>
      <c r="V403" s="10">
        <v>150</v>
      </c>
      <c r="W403" s="10">
        <f t="shared" si="63"/>
        <v>900</v>
      </c>
      <c r="X403" s="10">
        <v>6</v>
      </c>
      <c r="Y403" s="10">
        <v>150</v>
      </c>
      <c r="Z403" s="10">
        <f t="shared" si="64"/>
        <v>900</v>
      </c>
      <c r="AA403" s="10">
        <v>6</v>
      </c>
      <c r="AB403" s="10">
        <v>150</v>
      </c>
      <c r="AC403" s="10">
        <f t="shared" si="65"/>
        <v>900</v>
      </c>
      <c r="AD403" s="11">
        <v>18</v>
      </c>
      <c r="AE403" s="26">
        <v>7</v>
      </c>
      <c r="AF403" s="7">
        <f t="shared" si="57"/>
        <v>126</v>
      </c>
      <c r="AG403" s="152">
        <v>1</v>
      </c>
      <c r="AH403" s="139">
        <f t="shared" si="66"/>
        <v>36</v>
      </c>
      <c r="AI403" s="139">
        <f t="shared" si="62"/>
        <v>2826</v>
      </c>
      <c r="AJ403" s="109">
        <f t="shared" si="67"/>
        <v>2826</v>
      </c>
      <c r="AM403" t="b">
        <f>D403='15.02.2022 Смета'!D405</f>
        <v>1</v>
      </c>
      <c r="AN403" t="b">
        <f>F403='15.02.2022 Смета'!E405</f>
        <v>1</v>
      </c>
      <c r="AO403" t="b">
        <f>G403='15.02.2022 Смета'!F405</f>
        <v>1</v>
      </c>
      <c r="AP403" t="b">
        <f>H403='15.02.2022 Смета'!G405</f>
        <v>1</v>
      </c>
    </row>
    <row r="404" spans="1:42" ht="16.149999999999999" customHeight="1" x14ac:dyDescent="0.25">
      <c r="A404" s="108">
        <v>329</v>
      </c>
      <c r="B404" s="8" t="s">
        <v>229</v>
      </c>
      <c r="C404" s="21" t="s">
        <v>232</v>
      </c>
      <c r="D404" s="22" t="s">
        <v>654</v>
      </c>
      <c r="E404" s="21" t="s">
        <v>340</v>
      </c>
      <c r="F404" s="35">
        <v>44692</v>
      </c>
      <c r="G404" s="35">
        <v>44693</v>
      </c>
      <c r="H404" s="21" t="s">
        <v>748</v>
      </c>
      <c r="I404" s="22" t="s">
        <v>300</v>
      </c>
      <c r="J404" s="35">
        <v>44692</v>
      </c>
      <c r="K404" s="35">
        <v>44693</v>
      </c>
      <c r="L404" s="10"/>
      <c r="M404" s="10">
        <v>3400</v>
      </c>
      <c r="N404" s="10">
        <f t="shared" si="58"/>
        <v>0</v>
      </c>
      <c r="O404" s="10"/>
      <c r="P404" s="10">
        <v>2900</v>
      </c>
      <c r="Q404" s="10">
        <f t="shared" si="59"/>
        <v>0</v>
      </c>
      <c r="R404" s="10"/>
      <c r="S404" s="10">
        <v>2800</v>
      </c>
      <c r="T404" s="10">
        <f t="shared" si="60"/>
        <v>0</v>
      </c>
      <c r="U404" s="10">
        <v>6</v>
      </c>
      <c r="V404" s="10">
        <v>150</v>
      </c>
      <c r="W404" s="10">
        <f t="shared" si="63"/>
        <v>900</v>
      </c>
      <c r="X404" s="10">
        <v>6</v>
      </c>
      <c r="Y404" s="10">
        <v>150</v>
      </c>
      <c r="Z404" s="10">
        <f t="shared" si="64"/>
        <v>900</v>
      </c>
      <c r="AA404" s="10">
        <v>6</v>
      </c>
      <c r="AB404" s="10">
        <v>150</v>
      </c>
      <c r="AC404" s="10">
        <f t="shared" si="65"/>
        <v>900</v>
      </c>
      <c r="AD404" s="11">
        <v>18</v>
      </c>
      <c r="AE404" s="26">
        <v>7</v>
      </c>
      <c r="AF404" s="7">
        <f t="shared" si="57"/>
        <v>126</v>
      </c>
      <c r="AG404" s="152">
        <v>1</v>
      </c>
      <c r="AH404" s="139">
        <f t="shared" si="66"/>
        <v>36</v>
      </c>
      <c r="AI404" s="139">
        <f t="shared" si="62"/>
        <v>2826</v>
      </c>
      <c r="AJ404" s="109">
        <f t="shared" si="67"/>
        <v>2826</v>
      </c>
      <c r="AM404" t="b">
        <f>D404='15.02.2022 Смета'!D406</f>
        <v>1</v>
      </c>
      <c r="AN404" t="b">
        <f>F404='15.02.2022 Смета'!E406</f>
        <v>1</v>
      </c>
      <c r="AO404" t="b">
        <f>G404='15.02.2022 Смета'!F406</f>
        <v>1</v>
      </c>
      <c r="AP404" t="b">
        <f>H404='15.02.2022 Смета'!G406</f>
        <v>1</v>
      </c>
    </row>
    <row r="405" spans="1:42" ht="16.149999999999999" customHeight="1" x14ac:dyDescent="0.25">
      <c r="A405" s="108">
        <v>330</v>
      </c>
      <c r="B405" s="8" t="s">
        <v>229</v>
      </c>
      <c r="C405" s="21" t="s">
        <v>232</v>
      </c>
      <c r="D405" s="22" t="s">
        <v>655</v>
      </c>
      <c r="E405" s="21" t="s">
        <v>340</v>
      </c>
      <c r="F405" s="35">
        <v>44698</v>
      </c>
      <c r="G405" s="35">
        <v>44699</v>
      </c>
      <c r="H405" s="21" t="s">
        <v>331</v>
      </c>
      <c r="I405" s="22" t="s">
        <v>300</v>
      </c>
      <c r="J405" s="35">
        <v>44698</v>
      </c>
      <c r="K405" s="35">
        <v>44699</v>
      </c>
      <c r="L405" s="10"/>
      <c r="M405" s="10">
        <v>3400</v>
      </c>
      <c r="N405" s="10">
        <f t="shared" si="58"/>
        <v>0</v>
      </c>
      <c r="O405" s="10"/>
      <c r="P405" s="10">
        <v>2900</v>
      </c>
      <c r="Q405" s="10">
        <f t="shared" si="59"/>
        <v>0</v>
      </c>
      <c r="R405" s="10"/>
      <c r="S405" s="10">
        <v>2800</v>
      </c>
      <c r="T405" s="10">
        <f t="shared" si="60"/>
        <v>0</v>
      </c>
      <c r="U405" s="10">
        <v>4</v>
      </c>
      <c r="V405" s="10">
        <v>150</v>
      </c>
      <c r="W405" s="10">
        <f t="shared" si="63"/>
        <v>600</v>
      </c>
      <c r="X405" s="10">
        <v>4</v>
      </c>
      <c r="Y405" s="10">
        <v>150</v>
      </c>
      <c r="Z405" s="10">
        <f t="shared" si="64"/>
        <v>600</v>
      </c>
      <c r="AA405" s="10">
        <v>4</v>
      </c>
      <c r="AB405" s="10">
        <v>150</v>
      </c>
      <c r="AC405" s="10">
        <f t="shared" si="65"/>
        <v>600</v>
      </c>
      <c r="AD405" s="11">
        <v>12</v>
      </c>
      <c r="AE405" s="26">
        <v>7</v>
      </c>
      <c r="AF405" s="7">
        <f t="shared" si="57"/>
        <v>84</v>
      </c>
      <c r="AG405" s="152">
        <v>1</v>
      </c>
      <c r="AH405" s="139">
        <f t="shared" si="66"/>
        <v>24</v>
      </c>
      <c r="AI405" s="139">
        <f t="shared" si="62"/>
        <v>1884</v>
      </c>
      <c r="AJ405" s="109">
        <f t="shared" si="67"/>
        <v>1884</v>
      </c>
      <c r="AM405" t="b">
        <f>D405='15.02.2022 Смета'!D407</f>
        <v>1</v>
      </c>
      <c r="AN405" t="b">
        <f>F405='15.02.2022 Смета'!E407</f>
        <v>1</v>
      </c>
      <c r="AO405" t="b">
        <f>G405='15.02.2022 Смета'!F407</f>
        <v>1</v>
      </c>
      <c r="AP405" t="b">
        <f>H405='15.02.2022 Смета'!G407</f>
        <v>1</v>
      </c>
    </row>
    <row r="406" spans="1:42" ht="16.149999999999999" customHeight="1" x14ac:dyDescent="0.25">
      <c r="A406" s="108">
        <v>331</v>
      </c>
      <c r="B406" s="8" t="s">
        <v>229</v>
      </c>
      <c r="C406" s="21" t="s">
        <v>232</v>
      </c>
      <c r="D406" s="22" t="s">
        <v>656</v>
      </c>
      <c r="E406" s="21" t="s">
        <v>340</v>
      </c>
      <c r="F406" s="35">
        <v>44698</v>
      </c>
      <c r="G406" s="35">
        <v>44699</v>
      </c>
      <c r="H406" s="21" t="s">
        <v>331</v>
      </c>
      <c r="I406" s="22" t="s">
        <v>300</v>
      </c>
      <c r="J406" s="35">
        <v>44698</v>
      </c>
      <c r="K406" s="35">
        <v>44699</v>
      </c>
      <c r="L406" s="10"/>
      <c r="M406" s="10">
        <v>3400</v>
      </c>
      <c r="N406" s="10">
        <f t="shared" si="58"/>
        <v>0</v>
      </c>
      <c r="O406" s="10"/>
      <c r="P406" s="10">
        <v>2900</v>
      </c>
      <c r="Q406" s="10">
        <f t="shared" si="59"/>
        <v>0</v>
      </c>
      <c r="R406" s="10"/>
      <c r="S406" s="10">
        <v>2800</v>
      </c>
      <c r="T406" s="10">
        <f t="shared" si="60"/>
        <v>0</v>
      </c>
      <c r="U406" s="10">
        <v>4</v>
      </c>
      <c r="V406" s="10">
        <v>150</v>
      </c>
      <c r="W406" s="10">
        <f t="shared" si="63"/>
        <v>600</v>
      </c>
      <c r="X406" s="10">
        <v>4</v>
      </c>
      <c r="Y406" s="10">
        <v>150</v>
      </c>
      <c r="Z406" s="10">
        <f t="shared" si="64"/>
        <v>600</v>
      </c>
      <c r="AA406" s="10">
        <v>4</v>
      </c>
      <c r="AB406" s="10">
        <v>150</v>
      </c>
      <c r="AC406" s="10">
        <f t="shared" si="65"/>
        <v>600</v>
      </c>
      <c r="AD406" s="11">
        <v>12</v>
      </c>
      <c r="AE406" s="26">
        <v>7</v>
      </c>
      <c r="AF406" s="7">
        <f t="shared" si="57"/>
        <v>84</v>
      </c>
      <c r="AG406" s="152">
        <v>1</v>
      </c>
      <c r="AH406" s="139">
        <f t="shared" si="66"/>
        <v>24</v>
      </c>
      <c r="AI406" s="139">
        <f t="shared" si="62"/>
        <v>1884</v>
      </c>
      <c r="AJ406" s="109">
        <f t="shared" si="67"/>
        <v>1884</v>
      </c>
      <c r="AM406" t="b">
        <f>D406='15.02.2022 Смета'!D408</f>
        <v>1</v>
      </c>
      <c r="AN406" t="b">
        <f>F406='15.02.2022 Смета'!E408</f>
        <v>1</v>
      </c>
      <c r="AO406" t="b">
        <f>G406='15.02.2022 Смета'!F408</f>
        <v>1</v>
      </c>
      <c r="AP406" t="b">
        <f>H406='15.02.2022 Смета'!G408</f>
        <v>1</v>
      </c>
    </row>
    <row r="407" spans="1:42" ht="27" customHeight="1" x14ac:dyDescent="0.25">
      <c r="A407" s="108">
        <v>332</v>
      </c>
      <c r="B407" s="8" t="s">
        <v>229</v>
      </c>
      <c r="C407" s="21" t="s">
        <v>232</v>
      </c>
      <c r="D407" s="22" t="s">
        <v>657</v>
      </c>
      <c r="E407" s="21" t="s">
        <v>340</v>
      </c>
      <c r="F407" s="35">
        <v>44799</v>
      </c>
      <c r="G407" s="35">
        <v>44804</v>
      </c>
      <c r="H407" s="21" t="s">
        <v>815</v>
      </c>
      <c r="I407" s="22" t="s">
        <v>300</v>
      </c>
      <c r="J407" s="35">
        <v>44799</v>
      </c>
      <c r="K407" s="35">
        <v>44804</v>
      </c>
      <c r="L407" s="10"/>
      <c r="M407" s="10">
        <v>3400</v>
      </c>
      <c r="N407" s="10">
        <f t="shared" si="58"/>
        <v>0</v>
      </c>
      <c r="O407" s="10"/>
      <c r="P407" s="10">
        <v>2900</v>
      </c>
      <c r="Q407" s="10">
        <f t="shared" si="59"/>
        <v>0</v>
      </c>
      <c r="R407" s="10"/>
      <c r="S407" s="10">
        <v>2800</v>
      </c>
      <c r="T407" s="10">
        <f t="shared" si="60"/>
        <v>0</v>
      </c>
      <c r="U407" s="10">
        <v>2</v>
      </c>
      <c r="V407" s="10">
        <v>150</v>
      </c>
      <c r="W407" s="10">
        <f t="shared" si="63"/>
        <v>300</v>
      </c>
      <c r="X407" s="10">
        <v>2</v>
      </c>
      <c r="Y407" s="10">
        <v>150</v>
      </c>
      <c r="Z407" s="10">
        <f t="shared" si="64"/>
        <v>300</v>
      </c>
      <c r="AA407" s="10">
        <v>2</v>
      </c>
      <c r="AB407" s="10">
        <v>150</v>
      </c>
      <c r="AC407" s="10">
        <f t="shared" si="65"/>
        <v>300</v>
      </c>
      <c r="AD407" s="11">
        <v>6</v>
      </c>
      <c r="AE407" s="26">
        <v>7</v>
      </c>
      <c r="AF407" s="7">
        <f t="shared" si="57"/>
        <v>42</v>
      </c>
      <c r="AG407" s="152">
        <v>1</v>
      </c>
      <c r="AH407" s="139">
        <f t="shared" si="66"/>
        <v>12</v>
      </c>
      <c r="AI407" s="139">
        <f t="shared" si="62"/>
        <v>942</v>
      </c>
      <c r="AJ407" s="109">
        <f t="shared" si="67"/>
        <v>942</v>
      </c>
      <c r="AM407" t="b">
        <f>D407='15.02.2022 Смета'!D409</f>
        <v>1</v>
      </c>
      <c r="AN407" t="b">
        <f>F407='15.02.2022 Смета'!E409</f>
        <v>1</v>
      </c>
      <c r="AO407" t="b">
        <f>G407='15.02.2022 Смета'!F409</f>
        <v>1</v>
      </c>
      <c r="AP407" t="b">
        <f>H407='15.02.2022 Смета'!G409</f>
        <v>1</v>
      </c>
    </row>
    <row r="408" spans="1:42" ht="27" customHeight="1" x14ac:dyDescent="0.25">
      <c r="A408" s="108">
        <v>333</v>
      </c>
      <c r="B408" s="8" t="s">
        <v>229</v>
      </c>
      <c r="C408" s="21" t="s">
        <v>232</v>
      </c>
      <c r="D408" s="22" t="s">
        <v>658</v>
      </c>
      <c r="E408" s="21" t="s">
        <v>340</v>
      </c>
      <c r="F408" s="35">
        <v>44804</v>
      </c>
      <c r="G408" s="35">
        <v>44810</v>
      </c>
      <c r="H408" s="21" t="s">
        <v>764</v>
      </c>
      <c r="I408" s="22" t="s">
        <v>300</v>
      </c>
      <c r="J408" s="35">
        <v>44804</v>
      </c>
      <c r="K408" s="35">
        <v>44810</v>
      </c>
      <c r="L408" s="10"/>
      <c r="M408" s="10">
        <v>3400</v>
      </c>
      <c r="N408" s="10">
        <f t="shared" si="58"/>
        <v>0</v>
      </c>
      <c r="O408" s="10"/>
      <c r="P408" s="10">
        <v>2900</v>
      </c>
      <c r="Q408" s="10">
        <f t="shared" si="59"/>
        <v>0</v>
      </c>
      <c r="R408" s="10"/>
      <c r="S408" s="10">
        <v>2800</v>
      </c>
      <c r="T408" s="10">
        <f t="shared" si="60"/>
        <v>0</v>
      </c>
      <c r="U408" s="10">
        <v>2</v>
      </c>
      <c r="V408" s="10">
        <v>150</v>
      </c>
      <c r="W408" s="10">
        <f t="shared" si="63"/>
        <v>300</v>
      </c>
      <c r="X408" s="10">
        <v>2</v>
      </c>
      <c r="Y408" s="10">
        <v>150</v>
      </c>
      <c r="Z408" s="10">
        <f t="shared" si="64"/>
        <v>300</v>
      </c>
      <c r="AA408" s="10">
        <v>2</v>
      </c>
      <c r="AB408" s="10">
        <v>150</v>
      </c>
      <c r="AC408" s="10">
        <f t="shared" si="65"/>
        <v>300</v>
      </c>
      <c r="AD408" s="66">
        <v>6</v>
      </c>
      <c r="AE408" s="7">
        <v>7</v>
      </c>
      <c r="AF408" s="7">
        <f t="shared" si="57"/>
        <v>42</v>
      </c>
      <c r="AG408" s="152">
        <v>1</v>
      </c>
      <c r="AH408" s="139">
        <f t="shared" si="66"/>
        <v>12</v>
      </c>
      <c r="AI408" s="139">
        <f t="shared" si="62"/>
        <v>942</v>
      </c>
      <c r="AJ408" s="109">
        <f t="shared" si="67"/>
        <v>942</v>
      </c>
      <c r="AM408" t="b">
        <f>D408='15.02.2022 Смета'!D410</f>
        <v>1</v>
      </c>
      <c r="AN408" t="b">
        <f>F408='15.02.2022 Смета'!E410</f>
        <v>1</v>
      </c>
      <c r="AO408" t="b">
        <f>G408='15.02.2022 Смета'!F410</f>
        <v>1</v>
      </c>
      <c r="AP408" t="b">
        <f>H408='15.02.2022 Смета'!G410</f>
        <v>1</v>
      </c>
    </row>
    <row r="409" spans="1:42" ht="16.899999999999999" customHeight="1" x14ac:dyDescent="0.25">
      <c r="A409" s="106"/>
      <c r="B409" s="96"/>
      <c r="C409" s="97"/>
      <c r="D409" s="179" t="s">
        <v>899</v>
      </c>
      <c r="E409" s="99"/>
      <c r="F409" s="99"/>
      <c r="G409" s="99"/>
      <c r="H409" s="99"/>
      <c r="I409" s="99"/>
      <c r="J409" s="99"/>
      <c r="K409" s="99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2"/>
      <c r="AE409" s="79"/>
      <c r="AF409" s="79"/>
      <c r="AG409" s="153"/>
      <c r="AH409" s="151"/>
      <c r="AI409" s="151"/>
      <c r="AJ409" s="164"/>
      <c r="AM409" t="b">
        <f>D409='15.02.2022 Смета'!D411</f>
        <v>1</v>
      </c>
      <c r="AN409" t="b">
        <f>F409='15.02.2022 Смета'!E411</f>
        <v>1</v>
      </c>
      <c r="AO409" t="b">
        <f>G409='15.02.2022 Смета'!F411</f>
        <v>1</v>
      </c>
      <c r="AP409" t="b">
        <f>H409='15.02.2022 Смета'!G411</f>
        <v>1</v>
      </c>
    </row>
    <row r="410" spans="1:42" ht="27" customHeight="1" x14ac:dyDescent="0.25">
      <c r="A410" s="108">
        <v>334</v>
      </c>
      <c r="B410" s="8" t="s">
        <v>226</v>
      </c>
      <c r="C410" s="21" t="s">
        <v>227</v>
      </c>
      <c r="D410" s="22" t="s">
        <v>659</v>
      </c>
      <c r="E410" s="21" t="s">
        <v>749</v>
      </c>
      <c r="F410" s="35">
        <v>44609</v>
      </c>
      <c r="G410" s="35">
        <v>44609</v>
      </c>
      <c r="H410" s="21" t="s">
        <v>331</v>
      </c>
      <c r="I410" s="22" t="s">
        <v>749</v>
      </c>
      <c r="J410" s="35">
        <v>44609</v>
      </c>
      <c r="K410" s="35">
        <v>44609</v>
      </c>
      <c r="L410" s="10"/>
      <c r="M410" s="10">
        <v>3400</v>
      </c>
      <c r="N410" s="10">
        <f t="shared" si="58"/>
        <v>0</v>
      </c>
      <c r="O410" s="10"/>
      <c r="P410" s="10">
        <v>2900</v>
      </c>
      <c r="Q410" s="10">
        <f t="shared" si="59"/>
        <v>0</v>
      </c>
      <c r="R410" s="10"/>
      <c r="S410" s="10">
        <v>2800</v>
      </c>
      <c r="T410" s="10">
        <f t="shared" si="60"/>
        <v>0</v>
      </c>
      <c r="U410" s="10">
        <v>10</v>
      </c>
      <c r="V410" s="10">
        <v>150</v>
      </c>
      <c r="W410" s="10">
        <f t="shared" si="63"/>
        <v>1500</v>
      </c>
      <c r="X410" s="10">
        <v>10</v>
      </c>
      <c r="Y410" s="10">
        <v>150</v>
      </c>
      <c r="Z410" s="10">
        <f t="shared" si="64"/>
        <v>1500</v>
      </c>
      <c r="AA410" s="10">
        <v>10</v>
      </c>
      <c r="AB410" s="10">
        <v>150</v>
      </c>
      <c r="AC410" s="10">
        <f t="shared" si="65"/>
        <v>1500</v>
      </c>
      <c r="AD410" s="11"/>
      <c r="AE410" s="26">
        <v>7</v>
      </c>
      <c r="AF410" s="7">
        <f t="shared" si="57"/>
        <v>0</v>
      </c>
      <c r="AG410" s="152">
        <v>1</v>
      </c>
      <c r="AH410" s="139">
        <f t="shared" si="66"/>
        <v>30</v>
      </c>
      <c r="AI410" s="139">
        <f t="shared" si="62"/>
        <v>4500</v>
      </c>
      <c r="AJ410" s="109">
        <f t="shared" si="67"/>
        <v>4500</v>
      </c>
      <c r="AM410" t="b">
        <f>D410='15.02.2022 Смета'!D412</f>
        <v>1</v>
      </c>
      <c r="AN410" t="b">
        <f>F410='15.02.2022 Смета'!E412</f>
        <v>1</v>
      </c>
      <c r="AO410" t="b">
        <f>G410='15.02.2022 Смета'!F412</f>
        <v>1</v>
      </c>
      <c r="AP410" t="b">
        <f>H410='15.02.2022 Смета'!G412</f>
        <v>1</v>
      </c>
    </row>
    <row r="411" spans="1:42" ht="27" customHeight="1" x14ac:dyDescent="0.25">
      <c r="A411" s="108">
        <v>335</v>
      </c>
      <c r="B411" s="8" t="s">
        <v>226</v>
      </c>
      <c r="C411" s="21" t="s">
        <v>227</v>
      </c>
      <c r="D411" s="22" t="s">
        <v>660</v>
      </c>
      <c r="E411" s="21" t="s">
        <v>340</v>
      </c>
      <c r="F411" s="35">
        <v>44647</v>
      </c>
      <c r="G411" s="35">
        <v>44647</v>
      </c>
      <c r="H411" s="21" t="s">
        <v>814</v>
      </c>
      <c r="I411" s="22" t="s">
        <v>340</v>
      </c>
      <c r="J411" s="35">
        <v>44647</v>
      </c>
      <c r="K411" s="35">
        <v>44647</v>
      </c>
      <c r="L411" s="10"/>
      <c r="M411" s="10">
        <v>3400</v>
      </c>
      <c r="N411" s="10">
        <f t="shared" si="58"/>
        <v>0</v>
      </c>
      <c r="O411" s="10"/>
      <c r="P411" s="10">
        <v>2900</v>
      </c>
      <c r="Q411" s="10">
        <f t="shared" si="59"/>
        <v>0</v>
      </c>
      <c r="R411" s="10"/>
      <c r="S411" s="10">
        <v>2800</v>
      </c>
      <c r="T411" s="10">
        <f t="shared" si="60"/>
        <v>0</v>
      </c>
      <c r="U411" s="10">
        <v>18</v>
      </c>
      <c r="V411" s="10">
        <v>150</v>
      </c>
      <c r="W411" s="10">
        <f t="shared" si="63"/>
        <v>2700</v>
      </c>
      <c r="X411" s="10">
        <v>18</v>
      </c>
      <c r="Y411" s="10">
        <v>150</v>
      </c>
      <c r="Z411" s="10">
        <f t="shared" si="64"/>
        <v>2700</v>
      </c>
      <c r="AA411" s="10">
        <v>36</v>
      </c>
      <c r="AB411" s="10">
        <v>150</v>
      </c>
      <c r="AC411" s="10">
        <f t="shared" si="65"/>
        <v>5400</v>
      </c>
      <c r="AD411" s="11"/>
      <c r="AE411" s="26">
        <v>7</v>
      </c>
      <c r="AF411" s="7">
        <f t="shared" si="57"/>
        <v>0</v>
      </c>
      <c r="AG411" s="152">
        <v>1</v>
      </c>
      <c r="AH411" s="139">
        <f t="shared" si="66"/>
        <v>72</v>
      </c>
      <c r="AI411" s="139">
        <f t="shared" si="62"/>
        <v>10800</v>
      </c>
      <c r="AJ411" s="109">
        <f t="shared" si="67"/>
        <v>10800</v>
      </c>
      <c r="AM411" t="b">
        <f>D411='15.02.2022 Смета'!D413</f>
        <v>1</v>
      </c>
      <c r="AN411" t="b">
        <f>F411='15.02.2022 Смета'!E413</f>
        <v>1</v>
      </c>
      <c r="AO411" t="b">
        <f>G411='15.02.2022 Смета'!F413</f>
        <v>1</v>
      </c>
      <c r="AP411" t="b">
        <f>H411='15.02.2022 Смета'!G413</f>
        <v>1</v>
      </c>
    </row>
    <row r="412" spans="1:42" ht="16.149999999999999" customHeight="1" x14ac:dyDescent="0.25">
      <c r="A412" s="108">
        <v>336</v>
      </c>
      <c r="B412" s="8" t="s">
        <v>226</v>
      </c>
      <c r="C412" s="21" t="s">
        <v>227</v>
      </c>
      <c r="D412" s="22" t="s">
        <v>650</v>
      </c>
      <c r="E412" s="21" t="s">
        <v>340</v>
      </c>
      <c r="F412" s="35">
        <v>44693</v>
      </c>
      <c r="G412" s="35">
        <v>44693</v>
      </c>
      <c r="H412" s="21" t="s">
        <v>748</v>
      </c>
      <c r="I412" s="22" t="s">
        <v>300</v>
      </c>
      <c r="J412" s="35">
        <v>44693</v>
      </c>
      <c r="K412" s="35">
        <v>44693</v>
      </c>
      <c r="L412" s="10"/>
      <c r="M412" s="10">
        <v>3400</v>
      </c>
      <c r="N412" s="10">
        <f t="shared" si="58"/>
        <v>0</v>
      </c>
      <c r="O412" s="10"/>
      <c r="P412" s="10">
        <v>2900</v>
      </c>
      <c r="Q412" s="10">
        <f t="shared" si="59"/>
        <v>0</v>
      </c>
      <c r="R412" s="10"/>
      <c r="S412" s="10">
        <v>2800</v>
      </c>
      <c r="T412" s="10">
        <f t="shared" si="60"/>
        <v>0</v>
      </c>
      <c r="U412" s="10">
        <v>6</v>
      </c>
      <c r="V412" s="10">
        <v>150</v>
      </c>
      <c r="W412" s="10">
        <f t="shared" si="63"/>
        <v>900</v>
      </c>
      <c r="X412" s="10">
        <v>6</v>
      </c>
      <c r="Y412" s="10">
        <v>150</v>
      </c>
      <c r="Z412" s="10">
        <f t="shared" si="64"/>
        <v>900</v>
      </c>
      <c r="AA412" s="10">
        <v>6</v>
      </c>
      <c r="AB412" s="10">
        <v>150</v>
      </c>
      <c r="AC412" s="10">
        <f t="shared" si="65"/>
        <v>900</v>
      </c>
      <c r="AD412" s="11">
        <v>18</v>
      </c>
      <c r="AE412" s="26">
        <v>7</v>
      </c>
      <c r="AF412" s="7">
        <f t="shared" si="57"/>
        <v>126</v>
      </c>
      <c r="AG412" s="152">
        <v>1</v>
      </c>
      <c r="AH412" s="139">
        <f t="shared" si="66"/>
        <v>36</v>
      </c>
      <c r="AI412" s="139">
        <f t="shared" si="62"/>
        <v>2826</v>
      </c>
      <c r="AJ412" s="109">
        <f t="shared" si="67"/>
        <v>2826</v>
      </c>
      <c r="AM412" t="b">
        <f>D412='15.02.2022 Смета'!D414</f>
        <v>1</v>
      </c>
      <c r="AN412" t="b">
        <f>F412='15.02.2022 Смета'!E414</f>
        <v>1</v>
      </c>
      <c r="AO412" t="b">
        <f>G412='15.02.2022 Смета'!F414</f>
        <v>1</v>
      </c>
      <c r="AP412" t="b">
        <f>H412='15.02.2022 Смета'!G414</f>
        <v>0</v>
      </c>
    </row>
    <row r="413" spans="1:42" ht="16.149999999999999" customHeight="1" x14ac:dyDescent="0.25">
      <c r="A413" s="108">
        <v>337</v>
      </c>
      <c r="B413" s="8" t="s">
        <v>226</v>
      </c>
      <c r="C413" s="21" t="s">
        <v>227</v>
      </c>
      <c r="D413" s="22" t="s">
        <v>651</v>
      </c>
      <c r="E413" s="21" t="s">
        <v>340</v>
      </c>
      <c r="F413" s="35">
        <v>44699</v>
      </c>
      <c r="G413" s="35">
        <v>44699</v>
      </c>
      <c r="H413" s="21" t="s">
        <v>331</v>
      </c>
      <c r="I413" s="22" t="s">
        <v>300</v>
      </c>
      <c r="J413" s="35">
        <v>44699</v>
      </c>
      <c r="K413" s="35">
        <v>44699</v>
      </c>
      <c r="L413" s="10"/>
      <c r="M413" s="10">
        <v>3400</v>
      </c>
      <c r="N413" s="10">
        <f t="shared" si="58"/>
        <v>0</v>
      </c>
      <c r="O413" s="10"/>
      <c r="P413" s="10">
        <v>2900</v>
      </c>
      <c r="Q413" s="10">
        <f t="shared" si="59"/>
        <v>0</v>
      </c>
      <c r="R413" s="10"/>
      <c r="S413" s="10">
        <v>2800</v>
      </c>
      <c r="T413" s="10">
        <f t="shared" si="60"/>
        <v>0</v>
      </c>
      <c r="U413" s="10">
        <v>6</v>
      </c>
      <c r="V413" s="10">
        <v>150</v>
      </c>
      <c r="W413" s="10">
        <f t="shared" si="63"/>
        <v>900</v>
      </c>
      <c r="X413" s="10">
        <v>6</v>
      </c>
      <c r="Y413" s="10">
        <v>150</v>
      </c>
      <c r="Z413" s="10">
        <f t="shared" si="64"/>
        <v>900</v>
      </c>
      <c r="AA413" s="10">
        <v>6</v>
      </c>
      <c r="AB413" s="10">
        <v>150</v>
      </c>
      <c r="AC413" s="10">
        <f t="shared" si="65"/>
        <v>900</v>
      </c>
      <c r="AD413" s="11">
        <v>18</v>
      </c>
      <c r="AE413" s="26">
        <v>7</v>
      </c>
      <c r="AF413" s="7">
        <f t="shared" si="57"/>
        <v>126</v>
      </c>
      <c r="AG413" s="152">
        <v>1</v>
      </c>
      <c r="AH413" s="139">
        <f t="shared" si="66"/>
        <v>36</v>
      </c>
      <c r="AI413" s="139">
        <f t="shared" si="62"/>
        <v>2826</v>
      </c>
      <c r="AJ413" s="109">
        <f t="shared" si="67"/>
        <v>2826</v>
      </c>
      <c r="AM413" t="b">
        <f>D413='15.02.2022 Смета'!D415</f>
        <v>1</v>
      </c>
      <c r="AN413" t="b">
        <f>F413='15.02.2022 Смета'!E415</f>
        <v>1</v>
      </c>
      <c r="AO413" t="b">
        <f>G413='15.02.2022 Смета'!F415</f>
        <v>1</v>
      </c>
      <c r="AP413" t="b">
        <f>H413='15.02.2022 Смета'!G415</f>
        <v>1</v>
      </c>
    </row>
    <row r="414" spans="1:42" ht="15" customHeight="1" x14ac:dyDescent="0.25">
      <c r="A414" s="106"/>
      <c r="B414" s="96"/>
      <c r="C414" s="97"/>
      <c r="D414" s="179" t="s">
        <v>929</v>
      </c>
      <c r="E414" s="99"/>
      <c r="F414" s="99"/>
      <c r="G414" s="99"/>
      <c r="H414" s="99"/>
      <c r="I414" s="99"/>
      <c r="J414" s="99"/>
      <c r="K414" s="99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2"/>
      <c r="AE414" s="79"/>
      <c r="AF414" s="79"/>
      <c r="AG414" s="153"/>
      <c r="AH414" s="151"/>
      <c r="AI414" s="151"/>
      <c r="AJ414" s="164"/>
      <c r="AM414" t="b">
        <f>D414='15.02.2022 Смета'!D416</f>
        <v>1</v>
      </c>
      <c r="AN414" t="b">
        <f>F414='15.02.2022 Смета'!E416</f>
        <v>1</v>
      </c>
      <c r="AO414" t="b">
        <f>G414='15.02.2022 Смета'!F416</f>
        <v>1</v>
      </c>
      <c r="AP414" t="b">
        <f>H414='15.02.2022 Смета'!G416</f>
        <v>1</v>
      </c>
    </row>
    <row r="415" spans="1:42" ht="16.149999999999999" customHeight="1" x14ac:dyDescent="0.25">
      <c r="A415" s="108">
        <v>338</v>
      </c>
      <c r="B415" s="8" t="s">
        <v>229</v>
      </c>
      <c r="C415" s="21" t="s">
        <v>228</v>
      </c>
      <c r="D415" s="22" t="s">
        <v>659</v>
      </c>
      <c r="E415" s="21" t="s">
        <v>340</v>
      </c>
      <c r="F415" s="35">
        <v>44608</v>
      </c>
      <c r="G415" s="35">
        <v>44609</v>
      </c>
      <c r="H415" s="21" t="s">
        <v>331</v>
      </c>
      <c r="I415" s="22" t="s">
        <v>340</v>
      </c>
      <c r="J415" s="35">
        <v>44608</v>
      </c>
      <c r="K415" s="35">
        <v>44609</v>
      </c>
      <c r="L415" s="10"/>
      <c r="M415" s="10">
        <v>3400</v>
      </c>
      <c r="N415" s="10">
        <f t="shared" si="58"/>
        <v>0</v>
      </c>
      <c r="O415" s="10"/>
      <c r="P415" s="10">
        <v>2900</v>
      </c>
      <c r="Q415" s="10">
        <f t="shared" si="59"/>
        <v>0</v>
      </c>
      <c r="R415" s="10"/>
      <c r="S415" s="10">
        <v>2800</v>
      </c>
      <c r="T415" s="10">
        <f t="shared" si="60"/>
        <v>0</v>
      </c>
      <c r="U415" s="10">
        <v>10</v>
      </c>
      <c r="V415" s="10">
        <v>150</v>
      </c>
      <c r="W415" s="10">
        <f t="shared" si="63"/>
        <v>1500</v>
      </c>
      <c r="X415" s="10">
        <v>10</v>
      </c>
      <c r="Y415" s="10">
        <v>150</v>
      </c>
      <c r="Z415" s="10">
        <f t="shared" si="64"/>
        <v>1500</v>
      </c>
      <c r="AA415" s="10">
        <v>10</v>
      </c>
      <c r="AB415" s="10">
        <v>150</v>
      </c>
      <c r="AC415" s="10">
        <f t="shared" si="65"/>
        <v>1500</v>
      </c>
      <c r="AD415" s="11"/>
      <c r="AE415" s="26">
        <v>7</v>
      </c>
      <c r="AF415" s="7">
        <f t="shared" si="57"/>
        <v>0</v>
      </c>
      <c r="AG415" s="152">
        <v>1</v>
      </c>
      <c r="AH415" s="139">
        <f t="shared" si="66"/>
        <v>30</v>
      </c>
      <c r="AI415" s="139">
        <f t="shared" si="62"/>
        <v>4500</v>
      </c>
      <c r="AJ415" s="109">
        <f t="shared" si="67"/>
        <v>4500</v>
      </c>
      <c r="AM415" t="b">
        <f>D415='15.02.2022 Смета'!D417</f>
        <v>1</v>
      </c>
      <c r="AN415" t="b">
        <f>F415='15.02.2022 Смета'!E417</f>
        <v>1</v>
      </c>
      <c r="AO415" t="b">
        <f>G415='15.02.2022 Смета'!F417</f>
        <v>1</v>
      </c>
      <c r="AP415" t="b">
        <f>H415='15.02.2022 Смета'!G417</f>
        <v>1</v>
      </c>
    </row>
    <row r="416" spans="1:42" ht="27" customHeight="1" x14ac:dyDescent="0.25">
      <c r="A416" s="108">
        <v>339</v>
      </c>
      <c r="B416" s="8" t="s">
        <v>229</v>
      </c>
      <c r="C416" s="21" t="s">
        <v>228</v>
      </c>
      <c r="D416" s="22" t="s">
        <v>661</v>
      </c>
      <c r="E416" s="21" t="s">
        <v>340</v>
      </c>
      <c r="F416" s="35">
        <v>44647</v>
      </c>
      <c r="G416" s="35">
        <v>44647</v>
      </c>
      <c r="H416" s="21" t="s">
        <v>814</v>
      </c>
      <c r="I416" s="22" t="s">
        <v>340</v>
      </c>
      <c r="J416" s="35">
        <v>44647</v>
      </c>
      <c r="K416" s="35">
        <v>44647</v>
      </c>
      <c r="L416" s="10"/>
      <c r="M416" s="10">
        <v>3400</v>
      </c>
      <c r="N416" s="10">
        <f t="shared" si="58"/>
        <v>0</v>
      </c>
      <c r="O416" s="10"/>
      <c r="P416" s="10">
        <v>2900</v>
      </c>
      <c r="Q416" s="10">
        <f t="shared" si="59"/>
        <v>0</v>
      </c>
      <c r="R416" s="10"/>
      <c r="S416" s="10">
        <v>2800</v>
      </c>
      <c r="T416" s="10">
        <f t="shared" si="60"/>
        <v>0</v>
      </c>
      <c r="U416" s="10">
        <v>10</v>
      </c>
      <c r="V416" s="10">
        <v>150</v>
      </c>
      <c r="W416" s="10">
        <f t="shared" si="63"/>
        <v>1500</v>
      </c>
      <c r="X416" s="10">
        <v>10</v>
      </c>
      <c r="Y416" s="10">
        <v>150</v>
      </c>
      <c r="Z416" s="10">
        <f t="shared" si="64"/>
        <v>1500</v>
      </c>
      <c r="AA416" s="10">
        <v>20</v>
      </c>
      <c r="AB416" s="10">
        <v>150</v>
      </c>
      <c r="AC416" s="10">
        <f t="shared" si="65"/>
        <v>3000</v>
      </c>
      <c r="AD416" s="11"/>
      <c r="AE416" s="26">
        <v>7</v>
      </c>
      <c r="AF416" s="7">
        <f t="shared" si="57"/>
        <v>0</v>
      </c>
      <c r="AG416" s="152">
        <v>1</v>
      </c>
      <c r="AH416" s="139">
        <f t="shared" si="66"/>
        <v>40</v>
      </c>
      <c r="AI416" s="139">
        <f t="shared" si="62"/>
        <v>6000</v>
      </c>
      <c r="AJ416" s="109">
        <f t="shared" si="67"/>
        <v>6000</v>
      </c>
      <c r="AM416" t="b">
        <f>D416='15.02.2022 Смета'!D418</f>
        <v>1</v>
      </c>
      <c r="AN416" t="b">
        <f>F416='15.02.2022 Смета'!E418</f>
        <v>1</v>
      </c>
      <c r="AO416" t="b">
        <f>G416='15.02.2022 Смета'!F418</f>
        <v>1</v>
      </c>
      <c r="AP416" t="b">
        <f>H416='15.02.2022 Смета'!G418</f>
        <v>1</v>
      </c>
    </row>
    <row r="417" spans="1:42" ht="16.149999999999999" customHeight="1" x14ac:dyDescent="0.25">
      <c r="A417" s="108">
        <v>340</v>
      </c>
      <c r="B417" s="8" t="s">
        <v>229</v>
      </c>
      <c r="C417" s="21" t="s">
        <v>228</v>
      </c>
      <c r="D417" s="22" t="s">
        <v>662</v>
      </c>
      <c r="E417" s="21" t="s">
        <v>1054</v>
      </c>
      <c r="F417" s="35">
        <v>44692</v>
      </c>
      <c r="G417" s="35">
        <v>44693</v>
      </c>
      <c r="H417" s="21" t="s">
        <v>748</v>
      </c>
      <c r="I417" s="22" t="s">
        <v>431</v>
      </c>
      <c r="J417" s="35">
        <v>44692</v>
      </c>
      <c r="K417" s="35">
        <v>44693</v>
      </c>
      <c r="L417" s="10"/>
      <c r="M417" s="10">
        <v>3400</v>
      </c>
      <c r="N417" s="10">
        <f t="shared" si="58"/>
        <v>0</v>
      </c>
      <c r="O417" s="10"/>
      <c r="P417" s="10">
        <v>2900</v>
      </c>
      <c r="Q417" s="10">
        <f t="shared" si="59"/>
        <v>0</v>
      </c>
      <c r="R417" s="10"/>
      <c r="S417" s="10">
        <v>2800</v>
      </c>
      <c r="T417" s="10">
        <f t="shared" si="60"/>
        <v>0</v>
      </c>
      <c r="U417" s="10">
        <v>6</v>
      </c>
      <c r="V417" s="10">
        <v>150</v>
      </c>
      <c r="W417" s="10">
        <f t="shared" si="63"/>
        <v>900</v>
      </c>
      <c r="X417" s="10">
        <v>6</v>
      </c>
      <c r="Y417" s="10">
        <v>150</v>
      </c>
      <c r="Z417" s="10">
        <f t="shared" si="64"/>
        <v>900</v>
      </c>
      <c r="AA417" s="10">
        <v>6</v>
      </c>
      <c r="AB417" s="10">
        <v>150</v>
      </c>
      <c r="AC417" s="10">
        <f t="shared" si="65"/>
        <v>900</v>
      </c>
      <c r="AD417" s="11">
        <v>18</v>
      </c>
      <c r="AE417" s="26">
        <v>7</v>
      </c>
      <c r="AF417" s="7">
        <f t="shared" si="57"/>
        <v>126</v>
      </c>
      <c r="AG417" s="152">
        <v>1</v>
      </c>
      <c r="AH417" s="139">
        <f t="shared" si="66"/>
        <v>36</v>
      </c>
      <c r="AI417" s="139">
        <f t="shared" si="62"/>
        <v>2826</v>
      </c>
      <c r="AJ417" s="109">
        <f t="shared" si="67"/>
        <v>2826</v>
      </c>
      <c r="AM417" t="b">
        <f>D417='15.02.2022 Смета'!D419</f>
        <v>1</v>
      </c>
      <c r="AN417" t="b">
        <f>F417='15.02.2022 Смета'!E419</f>
        <v>1</v>
      </c>
      <c r="AO417" t="b">
        <f>G417='15.02.2022 Смета'!F419</f>
        <v>1</v>
      </c>
      <c r="AP417" t="b">
        <f>H417='15.02.2022 Смета'!G419</f>
        <v>1</v>
      </c>
    </row>
    <row r="418" spans="1:42" ht="16.149999999999999" customHeight="1" x14ac:dyDescent="0.25">
      <c r="A418" s="108">
        <v>341</v>
      </c>
      <c r="B418" s="8" t="s">
        <v>229</v>
      </c>
      <c r="C418" s="21" t="s">
        <v>228</v>
      </c>
      <c r="D418" s="22" t="s">
        <v>650</v>
      </c>
      <c r="E418" s="21" t="s">
        <v>340</v>
      </c>
      <c r="F418" s="35">
        <v>44692</v>
      </c>
      <c r="G418" s="35">
        <v>44693</v>
      </c>
      <c r="H418" s="21" t="s">
        <v>748</v>
      </c>
      <c r="I418" s="22" t="s">
        <v>300</v>
      </c>
      <c r="J418" s="35">
        <v>44692</v>
      </c>
      <c r="K418" s="35">
        <v>44693</v>
      </c>
      <c r="L418" s="10"/>
      <c r="M418" s="10">
        <v>3400</v>
      </c>
      <c r="N418" s="10">
        <f t="shared" si="58"/>
        <v>0</v>
      </c>
      <c r="O418" s="10"/>
      <c r="P418" s="10">
        <v>2900</v>
      </c>
      <c r="Q418" s="10">
        <f t="shared" si="59"/>
        <v>0</v>
      </c>
      <c r="R418" s="10"/>
      <c r="S418" s="10">
        <v>2800</v>
      </c>
      <c r="T418" s="10">
        <f t="shared" si="60"/>
        <v>0</v>
      </c>
      <c r="U418" s="10">
        <v>6</v>
      </c>
      <c r="V418" s="10">
        <v>150</v>
      </c>
      <c r="W418" s="10">
        <f t="shared" si="63"/>
        <v>900</v>
      </c>
      <c r="X418" s="10">
        <v>6</v>
      </c>
      <c r="Y418" s="10">
        <v>150</v>
      </c>
      <c r="Z418" s="10">
        <f t="shared" si="64"/>
        <v>900</v>
      </c>
      <c r="AA418" s="10">
        <v>6</v>
      </c>
      <c r="AB418" s="10">
        <v>150</v>
      </c>
      <c r="AC418" s="10">
        <f t="shared" si="65"/>
        <v>900</v>
      </c>
      <c r="AD418" s="11">
        <v>18</v>
      </c>
      <c r="AE418" s="26">
        <v>7</v>
      </c>
      <c r="AF418" s="7">
        <f t="shared" si="57"/>
        <v>126</v>
      </c>
      <c r="AG418" s="152">
        <v>1</v>
      </c>
      <c r="AH418" s="139">
        <f t="shared" si="66"/>
        <v>36</v>
      </c>
      <c r="AI418" s="139">
        <f t="shared" si="62"/>
        <v>2826</v>
      </c>
      <c r="AJ418" s="109">
        <f t="shared" si="67"/>
        <v>2826</v>
      </c>
      <c r="AM418" t="b">
        <f>D418='15.02.2022 Смета'!D420</f>
        <v>1</v>
      </c>
      <c r="AN418" t="b">
        <f>F418='15.02.2022 Смета'!E420</f>
        <v>1</v>
      </c>
      <c r="AO418" t="b">
        <f>G418='15.02.2022 Смета'!F420</f>
        <v>1</v>
      </c>
      <c r="AP418" t="b">
        <f>H418='15.02.2022 Смета'!G420</f>
        <v>1</v>
      </c>
    </row>
    <row r="419" spans="1:42" ht="16.149999999999999" customHeight="1" x14ac:dyDescent="0.25">
      <c r="A419" s="108">
        <v>342</v>
      </c>
      <c r="B419" s="8" t="s">
        <v>229</v>
      </c>
      <c r="C419" s="21" t="s">
        <v>228</v>
      </c>
      <c r="D419" s="22" t="s">
        <v>663</v>
      </c>
      <c r="E419" s="21" t="s">
        <v>1054</v>
      </c>
      <c r="F419" s="35">
        <v>44698</v>
      </c>
      <c r="G419" s="35">
        <v>44699</v>
      </c>
      <c r="H419" s="21" t="s">
        <v>331</v>
      </c>
      <c r="I419" s="22" t="s">
        <v>431</v>
      </c>
      <c r="J419" s="35">
        <v>44698</v>
      </c>
      <c r="K419" s="35">
        <v>44699</v>
      </c>
      <c r="L419" s="10"/>
      <c r="M419" s="10">
        <v>3400</v>
      </c>
      <c r="N419" s="10">
        <f t="shared" si="58"/>
        <v>0</v>
      </c>
      <c r="O419" s="10"/>
      <c r="P419" s="10">
        <v>2900</v>
      </c>
      <c r="Q419" s="10">
        <f t="shared" si="59"/>
        <v>0</v>
      </c>
      <c r="R419" s="10"/>
      <c r="S419" s="10">
        <v>2800</v>
      </c>
      <c r="T419" s="10">
        <f t="shared" si="60"/>
        <v>0</v>
      </c>
      <c r="U419" s="10">
        <v>6</v>
      </c>
      <c r="V419" s="10">
        <v>150</v>
      </c>
      <c r="W419" s="10">
        <f t="shared" si="63"/>
        <v>900</v>
      </c>
      <c r="X419" s="10">
        <v>6</v>
      </c>
      <c r="Y419" s="10">
        <v>150</v>
      </c>
      <c r="Z419" s="10">
        <f t="shared" si="64"/>
        <v>900</v>
      </c>
      <c r="AA419" s="10">
        <v>6</v>
      </c>
      <c r="AB419" s="10">
        <v>150</v>
      </c>
      <c r="AC419" s="10">
        <f t="shared" si="65"/>
        <v>900</v>
      </c>
      <c r="AD419" s="11">
        <v>18</v>
      </c>
      <c r="AE419" s="26">
        <v>7</v>
      </c>
      <c r="AF419" s="7">
        <f t="shared" si="57"/>
        <v>126</v>
      </c>
      <c r="AG419" s="152">
        <v>1</v>
      </c>
      <c r="AH419" s="139">
        <f t="shared" si="66"/>
        <v>36</v>
      </c>
      <c r="AI419" s="139">
        <f t="shared" si="62"/>
        <v>2826</v>
      </c>
      <c r="AJ419" s="109">
        <f t="shared" si="67"/>
        <v>2826</v>
      </c>
      <c r="AM419" t="b">
        <f>D419='15.02.2022 Смета'!D421</f>
        <v>1</v>
      </c>
      <c r="AN419" t="b">
        <f>F419='15.02.2022 Смета'!E421</f>
        <v>1</v>
      </c>
      <c r="AO419" t="b">
        <f>G419='15.02.2022 Смета'!F421</f>
        <v>1</v>
      </c>
      <c r="AP419" t="b">
        <f>H419='15.02.2022 Смета'!G421</f>
        <v>1</v>
      </c>
    </row>
    <row r="420" spans="1:42" ht="27" customHeight="1" x14ac:dyDescent="0.25">
      <c r="A420" s="108">
        <v>343</v>
      </c>
      <c r="B420" s="8" t="s">
        <v>229</v>
      </c>
      <c r="C420" s="21" t="s">
        <v>228</v>
      </c>
      <c r="D420" s="22" t="s">
        <v>233</v>
      </c>
      <c r="E420" s="21" t="s">
        <v>340</v>
      </c>
      <c r="F420" s="35">
        <v>44698</v>
      </c>
      <c r="G420" s="35">
        <v>44699</v>
      </c>
      <c r="H420" s="21" t="s">
        <v>331</v>
      </c>
      <c r="I420" s="22" t="s">
        <v>300</v>
      </c>
      <c r="J420" s="35">
        <v>44698</v>
      </c>
      <c r="K420" s="35">
        <v>44699</v>
      </c>
      <c r="L420" s="10"/>
      <c r="M420" s="10">
        <v>3400</v>
      </c>
      <c r="N420" s="10">
        <f t="shared" si="58"/>
        <v>0</v>
      </c>
      <c r="O420" s="10"/>
      <c r="P420" s="10">
        <v>2900</v>
      </c>
      <c r="Q420" s="10">
        <f t="shared" si="59"/>
        <v>0</v>
      </c>
      <c r="R420" s="10"/>
      <c r="S420" s="10">
        <v>2800</v>
      </c>
      <c r="T420" s="10">
        <f t="shared" si="60"/>
        <v>0</v>
      </c>
      <c r="U420" s="10">
        <v>6</v>
      </c>
      <c r="V420" s="10">
        <v>150</v>
      </c>
      <c r="W420" s="10">
        <f t="shared" si="63"/>
        <v>900</v>
      </c>
      <c r="X420" s="10">
        <v>6</v>
      </c>
      <c r="Y420" s="10">
        <v>150</v>
      </c>
      <c r="Z420" s="10">
        <f t="shared" si="64"/>
        <v>900</v>
      </c>
      <c r="AA420" s="10">
        <v>6</v>
      </c>
      <c r="AB420" s="10">
        <v>150</v>
      </c>
      <c r="AC420" s="10">
        <f t="shared" si="65"/>
        <v>900</v>
      </c>
      <c r="AD420" s="11">
        <v>18</v>
      </c>
      <c r="AE420" s="26">
        <v>7</v>
      </c>
      <c r="AF420" s="7">
        <f t="shared" si="57"/>
        <v>126</v>
      </c>
      <c r="AG420" s="152">
        <v>1</v>
      </c>
      <c r="AH420" s="139">
        <f t="shared" si="66"/>
        <v>36</v>
      </c>
      <c r="AI420" s="139">
        <f t="shared" si="62"/>
        <v>2826</v>
      </c>
      <c r="AJ420" s="109">
        <f t="shared" si="67"/>
        <v>2826</v>
      </c>
      <c r="AM420" t="b">
        <f>D420='15.02.2022 Смета'!D422</f>
        <v>1</v>
      </c>
      <c r="AN420" t="b">
        <f>F420='15.02.2022 Смета'!E422</f>
        <v>1</v>
      </c>
      <c r="AO420" t="b">
        <f>G420='15.02.2022 Смета'!F422</f>
        <v>1</v>
      </c>
      <c r="AP420" t="b">
        <f>H420='15.02.2022 Смета'!G422</f>
        <v>1</v>
      </c>
    </row>
    <row r="421" spans="1:42" ht="16.899999999999999" customHeight="1" x14ac:dyDescent="0.25">
      <c r="A421" s="106"/>
      <c r="B421" s="96"/>
      <c r="C421" s="97"/>
      <c r="D421" s="179" t="s">
        <v>901</v>
      </c>
      <c r="E421" s="99"/>
      <c r="F421" s="99"/>
      <c r="G421" s="99"/>
      <c r="H421" s="99"/>
      <c r="I421" s="99"/>
      <c r="J421" s="99"/>
      <c r="K421" s="99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2"/>
      <c r="AE421" s="79"/>
      <c r="AF421" s="79"/>
      <c r="AG421" s="153"/>
      <c r="AH421" s="151"/>
      <c r="AI421" s="151"/>
      <c r="AJ421" s="164"/>
      <c r="AM421" t="b">
        <f>D421='15.02.2022 Смета'!D423</f>
        <v>1</v>
      </c>
      <c r="AN421" t="b">
        <f>F421='15.02.2022 Смета'!E423</f>
        <v>1</v>
      </c>
      <c r="AO421" t="b">
        <f>G421='15.02.2022 Смета'!F423</f>
        <v>1</v>
      </c>
      <c r="AP421" t="b">
        <f>H421='15.02.2022 Смета'!G423</f>
        <v>1</v>
      </c>
    </row>
    <row r="422" spans="1:42" ht="27" customHeight="1" x14ac:dyDescent="0.25">
      <c r="A422" s="108">
        <v>344</v>
      </c>
      <c r="B422" s="8" t="s">
        <v>195</v>
      </c>
      <c r="C422" s="21" t="s">
        <v>159</v>
      </c>
      <c r="D422" s="22" t="s">
        <v>174</v>
      </c>
      <c r="E422" s="21" t="s">
        <v>499</v>
      </c>
      <c r="F422" s="35">
        <v>44606</v>
      </c>
      <c r="G422" s="35">
        <v>44610</v>
      </c>
      <c r="H422" s="21" t="s">
        <v>816</v>
      </c>
      <c r="I422" s="22" t="s">
        <v>499</v>
      </c>
      <c r="J422" s="35">
        <v>44606</v>
      </c>
      <c r="K422" s="35">
        <v>44610</v>
      </c>
      <c r="L422" s="10"/>
      <c r="M422" s="10">
        <v>3400</v>
      </c>
      <c r="N422" s="10">
        <f t="shared" si="58"/>
        <v>0</v>
      </c>
      <c r="O422" s="10"/>
      <c r="P422" s="10">
        <v>2900</v>
      </c>
      <c r="Q422" s="10">
        <f t="shared" si="59"/>
        <v>0</v>
      </c>
      <c r="R422" s="10"/>
      <c r="S422" s="10">
        <v>2800</v>
      </c>
      <c r="T422" s="10">
        <f t="shared" si="60"/>
        <v>0</v>
      </c>
      <c r="U422" s="10">
        <v>8</v>
      </c>
      <c r="V422" s="10">
        <v>150</v>
      </c>
      <c r="W422" s="10">
        <f t="shared" si="63"/>
        <v>1200</v>
      </c>
      <c r="X422" s="10">
        <v>8</v>
      </c>
      <c r="Y422" s="10">
        <v>150</v>
      </c>
      <c r="Z422" s="10">
        <f t="shared" si="64"/>
        <v>1200</v>
      </c>
      <c r="AA422" s="10">
        <v>8</v>
      </c>
      <c r="AB422" s="10">
        <v>150</v>
      </c>
      <c r="AC422" s="10">
        <f t="shared" si="65"/>
        <v>1200</v>
      </c>
      <c r="AD422" s="11"/>
      <c r="AE422" s="26">
        <v>7</v>
      </c>
      <c r="AF422" s="7">
        <f t="shared" si="57"/>
        <v>0</v>
      </c>
      <c r="AG422" s="152">
        <v>1</v>
      </c>
      <c r="AH422" s="139">
        <f t="shared" si="66"/>
        <v>24</v>
      </c>
      <c r="AI422" s="139">
        <f t="shared" si="62"/>
        <v>3600</v>
      </c>
      <c r="AJ422" s="109">
        <f t="shared" si="67"/>
        <v>3600</v>
      </c>
      <c r="AM422" t="b">
        <f>D422='15.02.2022 Смета'!D424</f>
        <v>1</v>
      </c>
      <c r="AN422" t="b">
        <f>F422='15.02.2022 Смета'!E424</f>
        <v>1</v>
      </c>
      <c r="AO422" t="b">
        <f>G422='15.02.2022 Смета'!F424</f>
        <v>1</v>
      </c>
      <c r="AP422" t="b">
        <f>H422='15.02.2022 Смета'!G424</f>
        <v>1</v>
      </c>
    </row>
    <row r="423" spans="1:42" x14ac:dyDescent="0.25">
      <c r="A423" s="106"/>
      <c r="B423" s="96"/>
      <c r="C423" s="97"/>
      <c r="D423" s="179" t="s">
        <v>930</v>
      </c>
      <c r="E423" s="99"/>
      <c r="F423" s="99"/>
      <c r="G423" s="99"/>
      <c r="H423" s="99"/>
      <c r="I423" s="99"/>
      <c r="J423" s="99"/>
      <c r="K423" s="99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2"/>
      <c r="AE423" s="79"/>
      <c r="AF423" s="79"/>
      <c r="AG423" s="153"/>
      <c r="AH423" s="151"/>
      <c r="AI423" s="151"/>
      <c r="AJ423" s="164"/>
      <c r="AM423" t="b">
        <f>D423='15.02.2022 Смета'!D425</f>
        <v>0</v>
      </c>
      <c r="AN423" t="b">
        <f>F423='15.02.2022 Смета'!E425</f>
        <v>1</v>
      </c>
      <c r="AO423" t="b">
        <f>G423='15.02.2022 Смета'!F425</f>
        <v>1</v>
      </c>
      <c r="AP423" t="b">
        <f>H423='15.02.2022 Смета'!G425</f>
        <v>1</v>
      </c>
    </row>
    <row r="424" spans="1:42" ht="16.149999999999999" customHeight="1" x14ac:dyDescent="0.25">
      <c r="A424" s="108">
        <v>345</v>
      </c>
      <c r="B424" s="8" t="s">
        <v>193</v>
      </c>
      <c r="C424" s="21" t="s">
        <v>158</v>
      </c>
      <c r="D424" s="22" t="s">
        <v>664</v>
      </c>
      <c r="E424" s="21" t="s">
        <v>516</v>
      </c>
      <c r="F424" s="35">
        <v>44636</v>
      </c>
      <c r="G424" s="35">
        <v>44638</v>
      </c>
      <c r="H424" s="21" t="s">
        <v>301</v>
      </c>
      <c r="I424" s="22" t="s">
        <v>516</v>
      </c>
      <c r="J424" s="35">
        <v>44636</v>
      </c>
      <c r="K424" s="35">
        <v>44638</v>
      </c>
      <c r="L424" s="10"/>
      <c r="M424" s="10">
        <v>3400</v>
      </c>
      <c r="N424" s="10">
        <f t="shared" si="58"/>
        <v>0</v>
      </c>
      <c r="O424" s="10"/>
      <c r="P424" s="10">
        <v>2900</v>
      </c>
      <c r="Q424" s="10">
        <f t="shared" si="59"/>
        <v>0</v>
      </c>
      <c r="R424" s="10"/>
      <c r="S424" s="10">
        <v>2800</v>
      </c>
      <c r="T424" s="10">
        <f t="shared" si="60"/>
        <v>0</v>
      </c>
      <c r="U424" s="10">
        <v>8</v>
      </c>
      <c r="V424" s="10">
        <v>150</v>
      </c>
      <c r="W424" s="10">
        <f t="shared" si="63"/>
        <v>1200</v>
      </c>
      <c r="X424" s="10">
        <v>8</v>
      </c>
      <c r="Y424" s="10">
        <v>150</v>
      </c>
      <c r="Z424" s="10">
        <f t="shared" si="64"/>
        <v>1200</v>
      </c>
      <c r="AA424" s="10">
        <v>8</v>
      </c>
      <c r="AB424" s="10">
        <v>150</v>
      </c>
      <c r="AC424" s="10">
        <f t="shared" si="65"/>
        <v>1200</v>
      </c>
      <c r="AD424" s="11"/>
      <c r="AE424" s="3">
        <v>7</v>
      </c>
      <c r="AF424" s="3">
        <f t="shared" si="57"/>
        <v>0</v>
      </c>
      <c r="AG424" s="152">
        <v>1</v>
      </c>
      <c r="AH424" s="139">
        <f t="shared" si="66"/>
        <v>24</v>
      </c>
      <c r="AI424" s="139">
        <f t="shared" si="62"/>
        <v>3600</v>
      </c>
      <c r="AJ424" s="109">
        <f t="shared" si="67"/>
        <v>3600</v>
      </c>
      <c r="AM424" t="b">
        <f>D424='15.02.2022 Смета'!D426</f>
        <v>1</v>
      </c>
      <c r="AN424" t="b">
        <f>F424='15.02.2022 Смета'!E426</f>
        <v>1</v>
      </c>
      <c r="AO424" t="b">
        <f>G424='15.02.2022 Смета'!F426</f>
        <v>1</v>
      </c>
      <c r="AP424" t="b">
        <f>H424='15.02.2022 Смета'!G426</f>
        <v>1</v>
      </c>
    </row>
    <row r="425" spans="1:42" ht="16.149999999999999" customHeight="1" x14ac:dyDescent="0.25">
      <c r="A425" s="108">
        <v>346</v>
      </c>
      <c r="B425" s="8" t="s">
        <v>193</v>
      </c>
      <c r="C425" s="21" t="s">
        <v>158</v>
      </c>
      <c r="D425" s="22" t="s">
        <v>665</v>
      </c>
      <c r="E425" s="21" t="s">
        <v>1055</v>
      </c>
      <c r="F425" s="35">
        <v>44818</v>
      </c>
      <c r="G425" s="35">
        <v>44820</v>
      </c>
      <c r="H425" s="21" t="s">
        <v>318</v>
      </c>
      <c r="I425" s="22" t="s">
        <v>750</v>
      </c>
      <c r="J425" s="35">
        <v>44818</v>
      </c>
      <c r="K425" s="35">
        <v>44820</v>
      </c>
      <c r="L425" s="10"/>
      <c r="M425" s="10">
        <v>3400</v>
      </c>
      <c r="N425" s="10">
        <f t="shared" si="58"/>
        <v>0</v>
      </c>
      <c r="O425" s="10"/>
      <c r="P425" s="10">
        <v>2900</v>
      </c>
      <c r="Q425" s="10">
        <f t="shared" si="59"/>
        <v>0</v>
      </c>
      <c r="R425" s="10"/>
      <c r="S425" s="10">
        <v>2800</v>
      </c>
      <c r="T425" s="10">
        <f t="shared" si="60"/>
        <v>0</v>
      </c>
      <c r="U425" s="10">
        <v>8</v>
      </c>
      <c r="V425" s="10">
        <v>150</v>
      </c>
      <c r="W425" s="10">
        <f t="shared" si="63"/>
        <v>1200</v>
      </c>
      <c r="X425" s="10">
        <v>8</v>
      </c>
      <c r="Y425" s="10">
        <v>150</v>
      </c>
      <c r="Z425" s="10">
        <f t="shared" si="64"/>
        <v>1200</v>
      </c>
      <c r="AA425" s="10">
        <v>8</v>
      </c>
      <c r="AB425" s="10">
        <v>150</v>
      </c>
      <c r="AC425" s="10">
        <f t="shared" si="65"/>
        <v>1200</v>
      </c>
      <c r="AD425" s="11">
        <v>56</v>
      </c>
      <c r="AE425" s="3">
        <v>7</v>
      </c>
      <c r="AF425" s="3">
        <f t="shared" si="57"/>
        <v>392</v>
      </c>
      <c r="AG425" s="152">
        <v>1</v>
      </c>
      <c r="AH425" s="139">
        <f t="shared" si="66"/>
        <v>80</v>
      </c>
      <c r="AI425" s="139">
        <f t="shared" si="62"/>
        <v>3992</v>
      </c>
      <c r="AJ425" s="109">
        <f t="shared" si="67"/>
        <v>3992</v>
      </c>
      <c r="AM425" t="b">
        <f>D425='15.02.2022 Смета'!D427</f>
        <v>1</v>
      </c>
      <c r="AN425" t="b">
        <f>F425='15.02.2022 Смета'!E427</f>
        <v>1</v>
      </c>
      <c r="AO425" t="b">
        <f>G425='15.02.2022 Смета'!F427</f>
        <v>1</v>
      </c>
      <c r="AP425" t="b">
        <f>H425='15.02.2022 Смета'!G427</f>
        <v>1</v>
      </c>
    </row>
    <row r="426" spans="1:42" x14ac:dyDescent="0.25">
      <c r="A426" s="106"/>
      <c r="B426" s="96"/>
      <c r="C426" s="97"/>
      <c r="D426" s="179" t="s">
        <v>903</v>
      </c>
      <c r="E426" s="99"/>
      <c r="F426" s="99"/>
      <c r="G426" s="99"/>
      <c r="H426" s="99"/>
      <c r="I426" s="99"/>
      <c r="J426" s="99"/>
      <c r="K426" s="99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2"/>
      <c r="AE426" s="79"/>
      <c r="AF426" s="79"/>
      <c r="AG426" s="153"/>
      <c r="AH426" s="151"/>
      <c r="AI426" s="151"/>
      <c r="AJ426" s="164"/>
      <c r="AM426" t="b">
        <f>D426='15.02.2022 Смета'!D428</f>
        <v>1</v>
      </c>
      <c r="AN426" t="b">
        <f>F426='15.02.2022 Смета'!E428</f>
        <v>1</v>
      </c>
      <c r="AO426" t="b">
        <f>G426='15.02.2022 Смета'!F428</f>
        <v>1</v>
      </c>
      <c r="AP426" t="b">
        <f>H426='15.02.2022 Смета'!G428</f>
        <v>1</v>
      </c>
    </row>
    <row r="427" spans="1:42" ht="51" customHeight="1" x14ac:dyDescent="0.25">
      <c r="A427" s="108">
        <v>347</v>
      </c>
      <c r="B427" s="8" t="s">
        <v>193</v>
      </c>
      <c r="C427" s="21" t="s">
        <v>142</v>
      </c>
      <c r="D427" s="22" t="s">
        <v>666</v>
      </c>
      <c r="E427" s="21" t="s">
        <v>482</v>
      </c>
      <c r="F427" s="35">
        <v>44617</v>
      </c>
      <c r="G427" s="35">
        <v>44619</v>
      </c>
      <c r="H427" s="21" t="s">
        <v>775</v>
      </c>
      <c r="I427" s="22" t="s">
        <v>482</v>
      </c>
      <c r="J427" s="35">
        <v>44617</v>
      </c>
      <c r="K427" s="35">
        <v>44619</v>
      </c>
      <c r="L427" s="10"/>
      <c r="M427" s="10">
        <v>3400</v>
      </c>
      <c r="N427" s="10">
        <f t="shared" si="58"/>
        <v>0</v>
      </c>
      <c r="O427" s="10"/>
      <c r="P427" s="10">
        <v>2900</v>
      </c>
      <c r="Q427" s="10">
        <f t="shared" si="59"/>
        <v>0</v>
      </c>
      <c r="R427" s="10"/>
      <c r="S427" s="10">
        <v>2800</v>
      </c>
      <c r="T427" s="10">
        <f t="shared" si="60"/>
        <v>0</v>
      </c>
      <c r="U427" s="10">
        <v>25</v>
      </c>
      <c r="V427" s="10">
        <v>150</v>
      </c>
      <c r="W427" s="10">
        <f t="shared" si="63"/>
        <v>3750</v>
      </c>
      <c r="X427" s="10">
        <v>25</v>
      </c>
      <c r="Y427" s="10">
        <v>150</v>
      </c>
      <c r="Z427" s="10">
        <f t="shared" si="64"/>
        <v>3750</v>
      </c>
      <c r="AA427" s="10">
        <v>25</v>
      </c>
      <c r="AB427" s="10">
        <v>150</v>
      </c>
      <c r="AC427" s="10">
        <f t="shared" si="65"/>
        <v>3750</v>
      </c>
      <c r="AD427" s="12"/>
      <c r="AE427" s="3">
        <v>7</v>
      </c>
      <c r="AF427" s="3">
        <f t="shared" si="57"/>
        <v>0</v>
      </c>
      <c r="AG427" s="152">
        <v>1</v>
      </c>
      <c r="AH427" s="139">
        <f t="shared" si="66"/>
        <v>75</v>
      </c>
      <c r="AI427" s="139">
        <f t="shared" si="62"/>
        <v>11250</v>
      </c>
      <c r="AJ427" s="109">
        <f t="shared" si="67"/>
        <v>11250</v>
      </c>
      <c r="AM427" t="b">
        <f>D427='15.02.2022 Смета'!D429</f>
        <v>1</v>
      </c>
      <c r="AN427" t="b">
        <f>F427='15.02.2022 Смета'!E429</f>
        <v>1</v>
      </c>
      <c r="AO427" t="b">
        <f>G427='15.02.2022 Смета'!F429</f>
        <v>1</v>
      </c>
      <c r="AP427" t="b">
        <f>H427='15.02.2022 Смета'!G429</f>
        <v>0</v>
      </c>
    </row>
    <row r="428" spans="1:42" ht="52.15" customHeight="1" x14ac:dyDescent="0.25">
      <c r="A428" s="108">
        <v>348</v>
      </c>
      <c r="B428" s="8" t="s">
        <v>193</v>
      </c>
      <c r="C428" s="21" t="s">
        <v>142</v>
      </c>
      <c r="D428" s="22" t="s">
        <v>667</v>
      </c>
      <c r="E428" s="21" t="s">
        <v>1062</v>
      </c>
      <c r="F428" s="35">
        <v>44666</v>
      </c>
      <c r="G428" s="35">
        <v>44668</v>
      </c>
      <c r="H428" s="21" t="s">
        <v>775</v>
      </c>
      <c r="I428" s="22" t="s">
        <v>751</v>
      </c>
      <c r="J428" s="35">
        <v>44666</v>
      </c>
      <c r="K428" s="35">
        <v>44668</v>
      </c>
      <c r="L428" s="10"/>
      <c r="M428" s="10">
        <v>3400</v>
      </c>
      <c r="N428" s="10">
        <f t="shared" si="58"/>
        <v>0</v>
      </c>
      <c r="O428" s="10"/>
      <c r="P428" s="10">
        <v>2900</v>
      </c>
      <c r="Q428" s="10">
        <f t="shared" si="59"/>
        <v>0</v>
      </c>
      <c r="R428" s="10"/>
      <c r="S428" s="10">
        <v>2800</v>
      </c>
      <c r="T428" s="10">
        <f t="shared" si="60"/>
        <v>0</v>
      </c>
      <c r="U428" s="10">
        <v>25</v>
      </c>
      <c r="V428" s="10">
        <v>150</v>
      </c>
      <c r="W428" s="10">
        <f t="shared" si="63"/>
        <v>3750</v>
      </c>
      <c r="X428" s="10">
        <v>25</v>
      </c>
      <c r="Y428" s="10">
        <v>150</v>
      </c>
      <c r="Z428" s="10">
        <f t="shared" si="64"/>
        <v>3750</v>
      </c>
      <c r="AA428" s="10">
        <v>25</v>
      </c>
      <c r="AB428" s="10">
        <v>150</v>
      </c>
      <c r="AC428" s="10">
        <f t="shared" si="65"/>
        <v>3750</v>
      </c>
      <c r="AD428" s="11">
        <v>75</v>
      </c>
      <c r="AE428" s="3">
        <v>7</v>
      </c>
      <c r="AF428" s="3">
        <f t="shared" si="57"/>
        <v>525</v>
      </c>
      <c r="AG428" s="152">
        <v>1</v>
      </c>
      <c r="AH428" s="139">
        <f t="shared" si="66"/>
        <v>150</v>
      </c>
      <c r="AI428" s="139">
        <f t="shared" si="62"/>
        <v>11775</v>
      </c>
      <c r="AJ428" s="109">
        <f t="shared" si="67"/>
        <v>11775</v>
      </c>
      <c r="AM428" t="b">
        <f>D428='15.02.2022 Смета'!D430</f>
        <v>1</v>
      </c>
      <c r="AN428" t="b">
        <f>F428='15.02.2022 Смета'!E430</f>
        <v>1</v>
      </c>
      <c r="AO428" t="b">
        <f>G428='15.02.2022 Смета'!F430</f>
        <v>1</v>
      </c>
      <c r="AP428" t="b">
        <f>H428='15.02.2022 Смета'!G430</f>
        <v>0</v>
      </c>
    </row>
    <row r="429" spans="1:42" ht="13.9" customHeight="1" x14ac:dyDescent="0.25">
      <c r="A429" s="106"/>
      <c r="B429" s="96"/>
      <c r="C429" s="97"/>
      <c r="D429" s="179" t="s">
        <v>904</v>
      </c>
      <c r="E429" s="99"/>
      <c r="F429" s="99"/>
      <c r="G429" s="99"/>
      <c r="H429" s="99"/>
      <c r="I429" s="99"/>
      <c r="J429" s="99"/>
      <c r="K429" s="99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2"/>
      <c r="AE429" s="79"/>
      <c r="AF429" s="79"/>
      <c r="AG429" s="153"/>
      <c r="AH429" s="151"/>
      <c r="AI429" s="151"/>
      <c r="AJ429" s="164"/>
      <c r="AM429" t="b">
        <f>D429='15.02.2022 Смета'!D431</f>
        <v>1</v>
      </c>
      <c r="AN429" t="b">
        <f>F429='15.02.2022 Смета'!E431</f>
        <v>1</v>
      </c>
      <c r="AO429" t="b">
        <f>G429='15.02.2022 Смета'!F431</f>
        <v>1</v>
      </c>
      <c r="AP429" t="b">
        <f>H429='15.02.2022 Смета'!G431</f>
        <v>1</v>
      </c>
    </row>
    <row r="430" spans="1:42" ht="27" customHeight="1" x14ac:dyDescent="0.25">
      <c r="A430" s="108">
        <v>349</v>
      </c>
      <c r="B430" s="8" t="s">
        <v>193</v>
      </c>
      <c r="C430" s="21" t="s">
        <v>143</v>
      </c>
      <c r="D430" s="22" t="s">
        <v>668</v>
      </c>
      <c r="E430" s="21" t="s">
        <v>1056</v>
      </c>
      <c r="F430" s="35">
        <v>44671</v>
      </c>
      <c r="G430" s="35">
        <v>44674</v>
      </c>
      <c r="H430" s="21" t="s">
        <v>1057</v>
      </c>
      <c r="I430" s="22" t="s">
        <v>752</v>
      </c>
      <c r="J430" s="35">
        <v>44671</v>
      </c>
      <c r="K430" s="35">
        <v>44674</v>
      </c>
      <c r="L430" s="10"/>
      <c r="M430" s="10">
        <v>3400</v>
      </c>
      <c r="N430" s="10">
        <f t="shared" si="58"/>
        <v>0</v>
      </c>
      <c r="O430" s="10"/>
      <c r="P430" s="10">
        <v>2900</v>
      </c>
      <c r="Q430" s="10">
        <f t="shared" si="59"/>
        <v>0</v>
      </c>
      <c r="R430" s="10"/>
      <c r="S430" s="10">
        <v>2800</v>
      </c>
      <c r="T430" s="10">
        <f t="shared" si="60"/>
        <v>0</v>
      </c>
      <c r="U430" s="10">
        <v>6</v>
      </c>
      <c r="V430" s="10">
        <v>150</v>
      </c>
      <c r="W430" s="10">
        <f t="shared" si="63"/>
        <v>900</v>
      </c>
      <c r="X430" s="10">
        <v>6</v>
      </c>
      <c r="Y430" s="10">
        <v>150</v>
      </c>
      <c r="Z430" s="10">
        <f t="shared" si="64"/>
        <v>900</v>
      </c>
      <c r="AA430" s="10">
        <v>6</v>
      </c>
      <c r="AB430" s="10">
        <v>150</v>
      </c>
      <c r="AC430" s="10">
        <f t="shared" si="65"/>
        <v>900</v>
      </c>
      <c r="AD430" s="11">
        <v>18</v>
      </c>
      <c r="AE430" s="3">
        <v>7</v>
      </c>
      <c r="AF430" s="3">
        <f t="shared" si="57"/>
        <v>126</v>
      </c>
      <c r="AG430" s="152">
        <v>1</v>
      </c>
      <c r="AH430" s="145">
        <f t="shared" si="66"/>
        <v>36</v>
      </c>
      <c r="AI430" s="139">
        <f t="shared" si="62"/>
        <v>2826</v>
      </c>
      <c r="AJ430" s="118">
        <f t="shared" si="67"/>
        <v>2826</v>
      </c>
      <c r="AM430" t="b">
        <f>D430='15.02.2022 Смета'!D432</f>
        <v>1</v>
      </c>
      <c r="AN430" t="b">
        <f>F430='15.02.2022 Смета'!E432</f>
        <v>1</v>
      </c>
      <c r="AO430" t="b">
        <f>G430='15.02.2022 Смета'!F432</f>
        <v>1</v>
      </c>
      <c r="AP430" t="b">
        <f>H430='15.02.2022 Смета'!G432</f>
        <v>0</v>
      </c>
    </row>
    <row r="431" spans="1:42" ht="27" customHeight="1" x14ac:dyDescent="0.25">
      <c r="A431" s="108">
        <v>350</v>
      </c>
      <c r="B431" s="8" t="s">
        <v>193</v>
      </c>
      <c r="C431" s="21" t="s">
        <v>143</v>
      </c>
      <c r="D431" s="22" t="s">
        <v>1097</v>
      </c>
      <c r="E431" s="21" t="s">
        <v>1058</v>
      </c>
      <c r="F431" s="35">
        <v>44682</v>
      </c>
      <c r="G431" s="35">
        <v>44686</v>
      </c>
      <c r="H431" s="21" t="s">
        <v>1057</v>
      </c>
      <c r="I431" s="22" t="s">
        <v>753</v>
      </c>
      <c r="J431" s="35">
        <v>44682</v>
      </c>
      <c r="K431" s="35">
        <v>44686</v>
      </c>
      <c r="L431" s="10"/>
      <c r="M431" s="10">
        <v>3400</v>
      </c>
      <c r="N431" s="10">
        <f t="shared" si="58"/>
        <v>0</v>
      </c>
      <c r="O431" s="10"/>
      <c r="P431" s="10">
        <v>2900</v>
      </c>
      <c r="Q431" s="10">
        <f t="shared" si="59"/>
        <v>0</v>
      </c>
      <c r="R431" s="10"/>
      <c r="S431" s="10">
        <v>2800</v>
      </c>
      <c r="T431" s="10">
        <f t="shared" si="60"/>
        <v>0</v>
      </c>
      <c r="U431" s="10">
        <v>6</v>
      </c>
      <c r="V431" s="10">
        <v>150</v>
      </c>
      <c r="W431" s="10">
        <f t="shared" si="63"/>
        <v>900</v>
      </c>
      <c r="X431" s="10">
        <v>6</v>
      </c>
      <c r="Y431" s="10">
        <v>150</v>
      </c>
      <c r="Z431" s="10">
        <f t="shared" si="64"/>
        <v>900</v>
      </c>
      <c r="AA431" s="10">
        <v>6</v>
      </c>
      <c r="AB431" s="10">
        <v>150</v>
      </c>
      <c r="AC431" s="10">
        <f t="shared" si="65"/>
        <v>900</v>
      </c>
      <c r="AD431" s="11">
        <v>18</v>
      </c>
      <c r="AE431" s="3">
        <v>7</v>
      </c>
      <c r="AF431" s="3">
        <f t="shared" si="57"/>
        <v>126</v>
      </c>
      <c r="AG431" s="152">
        <v>1</v>
      </c>
      <c r="AH431" s="145">
        <f t="shared" si="66"/>
        <v>36</v>
      </c>
      <c r="AI431" s="139">
        <f t="shared" si="62"/>
        <v>2826</v>
      </c>
      <c r="AJ431" s="118">
        <f t="shared" si="67"/>
        <v>2826</v>
      </c>
      <c r="AM431" t="b">
        <f>D431='15.02.2022 Смета'!D433</f>
        <v>0</v>
      </c>
      <c r="AN431" t="b">
        <f>F431='15.02.2022 Смета'!E433</f>
        <v>1</v>
      </c>
      <c r="AO431" t="b">
        <f>G431='15.02.2022 Смета'!F433</f>
        <v>1</v>
      </c>
      <c r="AP431" t="b">
        <f>H431='15.02.2022 Смета'!G433</f>
        <v>0</v>
      </c>
    </row>
    <row r="432" spans="1:42" ht="14.65" customHeight="1" x14ac:dyDescent="0.25">
      <c r="A432" s="106"/>
      <c r="B432" s="96"/>
      <c r="C432" s="97"/>
      <c r="D432" s="179" t="s">
        <v>931</v>
      </c>
      <c r="E432" s="99"/>
      <c r="F432" s="99"/>
      <c r="G432" s="99"/>
      <c r="H432" s="99"/>
      <c r="I432" s="99"/>
      <c r="J432" s="99"/>
      <c r="K432" s="99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2"/>
      <c r="AE432" s="79"/>
      <c r="AF432" s="79"/>
      <c r="AG432" s="153"/>
      <c r="AH432" s="151"/>
      <c r="AI432" s="151"/>
      <c r="AJ432" s="164"/>
      <c r="AM432" t="b">
        <f>D432='15.02.2022 Смета'!D434</f>
        <v>0</v>
      </c>
      <c r="AN432" t="b">
        <f>F432='15.02.2022 Смета'!E434</f>
        <v>1</v>
      </c>
      <c r="AO432" t="b">
        <f>G432='15.02.2022 Смета'!F434</f>
        <v>1</v>
      </c>
      <c r="AP432" t="b">
        <f>H432='15.02.2022 Смета'!G434</f>
        <v>1</v>
      </c>
    </row>
    <row r="433" spans="1:42" ht="27" customHeight="1" x14ac:dyDescent="0.25">
      <c r="A433" s="108">
        <v>351</v>
      </c>
      <c r="B433" s="8" t="s">
        <v>203</v>
      </c>
      <c r="C433" s="21" t="s">
        <v>215</v>
      </c>
      <c r="D433" s="22" t="s">
        <v>670</v>
      </c>
      <c r="E433" s="21" t="s">
        <v>497</v>
      </c>
      <c r="F433" s="35">
        <v>44637</v>
      </c>
      <c r="G433" s="35">
        <v>44639</v>
      </c>
      <c r="H433" s="21" t="s">
        <v>801</v>
      </c>
      <c r="I433" s="22" t="s">
        <v>497</v>
      </c>
      <c r="J433" s="35">
        <v>44637</v>
      </c>
      <c r="K433" s="35">
        <v>44639</v>
      </c>
      <c r="L433" s="10"/>
      <c r="M433" s="10">
        <v>3400</v>
      </c>
      <c r="N433" s="10">
        <f t="shared" si="58"/>
        <v>0</v>
      </c>
      <c r="O433" s="10"/>
      <c r="P433" s="10">
        <v>2900</v>
      </c>
      <c r="Q433" s="10">
        <f t="shared" si="59"/>
        <v>0</v>
      </c>
      <c r="R433" s="10"/>
      <c r="S433" s="10">
        <v>2800</v>
      </c>
      <c r="T433" s="10">
        <f t="shared" si="60"/>
        <v>0</v>
      </c>
      <c r="U433" s="13">
        <v>4</v>
      </c>
      <c r="V433" s="10">
        <v>150</v>
      </c>
      <c r="W433" s="10">
        <f t="shared" si="63"/>
        <v>600</v>
      </c>
      <c r="X433" s="13">
        <v>4</v>
      </c>
      <c r="Y433" s="10">
        <v>150</v>
      </c>
      <c r="Z433" s="10">
        <f t="shared" si="64"/>
        <v>600</v>
      </c>
      <c r="AA433" s="10">
        <v>4</v>
      </c>
      <c r="AB433" s="10">
        <v>150</v>
      </c>
      <c r="AC433" s="10">
        <f t="shared" si="65"/>
        <v>600</v>
      </c>
      <c r="AD433" s="11"/>
      <c r="AE433" s="3">
        <v>7</v>
      </c>
      <c r="AF433" s="3">
        <f t="shared" si="57"/>
        <v>0</v>
      </c>
      <c r="AG433" s="152">
        <v>1</v>
      </c>
      <c r="AH433" s="139">
        <f t="shared" si="66"/>
        <v>12</v>
      </c>
      <c r="AI433" s="139">
        <f t="shared" si="62"/>
        <v>1800</v>
      </c>
      <c r="AJ433" s="109">
        <f t="shared" si="67"/>
        <v>1800</v>
      </c>
      <c r="AM433" t="b">
        <f>D433='15.02.2022 Смета'!D435</f>
        <v>1</v>
      </c>
      <c r="AN433" t="b">
        <f>F433='15.02.2022 Смета'!E435</f>
        <v>1</v>
      </c>
      <c r="AO433" t="b">
        <f>G433='15.02.2022 Смета'!F435</f>
        <v>1</v>
      </c>
      <c r="AP433" t="b">
        <f>H433='15.02.2022 Смета'!G435</f>
        <v>1</v>
      </c>
    </row>
    <row r="434" spans="1:42" ht="27" customHeight="1" x14ac:dyDescent="0.25">
      <c r="A434" s="108">
        <v>352</v>
      </c>
      <c r="B434" s="8" t="s">
        <v>203</v>
      </c>
      <c r="C434" s="21" t="s">
        <v>215</v>
      </c>
      <c r="D434" s="22" t="s">
        <v>92</v>
      </c>
      <c r="E434" s="21" t="s">
        <v>1059</v>
      </c>
      <c r="F434" s="35">
        <v>44677</v>
      </c>
      <c r="G434" s="35">
        <v>44679</v>
      </c>
      <c r="H434" s="21" t="s">
        <v>775</v>
      </c>
      <c r="I434" s="22" t="s">
        <v>754</v>
      </c>
      <c r="J434" s="35">
        <v>44677</v>
      </c>
      <c r="K434" s="35">
        <v>44679</v>
      </c>
      <c r="L434" s="10"/>
      <c r="M434" s="10">
        <v>3400</v>
      </c>
      <c r="N434" s="10">
        <f t="shared" si="58"/>
        <v>0</v>
      </c>
      <c r="O434" s="10"/>
      <c r="P434" s="10">
        <v>2900</v>
      </c>
      <c r="Q434" s="10">
        <f t="shared" si="59"/>
        <v>0</v>
      </c>
      <c r="R434" s="10"/>
      <c r="S434" s="10">
        <v>2800</v>
      </c>
      <c r="T434" s="10">
        <f t="shared" si="60"/>
        <v>0</v>
      </c>
      <c r="U434" s="10">
        <v>6</v>
      </c>
      <c r="V434" s="10">
        <v>150</v>
      </c>
      <c r="W434" s="10">
        <f t="shared" si="63"/>
        <v>900</v>
      </c>
      <c r="X434" s="10">
        <v>6</v>
      </c>
      <c r="Y434" s="10">
        <v>150</v>
      </c>
      <c r="Z434" s="10">
        <f t="shared" si="64"/>
        <v>900</v>
      </c>
      <c r="AA434" s="10">
        <v>6</v>
      </c>
      <c r="AB434" s="10">
        <v>150</v>
      </c>
      <c r="AC434" s="10">
        <f t="shared" si="65"/>
        <v>900</v>
      </c>
      <c r="AD434" s="11">
        <v>24</v>
      </c>
      <c r="AE434" s="3">
        <v>7</v>
      </c>
      <c r="AF434" s="3">
        <f t="shared" si="57"/>
        <v>168</v>
      </c>
      <c r="AG434" s="152">
        <v>1</v>
      </c>
      <c r="AH434" s="139">
        <f t="shared" si="66"/>
        <v>42</v>
      </c>
      <c r="AI434" s="139">
        <f t="shared" si="62"/>
        <v>2868</v>
      </c>
      <c r="AJ434" s="109">
        <f t="shared" si="67"/>
        <v>2868</v>
      </c>
      <c r="AM434" t="b">
        <f>D434='15.02.2022 Смета'!D436</f>
        <v>1</v>
      </c>
      <c r="AN434" t="b">
        <f>F434='15.02.2022 Смета'!E436</f>
        <v>1</v>
      </c>
      <c r="AO434" t="b">
        <f>G434='15.02.2022 Смета'!F436</f>
        <v>1</v>
      </c>
      <c r="AP434" t="b">
        <f>H434='15.02.2022 Смета'!G436</f>
        <v>0</v>
      </c>
    </row>
    <row r="435" spans="1:42" ht="39" customHeight="1" x14ac:dyDescent="0.25">
      <c r="A435" s="108">
        <v>353</v>
      </c>
      <c r="B435" s="8" t="s">
        <v>203</v>
      </c>
      <c r="C435" s="21" t="s">
        <v>215</v>
      </c>
      <c r="D435" s="22" t="s">
        <v>671</v>
      </c>
      <c r="E435" s="21" t="s">
        <v>1060</v>
      </c>
      <c r="F435" s="35">
        <v>44684</v>
      </c>
      <c r="G435" s="35">
        <v>44686</v>
      </c>
      <c r="H435" s="21" t="s">
        <v>541</v>
      </c>
      <c r="I435" s="22" t="s">
        <v>755</v>
      </c>
      <c r="J435" s="35">
        <v>44684</v>
      </c>
      <c r="K435" s="35">
        <v>44686</v>
      </c>
      <c r="L435" s="10"/>
      <c r="M435" s="10">
        <v>3400</v>
      </c>
      <c r="N435" s="10">
        <f t="shared" si="58"/>
        <v>0</v>
      </c>
      <c r="O435" s="10"/>
      <c r="P435" s="10">
        <v>2900</v>
      </c>
      <c r="Q435" s="10">
        <f t="shared" si="59"/>
        <v>0</v>
      </c>
      <c r="R435" s="10"/>
      <c r="S435" s="10">
        <v>2800</v>
      </c>
      <c r="T435" s="10">
        <f t="shared" si="60"/>
        <v>0</v>
      </c>
      <c r="U435" s="10">
        <v>8</v>
      </c>
      <c r="V435" s="10">
        <v>150</v>
      </c>
      <c r="W435" s="10">
        <f t="shared" si="63"/>
        <v>1200</v>
      </c>
      <c r="X435" s="10">
        <v>8</v>
      </c>
      <c r="Y435" s="10">
        <v>150</v>
      </c>
      <c r="Z435" s="10">
        <f t="shared" si="64"/>
        <v>1200</v>
      </c>
      <c r="AA435" s="10">
        <v>8</v>
      </c>
      <c r="AB435" s="10">
        <v>150</v>
      </c>
      <c r="AC435" s="10">
        <f t="shared" si="65"/>
        <v>1200</v>
      </c>
      <c r="AD435" s="11">
        <v>32</v>
      </c>
      <c r="AE435" s="3">
        <v>7</v>
      </c>
      <c r="AF435" s="3">
        <f t="shared" si="57"/>
        <v>224</v>
      </c>
      <c r="AG435" s="152">
        <v>1</v>
      </c>
      <c r="AH435" s="145">
        <f t="shared" si="66"/>
        <v>56</v>
      </c>
      <c r="AI435" s="139">
        <f t="shared" si="62"/>
        <v>3824</v>
      </c>
      <c r="AJ435" s="118">
        <f t="shared" si="67"/>
        <v>3824</v>
      </c>
      <c r="AM435" t="b">
        <f>D435='15.02.2022 Смета'!D437</f>
        <v>1</v>
      </c>
      <c r="AN435" t="b">
        <f>F435='15.02.2022 Смета'!E437</f>
        <v>1</v>
      </c>
      <c r="AO435" t="b">
        <f>G435='15.02.2022 Смета'!F437</f>
        <v>1</v>
      </c>
      <c r="AP435" t="b">
        <f>H435='15.02.2022 Смета'!G437</f>
        <v>1</v>
      </c>
    </row>
    <row r="436" spans="1:42" ht="16.149999999999999" customHeight="1" x14ac:dyDescent="0.25">
      <c r="A436" s="108">
        <v>354</v>
      </c>
      <c r="B436" s="8" t="s">
        <v>203</v>
      </c>
      <c r="C436" s="21" t="s">
        <v>215</v>
      </c>
      <c r="D436" s="22" t="s">
        <v>672</v>
      </c>
      <c r="E436" s="21" t="s">
        <v>1059</v>
      </c>
      <c r="F436" s="35">
        <v>44684</v>
      </c>
      <c r="G436" s="35">
        <v>44686</v>
      </c>
      <c r="H436" s="21" t="s">
        <v>799</v>
      </c>
      <c r="I436" s="22" t="s">
        <v>754</v>
      </c>
      <c r="J436" s="35">
        <v>44684</v>
      </c>
      <c r="K436" s="35">
        <v>44686</v>
      </c>
      <c r="L436" s="10"/>
      <c r="M436" s="10">
        <v>3400</v>
      </c>
      <c r="N436" s="10">
        <f t="shared" si="58"/>
        <v>0</v>
      </c>
      <c r="O436" s="10"/>
      <c r="P436" s="10">
        <v>2900</v>
      </c>
      <c r="Q436" s="10">
        <f t="shared" si="59"/>
        <v>0</v>
      </c>
      <c r="R436" s="10"/>
      <c r="S436" s="10">
        <v>2800</v>
      </c>
      <c r="T436" s="10">
        <f t="shared" si="60"/>
        <v>0</v>
      </c>
      <c r="U436" s="13">
        <v>4</v>
      </c>
      <c r="V436" s="10">
        <v>150</v>
      </c>
      <c r="W436" s="10">
        <f t="shared" si="63"/>
        <v>600</v>
      </c>
      <c r="X436" s="13">
        <v>4</v>
      </c>
      <c r="Y436" s="10">
        <v>150</v>
      </c>
      <c r="Z436" s="10">
        <f t="shared" si="64"/>
        <v>600</v>
      </c>
      <c r="AA436" s="10">
        <v>4</v>
      </c>
      <c r="AB436" s="10">
        <v>150</v>
      </c>
      <c r="AC436" s="10">
        <f t="shared" si="65"/>
        <v>600</v>
      </c>
      <c r="AD436" s="11">
        <v>16</v>
      </c>
      <c r="AE436" s="3">
        <v>7</v>
      </c>
      <c r="AF436" s="3">
        <f t="shared" si="57"/>
        <v>112</v>
      </c>
      <c r="AG436" s="152">
        <v>1</v>
      </c>
      <c r="AH436" s="145">
        <f t="shared" si="66"/>
        <v>28</v>
      </c>
      <c r="AI436" s="139">
        <f t="shared" si="62"/>
        <v>1912</v>
      </c>
      <c r="AJ436" s="118">
        <f t="shared" si="67"/>
        <v>1912</v>
      </c>
      <c r="AM436" t="b">
        <f>D436='15.02.2022 Смета'!D438</f>
        <v>1</v>
      </c>
      <c r="AN436" t="b">
        <f>F436='15.02.2022 Смета'!E438</f>
        <v>1</v>
      </c>
      <c r="AO436" t="b">
        <f>G436='15.02.2022 Смета'!F438</f>
        <v>1</v>
      </c>
      <c r="AP436" t="b">
        <f>H436='15.02.2022 Смета'!G438</f>
        <v>1</v>
      </c>
    </row>
    <row r="437" spans="1:42" ht="40.15" customHeight="1" x14ac:dyDescent="0.25">
      <c r="A437" s="108">
        <v>355</v>
      </c>
      <c r="B437" s="8" t="s">
        <v>203</v>
      </c>
      <c r="C437" s="21" t="s">
        <v>215</v>
      </c>
      <c r="D437" s="22" t="s">
        <v>673</v>
      </c>
      <c r="E437" s="21" t="s">
        <v>1060</v>
      </c>
      <c r="F437" s="35">
        <v>44817</v>
      </c>
      <c r="G437" s="35">
        <v>44819</v>
      </c>
      <c r="H437" s="21" t="s">
        <v>297</v>
      </c>
      <c r="I437" s="22" t="s">
        <v>755</v>
      </c>
      <c r="J437" s="35">
        <v>44817</v>
      </c>
      <c r="K437" s="35">
        <v>44819</v>
      </c>
      <c r="L437" s="10"/>
      <c r="M437" s="10">
        <v>3400</v>
      </c>
      <c r="N437" s="10">
        <f t="shared" si="58"/>
        <v>0</v>
      </c>
      <c r="O437" s="10"/>
      <c r="P437" s="10">
        <v>2900</v>
      </c>
      <c r="Q437" s="10">
        <f t="shared" si="59"/>
        <v>0</v>
      </c>
      <c r="R437" s="10"/>
      <c r="S437" s="10">
        <v>2800</v>
      </c>
      <c r="T437" s="10">
        <f t="shared" si="60"/>
        <v>0</v>
      </c>
      <c r="U437" s="10">
        <v>12</v>
      </c>
      <c r="V437" s="10">
        <v>150</v>
      </c>
      <c r="W437" s="10">
        <f t="shared" si="63"/>
        <v>1800</v>
      </c>
      <c r="X437" s="10">
        <v>12</v>
      </c>
      <c r="Y437" s="10">
        <v>150</v>
      </c>
      <c r="Z437" s="10">
        <f t="shared" si="64"/>
        <v>1800</v>
      </c>
      <c r="AA437" s="10">
        <v>12</v>
      </c>
      <c r="AB437" s="10">
        <v>150</v>
      </c>
      <c r="AC437" s="10">
        <f t="shared" si="65"/>
        <v>1800</v>
      </c>
      <c r="AD437" s="11">
        <v>48</v>
      </c>
      <c r="AE437" s="3">
        <v>7</v>
      </c>
      <c r="AF437" s="3">
        <f t="shared" si="57"/>
        <v>336</v>
      </c>
      <c r="AG437" s="152">
        <v>1</v>
      </c>
      <c r="AH437" s="145">
        <f t="shared" si="66"/>
        <v>84</v>
      </c>
      <c r="AI437" s="139">
        <f t="shared" si="62"/>
        <v>5736</v>
      </c>
      <c r="AJ437" s="118">
        <f t="shared" si="67"/>
        <v>5736</v>
      </c>
      <c r="AM437" t="b">
        <f>D437='15.02.2022 Смета'!D439</f>
        <v>1</v>
      </c>
      <c r="AN437" t="b">
        <f>F437='15.02.2022 Смета'!E439</f>
        <v>1</v>
      </c>
      <c r="AO437" t="b">
        <f>G437='15.02.2022 Смета'!F439</f>
        <v>1</v>
      </c>
      <c r="AP437" t="b">
        <f>H437='15.02.2022 Смета'!G439</f>
        <v>1</v>
      </c>
    </row>
    <row r="438" spans="1:42" ht="16.899999999999999" customHeight="1" x14ac:dyDescent="0.25">
      <c r="A438" s="106"/>
      <c r="B438" s="96"/>
      <c r="C438" s="97"/>
      <c r="D438" s="179" t="s">
        <v>906</v>
      </c>
      <c r="E438" s="99"/>
      <c r="F438" s="99"/>
      <c r="G438" s="99"/>
      <c r="H438" s="99"/>
      <c r="I438" s="99"/>
      <c r="J438" s="99"/>
      <c r="K438" s="99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2"/>
      <c r="AE438" s="79"/>
      <c r="AF438" s="79"/>
      <c r="AG438" s="153"/>
      <c r="AH438" s="151"/>
      <c r="AI438" s="151"/>
      <c r="AJ438" s="164"/>
      <c r="AM438" t="b">
        <f>D438='15.02.2022 Смета'!D440</f>
        <v>1</v>
      </c>
      <c r="AN438" t="b">
        <f>F438='15.02.2022 Смета'!E440</f>
        <v>1</v>
      </c>
      <c r="AO438" t="b">
        <f>G438='15.02.2022 Смета'!F440</f>
        <v>1</v>
      </c>
      <c r="AP438" t="b">
        <f>H438='15.02.2022 Смета'!G440</f>
        <v>1</v>
      </c>
    </row>
    <row r="439" spans="1:42" ht="40.9" customHeight="1" x14ac:dyDescent="0.25">
      <c r="A439" s="108">
        <v>356</v>
      </c>
      <c r="B439" s="8" t="s">
        <v>193</v>
      </c>
      <c r="C439" s="21" t="s">
        <v>194</v>
      </c>
      <c r="D439" s="22" t="s">
        <v>674</v>
      </c>
      <c r="E439" s="21" t="s">
        <v>498</v>
      </c>
      <c r="F439" s="35">
        <v>44610</v>
      </c>
      <c r="G439" s="35">
        <v>44614</v>
      </c>
      <c r="H439" s="21" t="s">
        <v>1057</v>
      </c>
      <c r="I439" s="22" t="s">
        <v>498</v>
      </c>
      <c r="J439" s="35">
        <v>44610</v>
      </c>
      <c r="K439" s="35">
        <v>44614</v>
      </c>
      <c r="L439" s="10"/>
      <c r="M439" s="10">
        <v>3400</v>
      </c>
      <c r="N439" s="10">
        <f t="shared" si="58"/>
        <v>0</v>
      </c>
      <c r="O439" s="10"/>
      <c r="P439" s="10">
        <v>2900</v>
      </c>
      <c r="Q439" s="10">
        <f t="shared" si="59"/>
        <v>0</v>
      </c>
      <c r="R439" s="10"/>
      <c r="S439" s="10">
        <v>2800</v>
      </c>
      <c r="T439" s="10">
        <f t="shared" si="60"/>
        <v>0</v>
      </c>
      <c r="U439" s="10">
        <v>6</v>
      </c>
      <c r="V439" s="10">
        <v>150</v>
      </c>
      <c r="W439" s="10">
        <f t="shared" si="63"/>
        <v>900</v>
      </c>
      <c r="X439" s="10">
        <v>6</v>
      </c>
      <c r="Y439" s="10">
        <v>150</v>
      </c>
      <c r="Z439" s="10">
        <f t="shared" si="64"/>
        <v>900</v>
      </c>
      <c r="AA439" s="10">
        <v>6</v>
      </c>
      <c r="AB439" s="10">
        <v>150</v>
      </c>
      <c r="AC439" s="10">
        <f t="shared" si="65"/>
        <v>900</v>
      </c>
      <c r="AD439" s="11"/>
      <c r="AE439" s="3">
        <v>7</v>
      </c>
      <c r="AF439" s="3">
        <f t="shared" si="57"/>
        <v>0</v>
      </c>
      <c r="AG439" s="152">
        <v>1</v>
      </c>
      <c r="AH439" s="145">
        <f t="shared" si="66"/>
        <v>18</v>
      </c>
      <c r="AI439" s="139">
        <f t="shared" si="62"/>
        <v>2700</v>
      </c>
      <c r="AJ439" s="118">
        <f t="shared" si="67"/>
        <v>2700</v>
      </c>
      <c r="AM439" t="b">
        <f>D439='15.02.2022 Смета'!D441</f>
        <v>1</v>
      </c>
      <c r="AN439" t="b">
        <f>F439='15.02.2022 Смета'!E441</f>
        <v>1</v>
      </c>
      <c r="AO439" t="b">
        <f>G439='15.02.2022 Смета'!F441</f>
        <v>1</v>
      </c>
      <c r="AP439" t="b">
        <f>H439='15.02.2022 Смета'!G441</f>
        <v>0</v>
      </c>
    </row>
    <row r="440" spans="1:42" ht="26.65" customHeight="1" x14ac:dyDescent="0.25">
      <c r="A440" s="108">
        <v>357</v>
      </c>
      <c r="B440" s="8" t="s">
        <v>193</v>
      </c>
      <c r="C440" s="21" t="s">
        <v>194</v>
      </c>
      <c r="D440" s="22" t="s">
        <v>675</v>
      </c>
      <c r="E440" s="21" t="s">
        <v>1061</v>
      </c>
      <c r="F440" s="35">
        <v>44650</v>
      </c>
      <c r="G440" s="35">
        <v>44654</v>
      </c>
      <c r="H440" s="21" t="s">
        <v>1057</v>
      </c>
      <c r="I440" s="22" t="s">
        <v>756</v>
      </c>
      <c r="J440" s="35">
        <v>44650</v>
      </c>
      <c r="K440" s="35">
        <v>44654</v>
      </c>
      <c r="L440" s="10"/>
      <c r="M440" s="10">
        <v>3400</v>
      </c>
      <c r="N440" s="10">
        <f t="shared" si="58"/>
        <v>0</v>
      </c>
      <c r="O440" s="10"/>
      <c r="P440" s="10">
        <v>2900</v>
      </c>
      <c r="Q440" s="10">
        <f t="shared" si="59"/>
        <v>0</v>
      </c>
      <c r="R440" s="10"/>
      <c r="S440" s="10">
        <v>2800</v>
      </c>
      <c r="T440" s="10">
        <f t="shared" si="60"/>
        <v>0</v>
      </c>
      <c r="U440" s="10">
        <v>4</v>
      </c>
      <c r="V440" s="10">
        <v>150</v>
      </c>
      <c r="W440" s="10">
        <f t="shared" si="63"/>
        <v>600</v>
      </c>
      <c r="X440" s="10">
        <v>4</v>
      </c>
      <c r="Y440" s="10">
        <v>150</v>
      </c>
      <c r="Z440" s="10">
        <f t="shared" si="64"/>
        <v>600</v>
      </c>
      <c r="AA440" s="10">
        <v>4</v>
      </c>
      <c r="AB440" s="10">
        <v>150</v>
      </c>
      <c r="AC440" s="10">
        <f t="shared" si="65"/>
        <v>600</v>
      </c>
      <c r="AD440" s="11"/>
      <c r="AE440" s="3">
        <v>7</v>
      </c>
      <c r="AF440" s="3">
        <f t="shared" si="57"/>
        <v>0</v>
      </c>
      <c r="AG440" s="152">
        <v>1</v>
      </c>
      <c r="AH440" s="139">
        <f t="shared" si="66"/>
        <v>12</v>
      </c>
      <c r="AI440" s="139">
        <f t="shared" si="62"/>
        <v>1800</v>
      </c>
      <c r="AJ440" s="109">
        <f t="shared" si="67"/>
        <v>1800</v>
      </c>
      <c r="AM440" t="b">
        <f>D440='15.02.2022 Смета'!D442</f>
        <v>1</v>
      </c>
      <c r="AN440" t="b">
        <f>F440='15.02.2022 Смета'!E442</f>
        <v>1</v>
      </c>
      <c r="AO440" t="b">
        <f>G440='15.02.2022 Смета'!F442</f>
        <v>1</v>
      </c>
      <c r="AP440" t="b">
        <f>H440='15.02.2022 Смета'!G442</f>
        <v>0</v>
      </c>
    </row>
    <row r="441" spans="1:42" x14ac:dyDescent="0.25">
      <c r="A441" s="106"/>
      <c r="B441" s="96"/>
      <c r="C441" s="97"/>
      <c r="D441" s="179" t="s">
        <v>932</v>
      </c>
      <c r="E441" s="99"/>
      <c r="F441" s="99"/>
      <c r="G441" s="99"/>
      <c r="H441" s="99"/>
      <c r="I441" s="99"/>
      <c r="J441" s="99"/>
      <c r="K441" s="99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2"/>
      <c r="AE441" s="79"/>
      <c r="AF441" s="79"/>
      <c r="AG441" s="153"/>
      <c r="AH441" s="151"/>
      <c r="AI441" s="151"/>
      <c r="AJ441" s="164"/>
      <c r="AM441" t="b">
        <f>D441='15.02.2022 Смета'!D443</f>
        <v>0</v>
      </c>
      <c r="AN441" t="b">
        <f>F441='15.02.2022 Смета'!E443</f>
        <v>1</v>
      </c>
      <c r="AO441" t="b">
        <f>G441='15.02.2022 Смета'!F443</f>
        <v>1</v>
      </c>
      <c r="AP441" t="b">
        <f>H441='15.02.2022 Смета'!G443</f>
        <v>1</v>
      </c>
    </row>
    <row r="442" spans="1:42" ht="26.65" customHeight="1" x14ac:dyDescent="0.25">
      <c r="A442" s="108">
        <v>358</v>
      </c>
      <c r="B442" s="8" t="s">
        <v>193</v>
      </c>
      <c r="C442" s="21" t="s">
        <v>117</v>
      </c>
      <c r="D442" s="22" t="s">
        <v>676</v>
      </c>
      <c r="E442" s="21" t="s">
        <v>475</v>
      </c>
      <c r="F442" s="35">
        <v>44600</v>
      </c>
      <c r="G442" s="35">
        <v>44608</v>
      </c>
      <c r="H442" s="21" t="s">
        <v>331</v>
      </c>
      <c r="I442" s="22" t="s">
        <v>475</v>
      </c>
      <c r="J442" s="35">
        <v>44600</v>
      </c>
      <c r="K442" s="35">
        <v>44608</v>
      </c>
      <c r="L442" s="17"/>
      <c r="M442" s="10">
        <v>3400</v>
      </c>
      <c r="N442" s="10">
        <f t="shared" si="58"/>
        <v>0</v>
      </c>
      <c r="O442" s="17"/>
      <c r="P442" s="10">
        <v>2900</v>
      </c>
      <c r="Q442" s="10">
        <f t="shared" si="59"/>
        <v>0</v>
      </c>
      <c r="R442" s="17"/>
      <c r="S442" s="10">
        <v>2800</v>
      </c>
      <c r="T442" s="10">
        <f t="shared" si="60"/>
        <v>0</v>
      </c>
      <c r="U442" s="17">
        <v>35</v>
      </c>
      <c r="V442" s="10">
        <v>150</v>
      </c>
      <c r="W442" s="10">
        <f t="shared" si="63"/>
        <v>5250</v>
      </c>
      <c r="X442" s="17">
        <v>35</v>
      </c>
      <c r="Y442" s="10">
        <v>150</v>
      </c>
      <c r="Z442" s="10">
        <f t="shared" si="64"/>
        <v>5250</v>
      </c>
      <c r="AA442" s="17">
        <v>35</v>
      </c>
      <c r="AB442" s="10">
        <v>150</v>
      </c>
      <c r="AC442" s="10">
        <f t="shared" si="65"/>
        <v>5250</v>
      </c>
      <c r="AD442" s="19"/>
      <c r="AE442" s="3">
        <v>7</v>
      </c>
      <c r="AF442" s="3">
        <f t="shared" si="57"/>
        <v>0</v>
      </c>
      <c r="AG442" s="152">
        <v>1</v>
      </c>
      <c r="AH442" s="139">
        <f t="shared" si="66"/>
        <v>105</v>
      </c>
      <c r="AI442" s="139">
        <f t="shared" si="62"/>
        <v>15750</v>
      </c>
      <c r="AJ442" s="109">
        <f t="shared" si="67"/>
        <v>15750</v>
      </c>
      <c r="AM442" t="b">
        <f>D442='15.02.2022 Смета'!D444</f>
        <v>1</v>
      </c>
      <c r="AN442" t="b">
        <f>F442='15.02.2022 Смета'!E444</f>
        <v>1</v>
      </c>
      <c r="AO442" t="b">
        <f>G442='15.02.2022 Смета'!F444</f>
        <v>1</v>
      </c>
      <c r="AP442" t="b">
        <f>H442='15.02.2022 Смета'!G444</f>
        <v>1</v>
      </c>
    </row>
    <row r="443" spans="1:42" ht="26.65" customHeight="1" x14ac:dyDescent="0.25">
      <c r="A443" s="108">
        <v>359</v>
      </c>
      <c r="B443" s="8" t="s">
        <v>193</v>
      </c>
      <c r="C443" s="21" t="s">
        <v>117</v>
      </c>
      <c r="D443" s="22" t="s">
        <v>677</v>
      </c>
      <c r="E443" s="21" t="s">
        <v>500</v>
      </c>
      <c r="F443" s="35">
        <v>44617</v>
      </c>
      <c r="G443" s="35">
        <v>44624</v>
      </c>
      <c r="H443" s="21" t="s">
        <v>298</v>
      </c>
      <c r="I443" s="22" t="s">
        <v>500</v>
      </c>
      <c r="J443" s="35">
        <v>44617</v>
      </c>
      <c r="K443" s="35">
        <v>44624</v>
      </c>
      <c r="L443" s="19"/>
      <c r="M443" s="10">
        <v>3400</v>
      </c>
      <c r="N443" s="10">
        <f t="shared" si="58"/>
        <v>0</v>
      </c>
      <c r="O443" s="17"/>
      <c r="P443" s="10">
        <v>2900</v>
      </c>
      <c r="Q443" s="10">
        <f t="shared" si="59"/>
        <v>0</v>
      </c>
      <c r="R443" s="17"/>
      <c r="S443" s="10">
        <v>2800</v>
      </c>
      <c r="T443" s="10">
        <f t="shared" si="60"/>
        <v>0</v>
      </c>
      <c r="U443" s="17">
        <v>35</v>
      </c>
      <c r="V443" s="10">
        <v>150</v>
      </c>
      <c r="W443" s="10">
        <f t="shared" si="63"/>
        <v>5250</v>
      </c>
      <c r="X443" s="17">
        <v>35</v>
      </c>
      <c r="Y443" s="10">
        <v>150</v>
      </c>
      <c r="Z443" s="10">
        <f t="shared" si="64"/>
        <v>5250</v>
      </c>
      <c r="AA443" s="17">
        <v>35</v>
      </c>
      <c r="AB443" s="10">
        <v>150</v>
      </c>
      <c r="AC443" s="10">
        <f t="shared" si="65"/>
        <v>5250</v>
      </c>
      <c r="AD443" s="19"/>
      <c r="AE443" s="3">
        <v>7</v>
      </c>
      <c r="AF443" s="3">
        <f t="shared" si="57"/>
        <v>0</v>
      </c>
      <c r="AG443" s="152">
        <v>1</v>
      </c>
      <c r="AH443" s="139">
        <f t="shared" si="66"/>
        <v>105</v>
      </c>
      <c r="AI443" s="139">
        <f t="shared" si="62"/>
        <v>15750</v>
      </c>
      <c r="AJ443" s="109">
        <f t="shared" si="67"/>
        <v>15750</v>
      </c>
      <c r="AM443" t="b">
        <f>D443='15.02.2022 Смета'!D445</f>
        <v>1</v>
      </c>
      <c r="AN443" t="b">
        <f>F443='15.02.2022 Смета'!E445</f>
        <v>1</v>
      </c>
      <c r="AO443" t="b">
        <f>G443='15.02.2022 Смета'!F445</f>
        <v>1</v>
      </c>
      <c r="AP443" t="b">
        <f>H443='15.02.2022 Смета'!G445</f>
        <v>1</v>
      </c>
    </row>
    <row r="444" spans="1:42" ht="26.65" customHeight="1" x14ac:dyDescent="0.25">
      <c r="A444" s="108">
        <v>360</v>
      </c>
      <c r="B444" s="8" t="s">
        <v>193</v>
      </c>
      <c r="C444" s="21" t="s">
        <v>117</v>
      </c>
      <c r="D444" s="22" t="s">
        <v>678</v>
      </c>
      <c r="E444" s="21" t="s">
        <v>500</v>
      </c>
      <c r="F444" s="35">
        <v>44626</v>
      </c>
      <c r="G444" s="35">
        <v>44634</v>
      </c>
      <c r="H444" s="21" t="s">
        <v>318</v>
      </c>
      <c r="I444" s="22" t="s">
        <v>500</v>
      </c>
      <c r="J444" s="35">
        <v>44626</v>
      </c>
      <c r="K444" s="35">
        <v>44634</v>
      </c>
      <c r="L444" s="10"/>
      <c r="M444" s="10">
        <v>3400</v>
      </c>
      <c r="N444" s="10">
        <f t="shared" si="58"/>
        <v>0</v>
      </c>
      <c r="O444" s="10"/>
      <c r="P444" s="10">
        <v>2900</v>
      </c>
      <c r="Q444" s="10">
        <f t="shared" si="59"/>
        <v>0</v>
      </c>
      <c r="R444" s="10"/>
      <c r="S444" s="10">
        <v>2800</v>
      </c>
      <c r="T444" s="10">
        <f t="shared" si="60"/>
        <v>0</v>
      </c>
      <c r="U444" s="10">
        <v>35</v>
      </c>
      <c r="V444" s="10">
        <v>150</v>
      </c>
      <c r="W444" s="10">
        <f t="shared" si="63"/>
        <v>5250</v>
      </c>
      <c r="X444" s="10">
        <v>35</v>
      </c>
      <c r="Y444" s="10">
        <v>150</v>
      </c>
      <c r="Z444" s="10">
        <f t="shared" si="64"/>
        <v>5250</v>
      </c>
      <c r="AA444" s="10">
        <v>35</v>
      </c>
      <c r="AB444" s="10">
        <v>150</v>
      </c>
      <c r="AC444" s="10">
        <f t="shared" si="65"/>
        <v>5250</v>
      </c>
      <c r="AD444" s="11"/>
      <c r="AE444" s="3">
        <v>7</v>
      </c>
      <c r="AF444" s="3">
        <f t="shared" si="57"/>
        <v>0</v>
      </c>
      <c r="AG444" s="152">
        <v>1</v>
      </c>
      <c r="AH444" s="139">
        <f t="shared" si="66"/>
        <v>105</v>
      </c>
      <c r="AI444" s="139">
        <f t="shared" si="62"/>
        <v>15750</v>
      </c>
      <c r="AJ444" s="109">
        <f t="shared" si="67"/>
        <v>15750</v>
      </c>
      <c r="AM444" t="b">
        <f>D444='15.02.2022 Смета'!D446</f>
        <v>1</v>
      </c>
      <c r="AN444" t="b">
        <f>F444='15.02.2022 Смета'!E446</f>
        <v>1</v>
      </c>
      <c r="AO444" t="b">
        <f>G444='15.02.2022 Смета'!F446</f>
        <v>1</v>
      </c>
      <c r="AP444" t="b">
        <f>H444='15.02.2022 Смета'!G446</f>
        <v>1</v>
      </c>
    </row>
    <row r="445" spans="1:42" ht="26.65" customHeight="1" x14ac:dyDescent="0.25">
      <c r="A445" s="108">
        <v>361</v>
      </c>
      <c r="B445" s="8" t="s">
        <v>193</v>
      </c>
      <c r="C445" s="21" t="s">
        <v>117</v>
      </c>
      <c r="D445" s="22" t="s">
        <v>679</v>
      </c>
      <c r="E445" s="21" t="s">
        <v>695</v>
      </c>
      <c r="F445" s="35">
        <v>44654</v>
      </c>
      <c r="G445" s="35">
        <v>44662</v>
      </c>
      <c r="H445" s="21" t="s">
        <v>331</v>
      </c>
      <c r="I445" s="22" t="s">
        <v>695</v>
      </c>
      <c r="J445" s="35">
        <v>44654</v>
      </c>
      <c r="K445" s="35">
        <v>44662</v>
      </c>
      <c r="L445" s="17"/>
      <c r="M445" s="10">
        <v>3400</v>
      </c>
      <c r="N445" s="10">
        <f t="shared" si="58"/>
        <v>0</v>
      </c>
      <c r="O445" s="17"/>
      <c r="P445" s="10">
        <v>2900</v>
      </c>
      <c r="Q445" s="10">
        <f t="shared" si="59"/>
        <v>0</v>
      </c>
      <c r="R445" s="17"/>
      <c r="S445" s="10">
        <v>2800</v>
      </c>
      <c r="T445" s="10">
        <f t="shared" si="60"/>
        <v>0</v>
      </c>
      <c r="U445" s="17">
        <v>35</v>
      </c>
      <c r="V445" s="10">
        <v>150</v>
      </c>
      <c r="W445" s="10">
        <f t="shared" si="63"/>
        <v>5250</v>
      </c>
      <c r="X445" s="17">
        <v>35</v>
      </c>
      <c r="Y445" s="10">
        <v>150</v>
      </c>
      <c r="Z445" s="10">
        <f t="shared" si="64"/>
        <v>5250</v>
      </c>
      <c r="AA445" s="17">
        <v>35</v>
      </c>
      <c r="AB445" s="10">
        <v>150</v>
      </c>
      <c r="AC445" s="10">
        <f t="shared" si="65"/>
        <v>5250</v>
      </c>
      <c r="AD445" s="19">
        <v>105</v>
      </c>
      <c r="AE445" s="3">
        <v>7</v>
      </c>
      <c r="AF445" s="3">
        <f t="shared" si="57"/>
        <v>735</v>
      </c>
      <c r="AG445" s="152">
        <v>1</v>
      </c>
      <c r="AH445" s="145">
        <f t="shared" si="66"/>
        <v>210</v>
      </c>
      <c r="AI445" s="139">
        <f t="shared" si="62"/>
        <v>16485</v>
      </c>
      <c r="AJ445" s="118">
        <f t="shared" si="67"/>
        <v>16485</v>
      </c>
      <c r="AM445" t="b">
        <f>D445='15.02.2022 Смета'!D447</f>
        <v>1</v>
      </c>
      <c r="AN445" t="b">
        <f>F445='15.02.2022 Смета'!E447</f>
        <v>1</v>
      </c>
      <c r="AO445" t="b">
        <f>G445='15.02.2022 Смета'!F447</f>
        <v>1</v>
      </c>
      <c r="AP445" t="b">
        <f>H445='15.02.2022 Смета'!G447</f>
        <v>1</v>
      </c>
    </row>
    <row r="446" spans="1:42" ht="26.65" customHeight="1" x14ac:dyDescent="0.25">
      <c r="A446" s="108">
        <v>362</v>
      </c>
      <c r="B446" s="8" t="s">
        <v>193</v>
      </c>
      <c r="C446" s="21" t="s">
        <v>117</v>
      </c>
      <c r="D446" s="22" t="s">
        <v>1098</v>
      </c>
      <c r="E446" s="21" t="s">
        <v>506</v>
      </c>
      <c r="F446" s="35">
        <v>44664</v>
      </c>
      <c r="G446" s="35">
        <v>44670</v>
      </c>
      <c r="H446" s="21" t="s">
        <v>797</v>
      </c>
      <c r="I446" s="22" t="s">
        <v>506</v>
      </c>
      <c r="J446" s="35">
        <v>44664</v>
      </c>
      <c r="K446" s="35">
        <v>44670</v>
      </c>
      <c r="L446" s="17"/>
      <c r="M446" s="10">
        <v>3400</v>
      </c>
      <c r="N446" s="10">
        <f t="shared" si="58"/>
        <v>0</v>
      </c>
      <c r="O446" s="17"/>
      <c r="P446" s="10">
        <v>2900</v>
      </c>
      <c r="Q446" s="10">
        <f t="shared" si="59"/>
        <v>0</v>
      </c>
      <c r="R446" s="17"/>
      <c r="S446" s="10">
        <v>2800</v>
      </c>
      <c r="T446" s="10">
        <f t="shared" si="60"/>
        <v>0</v>
      </c>
      <c r="U446" s="17">
        <v>35</v>
      </c>
      <c r="V446" s="10">
        <v>150</v>
      </c>
      <c r="W446" s="10">
        <f t="shared" si="63"/>
        <v>5250</v>
      </c>
      <c r="X446" s="17">
        <v>35</v>
      </c>
      <c r="Y446" s="10">
        <v>150</v>
      </c>
      <c r="Z446" s="10">
        <f t="shared" si="64"/>
        <v>5250</v>
      </c>
      <c r="AA446" s="17">
        <v>35</v>
      </c>
      <c r="AB446" s="10">
        <v>150</v>
      </c>
      <c r="AC446" s="10">
        <f t="shared" si="65"/>
        <v>5250</v>
      </c>
      <c r="AD446" s="19">
        <v>105</v>
      </c>
      <c r="AE446" s="3">
        <v>7</v>
      </c>
      <c r="AF446" s="3">
        <f>AD446*AE446</f>
        <v>735</v>
      </c>
      <c r="AG446" s="152">
        <v>1</v>
      </c>
      <c r="AH446" s="145">
        <f t="shared" si="66"/>
        <v>210</v>
      </c>
      <c r="AI446" s="139">
        <f t="shared" si="62"/>
        <v>16485</v>
      </c>
      <c r="AJ446" s="118">
        <f t="shared" si="67"/>
        <v>16485</v>
      </c>
      <c r="AM446" t="b">
        <f>D446='15.02.2022 Смета'!D448</f>
        <v>0</v>
      </c>
      <c r="AN446" t="b">
        <f>F446='15.02.2022 Смета'!E448</f>
        <v>1</v>
      </c>
      <c r="AO446" t="b">
        <f>G446='15.02.2022 Смета'!F448</f>
        <v>1</v>
      </c>
      <c r="AP446" t="b">
        <f>H446='15.02.2022 Смета'!G448</f>
        <v>1</v>
      </c>
    </row>
    <row r="447" spans="1:42" ht="26.65" customHeight="1" x14ac:dyDescent="0.25">
      <c r="A447" s="108">
        <v>363</v>
      </c>
      <c r="B447" s="8" t="s">
        <v>193</v>
      </c>
      <c r="C447" s="21" t="s">
        <v>117</v>
      </c>
      <c r="D447" s="22" t="s">
        <v>681</v>
      </c>
      <c r="E447" s="21" t="s">
        <v>828</v>
      </c>
      <c r="F447" s="35">
        <v>44673</v>
      </c>
      <c r="G447" s="35">
        <v>44679</v>
      </c>
      <c r="H447" s="21" t="s">
        <v>331</v>
      </c>
      <c r="I447" s="22" t="s">
        <v>432</v>
      </c>
      <c r="J447" s="35">
        <v>44673</v>
      </c>
      <c r="K447" s="35">
        <v>44679</v>
      </c>
      <c r="L447" s="17"/>
      <c r="M447" s="10">
        <v>3400</v>
      </c>
      <c r="N447" s="10">
        <f>L447*M447</f>
        <v>0</v>
      </c>
      <c r="O447" s="17"/>
      <c r="P447" s="10">
        <v>2900</v>
      </c>
      <c r="Q447" s="10">
        <f>O447*P447</f>
        <v>0</v>
      </c>
      <c r="R447" s="17"/>
      <c r="S447" s="10">
        <v>2800</v>
      </c>
      <c r="T447" s="10">
        <f>R447*S447</f>
        <v>0</v>
      </c>
      <c r="U447" s="17">
        <v>35</v>
      </c>
      <c r="V447" s="10">
        <v>150</v>
      </c>
      <c r="W447" s="10">
        <f t="shared" si="63"/>
        <v>5250</v>
      </c>
      <c r="X447" s="17">
        <v>35</v>
      </c>
      <c r="Y447" s="10">
        <v>150</v>
      </c>
      <c r="Z447" s="10">
        <f t="shared" si="64"/>
        <v>5250</v>
      </c>
      <c r="AA447" s="17">
        <v>35</v>
      </c>
      <c r="AB447" s="10">
        <v>150</v>
      </c>
      <c r="AC447" s="10">
        <f t="shared" si="65"/>
        <v>5250</v>
      </c>
      <c r="AD447" s="19">
        <v>105</v>
      </c>
      <c r="AE447" s="3">
        <v>7</v>
      </c>
      <c r="AF447" s="3">
        <f>AD447*AE447</f>
        <v>735</v>
      </c>
      <c r="AG447" s="152">
        <v>1</v>
      </c>
      <c r="AH447" s="145">
        <f t="shared" si="66"/>
        <v>210</v>
      </c>
      <c r="AI447" s="139">
        <f t="shared" si="62"/>
        <v>16485</v>
      </c>
      <c r="AJ447" s="118">
        <f t="shared" si="67"/>
        <v>16485</v>
      </c>
      <c r="AM447" t="b">
        <f>D447='15.02.2022 Смета'!D449</f>
        <v>1</v>
      </c>
      <c r="AN447" t="b">
        <f>F447='15.02.2022 Смета'!E449</f>
        <v>1</v>
      </c>
      <c r="AO447" t="b">
        <f>G447='15.02.2022 Смета'!F449</f>
        <v>1</v>
      </c>
      <c r="AP447" t="b">
        <f>H447='15.02.2022 Смета'!G449</f>
        <v>1</v>
      </c>
    </row>
    <row r="448" spans="1:42" ht="16.149999999999999" customHeight="1" x14ac:dyDescent="0.25">
      <c r="A448" s="108">
        <v>364</v>
      </c>
      <c r="B448" s="45" t="s">
        <v>193</v>
      </c>
      <c r="C448" s="21" t="s">
        <v>117</v>
      </c>
      <c r="D448" s="22" t="s">
        <v>71</v>
      </c>
      <c r="E448" s="21" t="s">
        <v>329</v>
      </c>
      <c r="F448" s="35">
        <v>44700</v>
      </c>
      <c r="G448" s="35">
        <v>44703</v>
      </c>
      <c r="H448" s="21" t="s">
        <v>301</v>
      </c>
      <c r="I448" s="22" t="s">
        <v>329</v>
      </c>
      <c r="J448" s="35">
        <v>44700</v>
      </c>
      <c r="K448" s="35">
        <v>44703</v>
      </c>
      <c r="L448" s="10"/>
      <c r="M448" s="10">
        <v>3400</v>
      </c>
      <c r="N448" s="10">
        <f>L448*M448</f>
        <v>0</v>
      </c>
      <c r="O448" s="10"/>
      <c r="P448" s="10">
        <v>2900</v>
      </c>
      <c r="Q448" s="10">
        <f>O448*P448</f>
        <v>0</v>
      </c>
      <c r="R448" s="10"/>
      <c r="S448" s="10">
        <v>2800</v>
      </c>
      <c r="T448" s="10">
        <f>R448*S448</f>
        <v>0</v>
      </c>
      <c r="U448" s="10">
        <v>35</v>
      </c>
      <c r="V448" s="10">
        <v>150</v>
      </c>
      <c r="W448" s="10">
        <f t="shared" si="63"/>
        <v>5250</v>
      </c>
      <c r="X448" s="10">
        <v>35</v>
      </c>
      <c r="Y448" s="10">
        <v>150</v>
      </c>
      <c r="Z448" s="10">
        <f t="shared" si="64"/>
        <v>5250</v>
      </c>
      <c r="AA448" s="10">
        <v>35</v>
      </c>
      <c r="AB448" s="10">
        <v>150</v>
      </c>
      <c r="AC448" s="10">
        <f t="shared" si="65"/>
        <v>5250</v>
      </c>
      <c r="AD448" s="11">
        <v>105</v>
      </c>
      <c r="AE448" s="3">
        <v>7</v>
      </c>
      <c r="AF448" s="3">
        <f>AD448*AE448</f>
        <v>735</v>
      </c>
      <c r="AG448" s="152">
        <v>1</v>
      </c>
      <c r="AH448" s="145">
        <f t="shared" si="66"/>
        <v>210</v>
      </c>
      <c r="AI448" s="139">
        <f t="shared" si="62"/>
        <v>16485</v>
      </c>
      <c r="AJ448" s="118">
        <f t="shared" si="67"/>
        <v>16485</v>
      </c>
      <c r="AM448" t="b">
        <f>D448='15.02.2022 Смета'!D450</f>
        <v>1</v>
      </c>
      <c r="AN448" t="b">
        <f>F448='15.02.2022 Смета'!E450</f>
        <v>1</v>
      </c>
      <c r="AO448" t="b">
        <f>G448='15.02.2022 Смета'!F450</f>
        <v>1</v>
      </c>
      <c r="AP448" t="b">
        <f>H448='15.02.2022 Смета'!G450</f>
        <v>1</v>
      </c>
    </row>
    <row r="449" spans="1:42" ht="14.65" customHeight="1" x14ac:dyDescent="0.25">
      <c r="A449" s="106"/>
      <c r="B449" s="96"/>
      <c r="C449" s="97"/>
      <c r="D449" s="179" t="s">
        <v>933</v>
      </c>
      <c r="E449" s="99"/>
      <c r="F449" s="99"/>
      <c r="G449" s="99"/>
      <c r="H449" s="99"/>
      <c r="I449" s="99"/>
      <c r="J449" s="99"/>
      <c r="K449" s="99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2"/>
      <c r="AE449" s="79"/>
      <c r="AF449" s="79"/>
      <c r="AG449" s="153"/>
      <c r="AH449" s="151"/>
      <c r="AI449" s="151"/>
      <c r="AJ449" s="164"/>
      <c r="AM449" t="b">
        <f>D449='15.02.2022 Смета'!D451</f>
        <v>0</v>
      </c>
      <c r="AN449" t="b">
        <f>F449='15.02.2022 Смета'!E451</f>
        <v>1</v>
      </c>
      <c r="AO449" t="b">
        <f>G449='15.02.2022 Смета'!F451</f>
        <v>1</v>
      </c>
      <c r="AP449" t="b">
        <f>H449='15.02.2022 Смета'!G451</f>
        <v>1</v>
      </c>
    </row>
    <row r="450" spans="1:42" ht="16.149999999999999" customHeight="1" thickBot="1" x14ac:dyDescent="0.3">
      <c r="A450" s="121">
        <v>365</v>
      </c>
      <c r="B450" s="122"/>
      <c r="C450" s="123" t="s">
        <v>757</v>
      </c>
      <c r="D450" s="124" t="s">
        <v>555</v>
      </c>
      <c r="E450" s="123" t="s">
        <v>758</v>
      </c>
      <c r="F450" s="125">
        <v>44562</v>
      </c>
      <c r="G450" s="125">
        <v>44926</v>
      </c>
      <c r="H450" s="123" t="s">
        <v>758</v>
      </c>
      <c r="I450" s="124" t="s">
        <v>758</v>
      </c>
      <c r="J450" s="125">
        <v>44562</v>
      </c>
      <c r="K450" s="125">
        <v>44926</v>
      </c>
      <c r="L450" s="126">
        <v>43</v>
      </c>
      <c r="M450" s="126">
        <v>3400</v>
      </c>
      <c r="N450" s="126">
        <f>L450*M450</f>
        <v>146200</v>
      </c>
      <c r="O450" s="126">
        <v>43</v>
      </c>
      <c r="P450" s="126">
        <v>2900</v>
      </c>
      <c r="Q450" s="126">
        <f>O450*P450</f>
        <v>124700</v>
      </c>
      <c r="R450" s="126">
        <v>43</v>
      </c>
      <c r="S450" s="126">
        <v>2800</v>
      </c>
      <c r="T450" s="126">
        <f>R450*S450</f>
        <v>120400</v>
      </c>
      <c r="U450" s="126">
        <v>521</v>
      </c>
      <c r="V450" s="126">
        <v>150</v>
      </c>
      <c r="W450" s="126">
        <f t="shared" si="63"/>
        <v>78150</v>
      </c>
      <c r="X450" s="126">
        <v>521</v>
      </c>
      <c r="Y450" s="126">
        <v>150</v>
      </c>
      <c r="Z450" s="126">
        <f t="shared" si="64"/>
        <v>78150</v>
      </c>
      <c r="AA450" s="126">
        <v>628</v>
      </c>
      <c r="AB450" s="126">
        <v>150</v>
      </c>
      <c r="AC450" s="126">
        <f t="shared" si="65"/>
        <v>94200</v>
      </c>
      <c r="AD450" s="127">
        <v>1844</v>
      </c>
      <c r="AE450" s="128">
        <v>7</v>
      </c>
      <c r="AF450" s="129">
        <f>AD450*AE450</f>
        <v>12908</v>
      </c>
      <c r="AG450" s="166">
        <v>1</v>
      </c>
      <c r="AH450" s="148">
        <f t="shared" si="66"/>
        <v>3643</v>
      </c>
      <c r="AI450" s="167">
        <f t="shared" si="62"/>
        <v>654708</v>
      </c>
      <c r="AJ450" s="130">
        <f t="shared" si="67"/>
        <v>654708</v>
      </c>
      <c r="AM450" t="b">
        <f>D450='15.02.2022 Смета'!D452</f>
        <v>1</v>
      </c>
      <c r="AN450" t="b">
        <f>F450='15.02.2022 Смета'!E452</f>
        <v>1</v>
      </c>
      <c r="AO450" t="b">
        <f>G450='15.02.2022 Смета'!F452</f>
        <v>1</v>
      </c>
      <c r="AP450" t="b">
        <f>H450='15.02.2022 Смета'!G452</f>
        <v>1</v>
      </c>
    </row>
  </sheetData>
  <mergeCells count="14">
    <mergeCell ref="A2:AJ2"/>
    <mergeCell ref="E4:E5"/>
    <mergeCell ref="H4:H5"/>
    <mergeCell ref="L4:T4"/>
    <mergeCell ref="U4:AC4"/>
    <mergeCell ref="AD4:AF4"/>
    <mergeCell ref="AG4:AI4"/>
    <mergeCell ref="AJ4:AJ5"/>
    <mergeCell ref="A4:A5"/>
    <mergeCell ref="B4:B5"/>
    <mergeCell ref="C4:C5"/>
    <mergeCell ref="D4:D5"/>
    <mergeCell ref="F4:F5"/>
    <mergeCell ref="G4:G5"/>
  </mergeCells>
  <printOptions horizontalCentered="1"/>
  <pageMargins left="0.11811023622047245" right="0.11811023622047245" top="1.0236220472440944" bottom="0.39370078740157483" header="0" footer="0"/>
  <pageSetup paperSize="9" scale="93" orientation="landscape" r:id="rId1"/>
  <rowBreaks count="21" manualBreakCount="21">
    <brk id="17" max="7" man="1"/>
    <brk id="32" max="7" man="1"/>
    <brk id="60" max="7" man="1"/>
    <brk id="90" max="7" man="1"/>
    <brk id="110" max="7" man="1"/>
    <brk id="131" max="7" man="1"/>
    <brk id="153" max="7" man="1"/>
    <brk id="183" max="7" man="1"/>
    <brk id="201" max="7" man="1"/>
    <brk id="219" max="7" man="1"/>
    <brk id="245" max="7" man="1"/>
    <brk id="263" max="7" man="1"/>
    <brk id="286" max="7" man="1"/>
    <brk id="302" max="7" man="1"/>
    <brk id="321" max="7" man="1"/>
    <brk id="342" max="7" man="1"/>
    <brk id="363" max="7" man="1"/>
    <brk id="379" max="7" man="1"/>
    <brk id="393" max="7" man="1"/>
    <brk id="419" max="7" man="1"/>
    <brk id="439" max="7" man="1"/>
  </rowBreaks>
  <colBreaks count="1" manualBreakCount="1">
    <brk id="8" min="1" max="449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P450"/>
  <sheetViews>
    <sheetView view="pageBreakPreview" zoomScale="70" zoomScaleNormal="50" zoomScaleSheetLayoutView="70" workbookViewId="0">
      <selection activeCell="A2" sqref="A2:AJ2"/>
    </sheetView>
  </sheetViews>
  <sheetFormatPr defaultRowHeight="15" x14ac:dyDescent="0.25"/>
  <cols>
    <col min="1" max="1" width="4.28515625" style="175" customWidth="1"/>
    <col min="2" max="2" width="24" style="4" hidden="1" customWidth="1"/>
    <col min="3" max="3" width="17.28515625" style="85" hidden="1" customWidth="1"/>
    <col min="4" max="4" width="65.5703125" style="37" customWidth="1"/>
    <col min="5" max="5" width="25.7109375" style="85" customWidth="1"/>
    <col min="6" max="7" width="15.28515625" style="40" customWidth="1"/>
    <col min="8" max="8" width="24.7109375" style="85" customWidth="1"/>
    <col min="9" max="9" width="17" style="37" hidden="1" customWidth="1"/>
    <col min="10" max="10" width="14.28515625" style="40" hidden="1" customWidth="1"/>
    <col min="11" max="11" width="13" style="40" hidden="1" customWidth="1"/>
    <col min="12" max="12" width="8.28515625" style="6" hidden="1" customWidth="1"/>
    <col min="13" max="13" width="7.7109375" style="6" hidden="1" customWidth="1"/>
    <col min="14" max="14" width="10.7109375" style="6" hidden="1" customWidth="1"/>
    <col min="15" max="16" width="7.7109375" style="6" hidden="1" customWidth="1"/>
    <col min="17" max="17" width="10" style="6" hidden="1" customWidth="1"/>
    <col min="18" max="19" width="7.7109375" style="6" hidden="1" customWidth="1"/>
    <col min="20" max="20" width="10.28515625" style="6" hidden="1" customWidth="1"/>
    <col min="21" max="22" width="7.7109375" hidden="1" customWidth="1"/>
    <col min="23" max="23" width="10.7109375" hidden="1" customWidth="1"/>
    <col min="24" max="25" width="7.7109375" hidden="1" customWidth="1"/>
    <col min="26" max="26" width="10.28515625" hidden="1" customWidth="1"/>
    <col min="27" max="27" width="10" hidden="1" customWidth="1"/>
    <col min="28" max="28" width="7.7109375" hidden="1" customWidth="1"/>
    <col min="29" max="29" width="11.28515625" hidden="1" customWidth="1"/>
    <col min="30" max="30" width="9.28515625" hidden="1" customWidth="1"/>
    <col min="31" max="31" width="7.7109375" hidden="1" customWidth="1"/>
    <col min="32" max="32" width="11.42578125" hidden="1" customWidth="1"/>
    <col min="33" max="33" width="12.7109375" hidden="1" customWidth="1"/>
    <col min="34" max="34" width="10.28515625" hidden="1" customWidth="1"/>
    <col min="35" max="35" width="17.28515625" hidden="1" customWidth="1"/>
    <col min="36" max="36" width="12.28515625" hidden="1" customWidth="1"/>
  </cols>
  <sheetData>
    <row r="1" spans="1:42" ht="151.5" customHeight="1" x14ac:dyDescent="0.25"/>
    <row r="2" spans="1:42" ht="21" customHeight="1" x14ac:dyDescent="0.25">
      <c r="A2" s="1954" t="s">
        <v>1109</v>
      </c>
      <c r="B2" s="1954"/>
      <c r="C2" s="1954"/>
      <c r="D2" s="1954"/>
      <c r="E2" s="1954"/>
      <c r="F2" s="1954"/>
      <c r="G2" s="1954"/>
      <c r="H2" s="1954"/>
      <c r="I2" s="1954"/>
      <c r="J2" s="1954"/>
      <c r="K2" s="1954"/>
      <c r="L2" s="1954"/>
      <c r="M2" s="1954"/>
      <c r="N2" s="1954"/>
      <c r="O2" s="1954"/>
      <c r="P2" s="1954"/>
      <c r="Q2" s="1954"/>
      <c r="R2" s="1954"/>
      <c r="S2" s="1954"/>
      <c r="T2" s="1954"/>
      <c r="U2" s="1954"/>
      <c r="V2" s="1954"/>
      <c r="W2" s="1954"/>
      <c r="X2" s="1954"/>
      <c r="Y2" s="1954"/>
      <c r="Z2" s="1954"/>
      <c r="AA2" s="1954"/>
      <c r="AB2" s="1954"/>
      <c r="AC2" s="1954"/>
      <c r="AD2" s="1954"/>
      <c r="AE2" s="1954"/>
      <c r="AF2" s="1954"/>
      <c r="AG2" s="1954"/>
      <c r="AH2" s="1954"/>
      <c r="AI2" s="1954"/>
      <c r="AJ2" s="1954"/>
    </row>
    <row r="3" spans="1:42" ht="15.75" thickBot="1" x14ac:dyDescent="0.3"/>
    <row r="4" spans="1:42" ht="45" customHeight="1" x14ac:dyDescent="0.25">
      <c r="A4" s="1955" t="s">
        <v>0</v>
      </c>
      <c r="B4" s="1957" t="s">
        <v>106</v>
      </c>
      <c r="C4" s="1959" t="s">
        <v>107</v>
      </c>
      <c r="D4" s="1959" t="s">
        <v>94</v>
      </c>
      <c r="E4" s="1959" t="s">
        <v>295</v>
      </c>
      <c r="F4" s="1961" t="s">
        <v>917</v>
      </c>
      <c r="G4" s="1961" t="s">
        <v>938</v>
      </c>
      <c r="H4" s="1959" t="s">
        <v>296</v>
      </c>
      <c r="I4" s="176" t="s">
        <v>295</v>
      </c>
      <c r="J4" s="176" t="s">
        <v>96</v>
      </c>
      <c r="K4" s="176" t="s">
        <v>97</v>
      </c>
      <c r="L4" s="1957" t="s">
        <v>1</v>
      </c>
      <c r="M4" s="1957"/>
      <c r="N4" s="1957"/>
      <c r="O4" s="1957"/>
      <c r="P4" s="1957"/>
      <c r="Q4" s="1957"/>
      <c r="R4" s="1957"/>
      <c r="S4" s="1957"/>
      <c r="T4" s="1957"/>
      <c r="U4" s="1963" t="s">
        <v>5</v>
      </c>
      <c r="V4" s="1963"/>
      <c r="W4" s="1963"/>
      <c r="X4" s="1963"/>
      <c r="Y4" s="1963"/>
      <c r="Z4" s="1963"/>
      <c r="AA4" s="1963"/>
      <c r="AB4" s="1963"/>
      <c r="AC4" s="1963"/>
      <c r="AD4" s="1963" t="s">
        <v>7</v>
      </c>
      <c r="AE4" s="1963"/>
      <c r="AF4" s="1963"/>
      <c r="AG4" s="1964" t="s">
        <v>934</v>
      </c>
      <c r="AH4" s="1964"/>
      <c r="AI4" s="1964"/>
      <c r="AJ4" s="1965" t="s">
        <v>20</v>
      </c>
    </row>
    <row r="5" spans="1:42" ht="32.65" customHeight="1" thickBot="1" x14ac:dyDescent="0.3">
      <c r="A5" s="1956"/>
      <c r="B5" s="1958"/>
      <c r="C5" s="1960"/>
      <c r="D5" s="1960"/>
      <c r="E5" s="1960"/>
      <c r="F5" s="1962"/>
      <c r="G5" s="1962"/>
      <c r="H5" s="1960"/>
      <c r="I5" s="177"/>
      <c r="J5" s="177"/>
      <c r="K5" s="177"/>
      <c r="L5" s="177" t="s">
        <v>3</v>
      </c>
      <c r="M5" s="177" t="s">
        <v>409</v>
      </c>
      <c r="N5" s="177" t="s">
        <v>410</v>
      </c>
      <c r="O5" s="177" t="s">
        <v>3</v>
      </c>
      <c r="P5" s="177" t="s">
        <v>409</v>
      </c>
      <c r="Q5" s="177" t="s">
        <v>410</v>
      </c>
      <c r="R5" s="177" t="s">
        <v>4</v>
      </c>
      <c r="S5" s="177" t="s">
        <v>409</v>
      </c>
      <c r="T5" s="177" t="s">
        <v>410</v>
      </c>
      <c r="U5" s="177" t="s">
        <v>3</v>
      </c>
      <c r="V5" s="177" t="s">
        <v>409</v>
      </c>
      <c r="W5" s="177" t="s">
        <v>410</v>
      </c>
      <c r="X5" s="177" t="s">
        <v>3</v>
      </c>
      <c r="Y5" s="177" t="s">
        <v>409</v>
      </c>
      <c r="Z5" s="177" t="s">
        <v>410</v>
      </c>
      <c r="AA5" s="177" t="s">
        <v>4</v>
      </c>
      <c r="AB5" s="177" t="s">
        <v>409</v>
      </c>
      <c r="AC5" s="177" t="s">
        <v>410</v>
      </c>
      <c r="AD5" s="177" t="s">
        <v>4</v>
      </c>
      <c r="AE5" s="177" t="s">
        <v>409</v>
      </c>
      <c r="AF5" s="177" t="s">
        <v>410</v>
      </c>
      <c r="AG5" s="177" t="s">
        <v>935</v>
      </c>
      <c r="AH5" s="177" t="s">
        <v>919</v>
      </c>
      <c r="AI5" s="177" t="s">
        <v>936</v>
      </c>
      <c r="AJ5" s="1966"/>
    </row>
    <row r="6" spans="1:42" ht="18" customHeight="1" x14ac:dyDescent="0.25">
      <c r="A6" s="106"/>
      <c r="B6" s="96"/>
      <c r="C6" s="97"/>
      <c r="D6" s="98" t="s">
        <v>832</v>
      </c>
      <c r="E6" s="98"/>
      <c r="F6" s="99"/>
      <c r="G6" s="99"/>
      <c r="H6" s="99"/>
      <c r="I6" s="99"/>
      <c r="J6" s="99"/>
      <c r="K6" s="99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2"/>
      <c r="AE6" s="79"/>
      <c r="AF6" s="79"/>
      <c r="AG6" s="79"/>
      <c r="AH6" s="137"/>
      <c r="AI6" s="137"/>
      <c r="AJ6" s="107"/>
    </row>
    <row r="7" spans="1:42" ht="16.149999999999999" customHeight="1" x14ac:dyDescent="0.25">
      <c r="A7" s="108">
        <v>1</v>
      </c>
      <c r="B7" s="8" t="s">
        <v>67</v>
      </c>
      <c r="C7" s="21" t="s">
        <v>163</v>
      </c>
      <c r="D7" s="22" t="s">
        <v>174</v>
      </c>
      <c r="E7" s="21" t="s">
        <v>693</v>
      </c>
      <c r="F7" s="35">
        <v>44812</v>
      </c>
      <c r="G7" s="35">
        <v>44815</v>
      </c>
      <c r="H7" s="21" t="s">
        <v>297</v>
      </c>
      <c r="I7" s="22" t="s">
        <v>693</v>
      </c>
      <c r="J7" s="35">
        <v>44812</v>
      </c>
      <c r="K7" s="35">
        <v>44815</v>
      </c>
      <c r="L7" s="10"/>
      <c r="M7" s="10">
        <v>3400</v>
      </c>
      <c r="N7" s="10">
        <f t="shared" ref="N7:N20" si="0">L7*M7</f>
        <v>0</v>
      </c>
      <c r="O7" s="10"/>
      <c r="P7" s="10">
        <v>2900</v>
      </c>
      <c r="Q7" s="10">
        <f t="shared" ref="Q7:Q20" si="1">O7*P7</f>
        <v>0</v>
      </c>
      <c r="R7" s="10"/>
      <c r="S7" s="10">
        <v>2800</v>
      </c>
      <c r="T7" s="10">
        <f t="shared" ref="T7:T20" si="2">R7*S7</f>
        <v>0</v>
      </c>
      <c r="U7" s="10">
        <v>8</v>
      </c>
      <c r="V7" s="10">
        <v>150</v>
      </c>
      <c r="W7" s="10">
        <f t="shared" ref="W7:W80" si="3">U7*V7</f>
        <v>1200</v>
      </c>
      <c r="X7" s="10">
        <v>8</v>
      </c>
      <c r="Y7" s="10">
        <v>150</v>
      </c>
      <c r="Z7" s="10">
        <f t="shared" ref="Z7:Z80" si="4">X7*Y7</f>
        <v>1200</v>
      </c>
      <c r="AA7" s="10">
        <v>16</v>
      </c>
      <c r="AB7" s="10">
        <v>150</v>
      </c>
      <c r="AC7" s="10">
        <f t="shared" ref="AC7:AC80" si="5">AA7*AB7</f>
        <v>2400</v>
      </c>
      <c r="AD7" s="11">
        <v>32</v>
      </c>
      <c r="AE7" s="26">
        <v>7</v>
      </c>
      <c r="AF7" s="7">
        <f t="shared" ref="AF7:AF20" si="6">AD7*AE7</f>
        <v>224</v>
      </c>
      <c r="AG7" s="152">
        <v>1</v>
      </c>
      <c r="AH7" s="139">
        <f t="shared" ref="AH7:AH80" si="7">L7+O7+R7+U7+X7+AA7+AD7</f>
        <v>64</v>
      </c>
      <c r="AI7" s="139">
        <f>AJ7</f>
        <v>5024</v>
      </c>
      <c r="AJ7" s="109">
        <f t="shared" ref="AJ7:AJ80" si="8">N7+Q7+T7+W7+Z7+AC7+AF7</f>
        <v>5024</v>
      </c>
      <c r="AM7" t="b">
        <f>D7='15.02.2022 Смета'!D9</f>
        <v>1</v>
      </c>
      <c r="AN7" t="b">
        <f>F7='15.02.2022 Смета'!E9</f>
        <v>1</v>
      </c>
      <c r="AO7" t="b">
        <f>G7='15.02.2022 Смета'!F9</f>
        <v>1</v>
      </c>
      <c r="AP7" t="b">
        <f>H7='15.02.2022 Смета'!G9</f>
        <v>1</v>
      </c>
    </row>
    <row r="8" spans="1:42" x14ac:dyDescent="0.25">
      <c r="A8" s="106"/>
      <c r="B8" s="96"/>
      <c r="C8" s="97"/>
      <c r="D8" s="98" t="s">
        <v>833</v>
      </c>
      <c r="E8" s="99"/>
      <c r="F8" s="99"/>
      <c r="G8" s="99"/>
      <c r="H8" s="99"/>
      <c r="I8" s="99"/>
      <c r="J8" s="99"/>
      <c r="K8" s="99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2"/>
      <c r="AE8" s="79"/>
      <c r="AF8" s="79"/>
      <c r="AG8" s="153"/>
      <c r="AH8" s="151"/>
      <c r="AI8" s="151"/>
      <c r="AJ8" s="164"/>
      <c r="AM8" t="b">
        <f>D8='15.02.2022 Смета'!D10</f>
        <v>1</v>
      </c>
      <c r="AN8" t="b">
        <f>F8='15.02.2022 Смета'!E10</f>
        <v>1</v>
      </c>
      <c r="AO8" t="b">
        <f>G8='15.02.2022 Смета'!F10</f>
        <v>1</v>
      </c>
      <c r="AP8" t="b">
        <f>H8='15.02.2022 Смета'!G10</f>
        <v>1</v>
      </c>
    </row>
    <row r="9" spans="1:42" ht="16.149999999999999" customHeight="1" x14ac:dyDescent="0.25">
      <c r="A9" s="108">
        <v>2</v>
      </c>
      <c r="B9" s="8" t="s">
        <v>15</v>
      </c>
      <c r="C9" s="21" t="s">
        <v>135</v>
      </c>
      <c r="D9" s="22" t="s">
        <v>550</v>
      </c>
      <c r="E9" s="21" t="s">
        <v>484</v>
      </c>
      <c r="F9" s="35">
        <v>44635</v>
      </c>
      <c r="G9" s="35">
        <v>44640</v>
      </c>
      <c r="H9" s="21" t="s">
        <v>301</v>
      </c>
      <c r="I9" s="22" t="s">
        <v>484</v>
      </c>
      <c r="J9" s="35">
        <v>44635</v>
      </c>
      <c r="K9" s="35">
        <v>44640</v>
      </c>
      <c r="L9" s="10"/>
      <c r="M9" s="10">
        <v>3400</v>
      </c>
      <c r="N9" s="10">
        <f t="shared" si="0"/>
        <v>0</v>
      </c>
      <c r="O9" s="10"/>
      <c r="P9" s="10">
        <v>2900</v>
      </c>
      <c r="Q9" s="10">
        <f t="shared" si="1"/>
        <v>0</v>
      </c>
      <c r="R9" s="10"/>
      <c r="S9" s="10">
        <v>2800</v>
      </c>
      <c r="T9" s="10">
        <f t="shared" si="2"/>
        <v>0</v>
      </c>
      <c r="U9" s="10">
        <v>14</v>
      </c>
      <c r="V9" s="10">
        <v>150</v>
      </c>
      <c r="W9" s="10">
        <f t="shared" si="3"/>
        <v>2100</v>
      </c>
      <c r="X9" s="10">
        <v>14</v>
      </c>
      <c r="Y9" s="10">
        <v>150</v>
      </c>
      <c r="Z9" s="10">
        <f t="shared" si="4"/>
        <v>2100</v>
      </c>
      <c r="AA9" s="10">
        <v>14</v>
      </c>
      <c r="AB9" s="10">
        <v>150</v>
      </c>
      <c r="AC9" s="10">
        <f t="shared" si="5"/>
        <v>2100</v>
      </c>
      <c r="AD9" s="11"/>
      <c r="AE9" s="26">
        <v>7</v>
      </c>
      <c r="AF9" s="7">
        <f t="shared" si="6"/>
        <v>0</v>
      </c>
      <c r="AG9" s="152">
        <v>1</v>
      </c>
      <c r="AH9" s="139">
        <f t="shared" si="7"/>
        <v>42</v>
      </c>
      <c r="AI9" s="139">
        <f t="shared" ref="AI9:AI72" si="9">AJ9</f>
        <v>6300</v>
      </c>
      <c r="AJ9" s="109">
        <f t="shared" si="8"/>
        <v>6300</v>
      </c>
      <c r="AM9" t="b">
        <f>D9='15.02.2022 Смета'!D11</f>
        <v>1</v>
      </c>
      <c r="AN9" t="b">
        <f>F9='15.02.2022 Смета'!E11</f>
        <v>1</v>
      </c>
      <c r="AO9" t="b">
        <f>G9='15.02.2022 Смета'!F11</f>
        <v>1</v>
      </c>
      <c r="AP9" t="b">
        <f>H9='15.02.2022 Смета'!G11</f>
        <v>1</v>
      </c>
    </row>
    <row r="10" spans="1:42" ht="29.65" customHeight="1" x14ac:dyDescent="0.25">
      <c r="A10" s="108">
        <v>3</v>
      </c>
      <c r="B10" s="8" t="s">
        <v>15</v>
      </c>
      <c r="C10" s="21" t="s">
        <v>135</v>
      </c>
      <c r="D10" s="22" t="s">
        <v>984</v>
      </c>
      <c r="E10" s="21" t="s">
        <v>468</v>
      </c>
      <c r="F10" s="35">
        <v>44670</v>
      </c>
      <c r="G10" s="35">
        <v>44675</v>
      </c>
      <c r="H10" s="21" t="s">
        <v>301</v>
      </c>
      <c r="I10" s="22" t="s">
        <v>468</v>
      </c>
      <c r="J10" s="35">
        <v>44670</v>
      </c>
      <c r="K10" s="35">
        <v>44675</v>
      </c>
      <c r="L10" s="10"/>
      <c r="M10" s="10">
        <v>3400</v>
      </c>
      <c r="N10" s="10">
        <f t="shared" si="0"/>
        <v>0</v>
      </c>
      <c r="O10" s="10"/>
      <c r="P10" s="10">
        <v>2900</v>
      </c>
      <c r="Q10" s="10">
        <f t="shared" si="1"/>
        <v>0</v>
      </c>
      <c r="R10" s="10"/>
      <c r="S10" s="10">
        <v>2800</v>
      </c>
      <c r="T10" s="10">
        <f t="shared" si="2"/>
        <v>0</v>
      </c>
      <c r="U10" s="10">
        <v>14</v>
      </c>
      <c r="V10" s="10">
        <v>150</v>
      </c>
      <c r="W10" s="10">
        <f t="shared" si="3"/>
        <v>2100</v>
      </c>
      <c r="X10" s="10">
        <v>14</v>
      </c>
      <c r="Y10" s="10">
        <v>150</v>
      </c>
      <c r="Z10" s="10">
        <f t="shared" si="4"/>
        <v>2100</v>
      </c>
      <c r="AA10" s="10">
        <v>14</v>
      </c>
      <c r="AB10" s="10">
        <v>150</v>
      </c>
      <c r="AC10" s="10">
        <f t="shared" si="5"/>
        <v>2100</v>
      </c>
      <c r="AD10" s="11">
        <v>45</v>
      </c>
      <c r="AE10" s="26">
        <v>7</v>
      </c>
      <c r="AF10" s="7">
        <f t="shared" si="6"/>
        <v>315</v>
      </c>
      <c r="AG10" s="152">
        <v>1</v>
      </c>
      <c r="AH10" s="139">
        <f t="shared" si="7"/>
        <v>87</v>
      </c>
      <c r="AI10" s="139">
        <f t="shared" si="9"/>
        <v>6615</v>
      </c>
      <c r="AJ10" s="109">
        <f t="shared" si="8"/>
        <v>6615</v>
      </c>
      <c r="AM10" t="b">
        <f>D10='15.02.2022 Смета'!D12</f>
        <v>0</v>
      </c>
      <c r="AN10" t="b">
        <f>F10='15.02.2022 Смета'!E12</f>
        <v>1</v>
      </c>
      <c r="AO10" t="b">
        <f>G10='15.02.2022 Смета'!F12</f>
        <v>1</v>
      </c>
      <c r="AP10" t="b">
        <f>H10='15.02.2022 Смета'!G12</f>
        <v>1</v>
      </c>
    </row>
    <row r="11" spans="1:42" ht="30.6" customHeight="1" x14ac:dyDescent="0.25">
      <c r="A11" s="108">
        <v>4</v>
      </c>
      <c r="B11" s="8" t="s">
        <v>15</v>
      </c>
      <c r="C11" s="21" t="s">
        <v>135</v>
      </c>
      <c r="D11" s="22" t="s">
        <v>1066</v>
      </c>
      <c r="E11" s="21" t="s">
        <v>468</v>
      </c>
      <c r="F11" s="35">
        <v>44684</v>
      </c>
      <c r="G11" s="35">
        <v>44689</v>
      </c>
      <c r="H11" s="21" t="s">
        <v>301</v>
      </c>
      <c r="I11" s="22" t="s">
        <v>468</v>
      </c>
      <c r="J11" s="35">
        <v>44684</v>
      </c>
      <c r="K11" s="35">
        <v>44689</v>
      </c>
      <c r="L11" s="10"/>
      <c r="M11" s="10">
        <v>3400</v>
      </c>
      <c r="N11" s="10">
        <f t="shared" si="0"/>
        <v>0</v>
      </c>
      <c r="O11" s="10"/>
      <c r="P11" s="10">
        <v>2900</v>
      </c>
      <c r="Q11" s="10">
        <f t="shared" si="1"/>
        <v>0</v>
      </c>
      <c r="R11" s="10"/>
      <c r="S11" s="10">
        <v>2800</v>
      </c>
      <c r="T11" s="10">
        <f t="shared" si="2"/>
        <v>0</v>
      </c>
      <c r="U11" s="10">
        <v>14</v>
      </c>
      <c r="V11" s="10">
        <v>150</v>
      </c>
      <c r="W11" s="10">
        <f t="shared" si="3"/>
        <v>2100</v>
      </c>
      <c r="X11" s="10">
        <v>14</v>
      </c>
      <c r="Y11" s="10">
        <v>150</v>
      </c>
      <c r="Z11" s="10">
        <f t="shared" si="4"/>
        <v>2100</v>
      </c>
      <c r="AA11" s="10">
        <v>14</v>
      </c>
      <c r="AB11" s="10">
        <v>150</v>
      </c>
      <c r="AC11" s="10">
        <f t="shared" si="5"/>
        <v>2100</v>
      </c>
      <c r="AD11" s="11">
        <v>45</v>
      </c>
      <c r="AE11" s="26">
        <v>7</v>
      </c>
      <c r="AF11" s="7">
        <f t="shared" si="6"/>
        <v>315</v>
      </c>
      <c r="AG11" s="152">
        <v>1</v>
      </c>
      <c r="AH11" s="139">
        <f t="shared" si="7"/>
        <v>87</v>
      </c>
      <c r="AI11" s="139">
        <f t="shared" si="9"/>
        <v>6615</v>
      </c>
      <c r="AJ11" s="109">
        <f t="shared" si="8"/>
        <v>6615</v>
      </c>
      <c r="AM11" t="b">
        <f>D11='15.02.2022 Смета'!D13</f>
        <v>0</v>
      </c>
      <c r="AN11" t="b">
        <f>F11='15.02.2022 Смета'!E13</f>
        <v>1</v>
      </c>
      <c r="AO11" t="b">
        <f>G11='15.02.2022 Смета'!F13</f>
        <v>1</v>
      </c>
      <c r="AP11" t="b">
        <f>H11='15.02.2022 Смета'!G13</f>
        <v>1</v>
      </c>
    </row>
    <row r="12" spans="1:42" ht="26.25" x14ac:dyDescent="0.25">
      <c r="A12" s="112">
        <v>5</v>
      </c>
      <c r="B12" s="81" t="s">
        <v>15</v>
      </c>
      <c r="C12" s="69" t="s">
        <v>135</v>
      </c>
      <c r="D12" s="70" t="s">
        <v>1065</v>
      </c>
      <c r="E12" s="69" t="s">
        <v>694</v>
      </c>
      <c r="F12" s="82">
        <v>44824</v>
      </c>
      <c r="G12" s="82">
        <v>44829</v>
      </c>
      <c r="H12" s="69" t="s">
        <v>301</v>
      </c>
      <c r="I12" s="70" t="s">
        <v>694</v>
      </c>
      <c r="J12" s="82">
        <v>44824</v>
      </c>
      <c r="K12" s="82">
        <v>44829</v>
      </c>
      <c r="L12" s="71">
        <v>1</v>
      </c>
      <c r="M12" s="71">
        <v>3400</v>
      </c>
      <c r="N12" s="71">
        <f t="shared" si="0"/>
        <v>3400</v>
      </c>
      <c r="O12" s="71">
        <v>1</v>
      </c>
      <c r="P12" s="71">
        <v>2900</v>
      </c>
      <c r="Q12" s="71">
        <f t="shared" si="1"/>
        <v>2900</v>
      </c>
      <c r="R12" s="71">
        <v>1</v>
      </c>
      <c r="S12" s="71">
        <v>2800</v>
      </c>
      <c r="T12" s="71">
        <f t="shared" si="2"/>
        <v>2800</v>
      </c>
      <c r="U12" s="71">
        <v>14</v>
      </c>
      <c r="V12" s="71">
        <v>150</v>
      </c>
      <c r="W12" s="71">
        <f t="shared" si="3"/>
        <v>2100</v>
      </c>
      <c r="X12" s="71">
        <v>14</v>
      </c>
      <c r="Y12" s="71">
        <v>150</v>
      </c>
      <c r="Z12" s="71">
        <f t="shared" si="4"/>
        <v>2100</v>
      </c>
      <c r="AA12" s="71">
        <v>14</v>
      </c>
      <c r="AB12" s="71">
        <v>150</v>
      </c>
      <c r="AC12" s="71">
        <f t="shared" si="5"/>
        <v>2100</v>
      </c>
      <c r="AD12" s="83">
        <v>45</v>
      </c>
      <c r="AE12" s="72">
        <v>7</v>
      </c>
      <c r="AF12" s="84">
        <f t="shared" si="6"/>
        <v>315</v>
      </c>
      <c r="AG12" s="152">
        <v>1</v>
      </c>
      <c r="AH12" s="141">
        <f t="shared" si="7"/>
        <v>90</v>
      </c>
      <c r="AI12" s="139">
        <f t="shared" si="9"/>
        <v>15715</v>
      </c>
      <c r="AJ12" s="113">
        <f t="shared" si="8"/>
        <v>15715</v>
      </c>
      <c r="AM12" t="b">
        <f>D12='15.02.2022 Смета'!D14</f>
        <v>0</v>
      </c>
      <c r="AN12" t="b">
        <f>F12='15.02.2022 Смета'!E14</f>
        <v>1</v>
      </c>
      <c r="AO12" t="b">
        <f>G12='15.02.2022 Смета'!F14</f>
        <v>1</v>
      </c>
      <c r="AP12" t="b">
        <f>H12='15.02.2022 Смета'!G14</f>
        <v>1</v>
      </c>
    </row>
    <row r="13" spans="1:42" ht="25.5" x14ac:dyDescent="0.25">
      <c r="A13" s="108">
        <v>6</v>
      </c>
      <c r="B13" s="20"/>
      <c r="C13" s="21" t="s">
        <v>135</v>
      </c>
      <c r="D13" s="22" t="s">
        <v>548</v>
      </c>
      <c r="E13" s="21" t="s">
        <v>43</v>
      </c>
      <c r="F13" s="21" t="s">
        <v>43</v>
      </c>
      <c r="G13" s="21" t="s">
        <v>43</v>
      </c>
      <c r="H13" s="41" t="s">
        <v>43</v>
      </c>
      <c r="I13" s="22" t="s">
        <v>43</v>
      </c>
      <c r="J13" s="22" t="s">
        <v>43</v>
      </c>
      <c r="K13" s="22" t="s">
        <v>43</v>
      </c>
      <c r="L13" s="28">
        <v>6</v>
      </c>
      <c r="M13" s="10">
        <v>3400</v>
      </c>
      <c r="N13" s="28">
        <f t="shared" si="0"/>
        <v>20400</v>
      </c>
      <c r="O13" s="28">
        <v>6</v>
      </c>
      <c r="P13" s="10">
        <v>2900</v>
      </c>
      <c r="Q13" s="28">
        <f t="shared" si="1"/>
        <v>17400</v>
      </c>
      <c r="R13" s="28">
        <v>6</v>
      </c>
      <c r="S13" s="10">
        <v>2800</v>
      </c>
      <c r="T13" s="28">
        <f t="shared" si="2"/>
        <v>16800</v>
      </c>
      <c r="U13" s="31">
        <v>30</v>
      </c>
      <c r="V13" s="31">
        <v>150</v>
      </c>
      <c r="W13" s="10">
        <f t="shared" si="3"/>
        <v>4500</v>
      </c>
      <c r="X13" s="29">
        <v>30</v>
      </c>
      <c r="Y13" s="29">
        <v>150</v>
      </c>
      <c r="Z13" s="29">
        <f t="shared" si="4"/>
        <v>4500</v>
      </c>
      <c r="AA13" s="29">
        <v>30</v>
      </c>
      <c r="AB13" s="29">
        <v>150</v>
      </c>
      <c r="AC13" s="29">
        <f t="shared" si="5"/>
        <v>4500</v>
      </c>
      <c r="AD13" s="29">
        <v>108</v>
      </c>
      <c r="AE13" s="3">
        <v>7</v>
      </c>
      <c r="AF13" s="29">
        <f t="shared" si="6"/>
        <v>756</v>
      </c>
      <c r="AG13" s="152">
        <v>1</v>
      </c>
      <c r="AH13" s="139">
        <f t="shared" si="7"/>
        <v>216</v>
      </c>
      <c r="AI13" s="139">
        <f t="shared" si="9"/>
        <v>68856</v>
      </c>
      <c r="AJ13" s="109">
        <f t="shared" si="8"/>
        <v>68856</v>
      </c>
      <c r="AM13" t="b">
        <f>D13='15.02.2022 Смета'!D15</f>
        <v>1</v>
      </c>
      <c r="AN13" t="b">
        <f>F13='15.02.2022 Смета'!E15</f>
        <v>1</v>
      </c>
      <c r="AO13" t="b">
        <f>G13='15.02.2022 Смета'!F15</f>
        <v>1</v>
      </c>
      <c r="AP13" t="b">
        <f>H13='15.02.2022 Смета'!G15</f>
        <v>1</v>
      </c>
    </row>
    <row r="14" spans="1:42" ht="16.149999999999999" customHeight="1" x14ac:dyDescent="0.25">
      <c r="A14" s="106"/>
      <c r="B14" s="96"/>
      <c r="C14" s="97"/>
      <c r="D14" s="98" t="s">
        <v>834</v>
      </c>
      <c r="E14" s="98"/>
      <c r="F14" s="99"/>
      <c r="G14" s="99"/>
      <c r="H14" s="99"/>
      <c r="I14" s="99"/>
      <c r="J14" s="99"/>
      <c r="K14" s="99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2"/>
      <c r="AE14" s="79"/>
      <c r="AF14" s="79"/>
      <c r="AG14" s="153"/>
      <c r="AH14" s="151"/>
      <c r="AI14" s="151"/>
      <c r="AJ14" s="164"/>
      <c r="AM14" t="b">
        <f>D14='15.02.2022 Смета'!D16</f>
        <v>1</v>
      </c>
      <c r="AN14" t="b">
        <f>F14='15.02.2022 Смета'!E16</f>
        <v>1</v>
      </c>
      <c r="AO14" t="b">
        <f>G14='15.02.2022 Смета'!F16</f>
        <v>1</v>
      </c>
      <c r="AP14" t="b">
        <f>H14='15.02.2022 Смета'!G16</f>
        <v>1</v>
      </c>
    </row>
    <row r="15" spans="1:42" ht="16.149999999999999" customHeight="1" x14ac:dyDescent="0.25">
      <c r="A15" s="108">
        <v>7</v>
      </c>
      <c r="B15" s="8" t="s">
        <v>181</v>
      </c>
      <c r="C15" s="21" t="s">
        <v>156</v>
      </c>
      <c r="D15" s="22" t="s">
        <v>174</v>
      </c>
      <c r="E15" s="21" t="s">
        <v>322</v>
      </c>
      <c r="F15" s="35">
        <v>44632</v>
      </c>
      <c r="G15" s="35">
        <v>44632</v>
      </c>
      <c r="H15" s="21" t="s">
        <v>939</v>
      </c>
      <c r="I15" s="22" t="s">
        <v>322</v>
      </c>
      <c r="J15" s="35">
        <v>44632</v>
      </c>
      <c r="K15" s="35">
        <v>44632</v>
      </c>
      <c r="L15" s="10"/>
      <c r="M15" s="10">
        <v>3400</v>
      </c>
      <c r="N15" s="10">
        <f t="shared" si="0"/>
        <v>0</v>
      </c>
      <c r="O15" s="10"/>
      <c r="P15" s="10">
        <v>2900</v>
      </c>
      <c r="Q15" s="10">
        <f t="shared" si="1"/>
        <v>0</v>
      </c>
      <c r="R15" s="10"/>
      <c r="S15" s="10">
        <v>2800</v>
      </c>
      <c r="T15" s="10">
        <f t="shared" si="2"/>
        <v>0</v>
      </c>
      <c r="U15" s="10">
        <v>10</v>
      </c>
      <c r="V15" s="10">
        <v>150</v>
      </c>
      <c r="W15" s="10">
        <f t="shared" si="3"/>
        <v>1500</v>
      </c>
      <c r="X15" s="10">
        <v>10</v>
      </c>
      <c r="Y15" s="10">
        <v>150</v>
      </c>
      <c r="Z15" s="10">
        <f t="shared" si="4"/>
        <v>1500</v>
      </c>
      <c r="AA15" s="10">
        <v>10</v>
      </c>
      <c r="AB15" s="10">
        <v>150</v>
      </c>
      <c r="AC15" s="10">
        <f t="shared" si="5"/>
        <v>1500</v>
      </c>
      <c r="AD15" s="11"/>
      <c r="AE15" s="3">
        <v>7</v>
      </c>
      <c r="AF15" s="3">
        <f t="shared" si="6"/>
        <v>0</v>
      </c>
      <c r="AG15" s="152">
        <v>1</v>
      </c>
      <c r="AH15" s="139">
        <f t="shared" si="7"/>
        <v>30</v>
      </c>
      <c r="AI15" s="139">
        <f t="shared" si="9"/>
        <v>4500</v>
      </c>
      <c r="AJ15" s="109">
        <f t="shared" si="8"/>
        <v>4500</v>
      </c>
      <c r="AM15" t="b">
        <f>D15='15.02.2022 Смета'!D17</f>
        <v>1</v>
      </c>
      <c r="AN15" t="b">
        <f>F15='15.02.2022 Смета'!E17</f>
        <v>1</v>
      </c>
      <c r="AO15" t="b">
        <f>G15='15.02.2022 Смета'!F17</f>
        <v>1</v>
      </c>
      <c r="AP15" t="b">
        <f>H15='15.02.2022 Смета'!G17</f>
        <v>1</v>
      </c>
    </row>
    <row r="16" spans="1:42" ht="16.149999999999999" customHeight="1" x14ac:dyDescent="0.25">
      <c r="A16" s="114">
        <v>8</v>
      </c>
      <c r="B16" s="73" t="s">
        <v>181</v>
      </c>
      <c r="C16" s="74" t="s">
        <v>156</v>
      </c>
      <c r="D16" s="75" t="s">
        <v>174</v>
      </c>
      <c r="E16" s="74" t="s">
        <v>492</v>
      </c>
      <c r="F16" s="76">
        <v>44632</v>
      </c>
      <c r="G16" s="76">
        <v>44632</v>
      </c>
      <c r="H16" s="74" t="s">
        <v>303</v>
      </c>
      <c r="I16" s="75" t="s">
        <v>492</v>
      </c>
      <c r="J16" s="76">
        <v>44632</v>
      </c>
      <c r="K16" s="76">
        <v>44632</v>
      </c>
      <c r="L16" s="77"/>
      <c r="M16" s="77">
        <v>3400</v>
      </c>
      <c r="N16" s="77">
        <f t="shared" si="0"/>
        <v>0</v>
      </c>
      <c r="O16" s="77"/>
      <c r="P16" s="77">
        <v>2900</v>
      </c>
      <c r="Q16" s="77">
        <f t="shared" si="1"/>
        <v>0</v>
      </c>
      <c r="R16" s="77"/>
      <c r="S16" s="77">
        <v>2800</v>
      </c>
      <c r="T16" s="77">
        <f t="shared" si="2"/>
        <v>0</v>
      </c>
      <c r="U16" s="77">
        <v>10</v>
      </c>
      <c r="V16" s="77">
        <v>150</v>
      </c>
      <c r="W16" s="77">
        <f t="shared" si="3"/>
        <v>1500</v>
      </c>
      <c r="X16" s="77">
        <v>10</v>
      </c>
      <c r="Y16" s="77">
        <v>150</v>
      </c>
      <c r="Z16" s="77">
        <f t="shared" si="4"/>
        <v>1500</v>
      </c>
      <c r="AA16" s="77">
        <v>10</v>
      </c>
      <c r="AB16" s="77">
        <v>150</v>
      </c>
      <c r="AC16" s="77">
        <f t="shared" si="5"/>
        <v>1500</v>
      </c>
      <c r="AD16" s="78"/>
      <c r="AE16" s="79">
        <v>7</v>
      </c>
      <c r="AF16" s="80">
        <f t="shared" si="6"/>
        <v>0</v>
      </c>
      <c r="AG16" s="152">
        <v>1</v>
      </c>
      <c r="AH16" s="142">
        <f t="shared" si="7"/>
        <v>30</v>
      </c>
      <c r="AI16" s="139">
        <f t="shared" si="9"/>
        <v>4500</v>
      </c>
      <c r="AJ16" s="115">
        <f t="shared" si="8"/>
        <v>4500</v>
      </c>
      <c r="AM16" t="b">
        <f>D16='15.02.2022 Смета'!D18</f>
        <v>1</v>
      </c>
      <c r="AN16" t="b">
        <f>F16='15.02.2022 Смета'!E18</f>
        <v>1</v>
      </c>
      <c r="AO16" t="b">
        <f>G16='15.02.2022 Смета'!F18</f>
        <v>1</v>
      </c>
      <c r="AP16" t="b">
        <f>H16='15.02.2022 Смета'!G18</f>
        <v>1</v>
      </c>
    </row>
    <row r="17" spans="1:42" ht="16.149999999999999" customHeight="1" x14ac:dyDescent="0.25">
      <c r="A17" s="108">
        <v>9</v>
      </c>
      <c r="B17" s="8" t="s">
        <v>181</v>
      </c>
      <c r="C17" s="21" t="s">
        <v>156</v>
      </c>
      <c r="D17" s="22" t="s">
        <v>174</v>
      </c>
      <c r="E17" s="21" t="s">
        <v>462</v>
      </c>
      <c r="F17" s="35">
        <v>44682</v>
      </c>
      <c r="G17" s="35">
        <v>44682</v>
      </c>
      <c r="H17" s="21" t="s">
        <v>305</v>
      </c>
      <c r="I17" s="22" t="s">
        <v>462</v>
      </c>
      <c r="J17" s="35">
        <v>44682</v>
      </c>
      <c r="K17" s="35">
        <v>44682</v>
      </c>
      <c r="L17" s="10"/>
      <c r="M17" s="10">
        <v>3400</v>
      </c>
      <c r="N17" s="10">
        <f t="shared" si="0"/>
        <v>0</v>
      </c>
      <c r="O17" s="10"/>
      <c r="P17" s="10">
        <v>2900</v>
      </c>
      <c r="Q17" s="10">
        <f t="shared" si="1"/>
        <v>0</v>
      </c>
      <c r="R17" s="10"/>
      <c r="S17" s="10">
        <v>2800</v>
      </c>
      <c r="T17" s="10">
        <f t="shared" si="2"/>
        <v>0</v>
      </c>
      <c r="U17" s="10">
        <v>20</v>
      </c>
      <c r="V17" s="10">
        <v>150</v>
      </c>
      <c r="W17" s="10">
        <f t="shared" si="3"/>
        <v>3000</v>
      </c>
      <c r="X17" s="10">
        <v>20</v>
      </c>
      <c r="Y17" s="10">
        <v>150</v>
      </c>
      <c r="Z17" s="10">
        <f t="shared" si="4"/>
        <v>3000</v>
      </c>
      <c r="AA17" s="10">
        <v>20</v>
      </c>
      <c r="AB17" s="10">
        <v>150</v>
      </c>
      <c r="AC17" s="10">
        <f t="shared" si="5"/>
        <v>3000</v>
      </c>
      <c r="AD17" s="11">
        <v>60</v>
      </c>
      <c r="AE17" s="26">
        <v>7</v>
      </c>
      <c r="AF17" s="7">
        <f t="shared" si="6"/>
        <v>420</v>
      </c>
      <c r="AG17" s="152">
        <v>1</v>
      </c>
      <c r="AH17" s="139">
        <f t="shared" si="7"/>
        <v>120</v>
      </c>
      <c r="AI17" s="139">
        <f t="shared" si="9"/>
        <v>9420</v>
      </c>
      <c r="AJ17" s="109">
        <f t="shared" si="8"/>
        <v>9420</v>
      </c>
      <c r="AM17" t="b">
        <f>D17='15.02.2022 Смета'!D19</f>
        <v>1</v>
      </c>
      <c r="AN17" t="b">
        <f>F17='15.02.2022 Смета'!E19</f>
        <v>1</v>
      </c>
      <c r="AO17" t="b">
        <f>G17='15.02.2022 Смета'!F19</f>
        <v>1</v>
      </c>
      <c r="AP17" t="b">
        <f>H17='15.02.2022 Смета'!G19</f>
        <v>1</v>
      </c>
    </row>
    <row r="18" spans="1:42" x14ac:dyDescent="0.25">
      <c r="A18" s="106"/>
      <c r="B18" s="96"/>
      <c r="C18" s="97"/>
      <c r="D18" s="98" t="s">
        <v>836</v>
      </c>
      <c r="E18" s="99"/>
      <c r="F18" s="99"/>
      <c r="G18" s="99"/>
      <c r="H18" s="99"/>
      <c r="I18" s="99"/>
      <c r="J18" s="99"/>
      <c r="K18" s="99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2"/>
      <c r="AE18" s="79"/>
      <c r="AF18" s="79"/>
      <c r="AG18" s="153"/>
      <c r="AH18" s="151"/>
      <c r="AI18" s="151"/>
      <c r="AJ18" s="164"/>
      <c r="AM18" t="b">
        <f>D18='15.02.2022 Смета'!D20</f>
        <v>1</v>
      </c>
      <c r="AN18" t="b">
        <f>F18='15.02.2022 Смета'!E20</f>
        <v>1</v>
      </c>
      <c r="AO18" t="b">
        <f>G18='15.02.2022 Смета'!F20</f>
        <v>1</v>
      </c>
      <c r="AP18" t="b">
        <f>H18='15.02.2022 Смета'!G20</f>
        <v>1</v>
      </c>
    </row>
    <row r="19" spans="1:42" ht="16.149999999999999" customHeight="1" x14ac:dyDescent="0.25">
      <c r="A19" s="108">
        <v>10</v>
      </c>
      <c r="B19" s="8" t="s">
        <v>207</v>
      </c>
      <c r="C19" s="21" t="s">
        <v>113</v>
      </c>
      <c r="D19" s="22" t="s">
        <v>311</v>
      </c>
      <c r="E19" s="21" t="s">
        <v>306</v>
      </c>
      <c r="F19" s="35">
        <v>44605</v>
      </c>
      <c r="G19" s="35">
        <v>44611</v>
      </c>
      <c r="H19" s="21" t="s">
        <v>309</v>
      </c>
      <c r="I19" s="22" t="s">
        <v>306</v>
      </c>
      <c r="J19" s="35">
        <v>44605</v>
      </c>
      <c r="K19" s="35">
        <v>44611</v>
      </c>
      <c r="L19" s="10"/>
      <c r="M19" s="10">
        <v>3400</v>
      </c>
      <c r="N19" s="10">
        <f t="shared" si="0"/>
        <v>0</v>
      </c>
      <c r="O19" s="10"/>
      <c r="P19" s="10">
        <v>2900</v>
      </c>
      <c r="Q19" s="10">
        <f t="shared" si="1"/>
        <v>0</v>
      </c>
      <c r="R19" s="10"/>
      <c r="S19" s="10">
        <v>2800</v>
      </c>
      <c r="T19" s="10">
        <f t="shared" si="2"/>
        <v>0</v>
      </c>
      <c r="U19" s="10">
        <v>13</v>
      </c>
      <c r="V19" s="10">
        <v>150</v>
      </c>
      <c r="W19" s="10">
        <f t="shared" si="3"/>
        <v>1950</v>
      </c>
      <c r="X19" s="10">
        <v>13</v>
      </c>
      <c r="Y19" s="10">
        <v>150</v>
      </c>
      <c r="Z19" s="10">
        <f t="shared" si="4"/>
        <v>1950</v>
      </c>
      <c r="AA19" s="10">
        <v>26</v>
      </c>
      <c r="AB19" s="10">
        <v>150</v>
      </c>
      <c r="AC19" s="10">
        <f t="shared" si="5"/>
        <v>3900</v>
      </c>
      <c r="AD19" s="11"/>
      <c r="AE19" s="26">
        <v>7</v>
      </c>
      <c r="AF19" s="7">
        <f t="shared" si="6"/>
        <v>0</v>
      </c>
      <c r="AG19" s="152">
        <v>1</v>
      </c>
      <c r="AH19" s="139">
        <f t="shared" si="7"/>
        <v>52</v>
      </c>
      <c r="AI19" s="139">
        <f t="shared" si="9"/>
        <v>7800</v>
      </c>
      <c r="AJ19" s="109">
        <f t="shared" si="8"/>
        <v>7800</v>
      </c>
      <c r="AM19" t="b">
        <f>D19='15.02.2022 Смета'!D21</f>
        <v>1</v>
      </c>
      <c r="AN19" t="b">
        <f>F19='15.02.2022 Смета'!E21</f>
        <v>1</v>
      </c>
      <c r="AO19" t="b">
        <f>G19='15.02.2022 Смета'!F21</f>
        <v>1</v>
      </c>
      <c r="AP19" t="b">
        <f>H19='15.02.2022 Смета'!G21</f>
        <v>1</v>
      </c>
    </row>
    <row r="20" spans="1:42" ht="16.149999999999999" customHeight="1" x14ac:dyDescent="0.25">
      <c r="A20" s="108">
        <v>11</v>
      </c>
      <c r="B20" s="8" t="s">
        <v>207</v>
      </c>
      <c r="C20" s="21" t="s">
        <v>113</v>
      </c>
      <c r="D20" s="22" t="s">
        <v>311</v>
      </c>
      <c r="E20" s="21" t="s">
        <v>307</v>
      </c>
      <c r="F20" s="35">
        <v>44631</v>
      </c>
      <c r="G20" s="35">
        <v>44639</v>
      </c>
      <c r="H20" s="21" t="s">
        <v>310</v>
      </c>
      <c r="I20" s="22" t="s">
        <v>307</v>
      </c>
      <c r="J20" s="35">
        <v>44631</v>
      </c>
      <c r="K20" s="35">
        <v>44639</v>
      </c>
      <c r="L20" s="10"/>
      <c r="M20" s="10">
        <v>3400</v>
      </c>
      <c r="N20" s="10">
        <f t="shared" si="0"/>
        <v>0</v>
      </c>
      <c r="O20" s="10"/>
      <c r="P20" s="10">
        <v>2900</v>
      </c>
      <c r="Q20" s="10">
        <f t="shared" si="1"/>
        <v>0</v>
      </c>
      <c r="R20" s="10"/>
      <c r="S20" s="10">
        <v>2800</v>
      </c>
      <c r="T20" s="10">
        <f t="shared" si="2"/>
        <v>0</v>
      </c>
      <c r="U20" s="10">
        <v>16</v>
      </c>
      <c r="V20" s="10">
        <v>150</v>
      </c>
      <c r="W20" s="10">
        <f t="shared" si="3"/>
        <v>2400</v>
      </c>
      <c r="X20" s="10">
        <v>16</v>
      </c>
      <c r="Y20" s="10">
        <v>150</v>
      </c>
      <c r="Z20" s="10">
        <f t="shared" si="4"/>
        <v>2400</v>
      </c>
      <c r="AA20" s="10">
        <v>32</v>
      </c>
      <c r="AB20" s="10">
        <v>150</v>
      </c>
      <c r="AC20" s="10">
        <f t="shared" si="5"/>
        <v>4800</v>
      </c>
      <c r="AD20" s="11"/>
      <c r="AE20" s="26">
        <v>7</v>
      </c>
      <c r="AF20" s="7">
        <f t="shared" si="6"/>
        <v>0</v>
      </c>
      <c r="AG20" s="152">
        <v>1</v>
      </c>
      <c r="AH20" s="139">
        <f t="shared" si="7"/>
        <v>64</v>
      </c>
      <c r="AI20" s="139">
        <f t="shared" si="9"/>
        <v>9600</v>
      </c>
      <c r="AJ20" s="109">
        <f t="shared" si="8"/>
        <v>9600</v>
      </c>
      <c r="AM20" t="b">
        <f>D20='15.02.2022 Смета'!D22</f>
        <v>1</v>
      </c>
      <c r="AN20" t="b">
        <f>F20='15.02.2022 Смета'!E22</f>
        <v>1</v>
      </c>
      <c r="AO20" t="b">
        <f>G20='15.02.2022 Смета'!F22</f>
        <v>1</v>
      </c>
      <c r="AP20" t="b">
        <f>H20='15.02.2022 Смета'!G22</f>
        <v>1</v>
      </c>
    </row>
    <row r="21" spans="1:42" ht="16.149999999999999" customHeight="1" x14ac:dyDescent="0.25">
      <c r="A21" s="108">
        <v>12</v>
      </c>
      <c r="B21" s="63"/>
      <c r="C21" s="47" t="s">
        <v>113</v>
      </c>
      <c r="D21" s="22" t="s">
        <v>39</v>
      </c>
      <c r="E21" s="21" t="s">
        <v>308</v>
      </c>
      <c r="F21" s="35">
        <v>44711</v>
      </c>
      <c r="G21" s="35">
        <v>44715</v>
      </c>
      <c r="H21" s="21" t="s">
        <v>301</v>
      </c>
      <c r="I21" s="51" t="s">
        <v>308</v>
      </c>
      <c r="J21" s="52">
        <v>44711</v>
      </c>
      <c r="K21" s="52">
        <v>44715</v>
      </c>
      <c r="L21" s="49"/>
      <c r="M21" s="49">
        <v>0</v>
      </c>
      <c r="N21" s="49"/>
      <c r="O21" s="49"/>
      <c r="P21" s="49">
        <v>0</v>
      </c>
      <c r="Q21" s="49"/>
      <c r="R21" s="49"/>
      <c r="S21" s="49">
        <v>0</v>
      </c>
      <c r="T21" s="49"/>
      <c r="U21" s="49">
        <v>2</v>
      </c>
      <c r="V21" s="49">
        <v>150</v>
      </c>
      <c r="W21" s="49">
        <f t="shared" si="3"/>
        <v>300</v>
      </c>
      <c r="X21" s="49">
        <v>2</v>
      </c>
      <c r="Y21" s="49">
        <v>150</v>
      </c>
      <c r="Z21" s="49">
        <f t="shared" si="4"/>
        <v>300</v>
      </c>
      <c r="AA21" s="49">
        <v>2</v>
      </c>
      <c r="AB21" s="49">
        <v>150</v>
      </c>
      <c r="AC21" s="49">
        <f t="shared" si="5"/>
        <v>300</v>
      </c>
      <c r="AD21" s="65">
        <v>5</v>
      </c>
      <c r="AE21" s="54">
        <v>7</v>
      </c>
      <c r="AF21" s="55">
        <v>36</v>
      </c>
      <c r="AG21" s="155">
        <v>1</v>
      </c>
      <c r="AH21" s="154">
        <f t="shared" si="7"/>
        <v>11</v>
      </c>
      <c r="AI21" s="154">
        <f t="shared" si="9"/>
        <v>936</v>
      </c>
      <c r="AJ21" s="165">
        <f t="shared" si="8"/>
        <v>936</v>
      </c>
      <c r="AM21" t="b">
        <f>D21='15.02.2022 Смета'!D23</f>
        <v>1</v>
      </c>
      <c r="AN21" t="b">
        <f>F21='15.02.2022 Смета'!E23</f>
        <v>1</v>
      </c>
      <c r="AO21" t="b">
        <f>G21='15.02.2022 Смета'!F23</f>
        <v>1</v>
      </c>
      <c r="AP21" t="b">
        <f>H21='15.02.2022 Смета'!G23</f>
        <v>1</v>
      </c>
    </row>
    <row r="22" spans="1:42" x14ac:dyDescent="0.25">
      <c r="A22" s="106"/>
      <c r="B22" s="96"/>
      <c r="C22" s="97"/>
      <c r="D22" s="179" t="s">
        <v>837</v>
      </c>
      <c r="E22" s="99"/>
      <c r="F22" s="99"/>
      <c r="G22" s="99"/>
      <c r="H22" s="99"/>
      <c r="I22" s="99"/>
      <c r="J22" s="99"/>
      <c r="K22" s="99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2"/>
      <c r="AE22" s="79"/>
      <c r="AF22" s="79"/>
      <c r="AG22" s="153"/>
      <c r="AH22" s="151"/>
      <c r="AI22" s="151"/>
      <c r="AJ22" s="164"/>
      <c r="AM22" t="b">
        <f>D22='15.02.2022 Смета'!D24</f>
        <v>1</v>
      </c>
      <c r="AN22" t="b">
        <f>F22='15.02.2022 Смета'!E24</f>
        <v>1</v>
      </c>
      <c r="AO22" t="b">
        <f>G22='15.02.2022 Смета'!F24</f>
        <v>1</v>
      </c>
      <c r="AP22" t="b">
        <f>H22='15.02.2022 Смета'!G24</f>
        <v>1</v>
      </c>
    </row>
    <row r="23" spans="1:42" ht="66" customHeight="1" x14ac:dyDescent="0.25">
      <c r="A23" s="108">
        <v>13</v>
      </c>
      <c r="B23" s="8" t="s">
        <v>239</v>
      </c>
      <c r="C23" s="21" t="s">
        <v>144</v>
      </c>
      <c r="D23" s="22" t="s">
        <v>1067</v>
      </c>
      <c r="E23" s="21" t="s">
        <v>483</v>
      </c>
      <c r="F23" s="35" t="s">
        <v>683</v>
      </c>
      <c r="G23" s="35" t="s">
        <v>684</v>
      </c>
      <c r="H23" s="21" t="s">
        <v>312</v>
      </c>
      <c r="I23" s="22" t="s">
        <v>483</v>
      </c>
      <c r="J23" s="35" t="s">
        <v>683</v>
      </c>
      <c r="K23" s="35" t="s">
        <v>684</v>
      </c>
      <c r="L23" s="14"/>
      <c r="M23" s="10">
        <v>3400</v>
      </c>
      <c r="N23" s="10">
        <f t="shared" ref="N23:N50" si="10">L23*M23</f>
        <v>0</v>
      </c>
      <c r="O23" s="14"/>
      <c r="P23" s="10">
        <v>2900</v>
      </c>
      <c r="Q23" s="10">
        <f t="shared" ref="Q23:Q50" si="11">O23*P23</f>
        <v>0</v>
      </c>
      <c r="R23" s="14"/>
      <c r="S23" s="10">
        <v>2800</v>
      </c>
      <c r="T23" s="10">
        <f t="shared" ref="T23:T50" si="12">R23*S23</f>
        <v>0</v>
      </c>
      <c r="U23" s="10">
        <v>60</v>
      </c>
      <c r="V23" s="10">
        <v>150</v>
      </c>
      <c r="W23" s="10">
        <f t="shared" si="3"/>
        <v>9000</v>
      </c>
      <c r="X23" s="10">
        <v>60</v>
      </c>
      <c r="Y23" s="10">
        <v>150</v>
      </c>
      <c r="Z23" s="10">
        <f t="shared" si="4"/>
        <v>9000</v>
      </c>
      <c r="AA23" s="10">
        <v>60</v>
      </c>
      <c r="AB23" s="10">
        <v>150</v>
      </c>
      <c r="AC23" s="10">
        <f t="shared" si="5"/>
        <v>9000</v>
      </c>
      <c r="AD23" s="11"/>
      <c r="AE23" s="26">
        <v>7</v>
      </c>
      <c r="AF23" s="7">
        <f t="shared" ref="AF23:AF54" si="13">AD23*AE23</f>
        <v>0</v>
      </c>
      <c r="AG23" s="152">
        <v>1</v>
      </c>
      <c r="AH23" s="139">
        <f t="shared" si="7"/>
        <v>180</v>
      </c>
      <c r="AI23" s="139">
        <f t="shared" si="9"/>
        <v>27000</v>
      </c>
      <c r="AJ23" s="109">
        <f t="shared" si="8"/>
        <v>27000</v>
      </c>
      <c r="AM23" t="b">
        <f>D23='15.02.2022 Смета'!D25</f>
        <v>0</v>
      </c>
      <c r="AN23" t="b">
        <f>F23='15.02.2022 Смета'!E25</f>
        <v>1</v>
      </c>
      <c r="AO23" t="b">
        <f>G23='15.02.2022 Смета'!F25</f>
        <v>1</v>
      </c>
      <c r="AP23" t="b">
        <f>H23='15.02.2022 Смета'!G25</f>
        <v>1</v>
      </c>
    </row>
    <row r="24" spans="1:42" ht="51" x14ac:dyDescent="0.25">
      <c r="A24" s="108">
        <v>14</v>
      </c>
      <c r="B24" s="8" t="s">
        <v>239</v>
      </c>
      <c r="C24" s="21" t="s">
        <v>144</v>
      </c>
      <c r="D24" s="22" t="s">
        <v>1068</v>
      </c>
      <c r="E24" s="21" t="s">
        <v>340</v>
      </c>
      <c r="F24" s="35" t="s">
        <v>686</v>
      </c>
      <c r="G24" s="35" t="s">
        <v>687</v>
      </c>
      <c r="H24" s="21" t="s">
        <v>312</v>
      </c>
      <c r="I24" s="22" t="s">
        <v>340</v>
      </c>
      <c r="J24" s="35" t="s">
        <v>686</v>
      </c>
      <c r="K24" s="35" t="s">
        <v>687</v>
      </c>
      <c r="L24" s="14"/>
      <c r="M24" s="10">
        <v>3400</v>
      </c>
      <c r="N24" s="10">
        <f t="shared" si="10"/>
        <v>0</v>
      </c>
      <c r="O24" s="14"/>
      <c r="P24" s="10">
        <v>2900</v>
      </c>
      <c r="Q24" s="10">
        <f t="shared" si="11"/>
        <v>0</v>
      </c>
      <c r="R24" s="14"/>
      <c r="S24" s="10">
        <v>2800</v>
      </c>
      <c r="T24" s="10">
        <f t="shared" si="12"/>
        <v>0</v>
      </c>
      <c r="U24" s="10">
        <v>12</v>
      </c>
      <c r="V24" s="10">
        <v>150</v>
      </c>
      <c r="W24" s="10">
        <f t="shared" si="3"/>
        <v>1800</v>
      </c>
      <c r="X24" s="10">
        <v>12</v>
      </c>
      <c r="Y24" s="10">
        <v>150</v>
      </c>
      <c r="Z24" s="10">
        <f t="shared" si="4"/>
        <v>1800</v>
      </c>
      <c r="AA24" s="10">
        <v>12</v>
      </c>
      <c r="AB24" s="10">
        <v>150</v>
      </c>
      <c r="AC24" s="10">
        <f t="shared" si="5"/>
        <v>1800</v>
      </c>
      <c r="AD24" s="11"/>
      <c r="AE24" s="26">
        <v>7</v>
      </c>
      <c r="AF24" s="7">
        <f t="shared" si="13"/>
        <v>0</v>
      </c>
      <c r="AG24" s="152">
        <v>1</v>
      </c>
      <c r="AH24" s="139">
        <f t="shared" si="7"/>
        <v>36</v>
      </c>
      <c r="AI24" s="139">
        <f t="shared" si="9"/>
        <v>5400</v>
      </c>
      <c r="AJ24" s="109">
        <f t="shared" si="8"/>
        <v>5400</v>
      </c>
      <c r="AM24" t="b">
        <f>D24='15.02.2022 Смета'!D26</f>
        <v>0</v>
      </c>
      <c r="AN24" t="b">
        <f>F24='15.02.2022 Смета'!E26</f>
        <v>1</v>
      </c>
      <c r="AO24" t="b">
        <f>G24='15.02.2022 Смета'!F26</f>
        <v>1</v>
      </c>
      <c r="AP24" t="b">
        <f>H24='15.02.2022 Смета'!G26</f>
        <v>1</v>
      </c>
    </row>
    <row r="25" spans="1:42" ht="89.25" x14ac:dyDescent="0.25">
      <c r="A25" s="108">
        <v>15</v>
      </c>
      <c r="B25" s="8" t="s">
        <v>239</v>
      </c>
      <c r="C25" s="21" t="s">
        <v>144</v>
      </c>
      <c r="D25" s="22" t="s">
        <v>1071</v>
      </c>
      <c r="E25" s="21" t="s">
        <v>314</v>
      </c>
      <c r="F25" s="35" t="s">
        <v>759</v>
      </c>
      <c r="G25" s="35" t="s">
        <v>760</v>
      </c>
      <c r="H25" s="21" t="s">
        <v>312</v>
      </c>
      <c r="I25" s="38" t="s">
        <v>314</v>
      </c>
      <c r="J25" s="35" t="s">
        <v>759</v>
      </c>
      <c r="K25" s="35" t="s">
        <v>760</v>
      </c>
      <c r="L25" s="14"/>
      <c r="M25" s="10">
        <v>3400</v>
      </c>
      <c r="N25" s="10">
        <f t="shared" si="10"/>
        <v>0</v>
      </c>
      <c r="O25" s="14"/>
      <c r="P25" s="10">
        <v>2900</v>
      </c>
      <c r="Q25" s="10">
        <f t="shared" si="11"/>
        <v>0</v>
      </c>
      <c r="R25" s="14"/>
      <c r="S25" s="10">
        <v>2800</v>
      </c>
      <c r="T25" s="10">
        <f t="shared" si="12"/>
        <v>0</v>
      </c>
      <c r="U25" s="10">
        <v>106</v>
      </c>
      <c r="V25" s="10">
        <v>150</v>
      </c>
      <c r="W25" s="10">
        <f t="shared" si="3"/>
        <v>15900</v>
      </c>
      <c r="X25" s="10">
        <v>106</v>
      </c>
      <c r="Y25" s="10">
        <v>150</v>
      </c>
      <c r="Z25" s="10">
        <f t="shared" si="4"/>
        <v>15900</v>
      </c>
      <c r="AA25" s="10">
        <v>106</v>
      </c>
      <c r="AB25" s="10">
        <v>150</v>
      </c>
      <c r="AC25" s="10">
        <f t="shared" si="5"/>
        <v>15900</v>
      </c>
      <c r="AD25" s="11"/>
      <c r="AE25" s="26">
        <v>7</v>
      </c>
      <c r="AF25" s="7">
        <f t="shared" si="13"/>
        <v>0</v>
      </c>
      <c r="AG25" s="152">
        <v>1</v>
      </c>
      <c r="AH25" s="139">
        <f t="shared" si="7"/>
        <v>318</v>
      </c>
      <c r="AI25" s="139">
        <f t="shared" si="9"/>
        <v>47700</v>
      </c>
      <c r="AJ25" s="109">
        <f t="shared" si="8"/>
        <v>47700</v>
      </c>
      <c r="AM25" t="b">
        <f>D25='15.02.2022 Смета'!D27</f>
        <v>0</v>
      </c>
      <c r="AN25" t="b">
        <f>F25='15.02.2022 Смета'!E27</f>
        <v>1</v>
      </c>
      <c r="AO25" t="b">
        <f>G25='15.02.2022 Смета'!F27</f>
        <v>1</v>
      </c>
      <c r="AP25" t="b">
        <f>H25='15.02.2022 Смета'!G27</f>
        <v>1</v>
      </c>
    </row>
    <row r="26" spans="1:42" ht="51" x14ac:dyDescent="0.25">
      <c r="A26" s="108">
        <v>16</v>
      </c>
      <c r="B26" s="8" t="s">
        <v>239</v>
      </c>
      <c r="C26" s="21" t="s">
        <v>144</v>
      </c>
      <c r="D26" s="22" t="s">
        <v>1069</v>
      </c>
      <c r="E26" s="21" t="s">
        <v>340</v>
      </c>
      <c r="F26" s="35" t="s">
        <v>690</v>
      </c>
      <c r="G26" s="35" t="s">
        <v>691</v>
      </c>
      <c r="H26" s="21" t="s">
        <v>312</v>
      </c>
      <c r="I26" s="22" t="s">
        <v>340</v>
      </c>
      <c r="J26" s="35" t="s">
        <v>690</v>
      </c>
      <c r="K26" s="35" t="s">
        <v>691</v>
      </c>
      <c r="L26" s="14"/>
      <c r="M26" s="10">
        <v>3400</v>
      </c>
      <c r="N26" s="10">
        <f t="shared" si="10"/>
        <v>0</v>
      </c>
      <c r="O26" s="14"/>
      <c r="P26" s="10">
        <v>2900</v>
      </c>
      <c r="Q26" s="10">
        <f t="shared" si="11"/>
        <v>0</v>
      </c>
      <c r="R26" s="14"/>
      <c r="S26" s="10">
        <v>2800</v>
      </c>
      <c r="T26" s="10">
        <f t="shared" si="12"/>
        <v>0</v>
      </c>
      <c r="U26" s="10">
        <v>18</v>
      </c>
      <c r="V26" s="10">
        <v>150</v>
      </c>
      <c r="W26" s="10">
        <f t="shared" si="3"/>
        <v>2700</v>
      </c>
      <c r="X26" s="10">
        <v>18</v>
      </c>
      <c r="Y26" s="10">
        <v>150</v>
      </c>
      <c r="Z26" s="10">
        <f t="shared" si="4"/>
        <v>2700</v>
      </c>
      <c r="AA26" s="10">
        <v>18</v>
      </c>
      <c r="AB26" s="10">
        <v>150</v>
      </c>
      <c r="AC26" s="10">
        <f t="shared" si="5"/>
        <v>2700</v>
      </c>
      <c r="AD26" s="11">
        <v>60</v>
      </c>
      <c r="AE26" s="26">
        <v>7</v>
      </c>
      <c r="AF26" s="7">
        <f t="shared" si="13"/>
        <v>420</v>
      </c>
      <c r="AG26" s="152">
        <v>1</v>
      </c>
      <c r="AH26" s="139">
        <f t="shared" si="7"/>
        <v>114</v>
      </c>
      <c r="AI26" s="139">
        <f t="shared" si="9"/>
        <v>8520</v>
      </c>
      <c r="AJ26" s="109">
        <f t="shared" si="8"/>
        <v>8520</v>
      </c>
      <c r="AM26" t="b">
        <f>D26='15.02.2022 Смета'!D28</f>
        <v>0</v>
      </c>
      <c r="AN26" t="b">
        <f>F26='15.02.2022 Смета'!E28</f>
        <v>1</v>
      </c>
      <c r="AO26" t="b">
        <f>G26='15.02.2022 Смета'!F28</f>
        <v>1</v>
      </c>
      <c r="AP26" t="b">
        <f>H26='15.02.2022 Смета'!G28</f>
        <v>1</v>
      </c>
    </row>
    <row r="27" spans="1:42" ht="64.900000000000006" customHeight="1" x14ac:dyDescent="0.25">
      <c r="A27" s="112">
        <v>17</v>
      </c>
      <c r="B27" s="8" t="s">
        <v>239</v>
      </c>
      <c r="C27" s="21" t="s">
        <v>144</v>
      </c>
      <c r="D27" s="22" t="s">
        <v>240</v>
      </c>
      <c r="E27" s="21" t="s">
        <v>316</v>
      </c>
      <c r="F27" s="35">
        <v>44713</v>
      </c>
      <c r="G27" s="35">
        <v>44713</v>
      </c>
      <c r="H27" s="21" t="s">
        <v>1070</v>
      </c>
      <c r="I27" s="38" t="s">
        <v>316</v>
      </c>
      <c r="J27" s="35">
        <v>44713</v>
      </c>
      <c r="K27" s="35">
        <v>44713</v>
      </c>
      <c r="L27" s="14"/>
      <c r="M27" s="10">
        <v>3400</v>
      </c>
      <c r="N27" s="10">
        <f t="shared" si="10"/>
        <v>0</v>
      </c>
      <c r="O27" s="14"/>
      <c r="P27" s="10">
        <v>2900</v>
      </c>
      <c r="Q27" s="10">
        <f t="shared" si="11"/>
        <v>0</v>
      </c>
      <c r="R27" s="14"/>
      <c r="S27" s="10">
        <v>2800</v>
      </c>
      <c r="T27" s="10">
        <f t="shared" si="12"/>
        <v>0</v>
      </c>
      <c r="U27" s="10">
        <v>8</v>
      </c>
      <c r="V27" s="10">
        <v>150</v>
      </c>
      <c r="W27" s="10">
        <f t="shared" si="3"/>
        <v>1200</v>
      </c>
      <c r="X27" s="10">
        <v>8</v>
      </c>
      <c r="Y27" s="10">
        <v>150</v>
      </c>
      <c r="Z27" s="10">
        <f t="shared" si="4"/>
        <v>1200</v>
      </c>
      <c r="AA27" s="10">
        <v>8</v>
      </c>
      <c r="AB27" s="10">
        <v>150</v>
      </c>
      <c r="AC27" s="10">
        <f t="shared" si="5"/>
        <v>1200</v>
      </c>
      <c r="AD27" s="11">
        <v>24</v>
      </c>
      <c r="AE27" s="26">
        <v>7</v>
      </c>
      <c r="AF27" s="7">
        <f t="shared" si="13"/>
        <v>168</v>
      </c>
      <c r="AG27" s="152">
        <v>1</v>
      </c>
      <c r="AH27" s="139">
        <f t="shared" si="7"/>
        <v>48</v>
      </c>
      <c r="AI27" s="139">
        <f t="shared" si="9"/>
        <v>3768</v>
      </c>
      <c r="AJ27" s="109">
        <f t="shared" si="8"/>
        <v>3768</v>
      </c>
      <c r="AM27" t="b">
        <f>D27='15.02.2022 Смета'!D29</f>
        <v>1</v>
      </c>
      <c r="AN27" t="b">
        <f>F27='15.02.2022 Смета'!E29</f>
        <v>1</v>
      </c>
      <c r="AO27" t="b">
        <f>G27='15.02.2022 Смета'!F29</f>
        <v>1</v>
      </c>
      <c r="AP27" t="b">
        <f>H27='15.02.2022 Смета'!G29</f>
        <v>0</v>
      </c>
    </row>
    <row r="28" spans="1:42" ht="38.25" x14ac:dyDescent="0.25">
      <c r="A28" s="108">
        <v>18</v>
      </c>
      <c r="B28" s="8" t="s">
        <v>239</v>
      </c>
      <c r="C28" s="21" t="s">
        <v>144</v>
      </c>
      <c r="D28" s="22" t="s">
        <v>241</v>
      </c>
      <c r="E28" s="21" t="s">
        <v>692</v>
      </c>
      <c r="F28" s="35">
        <v>44724</v>
      </c>
      <c r="G28" s="35">
        <v>44724</v>
      </c>
      <c r="H28" s="21" t="s">
        <v>317</v>
      </c>
      <c r="I28" s="22" t="s">
        <v>692</v>
      </c>
      <c r="J28" s="35">
        <v>44724</v>
      </c>
      <c r="K28" s="35">
        <v>44724</v>
      </c>
      <c r="L28" s="14"/>
      <c r="M28" s="10">
        <v>3400</v>
      </c>
      <c r="N28" s="10">
        <f t="shared" si="10"/>
        <v>0</v>
      </c>
      <c r="O28" s="14"/>
      <c r="P28" s="10">
        <v>2900</v>
      </c>
      <c r="Q28" s="10">
        <f t="shared" si="11"/>
        <v>0</v>
      </c>
      <c r="R28" s="14"/>
      <c r="S28" s="10">
        <v>2800</v>
      </c>
      <c r="T28" s="10">
        <f t="shared" si="12"/>
        <v>0</v>
      </c>
      <c r="U28" s="10">
        <v>4</v>
      </c>
      <c r="V28" s="10">
        <v>150</v>
      </c>
      <c r="W28" s="10">
        <f t="shared" si="3"/>
        <v>600</v>
      </c>
      <c r="X28" s="10">
        <v>4</v>
      </c>
      <c r="Y28" s="10">
        <v>150</v>
      </c>
      <c r="Z28" s="10">
        <f t="shared" si="4"/>
        <v>600</v>
      </c>
      <c r="AA28" s="10">
        <v>4</v>
      </c>
      <c r="AB28" s="10">
        <v>150</v>
      </c>
      <c r="AC28" s="10">
        <f t="shared" si="5"/>
        <v>600</v>
      </c>
      <c r="AD28" s="11">
        <v>12</v>
      </c>
      <c r="AE28" s="26">
        <v>7</v>
      </c>
      <c r="AF28" s="7">
        <f t="shared" si="13"/>
        <v>84</v>
      </c>
      <c r="AG28" s="152">
        <v>1</v>
      </c>
      <c r="AH28" s="139">
        <f t="shared" si="7"/>
        <v>24</v>
      </c>
      <c r="AI28" s="139">
        <f t="shared" si="9"/>
        <v>1884</v>
      </c>
      <c r="AJ28" s="109">
        <f t="shared" si="8"/>
        <v>1884</v>
      </c>
      <c r="AM28" t="b">
        <f>D28='15.02.2022 Смета'!D30</f>
        <v>1</v>
      </c>
      <c r="AN28" t="b">
        <f>F28='15.02.2022 Смета'!E30</f>
        <v>1</v>
      </c>
      <c r="AO28" t="b">
        <f>G28='15.02.2022 Смета'!F30</f>
        <v>1</v>
      </c>
      <c r="AP28" t="b">
        <f>H28='15.02.2022 Смета'!G30</f>
        <v>1</v>
      </c>
    </row>
    <row r="29" spans="1:42" ht="16.149999999999999" customHeight="1" x14ac:dyDescent="0.25">
      <c r="A29" s="108">
        <v>19</v>
      </c>
      <c r="B29" s="8" t="s">
        <v>239</v>
      </c>
      <c r="C29" s="21" t="s">
        <v>144</v>
      </c>
      <c r="D29" s="22" t="s">
        <v>527</v>
      </c>
      <c r="E29" s="21" t="s">
        <v>340</v>
      </c>
      <c r="F29" s="35">
        <v>44726</v>
      </c>
      <c r="G29" s="35">
        <v>44729</v>
      </c>
      <c r="H29" s="21" t="s">
        <v>979</v>
      </c>
      <c r="I29" s="22" t="s">
        <v>340</v>
      </c>
      <c r="J29" s="35">
        <v>44726</v>
      </c>
      <c r="K29" s="35">
        <v>44729</v>
      </c>
      <c r="L29" s="14"/>
      <c r="M29" s="10">
        <v>3400</v>
      </c>
      <c r="N29" s="10">
        <f t="shared" si="10"/>
        <v>0</v>
      </c>
      <c r="O29" s="14"/>
      <c r="P29" s="10">
        <v>2900</v>
      </c>
      <c r="Q29" s="10">
        <f t="shared" si="11"/>
        <v>0</v>
      </c>
      <c r="R29" s="14"/>
      <c r="S29" s="10">
        <v>2800</v>
      </c>
      <c r="T29" s="10">
        <f t="shared" si="12"/>
        <v>0</v>
      </c>
      <c r="U29" s="10">
        <v>8</v>
      </c>
      <c r="V29" s="10">
        <v>150</v>
      </c>
      <c r="W29" s="10">
        <f t="shared" si="3"/>
        <v>1200</v>
      </c>
      <c r="X29" s="10">
        <v>8</v>
      </c>
      <c r="Y29" s="10">
        <v>150</v>
      </c>
      <c r="Z29" s="10">
        <f t="shared" si="4"/>
        <v>1200</v>
      </c>
      <c r="AA29" s="10">
        <v>8</v>
      </c>
      <c r="AB29" s="10">
        <v>150</v>
      </c>
      <c r="AC29" s="10">
        <f t="shared" si="5"/>
        <v>1200</v>
      </c>
      <c r="AD29" s="11">
        <v>24</v>
      </c>
      <c r="AE29" s="26">
        <v>7</v>
      </c>
      <c r="AF29" s="7">
        <f t="shared" si="13"/>
        <v>168</v>
      </c>
      <c r="AG29" s="152">
        <v>1</v>
      </c>
      <c r="AH29" s="139">
        <f t="shared" si="7"/>
        <v>48</v>
      </c>
      <c r="AI29" s="139">
        <f t="shared" si="9"/>
        <v>3768</v>
      </c>
      <c r="AJ29" s="109">
        <f t="shared" si="8"/>
        <v>3768</v>
      </c>
      <c r="AM29" t="b">
        <f>D29='15.02.2022 Смета'!D31</f>
        <v>1</v>
      </c>
      <c r="AN29" t="b">
        <f>F29='15.02.2022 Смета'!E31</f>
        <v>1</v>
      </c>
      <c r="AO29" t="b">
        <f>G29='15.02.2022 Смета'!F31</f>
        <v>1</v>
      </c>
      <c r="AP29" t="b">
        <f>H29='15.02.2022 Смета'!G31</f>
        <v>0</v>
      </c>
    </row>
    <row r="30" spans="1:42" ht="27" customHeight="1" x14ac:dyDescent="0.25">
      <c r="A30" s="114">
        <v>20</v>
      </c>
      <c r="B30" s="8" t="s">
        <v>239</v>
      </c>
      <c r="C30" s="21" t="s">
        <v>144</v>
      </c>
      <c r="D30" s="22" t="s">
        <v>242</v>
      </c>
      <c r="E30" s="21" t="s">
        <v>692</v>
      </c>
      <c r="F30" s="35">
        <v>44773</v>
      </c>
      <c r="G30" s="35">
        <v>44773</v>
      </c>
      <c r="H30" s="21" t="s">
        <v>299</v>
      </c>
      <c r="I30" s="22" t="s">
        <v>692</v>
      </c>
      <c r="J30" s="35">
        <v>44773</v>
      </c>
      <c r="K30" s="35">
        <v>44773</v>
      </c>
      <c r="L30" s="14"/>
      <c r="M30" s="10">
        <v>3400</v>
      </c>
      <c r="N30" s="10">
        <f t="shared" si="10"/>
        <v>0</v>
      </c>
      <c r="O30" s="14"/>
      <c r="P30" s="10">
        <v>2900</v>
      </c>
      <c r="Q30" s="10">
        <f t="shared" si="11"/>
        <v>0</v>
      </c>
      <c r="R30" s="14"/>
      <c r="S30" s="10">
        <v>2800</v>
      </c>
      <c r="T30" s="10">
        <f t="shared" si="12"/>
        <v>0</v>
      </c>
      <c r="U30" s="10">
        <v>4</v>
      </c>
      <c r="V30" s="10">
        <v>150</v>
      </c>
      <c r="W30" s="10">
        <f t="shared" si="3"/>
        <v>600</v>
      </c>
      <c r="X30" s="10">
        <v>4</v>
      </c>
      <c r="Y30" s="10">
        <v>150</v>
      </c>
      <c r="Z30" s="10">
        <f t="shared" si="4"/>
        <v>600</v>
      </c>
      <c r="AA30" s="10">
        <v>4</v>
      </c>
      <c r="AB30" s="10">
        <v>150</v>
      </c>
      <c r="AC30" s="10">
        <f t="shared" si="5"/>
        <v>600</v>
      </c>
      <c r="AD30" s="11">
        <v>12</v>
      </c>
      <c r="AE30" s="26">
        <v>7</v>
      </c>
      <c r="AF30" s="7">
        <f t="shared" si="13"/>
        <v>84</v>
      </c>
      <c r="AG30" s="152">
        <v>1</v>
      </c>
      <c r="AH30" s="139">
        <f t="shared" si="7"/>
        <v>24</v>
      </c>
      <c r="AI30" s="139">
        <f t="shared" si="9"/>
        <v>1884</v>
      </c>
      <c r="AJ30" s="109">
        <f t="shared" si="8"/>
        <v>1884</v>
      </c>
      <c r="AM30" t="b">
        <f>D30='15.02.2022 Смета'!D32</f>
        <v>1</v>
      </c>
      <c r="AN30" t="b">
        <f>F30='15.02.2022 Смета'!E32</f>
        <v>1</v>
      </c>
      <c r="AO30" t="b">
        <f>G30='15.02.2022 Смета'!F32</f>
        <v>1</v>
      </c>
      <c r="AP30" t="b">
        <f>H30='15.02.2022 Смета'!G32</f>
        <v>1</v>
      </c>
    </row>
    <row r="31" spans="1:42" ht="27" customHeight="1" x14ac:dyDescent="0.25">
      <c r="A31" s="108">
        <v>21</v>
      </c>
      <c r="B31" s="8" t="s">
        <v>239</v>
      </c>
      <c r="C31" s="21" t="s">
        <v>144</v>
      </c>
      <c r="D31" s="22" t="s">
        <v>243</v>
      </c>
      <c r="E31" s="21" t="s">
        <v>692</v>
      </c>
      <c r="F31" s="35">
        <v>44787</v>
      </c>
      <c r="G31" s="35">
        <v>44787</v>
      </c>
      <c r="H31" s="21" t="s">
        <v>318</v>
      </c>
      <c r="I31" s="22" t="s">
        <v>692</v>
      </c>
      <c r="J31" s="35">
        <v>44787</v>
      </c>
      <c r="K31" s="35">
        <v>44787</v>
      </c>
      <c r="L31" s="14"/>
      <c r="M31" s="10">
        <v>3400</v>
      </c>
      <c r="N31" s="10">
        <f t="shared" si="10"/>
        <v>0</v>
      </c>
      <c r="O31" s="14"/>
      <c r="P31" s="10">
        <v>2900</v>
      </c>
      <c r="Q31" s="10">
        <f t="shared" si="11"/>
        <v>0</v>
      </c>
      <c r="R31" s="14"/>
      <c r="S31" s="10">
        <v>2800</v>
      </c>
      <c r="T31" s="10">
        <f t="shared" si="12"/>
        <v>0</v>
      </c>
      <c r="U31" s="10">
        <v>4</v>
      </c>
      <c r="V31" s="10">
        <v>150</v>
      </c>
      <c r="W31" s="10">
        <f t="shared" si="3"/>
        <v>600</v>
      </c>
      <c r="X31" s="10">
        <v>4</v>
      </c>
      <c r="Y31" s="10">
        <v>150</v>
      </c>
      <c r="Z31" s="10">
        <f t="shared" si="4"/>
        <v>600</v>
      </c>
      <c r="AA31" s="10">
        <v>4</v>
      </c>
      <c r="AB31" s="10">
        <v>150</v>
      </c>
      <c r="AC31" s="10">
        <f t="shared" si="5"/>
        <v>600</v>
      </c>
      <c r="AD31" s="11">
        <v>12</v>
      </c>
      <c r="AE31" s="26">
        <v>7</v>
      </c>
      <c r="AF31" s="7">
        <f t="shared" si="13"/>
        <v>84</v>
      </c>
      <c r="AG31" s="152">
        <v>1</v>
      </c>
      <c r="AH31" s="139">
        <f t="shared" si="7"/>
        <v>24</v>
      </c>
      <c r="AI31" s="139">
        <f t="shared" si="9"/>
        <v>1884</v>
      </c>
      <c r="AJ31" s="109">
        <f t="shared" si="8"/>
        <v>1884</v>
      </c>
      <c r="AM31" t="b">
        <f>D31='15.02.2022 Смета'!D33</f>
        <v>1</v>
      </c>
      <c r="AN31" t="b">
        <f>F31='15.02.2022 Смета'!E33</f>
        <v>1</v>
      </c>
      <c r="AO31" t="b">
        <f>G31='15.02.2022 Смета'!F33</f>
        <v>1</v>
      </c>
      <c r="AP31" t="b">
        <f>H31='15.02.2022 Смета'!G33</f>
        <v>1</v>
      </c>
    </row>
    <row r="32" spans="1:42" ht="27" customHeight="1" x14ac:dyDescent="0.25">
      <c r="A32" s="108">
        <v>22</v>
      </c>
      <c r="B32" s="8" t="s">
        <v>239</v>
      </c>
      <c r="C32" s="21" t="s">
        <v>144</v>
      </c>
      <c r="D32" s="22" t="s">
        <v>244</v>
      </c>
      <c r="E32" s="21" t="s">
        <v>692</v>
      </c>
      <c r="F32" s="35">
        <v>44829</v>
      </c>
      <c r="G32" s="35">
        <v>44829</v>
      </c>
      <c r="H32" s="21" t="s">
        <v>763</v>
      </c>
      <c r="I32" s="22" t="s">
        <v>692</v>
      </c>
      <c r="J32" s="35">
        <v>44829</v>
      </c>
      <c r="K32" s="35">
        <v>44829</v>
      </c>
      <c r="L32" s="14"/>
      <c r="M32" s="10">
        <v>3400</v>
      </c>
      <c r="N32" s="10">
        <f t="shared" si="10"/>
        <v>0</v>
      </c>
      <c r="O32" s="14"/>
      <c r="P32" s="10">
        <v>2900</v>
      </c>
      <c r="Q32" s="10">
        <f t="shared" si="11"/>
        <v>0</v>
      </c>
      <c r="R32" s="14"/>
      <c r="S32" s="10">
        <v>2800</v>
      </c>
      <c r="T32" s="10">
        <f t="shared" si="12"/>
        <v>0</v>
      </c>
      <c r="U32" s="10">
        <v>4</v>
      </c>
      <c r="V32" s="10">
        <v>150</v>
      </c>
      <c r="W32" s="10">
        <f t="shared" si="3"/>
        <v>600</v>
      </c>
      <c r="X32" s="10">
        <v>4</v>
      </c>
      <c r="Y32" s="10">
        <v>150</v>
      </c>
      <c r="Z32" s="10">
        <f t="shared" si="4"/>
        <v>600</v>
      </c>
      <c r="AA32" s="10">
        <v>4</v>
      </c>
      <c r="AB32" s="10">
        <v>150</v>
      </c>
      <c r="AC32" s="10">
        <f t="shared" si="5"/>
        <v>600</v>
      </c>
      <c r="AD32" s="11">
        <v>12</v>
      </c>
      <c r="AE32" s="26">
        <v>7</v>
      </c>
      <c r="AF32" s="7">
        <f t="shared" si="13"/>
        <v>84</v>
      </c>
      <c r="AG32" s="152">
        <v>1</v>
      </c>
      <c r="AH32" s="139">
        <f t="shared" si="7"/>
        <v>24</v>
      </c>
      <c r="AI32" s="139">
        <f t="shared" si="9"/>
        <v>1884</v>
      </c>
      <c r="AJ32" s="109">
        <f t="shared" si="8"/>
        <v>1884</v>
      </c>
      <c r="AM32" t="b">
        <f>D32='15.02.2022 Смета'!D34</f>
        <v>1</v>
      </c>
      <c r="AN32" t="b">
        <f>F32='15.02.2022 Смета'!E34</f>
        <v>1</v>
      </c>
      <c r="AO32" t="b">
        <f>G32='15.02.2022 Смета'!F34</f>
        <v>1</v>
      </c>
      <c r="AP32" t="b">
        <f>H32='15.02.2022 Смета'!G34</f>
        <v>1</v>
      </c>
    </row>
    <row r="33" spans="1:42" x14ac:dyDescent="0.25">
      <c r="A33" s="106"/>
      <c r="B33" s="96"/>
      <c r="C33" s="97"/>
      <c r="D33" s="179" t="s">
        <v>838</v>
      </c>
      <c r="E33" s="99"/>
      <c r="F33" s="99"/>
      <c r="G33" s="99"/>
      <c r="H33" s="99"/>
      <c r="I33" s="99"/>
      <c r="J33" s="99"/>
      <c r="K33" s="99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2"/>
      <c r="AE33" s="79"/>
      <c r="AF33" s="79"/>
      <c r="AG33" s="153"/>
      <c r="AH33" s="151"/>
      <c r="AI33" s="151"/>
      <c r="AJ33" s="164"/>
      <c r="AM33" t="b">
        <f>D33='15.02.2022 Смета'!D35</f>
        <v>1</v>
      </c>
      <c r="AN33" t="b">
        <f>F33='15.02.2022 Смета'!E35</f>
        <v>1</v>
      </c>
      <c r="AO33" t="b">
        <f>G33='15.02.2022 Смета'!F35</f>
        <v>1</v>
      </c>
      <c r="AP33" t="b">
        <f>H33='15.02.2022 Смета'!G35</f>
        <v>1</v>
      </c>
    </row>
    <row r="34" spans="1:42" ht="16.149999999999999" customHeight="1" x14ac:dyDescent="0.25">
      <c r="A34" s="108">
        <v>23</v>
      </c>
      <c r="B34" s="8" t="s">
        <v>184</v>
      </c>
      <c r="C34" s="21" t="s">
        <v>128</v>
      </c>
      <c r="D34" s="22" t="s">
        <v>180</v>
      </c>
      <c r="E34" s="21" t="s">
        <v>320</v>
      </c>
      <c r="F34" s="35">
        <v>44606</v>
      </c>
      <c r="G34" s="35">
        <v>44611</v>
      </c>
      <c r="H34" s="21" t="s">
        <v>319</v>
      </c>
      <c r="I34" s="38" t="s">
        <v>320</v>
      </c>
      <c r="J34" s="35">
        <v>44606</v>
      </c>
      <c r="K34" s="35">
        <v>44611</v>
      </c>
      <c r="L34" s="10"/>
      <c r="M34" s="10">
        <v>3400</v>
      </c>
      <c r="N34" s="10">
        <f t="shared" si="10"/>
        <v>0</v>
      </c>
      <c r="O34" s="10"/>
      <c r="P34" s="10">
        <v>2900</v>
      </c>
      <c r="Q34" s="10">
        <f t="shared" si="11"/>
        <v>0</v>
      </c>
      <c r="R34" s="10"/>
      <c r="S34" s="10">
        <v>2800</v>
      </c>
      <c r="T34" s="10">
        <f t="shared" si="12"/>
        <v>0</v>
      </c>
      <c r="U34" s="10">
        <v>16</v>
      </c>
      <c r="V34" s="10">
        <v>150</v>
      </c>
      <c r="W34" s="10">
        <f t="shared" si="3"/>
        <v>2400</v>
      </c>
      <c r="X34" s="10">
        <v>16</v>
      </c>
      <c r="Y34" s="10">
        <v>150</v>
      </c>
      <c r="Z34" s="10">
        <f t="shared" si="4"/>
        <v>2400</v>
      </c>
      <c r="AA34" s="10">
        <v>16</v>
      </c>
      <c r="AB34" s="10">
        <v>150</v>
      </c>
      <c r="AC34" s="10">
        <f t="shared" si="5"/>
        <v>2400</v>
      </c>
      <c r="AD34" s="11"/>
      <c r="AE34" s="26">
        <v>7</v>
      </c>
      <c r="AF34" s="7">
        <f t="shared" si="13"/>
        <v>0</v>
      </c>
      <c r="AG34" s="152">
        <v>1</v>
      </c>
      <c r="AH34" s="139">
        <f t="shared" si="7"/>
        <v>48</v>
      </c>
      <c r="AI34" s="139">
        <f t="shared" si="9"/>
        <v>7200</v>
      </c>
      <c r="AJ34" s="109">
        <f t="shared" si="8"/>
        <v>7200</v>
      </c>
      <c r="AM34" t="b">
        <f>D34='15.02.2022 Смета'!D36</f>
        <v>1</v>
      </c>
      <c r="AN34" t="b">
        <f>F34='15.02.2022 Смета'!E36</f>
        <v>1</v>
      </c>
      <c r="AO34" t="b">
        <f>G34='15.02.2022 Смета'!F36</f>
        <v>1</v>
      </c>
      <c r="AP34" t="b">
        <f>H34='15.02.2022 Смета'!G36</f>
        <v>1</v>
      </c>
    </row>
    <row r="35" spans="1:42" ht="16.149999999999999" customHeight="1" x14ac:dyDescent="0.25">
      <c r="A35" s="108">
        <v>24</v>
      </c>
      <c r="B35" s="8" t="s">
        <v>184</v>
      </c>
      <c r="C35" s="21" t="s">
        <v>128</v>
      </c>
      <c r="D35" s="22" t="s">
        <v>174</v>
      </c>
      <c r="E35" s="21" t="s">
        <v>322</v>
      </c>
      <c r="F35" s="35">
        <v>44691</v>
      </c>
      <c r="G35" s="35">
        <v>44696</v>
      </c>
      <c r="H35" s="21" t="s">
        <v>321</v>
      </c>
      <c r="I35" s="22" t="s">
        <v>322</v>
      </c>
      <c r="J35" s="35">
        <v>44691</v>
      </c>
      <c r="K35" s="35">
        <v>44696</v>
      </c>
      <c r="L35" s="10"/>
      <c r="M35" s="10">
        <v>3400</v>
      </c>
      <c r="N35" s="10">
        <f t="shared" si="10"/>
        <v>0</v>
      </c>
      <c r="O35" s="10"/>
      <c r="P35" s="10">
        <v>2900</v>
      </c>
      <c r="Q35" s="10">
        <f t="shared" si="11"/>
        <v>0</v>
      </c>
      <c r="R35" s="10"/>
      <c r="S35" s="10">
        <v>2800</v>
      </c>
      <c r="T35" s="10">
        <f t="shared" si="12"/>
        <v>0</v>
      </c>
      <c r="U35" s="10">
        <v>16</v>
      </c>
      <c r="V35" s="10">
        <v>150</v>
      </c>
      <c r="W35" s="10">
        <f t="shared" si="3"/>
        <v>2400</v>
      </c>
      <c r="X35" s="10">
        <v>16</v>
      </c>
      <c r="Y35" s="10">
        <v>150</v>
      </c>
      <c r="Z35" s="10">
        <f t="shared" si="4"/>
        <v>2400</v>
      </c>
      <c r="AA35" s="10">
        <v>16</v>
      </c>
      <c r="AB35" s="10">
        <v>150</v>
      </c>
      <c r="AC35" s="10">
        <f t="shared" si="5"/>
        <v>2400</v>
      </c>
      <c r="AD35" s="11">
        <v>51</v>
      </c>
      <c r="AE35" s="26">
        <v>7</v>
      </c>
      <c r="AF35" s="7">
        <f t="shared" si="13"/>
        <v>357</v>
      </c>
      <c r="AG35" s="152">
        <v>1</v>
      </c>
      <c r="AH35" s="139">
        <f t="shared" si="7"/>
        <v>99</v>
      </c>
      <c r="AI35" s="139">
        <f t="shared" si="9"/>
        <v>7557</v>
      </c>
      <c r="AJ35" s="109">
        <f t="shared" si="8"/>
        <v>7557</v>
      </c>
      <c r="AM35" t="b">
        <f>D35='15.02.2022 Смета'!D37</f>
        <v>1</v>
      </c>
      <c r="AN35" t="b">
        <f>F35='15.02.2022 Смета'!E37</f>
        <v>1</v>
      </c>
      <c r="AO35" t="b">
        <f>G35='15.02.2022 Смета'!F37</f>
        <v>1</v>
      </c>
      <c r="AP35" t="b">
        <f>H35='15.02.2022 Смета'!G37</f>
        <v>1</v>
      </c>
    </row>
    <row r="36" spans="1:42" ht="16.149999999999999" customHeight="1" x14ac:dyDescent="0.25">
      <c r="A36" s="108">
        <v>25</v>
      </c>
      <c r="B36" s="8" t="s">
        <v>184</v>
      </c>
      <c r="C36" s="21" t="s">
        <v>128</v>
      </c>
      <c r="D36" s="22" t="s">
        <v>553</v>
      </c>
      <c r="E36" s="21" t="s">
        <v>695</v>
      </c>
      <c r="F36" s="35">
        <v>44746</v>
      </c>
      <c r="G36" s="35">
        <v>44751</v>
      </c>
      <c r="H36" s="21" t="s">
        <v>321</v>
      </c>
      <c r="I36" s="22" t="s">
        <v>695</v>
      </c>
      <c r="J36" s="35">
        <v>44746</v>
      </c>
      <c r="K36" s="35">
        <v>44751</v>
      </c>
      <c r="L36" s="10">
        <v>1</v>
      </c>
      <c r="M36" s="10">
        <v>3400</v>
      </c>
      <c r="N36" s="10">
        <f t="shared" si="10"/>
        <v>3400</v>
      </c>
      <c r="O36" s="10">
        <v>1</v>
      </c>
      <c r="P36" s="10">
        <v>2900</v>
      </c>
      <c r="Q36" s="10">
        <f t="shared" si="11"/>
        <v>2900</v>
      </c>
      <c r="R36" s="10">
        <v>1</v>
      </c>
      <c r="S36" s="10">
        <v>2800</v>
      </c>
      <c r="T36" s="10">
        <f t="shared" si="12"/>
        <v>2800</v>
      </c>
      <c r="U36" s="10">
        <v>16</v>
      </c>
      <c r="V36" s="10">
        <v>150</v>
      </c>
      <c r="W36" s="10">
        <f t="shared" si="3"/>
        <v>2400</v>
      </c>
      <c r="X36" s="10">
        <v>16</v>
      </c>
      <c r="Y36" s="10">
        <v>150</v>
      </c>
      <c r="Z36" s="10">
        <f t="shared" si="4"/>
        <v>2400</v>
      </c>
      <c r="AA36" s="10">
        <v>16</v>
      </c>
      <c r="AB36" s="10">
        <v>150</v>
      </c>
      <c r="AC36" s="10">
        <f t="shared" si="5"/>
        <v>2400</v>
      </c>
      <c r="AD36" s="11">
        <v>51</v>
      </c>
      <c r="AE36" s="26">
        <v>7</v>
      </c>
      <c r="AF36" s="7">
        <f t="shared" si="13"/>
        <v>357</v>
      </c>
      <c r="AG36" s="152">
        <v>1</v>
      </c>
      <c r="AH36" s="139">
        <f t="shared" si="7"/>
        <v>102</v>
      </c>
      <c r="AI36" s="139">
        <f t="shared" si="9"/>
        <v>16657</v>
      </c>
      <c r="AJ36" s="109">
        <f t="shared" si="8"/>
        <v>16657</v>
      </c>
      <c r="AM36" t="b">
        <f>D36='15.02.2022 Смета'!D38</f>
        <v>1</v>
      </c>
      <c r="AN36" t="b">
        <f>F36='15.02.2022 Смета'!E38</f>
        <v>1</v>
      </c>
      <c r="AO36" t="b">
        <f>G36='15.02.2022 Смета'!F38</f>
        <v>1</v>
      </c>
      <c r="AP36" t="b">
        <f>H36='15.02.2022 Смета'!G38</f>
        <v>1</v>
      </c>
    </row>
    <row r="37" spans="1:42" x14ac:dyDescent="0.25">
      <c r="A37" s="106"/>
      <c r="B37" s="96"/>
      <c r="C37" s="97"/>
      <c r="D37" s="179" t="s">
        <v>839</v>
      </c>
      <c r="E37" s="99"/>
      <c r="F37" s="99"/>
      <c r="G37" s="99"/>
      <c r="H37" s="99"/>
      <c r="I37" s="99"/>
      <c r="J37" s="99"/>
      <c r="K37" s="99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2"/>
      <c r="AE37" s="79"/>
      <c r="AF37" s="79"/>
      <c r="AG37" s="153"/>
      <c r="AH37" s="151"/>
      <c r="AI37" s="151"/>
      <c r="AJ37" s="164"/>
      <c r="AM37" t="b">
        <f>D37='15.02.2022 Смета'!D39</f>
        <v>1</v>
      </c>
      <c r="AN37" t="b">
        <f>F37='15.02.2022 Смета'!E39</f>
        <v>1</v>
      </c>
      <c r="AO37" t="b">
        <f>G37='15.02.2022 Смета'!F39</f>
        <v>1</v>
      </c>
      <c r="AP37" t="b">
        <f>H37='15.02.2022 Смета'!G39</f>
        <v>1</v>
      </c>
    </row>
    <row r="38" spans="1:42" ht="16.149999999999999" customHeight="1" x14ac:dyDescent="0.25">
      <c r="A38" s="108">
        <v>26</v>
      </c>
      <c r="B38" s="8" t="s">
        <v>18</v>
      </c>
      <c r="C38" s="21" t="s">
        <v>126</v>
      </c>
      <c r="D38" s="22" t="s">
        <v>73</v>
      </c>
      <c r="E38" s="21" t="s">
        <v>474</v>
      </c>
      <c r="F38" s="35">
        <v>44606</v>
      </c>
      <c r="G38" s="35">
        <v>44609</v>
      </c>
      <c r="H38" s="21" t="s">
        <v>332</v>
      </c>
      <c r="I38" s="22" t="s">
        <v>474</v>
      </c>
      <c r="J38" s="35">
        <v>44606</v>
      </c>
      <c r="K38" s="35">
        <v>44609</v>
      </c>
      <c r="L38" s="11"/>
      <c r="M38" s="10">
        <v>3400</v>
      </c>
      <c r="N38" s="10">
        <f t="shared" si="10"/>
        <v>0</v>
      </c>
      <c r="O38" s="10"/>
      <c r="P38" s="10">
        <v>2900</v>
      </c>
      <c r="Q38" s="10">
        <f t="shared" si="11"/>
        <v>0</v>
      </c>
      <c r="R38" s="10"/>
      <c r="S38" s="10">
        <v>2800</v>
      </c>
      <c r="T38" s="10">
        <f t="shared" si="12"/>
        <v>0</v>
      </c>
      <c r="U38" s="10">
        <v>3</v>
      </c>
      <c r="V38" s="10">
        <v>150</v>
      </c>
      <c r="W38" s="10">
        <f t="shared" si="3"/>
        <v>450</v>
      </c>
      <c r="X38" s="10">
        <v>3</v>
      </c>
      <c r="Y38" s="10">
        <v>150</v>
      </c>
      <c r="Z38" s="10">
        <f t="shared" si="4"/>
        <v>450</v>
      </c>
      <c r="AA38" s="10">
        <v>3</v>
      </c>
      <c r="AB38" s="10">
        <v>150</v>
      </c>
      <c r="AC38" s="10">
        <f t="shared" si="5"/>
        <v>450</v>
      </c>
      <c r="AD38" s="11"/>
      <c r="AE38" s="26">
        <v>7</v>
      </c>
      <c r="AF38" s="7">
        <f t="shared" si="13"/>
        <v>0</v>
      </c>
      <c r="AG38" s="152">
        <v>1</v>
      </c>
      <c r="AH38" s="139">
        <f t="shared" si="7"/>
        <v>9</v>
      </c>
      <c r="AI38" s="139">
        <f t="shared" si="9"/>
        <v>1350</v>
      </c>
      <c r="AJ38" s="109">
        <f t="shared" si="8"/>
        <v>1350</v>
      </c>
      <c r="AM38" t="b">
        <f>D38='15.02.2022 Смета'!D40</f>
        <v>1</v>
      </c>
      <c r="AN38" t="b">
        <f>F38='15.02.2022 Смета'!E40</f>
        <v>1</v>
      </c>
      <c r="AO38" t="b">
        <f>G38='15.02.2022 Смета'!F40</f>
        <v>1</v>
      </c>
      <c r="AP38" t="b">
        <f>H38='15.02.2022 Смета'!G40</f>
        <v>1</v>
      </c>
    </row>
    <row r="39" spans="1:42" ht="16.149999999999999" customHeight="1" x14ac:dyDescent="0.25">
      <c r="A39" s="108">
        <v>27</v>
      </c>
      <c r="B39" s="8" t="s">
        <v>18</v>
      </c>
      <c r="C39" s="21" t="s">
        <v>126</v>
      </c>
      <c r="D39" s="22" t="s">
        <v>286</v>
      </c>
      <c r="E39" s="21" t="s">
        <v>696</v>
      </c>
      <c r="F39" s="35">
        <v>44606</v>
      </c>
      <c r="G39" s="35">
        <v>44609</v>
      </c>
      <c r="H39" s="21" t="s">
        <v>332</v>
      </c>
      <c r="I39" s="22" t="s">
        <v>696</v>
      </c>
      <c r="J39" s="35">
        <v>44606</v>
      </c>
      <c r="K39" s="35">
        <v>44609</v>
      </c>
      <c r="L39" s="11"/>
      <c r="M39" s="10">
        <v>3400</v>
      </c>
      <c r="N39" s="10">
        <f t="shared" si="10"/>
        <v>0</v>
      </c>
      <c r="O39" s="10"/>
      <c r="P39" s="10">
        <v>2900</v>
      </c>
      <c r="Q39" s="10">
        <f t="shared" si="11"/>
        <v>0</v>
      </c>
      <c r="R39" s="10"/>
      <c r="S39" s="10">
        <v>2800</v>
      </c>
      <c r="T39" s="10">
        <f t="shared" si="12"/>
        <v>0</v>
      </c>
      <c r="U39" s="10">
        <v>3</v>
      </c>
      <c r="V39" s="10">
        <v>150</v>
      </c>
      <c r="W39" s="10">
        <f t="shared" si="3"/>
        <v>450</v>
      </c>
      <c r="X39" s="10">
        <v>3</v>
      </c>
      <c r="Y39" s="10">
        <v>150</v>
      </c>
      <c r="Z39" s="10">
        <f t="shared" si="4"/>
        <v>450</v>
      </c>
      <c r="AA39" s="10">
        <v>3</v>
      </c>
      <c r="AB39" s="10">
        <v>150</v>
      </c>
      <c r="AC39" s="10">
        <f t="shared" si="5"/>
        <v>450</v>
      </c>
      <c r="AD39" s="11"/>
      <c r="AE39" s="26">
        <v>7</v>
      </c>
      <c r="AF39" s="7">
        <f t="shared" si="13"/>
        <v>0</v>
      </c>
      <c r="AG39" s="152">
        <v>1</v>
      </c>
      <c r="AH39" s="139">
        <f t="shared" si="7"/>
        <v>9</v>
      </c>
      <c r="AI39" s="139">
        <f t="shared" si="9"/>
        <v>1350</v>
      </c>
      <c r="AJ39" s="109">
        <f t="shared" si="8"/>
        <v>1350</v>
      </c>
      <c r="AM39" t="b">
        <f>D39='15.02.2022 Смета'!D41</f>
        <v>1</v>
      </c>
      <c r="AN39" t="b">
        <f>F39='15.02.2022 Смета'!E41</f>
        <v>1</v>
      </c>
      <c r="AO39" t="b">
        <f>G39='15.02.2022 Смета'!F41</f>
        <v>1</v>
      </c>
      <c r="AP39" t="b">
        <f>H39='15.02.2022 Смета'!G41</f>
        <v>0</v>
      </c>
    </row>
    <row r="40" spans="1:42" ht="16.149999999999999" customHeight="1" x14ac:dyDescent="0.25">
      <c r="A40" s="108">
        <v>28</v>
      </c>
      <c r="B40" s="8" t="s">
        <v>18</v>
      </c>
      <c r="C40" s="21" t="s">
        <v>126</v>
      </c>
      <c r="D40" s="22" t="s">
        <v>287</v>
      </c>
      <c r="E40" s="21" t="s">
        <v>327</v>
      </c>
      <c r="F40" s="35">
        <v>44609</v>
      </c>
      <c r="G40" s="35">
        <v>44612</v>
      </c>
      <c r="H40" s="21" t="s">
        <v>699</v>
      </c>
      <c r="I40" s="22" t="s">
        <v>327</v>
      </c>
      <c r="J40" s="35">
        <v>44609</v>
      </c>
      <c r="K40" s="35">
        <v>44612</v>
      </c>
      <c r="L40" s="11"/>
      <c r="M40" s="10">
        <v>3400</v>
      </c>
      <c r="N40" s="10">
        <f t="shared" si="10"/>
        <v>0</v>
      </c>
      <c r="O40" s="10"/>
      <c r="P40" s="10">
        <v>2900</v>
      </c>
      <c r="Q40" s="10">
        <f t="shared" si="11"/>
        <v>0</v>
      </c>
      <c r="R40" s="10"/>
      <c r="S40" s="10">
        <v>2800</v>
      </c>
      <c r="T40" s="10">
        <f t="shared" si="12"/>
        <v>0</v>
      </c>
      <c r="U40" s="10">
        <v>3</v>
      </c>
      <c r="V40" s="10">
        <v>150</v>
      </c>
      <c r="W40" s="10">
        <f t="shared" si="3"/>
        <v>450</v>
      </c>
      <c r="X40" s="10">
        <v>3</v>
      </c>
      <c r="Y40" s="10">
        <v>150</v>
      </c>
      <c r="Z40" s="10">
        <f t="shared" si="4"/>
        <v>450</v>
      </c>
      <c r="AA40" s="10">
        <v>3</v>
      </c>
      <c r="AB40" s="10">
        <v>150</v>
      </c>
      <c r="AC40" s="10">
        <f t="shared" si="5"/>
        <v>450</v>
      </c>
      <c r="AD40" s="11"/>
      <c r="AE40" s="26">
        <v>7</v>
      </c>
      <c r="AF40" s="7">
        <f t="shared" si="13"/>
        <v>0</v>
      </c>
      <c r="AG40" s="152">
        <v>1</v>
      </c>
      <c r="AH40" s="139">
        <f t="shared" si="7"/>
        <v>9</v>
      </c>
      <c r="AI40" s="139">
        <f t="shared" si="9"/>
        <v>1350</v>
      </c>
      <c r="AJ40" s="109">
        <f t="shared" si="8"/>
        <v>1350</v>
      </c>
      <c r="AM40" t="b">
        <f>D40='15.02.2022 Смета'!D42</f>
        <v>1</v>
      </c>
      <c r="AN40" t="b">
        <f>F40='15.02.2022 Смета'!E42</f>
        <v>1</v>
      </c>
      <c r="AO40" t="b">
        <f>G40='15.02.2022 Смета'!F42</f>
        <v>1</v>
      </c>
      <c r="AP40" t="b">
        <f>H40='15.02.2022 Смета'!G42</f>
        <v>1</v>
      </c>
    </row>
    <row r="41" spans="1:42" ht="27" customHeight="1" x14ac:dyDescent="0.25">
      <c r="A41" s="112">
        <v>29</v>
      </c>
      <c r="B41" s="8" t="s">
        <v>18</v>
      </c>
      <c r="C41" s="21" t="s">
        <v>126</v>
      </c>
      <c r="D41" s="22" t="s">
        <v>288</v>
      </c>
      <c r="E41" s="21" t="s">
        <v>526</v>
      </c>
      <c r="F41" s="35">
        <v>44609</v>
      </c>
      <c r="G41" s="35">
        <v>44612</v>
      </c>
      <c r="H41" s="21" t="s">
        <v>332</v>
      </c>
      <c r="I41" s="22" t="s">
        <v>526</v>
      </c>
      <c r="J41" s="35">
        <v>44609</v>
      </c>
      <c r="K41" s="35">
        <v>44612</v>
      </c>
      <c r="L41" s="11"/>
      <c r="M41" s="10">
        <v>3400</v>
      </c>
      <c r="N41" s="10">
        <f t="shared" si="10"/>
        <v>0</v>
      </c>
      <c r="O41" s="10"/>
      <c r="P41" s="10">
        <v>2900</v>
      </c>
      <c r="Q41" s="10">
        <f t="shared" si="11"/>
        <v>0</v>
      </c>
      <c r="R41" s="10"/>
      <c r="S41" s="10">
        <v>2800</v>
      </c>
      <c r="T41" s="10">
        <f t="shared" si="12"/>
        <v>0</v>
      </c>
      <c r="U41" s="10">
        <v>3</v>
      </c>
      <c r="V41" s="10">
        <v>150</v>
      </c>
      <c r="W41" s="10">
        <f t="shared" si="3"/>
        <v>450</v>
      </c>
      <c r="X41" s="10">
        <v>3</v>
      </c>
      <c r="Y41" s="10">
        <v>150</v>
      </c>
      <c r="Z41" s="10">
        <f t="shared" si="4"/>
        <v>450</v>
      </c>
      <c r="AA41" s="10">
        <v>3</v>
      </c>
      <c r="AB41" s="10">
        <v>150</v>
      </c>
      <c r="AC41" s="10">
        <f t="shared" si="5"/>
        <v>450</v>
      </c>
      <c r="AD41" s="11"/>
      <c r="AE41" s="26">
        <v>7</v>
      </c>
      <c r="AF41" s="7">
        <f t="shared" si="13"/>
        <v>0</v>
      </c>
      <c r="AG41" s="152">
        <v>1</v>
      </c>
      <c r="AH41" s="139">
        <f t="shared" si="7"/>
        <v>9</v>
      </c>
      <c r="AI41" s="139">
        <f t="shared" si="9"/>
        <v>1350</v>
      </c>
      <c r="AJ41" s="109">
        <f t="shared" si="8"/>
        <v>1350</v>
      </c>
      <c r="AM41" t="b">
        <f>D41='15.02.2022 Смета'!D43</f>
        <v>1</v>
      </c>
      <c r="AN41" t="b">
        <f>F41='15.02.2022 Смета'!E43</f>
        <v>1</v>
      </c>
      <c r="AO41" t="b">
        <f>G41='15.02.2022 Смета'!F43</f>
        <v>1</v>
      </c>
      <c r="AP41" t="b">
        <f>H41='15.02.2022 Смета'!G43</f>
        <v>1</v>
      </c>
    </row>
    <row r="42" spans="1:42" ht="16.149999999999999" customHeight="1" x14ac:dyDescent="0.25">
      <c r="A42" s="108">
        <v>30</v>
      </c>
      <c r="B42" s="8" t="s">
        <v>13</v>
      </c>
      <c r="C42" s="21" t="s">
        <v>126</v>
      </c>
      <c r="D42" s="22" t="s">
        <v>62</v>
      </c>
      <c r="E42" s="21" t="s">
        <v>329</v>
      </c>
      <c r="F42" s="35">
        <v>44663</v>
      </c>
      <c r="G42" s="35">
        <v>44668</v>
      </c>
      <c r="H42" s="21" t="s">
        <v>331</v>
      </c>
      <c r="I42" s="38" t="s">
        <v>329</v>
      </c>
      <c r="J42" s="35">
        <v>44663</v>
      </c>
      <c r="K42" s="35">
        <v>44668</v>
      </c>
      <c r="L42" s="10"/>
      <c r="M42" s="10">
        <v>3400</v>
      </c>
      <c r="N42" s="10">
        <f t="shared" si="10"/>
        <v>0</v>
      </c>
      <c r="O42" s="10"/>
      <c r="P42" s="10">
        <v>2900</v>
      </c>
      <c r="Q42" s="10">
        <f t="shared" si="11"/>
        <v>0</v>
      </c>
      <c r="R42" s="10"/>
      <c r="S42" s="10">
        <v>2800</v>
      </c>
      <c r="T42" s="10">
        <f t="shared" si="12"/>
        <v>0</v>
      </c>
      <c r="U42" s="10">
        <v>14</v>
      </c>
      <c r="V42" s="10">
        <v>150</v>
      </c>
      <c r="W42" s="10">
        <f t="shared" si="3"/>
        <v>2100</v>
      </c>
      <c r="X42" s="10">
        <v>14</v>
      </c>
      <c r="Y42" s="10">
        <v>150</v>
      </c>
      <c r="Z42" s="10">
        <f t="shared" si="4"/>
        <v>2100</v>
      </c>
      <c r="AA42" s="10">
        <v>14</v>
      </c>
      <c r="AB42" s="10">
        <v>150</v>
      </c>
      <c r="AC42" s="10">
        <f t="shared" si="5"/>
        <v>2100</v>
      </c>
      <c r="AD42" s="11">
        <v>45</v>
      </c>
      <c r="AE42" s="26">
        <v>7</v>
      </c>
      <c r="AF42" s="7">
        <f t="shared" si="13"/>
        <v>315</v>
      </c>
      <c r="AG42" s="152">
        <v>1</v>
      </c>
      <c r="AH42" s="139">
        <f t="shared" si="7"/>
        <v>87</v>
      </c>
      <c r="AI42" s="139">
        <f t="shared" si="9"/>
        <v>6615</v>
      </c>
      <c r="AJ42" s="109">
        <f t="shared" si="8"/>
        <v>6615</v>
      </c>
      <c r="AM42" t="b">
        <f>D42='15.02.2022 Смета'!D44</f>
        <v>1</v>
      </c>
      <c r="AN42" t="b">
        <f>F42='15.02.2022 Смета'!E44</f>
        <v>1</v>
      </c>
      <c r="AO42" t="b">
        <f>G42='15.02.2022 Смета'!F44</f>
        <v>1</v>
      </c>
      <c r="AP42" t="b">
        <f>H42='15.02.2022 Смета'!G44</f>
        <v>1</v>
      </c>
    </row>
    <row r="43" spans="1:42" ht="16.149999999999999" customHeight="1" x14ac:dyDescent="0.25">
      <c r="A43" s="108">
        <v>31</v>
      </c>
      <c r="B43" s="8" t="s">
        <v>13</v>
      </c>
      <c r="C43" s="21" t="s">
        <v>126</v>
      </c>
      <c r="D43" s="22" t="s">
        <v>61</v>
      </c>
      <c r="E43" s="21" t="s">
        <v>330</v>
      </c>
      <c r="F43" s="35">
        <v>44669</v>
      </c>
      <c r="G43" s="35">
        <v>44674</v>
      </c>
      <c r="H43" s="21" t="s">
        <v>331</v>
      </c>
      <c r="I43" s="38" t="s">
        <v>330</v>
      </c>
      <c r="J43" s="35">
        <v>44669</v>
      </c>
      <c r="K43" s="35">
        <v>44674</v>
      </c>
      <c r="L43" s="10"/>
      <c r="M43" s="10">
        <v>3400</v>
      </c>
      <c r="N43" s="10">
        <f t="shared" si="10"/>
        <v>0</v>
      </c>
      <c r="O43" s="10"/>
      <c r="P43" s="10">
        <v>2900</v>
      </c>
      <c r="Q43" s="10">
        <f t="shared" si="11"/>
        <v>0</v>
      </c>
      <c r="R43" s="10"/>
      <c r="S43" s="10">
        <v>2800</v>
      </c>
      <c r="T43" s="10">
        <f t="shared" si="12"/>
        <v>0</v>
      </c>
      <c r="U43" s="10">
        <v>14</v>
      </c>
      <c r="V43" s="10">
        <v>150</v>
      </c>
      <c r="W43" s="10">
        <f t="shared" si="3"/>
        <v>2100</v>
      </c>
      <c r="X43" s="10">
        <v>14</v>
      </c>
      <c r="Y43" s="10">
        <v>150</v>
      </c>
      <c r="Z43" s="10">
        <f t="shared" si="4"/>
        <v>2100</v>
      </c>
      <c r="AA43" s="10">
        <v>14</v>
      </c>
      <c r="AB43" s="10">
        <v>150</v>
      </c>
      <c r="AC43" s="10">
        <f t="shared" si="5"/>
        <v>2100</v>
      </c>
      <c r="AD43" s="11">
        <v>45</v>
      </c>
      <c r="AE43" s="26">
        <v>7</v>
      </c>
      <c r="AF43" s="7">
        <f t="shared" si="13"/>
        <v>315</v>
      </c>
      <c r="AG43" s="152">
        <v>1</v>
      </c>
      <c r="AH43" s="139">
        <f t="shared" si="7"/>
        <v>87</v>
      </c>
      <c r="AI43" s="139">
        <f t="shared" si="9"/>
        <v>6615</v>
      </c>
      <c r="AJ43" s="109">
        <f t="shared" si="8"/>
        <v>6615</v>
      </c>
      <c r="AM43" t="b">
        <f>D43='15.02.2022 Смета'!D45</f>
        <v>1</v>
      </c>
      <c r="AN43" t="b">
        <f>F43='15.02.2022 Смета'!E45</f>
        <v>1</v>
      </c>
      <c r="AO43" t="b">
        <f>G43='15.02.2022 Смета'!F45</f>
        <v>1</v>
      </c>
      <c r="AP43" t="b">
        <f>H43='15.02.2022 Смета'!G45</f>
        <v>1</v>
      </c>
    </row>
    <row r="44" spans="1:42" ht="16.149999999999999" customHeight="1" x14ac:dyDescent="0.25">
      <c r="A44" s="114">
        <v>32</v>
      </c>
      <c r="B44" s="8" t="s">
        <v>18</v>
      </c>
      <c r="C44" s="21" t="s">
        <v>126</v>
      </c>
      <c r="D44" s="22" t="s">
        <v>74</v>
      </c>
      <c r="E44" s="21" t="s">
        <v>340</v>
      </c>
      <c r="F44" s="35">
        <v>44683</v>
      </c>
      <c r="G44" s="35">
        <v>44597</v>
      </c>
      <c r="H44" s="21" t="s">
        <v>332</v>
      </c>
      <c r="I44" s="22" t="s">
        <v>340</v>
      </c>
      <c r="J44" s="35">
        <v>44683</v>
      </c>
      <c r="K44" s="35">
        <v>44597</v>
      </c>
      <c r="L44" s="10"/>
      <c r="M44" s="10">
        <v>3400</v>
      </c>
      <c r="N44" s="10">
        <f t="shared" si="10"/>
        <v>0</v>
      </c>
      <c r="O44" s="10"/>
      <c r="P44" s="10">
        <v>2900</v>
      </c>
      <c r="Q44" s="10">
        <f t="shared" si="11"/>
        <v>0</v>
      </c>
      <c r="R44" s="10"/>
      <c r="S44" s="10">
        <v>2800</v>
      </c>
      <c r="T44" s="10">
        <f t="shared" si="12"/>
        <v>0</v>
      </c>
      <c r="U44" s="10">
        <v>6</v>
      </c>
      <c r="V44" s="10">
        <v>150</v>
      </c>
      <c r="W44" s="10">
        <f t="shared" si="3"/>
        <v>900</v>
      </c>
      <c r="X44" s="10">
        <v>6</v>
      </c>
      <c r="Y44" s="10">
        <v>150</v>
      </c>
      <c r="Z44" s="10">
        <f t="shared" si="4"/>
        <v>900</v>
      </c>
      <c r="AA44" s="10">
        <v>6</v>
      </c>
      <c r="AB44" s="10">
        <v>150</v>
      </c>
      <c r="AC44" s="10">
        <f t="shared" si="5"/>
        <v>900</v>
      </c>
      <c r="AD44" s="11"/>
      <c r="AE44" s="26">
        <v>7</v>
      </c>
      <c r="AF44" s="7">
        <f t="shared" si="13"/>
        <v>0</v>
      </c>
      <c r="AG44" s="152">
        <v>1</v>
      </c>
      <c r="AH44" s="139">
        <f t="shared" si="7"/>
        <v>18</v>
      </c>
      <c r="AI44" s="139">
        <f t="shared" si="9"/>
        <v>2700</v>
      </c>
      <c r="AJ44" s="109">
        <f t="shared" si="8"/>
        <v>2700</v>
      </c>
      <c r="AM44" t="b">
        <f>D44='15.02.2022 Смета'!D46</f>
        <v>1</v>
      </c>
      <c r="AN44" t="b">
        <f>F44='15.02.2022 Смета'!E46</f>
        <v>1</v>
      </c>
      <c r="AO44" t="b">
        <f>G44='15.02.2022 Смета'!F46</f>
        <v>1</v>
      </c>
      <c r="AP44" t="b">
        <f>H44='15.02.2022 Смета'!G46</f>
        <v>1</v>
      </c>
    </row>
    <row r="45" spans="1:42" ht="27" customHeight="1" x14ac:dyDescent="0.25">
      <c r="A45" s="108">
        <v>33</v>
      </c>
      <c r="B45" s="8" t="s">
        <v>18</v>
      </c>
      <c r="C45" s="21" t="s">
        <v>126</v>
      </c>
      <c r="D45" s="22" t="s">
        <v>985</v>
      </c>
      <c r="E45" s="21" t="s">
        <v>333</v>
      </c>
      <c r="F45" s="35">
        <v>44763</v>
      </c>
      <c r="G45" s="35">
        <v>44766</v>
      </c>
      <c r="H45" s="21" t="s">
        <v>332</v>
      </c>
      <c r="I45" s="38" t="s">
        <v>333</v>
      </c>
      <c r="J45" s="35">
        <v>44763</v>
      </c>
      <c r="K45" s="35">
        <v>44766</v>
      </c>
      <c r="L45" s="10">
        <v>2</v>
      </c>
      <c r="M45" s="10">
        <v>3400</v>
      </c>
      <c r="N45" s="10">
        <f t="shared" si="10"/>
        <v>6800</v>
      </c>
      <c r="O45" s="10">
        <v>2</v>
      </c>
      <c r="P45" s="10">
        <v>2900</v>
      </c>
      <c r="Q45" s="10">
        <f t="shared" si="11"/>
        <v>5800</v>
      </c>
      <c r="R45" s="10">
        <v>2</v>
      </c>
      <c r="S45" s="10">
        <v>2800</v>
      </c>
      <c r="T45" s="10">
        <f t="shared" si="12"/>
        <v>5600</v>
      </c>
      <c r="U45" s="10">
        <v>6</v>
      </c>
      <c r="V45" s="10">
        <v>150</v>
      </c>
      <c r="W45" s="10">
        <f t="shared" si="3"/>
        <v>900</v>
      </c>
      <c r="X45" s="10">
        <v>6</v>
      </c>
      <c r="Y45" s="10">
        <v>150</v>
      </c>
      <c r="Z45" s="10">
        <f t="shared" si="4"/>
        <v>900</v>
      </c>
      <c r="AA45" s="10">
        <v>6</v>
      </c>
      <c r="AB45" s="10">
        <v>150</v>
      </c>
      <c r="AC45" s="10">
        <f t="shared" si="5"/>
        <v>900</v>
      </c>
      <c r="AD45" s="11">
        <v>24</v>
      </c>
      <c r="AE45" s="26">
        <v>7</v>
      </c>
      <c r="AF45" s="7">
        <f t="shared" si="13"/>
        <v>168</v>
      </c>
      <c r="AG45" s="152">
        <v>1</v>
      </c>
      <c r="AH45" s="139">
        <f t="shared" si="7"/>
        <v>48</v>
      </c>
      <c r="AI45" s="139">
        <f t="shared" si="9"/>
        <v>21068</v>
      </c>
      <c r="AJ45" s="109">
        <f t="shared" si="8"/>
        <v>21068</v>
      </c>
      <c r="AM45" t="b">
        <f>D45='15.02.2022 Смета'!D47</f>
        <v>0</v>
      </c>
      <c r="AN45" t="b">
        <f>F45='15.02.2022 Смета'!E47</f>
        <v>1</v>
      </c>
      <c r="AO45" t="b">
        <f>G45='15.02.2022 Смета'!F47</f>
        <v>1</v>
      </c>
      <c r="AP45" t="b">
        <f>H45='15.02.2022 Смета'!G47</f>
        <v>1</v>
      </c>
    </row>
    <row r="46" spans="1:42" ht="27" customHeight="1" x14ac:dyDescent="0.25">
      <c r="A46" s="108">
        <v>34</v>
      </c>
      <c r="B46" s="8" t="s">
        <v>18</v>
      </c>
      <c r="C46" s="21" t="s">
        <v>126</v>
      </c>
      <c r="D46" s="22" t="s">
        <v>291</v>
      </c>
      <c r="E46" s="21" t="s">
        <v>1072</v>
      </c>
      <c r="F46" s="35">
        <v>44766</v>
      </c>
      <c r="G46" s="35">
        <v>44769</v>
      </c>
      <c r="H46" s="21" t="s">
        <v>332</v>
      </c>
      <c r="I46" s="38" t="s">
        <v>697</v>
      </c>
      <c r="J46" s="35">
        <v>44766</v>
      </c>
      <c r="K46" s="35">
        <v>44769</v>
      </c>
      <c r="L46" s="11">
        <v>2</v>
      </c>
      <c r="M46" s="10">
        <v>3400</v>
      </c>
      <c r="N46" s="10">
        <f t="shared" si="10"/>
        <v>6800</v>
      </c>
      <c r="O46" s="10">
        <v>2</v>
      </c>
      <c r="P46" s="10">
        <v>2900</v>
      </c>
      <c r="Q46" s="10">
        <f t="shared" si="11"/>
        <v>5800</v>
      </c>
      <c r="R46" s="10">
        <v>2</v>
      </c>
      <c r="S46" s="10">
        <v>2800</v>
      </c>
      <c r="T46" s="10">
        <f t="shared" si="12"/>
        <v>5600</v>
      </c>
      <c r="U46" s="10">
        <v>6</v>
      </c>
      <c r="V46" s="10">
        <v>150</v>
      </c>
      <c r="W46" s="10">
        <f t="shared" si="3"/>
        <v>900</v>
      </c>
      <c r="X46" s="10">
        <v>6</v>
      </c>
      <c r="Y46" s="10">
        <v>150</v>
      </c>
      <c r="Z46" s="10">
        <f t="shared" si="4"/>
        <v>900</v>
      </c>
      <c r="AA46" s="10">
        <v>6</v>
      </c>
      <c r="AB46" s="10">
        <v>150</v>
      </c>
      <c r="AC46" s="10">
        <f t="shared" si="5"/>
        <v>900</v>
      </c>
      <c r="AD46" s="11">
        <v>24</v>
      </c>
      <c r="AE46" s="26">
        <v>7</v>
      </c>
      <c r="AF46" s="7">
        <f t="shared" si="13"/>
        <v>168</v>
      </c>
      <c r="AG46" s="152">
        <v>1</v>
      </c>
      <c r="AH46" s="139">
        <f t="shared" si="7"/>
        <v>48</v>
      </c>
      <c r="AI46" s="139">
        <f t="shared" si="9"/>
        <v>21068</v>
      </c>
      <c r="AJ46" s="109">
        <f t="shared" si="8"/>
        <v>21068</v>
      </c>
      <c r="AM46" t="b">
        <f>D46='15.02.2022 Смета'!D48</f>
        <v>1</v>
      </c>
      <c r="AN46" t="b">
        <f>F46='15.02.2022 Смета'!E48</f>
        <v>1</v>
      </c>
      <c r="AO46" t="b">
        <f>G46='15.02.2022 Смета'!F48</f>
        <v>1</v>
      </c>
      <c r="AP46" t="b">
        <f>H46='15.02.2022 Смета'!G48</f>
        <v>1</v>
      </c>
    </row>
    <row r="47" spans="1:42" ht="16.149999999999999" customHeight="1" x14ac:dyDescent="0.25">
      <c r="A47" s="108">
        <v>35</v>
      </c>
      <c r="B47" s="8" t="s">
        <v>18</v>
      </c>
      <c r="C47" s="21" t="s">
        <v>126</v>
      </c>
      <c r="D47" s="22" t="s">
        <v>292</v>
      </c>
      <c r="E47" s="21" t="s">
        <v>333</v>
      </c>
      <c r="F47" s="35">
        <v>44803</v>
      </c>
      <c r="G47" s="35">
        <v>44806</v>
      </c>
      <c r="H47" s="21" t="s">
        <v>332</v>
      </c>
      <c r="I47" s="22" t="s">
        <v>698</v>
      </c>
      <c r="J47" s="35">
        <v>44803</v>
      </c>
      <c r="K47" s="35">
        <v>44806</v>
      </c>
      <c r="L47" s="11">
        <v>2</v>
      </c>
      <c r="M47" s="10">
        <v>3400</v>
      </c>
      <c r="N47" s="10">
        <f t="shared" si="10"/>
        <v>6800</v>
      </c>
      <c r="O47" s="10">
        <v>2</v>
      </c>
      <c r="P47" s="10">
        <v>2900</v>
      </c>
      <c r="Q47" s="10">
        <f t="shared" si="11"/>
        <v>5800</v>
      </c>
      <c r="R47" s="10">
        <v>2</v>
      </c>
      <c r="S47" s="10">
        <v>2800</v>
      </c>
      <c r="T47" s="10">
        <f t="shared" si="12"/>
        <v>5600</v>
      </c>
      <c r="U47" s="10">
        <v>6</v>
      </c>
      <c r="V47" s="10">
        <v>150</v>
      </c>
      <c r="W47" s="10">
        <f t="shared" si="3"/>
        <v>900</v>
      </c>
      <c r="X47" s="10">
        <v>6</v>
      </c>
      <c r="Y47" s="10">
        <v>150</v>
      </c>
      <c r="Z47" s="10">
        <f t="shared" si="4"/>
        <v>900</v>
      </c>
      <c r="AA47" s="10">
        <v>6</v>
      </c>
      <c r="AB47" s="10">
        <v>150</v>
      </c>
      <c r="AC47" s="10">
        <f t="shared" si="5"/>
        <v>900</v>
      </c>
      <c r="AD47" s="11">
        <v>24</v>
      </c>
      <c r="AE47" s="26">
        <v>7</v>
      </c>
      <c r="AF47" s="7">
        <f t="shared" si="13"/>
        <v>168</v>
      </c>
      <c r="AG47" s="152">
        <v>1</v>
      </c>
      <c r="AH47" s="139">
        <f t="shared" si="7"/>
        <v>48</v>
      </c>
      <c r="AI47" s="139">
        <f t="shared" si="9"/>
        <v>21068</v>
      </c>
      <c r="AJ47" s="109">
        <f t="shared" si="8"/>
        <v>21068</v>
      </c>
      <c r="AM47" t="b">
        <f>D47='15.02.2022 Смета'!D49</f>
        <v>1</v>
      </c>
      <c r="AN47" t="b">
        <f>F47='15.02.2022 Смета'!E49</f>
        <v>1</v>
      </c>
      <c r="AO47" t="b">
        <f>G47='15.02.2022 Смета'!F49</f>
        <v>1</v>
      </c>
      <c r="AP47" t="b">
        <f>H47='15.02.2022 Смета'!G49</f>
        <v>1</v>
      </c>
    </row>
    <row r="48" spans="1:42" ht="16.149999999999999" customHeight="1" x14ac:dyDescent="0.25">
      <c r="A48" s="108">
        <v>36</v>
      </c>
      <c r="B48" s="8" t="s">
        <v>18</v>
      </c>
      <c r="C48" s="21" t="s">
        <v>126</v>
      </c>
      <c r="D48" s="22" t="s">
        <v>75</v>
      </c>
      <c r="E48" s="21" t="s">
        <v>700</v>
      </c>
      <c r="F48" s="35">
        <v>44806</v>
      </c>
      <c r="G48" s="35">
        <v>44809</v>
      </c>
      <c r="H48" s="21" t="s">
        <v>699</v>
      </c>
      <c r="I48" s="38" t="s">
        <v>700</v>
      </c>
      <c r="J48" s="35">
        <v>44806</v>
      </c>
      <c r="K48" s="35">
        <v>44809</v>
      </c>
      <c r="L48" s="10">
        <v>2</v>
      </c>
      <c r="M48" s="10">
        <v>3400</v>
      </c>
      <c r="N48" s="10">
        <f t="shared" si="10"/>
        <v>6800</v>
      </c>
      <c r="O48" s="10">
        <v>2</v>
      </c>
      <c r="P48" s="10">
        <v>2900</v>
      </c>
      <c r="Q48" s="10">
        <f t="shared" si="11"/>
        <v>5800</v>
      </c>
      <c r="R48" s="10">
        <v>2</v>
      </c>
      <c r="S48" s="10">
        <v>2800</v>
      </c>
      <c r="T48" s="10">
        <f t="shared" si="12"/>
        <v>5600</v>
      </c>
      <c r="U48" s="10">
        <v>6</v>
      </c>
      <c r="V48" s="10">
        <v>150</v>
      </c>
      <c r="W48" s="10">
        <f t="shared" si="3"/>
        <v>900</v>
      </c>
      <c r="X48" s="10">
        <v>6</v>
      </c>
      <c r="Y48" s="10">
        <v>150</v>
      </c>
      <c r="Z48" s="10">
        <f t="shared" si="4"/>
        <v>900</v>
      </c>
      <c r="AA48" s="10">
        <v>6</v>
      </c>
      <c r="AB48" s="10">
        <v>150</v>
      </c>
      <c r="AC48" s="10">
        <f t="shared" si="5"/>
        <v>900</v>
      </c>
      <c r="AD48" s="11">
        <v>24</v>
      </c>
      <c r="AE48" s="26">
        <v>7</v>
      </c>
      <c r="AF48" s="7">
        <f t="shared" si="13"/>
        <v>168</v>
      </c>
      <c r="AG48" s="152">
        <v>1</v>
      </c>
      <c r="AH48" s="139">
        <f t="shared" si="7"/>
        <v>48</v>
      </c>
      <c r="AI48" s="139">
        <f t="shared" si="9"/>
        <v>21068</v>
      </c>
      <c r="AJ48" s="109">
        <f t="shared" si="8"/>
        <v>21068</v>
      </c>
      <c r="AM48" t="b">
        <f>D48='15.02.2022 Смета'!D50</f>
        <v>1</v>
      </c>
      <c r="AN48" t="b">
        <f>F48='15.02.2022 Смета'!E50</f>
        <v>1</v>
      </c>
      <c r="AO48" t="b">
        <f>G48='15.02.2022 Смета'!F50</f>
        <v>1</v>
      </c>
      <c r="AP48" t="b">
        <f>H48='15.02.2022 Смета'!G50</f>
        <v>1</v>
      </c>
    </row>
    <row r="49" spans="1:42" ht="26.25" x14ac:dyDescent="0.25">
      <c r="A49" s="108">
        <v>37</v>
      </c>
      <c r="B49" s="8" t="s">
        <v>13</v>
      </c>
      <c r="C49" s="21" t="s">
        <v>126</v>
      </c>
      <c r="D49" s="22" t="s">
        <v>290</v>
      </c>
      <c r="E49" s="21" t="s">
        <v>328</v>
      </c>
      <c r="F49" s="35">
        <v>44817</v>
      </c>
      <c r="G49" s="35">
        <v>44822</v>
      </c>
      <c r="H49" s="21" t="s">
        <v>1073</v>
      </c>
      <c r="I49" s="22" t="s">
        <v>328</v>
      </c>
      <c r="J49" s="35">
        <v>44817</v>
      </c>
      <c r="K49" s="35">
        <v>44822</v>
      </c>
      <c r="L49" s="10">
        <v>1</v>
      </c>
      <c r="M49" s="10">
        <v>3400</v>
      </c>
      <c r="N49" s="10">
        <f t="shared" si="10"/>
        <v>3400</v>
      </c>
      <c r="O49" s="10">
        <v>1</v>
      </c>
      <c r="P49" s="10">
        <v>2900</v>
      </c>
      <c r="Q49" s="10">
        <f t="shared" si="11"/>
        <v>2900</v>
      </c>
      <c r="R49" s="10">
        <v>1</v>
      </c>
      <c r="S49" s="10">
        <v>2800</v>
      </c>
      <c r="T49" s="10">
        <f t="shared" si="12"/>
        <v>2800</v>
      </c>
      <c r="U49" s="10">
        <v>14</v>
      </c>
      <c r="V49" s="10">
        <v>150</v>
      </c>
      <c r="W49" s="10">
        <f t="shared" si="3"/>
        <v>2100</v>
      </c>
      <c r="X49" s="10">
        <v>14</v>
      </c>
      <c r="Y49" s="10">
        <v>150</v>
      </c>
      <c r="Z49" s="10">
        <f t="shared" si="4"/>
        <v>2100</v>
      </c>
      <c r="AA49" s="10">
        <v>14</v>
      </c>
      <c r="AB49" s="10">
        <v>150</v>
      </c>
      <c r="AC49" s="10">
        <f t="shared" si="5"/>
        <v>2100</v>
      </c>
      <c r="AD49" s="11">
        <v>45</v>
      </c>
      <c r="AE49" s="26">
        <v>7</v>
      </c>
      <c r="AF49" s="7">
        <f t="shared" si="13"/>
        <v>315</v>
      </c>
      <c r="AG49" s="152">
        <v>1</v>
      </c>
      <c r="AH49" s="139">
        <f t="shared" si="7"/>
        <v>90</v>
      </c>
      <c r="AI49" s="139">
        <f t="shared" si="9"/>
        <v>15715</v>
      </c>
      <c r="AJ49" s="109">
        <f t="shared" si="8"/>
        <v>15715</v>
      </c>
      <c r="AM49" t="b">
        <f>D49='15.02.2022 Смета'!D51</f>
        <v>1</v>
      </c>
      <c r="AN49" t="b">
        <f>F49='15.02.2022 Смета'!E51</f>
        <v>1</v>
      </c>
      <c r="AO49" t="b">
        <f>G49='15.02.2022 Смета'!F51</f>
        <v>1</v>
      </c>
      <c r="AP49" t="b">
        <f>H49='15.02.2022 Смета'!G51</f>
        <v>0</v>
      </c>
    </row>
    <row r="50" spans="1:42" ht="26.25" x14ac:dyDescent="0.25">
      <c r="A50" s="108">
        <v>38</v>
      </c>
      <c r="B50" s="8" t="s">
        <v>13</v>
      </c>
      <c r="C50" s="21" t="s">
        <v>126</v>
      </c>
      <c r="D50" s="22" t="s">
        <v>289</v>
      </c>
      <c r="E50" s="21" t="s">
        <v>1001</v>
      </c>
      <c r="F50" s="35">
        <v>44824</v>
      </c>
      <c r="G50" s="35">
        <v>44829</v>
      </c>
      <c r="H50" s="21" t="s">
        <v>1073</v>
      </c>
      <c r="I50" s="22" t="s">
        <v>324</v>
      </c>
      <c r="J50" s="35">
        <v>44824</v>
      </c>
      <c r="K50" s="35">
        <v>44829</v>
      </c>
      <c r="L50" s="10">
        <v>1</v>
      </c>
      <c r="M50" s="10">
        <v>3400</v>
      </c>
      <c r="N50" s="10">
        <f t="shared" si="10"/>
        <v>3400</v>
      </c>
      <c r="O50" s="10">
        <v>1</v>
      </c>
      <c r="P50" s="10">
        <v>2900</v>
      </c>
      <c r="Q50" s="10">
        <f t="shared" si="11"/>
        <v>2900</v>
      </c>
      <c r="R50" s="10">
        <v>1</v>
      </c>
      <c r="S50" s="10">
        <v>2800</v>
      </c>
      <c r="T50" s="10">
        <f t="shared" si="12"/>
        <v>2800</v>
      </c>
      <c r="U50" s="10">
        <v>14</v>
      </c>
      <c r="V50" s="10">
        <v>150</v>
      </c>
      <c r="W50" s="10">
        <f t="shared" si="3"/>
        <v>2100</v>
      </c>
      <c r="X50" s="10">
        <v>14</v>
      </c>
      <c r="Y50" s="10">
        <v>150</v>
      </c>
      <c r="Z50" s="10">
        <f t="shared" si="4"/>
        <v>2100</v>
      </c>
      <c r="AA50" s="10">
        <v>14</v>
      </c>
      <c r="AB50" s="10">
        <v>150</v>
      </c>
      <c r="AC50" s="10">
        <f t="shared" si="5"/>
        <v>2100</v>
      </c>
      <c r="AD50" s="11">
        <v>45</v>
      </c>
      <c r="AE50" s="26">
        <v>7</v>
      </c>
      <c r="AF50" s="7">
        <f t="shared" si="13"/>
        <v>315</v>
      </c>
      <c r="AG50" s="152">
        <v>1</v>
      </c>
      <c r="AH50" s="139">
        <f t="shared" si="7"/>
        <v>90</v>
      </c>
      <c r="AI50" s="139">
        <f t="shared" si="9"/>
        <v>15715</v>
      </c>
      <c r="AJ50" s="109">
        <f t="shared" si="8"/>
        <v>15715</v>
      </c>
      <c r="AM50" t="b">
        <f>D50='15.02.2022 Смета'!D52</f>
        <v>1</v>
      </c>
      <c r="AN50" t="b">
        <f>F50='15.02.2022 Смета'!E52</f>
        <v>1</v>
      </c>
      <c r="AO50" t="b">
        <f>G50='15.02.2022 Смета'!F52</f>
        <v>1</v>
      </c>
      <c r="AP50" t="b">
        <f>H50='15.02.2022 Смета'!G52</f>
        <v>0</v>
      </c>
    </row>
    <row r="51" spans="1:42" ht="16.149999999999999" customHeight="1" x14ac:dyDescent="0.25">
      <c r="A51" s="108">
        <v>39</v>
      </c>
      <c r="B51" s="8"/>
      <c r="C51" s="21" t="s">
        <v>126</v>
      </c>
      <c r="D51" s="57" t="s">
        <v>285</v>
      </c>
      <c r="E51" s="9" t="s">
        <v>817</v>
      </c>
      <c r="F51" s="35">
        <v>44831</v>
      </c>
      <c r="G51" s="35">
        <v>44836</v>
      </c>
      <c r="H51" s="21" t="s">
        <v>323</v>
      </c>
      <c r="I51" s="57" t="s">
        <v>817</v>
      </c>
      <c r="J51" s="62">
        <v>44831</v>
      </c>
      <c r="K51" s="62">
        <v>44836</v>
      </c>
      <c r="L51" s="10"/>
      <c r="M51" s="10"/>
      <c r="N51" s="10"/>
      <c r="O51" s="10"/>
      <c r="P51" s="10"/>
      <c r="Q51" s="10"/>
      <c r="R51" s="10"/>
      <c r="S51" s="10"/>
      <c r="T51" s="10"/>
      <c r="U51" s="10">
        <v>15</v>
      </c>
      <c r="V51" s="10">
        <v>150</v>
      </c>
      <c r="W51" s="10">
        <f t="shared" si="3"/>
        <v>2250</v>
      </c>
      <c r="X51" s="10">
        <v>15</v>
      </c>
      <c r="Y51" s="10">
        <v>150</v>
      </c>
      <c r="Z51" s="10">
        <f t="shared" si="4"/>
        <v>2250</v>
      </c>
      <c r="AA51" s="10">
        <v>15</v>
      </c>
      <c r="AB51" s="10">
        <v>150</v>
      </c>
      <c r="AC51" s="10">
        <f t="shared" si="5"/>
        <v>2250</v>
      </c>
      <c r="AD51" s="11">
        <v>45</v>
      </c>
      <c r="AE51" s="26">
        <v>7</v>
      </c>
      <c r="AF51" s="7">
        <f t="shared" si="13"/>
        <v>315</v>
      </c>
      <c r="AG51" s="152">
        <v>1</v>
      </c>
      <c r="AH51" s="139">
        <f t="shared" si="7"/>
        <v>90</v>
      </c>
      <c r="AI51" s="139">
        <f t="shared" si="9"/>
        <v>7065</v>
      </c>
      <c r="AJ51" s="109">
        <f t="shared" si="8"/>
        <v>7065</v>
      </c>
      <c r="AM51" t="b">
        <f>D51='15.02.2022 Смета'!D53</f>
        <v>1</v>
      </c>
      <c r="AN51" t="b">
        <f>F51='15.02.2022 Смета'!E53</f>
        <v>1</v>
      </c>
      <c r="AO51" t="b">
        <f>G51='15.02.2022 Смета'!F53</f>
        <v>1</v>
      </c>
      <c r="AP51" t="b">
        <f>H51='15.02.2022 Смета'!G53</f>
        <v>1</v>
      </c>
    </row>
    <row r="52" spans="1:42" x14ac:dyDescent="0.25">
      <c r="A52" s="106"/>
      <c r="B52" s="96"/>
      <c r="C52" s="97"/>
      <c r="D52" s="180" t="s">
        <v>840</v>
      </c>
      <c r="E52" s="99"/>
      <c r="F52" s="99"/>
      <c r="G52" s="99"/>
      <c r="H52" s="99"/>
      <c r="I52" s="99"/>
      <c r="J52" s="99"/>
      <c r="K52" s="99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2"/>
      <c r="AE52" s="79"/>
      <c r="AF52" s="79"/>
      <c r="AG52" s="153"/>
      <c r="AH52" s="151"/>
      <c r="AI52" s="151"/>
      <c r="AJ52" s="164"/>
      <c r="AM52" t="b">
        <f>D52='15.02.2022 Смета'!D54</f>
        <v>1</v>
      </c>
      <c r="AN52" t="b">
        <f>F52='15.02.2022 Смета'!E54</f>
        <v>1</v>
      </c>
      <c r="AO52" t="b">
        <f>G52='15.02.2022 Смета'!F54</f>
        <v>1</v>
      </c>
      <c r="AP52" t="b">
        <f>H52='15.02.2022 Смета'!G54</f>
        <v>1</v>
      </c>
    </row>
    <row r="53" spans="1:42" ht="16.149999999999999" customHeight="1" x14ac:dyDescent="0.25">
      <c r="A53" s="108">
        <v>40</v>
      </c>
      <c r="B53" s="8" t="s">
        <v>216</v>
      </c>
      <c r="C53" s="21" t="s">
        <v>122</v>
      </c>
      <c r="D53" s="22" t="s">
        <v>556</v>
      </c>
      <c r="E53" s="21" t="s">
        <v>335</v>
      </c>
      <c r="F53" s="35">
        <v>44622</v>
      </c>
      <c r="G53" s="35">
        <v>44625</v>
      </c>
      <c r="H53" s="21" t="s">
        <v>336</v>
      </c>
      <c r="I53" s="22" t="s">
        <v>335</v>
      </c>
      <c r="J53" s="35">
        <v>44622</v>
      </c>
      <c r="K53" s="35">
        <v>44625</v>
      </c>
      <c r="L53" s="10"/>
      <c r="M53" s="10">
        <v>3400</v>
      </c>
      <c r="N53" s="10">
        <f>L53*M53</f>
        <v>0</v>
      </c>
      <c r="O53" s="10"/>
      <c r="P53" s="10">
        <v>2900</v>
      </c>
      <c r="Q53" s="10">
        <f>O53*P53</f>
        <v>0</v>
      </c>
      <c r="R53" s="10"/>
      <c r="S53" s="10">
        <v>2800</v>
      </c>
      <c r="T53" s="10">
        <f>R53*S53</f>
        <v>0</v>
      </c>
      <c r="U53" s="10">
        <v>18</v>
      </c>
      <c r="V53" s="10">
        <v>150</v>
      </c>
      <c r="W53" s="10">
        <f t="shared" si="3"/>
        <v>2700</v>
      </c>
      <c r="X53" s="10">
        <v>18</v>
      </c>
      <c r="Y53" s="10">
        <v>150</v>
      </c>
      <c r="Z53" s="10">
        <f t="shared" si="4"/>
        <v>2700</v>
      </c>
      <c r="AA53" s="10">
        <v>18</v>
      </c>
      <c r="AB53" s="10">
        <v>150</v>
      </c>
      <c r="AC53" s="10">
        <f t="shared" si="5"/>
        <v>2700</v>
      </c>
      <c r="AD53" s="11"/>
      <c r="AE53" s="26">
        <v>7</v>
      </c>
      <c r="AF53" s="7">
        <f t="shared" si="13"/>
        <v>0</v>
      </c>
      <c r="AG53" s="152">
        <v>1</v>
      </c>
      <c r="AH53" s="139">
        <f t="shared" si="7"/>
        <v>54</v>
      </c>
      <c r="AI53" s="139">
        <f t="shared" si="9"/>
        <v>8100</v>
      </c>
      <c r="AJ53" s="109">
        <f t="shared" si="8"/>
        <v>8100</v>
      </c>
      <c r="AM53" t="b">
        <f>D53='15.02.2022 Смета'!D55</f>
        <v>1</v>
      </c>
      <c r="AN53" t="b">
        <f>F53='15.02.2022 Смета'!E55</f>
        <v>1</v>
      </c>
      <c r="AO53" t="b">
        <f>G53='15.02.2022 Смета'!F55</f>
        <v>1</v>
      </c>
      <c r="AP53" t="b">
        <f>H53='15.02.2022 Смета'!G55</f>
        <v>1</v>
      </c>
    </row>
    <row r="54" spans="1:42" ht="16.149999999999999" customHeight="1" x14ac:dyDescent="0.25">
      <c r="A54" s="112">
        <v>41</v>
      </c>
      <c r="B54" s="8" t="s">
        <v>216</v>
      </c>
      <c r="C54" s="21" t="s">
        <v>122</v>
      </c>
      <c r="D54" s="22" t="s">
        <v>557</v>
      </c>
      <c r="E54" s="21" t="s">
        <v>335</v>
      </c>
      <c r="F54" s="35">
        <v>44648</v>
      </c>
      <c r="G54" s="35">
        <v>44651</v>
      </c>
      <c r="H54" s="21" t="s">
        <v>334</v>
      </c>
      <c r="I54" s="22" t="s">
        <v>335</v>
      </c>
      <c r="J54" s="35">
        <v>44648</v>
      </c>
      <c r="K54" s="35">
        <v>44651</v>
      </c>
      <c r="L54" s="10"/>
      <c r="M54" s="10">
        <v>3400</v>
      </c>
      <c r="N54" s="10">
        <f>L54*M54</f>
        <v>0</v>
      </c>
      <c r="O54" s="10"/>
      <c r="P54" s="10">
        <v>2900</v>
      </c>
      <c r="Q54" s="10">
        <f>O54*P54</f>
        <v>0</v>
      </c>
      <c r="R54" s="10"/>
      <c r="S54" s="10">
        <v>2800</v>
      </c>
      <c r="T54" s="10">
        <f>R54*S54</f>
        <v>0</v>
      </c>
      <c r="U54" s="10">
        <v>18</v>
      </c>
      <c r="V54" s="10">
        <v>150</v>
      </c>
      <c r="W54" s="10">
        <f t="shared" si="3"/>
        <v>2700</v>
      </c>
      <c r="X54" s="10">
        <v>18</v>
      </c>
      <c r="Y54" s="10">
        <v>150</v>
      </c>
      <c r="Z54" s="10">
        <f t="shared" si="4"/>
        <v>2700</v>
      </c>
      <c r="AA54" s="10">
        <v>18</v>
      </c>
      <c r="AB54" s="10">
        <v>150</v>
      </c>
      <c r="AC54" s="10">
        <f t="shared" si="5"/>
        <v>2700</v>
      </c>
      <c r="AD54" s="11"/>
      <c r="AE54" s="26">
        <v>7</v>
      </c>
      <c r="AF54" s="7">
        <f t="shared" si="13"/>
        <v>0</v>
      </c>
      <c r="AG54" s="152">
        <v>1</v>
      </c>
      <c r="AH54" s="139">
        <f t="shared" si="7"/>
        <v>54</v>
      </c>
      <c r="AI54" s="139">
        <f t="shared" si="9"/>
        <v>8100</v>
      </c>
      <c r="AJ54" s="109">
        <f t="shared" si="8"/>
        <v>8100</v>
      </c>
      <c r="AM54" t="b">
        <f>D54='15.02.2022 Смета'!D56</f>
        <v>1</v>
      </c>
      <c r="AN54" t="b">
        <f>F54='15.02.2022 Смета'!E56</f>
        <v>1</v>
      </c>
      <c r="AO54" t="b">
        <f>G54='15.02.2022 Смета'!F56</f>
        <v>1</v>
      </c>
      <c r="AP54" t="b">
        <f>H54='15.02.2022 Смета'!G56</f>
        <v>1</v>
      </c>
    </row>
    <row r="55" spans="1:42" ht="27" customHeight="1" x14ac:dyDescent="0.25">
      <c r="A55" s="108">
        <v>42</v>
      </c>
      <c r="B55" s="8"/>
      <c r="C55" s="47" t="s">
        <v>122</v>
      </c>
      <c r="D55" s="22" t="s">
        <v>93</v>
      </c>
      <c r="E55" s="21" t="s">
        <v>338</v>
      </c>
      <c r="F55" s="35">
        <v>44698</v>
      </c>
      <c r="G55" s="35">
        <v>44701</v>
      </c>
      <c r="H55" s="21" t="s">
        <v>764</v>
      </c>
      <c r="I55" s="53" t="s">
        <v>338</v>
      </c>
      <c r="J55" s="52">
        <v>44698</v>
      </c>
      <c r="K55" s="52">
        <v>44701</v>
      </c>
      <c r="L55" s="49"/>
      <c r="M55" s="49"/>
      <c r="N55" s="60"/>
      <c r="O55" s="49"/>
      <c r="P55" s="49"/>
      <c r="Q55" s="60"/>
      <c r="R55" s="49"/>
      <c r="S55" s="49"/>
      <c r="T55" s="61"/>
      <c r="U55" s="49">
        <v>117</v>
      </c>
      <c r="V55" s="49">
        <v>150</v>
      </c>
      <c r="W55" s="49">
        <f t="shared" si="3"/>
        <v>17550</v>
      </c>
      <c r="X55" s="49">
        <v>58</v>
      </c>
      <c r="Y55" s="49">
        <v>150</v>
      </c>
      <c r="Z55" s="49">
        <f t="shared" si="4"/>
        <v>8700</v>
      </c>
      <c r="AA55" s="49">
        <v>58</v>
      </c>
      <c r="AB55" s="49">
        <v>150</v>
      </c>
      <c r="AC55" s="49">
        <f t="shared" si="5"/>
        <v>8700</v>
      </c>
      <c r="AD55" s="65">
        <v>170</v>
      </c>
      <c r="AE55" s="54">
        <v>7</v>
      </c>
      <c r="AF55" s="55">
        <v>1192</v>
      </c>
      <c r="AG55" s="152">
        <v>1</v>
      </c>
      <c r="AH55" s="154">
        <f t="shared" si="7"/>
        <v>403</v>
      </c>
      <c r="AI55" s="139">
        <f t="shared" si="9"/>
        <v>36142</v>
      </c>
      <c r="AJ55" s="165">
        <f t="shared" si="8"/>
        <v>36142</v>
      </c>
      <c r="AM55" t="b">
        <f>D55='15.02.2022 Смета'!D57</f>
        <v>1</v>
      </c>
      <c r="AN55" t="b">
        <f>F55='15.02.2022 Смета'!E57</f>
        <v>1</v>
      </c>
      <c r="AO55" t="b">
        <f>G55='15.02.2022 Смета'!F57</f>
        <v>1</v>
      </c>
      <c r="AP55" t="b">
        <f>H55='15.02.2022 Смета'!G57</f>
        <v>1</v>
      </c>
    </row>
    <row r="56" spans="1:42" ht="16.149999999999999" customHeight="1" x14ac:dyDescent="0.25">
      <c r="A56" s="108">
        <v>43</v>
      </c>
      <c r="B56" s="8" t="s">
        <v>18</v>
      </c>
      <c r="C56" s="21" t="s">
        <v>122</v>
      </c>
      <c r="D56" s="22" t="s">
        <v>559</v>
      </c>
      <c r="E56" s="21" t="s">
        <v>341</v>
      </c>
      <c r="F56" s="35">
        <v>44731</v>
      </c>
      <c r="G56" s="35">
        <v>44734</v>
      </c>
      <c r="H56" s="21" t="s">
        <v>332</v>
      </c>
      <c r="I56" s="38" t="s">
        <v>341</v>
      </c>
      <c r="J56" s="35">
        <v>44731</v>
      </c>
      <c r="K56" s="35">
        <v>44734</v>
      </c>
      <c r="L56" s="10">
        <v>2</v>
      </c>
      <c r="M56" s="10">
        <v>3400</v>
      </c>
      <c r="N56" s="10">
        <f t="shared" ref="N56:N127" si="14">L56*M56</f>
        <v>6800</v>
      </c>
      <c r="O56" s="10">
        <v>2</v>
      </c>
      <c r="P56" s="10">
        <v>2900</v>
      </c>
      <c r="Q56" s="10">
        <f t="shared" ref="Q56:Q127" si="15">O56*P56</f>
        <v>5800</v>
      </c>
      <c r="R56" s="10">
        <v>2</v>
      </c>
      <c r="S56" s="10">
        <v>2800</v>
      </c>
      <c r="T56" s="10">
        <f t="shared" ref="T56:T127" si="16">R56*S56</f>
        <v>5600</v>
      </c>
      <c r="U56" s="10">
        <v>26</v>
      </c>
      <c r="V56" s="10">
        <v>150</v>
      </c>
      <c r="W56" s="10">
        <f t="shared" si="3"/>
        <v>3900</v>
      </c>
      <c r="X56" s="10">
        <v>26</v>
      </c>
      <c r="Y56" s="10">
        <v>150</v>
      </c>
      <c r="Z56" s="10">
        <f t="shared" si="4"/>
        <v>3900</v>
      </c>
      <c r="AA56" s="10">
        <v>26</v>
      </c>
      <c r="AB56" s="10">
        <v>150</v>
      </c>
      <c r="AC56" s="10">
        <f t="shared" si="5"/>
        <v>3900</v>
      </c>
      <c r="AD56" s="11">
        <v>84</v>
      </c>
      <c r="AE56" s="26">
        <v>7</v>
      </c>
      <c r="AF56" s="7">
        <f t="shared" ref="AF56:AF127" si="17">AD56*AE56</f>
        <v>588</v>
      </c>
      <c r="AG56" s="152">
        <v>1</v>
      </c>
      <c r="AH56" s="139">
        <f t="shared" si="7"/>
        <v>168</v>
      </c>
      <c r="AI56" s="139">
        <f t="shared" si="9"/>
        <v>30488</v>
      </c>
      <c r="AJ56" s="109">
        <f t="shared" si="8"/>
        <v>30488</v>
      </c>
      <c r="AM56" t="b">
        <f>D56='15.02.2022 Смета'!D58</f>
        <v>1</v>
      </c>
      <c r="AN56" t="b">
        <f>F56='15.02.2022 Смета'!E58</f>
        <v>1</v>
      </c>
      <c r="AO56" t="b">
        <f>G56='15.02.2022 Смета'!F58</f>
        <v>1</v>
      </c>
      <c r="AP56" t="b">
        <f>H56='15.02.2022 Смета'!G58</f>
        <v>1</v>
      </c>
    </row>
    <row r="57" spans="1:42" ht="16.149999999999999" customHeight="1" x14ac:dyDescent="0.25">
      <c r="A57" s="114">
        <v>44</v>
      </c>
      <c r="B57" s="8" t="s">
        <v>18</v>
      </c>
      <c r="C57" s="21" t="s">
        <v>122</v>
      </c>
      <c r="D57" s="22" t="s">
        <v>558</v>
      </c>
      <c r="E57" s="21" t="s">
        <v>340</v>
      </c>
      <c r="F57" s="35">
        <v>44735</v>
      </c>
      <c r="G57" s="35">
        <v>44738</v>
      </c>
      <c r="H57" s="21" t="s">
        <v>332</v>
      </c>
      <c r="I57" s="22" t="s">
        <v>340</v>
      </c>
      <c r="J57" s="35">
        <v>44735</v>
      </c>
      <c r="K57" s="35">
        <v>44738</v>
      </c>
      <c r="L57" s="10">
        <v>2</v>
      </c>
      <c r="M57" s="10">
        <v>3400</v>
      </c>
      <c r="N57" s="10">
        <f t="shared" si="14"/>
        <v>6800</v>
      </c>
      <c r="O57" s="10">
        <v>2</v>
      </c>
      <c r="P57" s="10">
        <v>2900</v>
      </c>
      <c r="Q57" s="10">
        <f t="shared" si="15"/>
        <v>5800</v>
      </c>
      <c r="R57" s="10">
        <v>2</v>
      </c>
      <c r="S57" s="10">
        <v>2800</v>
      </c>
      <c r="T57" s="10">
        <f t="shared" si="16"/>
        <v>5600</v>
      </c>
      <c r="U57" s="10">
        <v>26</v>
      </c>
      <c r="V57" s="10">
        <v>150</v>
      </c>
      <c r="W57" s="10">
        <f t="shared" si="3"/>
        <v>3900</v>
      </c>
      <c r="X57" s="10">
        <v>26</v>
      </c>
      <c r="Y57" s="10">
        <v>150</v>
      </c>
      <c r="Z57" s="10">
        <f t="shared" si="4"/>
        <v>3900</v>
      </c>
      <c r="AA57" s="10">
        <v>26</v>
      </c>
      <c r="AB57" s="10">
        <v>150</v>
      </c>
      <c r="AC57" s="10">
        <f t="shared" si="5"/>
        <v>3900</v>
      </c>
      <c r="AD57" s="11">
        <v>84</v>
      </c>
      <c r="AE57" s="26">
        <v>7</v>
      </c>
      <c r="AF57" s="7">
        <f t="shared" si="17"/>
        <v>588</v>
      </c>
      <c r="AG57" s="152">
        <v>1</v>
      </c>
      <c r="AH57" s="139">
        <f t="shared" si="7"/>
        <v>168</v>
      </c>
      <c r="AI57" s="139">
        <f t="shared" si="9"/>
        <v>30488</v>
      </c>
      <c r="AJ57" s="109">
        <f t="shared" si="8"/>
        <v>30488</v>
      </c>
      <c r="AM57" t="b">
        <f>D57='15.02.2022 Смета'!D59</f>
        <v>1</v>
      </c>
      <c r="AN57" t="b">
        <f>F57='15.02.2022 Смета'!E59</f>
        <v>1</v>
      </c>
      <c r="AO57" t="b">
        <f>G57='15.02.2022 Смета'!F59</f>
        <v>1</v>
      </c>
      <c r="AP57" t="b">
        <f>H57='15.02.2022 Смета'!G59</f>
        <v>1</v>
      </c>
    </row>
    <row r="58" spans="1:42" ht="16.149999999999999" customHeight="1" x14ac:dyDescent="0.25">
      <c r="A58" s="108">
        <v>45</v>
      </c>
      <c r="B58" s="8" t="s">
        <v>18</v>
      </c>
      <c r="C58" s="21" t="s">
        <v>122</v>
      </c>
      <c r="D58" s="22" t="s">
        <v>560</v>
      </c>
      <c r="E58" s="21" t="s">
        <v>342</v>
      </c>
      <c r="F58" s="35">
        <v>44761</v>
      </c>
      <c r="G58" s="35">
        <v>44764</v>
      </c>
      <c r="H58" s="21" t="s">
        <v>331</v>
      </c>
      <c r="I58" s="38" t="s">
        <v>342</v>
      </c>
      <c r="J58" s="35">
        <v>44761</v>
      </c>
      <c r="K58" s="35">
        <v>44764</v>
      </c>
      <c r="L58" s="10">
        <v>2</v>
      </c>
      <c r="M58" s="10">
        <v>3400</v>
      </c>
      <c r="N58" s="10">
        <f t="shared" si="14"/>
        <v>6800</v>
      </c>
      <c r="O58" s="10">
        <v>2</v>
      </c>
      <c r="P58" s="10">
        <v>2900</v>
      </c>
      <c r="Q58" s="10">
        <f t="shared" si="15"/>
        <v>5800</v>
      </c>
      <c r="R58" s="10">
        <v>2</v>
      </c>
      <c r="S58" s="10">
        <v>2800</v>
      </c>
      <c r="T58" s="10">
        <f t="shared" si="16"/>
        <v>5600</v>
      </c>
      <c r="U58" s="10">
        <v>26</v>
      </c>
      <c r="V58" s="10">
        <v>150</v>
      </c>
      <c r="W58" s="10">
        <f t="shared" si="3"/>
        <v>3900</v>
      </c>
      <c r="X58" s="10">
        <v>26</v>
      </c>
      <c r="Y58" s="10">
        <v>150</v>
      </c>
      <c r="Z58" s="10">
        <f t="shared" si="4"/>
        <v>3900</v>
      </c>
      <c r="AA58" s="10">
        <v>26</v>
      </c>
      <c r="AB58" s="10">
        <v>150</v>
      </c>
      <c r="AC58" s="10">
        <f t="shared" si="5"/>
        <v>3900</v>
      </c>
      <c r="AD58" s="11">
        <v>84</v>
      </c>
      <c r="AE58" s="26">
        <v>7</v>
      </c>
      <c r="AF58" s="7">
        <f t="shared" si="17"/>
        <v>588</v>
      </c>
      <c r="AG58" s="152">
        <v>1</v>
      </c>
      <c r="AH58" s="139">
        <f t="shared" si="7"/>
        <v>168</v>
      </c>
      <c r="AI58" s="139">
        <f t="shared" si="9"/>
        <v>30488</v>
      </c>
      <c r="AJ58" s="109">
        <f t="shared" si="8"/>
        <v>30488</v>
      </c>
      <c r="AM58" t="b">
        <f>D58='15.02.2022 Смета'!D60</f>
        <v>1</v>
      </c>
      <c r="AN58" t="b">
        <f>F58='15.02.2022 Смета'!E60</f>
        <v>1</v>
      </c>
      <c r="AO58" t="b">
        <f>G58='15.02.2022 Смета'!F60</f>
        <v>1</v>
      </c>
      <c r="AP58" t="b">
        <f>H58='15.02.2022 Смета'!G60</f>
        <v>1</v>
      </c>
    </row>
    <row r="59" spans="1:42" ht="16.149999999999999" customHeight="1" x14ac:dyDescent="0.25">
      <c r="A59" s="108">
        <v>46</v>
      </c>
      <c r="B59" s="8" t="s">
        <v>18</v>
      </c>
      <c r="C59" s="21" t="s">
        <v>122</v>
      </c>
      <c r="D59" s="22" t="s">
        <v>560</v>
      </c>
      <c r="E59" s="21" t="s">
        <v>343</v>
      </c>
      <c r="F59" s="35">
        <v>44796</v>
      </c>
      <c r="G59" s="35">
        <v>44799</v>
      </c>
      <c r="H59" s="21" t="s">
        <v>331</v>
      </c>
      <c r="I59" s="38" t="s">
        <v>343</v>
      </c>
      <c r="J59" s="35">
        <v>44796</v>
      </c>
      <c r="K59" s="35">
        <v>44799</v>
      </c>
      <c r="L59" s="10">
        <v>2</v>
      </c>
      <c r="M59" s="10">
        <v>3400</v>
      </c>
      <c r="N59" s="10">
        <f t="shared" si="14"/>
        <v>6800</v>
      </c>
      <c r="O59" s="10">
        <v>2</v>
      </c>
      <c r="P59" s="10">
        <v>2900</v>
      </c>
      <c r="Q59" s="10">
        <f t="shared" si="15"/>
        <v>5800</v>
      </c>
      <c r="R59" s="10">
        <v>2</v>
      </c>
      <c r="S59" s="10">
        <v>2800</v>
      </c>
      <c r="T59" s="10">
        <f t="shared" si="16"/>
        <v>5600</v>
      </c>
      <c r="U59" s="10">
        <v>26</v>
      </c>
      <c r="V59" s="10">
        <v>150</v>
      </c>
      <c r="W59" s="10">
        <f t="shared" si="3"/>
        <v>3900</v>
      </c>
      <c r="X59" s="10">
        <v>26</v>
      </c>
      <c r="Y59" s="10">
        <v>150</v>
      </c>
      <c r="Z59" s="10">
        <f t="shared" si="4"/>
        <v>3900</v>
      </c>
      <c r="AA59" s="10">
        <v>26</v>
      </c>
      <c r="AB59" s="10">
        <v>150</v>
      </c>
      <c r="AC59" s="10">
        <f t="shared" si="5"/>
        <v>3900</v>
      </c>
      <c r="AD59" s="11">
        <v>84</v>
      </c>
      <c r="AE59" s="26">
        <v>7</v>
      </c>
      <c r="AF59" s="7">
        <f t="shared" si="17"/>
        <v>588</v>
      </c>
      <c r="AG59" s="152">
        <v>1</v>
      </c>
      <c r="AH59" s="139">
        <f t="shared" si="7"/>
        <v>168</v>
      </c>
      <c r="AI59" s="139">
        <f t="shared" si="9"/>
        <v>30488</v>
      </c>
      <c r="AJ59" s="109">
        <f t="shared" si="8"/>
        <v>30488</v>
      </c>
      <c r="AM59" t="b">
        <f>D59='15.02.2022 Смета'!D61</f>
        <v>1</v>
      </c>
      <c r="AN59" t="b">
        <f>F59='15.02.2022 Смета'!E61</f>
        <v>1</v>
      </c>
      <c r="AO59" t="b">
        <f>G59='15.02.2022 Смета'!F61</f>
        <v>1</v>
      </c>
      <c r="AP59" t="b">
        <f>H59='15.02.2022 Смета'!G61</f>
        <v>1</v>
      </c>
    </row>
    <row r="60" spans="1:42" ht="27" customHeight="1" x14ac:dyDescent="0.25">
      <c r="A60" s="108">
        <v>47</v>
      </c>
      <c r="B60" s="8" t="s">
        <v>216</v>
      </c>
      <c r="C60" s="21" t="s">
        <v>122</v>
      </c>
      <c r="D60" s="22" t="s">
        <v>561</v>
      </c>
      <c r="E60" s="21" t="s">
        <v>828</v>
      </c>
      <c r="F60" s="35">
        <v>44810</v>
      </c>
      <c r="G60" s="35">
        <v>44813</v>
      </c>
      <c r="H60" s="21" t="s">
        <v>1074</v>
      </c>
      <c r="I60" s="38" t="s">
        <v>828</v>
      </c>
      <c r="J60" s="35">
        <v>44810</v>
      </c>
      <c r="K60" s="35">
        <v>44813</v>
      </c>
      <c r="L60" s="10">
        <v>1</v>
      </c>
      <c r="M60" s="10">
        <v>3400</v>
      </c>
      <c r="N60" s="10">
        <f t="shared" si="14"/>
        <v>3400</v>
      </c>
      <c r="O60" s="10">
        <v>1</v>
      </c>
      <c r="P60" s="10">
        <v>2900</v>
      </c>
      <c r="Q60" s="10">
        <f t="shared" si="15"/>
        <v>2900</v>
      </c>
      <c r="R60" s="10">
        <v>1</v>
      </c>
      <c r="S60" s="10">
        <v>2800</v>
      </c>
      <c r="T60" s="10">
        <f t="shared" si="16"/>
        <v>2800</v>
      </c>
      <c r="U60" s="10">
        <v>18</v>
      </c>
      <c r="V60" s="10">
        <v>150</v>
      </c>
      <c r="W60" s="10">
        <f t="shared" si="3"/>
        <v>2700</v>
      </c>
      <c r="X60" s="10">
        <v>18</v>
      </c>
      <c r="Y60" s="10">
        <v>150</v>
      </c>
      <c r="Z60" s="10">
        <f t="shared" si="4"/>
        <v>2700</v>
      </c>
      <c r="AA60" s="10">
        <v>18</v>
      </c>
      <c r="AB60" s="10">
        <v>150</v>
      </c>
      <c r="AC60" s="10">
        <f t="shared" si="5"/>
        <v>2700</v>
      </c>
      <c r="AD60" s="11">
        <v>54</v>
      </c>
      <c r="AE60" s="26">
        <v>7</v>
      </c>
      <c r="AF60" s="7">
        <f t="shared" si="17"/>
        <v>378</v>
      </c>
      <c r="AG60" s="152">
        <v>1</v>
      </c>
      <c r="AH60" s="139">
        <f t="shared" si="7"/>
        <v>111</v>
      </c>
      <c r="AI60" s="139">
        <f t="shared" si="9"/>
        <v>17578</v>
      </c>
      <c r="AJ60" s="109">
        <f t="shared" si="8"/>
        <v>17578</v>
      </c>
      <c r="AM60" t="b">
        <f>D60='15.02.2022 Смета'!D62</f>
        <v>1</v>
      </c>
      <c r="AN60" t="b">
        <f>F60='15.02.2022 Смета'!E62</f>
        <v>1</v>
      </c>
      <c r="AO60" t="b">
        <f>G60='15.02.2022 Смета'!F62</f>
        <v>1</v>
      </c>
      <c r="AP60" t="b">
        <f>H60='15.02.2022 Смета'!G62</f>
        <v>0</v>
      </c>
    </row>
    <row r="61" spans="1:42" x14ac:dyDescent="0.25">
      <c r="A61" s="108">
        <v>48</v>
      </c>
      <c r="B61" s="8"/>
      <c r="C61" s="8" t="s">
        <v>122</v>
      </c>
      <c r="D61" s="57" t="s">
        <v>561</v>
      </c>
      <c r="E61" s="9" t="s">
        <v>827</v>
      </c>
      <c r="F61" s="35">
        <v>44831</v>
      </c>
      <c r="G61" s="35">
        <v>44834</v>
      </c>
      <c r="H61" s="21" t="s">
        <v>334</v>
      </c>
      <c r="I61" s="57" t="s">
        <v>827</v>
      </c>
      <c r="J61" s="62">
        <v>44831</v>
      </c>
      <c r="K61" s="62">
        <v>44834</v>
      </c>
      <c r="L61" s="10">
        <v>1</v>
      </c>
      <c r="M61" s="10">
        <v>3400</v>
      </c>
      <c r="N61" s="10">
        <f t="shared" si="14"/>
        <v>3400</v>
      </c>
      <c r="O61" s="10">
        <v>1</v>
      </c>
      <c r="P61" s="10">
        <v>2900</v>
      </c>
      <c r="Q61" s="10">
        <f t="shared" si="15"/>
        <v>2900</v>
      </c>
      <c r="R61" s="10">
        <v>1</v>
      </c>
      <c r="S61" s="10">
        <v>2800</v>
      </c>
      <c r="T61" s="10">
        <f t="shared" si="16"/>
        <v>2800</v>
      </c>
      <c r="U61" s="10">
        <v>18</v>
      </c>
      <c r="V61" s="10">
        <v>150</v>
      </c>
      <c r="W61" s="10">
        <f t="shared" si="3"/>
        <v>2700</v>
      </c>
      <c r="X61" s="10">
        <v>18</v>
      </c>
      <c r="Y61" s="10">
        <v>150</v>
      </c>
      <c r="Z61" s="10">
        <f t="shared" si="4"/>
        <v>2700</v>
      </c>
      <c r="AA61" s="10">
        <v>18</v>
      </c>
      <c r="AB61" s="10">
        <v>150</v>
      </c>
      <c r="AC61" s="10">
        <f t="shared" si="5"/>
        <v>2700</v>
      </c>
      <c r="AD61" s="11">
        <v>54</v>
      </c>
      <c r="AE61" s="26">
        <v>7</v>
      </c>
      <c r="AF61" s="7">
        <f t="shared" si="17"/>
        <v>378</v>
      </c>
      <c r="AG61" s="152">
        <v>1</v>
      </c>
      <c r="AH61" s="139">
        <f t="shared" si="7"/>
        <v>111</v>
      </c>
      <c r="AI61" s="139">
        <f t="shared" si="9"/>
        <v>17578</v>
      </c>
      <c r="AJ61" s="109">
        <f t="shared" si="8"/>
        <v>17578</v>
      </c>
      <c r="AM61" t="b">
        <f>D61='15.02.2022 Смета'!D63</f>
        <v>1</v>
      </c>
      <c r="AN61" t="b">
        <f>F61='15.02.2022 Смета'!E63</f>
        <v>1</v>
      </c>
      <c r="AO61" t="b">
        <f>G61='15.02.2022 Смета'!F63</f>
        <v>1</v>
      </c>
      <c r="AP61" t="b">
        <f>H61='15.02.2022 Смета'!G63</f>
        <v>1</v>
      </c>
    </row>
    <row r="62" spans="1:42" x14ac:dyDescent="0.25">
      <c r="A62" s="106"/>
      <c r="B62" s="96"/>
      <c r="C62" s="97"/>
      <c r="D62" s="179" t="s">
        <v>922</v>
      </c>
      <c r="E62" s="99"/>
      <c r="F62" s="99"/>
      <c r="G62" s="99"/>
      <c r="H62" s="99"/>
      <c r="I62" s="99"/>
      <c r="J62" s="99"/>
      <c r="K62" s="99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2"/>
      <c r="AE62" s="79"/>
      <c r="AF62" s="79"/>
      <c r="AG62" s="153"/>
      <c r="AH62" s="151"/>
      <c r="AI62" s="151"/>
      <c r="AJ62" s="164"/>
      <c r="AM62" t="b">
        <f>D62='15.02.2022 Смета'!D64</f>
        <v>1</v>
      </c>
      <c r="AN62" t="b">
        <f>F62='15.02.2022 Смета'!E64</f>
        <v>1</v>
      </c>
      <c r="AO62" t="b">
        <f>G62='15.02.2022 Смета'!F64</f>
        <v>1</v>
      </c>
      <c r="AP62" t="b">
        <f>H62='15.02.2022 Смета'!G64</f>
        <v>1</v>
      </c>
    </row>
    <row r="63" spans="1:42" ht="16.149999999999999" customHeight="1" x14ac:dyDescent="0.25">
      <c r="A63" s="108">
        <v>49</v>
      </c>
      <c r="B63" s="8" t="s">
        <v>17</v>
      </c>
      <c r="C63" s="21" t="s">
        <v>150</v>
      </c>
      <c r="D63" s="22" t="s">
        <v>173</v>
      </c>
      <c r="E63" s="21" t="s">
        <v>340</v>
      </c>
      <c r="F63" s="35">
        <v>44712</v>
      </c>
      <c r="G63" s="35">
        <v>44715</v>
      </c>
      <c r="H63" s="21" t="s">
        <v>301</v>
      </c>
      <c r="I63" s="38" t="s">
        <v>340</v>
      </c>
      <c r="J63" s="35">
        <v>44712</v>
      </c>
      <c r="K63" s="35">
        <v>44715</v>
      </c>
      <c r="L63" s="10"/>
      <c r="M63" s="10">
        <v>3400</v>
      </c>
      <c r="N63" s="10">
        <f t="shared" si="14"/>
        <v>0</v>
      </c>
      <c r="O63" s="10"/>
      <c r="P63" s="10">
        <v>2900</v>
      </c>
      <c r="Q63" s="10">
        <f t="shared" si="15"/>
        <v>0</v>
      </c>
      <c r="R63" s="10"/>
      <c r="S63" s="10">
        <v>2800</v>
      </c>
      <c r="T63" s="10">
        <f t="shared" si="16"/>
        <v>0</v>
      </c>
      <c r="U63" s="10">
        <v>49</v>
      </c>
      <c r="V63" s="10">
        <v>150</v>
      </c>
      <c r="W63" s="10">
        <f t="shared" si="3"/>
        <v>7350</v>
      </c>
      <c r="X63" s="10">
        <v>49</v>
      </c>
      <c r="Y63" s="10">
        <v>150</v>
      </c>
      <c r="Z63" s="10">
        <f t="shared" si="4"/>
        <v>7350</v>
      </c>
      <c r="AA63" s="10">
        <v>49</v>
      </c>
      <c r="AB63" s="10">
        <v>150</v>
      </c>
      <c r="AC63" s="10">
        <f t="shared" si="5"/>
        <v>7350</v>
      </c>
      <c r="AD63" s="11">
        <v>147</v>
      </c>
      <c r="AE63" s="26">
        <v>7</v>
      </c>
      <c r="AF63" s="7">
        <f t="shared" si="17"/>
        <v>1029</v>
      </c>
      <c r="AG63" s="152">
        <v>1</v>
      </c>
      <c r="AH63" s="139">
        <f t="shared" si="7"/>
        <v>294</v>
      </c>
      <c r="AI63" s="139">
        <f t="shared" si="9"/>
        <v>23079</v>
      </c>
      <c r="AJ63" s="109">
        <f t="shared" si="8"/>
        <v>23079</v>
      </c>
      <c r="AM63" t="b">
        <f>D63='15.02.2022 Смета'!D65</f>
        <v>1</v>
      </c>
      <c r="AN63" t="b">
        <f>F63='15.02.2022 Смета'!E65</f>
        <v>1</v>
      </c>
      <c r="AO63" t="b">
        <f>G63='15.02.2022 Смета'!F65</f>
        <v>1</v>
      </c>
      <c r="AP63" t="b">
        <f>H63='15.02.2022 Смета'!G65</f>
        <v>1</v>
      </c>
    </row>
    <row r="64" spans="1:42" ht="16.149999999999999" customHeight="1" x14ac:dyDescent="0.25">
      <c r="A64" s="108">
        <v>50</v>
      </c>
      <c r="B64" s="8" t="s">
        <v>17</v>
      </c>
      <c r="C64" s="21" t="s">
        <v>150</v>
      </c>
      <c r="D64" s="22" t="s">
        <v>174</v>
      </c>
      <c r="E64" s="21" t="s">
        <v>344</v>
      </c>
      <c r="F64" s="35">
        <v>44733</v>
      </c>
      <c r="G64" s="35">
        <v>44736</v>
      </c>
      <c r="H64" s="21" t="s">
        <v>301</v>
      </c>
      <c r="I64" s="38" t="s">
        <v>344</v>
      </c>
      <c r="J64" s="35">
        <v>44733</v>
      </c>
      <c r="K64" s="35">
        <v>44736</v>
      </c>
      <c r="L64" s="11"/>
      <c r="M64" s="10">
        <v>3400</v>
      </c>
      <c r="N64" s="10">
        <f t="shared" si="14"/>
        <v>0</v>
      </c>
      <c r="O64" s="10"/>
      <c r="P64" s="10">
        <v>2900</v>
      </c>
      <c r="Q64" s="10">
        <f t="shared" si="15"/>
        <v>0</v>
      </c>
      <c r="R64" s="10"/>
      <c r="S64" s="10">
        <v>2800</v>
      </c>
      <c r="T64" s="10">
        <f t="shared" si="16"/>
        <v>0</v>
      </c>
      <c r="U64" s="10">
        <v>49</v>
      </c>
      <c r="V64" s="10">
        <v>150</v>
      </c>
      <c r="W64" s="10">
        <f t="shared" si="3"/>
        <v>7350</v>
      </c>
      <c r="X64" s="10">
        <v>49</v>
      </c>
      <c r="Y64" s="10">
        <v>150</v>
      </c>
      <c r="Z64" s="10">
        <f t="shared" si="4"/>
        <v>7350</v>
      </c>
      <c r="AA64" s="10">
        <v>49</v>
      </c>
      <c r="AB64" s="10">
        <v>150</v>
      </c>
      <c r="AC64" s="10">
        <f t="shared" si="5"/>
        <v>7350</v>
      </c>
      <c r="AD64" s="11">
        <v>147</v>
      </c>
      <c r="AE64" s="26">
        <v>7</v>
      </c>
      <c r="AF64" s="7">
        <f t="shared" si="17"/>
        <v>1029</v>
      </c>
      <c r="AG64" s="152">
        <v>1</v>
      </c>
      <c r="AH64" s="139">
        <f t="shared" si="7"/>
        <v>294</v>
      </c>
      <c r="AI64" s="139">
        <f t="shared" si="9"/>
        <v>23079</v>
      </c>
      <c r="AJ64" s="109">
        <f t="shared" si="8"/>
        <v>23079</v>
      </c>
      <c r="AM64" t="b">
        <f>D64='15.02.2022 Смета'!D66</f>
        <v>1</v>
      </c>
      <c r="AN64" t="b">
        <f>F64='15.02.2022 Смета'!E66</f>
        <v>1</v>
      </c>
      <c r="AO64" t="b">
        <f>G64='15.02.2022 Смета'!F66</f>
        <v>1</v>
      </c>
      <c r="AP64" t="b">
        <f>H64='15.02.2022 Смета'!G66</f>
        <v>1</v>
      </c>
    </row>
    <row r="65" spans="1:42" ht="16.149999999999999" customHeight="1" x14ac:dyDescent="0.25">
      <c r="A65" s="108">
        <v>51</v>
      </c>
      <c r="B65" s="8" t="s">
        <v>17</v>
      </c>
      <c r="C65" s="21" t="s">
        <v>150</v>
      </c>
      <c r="D65" s="22" t="s">
        <v>174</v>
      </c>
      <c r="E65" s="21" t="s">
        <v>342</v>
      </c>
      <c r="F65" s="35">
        <v>44753</v>
      </c>
      <c r="G65" s="35">
        <v>44756</v>
      </c>
      <c r="H65" s="21" t="s">
        <v>301</v>
      </c>
      <c r="I65" s="38" t="s">
        <v>342</v>
      </c>
      <c r="J65" s="35">
        <v>44753</v>
      </c>
      <c r="K65" s="35">
        <v>44756</v>
      </c>
      <c r="L65" s="11"/>
      <c r="M65" s="10">
        <v>3400</v>
      </c>
      <c r="N65" s="10">
        <f t="shared" si="14"/>
        <v>0</v>
      </c>
      <c r="O65" s="10"/>
      <c r="P65" s="10">
        <v>2900</v>
      </c>
      <c r="Q65" s="10">
        <f t="shared" si="15"/>
        <v>0</v>
      </c>
      <c r="R65" s="10"/>
      <c r="S65" s="10">
        <v>2800</v>
      </c>
      <c r="T65" s="10">
        <f t="shared" si="16"/>
        <v>0</v>
      </c>
      <c r="U65" s="10">
        <v>81</v>
      </c>
      <c r="V65" s="10">
        <v>150</v>
      </c>
      <c r="W65" s="10">
        <f t="shared" si="3"/>
        <v>12150</v>
      </c>
      <c r="X65" s="10">
        <v>81</v>
      </c>
      <c r="Y65" s="10">
        <v>150</v>
      </c>
      <c r="Z65" s="10">
        <f t="shared" si="4"/>
        <v>12150</v>
      </c>
      <c r="AA65" s="10">
        <v>81</v>
      </c>
      <c r="AB65" s="10">
        <v>150</v>
      </c>
      <c r="AC65" s="10">
        <f t="shared" si="5"/>
        <v>12150</v>
      </c>
      <c r="AD65" s="11">
        <v>243</v>
      </c>
      <c r="AE65" s="26">
        <v>7</v>
      </c>
      <c r="AF65" s="7">
        <f t="shared" si="17"/>
        <v>1701</v>
      </c>
      <c r="AG65" s="152">
        <v>1</v>
      </c>
      <c r="AH65" s="139">
        <f t="shared" si="7"/>
        <v>486</v>
      </c>
      <c r="AI65" s="139">
        <f t="shared" si="9"/>
        <v>38151</v>
      </c>
      <c r="AJ65" s="109">
        <f t="shared" si="8"/>
        <v>38151</v>
      </c>
      <c r="AM65" t="b">
        <f>D65='15.02.2022 Смета'!D67</f>
        <v>1</v>
      </c>
      <c r="AN65" t="b">
        <f>F65='15.02.2022 Смета'!E67</f>
        <v>1</v>
      </c>
      <c r="AO65" t="b">
        <f>G65='15.02.2022 Смета'!F67</f>
        <v>1</v>
      </c>
      <c r="AP65" t="b">
        <f>H65='15.02.2022 Смета'!G67</f>
        <v>1</v>
      </c>
    </row>
    <row r="66" spans="1:42" ht="16.149999999999999" customHeight="1" x14ac:dyDescent="0.25">
      <c r="A66" s="108">
        <v>52</v>
      </c>
      <c r="B66" s="8" t="s">
        <v>17</v>
      </c>
      <c r="C66" s="21" t="s">
        <v>150</v>
      </c>
      <c r="D66" s="22" t="s">
        <v>174</v>
      </c>
      <c r="E66" s="21" t="s">
        <v>345</v>
      </c>
      <c r="F66" s="35">
        <v>44756</v>
      </c>
      <c r="G66" s="35">
        <v>44760</v>
      </c>
      <c r="H66" s="21" t="s">
        <v>301</v>
      </c>
      <c r="I66" s="38" t="s">
        <v>345</v>
      </c>
      <c r="J66" s="35">
        <v>44756</v>
      </c>
      <c r="K66" s="35">
        <v>44760</v>
      </c>
      <c r="L66" s="11"/>
      <c r="M66" s="10">
        <v>3400</v>
      </c>
      <c r="N66" s="10">
        <f t="shared" si="14"/>
        <v>0</v>
      </c>
      <c r="O66" s="10"/>
      <c r="P66" s="10">
        <v>2900</v>
      </c>
      <c r="Q66" s="10">
        <f t="shared" si="15"/>
        <v>0</v>
      </c>
      <c r="R66" s="10"/>
      <c r="S66" s="10">
        <v>2800</v>
      </c>
      <c r="T66" s="10">
        <f t="shared" si="16"/>
        <v>0</v>
      </c>
      <c r="U66" s="10">
        <v>81</v>
      </c>
      <c r="V66" s="10">
        <v>150</v>
      </c>
      <c r="W66" s="10">
        <f t="shared" si="3"/>
        <v>12150</v>
      </c>
      <c r="X66" s="10">
        <v>81</v>
      </c>
      <c r="Y66" s="10">
        <v>150</v>
      </c>
      <c r="Z66" s="10">
        <f t="shared" si="4"/>
        <v>12150</v>
      </c>
      <c r="AA66" s="10">
        <v>81</v>
      </c>
      <c r="AB66" s="10">
        <v>150</v>
      </c>
      <c r="AC66" s="10">
        <f t="shared" si="5"/>
        <v>12150</v>
      </c>
      <c r="AD66" s="11">
        <v>243</v>
      </c>
      <c r="AE66" s="26">
        <v>7</v>
      </c>
      <c r="AF66" s="7">
        <f t="shared" si="17"/>
        <v>1701</v>
      </c>
      <c r="AG66" s="152">
        <v>1</v>
      </c>
      <c r="AH66" s="139">
        <f t="shared" si="7"/>
        <v>486</v>
      </c>
      <c r="AI66" s="139">
        <f t="shared" si="9"/>
        <v>38151</v>
      </c>
      <c r="AJ66" s="109">
        <f t="shared" si="8"/>
        <v>38151</v>
      </c>
      <c r="AM66" t="b">
        <f>D66='15.02.2022 Смета'!D68</f>
        <v>1</v>
      </c>
      <c r="AN66" t="b">
        <f>F66='15.02.2022 Смета'!E68</f>
        <v>1</v>
      </c>
      <c r="AO66" t="b">
        <f>G66='15.02.2022 Смета'!F68</f>
        <v>1</v>
      </c>
      <c r="AP66" t="b">
        <f>H66='15.02.2022 Смета'!G68</f>
        <v>1</v>
      </c>
    </row>
    <row r="67" spans="1:42" ht="16.149999999999999" customHeight="1" x14ac:dyDescent="0.25">
      <c r="A67" s="112">
        <v>53</v>
      </c>
      <c r="B67" s="8" t="s">
        <v>17</v>
      </c>
      <c r="C67" s="21" t="s">
        <v>150</v>
      </c>
      <c r="D67" s="22" t="s">
        <v>563</v>
      </c>
      <c r="E67" s="21" t="s">
        <v>340</v>
      </c>
      <c r="F67" s="35">
        <v>44774</v>
      </c>
      <c r="G67" s="35">
        <v>44777</v>
      </c>
      <c r="H67" s="21" t="s">
        <v>301</v>
      </c>
      <c r="I67" s="22" t="s">
        <v>340</v>
      </c>
      <c r="J67" s="35">
        <v>44774</v>
      </c>
      <c r="K67" s="35">
        <v>44777</v>
      </c>
      <c r="L67" s="10">
        <v>11</v>
      </c>
      <c r="M67" s="10">
        <v>3400</v>
      </c>
      <c r="N67" s="10">
        <f t="shared" si="14"/>
        <v>37400</v>
      </c>
      <c r="O67" s="10">
        <v>11</v>
      </c>
      <c r="P67" s="10">
        <v>2900</v>
      </c>
      <c r="Q67" s="10">
        <f t="shared" si="15"/>
        <v>31900</v>
      </c>
      <c r="R67" s="10">
        <v>11</v>
      </c>
      <c r="S67" s="10">
        <v>2800</v>
      </c>
      <c r="T67" s="10">
        <f t="shared" si="16"/>
        <v>30800</v>
      </c>
      <c r="U67" s="10">
        <v>45</v>
      </c>
      <c r="V67" s="10">
        <v>150</v>
      </c>
      <c r="W67" s="10">
        <f t="shared" si="3"/>
        <v>6750</v>
      </c>
      <c r="X67" s="10">
        <v>45</v>
      </c>
      <c r="Y67" s="10">
        <v>150</v>
      </c>
      <c r="Z67" s="10">
        <f t="shared" si="4"/>
        <v>6750</v>
      </c>
      <c r="AA67" s="10">
        <v>45</v>
      </c>
      <c r="AB67" s="10">
        <v>150</v>
      </c>
      <c r="AC67" s="10">
        <f t="shared" si="5"/>
        <v>6750</v>
      </c>
      <c r="AD67" s="11">
        <v>135</v>
      </c>
      <c r="AE67" s="26">
        <v>7</v>
      </c>
      <c r="AF67" s="7">
        <f t="shared" si="17"/>
        <v>945</v>
      </c>
      <c r="AG67" s="152">
        <v>1</v>
      </c>
      <c r="AH67" s="139">
        <f t="shared" si="7"/>
        <v>303</v>
      </c>
      <c r="AI67" s="139">
        <f t="shared" si="9"/>
        <v>121295</v>
      </c>
      <c r="AJ67" s="109">
        <f t="shared" si="8"/>
        <v>121295</v>
      </c>
      <c r="AM67" t="b">
        <f>D67='15.02.2022 Смета'!D69</f>
        <v>1</v>
      </c>
      <c r="AN67" t="b">
        <f>F67='15.02.2022 Смета'!E69</f>
        <v>1</v>
      </c>
      <c r="AO67" t="b">
        <f>G67='15.02.2022 Смета'!F69</f>
        <v>1</v>
      </c>
      <c r="AP67" t="b">
        <f>H67='15.02.2022 Смета'!G69</f>
        <v>1</v>
      </c>
    </row>
    <row r="68" spans="1:42" ht="16.149999999999999" customHeight="1" x14ac:dyDescent="0.25">
      <c r="A68" s="108">
        <v>54</v>
      </c>
      <c r="B68" s="8" t="s">
        <v>17</v>
      </c>
      <c r="C68" s="21" t="s">
        <v>150</v>
      </c>
      <c r="D68" s="22" t="s">
        <v>562</v>
      </c>
      <c r="E68" s="21" t="s">
        <v>344</v>
      </c>
      <c r="F68" s="35">
        <v>44790</v>
      </c>
      <c r="G68" s="35">
        <v>44792</v>
      </c>
      <c r="H68" s="21" t="s">
        <v>346</v>
      </c>
      <c r="I68" s="38" t="s">
        <v>344</v>
      </c>
      <c r="J68" s="35">
        <v>44790</v>
      </c>
      <c r="K68" s="35">
        <v>44792</v>
      </c>
      <c r="L68" s="10"/>
      <c r="M68" s="10">
        <v>3400</v>
      </c>
      <c r="N68" s="10">
        <f t="shared" si="14"/>
        <v>0</v>
      </c>
      <c r="O68" s="10"/>
      <c r="P68" s="10">
        <v>2900</v>
      </c>
      <c r="Q68" s="10">
        <f t="shared" si="15"/>
        <v>0</v>
      </c>
      <c r="R68" s="10"/>
      <c r="S68" s="10">
        <v>2800</v>
      </c>
      <c r="T68" s="10">
        <f t="shared" si="16"/>
        <v>0</v>
      </c>
      <c r="U68" s="10">
        <v>12</v>
      </c>
      <c r="V68" s="10">
        <v>150</v>
      </c>
      <c r="W68" s="10">
        <f t="shared" si="3"/>
        <v>1800</v>
      </c>
      <c r="X68" s="10">
        <v>12</v>
      </c>
      <c r="Y68" s="10">
        <v>150</v>
      </c>
      <c r="Z68" s="10">
        <f t="shared" si="4"/>
        <v>1800</v>
      </c>
      <c r="AA68" s="10">
        <v>12</v>
      </c>
      <c r="AB68" s="10">
        <v>150</v>
      </c>
      <c r="AC68" s="10">
        <f t="shared" si="5"/>
        <v>1800</v>
      </c>
      <c r="AD68" s="11">
        <v>36</v>
      </c>
      <c r="AE68" s="26">
        <v>7</v>
      </c>
      <c r="AF68" s="7">
        <f t="shared" si="17"/>
        <v>252</v>
      </c>
      <c r="AG68" s="152">
        <v>1</v>
      </c>
      <c r="AH68" s="139">
        <f t="shared" si="7"/>
        <v>72</v>
      </c>
      <c r="AI68" s="139">
        <f t="shared" si="9"/>
        <v>5652</v>
      </c>
      <c r="AJ68" s="109">
        <f t="shared" si="8"/>
        <v>5652</v>
      </c>
      <c r="AM68" t="b">
        <f>D68='15.02.2022 Смета'!D70</f>
        <v>1</v>
      </c>
      <c r="AN68" t="b">
        <f>F68='15.02.2022 Смета'!E70</f>
        <v>1</v>
      </c>
      <c r="AO68" t="b">
        <f>G68='15.02.2022 Смета'!F70</f>
        <v>1</v>
      </c>
      <c r="AP68" t="b">
        <f>H68='15.02.2022 Смета'!G70</f>
        <v>1</v>
      </c>
    </row>
    <row r="69" spans="1:42" ht="18" customHeight="1" x14ac:dyDescent="0.25">
      <c r="A69" s="106"/>
      <c r="B69" s="96"/>
      <c r="C69" s="97"/>
      <c r="D69" s="179" t="s">
        <v>842</v>
      </c>
      <c r="E69" s="99"/>
      <c r="F69" s="99"/>
      <c r="G69" s="99"/>
      <c r="H69" s="99"/>
      <c r="I69" s="99"/>
      <c r="J69" s="99"/>
      <c r="K69" s="99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2"/>
      <c r="AE69" s="79"/>
      <c r="AF69" s="79"/>
      <c r="AG69" s="153"/>
      <c r="AH69" s="151"/>
      <c r="AI69" s="151"/>
      <c r="AJ69" s="164"/>
      <c r="AM69" t="b">
        <f>D69='15.02.2022 Смета'!D71</f>
        <v>1</v>
      </c>
      <c r="AN69" t="b">
        <f>F69='15.02.2022 Смета'!E71</f>
        <v>1</v>
      </c>
      <c r="AO69" t="b">
        <f>G69='15.02.2022 Смета'!F71</f>
        <v>1</v>
      </c>
      <c r="AP69" t="b">
        <f>H69='15.02.2022 Смета'!G71</f>
        <v>1</v>
      </c>
    </row>
    <row r="70" spans="1:42" ht="16.149999999999999" customHeight="1" x14ac:dyDescent="0.25">
      <c r="A70" s="108">
        <v>55</v>
      </c>
      <c r="B70" s="16" t="s">
        <v>24</v>
      </c>
      <c r="C70" s="21" t="s">
        <v>137</v>
      </c>
      <c r="D70" s="22" t="s">
        <v>81</v>
      </c>
      <c r="E70" s="21" t="s">
        <v>347</v>
      </c>
      <c r="F70" s="35">
        <v>44693</v>
      </c>
      <c r="G70" s="35">
        <v>44696</v>
      </c>
      <c r="H70" s="21" t="s">
        <v>301</v>
      </c>
      <c r="I70" s="38" t="s">
        <v>347</v>
      </c>
      <c r="J70" s="35">
        <v>44693</v>
      </c>
      <c r="K70" s="35">
        <v>44696</v>
      </c>
      <c r="L70" s="10"/>
      <c r="M70" s="10">
        <v>3400</v>
      </c>
      <c r="N70" s="10">
        <f t="shared" si="14"/>
        <v>0</v>
      </c>
      <c r="O70" s="17"/>
      <c r="P70" s="10">
        <v>2900</v>
      </c>
      <c r="Q70" s="10">
        <f t="shared" si="15"/>
        <v>0</v>
      </c>
      <c r="R70" s="17"/>
      <c r="S70" s="10">
        <v>2800</v>
      </c>
      <c r="T70" s="10">
        <f t="shared" si="16"/>
        <v>0</v>
      </c>
      <c r="U70" s="10">
        <v>44</v>
      </c>
      <c r="V70" s="10">
        <v>150</v>
      </c>
      <c r="W70" s="10">
        <f t="shared" si="3"/>
        <v>6600</v>
      </c>
      <c r="X70" s="10">
        <v>44</v>
      </c>
      <c r="Y70" s="10">
        <v>150</v>
      </c>
      <c r="Z70" s="10">
        <f t="shared" si="4"/>
        <v>6600</v>
      </c>
      <c r="AA70" s="10">
        <v>44</v>
      </c>
      <c r="AB70" s="10">
        <v>150</v>
      </c>
      <c r="AC70" s="10">
        <f t="shared" si="5"/>
        <v>6600</v>
      </c>
      <c r="AD70" s="11">
        <v>132</v>
      </c>
      <c r="AE70" s="26">
        <v>7</v>
      </c>
      <c r="AF70" s="7">
        <f t="shared" si="17"/>
        <v>924</v>
      </c>
      <c r="AG70" s="152">
        <v>1</v>
      </c>
      <c r="AH70" s="139">
        <f t="shared" si="7"/>
        <v>264</v>
      </c>
      <c r="AI70" s="139">
        <f t="shared" si="9"/>
        <v>20724</v>
      </c>
      <c r="AJ70" s="109">
        <f t="shared" si="8"/>
        <v>20724</v>
      </c>
      <c r="AM70" t="b">
        <f>D70='15.02.2022 Смета'!D72</f>
        <v>1</v>
      </c>
      <c r="AN70" t="b">
        <f>F70='15.02.2022 Смета'!E72</f>
        <v>1</v>
      </c>
      <c r="AO70" t="b">
        <f>G70='15.02.2022 Смета'!F72</f>
        <v>1</v>
      </c>
      <c r="AP70" t="b">
        <f>H70='15.02.2022 Смета'!G72</f>
        <v>1</v>
      </c>
    </row>
    <row r="71" spans="1:42" ht="16.149999999999999" customHeight="1" x14ac:dyDescent="0.25">
      <c r="A71" s="114">
        <v>56</v>
      </c>
      <c r="B71" s="16" t="s">
        <v>24</v>
      </c>
      <c r="C71" s="21" t="s">
        <v>137</v>
      </c>
      <c r="D71" s="22" t="s">
        <v>178</v>
      </c>
      <c r="E71" s="21" t="s">
        <v>701</v>
      </c>
      <c r="F71" s="35">
        <v>44693</v>
      </c>
      <c r="G71" s="35">
        <v>44696</v>
      </c>
      <c r="H71" s="21" t="s">
        <v>301</v>
      </c>
      <c r="I71" s="22" t="s">
        <v>701</v>
      </c>
      <c r="J71" s="35">
        <v>44693</v>
      </c>
      <c r="K71" s="35">
        <v>44696</v>
      </c>
      <c r="L71" s="10"/>
      <c r="M71" s="10">
        <v>3400</v>
      </c>
      <c r="N71" s="10">
        <f t="shared" si="14"/>
        <v>0</v>
      </c>
      <c r="O71" s="17"/>
      <c r="P71" s="10">
        <v>2900</v>
      </c>
      <c r="Q71" s="10">
        <f t="shared" si="15"/>
        <v>0</v>
      </c>
      <c r="R71" s="17"/>
      <c r="S71" s="10">
        <v>2800</v>
      </c>
      <c r="T71" s="10">
        <f t="shared" si="16"/>
        <v>0</v>
      </c>
      <c r="U71" s="10">
        <v>62</v>
      </c>
      <c r="V71" s="10">
        <v>150</v>
      </c>
      <c r="W71" s="10">
        <f t="shared" si="3"/>
        <v>9300</v>
      </c>
      <c r="X71" s="10">
        <v>62</v>
      </c>
      <c r="Y71" s="10">
        <v>150</v>
      </c>
      <c r="Z71" s="10">
        <f t="shared" si="4"/>
        <v>9300</v>
      </c>
      <c r="AA71" s="10">
        <v>62</v>
      </c>
      <c r="AB71" s="10">
        <v>150</v>
      </c>
      <c r="AC71" s="10">
        <f t="shared" si="5"/>
        <v>9300</v>
      </c>
      <c r="AD71" s="11">
        <v>186</v>
      </c>
      <c r="AE71" s="26">
        <v>7</v>
      </c>
      <c r="AF71" s="7">
        <f t="shared" si="17"/>
        <v>1302</v>
      </c>
      <c r="AG71" s="152">
        <v>1</v>
      </c>
      <c r="AH71" s="139">
        <f t="shared" si="7"/>
        <v>372</v>
      </c>
      <c r="AI71" s="139">
        <f t="shared" si="9"/>
        <v>29202</v>
      </c>
      <c r="AJ71" s="109">
        <f t="shared" si="8"/>
        <v>29202</v>
      </c>
      <c r="AM71" t="b">
        <f>D71='15.02.2022 Смета'!D73</f>
        <v>1</v>
      </c>
      <c r="AN71" t="b">
        <f>F71='15.02.2022 Смета'!E73</f>
        <v>1</v>
      </c>
      <c r="AO71" t="b">
        <f>G71='15.02.2022 Смета'!F73</f>
        <v>1</v>
      </c>
      <c r="AP71" t="b">
        <f>H71='15.02.2022 Смета'!G73</f>
        <v>1</v>
      </c>
    </row>
    <row r="72" spans="1:42" ht="16.149999999999999" customHeight="1" x14ac:dyDescent="0.25">
      <c r="A72" s="108">
        <v>57</v>
      </c>
      <c r="B72" s="16" t="s">
        <v>24</v>
      </c>
      <c r="C72" s="21" t="s">
        <v>137</v>
      </c>
      <c r="D72" s="22" t="s">
        <v>70</v>
      </c>
      <c r="E72" s="21" t="s">
        <v>348</v>
      </c>
      <c r="F72" s="35">
        <v>44736</v>
      </c>
      <c r="G72" s="35">
        <v>44739</v>
      </c>
      <c r="H72" s="21" t="s">
        <v>301</v>
      </c>
      <c r="I72" s="22" t="s">
        <v>348</v>
      </c>
      <c r="J72" s="35">
        <v>44736</v>
      </c>
      <c r="K72" s="35">
        <v>44739</v>
      </c>
      <c r="L72" s="10"/>
      <c r="M72" s="10">
        <v>3400</v>
      </c>
      <c r="N72" s="10">
        <f t="shared" si="14"/>
        <v>0</v>
      </c>
      <c r="O72" s="17"/>
      <c r="P72" s="10">
        <v>2900</v>
      </c>
      <c r="Q72" s="10">
        <f t="shared" si="15"/>
        <v>0</v>
      </c>
      <c r="R72" s="17"/>
      <c r="S72" s="10">
        <v>2800</v>
      </c>
      <c r="T72" s="10">
        <f t="shared" si="16"/>
        <v>0</v>
      </c>
      <c r="U72" s="17">
        <v>54</v>
      </c>
      <c r="V72" s="10">
        <v>150</v>
      </c>
      <c r="W72" s="10">
        <f t="shared" si="3"/>
        <v>8100</v>
      </c>
      <c r="X72" s="17">
        <v>54</v>
      </c>
      <c r="Y72" s="10">
        <v>150</v>
      </c>
      <c r="Z72" s="10">
        <f t="shared" si="4"/>
        <v>8100</v>
      </c>
      <c r="AA72" s="17">
        <v>54</v>
      </c>
      <c r="AB72" s="10">
        <v>150</v>
      </c>
      <c r="AC72" s="10">
        <f t="shared" si="5"/>
        <v>8100</v>
      </c>
      <c r="AD72" s="19">
        <v>162</v>
      </c>
      <c r="AE72" s="26">
        <v>7</v>
      </c>
      <c r="AF72" s="7">
        <f t="shared" si="17"/>
        <v>1134</v>
      </c>
      <c r="AG72" s="152">
        <v>1</v>
      </c>
      <c r="AH72" s="139">
        <f t="shared" si="7"/>
        <v>324</v>
      </c>
      <c r="AI72" s="139">
        <f t="shared" si="9"/>
        <v>25434</v>
      </c>
      <c r="AJ72" s="109">
        <f t="shared" si="8"/>
        <v>25434</v>
      </c>
      <c r="AM72" t="b">
        <f>D72='15.02.2022 Смета'!D74</f>
        <v>1</v>
      </c>
      <c r="AN72" t="b">
        <f>F72='15.02.2022 Смета'!E74</f>
        <v>1</v>
      </c>
      <c r="AO72" t="b">
        <f>G72='15.02.2022 Смета'!F74</f>
        <v>1</v>
      </c>
      <c r="AP72" t="b">
        <f>H72='15.02.2022 Смета'!G74</f>
        <v>1</v>
      </c>
    </row>
    <row r="73" spans="1:42" ht="16.149999999999999" customHeight="1" x14ac:dyDescent="0.25">
      <c r="A73" s="108">
        <v>58</v>
      </c>
      <c r="B73" s="16" t="s">
        <v>24</v>
      </c>
      <c r="C73" s="21" t="s">
        <v>137</v>
      </c>
      <c r="D73" s="22" t="s">
        <v>70</v>
      </c>
      <c r="E73" s="21" t="s">
        <v>349</v>
      </c>
      <c r="F73" s="35">
        <v>44736</v>
      </c>
      <c r="G73" s="35">
        <v>44739</v>
      </c>
      <c r="H73" s="21" t="s">
        <v>301</v>
      </c>
      <c r="I73" s="22" t="s">
        <v>349</v>
      </c>
      <c r="J73" s="35">
        <v>44736</v>
      </c>
      <c r="K73" s="35">
        <v>44739</v>
      </c>
      <c r="L73" s="10"/>
      <c r="M73" s="10">
        <v>3400</v>
      </c>
      <c r="N73" s="10">
        <f t="shared" si="14"/>
        <v>0</v>
      </c>
      <c r="O73" s="17"/>
      <c r="P73" s="10">
        <v>2900</v>
      </c>
      <c r="Q73" s="10">
        <f t="shared" si="15"/>
        <v>0</v>
      </c>
      <c r="R73" s="17"/>
      <c r="S73" s="10">
        <v>2800</v>
      </c>
      <c r="T73" s="10">
        <f t="shared" si="16"/>
        <v>0</v>
      </c>
      <c r="U73" s="17">
        <v>24</v>
      </c>
      <c r="V73" s="10">
        <v>150</v>
      </c>
      <c r="W73" s="10">
        <f t="shared" si="3"/>
        <v>3600</v>
      </c>
      <c r="X73" s="17">
        <v>24</v>
      </c>
      <c r="Y73" s="10">
        <v>150</v>
      </c>
      <c r="Z73" s="10">
        <f t="shared" si="4"/>
        <v>3600</v>
      </c>
      <c r="AA73" s="17">
        <v>24</v>
      </c>
      <c r="AB73" s="10">
        <v>150</v>
      </c>
      <c r="AC73" s="10">
        <f t="shared" si="5"/>
        <v>3600</v>
      </c>
      <c r="AD73" s="19">
        <v>72</v>
      </c>
      <c r="AE73" s="26">
        <v>7</v>
      </c>
      <c r="AF73" s="7">
        <f t="shared" si="17"/>
        <v>504</v>
      </c>
      <c r="AG73" s="152">
        <v>1</v>
      </c>
      <c r="AH73" s="139">
        <f t="shared" si="7"/>
        <v>144</v>
      </c>
      <c r="AI73" s="139">
        <f t="shared" ref="AI73:AI136" si="18">AJ73</f>
        <v>11304</v>
      </c>
      <c r="AJ73" s="109">
        <f t="shared" si="8"/>
        <v>11304</v>
      </c>
      <c r="AM73" t="b">
        <f>D73='15.02.2022 Смета'!D75</f>
        <v>1</v>
      </c>
      <c r="AN73" t="b">
        <f>F73='15.02.2022 Смета'!E75</f>
        <v>1</v>
      </c>
      <c r="AO73" t="b">
        <f>G73='15.02.2022 Смета'!F75</f>
        <v>1</v>
      </c>
      <c r="AP73" t="b">
        <f>H73='15.02.2022 Смета'!G75</f>
        <v>1</v>
      </c>
    </row>
    <row r="74" spans="1:42" ht="16.149999999999999" customHeight="1" x14ac:dyDescent="0.25">
      <c r="A74" s="108">
        <v>59</v>
      </c>
      <c r="B74" s="16" t="s">
        <v>24</v>
      </c>
      <c r="C74" s="21" t="s">
        <v>137</v>
      </c>
      <c r="D74" s="22" t="s">
        <v>71</v>
      </c>
      <c r="E74" s="21" t="s">
        <v>374</v>
      </c>
      <c r="F74" s="35">
        <v>44736</v>
      </c>
      <c r="G74" s="35">
        <v>44739</v>
      </c>
      <c r="H74" s="21" t="s">
        <v>301</v>
      </c>
      <c r="I74" s="22" t="s">
        <v>374</v>
      </c>
      <c r="J74" s="35">
        <v>44736</v>
      </c>
      <c r="K74" s="35">
        <v>44739</v>
      </c>
      <c r="L74" s="10"/>
      <c r="M74" s="10">
        <v>3400</v>
      </c>
      <c r="N74" s="10">
        <f t="shared" si="14"/>
        <v>0</v>
      </c>
      <c r="O74" s="17"/>
      <c r="P74" s="10">
        <v>2900</v>
      </c>
      <c r="Q74" s="10">
        <f t="shared" si="15"/>
        <v>0</v>
      </c>
      <c r="R74" s="17"/>
      <c r="S74" s="10">
        <v>2800</v>
      </c>
      <c r="T74" s="10">
        <f t="shared" si="16"/>
        <v>0</v>
      </c>
      <c r="U74" s="17">
        <v>72</v>
      </c>
      <c r="V74" s="10">
        <v>150</v>
      </c>
      <c r="W74" s="10">
        <f t="shared" si="3"/>
        <v>10800</v>
      </c>
      <c r="X74" s="17">
        <v>72</v>
      </c>
      <c r="Y74" s="10">
        <v>150</v>
      </c>
      <c r="Z74" s="10">
        <f t="shared" si="4"/>
        <v>10800</v>
      </c>
      <c r="AA74" s="17">
        <v>72</v>
      </c>
      <c r="AB74" s="10">
        <v>150</v>
      </c>
      <c r="AC74" s="10">
        <f t="shared" si="5"/>
        <v>10800</v>
      </c>
      <c r="AD74" s="19">
        <v>216</v>
      </c>
      <c r="AE74" s="26">
        <v>7</v>
      </c>
      <c r="AF74" s="7">
        <f t="shared" si="17"/>
        <v>1512</v>
      </c>
      <c r="AG74" s="152">
        <v>1</v>
      </c>
      <c r="AH74" s="139">
        <f t="shared" si="7"/>
        <v>432</v>
      </c>
      <c r="AI74" s="139">
        <f t="shared" si="18"/>
        <v>33912</v>
      </c>
      <c r="AJ74" s="109">
        <f t="shared" si="8"/>
        <v>33912</v>
      </c>
      <c r="AM74" t="b">
        <f>D74='15.02.2022 Смета'!D76</f>
        <v>1</v>
      </c>
      <c r="AN74" t="b">
        <f>F74='15.02.2022 Смета'!E76</f>
        <v>1</v>
      </c>
      <c r="AO74" t="b">
        <f>G74='15.02.2022 Смета'!F76</f>
        <v>1</v>
      </c>
      <c r="AP74" t="b">
        <f>H74='15.02.2022 Смета'!G76</f>
        <v>1</v>
      </c>
    </row>
    <row r="75" spans="1:42" ht="16.149999999999999" customHeight="1" x14ac:dyDescent="0.25">
      <c r="A75" s="108">
        <v>60</v>
      </c>
      <c r="B75" s="16" t="s">
        <v>24</v>
      </c>
      <c r="C75" s="21" t="s">
        <v>137</v>
      </c>
      <c r="D75" s="22" t="s">
        <v>70</v>
      </c>
      <c r="E75" s="21" t="s">
        <v>350</v>
      </c>
      <c r="F75" s="35">
        <v>44805</v>
      </c>
      <c r="G75" s="35">
        <v>44807</v>
      </c>
      <c r="H75" s="21" t="s">
        <v>301</v>
      </c>
      <c r="I75" s="38" t="s">
        <v>350</v>
      </c>
      <c r="J75" s="35">
        <v>44805</v>
      </c>
      <c r="K75" s="35">
        <v>44807</v>
      </c>
      <c r="L75" s="10"/>
      <c r="M75" s="10">
        <v>3400</v>
      </c>
      <c r="N75" s="10">
        <f t="shared" si="14"/>
        <v>0</v>
      </c>
      <c r="O75" s="17"/>
      <c r="P75" s="10">
        <v>2900</v>
      </c>
      <c r="Q75" s="10">
        <f t="shared" si="15"/>
        <v>0</v>
      </c>
      <c r="R75" s="17"/>
      <c r="S75" s="10">
        <v>2800</v>
      </c>
      <c r="T75" s="10">
        <f t="shared" si="16"/>
        <v>0</v>
      </c>
      <c r="U75" s="17">
        <v>54</v>
      </c>
      <c r="V75" s="10">
        <v>150</v>
      </c>
      <c r="W75" s="10">
        <f t="shared" si="3"/>
        <v>8100</v>
      </c>
      <c r="X75" s="17">
        <v>54</v>
      </c>
      <c r="Y75" s="10">
        <v>150</v>
      </c>
      <c r="Z75" s="10">
        <f t="shared" si="4"/>
        <v>8100</v>
      </c>
      <c r="AA75" s="17">
        <v>54</v>
      </c>
      <c r="AB75" s="10">
        <v>150</v>
      </c>
      <c r="AC75" s="10">
        <f t="shared" si="5"/>
        <v>8100</v>
      </c>
      <c r="AD75" s="19">
        <v>162</v>
      </c>
      <c r="AE75" s="26">
        <v>7</v>
      </c>
      <c r="AF75" s="7">
        <f t="shared" si="17"/>
        <v>1134</v>
      </c>
      <c r="AG75" s="152">
        <v>1</v>
      </c>
      <c r="AH75" s="145">
        <f t="shared" si="7"/>
        <v>324</v>
      </c>
      <c r="AI75" s="139">
        <f t="shared" si="18"/>
        <v>25434</v>
      </c>
      <c r="AJ75" s="118">
        <f t="shared" si="8"/>
        <v>25434</v>
      </c>
      <c r="AM75" t="b">
        <f>D75='15.02.2022 Смета'!D77</f>
        <v>1</v>
      </c>
      <c r="AN75" t="b">
        <f>F75='15.02.2022 Смета'!E77</f>
        <v>1</v>
      </c>
      <c r="AO75" t="b">
        <f>G75='15.02.2022 Смета'!F77</f>
        <v>1</v>
      </c>
      <c r="AP75" t="b">
        <f>H75='15.02.2022 Смета'!G77</f>
        <v>1</v>
      </c>
    </row>
    <row r="76" spans="1:42" ht="16.149999999999999" customHeight="1" x14ac:dyDescent="0.25">
      <c r="A76" s="108">
        <v>61</v>
      </c>
      <c r="B76" s="16" t="s">
        <v>24</v>
      </c>
      <c r="C76" s="21" t="s">
        <v>137</v>
      </c>
      <c r="D76" s="22" t="s">
        <v>70</v>
      </c>
      <c r="E76" s="21" t="s">
        <v>351</v>
      </c>
      <c r="F76" s="35">
        <v>44807</v>
      </c>
      <c r="G76" s="35">
        <v>44809</v>
      </c>
      <c r="H76" s="21" t="s">
        <v>301</v>
      </c>
      <c r="I76" s="22" t="s">
        <v>351</v>
      </c>
      <c r="J76" s="35">
        <v>44807</v>
      </c>
      <c r="K76" s="35">
        <v>44809</v>
      </c>
      <c r="L76" s="10"/>
      <c r="M76" s="10">
        <v>3400</v>
      </c>
      <c r="N76" s="10">
        <f t="shared" si="14"/>
        <v>0</v>
      </c>
      <c r="O76" s="17"/>
      <c r="P76" s="10">
        <v>2900</v>
      </c>
      <c r="Q76" s="10">
        <f t="shared" si="15"/>
        <v>0</v>
      </c>
      <c r="R76" s="17"/>
      <c r="S76" s="10">
        <v>2800</v>
      </c>
      <c r="T76" s="10">
        <f t="shared" si="16"/>
        <v>0</v>
      </c>
      <c r="U76" s="17">
        <v>80</v>
      </c>
      <c r="V76" s="10">
        <v>150</v>
      </c>
      <c r="W76" s="10">
        <f t="shared" si="3"/>
        <v>12000</v>
      </c>
      <c r="X76" s="17">
        <v>80</v>
      </c>
      <c r="Y76" s="10">
        <v>150</v>
      </c>
      <c r="Z76" s="10">
        <f t="shared" si="4"/>
        <v>12000</v>
      </c>
      <c r="AA76" s="17">
        <v>80</v>
      </c>
      <c r="AB76" s="10">
        <v>150</v>
      </c>
      <c r="AC76" s="10">
        <f t="shared" si="5"/>
        <v>12000</v>
      </c>
      <c r="AD76" s="19">
        <v>240</v>
      </c>
      <c r="AE76" s="26">
        <v>7</v>
      </c>
      <c r="AF76" s="7">
        <f t="shared" si="17"/>
        <v>1680</v>
      </c>
      <c r="AG76" s="152">
        <v>1</v>
      </c>
      <c r="AH76" s="145">
        <f t="shared" si="7"/>
        <v>480</v>
      </c>
      <c r="AI76" s="139">
        <f t="shared" si="18"/>
        <v>37680</v>
      </c>
      <c r="AJ76" s="118">
        <f t="shared" si="8"/>
        <v>37680</v>
      </c>
      <c r="AM76" t="b">
        <f>D76='15.02.2022 Смета'!D78</f>
        <v>1</v>
      </c>
      <c r="AN76" t="b">
        <f>F76='15.02.2022 Смета'!E78</f>
        <v>1</v>
      </c>
      <c r="AO76" t="b">
        <f>G76='15.02.2022 Смета'!F78</f>
        <v>1</v>
      </c>
      <c r="AP76" t="b">
        <f>H76='15.02.2022 Смета'!G78</f>
        <v>1</v>
      </c>
    </row>
    <row r="77" spans="1:42" ht="16.149999999999999" customHeight="1" x14ac:dyDescent="0.25">
      <c r="A77" s="108">
        <v>62</v>
      </c>
      <c r="B77" s="8" t="s">
        <v>24</v>
      </c>
      <c r="C77" s="21" t="s">
        <v>137</v>
      </c>
      <c r="D77" s="22" t="s">
        <v>81</v>
      </c>
      <c r="E77" s="21" t="s">
        <v>352</v>
      </c>
      <c r="F77" s="35">
        <v>44826</v>
      </c>
      <c r="G77" s="35">
        <v>44829</v>
      </c>
      <c r="H77" s="21" t="s">
        <v>301</v>
      </c>
      <c r="I77" s="22" t="s">
        <v>352</v>
      </c>
      <c r="J77" s="35">
        <v>44826</v>
      </c>
      <c r="K77" s="35">
        <v>44829</v>
      </c>
      <c r="L77" s="10"/>
      <c r="M77" s="10">
        <v>3400</v>
      </c>
      <c r="N77" s="10">
        <f t="shared" si="14"/>
        <v>0</v>
      </c>
      <c r="O77" s="10"/>
      <c r="P77" s="10">
        <v>2900</v>
      </c>
      <c r="Q77" s="10">
        <f t="shared" si="15"/>
        <v>0</v>
      </c>
      <c r="R77" s="10"/>
      <c r="S77" s="10">
        <v>2800</v>
      </c>
      <c r="T77" s="10">
        <f t="shared" si="16"/>
        <v>0</v>
      </c>
      <c r="U77" s="10">
        <v>26</v>
      </c>
      <c r="V77" s="10">
        <v>150</v>
      </c>
      <c r="W77" s="10">
        <f t="shared" si="3"/>
        <v>3900</v>
      </c>
      <c r="X77" s="10">
        <v>26</v>
      </c>
      <c r="Y77" s="10">
        <v>150</v>
      </c>
      <c r="Z77" s="10">
        <f t="shared" si="4"/>
        <v>3900</v>
      </c>
      <c r="AA77" s="10">
        <v>26</v>
      </c>
      <c r="AB77" s="10">
        <v>150</v>
      </c>
      <c r="AC77" s="10">
        <f t="shared" si="5"/>
        <v>3900</v>
      </c>
      <c r="AD77" s="11">
        <v>78</v>
      </c>
      <c r="AE77" s="26">
        <v>7</v>
      </c>
      <c r="AF77" s="7">
        <f t="shared" si="17"/>
        <v>546</v>
      </c>
      <c r="AG77" s="152">
        <v>1</v>
      </c>
      <c r="AH77" s="145">
        <f t="shared" si="7"/>
        <v>156</v>
      </c>
      <c r="AI77" s="139">
        <f t="shared" si="18"/>
        <v>12246</v>
      </c>
      <c r="AJ77" s="118">
        <f t="shared" si="8"/>
        <v>12246</v>
      </c>
      <c r="AM77" t="b">
        <f>D77='15.02.2022 Смета'!D79</f>
        <v>1</v>
      </c>
      <c r="AN77" t="b">
        <f>F77='15.02.2022 Смета'!E79</f>
        <v>1</v>
      </c>
      <c r="AO77" t="b">
        <f>G77='15.02.2022 Смета'!F79</f>
        <v>1</v>
      </c>
      <c r="AP77" t="b">
        <f>H77='15.02.2022 Смета'!G79</f>
        <v>1</v>
      </c>
    </row>
    <row r="78" spans="1:42" ht="16.149999999999999" customHeight="1" x14ac:dyDescent="0.25">
      <c r="A78" s="108">
        <v>63</v>
      </c>
      <c r="B78" s="8" t="s">
        <v>24</v>
      </c>
      <c r="C78" s="21" t="s">
        <v>137</v>
      </c>
      <c r="D78" s="22" t="s">
        <v>1075</v>
      </c>
      <c r="E78" s="21" t="s">
        <v>702</v>
      </c>
      <c r="F78" s="35">
        <v>44826</v>
      </c>
      <c r="G78" s="35">
        <v>44829</v>
      </c>
      <c r="H78" s="21" t="s">
        <v>301</v>
      </c>
      <c r="I78" s="22" t="s">
        <v>702</v>
      </c>
      <c r="J78" s="35">
        <v>44826</v>
      </c>
      <c r="K78" s="35">
        <v>44829</v>
      </c>
      <c r="L78" s="17"/>
      <c r="M78" s="10">
        <v>3400</v>
      </c>
      <c r="N78" s="10">
        <f t="shared" si="14"/>
        <v>0</v>
      </c>
      <c r="O78" s="17"/>
      <c r="P78" s="10">
        <v>2900</v>
      </c>
      <c r="Q78" s="10">
        <f t="shared" si="15"/>
        <v>0</v>
      </c>
      <c r="R78" s="17"/>
      <c r="S78" s="10">
        <v>2800</v>
      </c>
      <c r="T78" s="10">
        <f t="shared" si="16"/>
        <v>0</v>
      </c>
      <c r="U78" s="10">
        <v>32</v>
      </c>
      <c r="V78" s="10">
        <v>150</v>
      </c>
      <c r="W78" s="10">
        <f t="shared" si="3"/>
        <v>4800</v>
      </c>
      <c r="X78" s="10">
        <v>32</v>
      </c>
      <c r="Y78" s="10">
        <v>150</v>
      </c>
      <c r="Z78" s="10">
        <f t="shared" si="4"/>
        <v>4800</v>
      </c>
      <c r="AA78" s="10">
        <v>32</v>
      </c>
      <c r="AB78" s="10">
        <v>150</v>
      </c>
      <c r="AC78" s="10">
        <f t="shared" si="5"/>
        <v>4800</v>
      </c>
      <c r="AD78" s="11">
        <v>96</v>
      </c>
      <c r="AE78" s="26">
        <v>7</v>
      </c>
      <c r="AF78" s="7">
        <f t="shared" si="17"/>
        <v>672</v>
      </c>
      <c r="AG78" s="152">
        <v>1</v>
      </c>
      <c r="AH78" s="139">
        <f t="shared" si="7"/>
        <v>192</v>
      </c>
      <c r="AI78" s="139">
        <f t="shared" si="18"/>
        <v>15072</v>
      </c>
      <c r="AJ78" s="109">
        <f t="shared" si="8"/>
        <v>15072</v>
      </c>
      <c r="AK78" s="67"/>
      <c r="AM78" t="b">
        <f>D78='15.02.2022 Смета'!D80</f>
        <v>1</v>
      </c>
      <c r="AN78" t="b">
        <f>F78='15.02.2022 Смета'!E80</f>
        <v>1</v>
      </c>
      <c r="AO78" t="b">
        <f>G78='15.02.2022 Смета'!F80</f>
        <v>1</v>
      </c>
      <c r="AP78" t="b">
        <f>H78='15.02.2022 Смета'!G80</f>
        <v>1</v>
      </c>
    </row>
    <row r="79" spans="1:42" ht="14.65" customHeight="1" x14ac:dyDescent="0.25">
      <c r="A79" s="106"/>
      <c r="B79" s="96"/>
      <c r="C79" s="97"/>
      <c r="D79" s="179" t="s">
        <v>913</v>
      </c>
      <c r="E79" s="99"/>
      <c r="F79" s="99"/>
      <c r="G79" s="99"/>
      <c r="H79" s="99"/>
      <c r="I79" s="99"/>
      <c r="J79" s="99"/>
      <c r="K79" s="99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2"/>
      <c r="AE79" s="79"/>
      <c r="AF79" s="79"/>
      <c r="AG79" s="153"/>
      <c r="AH79" s="151"/>
      <c r="AI79" s="151"/>
      <c r="AJ79" s="164"/>
      <c r="AK79" s="67"/>
      <c r="AM79" t="b">
        <f>D79='15.02.2022 Смета'!D81</f>
        <v>1</v>
      </c>
      <c r="AN79" t="b">
        <f>F79='15.02.2022 Смета'!E81</f>
        <v>1</v>
      </c>
      <c r="AO79" t="b">
        <f>G79='15.02.2022 Смета'!F81</f>
        <v>1</v>
      </c>
      <c r="AP79" t="b">
        <f>H79='15.02.2022 Смета'!G81</f>
        <v>1</v>
      </c>
    </row>
    <row r="80" spans="1:42" ht="25.5" x14ac:dyDescent="0.25">
      <c r="A80" s="108">
        <v>64</v>
      </c>
      <c r="B80" s="8" t="s">
        <v>198</v>
      </c>
      <c r="C80" s="21" t="s">
        <v>151</v>
      </c>
      <c r="D80" s="22" t="s">
        <v>174</v>
      </c>
      <c r="E80" s="21" t="s">
        <v>463</v>
      </c>
      <c r="F80" s="35">
        <v>44650</v>
      </c>
      <c r="G80" s="35">
        <v>44655</v>
      </c>
      <c r="H80" s="21" t="s">
        <v>1076</v>
      </c>
      <c r="I80" s="22" t="s">
        <v>463</v>
      </c>
      <c r="J80" s="35">
        <v>44650</v>
      </c>
      <c r="K80" s="35">
        <v>44655</v>
      </c>
      <c r="L80" s="10"/>
      <c r="M80" s="10">
        <v>3400</v>
      </c>
      <c r="N80" s="10">
        <f t="shared" si="14"/>
        <v>0</v>
      </c>
      <c r="O80" s="10"/>
      <c r="P80" s="10">
        <v>2900</v>
      </c>
      <c r="Q80" s="10">
        <f t="shared" si="15"/>
        <v>0</v>
      </c>
      <c r="R80" s="10"/>
      <c r="S80" s="10">
        <v>2800</v>
      </c>
      <c r="T80" s="10">
        <f t="shared" si="16"/>
        <v>0</v>
      </c>
      <c r="U80" s="10">
        <v>16</v>
      </c>
      <c r="V80" s="10">
        <v>150</v>
      </c>
      <c r="W80" s="10">
        <f t="shared" si="3"/>
        <v>2400</v>
      </c>
      <c r="X80" s="10">
        <v>16</v>
      </c>
      <c r="Y80" s="10">
        <v>150</v>
      </c>
      <c r="Z80" s="10">
        <f t="shared" si="4"/>
        <v>2400</v>
      </c>
      <c r="AA80" s="10">
        <v>16</v>
      </c>
      <c r="AB80" s="10">
        <v>150</v>
      </c>
      <c r="AC80" s="10">
        <f t="shared" si="5"/>
        <v>2400</v>
      </c>
      <c r="AD80" s="11"/>
      <c r="AE80" s="26">
        <v>7</v>
      </c>
      <c r="AF80" s="7">
        <f t="shared" si="17"/>
        <v>0</v>
      </c>
      <c r="AG80" s="152">
        <v>1</v>
      </c>
      <c r="AH80" s="139">
        <f t="shared" si="7"/>
        <v>48</v>
      </c>
      <c r="AI80" s="139">
        <f t="shared" si="18"/>
        <v>7200</v>
      </c>
      <c r="AJ80" s="109">
        <f t="shared" si="8"/>
        <v>7200</v>
      </c>
      <c r="AK80" s="67"/>
      <c r="AM80" t="b">
        <f>D80='15.02.2022 Смета'!D82</f>
        <v>1</v>
      </c>
      <c r="AN80" t="b">
        <f>F80='15.02.2022 Смета'!E82</f>
        <v>1</v>
      </c>
      <c r="AO80" t="b">
        <f>G80='15.02.2022 Смета'!F82</f>
        <v>1</v>
      </c>
      <c r="AP80" t="b">
        <f>H80='15.02.2022 Смета'!G82</f>
        <v>0</v>
      </c>
    </row>
    <row r="81" spans="1:42" ht="25.5" x14ac:dyDescent="0.25">
      <c r="A81" s="112">
        <v>65</v>
      </c>
      <c r="B81" s="8" t="s">
        <v>198</v>
      </c>
      <c r="C81" s="21" t="s">
        <v>151</v>
      </c>
      <c r="D81" s="22" t="s">
        <v>174</v>
      </c>
      <c r="E81" s="21" t="s">
        <v>342</v>
      </c>
      <c r="F81" s="35">
        <v>44655</v>
      </c>
      <c r="G81" s="35">
        <v>44661</v>
      </c>
      <c r="H81" s="21" t="s">
        <v>766</v>
      </c>
      <c r="I81" s="22" t="s">
        <v>342</v>
      </c>
      <c r="J81" s="35">
        <v>44655</v>
      </c>
      <c r="K81" s="35">
        <v>44661</v>
      </c>
      <c r="L81" s="10"/>
      <c r="M81" s="10">
        <v>3400</v>
      </c>
      <c r="N81" s="10">
        <f t="shared" si="14"/>
        <v>0</v>
      </c>
      <c r="O81" s="10"/>
      <c r="P81" s="10">
        <v>2900</v>
      </c>
      <c r="Q81" s="10">
        <f t="shared" si="15"/>
        <v>0</v>
      </c>
      <c r="R81" s="10"/>
      <c r="S81" s="10">
        <v>2800</v>
      </c>
      <c r="T81" s="10">
        <f t="shared" si="16"/>
        <v>0</v>
      </c>
      <c r="U81" s="10">
        <v>22</v>
      </c>
      <c r="V81" s="10">
        <v>150</v>
      </c>
      <c r="W81" s="10">
        <f t="shared" ref="W81:W153" si="19">U81*V81</f>
        <v>3300</v>
      </c>
      <c r="X81" s="10">
        <v>22</v>
      </c>
      <c r="Y81" s="10">
        <v>150</v>
      </c>
      <c r="Z81" s="10">
        <f t="shared" ref="Z81:Z153" si="20">X81*Y81</f>
        <v>3300</v>
      </c>
      <c r="AA81" s="10">
        <v>22</v>
      </c>
      <c r="AB81" s="10">
        <v>150</v>
      </c>
      <c r="AC81" s="10">
        <f t="shared" ref="AC81:AC153" si="21">AA81*AB81</f>
        <v>3300</v>
      </c>
      <c r="AD81" s="11">
        <v>66</v>
      </c>
      <c r="AE81" s="26">
        <v>7</v>
      </c>
      <c r="AF81" s="7">
        <f t="shared" si="17"/>
        <v>462</v>
      </c>
      <c r="AG81" s="152">
        <v>1</v>
      </c>
      <c r="AH81" s="139">
        <f t="shared" ref="AH81:AH156" si="22">L81+O81+R81+U81+X81+AA81+AD81</f>
        <v>132</v>
      </c>
      <c r="AI81" s="139">
        <f t="shared" si="18"/>
        <v>10362</v>
      </c>
      <c r="AJ81" s="109">
        <f t="shared" ref="AJ81:AJ156" si="23">N81+Q81+T81+W81+Z81+AC81+AF81</f>
        <v>10362</v>
      </c>
      <c r="AK81" s="67"/>
      <c r="AM81" t="b">
        <f>D81='15.02.2022 Смета'!D83</f>
        <v>1</v>
      </c>
      <c r="AN81" t="b">
        <f>F81='15.02.2022 Смета'!E83</f>
        <v>1</v>
      </c>
      <c r="AO81" t="b">
        <f>G81='15.02.2022 Смета'!F83</f>
        <v>1</v>
      </c>
      <c r="AP81" t="b">
        <f>H81='15.02.2022 Смета'!G83</f>
        <v>1</v>
      </c>
    </row>
    <row r="82" spans="1:42" ht="25.5" x14ac:dyDescent="0.25">
      <c r="A82" s="108">
        <v>66</v>
      </c>
      <c r="B82" s="8" t="s">
        <v>198</v>
      </c>
      <c r="C82" s="21" t="s">
        <v>151</v>
      </c>
      <c r="D82" s="22" t="s">
        <v>174</v>
      </c>
      <c r="E82" s="21" t="s">
        <v>344</v>
      </c>
      <c r="F82" s="35">
        <v>44713</v>
      </c>
      <c r="G82" s="35">
        <v>44717</v>
      </c>
      <c r="H82" s="21" t="s">
        <v>767</v>
      </c>
      <c r="I82" s="38" t="s">
        <v>344</v>
      </c>
      <c r="J82" s="35">
        <v>44713</v>
      </c>
      <c r="K82" s="35">
        <v>44717</v>
      </c>
      <c r="L82" s="10"/>
      <c r="M82" s="10">
        <v>3400</v>
      </c>
      <c r="N82" s="10">
        <f t="shared" si="14"/>
        <v>0</v>
      </c>
      <c r="O82" s="10"/>
      <c r="P82" s="10">
        <v>2900</v>
      </c>
      <c r="Q82" s="10">
        <f t="shared" si="15"/>
        <v>0</v>
      </c>
      <c r="R82" s="10"/>
      <c r="S82" s="10">
        <v>2800</v>
      </c>
      <c r="T82" s="10">
        <f t="shared" si="16"/>
        <v>0</v>
      </c>
      <c r="U82" s="10">
        <v>22</v>
      </c>
      <c r="V82" s="10">
        <v>150</v>
      </c>
      <c r="W82" s="10">
        <f t="shared" si="19"/>
        <v>3300</v>
      </c>
      <c r="X82" s="10">
        <v>22</v>
      </c>
      <c r="Y82" s="10">
        <v>150</v>
      </c>
      <c r="Z82" s="10">
        <f t="shared" si="20"/>
        <v>3300</v>
      </c>
      <c r="AA82" s="10">
        <v>22</v>
      </c>
      <c r="AB82" s="10">
        <v>150</v>
      </c>
      <c r="AC82" s="10">
        <f t="shared" si="21"/>
        <v>3300</v>
      </c>
      <c r="AD82" s="11">
        <v>66</v>
      </c>
      <c r="AE82" s="26">
        <v>7</v>
      </c>
      <c r="AF82" s="7">
        <f t="shared" si="17"/>
        <v>462</v>
      </c>
      <c r="AG82" s="152">
        <v>1</v>
      </c>
      <c r="AH82" s="139">
        <f t="shared" si="22"/>
        <v>132</v>
      </c>
      <c r="AI82" s="139">
        <f t="shared" si="18"/>
        <v>10362</v>
      </c>
      <c r="AJ82" s="109">
        <f t="shared" si="23"/>
        <v>10362</v>
      </c>
      <c r="AK82" s="67"/>
      <c r="AM82" t="b">
        <f>D82='15.02.2022 Смета'!D84</f>
        <v>1</v>
      </c>
      <c r="AN82" t="b">
        <f>F82='15.02.2022 Смета'!E84</f>
        <v>1</v>
      </c>
      <c r="AO82" t="b">
        <f>G82='15.02.2022 Смета'!F84</f>
        <v>1</v>
      </c>
      <c r="AP82" t="b">
        <f>H82='15.02.2022 Смета'!G84</f>
        <v>1</v>
      </c>
    </row>
    <row r="83" spans="1:42" ht="25.5" x14ac:dyDescent="0.25">
      <c r="A83" s="108">
        <v>67</v>
      </c>
      <c r="B83" s="8" t="s">
        <v>198</v>
      </c>
      <c r="C83" s="21" t="s">
        <v>151</v>
      </c>
      <c r="D83" s="22" t="s">
        <v>174</v>
      </c>
      <c r="E83" s="21" t="s">
        <v>345</v>
      </c>
      <c r="F83" s="35">
        <v>44743</v>
      </c>
      <c r="G83" s="35">
        <v>44748</v>
      </c>
      <c r="H83" s="21" t="s">
        <v>767</v>
      </c>
      <c r="I83" s="38" t="s">
        <v>345</v>
      </c>
      <c r="J83" s="35">
        <v>44743</v>
      </c>
      <c r="K83" s="35">
        <v>44748</v>
      </c>
      <c r="L83" s="10"/>
      <c r="M83" s="10">
        <v>3400</v>
      </c>
      <c r="N83" s="10">
        <f t="shared" si="14"/>
        <v>0</v>
      </c>
      <c r="O83" s="10"/>
      <c r="P83" s="10">
        <v>2900</v>
      </c>
      <c r="Q83" s="10">
        <f t="shared" si="15"/>
        <v>0</v>
      </c>
      <c r="R83" s="10"/>
      <c r="S83" s="10">
        <v>2800</v>
      </c>
      <c r="T83" s="10">
        <f t="shared" si="16"/>
        <v>0</v>
      </c>
      <c r="U83" s="10">
        <v>20</v>
      </c>
      <c r="V83" s="10">
        <v>150</v>
      </c>
      <c r="W83" s="10">
        <f t="shared" si="19"/>
        <v>3000</v>
      </c>
      <c r="X83" s="10">
        <v>20</v>
      </c>
      <c r="Y83" s="10">
        <v>150</v>
      </c>
      <c r="Z83" s="10">
        <f t="shared" si="20"/>
        <v>3000</v>
      </c>
      <c r="AA83" s="10">
        <v>20</v>
      </c>
      <c r="AB83" s="10">
        <v>150</v>
      </c>
      <c r="AC83" s="10">
        <f t="shared" si="21"/>
        <v>3000</v>
      </c>
      <c r="AD83" s="11">
        <v>60</v>
      </c>
      <c r="AE83" s="26">
        <v>7</v>
      </c>
      <c r="AF83" s="7">
        <f t="shared" si="17"/>
        <v>420</v>
      </c>
      <c r="AG83" s="152">
        <v>1</v>
      </c>
      <c r="AH83" s="139">
        <f t="shared" si="22"/>
        <v>120</v>
      </c>
      <c r="AI83" s="139">
        <f t="shared" si="18"/>
        <v>9420</v>
      </c>
      <c r="AJ83" s="109">
        <f t="shared" si="23"/>
        <v>9420</v>
      </c>
      <c r="AK83" s="67"/>
      <c r="AM83" t="b">
        <f>D83='15.02.2022 Смета'!D85</f>
        <v>1</v>
      </c>
      <c r="AN83" t="b">
        <f>F83='15.02.2022 Смета'!E85</f>
        <v>1</v>
      </c>
      <c r="AO83" t="b">
        <f>G83='15.02.2022 Смета'!F85</f>
        <v>1</v>
      </c>
      <c r="AP83" t="b">
        <f>H83='15.02.2022 Смета'!G85</f>
        <v>1</v>
      </c>
    </row>
    <row r="84" spans="1:42" ht="25.5" x14ac:dyDescent="0.25">
      <c r="A84" s="114">
        <v>68</v>
      </c>
      <c r="B84" s="8" t="s">
        <v>198</v>
      </c>
      <c r="C84" s="21" t="s">
        <v>151</v>
      </c>
      <c r="D84" s="22" t="s">
        <v>174</v>
      </c>
      <c r="E84" s="21" t="s">
        <v>1002</v>
      </c>
      <c r="F84" s="35">
        <v>44748</v>
      </c>
      <c r="G84" s="35">
        <v>44752</v>
      </c>
      <c r="H84" s="21" t="s">
        <v>767</v>
      </c>
      <c r="I84" s="22" t="s">
        <v>703</v>
      </c>
      <c r="J84" s="35">
        <v>44748</v>
      </c>
      <c r="K84" s="35">
        <v>44752</v>
      </c>
      <c r="L84" s="10"/>
      <c r="M84" s="10">
        <v>3400</v>
      </c>
      <c r="N84" s="10">
        <f t="shared" si="14"/>
        <v>0</v>
      </c>
      <c r="O84" s="10"/>
      <c r="P84" s="10">
        <v>2900</v>
      </c>
      <c r="Q84" s="10">
        <f t="shared" si="15"/>
        <v>0</v>
      </c>
      <c r="R84" s="10"/>
      <c r="S84" s="10">
        <v>2800</v>
      </c>
      <c r="T84" s="10">
        <f t="shared" si="16"/>
        <v>0</v>
      </c>
      <c r="U84" s="10">
        <v>20</v>
      </c>
      <c r="V84" s="10">
        <v>150</v>
      </c>
      <c r="W84" s="10">
        <f t="shared" si="19"/>
        <v>3000</v>
      </c>
      <c r="X84" s="10">
        <v>20</v>
      </c>
      <c r="Y84" s="10">
        <v>150</v>
      </c>
      <c r="Z84" s="10">
        <f t="shared" si="20"/>
        <v>3000</v>
      </c>
      <c r="AA84" s="10">
        <v>20</v>
      </c>
      <c r="AB84" s="10">
        <v>150</v>
      </c>
      <c r="AC84" s="10">
        <f t="shared" si="21"/>
        <v>3000</v>
      </c>
      <c r="AD84" s="11">
        <v>60</v>
      </c>
      <c r="AE84" s="26">
        <v>7</v>
      </c>
      <c r="AF84" s="7">
        <f t="shared" si="17"/>
        <v>420</v>
      </c>
      <c r="AG84" s="152">
        <v>1</v>
      </c>
      <c r="AH84" s="139">
        <f t="shared" si="22"/>
        <v>120</v>
      </c>
      <c r="AI84" s="139">
        <f t="shared" si="18"/>
        <v>9420</v>
      </c>
      <c r="AJ84" s="109">
        <f t="shared" si="23"/>
        <v>9420</v>
      </c>
      <c r="AK84" s="67"/>
      <c r="AM84" t="b">
        <f>D84='15.02.2022 Смета'!D86</f>
        <v>1</v>
      </c>
      <c r="AN84" t="b">
        <f>F84='15.02.2022 Смета'!E86</f>
        <v>1</v>
      </c>
      <c r="AO84" t="b">
        <f>G84='15.02.2022 Смета'!F86</f>
        <v>1</v>
      </c>
      <c r="AP84" t="b">
        <f>H84='15.02.2022 Смета'!G86</f>
        <v>1</v>
      </c>
    </row>
    <row r="85" spans="1:42" x14ac:dyDescent="0.25">
      <c r="A85" s="106"/>
      <c r="B85" s="96"/>
      <c r="C85" s="97"/>
      <c r="D85" s="179" t="s">
        <v>843</v>
      </c>
      <c r="E85" s="99"/>
      <c r="F85" s="99"/>
      <c r="G85" s="99"/>
      <c r="H85" s="99"/>
      <c r="I85" s="99"/>
      <c r="J85" s="99"/>
      <c r="K85" s="99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2"/>
      <c r="AE85" s="79"/>
      <c r="AF85" s="79"/>
      <c r="AG85" s="153"/>
      <c r="AH85" s="151"/>
      <c r="AI85" s="151"/>
      <c r="AJ85" s="164"/>
      <c r="AK85" s="67"/>
      <c r="AM85" t="b">
        <f>D85='15.02.2022 Смета'!D87</f>
        <v>1</v>
      </c>
      <c r="AN85" t="b">
        <f>F85='15.02.2022 Смета'!E87</f>
        <v>1</v>
      </c>
      <c r="AO85" t="b">
        <f>G85='15.02.2022 Смета'!F87</f>
        <v>1</v>
      </c>
      <c r="AP85" t="b">
        <f>H85='15.02.2022 Смета'!G87</f>
        <v>1</v>
      </c>
    </row>
    <row r="86" spans="1:42" ht="16.149999999999999" customHeight="1" x14ac:dyDescent="0.25">
      <c r="A86" s="108">
        <v>69</v>
      </c>
      <c r="B86" s="8" t="s">
        <v>164</v>
      </c>
      <c r="C86" s="21" t="s">
        <v>121</v>
      </c>
      <c r="D86" s="22" t="s">
        <v>84</v>
      </c>
      <c r="E86" s="21" t="s">
        <v>505</v>
      </c>
      <c r="F86" s="35">
        <v>44593</v>
      </c>
      <c r="G86" s="35">
        <v>44595</v>
      </c>
      <c r="H86" s="21" t="s">
        <v>318</v>
      </c>
      <c r="I86" s="22" t="s">
        <v>505</v>
      </c>
      <c r="J86" s="35">
        <v>44593</v>
      </c>
      <c r="K86" s="35">
        <v>44595</v>
      </c>
      <c r="L86" s="10"/>
      <c r="M86" s="10">
        <v>3400</v>
      </c>
      <c r="N86" s="10">
        <f t="shared" si="14"/>
        <v>0</v>
      </c>
      <c r="O86" s="10"/>
      <c r="P86" s="10">
        <v>2900</v>
      </c>
      <c r="Q86" s="10">
        <f t="shared" si="15"/>
        <v>0</v>
      </c>
      <c r="R86" s="10"/>
      <c r="S86" s="10">
        <v>2800</v>
      </c>
      <c r="T86" s="10">
        <f t="shared" si="16"/>
        <v>0</v>
      </c>
      <c r="U86" s="10">
        <v>16</v>
      </c>
      <c r="V86" s="10">
        <v>150</v>
      </c>
      <c r="W86" s="10">
        <f t="shared" si="19"/>
        <v>2400</v>
      </c>
      <c r="X86" s="10">
        <v>16</v>
      </c>
      <c r="Y86" s="10">
        <v>150</v>
      </c>
      <c r="Z86" s="10">
        <f t="shared" si="20"/>
        <v>2400</v>
      </c>
      <c r="AA86" s="10">
        <v>30</v>
      </c>
      <c r="AB86" s="10">
        <v>150</v>
      </c>
      <c r="AC86" s="10">
        <f t="shared" si="21"/>
        <v>4500</v>
      </c>
      <c r="AD86" s="11"/>
      <c r="AE86" s="26">
        <v>7</v>
      </c>
      <c r="AF86" s="7">
        <f t="shared" si="17"/>
        <v>0</v>
      </c>
      <c r="AG86" s="152">
        <v>1</v>
      </c>
      <c r="AH86" s="139">
        <f t="shared" si="22"/>
        <v>62</v>
      </c>
      <c r="AI86" s="139">
        <f t="shared" si="18"/>
        <v>9300</v>
      </c>
      <c r="AJ86" s="109">
        <f t="shared" si="23"/>
        <v>9300</v>
      </c>
      <c r="AK86" s="67"/>
      <c r="AM86" t="b">
        <f>D86='15.02.2022 Смета'!D88</f>
        <v>1</v>
      </c>
      <c r="AN86" t="b">
        <f>F86='15.02.2022 Смета'!E88</f>
        <v>1</v>
      </c>
      <c r="AO86" t="b">
        <f>G86='15.02.2022 Смета'!F88</f>
        <v>1</v>
      </c>
      <c r="AP86" t="b">
        <f>H86='15.02.2022 Смета'!G88</f>
        <v>1</v>
      </c>
    </row>
    <row r="87" spans="1:42" ht="16.149999999999999" customHeight="1" x14ac:dyDescent="0.25">
      <c r="A87" s="108">
        <v>70</v>
      </c>
      <c r="B87" s="8" t="s">
        <v>164</v>
      </c>
      <c r="C87" s="21" t="s">
        <v>121</v>
      </c>
      <c r="D87" s="22" t="s">
        <v>249</v>
      </c>
      <c r="E87" s="21" t="s">
        <v>353</v>
      </c>
      <c r="F87" s="35">
        <v>44629</v>
      </c>
      <c r="G87" s="35">
        <v>44632</v>
      </c>
      <c r="H87" s="21" t="s">
        <v>318</v>
      </c>
      <c r="I87" s="38" t="s">
        <v>353</v>
      </c>
      <c r="J87" s="35">
        <v>44629</v>
      </c>
      <c r="K87" s="35">
        <v>44632</v>
      </c>
      <c r="L87" s="10"/>
      <c r="M87" s="10">
        <v>3400</v>
      </c>
      <c r="N87" s="10">
        <f t="shared" si="14"/>
        <v>0</v>
      </c>
      <c r="O87" s="10"/>
      <c r="P87" s="10">
        <v>2900</v>
      </c>
      <c r="Q87" s="10">
        <f t="shared" si="15"/>
        <v>0</v>
      </c>
      <c r="R87" s="10"/>
      <c r="S87" s="10">
        <v>2800</v>
      </c>
      <c r="T87" s="10">
        <f t="shared" si="16"/>
        <v>0</v>
      </c>
      <c r="U87" s="10">
        <v>22</v>
      </c>
      <c r="V87" s="10">
        <v>150</v>
      </c>
      <c r="W87" s="10">
        <f t="shared" si="19"/>
        <v>3300</v>
      </c>
      <c r="X87" s="10">
        <v>22</v>
      </c>
      <c r="Y87" s="10">
        <v>150</v>
      </c>
      <c r="Z87" s="10">
        <f t="shared" si="20"/>
        <v>3300</v>
      </c>
      <c r="AA87" s="10">
        <v>42</v>
      </c>
      <c r="AB87" s="10">
        <v>150</v>
      </c>
      <c r="AC87" s="10">
        <f t="shared" si="21"/>
        <v>6300</v>
      </c>
      <c r="AD87" s="11"/>
      <c r="AE87" s="26">
        <v>7</v>
      </c>
      <c r="AF87" s="7">
        <f t="shared" si="17"/>
        <v>0</v>
      </c>
      <c r="AG87" s="152">
        <v>1</v>
      </c>
      <c r="AH87" s="145">
        <f t="shared" si="22"/>
        <v>86</v>
      </c>
      <c r="AI87" s="139">
        <f t="shared" si="18"/>
        <v>12900</v>
      </c>
      <c r="AJ87" s="118">
        <f t="shared" si="23"/>
        <v>12900</v>
      </c>
      <c r="AM87" t="b">
        <f>D87='15.02.2022 Смета'!D89</f>
        <v>1</v>
      </c>
      <c r="AN87" t="b">
        <f>F87='15.02.2022 Смета'!E89</f>
        <v>1</v>
      </c>
      <c r="AO87" t="b">
        <f>G87='15.02.2022 Смета'!F89</f>
        <v>1</v>
      </c>
      <c r="AP87" t="b">
        <f>H87='15.02.2022 Смета'!G89</f>
        <v>1</v>
      </c>
    </row>
    <row r="88" spans="1:42" ht="16.149999999999999" customHeight="1" x14ac:dyDescent="0.25">
      <c r="A88" s="108">
        <v>71</v>
      </c>
      <c r="B88" s="8" t="s">
        <v>164</v>
      </c>
      <c r="C88" s="21" t="s">
        <v>121</v>
      </c>
      <c r="D88" s="22" t="s">
        <v>40</v>
      </c>
      <c r="E88" s="21" t="s">
        <v>340</v>
      </c>
      <c r="F88" s="35">
        <v>44677</v>
      </c>
      <c r="G88" s="35">
        <v>44679</v>
      </c>
      <c r="H88" s="21" t="s">
        <v>318</v>
      </c>
      <c r="I88" s="38" t="s">
        <v>340</v>
      </c>
      <c r="J88" s="35">
        <v>44677</v>
      </c>
      <c r="K88" s="35">
        <v>44679</v>
      </c>
      <c r="L88" s="10"/>
      <c r="M88" s="10">
        <v>3400</v>
      </c>
      <c r="N88" s="10">
        <f t="shared" si="14"/>
        <v>0</v>
      </c>
      <c r="O88" s="10"/>
      <c r="P88" s="10">
        <v>2900</v>
      </c>
      <c r="Q88" s="10">
        <f t="shared" si="15"/>
        <v>0</v>
      </c>
      <c r="R88" s="10"/>
      <c r="S88" s="10">
        <v>2800</v>
      </c>
      <c r="T88" s="10">
        <f t="shared" si="16"/>
        <v>0</v>
      </c>
      <c r="U88" s="10">
        <v>16</v>
      </c>
      <c r="V88" s="10">
        <v>150</v>
      </c>
      <c r="W88" s="10">
        <f t="shared" si="19"/>
        <v>2400</v>
      </c>
      <c r="X88" s="10">
        <v>16</v>
      </c>
      <c r="Y88" s="10">
        <v>150</v>
      </c>
      <c r="Z88" s="10">
        <f t="shared" si="20"/>
        <v>2400</v>
      </c>
      <c r="AA88" s="10">
        <v>30</v>
      </c>
      <c r="AB88" s="10">
        <v>150</v>
      </c>
      <c r="AC88" s="10">
        <f t="shared" si="21"/>
        <v>4500</v>
      </c>
      <c r="AD88" s="11">
        <v>62</v>
      </c>
      <c r="AE88" s="26">
        <v>7</v>
      </c>
      <c r="AF88" s="7">
        <f t="shared" si="17"/>
        <v>434</v>
      </c>
      <c r="AG88" s="152">
        <v>1</v>
      </c>
      <c r="AH88" s="145">
        <f t="shared" si="22"/>
        <v>124</v>
      </c>
      <c r="AI88" s="139">
        <f t="shared" si="18"/>
        <v>9734</v>
      </c>
      <c r="AJ88" s="118">
        <f t="shared" si="23"/>
        <v>9734</v>
      </c>
      <c r="AM88" t="b">
        <f>D88='15.02.2022 Смета'!D90</f>
        <v>1</v>
      </c>
      <c r="AN88" t="b">
        <f>F88='15.02.2022 Смета'!E90</f>
        <v>1</v>
      </c>
      <c r="AO88" t="b">
        <f>G88='15.02.2022 Смета'!F90</f>
        <v>1</v>
      </c>
      <c r="AP88" t="b">
        <f>H88='15.02.2022 Смета'!G90</f>
        <v>1</v>
      </c>
    </row>
    <row r="89" spans="1:42" ht="16.149999999999999" customHeight="1" x14ac:dyDescent="0.25">
      <c r="A89" s="108">
        <v>72</v>
      </c>
      <c r="B89" s="8" t="s">
        <v>164</v>
      </c>
      <c r="C89" s="21" t="s">
        <v>121</v>
      </c>
      <c r="D89" s="22" t="s">
        <v>250</v>
      </c>
      <c r="E89" s="21" t="s">
        <v>354</v>
      </c>
      <c r="F89" s="35">
        <v>44713</v>
      </c>
      <c r="G89" s="35">
        <v>44716</v>
      </c>
      <c r="H89" s="21" t="s">
        <v>318</v>
      </c>
      <c r="I89" s="38" t="s">
        <v>354</v>
      </c>
      <c r="J89" s="35">
        <v>44713</v>
      </c>
      <c r="K89" s="35">
        <v>44716</v>
      </c>
      <c r="L89" s="10"/>
      <c r="M89" s="10">
        <v>3400</v>
      </c>
      <c r="N89" s="10">
        <f t="shared" si="14"/>
        <v>0</v>
      </c>
      <c r="O89" s="10"/>
      <c r="P89" s="10">
        <v>2900</v>
      </c>
      <c r="Q89" s="10">
        <f t="shared" si="15"/>
        <v>0</v>
      </c>
      <c r="R89" s="10"/>
      <c r="S89" s="10">
        <v>2800</v>
      </c>
      <c r="T89" s="10">
        <f t="shared" si="16"/>
        <v>0</v>
      </c>
      <c r="U89" s="10">
        <v>16</v>
      </c>
      <c r="V89" s="10">
        <v>150</v>
      </c>
      <c r="W89" s="10">
        <f t="shared" si="19"/>
        <v>2400</v>
      </c>
      <c r="X89" s="10">
        <v>16</v>
      </c>
      <c r="Y89" s="10">
        <v>150</v>
      </c>
      <c r="Z89" s="10">
        <f t="shared" si="20"/>
        <v>2400</v>
      </c>
      <c r="AA89" s="10">
        <v>30</v>
      </c>
      <c r="AB89" s="10">
        <v>150</v>
      </c>
      <c r="AC89" s="10">
        <f t="shared" si="21"/>
        <v>4500</v>
      </c>
      <c r="AD89" s="11">
        <v>62</v>
      </c>
      <c r="AE89" s="26">
        <v>7</v>
      </c>
      <c r="AF89" s="7">
        <f t="shared" si="17"/>
        <v>434</v>
      </c>
      <c r="AG89" s="152">
        <v>1</v>
      </c>
      <c r="AH89" s="145">
        <f t="shared" si="22"/>
        <v>124</v>
      </c>
      <c r="AI89" s="139">
        <f t="shared" si="18"/>
        <v>9734</v>
      </c>
      <c r="AJ89" s="118">
        <f t="shared" si="23"/>
        <v>9734</v>
      </c>
      <c r="AM89" t="b">
        <f>D89='15.02.2022 Смета'!D91</f>
        <v>1</v>
      </c>
      <c r="AN89" t="b">
        <f>F89='15.02.2022 Смета'!E91</f>
        <v>1</v>
      </c>
      <c r="AO89" t="b">
        <f>G89='15.02.2022 Смета'!F91</f>
        <v>1</v>
      </c>
      <c r="AP89" t="b">
        <f>H89='15.02.2022 Смета'!G91</f>
        <v>1</v>
      </c>
    </row>
    <row r="90" spans="1:42" ht="16.149999999999999" customHeight="1" x14ac:dyDescent="0.25">
      <c r="A90" s="108">
        <v>73</v>
      </c>
      <c r="B90" s="8" t="s">
        <v>164</v>
      </c>
      <c r="C90" s="21" t="s">
        <v>121</v>
      </c>
      <c r="D90" s="22" t="s">
        <v>251</v>
      </c>
      <c r="E90" s="21" t="s">
        <v>355</v>
      </c>
      <c r="F90" s="35">
        <v>44818</v>
      </c>
      <c r="G90" s="35">
        <v>44821</v>
      </c>
      <c r="H90" s="21" t="s">
        <v>318</v>
      </c>
      <c r="I90" s="38" t="s">
        <v>355</v>
      </c>
      <c r="J90" s="35">
        <v>44818</v>
      </c>
      <c r="K90" s="35">
        <v>44821</v>
      </c>
      <c r="L90" s="10"/>
      <c r="M90" s="10">
        <v>3400</v>
      </c>
      <c r="N90" s="10">
        <f t="shared" si="14"/>
        <v>0</v>
      </c>
      <c r="O90" s="10"/>
      <c r="P90" s="10">
        <v>2900</v>
      </c>
      <c r="Q90" s="10">
        <f t="shared" si="15"/>
        <v>0</v>
      </c>
      <c r="R90" s="10"/>
      <c r="S90" s="10">
        <v>2800</v>
      </c>
      <c r="T90" s="10">
        <f t="shared" si="16"/>
        <v>0</v>
      </c>
      <c r="U90" s="10">
        <v>18</v>
      </c>
      <c r="V90" s="10">
        <v>150</v>
      </c>
      <c r="W90" s="10">
        <f t="shared" si="19"/>
        <v>2700</v>
      </c>
      <c r="X90" s="10">
        <v>18</v>
      </c>
      <c r="Y90" s="10">
        <v>150</v>
      </c>
      <c r="Z90" s="10">
        <f t="shared" si="20"/>
        <v>2700</v>
      </c>
      <c r="AA90" s="10">
        <v>34</v>
      </c>
      <c r="AB90" s="10">
        <v>150</v>
      </c>
      <c r="AC90" s="10">
        <f t="shared" si="21"/>
        <v>5100</v>
      </c>
      <c r="AD90" s="11">
        <v>70</v>
      </c>
      <c r="AE90" s="26">
        <v>7</v>
      </c>
      <c r="AF90" s="7">
        <f t="shared" si="17"/>
        <v>490</v>
      </c>
      <c r="AG90" s="152">
        <v>1</v>
      </c>
      <c r="AH90" s="145">
        <f t="shared" si="22"/>
        <v>140</v>
      </c>
      <c r="AI90" s="139">
        <f t="shared" si="18"/>
        <v>10990</v>
      </c>
      <c r="AJ90" s="118">
        <f t="shared" si="23"/>
        <v>10990</v>
      </c>
      <c r="AM90" t="b">
        <f>D90='15.02.2022 Смета'!D92</f>
        <v>1</v>
      </c>
      <c r="AN90" t="b">
        <f>F90='15.02.2022 Смета'!E92</f>
        <v>1</v>
      </c>
      <c r="AO90" t="b">
        <f>G90='15.02.2022 Смета'!F92</f>
        <v>1</v>
      </c>
      <c r="AP90" t="b">
        <f>H90='15.02.2022 Смета'!G92</f>
        <v>1</v>
      </c>
    </row>
    <row r="91" spans="1:42" ht="15.6" customHeight="1" x14ac:dyDescent="0.25">
      <c r="A91" s="106"/>
      <c r="B91" s="96"/>
      <c r="C91" s="97"/>
      <c r="D91" s="179" t="s">
        <v>844</v>
      </c>
      <c r="E91" s="99"/>
      <c r="F91" s="99"/>
      <c r="G91" s="99"/>
      <c r="H91" s="99"/>
      <c r="I91" s="99"/>
      <c r="J91" s="99"/>
      <c r="K91" s="99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2"/>
      <c r="AE91" s="79"/>
      <c r="AF91" s="79"/>
      <c r="AG91" s="153"/>
      <c r="AH91" s="151"/>
      <c r="AI91" s="151"/>
      <c r="AJ91" s="164"/>
      <c r="AM91" t="b">
        <f>D91='15.02.2022 Смета'!D93</f>
        <v>1</v>
      </c>
      <c r="AN91" t="b">
        <f>F91='15.02.2022 Смета'!E93</f>
        <v>1</v>
      </c>
      <c r="AO91" t="b">
        <f>G91='15.02.2022 Смета'!F93</f>
        <v>1</v>
      </c>
      <c r="AP91" t="b">
        <f>H91='15.02.2022 Смета'!G93</f>
        <v>1</v>
      </c>
    </row>
    <row r="92" spans="1:42" ht="25.5" x14ac:dyDescent="0.25">
      <c r="A92" s="108">
        <v>74</v>
      </c>
      <c r="B92" s="8" t="s">
        <v>272</v>
      </c>
      <c r="C92" s="21" t="s">
        <v>273</v>
      </c>
      <c r="D92" s="22" t="s">
        <v>70</v>
      </c>
      <c r="E92" s="21" t="s">
        <v>493</v>
      </c>
      <c r="F92" s="35">
        <v>44618</v>
      </c>
      <c r="G92" s="35">
        <v>44619</v>
      </c>
      <c r="H92" s="21" t="s">
        <v>298</v>
      </c>
      <c r="I92" s="22" t="s">
        <v>493</v>
      </c>
      <c r="J92" s="35">
        <v>44618</v>
      </c>
      <c r="K92" s="35">
        <v>44619</v>
      </c>
      <c r="L92" s="14"/>
      <c r="M92" s="10">
        <v>3400</v>
      </c>
      <c r="N92" s="10">
        <f t="shared" si="14"/>
        <v>0</v>
      </c>
      <c r="O92" s="14"/>
      <c r="P92" s="10">
        <v>2900</v>
      </c>
      <c r="Q92" s="10">
        <f t="shared" si="15"/>
        <v>0</v>
      </c>
      <c r="R92" s="14"/>
      <c r="S92" s="10">
        <v>2800</v>
      </c>
      <c r="T92" s="10">
        <f t="shared" si="16"/>
        <v>0</v>
      </c>
      <c r="U92" s="10">
        <v>9</v>
      </c>
      <c r="V92" s="10">
        <v>150</v>
      </c>
      <c r="W92" s="10">
        <f t="shared" si="19"/>
        <v>1350</v>
      </c>
      <c r="X92" s="10">
        <v>9</v>
      </c>
      <c r="Y92" s="10">
        <v>150</v>
      </c>
      <c r="Z92" s="10">
        <f t="shared" si="20"/>
        <v>1350</v>
      </c>
      <c r="AA92" s="10">
        <v>15</v>
      </c>
      <c r="AB92" s="10">
        <v>150</v>
      </c>
      <c r="AC92" s="10">
        <f t="shared" si="21"/>
        <v>2250</v>
      </c>
      <c r="AD92" s="10"/>
      <c r="AE92" s="26">
        <v>7</v>
      </c>
      <c r="AF92" s="7">
        <f t="shared" si="17"/>
        <v>0</v>
      </c>
      <c r="AG92" s="152">
        <v>1</v>
      </c>
      <c r="AH92" s="145">
        <f t="shared" si="22"/>
        <v>33</v>
      </c>
      <c r="AI92" s="139">
        <f t="shared" si="18"/>
        <v>4950</v>
      </c>
      <c r="AJ92" s="118">
        <f t="shared" si="23"/>
        <v>4950</v>
      </c>
      <c r="AM92" t="b">
        <f>D92='15.02.2022 Смета'!D94</f>
        <v>1</v>
      </c>
      <c r="AN92" t="b">
        <f>F92='15.02.2022 Смета'!E94</f>
        <v>1</v>
      </c>
      <c r="AO92" t="b">
        <f>G92='15.02.2022 Смета'!F94</f>
        <v>1</v>
      </c>
      <c r="AP92" t="b">
        <f>H92='15.02.2022 Смета'!G94</f>
        <v>1</v>
      </c>
    </row>
    <row r="93" spans="1:42" ht="15.6" customHeight="1" x14ac:dyDescent="0.25">
      <c r="A93" s="106"/>
      <c r="B93" s="96"/>
      <c r="C93" s="97"/>
      <c r="D93" s="179" t="s">
        <v>845</v>
      </c>
      <c r="E93" s="99"/>
      <c r="F93" s="99"/>
      <c r="G93" s="99"/>
      <c r="H93" s="99"/>
      <c r="I93" s="99"/>
      <c r="J93" s="99"/>
      <c r="K93" s="99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2"/>
      <c r="AE93" s="79"/>
      <c r="AF93" s="79"/>
      <c r="AG93" s="153"/>
      <c r="AH93" s="151"/>
      <c r="AI93" s="151"/>
      <c r="AJ93" s="164"/>
      <c r="AM93" t="b">
        <f>D93='15.02.2022 Смета'!D95</f>
        <v>1</v>
      </c>
      <c r="AN93" t="b">
        <f>F93='15.02.2022 Смета'!E95</f>
        <v>1</v>
      </c>
      <c r="AO93" t="b">
        <f>G93='15.02.2022 Смета'!F95</f>
        <v>1</v>
      </c>
      <c r="AP93" t="b">
        <f>H93='15.02.2022 Смета'!G95</f>
        <v>1</v>
      </c>
    </row>
    <row r="94" spans="1:42" ht="27" customHeight="1" x14ac:dyDescent="0.25">
      <c r="A94" s="108">
        <v>75</v>
      </c>
      <c r="B94" s="8" t="s">
        <v>222</v>
      </c>
      <c r="C94" s="21" t="s">
        <v>138</v>
      </c>
      <c r="D94" s="22" t="s">
        <v>190</v>
      </c>
      <c r="E94" s="21" t="s">
        <v>466</v>
      </c>
      <c r="F94" s="35">
        <v>44644</v>
      </c>
      <c r="G94" s="35">
        <v>44647</v>
      </c>
      <c r="H94" s="21" t="s">
        <v>937</v>
      </c>
      <c r="I94" s="22" t="s">
        <v>466</v>
      </c>
      <c r="J94" s="35">
        <v>44644</v>
      </c>
      <c r="K94" s="35">
        <v>44647</v>
      </c>
      <c r="L94" s="10"/>
      <c r="M94" s="10">
        <v>3400</v>
      </c>
      <c r="N94" s="10">
        <f t="shared" si="14"/>
        <v>0</v>
      </c>
      <c r="O94" s="10"/>
      <c r="P94" s="10">
        <v>2900</v>
      </c>
      <c r="Q94" s="10">
        <f t="shared" si="15"/>
        <v>0</v>
      </c>
      <c r="R94" s="10"/>
      <c r="S94" s="10">
        <v>2800</v>
      </c>
      <c r="T94" s="10">
        <f t="shared" si="16"/>
        <v>0</v>
      </c>
      <c r="U94" s="10">
        <v>5</v>
      </c>
      <c r="V94" s="10">
        <v>150</v>
      </c>
      <c r="W94" s="10">
        <f t="shared" si="19"/>
        <v>750</v>
      </c>
      <c r="X94" s="10">
        <v>5</v>
      </c>
      <c r="Y94" s="10">
        <v>150</v>
      </c>
      <c r="Z94" s="10">
        <f t="shared" si="20"/>
        <v>750</v>
      </c>
      <c r="AA94" s="10">
        <v>5</v>
      </c>
      <c r="AB94" s="10">
        <v>150</v>
      </c>
      <c r="AC94" s="10">
        <f t="shared" si="21"/>
        <v>750</v>
      </c>
      <c r="AD94" s="27"/>
      <c r="AE94" s="26">
        <v>7</v>
      </c>
      <c r="AF94" s="7">
        <f t="shared" si="17"/>
        <v>0</v>
      </c>
      <c r="AG94" s="152">
        <v>1</v>
      </c>
      <c r="AH94" s="145">
        <f t="shared" si="22"/>
        <v>15</v>
      </c>
      <c r="AI94" s="139">
        <f t="shared" si="18"/>
        <v>2250</v>
      </c>
      <c r="AJ94" s="118">
        <f t="shared" si="23"/>
        <v>2250</v>
      </c>
      <c r="AM94" t="b">
        <f>D94='15.02.2022 Смета'!D96</f>
        <v>1</v>
      </c>
      <c r="AN94" t="b">
        <f>F94='15.02.2022 Смета'!E96</f>
        <v>1</v>
      </c>
      <c r="AO94" t="b">
        <f>G94='15.02.2022 Смета'!F96</f>
        <v>1</v>
      </c>
      <c r="AP94" t="b">
        <f>H94='15.02.2022 Смета'!G96</f>
        <v>0</v>
      </c>
    </row>
    <row r="95" spans="1:42" ht="27" customHeight="1" x14ac:dyDescent="0.25">
      <c r="A95" s="112">
        <v>76</v>
      </c>
      <c r="B95" s="8" t="s">
        <v>222</v>
      </c>
      <c r="C95" s="21" t="s">
        <v>138</v>
      </c>
      <c r="D95" s="22" t="s">
        <v>25</v>
      </c>
      <c r="E95" s="21" t="s">
        <v>476</v>
      </c>
      <c r="F95" s="35">
        <v>44648</v>
      </c>
      <c r="G95" s="35">
        <v>44651</v>
      </c>
      <c r="H95" s="21" t="s">
        <v>937</v>
      </c>
      <c r="I95" s="22" t="s">
        <v>476</v>
      </c>
      <c r="J95" s="35">
        <v>44648</v>
      </c>
      <c r="K95" s="35">
        <v>44651</v>
      </c>
      <c r="L95" s="10"/>
      <c r="M95" s="10">
        <v>3400</v>
      </c>
      <c r="N95" s="10">
        <f t="shared" si="14"/>
        <v>0</v>
      </c>
      <c r="O95" s="10"/>
      <c r="P95" s="10">
        <v>2900</v>
      </c>
      <c r="Q95" s="10">
        <f t="shared" si="15"/>
        <v>0</v>
      </c>
      <c r="R95" s="10"/>
      <c r="S95" s="10">
        <v>2800</v>
      </c>
      <c r="T95" s="10">
        <f t="shared" si="16"/>
        <v>0</v>
      </c>
      <c r="U95" s="13">
        <v>11</v>
      </c>
      <c r="V95" s="10">
        <v>150</v>
      </c>
      <c r="W95" s="10">
        <f t="shared" si="19"/>
        <v>1650</v>
      </c>
      <c r="X95" s="13">
        <v>11</v>
      </c>
      <c r="Y95" s="10">
        <v>150</v>
      </c>
      <c r="Z95" s="10">
        <f t="shared" si="20"/>
        <v>1650</v>
      </c>
      <c r="AA95" s="13">
        <v>11</v>
      </c>
      <c r="AB95" s="10">
        <v>150</v>
      </c>
      <c r="AC95" s="10">
        <f t="shared" si="21"/>
        <v>1650</v>
      </c>
      <c r="AD95" s="24"/>
      <c r="AE95" s="26">
        <v>7</v>
      </c>
      <c r="AF95" s="7">
        <f t="shared" si="17"/>
        <v>0</v>
      </c>
      <c r="AG95" s="152">
        <v>1</v>
      </c>
      <c r="AH95" s="145">
        <f t="shared" si="22"/>
        <v>33</v>
      </c>
      <c r="AI95" s="139">
        <f t="shared" si="18"/>
        <v>4950</v>
      </c>
      <c r="AJ95" s="118">
        <f t="shared" si="23"/>
        <v>4950</v>
      </c>
      <c r="AM95" t="b">
        <f>D95='15.02.2022 Смета'!D97</f>
        <v>1</v>
      </c>
      <c r="AN95" t="b">
        <f>F95='15.02.2022 Смета'!E97</f>
        <v>1</v>
      </c>
      <c r="AO95" t="b">
        <f>G95='15.02.2022 Смета'!F97</f>
        <v>1</v>
      </c>
      <c r="AP95" t="b">
        <f>H95='15.02.2022 Смета'!G97</f>
        <v>0</v>
      </c>
    </row>
    <row r="96" spans="1:42" ht="27" customHeight="1" x14ac:dyDescent="0.25">
      <c r="A96" s="108">
        <v>77</v>
      </c>
      <c r="B96" s="8" t="s">
        <v>222</v>
      </c>
      <c r="C96" s="21" t="s">
        <v>138</v>
      </c>
      <c r="D96" s="22" t="s">
        <v>26</v>
      </c>
      <c r="E96" s="21" t="s">
        <v>358</v>
      </c>
      <c r="F96" s="35">
        <v>44649</v>
      </c>
      <c r="G96" s="35">
        <v>44651</v>
      </c>
      <c r="H96" s="21" t="s">
        <v>937</v>
      </c>
      <c r="I96" s="38" t="s">
        <v>358</v>
      </c>
      <c r="J96" s="35">
        <v>44649</v>
      </c>
      <c r="K96" s="35">
        <v>44651</v>
      </c>
      <c r="L96" s="10"/>
      <c r="M96" s="10">
        <v>3400</v>
      </c>
      <c r="N96" s="10">
        <f t="shared" si="14"/>
        <v>0</v>
      </c>
      <c r="O96" s="10"/>
      <c r="P96" s="10">
        <v>2900</v>
      </c>
      <c r="Q96" s="10">
        <f t="shared" si="15"/>
        <v>0</v>
      </c>
      <c r="R96" s="10"/>
      <c r="S96" s="10">
        <v>2800</v>
      </c>
      <c r="T96" s="10">
        <f t="shared" si="16"/>
        <v>0</v>
      </c>
      <c r="U96" s="13">
        <v>8</v>
      </c>
      <c r="V96" s="10">
        <v>150</v>
      </c>
      <c r="W96" s="10">
        <f t="shared" si="19"/>
        <v>1200</v>
      </c>
      <c r="X96" s="13">
        <v>4</v>
      </c>
      <c r="Y96" s="10">
        <v>150</v>
      </c>
      <c r="Z96" s="10">
        <f t="shared" si="20"/>
        <v>600</v>
      </c>
      <c r="AA96" s="13">
        <v>4</v>
      </c>
      <c r="AB96" s="10">
        <v>150</v>
      </c>
      <c r="AC96" s="10">
        <f t="shared" si="21"/>
        <v>600</v>
      </c>
      <c r="AD96" s="24"/>
      <c r="AE96" s="26">
        <v>7</v>
      </c>
      <c r="AF96" s="7">
        <f t="shared" si="17"/>
        <v>0</v>
      </c>
      <c r="AG96" s="152">
        <v>1</v>
      </c>
      <c r="AH96" s="145">
        <f t="shared" si="22"/>
        <v>16</v>
      </c>
      <c r="AI96" s="139">
        <f t="shared" si="18"/>
        <v>2400</v>
      </c>
      <c r="AJ96" s="118">
        <f t="shared" si="23"/>
        <v>2400</v>
      </c>
      <c r="AM96" t="b">
        <f>D96='15.02.2022 Смета'!D98</f>
        <v>1</v>
      </c>
      <c r="AN96" t="b">
        <f>F96='15.02.2022 Смета'!E98</f>
        <v>1</v>
      </c>
      <c r="AO96" t="b">
        <f>G96='15.02.2022 Смета'!F98</f>
        <v>1</v>
      </c>
      <c r="AP96" t="b">
        <f>H96='15.02.2022 Смета'!G98</f>
        <v>0</v>
      </c>
    </row>
    <row r="97" spans="1:42" ht="27" customHeight="1" x14ac:dyDescent="0.25">
      <c r="A97" s="112">
        <v>78</v>
      </c>
      <c r="B97" s="8" t="s">
        <v>222</v>
      </c>
      <c r="C97" s="21" t="s">
        <v>138</v>
      </c>
      <c r="D97" s="22" t="s">
        <v>564</v>
      </c>
      <c r="E97" s="21" t="s">
        <v>469</v>
      </c>
      <c r="F97" s="35">
        <v>44651</v>
      </c>
      <c r="G97" s="35">
        <v>44654</v>
      </c>
      <c r="H97" s="21" t="s">
        <v>937</v>
      </c>
      <c r="I97" s="22" t="s">
        <v>469</v>
      </c>
      <c r="J97" s="35">
        <v>44651</v>
      </c>
      <c r="K97" s="35">
        <v>44654</v>
      </c>
      <c r="L97" s="10"/>
      <c r="M97" s="10">
        <v>3400</v>
      </c>
      <c r="N97" s="10">
        <f t="shared" si="14"/>
        <v>0</v>
      </c>
      <c r="O97" s="10"/>
      <c r="P97" s="10">
        <v>2900</v>
      </c>
      <c r="Q97" s="10">
        <f t="shared" si="15"/>
        <v>0</v>
      </c>
      <c r="R97" s="10"/>
      <c r="S97" s="10">
        <v>2800</v>
      </c>
      <c r="T97" s="10">
        <f t="shared" si="16"/>
        <v>0</v>
      </c>
      <c r="U97" s="10">
        <v>4</v>
      </c>
      <c r="V97" s="10">
        <v>150</v>
      </c>
      <c r="W97" s="10">
        <f t="shared" si="19"/>
        <v>600</v>
      </c>
      <c r="X97" s="10">
        <v>4</v>
      </c>
      <c r="Y97" s="10">
        <v>150</v>
      </c>
      <c r="Z97" s="10">
        <f t="shared" si="20"/>
        <v>600</v>
      </c>
      <c r="AA97" s="10">
        <v>4</v>
      </c>
      <c r="AB97" s="10">
        <v>150</v>
      </c>
      <c r="AC97" s="10">
        <f t="shared" si="21"/>
        <v>600</v>
      </c>
      <c r="AD97" s="11"/>
      <c r="AE97" s="26">
        <v>7</v>
      </c>
      <c r="AF97" s="7">
        <f t="shared" si="17"/>
        <v>0</v>
      </c>
      <c r="AG97" s="152">
        <v>1</v>
      </c>
      <c r="AH97" s="145">
        <f t="shared" si="22"/>
        <v>12</v>
      </c>
      <c r="AI97" s="139">
        <f t="shared" si="18"/>
        <v>1800</v>
      </c>
      <c r="AJ97" s="118">
        <f t="shared" si="23"/>
        <v>1800</v>
      </c>
      <c r="AM97" t="b">
        <f>D97='15.02.2022 Смета'!D99</f>
        <v>1</v>
      </c>
      <c r="AN97" t="b">
        <f>F97='15.02.2022 Смета'!E99</f>
        <v>1</v>
      </c>
      <c r="AO97" t="b">
        <f>G97='15.02.2022 Смета'!F99</f>
        <v>1</v>
      </c>
      <c r="AP97" t="b">
        <f>H97='15.02.2022 Смета'!G99</f>
        <v>0</v>
      </c>
    </row>
    <row r="98" spans="1:42" ht="27" customHeight="1" x14ac:dyDescent="0.25">
      <c r="A98" s="108">
        <v>79</v>
      </c>
      <c r="B98" s="8" t="s">
        <v>222</v>
      </c>
      <c r="C98" s="21" t="s">
        <v>138</v>
      </c>
      <c r="D98" s="22" t="s">
        <v>27</v>
      </c>
      <c r="E98" s="21" t="s">
        <v>470</v>
      </c>
      <c r="F98" s="35">
        <v>44657</v>
      </c>
      <c r="G98" s="35">
        <v>44660</v>
      </c>
      <c r="H98" s="21" t="s">
        <v>394</v>
      </c>
      <c r="I98" s="22" t="s">
        <v>470</v>
      </c>
      <c r="J98" s="35">
        <v>44657</v>
      </c>
      <c r="K98" s="35">
        <v>44660</v>
      </c>
      <c r="L98" s="10"/>
      <c r="M98" s="10">
        <v>3400</v>
      </c>
      <c r="N98" s="10">
        <f t="shared" si="14"/>
        <v>0</v>
      </c>
      <c r="O98" s="10"/>
      <c r="P98" s="10">
        <v>2900</v>
      </c>
      <c r="Q98" s="10">
        <f t="shared" si="15"/>
        <v>0</v>
      </c>
      <c r="R98" s="10"/>
      <c r="S98" s="10">
        <v>2800</v>
      </c>
      <c r="T98" s="10">
        <f t="shared" si="16"/>
        <v>0</v>
      </c>
      <c r="U98" s="10">
        <v>6</v>
      </c>
      <c r="V98" s="10">
        <v>150</v>
      </c>
      <c r="W98" s="10">
        <f t="shared" si="19"/>
        <v>900</v>
      </c>
      <c r="X98" s="10">
        <v>3</v>
      </c>
      <c r="Y98" s="10">
        <v>150</v>
      </c>
      <c r="Z98" s="10">
        <f t="shared" si="20"/>
        <v>450</v>
      </c>
      <c r="AA98" s="11">
        <v>3</v>
      </c>
      <c r="AB98" s="10">
        <v>150</v>
      </c>
      <c r="AC98" s="10">
        <f t="shared" si="21"/>
        <v>450</v>
      </c>
      <c r="AD98" s="11"/>
      <c r="AE98" s="26">
        <v>7</v>
      </c>
      <c r="AF98" s="7">
        <f t="shared" si="17"/>
        <v>0</v>
      </c>
      <c r="AG98" s="152">
        <v>1</v>
      </c>
      <c r="AH98" s="139">
        <f t="shared" si="22"/>
        <v>12</v>
      </c>
      <c r="AI98" s="139">
        <f t="shared" si="18"/>
        <v>1800</v>
      </c>
      <c r="AJ98" s="109">
        <f t="shared" si="23"/>
        <v>1800</v>
      </c>
      <c r="AM98" t="b">
        <f>D98='15.02.2022 Смета'!D100</f>
        <v>1</v>
      </c>
      <c r="AN98" t="b">
        <f>F98='15.02.2022 Смета'!E100</f>
        <v>1</v>
      </c>
      <c r="AO98" t="b">
        <f>G98='15.02.2022 Смета'!F100</f>
        <v>1</v>
      </c>
      <c r="AP98" t="b">
        <f>H98='15.02.2022 Смета'!G100</f>
        <v>0</v>
      </c>
    </row>
    <row r="99" spans="1:42" ht="27" customHeight="1" x14ac:dyDescent="0.25">
      <c r="A99" s="112">
        <v>80</v>
      </c>
      <c r="B99" s="8" t="s">
        <v>222</v>
      </c>
      <c r="C99" s="21" t="s">
        <v>138</v>
      </c>
      <c r="D99" s="22" t="s">
        <v>28</v>
      </c>
      <c r="E99" s="21" t="s">
        <v>358</v>
      </c>
      <c r="F99" s="35">
        <v>44657</v>
      </c>
      <c r="G99" s="35">
        <v>44660</v>
      </c>
      <c r="H99" s="21" t="s">
        <v>394</v>
      </c>
      <c r="I99" s="22" t="s">
        <v>358</v>
      </c>
      <c r="J99" s="35">
        <v>44657</v>
      </c>
      <c r="K99" s="35">
        <v>44660</v>
      </c>
      <c r="L99" s="10"/>
      <c r="M99" s="10">
        <v>3400</v>
      </c>
      <c r="N99" s="10">
        <f t="shared" si="14"/>
        <v>0</v>
      </c>
      <c r="O99" s="10"/>
      <c r="P99" s="10">
        <v>2900</v>
      </c>
      <c r="Q99" s="10">
        <f t="shared" si="15"/>
        <v>0</v>
      </c>
      <c r="R99" s="10"/>
      <c r="S99" s="10">
        <v>2800</v>
      </c>
      <c r="T99" s="10">
        <f t="shared" si="16"/>
        <v>0</v>
      </c>
      <c r="U99" s="10">
        <v>10</v>
      </c>
      <c r="V99" s="10">
        <v>150</v>
      </c>
      <c r="W99" s="10">
        <f t="shared" si="19"/>
        <v>1500</v>
      </c>
      <c r="X99" s="10">
        <v>5</v>
      </c>
      <c r="Y99" s="10">
        <v>150</v>
      </c>
      <c r="Z99" s="10">
        <f t="shared" si="20"/>
        <v>750</v>
      </c>
      <c r="AA99" s="11">
        <v>5</v>
      </c>
      <c r="AB99" s="10">
        <v>150</v>
      </c>
      <c r="AC99" s="10">
        <f t="shared" si="21"/>
        <v>750</v>
      </c>
      <c r="AD99" s="11"/>
      <c r="AE99" s="26">
        <v>7</v>
      </c>
      <c r="AF99" s="7">
        <f t="shared" si="17"/>
        <v>0</v>
      </c>
      <c r="AG99" s="152">
        <v>1</v>
      </c>
      <c r="AH99" s="139">
        <f t="shared" si="22"/>
        <v>20</v>
      </c>
      <c r="AI99" s="139">
        <f t="shared" si="18"/>
        <v>3000</v>
      </c>
      <c r="AJ99" s="109">
        <f t="shared" si="23"/>
        <v>3000</v>
      </c>
      <c r="AM99" t="b">
        <f>D99='15.02.2022 Смета'!D101</f>
        <v>1</v>
      </c>
      <c r="AN99" t="b">
        <f>F99='15.02.2022 Смета'!E101</f>
        <v>1</v>
      </c>
      <c r="AO99" t="b">
        <f>G99='15.02.2022 Смета'!F101</f>
        <v>1</v>
      </c>
      <c r="AP99" t="b">
        <f>H99='15.02.2022 Смета'!G101</f>
        <v>0</v>
      </c>
    </row>
    <row r="100" spans="1:42" ht="27" customHeight="1" x14ac:dyDescent="0.25">
      <c r="A100" s="108">
        <v>81</v>
      </c>
      <c r="B100" s="8" t="s">
        <v>222</v>
      </c>
      <c r="C100" s="21" t="s">
        <v>138</v>
      </c>
      <c r="D100" s="22" t="s">
        <v>29</v>
      </c>
      <c r="E100" s="21" t="s">
        <v>470</v>
      </c>
      <c r="F100" s="35">
        <v>44665</v>
      </c>
      <c r="G100" s="35">
        <v>44668</v>
      </c>
      <c r="H100" s="21" t="s">
        <v>361</v>
      </c>
      <c r="I100" s="22" t="s">
        <v>445</v>
      </c>
      <c r="J100" s="35">
        <v>44665</v>
      </c>
      <c r="K100" s="35">
        <v>44668</v>
      </c>
      <c r="L100" s="10"/>
      <c r="M100" s="10">
        <v>3400</v>
      </c>
      <c r="N100" s="10">
        <f t="shared" si="14"/>
        <v>0</v>
      </c>
      <c r="O100" s="10"/>
      <c r="P100" s="10">
        <v>2900</v>
      </c>
      <c r="Q100" s="10">
        <f t="shared" si="15"/>
        <v>0</v>
      </c>
      <c r="R100" s="10"/>
      <c r="S100" s="10">
        <v>2800</v>
      </c>
      <c r="T100" s="10">
        <f t="shared" si="16"/>
        <v>0</v>
      </c>
      <c r="U100" s="10">
        <v>20</v>
      </c>
      <c r="V100" s="10">
        <v>150</v>
      </c>
      <c r="W100" s="10">
        <f t="shared" si="19"/>
        <v>3000</v>
      </c>
      <c r="X100" s="10">
        <v>16</v>
      </c>
      <c r="Y100" s="10">
        <v>150</v>
      </c>
      <c r="Z100" s="10">
        <f t="shared" si="20"/>
        <v>2400</v>
      </c>
      <c r="AA100" s="11">
        <v>16</v>
      </c>
      <c r="AB100" s="10">
        <v>150</v>
      </c>
      <c r="AC100" s="10">
        <f t="shared" si="21"/>
        <v>2400</v>
      </c>
      <c r="AD100" s="11">
        <v>64</v>
      </c>
      <c r="AE100" s="26">
        <v>7</v>
      </c>
      <c r="AF100" s="7">
        <f t="shared" si="17"/>
        <v>448</v>
      </c>
      <c r="AG100" s="152">
        <v>1</v>
      </c>
      <c r="AH100" s="139">
        <f t="shared" si="22"/>
        <v>116</v>
      </c>
      <c r="AI100" s="139">
        <f t="shared" si="18"/>
        <v>8248</v>
      </c>
      <c r="AJ100" s="109">
        <f t="shared" si="23"/>
        <v>8248</v>
      </c>
      <c r="AM100" t="b">
        <f>D100='15.02.2022 Смета'!D102</f>
        <v>1</v>
      </c>
      <c r="AN100" t="b">
        <f>F100='15.02.2022 Смета'!E102</f>
        <v>1</v>
      </c>
      <c r="AO100" t="b">
        <f>G100='15.02.2022 Смета'!F102</f>
        <v>1</v>
      </c>
      <c r="AP100" t="b">
        <f>H100='15.02.2022 Смета'!G102</f>
        <v>1</v>
      </c>
    </row>
    <row r="101" spans="1:42" ht="16.149999999999999" customHeight="1" x14ac:dyDescent="0.25">
      <c r="A101" s="112">
        <v>82</v>
      </c>
      <c r="B101" s="8" t="s">
        <v>222</v>
      </c>
      <c r="C101" s="21" t="s">
        <v>138</v>
      </c>
      <c r="D101" s="22" t="s">
        <v>30</v>
      </c>
      <c r="E101" s="21" t="s">
        <v>358</v>
      </c>
      <c r="F101" s="35">
        <v>44665</v>
      </c>
      <c r="G101" s="35">
        <v>44668</v>
      </c>
      <c r="H101" s="21" t="s">
        <v>361</v>
      </c>
      <c r="I101" s="38" t="s">
        <v>358</v>
      </c>
      <c r="J101" s="35">
        <v>44665</v>
      </c>
      <c r="K101" s="35">
        <v>44668</v>
      </c>
      <c r="L101" s="10"/>
      <c r="M101" s="10">
        <v>3400</v>
      </c>
      <c r="N101" s="10">
        <f t="shared" si="14"/>
        <v>0</v>
      </c>
      <c r="O101" s="10"/>
      <c r="P101" s="10">
        <v>2900</v>
      </c>
      <c r="Q101" s="10">
        <f t="shared" si="15"/>
        <v>0</v>
      </c>
      <c r="R101" s="10"/>
      <c r="S101" s="10">
        <v>2800</v>
      </c>
      <c r="T101" s="10">
        <f t="shared" si="16"/>
        <v>0</v>
      </c>
      <c r="U101" s="10">
        <v>21</v>
      </c>
      <c r="V101" s="10">
        <v>150</v>
      </c>
      <c r="W101" s="10">
        <f t="shared" si="19"/>
        <v>3150</v>
      </c>
      <c r="X101" s="10">
        <v>18</v>
      </c>
      <c r="Y101" s="10">
        <v>150</v>
      </c>
      <c r="Z101" s="10">
        <f t="shared" si="20"/>
        <v>2700</v>
      </c>
      <c r="AA101" s="11">
        <v>18</v>
      </c>
      <c r="AB101" s="10">
        <v>150</v>
      </c>
      <c r="AC101" s="10">
        <f t="shared" si="21"/>
        <v>2700</v>
      </c>
      <c r="AD101" s="11">
        <v>72</v>
      </c>
      <c r="AE101" s="26">
        <v>7</v>
      </c>
      <c r="AF101" s="7">
        <f t="shared" si="17"/>
        <v>504</v>
      </c>
      <c r="AG101" s="152">
        <v>1</v>
      </c>
      <c r="AH101" s="139">
        <f t="shared" si="22"/>
        <v>129</v>
      </c>
      <c r="AI101" s="139">
        <f t="shared" si="18"/>
        <v>9054</v>
      </c>
      <c r="AJ101" s="109">
        <f t="shared" si="23"/>
        <v>9054</v>
      </c>
      <c r="AM101" t="b">
        <f>D101='15.02.2022 Смета'!D103</f>
        <v>1</v>
      </c>
      <c r="AN101" t="b">
        <f>F101='15.02.2022 Смета'!E103</f>
        <v>1</v>
      </c>
      <c r="AO101" t="b">
        <f>G101='15.02.2022 Смета'!F103</f>
        <v>1</v>
      </c>
      <c r="AP101" t="b">
        <f>H101='15.02.2022 Смета'!G103</f>
        <v>1</v>
      </c>
    </row>
    <row r="102" spans="1:42" ht="39.6" customHeight="1" x14ac:dyDescent="0.25">
      <c r="A102" s="108">
        <v>83</v>
      </c>
      <c r="B102" s="8" t="s">
        <v>222</v>
      </c>
      <c r="C102" s="21" t="s">
        <v>138</v>
      </c>
      <c r="D102" s="22" t="s">
        <v>270</v>
      </c>
      <c r="E102" s="21" t="s">
        <v>704</v>
      </c>
      <c r="F102" s="35">
        <v>44677</v>
      </c>
      <c r="G102" s="35">
        <v>44680</v>
      </c>
      <c r="H102" s="21" t="s">
        <v>937</v>
      </c>
      <c r="I102" s="22" t="s">
        <v>704</v>
      </c>
      <c r="J102" s="35">
        <v>44677</v>
      </c>
      <c r="K102" s="35">
        <v>44680</v>
      </c>
      <c r="L102" s="10"/>
      <c r="M102" s="10">
        <v>3400</v>
      </c>
      <c r="N102" s="10">
        <f t="shared" si="14"/>
        <v>0</v>
      </c>
      <c r="O102" s="10"/>
      <c r="P102" s="10">
        <v>2900</v>
      </c>
      <c r="Q102" s="10">
        <f t="shared" si="15"/>
        <v>0</v>
      </c>
      <c r="R102" s="10"/>
      <c r="S102" s="10">
        <v>2800</v>
      </c>
      <c r="T102" s="10">
        <f t="shared" si="16"/>
        <v>0</v>
      </c>
      <c r="U102" s="10">
        <v>14</v>
      </c>
      <c r="V102" s="10">
        <v>150</v>
      </c>
      <c r="W102" s="10">
        <f t="shared" si="19"/>
        <v>2100</v>
      </c>
      <c r="X102" s="10">
        <v>14</v>
      </c>
      <c r="Y102" s="10">
        <v>150</v>
      </c>
      <c r="Z102" s="10">
        <f t="shared" si="20"/>
        <v>2100</v>
      </c>
      <c r="AA102" s="11">
        <v>14</v>
      </c>
      <c r="AB102" s="10">
        <v>150</v>
      </c>
      <c r="AC102" s="10">
        <f t="shared" si="21"/>
        <v>2100</v>
      </c>
      <c r="AD102" s="11">
        <v>56</v>
      </c>
      <c r="AE102" s="26">
        <v>7</v>
      </c>
      <c r="AF102" s="7">
        <f t="shared" si="17"/>
        <v>392</v>
      </c>
      <c r="AG102" s="152">
        <v>1</v>
      </c>
      <c r="AH102" s="139">
        <f t="shared" si="22"/>
        <v>98</v>
      </c>
      <c r="AI102" s="139">
        <f t="shared" si="18"/>
        <v>6692</v>
      </c>
      <c r="AJ102" s="109">
        <f t="shared" si="23"/>
        <v>6692</v>
      </c>
      <c r="AM102" t="b">
        <f>D102='15.02.2022 Смета'!D104</f>
        <v>1</v>
      </c>
      <c r="AN102" t="b">
        <f>F102='15.02.2022 Смета'!E104</f>
        <v>1</v>
      </c>
      <c r="AO102" t="b">
        <f>G102='15.02.2022 Смета'!F104</f>
        <v>1</v>
      </c>
      <c r="AP102" t="b">
        <f>H102='15.02.2022 Смета'!G104</f>
        <v>1</v>
      </c>
    </row>
    <row r="103" spans="1:42" ht="27" customHeight="1" x14ac:dyDescent="0.25">
      <c r="A103" s="112">
        <v>84</v>
      </c>
      <c r="B103" s="8" t="s">
        <v>222</v>
      </c>
      <c r="C103" s="21" t="s">
        <v>138</v>
      </c>
      <c r="D103" s="22" t="s">
        <v>528</v>
      </c>
      <c r="E103" s="21" t="s">
        <v>340</v>
      </c>
      <c r="F103" s="35">
        <v>44711</v>
      </c>
      <c r="G103" s="35">
        <v>44714</v>
      </c>
      <c r="H103" s="21" t="s">
        <v>394</v>
      </c>
      <c r="I103" s="38" t="s">
        <v>340</v>
      </c>
      <c r="J103" s="35">
        <v>44711</v>
      </c>
      <c r="K103" s="35">
        <v>44714</v>
      </c>
      <c r="L103" s="28"/>
      <c r="M103" s="10">
        <v>3400</v>
      </c>
      <c r="N103" s="10">
        <f t="shared" si="14"/>
        <v>0</v>
      </c>
      <c r="O103" s="28"/>
      <c r="P103" s="10">
        <v>2900</v>
      </c>
      <c r="Q103" s="10">
        <f t="shared" si="15"/>
        <v>0</v>
      </c>
      <c r="R103" s="28"/>
      <c r="S103" s="10">
        <v>2800</v>
      </c>
      <c r="T103" s="10">
        <f t="shared" si="16"/>
        <v>0</v>
      </c>
      <c r="U103" s="29">
        <v>10</v>
      </c>
      <c r="V103" s="10">
        <v>150</v>
      </c>
      <c r="W103" s="10">
        <f t="shared" si="19"/>
        <v>1500</v>
      </c>
      <c r="X103" s="29">
        <v>5</v>
      </c>
      <c r="Y103" s="10">
        <v>150</v>
      </c>
      <c r="Z103" s="10">
        <f t="shared" si="20"/>
        <v>750</v>
      </c>
      <c r="AA103" s="29">
        <v>5</v>
      </c>
      <c r="AB103" s="10">
        <v>150</v>
      </c>
      <c r="AC103" s="10">
        <f t="shared" si="21"/>
        <v>750</v>
      </c>
      <c r="AD103" s="29">
        <v>20</v>
      </c>
      <c r="AE103" s="26">
        <v>7</v>
      </c>
      <c r="AF103" s="7">
        <f t="shared" si="17"/>
        <v>140</v>
      </c>
      <c r="AG103" s="152">
        <v>1</v>
      </c>
      <c r="AH103" s="139">
        <f t="shared" si="22"/>
        <v>40</v>
      </c>
      <c r="AI103" s="139">
        <f t="shared" si="18"/>
        <v>3140</v>
      </c>
      <c r="AJ103" s="109">
        <f t="shared" si="23"/>
        <v>3140</v>
      </c>
      <c r="AM103" t="b">
        <f>D103='15.02.2022 Смета'!D105</f>
        <v>1</v>
      </c>
      <c r="AN103" t="b">
        <f>F103='15.02.2022 Смета'!E105</f>
        <v>1</v>
      </c>
      <c r="AO103" t="b">
        <f>G103='15.02.2022 Смета'!F105</f>
        <v>1</v>
      </c>
      <c r="AP103" t="b">
        <f>H103='15.02.2022 Смета'!G105</f>
        <v>0</v>
      </c>
    </row>
    <row r="104" spans="1:42" ht="27" customHeight="1" x14ac:dyDescent="0.25">
      <c r="A104" s="108">
        <v>85</v>
      </c>
      <c r="B104" s="21" t="s">
        <v>222</v>
      </c>
      <c r="C104" s="21" t="s">
        <v>138</v>
      </c>
      <c r="D104" s="22" t="s">
        <v>32</v>
      </c>
      <c r="E104" s="21" t="s">
        <v>340</v>
      </c>
      <c r="F104" s="35">
        <v>44720</v>
      </c>
      <c r="G104" s="35">
        <v>44723</v>
      </c>
      <c r="H104" s="21" t="s">
        <v>937</v>
      </c>
      <c r="I104" s="38" t="s">
        <v>340</v>
      </c>
      <c r="J104" s="35">
        <v>44720</v>
      </c>
      <c r="K104" s="35">
        <v>44723</v>
      </c>
      <c r="L104" s="11"/>
      <c r="M104" s="10">
        <v>3400</v>
      </c>
      <c r="N104" s="10">
        <f t="shared" si="14"/>
        <v>0</v>
      </c>
      <c r="O104" s="10"/>
      <c r="P104" s="10">
        <v>2900</v>
      </c>
      <c r="Q104" s="10">
        <f t="shared" si="15"/>
        <v>0</v>
      </c>
      <c r="R104" s="10"/>
      <c r="S104" s="10">
        <v>2800</v>
      </c>
      <c r="T104" s="10">
        <f t="shared" si="16"/>
        <v>0</v>
      </c>
      <c r="U104" s="10">
        <v>20</v>
      </c>
      <c r="V104" s="10">
        <v>150</v>
      </c>
      <c r="W104" s="10">
        <f t="shared" si="19"/>
        <v>3000</v>
      </c>
      <c r="X104" s="10">
        <v>15</v>
      </c>
      <c r="Y104" s="10">
        <v>150</v>
      </c>
      <c r="Z104" s="10">
        <f t="shared" si="20"/>
        <v>2250</v>
      </c>
      <c r="AA104" s="10">
        <v>15</v>
      </c>
      <c r="AB104" s="10">
        <v>150</v>
      </c>
      <c r="AC104" s="10">
        <f t="shared" si="21"/>
        <v>2250</v>
      </c>
      <c r="AD104" s="11">
        <v>60</v>
      </c>
      <c r="AE104" s="26">
        <v>7</v>
      </c>
      <c r="AF104" s="7">
        <f t="shared" si="17"/>
        <v>420</v>
      </c>
      <c r="AG104" s="152">
        <v>1</v>
      </c>
      <c r="AH104" s="139">
        <f t="shared" si="22"/>
        <v>110</v>
      </c>
      <c r="AI104" s="139">
        <f t="shared" si="18"/>
        <v>7920</v>
      </c>
      <c r="AJ104" s="109">
        <f t="shared" si="23"/>
        <v>7920</v>
      </c>
      <c r="AM104" t="b">
        <f>D104='15.02.2022 Смета'!D106</f>
        <v>1</v>
      </c>
      <c r="AN104" t="b">
        <f>F104='15.02.2022 Смета'!E106</f>
        <v>1</v>
      </c>
      <c r="AO104" t="b">
        <f>G104='15.02.2022 Смета'!F106</f>
        <v>1</v>
      </c>
      <c r="AP104" t="b">
        <f>H104='15.02.2022 Смета'!G106</f>
        <v>0</v>
      </c>
    </row>
    <row r="105" spans="1:42" ht="27" customHeight="1" x14ac:dyDescent="0.25">
      <c r="A105" s="112">
        <v>86</v>
      </c>
      <c r="B105" s="8" t="s">
        <v>172</v>
      </c>
      <c r="C105" s="47" t="s">
        <v>138</v>
      </c>
      <c r="D105" s="22" t="s">
        <v>31</v>
      </c>
      <c r="E105" s="21" t="s">
        <v>965</v>
      </c>
      <c r="F105" s="35">
        <v>44720</v>
      </c>
      <c r="G105" s="35">
        <v>44723</v>
      </c>
      <c r="H105" s="21" t="s">
        <v>937</v>
      </c>
      <c r="I105" s="51" t="s">
        <v>705</v>
      </c>
      <c r="J105" s="52">
        <v>44720</v>
      </c>
      <c r="K105" s="52">
        <v>44723</v>
      </c>
      <c r="L105" s="49"/>
      <c r="M105" s="49">
        <v>3400</v>
      </c>
      <c r="N105" s="49">
        <f t="shared" si="14"/>
        <v>0</v>
      </c>
      <c r="O105" s="49"/>
      <c r="P105" s="49">
        <v>2900</v>
      </c>
      <c r="Q105" s="49">
        <f t="shared" si="15"/>
        <v>0</v>
      </c>
      <c r="R105" s="49"/>
      <c r="S105" s="49">
        <v>2800</v>
      </c>
      <c r="T105" s="49">
        <f t="shared" si="16"/>
        <v>0</v>
      </c>
      <c r="U105" s="49">
        <v>42</v>
      </c>
      <c r="V105" s="49">
        <v>150</v>
      </c>
      <c r="W105" s="49">
        <f t="shared" si="19"/>
        <v>6300</v>
      </c>
      <c r="X105" s="49">
        <v>42</v>
      </c>
      <c r="Y105" s="49">
        <v>150</v>
      </c>
      <c r="Z105" s="49">
        <f t="shared" si="20"/>
        <v>6300</v>
      </c>
      <c r="AA105" s="49">
        <v>42</v>
      </c>
      <c r="AB105" s="49">
        <v>150</v>
      </c>
      <c r="AC105" s="49">
        <f t="shared" si="21"/>
        <v>6300</v>
      </c>
      <c r="AD105" s="50">
        <v>190</v>
      </c>
      <c r="AE105" s="54">
        <v>7</v>
      </c>
      <c r="AF105" s="55">
        <f t="shared" si="17"/>
        <v>1330</v>
      </c>
      <c r="AG105" s="152">
        <v>1</v>
      </c>
      <c r="AH105" s="154">
        <f t="shared" si="22"/>
        <v>316</v>
      </c>
      <c r="AI105" s="139">
        <f t="shared" si="18"/>
        <v>20230</v>
      </c>
      <c r="AJ105" s="165">
        <f t="shared" si="23"/>
        <v>20230</v>
      </c>
      <c r="AM105" t="b">
        <f>D105='15.02.2022 Смета'!D107</f>
        <v>1</v>
      </c>
      <c r="AN105" t="b">
        <f>F105='15.02.2022 Смета'!E107</f>
        <v>1</v>
      </c>
      <c r="AO105" t="b">
        <f>G105='15.02.2022 Смета'!F107</f>
        <v>1</v>
      </c>
      <c r="AP105" t="b">
        <f>H105='15.02.2022 Смета'!G107</f>
        <v>1</v>
      </c>
    </row>
    <row r="106" spans="1:42" ht="16.149999999999999" customHeight="1" x14ac:dyDescent="0.25">
      <c r="A106" s="108">
        <v>87</v>
      </c>
      <c r="B106" s="8" t="s">
        <v>222</v>
      </c>
      <c r="C106" s="21" t="s">
        <v>138</v>
      </c>
      <c r="D106" s="22" t="s">
        <v>33</v>
      </c>
      <c r="E106" s="21" t="s">
        <v>358</v>
      </c>
      <c r="F106" s="35">
        <v>44727</v>
      </c>
      <c r="G106" s="35">
        <v>44730</v>
      </c>
      <c r="H106" s="21" t="s">
        <v>361</v>
      </c>
      <c r="I106" s="22" t="s">
        <v>358</v>
      </c>
      <c r="J106" s="35">
        <v>44727</v>
      </c>
      <c r="K106" s="35">
        <v>44730</v>
      </c>
      <c r="L106" s="10"/>
      <c r="M106" s="10">
        <v>3400</v>
      </c>
      <c r="N106" s="10">
        <f t="shared" si="14"/>
        <v>0</v>
      </c>
      <c r="O106" s="10"/>
      <c r="P106" s="10">
        <v>2900</v>
      </c>
      <c r="Q106" s="10">
        <f t="shared" si="15"/>
        <v>0</v>
      </c>
      <c r="R106" s="10"/>
      <c r="S106" s="10">
        <v>2800</v>
      </c>
      <c r="T106" s="10">
        <f t="shared" si="16"/>
        <v>0</v>
      </c>
      <c r="U106" s="10">
        <v>21</v>
      </c>
      <c r="V106" s="10">
        <v>150</v>
      </c>
      <c r="W106" s="10">
        <f t="shared" si="19"/>
        <v>3150</v>
      </c>
      <c r="X106" s="10">
        <v>18</v>
      </c>
      <c r="Y106" s="10">
        <v>150</v>
      </c>
      <c r="Z106" s="10">
        <f t="shared" si="20"/>
        <v>2700</v>
      </c>
      <c r="AA106" s="11">
        <v>18</v>
      </c>
      <c r="AB106" s="10">
        <v>150</v>
      </c>
      <c r="AC106" s="10">
        <f t="shared" si="21"/>
        <v>2700</v>
      </c>
      <c r="AD106" s="11">
        <v>72</v>
      </c>
      <c r="AE106" s="26">
        <v>7</v>
      </c>
      <c r="AF106" s="7">
        <f t="shared" si="17"/>
        <v>504</v>
      </c>
      <c r="AG106" s="152">
        <v>1</v>
      </c>
      <c r="AH106" s="145">
        <f t="shared" si="22"/>
        <v>129</v>
      </c>
      <c r="AI106" s="139">
        <f t="shared" si="18"/>
        <v>9054</v>
      </c>
      <c r="AJ106" s="118">
        <f t="shared" si="23"/>
        <v>9054</v>
      </c>
      <c r="AM106" t="b">
        <f>D106='15.02.2022 Смета'!D108</f>
        <v>1</v>
      </c>
      <c r="AN106" t="b">
        <f>F106='15.02.2022 Смета'!E108</f>
        <v>1</v>
      </c>
      <c r="AO106" t="b">
        <f>G106='15.02.2022 Смета'!F108</f>
        <v>1</v>
      </c>
      <c r="AP106" t="b">
        <f>H106='15.02.2022 Смета'!G108</f>
        <v>0</v>
      </c>
    </row>
    <row r="107" spans="1:42" ht="40.15" customHeight="1" x14ac:dyDescent="0.25">
      <c r="A107" s="112">
        <v>88</v>
      </c>
      <c r="B107" s="8" t="s">
        <v>222</v>
      </c>
      <c r="C107" s="21" t="s">
        <v>138</v>
      </c>
      <c r="D107" s="22" t="s">
        <v>44</v>
      </c>
      <c r="E107" s="21" t="s">
        <v>706</v>
      </c>
      <c r="F107" s="35">
        <v>44819</v>
      </c>
      <c r="G107" s="35">
        <v>44822</v>
      </c>
      <c r="H107" s="21" t="s">
        <v>1004</v>
      </c>
      <c r="I107" s="22" t="s">
        <v>706</v>
      </c>
      <c r="J107" s="35">
        <v>44819</v>
      </c>
      <c r="K107" s="35">
        <v>44822</v>
      </c>
      <c r="L107" s="14"/>
      <c r="M107" s="10">
        <v>3400</v>
      </c>
      <c r="N107" s="10">
        <f t="shared" si="14"/>
        <v>0</v>
      </c>
      <c r="O107" s="14"/>
      <c r="P107" s="10">
        <v>2900</v>
      </c>
      <c r="Q107" s="10">
        <f t="shared" si="15"/>
        <v>0</v>
      </c>
      <c r="R107" s="14"/>
      <c r="S107" s="10">
        <v>2800</v>
      </c>
      <c r="T107" s="10">
        <f t="shared" si="16"/>
        <v>0</v>
      </c>
      <c r="U107" s="10">
        <v>32</v>
      </c>
      <c r="V107" s="10">
        <v>150</v>
      </c>
      <c r="W107" s="10">
        <f t="shared" si="19"/>
        <v>4800</v>
      </c>
      <c r="X107" s="10">
        <v>24</v>
      </c>
      <c r="Y107" s="10">
        <v>150</v>
      </c>
      <c r="Z107" s="10">
        <f t="shared" si="20"/>
        <v>3600</v>
      </c>
      <c r="AA107" s="10">
        <v>24</v>
      </c>
      <c r="AB107" s="10">
        <v>150</v>
      </c>
      <c r="AC107" s="10">
        <f t="shared" si="21"/>
        <v>3600</v>
      </c>
      <c r="AD107" s="11">
        <v>96</v>
      </c>
      <c r="AE107" s="26">
        <v>7</v>
      </c>
      <c r="AF107" s="7">
        <f t="shared" si="17"/>
        <v>672</v>
      </c>
      <c r="AG107" s="152">
        <v>1</v>
      </c>
      <c r="AH107" s="145">
        <f t="shared" si="22"/>
        <v>176</v>
      </c>
      <c r="AI107" s="139">
        <f t="shared" si="18"/>
        <v>12672</v>
      </c>
      <c r="AJ107" s="118">
        <f t="shared" si="23"/>
        <v>12672</v>
      </c>
      <c r="AM107" t="b">
        <f>D107='15.02.2022 Смета'!D109</f>
        <v>1</v>
      </c>
      <c r="AN107" t="b">
        <f>F107='15.02.2022 Смета'!E109</f>
        <v>1</v>
      </c>
      <c r="AO107" t="b">
        <f>G107='15.02.2022 Смета'!F109</f>
        <v>1</v>
      </c>
      <c r="AP107" t="b">
        <f>H107='15.02.2022 Смета'!G109</f>
        <v>0</v>
      </c>
    </row>
    <row r="108" spans="1:42" ht="41.65" customHeight="1" x14ac:dyDescent="0.25">
      <c r="A108" s="108">
        <v>89</v>
      </c>
      <c r="B108" s="8" t="s">
        <v>222</v>
      </c>
      <c r="C108" s="21" t="s">
        <v>138</v>
      </c>
      <c r="D108" s="22" t="s">
        <v>34</v>
      </c>
      <c r="E108" s="21" t="s">
        <v>706</v>
      </c>
      <c r="F108" s="35">
        <v>44826</v>
      </c>
      <c r="G108" s="35">
        <v>44829</v>
      </c>
      <c r="H108" s="21" t="s">
        <v>1004</v>
      </c>
      <c r="I108" s="22" t="s">
        <v>706</v>
      </c>
      <c r="J108" s="35">
        <v>44826</v>
      </c>
      <c r="K108" s="35">
        <v>44829</v>
      </c>
      <c r="L108" s="10">
        <v>8</v>
      </c>
      <c r="M108" s="10">
        <v>3400</v>
      </c>
      <c r="N108" s="10">
        <f t="shared" si="14"/>
        <v>27200</v>
      </c>
      <c r="O108" s="10"/>
      <c r="P108" s="10">
        <v>2900</v>
      </c>
      <c r="Q108" s="10">
        <f t="shared" si="15"/>
        <v>0</v>
      </c>
      <c r="R108" s="10"/>
      <c r="S108" s="10">
        <v>2800</v>
      </c>
      <c r="T108" s="10">
        <f t="shared" si="16"/>
        <v>0</v>
      </c>
      <c r="U108" s="10">
        <v>32</v>
      </c>
      <c r="V108" s="10">
        <v>150</v>
      </c>
      <c r="W108" s="10">
        <f t="shared" si="19"/>
        <v>4800</v>
      </c>
      <c r="X108" s="10">
        <v>24</v>
      </c>
      <c r="Y108" s="10">
        <v>150</v>
      </c>
      <c r="Z108" s="10">
        <f t="shared" si="20"/>
        <v>3600</v>
      </c>
      <c r="AA108" s="10">
        <v>24</v>
      </c>
      <c r="AB108" s="10">
        <v>150</v>
      </c>
      <c r="AC108" s="10">
        <f t="shared" si="21"/>
        <v>3600</v>
      </c>
      <c r="AD108" s="11">
        <v>96</v>
      </c>
      <c r="AE108" s="26">
        <v>7</v>
      </c>
      <c r="AF108" s="7">
        <f t="shared" si="17"/>
        <v>672</v>
      </c>
      <c r="AG108" s="152">
        <v>1</v>
      </c>
      <c r="AH108" s="145">
        <f t="shared" si="22"/>
        <v>184</v>
      </c>
      <c r="AI108" s="139">
        <f t="shared" si="18"/>
        <v>39872</v>
      </c>
      <c r="AJ108" s="118">
        <f t="shared" si="23"/>
        <v>39872</v>
      </c>
      <c r="AM108" t="b">
        <f>D108='15.02.2022 Смета'!D110</f>
        <v>1</v>
      </c>
      <c r="AN108" t="b">
        <f>F108='15.02.2022 Смета'!E110</f>
        <v>1</v>
      </c>
      <c r="AO108" t="b">
        <f>G108='15.02.2022 Смета'!F110</f>
        <v>1</v>
      </c>
      <c r="AP108" t="b">
        <f>H108='15.02.2022 Смета'!G110</f>
        <v>0</v>
      </c>
    </row>
    <row r="109" spans="1:42" ht="16.149999999999999" customHeight="1" x14ac:dyDescent="0.25">
      <c r="A109" s="106"/>
      <c r="B109" s="96"/>
      <c r="C109" s="97"/>
      <c r="D109" s="179" t="s">
        <v>846</v>
      </c>
      <c r="E109" s="99"/>
      <c r="F109" s="99"/>
      <c r="G109" s="99"/>
      <c r="H109" s="99"/>
      <c r="I109" s="99"/>
      <c r="J109" s="99"/>
      <c r="K109" s="99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2"/>
      <c r="AE109" s="79"/>
      <c r="AF109" s="79"/>
      <c r="AG109" s="153"/>
      <c r="AH109" s="151"/>
      <c r="AI109" s="151"/>
      <c r="AJ109" s="164"/>
      <c r="AM109" t="b">
        <f>D109='15.02.2022 Смета'!D111</f>
        <v>1</v>
      </c>
      <c r="AN109" t="b">
        <f>F109='15.02.2022 Смета'!E111</f>
        <v>1</v>
      </c>
      <c r="AO109" t="b">
        <f>G109='15.02.2022 Смета'!F111</f>
        <v>1</v>
      </c>
      <c r="AP109" t="b">
        <f>H109='15.02.2022 Смета'!G111</f>
        <v>1</v>
      </c>
    </row>
    <row r="110" spans="1:42" ht="26.25" x14ac:dyDescent="0.25">
      <c r="A110" s="108">
        <v>90</v>
      </c>
      <c r="B110" s="8" t="s">
        <v>208</v>
      </c>
      <c r="C110" s="21" t="s">
        <v>110</v>
      </c>
      <c r="D110" s="22" t="s">
        <v>209</v>
      </c>
      <c r="E110" s="21" t="s">
        <v>945</v>
      </c>
      <c r="F110" s="35">
        <v>44617</v>
      </c>
      <c r="G110" s="35">
        <v>44619</v>
      </c>
      <c r="H110" s="21" t="s">
        <v>301</v>
      </c>
      <c r="I110" s="22" t="s">
        <v>508</v>
      </c>
      <c r="J110" s="35">
        <v>44617</v>
      </c>
      <c r="K110" s="35">
        <v>44619</v>
      </c>
      <c r="L110" s="10"/>
      <c r="M110" s="10">
        <v>3400</v>
      </c>
      <c r="N110" s="10">
        <f t="shared" si="14"/>
        <v>0</v>
      </c>
      <c r="O110" s="10"/>
      <c r="P110" s="10">
        <v>2900</v>
      </c>
      <c r="Q110" s="10">
        <f t="shared" si="15"/>
        <v>0</v>
      </c>
      <c r="R110" s="10"/>
      <c r="S110" s="10">
        <v>2800</v>
      </c>
      <c r="T110" s="10">
        <f t="shared" si="16"/>
        <v>0</v>
      </c>
      <c r="U110" s="10">
        <v>80</v>
      </c>
      <c r="V110" s="10">
        <v>150</v>
      </c>
      <c r="W110" s="10">
        <f t="shared" si="19"/>
        <v>12000</v>
      </c>
      <c r="X110" s="10">
        <v>40</v>
      </c>
      <c r="Y110" s="10">
        <v>150</v>
      </c>
      <c r="Z110" s="10">
        <f t="shared" si="20"/>
        <v>6000</v>
      </c>
      <c r="AA110" s="10">
        <v>40</v>
      </c>
      <c r="AB110" s="10">
        <v>150</v>
      </c>
      <c r="AC110" s="10">
        <f t="shared" si="21"/>
        <v>6000</v>
      </c>
      <c r="AD110" s="11"/>
      <c r="AE110" s="26">
        <v>7</v>
      </c>
      <c r="AF110" s="7">
        <f t="shared" si="17"/>
        <v>0</v>
      </c>
      <c r="AG110" s="152">
        <v>1</v>
      </c>
      <c r="AH110" s="145">
        <f t="shared" si="22"/>
        <v>160</v>
      </c>
      <c r="AI110" s="139">
        <f t="shared" si="18"/>
        <v>24000</v>
      </c>
      <c r="AJ110" s="118">
        <f t="shared" si="23"/>
        <v>24000</v>
      </c>
      <c r="AM110" t="b">
        <f>D110='15.02.2022 Смета'!D112</f>
        <v>1</v>
      </c>
      <c r="AN110" t="b">
        <f>F110='15.02.2022 Смета'!E112</f>
        <v>1</v>
      </c>
      <c r="AO110" t="b">
        <f>G110='15.02.2022 Смета'!F112</f>
        <v>1</v>
      </c>
      <c r="AP110" t="b">
        <f>H110='15.02.2022 Смета'!G112</f>
        <v>1</v>
      </c>
    </row>
    <row r="111" spans="1:42" ht="16.149999999999999" customHeight="1" x14ac:dyDescent="0.25">
      <c r="A111" s="114">
        <v>91</v>
      </c>
      <c r="B111" s="8" t="s">
        <v>225</v>
      </c>
      <c r="C111" s="21" t="s">
        <v>110</v>
      </c>
      <c r="D111" s="22" t="s">
        <v>565</v>
      </c>
      <c r="E111" s="21" t="s">
        <v>363</v>
      </c>
      <c r="F111" s="35">
        <v>44625</v>
      </c>
      <c r="G111" s="35">
        <v>44626</v>
      </c>
      <c r="H111" s="21" t="s">
        <v>748</v>
      </c>
      <c r="I111" s="22" t="s">
        <v>363</v>
      </c>
      <c r="J111" s="35">
        <v>44625</v>
      </c>
      <c r="K111" s="35">
        <v>44626</v>
      </c>
      <c r="L111" s="10"/>
      <c r="M111" s="10">
        <v>3400</v>
      </c>
      <c r="N111" s="10">
        <f t="shared" si="14"/>
        <v>0</v>
      </c>
      <c r="O111" s="10"/>
      <c r="P111" s="10">
        <v>2900</v>
      </c>
      <c r="Q111" s="10">
        <f t="shared" si="15"/>
        <v>0</v>
      </c>
      <c r="R111" s="10"/>
      <c r="S111" s="10">
        <v>2800</v>
      </c>
      <c r="T111" s="10">
        <f t="shared" si="16"/>
        <v>0</v>
      </c>
      <c r="U111" s="10">
        <v>40</v>
      </c>
      <c r="V111" s="10">
        <v>150</v>
      </c>
      <c r="W111" s="10">
        <f t="shared" si="19"/>
        <v>6000</v>
      </c>
      <c r="X111" s="10">
        <v>24</v>
      </c>
      <c r="Y111" s="10">
        <v>150</v>
      </c>
      <c r="Z111" s="10">
        <f t="shared" si="20"/>
        <v>3600</v>
      </c>
      <c r="AA111" s="10">
        <v>24</v>
      </c>
      <c r="AB111" s="10">
        <v>150</v>
      </c>
      <c r="AC111" s="10">
        <f t="shared" si="21"/>
        <v>3600</v>
      </c>
      <c r="AD111" s="11"/>
      <c r="AE111" s="26">
        <v>7</v>
      </c>
      <c r="AF111" s="7">
        <f t="shared" si="17"/>
        <v>0</v>
      </c>
      <c r="AG111" s="152">
        <v>1</v>
      </c>
      <c r="AH111" s="145">
        <f t="shared" si="22"/>
        <v>88</v>
      </c>
      <c r="AI111" s="139">
        <f t="shared" si="18"/>
        <v>13200</v>
      </c>
      <c r="AJ111" s="118">
        <f t="shared" si="23"/>
        <v>13200</v>
      </c>
      <c r="AM111" t="b">
        <f>D111='15.02.2022 Смета'!D113</f>
        <v>1</v>
      </c>
      <c r="AN111" t="b">
        <f>F111='15.02.2022 Смета'!E113</f>
        <v>1</v>
      </c>
      <c r="AO111" t="b">
        <f>G111='15.02.2022 Смета'!F113</f>
        <v>1</v>
      </c>
      <c r="AP111" t="b">
        <f>H111='15.02.2022 Смета'!G113</f>
        <v>0</v>
      </c>
    </row>
    <row r="112" spans="1:42" ht="63.75" x14ac:dyDescent="0.25">
      <c r="A112" s="108">
        <v>92</v>
      </c>
      <c r="B112" s="8" t="s">
        <v>208</v>
      </c>
      <c r="C112" s="21" t="s">
        <v>110</v>
      </c>
      <c r="D112" s="22" t="s">
        <v>566</v>
      </c>
      <c r="E112" s="21" t="s">
        <v>487</v>
      </c>
      <c r="F112" s="35">
        <v>44652</v>
      </c>
      <c r="G112" s="35">
        <v>44653</v>
      </c>
      <c r="H112" s="21" t="s">
        <v>297</v>
      </c>
      <c r="I112" s="22" t="s">
        <v>487</v>
      </c>
      <c r="J112" s="35">
        <v>44652</v>
      </c>
      <c r="K112" s="35">
        <v>44653</v>
      </c>
      <c r="L112" s="10"/>
      <c r="M112" s="10">
        <v>3400</v>
      </c>
      <c r="N112" s="10">
        <f t="shared" si="14"/>
        <v>0</v>
      </c>
      <c r="O112" s="10"/>
      <c r="P112" s="10">
        <v>2900</v>
      </c>
      <c r="Q112" s="10">
        <f t="shared" si="15"/>
        <v>0</v>
      </c>
      <c r="R112" s="10"/>
      <c r="S112" s="10">
        <v>2800</v>
      </c>
      <c r="T112" s="10">
        <f t="shared" si="16"/>
        <v>0</v>
      </c>
      <c r="U112" s="10">
        <v>20</v>
      </c>
      <c r="V112" s="10">
        <v>150</v>
      </c>
      <c r="W112" s="10">
        <f t="shared" si="19"/>
        <v>3000</v>
      </c>
      <c r="X112" s="10">
        <v>10</v>
      </c>
      <c r="Y112" s="10">
        <v>150</v>
      </c>
      <c r="Z112" s="10">
        <f t="shared" si="20"/>
        <v>1500</v>
      </c>
      <c r="AA112" s="10">
        <v>10</v>
      </c>
      <c r="AB112" s="10">
        <v>150</v>
      </c>
      <c r="AC112" s="10">
        <f t="shared" si="21"/>
        <v>1500</v>
      </c>
      <c r="AD112" s="11"/>
      <c r="AE112" s="26">
        <v>7</v>
      </c>
      <c r="AF112" s="7">
        <f t="shared" si="17"/>
        <v>0</v>
      </c>
      <c r="AG112" s="152">
        <v>1</v>
      </c>
      <c r="AH112" s="145">
        <f t="shared" si="22"/>
        <v>40</v>
      </c>
      <c r="AI112" s="139">
        <f t="shared" si="18"/>
        <v>6000</v>
      </c>
      <c r="AJ112" s="118">
        <f t="shared" si="23"/>
        <v>6000</v>
      </c>
      <c r="AM112" t="b">
        <f>D112='15.02.2022 Смета'!D114</f>
        <v>1</v>
      </c>
      <c r="AN112" t="b">
        <f>F112='15.02.2022 Смета'!E114</f>
        <v>1</v>
      </c>
      <c r="AO112" t="b">
        <f>G112='15.02.2022 Смета'!F114</f>
        <v>1</v>
      </c>
      <c r="AP112" t="b">
        <f>H112='15.02.2022 Смета'!G114</f>
        <v>1</v>
      </c>
    </row>
    <row r="113" spans="1:42" ht="27" customHeight="1" x14ac:dyDescent="0.25">
      <c r="A113" s="114">
        <v>93</v>
      </c>
      <c r="B113" s="8" t="s">
        <v>208</v>
      </c>
      <c r="C113" s="21" t="s">
        <v>110</v>
      </c>
      <c r="D113" s="22" t="s">
        <v>72</v>
      </c>
      <c r="E113" s="21" t="s">
        <v>707</v>
      </c>
      <c r="F113" s="35">
        <v>44687</v>
      </c>
      <c r="G113" s="35">
        <v>44689</v>
      </c>
      <c r="H113" s="21" t="s">
        <v>301</v>
      </c>
      <c r="I113" s="22" t="s">
        <v>707</v>
      </c>
      <c r="J113" s="35">
        <v>44687</v>
      </c>
      <c r="K113" s="35">
        <v>44689</v>
      </c>
      <c r="L113" s="10"/>
      <c r="M113" s="10">
        <v>3400</v>
      </c>
      <c r="N113" s="10">
        <f t="shared" si="14"/>
        <v>0</v>
      </c>
      <c r="O113" s="10"/>
      <c r="P113" s="10">
        <v>2900</v>
      </c>
      <c r="Q113" s="10">
        <f t="shared" si="15"/>
        <v>0</v>
      </c>
      <c r="R113" s="10"/>
      <c r="S113" s="10">
        <v>2800</v>
      </c>
      <c r="T113" s="10">
        <f t="shared" si="16"/>
        <v>0</v>
      </c>
      <c r="U113" s="10">
        <v>136</v>
      </c>
      <c r="V113" s="10">
        <v>150</v>
      </c>
      <c r="W113" s="10">
        <f t="shared" si="19"/>
        <v>20400</v>
      </c>
      <c r="X113" s="10">
        <v>68</v>
      </c>
      <c r="Y113" s="10">
        <v>150</v>
      </c>
      <c r="Z113" s="10">
        <f t="shared" si="20"/>
        <v>10200</v>
      </c>
      <c r="AA113" s="10">
        <v>68</v>
      </c>
      <c r="AB113" s="10">
        <v>150</v>
      </c>
      <c r="AC113" s="10">
        <f t="shared" si="21"/>
        <v>10200</v>
      </c>
      <c r="AD113" s="11">
        <v>275</v>
      </c>
      <c r="AE113" s="26">
        <v>7</v>
      </c>
      <c r="AF113" s="7">
        <f t="shared" si="17"/>
        <v>1925</v>
      </c>
      <c r="AG113" s="152">
        <v>1</v>
      </c>
      <c r="AH113" s="145">
        <f t="shared" si="22"/>
        <v>547</v>
      </c>
      <c r="AI113" s="139">
        <f t="shared" si="18"/>
        <v>42725</v>
      </c>
      <c r="AJ113" s="118">
        <f t="shared" si="23"/>
        <v>42725</v>
      </c>
      <c r="AM113" t="b">
        <f>D113='15.02.2022 Смета'!D115</f>
        <v>1</v>
      </c>
      <c r="AN113" t="b">
        <f>F113='15.02.2022 Смета'!E115</f>
        <v>1</v>
      </c>
      <c r="AO113" t="b">
        <f>G113='15.02.2022 Смета'!F115</f>
        <v>1</v>
      </c>
      <c r="AP113" t="b">
        <f>H113='15.02.2022 Смета'!G115</f>
        <v>1</v>
      </c>
    </row>
    <row r="114" spans="1:42" ht="27" customHeight="1" x14ac:dyDescent="0.25">
      <c r="A114" s="108">
        <v>94</v>
      </c>
      <c r="B114" s="8" t="s">
        <v>225</v>
      </c>
      <c r="C114" s="21" t="s">
        <v>110</v>
      </c>
      <c r="D114" s="22" t="s">
        <v>567</v>
      </c>
      <c r="E114" s="21" t="s">
        <v>708</v>
      </c>
      <c r="F114" s="35">
        <v>44708</v>
      </c>
      <c r="G114" s="35">
        <v>44710</v>
      </c>
      <c r="H114" s="21" t="s">
        <v>301</v>
      </c>
      <c r="I114" s="22" t="s">
        <v>708</v>
      </c>
      <c r="J114" s="35">
        <v>44708</v>
      </c>
      <c r="K114" s="35">
        <v>44710</v>
      </c>
      <c r="L114" s="10"/>
      <c r="M114" s="10">
        <v>3400</v>
      </c>
      <c r="N114" s="10">
        <f t="shared" si="14"/>
        <v>0</v>
      </c>
      <c r="O114" s="10"/>
      <c r="P114" s="10">
        <v>2900</v>
      </c>
      <c r="Q114" s="10">
        <f t="shared" si="15"/>
        <v>0</v>
      </c>
      <c r="R114" s="10"/>
      <c r="S114" s="10">
        <v>2800</v>
      </c>
      <c r="T114" s="10">
        <f t="shared" si="16"/>
        <v>0</v>
      </c>
      <c r="U114" s="10">
        <v>60</v>
      </c>
      <c r="V114" s="10">
        <v>150</v>
      </c>
      <c r="W114" s="10">
        <f t="shared" si="19"/>
        <v>9000</v>
      </c>
      <c r="X114" s="10">
        <v>60</v>
      </c>
      <c r="Y114" s="10">
        <v>150</v>
      </c>
      <c r="Z114" s="10">
        <f t="shared" si="20"/>
        <v>9000</v>
      </c>
      <c r="AA114" s="10">
        <v>60</v>
      </c>
      <c r="AB114" s="10">
        <v>150</v>
      </c>
      <c r="AC114" s="10">
        <f t="shared" si="21"/>
        <v>9000</v>
      </c>
      <c r="AD114" s="11">
        <v>132</v>
      </c>
      <c r="AE114" s="26">
        <v>7</v>
      </c>
      <c r="AF114" s="7">
        <f t="shared" si="17"/>
        <v>924</v>
      </c>
      <c r="AG114" s="152">
        <v>1</v>
      </c>
      <c r="AH114" s="145">
        <f t="shared" si="22"/>
        <v>312</v>
      </c>
      <c r="AI114" s="139">
        <f t="shared" si="18"/>
        <v>27924</v>
      </c>
      <c r="AJ114" s="118">
        <f t="shared" si="23"/>
        <v>27924</v>
      </c>
      <c r="AM114" t="b">
        <f>D114='15.02.2022 Смета'!D116</f>
        <v>1</v>
      </c>
      <c r="AN114" t="b">
        <f>F114='15.02.2022 Смета'!E116</f>
        <v>1</v>
      </c>
      <c r="AO114" t="b">
        <f>G114='15.02.2022 Смета'!F116</f>
        <v>1</v>
      </c>
      <c r="AP114" t="b">
        <f>H114='15.02.2022 Смета'!G116</f>
        <v>1</v>
      </c>
    </row>
    <row r="115" spans="1:42" ht="16.149999999999999" customHeight="1" x14ac:dyDescent="0.25">
      <c r="A115" s="114">
        <v>95</v>
      </c>
      <c r="B115" s="8" t="s">
        <v>225</v>
      </c>
      <c r="C115" s="21" t="s">
        <v>110</v>
      </c>
      <c r="D115" s="22" t="s">
        <v>568</v>
      </c>
      <c r="E115" s="21" t="s">
        <v>709</v>
      </c>
      <c r="F115" s="35">
        <v>44722</v>
      </c>
      <c r="G115" s="35">
        <v>44724</v>
      </c>
      <c r="H115" s="21" t="s">
        <v>323</v>
      </c>
      <c r="I115" s="22" t="s">
        <v>709</v>
      </c>
      <c r="J115" s="35">
        <v>44722</v>
      </c>
      <c r="K115" s="35">
        <v>44724</v>
      </c>
      <c r="L115" s="10"/>
      <c r="M115" s="10">
        <v>3400</v>
      </c>
      <c r="N115" s="10">
        <f t="shared" si="14"/>
        <v>0</v>
      </c>
      <c r="O115" s="10"/>
      <c r="P115" s="10">
        <v>2900</v>
      </c>
      <c r="Q115" s="10">
        <f t="shared" si="15"/>
        <v>0</v>
      </c>
      <c r="R115" s="10"/>
      <c r="S115" s="10">
        <v>2800</v>
      </c>
      <c r="T115" s="10">
        <f t="shared" si="16"/>
        <v>0</v>
      </c>
      <c r="U115" s="10">
        <v>44</v>
      </c>
      <c r="V115" s="10">
        <v>150</v>
      </c>
      <c r="W115" s="10">
        <f t="shared" si="19"/>
        <v>6600</v>
      </c>
      <c r="X115" s="10">
        <v>26</v>
      </c>
      <c r="Y115" s="10">
        <v>150</v>
      </c>
      <c r="Z115" s="10">
        <f t="shared" si="20"/>
        <v>3900</v>
      </c>
      <c r="AA115" s="10">
        <v>26</v>
      </c>
      <c r="AB115" s="10">
        <v>150</v>
      </c>
      <c r="AC115" s="10">
        <f t="shared" si="21"/>
        <v>3900</v>
      </c>
      <c r="AD115" s="11">
        <v>96</v>
      </c>
      <c r="AE115" s="26">
        <v>7</v>
      </c>
      <c r="AF115" s="7">
        <f t="shared" si="17"/>
        <v>672</v>
      </c>
      <c r="AG115" s="152">
        <v>1</v>
      </c>
      <c r="AH115" s="145">
        <f t="shared" si="22"/>
        <v>192</v>
      </c>
      <c r="AI115" s="139">
        <f t="shared" si="18"/>
        <v>15072</v>
      </c>
      <c r="AJ115" s="118">
        <f t="shared" si="23"/>
        <v>15072</v>
      </c>
      <c r="AM115" t="b">
        <f>D115='15.02.2022 Смета'!D117</f>
        <v>1</v>
      </c>
      <c r="AN115" t="b">
        <f>F115='15.02.2022 Смета'!E117</f>
        <v>1</v>
      </c>
      <c r="AO115" t="b">
        <f>G115='15.02.2022 Смета'!F117</f>
        <v>1</v>
      </c>
      <c r="AP115" t="b">
        <f>H115='15.02.2022 Смета'!G117</f>
        <v>1</v>
      </c>
    </row>
    <row r="116" spans="1:42" ht="16.149999999999999" customHeight="1" x14ac:dyDescent="0.25">
      <c r="A116" s="108">
        <v>96</v>
      </c>
      <c r="B116" s="8" t="s">
        <v>225</v>
      </c>
      <c r="C116" s="21" t="s">
        <v>110</v>
      </c>
      <c r="D116" s="22" t="s">
        <v>569</v>
      </c>
      <c r="E116" s="21" t="s">
        <v>710</v>
      </c>
      <c r="F116" s="35">
        <v>44729</v>
      </c>
      <c r="G116" s="35">
        <v>44731</v>
      </c>
      <c r="H116" s="21" t="s">
        <v>301</v>
      </c>
      <c r="I116" s="22" t="s">
        <v>710</v>
      </c>
      <c r="J116" s="35">
        <v>44729</v>
      </c>
      <c r="K116" s="35">
        <v>44731</v>
      </c>
      <c r="L116" s="10">
        <v>3</v>
      </c>
      <c r="M116" s="10">
        <v>3400</v>
      </c>
      <c r="N116" s="10">
        <f t="shared" si="14"/>
        <v>10200</v>
      </c>
      <c r="O116" s="10">
        <v>3</v>
      </c>
      <c r="P116" s="10">
        <v>2900</v>
      </c>
      <c r="Q116" s="10">
        <f t="shared" si="15"/>
        <v>8700</v>
      </c>
      <c r="R116" s="10">
        <v>3</v>
      </c>
      <c r="S116" s="10">
        <v>2800</v>
      </c>
      <c r="T116" s="10">
        <f t="shared" si="16"/>
        <v>8400</v>
      </c>
      <c r="U116" s="10">
        <v>72</v>
      </c>
      <c r="V116" s="10">
        <v>150</v>
      </c>
      <c r="W116" s="10">
        <f t="shared" si="19"/>
        <v>10800</v>
      </c>
      <c r="X116" s="10">
        <v>36</v>
      </c>
      <c r="Y116" s="10">
        <v>150</v>
      </c>
      <c r="Z116" s="10">
        <f t="shared" si="20"/>
        <v>5400</v>
      </c>
      <c r="AA116" s="10">
        <v>36</v>
      </c>
      <c r="AB116" s="10">
        <v>150</v>
      </c>
      <c r="AC116" s="10">
        <f t="shared" si="21"/>
        <v>5400</v>
      </c>
      <c r="AD116" s="11">
        <v>153</v>
      </c>
      <c r="AE116" s="26">
        <v>7</v>
      </c>
      <c r="AF116" s="7">
        <f t="shared" si="17"/>
        <v>1071</v>
      </c>
      <c r="AG116" s="152">
        <v>1</v>
      </c>
      <c r="AH116" s="145">
        <f t="shared" si="22"/>
        <v>306</v>
      </c>
      <c r="AI116" s="139">
        <f t="shared" si="18"/>
        <v>49971</v>
      </c>
      <c r="AJ116" s="118">
        <f t="shared" si="23"/>
        <v>49971</v>
      </c>
      <c r="AM116" t="b">
        <f>D116='15.02.2022 Смета'!D118</f>
        <v>1</v>
      </c>
      <c r="AN116" t="b">
        <f>F116='15.02.2022 Смета'!E118</f>
        <v>1</v>
      </c>
      <c r="AO116" t="b">
        <f>G116='15.02.2022 Смета'!F118</f>
        <v>1</v>
      </c>
      <c r="AP116" t="b">
        <f>H116='15.02.2022 Смета'!G118</f>
        <v>1</v>
      </c>
    </row>
    <row r="117" spans="1:42" ht="16.149999999999999" customHeight="1" x14ac:dyDescent="0.25">
      <c r="A117" s="114">
        <v>97</v>
      </c>
      <c r="B117" s="8" t="s">
        <v>225</v>
      </c>
      <c r="C117" s="21" t="s">
        <v>110</v>
      </c>
      <c r="D117" s="22" t="s">
        <v>570</v>
      </c>
      <c r="E117" s="21" t="s">
        <v>711</v>
      </c>
      <c r="F117" s="35">
        <v>44736</v>
      </c>
      <c r="G117" s="35">
        <v>44738</v>
      </c>
      <c r="H117" s="21" t="s">
        <v>301</v>
      </c>
      <c r="I117" s="22" t="s">
        <v>711</v>
      </c>
      <c r="J117" s="35">
        <v>44736</v>
      </c>
      <c r="K117" s="35">
        <v>44738</v>
      </c>
      <c r="L117" s="10">
        <v>3</v>
      </c>
      <c r="M117" s="10">
        <v>3400</v>
      </c>
      <c r="N117" s="10">
        <f t="shared" si="14"/>
        <v>10200</v>
      </c>
      <c r="O117" s="10">
        <v>3</v>
      </c>
      <c r="P117" s="10">
        <v>2900</v>
      </c>
      <c r="Q117" s="10">
        <f t="shared" si="15"/>
        <v>8700</v>
      </c>
      <c r="R117" s="10">
        <v>3</v>
      </c>
      <c r="S117" s="10">
        <v>2800</v>
      </c>
      <c r="T117" s="10">
        <f t="shared" si="16"/>
        <v>8400</v>
      </c>
      <c r="U117" s="10">
        <v>80</v>
      </c>
      <c r="V117" s="10">
        <v>150</v>
      </c>
      <c r="W117" s="10">
        <f t="shared" si="19"/>
        <v>12000</v>
      </c>
      <c r="X117" s="10">
        <v>44</v>
      </c>
      <c r="Y117" s="10">
        <v>150</v>
      </c>
      <c r="Z117" s="10">
        <f t="shared" si="20"/>
        <v>6600</v>
      </c>
      <c r="AA117" s="10">
        <v>44</v>
      </c>
      <c r="AB117" s="10">
        <v>150</v>
      </c>
      <c r="AC117" s="10">
        <f t="shared" si="21"/>
        <v>6600</v>
      </c>
      <c r="AD117" s="11">
        <v>177</v>
      </c>
      <c r="AE117" s="26">
        <v>7</v>
      </c>
      <c r="AF117" s="7">
        <f t="shared" si="17"/>
        <v>1239</v>
      </c>
      <c r="AG117" s="152">
        <v>1</v>
      </c>
      <c r="AH117" s="145">
        <f t="shared" si="22"/>
        <v>354</v>
      </c>
      <c r="AI117" s="139">
        <f t="shared" si="18"/>
        <v>53739</v>
      </c>
      <c r="AJ117" s="118">
        <f t="shared" si="23"/>
        <v>53739</v>
      </c>
      <c r="AM117" t="b">
        <f>D117='15.02.2022 Смета'!D119</f>
        <v>1</v>
      </c>
      <c r="AN117" t="b">
        <f>F117='15.02.2022 Смета'!E119</f>
        <v>1</v>
      </c>
      <c r="AO117" t="b">
        <f>G117='15.02.2022 Смета'!F119</f>
        <v>1</v>
      </c>
      <c r="AP117" t="b">
        <f>H117='15.02.2022 Смета'!G119</f>
        <v>1</v>
      </c>
    </row>
    <row r="118" spans="1:42" ht="27" customHeight="1" x14ac:dyDescent="0.25">
      <c r="A118" s="108">
        <v>98</v>
      </c>
      <c r="B118" s="8" t="s">
        <v>208</v>
      </c>
      <c r="C118" s="21" t="s">
        <v>110</v>
      </c>
      <c r="D118" s="22" t="s">
        <v>210</v>
      </c>
      <c r="E118" s="21" t="s">
        <v>365</v>
      </c>
      <c r="F118" s="35">
        <v>44820</v>
      </c>
      <c r="G118" s="35">
        <v>44822</v>
      </c>
      <c r="H118" s="21" t="s">
        <v>301</v>
      </c>
      <c r="I118" s="38" t="s">
        <v>365</v>
      </c>
      <c r="J118" s="35">
        <v>44820</v>
      </c>
      <c r="K118" s="35">
        <v>44822</v>
      </c>
      <c r="L118" s="10"/>
      <c r="M118" s="10">
        <v>3400</v>
      </c>
      <c r="N118" s="10">
        <f t="shared" si="14"/>
        <v>0</v>
      </c>
      <c r="O118" s="10"/>
      <c r="P118" s="10">
        <v>2900</v>
      </c>
      <c r="Q118" s="10">
        <f t="shared" si="15"/>
        <v>0</v>
      </c>
      <c r="R118" s="10"/>
      <c r="S118" s="10">
        <v>2800</v>
      </c>
      <c r="T118" s="10">
        <f t="shared" si="16"/>
        <v>0</v>
      </c>
      <c r="U118" s="10"/>
      <c r="V118" s="10">
        <v>150</v>
      </c>
      <c r="W118" s="10">
        <f t="shared" si="19"/>
        <v>0</v>
      </c>
      <c r="X118" s="10"/>
      <c r="Y118" s="10">
        <v>150</v>
      </c>
      <c r="Z118" s="10">
        <f t="shared" si="20"/>
        <v>0</v>
      </c>
      <c r="AA118" s="10"/>
      <c r="AB118" s="10">
        <v>150</v>
      </c>
      <c r="AC118" s="10">
        <f t="shared" si="21"/>
        <v>0</v>
      </c>
      <c r="AD118" s="66">
        <v>288</v>
      </c>
      <c r="AE118" s="7">
        <v>7</v>
      </c>
      <c r="AF118" s="7">
        <f t="shared" si="17"/>
        <v>2016</v>
      </c>
      <c r="AG118" s="152">
        <v>1</v>
      </c>
      <c r="AH118" s="139">
        <f t="shared" si="22"/>
        <v>288</v>
      </c>
      <c r="AI118" s="139">
        <f t="shared" si="18"/>
        <v>2016</v>
      </c>
      <c r="AJ118" s="109">
        <f t="shared" si="23"/>
        <v>2016</v>
      </c>
      <c r="AM118" t="b">
        <f>D118='15.02.2022 Смета'!D120</f>
        <v>1</v>
      </c>
      <c r="AN118" t="b">
        <f>F118='15.02.2022 Смета'!E120</f>
        <v>1</v>
      </c>
      <c r="AO118" t="b">
        <f>G118='15.02.2022 Смета'!F120</f>
        <v>1</v>
      </c>
      <c r="AP118" t="b">
        <f>H118='15.02.2022 Смета'!G120</f>
        <v>1</v>
      </c>
    </row>
    <row r="119" spans="1:42" ht="27" customHeight="1" x14ac:dyDescent="0.25">
      <c r="A119" s="114">
        <v>99</v>
      </c>
      <c r="B119" s="8" t="s">
        <v>225</v>
      </c>
      <c r="C119" s="21" t="s">
        <v>110</v>
      </c>
      <c r="D119" s="22" t="s">
        <v>571</v>
      </c>
      <c r="E119" s="21" t="s">
        <v>1077</v>
      </c>
      <c r="F119" s="35">
        <v>44827</v>
      </c>
      <c r="G119" s="35">
        <v>44829</v>
      </c>
      <c r="H119" s="21" t="s">
        <v>301</v>
      </c>
      <c r="I119" s="22" t="s">
        <v>761</v>
      </c>
      <c r="J119" s="35">
        <v>44827</v>
      </c>
      <c r="K119" s="35">
        <v>44829</v>
      </c>
      <c r="L119" s="10"/>
      <c r="M119" s="10">
        <v>3400</v>
      </c>
      <c r="N119" s="10">
        <f t="shared" si="14"/>
        <v>0</v>
      </c>
      <c r="O119" s="10"/>
      <c r="P119" s="10">
        <v>2900</v>
      </c>
      <c r="Q119" s="10">
        <f t="shared" si="15"/>
        <v>0</v>
      </c>
      <c r="R119" s="10"/>
      <c r="S119" s="10">
        <v>2800</v>
      </c>
      <c r="T119" s="10">
        <f t="shared" si="16"/>
        <v>0</v>
      </c>
      <c r="U119" s="10">
        <v>76</v>
      </c>
      <c r="V119" s="10">
        <v>150</v>
      </c>
      <c r="W119" s="10">
        <f t="shared" si="19"/>
        <v>11400</v>
      </c>
      <c r="X119" s="10">
        <v>42</v>
      </c>
      <c r="Y119" s="10">
        <v>150</v>
      </c>
      <c r="Z119" s="10">
        <f t="shared" si="20"/>
        <v>6300</v>
      </c>
      <c r="AA119" s="10">
        <v>42</v>
      </c>
      <c r="AB119" s="10">
        <v>150</v>
      </c>
      <c r="AC119" s="10">
        <f t="shared" si="21"/>
        <v>6300</v>
      </c>
      <c r="AD119" s="11">
        <v>160</v>
      </c>
      <c r="AE119" s="26">
        <v>7</v>
      </c>
      <c r="AF119" s="7">
        <f t="shared" si="17"/>
        <v>1120</v>
      </c>
      <c r="AG119" s="152">
        <v>1</v>
      </c>
      <c r="AH119" s="139">
        <f t="shared" si="22"/>
        <v>320</v>
      </c>
      <c r="AI119" s="139">
        <f t="shared" si="18"/>
        <v>25120</v>
      </c>
      <c r="AJ119" s="109">
        <f t="shared" si="23"/>
        <v>25120</v>
      </c>
      <c r="AM119" t="b">
        <f>D119='15.02.2022 Смета'!D121</f>
        <v>1</v>
      </c>
      <c r="AN119" t="b">
        <f>F119='15.02.2022 Смета'!E121</f>
        <v>1</v>
      </c>
      <c r="AO119" t="b">
        <f>G119='15.02.2022 Смета'!F121</f>
        <v>1</v>
      </c>
      <c r="AP119" t="b">
        <f>H119='15.02.2022 Смета'!G121</f>
        <v>1</v>
      </c>
    </row>
    <row r="120" spans="1:42" x14ac:dyDescent="0.25">
      <c r="A120" s="106"/>
      <c r="B120" s="96"/>
      <c r="C120" s="97"/>
      <c r="D120" s="179" t="s">
        <v>914</v>
      </c>
      <c r="E120" s="99"/>
      <c r="F120" s="99"/>
      <c r="G120" s="99"/>
      <c r="H120" s="99"/>
      <c r="I120" s="99"/>
      <c r="J120" s="99"/>
      <c r="K120" s="99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2"/>
      <c r="AE120" s="79"/>
      <c r="AF120" s="79"/>
      <c r="AG120" s="153"/>
      <c r="AH120" s="151"/>
      <c r="AI120" s="151"/>
      <c r="AJ120" s="164"/>
      <c r="AM120" t="b">
        <f>D120='15.02.2022 Смета'!D122</f>
        <v>1</v>
      </c>
      <c r="AN120" t="b">
        <f>F120='15.02.2022 Смета'!E122</f>
        <v>1</v>
      </c>
      <c r="AO120" t="b">
        <f>G120='15.02.2022 Смета'!F122</f>
        <v>1</v>
      </c>
      <c r="AP120" t="b">
        <f>H120='15.02.2022 Смета'!G122</f>
        <v>1</v>
      </c>
    </row>
    <row r="121" spans="1:42" ht="16.149999999999999" customHeight="1" x14ac:dyDescent="0.25">
      <c r="A121" s="112">
        <v>100</v>
      </c>
      <c r="B121" s="8" t="s">
        <v>19</v>
      </c>
      <c r="C121" s="21" t="s">
        <v>153</v>
      </c>
      <c r="D121" s="22" t="s">
        <v>58</v>
      </c>
      <c r="E121" s="21" t="s">
        <v>340</v>
      </c>
      <c r="F121" s="35">
        <v>44597</v>
      </c>
      <c r="G121" s="35">
        <v>44906</v>
      </c>
      <c r="H121" s="21" t="s">
        <v>748</v>
      </c>
      <c r="I121" s="22" t="s">
        <v>300</v>
      </c>
      <c r="J121" s="35">
        <v>44597</v>
      </c>
      <c r="K121" s="35">
        <v>44906</v>
      </c>
      <c r="L121" s="10"/>
      <c r="M121" s="10">
        <v>3400</v>
      </c>
      <c r="N121" s="10">
        <f t="shared" si="14"/>
        <v>0</v>
      </c>
      <c r="O121" s="10"/>
      <c r="P121" s="10">
        <v>2900</v>
      </c>
      <c r="Q121" s="10">
        <f t="shared" si="15"/>
        <v>0</v>
      </c>
      <c r="R121" s="10"/>
      <c r="S121" s="10">
        <v>2800</v>
      </c>
      <c r="T121" s="10">
        <f t="shared" si="16"/>
        <v>0</v>
      </c>
      <c r="U121" s="10">
        <v>2</v>
      </c>
      <c r="V121" s="10">
        <v>150</v>
      </c>
      <c r="W121" s="10">
        <f t="shared" si="19"/>
        <v>300</v>
      </c>
      <c r="X121" s="10">
        <v>2</v>
      </c>
      <c r="Y121" s="10">
        <v>150</v>
      </c>
      <c r="Z121" s="10">
        <f t="shared" si="20"/>
        <v>300</v>
      </c>
      <c r="AA121" s="10">
        <v>2</v>
      </c>
      <c r="AB121" s="10">
        <v>150</v>
      </c>
      <c r="AC121" s="10">
        <f t="shared" si="21"/>
        <v>300</v>
      </c>
      <c r="AD121" s="11"/>
      <c r="AE121" s="26">
        <v>7</v>
      </c>
      <c r="AF121" s="7">
        <f t="shared" si="17"/>
        <v>0</v>
      </c>
      <c r="AG121" s="152">
        <v>1</v>
      </c>
      <c r="AH121" s="139">
        <f t="shared" si="22"/>
        <v>6</v>
      </c>
      <c r="AI121" s="139">
        <f t="shared" si="18"/>
        <v>900</v>
      </c>
      <c r="AJ121" s="109">
        <f t="shared" si="23"/>
        <v>900</v>
      </c>
      <c r="AM121" t="b">
        <f>D121='15.02.2022 Смета'!D123</f>
        <v>1</v>
      </c>
      <c r="AN121" t="b">
        <f>F121='15.02.2022 Смета'!E123</f>
        <v>1</v>
      </c>
      <c r="AO121" t="b">
        <f>G121='15.02.2022 Смета'!F123</f>
        <v>1</v>
      </c>
      <c r="AP121" t="b">
        <f>H121='15.02.2022 Смета'!G123</f>
        <v>1</v>
      </c>
    </row>
    <row r="122" spans="1:42" ht="39.4" customHeight="1" x14ac:dyDescent="0.25">
      <c r="A122" s="108">
        <v>101</v>
      </c>
      <c r="B122" s="8" t="s">
        <v>19</v>
      </c>
      <c r="C122" s="21" t="s">
        <v>153</v>
      </c>
      <c r="D122" s="22" t="s">
        <v>174</v>
      </c>
      <c r="E122" s="21" t="s">
        <v>1006</v>
      </c>
      <c r="F122" s="35">
        <v>44738</v>
      </c>
      <c r="G122" s="35">
        <v>44742</v>
      </c>
      <c r="H122" s="21" t="s">
        <v>748</v>
      </c>
      <c r="I122" s="22" t="s">
        <v>712</v>
      </c>
      <c r="J122" s="35">
        <v>44738</v>
      </c>
      <c r="K122" s="35">
        <v>44742</v>
      </c>
      <c r="L122" s="10"/>
      <c r="M122" s="10">
        <v>3400</v>
      </c>
      <c r="N122" s="10">
        <f t="shared" si="14"/>
        <v>0</v>
      </c>
      <c r="O122" s="10"/>
      <c r="P122" s="10">
        <v>2900</v>
      </c>
      <c r="Q122" s="10">
        <f t="shared" si="15"/>
        <v>0</v>
      </c>
      <c r="R122" s="10"/>
      <c r="S122" s="10">
        <v>2800</v>
      </c>
      <c r="T122" s="10">
        <f t="shared" si="16"/>
        <v>0</v>
      </c>
      <c r="U122" s="10">
        <v>6</v>
      </c>
      <c r="V122" s="10">
        <v>150</v>
      </c>
      <c r="W122" s="10">
        <f t="shared" si="19"/>
        <v>900</v>
      </c>
      <c r="X122" s="10">
        <v>6</v>
      </c>
      <c r="Y122" s="10">
        <v>150</v>
      </c>
      <c r="Z122" s="10">
        <f t="shared" si="20"/>
        <v>900</v>
      </c>
      <c r="AA122" s="10">
        <v>6</v>
      </c>
      <c r="AB122" s="10">
        <v>150</v>
      </c>
      <c r="AC122" s="10">
        <f t="shared" si="21"/>
        <v>900</v>
      </c>
      <c r="AD122" s="11">
        <v>24</v>
      </c>
      <c r="AE122" s="26">
        <v>7</v>
      </c>
      <c r="AF122" s="7">
        <f t="shared" si="17"/>
        <v>168</v>
      </c>
      <c r="AG122" s="152">
        <v>1</v>
      </c>
      <c r="AH122" s="139">
        <f t="shared" si="22"/>
        <v>42</v>
      </c>
      <c r="AI122" s="139">
        <f t="shared" si="18"/>
        <v>2868</v>
      </c>
      <c r="AJ122" s="109">
        <f t="shared" si="23"/>
        <v>2868</v>
      </c>
      <c r="AM122" t="b">
        <f>D122='15.02.2022 Смета'!D124</f>
        <v>1</v>
      </c>
      <c r="AN122" t="b">
        <f>F122='15.02.2022 Смета'!E124</f>
        <v>1</v>
      </c>
      <c r="AO122" t="b">
        <f>G122='15.02.2022 Смета'!F124</f>
        <v>1</v>
      </c>
      <c r="AP122" t="b">
        <f>H122='15.02.2022 Смета'!G124</f>
        <v>1</v>
      </c>
    </row>
    <row r="123" spans="1:42" x14ac:dyDescent="0.25">
      <c r="A123" s="106"/>
      <c r="B123" s="96"/>
      <c r="C123" s="97"/>
      <c r="D123" s="179" t="s">
        <v>847</v>
      </c>
      <c r="E123" s="99"/>
      <c r="F123" s="99"/>
      <c r="G123" s="99"/>
      <c r="H123" s="99"/>
      <c r="I123" s="99"/>
      <c r="J123" s="99"/>
      <c r="K123" s="99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2"/>
      <c r="AE123" s="79"/>
      <c r="AF123" s="79"/>
      <c r="AG123" s="153"/>
      <c r="AH123" s="151"/>
      <c r="AI123" s="151"/>
      <c r="AJ123" s="164"/>
      <c r="AM123" t="b">
        <f>D123='15.02.2022 Смета'!D125</f>
        <v>1</v>
      </c>
      <c r="AN123" t="b">
        <f>F123='15.02.2022 Смета'!E125</f>
        <v>1</v>
      </c>
      <c r="AO123" t="b">
        <f>G123='15.02.2022 Смета'!F125</f>
        <v>1</v>
      </c>
      <c r="AP123" t="b">
        <f>H123='15.02.2022 Смета'!G125</f>
        <v>1</v>
      </c>
    </row>
    <row r="124" spans="1:42" ht="16.149999999999999" customHeight="1" x14ac:dyDescent="0.25">
      <c r="A124" s="108">
        <v>102</v>
      </c>
      <c r="B124" s="15" t="s">
        <v>14</v>
      </c>
      <c r="C124" s="21" t="s">
        <v>157</v>
      </c>
      <c r="D124" s="22" t="s">
        <v>572</v>
      </c>
      <c r="E124" s="21" t="s">
        <v>340</v>
      </c>
      <c r="F124" s="35">
        <v>44665</v>
      </c>
      <c r="G124" s="35">
        <v>44669</v>
      </c>
      <c r="H124" s="21" t="s">
        <v>309</v>
      </c>
      <c r="I124" s="22" t="s">
        <v>340</v>
      </c>
      <c r="J124" s="35">
        <v>44665</v>
      </c>
      <c r="K124" s="35">
        <v>44669</v>
      </c>
      <c r="L124" s="14"/>
      <c r="M124" s="10">
        <v>3400</v>
      </c>
      <c r="N124" s="10">
        <f t="shared" si="14"/>
        <v>0</v>
      </c>
      <c r="O124" s="14"/>
      <c r="P124" s="10">
        <v>2900</v>
      </c>
      <c r="Q124" s="10">
        <f t="shared" si="15"/>
        <v>0</v>
      </c>
      <c r="R124" s="14"/>
      <c r="S124" s="10">
        <v>2800</v>
      </c>
      <c r="T124" s="10">
        <f t="shared" si="16"/>
        <v>0</v>
      </c>
      <c r="U124" s="10">
        <v>7</v>
      </c>
      <c r="V124" s="10">
        <v>150</v>
      </c>
      <c r="W124" s="10">
        <f t="shared" si="19"/>
        <v>1050</v>
      </c>
      <c r="X124" s="10">
        <v>7</v>
      </c>
      <c r="Y124" s="10">
        <v>150</v>
      </c>
      <c r="Z124" s="10">
        <f t="shared" si="20"/>
        <v>1050</v>
      </c>
      <c r="AA124" s="10">
        <v>7</v>
      </c>
      <c r="AB124" s="10">
        <v>150</v>
      </c>
      <c r="AC124" s="10">
        <f t="shared" si="21"/>
        <v>1050</v>
      </c>
      <c r="AD124" s="10">
        <v>27</v>
      </c>
      <c r="AE124" s="26">
        <v>7</v>
      </c>
      <c r="AF124" s="7">
        <f t="shared" si="17"/>
        <v>189</v>
      </c>
      <c r="AG124" s="152">
        <v>1</v>
      </c>
      <c r="AH124" s="139">
        <f t="shared" si="22"/>
        <v>48</v>
      </c>
      <c r="AI124" s="139">
        <f t="shared" si="18"/>
        <v>3339</v>
      </c>
      <c r="AJ124" s="109">
        <f t="shared" si="23"/>
        <v>3339</v>
      </c>
      <c r="AM124" t="b">
        <f>D124='15.02.2022 Смета'!D126</f>
        <v>1</v>
      </c>
      <c r="AN124" t="b">
        <f>F124='15.02.2022 Смета'!E126</f>
        <v>1</v>
      </c>
      <c r="AO124" t="b">
        <f>G124='15.02.2022 Смета'!F126</f>
        <v>1</v>
      </c>
      <c r="AP124" t="b">
        <f>H124='15.02.2022 Смета'!G126</f>
        <v>1</v>
      </c>
    </row>
    <row r="125" spans="1:42" ht="27" customHeight="1" x14ac:dyDescent="0.25">
      <c r="A125" s="114">
        <v>103</v>
      </c>
      <c r="B125" s="15" t="s">
        <v>14</v>
      </c>
      <c r="C125" s="21" t="s">
        <v>157</v>
      </c>
      <c r="D125" s="22" t="s">
        <v>529</v>
      </c>
      <c r="E125" s="21" t="s">
        <v>713</v>
      </c>
      <c r="F125" s="35">
        <v>44706</v>
      </c>
      <c r="G125" s="35">
        <v>44712</v>
      </c>
      <c r="H125" s="21" t="s">
        <v>530</v>
      </c>
      <c r="I125" s="22" t="s">
        <v>713</v>
      </c>
      <c r="J125" s="35">
        <v>44706</v>
      </c>
      <c r="K125" s="35">
        <v>44712</v>
      </c>
      <c r="L125" s="28"/>
      <c r="M125" s="10">
        <v>3400</v>
      </c>
      <c r="N125" s="10">
        <f t="shared" si="14"/>
        <v>0</v>
      </c>
      <c r="O125" s="28"/>
      <c r="P125" s="10">
        <v>2900</v>
      </c>
      <c r="Q125" s="10">
        <f t="shared" si="15"/>
        <v>0</v>
      </c>
      <c r="R125" s="28"/>
      <c r="S125" s="10">
        <v>2800</v>
      </c>
      <c r="T125" s="10">
        <f t="shared" si="16"/>
        <v>0</v>
      </c>
      <c r="U125" s="10">
        <v>10</v>
      </c>
      <c r="V125" s="10">
        <v>150</v>
      </c>
      <c r="W125" s="10">
        <f t="shared" si="19"/>
        <v>1500</v>
      </c>
      <c r="X125" s="10">
        <v>10</v>
      </c>
      <c r="Y125" s="10">
        <v>150</v>
      </c>
      <c r="Z125" s="10">
        <f t="shared" si="20"/>
        <v>1500</v>
      </c>
      <c r="AA125" s="10">
        <v>10</v>
      </c>
      <c r="AB125" s="10">
        <v>150</v>
      </c>
      <c r="AC125" s="10">
        <f t="shared" si="21"/>
        <v>1500</v>
      </c>
      <c r="AD125" s="29">
        <v>30</v>
      </c>
      <c r="AE125" s="26">
        <v>7</v>
      </c>
      <c r="AF125" s="7">
        <f t="shared" si="17"/>
        <v>210</v>
      </c>
      <c r="AG125" s="152">
        <v>1</v>
      </c>
      <c r="AH125" s="139">
        <f t="shared" si="22"/>
        <v>60</v>
      </c>
      <c r="AI125" s="139">
        <f t="shared" si="18"/>
        <v>4710</v>
      </c>
      <c r="AJ125" s="109">
        <f t="shared" si="23"/>
        <v>4710</v>
      </c>
      <c r="AM125" t="b">
        <f>D125='15.02.2022 Смета'!D127</f>
        <v>1</v>
      </c>
      <c r="AN125" t="b">
        <f>F125='15.02.2022 Смета'!E127</f>
        <v>1</v>
      </c>
      <c r="AO125" t="b">
        <f>G125='15.02.2022 Смета'!F127</f>
        <v>1</v>
      </c>
      <c r="AP125" t="b">
        <f>H125='15.02.2022 Смета'!G127</f>
        <v>1</v>
      </c>
    </row>
    <row r="126" spans="1:42" ht="27" customHeight="1" x14ac:dyDescent="0.25">
      <c r="A126" s="108">
        <v>104</v>
      </c>
      <c r="B126" s="15" t="s">
        <v>14</v>
      </c>
      <c r="C126" s="21" t="s">
        <v>157</v>
      </c>
      <c r="D126" s="22" t="s">
        <v>173</v>
      </c>
      <c r="E126" s="21" t="s">
        <v>714</v>
      </c>
      <c r="F126" s="35">
        <v>44746</v>
      </c>
      <c r="G126" s="35">
        <v>44752</v>
      </c>
      <c r="H126" s="21" t="s">
        <v>367</v>
      </c>
      <c r="I126" s="22" t="s">
        <v>714</v>
      </c>
      <c r="J126" s="35">
        <v>44746</v>
      </c>
      <c r="K126" s="35">
        <v>44752</v>
      </c>
      <c r="L126" s="14"/>
      <c r="M126" s="10">
        <v>3400</v>
      </c>
      <c r="N126" s="10">
        <f t="shared" si="14"/>
        <v>0</v>
      </c>
      <c r="O126" s="14"/>
      <c r="P126" s="10">
        <v>2900</v>
      </c>
      <c r="Q126" s="10">
        <f t="shared" si="15"/>
        <v>0</v>
      </c>
      <c r="R126" s="14"/>
      <c r="S126" s="10">
        <v>2800</v>
      </c>
      <c r="T126" s="10">
        <f t="shared" si="16"/>
        <v>0</v>
      </c>
      <c r="U126" s="10">
        <v>9</v>
      </c>
      <c r="V126" s="10">
        <v>150</v>
      </c>
      <c r="W126" s="10">
        <f t="shared" si="19"/>
        <v>1350</v>
      </c>
      <c r="X126" s="10">
        <v>9</v>
      </c>
      <c r="Y126" s="10">
        <v>150</v>
      </c>
      <c r="Z126" s="10">
        <f t="shared" si="20"/>
        <v>1350</v>
      </c>
      <c r="AA126" s="10">
        <v>9</v>
      </c>
      <c r="AB126" s="10">
        <v>150</v>
      </c>
      <c r="AC126" s="10">
        <f t="shared" si="21"/>
        <v>1350</v>
      </c>
      <c r="AD126" s="10">
        <v>27</v>
      </c>
      <c r="AE126" s="26">
        <v>7</v>
      </c>
      <c r="AF126" s="7">
        <f t="shared" si="17"/>
        <v>189</v>
      </c>
      <c r="AG126" s="152">
        <v>1</v>
      </c>
      <c r="AH126" s="139">
        <f t="shared" si="22"/>
        <v>54</v>
      </c>
      <c r="AI126" s="139">
        <f t="shared" si="18"/>
        <v>4239</v>
      </c>
      <c r="AJ126" s="109">
        <f t="shared" si="23"/>
        <v>4239</v>
      </c>
      <c r="AM126" t="b">
        <f>D126='15.02.2022 Смета'!D128</f>
        <v>1</v>
      </c>
      <c r="AN126" t="b">
        <f>F126='15.02.2022 Смета'!E128</f>
        <v>1</v>
      </c>
      <c r="AO126" t="b">
        <f>G126='15.02.2022 Смета'!F128</f>
        <v>1</v>
      </c>
      <c r="AP126" t="b">
        <f>H126='15.02.2022 Смета'!G128</f>
        <v>1</v>
      </c>
    </row>
    <row r="127" spans="1:42" ht="27" customHeight="1" x14ac:dyDescent="0.25">
      <c r="A127" s="114">
        <v>105</v>
      </c>
      <c r="B127" s="15" t="s">
        <v>14</v>
      </c>
      <c r="C127" s="21" t="s">
        <v>157</v>
      </c>
      <c r="D127" s="22" t="s">
        <v>174</v>
      </c>
      <c r="E127" s="21" t="s">
        <v>714</v>
      </c>
      <c r="F127" s="35">
        <v>44746</v>
      </c>
      <c r="G127" s="35">
        <v>44752</v>
      </c>
      <c r="H127" s="21" t="s">
        <v>367</v>
      </c>
      <c r="I127" s="22" t="s">
        <v>714</v>
      </c>
      <c r="J127" s="35">
        <v>44746</v>
      </c>
      <c r="K127" s="35">
        <v>44752</v>
      </c>
      <c r="L127" s="28"/>
      <c r="M127" s="10">
        <v>3400</v>
      </c>
      <c r="N127" s="10">
        <f t="shared" si="14"/>
        <v>0</v>
      </c>
      <c r="O127" s="28"/>
      <c r="P127" s="10">
        <v>2900</v>
      </c>
      <c r="Q127" s="10">
        <f t="shared" si="15"/>
        <v>0</v>
      </c>
      <c r="R127" s="28"/>
      <c r="S127" s="10">
        <v>2800</v>
      </c>
      <c r="T127" s="10">
        <f t="shared" si="16"/>
        <v>0</v>
      </c>
      <c r="U127" s="10">
        <v>44</v>
      </c>
      <c r="V127" s="10">
        <v>150</v>
      </c>
      <c r="W127" s="10">
        <f t="shared" si="19"/>
        <v>6600</v>
      </c>
      <c r="X127" s="10">
        <v>44</v>
      </c>
      <c r="Y127" s="10">
        <v>150</v>
      </c>
      <c r="Z127" s="10">
        <f t="shared" si="20"/>
        <v>6600</v>
      </c>
      <c r="AA127" s="10">
        <v>44</v>
      </c>
      <c r="AB127" s="10">
        <v>150</v>
      </c>
      <c r="AC127" s="10">
        <f t="shared" si="21"/>
        <v>6600</v>
      </c>
      <c r="AD127" s="29">
        <v>132</v>
      </c>
      <c r="AE127" s="26">
        <v>7</v>
      </c>
      <c r="AF127" s="7">
        <f t="shared" si="17"/>
        <v>924</v>
      </c>
      <c r="AG127" s="152">
        <v>1</v>
      </c>
      <c r="AH127" s="145">
        <f t="shared" si="22"/>
        <v>264</v>
      </c>
      <c r="AI127" s="139">
        <f t="shared" si="18"/>
        <v>20724</v>
      </c>
      <c r="AJ127" s="118">
        <f t="shared" si="23"/>
        <v>20724</v>
      </c>
      <c r="AM127" t="b">
        <f>D127='15.02.2022 Смета'!D129</f>
        <v>1</v>
      </c>
      <c r="AN127" t="b">
        <f>F127='15.02.2022 Смета'!E129</f>
        <v>1</v>
      </c>
      <c r="AO127" t="b">
        <f>G127='15.02.2022 Смета'!F129</f>
        <v>1</v>
      </c>
      <c r="AP127" t="b">
        <f>H127='15.02.2022 Смета'!G129</f>
        <v>1</v>
      </c>
    </row>
    <row r="128" spans="1:42" x14ac:dyDescent="0.25">
      <c r="A128" s="106"/>
      <c r="B128" s="96"/>
      <c r="C128" s="97"/>
      <c r="D128" s="179" t="s">
        <v>848</v>
      </c>
      <c r="E128" s="99"/>
      <c r="F128" s="99"/>
      <c r="G128" s="99"/>
      <c r="H128" s="99"/>
      <c r="I128" s="99"/>
      <c r="J128" s="99"/>
      <c r="K128" s="99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2"/>
      <c r="AE128" s="79"/>
      <c r="AF128" s="79"/>
      <c r="AG128" s="153"/>
      <c r="AH128" s="151"/>
      <c r="AI128" s="151"/>
      <c r="AJ128" s="164"/>
      <c r="AM128" t="b">
        <f>D128='15.02.2022 Смета'!D130</f>
        <v>1</v>
      </c>
      <c r="AN128" t="b">
        <f>F128='15.02.2022 Смета'!E130</f>
        <v>1</v>
      </c>
      <c r="AO128" t="b">
        <f>G128='15.02.2022 Смета'!F130</f>
        <v>1</v>
      </c>
      <c r="AP128" t="b">
        <f>H128='15.02.2022 Смета'!G130</f>
        <v>1</v>
      </c>
    </row>
    <row r="129" spans="1:42" ht="27" customHeight="1" x14ac:dyDescent="0.25">
      <c r="A129" s="108">
        <v>106</v>
      </c>
      <c r="B129" s="18" t="s">
        <v>172</v>
      </c>
      <c r="C129" s="44" t="s">
        <v>120</v>
      </c>
      <c r="D129" s="42" t="s">
        <v>174</v>
      </c>
      <c r="E129" s="21" t="s">
        <v>369</v>
      </c>
      <c r="F129" s="43">
        <v>44621</v>
      </c>
      <c r="G129" s="43">
        <v>44625</v>
      </c>
      <c r="H129" s="21" t="s">
        <v>319</v>
      </c>
      <c r="I129" s="38" t="s">
        <v>369</v>
      </c>
      <c r="J129" s="43">
        <v>44621</v>
      </c>
      <c r="K129" s="43">
        <v>44625</v>
      </c>
      <c r="L129" s="13"/>
      <c r="M129" s="10">
        <v>3400</v>
      </c>
      <c r="N129" s="10">
        <f t="shared" ref="N129:N204" si="24">L129*M129</f>
        <v>0</v>
      </c>
      <c r="O129" s="13"/>
      <c r="P129" s="10">
        <v>2900</v>
      </c>
      <c r="Q129" s="10">
        <f t="shared" ref="Q129:Q204" si="25">O129*P129</f>
        <v>0</v>
      </c>
      <c r="R129" s="13"/>
      <c r="S129" s="10">
        <v>2800</v>
      </c>
      <c r="T129" s="10">
        <f t="shared" ref="T129:T204" si="26">R129*S129</f>
        <v>0</v>
      </c>
      <c r="U129" s="13">
        <v>44</v>
      </c>
      <c r="V129" s="10">
        <v>150</v>
      </c>
      <c r="W129" s="10">
        <f t="shared" si="19"/>
        <v>6600</v>
      </c>
      <c r="X129" s="13">
        <v>44</v>
      </c>
      <c r="Y129" s="10">
        <v>150</v>
      </c>
      <c r="Z129" s="10">
        <f t="shared" si="20"/>
        <v>6600</v>
      </c>
      <c r="AA129" s="13">
        <v>44</v>
      </c>
      <c r="AB129" s="10">
        <v>150</v>
      </c>
      <c r="AC129" s="10">
        <f t="shared" si="21"/>
        <v>6600</v>
      </c>
      <c r="AD129" s="24"/>
      <c r="AE129" s="26">
        <v>7</v>
      </c>
      <c r="AF129" s="7">
        <f t="shared" ref="AF129:AF204" si="27">AD129*AE129</f>
        <v>0</v>
      </c>
      <c r="AG129" s="152">
        <v>1</v>
      </c>
      <c r="AH129" s="145">
        <f t="shared" si="22"/>
        <v>132</v>
      </c>
      <c r="AI129" s="139">
        <f t="shared" si="18"/>
        <v>19800</v>
      </c>
      <c r="AJ129" s="118">
        <f t="shared" si="23"/>
        <v>19800</v>
      </c>
      <c r="AM129" t="b">
        <f>D129='15.02.2022 Смета'!D131</f>
        <v>1</v>
      </c>
      <c r="AN129" t="b">
        <f>F129='15.02.2022 Смета'!E131</f>
        <v>1</v>
      </c>
      <c r="AO129" t="b">
        <f>G129='15.02.2022 Смета'!F131</f>
        <v>1</v>
      </c>
      <c r="AP129" t="b">
        <f>H129='15.02.2022 Смета'!G131</f>
        <v>1</v>
      </c>
    </row>
    <row r="130" spans="1:42" ht="27" customHeight="1" x14ac:dyDescent="0.25">
      <c r="A130" s="108">
        <v>107</v>
      </c>
      <c r="B130" s="8" t="s">
        <v>172</v>
      </c>
      <c r="C130" s="21" t="s">
        <v>120</v>
      </c>
      <c r="D130" s="22" t="s">
        <v>46</v>
      </c>
      <c r="E130" s="21" t="s">
        <v>370</v>
      </c>
      <c r="F130" s="35">
        <v>44636</v>
      </c>
      <c r="G130" s="35">
        <v>44639</v>
      </c>
      <c r="H130" s="21" t="s">
        <v>301</v>
      </c>
      <c r="I130" s="38" t="s">
        <v>370</v>
      </c>
      <c r="J130" s="35">
        <v>44636</v>
      </c>
      <c r="K130" s="35">
        <v>44639</v>
      </c>
      <c r="L130" s="10"/>
      <c r="M130" s="10">
        <v>3400</v>
      </c>
      <c r="N130" s="10">
        <f t="shared" si="24"/>
        <v>0</v>
      </c>
      <c r="O130" s="10"/>
      <c r="P130" s="10">
        <v>2900</v>
      </c>
      <c r="Q130" s="10">
        <f t="shared" si="25"/>
        <v>0</v>
      </c>
      <c r="R130" s="10"/>
      <c r="S130" s="10">
        <v>2800</v>
      </c>
      <c r="T130" s="10">
        <f t="shared" si="26"/>
        <v>0</v>
      </c>
      <c r="U130" s="10">
        <v>18</v>
      </c>
      <c r="V130" s="10">
        <v>150</v>
      </c>
      <c r="W130" s="10">
        <f t="shared" si="19"/>
        <v>2700</v>
      </c>
      <c r="X130" s="10">
        <v>18</v>
      </c>
      <c r="Y130" s="10">
        <v>150</v>
      </c>
      <c r="Z130" s="10">
        <f t="shared" si="20"/>
        <v>2700</v>
      </c>
      <c r="AA130" s="13">
        <v>18</v>
      </c>
      <c r="AB130" s="10">
        <v>150</v>
      </c>
      <c r="AC130" s="10">
        <f t="shared" si="21"/>
        <v>2700</v>
      </c>
      <c r="AD130" s="11"/>
      <c r="AE130" s="26">
        <v>7</v>
      </c>
      <c r="AF130" s="7">
        <f t="shared" si="27"/>
        <v>0</v>
      </c>
      <c r="AG130" s="152">
        <v>1</v>
      </c>
      <c r="AH130" s="145">
        <f t="shared" si="22"/>
        <v>54</v>
      </c>
      <c r="AI130" s="139">
        <f t="shared" si="18"/>
        <v>8100</v>
      </c>
      <c r="AJ130" s="118">
        <f t="shared" si="23"/>
        <v>8100</v>
      </c>
      <c r="AM130" t="b">
        <f>D130='15.02.2022 Смета'!D132</f>
        <v>1</v>
      </c>
      <c r="AN130" t="b">
        <f>F130='15.02.2022 Смета'!E132</f>
        <v>1</v>
      </c>
      <c r="AO130" t="b">
        <f>G130='15.02.2022 Смета'!F132</f>
        <v>1</v>
      </c>
      <c r="AP130" t="b">
        <f>H130='15.02.2022 Смета'!G132</f>
        <v>1</v>
      </c>
    </row>
    <row r="131" spans="1:42" ht="27" customHeight="1" x14ac:dyDescent="0.25">
      <c r="A131" s="108">
        <v>108</v>
      </c>
      <c r="B131" s="8" t="s">
        <v>172</v>
      </c>
      <c r="C131" s="21" t="s">
        <v>120</v>
      </c>
      <c r="D131" s="22" t="s">
        <v>70</v>
      </c>
      <c r="E131" s="21" t="s">
        <v>371</v>
      </c>
      <c r="F131" s="35">
        <v>44640</v>
      </c>
      <c r="G131" s="35">
        <v>44645</v>
      </c>
      <c r="H131" s="21" t="s">
        <v>319</v>
      </c>
      <c r="I131" s="38" t="s">
        <v>371</v>
      </c>
      <c r="J131" s="35">
        <v>44640</v>
      </c>
      <c r="K131" s="35">
        <v>44645</v>
      </c>
      <c r="L131" s="10"/>
      <c r="M131" s="10">
        <v>3400</v>
      </c>
      <c r="N131" s="10">
        <f t="shared" si="24"/>
        <v>0</v>
      </c>
      <c r="O131" s="10"/>
      <c r="P131" s="10">
        <v>2900</v>
      </c>
      <c r="Q131" s="10">
        <f t="shared" si="25"/>
        <v>0</v>
      </c>
      <c r="R131" s="10"/>
      <c r="S131" s="10">
        <v>2800</v>
      </c>
      <c r="T131" s="10">
        <f t="shared" si="26"/>
        <v>0</v>
      </c>
      <c r="U131" s="10">
        <v>34</v>
      </c>
      <c r="V131" s="10">
        <v>150</v>
      </c>
      <c r="W131" s="10">
        <f t="shared" si="19"/>
        <v>5100</v>
      </c>
      <c r="X131" s="10">
        <v>34</v>
      </c>
      <c r="Y131" s="10">
        <v>150</v>
      </c>
      <c r="Z131" s="10">
        <f t="shared" si="20"/>
        <v>5100</v>
      </c>
      <c r="AA131" s="10">
        <v>34</v>
      </c>
      <c r="AB131" s="10">
        <v>150</v>
      </c>
      <c r="AC131" s="10">
        <f t="shared" si="21"/>
        <v>5100</v>
      </c>
      <c r="AD131" s="11"/>
      <c r="AE131" s="26">
        <v>7</v>
      </c>
      <c r="AF131" s="7">
        <f t="shared" si="27"/>
        <v>0</v>
      </c>
      <c r="AG131" s="152">
        <v>1</v>
      </c>
      <c r="AH131" s="139">
        <f t="shared" si="22"/>
        <v>102</v>
      </c>
      <c r="AI131" s="139">
        <f t="shared" si="18"/>
        <v>15300</v>
      </c>
      <c r="AJ131" s="109">
        <f t="shared" si="23"/>
        <v>15300</v>
      </c>
      <c r="AM131" t="b">
        <f>D131='15.02.2022 Смета'!D133</f>
        <v>1</v>
      </c>
      <c r="AN131" t="b">
        <f>F131='15.02.2022 Смета'!E133</f>
        <v>1</v>
      </c>
      <c r="AO131" t="b">
        <f>G131='15.02.2022 Смета'!F133</f>
        <v>1</v>
      </c>
      <c r="AP131" t="b">
        <f>H131='15.02.2022 Смета'!G133</f>
        <v>1</v>
      </c>
    </row>
    <row r="132" spans="1:42" ht="16.149999999999999" customHeight="1" x14ac:dyDescent="0.25">
      <c r="A132" s="106"/>
      <c r="B132" s="96"/>
      <c r="C132" s="97"/>
      <c r="D132" s="179" t="s">
        <v>849</v>
      </c>
      <c r="E132" s="99"/>
      <c r="F132" s="99"/>
      <c r="G132" s="99"/>
      <c r="H132" s="99"/>
      <c r="I132" s="99"/>
      <c r="J132" s="99"/>
      <c r="K132" s="99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2"/>
      <c r="AE132" s="79"/>
      <c r="AF132" s="79"/>
      <c r="AG132" s="153"/>
      <c r="AH132" s="151"/>
      <c r="AI132" s="151"/>
      <c r="AJ132" s="164"/>
      <c r="AM132" t="b">
        <f>D132='15.02.2022 Смета'!D134</f>
        <v>1</v>
      </c>
      <c r="AN132" t="b">
        <f>F132='15.02.2022 Смета'!E134</f>
        <v>1</v>
      </c>
      <c r="AO132" t="b">
        <f>G132='15.02.2022 Смета'!F134</f>
        <v>1</v>
      </c>
      <c r="AP132" t="b">
        <f>H132='15.02.2022 Смета'!G134</f>
        <v>1</v>
      </c>
    </row>
    <row r="133" spans="1:42" ht="16.149999999999999" customHeight="1" x14ac:dyDescent="0.25">
      <c r="A133" s="108">
        <v>109</v>
      </c>
      <c r="B133" s="8" t="s">
        <v>219</v>
      </c>
      <c r="C133" s="21" t="s">
        <v>220</v>
      </c>
      <c r="D133" s="22" t="s">
        <v>573</v>
      </c>
      <c r="E133" s="21" t="s">
        <v>376</v>
      </c>
      <c r="F133" s="35">
        <v>44670</v>
      </c>
      <c r="G133" s="35">
        <v>44673</v>
      </c>
      <c r="H133" s="21" t="s">
        <v>301</v>
      </c>
      <c r="I133" s="22" t="s">
        <v>376</v>
      </c>
      <c r="J133" s="35">
        <v>44670</v>
      </c>
      <c r="K133" s="35">
        <v>44673</v>
      </c>
      <c r="L133" s="10"/>
      <c r="M133" s="10">
        <v>3400</v>
      </c>
      <c r="N133" s="10">
        <f t="shared" si="24"/>
        <v>0</v>
      </c>
      <c r="O133" s="10"/>
      <c r="P133" s="10">
        <v>2900</v>
      </c>
      <c r="Q133" s="10">
        <f t="shared" si="25"/>
        <v>0</v>
      </c>
      <c r="R133" s="10"/>
      <c r="S133" s="10">
        <v>2800</v>
      </c>
      <c r="T133" s="10">
        <f t="shared" si="26"/>
        <v>0</v>
      </c>
      <c r="U133" s="10">
        <v>16</v>
      </c>
      <c r="V133" s="10">
        <v>150</v>
      </c>
      <c r="W133" s="10">
        <f t="shared" si="19"/>
        <v>2400</v>
      </c>
      <c r="X133" s="10">
        <v>16</v>
      </c>
      <c r="Y133" s="10">
        <v>150</v>
      </c>
      <c r="Z133" s="10">
        <f t="shared" si="20"/>
        <v>2400</v>
      </c>
      <c r="AA133" s="10">
        <v>16</v>
      </c>
      <c r="AB133" s="10">
        <v>150</v>
      </c>
      <c r="AC133" s="10">
        <f t="shared" si="21"/>
        <v>2400</v>
      </c>
      <c r="AD133" s="11">
        <v>48</v>
      </c>
      <c r="AE133" s="26">
        <v>7</v>
      </c>
      <c r="AF133" s="7">
        <f t="shared" si="27"/>
        <v>336</v>
      </c>
      <c r="AG133" s="152">
        <v>1</v>
      </c>
      <c r="AH133" s="139">
        <f t="shared" si="22"/>
        <v>96</v>
      </c>
      <c r="AI133" s="139">
        <f t="shared" si="18"/>
        <v>7536</v>
      </c>
      <c r="AJ133" s="109">
        <f t="shared" si="23"/>
        <v>7536</v>
      </c>
      <c r="AM133" t="b">
        <f>D133='15.02.2022 Смета'!D135</f>
        <v>1</v>
      </c>
      <c r="AN133" t="b">
        <f>F133='15.02.2022 Смета'!E135</f>
        <v>1</v>
      </c>
      <c r="AO133" t="b">
        <f>G133='15.02.2022 Смета'!F135</f>
        <v>1</v>
      </c>
      <c r="AP133" t="b">
        <f>H133='15.02.2022 Смета'!G135</f>
        <v>1</v>
      </c>
    </row>
    <row r="134" spans="1:42" ht="16.149999999999999" customHeight="1" x14ac:dyDescent="0.25">
      <c r="A134" s="108">
        <v>110</v>
      </c>
      <c r="B134" s="8" t="s">
        <v>219</v>
      </c>
      <c r="C134" s="21" t="s">
        <v>220</v>
      </c>
      <c r="D134" s="22" t="s">
        <v>36</v>
      </c>
      <c r="E134" s="21" t="s">
        <v>378</v>
      </c>
      <c r="F134" s="35">
        <v>44671</v>
      </c>
      <c r="G134" s="35">
        <v>44673</v>
      </c>
      <c r="H134" s="21" t="s">
        <v>301</v>
      </c>
      <c r="I134" s="38" t="s">
        <v>378</v>
      </c>
      <c r="J134" s="35">
        <v>44671</v>
      </c>
      <c r="K134" s="35">
        <v>44673</v>
      </c>
      <c r="L134" s="10"/>
      <c r="M134" s="10">
        <v>3400</v>
      </c>
      <c r="N134" s="10">
        <f t="shared" si="24"/>
        <v>0</v>
      </c>
      <c r="O134" s="10"/>
      <c r="P134" s="10">
        <v>2900</v>
      </c>
      <c r="Q134" s="10">
        <f t="shared" si="25"/>
        <v>0</v>
      </c>
      <c r="R134" s="10"/>
      <c r="S134" s="10">
        <v>2800</v>
      </c>
      <c r="T134" s="10">
        <f t="shared" si="26"/>
        <v>0</v>
      </c>
      <c r="U134" s="10">
        <v>8</v>
      </c>
      <c r="V134" s="10">
        <v>150</v>
      </c>
      <c r="W134" s="10">
        <f t="shared" si="19"/>
        <v>1200</v>
      </c>
      <c r="X134" s="10">
        <v>8</v>
      </c>
      <c r="Y134" s="10">
        <v>150</v>
      </c>
      <c r="Z134" s="10">
        <f t="shared" si="20"/>
        <v>1200</v>
      </c>
      <c r="AA134" s="10">
        <v>8</v>
      </c>
      <c r="AB134" s="10">
        <v>150</v>
      </c>
      <c r="AC134" s="10">
        <f t="shared" si="21"/>
        <v>1200</v>
      </c>
      <c r="AD134" s="11">
        <v>24</v>
      </c>
      <c r="AE134" s="26">
        <v>7</v>
      </c>
      <c r="AF134" s="7">
        <f t="shared" si="27"/>
        <v>168</v>
      </c>
      <c r="AG134" s="152">
        <v>1</v>
      </c>
      <c r="AH134" s="139">
        <f t="shared" si="22"/>
        <v>48</v>
      </c>
      <c r="AI134" s="139">
        <f t="shared" si="18"/>
        <v>3768</v>
      </c>
      <c r="AJ134" s="109">
        <f t="shared" si="23"/>
        <v>3768</v>
      </c>
      <c r="AM134" t="b">
        <f>D134='15.02.2022 Смета'!D136</f>
        <v>1</v>
      </c>
      <c r="AN134" t="b">
        <f>F134='15.02.2022 Смета'!E136</f>
        <v>1</v>
      </c>
      <c r="AO134" t="b">
        <f>G134='15.02.2022 Смета'!F136</f>
        <v>1</v>
      </c>
      <c r="AP134" t="b">
        <f>H134='15.02.2022 Смета'!G136</f>
        <v>1</v>
      </c>
    </row>
    <row r="135" spans="1:42" ht="16.149999999999999" customHeight="1" x14ac:dyDescent="0.25">
      <c r="A135" s="108">
        <v>111</v>
      </c>
      <c r="B135" s="8" t="s">
        <v>219</v>
      </c>
      <c r="C135" s="21" t="s">
        <v>220</v>
      </c>
      <c r="D135" s="22" t="s">
        <v>37</v>
      </c>
      <c r="E135" s="21" t="s">
        <v>337</v>
      </c>
      <c r="F135" s="35">
        <v>44712</v>
      </c>
      <c r="G135" s="35">
        <v>44715</v>
      </c>
      <c r="H135" s="21" t="s">
        <v>301</v>
      </c>
      <c r="I135" s="38" t="s">
        <v>337</v>
      </c>
      <c r="J135" s="35">
        <v>44712</v>
      </c>
      <c r="K135" s="35">
        <v>44715</v>
      </c>
      <c r="L135" s="10"/>
      <c r="M135" s="10">
        <v>3400</v>
      </c>
      <c r="N135" s="10">
        <f t="shared" si="24"/>
        <v>0</v>
      </c>
      <c r="O135" s="10"/>
      <c r="P135" s="10">
        <v>2900</v>
      </c>
      <c r="Q135" s="10">
        <f t="shared" si="25"/>
        <v>0</v>
      </c>
      <c r="R135" s="10"/>
      <c r="S135" s="10">
        <v>2800</v>
      </c>
      <c r="T135" s="10">
        <f t="shared" si="26"/>
        <v>0</v>
      </c>
      <c r="U135" s="10">
        <v>18</v>
      </c>
      <c r="V135" s="10">
        <v>150</v>
      </c>
      <c r="W135" s="10">
        <f t="shared" si="19"/>
        <v>2700</v>
      </c>
      <c r="X135" s="10">
        <v>18</v>
      </c>
      <c r="Y135" s="10">
        <v>150</v>
      </c>
      <c r="Z135" s="10">
        <f t="shared" si="20"/>
        <v>2700</v>
      </c>
      <c r="AA135" s="10">
        <v>18</v>
      </c>
      <c r="AB135" s="10">
        <v>150</v>
      </c>
      <c r="AC135" s="10">
        <f t="shared" si="21"/>
        <v>2700</v>
      </c>
      <c r="AD135" s="11">
        <v>54</v>
      </c>
      <c r="AE135" s="26">
        <v>7</v>
      </c>
      <c r="AF135" s="7">
        <f t="shared" si="27"/>
        <v>378</v>
      </c>
      <c r="AG135" s="152">
        <v>1</v>
      </c>
      <c r="AH135" s="139">
        <f t="shared" si="22"/>
        <v>108</v>
      </c>
      <c r="AI135" s="139">
        <f t="shared" si="18"/>
        <v>8478</v>
      </c>
      <c r="AJ135" s="109">
        <f t="shared" si="23"/>
        <v>8478</v>
      </c>
      <c r="AM135" t="b">
        <f>D135='15.02.2022 Смета'!D137</f>
        <v>1</v>
      </c>
      <c r="AN135" t="b">
        <f>F135='15.02.2022 Смета'!E137</f>
        <v>1</v>
      </c>
      <c r="AO135" t="b">
        <f>G135='15.02.2022 Смета'!F137</f>
        <v>1</v>
      </c>
      <c r="AP135" t="b">
        <f>H135='15.02.2022 Смета'!G137</f>
        <v>1</v>
      </c>
    </row>
    <row r="136" spans="1:42" ht="16.149999999999999" customHeight="1" x14ac:dyDescent="0.25">
      <c r="A136" s="108">
        <v>112</v>
      </c>
      <c r="B136" s="8" t="s">
        <v>219</v>
      </c>
      <c r="C136" s="21" t="s">
        <v>220</v>
      </c>
      <c r="D136" s="22" t="s">
        <v>35</v>
      </c>
      <c r="E136" s="21" t="s">
        <v>375</v>
      </c>
      <c r="F136" s="35">
        <v>44719</v>
      </c>
      <c r="G136" s="35">
        <v>44722</v>
      </c>
      <c r="H136" s="21" t="s">
        <v>301</v>
      </c>
      <c r="I136" s="38" t="s">
        <v>375</v>
      </c>
      <c r="J136" s="35">
        <v>44719</v>
      </c>
      <c r="K136" s="35">
        <v>44722</v>
      </c>
      <c r="L136" s="10"/>
      <c r="M136" s="10">
        <v>3400</v>
      </c>
      <c r="N136" s="10">
        <f t="shared" si="24"/>
        <v>0</v>
      </c>
      <c r="O136" s="10"/>
      <c r="P136" s="10">
        <v>2900</v>
      </c>
      <c r="Q136" s="10">
        <f t="shared" si="25"/>
        <v>0</v>
      </c>
      <c r="R136" s="10"/>
      <c r="S136" s="10">
        <v>2800</v>
      </c>
      <c r="T136" s="10">
        <f t="shared" si="26"/>
        <v>0</v>
      </c>
      <c r="U136" s="10">
        <v>20</v>
      </c>
      <c r="V136" s="10">
        <v>150</v>
      </c>
      <c r="W136" s="10">
        <f t="shared" si="19"/>
        <v>3000</v>
      </c>
      <c r="X136" s="10">
        <v>20</v>
      </c>
      <c r="Y136" s="10">
        <v>150</v>
      </c>
      <c r="Z136" s="10">
        <f t="shared" si="20"/>
        <v>3000</v>
      </c>
      <c r="AA136" s="10">
        <v>20</v>
      </c>
      <c r="AB136" s="10">
        <v>150</v>
      </c>
      <c r="AC136" s="10">
        <f t="shared" si="21"/>
        <v>3000</v>
      </c>
      <c r="AD136" s="11">
        <v>60</v>
      </c>
      <c r="AE136" s="26">
        <v>7</v>
      </c>
      <c r="AF136" s="7">
        <f t="shared" si="27"/>
        <v>420</v>
      </c>
      <c r="AG136" s="152">
        <v>1</v>
      </c>
      <c r="AH136" s="139">
        <f t="shared" si="22"/>
        <v>120</v>
      </c>
      <c r="AI136" s="139">
        <f t="shared" si="18"/>
        <v>9420</v>
      </c>
      <c r="AJ136" s="109">
        <f t="shared" si="23"/>
        <v>9420</v>
      </c>
      <c r="AM136" t="b">
        <f>D136='15.02.2022 Смета'!D138</f>
        <v>1</v>
      </c>
      <c r="AN136" t="b">
        <f>F136='15.02.2022 Смета'!E138</f>
        <v>1</v>
      </c>
      <c r="AO136" t="b">
        <f>G136='15.02.2022 Смета'!F138</f>
        <v>1</v>
      </c>
      <c r="AP136" t="b">
        <f>H136='15.02.2022 Смета'!G138</f>
        <v>1</v>
      </c>
    </row>
    <row r="137" spans="1:42" ht="16.149999999999999" customHeight="1" x14ac:dyDescent="0.25">
      <c r="A137" s="108">
        <v>113</v>
      </c>
      <c r="B137" s="8" t="s">
        <v>219</v>
      </c>
      <c r="C137" s="21" t="s">
        <v>220</v>
      </c>
      <c r="D137" s="22" t="s">
        <v>36</v>
      </c>
      <c r="E137" s="21" t="s">
        <v>375</v>
      </c>
      <c r="F137" s="35">
        <v>44720</v>
      </c>
      <c r="G137" s="35">
        <v>44722</v>
      </c>
      <c r="H137" s="21" t="s">
        <v>301</v>
      </c>
      <c r="I137" s="22" t="s">
        <v>379</v>
      </c>
      <c r="J137" s="35">
        <v>44720</v>
      </c>
      <c r="K137" s="35">
        <v>44722</v>
      </c>
      <c r="L137" s="10"/>
      <c r="M137" s="10">
        <v>3400</v>
      </c>
      <c r="N137" s="10">
        <f t="shared" si="24"/>
        <v>0</v>
      </c>
      <c r="O137" s="10"/>
      <c r="P137" s="10">
        <v>2900</v>
      </c>
      <c r="Q137" s="10">
        <f t="shared" si="25"/>
        <v>0</v>
      </c>
      <c r="R137" s="10"/>
      <c r="S137" s="10">
        <v>2800</v>
      </c>
      <c r="T137" s="10">
        <f t="shared" si="26"/>
        <v>0</v>
      </c>
      <c r="U137" s="10">
        <v>8</v>
      </c>
      <c r="V137" s="10">
        <v>150</v>
      </c>
      <c r="W137" s="10">
        <f t="shared" si="19"/>
        <v>1200</v>
      </c>
      <c r="X137" s="10">
        <v>8</v>
      </c>
      <c r="Y137" s="10">
        <v>150</v>
      </c>
      <c r="Z137" s="10">
        <f t="shared" si="20"/>
        <v>1200</v>
      </c>
      <c r="AA137" s="10">
        <v>8</v>
      </c>
      <c r="AB137" s="10">
        <v>150</v>
      </c>
      <c r="AC137" s="10">
        <f t="shared" si="21"/>
        <v>1200</v>
      </c>
      <c r="AD137" s="11">
        <v>24</v>
      </c>
      <c r="AE137" s="26">
        <v>7</v>
      </c>
      <c r="AF137" s="7">
        <f t="shared" si="27"/>
        <v>168</v>
      </c>
      <c r="AG137" s="152">
        <v>1</v>
      </c>
      <c r="AH137" s="139">
        <f t="shared" si="22"/>
        <v>48</v>
      </c>
      <c r="AI137" s="139">
        <f t="shared" ref="AI137:AI200" si="28">AJ137</f>
        <v>3768</v>
      </c>
      <c r="AJ137" s="109">
        <f t="shared" si="23"/>
        <v>3768</v>
      </c>
      <c r="AM137" t="b">
        <f>D137='15.02.2022 Смета'!D139</f>
        <v>1</v>
      </c>
      <c r="AN137" t="b">
        <f>F137='15.02.2022 Смета'!E139</f>
        <v>1</v>
      </c>
      <c r="AO137" t="b">
        <f>G137='15.02.2022 Смета'!F139</f>
        <v>1</v>
      </c>
      <c r="AP137" t="b">
        <f>H137='15.02.2022 Смета'!G139</f>
        <v>1</v>
      </c>
    </row>
    <row r="138" spans="1:42" ht="16.149999999999999" customHeight="1" x14ac:dyDescent="0.25">
      <c r="A138" s="108">
        <v>114</v>
      </c>
      <c r="B138" s="8" t="s">
        <v>219</v>
      </c>
      <c r="C138" s="21" t="s">
        <v>220</v>
      </c>
      <c r="D138" s="22" t="s">
        <v>574</v>
      </c>
      <c r="E138" s="21" t="s">
        <v>380</v>
      </c>
      <c r="F138" s="35">
        <v>44726</v>
      </c>
      <c r="G138" s="35">
        <v>44729</v>
      </c>
      <c r="H138" s="21" t="s">
        <v>301</v>
      </c>
      <c r="I138" s="22" t="s">
        <v>380</v>
      </c>
      <c r="J138" s="35">
        <v>44726</v>
      </c>
      <c r="K138" s="35">
        <v>44729</v>
      </c>
      <c r="L138" s="10"/>
      <c r="M138" s="10">
        <v>3400</v>
      </c>
      <c r="N138" s="10">
        <f t="shared" si="24"/>
        <v>0</v>
      </c>
      <c r="O138" s="10"/>
      <c r="P138" s="10">
        <v>2900</v>
      </c>
      <c r="Q138" s="10">
        <f t="shared" si="25"/>
        <v>0</v>
      </c>
      <c r="R138" s="10"/>
      <c r="S138" s="10">
        <v>2800</v>
      </c>
      <c r="T138" s="10">
        <f t="shared" si="26"/>
        <v>0</v>
      </c>
      <c r="U138" s="10">
        <v>15</v>
      </c>
      <c r="V138" s="10">
        <v>150</v>
      </c>
      <c r="W138" s="10">
        <f t="shared" si="19"/>
        <v>2250</v>
      </c>
      <c r="X138" s="10">
        <v>15</v>
      </c>
      <c r="Y138" s="10">
        <v>150</v>
      </c>
      <c r="Z138" s="10">
        <f t="shared" si="20"/>
        <v>2250</v>
      </c>
      <c r="AA138" s="10">
        <v>15</v>
      </c>
      <c r="AB138" s="10">
        <v>150</v>
      </c>
      <c r="AC138" s="10">
        <f t="shared" si="21"/>
        <v>2250</v>
      </c>
      <c r="AD138" s="11">
        <v>45</v>
      </c>
      <c r="AE138" s="26">
        <v>7</v>
      </c>
      <c r="AF138" s="7">
        <f t="shared" si="27"/>
        <v>315</v>
      </c>
      <c r="AG138" s="152">
        <v>1</v>
      </c>
      <c r="AH138" s="139">
        <f t="shared" si="22"/>
        <v>90</v>
      </c>
      <c r="AI138" s="139">
        <f t="shared" si="28"/>
        <v>7065</v>
      </c>
      <c r="AJ138" s="109">
        <f t="shared" si="23"/>
        <v>7065</v>
      </c>
      <c r="AM138" t="b">
        <f>D138='15.02.2022 Смета'!D140</f>
        <v>1</v>
      </c>
      <c r="AN138" t="b">
        <f>F138='15.02.2022 Смета'!E140</f>
        <v>1</v>
      </c>
      <c r="AO138" t="b">
        <f>G138='15.02.2022 Смета'!F140</f>
        <v>1</v>
      </c>
      <c r="AP138" t="b">
        <f>H138='15.02.2022 Смета'!G140</f>
        <v>1</v>
      </c>
    </row>
    <row r="139" spans="1:42" ht="16.149999999999999" customHeight="1" x14ac:dyDescent="0.25">
      <c r="A139" s="108">
        <v>115</v>
      </c>
      <c r="B139" s="8" t="s">
        <v>219</v>
      </c>
      <c r="C139" s="21" t="s">
        <v>220</v>
      </c>
      <c r="D139" s="22" t="s">
        <v>575</v>
      </c>
      <c r="E139" s="21" t="s">
        <v>377</v>
      </c>
      <c r="F139" s="35">
        <v>44740</v>
      </c>
      <c r="G139" s="35">
        <v>44743</v>
      </c>
      <c r="H139" s="21" t="s">
        <v>301</v>
      </c>
      <c r="I139" s="38" t="s">
        <v>377</v>
      </c>
      <c r="J139" s="35">
        <v>44740</v>
      </c>
      <c r="K139" s="35">
        <v>44743</v>
      </c>
      <c r="L139" s="10"/>
      <c r="M139" s="10">
        <v>3400</v>
      </c>
      <c r="N139" s="10">
        <f t="shared" si="24"/>
        <v>0</v>
      </c>
      <c r="O139" s="10"/>
      <c r="P139" s="10">
        <v>2900</v>
      </c>
      <c r="Q139" s="10">
        <f t="shared" si="25"/>
        <v>0</v>
      </c>
      <c r="R139" s="10"/>
      <c r="S139" s="10">
        <v>2800</v>
      </c>
      <c r="T139" s="10">
        <f t="shared" si="26"/>
        <v>0</v>
      </c>
      <c r="U139" s="10">
        <v>13</v>
      </c>
      <c r="V139" s="10">
        <v>150</v>
      </c>
      <c r="W139" s="10">
        <f t="shared" si="19"/>
        <v>1950</v>
      </c>
      <c r="X139" s="10">
        <v>13</v>
      </c>
      <c r="Y139" s="10">
        <v>150</v>
      </c>
      <c r="Z139" s="10">
        <f t="shared" si="20"/>
        <v>1950</v>
      </c>
      <c r="AA139" s="10">
        <v>13</v>
      </c>
      <c r="AB139" s="10">
        <v>150</v>
      </c>
      <c r="AC139" s="10">
        <f t="shared" si="21"/>
        <v>1950</v>
      </c>
      <c r="AD139" s="11">
        <v>39</v>
      </c>
      <c r="AE139" s="26">
        <v>7</v>
      </c>
      <c r="AF139" s="7">
        <f t="shared" si="27"/>
        <v>273</v>
      </c>
      <c r="AG139" s="152">
        <v>1</v>
      </c>
      <c r="AH139" s="139">
        <f t="shared" si="22"/>
        <v>78</v>
      </c>
      <c r="AI139" s="139">
        <f t="shared" si="28"/>
        <v>6123</v>
      </c>
      <c r="AJ139" s="109">
        <f t="shared" si="23"/>
        <v>6123</v>
      </c>
      <c r="AM139" t="b">
        <f>D139='15.02.2022 Смета'!D141</f>
        <v>1</v>
      </c>
      <c r="AN139" t="b">
        <f>F139='15.02.2022 Смета'!E141</f>
        <v>1</v>
      </c>
      <c r="AO139" t="b">
        <f>G139='15.02.2022 Смета'!F141</f>
        <v>1</v>
      </c>
      <c r="AP139" t="b">
        <f>H139='15.02.2022 Смета'!G141</f>
        <v>1</v>
      </c>
    </row>
    <row r="140" spans="1:42" ht="16.149999999999999" customHeight="1" x14ac:dyDescent="0.25">
      <c r="A140" s="108">
        <v>116</v>
      </c>
      <c r="B140" s="8" t="s">
        <v>219</v>
      </c>
      <c r="C140" s="21" t="s">
        <v>220</v>
      </c>
      <c r="D140" s="22" t="s">
        <v>221</v>
      </c>
      <c r="E140" s="21" t="s">
        <v>375</v>
      </c>
      <c r="F140" s="35">
        <v>44775</v>
      </c>
      <c r="G140" s="35">
        <v>44778</v>
      </c>
      <c r="H140" s="21" t="s">
        <v>301</v>
      </c>
      <c r="I140" s="22" t="s">
        <v>379</v>
      </c>
      <c r="J140" s="35">
        <v>44775</v>
      </c>
      <c r="K140" s="35">
        <v>44778</v>
      </c>
      <c r="L140" s="10"/>
      <c r="M140" s="10">
        <v>3400</v>
      </c>
      <c r="N140" s="10">
        <f t="shared" si="24"/>
        <v>0</v>
      </c>
      <c r="O140" s="10"/>
      <c r="P140" s="10">
        <v>2900</v>
      </c>
      <c r="Q140" s="10">
        <f t="shared" si="25"/>
        <v>0</v>
      </c>
      <c r="R140" s="10"/>
      <c r="S140" s="10">
        <v>2800</v>
      </c>
      <c r="T140" s="10">
        <f t="shared" si="26"/>
        <v>0</v>
      </c>
      <c r="U140" s="10">
        <v>20</v>
      </c>
      <c r="V140" s="10">
        <v>150</v>
      </c>
      <c r="W140" s="10">
        <f t="shared" si="19"/>
        <v>3000</v>
      </c>
      <c r="X140" s="10">
        <v>20</v>
      </c>
      <c r="Y140" s="10">
        <v>150</v>
      </c>
      <c r="Z140" s="10">
        <f t="shared" si="20"/>
        <v>3000</v>
      </c>
      <c r="AA140" s="10">
        <v>20</v>
      </c>
      <c r="AB140" s="10">
        <v>150</v>
      </c>
      <c r="AC140" s="10">
        <f t="shared" si="21"/>
        <v>3000</v>
      </c>
      <c r="AD140" s="11">
        <v>60</v>
      </c>
      <c r="AE140" s="26">
        <v>7</v>
      </c>
      <c r="AF140" s="7">
        <f t="shared" si="27"/>
        <v>420</v>
      </c>
      <c r="AG140" s="152">
        <v>1</v>
      </c>
      <c r="AH140" s="139">
        <f t="shared" si="22"/>
        <v>120</v>
      </c>
      <c r="AI140" s="139">
        <f t="shared" si="28"/>
        <v>9420</v>
      </c>
      <c r="AJ140" s="109">
        <f t="shared" si="23"/>
        <v>9420</v>
      </c>
      <c r="AM140" t="b">
        <f>D140='15.02.2022 Смета'!D142</f>
        <v>1</v>
      </c>
      <c r="AN140" t="b">
        <f>F140='15.02.2022 Смета'!E142</f>
        <v>1</v>
      </c>
      <c r="AO140" t="b">
        <f>G140='15.02.2022 Смета'!F142</f>
        <v>1</v>
      </c>
      <c r="AP140" t="b">
        <f>H140='15.02.2022 Смета'!G142</f>
        <v>1</v>
      </c>
    </row>
    <row r="141" spans="1:42" ht="27" customHeight="1" x14ac:dyDescent="0.25">
      <c r="A141" s="108">
        <v>117</v>
      </c>
      <c r="B141" s="8" t="s">
        <v>219</v>
      </c>
      <c r="C141" s="21" t="s">
        <v>220</v>
      </c>
      <c r="D141" s="22" t="s">
        <v>576</v>
      </c>
      <c r="E141" s="21" t="s">
        <v>337</v>
      </c>
      <c r="F141" s="35">
        <v>44796</v>
      </c>
      <c r="G141" s="35">
        <v>44799</v>
      </c>
      <c r="H141" s="21" t="s">
        <v>301</v>
      </c>
      <c r="I141" s="22" t="s">
        <v>337</v>
      </c>
      <c r="J141" s="35">
        <v>44796</v>
      </c>
      <c r="K141" s="35">
        <v>44799</v>
      </c>
      <c r="L141" s="10"/>
      <c r="M141" s="10">
        <v>3400</v>
      </c>
      <c r="N141" s="10">
        <f t="shared" si="24"/>
        <v>0</v>
      </c>
      <c r="O141" s="10"/>
      <c r="P141" s="10">
        <v>2900</v>
      </c>
      <c r="Q141" s="10">
        <f t="shared" si="25"/>
        <v>0</v>
      </c>
      <c r="R141" s="10"/>
      <c r="S141" s="10">
        <v>2800</v>
      </c>
      <c r="T141" s="10">
        <f t="shared" si="26"/>
        <v>0</v>
      </c>
      <c r="U141" s="10">
        <v>15</v>
      </c>
      <c r="V141" s="10">
        <v>150</v>
      </c>
      <c r="W141" s="10">
        <f t="shared" si="19"/>
        <v>2250</v>
      </c>
      <c r="X141" s="10">
        <v>15</v>
      </c>
      <c r="Y141" s="10">
        <v>150</v>
      </c>
      <c r="Z141" s="10">
        <f t="shared" si="20"/>
        <v>2250</v>
      </c>
      <c r="AA141" s="10">
        <v>15</v>
      </c>
      <c r="AB141" s="10">
        <v>150</v>
      </c>
      <c r="AC141" s="10">
        <f t="shared" si="21"/>
        <v>2250</v>
      </c>
      <c r="AD141" s="11">
        <v>45</v>
      </c>
      <c r="AE141" s="26">
        <v>7</v>
      </c>
      <c r="AF141" s="7">
        <f t="shared" si="27"/>
        <v>315</v>
      </c>
      <c r="AG141" s="152">
        <v>1</v>
      </c>
      <c r="AH141" s="145">
        <f t="shared" si="22"/>
        <v>90</v>
      </c>
      <c r="AI141" s="139">
        <f t="shared" si="28"/>
        <v>7065</v>
      </c>
      <c r="AJ141" s="118">
        <f t="shared" si="23"/>
        <v>7065</v>
      </c>
      <c r="AM141" t="b">
        <f>D141='15.02.2022 Смета'!D143</f>
        <v>1</v>
      </c>
      <c r="AN141" t="b">
        <f>F141='15.02.2022 Смета'!E143</f>
        <v>1</v>
      </c>
      <c r="AO141" t="b">
        <f>G141='15.02.2022 Смета'!F143</f>
        <v>1</v>
      </c>
      <c r="AP141" t="b">
        <f>H141='15.02.2022 Смета'!G143</f>
        <v>1</v>
      </c>
    </row>
    <row r="142" spans="1:42" ht="16.149999999999999" customHeight="1" x14ac:dyDescent="0.25">
      <c r="A142" s="108">
        <v>118</v>
      </c>
      <c r="B142" s="8" t="s">
        <v>219</v>
      </c>
      <c r="C142" s="21" t="s">
        <v>220</v>
      </c>
      <c r="D142" s="22" t="s">
        <v>577</v>
      </c>
      <c r="E142" s="21" t="s">
        <v>380</v>
      </c>
      <c r="F142" s="35">
        <v>44811</v>
      </c>
      <c r="G142" s="35">
        <v>44813</v>
      </c>
      <c r="H142" s="21" t="s">
        <v>301</v>
      </c>
      <c r="I142" s="22" t="s">
        <v>380</v>
      </c>
      <c r="J142" s="35">
        <v>44811</v>
      </c>
      <c r="K142" s="35">
        <v>44813</v>
      </c>
      <c r="L142" s="10"/>
      <c r="M142" s="10">
        <v>3400</v>
      </c>
      <c r="N142" s="10">
        <f t="shared" si="24"/>
        <v>0</v>
      </c>
      <c r="O142" s="10"/>
      <c r="P142" s="10">
        <v>2900</v>
      </c>
      <c r="Q142" s="10">
        <f t="shared" si="25"/>
        <v>0</v>
      </c>
      <c r="R142" s="10"/>
      <c r="S142" s="10">
        <v>2800</v>
      </c>
      <c r="T142" s="10">
        <f t="shared" si="26"/>
        <v>0</v>
      </c>
      <c r="U142" s="10">
        <v>12</v>
      </c>
      <c r="V142" s="10">
        <v>150</v>
      </c>
      <c r="W142" s="10">
        <f t="shared" si="19"/>
        <v>1800</v>
      </c>
      <c r="X142" s="10">
        <v>12</v>
      </c>
      <c r="Y142" s="10">
        <v>150</v>
      </c>
      <c r="Z142" s="10">
        <f t="shared" si="20"/>
        <v>1800</v>
      </c>
      <c r="AA142" s="10">
        <v>12</v>
      </c>
      <c r="AB142" s="10">
        <v>150</v>
      </c>
      <c r="AC142" s="10">
        <f t="shared" si="21"/>
        <v>1800</v>
      </c>
      <c r="AD142" s="11">
        <v>36</v>
      </c>
      <c r="AE142" s="26">
        <v>7</v>
      </c>
      <c r="AF142" s="7">
        <f t="shared" si="27"/>
        <v>252</v>
      </c>
      <c r="AG142" s="152">
        <v>1</v>
      </c>
      <c r="AH142" s="139">
        <f t="shared" si="22"/>
        <v>72</v>
      </c>
      <c r="AI142" s="139">
        <f t="shared" si="28"/>
        <v>5652</v>
      </c>
      <c r="AJ142" s="109">
        <f t="shared" si="23"/>
        <v>5652</v>
      </c>
      <c r="AK142" s="67"/>
      <c r="AM142" t="b">
        <f>D142='15.02.2022 Смета'!D144</f>
        <v>1</v>
      </c>
      <c r="AN142" t="b">
        <f>F142='15.02.2022 Смета'!E144</f>
        <v>1</v>
      </c>
      <c r="AO142" t="b">
        <f>G142='15.02.2022 Смета'!F144</f>
        <v>1</v>
      </c>
      <c r="AP142" t="b">
        <f>H142='15.02.2022 Смета'!G144</f>
        <v>1</v>
      </c>
    </row>
    <row r="143" spans="1:42" ht="15.6" customHeight="1" x14ac:dyDescent="0.25">
      <c r="A143" s="106"/>
      <c r="B143" s="96"/>
      <c r="C143" s="97"/>
      <c r="D143" s="179" t="s">
        <v>850</v>
      </c>
      <c r="E143" s="99"/>
      <c r="F143" s="99"/>
      <c r="G143" s="99"/>
      <c r="H143" s="99"/>
      <c r="I143" s="99"/>
      <c r="J143" s="99"/>
      <c r="K143" s="99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2"/>
      <c r="AE143" s="79"/>
      <c r="AF143" s="79"/>
      <c r="AG143" s="153"/>
      <c r="AH143" s="151"/>
      <c r="AI143" s="151"/>
      <c r="AJ143" s="164"/>
      <c r="AK143" s="67"/>
      <c r="AM143" t="b">
        <f>D143='15.02.2022 Смета'!D145</f>
        <v>1</v>
      </c>
      <c r="AN143" t="b">
        <f>F143='15.02.2022 Смета'!E145</f>
        <v>1</v>
      </c>
      <c r="AO143" t="b">
        <f>G143='15.02.2022 Смета'!F145</f>
        <v>1</v>
      </c>
      <c r="AP143" t="b">
        <f>H143='15.02.2022 Смета'!G145</f>
        <v>1</v>
      </c>
    </row>
    <row r="144" spans="1:42" ht="25.5" x14ac:dyDescent="0.25">
      <c r="A144" s="108">
        <v>119</v>
      </c>
      <c r="B144" s="8" t="s">
        <v>213</v>
      </c>
      <c r="C144" s="8" t="s">
        <v>130</v>
      </c>
      <c r="D144" s="57" t="s">
        <v>174</v>
      </c>
      <c r="E144" s="9" t="s">
        <v>506</v>
      </c>
      <c r="F144" s="156">
        <v>44618</v>
      </c>
      <c r="G144" s="35">
        <v>44835</v>
      </c>
      <c r="H144" s="21" t="s">
        <v>1078</v>
      </c>
      <c r="I144" s="57" t="s">
        <v>381</v>
      </c>
      <c r="J144" s="64">
        <v>44618</v>
      </c>
      <c r="K144" s="62">
        <v>44835</v>
      </c>
      <c r="L144" s="10"/>
      <c r="M144" s="10">
        <v>3400</v>
      </c>
      <c r="N144" s="10">
        <f t="shared" si="24"/>
        <v>0</v>
      </c>
      <c r="O144" s="10"/>
      <c r="P144" s="10">
        <v>2900</v>
      </c>
      <c r="Q144" s="10">
        <f t="shared" si="25"/>
        <v>0</v>
      </c>
      <c r="R144" s="10"/>
      <c r="S144" s="10">
        <v>2800</v>
      </c>
      <c r="T144" s="10">
        <f t="shared" si="26"/>
        <v>0</v>
      </c>
      <c r="U144" s="10">
        <v>27</v>
      </c>
      <c r="V144" s="10">
        <v>150</v>
      </c>
      <c r="W144" s="10">
        <f t="shared" si="19"/>
        <v>4050</v>
      </c>
      <c r="X144" s="10">
        <v>27</v>
      </c>
      <c r="Y144" s="10">
        <v>150</v>
      </c>
      <c r="Z144" s="10">
        <f t="shared" si="20"/>
        <v>4050</v>
      </c>
      <c r="AA144" s="10">
        <v>27</v>
      </c>
      <c r="AB144" s="10">
        <v>150</v>
      </c>
      <c r="AC144" s="10">
        <f t="shared" si="21"/>
        <v>4050</v>
      </c>
      <c r="AD144" s="11"/>
      <c r="AE144" s="26">
        <v>7</v>
      </c>
      <c r="AF144" s="7">
        <f t="shared" si="27"/>
        <v>0</v>
      </c>
      <c r="AG144" s="152">
        <v>1</v>
      </c>
      <c r="AH144" s="139">
        <f t="shared" si="22"/>
        <v>81</v>
      </c>
      <c r="AI144" s="139">
        <f t="shared" si="28"/>
        <v>12150</v>
      </c>
      <c r="AJ144" s="109">
        <f t="shared" si="23"/>
        <v>12150</v>
      </c>
      <c r="AK144" s="67"/>
      <c r="AM144" t="b">
        <f>D144='15.02.2022 Смета'!D146</f>
        <v>1</v>
      </c>
      <c r="AN144" t="b">
        <f>F144='15.02.2022 Смета'!E146</f>
        <v>1</v>
      </c>
      <c r="AO144" t="b">
        <f>G144='15.02.2022 Смета'!F146</f>
        <v>1</v>
      </c>
      <c r="AP144" t="b">
        <f>H144='15.02.2022 Смета'!G146</f>
        <v>0</v>
      </c>
    </row>
    <row r="145" spans="1:42" x14ac:dyDescent="0.25">
      <c r="A145" s="108">
        <v>120</v>
      </c>
      <c r="B145" s="8" t="s">
        <v>213</v>
      </c>
      <c r="C145" s="21" t="s">
        <v>130</v>
      </c>
      <c r="D145" s="22" t="s">
        <v>578</v>
      </c>
      <c r="E145" s="21" t="s">
        <v>441</v>
      </c>
      <c r="F145" s="35">
        <v>44625</v>
      </c>
      <c r="G145" s="35">
        <v>44625</v>
      </c>
      <c r="H145" s="21" t="s">
        <v>301</v>
      </c>
      <c r="I145" s="22" t="s">
        <v>441</v>
      </c>
      <c r="J145" s="35">
        <v>44625</v>
      </c>
      <c r="K145" s="35">
        <v>44625</v>
      </c>
      <c r="L145" s="10"/>
      <c r="M145" s="10">
        <v>3400</v>
      </c>
      <c r="N145" s="10">
        <f t="shared" si="24"/>
        <v>0</v>
      </c>
      <c r="O145" s="10"/>
      <c r="P145" s="10">
        <v>2900</v>
      </c>
      <c r="Q145" s="10">
        <f t="shared" si="25"/>
        <v>0</v>
      </c>
      <c r="R145" s="10"/>
      <c r="S145" s="10">
        <v>2800</v>
      </c>
      <c r="T145" s="10">
        <f t="shared" si="26"/>
        <v>0</v>
      </c>
      <c r="U145" s="10">
        <v>17</v>
      </c>
      <c r="V145" s="10">
        <v>150</v>
      </c>
      <c r="W145" s="10">
        <f t="shared" si="19"/>
        <v>2550</v>
      </c>
      <c r="X145" s="10">
        <v>17</v>
      </c>
      <c r="Y145" s="10">
        <v>150</v>
      </c>
      <c r="Z145" s="10">
        <f t="shared" si="20"/>
        <v>2550</v>
      </c>
      <c r="AA145" s="10">
        <v>17</v>
      </c>
      <c r="AB145" s="10">
        <v>150</v>
      </c>
      <c r="AC145" s="10">
        <f t="shared" si="21"/>
        <v>2550</v>
      </c>
      <c r="AD145" s="11"/>
      <c r="AE145" s="26">
        <v>7</v>
      </c>
      <c r="AF145" s="7">
        <f t="shared" si="27"/>
        <v>0</v>
      </c>
      <c r="AG145" s="152">
        <v>1</v>
      </c>
      <c r="AH145" s="139">
        <f t="shared" si="22"/>
        <v>51</v>
      </c>
      <c r="AI145" s="139">
        <f t="shared" si="28"/>
        <v>7650</v>
      </c>
      <c r="AJ145" s="109">
        <f t="shared" si="23"/>
        <v>7650</v>
      </c>
      <c r="AK145" s="67"/>
      <c r="AM145" t="b">
        <f>D145='15.02.2022 Смета'!D147</f>
        <v>1</v>
      </c>
      <c r="AN145" t="b">
        <f>F145='15.02.2022 Смета'!E147</f>
        <v>1</v>
      </c>
      <c r="AO145" t="b">
        <f>G145='15.02.2022 Смета'!F147</f>
        <v>1</v>
      </c>
      <c r="AP145" t="b">
        <f>H145='15.02.2022 Смета'!G147</f>
        <v>1</v>
      </c>
    </row>
    <row r="146" spans="1:42" ht="25.5" x14ac:dyDescent="0.25">
      <c r="A146" s="108">
        <v>121</v>
      </c>
      <c r="B146" s="8" t="s">
        <v>213</v>
      </c>
      <c r="C146" s="8" t="s">
        <v>130</v>
      </c>
      <c r="D146" s="57" t="s">
        <v>174</v>
      </c>
      <c r="E146" s="9" t="s">
        <v>1007</v>
      </c>
      <c r="F146" s="35">
        <v>44626</v>
      </c>
      <c r="G146" s="35">
        <v>44856</v>
      </c>
      <c r="H146" s="21" t="s">
        <v>1079</v>
      </c>
      <c r="I146" s="57" t="s">
        <v>382</v>
      </c>
      <c r="J146" s="62">
        <v>44626</v>
      </c>
      <c r="K146" s="62">
        <v>44856</v>
      </c>
      <c r="L146" s="10"/>
      <c r="M146" s="10">
        <v>3400</v>
      </c>
      <c r="N146" s="10">
        <f t="shared" si="24"/>
        <v>0</v>
      </c>
      <c r="O146" s="10"/>
      <c r="P146" s="10">
        <v>2900</v>
      </c>
      <c r="Q146" s="10">
        <f t="shared" si="25"/>
        <v>0</v>
      </c>
      <c r="R146" s="10"/>
      <c r="S146" s="10">
        <v>2800</v>
      </c>
      <c r="T146" s="10">
        <f t="shared" si="26"/>
        <v>0</v>
      </c>
      <c r="U146" s="10">
        <v>27</v>
      </c>
      <c r="V146" s="10">
        <v>150</v>
      </c>
      <c r="W146" s="10">
        <f t="shared" si="19"/>
        <v>4050</v>
      </c>
      <c r="X146" s="10">
        <v>27</v>
      </c>
      <c r="Y146" s="10">
        <v>150</v>
      </c>
      <c r="Z146" s="10">
        <f t="shared" si="20"/>
        <v>4050</v>
      </c>
      <c r="AA146" s="10">
        <v>27</v>
      </c>
      <c r="AB146" s="10">
        <v>150</v>
      </c>
      <c r="AC146" s="10">
        <f t="shared" si="21"/>
        <v>4050</v>
      </c>
      <c r="AD146" s="12"/>
      <c r="AE146" s="26">
        <v>7</v>
      </c>
      <c r="AF146" s="7">
        <f t="shared" si="27"/>
        <v>0</v>
      </c>
      <c r="AG146" s="152">
        <v>1</v>
      </c>
      <c r="AH146" s="139">
        <f t="shared" si="22"/>
        <v>81</v>
      </c>
      <c r="AI146" s="139">
        <f t="shared" si="28"/>
        <v>12150</v>
      </c>
      <c r="AJ146" s="109">
        <f t="shared" si="23"/>
        <v>12150</v>
      </c>
      <c r="AK146" s="67"/>
      <c r="AM146" t="b">
        <f>D146='15.02.2022 Смета'!D148</f>
        <v>1</v>
      </c>
      <c r="AN146" t="b">
        <f>F146='15.02.2022 Смета'!E148</f>
        <v>1</v>
      </c>
      <c r="AO146" t="b">
        <f>G146='15.02.2022 Смета'!F148</f>
        <v>1</v>
      </c>
      <c r="AP146" t="b">
        <f>H146='15.02.2022 Смета'!G148</f>
        <v>0</v>
      </c>
    </row>
    <row r="147" spans="1:42" ht="28.9" customHeight="1" x14ac:dyDescent="0.25">
      <c r="A147" s="108">
        <v>122</v>
      </c>
      <c r="B147" s="8" t="s">
        <v>213</v>
      </c>
      <c r="C147" s="21" t="s">
        <v>130</v>
      </c>
      <c r="D147" s="22" t="s">
        <v>578</v>
      </c>
      <c r="E147" s="21" t="s">
        <v>492</v>
      </c>
      <c r="F147" s="35">
        <v>44639</v>
      </c>
      <c r="G147" s="35">
        <v>44639</v>
      </c>
      <c r="H147" s="21" t="s">
        <v>771</v>
      </c>
      <c r="I147" s="22" t="s">
        <v>492</v>
      </c>
      <c r="J147" s="35">
        <v>44639</v>
      </c>
      <c r="K147" s="35">
        <v>44639</v>
      </c>
      <c r="L147" s="10"/>
      <c r="M147" s="10">
        <v>3400</v>
      </c>
      <c r="N147" s="10">
        <f t="shared" si="24"/>
        <v>0</v>
      </c>
      <c r="O147" s="10"/>
      <c r="P147" s="10">
        <v>2900</v>
      </c>
      <c r="Q147" s="10">
        <f t="shared" si="25"/>
        <v>0</v>
      </c>
      <c r="R147" s="10"/>
      <c r="S147" s="10">
        <v>2800</v>
      </c>
      <c r="T147" s="10">
        <f t="shared" si="26"/>
        <v>0</v>
      </c>
      <c r="U147" s="10">
        <v>17</v>
      </c>
      <c r="V147" s="10">
        <v>150</v>
      </c>
      <c r="W147" s="10">
        <f t="shared" si="19"/>
        <v>2550</v>
      </c>
      <c r="X147" s="10">
        <v>17</v>
      </c>
      <c r="Y147" s="10">
        <v>150</v>
      </c>
      <c r="Z147" s="10">
        <f t="shared" si="20"/>
        <v>2550</v>
      </c>
      <c r="AA147" s="10">
        <v>17</v>
      </c>
      <c r="AB147" s="10">
        <v>150</v>
      </c>
      <c r="AC147" s="10">
        <f t="shared" si="21"/>
        <v>2550</v>
      </c>
      <c r="AD147" s="11"/>
      <c r="AE147" s="26">
        <v>7</v>
      </c>
      <c r="AF147" s="7">
        <f t="shared" si="27"/>
        <v>0</v>
      </c>
      <c r="AG147" s="152">
        <v>1</v>
      </c>
      <c r="AH147" s="139">
        <f t="shared" si="22"/>
        <v>51</v>
      </c>
      <c r="AI147" s="139">
        <f t="shared" si="28"/>
        <v>7650</v>
      </c>
      <c r="AJ147" s="109">
        <f t="shared" si="23"/>
        <v>7650</v>
      </c>
      <c r="AK147" s="67"/>
      <c r="AM147" t="b">
        <f>D147='15.02.2022 Смета'!D149</f>
        <v>1</v>
      </c>
      <c r="AN147" t="b">
        <f>F147='15.02.2022 Смета'!E149</f>
        <v>1</v>
      </c>
      <c r="AO147" t="b">
        <f>G147='15.02.2022 Смета'!F149</f>
        <v>1</v>
      </c>
      <c r="AP147" t="b">
        <f>H147='15.02.2022 Смета'!G149</f>
        <v>1</v>
      </c>
    </row>
    <row r="148" spans="1:42" x14ac:dyDescent="0.25">
      <c r="A148" s="108">
        <v>123</v>
      </c>
      <c r="B148" s="8" t="s">
        <v>213</v>
      </c>
      <c r="C148" s="21" t="s">
        <v>130</v>
      </c>
      <c r="D148" s="22" t="s">
        <v>579</v>
      </c>
      <c r="E148" s="21" t="s">
        <v>329</v>
      </c>
      <c r="F148" s="35">
        <v>44660</v>
      </c>
      <c r="G148" s="35">
        <v>44660</v>
      </c>
      <c r="H148" s="21" t="s">
        <v>301</v>
      </c>
      <c r="I148" s="22" t="s">
        <v>329</v>
      </c>
      <c r="J148" s="35">
        <v>44660</v>
      </c>
      <c r="K148" s="35">
        <v>44660</v>
      </c>
      <c r="L148" s="10"/>
      <c r="M148" s="10">
        <v>3400</v>
      </c>
      <c r="N148" s="10">
        <f t="shared" si="24"/>
        <v>0</v>
      </c>
      <c r="O148" s="10"/>
      <c r="P148" s="10">
        <v>2900</v>
      </c>
      <c r="Q148" s="10">
        <f t="shared" si="25"/>
        <v>0</v>
      </c>
      <c r="R148" s="10"/>
      <c r="S148" s="10">
        <v>2800</v>
      </c>
      <c r="T148" s="10">
        <f t="shared" si="26"/>
        <v>0</v>
      </c>
      <c r="U148" s="10">
        <v>17</v>
      </c>
      <c r="V148" s="10">
        <v>150</v>
      </c>
      <c r="W148" s="10">
        <f t="shared" si="19"/>
        <v>2550</v>
      </c>
      <c r="X148" s="10">
        <v>17</v>
      </c>
      <c r="Y148" s="10">
        <v>150</v>
      </c>
      <c r="Z148" s="10">
        <f t="shared" si="20"/>
        <v>2550</v>
      </c>
      <c r="AA148" s="10">
        <v>17</v>
      </c>
      <c r="AB148" s="10">
        <v>150</v>
      </c>
      <c r="AC148" s="10">
        <f t="shared" si="21"/>
        <v>2550</v>
      </c>
      <c r="AD148" s="11"/>
      <c r="AE148" s="26">
        <v>7</v>
      </c>
      <c r="AF148" s="7">
        <f t="shared" si="27"/>
        <v>0</v>
      </c>
      <c r="AG148" s="152">
        <v>1</v>
      </c>
      <c r="AH148" s="139">
        <f t="shared" si="22"/>
        <v>51</v>
      </c>
      <c r="AI148" s="139">
        <f t="shared" si="28"/>
        <v>7650</v>
      </c>
      <c r="AJ148" s="109">
        <f t="shared" si="23"/>
        <v>7650</v>
      </c>
      <c r="AK148" s="67"/>
      <c r="AM148" t="b">
        <f>D148='15.02.2022 Смета'!D150</f>
        <v>1</v>
      </c>
      <c r="AN148" t="b">
        <f>F148='15.02.2022 Смета'!E150</f>
        <v>1</v>
      </c>
      <c r="AO148" t="b">
        <f>G148='15.02.2022 Смета'!F150</f>
        <v>1</v>
      </c>
      <c r="AP148" t="b">
        <f>H148='15.02.2022 Смета'!G150</f>
        <v>1</v>
      </c>
    </row>
    <row r="149" spans="1:42" ht="25.5" x14ac:dyDescent="0.25">
      <c r="A149" s="108">
        <v>124</v>
      </c>
      <c r="B149" s="8" t="s">
        <v>213</v>
      </c>
      <c r="C149" s="8" t="s">
        <v>130</v>
      </c>
      <c r="D149" s="57" t="s">
        <v>174</v>
      </c>
      <c r="E149" s="9" t="s">
        <v>494</v>
      </c>
      <c r="F149" s="156">
        <v>44702</v>
      </c>
      <c r="G149" s="156">
        <v>44863</v>
      </c>
      <c r="H149" s="21" t="s">
        <v>1079</v>
      </c>
      <c r="I149" s="57" t="s">
        <v>383</v>
      </c>
      <c r="J149" s="64">
        <v>44702</v>
      </c>
      <c r="K149" s="64">
        <v>44863</v>
      </c>
      <c r="L149" s="10"/>
      <c r="M149" s="10">
        <v>3400</v>
      </c>
      <c r="N149" s="10">
        <f t="shared" si="24"/>
        <v>0</v>
      </c>
      <c r="O149" s="10"/>
      <c r="P149" s="10">
        <v>2900</v>
      </c>
      <c r="Q149" s="10">
        <f t="shared" si="25"/>
        <v>0</v>
      </c>
      <c r="R149" s="10"/>
      <c r="S149" s="10">
        <v>2800</v>
      </c>
      <c r="T149" s="10">
        <f t="shared" si="26"/>
        <v>0</v>
      </c>
      <c r="U149" s="10">
        <v>17</v>
      </c>
      <c r="V149" s="10">
        <v>150</v>
      </c>
      <c r="W149" s="10">
        <f t="shared" si="19"/>
        <v>2550</v>
      </c>
      <c r="X149" s="10">
        <v>17</v>
      </c>
      <c r="Y149" s="10">
        <v>150</v>
      </c>
      <c r="Z149" s="10">
        <f t="shared" si="20"/>
        <v>2550</v>
      </c>
      <c r="AA149" s="10">
        <v>17</v>
      </c>
      <c r="AB149" s="10">
        <v>150</v>
      </c>
      <c r="AC149" s="10">
        <f t="shared" si="21"/>
        <v>2550</v>
      </c>
      <c r="AD149" s="11">
        <v>54</v>
      </c>
      <c r="AE149" s="26">
        <v>7</v>
      </c>
      <c r="AF149" s="7">
        <f t="shared" si="27"/>
        <v>378</v>
      </c>
      <c r="AG149" s="152">
        <v>1</v>
      </c>
      <c r="AH149" s="145">
        <f t="shared" si="22"/>
        <v>105</v>
      </c>
      <c r="AI149" s="139">
        <f t="shared" si="28"/>
        <v>8028</v>
      </c>
      <c r="AJ149" s="118">
        <f t="shared" si="23"/>
        <v>8028</v>
      </c>
      <c r="AM149" t="b">
        <f>D149='15.02.2022 Смета'!D151</f>
        <v>1</v>
      </c>
      <c r="AN149" t="b">
        <f>F149='15.02.2022 Смета'!E151</f>
        <v>1</v>
      </c>
      <c r="AO149" t="b">
        <f>G149='15.02.2022 Смета'!F151</f>
        <v>1</v>
      </c>
      <c r="AP149" t="b">
        <f>H149='15.02.2022 Смета'!G151</f>
        <v>0</v>
      </c>
    </row>
    <row r="150" spans="1:42" ht="27.6" customHeight="1" x14ac:dyDescent="0.25">
      <c r="A150" s="108">
        <v>125</v>
      </c>
      <c r="B150" s="8" t="s">
        <v>214</v>
      </c>
      <c r="C150" s="21" t="s">
        <v>130</v>
      </c>
      <c r="D150" s="22" t="s">
        <v>580</v>
      </c>
      <c r="E150" s="21" t="s">
        <v>1080</v>
      </c>
      <c r="F150" s="35">
        <v>44702</v>
      </c>
      <c r="G150" s="35">
        <v>44870</v>
      </c>
      <c r="H150" s="21" t="s">
        <v>1079</v>
      </c>
      <c r="I150" s="22" t="s">
        <v>442</v>
      </c>
      <c r="J150" s="35">
        <v>44702</v>
      </c>
      <c r="K150" s="35">
        <v>44870</v>
      </c>
      <c r="L150" s="11"/>
      <c r="M150" s="10">
        <v>3400</v>
      </c>
      <c r="N150" s="10">
        <f t="shared" si="24"/>
        <v>0</v>
      </c>
      <c r="O150" s="10"/>
      <c r="P150" s="10">
        <v>2900</v>
      </c>
      <c r="Q150" s="10">
        <f t="shared" si="25"/>
        <v>0</v>
      </c>
      <c r="R150" s="10"/>
      <c r="S150" s="10">
        <v>2800</v>
      </c>
      <c r="T150" s="10">
        <f t="shared" si="26"/>
        <v>0</v>
      </c>
      <c r="U150" s="10">
        <v>30</v>
      </c>
      <c r="V150" s="10">
        <v>150</v>
      </c>
      <c r="W150" s="10">
        <f t="shared" si="19"/>
        <v>4500</v>
      </c>
      <c r="X150" s="10">
        <v>30</v>
      </c>
      <c r="Y150" s="10">
        <v>150</v>
      </c>
      <c r="Z150" s="10">
        <f t="shared" si="20"/>
        <v>4500</v>
      </c>
      <c r="AA150" s="10">
        <v>30</v>
      </c>
      <c r="AB150" s="10">
        <v>150</v>
      </c>
      <c r="AC150" s="10">
        <f t="shared" si="21"/>
        <v>4500</v>
      </c>
      <c r="AD150" s="11">
        <v>96</v>
      </c>
      <c r="AE150" s="26">
        <v>7</v>
      </c>
      <c r="AF150" s="7">
        <f t="shared" si="27"/>
        <v>672</v>
      </c>
      <c r="AG150" s="152">
        <v>1</v>
      </c>
      <c r="AH150" s="145">
        <f t="shared" si="22"/>
        <v>186</v>
      </c>
      <c r="AI150" s="139">
        <f t="shared" si="28"/>
        <v>14172</v>
      </c>
      <c r="AJ150" s="118">
        <f t="shared" si="23"/>
        <v>14172</v>
      </c>
      <c r="AM150" t="b">
        <f>D150='15.02.2022 Смета'!D152</f>
        <v>1</v>
      </c>
      <c r="AN150" t="b">
        <f>F150='15.02.2022 Смета'!E152</f>
        <v>1</v>
      </c>
      <c r="AO150" t="b">
        <f>G150='15.02.2022 Смета'!F152</f>
        <v>1</v>
      </c>
      <c r="AP150" t="b">
        <f>H150='15.02.2022 Смета'!G152</f>
        <v>0</v>
      </c>
    </row>
    <row r="151" spans="1:42" ht="16.149999999999999" customHeight="1" x14ac:dyDescent="0.25">
      <c r="A151" s="108">
        <v>126</v>
      </c>
      <c r="B151" s="8" t="s">
        <v>213</v>
      </c>
      <c r="C151" s="21" t="s">
        <v>130</v>
      </c>
      <c r="D151" s="22" t="s">
        <v>818</v>
      </c>
      <c r="E151" s="21" t="s">
        <v>329</v>
      </c>
      <c r="F151" s="35">
        <v>44814</v>
      </c>
      <c r="G151" s="35">
        <v>44814</v>
      </c>
      <c r="H151" s="21" t="s">
        <v>772</v>
      </c>
      <c r="I151" s="22" t="s">
        <v>329</v>
      </c>
      <c r="J151" s="35">
        <v>44814</v>
      </c>
      <c r="K151" s="35">
        <v>44814</v>
      </c>
      <c r="L151" s="10">
        <v>1</v>
      </c>
      <c r="M151" s="10">
        <v>3400</v>
      </c>
      <c r="N151" s="10">
        <f t="shared" si="24"/>
        <v>3400</v>
      </c>
      <c r="O151" s="10">
        <v>1</v>
      </c>
      <c r="P151" s="10">
        <v>2900</v>
      </c>
      <c r="Q151" s="10">
        <f t="shared" si="25"/>
        <v>2900</v>
      </c>
      <c r="R151" s="10">
        <v>1</v>
      </c>
      <c r="S151" s="10">
        <v>2800</v>
      </c>
      <c r="T151" s="10">
        <f t="shared" si="26"/>
        <v>2800</v>
      </c>
      <c r="U151" s="10">
        <v>14</v>
      </c>
      <c r="V151" s="10">
        <v>150</v>
      </c>
      <c r="W151" s="10">
        <f t="shared" si="19"/>
        <v>2100</v>
      </c>
      <c r="X151" s="10">
        <v>14</v>
      </c>
      <c r="Y151" s="10">
        <v>150</v>
      </c>
      <c r="Z151" s="10">
        <f t="shared" si="20"/>
        <v>2100</v>
      </c>
      <c r="AA151" s="10">
        <v>14</v>
      </c>
      <c r="AB151" s="10">
        <v>150</v>
      </c>
      <c r="AC151" s="10">
        <f t="shared" si="21"/>
        <v>2100</v>
      </c>
      <c r="AD151" s="11">
        <v>45</v>
      </c>
      <c r="AE151" s="26">
        <v>7</v>
      </c>
      <c r="AF151" s="7">
        <f t="shared" si="27"/>
        <v>315</v>
      </c>
      <c r="AG151" s="152">
        <v>1</v>
      </c>
      <c r="AH151" s="145">
        <f t="shared" si="22"/>
        <v>90</v>
      </c>
      <c r="AI151" s="139">
        <f t="shared" si="28"/>
        <v>15715</v>
      </c>
      <c r="AJ151" s="118">
        <f t="shared" si="23"/>
        <v>15715</v>
      </c>
      <c r="AM151" t="b">
        <f>D151='15.02.2022 Смета'!D153</f>
        <v>1</v>
      </c>
      <c r="AN151" t="b">
        <f>F151='15.02.2022 Смета'!E153</f>
        <v>1</v>
      </c>
      <c r="AO151" t="b">
        <f>G151='15.02.2022 Смета'!F153</f>
        <v>1</v>
      </c>
      <c r="AP151" t="b">
        <f>H151='15.02.2022 Смета'!G153</f>
        <v>1</v>
      </c>
    </row>
    <row r="152" spans="1:42" x14ac:dyDescent="0.25">
      <c r="A152" s="106"/>
      <c r="B152" s="96"/>
      <c r="C152" s="97"/>
      <c r="D152" s="179" t="s">
        <v>851</v>
      </c>
      <c r="E152" s="99"/>
      <c r="F152" s="99"/>
      <c r="G152" s="99"/>
      <c r="H152" s="99"/>
      <c r="I152" s="99"/>
      <c r="J152" s="99"/>
      <c r="K152" s="99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2"/>
      <c r="AE152" s="79"/>
      <c r="AF152" s="79"/>
      <c r="AG152" s="153"/>
      <c r="AH152" s="151"/>
      <c r="AI152" s="151"/>
      <c r="AJ152" s="164"/>
      <c r="AM152" t="b">
        <f>D152='15.02.2022 Смета'!D154</f>
        <v>1</v>
      </c>
      <c r="AN152" t="b">
        <f>F152='15.02.2022 Смета'!E154</f>
        <v>1</v>
      </c>
      <c r="AO152" t="b">
        <f>G152='15.02.2022 Смета'!F154</f>
        <v>1</v>
      </c>
      <c r="AP152" t="b">
        <f>H152='15.02.2022 Смета'!G154</f>
        <v>1</v>
      </c>
    </row>
    <row r="153" spans="1:42" ht="27" customHeight="1" x14ac:dyDescent="0.25">
      <c r="A153" s="114">
        <v>127</v>
      </c>
      <c r="B153" s="8" t="s">
        <v>65</v>
      </c>
      <c r="C153" s="21" t="s">
        <v>162</v>
      </c>
      <c r="D153" s="22" t="s">
        <v>180</v>
      </c>
      <c r="E153" s="21" t="s">
        <v>1008</v>
      </c>
      <c r="F153" s="35">
        <v>44672</v>
      </c>
      <c r="G153" s="35">
        <v>44674</v>
      </c>
      <c r="H153" s="21" t="s">
        <v>310</v>
      </c>
      <c r="I153" s="22" t="s">
        <v>715</v>
      </c>
      <c r="J153" s="35">
        <v>44672</v>
      </c>
      <c r="K153" s="35">
        <v>44674</v>
      </c>
      <c r="L153" s="10"/>
      <c r="M153" s="10">
        <v>3400</v>
      </c>
      <c r="N153" s="10">
        <f t="shared" si="24"/>
        <v>0</v>
      </c>
      <c r="O153" s="10"/>
      <c r="P153" s="10">
        <v>2900</v>
      </c>
      <c r="Q153" s="10">
        <f t="shared" si="25"/>
        <v>0</v>
      </c>
      <c r="R153" s="10"/>
      <c r="S153" s="10">
        <v>2800</v>
      </c>
      <c r="T153" s="10">
        <f t="shared" si="26"/>
        <v>0</v>
      </c>
      <c r="U153" s="10">
        <v>38</v>
      </c>
      <c r="V153" s="10">
        <v>150</v>
      </c>
      <c r="W153" s="10">
        <f t="shared" si="19"/>
        <v>5700</v>
      </c>
      <c r="X153" s="10">
        <v>38</v>
      </c>
      <c r="Y153" s="10">
        <v>150</v>
      </c>
      <c r="Z153" s="10">
        <f t="shared" si="20"/>
        <v>5700</v>
      </c>
      <c r="AA153" s="10">
        <v>38</v>
      </c>
      <c r="AB153" s="10">
        <v>150</v>
      </c>
      <c r="AC153" s="10">
        <f t="shared" si="21"/>
        <v>5700</v>
      </c>
      <c r="AD153" s="11">
        <v>114</v>
      </c>
      <c r="AE153" s="26">
        <v>7</v>
      </c>
      <c r="AF153" s="7">
        <f t="shared" si="27"/>
        <v>798</v>
      </c>
      <c r="AG153" s="152">
        <v>1</v>
      </c>
      <c r="AH153" s="145">
        <f t="shared" si="22"/>
        <v>228</v>
      </c>
      <c r="AI153" s="139">
        <f t="shared" si="28"/>
        <v>17898</v>
      </c>
      <c r="AJ153" s="118">
        <f t="shared" si="23"/>
        <v>17898</v>
      </c>
      <c r="AM153" t="b">
        <f>D153='15.02.2022 Смета'!D155</f>
        <v>1</v>
      </c>
      <c r="AN153" t="b">
        <f>F153='15.02.2022 Смета'!E155</f>
        <v>1</v>
      </c>
      <c r="AO153" t="b">
        <f>G153='15.02.2022 Смета'!F155</f>
        <v>1</v>
      </c>
      <c r="AP153" t="b">
        <f>H153='15.02.2022 Смета'!G155</f>
        <v>1</v>
      </c>
    </row>
    <row r="154" spans="1:42" x14ac:dyDescent="0.25">
      <c r="A154" s="106"/>
      <c r="B154" s="96"/>
      <c r="C154" s="97"/>
      <c r="D154" s="179" t="s">
        <v>852</v>
      </c>
      <c r="E154" s="99"/>
      <c r="F154" s="99"/>
      <c r="G154" s="99"/>
      <c r="H154" s="99"/>
      <c r="I154" s="99"/>
      <c r="J154" s="99"/>
      <c r="K154" s="99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2"/>
      <c r="AE154" s="79"/>
      <c r="AF154" s="79"/>
      <c r="AG154" s="153"/>
      <c r="AH154" s="151"/>
      <c r="AI154" s="151"/>
      <c r="AJ154" s="164"/>
      <c r="AM154" t="b">
        <f>D154='15.02.2022 Смета'!D156</f>
        <v>1</v>
      </c>
      <c r="AN154" t="b">
        <f>F154='15.02.2022 Смета'!E156</f>
        <v>1</v>
      </c>
      <c r="AO154" t="b">
        <f>G154='15.02.2022 Смета'!F156</f>
        <v>1</v>
      </c>
      <c r="AP154" t="b">
        <f>H154='15.02.2022 Смета'!G156</f>
        <v>1</v>
      </c>
    </row>
    <row r="155" spans="1:42" ht="27.6" customHeight="1" x14ac:dyDescent="0.25">
      <c r="A155" s="108">
        <v>128</v>
      </c>
      <c r="B155" s="8" t="s">
        <v>205</v>
      </c>
      <c r="C155" s="21" t="s">
        <v>140</v>
      </c>
      <c r="D155" s="22" t="s">
        <v>581</v>
      </c>
      <c r="E155" s="21" t="s">
        <v>496</v>
      </c>
      <c r="F155" s="35">
        <v>44666</v>
      </c>
      <c r="G155" s="35">
        <v>44668</v>
      </c>
      <c r="H155" s="21" t="s">
        <v>301</v>
      </c>
      <c r="I155" s="22" t="s">
        <v>496</v>
      </c>
      <c r="J155" s="35">
        <v>44666</v>
      </c>
      <c r="K155" s="35">
        <v>44668</v>
      </c>
      <c r="L155" s="10"/>
      <c r="M155" s="10">
        <v>3400</v>
      </c>
      <c r="N155" s="10">
        <f t="shared" si="24"/>
        <v>0</v>
      </c>
      <c r="O155" s="10"/>
      <c r="P155" s="10">
        <v>2900</v>
      </c>
      <c r="Q155" s="10">
        <f t="shared" si="25"/>
        <v>0</v>
      </c>
      <c r="R155" s="10"/>
      <c r="S155" s="10">
        <v>2800</v>
      </c>
      <c r="T155" s="10">
        <f t="shared" si="26"/>
        <v>0</v>
      </c>
      <c r="U155" s="10">
        <v>6</v>
      </c>
      <c r="V155" s="10">
        <v>150</v>
      </c>
      <c r="W155" s="10">
        <f t="shared" ref="W155:W230" si="29">U155*V155</f>
        <v>900</v>
      </c>
      <c r="X155" s="10">
        <v>6</v>
      </c>
      <c r="Y155" s="10">
        <v>150</v>
      </c>
      <c r="Z155" s="10">
        <f t="shared" ref="Z155:Z230" si="30">X155*Y155</f>
        <v>900</v>
      </c>
      <c r="AA155" s="10">
        <v>6</v>
      </c>
      <c r="AB155" s="10">
        <v>150</v>
      </c>
      <c r="AC155" s="10">
        <f t="shared" ref="AC155:AC230" si="31">AA155*AB155</f>
        <v>900</v>
      </c>
      <c r="AD155" s="11">
        <v>18</v>
      </c>
      <c r="AE155" s="26">
        <v>7</v>
      </c>
      <c r="AF155" s="7">
        <f t="shared" si="27"/>
        <v>126</v>
      </c>
      <c r="AG155" s="152">
        <v>1</v>
      </c>
      <c r="AH155" s="145">
        <f t="shared" si="22"/>
        <v>36</v>
      </c>
      <c r="AI155" s="139">
        <f t="shared" si="28"/>
        <v>2826</v>
      </c>
      <c r="AJ155" s="118">
        <f t="shared" si="23"/>
        <v>2826</v>
      </c>
      <c r="AM155" t="b">
        <f>D155='15.02.2022 Смета'!D157</f>
        <v>1</v>
      </c>
      <c r="AN155" t="b">
        <f>F155='15.02.2022 Смета'!E157</f>
        <v>1</v>
      </c>
      <c r="AO155" t="b">
        <f>G155='15.02.2022 Смета'!F157</f>
        <v>1</v>
      </c>
      <c r="AP155" t="b">
        <f>H155='15.02.2022 Смета'!G157</f>
        <v>1</v>
      </c>
    </row>
    <row r="156" spans="1:42" ht="16.149999999999999" customHeight="1" x14ac:dyDescent="0.25">
      <c r="A156" s="108">
        <v>129</v>
      </c>
      <c r="B156" s="8" t="s">
        <v>205</v>
      </c>
      <c r="C156" s="21" t="s">
        <v>140</v>
      </c>
      <c r="D156" s="22" t="s">
        <v>582</v>
      </c>
      <c r="E156" s="21" t="s">
        <v>340</v>
      </c>
      <c r="F156" s="35">
        <v>44666</v>
      </c>
      <c r="G156" s="35">
        <v>44668</v>
      </c>
      <c r="H156" s="21" t="s">
        <v>301</v>
      </c>
      <c r="I156" s="22" t="s">
        <v>340</v>
      </c>
      <c r="J156" s="35">
        <v>44666</v>
      </c>
      <c r="K156" s="35">
        <v>44668</v>
      </c>
      <c r="L156" s="10"/>
      <c r="M156" s="10">
        <v>3400</v>
      </c>
      <c r="N156" s="10">
        <f t="shared" si="24"/>
        <v>0</v>
      </c>
      <c r="O156" s="10"/>
      <c r="P156" s="10">
        <v>2900</v>
      </c>
      <c r="Q156" s="10">
        <f t="shared" si="25"/>
        <v>0</v>
      </c>
      <c r="R156" s="10"/>
      <c r="S156" s="10">
        <v>2800</v>
      </c>
      <c r="T156" s="10">
        <f t="shared" si="26"/>
        <v>0</v>
      </c>
      <c r="U156" s="10">
        <v>4</v>
      </c>
      <c r="V156" s="10">
        <v>150</v>
      </c>
      <c r="W156" s="10">
        <f t="shared" si="29"/>
        <v>600</v>
      </c>
      <c r="X156" s="10">
        <v>4</v>
      </c>
      <c r="Y156" s="10">
        <v>150</v>
      </c>
      <c r="Z156" s="10">
        <f t="shared" si="30"/>
        <v>600</v>
      </c>
      <c r="AA156" s="10">
        <v>4</v>
      </c>
      <c r="AB156" s="10">
        <v>150</v>
      </c>
      <c r="AC156" s="10">
        <f t="shared" si="31"/>
        <v>600</v>
      </c>
      <c r="AD156" s="11">
        <v>12</v>
      </c>
      <c r="AE156" s="26">
        <v>7</v>
      </c>
      <c r="AF156" s="7">
        <f t="shared" si="27"/>
        <v>84</v>
      </c>
      <c r="AG156" s="152">
        <v>1</v>
      </c>
      <c r="AH156" s="145">
        <f t="shared" si="22"/>
        <v>24</v>
      </c>
      <c r="AI156" s="139">
        <f t="shared" si="28"/>
        <v>1884</v>
      </c>
      <c r="AJ156" s="118">
        <f t="shared" si="23"/>
        <v>1884</v>
      </c>
      <c r="AM156" t="b">
        <f>D156='15.02.2022 Смета'!D158</f>
        <v>1</v>
      </c>
      <c r="AN156" t="b">
        <f>F156='15.02.2022 Смета'!E158</f>
        <v>1</v>
      </c>
      <c r="AO156" t="b">
        <f>G156='15.02.2022 Смета'!F158</f>
        <v>1</v>
      </c>
      <c r="AP156" t="b">
        <f>H156='15.02.2022 Смета'!G158</f>
        <v>1</v>
      </c>
    </row>
    <row r="157" spans="1:42" ht="13.9" customHeight="1" x14ac:dyDescent="0.25">
      <c r="A157" s="106"/>
      <c r="B157" s="96"/>
      <c r="C157" s="97"/>
      <c r="D157" s="179" t="s">
        <v>853</v>
      </c>
      <c r="E157" s="99"/>
      <c r="F157" s="99"/>
      <c r="G157" s="99"/>
      <c r="H157" s="99"/>
      <c r="I157" s="99"/>
      <c r="J157" s="99"/>
      <c r="K157" s="99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2"/>
      <c r="AE157" s="79"/>
      <c r="AF157" s="79"/>
      <c r="AG157" s="153"/>
      <c r="AH157" s="151"/>
      <c r="AI157" s="151"/>
      <c r="AJ157" s="164"/>
      <c r="AM157" t="b">
        <f>D157='15.02.2022 Смета'!D159</f>
        <v>1</v>
      </c>
      <c r="AN157" t="b">
        <f>F157='15.02.2022 Смета'!E159</f>
        <v>1</v>
      </c>
      <c r="AO157" t="b">
        <f>G157='15.02.2022 Смета'!F159</f>
        <v>1</v>
      </c>
      <c r="AP157" t="b">
        <f>H157='15.02.2022 Смета'!G159</f>
        <v>1</v>
      </c>
    </row>
    <row r="158" spans="1:42" ht="16.149999999999999" customHeight="1" x14ac:dyDescent="0.25">
      <c r="A158" s="108">
        <v>130</v>
      </c>
      <c r="B158" s="16" t="s">
        <v>217</v>
      </c>
      <c r="C158" s="21" t="s">
        <v>131</v>
      </c>
      <c r="D158" s="22" t="s">
        <v>583</v>
      </c>
      <c r="E158" s="21" t="s">
        <v>503</v>
      </c>
      <c r="F158" s="35">
        <v>44653</v>
      </c>
      <c r="G158" s="35">
        <v>44655</v>
      </c>
      <c r="H158" s="21" t="s">
        <v>301</v>
      </c>
      <c r="I158" s="22" t="s">
        <v>503</v>
      </c>
      <c r="J158" s="35">
        <v>44653</v>
      </c>
      <c r="K158" s="35">
        <v>44655</v>
      </c>
      <c r="L158" s="17"/>
      <c r="M158" s="10">
        <v>3400</v>
      </c>
      <c r="N158" s="10">
        <f t="shared" si="24"/>
        <v>0</v>
      </c>
      <c r="O158" s="17"/>
      <c r="P158" s="10">
        <v>2900</v>
      </c>
      <c r="Q158" s="10">
        <f t="shared" si="25"/>
        <v>0</v>
      </c>
      <c r="R158" s="17"/>
      <c r="S158" s="10">
        <v>2800</v>
      </c>
      <c r="T158" s="10">
        <f t="shared" si="26"/>
        <v>0</v>
      </c>
      <c r="U158" s="17">
        <v>2</v>
      </c>
      <c r="V158" s="10">
        <v>150</v>
      </c>
      <c r="W158" s="10">
        <f t="shared" si="29"/>
        <v>300</v>
      </c>
      <c r="X158" s="17">
        <v>2</v>
      </c>
      <c r="Y158" s="10">
        <v>150</v>
      </c>
      <c r="Z158" s="10">
        <f t="shared" si="30"/>
        <v>300</v>
      </c>
      <c r="AA158" s="17">
        <v>2</v>
      </c>
      <c r="AB158" s="10">
        <v>150</v>
      </c>
      <c r="AC158" s="10">
        <f t="shared" si="31"/>
        <v>300</v>
      </c>
      <c r="AD158" s="19"/>
      <c r="AE158" s="26">
        <v>7</v>
      </c>
      <c r="AF158" s="7">
        <f t="shared" si="27"/>
        <v>0</v>
      </c>
      <c r="AG158" s="152">
        <v>1</v>
      </c>
      <c r="AH158" s="139">
        <f t="shared" ref="AH158:AH233" si="32">L158+O158+R158+U158+X158+AA158+AD158</f>
        <v>6</v>
      </c>
      <c r="AI158" s="139">
        <f t="shared" si="28"/>
        <v>900</v>
      </c>
      <c r="AJ158" s="109">
        <f t="shared" ref="AJ158:AJ233" si="33">N158+Q158+T158+W158+Z158+AC158+AF158</f>
        <v>900</v>
      </c>
      <c r="AM158" t="b">
        <f>D158='15.02.2022 Смета'!D160</f>
        <v>1</v>
      </c>
      <c r="AN158" t="b">
        <f>F158='15.02.2022 Смета'!E160</f>
        <v>1</v>
      </c>
      <c r="AO158" t="b">
        <f>G158='15.02.2022 Смета'!F160</f>
        <v>1</v>
      </c>
      <c r="AP158" t="b">
        <f>H158='15.02.2022 Смета'!G160</f>
        <v>1</v>
      </c>
    </row>
    <row r="159" spans="1:42" ht="27" customHeight="1" x14ac:dyDescent="0.25">
      <c r="A159" s="108">
        <v>131</v>
      </c>
      <c r="B159" s="16" t="s">
        <v>217</v>
      </c>
      <c r="C159" s="21" t="s">
        <v>131</v>
      </c>
      <c r="D159" s="22" t="s">
        <v>584</v>
      </c>
      <c r="E159" s="21" t="s">
        <v>1009</v>
      </c>
      <c r="F159" s="35">
        <v>44696</v>
      </c>
      <c r="G159" s="35">
        <v>44698</v>
      </c>
      <c r="H159" s="21" t="s">
        <v>301</v>
      </c>
      <c r="I159" s="22" t="s">
        <v>716</v>
      </c>
      <c r="J159" s="35">
        <v>44696</v>
      </c>
      <c r="K159" s="35">
        <v>44698</v>
      </c>
      <c r="L159" s="17"/>
      <c r="M159" s="10">
        <v>3400</v>
      </c>
      <c r="N159" s="10">
        <f t="shared" si="24"/>
        <v>0</v>
      </c>
      <c r="O159" s="17"/>
      <c r="P159" s="10">
        <v>2900</v>
      </c>
      <c r="Q159" s="10">
        <f t="shared" si="25"/>
        <v>0</v>
      </c>
      <c r="R159" s="17"/>
      <c r="S159" s="10">
        <v>2800</v>
      </c>
      <c r="T159" s="10">
        <f t="shared" si="26"/>
        <v>0</v>
      </c>
      <c r="U159" s="17">
        <v>8</v>
      </c>
      <c r="V159" s="10">
        <v>150</v>
      </c>
      <c r="W159" s="10">
        <f t="shared" si="29"/>
        <v>1200</v>
      </c>
      <c r="X159" s="17">
        <v>8</v>
      </c>
      <c r="Y159" s="10">
        <v>150</v>
      </c>
      <c r="Z159" s="10">
        <f t="shared" si="30"/>
        <v>1200</v>
      </c>
      <c r="AA159" s="17">
        <v>8</v>
      </c>
      <c r="AB159" s="10">
        <v>150</v>
      </c>
      <c r="AC159" s="10">
        <f t="shared" si="31"/>
        <v>1200</v>
      </c>
      <c r="AD159" s="19">
        <v>24</v>
      </c>
      <c r="AE159" s="26">
        <v>7</v>
      </c>
      <c r="AF159" s="7">
        <f t="shared" si="27"/>
        <v>168</v>
      </c>
      <c r="AG159" s="152">
        <v>1</v>
      </c>
      <c r="AH159" s="139">
        <f t="shared" si="32"/>
        <v>48</v>
      </c>
      <c r="AI159" s="139">
        <f t="shared" si="28"/>
        <v>3768</v>
      </c>
      <c r="AJ159" s="109">
        <f t="shared" si="33"/>
        <v>3768</v>
      </c>
      <c r="AM159" t="b">
        <f>D159='15.02.2022 Смета'!D161</f>
        <v>1</v>
      </c>
      <c r="AN159" t="b">
        <f>F159='15.02.2022 Смета'!E161</f>
        <v>1</v>
      </c>
      <c r="AO159" t="b">
        <f>G159='15.02.2022 Смета'!F161</f>
        <v>1</v>
      </c>
      <c r="AP159" t="b">
        <f>H159='15.02.2022 Смета'!G161</f>
        <v>1</v>
      </c>
    </row>
    <row r="160" spans="1:42" x14ac:dyDescent="0.25">
      <c r="A160" s="106"/>
      <c r="B160" s="96"/>
      <c r="C160" s="97"/>
      <c r="D160" s="179" t="s">
        <v>854</v>
      </c>
      <c r="E160" s="99"/>
      <c r="F160" s="99"/>
      <c r="G160" s="99"/>
      <c r="H160" s="99"/>
      <c r="I160" s="99"/>
      <c r="J160" s="99"/>
      <c r="K160" s="99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2"/>
      <c r="AE160" s="79"/>
      <c r="AF160" s="79"/>
      <c r="AG160" s="153"/>
      <c r="AH160" s="151"/>
      <c r="AI160" s="151"/>
      <c r="AJ160" s="164"/>
      <c r="AM160" t="b">
        <f>D160='15.02.2022 Смета'!D162</f>
        <v>1</v>
      </c>
      <c r="AN160" t="b">
        <f>F160='15.02.2022 Смета'!E162</f>
        <v>1</v>
      </c>
      <c r="AO160" t="b">
        <f>G160='15.02.2022 Смета'!F162</f>
        <v>1</v>
      </c>
      <c r="AP160" t="b">
        <f>H160='15.02.2022 Смета'!G162</f>
        <v>1</v>
      </c>
    </row>
    <row r="161" spans="1:42" ht="16.149999999999999" customHeight="1" x14ac:dyDescent="0.25">
      <c r="A161" s="108">
        <v>132</v>
      </c>
      <c r="B161" s="8" t="s">
        <v>212</v>
      </c>
      <c r="C161" s="21" t="s">
        <v>245</v>
      </c>
      <c r="D161" s="22" t="s">
        <v>585</v>
      </c>
      <c r="E161" s="21" t="s">
        <v>330</v>
      </c>
      <c r="F161" s="35">
        <v>44582</v>
      </c>
      <c r="G161" s="35">
        <v>44584</v>
      </c>
      <c r="H161" s="21" t="s">
        <v>299</v>
      </c>
      <c r="I161" s="22" t="s">
        <v>330</v>
      </c>
      <c r="J161" s="35">
        <v>44582</v>
      </c>
      <c r="K161" s="35">
        <v>44584</v>
      </c>
      <c r="L161" s="10"/>
      <c r="M161" s="10">
        <v>3400</v>
      </c>
      <c r="N161" s="10">
        <f t="shared" si="24"/>
        <v>0</v>
      </c>
      <c r="O161" s="10"/>
      <c r="P161" s="10">
        <v>2900</v>
      </c>
      <c r="Q161" s="10">
        <f t="shared" si="25"/>
        <v>0</v>
      </c>
      <c r="R161" s="10"/>
      <c r="S161" s="10">
        <v>2800</v>
      </c>
      <c r="T161" s="10">
        <f t="shared" si="26"/>
        <v>0</v>
      </c>
      <c r="U161" s="10">
        <v>10</v>
      </c>
      <c r="V161" s="10">
        <v>150</v>
      </c>
      <c r="W161" s="10">
        <f t="shared" si="29"/>
        <v>1500</v>
      </c>
      <c r="X161" s="10">
        <v>10</v>
      </c>
      <c r="Y161" s="10">
        <v>150</v>
      </c>
      <c r="Z161" s="10">
        <f t="shared" si="30"/>
        <v>1500</v>
      </c>
      <c r="AA161" s="10">
        <v>10</v>
      </c>
      <c r="AB161" s="10">
        <v>150</v>
      </c>
      <c r="AC161" s="10">
        <f t="shared" si="31"/>
        <v>1500</v>
      </c>
      <c r="AD161" s="11"/>
      <c r="AE161" s="26">
        <v>7</v>
      </c>
      <c r="AF161" s="7">
        <f t="shared" si="27"/>
        <v>0</v>
      </c>
      <c r="AG161" s="152">
        <v>1</v>
      </c>
      <c r="AH161" s="139">
        <f t="shared" si="32"/>
        <v>30</v>
      </c>
      <c r="AI161" s="139">
        <f t="shared" si="28"/>
        <v>4500</v>
      </c>
      <c r="AJ161" s="109">
        <f t="shared" si="33"/>
        <v>4500</v>
      </c>
      <c r="AM161" t="b">
        <f>D161='15.02.2022 Смета'!D163</f>
        <v>1</v>
      </c>
      <c r="AN161" t="b">
        <f>F161='15.02.2022 Смета'!E163</f>
        <v>1</v>
      </c>
      <c r="AO161" t="b">
        <f>G161='15.02.2022 Смета'!F163</f>
        <v>1</v>
      </c>
      <c r="AP161" t="b">
        <f>H161='15.02.2022 Смета'!G163</f>
        <v>1</v>
      </c>
    </row>
    <row r="162" spans="1:42" ht="16.149999999999999" customHeight="1" x14ac:dyDescent="0.25">
      <c r="A162" s="108">
        <v>133</v>
      </c>
      <c r="B162" s="8" t="s">
        <v>212</v>
      </c>
      <c r="C162" s="21" t="s">
        <v>245</v>
      </c>
      <c r="D162" s="22" t="s">
        <v>174</v>
      </c>
      <c r="E162" s="21" t="s">
        <v>473</v>
      </c>
      <c r="F162" s="35">
        <v>44589</v>
      </c>
      <c r="G162" s="35">
        <v>44591</v>
      </c>
      <c r="H162" s="21" t="s">
        <v>299</v>
      </c>
      <c r="I162" s="22" t="s">
        <v>473</v>
      </c>
      <c r="J162" s="35">
        <v>44589</v>
      </c>
      <c r="K162" s="35">
        <v>44591</v>
      </c>
      <c r="L162" s="10"/>
      <c r="M162" s="10">
        <v>3400</v>
      </c>
      <c r="N162" s="10">
        <f t="shared" si="24"/>
        <v>0</v>
      </c>
      <c r="O162" s="10"/>
      <c r="P162" s="10">
        <v>2900</v>
      </c>
      <c r="Q162" s="10">
        <f t="shared" si="25"/>
        <v>0</v>
      </c>
      <c r="R162" s="10"/>
      <c r="S162" s="10">
        <v>2800</v>
      </c>
      <c r="T162" s="10">
        <f t="shared" si="26"/>
        <v>0</v>
      </c>
      <c r="U162" s="10">
        <v>10</v>
      </c>
      <c r="V162" s="10">
        <v>150</v>
      </c>
      <c r="W162" s="10">
        <f t="shared" si="29"/>
        <v>1500</v>
      </c>
      <c r="X162" s="10">
        <v>10</v>
      </c>
      <c r="Y162" s="10">
        <v>150</v>
      </c>
      <c r="Z162" s="10">
        <f t="shared" si="30"/>
        <v>1500</v>
      </c>
      <c r="AA162" s="10">
        <v>20</v>
      </c>
      <c r="AB162" s="10">
        <v>150</v>
      </c>
      <c r="AC162" s="10">
        <f t="shared" si="31"/>
        <v>3000</v>
      </c>
      <c r="AD162" s="11"/>
      <c r="AE162" s="26">
        <v>7</v>
      </c>
      <c r="AF162" s="7">
        <f t="shared" si="27"/>
        <v>0</v>
      </c>
      <c r="AG162" s="152">
        <v>1</v>
      </c>
      <c r="AH162" s="139">
        <f t="shared" si="32"/>
        <v>40</v>
      </c>
      <c r="AI162" s="139">
        <f t="shared" si="28"/>
        <v>6000</v>
      </c>
      <c r="AJ162" s="109">
        <f t="shared" si="33"/>
        <v>6000</v>
      </c>
      <c r="AM162" t="b">
        <f>D162='15.02.2022 Смета'!D164</f>
        <v>1</v>
      </c>
      <c r="AN162" t="b">
        <f>F162='15.02.2022 Смета'!E164</f>
        <v>1</v>
      </c>
      <c r="AO162" t="b">
        <f>G162='15.02.2022 Смета'!F164</f>
        <v>1</v>
      </c>
      <c r="AP162" t="b">
        <f>H162='15.02.2022 Смета'!G164</f>
        <v>1</v>
      </c>
    </row>
    <row r="163" spans="1:42" ht="16.149999999999999" customHeight="1" x14ac:dyDescent="0.25">
      <c r="A163" s="108">
        <v>134</v>
      </c>
      <c r="B163" s="8" t="s">
        <v>212</v>
      </c>
      <c r="C163" s="21" t="s">
        <v>245</v>
      </c>
      <c r="D163" s="22" t="s">
        <v>174</v>
      </c>
      <c r="E163" s="21" t="s">
        <v>494</v>
      </c>
      <c r="F163" s="35">
        <v>44589</v>
      </c>
      <c r="G163" s="35">
        <v>44590</v>
      </c>
      <c r="H163" s="21" t="s">
        <v>299</v>
      </c>
      <c r="I163" s="22" t="s">
        <v>494</v>
      </c>
      <c r="J163" s="35">
        <v>44589</v>
      </c>
      <c r="K163" s="35">
        <v>44590</v>
      </c>
      <c r="L163" s="10"/>
      <c r="M163" s="10">
        <v>3400</v>
      </c>
      <c r="N163" s="10">
        <f t="shared" si="24"/>
        <v>0</v>
      </c>
      <c r="O163" s="10"/>
      <c r="P163" s="10">
        <v>2900</v>
      </c>
      <c r="Q163" s="10">
        <f t="shared" si="25"/>
        <v>0</v>
      </c>
      <c r="R163" s="10"/>
      <c r="S163" s="10">
        <v>2800</v>
      </c>
      <c r="T163" s="10">
        <f t="shared" si="26"/>
        <v>0</v>
      </c>
      <c r="U163" s="10">
        <v>11</v>
      </c>
      <c r="V163" s="10">
        <v>150</v>
      </c>
      <c r="W163" s="10">
        <f t="shared" si="29"/>
        <v>1650</v>
      </c>
      <c r="X163" s="10">
        <v>11</v>
      </c>
      <c r="Y163" s="10">
        <v>150</v>
      </c>
      <c r="Z163" s="10">
        <f t="shared" si="30"/>
        <v>1650</v>
      </c>
      <c r="AA163" s="10">
        <v>22</v>
      </c>
      <c r="AB163" s="10">
        <v>150</v>
      </c>
      <c r="AC163" s="10">
        <f t="shared" si="31"/>
        <v>3300</v>
      </c>
      <c r="AD163" s="11"/>
      <c r="AE163" s="26">
        <v>7</v>
      </c>
      <c r="AF163" s="7">
        <f t="shared" si="27"/>
        <v>0</v>
      </c>
      <c r="AG163" s="152">
        <v>1</v>
      </c>
      <c r="AH163" s="139">
        <f t="shared" si="32"/>
        <v>44</v>
      </c>
      <c r="AI163" s="139">
        <f t="shared" si="28"/>
        <v>6600</v>
      </c>
      <c r="AJ163" s="109">
        <f t="shared" si="33"/>
        <v>6600</v>
      </c>
      <c r="AM163" t="b">
        <f>D163='15.02.2022 Смета'!D165</f>
        <v>1</v>
      </c>
      <c r="AN163" t="b">
        <f>F163='15.02.2022 Смета'!E165</f>
        <v>1</v>
      </c>
      <c r="AO163" t="b">
        <f>G163='15.02.2022 Смета'!F165</f>
        <v>1</v>
      </c>
      <c r="AP163" t="b">
        <f>H163='15.02.2022 Смета'!G165</f>
        <v>1</v>
      </c>
    </row>
    <row r="164" spans="1:42" ht="16.149999999999999" customHeight="1" x14ac:dyDescent="0.25">
      <c r="A164" s="108">
        <v>135</v>
      </c>
      <c r="B164" s="8" t="s">
        <v>212</v>
      </c>
      <c r="C164" s="21" t="s">
        <v>245</v>
      </c>
      <c r="D164" s="22" t="s">
        <v>174</v>
      </c>
      <c r="E164" s="21" t="s">
        <v>472</v>
      </c>
      <c r="F164" s="35">
        <v>44596</v>
      </c>
      <c r="G164" s="35">
        <v>44598</v>
      </c>
      <c r="H164" s="21" t="s">
        <v>299</v>
      </c>
      <c r="I164" s="22" t="s">
        <v>472</v>
      </c>
      <c r="J164" s="35">
        <v>44596</v>
      </c>
      <c r="K164" s="35">
        <v>44598</v>
      </c>
      <c r="L164" s="10"/>
      <c r="M164" s="10">
        <v>3400</v>
      </c>
      <c r="N164" s="10">
        <f t="shared" si="24"/>
        <v>0</v>
      </c>
      <c r="O164" s="10"/>
      <c r="P164" s="10">
        <v>2900</v>
      </c>
      <c r="Q164" s="10">
        <f t="shared" si="25"/>
        <v>0</v>
      </c>
      <c r="R164" s="10"/>
      <c r="S164" s="10">
        <v>2800</v>
      </c>
      <c r="T164" s="10">
        <f t="shared" si="26"/>
        <v>0</v>
      </c>
      <c r="U164" s="10">
        <v>10</v>
      </c>
      <c r="V164" s="10">
        <v>150</v>
      </c>
      <c r="W164" s="10">
        <f t="shared" si="29"/>
        <v>1500</v>
      </c>
      <c r="X164" s="10">
        <v>10</v>
      </c>
      <c r="Y164" s="10">
        <v>150</v>
      </c>
      <c r="Z164" s="10">
        <f t="shared" si="30"/>
        <v>1500</v>
      </c>
      <c r="AA164" s="10">
        <v>20</v>
      </c>
      <c r="AB164" s="10">
        <v>150</v>
      </c>
      <c r="AC164" s="10">
        <f t="shared" si="31"/>
        <v>3000</v>
      </c>
      <c r="AD164" s="11"/>
      <c r="AE164" s="26">
        <v>7</v>
      </c>
      <c r="AF164" s="7">
        <f t="shared" si="27"/>
        <v>0</v>
      </c>
      <c r="AG164" s="152">
        <v>1</v>
      </c>
      <c r="AH164" s="139">
        <f t="shared" si="32"/>
        <v>40</v>
      </c>
      <c r="AI164" s="139">
        <f t="shared" si="28"/>
        <v>6000</v>
      </c>
      <c r="AJ164" s="109">
        <f t="shared" si="33"/>
        <v>6000</v>
      </c>
      <c r="AM164" t="b">
        <f>D164='15.02.2022 Смета'!D166</f>
        <v>1</v>
      </c>
      <c r="AN164" t="b">
        <f>F164='15.02.2022 Смета'!E166</f>
        <v>1</v>
      </c>
      <c r="AO164" t="b">
        <f>G164='15.02.2022 Смета'!F166</f>
        <v>1</v>
      </c>
      <c r="AP164" t="b">
        <f>H164='15.02.2022 Смета'!G166</f>
        <v>1</v>
      </c>
    </row>
    <row r="165" spans="1:42" ht="16.149999999999999" customHeight="1" x14ac:dyDescent="0.25">
      <c r="A165" s="108">
        <v>136</v>
      </c>
      <c r="B165" s="8" t="s">
        <v>212</v>
      </c>
      <c r="C165" s="21" t="s">
        <v>245</v>
      </c>
      <c r="D165" s="22" t="s">
        <v>174</v>
      </c>
      <c r="E165" s="21" t="s">
        <v>441</v>
      </c>
      <c r="F165" s="35">
        <v>44603</v>
      </c>
      <c r="G165" s="35">
        <v>44605</v>
      </c>
      <c r="H165" s="21" t="s">
        <v>312</v>
      </c>
      <c r="I165" s="22" t="s">
        <v>441</v>
      </c>
      <c r="J165" s="35">
        <v>44603</v>
      </c>
      <c r="K165" s="35">
        <v>44605</v>
      </c>
      <c r="L165" s="10"/>
      <c r="M165" s="10">
        <v>3400</v>
      </c>
      <c r="N165" s="10">
        <f t="shared" si="24"/>
        <v>0</v>
      </c>
      <c r="O165" s="10"/>
      <c r="P165" s="10">
        <v>2900</v>
      </c>
      <c r="Q165" s="10">
        <f t="shared" si="25"/>
        <v>0</v>
      </c>
      <c r="R165" s="10"/>
      <c r="S165" s="10">
        <v>2800</v>
      </c>
      <c r="T165" s="10">
        <f t="shared" si="26"/>
        <v>0</v>
      </c>
      <c r="U165" s="10">
        <v>11</v>
      </c>
      <c r="V165" s="10">
        <v>150</v>
      </c>
      <c r="W165" s="10">
        <f t="shared" si="29"/>
        <v>1650</v>
      </c>
      <c r="X165" s="10">
        <v>11</v>
      </c>
      <c r="Y165" s="10">
        <v>150</v>
      </c>
      <c r="Z165" s="10">
        <f t="shared" si="30"/>
        <v>1650</v>
      </c>
      <c r="AA165" s="10">
        <v>22</v>
      </c>
      <c r="AB165" s="10">
        <v>150</v>
      </c>
      <c r="AC165" s="10">
        <f t="shared" si="31"/>
        <v>3300</v>
      </c>
      <c r="AD165" s="11"/>
      <c r="AE165" s="26">
        <v>7</v>
      </c>
      <c r="AF165" s="7">
        <f t="shared" si="27"/>
        <v>0</v>
      </c>
      <c r="AG165" s="152">
        <v>1</v>
      </c>
      <c r="AH165" s="139">
        <f t="shared" si="32"/>
        <v>44</v>
      </c>
      <c r="AI165" s="139">
        <f t="shared" si="28"/>
        <v>6600</v>
      </c>
      <c r="AJ165" s="109">
        <f t="shared" si="33"/>
        <v>6600</v>
      </c>
      <c r="AM165" t="b">
        <f>D165='15.02.2022 Смета'!D167</f>
        <v>1</v>
      </c>
      <c r="AN165" t="b">
        <f>F165='15.02.2022 Смета'!E167</f>
        <v>1</v>
      </c>
      <c r="AO165" t="b">
        <f>G165='15.02.2022 Смета'!F167</f>
        <v>1</v>
      </c>
      <c r="AP165" t="b">
        <f>H165='15.02.2022 Смета'!G167</f>
        <v>1</v>
      </c>
    </row>
    <row r="166" spans="1:42" ht="16.149999999999999" customHeight="1" x14ac:dyDescent="0.25">
      <c r="A166" s="108">
        <v>137</v>
      </c>
      <c r="B166" s="8" t="s">
        <v>212</v>
      </c>
      <c r="C166" s="21" t="s">
        <v>245</v>
      </c>
      <c r="D166" s="22" t="s">
        <v>585</v>
      </c>
      <c r="E166" s="21" t="s">
        <v>329</v>
      </c>
      <c r="F166" s="35">
        <v>44631</v>
      </c>
      <c r="G166" s="35">
        <v>44632</v>
      </c>
      <c r="H166" s="21" t="s">
        <v>334</v>
      </c>
      <c r="I166" s="22" t="s">
        <v>329</v>
      </c>
      <c r="J166" s="35">
        <v>44631</v>
      </c>
      <c r="K166" s="35">
        <v>44632</v>
      </c>
      <c r="L166" s="10"/>
      <c r="M166" s="10">
        <v>3400</v>
      </c>
      <c r="N166" s="10">
        <f t="shared" si="24"/>
        <v>0</v>
      </c>
      <c r="O166" s="10"/>
      <c r="P166" s="10">
        <v>2900</v>
      </c>
      <c r="Q166" s="10">
        <f t="shared" si="25"/>
        <v>0</v>
      </c>
      <c r="R166" s="10"/>
      <c r="S166" s="10">
        <v>2800</v>
      </c>
      <c r="T166" s="10">
        <f t="shared" si="26"/>
        <v>0</v>
      </c>
      <c r="U166" s="10">
        <v>10</v>
      </c>
      <c r="V166" s="10">
        <v>150</v>
      </c>
      <c r="W166" s="10">
        <f t="shared" si="29"/>
        <v>1500</v>
      </c>
      <c r="X166" s="10">
        <v>10</v>
      </c>
      <c r="Y166" s="10">
        <v>150</v>
      </c>
      <c r="Z166" s="10">
        <f t="shared" si="30"/>
        <v>1500</v>
      </c>
      <c r="AA166" s="10">
        <v>20</v>
      </c>
      <c r="AB166" s="10">
        <v>150</v>
      </c>
      <c r="AC166" s="10">
        <f t="shared" si="31"/>
        <v>3000</v>
      </c>
      <c r="AD166" s="11"/>
      <c r="AE166" s="26">
        <v>7</v>
      </c>
      <c r="AF166" s="7">
        <f t="shared" si="27"/>
        <v>0</v>
      </c>
      <c r="AG166" s="152">
        <v>1</v>
      </c>
      <c r="AH166" s="139">
        <f t="shared" si="32"/>
        <v>40</v>
      </c>
      <c r="AI166" s="139">
        <f t="shared" si="28"/>
        <v>6000</v>
      </c>
      <c r="AJ166" s="109">
        <f t="shared" si="33"/>
        <v>6000</v>
      </c>
      <c r="AM166" t="b">
        <f>D166='15.02.2022 Смета'!D168</f>
        <v>1</v>
      </c>
      <c r="AN166" t="b">
        <f>F166='15.02.2022 Смета'!E168</f>
        <v>1</v>
      </c>
      <c r="AO166" t="b">
        <f>G166='15.02.2022 Смета'!F168</f>
        <v>1</v>
      </c>
      <c r="AP166" t="b">
        <f>H166='15.02.2022 Смета'!G168</f>
        <v>1</v>
      </c>
    </row>
    <row r="167" spans="1:42" ht="16.149999999999999" customHeight="1" x14ac:dyDescent="0.25">
      <c r="A167" s="108">
        <v>138</v>
      </c>
      <c r="B167" s="8" t="s">
        <v>212</v>
      </c>
      <c r="C167" s="21" t="s">
        <v>245</v>
      </c>
      <c r="D167" s="22" t="s">
        <v>174</v>
      </c>
      <c r="E167" s="21" t="s">
        <v>322</v>
      </c>
      <c r="F167" s="35">
        <v>44638</v>
      </c>
      <c r="G167" s="35">
        <v>44640</v>
      </c>
      <c r="H167" s="21" t="s">
        <v>312</v>
      </c>
      <c r="I167" s="22" t="s">
        <v>322</v>
      </c>
      <c r="J167" s="35">
        <v>44638</v>
      </c>
      <c r="K167" s="35">
        <v>44640</v>
      </c>
      <c r="L167" s="10"/>
      <c r="M167" s="10">
        <v>3400</v>
      </c>
      <c r="N167" s="10">
        <f t="shared" si="24"/>
        <v>0</v>
      </c>
      <c r="O167" s="10"/>
      <c r="P167" s="10">
        <v>2900</v>
      </c>
      <c r="Q167" s="10">
        <f t="shared" si="25"/>
        <v>0</v>
      </c>
      <c r="R167" s="10"/>
      <c r="S167" s="10">
        <v>2800</v>
      </c>
      <c r="T167" s="10">
        <f t="shared" si="26"/>
        <v>0</v>
      </c>
      <c r="U167" s="10">
        <v>12</v>
      </c>
      <c r="V167" s="10">
        <v>150</v>
      </c>
      <c r="W167" s="10">
        <f t="shared" si="29"/>
        <v>1800</v>
      </c>
      <c r="X167" s="10">
        <v>12</v>
      </c>
      <c r="Y167" s="10">
        <v>150</v>
      </c>
      <c r="Z167" s="10">
        <f t="shared" si="30"/>
        <v>1800</v>
      </c>
      <c r="AA167" s="10">
        <v>24</v>
      </c>
      <c r="AB167" s="10">
        <v>150</v>
      </c>
      <c r="AC167" s="10">
        <f t="shared" si="31"/>
        <v>3600</v>
      </c>
      <c r="AD167" s="11"/>
      <c r="AE167" s="26">
        <v>7</v>
      </c>
      <c r="AF167" s="7">
        <f t="shared" si="27"/>
        <v>0</v>
      </c>
      <c r="AG167" s="152">
        <v>1</v>
      </c>
      <c r="AH167" s="139">
        <f t="shared" si="32"/>
        <v>48</v>
      </c>
      <c r="AI167" s="139">
        <f t="shared" si="28"/>
        <v>7200</v>
      </c>
      <c r="AJ167" s="109">
        <f t="shared" si="33"/>
        <v>7200</v>
      </c>
      <c r="AM167" t="b">
        <f>D167='15.02.2022 Смета'!D169</f>
        <v>1</v>
      </c>
      <c r="AN167" t="b">
        <f>F167='15.02.2022 Смета'!E169</f>
        <v>1</v>
      </c>
      <c r="AO167" t="b">
        <f>G167='15.02.2022 Смета'!F169</f>
        <v>1</v>
      </c>
      <c r="AP167" t="b">
        <f>H167='15.02.2022 Смета'!G169</f>
        <v>1</v>
      </c>
    </row>
    <row r="168" spans="1:42" ht="14.65" customHeight="1" x14ac:dyDescent="0.25">
      <c r="A168" s="106"/>
      <c r="B168" s="96"/>
      <c r="C168" s="97"/>
      <c r="D168" s="179" t="s">
        <v>923</v>
      </c>
      <c r="E168" s="99"/>
      <c r="F168" s="99"/>
      <c r="G168" s="99"/>
      <c r="H168" s="99"/>
      <c r="I168" s="99"/>
      <c r="J168" s="99"/>
      <c r="K168" s="99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2"/>
      <c r="AE168" s="79"/>
      <c r="AF168" s="79"/>
      <c r="AG168" s="153"/>
      <c r="AH168" s="151"/>
      <c r="AI168" s="151"/>
      <c r="AJ168" s="164"/>
      <c r="AM168" t="b">
        <f>D168='15.02.2022 Смета'!D170</f>
        <v>0</v>
      </c>
      <c r="AN168" t="b">
        <f>F168='15.02.2022 Смета'!E170</f>
        <v>1</v>
      </c>
      <c r="AO168" t="b">
        <f>G168='15.02.2022 Смета'!F170</f>
        <v>1</v>
      </c>
      <c r="AP168" t="b">
        <f>H168='15.02.2022 Смета'!G170</f>
        <v>1</v>
      </c>
    </row>
    <row r="169" spans="1:42" ht="16.149999999999999" customHeight="1" x14ac:dyDescent="0.25">
      <c r="A169" s="114">
        <v>139</v>
      </c>
      <c r="B169" s="8" t="s">
        <v>212</v>
      </c>
      <c r="C169" s="21" t="s">
        <v>211</v>
      </c>
      <c r="D169" s="22" t="s">
        <v>174</v>
      </c>
      <c r="E169" s="21" t="s">
        <v>322</v>
      </c>
      <c r="F169" s="35">
        <v>44631</v>
      </c>
      <c r="G169" s="35">
        <v>44633</v>
      </c>
      <c r="H169" s="21" t="s">
        <v>748</v>
      </c>
      <c r="I169" s="22" t="s">
        <v>322</v>
      </c>
      <c r="J169" s="35">
        <v>44631</v>
      </c>
      <c r="K169" s="35">
        <v>44633</v>
      </c>
      <c r="L169" s="10"/>
      <c r="M169" s="10">
        <v>3400</v>
      </c>
      <c r="N169" s="10">
        <f t="shared" si="24"/>
        <v>0</v>
      </c>
      <c r="O169" s="10"/>
      <c r="P169" s="10">
        <v>2900</v>
      </c>
      <c r="Q169" s="10">
        <f t="shared" si="25"/>
        <v>0</v>
      </c>
      <c r="R169" s="10"/>
      <c r="S169" s="10">
        <v>2800</v>
      </c>
      <c r="T169" s="10">
        <f t="shared" si="26"/>
        <v>0</v>
      </c>
      <c r="U169" s="10">
        <v>15</v>
      </c>
      <c r="V169" s="10">
        <v>150</v>
      </c>
      <c r="W169" s="10">
        <f t="shared" si="29"/>
        <v>2250</v>
      </c>
      <c r="X169" s="10">
        <v>15</v>
      </c>
      <c r="Y169" s="10">
        <v>150</v>
      </c>
      <c r="Z169" s="10">
        <f t="shared" si="30"/>
        <v>2250</v>
      </c>
      <c r="AA169" s="10">
        <v>30</v>
      </c>
      <c r="AB169" s="10">
        <v>150</v>
      </c>
      <c r="AC169" s="10">
        <f t="shared" si="31"/>
        <v>4500</v>
      </c>
      <c r="AD169" s="11"/>
      <c r="AE169" s="26">
        <v>7</v>
      </c>
      <c r="AF169" s="7">
        <f t="shared" si="27"/>
        <v>0</v>
      </c>
      <c r="AG169" s="152">
        <v>1</v>
      </c>
      <c r="AH169" s="139">
        <f t="shared" si="32"/>
        <v>60</v>
      </c>
      <c r="AI169" s="139">
        <f t="shared" si="28"/>
        <v>9000</v>
      </c>
      <c r="AJ169" s="109">
        <f t="shared" si="33"/>
        <v>9000</v>
      </c>
      <c r="AM169" t="b">
        <f>D169='15.02.2022 Смета'!D171</f>
        <v>1</v>
      </c>
      <c r="AN169" t="b">
        <f>F169='15.02.2022 Смета'!E171</f>
        <v>1</v>
      </c>
      <c r="AO169" t="b">
        <f>G169='15.02.2022 Смета'!F171</f>
        <v>1</v>
      </c>
      <c r="AP169" t="b">
        <f>H169='15.02.2022 Смета'!G171</f>
        <v>1</v>
      </c>
    </row>
    <row r="170" spans="1:42" ht="16.149999999999999" customHeight="1" x14ac:dyDescent="0.25">
      <c r="A170" s="108">
        <v>140</v>
      </c>
      <c r="B170" s="8" t="s">
        <v>212</v>
      </c>
      <c r="C170" s="21" t="s">
        <v>211</v>
      </c>
      <c r="D170" s="42" t="s">
        <v>586</v>
      </c>
      <c r="E170" s="44" t="s">
        <v>486</v>
      </c>
      <c r="F170" s="35">
        <v>44639</v>
      </c>
      <c r="G170" s="35">
        <v>44640</v>
      </c>
      <c r="H170" s="44" t="s">
        <v>301</v>
      </c>
      <c r="I170" s="42" t="s">
        <v>486</v>
      </c>
      <c r="J170" s="35">
        <v>44639</v>
      </c>
      <c r="K170" s="35">
        <v>44640</v>
      </c>
      <c r="L170" s="10"/>
      <c r="M170" s="10">
        <v>3400</v>
      </c>
      <c r="N170" s="10">
        <f t="shared" si="24"/>
        <v>0</v>
      </c>
      <c r="O170" s="10"/>
      <c r="P170" s="10">
        <v>2900</v>
      </c>
      <c r="Q170" s="10">
        <f t="shared" si="25"/>
        <v>0</v>
      </c>
      <c r="R170" s="10"/>
      <c r="S170" s="10">
        <v>2800</v>
      </c>
      <c r="T170" s="10">
        <f t="shared" si="26"/>
        <v>0</v>
      </c>
      <c r="U170" s="10">
        <v>10</v>
      </c>
      <c r="V170" s="10">
        <v>150</v>
      </c>
      <c r="W170" s="10">
        <f t="shared" si="29"/>
        <v>1500</v>
      </c>
      <c r="X170" s="10">
        <v>10</v>
      </c>
      <c r="Y170" s="10">
        <v>150</v>
      </c>
      <c r="Z170" s="10">
        <f t="shared" si="30"/>
        <v>1500</v>
      </c>
      <c r="AA170" s="10">
        <v>20</v>
      </c>
      <c r="AB170" s="10">
        <v>150</v>
      </c>
      <c r="AC170" s="10">
        <f t="shared" si="31"/>
        <v>3000</v>
      </c>
      <c r="AD170" s="11"/>
      <c r="AE170" s="26">
        <v>7</v>
      </c>
      <c r="AF170" s="7">
        <f t="shared" si="27"/>
        <v>0</v>
      </c>
      <c r="AG170" s="152">
        <v>1</v>
      </c>
      <c r="AH170" s="139">
        <f t="shared" si="32"/>
        <v>40</v>
      </c>
      <c r="AI170" s="139">
        <f t="shared" si="28"/>
        <v>6000</v>
      </c>
      <c r="AJ170" s="109">
        <f t="shared" si="33"/>
        <v>6000</v>
      </c>
      <c r="AM170" t="b">
        <f>D170='15.02.2022 Смета'!D172</f>
        <v>1</v>
      </c>
      <c r="AN170" t="b">
        <f>F170='15.02.2022 Смета'!E172</f>
        <v>1</v>
      </c>
      <c r="AO170" t="b">
        <f>G170='15.02.2022 Смета'!F172</f>
        <v>1</v>
      </c>
      <c r="AP170" t="b">
        <f>H170='15.02.2022 Смета'!G172</f>
        <v>1</v>
      </c>
    </row>
    <row r="171" spans="1:42" ht="16.149999999999999" customHeight="1" x14ac:dyDescent="0.25">
      <c r="A171" s="114">
        <v>141</v>
      </c>
      <c r="B171" s="8" t="s">
        <v>212</v>
      </c>
      <c r="C171" s="21" t="s">
        <v>211</v>
      </c>
      <c r="D171" s="22" t="s">
        <v>587</v>
      </c>
      <c r="E171" s="21" t="s">
        <v>322</v>
      </c>
      <c r="F171" s="35">
        <v>44680</v>
      </c>
      <c r="G171" s="35">
        <v>44682</v>
      </c>
      <c r="H171" s="21" t="s">
        <v>301</v>
      </c>
      <c r="I171" s="22" t="s">
        <v>322</v>
      </c>
      <c r="J171" s="35">
        <v>44680</v>
      </c>
      <c r="K171" s="35">
        <v>44682</v>
      </c>
      <c r="L171" s="10"/>
      <c r="M171" s="10">
        <v>3400</v>
      </c>
      <c r="N171" s="10">
        <f t="shared" si="24"/>
        <v>0</v>
      </c>
      <c r="O171" s="10"/>
      <c r="P171" s="10">
        <v>2900</v>
      </c>
      <c r="Q171" s="10">
        <f t="shared" si="25"/>
        <v>0</v>
      </c>
      <c r="R171" s="10"/>
      <c r="S171" s="10">
        <v>2800</v>
      </c>
      <c r="T171" s="10">
        <f t="shared" si="26"/>
        <v>0</v>
      </c>
      <c r="U171" s="10">
        <v>15</v>
      </c>
      <c r="V171" s="10">
        <v>150</v>
      </c>
      <c r="W171" s="10">
        <f t="shared" si="29"/>
        <v>2250</v>
      </c>
      <c r="X171" s="10">
        <v>15</v>
      </c>
      <c r="Y171" s="10">
        <v>150</v>
      </c>
      <c r="Z171" s="10">
        <f t="shared" si="30"/>
        <v>2250</v>
      </c>
      <c r="AA171" s="10">
        <v>30</v>
      </c>
      <c r="AB171" s="10">
        <v>150</v>
      </c>
      <c r="AC171" s="10">
        <f t="shared" si="31"/>
        <v>4500</v>
      </c>
      <c r="AD171" s="11">
        <v>60</v>
      </c>
      <c r="AE171" s="26">
        <v>7</v>
      </c>
      <c r="AF171" s="7">
        <f t="shared" si="27"/>
        <v>420</v>
      </c>
      <c r="AG171" s="152">
        <v>1</v>
      </c>
      <c r="AH171" s="139">
        <f t="shared" si="32"/>
        <v>120</v>
      </c>
      <c r="AI171" s="139">
        <f t="shared" si="28"/>
        <v>9420</v>
      </c>
      <c r="AJ171" s="109">
        <f t="shared" si="33"/>
        <v>9420</v>
      </c>
      <c r="AM171" t="b">
        <f>D171='15.02.2022 Смета'!D173</f>
        <v>1</v>
      </c>
      <c r="AN171" t="b">
        <f>F171='15.02.2022 Смета'!E173</f>
        <v>1</v>
      </c>
      <c r="AO171" t="b">
        <f>G171='15.02.2022 Смета'!F173</f>
        <v>1</v>
      </c>
      <c r="AP171" t="b">
        <f>H171='15.02.2022 Смета'!G173</f>
        <v>1</v>
      </c>
    </row>
    <row r="172" spans="1:42" ht="16.149999999999999" customHeight="1" x14ac:dyDescent="0.25">
      <c r="A172" s="108">
        <v>142</v>
      </c>
      <c r="B172" s="8" t="s">
        <v>212</v>
      </c>
      <c r="C172" s="21" t="s">
        <v>211</v>
      </c>
      <c r="D172" s="22" t="s">
        <v>60</v>
      </c>
      <c r="E172" s="21" t="s">
        <v>441</v>
      </c>
      <c r="F172" s="35">
        <v>44722</v>
      </c>
      <c r="G172" s="35">
        <v>44724</v>
      </c>
      <c r="H172" s="21" t="s">
        <v>301</v>
      </c>
      <c r="I172" s="22" t="s">
        <v>441</v>
      </c>
      <c r="J172" s="35">
        <v>44722</v>
      </c>
      <c r="K172" s="35">
        <v>44724</v>
      </c>
      <c r="L172" s="10">
        <v>1</v>
      </c>
      <c r="M172" s="10">
        <v>3400</v>
      </c>
      <c r="N172" s="10">
        <f t="shared" si="24"/>
        <v>3400</v>
      </c>
      <c r="O172" s="10">
        <v>1</v>
      </c>
      <c r="P172" s="10">
        <v>2900</v>
      </c>
      <c r="Q172" s="10">
        <f t="shared" si="25"/>
        <v>2900</v>
      </c>
      <c r="R172" s="10">
        <v>1</v>
      </c>
      <c r="S172" s="10">
        <v>2800</v>
      </c>
      <c r="T172" s="10">
        <f t="shared" si="26"/>
        <v>2800</v>
      </c>
      <c r="U172" s="10">
        <v>12</v>
      </c>
      <c r="V172" s="10">
        <v>150</v>
      </c>
      <c r="W172" s="10">
        <f t="shared" si="29"/>
        <v>1800</v>
      </c>
      <c r="X172" s="10">
        <v>12</v>
      </c>
      <c r="Y172" s="10">
        <v>150</v>
      </c>
      <c r="Z172" s="10">
        <f t="shared" si="30"/>
        <v>1800</v>
      </c>
      <c r="AA172" s="10">
        <v>24</v>
      </c>
      <c r="AB172" s="10">
        <v>150</v>
      </c>
      <c r="AC172" s="10">
        <f t="shared" si="31"/>
        <v>3600</v>
      </c>
      <c r="AD172" s="11">
        <v>51</v>
      </c>
      <c r="AE172" s="26">
        <v>7</v>
      </c>
      <c r="AF172" s="7">
        <f t="shared" si="27"/>
        <v>357</v>
      </c>
      <c r="AG172" s="152">
        <v>1</v>
      </c>
      <c r="AH172" s="139">
        <f t="shared" si="32"/>
        <v>102</v>
      </c>
      <c r="AI172" s="139">
        <f t="shared" si="28"/>
        <v>16657</v>
      </c>
      <c r="AJ172" s="109">
        <f t="shared" si="33"/>
        <v>16657</v>
      </c>
      <c r="AM172" t="b">
        <f>D172='15.02.2022 Смета'!D174</f>
        <v>1</v>
      </c>
      <c r="AN172" t="b">
        <f>F172='15.02.2022 Смета'!E174</f>
        <v>1</v>
      </c>
      <c r="AO172" t="b">
        <f>G172='15.02.2022 Смета'!F174</f>
        <v>1</v>
      </c>
      <c r="AP172" t="b">
        <f>H172='15.02.2022 Смета'!G174</f>
        <v>1</v>
      </c>
    </row>
    <row r="173" spans="1:42" ht="16.149999999999999" customHeight="1" x14ac:dyDescent="0.25">
      <c r="A173" s="114">
        <v>143</v>
      </c>
      <c r="B173" s="8" t="s">
        <v>212</v>
      </c>
      <c r="C173" s="21" t="s">
        <v>211</v>
      </c>
      <c r="D173" s="22" t="s">
        <v>588</v>
      </c>
      <c r="E173" s="21" t="s">
        <v>441</v>
      </c>
      <c r="F173" s="35">
        <v>44785</v>
      </c>
      <c r="G173" s="35">
        <v>44787</v>
      </c>
      <c r="H173" s="21" t="s">
        <v>301</v>
      </c>
      <c r="I173" s="22" t="s">
        <v>441</v>
      </c>
      <c r="J173" s="35">
        <v>44785</v>
      </c>
      <c r="K173" s="35">
        <v>44787</v>
      </c>
      <c r="L173" s="10"/>
      <c r="M173" s="10">
        <v>3400</v>
      </c>
      <c r="N173" s="10">
        <f t="shared" si="24"/>
        <v>0</v>
      </c>
      <c r="O173" s="10"/>
      <c r="P173" s="10">
        <v>2900</v>
      </c>
      <c r="Q173" s="10">
        <f t="shared" si="25"/>
        <v>0</v>
      </c>
      <c r="R173" s="10"/>
      <c r="S173" s="10">
        <v>2800</v>
      </c>
      <c r="T173" s="10">
        <f t="shared" si="26"/>
        <v>0</v>
      </c>
      <c r="U173" s="10">
        <v>12</v>
      </c>
      <c r="V173" s="10">
        <v>150</v>
      </c>
      <c r="W173" s="10">
        <f t="shared" si="29"/>
        <v>1800</v>
      </c>
      <c r="X173" s="10">
        <v>12</v>
      </c>
      <c r="Y173" s="10">
        <v>150</v>
      </c>
      <c r="Z173" s="10">
        <f t="shared" si="30"/>
        <v>1800</v>
      </c>
      <c r="AA173" s="10">
        <v>24</v>
      </c>
      <c r="AB173" s="10">
        <v>150</v>
      </c>
      <c r="AC173" s="10">
        <f t="shared" si="31"/>
        <v>3600</v>
      </c>
      <c r="AD173" s="11">
        <v>48</v>
      </c>
      <c r="AE173" s="26">
        <v>7</v>
      </c>
      <c r="AF173" s="7">
        <f t="shared" si="27"/>
        <v>336</v>
      </c>
      <c r="AG173" s="152">
        <v>1</v>
      </c>
      <c r="AH173" s="139">
        <f t="shared" si="32"/>
        <v>96</v>
      </c>
      <c r="AI173" s="139">
        <f t="shared" si="28"/>
        <v>7536</v>
      </c>
      <c r="AJ173" s="109">
        <f t="shared" si="33"/>
        <v>7536</v>
      </c>
      <c r="AM173" t="b">
        <f>D173='15.02.2022 Смета'!D175</f>
        <v>1</v>
      </c>
      <c r="AN173" t="b">
        <f>F173='15.02.2022 Смета'!E175</f>
        <v>1</v>
      </c>
      <c r="AO173" t="b">
        <f>G173='15.02.2022 Смета'!F175</f>
        <v>1</v>
      </c>
      <c r="AP173" t="b">
        <f>H173='15.02.2022 Смета'!G175</f>
        <v>1</v>
      </c>
    </row>
    <row r="174" spans="1:42" x14ac:dyDescent="0.25">
      <c r="A174" s="106"/>
      <c r="B174" s="96"/>
      <c r="C174" s="97"/>
      <c r="D174" s="179" t="s">
        <v>856</v>
      </c>
      <c r="E174" s="99"/>
      <c r="F174" s="99"/>
      <c r="G174" s="99"/>
      <c r="H174" s="99"/>
      <c r="I174" s="99"/>
      <c r="J174" s="99"/>
      <c r="K174" s="99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2"/>
      <c r="AE174" s="79"/>
      <c r="AF174" s="79"/>
      <c r="AG174" s="153"/>
      <c r="AH174" s="151"/>
      <c r="AI174" s="151"/>
      <c r="AJ174" s="164"/>
      <c r="AM174" t="b">
        <f>D174='15.02.2022 Смета'!D176</f>
        <v>1</v>
      </c>
      <c r="AN174" t="b">
        <f>F174='15.02.2022 Смета'!E176</f>
        <v>1</v>
      </c>
      <c r="AO174" t="b">
        <f>G174='15.02.2022 Смета'!F176</f>
        <v>1</v>
      </c>
      <c r="AP174" t="b">
        <f>H174='15.02.2022 Смета'!G176</f>
        <v>1</v>
      </c>
    </row>
    <row r="175" spans="1:42" ht="27" customHeight="1" x14ac:dyDescent="0.25">
      <c r="A175" s="108">
        <v>144</v>
      </c>
      <c r="B175" s="8" t="s">
        <v>218</v>
      </c>
      <c r="C175" s="21" t="s">
        <v>115</v>
      </c>
      <c r="D175" s="22" t="s">
        <v>173</v>
      </c>
      <c r="E175" s="21" t="s">
        <v>481</v>
      </c>
      <c r="F175" s="35">
        <v>44586</v>
      </c>
      <c r="G175" s="21" t="s">
        <v>98</v>
      </c>
      <c r="H175" s="21" t="s">
        <v>384</v>
      </c>
      <c r="I175" s="22" t="s">
        <v>481</v>
      </c>
      <c r="J175" s="35">
        <v>44586</v>
      </c>
      <c r="K175" s="21" t="s">
        <v>98</v>
      </c>
      <c r="L175" s="11"/>
      <c r="M175" s="10">
        <v>3400</v>
      </c>
      <c r="N175" s="10">
        <f t="shared" si="24"/>
        <v>0</v>
      </c>
      <c r="O175" s="10"/>
      <c r="P175" s="10">
        <v>2900</v>
      </c>
      <c r="Q175" s="10">
        <f t="shared" si="25"/>
        <v>0</v>
      </c>
      <c r="R175" s="10"/>
      <c r="S175" s="10">
        <v>2800</v>
      </c>
      <c r="T175" s="10">
        <f t="shared" si="26"/>
        <v>0</v>
      </c>
      <c r="U175" s="10">
        <v>12</v>
      </c>
      <c r="V175" s="10">
        <v>150</v>
      </c>
      <c r="W175" s="10">
        <f t="shared" si="29"/>
        <v>1800</v>
      </c>
      <c r="X175" s="10">
        <v>12</v>
      </c>
      <c r="Y175" s="10">
        <v>150</v>
      </c>
      <c r="Z175" s="10">
        <f t="shared" si="30"/>
        <v>1800</v>
      </c>
      <c r="AA175" s="10">
        <v>12</v>
      </c>
      <c r="AB175" s="10">
        <v>150</v>
      </c>
      <c r="AC175" s="10">
        <f t="shared" si="31"/>
        <v>1800</v>
      </c>
      <c r="AD175" s="11"/>
      <c r="AE175" s="26">
        <v>7</v>
      </c>
      <c r="AF175" s="7">
        <f t="shared" si="27"/>
        <v>0</v>
      </c>
      <c r="AG175" s="152">
        <v>1</v>
      </c>
      <c r="AH175" s="139">
        <f t="shared" si="32"/>
        <v>36</v>
      </c>
      <c r="AI175" s="139">
        <f t="shared" si="28"/>
        <v>5400</v>
      </c>
      <c r="AJ175" s="109">
        <f t="shared" si="33"/>
        <v>5400</v>
      </c>
      <c r="AM175" t="b">
        <f>D175='15.02.2022 Смета'!D177</f>
        <v>1</v>
      </c>
      <c r="AN175" t="b">
        <f>F175='15.02.2022 Смета'!E177</f>
        <v>1</v>
      </c>
      <c r="AO175" t="b">
        <f>G175='15.02.2022 Смета'!F177</f>
        <v>1</v>
      </c>
      <c r="AP175" t="b">
        <f>H175='15.02.2022 Смета'!G177</f>
        <v>1</v>
      </c>
    </row>
    <row r="176" spans="1:42" ht="16.149999999999999" customHeight="1" x14ac:dyDescent="0.25">
      <c r="A176" s="108">
        <v>145</v>
      </c>
      <c r="B176" s="8" t="s">
        <v>218</v>
      </c>
      <c r="C176" s="21" t="s">
        <v>115</v>
      </c>
      <c r="D176" s="22" t="s">
        <v>589</v>
      </c>
      <c r="E176" s="21" t="s">
        <v>1081</v>
      </c>
      <c r="F176" s="35">
        <v>44706</v>
      </c>
      <c r="G176" s="35">
        <v>44709</v>
      </c>
      <c r="H176" s="21" t="s">
        <v>298</v>
      </c>
      <c r="I176" s="22" t="s">
        <v>385</v>
      </c>
      <c r="J176" s="35">
        <v>44706</v>
      </c>
      <c r="K176" s="35">
        <v>44709</v>
      </c>
      <c r="L176" s="10"/>
      <c r="M176" s="10">
        <v>3400</v>
      </c>
      <c r="N176" s="10">
        <f t="shared" si="24"/>
        <v>0</v>
      </c>
      <c r="O176" s="10"/>
      <c r="P176" s="10">
        <v>2900</v>
      </c>
      <c r="Q176" s="10">
        <f t="shared" si="25"/>
        <v>0</v>
      </c>
      <c r="R176" s="10"/>
      <c r="S176" s="10">
        <v>2800</v>
      </c>
      <c r="T176" s="10">
        <f t="shared" si="26"/>
        <v>0</v>
      </c>
      <c r="U176" s="10">
        <v>6</v>
      </c>
      <c r="V176" s="10">
        <v>150</v>
      </c>
      <c r="W176" s="10">
        <f t="shared" si="29"/>
        <v>900</v>
      </c>
      <c r="X176" s="10">
        <v>6</v>
      </c>
      <c r="Y176" s="10">
        <v>150</v>
      </c>
      <c r="Z176" s="10">
        <f t="shared" si="30"/>
        <v>900</v>
      </c>
      <c r="AA176" s="10">
        <v>6</v>
      </c>
      <c r="AB176" s="10">
        <v>150</v>
      </c>
      <c r="AC176" s="10">
        <f t="shared" si="31"/>
        <v>900</v>
      </c>
      <c r="AD176" s="11">
        <v>30</v>
      </c>
      <c r="AE176" s="26">
        <v>7</v>
      </c>
      <c r="AF176" s="7">
        <f t="shared" si="27"/>
        <v>210</v>
      </c>
      <c r="AG176" s="152">
        <v>1</v>
      </c>
      <c r="AH176" s="139">
        <f t="shared" si="32"/>
        <v>48</v>
      </c>
      <c r="AI176" s="139">
        <f t="shared" si="28"/>
        <v>2910</v>
      </c>
      <c r="AJ176" s="109">
        <f t="shared" si="33"/>
        <v>2910</v>
      </c>
      <c r="AM176" t="b">
        <f>D176='15.02.2022 Смета'!D178</f>
        <v>1</v>
      </c>
      <c r="AN176" t="b">
        <f>F176='15.02.2022 Смета'!E178</f>
        <v>1</v>
      </c>
      <c r="AO176" t="b">
        <f>G176='15.02.2022 Смета'!F178</f>
        <v>1</v>
      </c>
      <c r="AP176" t="b">
        <f>H176='15.02.2022 Смета'!G178</f>
        <v>1</v>
      </c>
    </row>
    <row r="177" spans="1:42" x14ac:dyDescent="0.25">
      <c r="A177" s="106"/>
      <c r="B177" s="96"/>
      <c r="C177" s="97"/>
      <c r="D177" s="179" t="s">
        <v>911</v>
      </c>
      <c r="E177" s="99"/>
      <c r="F177" s="99"/>
      <c r="G177" s="99"/>
      <c r="H177" s="99"/>
      <c r="I177" s="99"/>
      <c r="J177" s="99"/>
      <c r="K177" s="99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2"/>
      <c r="AE177" s="79"/>
      <c r="AF177" s="79"/>
      <c r="AG177" s="153"/>
      <c r="AH177" s="151"/>
      <c r="AI177" s="151"/>
      <c r="AJ177" s="164"/>
      <c r="AM177" t="b">
        <f>D177='15.02.2022 Смета'!D179</f>
        <v>1</v>
      </c>
      <c r="AN177" t="b">
        <f>F177='15.02.2022 Смета'!E179</f>
        <v>1</v>
      </c>
      <c r="AO177" t="b">
        <f>G177='15.02.2022 Смета'!F179</f>
        <v>1</v>
      </c>
      <c r="AP177" t="b">
        <f>H177='15.02.2022 Смета'!G179</f>
        <v>1</v>
      </c>
    </row>
    <row r="178" spans="1:42" ht="18" customHeight="1" x14ac:dyDescent="0.25">
      <c r="A178" s="108">
        <v>146</v>
      </c>
      <c r="B178" s="8" t="s">
        <v>172</v>
      </c>
      <c r="C178" s="47" t="s">
        <v>109</v>
      </c>
      <c r="D178" s="22" t="s">
        <v>38</v>
      </c>
      <c r="E178" s="21" t="s">
        <v>376</v>
      </c>
      <c r="F178" s="35">
        <v>44638</v>
      </c>
      <c r="G178" s="35">
        <v>44640</v>
      </c>
      <c r="H178" s="21" t="s">
        <v>773</v>
      </c>
      <c r="I178" s="53" t="s">
        <v>376</v>
      </c>
      <c r="J178" s="52">
        <v>44638</v>
      </c>
      <c r="K178" s="52">
        <v>44640</v>
      </c>
      <c r="L178" s="49"/>
      <c r="M178" s="49">
        <v>3400</v>
      </c>
      <c r="N178" s="49">
        <f t="shared" si="24"/>
        <v>0</v>
      </c>
      <c r="O178" s="49"/>
      <c r="P178" s="49">
        <v>2900</v>
      </c>
      <c r="Q178" s="49">
        <f t="shared" si="25"/>
        <v>0</v>
      </c>
      <c r="R178" s="49"/>
      <c r="S178" s="49">
        <v>2800</v>
      </c>
      <c r="T178" s="49">
        <f t="shared" si="26"/>
        <v>0</v>
      </c>
      <c r="U178" s="49">
        <v>67</v>
      </c>
      <c r="V178" s="49">
        <v>150</v>
      </c>
      <c r="W178" s="49">
        <f t="shared" si="29"/>
        <v>10050</v>
      </c>
      <c r="X178" s="49">
        <v>67</v>
      </c>
      <c r="Y178" s="49">
        <v>150</v>
      </c>
      <c r="Z178" s="49">
        <f t="shared" si="30"/>
        <v>10050</v>
      </c>
      <c r="AA178" s="49">
        <v>68</v>
      </c>
      <c r="AB178" s="49">
        <v>150</v>
      </c>
      <c r="AC178" s="49">
        <f t="shared" si="31"/>
        <v>10200</v>
      </c>
      <c r="AD178" s="50">
        <v>166</v>
      </c>
      <c r="AE178" s="54">
        <v>7</v>
      </c>
      <c r="AF178" s="55">
        <f t="shared" si="27"/>
        <v>1162</v>
      </c>
      <c r="AG178" s="152">
        <v>1</v>
      </c>
      <c r="AH178" s="154">
        <f t="shared" si="32"/>
        <v>368</v>
      </c>
      <c r="AI178" s="139">
        <f t="shared" si="28"/>
        <v>31462</v>
      </c>
      <c r="AJ178" s="165">
        <f t="shared" si="33"/>
        <v>31462</v>
      </c>
      <c r="AM178" t="b">
        <f>D178='15.02.2022 Смета'!D180</f>
        <v>1</v>
      </c>
      <c r="AN178" t="b">
        <f>F178='15.02.2022 Смета'!E180</f>
        <v>1</v>
      </c>
      <c r="AO178" t="b">
        <f>G178='15.02.2022 Смета'!F180</f>
        <v>1</v>
      </c>
      <c r="AP178" t="b">
        <f>H178='15.02.2022 Смета'!G180</f>
        <v>1</v>
      </c>
    </row>
    <row r="179" spans="1:42" ht="38.25" x14ac:dyDescent="0.25">
      <c r="A179" s="108">
        <v>147</v>
      </c>
      <c r="B179" s="8" t="s">
        <v>219</v>
      </c>
      <c r="C179" s="21" t="s">
        <v>109</v>
      </c>
      <c r="D179" s="22" t="s">
        <v>1082</v>
      </c>
      <c r="E179" s="21" t="s">
        <v>501</v>
      </c>
      <c r="F179" s="35" t="s">
        <v>717</v>
      </c>
      <c r="G179" s="35" t="s">
        <v>718</v>
      </c>
      <c r="H179" s="21" t="s">
        <v>774</v>
      </c>
      <c r="I179" s="22" t="s">
        <v>501</v>
      </c>
      <c r="J179" s="35" t="s">
        <v>717</v>
      </c>
      <c r="K179" s="35" t="s">
        <v>718</v>
      </c>
      <c r="L179" s="10"/>
      <c r="M179" s="10">
        <v>3400</v>
      </c>
      <c r="N179" s="10">
        <f t="shared" si="24"/>
        <v>0</v>
      </c>
      <c r="O179" s="10"/>
      <c r="P179" s="10">
        <v>2900</v>
      </c>
      <c r="Q179" s="10">
        <f t="shared" si="25"/>
        <v>0</v>
      </c>
      <c r="R179" s="10"/>
      <c r="S179" s="10">
        <v>2800</v>
      </c>
      <c r="T179" s="10">
        <f t="shared" si="26"/>
        <v>0</v>
      </c>
      <c r="U179" s="10">
        <v>13</v>
      </c>
      <c r="V179" s="10">
        <v>150</v>
      </c>
      <c r="W179" s="10">
        <f t="shared" si="29"/>
        <v>1950</v>
      </c>
      <c r="X179" s="10">
        <v>13</v>
      </c>
      <c r="Y179" s="10">
        <v>150</v>
      </c>
      <c r="Z179" s="10">
        <f t="shared" si="30"/>
        <v>1950</v>
      </c>
      <c r="AA179" s="10">
        <v>13</v>
      </c>
      <c r="AB179" s="10">
        <v>150</v>
      </c>
      <c r="AC179" s="10">
        <f t="shared" si="31"/>
        <v>1950</v>
      </c>
      <c r="AD179" s="11">
        <v>39</v>
      </c>
      <c r="AE179" s="26">
        <v>7</v>
      </c>
      <c r="AF179" s="7">
        <f t="shared" si="27"/>
        <v>273</v>
      </c>
      <c r="AG179" s="152">
        <v>1</v>
      </c>
      <c r="AH179" s="139">
        <f t="shared" si="32"/>
        <v>78</v>
      </c>
      <c r="AI179" s="139">
        <f t="shared" si="28"/>
        <v>6123</v>
      </c>
      <c r="AJ179" s="109">
        <f t="shared" si="33"/>
        <v>6123</v>
      </c>
      <c r="AM179" t="b">
        <f>D179='15.02.2022 Смета'!D181</f>
        <v>0</v>
      </c>
      <c r="AN179" t="b">
        <f>F179='15.02.2022 Смета'!E181</f>
        <v>1</v>
      </c>
      <c r="AO179" t="b">
        <f>G179='15.02.2022 Смета'!F181</f>
        <v>1</v>
      </c>
      <c r="AP179" t="b">
        <f>H179='15.02.2022 Смета'!G181</f>
        <v>1</v>
      </c>
    </row>
    <row r="180" spans="1:42" x14ac:dyDescent="0.25">
      <c r="A180" s="108">
        <v>148</v>
      </c>
      <c r="B180" s="8" t="s">
        <v>219</v>
      </c>
      <c r="C180" s="21" t="s">
        <v>109</v>
      </c>
      <c r="D180" s="22" t="s">
        <v>81</v>
      </c>
      <c r="E180" s="21" t="s">
        <v>501</v>
      </c>
      <c r="F180" s="35">
        <v>44680</v>
      </c>
      <c r="G180" s="35">
        <v>44682</v>
      </c>
      <c r="H180" s="21" t="s">
        <v>774</v>
      </c>
      <c r="I180" s="22" t="s">
        <v>501</v>
      </c>
      <c r="J180" s="35">
        <v>44680</v>
      </c>
      <c r="K180" s="35">
        <v>44682</v>
      </c>
      <c r="L180" s="10"/>
      <c r="M180" s="10">
        <v>3400</v>
      </c>
      <c r="N180" s="10">
        <f t="shared" si="24"/>
        <v>0</v>
      </c>
      <c r="O180" s="10"/>
      <c r="P180" s="10">
        <v>2900</v>
      </c>
      <c r="Q180" s="10">
        <f t="shared" si="25"/>
        <v>0</v>
      </c>
      <c r="R180" s="10"/>
      <c r="S180" s="10">
        <v>2800</v>
      </c>
      <c r="T180" s="10">
        <f t="shared" si="26"/>
        <v>0</v>
      </c>
      <c r="U180" s="10">
        <v>3</v>
      </c>
      <c r="V180" s="10">
        <v>150</v>
      </c>
      <c r="W180" s="10">
        <f t="shared" si="29"/>
        <v>450</v>
      </c>
      <c r="X180" s="10">
        <v>3</v>
      </c>
      <c r="Y180" s="10">
        <v>150</v>
      </c>
      <c r="Z180" s="10">
        <f t="shared" si="30"/>
        <v>450</v>
      </c>
      <c r="AA180" s="10">
        <v>3</v>
      </c>
      <c r="AB180" s="10">
        <v>150</v>
      </c>
      <c r="AC180" s="10">
        <f t="shared" si="31"/>
        <v>450</v>
      </c>
      <c r="AD180" s="11">
        <v>9</v>
      </c>
      <c r="AE180" s="26">
        <v>7</v>
      </c>
      <c r="AF180" s="7">
        <f t="shared" si="27"/>
        <v>63</v>
      </c>
      <c r="AG180" s="152">
        <v>1</v>
      </c>
      <c r="AH180" s="139">
        <f t="shared" si="32"/>
        <v>18</v>
      </c>
      <c r="AI180" s="139">
        <f t="shared" si="28"/>
        <v>1413</v>
      </c>
      <c r="AJ180" s="109">
        <f t="shared" si="33"/>
        <v>1413</v>
      </c>
      <c r="AM180" t="b">
        <f>D180='15.02.2022 Смета'!D182</f>
        <v>1</v>
      </c>
      <c r="AN180" t="b">
        <f>F180='15.02.2022 Смета'!E182</f>
        <v>1</v>
      </c>
      <c r="AO180" t="b">
        <f>G180='15.02.2022 Смета'!F182</f>
        <v>1</v>
      </c>
      <c r="AP180" t="b">
        <f>H180='15.02.2022 Смета'!G182</f>
        <v>1</v>
      </c>
    </row>
    <row r="181" spans="1:42" x14ac:dyDescent="0.25">
      <c r="A181" s="108">
        <v>149</v>
      </c>
      <c r="B181" s="8" t="s">
        <v>219</v>
      </c>
      <c r="C181" s="21" t="s">
        <v>109</v>
      </c>
      <c r="D181" s="22" t="s">
        <v>81</v>
      </c>
      <c r="E181" s="21" t="s">
        <v>501</v>
      </c>
      <c r="F181" s="35">
        <v>44715</v>
      </c>
      <c r="G181" s="35">
        <v>44717</v>
      </c>
      <c r="H181" s="21" t="s">
        <v>774</v>
      </c>
      <c r="I181" s="22" t="s">
        <v>501</v>
      </c>
      <c r="J181" s="35">
        <v>44715</v>
      </c>
      <c r="K181" s="35">
        <v>44717</v>
      </c>
      <c r="L181" s="10"/>
      <c r="M181" s="10">
        <v>3400</v>
      </c>
      <c r="N181" s="10">
        <f t="shared" si="24"/>
        <v>0</v>
      </c>
      <c r="O181" s="10"/>
      <c r="P181" s="10">
        <v>2900</v>
      </c>
      <c r="Q181" s="10">
        <f t="shared" si="25"/>
        <v>0</v>
      </c>
      <c r="R181" s="10"/>
      <c r="S181" s="10">
        <v>2800</v>
      </c>
      <c r="T181" s="10">
        <f t="shared" si="26"/>
        <v>0</v>
      </c>
      <c r="U181" s="10">
        <v>3</v>
      </c>
      <c r="V181" s="10">
        <v>150</v>
      </c>
      <c r="W181" s="10">
        <f t="shared" si="29"/>
        <v>450</v>
      </c>
      <c r="X181" s="10">
        <v>3</v>
      </c>
      <c r="Y181" s="10">
        <v>150</v>
      </c>
      <c r="Z181" s="10">
        <f t="shared" si="30"/>
        <v>450</v>
      </c>
      <c r="AA181" s="10">
        <v>3</v>
      </c>
      <c r="AB181" s="10">
        <v>150</v>
      </c>
      <c r="AC181" s="10">
        <f t="shared" si="31"/>
        <v>450</v>
      </c>
      <c r="AD181" s="11">
        <v>9</v>
      </c>
      <c r="AE181" s="26">
        <v>7</v>
      </c>
      <c r="AF181" s="7">
        <f t="shared" si="27"/>
        <v>63</v>
      </c>
      <c r="AG181" s="152">
        <v>1</v>
      </c>
      <c r="AH181" s="139">
        <f t="shared" si="32"/>
        <v>18</v>
      </c>
      <c r="AI181" s="139">
        <f t="shared" si="28"/>
        <v>1413</v>
      </c>
      <c r="AJ181" s="109">
        <f t="shared" si="33"/>
        <v>1413</v>
      </c>
      <c r="AM181" t="b">
        <f>D181='15.02.2022 Смета'!D183</f>
        <v>1</v>
      </c>
      <c r="AN181" t="b">
        <f>F181='15.02.2022 Смета'!E183</f>
        <v>1</v>
      </c>
      <c r="AO181" t="b">
        <f>G181='15.02.2022 Смета'!F183</f>
        <v>1</v>
      </c>
      <c r="AP181" t="b">
        <f>H181='15.02.2022 Смета'!G183</f>
        <v>1</v>
      </c>
    </row>
    <row r="182" spans="1:42" x14ac:dyDescent="0.25">
      <c r="A182" s="108">
        <v>150</v>
      </c>
      <c r="B182" s="8" t="s">
        <v>219</v>
      </c>
      <c r="C182" s="21" t="s">
        <v>109</v>
      </c>
      <c r="D182" s="22" t="s">
        <v>174</v>
      </c>
      <c r="E182" s="21" t="s">
        <v>380</v>
      </c>
      <c r="F182" s="35">
        <v>44715</v>
      </c>
      <c r="G182" s="35">
        <v>44717</v>
      </c>
      <c r="H182" s="21" t="s">
        <v>773</v>
      </c>
      <c r="I182" s="22" t="s">
        <v>380</v>
      </c>
      <c r="J182" s="35">
        <v>44715</v>
      </c>
      <c r="K182" s="35">
        <v>44717</v>
      </c>
      <c r="L182" s="10"/>
      <c r="M182" s="10">
        <v>3400</v>
      </c>
      <c r="N182" s="10">
        <f t="shared" si="24"/>
        <v>0</v>
      </c>
      <c r="O182" s="10"/>
      <c r="P182" s="10">
        <v>2900</v>
      </c>
      <c r="Q182" s="10">
        <f t="shared" si="25"/>
        <v>0</v>
      </c>
      <c r="R182" s="10"/>
      <c r="S182" s="10">
        <v>2800</v>
      </c>
      <c r="T182" s="10">
        <f t="shared" si="26"/>
        <v>0</v>
      </c>
      <c r="U182" s="10">
        <v>4</v>
      </c>
      <c r="V182" s="10">
        <v>150</v>
      </c>
      <c r="W182" s="10">
        <f t="shared" si="29"/>
        <v>600</v>
      </c>
      <c r="X182" s="10">
        <v>4</v>
      </c>
      <c r="Y182" s="10">
        <v>150</v>
      </c>
      <c r="Z182" s="10">
        <f t="shared" si="30"/>
        <v>600</v>
      </c>
      <c r="AA182" s="10">
        <v>4</v>
      </c>
      <c r="AB182" s="10">
        <v>150</v>
      </c>
      <c r="AC182" s="10">
        <f t="shared" si="31"/>
        <v>600</v>
      </c>
      <c r="AD182" s="11">
        <v>12</v>
      </c>
      <c r="AE182" s="26">
        <v>7</v>
      </c>
      <c r="AF182" s="7">
        <f t="shared" si="27"/>
        <v>84</v>
      </c>
      <c r="AG182" s="152">
        <v>1</v>
      </c>
      <c r="AH182" s="139">
        <f t="shared" si="32"/>
        <v>24</v>
      </c>
      <c r="AI182" s="139">
        <f t="shared" si="28"/>
        <v>1884</v>
      </c>
      <c r="AJ182" s="109">
        <f t="shared" si="33"/>
        <v>1884</v>
      </c>
      <c r="AM182" t="b">
        <f>D182='15.02.2022 Смета'!D184</f>
        <v>1</v>
      </c>
      <c r="AN182" t="b">
        <f>F182='15.02.2022 Смета'!E184</f>
        <v>1</v>
      </c>
      <c r="AO182" t="b">
        <f>G182='15.02.2022 Смета'!F184</f>
        <v>1</v>
      </c>
      <c r="AP182" t="b">
        <f>H182='15.02.2022 Смета'!G184</f>
        <v>1</v>
      </c>
    </row>
    <row r="183" spans="1:42" ht="16.149999999999999" customHeight="1" x14ac:dyDescent="0.25">
      <c r="A183" s="108">
        <v>151</v>
      </c>
      <c r="B183" s="8" t="s">
        <v>219</v>
      </c>
      <c r="C183" s="21" t="s">
        <v>109</v>
      </c>
      <c r="D183" s="22" t="s">
        <v>71</v>
      </c>
      <c r="E183" s="21" t="s">
        <v>501</v>
      </c>
      <c r="F183" s="35">
        <v>44715</v>
      </c>
      <c r="G183" s="35">
        <v>44717</v>
      </c>
      <c r="H183" s="21" t="s">
        <v>773</v>
      </c>
      <c r="I183" s="22" t="s">
        <v>387</v>
      </c>
      <c r="J183" s="35">
        <v>44715</v>
      </c>
      <c r="K183" s="35">
        <v>44717</v>
      </c>
      <c r="L183" s="10"/>
      <c r="M183" s="10">
        <v>3400</v>
      </c>
      <c r="N183" s="10">
        <f t="shared" si="24"/>
        <v>0</v>
      </c>
      <c r="O183" s="10"/>
      <c r="P183" s="10">
        <v>2900</v>
      </c>
      <c r="Q183" s="10">
        <f t="shared" si="25"/>
        <v>0</v>
      </c>
      <c r="R183" s="10"/>
      <c r="S183" s="10">
        <v>2800</v>
      </c>
      <c r="T183" s="10">
        <f t="shared" si="26"/>
        <v>0</v>
      </c>
      <c r="U183" s="10">
        <v>4</v>
      </c>
      <c r="V183" s="10">
        <v>150</v>
      </c>
      <c r="W183" s="10">
        <f t="shared" si="29"/>
        <v>600</v>
      </c>
      <c r="X183" s="10">
        <v>4</v>
      </c>
      <c r="Y183" s="10">
        <v>150</v>
      </c>
      <c r="Z183" s="10">
        <f t="shared" si="30"/>
        <v>600</v>
      </c>
      <c r="AA183" s="10">
        <v>4</v>
      </c>
      <c r="AB183" s="10">
        <v>150</v>
      </c>
      <c r="AC183" s="10">
        <f t="shared" si="31"/>
        <v>600</v>
      </c>
      <c r="AD183" s="11">
        <v>12</v>
      </c>
      <c r="AE183" s="26">
        <v>7</v>
      </c>
      <c r="AF183" s="7">
        <f t="shared" si="27"/>
        <v>84</v>
      </c>
      <c r="AG183" s="152">
        <v>1</v>
      </c>
      <c r="AH183" s="139">
        <f t="shared" si="32"/>
        <v>24</v>
      </c>
      <c r="AI183" s="139">
        <f t="shared" si="28"/>
        <v>1884</v>
      </c>
      <c r="AJ183" s="109">
        <f t="shared" si="33"/>
        <v>1884</v>
      </c>
      <c r="AM183" t="b">
        <f>D183='15.02.2022 Смета'!D185</f>
        <v>1</v>
      </c>
      <c r="AN183" t="b">
        <f>F183='15.02.2022 Смета'!E185</f>
        <v>1</v>
      </c>
      <c r="AO183" t="b">
        <f>G183='15.02.2022 Смета'!F185</f>
        <v>1</v>
      </c>
      <c r="AP183" t="b">
        <f>H183='15.02.2022 Смета'!G185</f>
        <v>1</v>
      </c>
    </row>
    <row r="184" spans="1:42" ht="63.75" x14ac:dyDescent="0.25">
      <c r="A184" s="108">
        <v>152</v>
      </c>
      <c r="B184" s="8" t="s">
        <v>219</v>
      </c>
      <c r="C184" s="21" t="s">
        <v>109</v>
      </c>
      <c r="D184" s="22" t="s">
        <v>1083</v>
      </c>
      <c r="E184" s="21" t="s">
        <v>387</v>
      </c>
      <c r="F184" s="35" t="s">
        <v>720</v>
      </c>
      <c r="G184" s="35" t="s">
        <v>721</v>
      </c>
      <c r="H184" s="21" t="s">
        <v>774</v>
      </c>
      <c r="I184" s="22" t="s">
        <v>387</v>
      </c>
      <c r="J184" s="35" t="s">
        <v>720</v>
      </c>
      <c r="K184" s="35" t="s">
        <v>721</v>
      </c>
      <c r="L184" s="10"/>
      <c r="M184" s="10">
        <v>3400</v>
      </c>
      <c r="N184" s="10">
        <f t="shared" si="24"/>
        <v>0</v>
      </c>
      <c r="O184" s="10"/>
      <c r="P184" s="10">
        <v>2900</v>
      </c>
      <c r="Q184" s="10">
        <f t="shared" si="25"/>
        <v>0</v>
      </c>
      <c r="R184" s="10"/>
      <c r="S184" s="10">
        <v>2800</v>
      </c>
      <c r="T184" s="10">
        <f t="shared" si="26"/>
        <v>0</v>
      </c>
      <c r="U184" s="10">
        <v>15</v>
      </c>
      <c r="V184" s="10">
        <v>150</v>
      </c>
      <c r="W184" s="10">
        <f t="shared" si="29"/>
        <v>2250</v>
      </c>
      <c r="X184" s="10">
        <v>15</v>
      </c>
      <c r="Y184" s="10">
        <v>150</v>
      </c>
      <c r="Z184" s="10">
        <f t="shared" si="30"/>
        <v>2250</v>
      </c>
      <c r="AA184" s="10">
        <v>15</v>
      </c>
      <c r="AB184" s="10">
        <v>150</v>
      </c>
      <c r="AC184" s="10">
        <f t="shared" si="31"/>
        <v>2250</v>
      </c>
      <c r="AD184" s="11">
        <v>45</v>
      </c>
      <c r="AE184" s="26">
        <v>7</v>
      </c>
      <c r="AF184" s="7">
        <f t="shared" si="27"/>
        <v>315</v>
      </c>
      <c r="AG184" s="152">
        <v>1</v>
      </c>
      <c r="AH184" s="145">
        <f t="shared" si="32"/>
        <v>90</v>
      </c>
      <c r="AI184" s="139">
        <f t="shared" si="28"/>
        <v>7065</v>
      </c>
      <c r="AJ184" s="118">
        <f t="shared" si="33"/>
        <v>7065</v>
      </c>
      <c r="AM184" t="b">
        <f>D184='15.02.2022 Смета'!D186</f>
        <v>0</v>
      </c>
      <c r="AN184" t="b">
        <f>F184='15.02.2022 Смета'!E186</f>
        <v>1</v>
      </c>
      <c r="AO184" t="b">
        <f>G184='15.02.2022 Смета'!F186</f>
        <v>1</v>
      </c>
      <c r="AP184" t="b">
        <f>H184='15.02.2022 Смета'!G186</f>
        <v>1</v>
      </c>
    </row>
    <row r="185" spans="1:42" x14ac:dyDescent="0.25">
      <c r="A185" s="108">
        <v>153</v>
      </c>
      <c r="B185" s="8" t="s">
        <v>219</v>
      </c>
      <c r="C185" s="21" t="s">
        <v>109</v>
      </c>
      <c r="D185" s="22" t="s">
        <v>70</v>
      </c>
      <c r="E185" s="21" t="s">
        <v>377</v>
      </c>
      <c r="F185" s="35">
        <v>44785</v>
      </c>
      <c r="G185" s="35">
        <v>44787</v>
      </c>
      <c r="H185" s="21" t="s">
        <v>773</v>
      </c>
      <c r="I185" s="38" t="s">
        <v>377</v>
      </c>
      <c r="J185" s="35">
        <v>44785</v>
      </c>
      <c r="K185" s="35">
        <v>44787</v>
      </c>
      <c r="L185" s="10"/>
      <c r="M185" s="10">
        <v>3400</v>
      </c>
      <c r="N185" s="10">
        <f t="shared" si="24"/>
        <v>0</v>
      </c>
      <c r="O185" s="10"/>
      <c r="P185" s="10">
        <v>2900</v>
      </c>
      <c r="Q185" s="10">
        <f t="shared" si="25"/>
        <v>0</v>
      </c>
      <c r="R185" s="10"/>
      <c r="S185" s="10">
        <v>2800</v>
      </c>
      <c r="T185" s="10">
        <f t="shared" si="26"/>
        <v>0</v>
      </c>
      <c r="U185" s="10">
        <v>4</v>
      </c>
      <c r="V185" s="10">
        <v>150</v>
      </c>
      <c r="W185" s="10">
        <f t="shared" si="29"/>
        <v>600</v>
      </c>
      <c r="X185" s="10">
        <v>4</v>
      </c>
      <c r="Y185" s="10">
        <v>150</v>
      </c>
      <c r="Z185" s="10">
        <f t="shared" si="30"/>
        <v>600</v>
      </c>
      <c r="AA185" s="10">
        <v>4</v>
      </c>
      <c r="AB185" s="10">
        <v>150</v>
      </c>
      <c r="AC185" s="10">
        <f t="shared" si="31"/>
        <v>600</v>
      </c>
      <c r="AD185" s="11">
        <v>12</v>
      </c>
      <c r="AE185" s="26">
        <v>7</v>
      </c>
      <c r="AF185" s="7">
        <f t="shared" si="27"/>
        <v>84</v>
      </c>
      <c r="AG185" s="152">
        <v>1</v>
      </c>
      <c r="AH185" s="145">
        <f t="shared" si="32"/>
        <v>24</v>
      </c>
      <c r="AI185" s="139">
        <f t="shared" si="28"/>
        <v>1884</v>
      </c>
      <c r="AJ185" s="118">
        <f t="shared" si="33"/>
        <v>1884</v>
      </c>
      <c r="AM185" t="b">
        <f>D185='15.02.2022 Смета'!D187</f>
        <v>1</v>
      </c>
      <c r="AN185" t="b">
        <f>F185='15.02.2022 Смета'!E187</f>
        <v>1</v>
      </c>
      <c r="AO185" t="b">
        <f>G185='15.02.2022 Смета'!F187</f>
        <v>1</v>
      </c>
      <c r="AP185" t="b">
        <f>H185='15.02.2022 Смета'!G187</f>
        <v>1</v>
      </c>
    </row>
    <row r="186" spans="1:42" x14ac:dyDescent="0.25">
      <c r="A186" s="106"/>
      <c r="B186" s="96"/>
      <c r="C186" s="97"/>
      <c r="D186" s="179" t="s">
        <v>857</v>
      </c>
      <c r="E186" s="99"/>
      <c r="F186" s="99"/>
      <c r="G186" s="99"/>
      <c r="H186" s="99"/>
      <c r="I186" s="99"/>
      <c r="J186" s="99"/>
      <c r="K186" s="99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2"/>
      <c r="AE186" s="79"/>
      <c r="AF186" s="79"/>
      <c r="AG186" s="153"/>
      <c r="AH186" s="151"/>
      <c r="AI186" s="151"/>
      <c r="AJ186" s="164"/>
      <c r="AM186" t="b">
        <f>D186='15.02.2022 Смета'!D188</f>
        <v>1</v>
      </c>
      <c r="AN186" t="b">
        <f>F186='15.02.2022 Смета'!E188</f>
        <v>1</v>
      </c>
      <c r="AO186" t="b">
        <f>G186='15.02.2022 Смета'!F188</f>
        <v>1</v>
      </c>
      <c r="AP186" t="b">
        <f>H186='15.02.2022 Смета'!G188</f>
        <v>1</v>
      </c>
    </row>
    <row r="187" spans="1:42" ht="38.25" x14ac:dyDescent="0.25">
      <c r="A187" s="108">
        <v>154</v>
      </c>
      <c r="B187" s="8" t="s">
        <v>223</v>
      </c>
      <c r="C187" s="21" t="s">
        <v>145</v>
      </c>
      <c r="D187" s="22" t="s">
        <v>590</v>
      </c>
      <c r="E187" s="21" t="s">
        <v>1015</v>
      </c>
      <c r="F187" s="35">
        <v>44684</v>
      </c>
      <c r="G187" s="35">
        <v>44687</v>
      </c>
      <c r="H187" s="21" t="s">
        <v>388</v>
      </c>
      <c r="I187" s="22" t="s">
        <v>722</v>
      </c>
      <c r="J187" s="35">
        <v>44684</v>
      </c>
      <c r="K187" s="35">
        <v>44687</v>
      </c>
      <c r="L187" s="10"/>
      <c r="M187" s="10">
        <v>3400</v>
      </c>
      <c r="N187" s="10">
        <f t="shared" si="24"/>
        <v>0</v>
      </c>
      <c r="O187" s="10"/>
      <c r="P187" s="10">
        <v>2900</v>
      </c>
      <c r="Q187" s="10">
        <f t="shared" si="25"/>
        <v>0</v>
      </c>
      <c r="R187" s="10"/>
      <c r="S187" s="10">
        <v>2800</v>
      </c>
      <c r="T187" s="10">
        <f t="shared" si="26"/>
        <v>0</v>
      </c>
      <c r="U187" s="10">
        <v>20</v>
      </c>
      <c r="V187" s="10">
        <v>150</v>
      </c>
      <c r="W187" s="10">
        <f t="shared" si="29"/>
        <v>3000</v>
      </c>
      <c r="X187" s="10">
        <v>20</v>
      </c>
      <c r="Y187" s="10">
        <v>150</v>
      </c>
      <c r="Z187" s="10">
        <f t="shared" si="30"/>
        <v>3000</v>
      </c>
      <c r="AA187" s="10">
        <v>20</v>
      </c>
      <c r="AB187" s="10">
        <v>150</v>
      </c>
      <c r="AC187" s="10">
        <f t="shared" si="31"/>
        <v>3000</v>
      </c>
      <c r="AD187" s="11">
        <v>64</v>
      </c>
      <c r="AE187" s="26">
        <v>7</v>
      </c>
      <c r="AF187" s="7">
        <f t="shared" si="27"/>
        <v>448</v>
      </c>
      <c r="AG187" s="152">
        <v>1</v>
      </c>
      <c r="AH187" s="145">
        <f t="shared" si="32"/>
        <v>124</v>
      </c>
      <c r="AI187" s="139">
        <f t="shared" si="28"/>
        <v>9448</v>
      </c>
      <c r="AJ187" s="118">
        <f t="shared" si="33"/>
        <v>9448</v>
      </c>
      <c r="AM187" t="b">
        <f>D187='15.02.2022 Смета'!D189</f>
        <v>1</v>
      </c>
      <c r="AN187" t="b">
        <f>F187='15.02.2022 Смета'!E189</f>
        <v>1</v>
      </c>
      <c r="AO187" t="b">
        <f>G187='15.02.2022 Смета'!F189</f>
        <v>1</v>
      </c>
      <c r="AP187" t="b">
        <f>H187='15.02.2022 Смета'!G189</f>
        <v>1</v>
      </c>
    </row>
    <row r="188" spans="1:42" ht="16.149999999999999" customHeight="1" x14ac:dyDescent="0.25">
      <c r="A188" s="108">
        <v>155</v>
      </c>
      <c r="B188" s="8" t="s">
        <v>223</v>
      </c>
      <c r="C188" s="21" t="s">
        <v>145</v>
      </c>
      <c r="D188" s="22" t="s">
        <v>591</v>
      </c>
      <c r="E188" s="21" t="s">
        <v>1014</v>
      </c>
      <c r="F188" s="35">
        <v>44687</v>
      </c>
      <c r="G188" s="35">
        <v>44690</v>
      </c>
      <c r="H188" s="21" t="s">
        <v>298</v>
      </c>
      <c r="I188" s="22" t="s">
        <v>723</v>
      </c>
      <c r="J188" s="35">
        <v>44687</v>
      </c>
      <c r="K188" s="35">
        <v>44690</v>
      </c>
      <c r="L188" s="10"/>
      <c r="M188" s="10">
        <v>3400</v>
      </c>
      <c r="N188" s="10">
        <f t="shared" si="24"/>
        <v>0</v>
      </c>
      <c r="O188" s="10"/>
      <c r="P188" s="10">
        <v>2900</v>
      </c>
      <c r="Q188" s="10">
        <f t="shared" si="25"/>
        <v>0</v>
      </c>
      <c r="R188" s="10"/>
      <c r="S188" s="10">
        <v>2800</v>
      </c>
      <c r="T188" s="10">
        <f t="shared" si="26"/>
        <v>0</v>
      </c>
      <c r="U188" s="10">
        <v>40</v>
      </c>
      <c r="V188" s="10">
        <v>150</v>
      </c>
      <c r="W188" s="10">
        <f t="shared" si="29"/>
        <v>6000</v>
      </c>
      <c r="X188" s="10">
        <v>40</v>
      </c>
      <c r="Y188" s="10">
        <v>150</v>
      </c>
      <c r="Z188" s="10">
        <f t="shared" si="30"/>
        <v>6000</v>
      </c>
      <c r="AA188" s="10">
        <v>40</v>
      </c>
      <c r="AB188" s="10">
        <v>150</v>
      </c>
      <c r="AC188" s="10">
        <f t="shared" si="31"/>
        <v>6000</v>
      </c>
      <c r="AD188" s="11">
        <v>128</v>
      </c>
      <c r="AE188" s="26">
        <v>7</v>
      </c>
      <c r="AF188" s="7">
        <f t="shared" si="27"/>
        <v>896</v>
      </c>
      <c r="AG188" s="152">
        <v>1</v>
      </c>
      <c r="AH188" s="145">
        <f t="shared" si="32"/>
        <v>248</v>
      </c>
      <c r="AI188" s="139">
        <f t="shared" si="28"/>
        <v>18896</v>
      </c>
      <c r="AJ188" s="118">
        <f t="shared" si="33"/>
        <v>18896</v>
      </c>
      <c r="AM188" t="b">
        <f>D188='15.02.2022 Смета'!D190</f>
        <v>1</v>
      </c>
      <c r="AN188" t="b">
        <f>F188='15.02.2022 Смета'!E190</f>
        <v>1</v>
      </c>
      <c r="AO188" t="b">
        <f>G188='15.02.2022 Смета'!F190</f>
        <v>1</v>
      </c>
      <c r="AP188" t="b">
        <f>H188='15.02.2022 Смета'!G190</f>
        <v>1</v>
      </c>
    </row>
    <row r="189" spans="1:42" ht="65.650000000000006" customHeight="1" x14ac:dyDescent="0.25">
      <c r="A189" s="108">
        <v>156</v>
      </c>
      <c r="B189" s="8" t="s">
        <v>223</v>
      </c>
      <c r="C189" s="21" t="s">
        <v>145</v>
      </c>
      <c r="D189" s="22" t="s">
        <v>592</v>
      </c>
      <c r="E189" s="21" t="s">
        <v>1084</v>
      </c>
      <c r="F189" s="35">
        <v>44729</v>
      </c>
      <c r="G189" s="35">
        <v>44731</v>
      </c>
      <c r="H189" s="21" t="s">
        <v>367</v>
      </c>
      <c r="I189" s="22" t="s">
        <v>724</v>
      </c>
      <c r="J189" s="35">
        <v>44729</v>
      </c>
      <c r="K189" s="35">
        <v>44731</v>
      </c>
      <c r="L189" s="10">
        <v>8</v>
      </c>
      <c r="M189" s="10">
        <v>3400</v>
      </c>
      <c r="N189" s="10">
        <f t="shared" si="24"/>
        <v>27200</v>
      </c>
      <c r="O189" s="10">
        <v>8</v>
      </c>
      <c r="P189" s="10">
        <v>2900</v>
      </c>
      <c r="Q189" s="10">
        <f t="shared" si="25"/>
        <v>23200</v>
      </c>
      <c r="R189" s="10">
        <v>8</v>
      </c>
      <c r="S189" s="10">
        <v>2800</v>
      </c>
      <c r="T189" s="10">
        <f t="shared" si="26"/>
        <v>22400</v>
      </c>
      <c r="U189" s="10">
        <v>26</v>
      </c>
      <c r="V189" s="10">
        <v>150</v>
      </c>
      <c r="W189" s="10">
        <f t="shared" si="29"/>
        <v>3900</v>
      </c>
      <c r="X189" s="10">
        <v>26</v>
      </c>
      <c r="Y189" s="10">
        <v>150</v>
      </c>
      <c r="Z189" s="10">
        <f t="shared" si="30"/>
        <v>3900</v>
      </c>
      <c r="AA189" s="10">
        <v>26</v>
      </c>
      <c r="AB189" s="10">
        <v>150</v>
      </c>
      <c r="AC189" s="10">
        <f t="shared" si="31"/>
        <v>3900</v>
      </c>
      <c r="AD189" s="11">
        <v>92</v>
      </c>
      <c r="AE189" s="26">
        <v>7</v>
      </c>
      <c r="AF189" s="7">
        <f t="shared" si="27"/>
        <v>644</v>
      </c>
      <c r="AG189" s="152">
        <v>1</v>
      </c>
      <c r="AH189" s="145">
        <f t="shared" si="32"/>
        <v>194</v>
      </c>
      <c r="AI189" s="139">
        <f t="shared" si="28"/>
        <v>85144</v>
      </c>
      <c r="AJ189" s="118">
        <f t="shared" si="33"/>
        <v>85144</v>
      </c>
      <c r="AM189" t="b">
        <f>D189='15.02.2022 Смета'!D191</f>
        <v>1</v>
      </c>
      <c r="AN189" t="b">
        <f>F189='15.02.2022 Смета'!E191</f>
        <v>1</v>
      </c>
      <c r="AO189" t="b">
        <f>G189='15.02.2022 Смета'!F191</f>
        <v>1</v>
      </c>
      <c r="AP189" t="b">
        <f>H189='15.02.2022 Смета'!G191</f>
        <v>1</v>
      </c>
    </row>
    <row r="190" spans="1:42" ht="18" customHeight="1" x14ac:dyDescent="0.25">
      <c r="A190" s="106"/>
      <c r="B190" s="96"/>
      <c r="C190" s="97"/>
      <c r="D190" s="179" t="s">
        <v>858</v>
      </c>
      <c r="E190" s="99"/>
      <c r="F190" s="99"/>
      <c r="G190" s="99"/>
      <c r="H190" s="99"/>
      <c r="I190" s="99"/>
      <c r="J190" s="99"/>
      <c r="K190" s="99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2"/>
      <c r="AE190" s="79"/>
      <c r="AF190" s="79"/>
      <c r="AG190" s="153"/>
      <c r="AH190" s="151"/>
      <c r="AI190" s="151"/>
      <c r="AJ190" s="164"/>
      <c r="AM190" t="b">
        <f>D190='15.02.2022 Смета'!D192</f>
        <v>1</v>
      </c>
      <c r="AN190" t="b">
        <f>F190='15.02.2022 Смета'!E192</f>
        <v>1</v>
      </c>
      <c r="AO190" t="b">
        <f>G190='15.02.2022 Смета'!F192</f>
        <v>1</v>
      </c>
      <c r="AP190" t="b">
        <f>H190='15.02.2022 Смета'!G192</f>
        <v>1</v>
      </c>
    </row>
    <row r="191" spans="1:42" ht="16.149999999999999" customHeight="1" x14ac:dyDescent="0.25">
      <c r="A191" s="108">
        <v>157</v>
      </c>
      <c r="B191" s="8" t="s">
        <v>224</v>
      </c>
      <c r="C191" s="21" t="s">
        <v>139</v>
      </c>
      <c r="D191" s="22" t="s">
        <v>174</v>
      </c>
      <c r="E191" s="21" t="s">
        <v>345</v>
      </c>
      <c r="F191" s="35">
        <v>44661</v>
      </c>
      <c r="G191" s="35">
        <v>44668</v>
      </c>
      <c r="H191" s="21" t="s">
        <v>298</v>
      </c>
      <c r="I191" s="22" t="s">
        <v>725</v>
      </c>
      <c r="J191" s="35">
        <v>44661</v>
      </c>
      <c r="K191" s="35">
        <v>44668</v>
      </c>
      <c r="L191" s="10"/>
      <c r="M191" s="10">
        <v>3400</v>
      </c>
      <c r="N191" s="10">
        <f t="shared" si="24"/>
        <v>0</v>
      </c>
      <c r="O191" s="10"/>
      <c r="P191" s="10">
        <v>2900</v>
      </c>
      <c r="Q191" s="10">
        <f t="shared" si="25"/>
        <v>0</v>
      </c>
      <c r="R191" s="10"/>
      <c r="S191" s="10">
        <v>2800</v>
      </c>
      <c r="T191" s="10">
        <f t="shared" si="26"/>
        <v>0</v>
      </c>
      <c r="U191" s="10">
        <v>4</v>
      </c>
      <c r="V191" s="10">
        <v>150</v>
      </c>
      <c r="W191" s="10">
        <f t="shared" si="29"/>
        <v>600</v>
      </c>
      <c r="X191" s="10">
        <v>4</v>
      </c>
      <c r="Y191" s="10">
        <v>150</v>
      </c>
      <c r="Z191" s="10">
        <f t="shared" si="30"/>
        <v>600</v>
      </c>
      <c r="AA191" s="10">
        <v>4</v>
      </c>
      <c r="AB191" s="10">
        <v>150</v>
      </c>
      <c r="AC191" s="10">
        <f t="shared" si="31"/>
        <v>600</v>
      </c>
      <c r="AD191" s="11">
        <v>12</v>
      </c>
      <c r="AE191" s="26">
        <v>7</v>
      </c>
      <c r="AF191" s="7">
        <f t="shared" si="27"/>
        <v>84</v>
      </c>
      <c r="AG191" s="152">
        <v>1</v>
      </c>
      <c r="AH191" s="145">
        <f t="shared" si="32"/>
        <v>24</v>
      </c>
      <c r="AI191" s="139">
        <f t="shared" si="28"/>
        <v>1884</v>
      </c>
      <c r="AJ191" s="118">
        <f t="shared" si="33"/>
        <v>1884</v>
      </c>
      <c r="AM191" t="b">
        <f>D191='15.02.2022 Смета'!D193</f>
        <v>1</v>
      </c>
      <c r="AN191" t="b">
        <f>F191='15.02.2022 Смета'!E193</f>
        <v>1</v>
      </c>
      <c r="AO191" t="b">
        <f>G191='15.02.2022 Смета'!F193</f>
        <v>1</v>
      </c>
      <c r="AP191" t="b">
        <f>H191='15.02.2022 Смета'!G193</f>
        <v>1</v>
      </c>
    </row>
    <row r="192" spans="1:42" ht="16.149999999999999" customHeight="1" x14ac:dyDescent="0.25">
      <c r="A192" s="108">
        <v>158</v>
      </c>
      <c r="B192" s="8" t="s">
        <v>224</v>
      </c>
      <c r="C192" s="21" t="s">
        <v>139</v>
      </c>
      <c r="D192" s="22" t="s">
        <v>174</v>
      </c>
      <c r="E192" s="21" t="s">
        <v>342</v>
      </c>
      <c r="F192" s="35">
        <v>44715</v>
      </c>
      <c r="G192" s="35">
        <v>44724</v>
      </c>
      <c r="H192" s="21" t="s">
        <v>298</v>
      </c>
      <c r="I192" s="22" t="s">
        <v>726</v>
      </c>
      <c r="J192" s="35">
        <v>44715</v>
      </c>
      <c r="K192" s="35">
        <v>44724</v>
      </c>
      <c r="L192" s="11"/>
      <c r="M192" s="10">
        <v>3400</v>
      </c>
      <c r="N192" s="10">
        <f t="shared" si="24"/>
        <v>0</v>
      </c>
      <c r="O192" s="10"/>
      <c r="P192" s="10">
        <v>2900</v>
      </c>
      <c r="Q192" s="10">
        <f t="shared" si="25"/>
        <v>0</v>
      </c>
      <c r="R192" s="10"/>
      <c r="S192" s="10">
        <v>2800</v>
      </c>
      <c r="T192" s="10">
        <f t="shared" si="26"/>
        <v>0</v>
      </c>
      <c r="U192" s="10">
        <v>4</v>
      </c>
      <c r="V192" s="10">
        <v>150</v>
      </c>
      <c r="W192" s="10">
        <f t="shared" si="29"/>
        <v>600</v>
      </c>
      <c r="X192" s="10">
        <v>4</v>
      </c>
      <c r="Y192" s="10">
        <v>150</v>
      </c>
      <c r="Z192" s="10">
        <f t="shared" si="30"/>
        <v>600</v>
      </c>
      <c r="AA192" s="10">
        <v>4</v>
      </c>
      <c r="AB192" s="10">
        <v>150</v>
      </c>
      <c r="AC192" s="10">
        <f t="shared" si="31"/>
        <v>600</v>
      </c>
      <c r="AD192" s="11">
        <v>12</v>
      </c>
      <c r="AE192" s="26">
        <v>7</v>
      </c>
      <c r="AF192" s="7">
        <f t="shared" si="27"/>
        <v>84</v>
      </c>
      <c r="AG192" s="152">
        <v>1</v>
      </c>
      <c r="AH192" s="145">
        <f t="shared" si="32"/>
        <v>24</v>
      </c>
      <c r="AI192" s="139">
        <f t="shared" si="28"/>
        <v>1884</v>
      </c>
      <c r="AJ192" s="118">
        <f t="shared" si="33"/>
        <v>1884</v>
      </c>
      <c r="AM192" t="b">
        <f>D192='15.02.2022 Смета'!D194</f>
        <v>1</v>
      </c>
      <c r="AN192" t="b">
        <f>F192='15.02.2022 Смета'!E194</f>
        <v>1</v>
      </c>
      <c r="AO192" t="b">
        <f>G192='15.02.2022 Смета'!F194</f>
        <v>1</v>
      </c>
      <c r="AP192" t="b">
        <f>H192='15.02.2022 Смета'!G194</f>
        <v>1</v>
      </c>
    </row>
    <row r="193" spans="1:42" ht="16.149999999999999" customHeight="1" x14ac:dyDescent="0.25">
      <c r="A193" s="108">
        <v>159</v>
      </c>
      <c r="B193" s="8" t="s">
        <v>224</v>
      </c>
      <c r="C193" s="21" t="s">
        <v>139</v>
      </c>
      <c r="D193" s="22" t="s">
        <v>531</v>
      </c>
      <c r="E193" s="21" t="s">
        <v>340</v>
      </c>
      <c r="F193" s="35">
        <v>44748</v>
      </c>
      <c r="G193" s="35">
        <v>44750</v>
      </c>
      <c r="H193" s="21" t="s">
        <v>298</v>
      </c>
      <c r="I193" s="22" t="s">
        <v>340</v>
      </c>
      <c r="J193" s="35">
        <v>44748</v>
      </c>
      <c r="K193" s="35">
        <v>44750</v>
      </c>
      <c r="L193" s="10"/>
      <c r="M193" s="10">
        <v>3400</v>
      </c>
      <c r="N193" s="10">
        <f t="shared" si="24"/>
        <v>0</v>
      </c>
      <c r="O193" s="10"/>
      <c r="P193" s="10">
        <v>2900</v>
      </c>
      <c r="Q193" s="10">
        <f t="shared" si="25"/>
        <v>0</v>
      </c>
      <c r="R193" s="10"/>
      <c r="S193" s="10">
        <v>2800</v>
      </c>
      <c r="T193" s="10">
        <f t="shared" si="26"/>
        <v>0</v>
      </c>
      <c r="U193" s="10">
        <v>6</v>
      </c>
      <c r="V193" s="10">
        <v>150</v>
      </c>
      <c r="W193" s="10">
        <f t="shared" si="29"/>
        <v>900</v>
      </c>
      <c r="X193" s="10">
        <v>6</v>
      </c>
      <c r="Y193" s="10">
        <v>150</v>
      </c>
      <c r="Z193" s="10">
        <f t="shared" si="30"/>
        <v>900</v>
      </c>
      <c r="AA193" s="10">
        <v>6</v>
      </c>
      <c r="AB193" s="10">
        <v>150</v>
      </c>
      <c r="AC193" s="10">
        <f t="shared" si="31"/>
        <v>900</v>
      </c>
      <c r="AD193" s="11">
        <v>18</v>
      </c>
      <c r="AE193" s="26">
        <v>7</v>
      </c>
      <c r="AF193" s="7">
        <f t="shared" si="27"/>
        <v>126</v>
      </c>
      <c r="AG193" s="152">
        <v>1</v>
      </c>
      <c r="AH193" s="145">
        <f>L193+O193+R193+U193+X193+AA193+AD193</f>
        <v>36</v>
      </c>
      <c r="AI193" s="139">
        <f t="shared" si="28"/>
        <v>2826</v>
      </c>
      <c r="AJ193" s="118">
        <f>N193+Q193+T193+W193+Z193+AC193+AF193</f>
        <v>2826</v>
      </c>
      <c r="AM193" t="b">
        <f>D193='15.02.2022 Смета'!D195</f>
        <v>1</v>
      </c>
      <c r="AN193" t="b">
        <f>F193='15.02.2022 Смета'!E195</f>
        <v>1</v>
      </c>
      <c r="AO193" t="b">
        <f>G193='15.02.2022 Смета'!F195</f>
        <v>1</v>
      </c>
      <c r="AP193" t="b">
        <f>H193='15.02.2022 Смета'!G195</f>
        <v>1</v>
      </c>
    </row>
    <row r="194" spans="1:42" ht="16.149999999999999" customHeight="1" x14ac:dyDescent="0.25">
      <c r="A194" s="108">
        <v>160</v>
      </c>
      <c r="B194" s="8" t="s">
        <v>224</v>
      </c>
      <c r="C194" s="21" t="s">
        <v>139</v>
      </c>
      <c r="D194" s="22" t="s">
        <v>532</v>
      </c>
      <c r="E194" s="21" t="s">
        <v>345</v>
      </c>
      <c r="F194" s="35">
        <v>44748</v>
      </c>
      <c r="G194" s="35">
        <v>44750</v>
      </c>
      <c r="H194" s="21" t="s">
        <v>298</v>
      </c>
      <c r="I194" s="22" t="s">
        <v>725</v>
      </c>
      <c r="J194" s="35">
        <v>44748</v>
      </c>
      <c r="K194" s="35">
        <v>44750</v>
      </c>
      <c r="L194" s="10"/>
      <c r="M194" s="10">
        <v>3400</v>
      </c>
      <c r="N194" s="10">
        <f t="shared" si="24"/>
        <v>0</v>
      </c>
      <c r="O194" s="10"/>
      <c r="P194" s="10">
        <v>2900</v>
      </c>
      <c r="Q194" s="10">
        <f t="shared" si="25"/>
        <v>0</v>
      </c>
      <c r="R194" s="10"/>
      <c r="S194" s="10">
        <v>2800</v>
      </c>
      <c r="T194" s="10">
        <f t="shared" si="26"/>
        <v>0</v>
      </c>
      <c r="U194" s="10">
        <v>6</v>
      </c>
      <c r="V194" s="10">
        <v>150</v>
      </c>
      <c r="W194" s="10">
        <f t="shared" si="29"/>
        <v>900</v>
      </c>
      <c r="X194" s="10">
        <v>6</v>
      </c>
      <c r="Y194" s="10">
        <v>150</v>
      </c>
      <c r="Z194" s="10">
        <f t="shared" si="30"/>
        <v>900</v>
      </c>
      <c r="AA194" s="10">
        <v>6</v>
      </c>
      <c r="AB194" s="10">
        <v>150</v>
      </c>
      <c r="AC194" s="10">
        <f t="shared" si="31"/>
        <v>900</v>
      </c>
      <c r="AD194" s="11">
        <v>18</v>
      </c>
      <c r="AE194" s="26">
        <v>7</v>
      </c>
      <c r="AF194" s="7">
        <f t="shared" si="27"/>
        <v>126</v>
      </c>
      <c r="AG194" s="152">
        <v>1</v>
      </c>
      <c r="AH194" s="145">
        <f>L194+O194+R194+U194+X194+AA194+AD194</f>
        <v>36</v>
      </c>
      <c r="AI194" s="139">
        <f t="shared" si="28"/>
        <v>2826</v>
      </c>
      <c r="AJ194" s="118">
        <f>N194+Q194+T194+W194+Z194+AC194+AF194</f>
        <v>2826</v>
      </c>
      <c r="AM194" t="b">
        <f>D194='15.02.2022 Смета'!D196</f>
        <v>1</v>
      </c>
      <c r="AN194" t="b">
        <f>F194='15.02.2022 Смета'!E196</f>
        <v>1</v>
      </c>
      <c r="AO194" t="b">
        <f>G194='15.02.2022 Смета'!F196</f>
        <v>1</v>
      </c>
      <c r="AP194" t="b">
        <f>H194='15.02.2022 Смета'!G196</f>
        <v>1</v>
      </c>
    </row>
    <row r="195" spans="1:42" ht="16.149999999999999" customHeight="1" x14ac:dyDescent="0.25">
      <c r="A195" s="108">
        <v>161</v>
      </c>
      <c r="B195" s="8" t="s">
        <v>224</v>
      </c>
      <c r="C195" s="21" t="s">
        <v>139</v>
      </c>
      <c r="D195" s="22" t="s">
        <v>63</v>
      </c>
      <c r="E195" s="21" t="s">
        <v>340</v>
      </c>
      <c r="F195" s="35">
        <v>44750</v>
      </c>
      <c r="G195" s="35">
        <v>44759</v>
      </c>
      <c r="H195" s="21" t="s">
        <v>298</v>
      </c>
      <c r="I195" s="22" t="s">
        <v>340</v>
      </c>
      <c r="J195" s="35">
        <v>44750</v>
      </c>
      <c r="K195" s="35">
        <v>44759</v>
      </c>
      <c r="L195" s="10"/>
      <c r="M195" s="10">
        <v>3400</v>
      </c>
      <c r="N195" s="10">
        <f t="shared" si="24"/>
        <v>0</v>
      </c>
      <c r="O195" s="10"/>
      <c r="P195" s="10">
        <v>2900</v>
      </c>
      <c r="Q195" s="10">
        <f t="shared" si="25"/>
        <v>0</v>
      </c>
      <c r="R195" s="10"/>
      <c r="S195" s="10">
        <v>2800</v>
      </c>
      <c r="T195" s="10">
        <f t="shared" si="26"/>
        <v>0</v>
      </c>
      <c r="U195" s="10">
        <v>8</v>
      </c>
      <c r="V195" s="10">
        <v>150</v>
      </c>
      <c r="W195" s="10">
        <f t="shared" si="29"/>
        <v>1200</v>
      </c>
      <c r="X195" s="10">
        <v>8</v>
      </c>
      <c r="Y195" s="10">
        <v>150</v>
      </c>
      <c r="Z195" s="10">
        <f t="shared" si="30"/>
        <v>1200</v>
      </c>
      <c r="AA195" s="10">
        <v>8</v>
      </c>
      <c r="AB195" s="10">
        <v>150</v>
      </c>
      <c r="AC195" s="10">
        <f t="shared" si="31"/>
        <v>1200</v>
      </c>
      <c r="AD195" s="11">
        <v>24</v>
      </c>
      <c r="AE195" s="26">
        <v>7</v>
      </c>
      <c r="AF195" s="7">
        <f t="shared" si="27"/>
        <v>168</v>
      </c>
      <c r="AG195" s="152">
        <v>1</v>
      </c>
      <c r="AH195" s="145">
        <f t="shared" si="32"/>
        <v>48</v>
      </c>
      <c r="AI195" s="139">
        <f t="shared" si="28"/>
        <v>3768</v>
      </c>
      <c r="AJ195" s="118">
        <f t="shared" si="33"/>
        <v>3768</v>
      </c>
      <c r="AM195" t="b">
        <f>D195='15.02.2022 Смета'!D197</f>
        <v>1</v>
      </c>
      <c r="AN195" t="b">
        <f>F195='15.02.2022 Смета'!E197</f>
        <v>1</v>
      </c>
      <c r="AO195" t="b">
        <f>G195='15.02.2022 Смета'!F197</f>
        <v>1</v>
      </c>
      <c r="AP195" t="b">
        <f>H195='15.02.2022 Смета'!G197</f>
        <v>1</v>
      </c>
    </row>
    <row r="196" spans="1:42" ht="16.149999999999999" customHeight="1" x14ac:dyDescent="0.25">
      <c r="A196" s="108">
        <v>162</v>
      </c>
      <c r="B196" s="8" t="s">
        <v>224</v>
      </c>
      <c r="C196" s="21" t="s">
        <v>139</v>
      </c>
      <c r="D196" s="22" t="s">
        <v>64</v>
      </c>
      <c r="E196" s="21" t="s">
        <v>345</v>
      </c>
      <c r="F196" s="35">
        <v>44808</v>
      </c>
      <c r="G196" s="35">
        <v>44815</v>
      </c>
      <c r="H196" s="21" t="s">
        <v>298</v>
      </c>
      <c r="I196" s="22" t="s">
        <v>725</v>
      </c>
      <c r="J196" s="35">
        <v>44808</v>
      </c>
      <c r="K196" s="35">
        <v>44815</v>
      </c>
      <c r="L196" s="10"/>
      <c r="M196" s="10">
        <v>3400</v>
      </c>
      <c r="N196" s="10">
        <f t="shared" si="24"/>
        <v>0</v>
      </c>
      <c r="O196" s="10"/>
      <c r="P196" s="10">
        <v>2900</v>
      </c>
      <c r="Q196" s="10">
        <f t="shared" si="25"/>
        <v>0</v>
      </c>
      <c r="R196" s="10"/>
      <c r="S196" s="10">
        <v>2800</v>
      </c>
      <c r="T196" s="10">
        <f t="shared" si="26"/>
        <v>0</v>
      </c>
      <c r="U196" s="10">
        <v>4</v>
      </c>
      <c r="V196" s="10">
        <v>150</v>
      </c>
      <c r="W196" s="10">
        <f t="shared" si="29"/>
        <v>600</v>
      </c>
      <c r="X196" s="10">
        <v>4</v>
      </c>
      <c r="Y196" s="10">
        <v>150</v>
      </c>
      <c r="Z196" s="10">
        <f t="shared" si="30"/>
        <v>600</v>
      </c>
      <c r="AA196" s="10">
        <v>4</v>
      </c>
      <c r="AB196" s="10">
        <v>150</v>
      </c>
      <c r="AC196" s="10">
        <f t="shared" si="31"/>
        <v>600</v>
      </c>
      <c r="AD196" s="11">
        <v>12</v>
      </c>
      <c r="AE196" s="26">
        <v>7</v>
      </c>
      <c r="AF196" s="7">
        <f t="shared" si="27"/>
        <v>84</v>
      </c>
      <c r="AG196" s="152">
        <v>1</v>
      </c>
      <c r="AH196" s="139">
        <f t="shared" si="32"/>
        <v>24</v>
      </c>
      <c r="AI196" s="139">
        <f t="shared" si="28"/>
        <v>1884</v>
      </c>
      <c r="AJ196" s="109">
        <f t="shared" si="33"/>
        <v>1884</v>
      </c>
      <c r="AM196" t="b">
        <f>D196='15.02.2022 Смета'!D198</f>
        <v>1</v>
      </c>
      <c r="AN196" t="b">
        <f>F196='15.02.2022 Смета'!E198</f>
        <v>1</v>
      </c>
      <c r="AO196" t="b">
        <f>G196='15.02.2022 Смета'!F198</f>
        <v>1</v>
      </c>
      <c r="AP196" t="b">
        <f>H196='15.02.2022 Смета'!G198</f>
        <v>1</v>
      </c>
    </row>
    <row r="197" spans="1:42" x14ac:dyDescent="0.25">
      <c r="A197" s="106"/>
      <c r="B197" s="96"/>
      <c r="C197" s="97"/>
      <c r="D197" s="179" t="s">
        <v>859</v>
      </c>
      <c r="E197" s="99"/>
      <c r="F197" s="99"/>
      <c r="G197" s="99"/>
      <c r="H197" s="99"/>
      <c r="I197" s="99"/>
      <c r="J197" s="99"/>
      <c r="K197" s="99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2"/>
      <c r="AE197" s="79"/>
      <c r="AF197" s="79"/>
      <c r="AG197" s="153"/>
      <c r="AH197" s="151"/>
      <c r="AI197" s="151"/>
      <c r="AJ197" s="164"/>
      <c r="AM197" t="b">
        <f>D197='15.02.2022 Смета'!D199</f>
        <v>1</v>
      </c>
      <c r="AN197" t="b">
        <f>F197='15.02.2022 Смета'!E199</f>
        <v>1</v>
      </c>
      <c r="AO197" t="b">
        <f>G197='15.02.2022 Смета'!F199</f>
        <v>1</v>
      </c>
      <c r="AP197" t="b">
        <f>H197='15.02.2022 Смета'!G199</f>
        <v>1</v>
      </c>
    </row>
    <row r="198" spans="1:42" ht="52.15" customHeight="1" x14ac:dyDescent="0.25">
      <c r="A198" s="114">
        <v>163</v>
      </c>
      <c r="B198" s="8" t="s">
        <v>268</v>
      </c>
      <c r="C198" s="21" t="s">
        <v>152</v>
      </c>
      <c r="D198" s="22" t="s">
        <v>593</v>
      </c>
      <c r="E198" s="21" t="s">
        <v>523</v>
      </c>
      <c r="F198" s="35">
        <v>44610</v>
      </c>
      <c r="G198" s="35">
        <v>44612</v>
      </c>
      <c r="H198" s="21" t="s">
        <v>775</v>
      </c>
      <c r="I198" s="22" t="s">
        <v>523</v>
      </c>
      <c r="J198" s="35">
        <v>44610</v>
      </c>
      <c r="K198" s="35">
        <v>44612</v>
      </c>
      <c r="L198" s="10"/>
      <c r="M198" s="10">
        <v>3400</v>
      </c>
      <c r="N198" s="10">
        <f t="shared" si="24"/>
        <v>0</v>
      </c>
      <c r="O198" s="10"/>
      <c r="P198" s="10">
        <v>2900</v>
      </c>
      <c r="Q198" s="10">
        <f t="shared" si="25"/>
        <v>0</v>
      </c>
      <c r="R198" s="10"/>
      <c r="S198" s="10">
        <v>2800</v>
      </c>
      <c r="T198" s="10">
        <f t="shared" si="26"/>
        <v>0</v>
      </c>
      <c r="U198" s="10">
        <v>8</v>
      </c>
      <c r="V198" s="10">
        <v>150</v>
      </c>
      <c r="W198" s="10">
        <f t="shared" si="29"/>
        <v>1200</v>
      </c>
      <c r="X198" s="10">
        <v>8</v>
      </c>
      <c r="Y198" s="10">
        <v>150</v>
      </c>
      <c r="Z198" s="10">
        <f t="shared" si="30"/>
        <v>1200</v>
      </c>
      <c r="AA198" s="10">
        <v>8</v>
      </c>
      <c r="AB198" s="10">
        <v>150</v>
      </c>
      <c r="AC198" s="10">
        <f t="shared" si="31"/>
        <v>1200</v>
      </c>
      <c r="AD198" s="11"/>
      <c r="AE198" s="26">
        <v>7</v>
      </c>
      <c r="AF198" s="7">
        <f t="shared" si="27"/>
        <v>0</v>
      </c>
      <c r="AG198" s="152">
        <v>1</v>
      </c>
      <c r="AH198" s="139">
        <f t="shared" si="32"/>
        <v>24</v>
      </c>
      <c r="AI198" s="139">
        <f t="shared" si="28"/>
        <v>3600</v>
      </c>
      <c r="AJ198" s="109">
        <f t="shared" si="33"/>
        <v>3600</v>
      </c>
      <c r="AM198" t="b">
        <f>D198='15.02.2022 Смета'!D200</f>
        <v>1</v>
      </c>
      <c r="AN198" t="b">
        <f>F198='15.02.2022 Смета'!E200</f>
        <v>1</v>
      </c>
      <c r="AO198" t="b">
        <f>G198='15.02.2022 Смета'!F200</f>
        <v>1</v>
      </c>
      <c r="AP198" t="b">
        <f>H198='15.02.2022 Смета'!G200</f>
        <v>1</v>
      </c>
    </row>
    <row r="199" spans="1:42" ht="27" customHeight="1" x14ac:dyDescent="0.25">
      <c r="A199" s="108">
        <v>164</v>
      </c>
      <c r="B199" s="8" t="s">
        <v>268</v>
      </c>
      <c r="C199" s="21" t="s">
        <v>152</v>
      </c>
      <c r="D199" s="22" t="s">
        <v>594</v>
      </c>
      <c r="E199" s="21" t="s">
        <v>358</v>
      </c>
      <c r="F199" s="35">
        <v>44610</v>
      </c>
      <c r="G199" s="35">
        <v>44612</v>
      </c>
      <c r="H199" s="21" t="s">
        <v>776</v>
      </c>
      <c r="I199" s="22" t="s">
        <v>358</v>
      </c>
      <c r="J199" s="35">
        <v>44610</v>
      </c>
      <c r="K199" s="35">
        <v>44612</v>
      </c>
      <c r="L199" s="10"/>
      <c r="M199" s="10">
        <v>3400</v>
      </c>
      <c r="N199" s="10">
        <f t="shared" si="24"/>
        <v>0</v>
      </c>
      <c r="O199" s="10"/>
      <c r="P199" s="10">
        <v>2900</v>
      </c>
      <c r="Q199" s="10">
        <f t="shared" si="25"/>
        <v>0</v>
      </c>
      <c r="R199" s="10"/>
      <c r="S199" s="10">
        <v>2800</v>
      </c>
      <c r="T199" s="10">
        <f t="shared" si="26"/>
        <v>0</v>
      </c>
      <c r="U199" s="10">
        <v>2</v>
      </c>
      <c r="V199" s="10">
        <v>150</v>
      </c>
      <c r="W199" s="10">
        <f t="shared" si="29"/>
        <v>300</v>
      </c>
      <c r="X199" s="10">
        <v>2</v>
      </c>
      <c r="Y199" s="10">
        <v>150</v>
      </c>
      <c r="Z199" s="10">
        <f t="shared" si="30"/>
        <v>300</v>
      </c>
      <c r="AA199" s="10">
        <v>2</v>
      </c>
      <c r="AB199" s="10">
        <v>150</v>
      </c>
      <c r="AC199" s="10">
        <f t="shared" si="31"/>
        <v>300</v>
      </c>
      <c r="AD199" s="11"/>
      <c r="AE199" s="26">
        <v>7</v>
      </c>
      <c r="AF199" s="7">
        <f t="shared" si="27"/>
        <v>0</v>
      </c>
      <c r="AG199" s="152">
        <v>1</v>
      </c>
      <c r="AH199" s="139">
        <f t="shared" si="32"/>
        <v>6</v>
      </c>
      <c r="AI199" s="139">
        <f t="shared" si="28"/>
        <v>900</v>
      </c>
      <c r="AJ199" s="109">
        <f t="shared" si="33"/>
        <v>900</v>
      </c>
      <c r="AM199" t="b">
        <f>D199='15.02.2022 Смета'!D201</f>
        <v>1</v>
      </c>
      <c r="AN199" t="b">
        <f>F199='15.02.2022 Смета'!E201</f>
        <v>1</v>
      </c>
      <c r="AO199" t="b">
        <f>G199='15.02.2022 Смета'!F201</f>
        <v>1</v>
      </c>
      <c r="AP199" t="b">
        <f>H199='15.02.2022 Смета'!G201</f>
        <v>1</v>
      </c>
    </row>
    <row r="200" spans="1:42" ht="52.5" customHeight="1" x14ac:dyDescent="0.25">
      <c r="A200" s="114">
        <v>165</v>
      </c>
      <c r="B200" s="8"/>
      <c r="C200" s="47" t="s">
        <v>152</v>
      </c>
      <c r="D200" s="22" t="s">
        <v>41</v>
      </c>
      <c r="E200" s="21" t="s">
        <v>464</v>
      </c>
      <c r="F200" s="35">
        <v>44639</v>
      </c>
      <c r="G200" s="35">
        <v>44641</v>
      </c>
      <c r="H200" s="21" t="s">
        <v>1085</v>
      </c>
      <c r="I200" s="51" t="s">
        <v>464</v>
      </c>
      <c r="J200" s="52">
        <v>44639</v>
      </c>
      <c r="K200" s="52">
        <v>44641</v>
      </c>
      <c r="L200" s="49">
        <v>1</v>
      </c>
      <c r="M200" s="49">
        <v>3400</v>
      </c>
      <c r="N200" s="49">
        <f t="shared" si="24"/>
        <v>3400</v>
      </c>
      <c r="O200" s="49">
        <v>1</v>
      </c>
      <c r="P200" s="49">
        <v>2900</v>
      </c>
      <c r="Q200" s="49">
        <f t="shared" si="25"/>
        <v>2900</v>
      </c>
      <c r="R200" s="49">
        <v>1</v>
      </c>
      <c r="S200" s="49">
        <v>2800</v>
      </c>
      <c r="T200" s="49">
        <f t="shared" si="26"/>
        <v>2800</v>
      </c>
      <c r="U200" s="49">
        <v>25</v>
      </c>
      <c r="V200" s="49">
        <v>150</v>
      </c>
      <c r="W200" s="49">
        <f t="shared" si="29"/>
        <v>3750</v>
      </c>
      <c r="X200" s="49">
        <v>25</v>
      </c>
      <c r="Y200" s="49">
        <v>150</v>
      </c>
      <c r="Z200" s="49">
        <f t="shared" si="30"/>
        <v>3750</v>
      </c>
      <c r="AA200" s="49">
        <v>24</v>
      </c>
      <c r="AB200" s="49">
        <v>150</v>
      </c>
      <c r="AC200" s="49">
        <f t="shared" si="31"/>
        <v>3600</v>
      </c>
      <c r="AD200" s="50">
        <v>138</v>
      </c>
      <c r="AE200" s="54">
        <v>7</v>
      </c>
      <c r="AF200" s="55">
        <f t="shared" si="27"/>
        <v>966</v>
      </c>
      <c r="AG200" s="152">
        <v>1</v>
      </c>
      <c r="AH200" s="154">
        <f t="shared" si="32"/>
        <v>215</v>
      </c>
      <c r="AI200" s="139">
        <f t="shared" si="28"/>
        <v>21166</v>
      </c>
      <c r="AJ200" s="165">
        <f t="shared" si="33"/>
        <v>21166</v>
      </c>
      <c r="AM200" t="b">
        <f>D200='15.02.2022 Смета'!D202</f>
        <v>1</v>
      </c>
      <c r="AN200" t="b">
        <f>F200='15.02.2022 Смета'!E202</f>
        <v>1</v>
      </c>
      <c r="AO200" t="b">
        <f>G200='15.02.2022 Смета'!F202</f>
        <v>1</v>
      </c>
      <c r="AP200" t="b">
        <f>H200='15.02.2022 Смета'!G202</f>
        <v>0</v>
      </c>
    </row>
    <row r="201" spans="1:42" ht="16.149999999999999" customHeight="1" x14ac:dyDescent="0.25">
      <c r="A201" s="108">
        <v>166</v>
      </c>
      <c r="B201" s="8" t="s">
        <v>268</v>
      </c>
      <c r="C201" s="21" t="s">
        <v>152</v>
      </c>
      <c r="D201" s="22" t="s">
        <v>595</v>
      </c>
      <c r="E201" s="21" t="s">
        <v>358</v>
      </c>
      <c r="F201" s="35">
        <v>44639</v>
      </c>
      <c r="G201" s="35">
        <v>44641</v>
      </c>
      <c r="H201" s="21" t="s">
        <v>1017</v>
      </c>
      <c r="I201" s="22" t="s">
        <v>358</v>
      </c>
      <c r="J201" s="35">
        <v>44639</v>
      </c>
      <c r="K201" s="35">
        <v>44641</v>
      </c>
      <c r="L201" s="10"/>
      <c r="M201" s="10">
        <v>3400</v>
      </c>
      <c r="N201" s="10">
        <f t="shared" si="24"/>
        <v>0</v>
      </c>
      <c r="O201" s="10"/>
      <c r="P201" s="10">
        <v>2900</v>
      </c>
      <c r="Q201" s="10">
        <f t="shared" si="25"/>
        <v>0</v>
      </c>
      <c r="R201" s="10"/>
      <c r="S201" s="10">
        <v>2800</v>
      </c>
      <c r="T201" s="10">
        <f t="shared" si="26"/>
        <v>0</v>
      </c>
      <c r="U201" s="10">
        <v>2</v>
      </c>
      <c r="V201" s="10">
        <v>150</v>
      </c>
      <c r="W201" s="10">
        <f t="shared" si="29"/>
        <v>300</v>
      </c>
      <c r="X201" s="10">
        <v>2</v>
      </c>
      <c r="Y201" s="10">
        <v>150</v>
      </c>
      <c r="Z201" s="10">
        <f t="shared" si="30"/>
        <v>300</v>
      </c>
      <c r="AA201" s="10">
        <v>2</v>
      </c>
      <c r="AB201" s="10">
        <v>150</v>
      </c>
      <c r="AC201" s="10">
        <f t="shared" si="31"/>
        <v>300</v>
      </c>
      <c r="AD201" s="11"/>
      <c r="AE201" s="26">
        <v>7</v>
      </c>
      <c r="AF201" s="7">
        <f t="shared" si="27"/>
        <v>0</v>
      </c>
      <c r="AG201" s="152">
        <v>1</v>
      </c>
      <c r="AH201" s="139">
        <f t="shared" si="32"/>
        <v>6</v>
      </c>
      <c r="AI201" s="139">
        <f t="shared" ref="AI201:AI263" si="34">AJ201</f>
        <v>900</v>
      </c>
      <c r="AJ201" s="109">
        <f t="shared" si="33"/>
        <v>900</v>
      </c>
      <c r="AM201" t="b">
        <f>D201='15.02.2022 Смета'!D203</f>
        <v>1</v>
      </c>
      <c r="AN201" t="b">
        <f>F201='15.02.2022 Смета'!E203</f>
        <v>1</v>
      </c>
      <c r="AO201" t="b">
        <f>G201='15.02.2022 Смета'!F203</f>
        <v>1</v>
      </c>
      <c r="AP201" t="b">
        <f>H201='15.02.2022 Смета'!G203</f>
        <v>0</v>
      </c>
    </row>
    <row r="202" spans="1:42" ht="52.5" customHeight="1" x14ac:dyDescent="0.25">
      <c r="A202" s="114">
        <v>167</v>
      </c>
      <c r="B202" s="8" t="s">
        <v>268</v>
      </c>
      <c r="C202" s="21" t="s">
        <v>152</v>
      </c>
      <c r="D202" s="22" t="s">
        <v>533</v>
      </c>
      <c r="E202" s="21" t="s">
        <v>1018</v>
      </c>
      <c r="F202" s="35">
        <v>44666</v>
      </c>
      <c r="G202" s="35">
        <v>44667</v>
      </c>
      <c r="H202" s="21" t="s">
        <v>1019</v>
      </c>
      <c r="I202" s="22" t="s">
        <v>727</v>
      </c>
      <c r="J202" s="35">
        <v>44666</v>
      </c>
      <c r="K202" s="35">
        <v>44667</v>
      </c>
      <c r="L202" s="28"/>
      <c r="M202" s="10">
        <v>3400</v>
      </c>
      <c r="N202" s="10">
        <f t="shared" si="24"/>
        <v>0</v>
      </c>
      <c r="O202" s="28"/>
      <c r="P202" s="10">
        <v>2900</v>
      </c>
      <c r="Q202" s="10">
        <f t="shared" si="25"/>
        <v>0</v>
      </c>
      <c r="R202" s="28"/>
      <c r="S202" s="10">
        <v>2800</v>
      </c>
      <c r="T202" s="10">
        <f t="shared" si="26"/>
        <v>0</v>
      </c>
      <c r="U202" s="29">
        <v>7</v>
      </c>
      <c r="V202" s="10">
        <v>150</v>
      </c>
      <c r="W202" s="10">
        <f t="shared" si="29"/>
        <v>1050</v>
      </c>
      <c r="X202" s="29">
        <v>7</v>
      </c>
      <c r="Y202" s="10">
        <v>150</v>
      </c>
      <c r="Z202" s="10">
        <f t="shared" si="30"/>
        <v>1050</v>
      </c>
      <c r="AA202" s="29">
        <v>7</v>
      </c>
      <c r="AB202" s="10">
        <v>150</v>
      </c>
      <c r="AC202" s="10">
        <f t="shared" si="31"/>
        <v>1050</v>
      </c>
      <c r="AD202" s="29">
        <v>21</v>
      </c>
      <c r="AE202" s="26">
        <v>7</v>
      </c>
      <c r="AF202" s="7">
        <f t="shared" si="27"/>
        <v>147</v>
      </c>
      <c r="AG202" s="152">
        <v>1</v>
      </c>
      <c r="AH202" s="139">
        <f t="shared" si="32"/>
        <v>42</v>
      </c>
      <c r="AI202" s="139">
        <f t="shared" si="34"/>
        <v>3297</v>
      </c>
      <c r="AJ202" s="109">
        <f t="shared" si="33"/>
        <v>3297</v>
      </c>
      <c r="AM202" t="b">
        <f>D202='15.02.2022 Смета'!D204</f>
        <v>1</v>
      </c>
      <c r="AN202" t="b">
        <f>F202='15.02.2022 Смета'!E204</f>
        <v>1</v>
      </c>
      <c r="AO202" t="b">
        <f>G202='15.02.2022 Смета'!F204</f>
        <v>1</v>
      </c>
      <c r="AP202" t="b">
        <f>H202='15.02.2022 Смета'!G204</f>
        <v>0</v>
      </c>
    </row>
    <row r="203" spans="1:42" ht="52.15" customHeight="1" x14ac:dyDescent="0.25">
      <c r="A203" s="108">
        <v>168</v>
      </c>
      <c r="B203" s="8" t="s">
        <v>268</v>
      </c>
      <c r="C203" s="21" t="s">
        <v>152</v>
      </c>
      <c r="D203" s="22" t="s">
        <v>596</v>
      </c>
      <c r="E203" s="21" t="s">
        <v>1018</v>
      </c>
      <c r="F203" s="35">
        <v>44667</v>
      </c>
      <c r="G203" s="35">
        <v>44668</v>
      </c>
      <c r="H203" s="21" t="s">
        <v>1019</v>
      </c>
      <c r="I203" s="22" t="s">
        <v>727</v>
      </c>
      <c r="J203" s="35">
        <v>44667</v>
      </c>
      <c r="K203" s="35">
        <v>44668</v>
      </c>
      <c r="L203" s="10"/>
      <c r="M203" s="10">
        <v>3400</v>
      </c>
      <c r="N203" s="10">
        <f t="shared" si="24"/>
        <v>0</v>
      </c>
      <c r="O203" s="10"/>
      <c r="P203" s="10">
        <v>2900</v>
      </c>
      <c r="Q203" s="10">
        <f t="shared" si="25"/>
        <v>0</v>
      </c>
      <c r="R203" s="10"/>
      <c r="S203" s="10">
        <v>2800</v>
      </c>
      <c r="T203" s="10">
        <f t="shared" si="26"/>
        <v>0</v>
      </c>
      <c r="U203" s="10">
        <v>32</v>
      </c>
      <c r="V203" s="10">
        <v>150</v>
      </c>
      <c r="W203" s="10">
        <f t="shared" si="29"/>
        <v>4800</v>
      </c>
      <c r="X203" s="10">
        <v>32</v>
      </c>
      <c r="Y203" s="10">
        <v>150</v>
      </c>
      <c r="Z203" s="10">
        <f t="shared" si="30"/>
        <v>4800</v>
      </c>
      <c r="AA203" s="10">
        <v>32</v>
      </c>
      <c r="AB203" s="10">
        <v>150</v>
      </c>
      <c r="AC203" s="10">
        <f t="shared" si="31"/>
        <v>4800</v>
      </c>
      <c r="AD203" s="11">
        <v>96</v>
      </c>
      <c r="AE203" s="26">
        <v>7</v>
      </c>
      <c r="AF203" s="7">
        <f t="shared" si="27"/>
        <v>672</v>
      </c>
      <c r="AG203" s="152">
        <v>1</v>
      </c>
      <c r="AH203" s="139">
        <f t="shared" si="32"/>
        <v>192</v>
      </c>
      <c r="AI203" s="139">
        <f t="shared" si="34"/>
        <v>15072</v>
      </c>
      <c r="AJ203" s="109">
        <f t="shared" si="33"/>
        <v>15072</v>
      </c>
      <c r="AM203" t="b">
        <f>D203='15.02.2022 Смета'!D205</f>
        <v>1</v>
      </c>
      <c r="AN203" t="b">
        <f>F203='15.02.2022 Смета'!E205</f>
        <v>1</v>
      </c>
      <c r="AO203" t="b">
        <f>G203='15.02.2022 Смета'!F205</f>
        <v>1</v>
      </c>
      <c r="AP203" t="b">
        <f>H203='15.02.2022 Смета'!G205</f>
        <v>0</v>
      </c>
    </row>
    <row r="204" spans="1:42" ht="16.149999999999999" customHeight="1" x14ac:dyDescent="0.25">
      <c r="A204" s="114">
        <v>169</v>
      </c>
      <c r="B204" s="8" t="s">
        <v>268</v>
      </c>
      <c r="C204" s="21" t="s">
        <v>152</v>
      </c>
      <c r="D204" s="22" t="s">
        <v>597</v>
      </c>
      <c r="E204" s="21" t="s">
        <v>358</v>
      </c>
      <c r="F204" s="35">
        <v>44667</v>
      </c>
      <c r="G204" s="35">
        <v>44668</v>
      </c>
      <c r="H204" s="21" t="s">
        <v>1019</v>
      </c>
      <c r="I204" s="22" t="s">
        <v>358</v>
      </c>
      <c r="J204" s="35">
        <v>44667</v>
      </c>
      <c r="K204" s="35">
        <v>44668</v>
      </c>
      <c r="L204" s="10"/>
      <c r="M204" s="10">
        <v>3400</v>
      </c>
      <c r="N204" s="10">
        <f t="shared" si="24"/>
        <v>0</v>
      </c>
      <c r="O204" s="10"/>
      <c r="P204" s="10">
        <v>2900</v>
      </c>
      <c r="Q204" s="10">
        <f t="shared" si="25"/>
        <v>0</v>
      </c>
      <c r="R204" s="10"/>
      <c r="S204" s="10">
        <v>2800</v>
      </c>
      <c r="T204" s="10">
        <f t="shared" si="26"/>
        <v>0</v>
      </c>
      <c r="U204" s="10">
        <v>8</v>
      </c>
      <c r="V204" s="10">
        <v>150</v>
      </c>
      <c r="W204" s="10">
        <f t="shared" si="29"/>
        <v>1200</v>
      </c>
      <c r="X204" s="10">
        <v>8</v>
      </c>
      <c r="Y204" s="10">
        <v>150</v>
      </c>
      <c r="Z204" s="10">
        <f t="shared" si="30"/>
        <v>1200</v>
      </c>
      <c r="AA204" s="10">
        <v>8</v>
      </c>
      <c r="AB204" s="10">
        <v>150</v>
      </c>
      <c r="AC204" s="10">
        <f t="shared" si="31"/>
        <v>1200</v>
      </c>
      <c r="AD204" s="11">
        <v>24</v>
      </c>
      <c r="AE204" s="26">
        <v>7</v>
      </c>
      <c r="AF204" s="7">
        <f t="shared" si="27"/>
        <v>168</v>
      </c>
      <c r="AG204" s="152">
        <v>1</v>
      </c>
      <c r="AH204" s="145">
        <f t="shared" si="32"/>
        <v>48</v>
      </c>
      <c r="AI204" s="139">
        <f t="shared" si="34"/>
        <v>3768</v>
      </c>
      <c r="AJ204" s="118">
        <f t="shared" si="33"/>
        <v>3768</v>
      </c>
      <c r="AM204" t="b">
        <f>D204='15.02.2022 Смета'!D206</f>
        <v>1</v>
      </c>
      <c r="AN204" t="b">
        <f>F204='15.02.2022 Смета'!E206</f>
        <v>1</v>
      </c>
      <c r="AO204" t="b">
        <f>G204='15.02.2022 Смета'!F206</f>
        <v>1</v>
      </c>
      <c r="AP204" t="b">
        <f>H204='15.02.2022 Смета'!G206</f>
        <v>0</v>
      </c>
    </row>
    <row r="205" spans="1:42" ht="52.5" customHeight="1" x14ac:dyDescent="0.25">
      <c r="A205" s="108">
        <v>170</v>
      </c>
      <c r="B205" s="8" t="s">
        <v>268</v>
      </c>
      <c r="C205" s="21" t="s">
        <v>152</v>
      </c>
      <c r="D205" s="22" t="s">
        <v>598</v>
      </c>
      <c r="E205" s="21" t="s">
        <v>1018</v>
      </c>
      <c r="F205" s="35">
        <v>44750</v>
      </c>
      <c r="G205" s="35">
        <v>44752</v>
      </c>
      <c r="H205" s="21" t="s">
        <v>1086</v>
      </c>
      <c r="I205" s="22" t="s">
        <v>727</v>
      </c>
      <c r="J205" s="35">
        <v>44750</v>
      </c>
      <c r="K205" s="35">
        <v>44752</v>
      </c>
      <c r="L205" s="10"/>
      <c r="M205" s="10">
        <v>3400</v>
      </c>
      <c r="N205" s="10">
        <f t="shared" ref="N205:N282" si="35">L205*M205</f>
        <v>0</v>
      </c>
      <c r="O205" s="10"/>
      <c r="P205" s="10">
        <v>2900</v>
      </c>
      <c r="Q205" s="10">
        <f t="shared" ref="Q205:Q282" si="36">O205*P205</f>
        <v>0</v>
      </c>
      <c r="R205" s="10"/>
      <c r="S205" s="10">
        <v>2800</v>
      </c>
      <c r="T205" s="10">
        <f t="shared" ref="T205:T282" si="37">R205*S205</f>
        <v>0</v>
      </c>
      <c r="U205" s="10">
        <v>8</v>
      </c>
      <c r="V205" s="10">
        <v>150</v>
      </c>
      <c r="W205" s="10">
        <f t="shared" si="29"/>
        <v>1200</v>
      </c>
      <c r="X205" s="10">
        <v>8</v>
      </c>
      <c r="Y205" s="10">
        <v>150</v>
      </c>
      <c r="Z205" s="10">
        <f t="shared" si="30"/>
        <v>1200</v>
      </c>
      <c r="AA205" s="10">
        <v>8</v>
      </c>
      <c r="AB205" s="10">
        <v>150</v>
      </c>
      <c r="AC205" s="10">
        <f t="shared" si="31"/>
        <v>1200</v>
      </c>
      <c r="AD205" s="11">
        <v>24</v>
      </c>
      <c r="AE205" s="26">
        <v>7</v>
      </c>
      <c r="AF205" s="7">
        <f t="shared" ref="AF205:AF211" si="38">AD205*AE205</f>
        <v>168</v>
      </c>
      <c r="AG205" s="152">
        <v>1</v>
      </c>
      <c r="AH205" s="145">
        <f t="shared" si="32"/>
        <v>48</v>
      </c>
      <c r="AI205" s="139">
        <f t="shared" si="34"/>
        <v>3768</v>
      </c>
      <c r="AJ205" s="118">
        <f t="shared" si="33"/>
        <v>3768</v>
      </c>
      <c r="AM205" t="b">
        <f>D205='15.02.2022 Смета'!D207</f>
        <v>1</v>
      </c>
      <c r="AN205" t="b">
        <f>F205='15.02.2022 Смета'!E207</f>
        <v>1</v>
      </c>
      <c r="AO205" t="b">
        <f>G205='15.02.2022 Смета'!F207</f>
        <v>1</v>
      </c>
      <c r="AP205" t="b">
        <f>H205='15.02.2022 Смета'!G207</f>
        <v>0</v>
      </c>
    </row>
    <row r="206" spans="1:42" ht="52.9" customHeight="1" x14ac:dyDescent="0.25">
      <c r="A206" s="114">
        <v>171</v>
      </c>
      <c r="B206" s="8" t="s">
        <v>268</v>
      </c>
      <c r="C206" s="21" t="s">
        <v>152</v>
      </c>
      <c r="D206" s="22" t="s">
        <v>599</v>
      </c>
      <c r="E206" s="21" t="s">
        <v>1018</v>
      </c>
      <c r="F206" s="35">
        <v>44750</v>
      </c>
      <c r="G206" s="35">
        <v>44752</v>
      </c>
      <c r="H206" s="21" t="s">
        <v>1086</v>
      </c>
      <c r="I206" s="22" t="s">
        <v>727</v>
      </c>
      <c r="J206" s="35">
        <v>44750</v>
      </c>
      <c r="K206" s="35">
        <v>44752</v>
      </c>
      <c r="L206" s="10"/>
      <c r="M206" s="10">
        <v>3400</v>
      </c>
      <c r="N206" s="10">
        <f t="shared" si="35"/>
        <v>0</v>
      </c>
      <c r="O206" s="10"/>
      <c r="P206" s="10">
        <v>2900</v>
      </c>
      <c r="Q206" s="10">
        <f t="shared" si="36"/>
        <v>0</v>
      </c>
      <c r="R206" s="10"/>
      <c r="S206" s="10">
        <v>2800</v>
      </c>
      <c r="T206" s="10">
        <f t="shared" si="37"/>
        <v>0</v>
      </c>
      <c r="U206" s="10">
        <v>2</v>
      </c>
      <c r="V206" s="10">
        <v>150</v>
      </c>
      <c r="W206" s="10">
        <f t="shared" si="29"/>
        <v>300</v>
      </c>
      <c r="X206" s="10">
        <v>2</v>
      </c>
      <c r="Y206" s="10">
        <v>150</v>
      </c>
      <c r="Z206" s="10">
        <f t="shared" si="30"/>
        <v>300</v>
      </c>
      <c r="AA206" s="10">
        <v>2</v>
      </c>
      <c r="AB206" s="10">
        <v>150</v>
      </c>
      <c r="AC206" s="10">
        <f t="shared" si="31"/>
        <v>300</v>
      </c>
      <c r="AD206" s="11">
        <v>6</v>
      </c>
      <c r="AE206" s="26">
        <v>7</v>
      </c>
      <c r="AF206" s="7">
        <f t="shared" si="38"/>
        <v>42</v>
      </c>
      <c r="AG206" s="152">
        <v>1</v>
      </c>
      <c r="AH206" s="145">
        <f t="shared" si="32"/>
        <v>12</v>
      </c>
      <c r="AI206" s="139">
        <f t="shared" si="34"/>
        <v>942</v>
      </c>
      <c r="AJ206" s="118">
        <f t="shared" si="33"/>
        <v>942</v>
      </c>
      <c r="AM206" t="b">
        <f>D206='15.02.2022 Смета'!D208</f>
        <v>1</v>
      </c>
      <c r="AN206" t="b">
        <f>F206='15.02.2022 Смета'!E208</f>
        <v>1</v>
      </c>
      <c r="AO206" t="b">
        <f>G206='15.02.2022 Смета'!F208</f>
        <v>1</v>
      </c>
      <c r="AP206" t="b">
        <f>H206='15.02.2022 Смета'!G208</f>
        <v>0</v>
      </c>
    </row>
    <row r="207" spans="1:42" ht="39.4" customHeight="1" x14ac:dyDescent="0.25">
      <c r="A207" s="108">
        <v>172</v>
      </c>
      <c r="B207" s="8" t="s">
        <v>268</v>
      </c>
      <c r="C207" s="21" t="s">
        <v>152</v>
      </c>
      <c r="D207" s="22" t="s">
        <v>600</v>
      </c>
      <c r="E207" s="21" t="s">
        <v>823</v>
      </c>
      <c r="F207" s="35">
        <v>44727</v>
      </c>
      <c r="G207" s="35">
        <v>44730</v>
      </c>
      <c r="H207" s="21" t="s">
        <v>310</v>
      </c>
      <c r="I207" s="22" t="s">
        <v>823</v>
      </c>
      <c r="J207" s="35">
        <v>44727</v>
      </c>
      <c r="K207" s="35">
        <v>44730</v>
      </c>
      <c r="L207" s="10"/>
      <c r="M207" s="10">
        <v>3400</v>
      </c>
      <c r="N207" s="10">
        <f t="shared" si="35"/>
        <v>0</v>
      </c>
      <c r="O207" s="10"/>
      <c r="P207" s="10">
        <v>2900</v>
      </c>
      <c r="Q207" s="10">
        <f t="shared" si="36"/>
        <v>0</v>
      </c>
      <c r="R207" s="10"/>
      <c r="S207" s="10">
        <v>2800</v>
      </c>
      <c r="T207" s="10">
        <f t="shared" si="37"/>
        <v>0</v>
      </c>
      <c r="U207" s="10">
        <v>32</v>
      </c>
      <c r="V207" s="10">
        <v>150</v>
      </c>
      <c r="W207" s="10">
        <f t="shared" si="29"/>
        <v>4800</v>
      </c>
      <c r="X207" s="10">
        <v>32</v>
      </c>
      <c r="Y207" s="10">
        <v>150</v>
      </c>
      <c r="Z207" s="10">
        <f t="shared" si="30"/>
        <v>4800</v>
      </c>
      <c r="AA207" s="10">
        <v>32</v>
      </c>
      <c r="AB207" s="10">
        <v>150</v>
      </c>
      <c r="AC207" s="10">
        <f t="shared" si="31"/>
        <v>4800</v>
      </c>
      <c r="AD207" s="11">
        <v>96</v>
      </c>
      <c r="AE207" s="26">
        <v>7</v>
      </c>
      <c r="AF207" s="7">
        <f t="shared" si="38"/>
        <v>672</v>
      </c>
      <c r="AG207" s="152">
        <v>1</v>
      </c>
      <c r="AH207" s="145">
        <f t="shared" si="32"/>
        <v>192</v>
      </c>
      <c r="AI207" s="139">
        <f t="shared" si="34"/>
        <v>15072</v>
      </c>
      <c r="AJ207" s="118">
        <f t="shared" si="33"/>
        <v>15072</v>
      </c>
      <c r="AM207" t="b">
        <f>D207='15.02.2022 Смета'!D209</f>
        <v>1</v>
      </c>
      <c r="AN207" t="b">
        <f>F207='15.02.2022 Смета'!E209</f>
        <v>1</v>
      </c>
      <c r="AO207" t="b">
        <f>G207='15.02.2022 Смета'!F209</f>
        <v>1</v>
      </c>
      <c r="AP207" t="b">
        <f>H207='15.02.2022 Смета'!G209</f>
        <v>1</v>
      </c>
    </row>
    <row r="208" spans="1:42" ht="16.149999999999999" customHeight="1" x14ac:dyDescent="0.25">
      <c r="A208" s="114">
        <v>173</v>
      </c>
      <c r="B208" s="8" t="s">
        <v>268</v>
      </c>
      <c r="C208" s="21" t="s">
        <v>152</v>
      </c>
      <c r="D208" s="22" t="s">
        <v>601</v>
      </c>
      <c r="E208" s="21" t="s">
        <v>340</v>
      </c>
      <c r="F208" s="35">
        <v>44727</v>
      </c>
      <c r="G208" s="35">
        <v>44730</v>
      </c>
      <c r="H208" s="21" t="s">
        <v>310</v>
      </c>
      <c r="I208" s="22" t="s">
        <v>340</v>
      </c>
      <c r="J208" s="35">
        <v>44727</v>
      </c>
      <c r="K208" s="35">
        <v>44730</v>
      </c>
      <c r="L208" s="10"/>
      <c r="M208" s="10">
        <v>3400</v>
      </c>
      <c r="N208" s="10">
        <f t="shared" si="35"/>
        <v>0</v>
      </c>
      <c r="O208" s="10"/>
      <c r="P208" s="10">
        <v>2900</v>
      </c>
      <c r="Q208" s="10">
        <f t="shared" si="36"/>
        <v>0</v>
      </c>
      <c r="R208" s="10"/>
      <c r="S208" s="10">
        <v>2800</v>
      </c>
      <c r="T208" s="10">
        <f t="shared" si="37"/>
        <v>0</v>
      </c>
      <c r="U208" s="10">
        <v>6</v>
      </c>
      <c r="V208" s="10">
        <v>150</v>
      </c>
      <c r="W208" s="10">
        <f t="shared" si="29"/>
        <v>900</v>
      </c>
      <c r="X208" s="10">
        <v>6</v>
      </c>
      <c r="Y208" s="10">
        <v>150</v>
      </c>
      <c r="Z208" s="10">
        <f t="shared" si="30"/>
        <v>900</v>
      </c>
      <c r="AA208" s="10">
        <v>6</v>
      </c>
      <c r="AB208" s="10">
        <v>150</v>
      </c>
      <c r="AC208" s="10">
        <f t="shared" si="31"/>
        <v>900</v>
      </c>
      <c r="AD208" s="11">
        <v>18</v>
      </c>
      <c r="AE208" s="26">
        <v>7</v>
      </c>
      <c r="AF208" s="7">
        <f t="shared" si="38"/>
        <v>126</v>
      </c>
      <c r="AG208" s="152">
        <v>1</v>
      </c>
      <c r="AH208" s="145">
        <f t="shared" si="32"/>
        <v>36</v>
      </c>
      <c r="AI208" s="139">
        <f t="shared" si="34"/>
        <v>2826</v>
      </c>
      <c r="AJ208" s="118">
        <f t="shared" si="33"/>
        <v>2826</v>
      </c>
      <c r="AM208" t="b">
        <f>D208='15.02.2022 Смета'!D210</f>
        <v>1</v>
      </c>
      <c r="AN208" t="b">
        <f>F208='15.02.2022 Смета'!E210</f>
        <v>1</v>
      </c>
      <c r="AO208" t="b">
        <f>G208='15.02.2022 Смета'!F210</f>
        <v>1</v>
      </c>
      <c r="AP208" t="b">
        <f>H208='15.02.2022 Смета'!G210</f>
        <v>1</v>
      </c>
    </row>
    <row r="209" spans="1:42" ht="17.649999999999999" customHeight="1" x14ac:dyDescent="0.25">
      <c r="A209" s="106"/>
      <c r="B209" s="96"/>
      <c r="C209" s="97"/>
      <c r="D209" s="179" t="s">
        <v>861</v>
      </c>
      <c r="E209" s="99"/>
      <c r="F209" s="99"/>
      <c r="G209" s="99"/>
      <c r="H209" s="99"/>
      <c r="I209" s="99"/>
      <c r="J209" s="99"/>
      <c r="K209" s="99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2"/>
      <c r="AE209" s="79"/>
      <c r="AF209" s="79"/>
      <c r="AG209" s="153"/>
      <c r="AH209" s="151"/>
      <c r="AI209" s="151"/>
      <c r="AJ209" s="164"/>
      <c r="AM209" t="b">
        <f>D209='15.02.2022 Смета'!D211</f>
        <v>1</v>
      </c>
      <c r="AN209" t="b">
        <f>F209='15.02.2022 Смета'!E211</f>
        <v>1</v>
      </c>
      <c r="AO209" t="b">
        <f>G209='15.02.2022 Смета'!F211</f>
        <v>1</v>
      </c>
      <c r="AP209" t="b">
        <f>H209='15.02.2022 Смета'!G211</f>
        <v>1</v>
      </c>
    </row>
    <row r="210" spans="1:42" ht="27" customHeight="1" x14ac:dyDescent="0.25">
      <c r="A210" s="108">
        <v>174</v>
      </c>
      <c r="B210" s="8" t="s">
        <v>12</v>
      </c>
      <c r="C210" s="21" t="s">
        <v>123</v>
      </c>
      <c r="D210" s="22" t="s">
        <v>256</v>
      </c>
      <c r="E210" s="21" t="s">
        <v>822</v>
      </c>
      <c r="F210" s="35">
        <v>44622</v>
      </c>
      <c r="G210" s="35">
        <v>44624</v>
      </c>
      <c r="H210" s="21" t="s">
        <v>393</v>
      </c>
      <c r="I210" s="38" t="s">
        <v>822</v>
      </c>
      <c r="J210" s="35">
        <v>44622</v>
      </c>
      <c r="K210" s="35">
        <v>44624</v>
      </c>
      <c r="L210" s="10"/>
      <c r="M210" s="10">
        <v>3400</v>
      </c>
      <c r="N210" s="10">
        <f t="shared" si="35"/>
        <v>0</v>
      </c>
      <c r="O210" s="10"/>
      <c r="P210" s="10">
        <v>2900</v>
      </c>
      <c r="Q210" s="10">
        <f t="shared" si="36"/>
        <v>0</v>
      </c>
      <c r="R210" s="10"/>
      <c r="S210" s="10">
        <v>2800</v>
      </c>
      <c r="T210" s="10">
        <f t="shared" si="37"/>
        <v>0</v>
      </c>
      <c r="U210" s="10">
        <v>16</v>
      </c>
      <c r="V210" s="10">
        <v>150</v>
      </c>
      <c r="W210" s="10">
        <f t="shared" si="29"/>
        <v>2400</v>
      </c>
      <c r="X210" s="10">
        <v>16</v>
      </c>
      <c r="Y210" s="10">
        <v>150</v>
      </c>
      <c r="Z210" s="10">
        <f t="shared" si="30"/>
        <v>2400</v>
      </c>
      <c r="AA210" s="10">
        <v>32</v>
      </c>
      <c r="AB210" s="10">
        <v>150</v>
      </c>
      <c r="AC210" s="10">
        <f t="shared" si="31"/>
        <v>4800</v>
      </c>
      <c r="AD210" s="11"/>
      <c r="AE210" s="26">
        <v>7</v>
      </c>
      <c r="AF210" s="7">
        <f t="shared" si="38"/>
        <v>0</v>
      </c>
      <c r="AG210" s="152">
        <v>1</v>
      </c>
      <c r="AH210" s="139">
        <f t="shared" si="32"/>
        <v>64</v>
      </c>
      <c r="AI210" s="139">
        <f t="shared" si="34"/>
        <v>9600</v>
      </c>
      <c r="AJ210" s="109">
        <f t="shared" si="33"/>
        <v>9600</v>
      </c>
      <c r="AM210" t="b">
        <f>D210='15.02.2022 Смета'!D212</f>
        <v>1</v>
      </c>
      <c r="AN210" t="b">
        <f>F210='15.02.2022 Смета'!E212</f>
        <v>1</v>
      </c>
      <c r="AO210" t="b">
        <f>G210='15.02.2022 Смета'!F212</f>
        <v>1</v>
      </c>
      <c r="AP210" t="b">
        <f>H210='15.02.2022 Смета'!G212</f>
        <v>1</v>
      </c>
    </row>
    <row r="211" spans="1:42" ht="27" customHeight="1" x14ac:dyDescent="0.25">
      <c r="A211" s="108">
        <v>175</v>
      </c>
      <c r="B211" s="8" t="s">
        <v>12</v>
      </c>
      <c r="C211" s="21" t="s">
        <v>123</v>
      </c>
      <c r="D211" s="22" t="s">
        <v>257</v>
      </c>
      <c r="E211" s="21" t="s">
        <v>439</v>
      </c>
      <c r="F211" s="35">
        <v>44672</v>
      </c>
      <c r="G211" s="35">
        <v>44674</v>
      </c>
      <c r="H211" s="21" t="s">
        <v>438</v>
      </c>
      <c r="I211" s="22" t="s">
        <v>439</v>
      </c>
      <c r="J211" s="35">
        <v>44672</v>
      </c>
      <c r="K211" s="35">
        <v>44674</v>
      </c>
      <c r="L211" s="10"/>
      <c r="M211" s="10">
        <v>3400</v>
      </c>
      <c r="N211" s="10">
        <f t="shared" si="35"/>
        <v>0</v>
      </c>
      <c r="O211" s="10"/>
      <c r="P211" s="10">
        <v>2900</v>
      </c>
      <c r="Q211" s="10">
        <f t="shared" si="36"/>
        <v>0</v>
      </c>
      <c r="R211" s="10"/>
      <c r="S211" s="10">
        <v>2800</v>
      </c>
      <c r="T211" s="10">
        <f t="shared" si="37"/>
        <v>0</v>
      </c>
      <c r="U211" s="10">
        <v>20</v>
      </c>
      <c r="V211" s="10">
        <v>150</v>
      </c>
      <c r="W211" s="10">
        <f t="shared" si="29"/>
        <v>3000</v>
      </c>
      <c r="X211" s="10">
        <v>20</v>
      </c>
      <c r="Y211" s="10">
        <v>150</v>
      </c>
      <c r="Z211" s="10">
        <f t="shared" si="30"/>
        <v>3000</v>
      </c>
      <c r="AA211" s="10">
        <v>40</v>
      </c>
      <c r="AB211" s="10">
        <v>150</v>
      </c>
      <c r="AC211" s="10">
        <f t="shared" si="31"/>
        <v>6000</v>
      </c>
      <c r="AD211" s="11">
        <v>80</v>
      </c>
      <c r="AE211" s="26">
        <v>7</v>
      </c>
      <c r="AF211" s="7">
        <f t="shared" si="38"/>
        <v>560</v>
      </c>
      <c r="AG211" s="152">
        <v>1</v>
      </c>
      <c r="AH211" s="139">
        <f t="shared" si="32"/>
        <v>160</v>
      </c>
      <c r="AI211" s="139">
        <f t="shared" si="34"/>
        <v>12560</v>
      </c>
      <c r="AJ211" s="109">
        <f t="shared" si="33"/>
        <v>12560</v>
      </c>
      <c r="AM211" t="b">
        <f>D211='15.02.2022 Смета'!D213</f>
        <v>1</v>
      </c>
      <c r="AN211" t="b">
        <f>F211='15.02.2022 Смета'!E213</f>
        <v>1</v>
      </c>
      <c r="AO211" t="b">
        <f>G211='15.02.2022 Смета'!F213</f>
        <v>1</v>
      </c>
      <c r="AP211" t="b">
        <f>H211='15.02.2022 Смета'!G213</f>
        <v>1</v>
      </c>
    </row>
    <row r="212" spans="1:42" ht="27" customHeight="1" x14ac:dyDescent="0.25">
      <c r="A212" s="108">
        <v>176</v>
      </c>
      <c r="B212" s="8"/>
      <c r="C212" s="47" t="s">
        <v>123</v>
      </c>
      <c r="D212" s="22" t="s">
        <v>45</v>
      </c>
      <c r="E212" s="21" t="s">
        <v>358</v>
      </c>
      <c r="F212" s="35">
        <v>44701</v>
      </c>
      <c r="G212" s="35">
        <v>44702</v>
      </c>
      <c r="H212" s="21" t="s">
        <v>438</v>
      </c>
      <c r="I212" s="51" t="s">
        <v>360</v>
      </c>
      <c r="J212" s="52">
        <v>44701</v>
      </c>
      <c r="K212" s="52">
        <v>44702</v>
      </c>
      <c r="L212" s="49"/>
      <c r="M212" s="49">
        <v>3400</v>
      </c>
      <c r="N212" s="49">
        <f t="shared" si="35"/>
        <v>0</v>
      </c>
      <c r="O212" s="49"/>
      <c r="P212" s="49">
        <v>2900</v>
      </c>
      <c r="Q212" s="49">
        <f t="shared" si="36"/>
        <v>0</v>
      </c>
      <c r="R212" s="49"/>
      <c r="S212" s="49">
        <v>2800</v>
      </c>
      <c r="T212" s="49">
        <f t="shared" si="37"/>
        <v>0</v>
      </c>
      <c r="U212" s="49">
        <v>2</v>
      </c>
      <c r="V212" s="49">
        <v>150</v>
      </c>
      <c r="W212" s="49">
        <f t="shared" si="29"/>
        <v>300</v>
      </c>
      <c r="X212" s="49">
        <v>3</v>
      </c>
      <c r="Y212" s="49">
        <v>150</v>
      </c>
      <c r="Z212" s="49">
        <f t="shared" si="30"/>
        <v>450</v>
      </c>
      <c r="AA212" s="49">
        <v>3</v>
      </c>
      <c r="AB212" s="49">
        <v>150</v>
      </c>
      <c r="AC212" s="49">
        <f t="shared" si="31"/>
        <v>450</v>
      </c>
      <c r="AD212" s="50"/>
      <c r="AE212" s="54">
        <v>7</v>
      </c>
      <c r="AF212" s="55">
        <v>150</v>
      </c>
      <c r="AG212" s="152">
        <v>1</v>
      </c>
      <c r="AH212" s="154">
        <f t="shared" si="32"/>
        <v>8</v>
      </c>
      <c r="AI212" s="139">
        <f t="shared" si="34"/>
        <v>1350</v>
      </c>
      <c r="AJ212" s="165">
        <f t="shared" si="33"/>
        <v>1350</v>
      </c>
      <c r="AM212" t="b">
        <f>D212='15.02.2022 Смета'!D214</f>
        <v>1</v>
      </c>
      <c r="AN212" t="b">
        <f>F212='15.02.2022 Смета'!E214</f>
        <v>1</v>
      </c>
      <c r="AO212" t="b">
        <f>G212='15.02.2022 Смета'!F214</f>
        <v>1</v>
      </c>
      <c r="AP212" t="b">
        <f>H212='15.02.2022 Смета'!G214</f>
        <v>0</v>
      </c>
    </row>
    <row r="213" spans="1:42" ht="27" customHeight="1" x14ac:dyDescent="0.25">
      <c r="A213" s="108">
        <v>177</v>
      </c>
      <c r="B213" s="8" t="s">
        <v>12</v>
      </c>
      <c r="C213" s="21" t="s">
        <v>123</v>
      </c>
      <c r="D213" s="22" t="s">
        <v>258</v>
      </c>
      <c r="E213" s="21" t="s">
        <v>358</v>
      </c>
      <c r="F213" s="35">
        <v>44736</v>
      </c>
      <c r="G213" s="35">
        <v>44738</v>
      </c>
      <c r="H213" s="21" t="s">
        <v>1087</v>
      </c>
      <c r="I213" s="22" t="s">
        <v>360</v>
      </c>
      <c r="J213" s="35">
        <v>44736</v>
      </c>
      <c r="K213" s="35">
        <v>44738</v>
      </c>
      <c r="L213" s="10"/>
      <c r="M213" s="10">
        <v>3400</v>
      </c>
      <c r="N213" s="10">
        <f t="shared" si="35"/>
        <v>0</v>
      </c>
      <c r="O213" s="10"/>
      <c r="P213" s="10">
        <v>2900</v>
      </c>
      <c r="Q213" s="10">
        <f t="shared" si="36"/>
        <v>0</v>
      </c>
      <c r="R213" s="10"/>
      <c r="S213" s="10">
        <v>2800</v>
      </c>
      <c r="T213" s="10">
        <f t="shared" si="37"/>
        <v>0</v>
      </c>
      <c r="U213" s="10">
        <v>16</v>
      </c>
      <c r="V213" s="10">
        <v>150</v>
      </c>
      <c r="W213" s="10">
        <f t="shared" si="29"/>
        <v>2400</v>
      </c>
      <c r="X213" s="10">
        <v>16</v>
      </c>
      <c r="Y213" s="10">
        <v>150</v>
      </c>
      <c r="Z213" s="10">
        <f t="shared" si="30"/>
        <v>2400</v>
      </c>
      <c r="AA213" s="10">
        <v>32</v>
      </c>
      <c r="AB213" s="10">
        <v>150</v>
      </c>
      <c r="AC213" s="10">
        <f t="shared" si="31"/>
        <v>4800</v>
      </c>
      <c r="AD213" s="11">
        <v>64</v>
      </c>
      <c r="AE213" s="26">
        <v>7</v>
      </c>
      <c r="AF213" s="7">
        <f>AD213*AE213</f>
        <v>448</v>
      </c>
      <c r="AG213" s="152">
        <v>1</v>
      </c>
      <c r="AH213" s="139">
        <f t="shared" si="32"/>
        <v>128</v>
      </c>
      <c r="AI213" s="139">
        <f t="shared" si="34"/>
        <v>10048</v>
      </c>
      <c r="AJ213" s="109">
        <f t="shared" si="33"/>
        <v>10048</v>
      </c>
      <c r="AM213" t="b">
        <f>D213='15.02.2022 Смета'!D215</f>
        <v>1</v>
      </c>
      <c r="AN213" t="b">
        <f>F213='15.02.2022 Смета'!E215</f>
        <v>1</v>
      </c>
      <c r="AO213" t="b">
        <f>G213='15.02.2022 Смета'!F215</f>
        <v>1</v>
      </c>
      <c r="AP213" t="b">
        <f>H213='15.02.2022 Смета'!G215</f>
        <v>0</v>
      </c>
    </row>
    <row r="214" spans="1:42" ht="27" customHeight="1" x14ac:dyDescent="0.25">
      <c r="A214" s="108">
        <v>178</v>
      </c>
      <c r="B214" s="8" t="s">
        <v>12</v>
      </c>
      <c r="C214" s="21" t="s">
        <v>123</v>
      </c>
      <c r="D214" s="22" t="s">
        <v>259</v>
      </c>
      <c r="E214" s="21" t="s">
        <v>1021</v>
      </c>
      <c r="F214" s="35">
        <v>44813</v>
      </c>
      <c r="G214" s="35">
        <v>44815</v>
      </c>
      <c r="H214" s="21" t="s">
        <v>323</v>
      </c>
      <c r="I214" s="22" t="s">
        <v>728</v>
      </c>
      <c r="J214" s="35">
        <v>44813</v>
      </c>
      <c r="K214" s="35">
        <v>44815</v>
      </c>
      <c r="L214" s="10"/>
      <c r="M214" s="10">
        <v>3400</v>
      </c>
      <c r="N214" s="10">
        <f t="shared" si="35"/>
        <v>0</v>
      </c>
      <c r="O214" s="10"/>
      <c r="P214" s="10">
        <v>2900</v>
      </c>
      <c r="Q214" s="10">
        <f t="shared" si="36"/>
        <v>0</v>
      </c>
      <c r="R214" s="10"/>
      <c r="S214" s="10">
        <v>2800</v>
      </c>
      <c r="T214" s="10">
        <f t="shared" si="37"/>
        <v>0</v>
      </c>
      <c r="U214" s="10">
        <v>40</v>
      </c>
      <c r="V214" s="10">
        <v>150</v>
      </c>
      <c r="W214" s="10">
        <f t="shared" si="29"/>
        <v>6000</v>
      </c>
      <c r="X214" s="10">
        <v>40</v>
      </c>
      <c r="Y214" s="10">
        <v>150</v>
      </c>
      <c r="Z214" s="10">
        <f t="shared" si="30"/>
        <v>6000</v>
      </c>
      <c r="AA214" s="10">
        <v>80</v>
      </c>
      <c r="AB214" s="10">
        <v>150</v>
      </c>
      <c r="AC214" s="10">
        <f t="shared" si="31"/>
        <v>12000</v>
      </c>
      <c r="AD214" s="11">
        <v>160</v>
      </c>
      <c r="AE214" s="26">
        <v>7</v>
      </c>
      <c r="AF214" s="7">
        <f>AD214*AE214</f>
        <v>1120</v>
      </c>
      <c r="AG214" s="152">
        <v>1</v>
      </c>
      <c r="AH214" s="139">
        <f t="shared" si="32"/>
        <v>320</v>
      </c>
      <c r="AI214" s="139">
        <f t="shared" si="34"/>
        <v>25120</v>
      </c>
      <c r="AJ214" s="109">
        <f t="shared" si="33"/>
        <v>25120</v>
      </c>
      <c r="AM214" t="b">
        <f>D214='15.02.2022 Смета'!D216</f>
        <v>1</v>
      </c>
      <c r="AN214" t="b">
        <f>F214='15.02.2022 Смета'!E216</f>
        <v>1</v>
      </c>
      <c r="AO214" t="b">
        <f>G214='15.02.2022 Смета'!F216</f>
        <v>1</v>
      </c>
      <c r="AP214" t="b">
        <f>H214='15.02.2022 Смета'!G216</f>
        <v>1</v>
      </c>
    </row>
    <row r="215" spans="1:42" ht="16.149999999999999" customHeight="1" x14ac:dyDescent="0.25">
      <c r="A215" s="106"/>
      <c r="B215" s="96"/>
      <c r="C215" s="97"/>
      <c r="D215" s="179" t="s">
        <v>862</v>
      </c>
      <c r="E215" s="99"/>
      <c r="F215" s="99"/>
      <c r="G215" s="99"/>
      <c r="H215" s="99"/>
      <c r="I215" s="99"/>
      <c r="J215" s="99"/>
      <c r="K215" s="99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2"/>
      <c r="AE215" s="79"/>
      <c r="AF215" s="79"/>
      <c r="AG215" s="153"/>
      <c r="AH215" s="151"/>
      <c r="AI215" s="151"/>
      <c r="AJ215" s="164"/>
      <c r="AM215" t="b">
        <f>D215='15.02.2022 Смета'!D217</f>
        <v>1</v>
      </c>
      <c r="AN215" t="b">
        <f>F215='15.02.2022 Смета'!E217</f>
        <v>1</v>
      </c>
      <c r="AO215" t="b">
        <f>G215='15.02.2022 Смета'!F217</f>
        <v>1</v>
      </c>
      <c r="AP215" t="b">
        <f>H215='15.02.2022 Смета'!G217</f>
        <v>1</v>
      </c>
    </row>
    <row r="216" spans="1:42" ht="16.149999999999999" customHeight="1" x14ac:dyDescent="0.25">
      <c r="A216" s="108">
        <v>179</v>
      </c>
      <c r="B216" s="8" t="s">
        <v>22</v>
      </c>
      <c r="C216" s="21" t="s">
        <v>108</v>
      </c>
      <c r="D216" s="22" t="s">
        <v>602</v>
      </c>
      <c r="E216" s="21" t="s">
        <v>358</v>
      </c>
      <c r="F216" s="35">
        <v>44657</v>
      </c>
      <c r="G216" s="35">
        <v>44661</v>
      </c>
      <c r="H216" s="21" t="s">
        <v>310</v>
      </c>
      <c r="I216" s="22" t="s">
        <v>358</v>
      </c>
      <c r="J216" s="35">
        <v>44657</v>
      </c>
      <c r="K216" s="35">
        <v>44661</v>
      </c>
      <c r="L216" s="10"/>
      <c r="M216" s="10">
        <v>3400</v>
      </c>
      <c r="N216" s="10">
        <f t="shared" si="35"/>
        <v>0</v>
      </c>
      <c r="O216" s="10"/>
      <c r="P216" s="10">
        <v>2900</v>
      </c>
      <c r="Q216" s="10">
        <f t="shared" si="36"/>
        <v>0</v>
      </c>
      <c r="R216" s="10"/>
      <c r="S216" s="10">
        <v>2800</v>
      </c>
      <c r="T216" s="10">
        <f t="shared" si="37"/>
        <v>0</v>
      </c>
      <c r="U216" s="10">
        <v>40</v>
      </c>
      <c r="V216" s="10">
        <v>150</v>
      </c>
      <c r="W216" s="10">
        <f t="shared" si="29"/>
        <v>6000</v>
      </c>
      <c r="X216" s="10">
        <v>20</v>
      </c>
      <c r="Y216" s="10">
        <v>150</v>
      </c>
      <c r="Z216" s="10">
        <f t="shared" si="30"/>
        <v>3000</v>
      </c>
      <c r="AA216" s="10">
        <v>20</v>
      </c>
      <c r="AB216" s="10">
        <v>150</v>
      </c>
      <c r="AC216" s="10">
        <f t="shared" si="31"/>
        <v>3000</v>
      </c>
      <c r="AD216" s="11">
        <v>86</v>
      </c>
      <c r="AE216" s="26">
        <v>7</v>
      </c>
      <c r="AF216" s="7">
        <f>(AD216*AE216)-132</f>
        <v>470</v>
      </c>
      <c r="AG216" s="152">
        <v>1</v>
      </c>
      <c r="AH216" s="139">
        <f t="shared" si="32"/>
        <v>166</v>
      </c>
      <c r="AI216" s="139">
        <f t="shared" si="34"/>
        <v>12470</v>
      </c>
      <c r="AJ216" s="109">
        <f t="shared" si="33"/>
        <v>12470</v>
      </c>
      <c r="AM216" t="b">
        <f>D216='15.02.2022 Смета'!D218</f>
        <v>1</v>
      </c>
      <c r="AN216" t="b">
        <f>F216='15.02.2022 Смета'!E218</f>
        <v>1</v>
      </c>
      <c r="AO216" t="b">
        <f>G216='15.02.2022 Смета'!F218</f>
        <v>1</v>
      </c>
      <c r="AP216" t="b">
        <f>H216='15.02.2022 Смета'!G218</f>
        <v>1</v>
      </c>
    </row>
    <row r="217" spans="1:42" ht="16.149999999999999" customHeight="1" x14ac:dyDescent="0.25">
      <c r="A217" s="108">
        <v>180</v>
      </c>
      <c r="B217" s="8"/>
      <c r="C217" s="21" t="s">
        <v>108</v>
      </c>
      <c r="D217" s="57" t="s">
        <v>831</v>
      </c>
      <c r="E217" s="9" t="s">
        <v>830</v>
      </c>
      <c r="F217" s="35">
        <v>44831</v>
      </c>
      <c r="G217" s="35">
        <v>44835</v>
      </c>
      <c r="H217" s="21" t="s">
        <v>310</v>
      </c>
      <c r="I217" s="57" t="s">
        <v>830</v>
      </c>
      <c r="J217" s="62">
        <v>44831</v>
      </c>
      <c r="K217" s="62">
        <v>44835</v>
      </c>
      <c r="L217" s="11">
        <v>4</v>
      </c>
      <c r="M217" s="10">
        <v>3400</v>
      </c>
      <c r="N217" s="10">
        <f t="shared" si="35"/>
        <v>13600</v>
      </c>
      <c r="O217" s="10">
        <v>4</v>
      </c>
      <c r="P217" s="10">
        <v>2900</v>
      </c>
      <c r="Q217" s="10">
        <f t="shared" si="36"/>
        <v>11600</v>
      </c>
      <c r="R217" s="10">
        <v>4</v>
      </c>
      <c r="S217" s="10">
        <v>2800</v>
      </c>
      <c r="T217" s="10">
        <f t="shared" si="37"/>
        <v>11200</v>
      </c>
      <c r="U217" s="10">
        <v>80</v>
      </c>
      <c r="V217" s="10">
        <v>150</v>
      </c>
      <c r="W217" s="10">
        <f t="shared" si="29"/>
        <v>12000</v>
      </c>
      <c r="X217" s="10">
        <v>40</v>
      </c>
      <c r="Y217" s="10">
        <v>150</v>
      </c>
      <c r="Z217" s="10">
        <f t="shared" si="30"/>
        <v>6000</v>
      </c>
      <c r="AA217" s="10">
        <v>40</v>
      </c>
      <c r="AB217" s="10">
        <v>150</v>
      </c>
      <c r="AC217" s="10">
        <f t="shared" si="31"/>
        <v>6000</v>
      </c>
      <c r="AD217" s="11">
        <v>172</v>
      </c>
      <c r="AE217" s="26">
        <v>7</v>
      </c>
      <c r="AF217" s="7">
        <f t="shared" ref="AF217:AF295" si="39">AD217*AE217</f>
        <v>1204</v>
      </c>
      <c r="AG217" s="152">
        <v>1</v>
      </c>
      <c r="AH217" s="139">
        <f t="shared" si="32"/>
        <v>344</v>
      </c>
      <c r="AI217" s="139">
        <f t="shared" si="34"/>
        <v>61604</v>
      </c>
      <c r="AJ217" s="109">
        <f t="shared" si="33"/>
        <v>61604</v>
      </c>
      <c r="AM217" t="b">
        <f>D217='15.02.2022 Смета'!D219</f>
        <v>1</v>
      </c>
      <c r="AN217" t="b">
        <f>F217='15.02.2022 Смета'!E219</f>
        <v>1</v>
      </c>
      <c r="AO217" t="b">
        <f>G217='15.02.2022 Смета'!F219</f>
        <v>1</v>
      </c>
      <c r="AP217" t="b">
        <f>H217='15.02.2022 Смета'!G219</f>
        <v>1</v>
      </c>
    </row>
    <row r="218" spans="1:42" ht="18" customHeight="1" x14ac:dyDescent="0.25">
      <c r="A218" s="106"/>
      <c r="B218" s="96"/>
      <c r="C218" s="97"/>
      <c r="D218" s="179" t="s">
        <v>912</v>
      </c>
      <c r="E218" s="99"/>
      <c r="F218" s="99"/>
      <c r="G218" s="99"/>
      <c r="H218" s="99"/>
      <c r="I218" s="99"/>
      <c r="J218" s="99"/>
      <c r="K218" s="99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2"/>
      <c r="AE218" s="79"/>
      <c r="AF218" s="79"/>
      <c r="AG218" s="153"/>
      <c r="AH218" s="151"/>
      <c r="AI218" s="151"/>
      <c r="AJ218" s="164"/>
      <c r="AM218" t="b">
        <f>D218='15.02.2022 Смета'!D220</f>
        <v>1</v>
      </c>
      <c r="AN218" t="b">
        <f>F218='15.02.2022 Смета'!E220</f>
        <v>1</v>
      </c>
      <c r="AO218" t="b">
        <f>G218='15.02.2022 Смета'!F220</f>
        <v>1</v>
      </c>
      <c r="AP218" t="b">
        <f>H218='15.02.2022 Смета'!G220</f>
        <v>1</v>
      </c>
    </row>
    <row r="219" spans="1:42" ht="16.149999999999999" customHeight="1" x14ac:dyDescent="0.25">
      <c r="A219" s="108">
        <v>181</v>
      </c>
      <c r="B219" s="8" t="s">
        <v>217</v>
      </c>
      <c r="C219" s="21" t="s">
        <v>133</v>
      </c>
      <c r="D219" s="22" t="s">
        <v>173</v>
      </c>
      <c r="E219" s="21" t="s">
        <v>700</v>
      </c>
      <c r="F219" s="35">
        <v>44629</v>
      </c>
      <c r="G219" s="35">
        <v>44631</v>
      </c>
      <c r="H219" s="21" t="s">
        <v>301</v>
      </c>
      <c r="I219" s="22" t="s">
        <v>340</v>
      </c>
      <c r="J219" s="35">
        <v>44629</v>
      </c>
      <c r="K219" s="35">
        <v>44631</v>
      </c>
      <c r="L219" s="10"/>
      <c r="M219" s="10">
        <v>3400</v>
      </c>
      <c r="N219" s="10">
        <f t="shared" si="35"/>
        <v>0</v>
      </c>
      <c r="O219" s="10"/>
      <c r="P219" s="10">
        <v>2900</v>
      </c>
      <c r="Q219" s="10">
        <f t="shared" si="36"/>
        <v>0</v>
      </c>
      <c r="R219" s="10"/>
      <c r="S219" s="10">
        <v>2800</v>
      </c>
      <c r="T219" s="10">
        <f t="shared" si="37"/>
        <v>0</v>
      </c>
      <c r="U219" s="10">
        <v>22</v>
      </c>
      <c r="V219" s="10">
        <v>150</v>
      </c>
      <c r="W219" s="10">
        <f t="shared" si="29"/>
        <v>3300</v>
      </c>
      <c r="X219" s="10">
        <v>22</v>
      </c>
      <c r="Y219" s="10">
        <v>150</v>
      </c>
      <c r="Z219" s="10">
        <f t="shared" si="30"/>
        <v>3300</v>
      </c>
      <c r="AA219" s="10">
        <v>28</v>
      </c>
      <c r="AB219" s="10">
        <v>150</v>
      </c>
      <c r="AC219" s="10">
        <f t="shared" si="31"/>
        <v>4200</v>
      </c>
      <c r="AD219" s="11"/>
      <c r="AE219" s="26">
        <v>7</v>
      </c>
      <c r="AF219" s="7">
        <f t="shared" si="39"/>
        <v>0</v>
      </c>
      <c r="AG219" s="152">
        <v>1</v>
      </c>
      <c r="AH219" s="139">
        <f t="shared" si="32"/>
        <v>72</v>
      </c>
      <c r="AI219" s="139">
        <f t="shared" si="34"/>
        <v>10800</v>
      </c>
      <c r="AJ219" s="109">
        <f t="shared" si="33"/>
        <v>10800</v>
      </c>
      <c r="AM219" t="b">
        <f>D219='15.02.2022 Смета'!D221</f>
        <v>1</v>
      </c>
      <c r="AN219" t="b">
        <f>F219='15.02.2022 Смета'!E221</f>
        <v>1</v>
      </c>
      <c r="AO219" t="b">
        <f>G219='15.02.2022 Смета'!F221</f>
        <v>1</v>
      </c>
      <c r="AP219" t="b">
        <f>H219='15.02.2022 Смета'!G221</f>
        <v>1</v>
      </c>
    </row>
    <row r="220" spans="1:42" ht="16.149999999999999" customHeight="1" x14ac:dyDescent="0.25">
      <c r="A220" s="108">
        <v>182</v>
      </c>
      <c r="B220" s="8" t="s">
        <v>217</v>
      </c>
      <c r="C220" s="21" t="s">
        <v>133</v>
      </c>
      <c r="D220" s="22" t="s">
        <v>603</v>
      </c>
      <c r="E220" s="21" t="s">
        <v>1022</v>
      </c>
      <c r="F220" s="35">
        <v>44661</v>
      </c>
      <c r="G220" s="35">
        <v>44666</v>
      </c>
      <c r="H220" s="21" t="s">
        <v>301</v>
      </c>
      <c r="I220" s="22" t="s">
        <v>729</v>
      </c>
      <c r="J220" s="35">
        <v>44661</v>
      </c>
      <c r="K220" s="35">
        <v>44666</v>
      </c>
      <c r="L220" s="10"/>
      <c r="M220" s="10">
        <v>3400</v>
      </c>
      <c r="N220" s="10">
        <f t="shared" si="35"/>
        <v>0</v>
      </c>
      <c r="O220" s="10"/>
      <c r="P220" s="10">
        <v>2900</v>
      </c>
      <c r="Q220" s="10">
        <f t="shared" si="36"/>
        <v>0</v>
      </c>
      <c r="R220" s="10"/>
      <c r="S220" s="10">
        <v>2800</v>
      </c>
      <c r="T220" s="10">
        <f t="shared" si="37"/>
        <v>0</v>
      </c>
      <c r="U220" s="10">
        <v>30</v>
      </c>
      <c r="V220" s="10">
        <v>150</v>
      </c>
      <c r="W220" s="10">
        <f t="shared" si="29"/>
        <v>4500</v>
      </c>
      <c r="X220" s="10">
        <v>30</v>
      </c>
      <c r="Y220" s="10">
        <v>150</v>
      </c>
      <c r="Z220" s="10">
        <f t="shared" si="30"/>
        <v>4500</v>
      </c>
      <c r="AA220" s="10">
        <v>36</v>
      </c>
      <c r="AB220" s="10">
        <v>150</v>
      </c>
      <c r="AC220" s="10">
        <f t="shared" si="31"/>
        <v>5400</v>
      </c>
      <c r="AD220" s="11">
        <v>96</v>
      </c>
      <c r="AE220" s="26">
        <v>7</v>
      </c>
      <c r="AF220" s="7">
        <f t="shared" si="39"/>
        <v>672</v>
      </c>
      <c r="AG220" s="152">
        <v>1</v>
      </c>
      <c r="AH220" s="139">
        <f t="shared" si="32"/>
        <v>192</v>
      </c>
      <c r="AI220" s="139">
        <f t="shared" si="34"/>
        <v>15072</v>
      </c>
      <c r="AJ220" s="109">
        <f t="shared" si="33"/>
        <v>15072</v>
      </c>
      <c r="AM220" t="b">
        <f>D220='15.02.2022 Смета'!D222</f>
        <v>1</v>
      </c>
      <c r="AN220" t="b">
        <f>F220='15.02.2022 Смета'!E222</f>
        <v>1</v>
      </c>
      <c r="AO220" t="b">
        <f>G220='15.02.2022 Смета'!F222</f>
        <v>1</v>
      </c>
      <c r="AP220" t="b">
        <f>H220='15.02.2022 Смета'!G222</f>
        <v>1</v>
      </c>
    </row>
    <row r="221" spans="1:42" ht="16.149999999999999" customHeight="1" x14ac:dyDescent="0.25">
      <c r="A221" s="108">
        <v>183</v>
      </c>
      <c r="B221" s="8" t="s">
        <v>217</v>
      </c>
      <c r="C221" s="21" t="s">
        <v>133</v>
      </c>
      <c r="D221" s="22" t="s">
        <v>586</v>
      </c>
      <c r="E221" s="21" t="s">
        <v>333</v>
      </c>
      <c r="F221" s="35">
        <v>44815</v>
      </c>
      <c r="G221" s="35">
        <v>44819</v>
      </c>
      <c r="H221" s="21" t="s">
        <v>301</v>
      </c>
      <c r="I221" s="22" t="s">
        <v>698</v>
      </c>
      <c r="J221" s="35">
        <v>44815</v>
      </c>
      <c r="K221" s="35">
        <v>44819</v>
      </c>
      <c r="L221" s="10">
        <v>6</v>
      </c>
      <c r="M221" s="10">
        <v>3400</v>
      </c>
      <c r="N221" s="10">
        <f t="shared" si="35"/>
        <v>20400</v>
      </c>
      <c r="O221" s="10">
        <v>6</v>
      </c>
      <c r="P221" s="10">
        <v>2900</v>
      </c>
      <c r="Q221" s="10">
        <f t="shared" si="36"/>
        <v>17400</v>
      </c>
      <c r="R221" s="10">
        <v>6</v>
      </c>
      <c r="S221" s="10">
        <v>2800</v>
      </c>
      <c r="T221" s="10">
        <f t="shared" si="37"/>
        <v>16800</v>
      </c>
      <c r="U221" s="10">
        <v>30</v>
      </c>
      <c r="V221" s="10">
        <v>150</v>
      </c>
      <c r="W221" s="10">
        <f t="shared" si="29"/>
        <v>4500</v>
      </c>
      <c r="X221" s="10">
        <v>30</v>
      </c>
      <c r="Y221" s="10">
        <v>150</v>
      </c>
      <c r="Z221" s="10">
        <f t="shared" si="30"/>
        <v>4500</v>
      </c>
      <c r="AA221" s="10">
        <v>36</v>
      </c>
      <c r="AB221" s="10">
        <v>150</v>
      </c>
      <c r="AC221" s="10">
        <f t="shared" si="31"/>
        <v>5400</v>
      </c>
      <c r="AD221" s="11">
        <v>96</v>
      </c>
      <c r="AE221" s="26">
        <v>7</v>
      </c>
      <c r="AF221" s="7">
        <f t="shared" si="39"/>
        <v>672</v>
      </c>
      <c r="AG221" s="152">
        <v>1</v>
      </c>
      <c r="AH221" s="139">
        <f t="shared" si="32"/>
        <v>210</v>
      </c>
      <c r="AI221" s="139">
        <f t="shared" si="34"/>
        <v>69672</v>
      </c>
      <c r="AJ221" s="109">
        <f t="shared" si="33"/>
        <v>69672</v>
      </c>
      <c r="AM221" t="b">
        <f>D221='15.02.2022 Смета'!D223</f>
        <v>1</v>
      </c>
      <c r="AN221" t="b">
        <f>F221='15.02.2022 Смета'!E223</f>
        <v>1</v>
      </c>
      <c r="AO221" t="b">
        <f>G221='15.02.2022 Смета'!F223</f>
        <v>1</v>
      </c>
      <c r="AP221" t="b">
        <f>H221='15.02.2022 Смета'!G223</f>
        <v>1</v>
      </c>
    </row>
    <row r="222" spans="1:42" ht="15" customHeight="1" x14ac:dyDescent="0.25">
      <c r="A222" s="106"/>
      <c r="B222" s="96"/>
      <c r="C222" s="97"/>
      <c r="D222" s="179" t="s">
        <v>863</v>
      </c>
      <c r="E222" s="99"/>
      <c r="F222" s="99"/>
      <c r="G222" s="99"/>
      <c r="H222" s="99"/>
      <c r="I222" s="99"/>
      <c r="J222" s="99"/>
      <c r="K222" s="99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2"/>
      <c r="AE222" s="79"/>
      <c r="AF222" s="79"/>
      <c r="AG222" s="153"/>
      <c r="AH222" s="151"/>
      <c r="AI222" s="151"/>
      <c r="AJ222" s="164"/>
      <c r="AM222" t="b">
        <f>D222='15.02.2022 Смета'!D224</f>
        <v>1</v>
      </c>
      <c r="AN222" t="b">
        <f>F222='15.02.2022 Смета'!E224</f>
        <v>1</v>
      </c>
      <c r="AO222" t="b">
        <f>G222='15.02.2022 Смета'!F224</f>
        <v>1</v>
      </c>
      <c r="AP222" t="b">
        <f>H222='15.02.2022 Смета'!G224</f>
        <v>1</v>
      </c>
    </row>
    <row r="223" spans="1:42" ht="16.149999999999999" customHeight="1" x14ac:dyDescent="0.25">
      <c r="A223" s="108">
        <v>184</v>
      </c>
      <c r="B223" s="8" t="s">
        <v>206</v>
      </c>
      <c r="C223" s="21" t="s">
        <v>132</v>
      </c>
      <c r="D223" s="22" t="s">
        <v>604</v>
      </c>
      <c r="E223" s="21" t="s">
        <v>330</v>
      </c>
      <c r="F223" s="35">
        <v>44598</v>
      </c>
      <c r="G223" s="35">
        <v>44605</v>
      </c>
      <c r="H223" s="21" t="s">
        <v>301</v>
      </c>
      <c r="I223" s="22" t="s">
        <v>330</v>
      </c>
      <c r="J223" s="35">
        <v>44598</v>
      </c>
      <c r="K223" s="35">
        <v>44605</v>
      </c>
      <c r="L223" s="10"/>
      <c r="M223" s="10">
        <v>3400</v>
      </c>
      <c r="N223" s="10">
        <f t="shared" si="35"/>
        <v>0</v>
      </c>
      <c r="O223" s="10"/>
      <c r="P223" s="10">
        <v>2900</v>
      </c>
      <c r="Q223" s="10">
        <f t="shared" si="36"/>
        <v>0</v>
      </c>
      <c r="R223" s="10"/>
      <c r="S223" s="10">
        <v>2800</v>
      </c>
      <c r="T223" s="10">
        <f t="shared" si="37"/>
        <v>0</v>
      </c>
      <c r="U223" s="10">
        <v>16</v>
      </c>
      <c r="V223" s="10">
        <v>150</v>
      </c>
      <c r="W223" s="10">
        <f t="shared" si="29"/>
        <v>2400</v>
      </c>
      <c r="X223" s="10">
        <v>16</v>
      </c>
      <c r="Y223" s="10">
        <v>150</v>
      </c>
      <c r="Z223" s="10">
        <f t="shared" si="30"/>
        <v>2400</v>
      </c>
      <c r="AA223" s="10">
        <v>16</v>
      </c>
      <c r="AB223" s="10">
        <v>150</v>
      </c>
      <c r="AC223" s="10">
        <f t="shared" si="31"/>
        <v>2400</v>
      </c>
      <c r="AD223" s="11"/>
      <c r="AE223" s="26">
        <v>7</v>
      </c>
      <c r="AF223" s="7">
        <f t="shared" si="39"/>
        <v>0</v>
      </c>
      <c r="AG223" s="152">
        <v>1</v>
      </c>
      <c r="AH223" s="139">
        <f t="shared" si="32"/>
        <v>48</v>
      </c>
      <c r="AI223" s="139">
        <f t="shared" si="34"/>
        <v>7200</v>
      </c>
      <c r="AJ223" s="109">
        <f t="shared" si="33"/>
        <v>7200</v>
      </c>
      <c r="AM223" t="b">
        <f>D223='15.02.2022 Смета'!D225</f>
        <v>1</v>
      </c>
      <c r="AN223" t="b">
        <f>F223='15.02.2022 Смета'!E225</f>
        <v>1</v>
      </c>
      <c r="AO223" t="b">
        <f>G223='15.02.2022 Смета'!F225</f>
        <v>1</v>
      </c>
      <c r="AP223" t="b">
        <f>H223='15.02.2022 Смета'!G225</f>
        <v>1</v>
      </c>
    </row>
    <row r="224" spans="1:42" ht="27" customHeight="1" x14ac:dyDescent="0.25">
      <c r="A224" s="108">
        <v>185</v>
      </c>
      <c r="B224" s="8" t="s">
        <v>206</v>
      </c>
      <c r="C224" s="21" t="s">
        <v>132</v>
      </c>
      <c r="D224" s="22" t="s">
        <v>276</v>
      </c>
      <c r="E224" s="21" t="s">
        <v>440</v>
      </c>
      <c r="F224" s="35">
        <v>44612</v>
      </c>
      <c r="G224" s="35">
        <v>44619</v>
      </c>
      <c r="H224" s="21" t="s">
        <v>394</v>
      </c>
      <c r="I224" s="22" t="s">
        <v>440</v>
      </c>
      <c r="J224" s="35">
        <v>44612</v>
      </c>
      <c r="K224" s="35">
        <v>44619</v>
      </c>
      <c r="L224" s="10"/>
      <c r="M224" s="10">
        <v>3400</v>
      </c>
      <c r="N224" s="10">
        <f t="shared" si="35"/>
        <v>0</v>
      </c>
      <c r="O224" s="10"/>
      <c r="P224" s="10">
        <v>2900</v>
      </c>
      <c r="Q224" s="10">
        <f t="shared" si="36"/>
        <v>0</v>
      </c>
      <c r="R224" s="10"/>
      <c r="S224" s="10">
        <v>2800</v>
      </c>
      <c r="T224" s="10">
        <f t="shared" si="37"/>
        <v>0</v>
      </c>
      <c r="U224" s="10">
        <v>16</v>
      </c>
      <c r="V224" s="10">
        <v>150</v>
      </c>
      <c r="W224" s="10">
        <f t="shared" si="29"/>
        <v>2400</v>
      </c>
      <c r="X224" s="10">
        <v>16</v>
      </c>
      <c r="Y224" s="10">
        <v>150</v>
      </c>
      <c r="Z224" s="10">
        <f t="shared" si="30"/>
        <v>2400</v>
      </c>
      <c r="AA224" s="10">
        <v>16</v>
      </c>
      <c r="AB224" s="10">
        <v>150</v>
      </c>
      <c r="AC224" s="10">
        <f t="shared" si="31"/>
        <v>2400</v>
      </c>
      <c r="AD224" s="11"/>
      <c r="AE224" s="26">
        <v>7</v>
      </c>
      <c r="AF224" s="7">
        <f t="shared" si="39"/>
        <v>0</v>
      </c>
      <c r="AG224" s="152">
        <v>1</v>
      </c>
      <c r="AH224" s="139">
        <f t="shared" si="32"/>
        <v>48</v>
      </c>
      <c r="AI224" s="139">
        <f t="shared" si="34"/>
        <v>7200</v>
      </c>
      <c r="AJ224" s="109">
        <f t="shared" si="33"/>
        <v>7200</v>
      </c>
      <c r="AM224" t="b">
        <f>D224='15.02.2022 Смета'!D226</f>
        <v>1</v>
      </c>
      <c r="AN224" t="b">
        <f>F224='15.02.2022 Смета'!E226</f>
        <v>1</v>
      </c>
      <c r="AO224" t="b">
        <f>G224='15.02.2022 Смета'!F226</f>
        <v>1</v>
      </c>
      <c r="AP224" t="b">
        <f>H224='15.02.2022 Смета'!G226</f>
        <v>1</v>
      </c>
    </row>
    <row r="225" spans="1:42" ht="27" customHeight="1" x14ac:dyDescent="0.25">
      <c r="A225" s="108">
        <v>186</v>
      </c>
      <c r="B225" s="8" t="s">
        <v>206</v>
      </c>
      <c r="C225" s="21" t="s">
        <v>132</v>
      </c>
      <c r="D225" s="22" t="s">
        <v>277</v>
      </c>
      <c r="E225" s="21" t="s">
        <v>471</v>
      </c>
      <c r="F225" s="35">
        <v>44625</v>
      </c>
      <c r="G225" s="35">
        <v>44640</v>
      </c>
      <c r="H225" s="21" t="s">
        <v>986</v>
      </c>
      <c r="I225" s="22" t="s">
        <v>471</v>
      </c>
      <c r="J225" s="35">
        <v>44625</v>
      </c>
      <c r="K225" s="35">
        <v>44640</v>
      </c>
      <c r="L225" s="10"/>
      <c r="M225" s="10">
        <v>3400</v>
      </c>
      <c r="N225" s="10">
        <f t="shared" si="35"/>
        <v>0</v>
      </c>
      <c r="O225" s="10"/>
      <c r="P225" s="10">
        <v>2900</v>
      </c>
      <c r="Q225" s="10">
        <f t="shared" si="36"/>
        <v>0</v>
      </c>
      <c r="R225" s="10"/>
      <c r="S225" s="10">
        <v>2800</v>
      </c>
      <c r="T225" s="10">
        <f t="shared" si="37"/>
        <v>0</v>
      </c>
      <c r="U225" s="10">
        <v>16</v>
      </c>
      <c r="V225" s="10">
        <v>150</v>
      </c>
      <c r="W225" s="10">
        <f t="shared" si="29"/>
        <v>2400</v>
      </c>
      <c r="X225" s="10">
        <v>16</v>
      </c>
      <c r="Y225" s="10">
        <v>150</v>
      </c>
      <c r="Z225" s="10">
        <f t="shared" si="30"/>
        <v>2400</v>
      </c>
      <c r="AA225" s="10">
        <v>16</v>
      </c>
      <c r="AB225" s="10">
        <v>150</v>
      </c>
      <c r="AC225" s="10">
        <f t="shared" si="31"/>
        <v>2400</v>
      </c>
      <c r="AD225" s="11"/>
      <c r="AE225" s="26">
        <v>7</v>
      </c>
      <c r="AF225" s="7">
        <f t="shared" si="39"/>
        <v>0</v>
      </c>
      <c r="AG225" s="152">
        <v>1</v>
      </c>
      <c r="AH225" s="145">
        <f t="shared" si="32"/>
        <v>48</v>
      </c>
      <c r="AI225" s="139">
        <f t="shared" si="34"/>
        <v>7200</v>
      </c>
      <c r="AJ225" s="118">
        <f t="shared" si="33"/>
        <v>7200</v>
      </c>
      <c r="AM225" t="b">
        <f>D225='15.02.2022 Смета'!D227</f>
        <v>1</v>
      </c>
      <c r="AN225" t="b">
        <f>F225='15.02.2022 Смета'!E227</f>
        <v>1</v>
      </c>
      <c r="AO225" t="b">
        <f>G225='15.02.2022 Смета'!F227</f>
        <v>1</v>
      </c>
      <c r="AP225" t="b">
        <f>H225='15.02.2022 Смета'!G227</f>
        <v>0</v>
      </c>
    </row>
    <row r="226" spans="1:42" ht="27" customHeight="1" x14ac:dyDescent="0.25">
      <c r="A226" s="108">
        <v>187</v>
      </c>
      <c r="B226" s="8" t="s">
        <v>206</v>
      </c>
      <c r="C226" s="21" t="s">
        <v>132</v>
      </c>
      <c r="D226" s="22" t="s">
        <v>278</v>
      </c>
      <c r="E226" s="21" t="s">
        <v>330</v>
      </c>
      <c r="F226" s="35">
        <v>44626</v>
      </c>
      <c r="G226" s="35">
        <v>44654</v>
      </c>
      <c r="H226" s="21" t="s">
        <v>987</v>
      </c>
      <c r="I226" s="22" t="s">
        <v>330</v>
      </c>
      <c r="J226" s="35">
        <v>44626</v>
      </c>
      <c r="K226" s="35">
        <v>44654</v>
      </c>
      <c r="L226" s="10"/>
      <c r="M226" s="10">
        <v>3400</v>
      </c>
      <c r="N226" s="10">
        <f t="shared" si="35"/>
        <v>0</v>
      </c>
      <c r="O226" s="10"/>
      <c r="P226" s="10">
        <v>2900</v>
      </c>
      <c r="Q226" s="10">
        <f t="shared" si="36"/>
        <v>0</v>
      </c>
      <c r="R226" s="10"/>
      <c r="S226" s="10">
        <v>2800</v>
      </c>
      <c r="T226" s="10">
        <f t="shared" si="37"/>
        <v>0</v>
      </c>
      <c r="U226" s="10">
        <v>18</v>
      </c>
      <c r="V226" s="10">
        <v>150</v>
      </c>
      <c r="W226" s="10">
        <f t="shared" si="29"/>
        <v>2700</v>
      </c>
      <c r="X226" s="10">
        <v>18</v>
      </c>
      <c r="Y226" s="10">
        <v>150</v>
      </c>
      <c r="Z226" s="10">
        <f t="shared" si="30"/>
        <v>2700</v>
      </c>
      <c r="AA226" s="10"/>
      <c r="AB226" s="10">
        <v>150</v>
      </c>
      <c r="AC226" s="10">
        <f t="shared" si="31"/>
        <v>0</v>
      </c>
      <c r="AD226" s="11"/>
      <c r="AE226" s="26">
        <v>7</v>
      </c>
      <c r="AF226" s="7">
        <f t="shared" si="39"/>
        <v>0</v>
      </c>
      <c r="AG226" s="152">
        <v>1</v>
      </c>
      <c r="AH226" s="145">
        <f t="shared" si="32"/>
        <v>36</v>
      </c>
      <c r="AI226" s="139">
        <f t="shared" si="34"/>
        <v>5400</v>
      </c>
      <c r="AJ226" s="118">
        <f t="shared" si="33"/>
        <v>5400</v>
      </c>
      <c r="AM226" t="b">
        <f>D226='15.02.2022 Смета'!D228</f>
        <v>1</v>
      </c>
      <c r="AN226" t="b">
        <f>F226='15.02.2022 Смета'!E228</f>
        <v>1</v>
      </c>
      <c r="AO226" t="b">
        <f>G226='15.02.2022 Смета'!F228</f>
        <v>1</v>
      </c>
      <c r="AP226" t="b">
        <f>H226='15.02.2022 Смета'!G228</f>
        <v>0</v>
      </c>
    </row>
    <row r="227" spans="1:42" ht="27" customHeight="1" x14ac:dyDescent="0.25">
      <c r="A227" s="108">
        <v>188</v>
      </c>
      <c r="B227" s="8" t="s">
        <v>186</v>
      </c>
      <c r="C227" s="21" t="s">
        <v>132</v>
      </c>
      <c r="D227" s="22" t="s">
        <v>279</v>
      </c>
      <c r="E227" s="21" t="s">
        <v>460</v>
      </c>
      <c r="F227" s="35">
        <v>44632</v>
      </c>
      <c r="G227" s="35">
        <v>44696</v>
      </c>
      <c r="H227" s="21" t="s">
        <v>779</v>
      </c>
      <c r="I227" s="22" t="s">
        <v>460</v>
      </c>
      <c r="J227" s="35">
        <v>44632</v>
      </c>
      <c r="K227" s="35">
        <v>44696</v>
      </c>
      <c r="L227" s="10"/>
      <c r="M227" s="10">
        <v>3400</v>
      </c>
      <c r="N227" s="10">
        <f t="shared" si="35"/>
        <v>0</v>
      </c>
      <c r="O227" s="10"/>
      <c r="P227" s="10">
        <v>2900</v>
      </c>
      <c r="Q227" s="10">
        <f t="shared" si="36"/>
        <v>0</v>
      </c>
      <c r="R227" s="10"/>
      <c r="S227" s="10">
        <v>2800</v>
      </c>
      <c r="T227" s="10">
        <f t="shared" si="37"/>
        <v>0</v>
      </c>
      <c r="U227" s="10">
        <v>20</v>
      </c>
      <c r="V227" s="10">
        <v>150</v>
      </c>
      <c r="W227" s="10">
        <f t="shared" si="29"/>
        <v>3000</v>
      </c>
      <c r="X227" s="10">
        <v>20</v>
      </c>
      <c r="Y227" s="10">
        <v>150</v>
      </c>
      <c r="Z227" s="10">
        <f t="shared" si="30"/>
        <v>3000</v>
      </c>
      <c r="AA227" s="10">
        <v>20</v>
      </c>
      <c r="AB227" s="10">
        <v>150</v>
      </c>
      <c r="AC227" s="10">
        <f t="shared" si="31"/>
        <v>3000</v>
      </c>
      <c r="AD227" s="11"/>
      <c r="AE227" s="26">
        <v>7</v>
      </c>
      <c r="AF227" s="7">
        <f t="shared" si="39"/>
        <v>0</v>
      </c>
      <c r="AG227" s="152">
        <v>1</v>
      </c>
      <c r="AH227" s="145">
        <f t="shared" si="32"/>
        <v>60</v>
      </c>
      <c r="AI227" s="139">
        <f t="shared" si="34"/>
        <v>9000</v>
      </c>
      <c r="AJ227" s="118">
        <f t="shared" si="33"/>
        <v>9000</v>
      </c>
      <c r="AM227" t="b">
        <f>D227='15.02.2022 Смета'!D229</f>
        <v>1</v>
      </c>
      <c r="AN227" t="b">
        <f>F227='15.02.2022 Смета'!E229</f>
        <v>1</v>
      </c>
      <c r="AO227" t="b">
        <f>G227='15.02.2022 Смета'!F229</f>
        <v>1</v>
      </c>
      <c r="AP227" t="b">
        <f>H227='15.02.2022 Смета'!G229</f>
        <v>0</v>
      </c>
    </row>
    <row r="228" spans="1:42" ht="27" customHeight="1" x14ac:dyDescent="0.25">
      <c r="A228" s="108">
        <v>189</v>
      </c>
      <c r="B228" s="8" t="s">
        <v>186</v>
      </c>
      <c r="C228" s="21" t="s">
        <v>132</v>
      </c>
      <c r="D228" s="22" t="s">
        <v>280</v>
      </c>
      <c r="E228" s="21" t="s">
        <v>1088</v>
      </c>
      <c r="F228" s="35">
        <v>44632</v>
      </c>
      <c r="G228" s="35">
        <v>44700</v>
      </c>
      <c r="H228" s="21" t="s">
        <v>779</v>
      </c>
      <c r="I228" s="22" t="s">
        <v>398</v>
      </c>
      <c r="J228" s="35">
        <v>44632</v>
      </c>
      <c r="K228" s="35">
        <v>44700</v>
      </c>
      <c r="L228" s="10"/>
      <c r="M228" s="10">
        <v>3400</v>
      </c>
      <c r="N228" s="10">
        <f t="shared" si="35"/>
        <v>0</v>
      </c>
      <c r="O228" s="10"/>
      <c r="P228" s="10">
        <v>2900</v>
      </c>
      <c r="Q228" s="10">
        <f t="shared" si="36"/>
        <v>0</v>
      </c>
      <c r="R228" s="10"/>
      <c r="S228" s="10">
        <v>2800</v>
      </c>
      <c r="T228" s="10">
        <f t="shared" si="37"/>
        <v>0</v>
      </c>
      <c r="U228" s="10">
        <v>20</v>
      </c>
      <c r="V228" s="10">
        <v>150</v>
      </c>
      <c r="W228" s="10">
        <f t="shared" si="29"/>
        <v>3000</v>
      </c>
      <c r="X228" s="10">
        <v>20</v>
      </c>
      <c r="Y228" s="10">
        <v>150</v>
      </c>
      <c r="Z228" s="10">
        <f t="shared" si="30"/>
        <v>3000</v>
      </c>
      <c r="AA228" s="10">
        <v>20</v>
      </c>
      <c r="AB228" s="10">
        <v>150</v>
      </c>
      <c r="AC228" s="10">
        <f t="shared" si="31"/>
        <v>3000</v>
      </c>
      <c r="AD228" s="11"/>
      <c r="AE228" s="26">
        <v>7</v>
      </c>
      <c r="AF228" s="7">
        <f t="shared" si="39"/>
        <v>0</v>
      </c>
      <c r="AG228" s="152">
        <v>1</v>
      </c>
      <c r="AH228" s="145">
        <f t="shared" si="32"/>
        <v>60</v>
      </c>
      <c r="AI228" s="139">
        <f t="shared" si="34"/>
        <v>9000</v>
      </c>
      <c r="AJ228" s="118">
        <f t="shared" si="33"/>
        <v>9000</v>
      </c>
      <c r="AM228" t="b">
        <f>D228='15.02.2022 Смета'!D230</f>
        <v>1</v>
      </c>
      <c r="AN228" t="b">
        <f>F228='15.02.2022 Смета'!E230</f>
        <v>1</v>
      </c>
      <c r="AO228" t="b">
        <f>G228='15.02.2022 Смета'!F230</f>
        <v>1</v>
      </c>
      <c r="AP228" t="b">
        <f>H228='15.02.2022 Смета'!G230</f>
        <v>1</v>
      </c>
    </row>
    <row r="229" spans="1:42" ht="26.25" x14ac:dyDescent="0.25">
      <c r="A229" s="108">
        <v>190</v>
      </c>
      <c r="B229" s="8" t="s">
        <v>186</v>
      </c>
      <c r="C229" s="21" t="s">
        <v>132</v>
      </c>
      <c r="D229" s="22" t="s">
        <v>76</v>
      </c>
      <c r="E229" s="21" t="s">
        <v>1089</v>
      </c>
      <c r="F229" s="35">
        <v>44647</v>
      </c>
      <c r="G229" s="35">
        <v>44714</v>
      </c>
      <c r="H229" s="21" t="s">
        <v>399</v>
      </c>
      <c r="I229" s="22" t="s">
        <v>400</v>
      </c>
      <c r="J229" s="35">
        <v>44647</v>
      </c>
      <c r="K229" s="35">
        <v>44714</v>
      </c>
      <c r="L229" s="10"/>
      <c r="M229" s="10">
        <v>3400</v>
      </c>
      <c r="N229" s="10">
        <f t="shared" si="35"/>
        <v>0</v>
      </c>
      <c r="O229" s="10"/>
      <c r="P229" s="10">
        <v>2900</v>
      </c>
      <c r="Q229" s="10">
        <f t="shared" si="36"/>
        <v>0</v>
      </c>
      <c r="R229" s="10"/>
      <c r="S229" s="10">
        <v>2800</v>
      </c>
      <c r="T229" s="10">
        <f t="shared" si="37"/>
        <v>0</v>
      </c>
      <c r="U229" s="10">
        <v>19</v>
      </c>
      <c r="V229" s="10">
        <v>150</v>
      </c>
      <c r="W229" s="10">
        <f t="shared" si="29"/>
        <v>2850</v>
      </c>
      <c r="X229" s="10">
        <v>19</v>
      </c>
      <c r="Y229" s="10">
        <v>150</v>
      </c>
      <c r="Z229" s="10">
        <f t="shared" si="30"/>
        <v>2850</v>
      </c>
      <c r="AA229" s="10">
        <v>19</v>
      </c>
      <c r="AB229" s="10">
        <v>150</v>
      </c>
      <c r="AC229" s="10">
        <f t="shared" si="31"/>
        <v>2850</v>
      </c>
      <c r="AD229" s="11"/>
      <c r="AE229" s="26">
        <v>7</v>
      </c>
      <c r="AF229" s="7">
        <f t="shared" si="39"/>
        <v>0</v>
      </c>
      <c r="AG229" s="152">
        <v>1</v>
      </c>
      <c r="AH229" s="145">
        <f t="shared" si="32"/>
        <v>57</v>
      </c>
      <c r="AI229" s="139">
        <f t="shared" si="34"/>
        <v>8550</v>
      </c>
      <c r="AJ229" s="118">
        <f t="shared" si="33"/>
        <v>8550</v>
      </c>
      <c r="AM229" t="b">
        <f>D229='15.02.2022 Смета'!D231</f>
        <v>1</v>
      </c>
      <c r="AN229" t="b">
        <f>F229='15.02.2022 Смета'!E231</f>
        <v>1</v>
      </c>
      <c r="AO229" t="b">
        <f>G229='15.02.2022 Смета'!F231</f>
        <v>1</v>
      </c>
      <c r="AP229" t="b">
        <f>H229='15.02.2022 Смета'!G231</f>
        <v>1</v>
      </c>
    </row>
    <row r="230" spans="1:42" ht="16.149999999999999" customHeight="1" x14ac:dyDescent="0.25">
      <c r="A230" s="108">
        <v>191</v>
      </c>
      <c r="B230" s="8" t="s">
        <v>186</v>
      </c>
      <c r="C230" s="21" t="s">
        <v>132</v>
      </c>
      <c r="D230" s="22" t="s">
        <v>281</v>
      </c>
      <c r="E230" s="21" t="s">
        <v>328</v>
      </c>
      <c r="F230" s="35">
        <v>44714</v>
      </c>
      <c r="G230" s="35">
        <v>44718</v>
      </c>
      <c r="H230" s="21" t="s">
        <v>321</v>
      </c>
      <c r="I230" s="38" t="s">
        <v>328</v>
      </c>
      <c r="J230" s="35">
        <v>44714</v>
      </c>
      <c r="K230" s="35">
        <v>44718</v>
      </c>
      <c r="L230" s="10">
        <v>1</v>
      </c>
      <c r="M230" s="10">
        <v>3400</v>
      </c>
      <c r="N230" s="10">
        <f t="shared" si="35"/>
        <v>3400</v>
      </c>
      <c r="O230" s="10">
        <v>1</v>
      </c>
      <c r="P230" s="10">
        <v>2900</v>
      </c>
      <c r="Q230" s="10">
        <f t="shared" si="36"/>
        <v>2900</v>
      </c>
      <c r="R230" s="10">
        <v>1</v>
      </c>
      <c r="S230" s="10">
        <v>2800</v>
      </c>
      <c r="T230" s="10">
        <f t="shared" si="37"/>
        <v>2800</v>
      </c>
      <c r="U230" s="10">
        <v>20</v>
      </c>
      <c r="V230" s="10">
        <v>150</v>
      </c>
      <c r="W230" s="10">
        <f t="shared" si="29"/>
        <v>3000</v>
      </c>
      <c r="X230" s="10">
        <v>20</v>
      </c>
      <c r="Y230" s="10">
        <v>150</v>
      </c>
      <c r="Z230" s="10">
        <f t="shared" si="30"/>
        <v>3000</v>
      </c>
      <c r="AA230" s="10">
        <v>20</v>
      </c>
      <c r="AB230" s="10">
        <v>150</v>
      </c>
      <c r="AC230" s="10">
        <f t="shared" si="31"/>
        <v>3000</v>
      </c>
      <c r="AD230" s="11"/>
      <c r="AE230" s="26">
        <v>7</v>
      </c>
      <c r="AF230" s="7">
        <f t="shared" si="39"/>
        <v>0</v>
      </c>
      <c r="AG230" s="152">
        <v>1</v>
      </c>
      <c r="AH230" s="145">
        <f t="shared" si="32"/>
        <v>63</v>
      </c>
      <c r="AI230" s="139">
        <f t="shared" si="34"/>
        <v>18100</v>
      </c>
      <c r="AJ230" s="118">
        <f t="shared" si="33"/>
        <v>18100</v>
      </c>
      <c r="AM230" t="b">
        <f>D230='15.02.2022 Смета'!D232</f>
        <v>1</v>
      </c>
      <c r="AN230" t="b">
        <f>F230='15.02.2022 Смета'!E232</f>
        <v>1</v>
      </c>
      <c r="AO230" t="b">
        <f>G230='15.02.2022 Смета'!F232</f>
        <v>1</v>
      </c>
      <c r="AP230" t="b">
        <f>H230='15.02.2022 Смета'!G232</f>
        <v>1</v>
      </c>
    </row>
    <row r="231" spans="1:42" ht="16.149999999999999" customHeight="1" x14ac:dyDescent="0.25">
      <c r="A231" s="108">
        <v>192</v>
      </c>
      <c r="B231" s="8" t="s">
        <v>206</v>
      </c>
      <c r="C231" s="21" t="s">
        <v>132</v>
      </c>
      <c r="D231" s="22" t="s">
        <v>78</v>
      </c>
      <c r="E231" s="21" t="s">
        <v>330</v>
      </c>
      <c r="F231" s="35">
        <v>44715</v>
      </c>
      <c r="G231" s="35">
        <v>44718</v>
      </c>
      <c r="H231" s="21" t="s">
        <v>331</v>
      </c>
      <c r="I231" s="22" t="s">
        <v>330</v>
      </c>
      <c r="J231" s="35">
        <v>44715</v>
      </c>
      <c r="K231" s="35">
        <v>44718</v>
      </c>
      <c r="L231" s="10">
        <v>1</v>
      </c>
      <c r="M231" s="10">
        <v>3400</v>
      </c>
      <c r="N231" s="10">
        <f t="shared" si="35"/>
        <v>3400</v>
      </c>
      <c r="O231" s="10">
        <v>1</v>
      </c>
      <c r="P231" s="10">
        <v>2900</v>
      </c>
      <c r="Q231" s="10">
        <f t="shared" si="36"/>
        <v>2900</v>
      </c>
      <c r="R231" s="10">
        <v>1</v>
      </c>
      <c r="S231" s="10">
        <v>2800</v>
      </c>
      <c r="T231" s="10">
        <f t="shared" si="37"/>
        <v>2800</v>
      </c>
      <c r="U231" s="10">
        <v>13</v>
      </c>
      <c r="V231" s="10">
        <v>150</v>
      </c>
      <c r="W231" s="10">
        <f t="shared" ref="W231:W311" si="40">U231*V231</f>
        <v>1950</v>
      </c>
      <c r="X231" s="10">
        <v>13</v>
      </c>
      <c r="Y231" s="10">
        <v>150</v>
      </c>
      <c r="Z231" s="10">
        <f t="shared" ref="Z231:Z311" si="41">X231*Y231</f>
        <v>1950</v>
      </c>
      <c r="AA231" s="10">
        <v>13</v>
      </c>
      <c r="AB231" s="10">
        <v>150</v>
      </c>
      <c r="AC231" s="10">
        <f t="shared" ref="AC231:AC311" si="42">AA231*AB231</f>
        <v>1950</v>
      </c>
      <c r="AD231" s="11">
        <v>42</v>
      </c>
      <c r="AE231" s="26">
        <v>7</v>
      </c>
      <c r="AF231" s="7">
        <f t="shared" si="39"/>
        <v>294</v>
      </c>
      <c r="AG231" s="152">
        <v>1</v>
      </c>
      <c r="AH231" s="145">
        <f t="shared" si="32"/>
        <v>84</v>
      </c>
      <c r="AI231" s="139">
        <f t="shared" si="34"/>
        <v>15244</v>
      </c>
      <c r="AJ231" s="118">
        <f t="shared" si="33"/>
        <v>15244</v>
      </c>
      <c r="AM231" t="b">
        <f>D231='15.02.2022 Смета'!D233</f>
        <v>1</v>
      </c>
      <c r="AN231" t="b">
        <f>F231='15.02.2022 Смета'!E233</f>
        <v>1</v>
      </c>
      <c r="AO231" t="b">
        <f>G231='15.02.2022 Смета'!F233</f>
        <v>1</v>
      </c>
      <c r="AP231" t="b">
        <f>H231='15.02.2022 Смета'!G233</f>
        <v>1</v>
      </c>
    </row>
    <row r="232" spans="1:42" ht="16.149999999999999" customHeight="1" x14ac:dyDescent="0.25">
      <c r="A232" s="108">
        <v>193</v>
      </c>
      <c r="B232" s="8" t="s">
        <v>206</v>
      </c>
      <c r="C232" s="21" t="s">
        <v>132</v>
      </c>
      <c r="D232" s="22" t="s">
        <v>79</v>
      </c>
      <c r="E232" s="21" t="s">
        <v>329</v>
      </c>
      <c r="F232" s="35">
        <v>44733</v>
      </c>
      <c r="G232" s="35">
        <v>44736</v>
      </c>
      <c r="H232" s="21" t="s">
        <v>331</v>
      </c>
      <c r="I232" s="22" t="s">
        <v>329</v>
      </c>
      <c r="J232" s="35">
        <v>44733</v>
      </c>
      <c r="K232" s="35">
        <v>44736</v>
      </c>
      <c r="L232" s="10">
        <v>1</v>
      </c>
      <c r="M232" s="10">
        <v>3400</v>
      </c>
      <c r="N232" s="10">
        <f t="shared" si="35"/>
        <v>3400</v>
      </c>
      <c r="O232" s="10">
        <v>1</v>
      </c>
      <c r="P232" s="10">
        <v>2900</v>
      </c>
      <c r="Q232" s="10">
        <f t="shared" si="36"/>
        <v>2900</v>
      </c>
      <c r="R232" s="10">
        <v>1</v>
      </c>
      <c r="S232" s="10">
        <v>2800</v>
      </c>
      <c r="T232" s="10">
        <f t="shared" si="37"/>
        <v>2800</v>
      </c>
      <c r="U232" s="10">
        <v>13</v>
      </c>
      <c r="V232" s="10">
        <v>150</v>
      </c>
      <c r="W232" s="10">
        <f t="shared" si="40"/>
        <v>1950</v>
      </c>
      <c r="X232" s="10">
        <v>13</v>
      </c>
      <c r="Y232" s="10">
        <v>150</v>
      </c>
      <c r="Z232" s="10">
        <f t="shared" si="41"/>
        <v>1950</v>
      </c>
      <c r="AA232" s="10">
        <v>13</v>
      </c>
      <c r="AB232" s="10">
        <v>150</v>
      </c>
      <c r="AC232" s="10">
        <f t="shared" si="42"/>
        <v>1950</v>
      </c>
      <c r="AD232" s="11">
        <v>42</v>
      </c>
      <c r="AE232" s="26">
        <v>7</v>
      </c>
      <c r="AF232" s="7">
        <f t="shared" si="39"/>
        <v>294</v>
      </c>
      <c r="AG232" s="152">
        <v>1</v>
      </c>
      <c r="AH232" s="145">
        <f t="shared" si="32"/>
        <v>84</v>
      </c>
      <c r="AI232" s="139">
        <f t="shared" si="34"/>
        <v>15244</v>
      </c>
      <c r="AJ232" s="118">
        <f t="shared" si="33"/>
        <v>15244</v>
      </c>
      <c r="AM232" t="b">
        <f>D232='15.02.2022 Смета'!D234</f>
        <v>1</v>
      </c>
      <c r="AN232" t="b">
        <f>F232='15.02.2022 Смета'!E234</f>
        <v>1</v>
      </c>
      <c r="AO232" t="b">
        <f>G232='15.02.2022 Смета'!F234</f>
        <v>1</v>
      </c>
      <c r="AP232" t="b">
        <f>H232='15.02.2022 Смета'!G234</f>
        <v>1</v>
      </c>
    </row>
    <row r="233" spans="1:42" ht="16.149999999999999" customHeight="1" x14ac:dyDescent="0.25">
      <c r="A233" s="108">
        <v>194</v>
      </c>
      <c r="B233" s="8" t="s">
        <v>206</v>
      </c>
      <c r="C233" s="21" t="s">
        <v>132</v>
      </c>
      <c r="D233" s="22" t="s">
        <v>282</v>
      </c>
      <c r="E233" s="21" t="s">
        <v>329</v>
      </c>
      <c r="F233" s="35">
        <v>44754</v>
      </c>
      <c r="G233" s="35">
        <v>44757</v>
      </c>
      <c r="H233" s="21" t="s">
        <v>331</v>
      </c>
      <c r="I233" s="22" t="s">
        <v>329</v>
      </c>
      <c r="J233" s="35">
        <v>44754</v>
      </c>
      <c r="K233" s="35">
        <v>44757</v>
      </c>
      <c r="L233" s="10">
        <v>1</v>
      </c>
      <c r="M233" s="10">
        <v>3400</v>
      </c>
      <c r="N233" s="10">
        <f t="shared" si="35"/>
        <v>3400</v>
      </c>
      <c r="O233" s="10">
        <v>1</v>
      </c>
      <c r="P233" s="10">
        <v>2900</v>
      </c>
      <c r="Q233" s="10">
        <f t="shared" si="36"/>
        <v>2900</v>
      </c>
      <c r="R233" s="10">
        <v>1</v>
      </c>
      <c r="S233" s="10">
        <v>2800</v>
      </c>
      <c r="T233" s="10">
        <f t="shared" si="37"/>
        <v>2800</v>
      </c>
      <c r="U233" s="10">
        <v>13</v>
      </c>
      <c r="V233" s="10">
        <v>150</v>
      </c>
      <c r="W233" s="10">
        <f t="shared" si="40"/>
        <v>1950</v>
      </c>
      <c r="X233" s="10">
        <v>13</v>
      </c>
      <c r="Y233" s="10">
        <v>150</v>
      </c>
      <c r="Z233" s="10">
        <f t="shared" si="41"/>
        <v>1950</v>
      </c>
      <c r="AA233" s="10">
        <v>13</v>
      </c>
      <c r="AB233" s="10">
        <v>150</v>
      </c>
      <c r="AC233" s="10">
        <f t="shared" si="42"/>
        <v>1950</v>
      </c>
      <c r="AD233" s="11">
        <v>42</v>
      </c>
      <c r="AE233" s="26">
        <v>7</v>
      </c>
      <c r="AF233" s="7">
        <f t="shared" si="39"/>
        <v>294</v>
      </c>
      <c r="AG233" s="152">
        <v>1</v>
      </c>
      <c r="AH233" s="145">
        <f t="shared" si="32"/>
        <v>84</v>
      </c>
      <c r="AI233" s="139">
        <f t="shared" si="34"/>
        <v>15244</v>
      </c>
      <c r="AJ233" s="118">
        <f t="shared" si="33"/>
        <v>15244</v>
      </c>
      <c r="AM233" t="b">
        <f>D233='15.02.2022 Смета'!D235</f>
        <v>1</v>
      </c>
      <c r="AN233" t="b">
        <f>F233='15.02.2022 Смета'!E235</f>
        <v>1</v>
      </c>
      <c r="AO233" t="b">
        <f>G233='15.02.2022 Смета'!F235</f>
        <v>1</v>
      </c>
      <c r="AP233" t="b">
        <f>H233='15.02.2022 Смета'!G235</f>
        <v>1</v>
      </c>
    </row>
    <row r="234" spans="1:42" ht="26.25" x14ac:dyDescent="0.25">
      <c r="A234" s="108">
        <v>195</v>
      </c>
      <c r="B234" s="8" t="s">
        <v>206</v>
      </c>
      <c r="C234" s="21" t="s">
        <v>132</v>
      </c>
      <c r="D234" s="22" t="s">
        <v>283</v>
      </c>
      <c r="E234" s="21" t="s">
        <v>330</v>
      </c>
      <c r="F234" s="35">
        <v>44801</v>
      </c>
      <c r="G234" s="35">
        <v>44892</v>
      </c>
      <c r="H234" s="21" t="s">
        <v>988</v>
      </c>
      <c r="I234" s="22" t="s">
        <v>330</v>
      </c>
      <c r="J234" s="35">
        <v>44801</v>
      </c>
      <c r="K234" s="35">
        <v>44892</v>
      </c>
      <c r="L234" s="10">
        <v>1</v>
      </c>
      <c r="M234" s="10">
        <v>3400</v>
      </c>
      <c r="N234" s="10">
        <f t="shared" si="35"/>
        <v>3400</v>
      </c>
      <c r="O234" s="10">
        <v>1</v>
      </c>
      <c r="P234" s="10">
        <v>2900</v>
      </c>
      <c r="Q234" s="10">
        <f t="shared" si="36"/>
        <v>2900</v>
      </c>
      <c r="R234" s="10">
        <v>1</v>
      </c>
      <c r="S234" s="10">
        <v>2800</v>
      </c>
      <c r="T234" s="10">
        <f t="shared" si="37"/>
        <v>2800</v>
      </c>
      <c r="U234" s="10">
        <v>18</v>
      </c>
      <c r="V234" s="10">
        <v>150</v>
      </c>
      <c r="W234" s="10">
        <f t="shared" si="40"/>
        <v>2700</v>
      </c>
      <c r="X234" s="10">
        <v>18</v>
      </c>
      <c r="Y234" s="10">
        <v>150</v>
      </c>
      <c r="Z234" s="10">
        <f t="shared" si="41"/>
        <v>2700</v>
      </c>
      <c r="AA234" s="10">
        <v>18</v>
      </c>
      <c r="AB234" s="10">
        <v>150</v>
      </c>
      <c r="AC234" s="10">
        <f t="shared" si="42"/>
        <v>2700</v>
      </c>
      <c r="AD234" s="11">
        <v>69</v>
      </c>
      <c r="AE234" s="26">
        <v>7</v>
      </c>
      <c r="AF234" s="7">
        <f t="shared" si="39"/>
        <v>483</v>
      </c>
      <c r="AG234" s="152">
        <v>1</v>
      </c>
      <c r="AH234" s="145">
        <f t="shared" ref="AH234:AH317" si="43">L234+O234+R234+U234+X234+AA234+AD234</f>
        <v>126</v>
      </c>
      <c r="AI234" s="139">
        <f t="shared" si="34"/>
        <v>17683</v>
      </c>
      <c r="AJ234" s="118">
        <f t="shared" ref="AJ234:AJ317" si="44">N234+Q234+T234+W234+Z234+AC234+AF234</f>
        <v>17683</v>
      </c>
      <c r="AM234" t="b">
        <f>D234='15.02.2022 Смета'!D236</f>
        <v>1</v>
      </c>
      <c r="AN234" t="b">
        <f>F234='15.02.2022 Смета'!E236</f>
        <v>1</v>
      </c>
      <c r="AO234" t="b">
        <f>G234='15.02.2022 Смета'!F236</f>
        <v>1</v>
      </c>
      <c r="AP234" t="b">
        <f>H234='15.02.2022 Смета'!G236</f>
        <v>0</v>
      </c>
    </row>
    <row r="235" spans="1:42" ht="26.25" x14ac:dyDescent="0.25">
      <c r="A235" s="108">
        <v>196</v>
      </c>
      <c r="B235" s="8" t="s">
        <v>206</v>
      </c>
      <c r="C235" s="21" t="s">
        <v>132</v>
      </c>
      <c r="D235" s="22" t="s">
        <v>77</v>
      </c>
      <c r="E235" s="21" t="s">
        <v>522</v>
      </c>
      <c r="F235" s="35">
        <v>44802</v>
      </c>
      <c r="G235" s="35">
        <v>44869</v>
      </c>
      <c r="H235" s="21" t="s">
        <v>399</v>
      </c>
      <c r="I235" s="22" t="s">
        <v>522</v>
      </c>
      <c r="J235" s="35">
        <v>44802</v>
      </c>
      <c r="K235" s="35">
        <v>44869</v>
      </c>
      <c r="L235" s="10">
        <v>1</v>
      </c>
      <c r="M235" s="10">
        <v>3400</v>
      </c>
      <c r="N235" s="10">
        <f t="shared" si="35"/>
        <v>3400</v>
      </c>
      <c r="O235" s="10">
        <v>1</v>
      </c>
      <c r="P235" s="10">
        <v>2900</v>
      </c>
      <c r="Q235" s="10">
        <f t="shared" si="36"/>
        <v>2900</v>
      </c>
      <c r="R235" s="10">
        <v>1</v>
      </c>
      <c r="S235" s="10">
        <v>2800</v>
      </c>
      <c r="T235" s="10">
        <f t="shared" si="37"/>
        <v>2800</v>
      </c>
      <c r="U235" s="10">
        <v>18</v>
      </c>
      <c r="V235" s="10">
        <v>150</v>
      </c>
      <c r="W235" s="10">
        <f t="shared" si="40"/>
        <v>2700</v>
      </c>
      <c r="X235" s="10">
        <v>18</v>
      </c>
      <c r="Y235" s="10">
        <v>150</v>
      </c>
      <c r="Z235" s="10">
        <f t="shared" si="41"/>
        <v>2700</v>
      </c>
      <c r="AA235" s="10">
        <v>18</v>
      </c>
      <c r="AB235" s="10">
        <v>150</v>
      </c>
      <c r="AC235" s="10">
        <f t="shared" si="42"/>
        <v>2700</v>
      </c>
      <c r="AD235" s="11">
        <v>69</v>
      </c>
      <c r="AE235" s="26">
        <v>7</v>
      </c>
      <c r="AF235" s="7">
        <f t="shared" si="39"/>
        <v>483</v>
      </c>
      <c r="AG235" s="152">
        <v>1</v>
      </c>
      <c r="AH235" s="145">
        <f t="shared" si="43"/>
        <v>126</v>
      </c>
      <c r="AI235" s="139">
        <f t="shared" si="34"/>
        <v>17683</v>
      </c>
      <c r="AJ235" s="118">
        <f t="shared" si="44"/>
        <v>17683</v>
      </c>
      <c r="AM235" t="b">
        <f>D235='15.02.2022 Смета'!D237</f>
        <v>1</v>
      </c>
      <c r="AN235" t="b">
        <f>F235='15.02.2022 Смета'!E237</f>
        <v>1</v>
      </c>
      <c r="AO235" t="b">
        <f>G235='15.02.2022 Смета'!F237</f>
        <v>1</v>
      </c>
      <c r="AP235" t="b">
        <f>H235='15.02.2022 Смета'!G237</f>
        <v>1</v>
      </c>
    </row>
    <row r="236" spans="1:42" ht="26.25" x14ac:dyDescent="0.25">
      <c r="A236" s="108">
        <v>197</v>
      </c>
      <c r="B236" s="8" t="s">
        <v>206</v>
      </c>
      <c r="C236" s="21" t="s">
        <v>132</v>
      </c>
      <c r="D236" s="22" t="s">
        <v>284</v>
      </c>
      <c r="E236" s="21" t="s">
        <v>1064</v>
      </c>
      <c r="F236" s="35">
        <v>44815</v>
      </c>
      <c r="G236" s="35">
        <v>44829</v>
      </c>
      <c r="H236" s="21" t="s">
        <v>989</v>
      </c>
      <c r="I236" s="22" t="s">
        <v>402</v>
      </c>
      <c r="J236" s="35">
        <v>44815</v>
      </c>
      <c r="K236" s="35">
        <v>44829</v>
      </c>
      <c r="L236" s="10">
        <v>1</v>
      </c>
      <c r="M236" s="10">
        <v>3400</v>
      </c>
      <c r="N236" s="10">
        <f t="shared" si="35"/>
        <v>3400</v>
      </c>
      <c r="O236" s="10">
        <v>1</v>
      </c>
      <c r="P236" s="10">
        <v>2900</v>
      </c>
      <c r="Q236" s="10">
        <f t="shared" si="36"/>
        <v>2900</v>
      </c>
      <c r="R236" s="10">
        <v>1</v>
      </c>
      <c r="S236" s="10">
        <v>2800</v>
      </c>
      <c r="T236" s="10">
        <f t="shared" si="37"/>
        <v>2800</v>
      </c>
      <c r="U236" s="10">
        <v>18</v>
      </c>
      <c r="V236" s="10">
        <v>150</v>
      </c>
      <c r="W236" s="10">
        <f t="shared" si="40"/>
        <v>2700</v>
      </c>
      <c r="X236" s="10">
        <v>18</v>
      </c>
      <c r="Y236" s="10">
        <v>150</v>
      </c>
      <c r="Z236" s="10">
        <f t="shared" si="41"/>
        <v>2700</v>
      </c>
      <c r="AA236" s="10">
        <v>18</v>
      </c>
      <c r="AB236" s="10">
        <v>150</v>
      </c>
      <c r="AC236" s="10">
        <f t="shared" si="42"/>
        <v>2700</v>
      </c>
      <c r="AD236" s="11">
        <v>69</v>
      </c>
      <c r="AE236" s="26">
        <v>7</v>
      </c>
      <c r="AF236" s="7">
        <f t="shared" si="39"/>
        <v>483</v>
      </c>
      <c r="AG236" s="152">
        <v>1</v>
      </c>
      <c r="AH236" s="139">
        <f>L236+O236+R236+U236+X236+AA236+AD236</f>
        <v>126</v>
      </c>
      <c r="AI236" s="139">
        <f t="shared" si="34"/>
        <v>17683</v>
      </c>
      <c r="AJ236" s="109">
        <f>N236+Q236+T236+W236+Z236+AC236+AF236</f>
        <v>17683</v>
      </c>
      <c r="AM236" t="b">
        <f>D236='15.02.2022 Смета'!D238</f>
        <v>1</v>
      </c>
      <c r="AN236" t="b">
        <f>F236='15.02.2022 Смета'!E238</f>
        <v>1</v>
      </c>
      <c r="AO236" t="b">
        <f>G236='15.02.2022 Смета'!F238</f>
        <v>1</v>
      </c>
      <c r="AP236" t="b">
        <f>H236='15.02.2022 Смета'!G238</f>
        <v>0</v>
      </c>
    </row>
    <row r="237" spans="1:42" ht="27.6" customHeight="1" x14ac:dyDescent="0.25">
      <c r="A237" s="108">
        <v>198</v>
      </c>
      <c r="B237" s="20"/>
      <c r="C237" s="21" t="s">
        <v>132</v>
      </c>
      <c r="D237" s="22" t="s">
        <v>549</v>
      </c>
      <c r="E237" s="21" t="s">
        <v>43</v>
      </c>
      <c r="F237" s="21" t="s">
        <v>43</v>
      </c>
      <c r="G237" s="21" t="s">
        <v>43</v>
      </c>
      <c r="H237" s="21" t="s">
        <v>43</v>
      </c>
      <c r="I237" s="41" t="s">
        <v>43</v>
      </c>
      <c r="J237" s="21" t="s">
        <v>43</v>
      </c>
      <c r="K237" s="21" t="s">
        <v>43</v>
      </c>
      <c r="L237" s="28">
        <v>2</v>
      </c>
      <c r="M237" s="10">
        <v>3400</v>
      </c>
      <c r="N237" s="28">
        <f t="shared" si="35"/>
        <v>6800</v>
      </c>
      <c r="O237" s="28">
        <v>2</v>
      </c>
      <c r="P237" s="10">
        <v>2900</v>
      </c>
      <c r="Q237" s="28">
        <f t="shared" si="36"/>
        <v>5800</v>
      </c>
      <c r="R237" s="28">
        <v>2</v>
      </c>
      <c r="S237" s="10">
        <v>2800</v>
      </c>
      <c r="T237" s="28">
        <f t="shared" si="37"/>
        <v>5600</v>
      </c>
      <c r="U237" s="10">
        <v>32</v>
      </c>
      <c r="V237" s="10">
        <v>150</v>
      </c>
      <c r="W237" s="10">
        <f t="shared" si="40"/>
        <v>4800</v>
      </c>
      <c r="X237" s="10">
        <v>32</v>
      </c>
      <c r="Y237" s="10">
        <v>150</v>
      </c>
      <c r="Z237" s="10">
        <f t="shared" si="41"/>
        <v>4800</v>
      </c>
      <c r="AA237" s="10">
        <v>32</v>
      </c>
      <c r="AB237" s="10">
        <v>150</v>
      </c>
      <c r="AC237" s="10">
        <f t="shared" si="42"/>
        <v>4800</v>
      </c>
      <c r="AD237" s="11">
        <v>63</v>
      </c>
      <c r="AE237" s="26">
        <v>7</v>
      </c>
      <c r="AF237" s="7">
        <f t="shared" si="39"/>
        <v>441</v>
      </c>
      <c r="AG237" s="152">
        <v>1</v>
      </c>
      <c r="AH237" s="139">
        <f t="shared" si="43"/>
        <v>165</v>
      </c>
      <c r="AI237" s="139">
        <f t="shared" si="34"/>
        <v>33041</v>
      </c>
      <c r="AJ237" s="109">
        <f t="shared" si="44"/>
        <v>33041</v>
      </c>
      <c r="AM237" t="b">
        <f>D237='15.02.2022 Смета'!D239</f>
        <v>1</v>
      </c>
      <c r="AN237" t="b">
        <f>F237='15.02.2022 Смета'!E239</f>
        <v>1</v>
      </c>
      <c r="AO237" t="b">
        <f>G237='15.02.2022 Смета'!F239</f>
        <v>1</v>
      </c>
      <c r="AP237" t="b">
        <f>H237='15.02.2022 Смета'!G239</f>
        <v>1</v>
      </c>
    </row>
    <row r="238" spans="1:42" ht="14.65" customHeight="1" x14ac:dyDescent="0.25">
      <c r="A238" s="106"/>
      <c r="B238" s="96"/>
      <c r="C238" s="97"/>
      <c r="D238" s="179" t="s">
        <v>864</v>
      </c>
      <c r="E238" s="99"/>
      <c r="F238" s="99"/>
      <c r="G238" s="99"/>
      <c r="H238" s="99"/>
      <c r="I238" s="99"/>
      <c r="J238" s="99"/>
      <c r="K238" s="99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2"/>
      <c r="AE238" s="79"/>
      <c r="AF238" s="79"/>
      <c r="AG238" s="153"/>
      <c r="AH238" s="151"/>
      <c r="AI238" s="151"/>
      <c r="AJ238" s="164"/>
      <c r="AM238" t="b">
        <f>D238='15.02.2022 Смета'!D240</f>
        <v>1</v>
      </c>
      <c r="AN238" t="b">
        <f>F238='15.02.2022 Смета'!E240</f>
        <v>1</v>
      </c>
      <c r="AO238" t="b">
        <f>G238='15.02.2022 Смета'!F240</f>
        <v>1</v>
      </c>
      <c r="AP238" t="b">
        <f>H238='15.02.2022 Смета'!G240</f>
        <v>1</v>
      </c>
    </row>
    <row r="239" spans="1:42" ht="16.149999999999999" customHeight="1" x14ac:dyDescent="0.25">
      <c r="A239" s="108">
        <v>199</v>
      </c>
      <c r="B239" s="8" t="s">
        <v>189</v>
      </c>
      <c r="C239" s="21" t="s">
        <v>149</v>
      </c>
      <c r="D239" s="22" t="s">
        <v>271</v>
      </c>
      <c r="E239" s="21" t="s">
        <v>488</v>
      </c>
      <c r="F239" s="35">
        <v>44630</v>
      </c>
      <c r="G239" s="35">
        <v>44633</v>
      </c>
      <c r="H239" s="21" t="s">
        <v>336</v>
      </c>
      <c r="I239" s="22" t="s">
        <v>488</v>
      </c>
      <c r="J239" s="35">
        <v>44630</v>
      </c>
      <c r="K239" s="35">
        <v>44633</v>
      </c>
      <c r="L239" s="10"/>
      <c r="M239" s="10">
        <v>3400</v>
      </c>
      <c r="N239" s="10">
        <f t="shared" si="35"/>
        <v>0</v>
      </c>
      <c r="O239" s="10"/>
      <c r="P239" s="10">
        <v>2900</v>
      </c>
      <c r="Q239" s="10">
        <f t="shared" si="36"/>
        <v>0</v>
      </c>
      <c r="R239" s="10"/>
      <c r="S239" s="10">
        <v>2800</v>
      </c>
      <c r="T239" s="10">
        <f t="shared" si="37"/>
        <v>0</v>
      </c>
      <c r="U239" s="10">
        <v>15</v>
      </c>
      <c r="V239" s="10">
        <v>150</v>
      </c>
      <c r="W239" s="10">
        <f t="shared" si="40"/>
        <v>2250</v>
      </c>
      <c r="X239" s="10">
        <v>15</v>
      </c>
      <c r="Y239" s="10">
        <v>150</v>
      </c>
      <c r="Z239" s="10">
        <f t="shared" si="41"/>
        <v>2250</v>
      </c>
      <c r="AA239" s="10">
        <v>15</v>
      </c>
      <c r="AB239" s="10">
        <v>150</v>
      </c>
      <c r="AC239" s="10">
        <f t="shared" si="42"/>
        <v>2250</v>
      </c>
      <c r="AD239" s="11"/>
      <c r="AE239" s="26">
        <v>7</v>
      </c>
      <c r="AF239" s="7">
        <f t="shared" si="39"/>
        <v>0</v>
      </c>
      <c r="AG239" s="152">
        <v>1</v>
      </c>
      <c r="AH239" s="139">
        <f t="shared" si="43"/>
        <v>45</v>
      </c>
      <c r="AI239" s="139">
        <f t="shared" si="34"/>
        <v>6750</v>
      </c>
      <c r="AJ239" s="109">
        <f t="shared" si="44"/>
        <v>6750</v>
      </c>
      <c r="AM239" t="b">
        <f>D239='15.02.2022 Смета'!D241</f>
        <v>1</v>
      </c>
      <c r="AN239" t="b">
        <f>F239='15.02.2022 Смета'!E241</f>
        <v>1</v>
      </c>
      <c r="AO239" t="b">
        <f>G239='15.02.2022 Смета'!F241</f>
        <v>1</v>
      </c>
      <c r="AP239" t="b">
        <f>H239='15.02.2022 Смета'!G241</f>
        <v>1</v>
      </c>
    </row>
    <row r="240" spans="1:42" ht="16.149999999999999" customHeight="1" x14ac:dyDescent="0.25">
      <c r="A240" s="108">
        <v>200</v>
      </c>
      <c r="B240" s="8"/>
      <c r="C240" s="21" t="s">
        <v>149</v>
      </c>
      <c r="D240" s="22" t="s">
        <v>271</v>
      </c>
      <c r="E240" s="21" t="s">
        <v>489</v>
      </c>
      <c r="F240" s="35">
        <v>44624</v>
      </c>
      <c r="G240" s="35">
        <v>44626</v>
      </c>
      <c r="H240" s="21" t="s">
        <v>336</v>
      </c>
      <c r="I240" s="22" t="s">
        <v>489</v>
      </c>
      <c r="J240" s="35">
        <v>44624</v>
      </c>
      <c r="K240" s="35">
        <v>44626</v>
      </c>
      <c r="L240" s="10"/>
      <c r="M240" s="10">
        <v>3400</v>
      </c>
      <c r="N240" s="10">
        <f t="shared" si="35"/>
        <v>0</v>
      </c>
      <c r="O240" s="10"/>
      <c r="P240" s="10">
        <v>2900</v>
      </c>
      <c r="Q240" s="10">
        <f t="shared" si="36"/>
        <v>0</v>
      </c>
      <c r="R240" s="10"/>
      <c r="S240" s="10">
        <v>2800</v>
      </c>
      <c r="T240" s="10">
        <f t="shared" si="37"/>
        <v>0</v>
      </c>
      <c r="U240" s="10">
        <v>15</v>
      </c>
      <c r="V240" s="10">
        <v>150</v>
      </c>
      <c r="W240" s="10">
        <f t="shared" si="40"/>
        <v>2250</v>
      </c>
      <c r="X240" s="10">
        <v>15</v>
      </c>
      <c r="Y240" s="10">
        <v>150</v>
      </c>
      <c r="Z240" s="10">
        <f t="shared" si="41"/>
        <v>2250</v>
      </c>
      <c r="AA240" s="10">
        <v>15</v>
      </c>
      <c r="AB240" s="10">
        <v>150</v>
      </c>
      <c r="AC240" s="10">
        <f t="shared" si="42"/>
        <v>2250</v>
      </c>
      <c r="AD240" s="11"/>
      <c r="AE240" s="26">
        <v>7</v>
      </c>
      <c r="AF240" s="7">
        <f t="shared" si="39"/>
        <v>0</v>
      </c>
      <c r="AG240" s="152">
        <v>1</v>
      </c>
      <c r="AH240" s="139">
        <f t="shared" si="43"/>
        <v>45</v>
      </c>
      <c r="AI240" s="139">
        <f t="shared" si="34"/>
        <v>6750</v>
      </c>
      <c r="AJ240" s="109">
        <f t="shared" si="44"/>
        <v>6750</v>
      </c>
      <c r="AM240" t="b">
        <f>D240='15.02.2022 Смета'!D242</f>
        <v>1</v>
      </c>
      <c r="AN240" t="b">
        <f>F240='15.02.2022 Смета'!E242</f>
        <v>1</v>
      </c>
      <c r="AO240" t="b">
        <f>G240='15.02.2022 Смета'!F242</f>
        <v>1</v>
      </c>
      <c r="AP240" t="b">
        <f>H240='15.02.2022 Смета'!G242</f>
        <v>1</v>
      </c>
    </row>
    <row r="241" spans="1:42" ht="16.149999999999999" customHeight="1" x14ac:dyDescent="0.25">
      <c r="A241" s="108">
        <v>201</v>
      </c>
      <c r="B241" s="8" t="s">
        <v>189</v>
      </c>
      <c r="C241" s="21" t="s">
        <v>149</v>
      </c>
      <c r="D241" s="22" t="s">
        <v>271</v>
      </c>
      <c r="E241" s="21" t="s">
        <v>514</v>
      </c>
      <c r="F241" s="35">
        <v>44679</v>
      </c>
      <c r="G241" s="35">
        <v>44682</v>
      </c>
      <c r="H241" s="21" t="s">
        <v>336</v>
      </c>
      <c r="I241" s="22" t="s">
        <v>514</v>
      </c>
      <c r="J241" s="35">
        <v>44679</v>
      </c>
      <c r="K241" s="35">
        <v>44682</v>
      </c>
      <c r="L241" s="10"/>
      <c r="M241" s="10">
        <v>3400</v>
      </c>
      <c r="N241" s="10">
        <f t="shared" si="35"/>
        <v>0</v>
      </c>
      <c r="O241" s="10"/>
      <c r="P241" s="10">
        <v>2900</v>
      </c>
      <c r="Q241" s="10">
        <f t="shared" si="36"/>
        <v>0</v>
      </c>
      <c r="R241" s="10"/>
      <c r="S241" s="10">
        <v>2800</v>
      </c>
      <c r="T241" s="10">
        <f t="shared" si="37"/>
        <v>0</v>
      </c>
      <c r="U241" s="10">
        <v>19</v>
      </c>
      <c r="V241" s="10">
        <v>150</v>
      </c>
      <c r="W241" s="10">
        <f t="shared" si="40"/>
        <v>2850</v>
      </c>
      <c r="X241" s="10">
        <v>19</v>
      </c>
      <c r="Y241" s="10">
        <v>150</v>
      </c>
      <c r="Z241" s="10">
        <f t="shared" si="41"/>
        <v>2850</v>
      </c>
      <c r="AA241" s="10">
        <v>19</v>
      </c>
      <c r="AB241" s="10">
        <v>150</v>
      </c>
      <c r="AC241" s="10">
        <f t="shared" si="42"/>
        <v>2850</v>
      </c>
      <c r="AD241" s="11">
        <v>60</v>
      </c>
      <c r="AE241" s="26">
        <v>7</v>
      </c>
      <c r="AF241" s="7">
        <f t="shared" si="39"/>
        <v>420</v>
      </c>
      <c r="AG241" s="152">
        <v>1</v>
      </c>
      <c r="AH241" s="145">
        <f t="shared" si="43"/>
        <v>117</v>
      </c>
      <c r="AI241" s="139">
        <f t="shared" si="34"/>
        <v>8970</v>
      </c>
      <c r="AJ241" s="118">
        <f t="shared" si="44"/>
        <v>8970</v>
      </c>
      <c r="AM241" t="b">
        <f>D241='15.02.2022 Смета'!D243</f>
        <v>1</v>
      </c>
      <c r="AN241" t="b">
        <f>F241='15.02.2022 Смета'!E243</f>
        <v>1</v>
      </c>
      <c r="AO241" t="b">
        <f>G241='15.02.2022 Смета'!F243</f>
        <v>1</v>
      </c>
      <c r="AP241" t="b">
        <f>H241='15.02.2022 Смета'!G243</f>
        <v>1</v>
      </c>
    </row>
    <row r="242" spans="1:42" ht="16.149999999999999" customHeight="1" x14ac:dyDescent="0.25">
      <c r="A242" s="108">
        <v>202</v>
      </c>
      <c r="B242" s="8" t="s">
        <v>189</v>
      </c>
      <c r="C242" s="21" t="s">
        <v>149</v>
      </c>
      <c r="D242" s="22" t="s">
        <v>174</v>
      </c>
      <c r="E242" s="21" t="s">
        <v>511</v>
      </c>
      <c r="F242" s="35">
        <v>44708</v>
      </c>
      <c r="G242" s="35">
        <v>44710</v>
      </c>
      <c r="H242" s="21" t="s">
        <v>336</v>
      </c>
      <c r="I242" s="22" t="s">
        <v>511</v>
      </c>
      <c r="J242" s="35">
        <v>44708</v>
      </c>
      <c r="K242" s="35">
        <v>44710</v>
      </c>
      <c r="L242" s="10"/>
      <c r="M242" s="10">
        <v>3400</v>
      </c>
      <c r="N242" s="10">
        <f t="shared" si="35"/>
        <v>0</v>
      </c>
      <c r="O242" s="10"/>
      <c r="P242" s="10">
        <v>2900</v>
      </c>
      <c r="Q242" s="10">
        <f t="shared" si="36"/>
        <v>0</v>
      </c>
      <c r="R242" s="10"/>
      <c r="S242" s="10">
        <v>2800</v>
      </c>
      <c r="T242" s="10">
        <f t="shared" si="37"/>
        <v>0</v>
      </c>
      <c r="U242" s="10">
        <v>19</v>
      </c>
      <c r="V242" s="10">
        <v>150</v>
      </c>
      <c r="W242" s="10">
        <f t="shared" si="40"/>
        <v>2850</v>
      </c>
      <c r="X242" s="10">
        <v>19</v>
      </c>
      <c r="Y242" s="10">
        <v>150</v>
      </c>
      <c r="Z242" s="10">
        <f t="shared" si="41"/>
        <v>2850</v>
      </c>
      <c r="AA242" s="10">
        <v>19</v>
      </c>
      <c r="AB242" s="10">
        <v>150</v>
      </c>
      <c r="AC242" s="10">
        <f t="shared" si="42"/>
        <v>2850</v>
      </c>
      <c r="AD242" s="11">
        <v>60</v>
      </c>
      <c r="AE242" s="26">
        <v>7</v>
      </c>
      <c r="AF242" s="7">
        <f t="shared" si="39"/>
        <v>420</v>
      </c>
      <c r="AG242" s="152">
        <v>1</v>
      </c>
      <c r="AH242" s="145">
        <f t="shared" si="43"/>
        <v>117</v>
      </c>
      <c r="AI242" s="139">
        <f t="shared" si="34"/>
        <v>8970</v>
      </c>
      <c r="AJ242" s="118">
        <f t="shared" si="44"/>
        <v>8970</v>
      </c>
      <c r="AM242" t="b">
        <f>D242='15.02.2022 Смета'!D244</f>
        <v>1</v>
      </c>
      <c r="AN242" t="b">
        <f>F242='15.02.2022 Смета'!E244</f>
        <v>1</v>
      </c>
      <c r="AO242" t="b">
        <f>G242='15.02.2022 Смета'!F244</f>
        <v>1</v>
      </c>
      <c r="AP242" t="b">
        <f>H242='15.02.2022 Смета'!G244</f>
        <v>1</v>
      </c>
    </row>
    <row r="243" spans="1:42" ht="16.149999999999999" customHeight="1" x14ac:dyDescent="0.25">
      <c r="A243" s="108">
        <v>203</v>
      </c>
      <c r="B243" s="8" t="s">
        <v>189</v>
      </c>
      <c r="C243" s="21" t="s">
        <v>149</v>
      </c>
      <c r="D243" s="22" t="s">
        <v>174</v>
      </c>
      <c r="E243" s="21" t="s">
        <v>510</v>
      </c>
      <c r="F243" s="35">
        <v>44711</v>
      </c>
      <c r="G243" s="35">
        <v>44714</v>
      </c>
      <c r="H243" s="21" t="s">
        <v>336</v>
      </c>
      <c r="I243" s="22" t="s">
        <v>510</v>
      </c>
      <c r="J243" s="35">
        <v>44711</v>
      </c>
      <c r="K243" s="35">
        <v>44714</v>
      </c>
      <c r="L243" s="10">
        <v>1</v>
      </c>
      <c r="M243" s="10">
        <v>3400</v>
      </c>
      <c r="N243" s="10">
        <f t="shared" si="35"/>
        <v>3400</v>
      </c>
      <c r="O243" s="10">
        <v>1</v>
      </c>
      <c r="P243" s="10">
        <v>2900</v>
      </c>
      <c r="Q243" s="10">
        <f t="shared" si="36"/>
        <v>2900</v>
      </c>
      <c r="R243" s="10">
        <v>1</v>
      </c>
      <c r="S243" s="10">
        <v>2800</v>
      </c>
      <c r="T243" s="10">
        <f t="shared" si="37"/>
        <v>2800</v>
      </c>
      <c r="U243" s="10">
        <v>19</v>
      </c>
      <c r="V243" s="10">
        <v>150</v>
      </c>
      <c r="W243" s="10">
        <f t="shared" si="40"/>
        <v>2850</v>
      </c>
      <c r="X243" s="10">
        <v>19</v>
      </c>
      <c r="Y243" s="10">
        <v>150</v>
      </c>
      <c r="Z243" s="10">
        <f t="shared" si="41"/>
        <v>2850</v>
      </c>
      <c r="AA243" s="10">
        <v>19</v>
      </c>
      <c r="AB243" s="10">
        <v>150</v>
      </c>
      <c r="AC243" s="10">
        <f t="shared" si="42"/>
        <v>2850</v>
      </c>
      <c r="AD243" s="11">
        <v>60</v>
      </c>
      <c r="AE243" s="26">
        <v>7</v>
      </c>
      <c r="AF243" s="7">
        <f t="shared" si="39"/>
        <v>420</v>
      </c>
      <c r="AG243" s="152">
        <v>1</v>
      </c>
      <c r="AH243" s="145">
        <f t="shared" si="43"/>
        <v>120</v>
      </c>
      <c r="AI243" s="139">
        <f t="shared" si="34"/>
        <v>18070</v>
      </c>
      <c r="AJ243" s="118">
        <f t="shared" si="44"/>
        <v>18070</v>
      </c>
      <c r="AM243" t="b">
        <f>D243='15.02.2022 Смета'!D245</f>
        <v>1</v>
      </c>
      <c r="AN243" t="b">
        <f>F243='15.02.2022 Смета'!E245</f>
        <v>1</v>
      </c>
      <c r="AO243" t="b">
        <f>G243='15.02.2022 Смета'!F245</f>
        <v>1</v>
      </c>
      <c r="AP243" t="b">
        <f>H243='15.02.2022 Смета'!G245</f>
        <v>1</v>
      </c>
    </row>
    <row r="244" spans="1:42" ht="16.149999999999999" customHeight="1" x14ac:dyDescent="0.25">
      <c r="A244" s="108">
        <v>204</v>
      </c>
      <c r="B244" s="8" t="s">
        <v>189</v>
      </c>
      <c r="C244" s="21" t="s">
        <v>149</v>
      </c>
      <c r="D244" s="22" t="s">
        <v>174</v>
      </c>
      <c r="E244" s="21" t="s">
        <v>515</v>
      </c>
      <c r="F244" s="35">
        <v>44718</v>
      </c>
      <c r="G244" s="35">
        <v>44720</v>
      </c>
      <c r="H244" s="21" t="s">
        <v>336</v>
      </c>
      <c r="I244" s="22" t="s">
        <v>515</v>
      </c>
      <c r="J244" s="35">
        <v>44718</v>
      </c>
      <c r="K244" s="35">
        <v>44720</v>
      </c>
      <c r="L244" s="10">
        <v>1</v>
      </c>
      <c r="M244" s="10">
        <v>3400</v>
      </c>
      <c r="N244" s="10">
        <f t="shared" si="35"/>
        <v>3400</v>
      </c>
      <c r="O244" s="10">
        <v>1</v>
      </c>
      <c r="P244" s="10">
        <v>2900</v>
      </c>
      <c r="Q244" s="10">
        <f t="shared" si="36"/>
        <v>2900</v>
      </c>
      <c r="R244" s="10">
        <v>1</v>
      </c>
      <c r="S244" s="10">
        <v>2800</v>
      </c>
      <c r="T244" s="10">
        <f t="shared" si="37"/>
        <v>2800</v>
      </c>
      <c r="U244" s="10">
        <v>19</v>
      </c>
      <c r="V244" s="10">
        <v>150</v>
      </c>
      <c r="W244" s="10">
        <f t="shared" si="40"/>
        <v>2850</v>
      </c>
      <c r="X244" s="10">
        <v>19</v>
      </c>
      <c r="Y244" s="10">
        <v>150</v>
      </c>
      <c r="Z244" s="10">
        <f t="shared" si="41"/>
        <v>2850</v>
      </c>
      <c r="AA244" s="10">
        <v>19</v>
      </c>
      <c r="AB244" s="10">
        <v>150</v>
      </c>
      <c r="AC244" s="10">
        <f t="shared" si="42"/>
        <v>2850</v>
      </c>
      <c r="AD244" s="11">
        <v>60</v>
      </c>
      <c r="AE244" s="26">
        <v>7</v>
      </c>
      <c r="AF244" s="7">
        <f t="shared" si="39"/>
        <v>420</v>
      </c>
      <c r="AG244" s="152">
        <v>1</v>
      </c>
      <c r="AH244" s="145">
        <f t="shared" si="43"/>
        <v>120</v>
      </c>
      <c r="AI244" s="139">
        <f t="shared" si="34"/>
        <v>18070</v>
      </c>
      <c r="AJ244" s="118">
        <f t="shared" si="44"/>
        <v>18070</v>
      </c>
      <c r="AM244" t="b">
        <f>D244='15.02.2022 Смета'!D246</f>
        <v>1</v>
      </c>
      <c r="AN244" t="b">
        <f>F244='15.02.2022 Смета'!E246</f>
        <v>1</v>
      </c>
      <c r="AO244" t="b">
        <f>G244='15.02.2022 Смета'!F246</f>
        <v>1</v>
      </c>
      <c r="AP244" t="b">
        <f>H244='15.02.2022 Смета'!G246</f>
        <v>1</v>
      </c>
    </row>
    <row r="245" spans="1:42" ht="16.149999999999999" customHeight="1" x14ac:dyDescent="0.25">
      <c r="A245" s="108">
        <v>205</v>
      </c>
      <c r="B245" s="8" t="s">
        <v>189</v>
      </c>
      <c r="C245" s="21" t="s">
        <v>149</v>
      </c>
      <c r="D245" s="22" t="s">
        <v>174</v>
      </c>
      <c r="E245" s="21" t="s">
        <v>781</v>
      </c>
      <c r="F245" s="35">
        <v>44722</v>
      </c>
      <c r="G245" s="35">
        <v>44725</v>
      </c>
      <c r="H245" s="21" t="s">
        <v>336</v>
      </c>
      <c r="I245" s="22" t="s">
        <v>781</v>
      </c>
      <c r="J245" s="35">
        <v>44722</v>
      </c>
      <c r="K245" s="35">
        <v>44725</v>
      </c>
      <c r="L245" s="10">
        <v>1</v>
      </c>
      <c r="M245" s="10">
        <v>3400</v>
      </c>
      <c r="N245" s="10">
        <f t="shared" si="35"/>
        <v>3400</v>
      </c>
      <c r="O245" s="10">
        <v>1</v>
      </c>
      <c r="P245" s="10">
        <v>2900</v>
      </c>
      <c r="Q245" s="10">
        <f t="shared" si="36"/>
        <v>2900</v>
      </c>
      <c r="R245" s="10">
        <v>1</v>
      </c>
      <c r="S245" s="10">
        <v>2800</v>
      </c>
      <c r="T245" s="10">
        <f t="shared" si="37"/>
        <v>2800</v>
      </c>
      <c r="U245" s="10">
        <v>15</v>
      </c>
      <c r="V245" s="10">
        <v>150</v>
      </c>
      <c r="W245" s="10">
        <f t="shared" si="40"/>
        <v>2250</v>
      </c>
      <c r="X245" s="10">
        <v>15</v>
      </c>
      <c r="Y245" s="10">
        <v>150</v>
      </c>
      <c r="Z245" s="10">
        <f t="shared" si="41"/>
        <v>2250</v>
      </c>
      <c r="AA245" s="10">
        <v>15</v>
      </c>
      <c r="AB245" s="10">
        <v>150</v>
      </c>
      <c r="AC245" s="10">
        <f t="shared" si="42"/>
        <v>2250</v>
      </c>
      <c r="AD245" s="11">
        <v>48</v>
      </c>
      <c r="AE245" s="26">
        <v>7</v>
      </c>
      <c r="AF245" s="7">
        <f t="shared" si="39"/>
        <v>336</v>
      </c>
      <c r="AG245" s="152">
        <v>1</v>
      </c>
      <c r="AH245" s="145">
        <f t="shared" si="43"/>
        <v>96</v>
      </c>
      <c r="AI245" s="139">
        <f t="shared" si="34"/>
        <v>16186</v>
      </c>
      <c r="AJ245" s="118">
        <f t="shared" si="44"/>
        <v>16186</v>
      </c>
      <c r="AM245" t="b">
        <f>D245='15.02.2022 Смета'!D247</f>
        <v>1</v>
      </c>
      <c r="AN245" t="b">
        <f>F245='15.02.2022 Смета'!E247</f>
        <v>1</v>
      </c>
      <c r="AO245" t="b">
        <f>G245='15.02.2022 Смета'!F247</f>
        <v>1</v>
      </c>
      <c r="AP245" t="b">
        <f>H245='15.02.2022 Смета'!G247</f>
        <v>1</v>
      </c>
    </row>
    <row r="246" spans="1:42" ht="16.149999999999999" customHeight="1" x14ac:dyDescent="0.25">
      <c r="A246" s="108">
        <v>206</v>
      </c>
      <c r="B246" s="8" t="s">
        <v>189</v>
      </c>
      <c r="C246" s="21" t="s">
        <v>149</v>
      </c>
      <c r="D246" s="22" t="s">
        <v>174</v>
      </c>
      <c r="E246" s="21" t="s">
        <v>534</v>
      </c>
      <c r="F246" s="35">
        <v>44732</v>
      </c>
      <c r="G246" s="35">
        <v>44736</v>
      </c>
      <c r="H246" s="21" t="s">
        <v>336</v>
      </c>
      <c r="I246" s="22" t="s">
        <v>534</v>
      </c>
      <c r="J246" s="35">
        <v>44732</v>
      </c>
      <c r="K246" s="35">
        <v>44736</v>
      </c>
      <c r="L246" s="14">
        <v>1</v>
      </c>
      <c r="M246" s="10">
        <v>3400</v>
      </c>
      <c r="N246" s="10">
        <f t="shared" si="35"/>
        <v>3400</v>
      </c>
      <c r="O246" s="14">
        <v>1</v>
      </c>
      <c r="P246" s="10">
        <v>2900</v>
      </c>
      <c r="Q246" s="10">
        <f t="shared" si="36"/>
        <v>2900</v>
      </c>
      <c r="R246" s="14">
        <v>1</v>
      </c>
      <c r="S246" s="10">
        <v>2800</v>
      </c>
      <c r="T246" s="10">
        <f t="shared" si="37"/>
        <v>2800</v>
      </c>
      <c r="U246" s="12">
        <v>19</v>
      </c>
      <c r="V246" s="10">
        <v>150</v>
      </c>
      <c r="W246" s="10">
        <f t="shared" si="40"/>
        <v>2850</v>
      </c>
      <c r="X246" s="12">
        <v>19</v>
      </c>
      <c r="Y246" s="10">
        <v>150</v>
      </c>
      <c r="Z246" s="10">
        <f t="shared" si="41"/>
        <v>2850</v>
      </c>
      <c r="AA246" s="12">
        <v>19</v>
      </c>
      <c r="AB246" s="10">
        <v>150</v>
      </c>
      <c r="AC246" s="10">
        <f t="shared" si="42"/>
        <v>2850</v>
      </c>
      <c r="AD246" s="12">
        <v>60</v>
      </c>
      <c r="AE246" s="26">
        <v>7</v>
      </c>
      <c r="AF246" s="7">
        <f t="shared" si="39"/>
        <v>420</v>
      </c>
      <c r="AG246" s="152">
        <v>1</v>
      </c>
      <c r="AH246" s="145">
        <f t="shared" si="43"/>
        <v>120</v>
      </c>
      <c r="AI246" s="139">
        <f t="shared" si="34"/>
        <v>18070</v>
      </c>
      <c r="AJ246" s="118">
        <f t="shared" si="44"/>
        <v>18070</v>
      </c>
      <c r="AM246" t="b">
        <f>D246='15.02.2022 Смета'!D248</f>
        <v>1</v>
      </c>
      <c r="AN246" t="b">
        <f>F246='15.02.2022 Смета'!E248</f>
        <v>1</v>
      </c>
      <c r="AO246" t="b">
        <f>G246='15.02.2022 Смета'!F248</f>
        <v>1</v>
      </c>
      <c r="AP246" t="b">
        <f>H246='15.02.2022 Смета'!G248</f>
        <v>1</v>
      </c>
    </row>
    <row r="247" spans="1:42" ht="16.149999999999999" customHeight="1" x14ac:dyDescent="0.25">
      <c r="A247" s="108">
        <v>207</v>
      </c>
      <c r="B247" s="8" t="s">
        <v>189</v>
      </c>
      <c r="C247" s="21" t="s">
        <v>149</v>
      </c>
      <c r="D247" s="22" t="s">
        <v>174</v>
      </c>
      <c r="E247" s="21" t="s">
        <v>535</v>
      </c>
      <c r="F247" s="35">
        <v>44739</v>
      </c>
      <c r="G247" s="35">
        <v>44742</v>
      </c>
      <c r="H247" s="21" t="s">
        <v>336</v>
      </c>
      <c r="I247" s="22" t="s">
        <v>535</v>
      </c>
      <c r="J247" s="35">
        <v>44739</v>
      </c>
      <c r="K247" s="35">
        <v>44742</v>
      </c>
      <c r="L247" s="14">
        <v>1</v>
      </c>
      <c r="M247" s="10">
        <v>3400</v>
      </c>
      <c r="N247" s="10">
        <f t="shared" si="35"/>
        <v>3400</v>
      </c>
      <c r="O247" s="14">
        <v>1</v>
      </c>
      <c r="P247" s="10">
        <v>2900</v>
      </c>
      <c r="Q247" s="10">
        <f t="shared" si="36"/>
        <v>2900</v>
      </c>
      <c r="R247" s="14">
        <v>1</v>
      </c>
      <c r="S247" s="10">
        <v>2800</v>
      </c>
      <c r="T247" s="10">
        <f t="shared" si="37"/>
        <v>2800</v>
      </c>
      <c r="U247" s="12">
        <v>19</v>
      </c>
      <c r="V247" s="10">
        <v>150</v>
      </c>
      <c r="W247" s="10">
        <f t="shared" si="40"/>
        <v>2850</v>
      </c>
      <c r="X247" s="12">
        <v>19</v>
      </c>
      <c r="Y247" s="10">
        <v>150</v>
      </c>
      <c r="Z247" s="10">
        <f t="shared" si="41"/>
        <v>2850</v>
      </c>
      <c r="AA247" s="12">
        <v>19</v>
      </c>
      <c r="AB247" s="10">
        <v>150</v>
      </c>
      <c r="AC247" s="10">
        <f t="shared" si="42"/>
        <v>2850</v>
      </c>
      <c r="AD247" s="12">
        <v>60</v>
      </c>
      <c r="AE247" s="26">
        <v>7</v>
      </c>
      <c r="AF247" s="7">
        <f t="shared" si="39"/>
        <v>420</v>
      </c>
      <c r="AG247" s="152">
        <v>1</v>
      </c>
      <c r="AH247" s="145">
        <f t="shared" si="43"/>
        <v>120</v>
      </c>
      <c r="AI247" s="139">
        <f t="shared" si="34"/>
        <v>18070</v>
      </c>
      <c r="AJ247" s="118">
        <f t="shared" si="44"/>
        <v>18070</v>
      </c>
      <c r="AM247" t="b">
        <f>D247='15.02.2022 Смета'!D249</f>
        <v>1</v>
      </c>
      <c r="AN247" t="b">
        <f>F247='15.02.2022 Смета'!E249</f>
        <v>1</v>
      </c>
      <c r="AO247" t="b">
        <f>G247='15.02.2022 Смета'!F249</f>
        <v>1</v>
      </c>
      <c r="AP247" t="b">
        <f>H247='15.02.2022 Смета'!G249</f>
        <v>1</v>
      </c>
    </row>
    <row r="248" spans="1:42" ht="16.149999999999999" customHeight="1" x14ac:dyDescent="0.25">
      <c r="A248" s="106"/>
      <c r="B248" s="96"/>
      <c r="C248" s="97"/>
      <c r="D248" s="179" t="s">
        <v>865</v>
      </c>
      <c r="E248" s="99"/>
      <c r="F248" s="99"/>
      <c r="G248" s="99"/>
      <c r="H248" s="99"/>
      <c r="I248" s="99"/>
      <c r="J248" s="99"/>
      <c r="K248" s="99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2"/>
      <c r="AE248" s="79"/>
      <c r="AF248" s="79"/>
      <c r="AG248" s="153"/>
      <c r="AH248" s="151"/>
      <c r="AI248" s="151"/>
      <c r="AJ248" s="164"/>
      <c r="AM248" t="b">
        <f>D248='15.02.2022 Смета'!D250</f>
        <v>1</v>
      </c>
      <c r="AN248" t="b">
        <f>F248='15.02.2022 Смета'!E250</f>
        <v>1</v>
      </c>
      <c r="AO248" t="b">
        <f>G248='15.02.2022 Смета'!F250</f>
        <v>1</v>
      </c>
      <c r="AP248" t="b">
        <f>H248='15.02.2022 Смета'!G250</f>
        <v>1</v>
      </c>
    </row>
    <row r="249" spans="1:42" ht="16.149999999999999" customHeight="1" x14ac:dyDescent="0.25">
      <c r="A249" s="108">
        <v>208</v>
      </c>
      <c r="B249" s="8" t="s">
        <v>16</v>
      </c>
      <c r="C249" s="21" t="s">
        <v>160</v>
      </c>
      <c r="D249" s="22" t="s">
        <v>174</v>
      </c>
      <c r="E249" s="21" t="s">
        <v>406</v>
      </c>
      <c r="F249" s="35">
        <v>44679</v>
      </c>
      <c r="G249" s="35">
        <v>44681</v>
      </c>
      <c r="H249" s="21" t="s">
        <v>301</v>
      </c>
      <c r="I249" s="22" t="s">
        <v>406</v>
      </c>
      <c r="J249" s="35">
        <v>44679</v>
      </c>
      <c r="K249" s="35">
        <v>44681</v>
      </c>
      <c r="L249" s="10"/>
      <c r="M249" s="10">
        <v>3400</v>
      </c>
      <c r="N249" s="10">
        <f t="shared" si="35"/>
        <v>0</v>
      </c>
      <c r="O249" s="10"/>
      <c r="P249" s="10">
        <v>2900</v>
      </c>
      <c r="Q249" s="10">
        <f t="shared" si="36"/>
        <v>0</v>
      </c>
      <c r="R249" s="10"/>
      <c r="S249" s="10">
        <v>2800</v>
      </c>
      <c r="T249" s="10">
        <f t="shared" si="37"/>
        <v>0</v>
      </c>
      <c r="U249" s="23">
        <v>32</v>
      </c>
      <c r="V249" s="10">
        <v>150</v>
      </c>
      <c r="W249" s="10">
        <f t="shared" si="40"/>
        <v>4800</v>
      </c>
      <c r="X249" s="23">
        <v>32</v>
      </c>
      <c r="Y249" s="10">
        <v>150</v>
      </c>
      <c r="Z249" s="10">
        <f t="shared" si="41"/>
        <v>4800</v>
      </c>
      <c r="AA249" s="23">
        <v>32</v>
      </c>
      <c r="AB249" s="10">
        <v>150</v>
      </c>
      <c r="AC249" s="10">
        <f t="shared" si="42"/>
        <v>4800</v>
      </c>
      <c r="AD249" s="11">
        <v>57</v>
      </c>
      <c r="AE249" s="26">
        <v>7</v>
      </c>
      <c r="AF249" s="7">
        <f t="shared" si="39"/>
        <v>399</v>
      </c>
      <c r="AG249" s="152">
        <v>1</v>
      </c>
      <c r="AH249" s="145">
        <f t="shared" si="43"/>
        <v>153</v>
      </c>
      <c r="AI249" s="139">
        <f t="shared" si="34"/>
        <v>14799</v>
      </c>
      <c r="AJ249" s="118">
        <f t="shared" si="44"/>
        <v>14799</v>
      </c>
      <c r="AM249" t="b">
        <f>D249='15.02.2022 Смета'!D251</f>
        <v>1</v>
      </c>
      <c r="AN249" t="b">
        <f>F249='15.02.2022 Смета'!E251</f>
        <v>1</v>
      </c>
      <c r="AO249" t="b">
        <f>G249='15.02.2022 Смета'!F251</f>
        <v>1</v>
      </c>
      <c r="AP249" t="b">
        <f>H249='15.02.2022 Смета'!G251</f>
        <v>1</v>
      </c>
    </row>
    <row r="250" spans="1:42" ht="16.149999999999999" customHeight="1" x14ac:dyDescent="0.25">
      <c r="A250" s="108">
        <v>209</v>
      </c>
      <c r="B250" s="8" t="s">
        <v>16</v>
      </c>
      <c r="C250" s="21" t="s">
        <v>160</v>
      </c>
      <c r="D250" s="22" t="s">
        <v>173</v>
      </c>
      <c r="E250" s="21" t="s">
        <v>512</v>
      </c>
      <c r="F250" s="35">
        <v>44686</v>
      </c>
      <c r="G250" s="35">
        <v>44687</v>
      </c>
      <c r="H250" s="21" t="s">
        <v>301</v>
      </c>
      <c r="I250" s="22" t="s">
        <v>512</v>
      </c>
      <c r="J250" s="35">
        <v>44686</v>
      </c>
      <c r="K250" s="35">
        <v>44687</v>
      </c>
      <c r="L250" s="10"/>
      <c r="M250" s="10">
        <v>3400</v>
      </c>
      <c r="N250" s="10">
        <f t="shared" si="35"/>
        <v>0</v>
      </c>
      <c r="O250" s="10"/>
      <c r="P250" s="10">
        <v>2900</v>
      </c>
      <c r="Q250" s="10">
        <f t="shared" si="36"/>
        <v>0</v>
      </c>
      <c r="R250" s="10"/>
      <c r="S250" s="10">
        <v>2800</v>
      </c>
      <c r="T250" s="10">
        <f t="shared" si="37"/>
        <v>0</v>
      </c>
      <c r="U250" s="10">
        <v>7</v>
      </c>
      <c r="V250" s="10">
        <v>150</v>
      </c>
      <c r="W250" s="10">
        <f t="shared" si="40"/>
        <v>1050</v>
      </c>
      <c r="X250" s="10">
        <v>7</v>
      </c>
      <c r="Y250" s="10">
        <v>150</v>
      </c>
      <c r="Z250" s="10">
        <f t="shared" si="41"/>
        <v>1050</v>
      </c>
      <c r="AA250" s="10">
        <v>7</v>
      </c>
      <c r="AB250" s="10">
        <v>150</v>
      </c>
      <c r="AC250" s="10">
        <f t="shared" si="42"/>
        <v>1050</v>
      </c>
      <c r="AD250" s="11">
        <v>27</v>
      </c>
      <c r="AE250" s="26">
        <v>7</v>
      </c>
      <c r="AF250" s="7">
        <f t="shared" si="39"/>
        <v>189</v>
      </c>
      <c r="AG250" s="152">
        <v>1</v>
      </c>
      <c r="AH250" s="145">
        <f t="shared" si="43"/>
        <v>48</v>
      </c>
      <c r="AI250" s="139">
        <f t="shared" si="34"/>
        <v>3339</v>
      </c>
      <c r="AJ250" s="118">
        <f t="shared" si="44"/>
        <v>3339</v>
      </c>
      <c r="AM250" t="b">
        <f>D250='15.02.2022 Смета'!D252</f>
        <v>1</v>
      </c>
      <c r="AN250" t="b">
        <f>F250='15.02.2022 Смета'!E252</f>
        <v>1</v>
      </c>
      <c r="AO250" t="b">
        <f>G250='15.02.2022 Смета'!F252</f>
        <v>1</v>
      </c>
      <c r="AP250" t="b">
        <f>H250='15.02.2022 Смета'!G252</f>
        <v>1</v>
      </c>
    </row>
    <row r="251" spans="1:42" ht="27.6" customHeight="1" x14ac:dyDescent="0.25">
      <c r="A251" s="108">
        <v>210</v>
      </c>
      <c r="B251" s="8" t="s">
        <v>16</v>
      </c>
      <c r="C251" s="21" t="s">
        <v>160</v>
      </c>
      <c r="D251" s="22" t="s">
        <v>59</v>
      </c>
      <c r="E251" s="21" t="s">
        <v>405</v>
      </c>
      <c r="F251" s="35">
        <v>44714</v>
      </c>
      <c r="G251" s="35">
        <v>44717</v>
      </c>
      <c r="H251" s="21" t="s">
        <v>1090</v>
      </c>
      <c r="I251" s="22" t="s">
        <v>405</v>
      </c>
      <c r="J251" s="35">
        <v>44714</v>
      </c>
      <c r="K251" s="35">
        <v>44717</v>
      </c>
      <c r="L251" s="10"/>
      <c r="M251" s="10">
        <v>3400</v>
      </c>
      <c r="N251" s="10">
        <f t="shared" si="35"/>
        <v>0</v>
      </c>
      <c r="O251" s="10"/>
      <c r="P251" s="10">
        <v>2900</v>
      </c>
      <c r="Q251" s="10">
        <f t="shared" si="36"/>
        <v>0</v>
      </c>
      <c r="R251" s="10"/>
      <c r="S251" s="10">
        <v>2800</v>
      </c>
      <c r="T251" s="10">
        <f t="shared" si="37"/>
        <v>0</v>
      </c>
      <c r="U251" s="10">
        <v>21</v>
      </c>
      <c r="V251" s="10">
        <v>150</v>
      </c>
      <c r="W251" s="10">
        <f t="shared" si="40"/>
        <v>3150</v>
      </c>
      <c r="X251" s="10">
        <v>21</v>
      </c>
      <c r="Y251" s="10">
        <v>150</v>
      </c>
      <c r="Z251" s="10">
        <f t="shared" si="41"/>
        <v>3150</v>
      </c>
      <c r="AA251" s="10">
        <v>21</v>
      </c>
      <c r="AB251" s="10">
        <v>150</v>
      </c>
      <c r="AC251" s="10">
        <f t="shared" si="42"/>
        <v>3150</v>
      </c>
      <c r="AD251" s="11">
        <v>81</v>
      </c>
      <c r="AE251" s="26">
        <v>7</v>
      </c>
      <c r="AF251" s="7">
        <f t="shared" si="39"/>
        <v>567</v>
      </c>
      <c r="AG251" s="152">
        <v>1</v>
      </c>
      <c r="AH251" s="139">
        <f t="shared" si="43"/>
        <v>144</v>
      </c>
      <c r="AI251" s="139">
        <f t="shared" si="34"/>
        <v>10017</v>
      </c>
      <c r="AJ251" s="109">
        <f t="shared" si="44"/>
        <v>10017</v>
      </c>
      <c r="AM251" t="b">
        <f>D251='15.02.2022 Смета'!D253</f>
        <v>1</v>
      </c>
      <c r="AN251" t="b">
        <f>F251='15.02.2022 Смета'!E253</f>
        <v>1</v>
      </c>
      <c r="AO251" t="b">
        <f>G251='15.02.2022 Смета'!F253</f>
        <v>1</v>
      </c>
      <c r="AP251" t="b">
        <f>H251='15.02.2022 Смета'!G253</f>
        <v>0</v>
      </c>
    </row>
    <row r="252" spans="1:42" ht="16.149999999999999" customHeight="1" x14ac:dyDescent="0.25">
      <c r="A252" s="108">
        <v>211</v>
      </c>
      <c r="B252" s="8" t="s">
        <v>16</v>
      </c>
      <c r="C252" s="21" t="s">
        <v>160</v>
      </c>
      <c r="D252" s="22" t="s">
        <v>60</v>
      </c>
      <c r="E252" s="21" t="s">
        <v>782</v>
      </c>
      <c r="F252" s="35">
        <v>44820</v>
      </c>
      <c r="G252" s="35">
        <v>44822</v>
      </c>
      <c r="H252" s="21" t="s">
        <v>301</v>
      </c>
      <c r="I252" s="22" t="s">
        <v>782</v>
      </c>
      <c r="J252" s="35">
        <v>44820</v>
      </c>
      <c r="K252" s="35">
        <v>44822</v>
      </c>
      <c r="L252" s="10">
        <v>1</v>
      </c>
      <c r="M252" s="10">
        <v>3400</v>
      </c>
      <c r="N252" s="10">
        <f t="shared" si="35"/>
        <v>3400</v>
      </c>
      <c r="O252" s="10">
        <v>1</v>
      </c>
      <c r="P252" s="10">
        <v>2900</v>
      </c>
      <c r="Q252" s="10">
        <f t="shared" si="36"/>
        <v>2900</v>
      </c>
      <c r="R252" s="10">
        <v>1</v>
      </c>
      <c r="S252" s="10">
        <v>2800</v>
      </c>
      <c r="T252" s="10">
        <f t="shared" si="37"/>
        <v>2800</v>
      </c>
      <c r="U252" s="10">
        <v>21</v>
      </c>
      <c r="V252" s="10">
        <v>150</v>
      </c>
      <c r="W252" s="10">
        <f t="shared" si="40"/>
        <v>3150</v>
      </c>
      <c r="X252" s="10">
        <v>21</v>
      </c>
      <c r="Y252" s="10">
        <v>150</v>
      </c>
      <c r="Z252" s="10">
        <f t="shared" si="41"/>
        <v>3150</v>
      </c>
      <c r="AA252" s="10">
        <v>21</v>
      </c>
      <c r="AB252" s="10">
        <v>150</v>
      </c>
      <c r="AC252" s="10">
        <f t="shared" si="42"/>
        <v>3150</v>
      </c>
      <c r="AD252" s="11">
        <v>81</v>
      </c>
      <c r="AE252" s="26">
        <v>7</v>
      </c>
      <c r="AF252" s="7">
        <f t="shared" si="39"/>
        <v>567</v>
      </c>
      <c r="AG252" s="152">
        <v>1</v>
      </c>
      <c r="AH252" s="139">
        <f t="shared" si="43"/>
        <v>147</v>
      </c>
      <c r="AI252" s="139">
        <f t="shared" si="34"/>
        <v>19117</v>
      </c>
      <c r="AJ252" s="109">
        <f t="shared" si="44"/>
        <v>19117</v>
      </c>
      <c r="AM252" t="b">
        <f>D252='15.02.2022 Смета'!D254</f>
        <v>1</v>
      </c>
      <c r="AN252" t="b">
        <f>F252='15.02.2022 Смета'!E254</f>
        <v>1</v>
      </c>
      <c r="AO252" t="b">
        <f>G252='15.02.2022 Смета'!F254</f>
        <v>1</v>
      </c>
      <c r="AP252" t="b">
        <f>H252='15.02.2022 Смета'!G254</f>
        <v>1</v>
      </c>
    </row>
    <row r="253" spans="1:42" ht="16.899999999999999" customHeight="1" x14ac:dyDescent="0.25">
      <c r="A253" s="106"/>
      <c r="B253" s="96"/>
      <c r="C253" s="97"/>
      <c r="D253" s="179" t="s">
        <v>924</v>
      </c>
      <c r="E253" s="99"/>
      <c r="F253" s="99"/>
      <c r="G253" s="99"/>
      <c r="H253" s="99"/>
      <c r="I253" s="99"/>
      <c r="J253" s="99"/>
      <c r="K253" s="99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2"/>
      <c r="AE253" s="79"/>
      <c r="AF253" s="79"/>
      <c r="AG253" s="153"/>
      <c r="AH253" s="151"/>
      <c r="AI253" s="151"/>
      <c r="AJ253" s="164"/>
      <c r="AM253" t="b">
        <f>D253='15.02.2022 Смета'!D255</f>
        <v>0</v>
      </c>
      <c r="AN253" t="b">
        <f>F253='15.02.2022 Смета'!E255</f>
        <v>1</v>
      </c>
      <c r="AO253" t="b">
        <f>G253='15.02.2022 Смета'!F255</f>
        <v>1</v>
      </c>
      <c r="AP253" t="b">
        <f>H253='15.02.2022 Смета'!G255</f>
        <v>1</v>
      </c>
    </row>
    <row r="254" spans="1:42" ht="65.650000000000006" customHeight="1" x14ac:dyDescent="0.25">
      <c r="A254" s="108">
        <v>212</v>
      </c>
      <c r="B254" s="8"/>
      <c r="C254" s="21" t="s">
        <v>119</v>
      </c>
      <c r="D254" s="22" t="s">
        <v>605</v>
      </c>
      <c r="E254" s="21" t="s">
        <v>455</v>
      </c>
      <c r="F254" s="35">
        <v>44624</v>
      </c>
      <c r="G254" s="35">
        <v>44625</v>
      </c>
      <c r="H254" s="21" t="s">
        <v>301</v>
      </c>
      <c r="I254" s="22" t="s">
        <v>455</v>
      </c>
      <c r="J254" s="35">
        <v>44624</v>
      </c>
      <c r="K254" s="35">
        <v>44625</v>
      </c>
      <c r="L254" s="10"/>
      <c r="M254" s="10">
        <v>3400</v>
      </c>
      <c r="N254" s="10">
        <f t="shared" si="35"/>
        <v>0</v>
      </c>
      <c r="O254" s="10"/>
      <c r="P254" s="10">
        <v>2900</v>
      </c>
      <c r="Q254" s="10">
        <f t="shared" si="36"/>
        <v>0</v>
      </c>
      <c r="R254" s="10"/>
      <c r="S254" s="10">
        <v>2800</v>
      </c>
      <c r="T254" s="10">
        <f t="shared" si="37"/>
        <v>0</v>
      </c>
      <c r="U254" s="10">
        <v>92</v>
      </c>
      <c r="V254" s="10">
        <v>150</v>
      </c>
      <c r="W254" s="10">
        <f t="shared" si="40"/>
        <v>13800</v>
      </c>
      <c r="X254" s="10">
        <v>76</v>
      </c>
      <c r="Y254" s="10">
        <v>150</v>
      </c>
      <c r="Z254" s="10">
        <f t="shared" si="41"/>
        <v>11400</v>
      </c>
      <c r="AA254" s="10">
        <v>76</v>
      </c>
      <c r="AB254" s="10">
        <v>150</v>
      </c>
      <c r="AC254" s="10">
        <f t="shared" si="42"/>
        <v>11400</v>
      </c>
      <c r="AD254" s="11"/>
      <c r="AE254" s="26">
        <v>7</v>
      </c>
      <c r="AF254" s="7">
        <f t="shared" si="39"/>
        <v>0</v>
      </c>
      <c r="AG254" s="152">
        <v>1</v>
      </c>
      <c r="AH254" s="139">
        <f t="shared" si="43"/>
        <v>244</v>
      </c>
      <c r="AI254" s="139">
        <f t="shared" si="34"/>
        <v>36600</v>
      </c>
      <c r="AJ254" s="109">
        <f t="shared" si="44"/>
        <v>36600</v>
      </c>
      <c r="AM254" t="b">
        <f>D254='15.02.2022 Смета'!D256</f>
        <v>1</v>
      </c>
      <c r="AN254" t="b">
        <f>F254='15.02.2022 Смета'!E256</f>
        <v>1</v>
      </c>
      <c r="AO254" t="b">
        <f>G254='15.02.2022 Смета'!F256</f>
        <v>1</v>
      </c>
      <c r="AP254" t="b">
        <f>H254='15.02.2022 Смета'!G256</f>
        <v>1</v>
      </c>
    </row>
    <row r="255" spans="1:42" ht="64.5" customHeight="1" x14ac:dyDescent="0.25">
      <c r="A255" s="108">
        <v>213</v>
      </c>
      <c r="B255" s="8" t="s">
        <v>192</v>
      </c>
      <c r="C255" s="21" t="s">
        <v>119</v>
      </c>
      <c r="D255" s="22" t="s">
        <v>264</v>
      </c>
      <c r="E255" s="21" t="s">
        <v>447</v>
      </c>
      <c r="F255" s="35">
        <v>44695</v>
      </c>
      <c r="G255" s="35">
        <v>44696</v>
      </c>
      <c r="H255" s="21" t="s">
        <v>301</v>
      </c>
      <c r="I255" s="22" t="s">
        <v>447</v>
      </c>
      <c r="J255" s="35">
        <v>44695</v>
      </c>
      <c r="K255" s="35">
        <v>44696</v>
      </c>
      <c r="L255" s="10"/>
      <c r="M255" s="10">
        <v>3400</v>
      </c>
      <c r="N255" s="10">
        <f t="shared" si="35"/>
        <v>0</v>
      </c>
      <c r="O255" s="10"/>
      <c r="P255" s="10">
        <v>2900</v>
      </c>
      <c r="Q255" s="10">
        <f t="shared" si="36"/>
        <v>0</v>
      </c>
      <c r="R255" s="10"/>
      <c r="S255" s="10">
        <v>2800</v>
      </c>
      <c r="T255" s="10">
        <f t="shared" si="37"/>
        <v>0</v>
      </c>
      <c r="U255" s="10">
        <v>92</v>
      </c>
      <c r="V255" s="10">
        <v>150</v>
      </c>
      <c r="W255" s="10">
        <f t="shared" si="40"/>
        <v>13800</v>
      </c>
      <c r="X255" s="10">
        <v>76</v>
      </c>
      <c r="Y255" s="10">
        <v>150</v>
      </c>
      <c r="Z255" s="10">
        <f t="shared" si="41"/>
        <v>11400</v>
      </c>
      <c r="AA255" s="10">
        <v>76</v>
      </c>
      <c r="AB255" s="10">
        <v>150</v>
      </c>
      <c r="AC255" s="10">
        <f t="shared" si="42"/>
        <v>11400</v>
      </c>
      <c r="AD255" s="11">
        <v>244</v>
      </c>
      <c r="AE255" s="26">
        <v>7</v>
      </c>
      <c r="AF255" s="7">
        <f t="shared" si="39"/>
        <v>1708</v>
      </c>
      <c r="AG255" s="152">
        <v>1</v>
      </c>
      <c r="AH255" s="145">
        <f t="shared" si="43"/>
        <v>488</v>
      </c>
      <c r="AI255" s="139">
        <f t="shared" si="34"/>
        <v>38308</v>
      </c>
      <c r="AJ255" s="118">
        <f t="shared" si="44"/>
        <v>38308</v>
      </c>
      <c r="AM255" t="b">
        <f>D255='15.02.2022 Смета'!D257</f>
        <v>1</v>
      </c>
      <c r="AN255" t="b">
        <f>F255='15.02.2022 Смета'!E257</f>
        <v>1</v>
      </c>
      <c r="AO255" t="b">
        <f>G255='15.02.2022 Смета'!F257</f>
        <v>1</v>
      </c>
      <c r="AP255" t="b">
        <f>H255='15.02.2022 Смета'!G257</f>
        <v>1</v>
      </c>
    </row>
    <row r="256" spans="1:42" ht="67.150000000000006" customHeight="1" x14ac:dyDescent="0.25">
      <c r="A256" s="108">
        <v>214</v>
      </c>
      <c r="B256" s="21" t="s">
        <v>192</v>
      </c>
      <c r="C256" s="21" t="s">
        <v>119</v>
      </c>
      <c r="D256" s="22" t="s">
        <v>606</v>
      </c>
      <c r="E256" s="21" t="s">
        <v>455</v>
      </c>
      <c r="F256" s="35">
        <v>44730</v>
      </c>
      <c r="G256" s="35">
        <v>44731</v>
      </c>
      <c r="H256" s="21" t="s">
        <v>301</v>
      </c>
      <c r="I256" s="22" t="s">
        <v>455</v>
      </c>
      <c r="J256" s="35">
        <v>44730</v>
      </c>
      <c r="K256" s="35">
        <v>44731</v>
      </c>
      <c r="L256" s="10"/>
      <c r="M256" s="10">
        <v>3400</v>
      </c>
      <c r="N256" s="10">
        <f t="shared" si="35"/>
        <v>0</v>
      </c>
      <c r="O256" s="10"/>
      <c r="P256" s="10">
        <v>2900</v>
      </c>
      <c r="Q256" s="10">
        <f t="shared" si="36"/>
        <v>0</v>
      </c>
      <c r="R256" s="10"/>
      <c r="S256" s="10">
        <v>2800</v>
      </c>
      <c r="T256" s="10">
        <f t="shared" si="37"/>
        <v>0</v>
      </c>
      <c r="U256" s="10">
        <v>92</v>
      </c>
      <c r="V256" s="10">
        <v>150</v>
      </c>
      <c r="W256" s="10">
        <f t="shared" si="40"/>
        <v>13800</v>
      </c>
      <c r="X256" s="10">
        <v>76</v>
      </c>
      <c r="Y256" s="10">
        <v>150</v>
      </c>
      <c r="Z256" s="10">
        <f t="shared" si="41"/>
        <v>11400</v>
      </c>
      <c r="AA256" s="10">
        <v>76</v>
      </c>
      <c r="AB256" s="10">
        <v>150</v>
      </c>
      <c r="AC256" s="10">
        <f t="shared" si="42"/>
        <v>11400</v>
      </c>
      <c r="AD256" s="11">
        <v>244</v>
      </c>
      <c r="AE256" s="26">
        <v>7</v>
      </c>
      <c r="AF256" s="7">
        <f t="shared" si="39"/>
        <v>1708</v>
      </c>
      <c r="AG256" s="152">
        <v>1</v>
      </c>
      <c r="AH256" s="145">
        <f t="shared" si="43"/>
        <v>488</v>
      </c>
      <c r="AI256" s="139">
        <f t="shared" si="34"/>
        <v>38308</v>
      </c>
      <c r="AJ256" s="118">
        <f t="shared" si="44"/>
        <v>38308</v>
      </c>
      <c r="AM256" t="b">
        <f>D256='15.02.2022 Смета'!D258</f>
        <v>1</v>
      </c>
      <c r="AN256" t="b">
        <f>F256='15.02.2022 Смета'!E258</f>
        <v>1</v>
      </c>
      <c r="AO256" t="b">
        <f>G256='15.02.2022 Смета'!F258</f>
        <v>1</v>
      </c>
      <c r="AP256" t="b">
        <f>H256='15.02.2022 Смета'!G258</f>
        <v>1</v>
      </c>
    </row>
    <row r="257" spans="1:42" ht="12.6" customHeight="1" x14ac:dyDescent="0.25">
      <c r="A257" s="106"/>
      <c r="B257" s="96"/>
      <c r="C257" s="97"/>
      <c r="D257" s="179" t="s">
        <v>867</v>
      </c>
      <c r="E257" s="99"/>
      <c r="F257" s="99"/>
      <c r="G257" s="99"/>
      <c r="H257" s="99"/>
      <c r="I257" s="99"/>
      <c r="J257" s="99"/>
      <c r="K257" s="99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2"/>
      <c r="AE257" s="79"/>
      <c r="AF257" s="79"/>
      <c r="AG257" s="153"/>
      <c r="AH257" s="151"/>
      <c r="AI257" s="151"/>
      <c r="AJ257" s="164"/>
      <c r="AM257" t="b">
        <f>D257='15.02.2022 Смета'!D259</f>
        <v>1</v>
      </c>
      <c r="AN257" t="b">
        <f>F257='15.02.2022 Смета'!E259</f>
        <v>1</v>
      </c>
      <c r="AO257" t="b">
        <f>G257='15.02.2022 Смета'!F259</f>
        <v>1</v>
      </c>
      <c r="AP257" t="b">
        <f>H257='15.02.2022 Смета'!G259</f>
        <v>1</v>
      </c>
    </row>
    <row r="258" spans="1:42" ht="27" customHeight="1" x14ac:dyDescent="0.25">
      <c r="A258" s="108">
        <v>215</v>
      </c>
      <c r="B258" s="8" t="s">
        <v>260</v>
      </c>
      <c r="C258" s="21" t="s">
        <v>261</v>
      </c>
      <c r="D258" s="22" t="s">
        <v>173</v>
      </c>
      <c r="E258" s="21" t="s">
        <v>340</v>
      </c>
      <c r="F258" s="35">
        <v>44597</v>
      </c>
      <c r="G258" s="35">
        <v>44597</v>
      </c>
      <c r="H258" s="21" t="s">
        <v>407</v>
      </c>
      <c r="I258" s="38" t="s">
        <v>340</v>
      </c>
      <c r="J258" s="35">
        <v>44597</v>
      </c>
      <c r="K258" s="35">
        <v>44597</v>
      </c>
      <c r="L258" s="14"/>
      <c r="M258" s="10">
        <v>3400</v>
      </c>
      <c r="N258" s="10">
        <f t="shared" si="35"/>
        <v>0</v>
      </c>
      <c r="O258" s="14"/>
      <c r="P258" s="10">
        <v>2900</v>
      </c>
      <c r="Q258" s="10">
        <f t="shared" si="36"/>
        <v>0</v>
      </c>
      <c r="R258" s="14"/>
      <c r="S258" s="10">
        <v>2800</v>
      </c>
      <c r="T258" s="10">
        <f t="shared" si="37"/>
        <v>0</v>
      </c>
      <c r="U258" s="10">
        <v>19</v>
      </c>
      <c r="V258" s="10">
        <v>150</v>
      </c>
      <c r="W258" s="10">
        <f t="shared" si="40"/>
        <v>2850</v>
      </c>
      <c r="X258" s="10">
        <v>19</v>
      </c>
      <c r="Y258" s="10">
        <v>150</v>
      </c>
      <c r="Z258" s="10">
        <f t="shared" si="41"/>
        <v>2850</v>
      </c>
      <c r="AA258" s="10">
        <v>19</v>
      </c>
      <c r="AB258" s="10">
        <v>150</v>
      </c>
      <c r="AC258" s="10">
        <f t="shared" si="42"/>
        <v>2850</v>
      </c>
      <c r="AD258" s="10"/>
      <c r="AE258" s="26">
        <v>7</v>
      </c>
      <c r="AF258" s="7">
        <f t="shared" si="39"/>
        <v>0</v>
      </c>
      <c r="AG258" s="152">
        <v>1</v>
      </c>
      <c r="AH258" s="145">
        <f t="shared" si="43"/>
        <v>57</v>
      </c>
      <c r="AI258" s="139">
        <f t="shared" si="34"/>
        <v>8550</v>
      </c>
      <c r="AJ258" s="118">
        <f t="shared" si="44"/>
        <v>8550</v>
      </c>
      <c r="AM258" t="b">
        <f>D258='15.02.2022 Смета'!D260</f>
        <v>1</v>
      </c>
      <c r="AN258" t="b">
        <f>F258='15.02.2022 Смета'!E260</f>
        <v>1</v>
      </c>
      <c r="AO258" t="b">
        <f>G258='15.02.2022 Смета'!F260</f>
        <v>1</v>
      </c>
      <c r="AP258" t="b">
        <f>H258='15.02.2022 Смета'!G260</f>
        <v>1</v>
      </c>
    </row>
    <row r="259" spans="1:42" ht="27" customHeight="1" x14ac:dyDescent="0.25">
      <c r="A259" s="108">
        <v>216</v>
      </c>
      <c r="B259" s="8" t="s">
        <v>260</v>
      </c>
      <c r="C259" s="21" t="s">
        <v>261</v>
      </c>
      <c r="D259" s="22" t="s">
        <v>70</v>
      </c>
      <c r="E259" s="21" t="s">
        <v>513</v>
      </c>
      <c r="F259" s="35">
        <v>44598</v>
      </c>
      <c r="G259" s="35">
        <v>44598</v>
      </c>
      <c r="H259" s="21" t="s">
        <v>408</v>
      </c>
      <c r="I259" s="22" t="s">
        <v>513</v>
      </c>
      <c r="J259" s="35">
        <v>44598</v>
      </c>
      <c r="K259" s="35">
        <v>44598</v>
      </c>
      <c r="L259" s="14"/>
      <c r="M259" s="10">
        <v>3400</v>
      </c>
      <c r="N259" s="10">
        <f t="shared" si="35"/>
        <v>0</v>
      </c>
      <c r="O259" s="14"/>
      <c r="P259" s="10">
        <v>2900</v>
      </c>
      <c r="Q259" s="10">
        <f t="shared" si="36"/>
        <v>0</v>
      </c>
      <c r="R259" s="14"/>
      <c r="S259" s="10">
        <v>2800</v>
      </c>
      <c r="T259" s="10">
        <f t="shared" si="37"/>
        <v>0</v>
      </c>
      <c r="U259" s="10">
        <v>34</v>
      </c>
      <c r="V259" s="10">
        <v>150</v>
      </c>
      <c r="W259" s="10">
        <f t="shared" si="40"/>
        <v>5100</v>
      </c>
      <c r="X259" s="10">
        <v>44</v>
      </c>
      <c r="Y259" s="10">
        <v>150</v>
      </c>
      <c r="Z259" s="10">
        <f t="shared" si="41"/>
        <v>6600</v>
      </c>
      <c r="AA259" s="10">
        <v>34</v>
      </c>
      <c r="AB259" s="10">
        <v>150</v>
      </c>
      <c r="AC259" s="10">
        <f t="shared" si="42"/>
        <v>5100</v>
      </c>
      <c r="AD259" s="10"/>
      <c r="AE259" s="26">
        <v>7</v>
      </c>
      <c r="AF259" s="7">
        <f t="shared" si="39"/>
        <v>0</v>
      </c>
      <c r="AG259" s="152">
        <v>1</v>
      </c>
      <c r="AH259" s="139">
        <f t="shared" si="43"/>
        <v>112</v>
      </c>
      <c r="AI259" s="139">
        <f t="shared" si="34"/>
        <v>16800</v>
      </c>
      <c r="AJ259" s="109">
        <f t="shared" si="44"/>
        <v>16800</v>
      </c>
      <c r="AM259" t="b">
        <f>D259='15.02.2022 Смета'!D261</f>
        <v>1</v>
      </c>
      <c r="AN259" t="b">
        <f>F259='15.02.2022 Смета'!E261</f>
        <v>1</v>
      </c>
      <c r="AO259" t="b">
        <f>G259='15.02.2022 Смета'!F261</f>
        <v>1</v>
      </c>
      <c r="AP259" t="b">
        <f>H259='15.02.2022 Смета'!G261</f>
        <v>1</v>
      </c>
    </row>
    <row r="260" spans="1:42" ht="28.9" customHeight="1" x14ac:dyDescent="0.25">
      <c r="A260" s="106"/>
      <c r="B260" s="96"/>
      <c r="C260" s="97"/>
      <c r="D260" s="179" t="s">
        <v>925</v>
      </c>
      <c r="E260" s="99"/>
      <c r="F260" s="99"/>
      <c r="G260" s="99"/>
      <c r="H260" s="99"/>
      <c r="I260" s="99"/>
      <c r="J260" s="99"/>
      <c r="K260" s="99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2"/>
      <c r="AE260" s="79"/>
      <c r="AF260" s="79"/>
      <c r="AG260" s="153"/>
      <c r="AH260" s="151"/>
      <c r="AI260" s="151"/>
      <c r="AJ260" s="164"/>
      <c r="AM260" t="b">
        <f>D260='15.02.2022 Смета'!D262</f>
        <v>0</v>
      </c>
      <c r="AN260" t="b">
        <f>F260='15.02.2022 Смета'!E262</f>
        <v>1</v>
      </c>
      <c r="AO260" t="b">
        <f>G260='15.02.2022 Смета'!F262</f>
        <v>1</v>
      </c>
      <c r="AP260" t="b">
        <f>H260='15.02.2022 Смета'!G262</f>
        <v>1</v>
      </c>
    </row>
    <row r="261" spans="1:42" x14ac:dyDescent="0.25">
      <c r="A261" s="108">
        <v>217</v>
      </c>
      <c r="B261" s="8" t="s">
        <v>175</v>
      </c>
      <c r="C261" s="21" t="s">
        <v>819</v>
      </c>
      <c r="D261" s="22" t="s">
        <v>173</v>
      </c>
      <c r="E261" s="21" t="s">
        <v>479</v>
      </c>
      <c r="F261" s="35">
        <v>44618</v>
      </c>
      <c r="G261" s="35">
        <v>44619</v>
      </c>
      <c r="H261" s="21" t="s">
        <v>979</v>
      </c>
      <c r="I261" s="22" t="s">
        <v>479</v>
      </c>
      <c r="J261" s="35">
        <v>44618</v>
      </c>
      <c r="K261" s="35">
        <v>44619</v>
      </c>
      <c r="L261" s="10"/>
      <c r="M261" s="10">
        <v>3400</v>
      </c>
      <c r="N261" s="10">
        <f t="shared" si="35"/>
        <v>0</v>
      </c>
      <c r="O261" s="10"/>
      <c r="P261" s="10">
        <v>2900</v>
      </c>
      <c r="Q261" s="10">
        <f t="shared" si="36"/>
        <v>0</v>
      </c>
      <c r="R261" s="10"/>
      <c r="S261" s="10">
        <v>2800</v>
      </c>
      <c r="T261" s="10">
        <f t="shared" si="37"/>
        <v>0</v>
      </c>
      <c r="U261" s="10">
        <v>4</v>
      </c>
      <c r="V261" s="10">
        <v>150</v>
      </c>
      <c r="W261" s="10">
        <f t="shared" si="40"/>
        <v>600</v>
      </c>
      <c r="X261" s="10">
        <v>4</v>
      </c>
      <c r="Y261" s="10">
        <v>150</v>
      </c>
      <c r="Z261" s="10">
        <f t="shared" si="41"/>
        <v>600</v>
      </c>
      <c r="AA261" s="10">
        <v>8</v>
      </c>
      <c r="AB261" s="10">
        <v>150</v>
      </c>
      <c r="AC261" s="10">
        <f t="shared" si="42"/>
        <v>1200</v>
      </c>
      <c r="AD261" s="68"/>
      <c r="AE261" s="26">
        <v>7</v>
      </c>
      <c r="AF261" s="7">
        <f t="shared" si="39"/>
        <v>0</v>
      </c>
      <c r="AG261" s="152">
        <v>1</v>
      </c>
      <c r="AH261" s="139">
        <f t="shared" si="43"/>
        <v>16</v>
      </c>
      <c r="AI261" s="139">
        <f t="shared" si="34"/>
        <v>2400</v>
      </c>
      <c r="AJ261" s="109">
        <f t="shared" si="44"/>
        <v>2400</v>
      </c>
      <c r="AM261" t="b">
        <f>D261='15.02.2022 Смета'!D263</f>
        <v>1</v>
      </c>
      <c r="AN261" t="b">
        <f>F261='15.02.2022 Смета'!E263</f>
        <v>1</v>
      </c>
      <c r="AO261" t="b">
        <f>G261='15.02.2022 Смета'!F263</f>
        <v>1</v>
      </c>
      <c r="AP261" t="b">
        <f>H261='15.02.2022 Смета'!G263</f>
        <v>0</v>
      </c>
    </row>
    <row r="262" spans="1:42" ht="27" customHeight="1" x14ac:dyDescent="0.25">
      <c r="A262" s="108">
        <v>218</v>
      </c>
      <c r="B262" s="8" t="s">
        <v>175</v>
      </c>
      <c r="C262" s="21" t="s">
        <v>819</v>
      </c>
      <c r="D262" s="22" t="s">
        <v>174</v>
      </c>
      <c r="E262" s="21" t="s">
        <v>480</v>
      </c>
      <c r="F262" s="35">
        <v>44618</v>
      </c>
      <c r="G262" s="35">
        <v>44619</v>
      </c>
      <c r="H262" s="21" t="s">
        <v>979</v>
      </c>
      <c r="I262" s="22" t="s">
        <v>480</v>
      </c>
      <c r="J262" s="35">
        <v>44618</v>
      </c>
      <c r="K262" s="35">
        <v>44619</v>
      </c>
      <c r="L262" s="10"/>
      <c r="M262" s="10">
        <v>3400</v>
      </c>
      <c r="N262" s="10">
        <f t="shared" si="35"/>
        <v>0</v>
      </c>
      <c r="O262" s="10"/>
      <c r="P262" s="10">
        <v>2900</v>
      </c>
      <c r="Q262" s="10">
        <f t="shared" si="36"/>
        <v>0</v>
      </c>
      <c r="R262" s="10"/>
      <c r="S262" s="10">
        <v>2800</v>
      </c>
      <c r="T262" s="10">
        <f t="shared" si="37"/>
        <v>0</v>
      </c>
      <c r="U262" s="10">
        <v>30</v>
      </c>
      <c r="V262" s="10">
        <v>150</v>
      </c>
      <c r="W262" s="10">
        <f t="shared" si="40"/>
        <v>4500</v>
      </c>
      <c r="X262" s="10">
        <v>30</v>
      </c>
      <c r="Y262" s="10">
        <v>150</v>
      </c>
      <c r="Z262" s="10">
        <f t="shared" si="41"/>
        <v>4500</v>
      </c>
      <c r="AA262" s="10">
        <v>60</v>
      </c>
      <c r="AB262" s="10">
        <v>150</v>
      </c>
      <c r="AC262" s="10">
        <f t="shared" si="42"/>
        <v>9000</v>
      </c>
      <c r="AD262" s="68"/>
      <c r="AE262" s="26">
        <v>7</v>
      </c>
      <c r="AF262" s="7">
        <f t="shared" si="39"/>
        <v>0</v>
      </c>
      <c r="AG262" s="152">
        <v>1</v>
      </c>
      <c r="AH262" s="139">
        <f t="shared" si="43"/>
        <v>120</v>
      </c>
      <c r="AI262" s="139">
        <f t="shared" si="34"/>
        <v>18000</v>
      </c>
      <c r="AJ262" s="109">
        <f t="shared" si="44"/>
        <v>18000</v>
      </c>
      <c r="AM262" t="b">
        <f>D262='15.02.2022 Смета'!D264</f>
        <v>1</v>
      </c>
      <c r="AN262" t="b">
        <f>F262='15.02.2022 Смета'!E264</f>
        <v>1</v>
      </c>
      <c r="AO262" t="b">
        <f>G262='15.02.2022 Смета'!F264</f>
        <v>1</v>
      </c>
      <c r="AP262" t="b">
        <f>H262='15.02.2022 Смета'!G264</f>
        <v>0</v>
      </c>
    </row>
    <row r="263" spans="1:42" ht="40.9" customHeight="1" x14ac:dyDescent="0.25">
      <c r="A263" s="108">
        <v>219</v>
      </c>
      <c r="B263" s="21" t="s">
        <v>175</v>
      </c>
      <c r="C263" s="21" t="s">
        <v>819</v>
      </c>
      <c r="D263" s="22" t="s">
        <v>180</v>
      </c>
      <c r="E263" s="21" t="s">
        <v>458</v>
      </c>
      <c r="F263" s="35">
        <v>44709</v>
      </c>
      <c r="G263" s="35">
        <v>44710</v>
      </c>
      <c r="H263" s="21" t="s">
        <v>979</v>
      </c>
      <c r="I263" s="22" t="s">
        <v>458</v>
      </c>
      <c r="J263" s="35">
        <v>44709</v>
      </c>
      <c r="K263" s="35">
        <v>44710</v>
      </c>
      <c r="L263" s="9"/>
      <c r="M263" s="10">
        <v>3400</v>
      </c>
      <c r="N263" s="10">
        <f t="shared" si="35"/>
        <v>0</v>
      </c>
      <c r="O263" s="9"/>
      <c r="P263" s="10">
        <v>2900</v>
      </c>
      <c r="Q263" s="10">
        <f t="shared" si="36"/>
        <v>0</v>
      </c>
      <c r="R263" s="9"/>
      <c r="S263" s="10">
        <v>2800</v>
      </c>
      <c r="T263" s="10">
        <f t="shared" si="37"/>
        <v>0</v>
      </c>
      <c r="U263" s="8">
        <v>34</v>
      </c>
      <c r="V263" s="10">
        <v>150</v>
      </c>
      <c r="W263" s="10">
        <f t="shared" si="40"/>
        <v>5100</v>
      </c>
      <c r="X263" s="8">
        <v>34</v>
      </c>
      <c r="Y263" s="10">
        <v>150</v>
      </c>
      <c r="Z263" s="10">
        <f t="shared" si="41"/>
        <v>5100</v>
      </c>
      <c r="AA263" s="8">
        <v>68</v>
      </c>
      <c r="AB263" s="10">
        <v>150</v>
      </c>
      <c r="AC263" s="10">
        <f t="shared" si="42"/>
        <v>10200</v>
      </c>
      <c r="AD263" s="8">
        <v>136</v>
      </c>
      <c r="AE263" s="26">
        <v>7</v>
      </c>
      <c r="AF263" s="7">
        <f t="shared" si="39"/>
        <v>952</v>
      </c>
      <c r="AG263" s="152">
        <v>1</v>
      </c>
      <c r="AH263" s="139">
        <f t="shared" si="43"/>
        <v>272</v>
      </c>
      <c r="AI263" s="139">
        <f t="shared" si="34"/>
        <v>21352</v>
      </c>
      <c r="AJ263" s="109">
        <f t="shared" si="44"/>
        <v>21352</v>
      </c>
      <c r="AM263" t="b">
        <f>D263='15.02.2022 Смета'!D265</f>
        <v>1</v>
      </c>
      <c r="AN263" t="b">
        <f>F263='15.02.2022 Смета'!E265</f>
        <v>1</v>
      </c>
      <c r="AO263" t="b">
        <f>G263='15.02.2022 Смета'!F265</f>
        <v>1</v>
      </c>
      <c r="AP263" t="b">
        <f>H263='15.02.2022 Смета'!G265</f>
        <v>0</v>
      </c>
    </row>
    <row r="264" spans="1:42" ht="14.65" customHeight="1" x14ac:dyDescent="0.25">
      <c r="A264" s="106"/>
      <c r="B264" s="96"/>
      <c r="C264" s="97"/>
      <c r="D264" s="179" t="s">
        <v>869</v>
      </c>
      <c r="E264" s="99"/>
      <c r="F264" s="99"/>
      <c r="G264" s="99"/>
      <c r="H264" s="99"/>
      <c r="I264" s="99"/>
      <c r="J264" s="99"/>
      <c r="K264" s="99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2"/>
      <c r="AE264" s="79"/>
      <c r="AF264" s="79"/>
      <c r="AG264" s="153"/>
      <c r="AH264" s="151"/>
      <c r="AI264" s="151"/>
      <c r="AJ264" s="164"/>
      <c r="AM264" t="b">
        <f>D264='15.02.2022 Смета'!D266</f>
        <v>1</v>
      </c>
      <c r="AN264" t="b">
        <f>F264='15.02.2022 Смета'!E266</f>
        <v>1</v>
      </c>
      <c r="AO264" t="b">
        <f>G264='15.02.2022 Смета'!F266</f>
        <v>1</v>
      </c>
      <c r="AP264" t="b">
        <f>H264='15.02.2022 Смета'!G266</f>
        <v>1</v>
      </c>
    </row>
    <row r="265" spans="1:42" ht="27" customHeight="1" x14ac:dyDescent="0.25">
      <c r="A265" s="108">
        <v>220</v>
      </c>
      <c r="B265" s="8" t="s">
        <v>201</v>
      </c>
      <c r="C265" s="21" t="s">
        <v>155</v>
      </c>
      <c r="D265" s="22" t="s">
        <v>607</v>
      </c>
      <c r="E265" s="21" t="s">
        <v>490</v>
      </c>
      <c r="F265" s="35">
        <v>44590</v>
      </c>
      <c r="G265" s="35">
        <v>44591</v>
      </c>
      <c r="H265" s="21" t="s">
        <v>298</v>
      </c>
      <c r="I265" s="22" t="s">
        <v>490</v>
      </c>
      <c r="J265" s="35">
        <v>44590</v>
      </c>
      <c r="K265" s="35">
        <v>44591</v>
      </c>
      <c r="L265" s="10"/>
      <c r="M265" s="10">
        <v>3400</v>
      </c>
      <c r="N265" s="10">
        <f t="shared" si="35"/>
        <v>0</v>
      </c>
      <c r="O265" s="10"/>
      <c r="P265" s="10">
        <v>2900</v>
      </c>
      <c r="Q265" s="10">
        <f t="shared" si="36"/>
        <v>0</v>
      </c>
      <c r="R265" s="10"/>
      <c r="S265" s="10">
        <v>2800</v>
      </c>
      <c r="T265" s="10">
        <f t="shared" si="37"/>
        <v>0</v>
      </c>
      <c r="U265" s="10">
        <v>86</v>
      </c>
      <c r="V265" s="10">
        <v>150</v>
      </c>
      <c r="W265" s="10">
        <f t="shared" si="40"/>
        <v>12900</v>
      </c>
      <c r="X265" s="10">
        <v>86</v>
      </c>
      <c r="Y265" s="10">
        <v>150</v>
      </c>
      <c r="Z265" s="10">
        <f t="shared" si="41"/>
        <v>12900</v>
      </c>
      <c r="AA265" s="10">
        <v>86</v>
      </c>
      <c r="AB265" s="10">
        <v>150</v>
      </c>
      <c r="AC265" s="10">
        <f t="shared" si="42"/>
        <v>12900</v>
      </c>
      <c r="AD265" s="11"/>
      <c r="AE265" s="26">
        <v>7</v>
      </c>
      <c r="AF265" s="7">
        <f t="shared" si="39"/>
        <v>0</v>
      </c>
      <c r="AG265" s="152">
        <v>1</v>
      </c>
      <c r="AH265" s="139">
        <f t="shared" si="43"/>
        <v>258</v>
      </c>
      <c r="AI265" s="139">
        <f t="shared" ref="AI265:AI328" si="45">AJ265</f>
        <v>38700</v>
      </c>
      <c r="AJ265" s="109">
        <f t="shared" si="44"/>
        <v>38700</v>
      </c>
      <c r="AM265" t="b">
        <f>D265='15.02.2022 Смета'!D267</f>
        <v>1</v>
      </c>
      <c r="AN265" t="b">
        <f>F265='15.02.2022 Смета'!E267</f>
        <v>1</v>
      </c>
      <c r="AO265" t="b">
        <f>G265='15.02.2022 Смета'!F267</f>
        <v>1</v>
      </c>
      <c r="AP265" t="b">
        <f>H265='15.02.2022 Смета'!G267</f>
        <v>1</v>
      </c>
    </row>
    <row r="266" spans="1:42" ht="27" customHeight="1" x14ac:dyDescent="0.25">
      <c r="A266" s="108">
        <v>221</v>
      </c>
      <c r="B266" s="8" t="s">
        <v>201</v>
      </c>
      <c r="C266" s="21" t="s">
        <v>155</v>
      </c>
      <c r="D266" s="22" t="s">
        <v>80</v>
      </c>
      <c r="E266" s="21" t="s">
        <v>412</v>
      </c>
      <c r="F266" s="35">
        <v>44625</v>
      </c>
      <c r="G266" s="35">
        <v>44626</v>
      </c>
      <c r="H266" s="21" t="s">
        <v>301</v>
      </c>
      <c r="I266" s="38" t="s">
        <v>412</v>
      </c>
      <c r="J266" s="35">
        <v>44625</v>
      </c>
      <c r="K266" s="35">
        <v>44626</v>
      </c>
      <c r="L266" s="10"/>
      <c r="M266" s="10">
        <v>3400</v>
      </c>
      <c r="N266" s="10">
        <f t="shared" si="35"/>
        <v>0</v>
      </c>
      <c r="O266" s="10"/>
      <c r="P266" s="10">
        <v>2900</v>
      </c>
      <c r="Q266" s="10">
        <f t="shared" si="36"/>
        <v>0</v>
      </c>
      <c r="R266" s="10"/>
      <c r="S266" s="10">
        <v>2800</v>
      </c>
      <c r="T266" s="10">
        <f t="shared" si="37"/>
        <v>0</v>
      </c>
      <c r="U266" s="10">
        <v>124</v>
      </c>
      <c r="V266" s="10">
        <v>150</v>
      </c>
      <c r="W266" s="10">
        <f t="shared" si="40"/>
        <v>18600</v>
      </c>
      <c r="X266" s="10">
        <v>124</v>
      </c>
      <c r="Y266" s="10">
        <v>150</v>
      </c>
      <c r="Z266" s="10">
        <f t="shared" si="41"/>
        <v>18600</v>
      </c>
      <c r="AA266" s="10">
        <v>124</v>
      </c>
      <c r="AB266" s="10">
        <v>150</v>
      </c>
      <c r="AC266" s="10">
        <f t="shared" si="42"/>
        <v>18600</v>
      </c>
      <c r="AD266" s="11"/>
      <c r="AE266" s="26">
        <v>7</v>
      </c>
      <c r="AF266" s="7">
        <f t="shared" si="39"/>
        <v>0</v>
      </c>
      <c r="AG266" s="152">
        <v>1</v>
      </c>
      <c r="AH266" s="139">
        <f t="shared" si="43"/>
        <v>372</v>
      </c>
      <c r="AI266" s="139">
        <f t="shared" si="45"/>
        <v>55800</v>
      </c>
      <c r="AJ266" s="109">
        <f t="shared" si="44"/>
        <v>55800</v>
      </c>
      <c r="AM266" t="b">
        <f>D266='15.02.2022 Смета'!D268</f>
        <v>1</v>
      </c>
      <c r="AN266" t="b">
        <f>F266='15.02.2022 Смета'!E268</f>
        <v>1</v>
      </c>
      <c r="AO266" t="b">
        <f>G266='15.02.2022 Смета'!F268</f>
        <v>1</v>
      </c>
      <c r="AP266" t="b">
        <f>H266='15.02.2022 Смета'!G268</f>
        <v>1</v>
      </c>
    </row>
    <row r="267" spans="1:42" ht="16.149999999999999" customHeight="1" x14ac:dyDescent="0.25">
      <c r="A267" s="108">
        <v>222</v>
      </c>
      <c r="B267" s="8" t="s">
        <v>201</v>
      </c>
      <c r="C267" s="21" t="s">
        <v>155</v>
      </c>
      <c r="D267" s="22" t="s">
        <v>608</v>
      </c>
      <c r="E267" s="21" t="s">
        <v>449</v>
      </c>
      <c r="F267" s="35">
        <v>44625</v>
      </c>
      <c r="G267" s="35">
        <v>44626</v>
      </c>
      <c r="H267" s="21" t="s">
        <v>301</v>
      </c>
      <c r="I267" s="22" t="s">
        <v>449</v>
      </c>
      <c r="J267" s="35">
        <v>44625</v>
      </c>
      <c r="K267" s="35">
        <v>44626</v>
      </c>
      <c r="L267" s="10"/>
      <c r="M267" s="10">
        <v>3400</v>
      </c>
      <c r="N267" s="10">
        <f t="shared" si="35"/>
        <v>0</v>
      </c>
      <c r="O267" s="10"/>
      <c r="P267" s="10">
        <v>2900</v>
      </c>
      <c r="Q267" s="10">
        <f t="shared" si="36"/>
        <v>0</v>
      </c>
      <c r="R267" s="10"/>
      <c r="S267" s="10">
        <v>2800</v>
      </c>
      <c r="T267" s="10">
        <f t="shared" si="37"/>
        <v>0</v>
      </c>
      <c r="U267" s="10">
        <v>42</v>
      </c>
      <c r="V267" s="10">
        <v>150</v>
      </c>
      <c r="W267" s="10">
        <f t="shared" si="40"/>
        <v>6300</v>
      </c>
      <c r="X267" s="10">
        <v>42</v>
      </c>
      <c r="Y267" s="10">
        <v>150</v>
      </c>
      <c r="Z267" s="10">
        <f t="shared" si="41"/>
        <v>6300</v>
      </c>
      <c r="AA267" s="10">
        <v>42</v>
      </c>
      <c r="AB267" s="10">
        <v>150</v>
      </c>
      <c r="AC267" s="10">
        <f t="shared" si="42"/>
        <v>6300</v>
      </c>
      <c r="AD267" s="11"/>
      <c r="AE267" s="26">
        <v>7</v>
      </c>
      <c r="AF267" s="7">
        <f t="shared" si="39"/>
        <v>0</v>
      </c>
      <c r="AG267" s="152">
        <v>1</v>
      </c>
      <c r="AH267" s="139">
        <f t="shared" si="43"/>
        <v>126</v>
      </c>
      <c r="AI267" s="139">
        <f t="shared" si="45"/>
        <v>18900</v>
      </c>
      <c r="AJ267" s="109">
        <f t="shared" si="44"/>
        <v>18900</v>
      </c>
      <c r="AM267" t="b">
        <f>D267='15.02.2022 Смета'!D269</f>
        <v>1</v>
      </c>
      <c r="AN267" t="b">
        <f>F267='15.02.2022 Смета'!E269</f>
        <v>1</v>
      </c>
      <c r="AO267" t="b">
        <f>G267='15.02.2022 Смета'!F269</f>
        <v>1</v>
      </c>
      <c r="AP267" t="b">
        <f>H267='15.02.2022 Смета'!G269</f>
        <v>1</v>
      </c>
    </row>
    <row r="268" spans="1:42" ht="27" customHeight="1" x14ac:dyDescent="0.25">
      <c r="A268" s="108">
        <v>223</v>
      </c>
      <c r="B268" s="8" t="s">
        <v>201</v>
      </c>
      <c r="C268" s="21" t="s">
        <v>155</v>
      </c>
      <c r="D268" s="22" t="s">
        <v>609</v>
      </c>
      <c r="E268" s="21" t="s">
        <v>730</v>
      </c>
      <c r="F268" s="35">
        <v>44690</v>
      </c>
      <c r="G268" s="35">
        <v>44699</v>
      </c>
      <c r="H268" s="21" t="s">
        <v>301</v>
      </c>
      <c r="I268" s="22" t="s">
        <v>730</v>
      </c>
      <c r="J268" s="35">
        <v>44690</v>
      </c>
      <c r="K268" s="35">
        <v>44699</v>
      </c>
      <c r="L268" s="10"/>
      <c r="M268" s="10">
        <v>3400</v>
      </c>
      <c r="N268" s="10">
        <f t="shared" si="35"/>
        <v>0</v>
      </c>
      <c r="O268" s="10"/>
      <c r="P268" s="10">
        <v>2900</v>
      </c>
      <c r="Q268" s="10">
        <f t="shared" si="36"/>
        <v>0</v>
      </c>
      <c r="R268" s="10"/>
      <c r="S268" s="10">
        <v>2800</v>
      </c>
      <c r="T268" s="10">
        <f t="shared" si="37"/>
        <v>0</v>
      </c>
      <c r="U268" s="10">
        <v>138</v>
      </c>
      <c r="V268" s="10">
        <v>150</v>
      </c>
      <c r="W268" s="10">
        <f t="shared" si="40"/>
        <v>20700</v>
      </c>
      <c r="X268" s="10">
        <v>138</v>
      </c>
      <c r="Y268" s="10">
        <v>150</v>
      </c>
      <c r="Z268" s="10">
        <f t="shared" si="41"/>
        <v>20700</v>
      </c>
      <c r="AA268" s="10">
        <v>138</v>
      </c>
      <c r="AB268" s="10">
        <v>150</v>
      </c>
      <c r="AC268" s="10">
        <f t="shared" si="42"/>
        <v>20700</v>
      </c>
      <c r="AD268" s="11">
        <v>414</v>
      </c>
      <c r="AE268" s="26">
        <v>7</v>
      </c>
      <c r="AF268" s="7">
        <f t="shared" si="39"/>
        <v>2898</v>
      </c>
      <c r="AG268" s="152">
        <v>1</v>
      </c>
      <c r="AH268" s="139">
        <f t="shared" si="43"/>
        <v>828</v>
      </c>
      <c r="AI268" s="139">
        <f t="shared" si="45"/>
        <v>64998</v>
      </c>
      <c r="AJ268" s="109">
        <f t="shared" si="44"/>
        <v>64998</v>
      </c>
      <c r="AM268" t="b">
        <f>D268='15.02.2022 Смета'!D270</f>
        <v>1</v>
      </c>
      <c r="AN268" t="b">
        <f>F268='15.02.2022 Смета'!E270</f>
        <v>1</v>
      </c>
      <c r="AO268" t="b">
        <f>G268='15.02.2022 Смета'!F270</f>
        <v>1</v>
      </c>
      <c r="AP268" t="b">
        <f>H268='15.02.2022 Смета'!G270</f>
        <v>1</v>
      </c>
    </row>
    <row r="269" spans="1:42" ht="27.6" customHeight="1" x14ac:dyDescent="0.25">
      <c r="A269" s="108">
        <v>224</v>
      </c>
      <c r="B269" s="8" t="s">
        <v>201</v>
      </c>
      <c r="C269" s="21" t="s">
        <v>155</v>
      </c>
      <c r="D269" s="22" t="s">
        <v>537</v>
      </c>
      <c r="E269" s="21" t="s">
        <v>730</v>
      </c>
      <c r="F269" s="35">
        <v>44694</v>
      </c>
      <c r="G269" s="35">
        <v>44697</v>
      </c>
      <c r="H269" s="21" t="s">
        <v>536</v>
      </c>
      <c r="I269" s="22" t="s">
        <v>730</v>
      </c>
      <c r="J269" s="35">
        <v>44694</v>
      </c>
      <c r="K269" s="35">
        <v>44697</v>
      </c>
      <c r="L269" s="10"/>
      <c r="M269" s="10">
        <v>3400</v>
      </c>
      <c r="N269" s="10">
        <f t="shared" si="35"/>
        <v>0</v>
      </c>
      <c r="O269" s="10"/>
      <c r="P269" s="10">
        <v>2900</v>
      </c>
      <c r="Q269" s="10">
        <f t="shared" si="36"/>
        <v>0</v>
      </c>
      <c r="R269" s="10"/>
      <c r="S269" s="10">
        <v>2800</v>
      </c>
      <c r="T269" s="10">
        <f t="shared" si="37"/>
        <v>0</v>
      </c>
      <c r="U269" s="10">
        <v>32</v>
      </c>
      <c r="V269" s="10">
        <v>150</v>
      </c>
      <c r="W269" s="10">
        <f t="shared" si="40"/>
        <v>4800</v>
      </c>
      <c r="X269" s="10">
        <v>32</v>
      </c>
      <c r="Y269" s="10">
        <v>150</v>
      </c>
      <c r="Z269" s="10">
        <f t="shared" si="41"/>
        <v>4800</v>
      </c>
      <c r="AA269" s="10">
        <v>32</v>
      </c>
      <c r="AB269" s="10">
        <v>150</v>
      </c>
      <c r="AC269" s="10">
        <f t="shared" si="42"/>
        <v>4800</v>
      </c>
      <c r="AD269" s="11">
        <v>96</v>
      </c>
      <c r="AE269" s="26">
        <v>7</v>
      </c>
      <c r="AF269" s="7">
        <f t="shared" si="39"/>
        <v>672</v>
      </c>
      <c r="AG269" s="152">
        <v>1</v>
      </c>
      <c r="AH269" s="139">
        <f t="shared" si="43"/>
        <v>192</v>
      </c>
      <c r="AI269" s="139">
        <f t="shared" si="45"/>
        <v>15072</v>
      </c>
      <c r="AJ269" s="109">
        <f t="shared" si="44"/>
        <v>15072</v>
      </c>
      <c r="AM269" t="b">
        <f>D269='15.02.2022 Смета'!D271</f>
        <v>1</v>
      </c>
      <c r="AN269" t="b">
        <f>F269='15.02.2022 Смета'!E271</f>
        <v>1</v>
      </c>
      <c r="AO269" t="b">
        <f>G269='15.02.2022 Смета'!F271</f>
        <v>1</v>
      </c>
      <c r="AP269" t="b">
        <f>H269='15.02.2022 Смета'!G271</f>
        <v>1</v>
      </c>
    </row>
    <row r="270" spans="1:42" ht="16.149999999999999" customHeight="1" x14ac:dyDescent="0.25">
      <c r="A270" s="108">
        <v>225</v>
      </c>
      <c r="B270" s="8" t="s">
        <v>201</v>
      </c>
      <c r="C270" s="21" t="s">
        <v>155</v>
      </c>
      <c r="D270" s="22" t="s">
        <v>610</v>
      </c>
      <c r="E270" s="21" t="s">
        <v>449</v>
      </c>
      <c r="F270" s="35">
        <v>44695</v>
      </c>
      <c r="G270" s="35">
        <v>44697</v>
      </c>
      <c r="H270" s="21" t="s">
        <v>536</v>
      </c>
      <c r="I270" s="22" t="s">
        <v>449</v>
      </c>
      <c r="J270" s="35">
        <v>44695</v>
      </c>
      <c r="K270" s="35">
        <v>44697</v>
      </c>
      <c r="L270" s="10"/>
      <c r="M270" s="10">
        <v>3400</v>
      </c>
      <c r="N270" s="10">
        <f t="shared" si="35"/>
        <v>0</v>
      </c>
      <c r="O270" s="10"/>
      <c r="P270" s="10">
        <v>2900</v>
      </c>
      <c r="Q270" s="10">
        <f t="shared" si="36"/>
        <v>0</v>
      </c>
      <c r="R270" s="10"/>
      <c r="S270" s="10">
        <v>2800</v>
      </c>
      <c r="T270" s="10">
        <f t="shared" si="37"/>
        <v>0</v>
      </c>
      <c r="U270" s="10">
        <v>32</v>
      </c>
      <c r="V270" s="10">
        <v>150</v>
      </c>
      <c r="W270" s="10">
        <f t="shared" si="40"/>
        <v>4800</v>
      </c>
      <c r="X270" s="10">
        <v>32</v>
      </c>
      <c r="Y270" s="10">
        <v>150</v>
      </c>
      <c r="Z270" s="10">
        <f t="shared" si="41"/>
        <v>4800</v>
      </c>
      <c r="AA270" s="10">
        <v>32</v>
      </c>
      <c r="AB270" s="10">
        <v>150</v>
      </c>
      <c r="AC270" s="10">
        <f t="shared" si="42"/>
        <v>4800</v>
      </c>
      <c r="AD270" s="11">
        <v>96</v>
      </c>
      <c r="AE270" s="26">
        <v>7</v>
      </c>
      <c r="AF270" s="7">
        <f t="shared" si="39"/>
        <v>672</v>
      </c>
      <c r="AG270" s="152">
        <v>1</v>
      </c>
      <c r="AH270" s="139">
        <f t="shared" si="43"/>
        <v>192</v>
      </c>
      <c r="AI270" s="139">
        <f t="shared" si="45"/>
        <v>15072</v>
      </c>
      <c r="AJ270" s="109">
        <f t="shared" si="44"/>
        <v>15072</v>
      </c>
      <c r="AM270" t="b">
        <f>D270='15.02.2022 Смета'!D272</f>
        <v>1</v>
      </c>
      <c r="AN270" t="b">
        <f>F270='15.02.2022 Смета'!E272</f>
        <v>1</v>
      </c>
      <c r="AO270" t="b">
        <f>G270='15.02.2022 Смета'!F272</f>
        <v>1</v>
      </c>
      <c r="AP270" t="b">
        <f>H270='15.02.2022 Смета'!G272</f>
        <v>1</v>
      </c>
    </row>
    <row r="271" spans="1:42" x14ac:dyDescent="0.25">
      <c r="A271" s="106"/>
      <c r="B271" s="96"/>
      <c r="C271" s="97"/>
      <c r="D271" s="179" t="s">
        <v>870</v>
      </c>
      <c r="E271" s="99"/>
      <c r="F271" s="99"/>
      <c r="G271" s="99"/>
      <c r="H271" s="99"/>
      <c r="I271" s="99"/>
      <c r="J271" s="99"/>
      <c r="K271" s="99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2"/>
      <c r="AE271" s="79"/>
      <c r="AF271" s="79"/>
      <c r="AG271" s="153"/>
      <c r="AH271" s="151"/>
      <c r="AI271" s="151"/>
      <c r="AJ271" s="164"/>
      <c r="AM271" t="b">
        <f>D271='15.02.2022 Смета'!D273</f>
        <v>1</v>
      </c>
      <c r="AN271" t="b">
        <f>F271='15.02.2022 Смета'!E273</f>
        <v>1</v>
      </c>
      <c r="AO271" t="b">
        <f>G271='15.02.2022 Смета'!F273</f>
        <v>1</v>
      </c>
      <c r="AP271" t="b">
        <f>H271='15.02.2022 Смета'!G273</f>
        <v>1</v>
      </c>
    </row>
    <row r="272" spans="1:42" ht="27" customHeight="1" x14ac:dyDescent="0.25">
      <c r="A272" s="108">
        <v>226</v>
      </c>
      <c r="B272" s="8" t="s">
        <v>200</v>
      </c>
      <c r="C272" s="21" t="s">
        <v>199</v>
      </c>
      <c r="D272" s="22" t="s">
        <v>262</v>
      </c>
      <c r="E272" s="21" t="s">
        <v>340</v>
      </c>
      <c r="F272" s="35">
        <v>44617</v>
      </c>
      <c r="G272" s="35">
        <v>44618</v>
      </c>
      <c r="H272" s="21" t="s">
        <v>783</v>
      </c>
      <c r="I272" s="22" t="s">
        <v>340</v>
      </c>
      <c r="J272" s="35">
        <v>44617</v>
      </c>
      <c r="K272" s="35">
        <v>44618</v>
      </c>
      <c r="L272" s="10"/>
      <c r="M272" s="10">
        <v>3400</v>
      </c>
      <c r="N272" s="10">
        <f t="shared" si="35"/>
        <v>0</v>
      </c>
      <c r="O272" s="10"/>
      <c r="P272" s="10">
        <v>2900</v>
      </c>
      <c r="Q272" s="10">
        <f t="shared" si="36"/>
        <v>0</v>
      </c>
      <c r="R272" s="10"/>
      <c r="S272" s="10">
        <v>2800</v>
      </c>
      <c r="T272" s="10">
        <f t="shared" si="37"/>
        <v>0</v>
      </c>
      <c r="U272" s="10">
        <v>26</v>
      </c>
      <c r="V272" s="10">
        <v>150</v>
      </c>
      <c r="W272" s="10">
        <f t="shared" si="40"/>
        <v>3900</v>
      </c>
      <c r="X272" s="10">
        <v>15</v>
      </c>
      <c r="Y272" s="10">
        <v>150</v>
      </c>
      <c r="Z272" s="10">
        <f t="shared" si="41"/>
        <v>2250</v>
      </c>
      <c r="AA272" s="10">
        <v>15</v>
      </c>
      <c r="AB272" s="10">
        <v>150</v>
      </c>
      <c r="AC272" s="10">
        <f t="shared" si="42"/>
        <v>2250</v>
      </c>
      <c r="AD272" s="11"/>
      <c r="AE272" s="26">
        <v>7</v>
      </c>
      <c r="AF272" s="7">
        <f t="shared" si="39"/>
        <v>0</v>
      </c>
      <c r="AG272" s="152">
        <v>1</v>
      </c>
      <c r="AH272" s="139">
        <f t="shared" si="43"/>
        <v>56</v>
      </c>
      <c r="AI272" s="139">
        <f t="shared" si="45"/>
        <v>8400</v>
      </c>
      <c r="AJ272" s="109">
        <f t="shared" si="44"/>
        <v>8400</v>
      </c>
      <c r="AM272" t="b">
        <f>D272='15.02.2022 Смета'!D274</f>
        <v>1</v>
      </c>
      <c r="AN272" t="b">
        <f>F272='15.02.2022 Смета'!E274</f>
        <v>1</v>
      </c>
      <c r="AO272" t="b">
        <f>G272='15.02.2022 Смета'!F274</f>
        <v>1</v>
      </c>
      <c r="AP272" t="b">
        <f>H272='15.02.2022 Смета'!G274</f>
        <v>1</v>
      </c>
    </row>
    <row r="273" spans="1:42" ht="27" customHeight="1" x14ac:dyDescent="0.25">
      <c r="A273" s="108">
        <v>227</v>
      </c>
      <c r="B273" s="8" t="s">
        <v>200</v>
      </c>
      <c r="C273" s="21" t="s">
        <v>199</v>
      </c>
      <c r="D273" s="22" t="s">
        <v>611</v>
      </c>
      <c r="E273" s="21" t="s">
        <v>340</v>
      </c>
      <c r="F273" s="35">
        <v>44631</v>
      </c>
      <c r="G273" s="35">
        <v>44632</v>
      </c>
      <c r="H273" s="21" t="s">
        <v>784</v>
      </c>
      <c r="I273" s="38" t="s">
        <v>340</v>
      </c>
      <c r="J273" s="35">
        <v>44631</v>
      </c>
      <c r="K273" s="35">
        <v>44632</v>
      </c>
      <c r="L273" s="10"/>
      <c r="M273" s="10">
        <v>3400</v>
      </c>
      <c r="N273" s="10">
        <f t="shared" si="35"/>
        <v>0</v>
      </c>
      <c r="O273" s="10"/>
      <c r="P273" s="10">
        <v>2900</v>
      </c>
      <c r="Q273" s="10">
        <f t="shared" si="36"/>
        <v>0</v>
      </c>
      <c r="R273" s="10"/>
      <c r="S273" s="10">
        <v>2800</v>
      </c>
      <c r="T273" s="10">
        <f t="shared" si="37"/>
        <v>0</v>
      </c>
      <c r="U273" s="10">
        <v>26</v>
      </c>
      <c r="V273" s="10">
        <v>150</v>
      </c>
      <c r="W273" s="10">
        <f t="shared" si="40"/>
        <v>3900</v>
      </c>
      <c r="X273" s="10">
        <v>15</v>
      </c>
      <c r="Y273" s="10">
        <v>150</v>
      </c>
      <c r="Z273" s="10">
        <f t="shared" si="41"/>
        <v>2250</v>
      </c>
      <c r="AA273" s="10">
        <v>15</v>
      </c>
      <c r="AB273" s="10">
        <v>150</v>
      </c>
      <c r="AC273" s="10">
        <f t="shared" si="42"/>
        <v>2250</v>
      </c>
      <c r="AD273" s="11"/>
      <c r="AE273" s="26">
        <v>7</v>
      </c>
      <c r="AF273" s="7">
        <f t="shared" si="39"/>
        <v>0</v>
      </c>
      <c r="AG273" s="152">
        <v>1</v>
      </c>
      <c r="AH273" s="145">
        <f t="shared" si="43"/>
        <v>56</v>
      </c>
      <c r="AI273" s="139">
        <f t="shared" si="45"/>
        <v>8400</v>
      </c>
      <c r="AJ273" s="118">
        <f t="shared" si="44"/>
        <v>8400</v>
      </c>
      <c r="AM273" t="b">
        <f>D273='15.02.2022 Смета'!D275</f>
        <v>1</v>
      </c>
      <c r="AN273" t="b">
        <f>F273='15.02.2022 Смета'!E275</f>
        <v>1</v>
      </c>
      <c r="AO273" t="b">
        <f>G273='15.02.2022 Смета'!F275</f>
        <v>1</v>
      </c>
      <c r="AP273" t="b">
        <f>H273='15.02.2022 Смета'!G275</f>
        <v>1</v>
      </c>
    </row>
    <row r="274" spans="1:42" ht="27" customHeight="1" x14ac:dyDescent="0.25">
      <c r="A274" s="108">
        <v>228</v>
      </c>
      <c r="B274" s="8" t="s">
        <v>200</v>
      </c>
      <c r="C274" s="21" t="s">
        <v>199</v>
      </c>
      <c r="D274" s="22" t="s">
        <v>612</v>
      </c>
      <c r="E274" s="21" t="s">
        <v>478</v>
      </c>
      <c r="F274" s="35">
        <v>44673</v>
      </c>
      <c r="G274" s="35">
        <v>44674</v>
      </c>
      <c r="H274" s="21" t="s">
        <v>783</v>
      </c>
      <c r="I274" s="22" t="s">
        <v>478</v>
      </c>
      <c r="J274" s="35">
        <v>44673</v>
      </c>
      <c r="K274" s="35">
        <v>44674</v>
      </c>
      <c r="L274" s="10"/>
      <c r="M274" s="10">
        <v>3400</v>
      </c>
      <c r="N274" s="10">
        <f t="shared" si="35"/>
        <v>0</v>
      </c>
      <c r="O274" s="10"/>
      <c r="P274" s="10">
        <v>2900</v>
      </c>
      <c r="Q274" s="10">
        <f t="shared" si="36"/>
        <v>0</v>
      </c>
      <c r="R274" s="10"/>
      <c r="S274" s="10">
        <v>2800</v>
      </c>
      <c r="T274" s="10">
        <f t="shared" si="37"/>
        <v>0</v>
      </c>
      <c r="U274" s="10">
        <v>27</v>
      </c>
      <c r="V274" s="10">
        <v>150</v>
      </c>
      <c r="W274" s="10">
        <f t="shared" si="40"/>
        <v>4050</v>
      </c>
      <c r="X274" s="10">
        <v>27</v>
      </c>
      <c r="Y274" s="10">
        <v>150</v>
      </c>
      <c r="Z274" s="10">
        <f t="shared" si="41"/>
        <v>4050</v>
      </c>
      <c r="AA274" s="10">
        <v>27</v>
      </c>
      <c r="AB274" s="10">
        <v>150</v>
      </c>
      <c r="AC274" s="10">
        <f t="shared" si="42"/>
        <v>4050</v>
      </c>
      <c r="AD274" s="11">
        <v>90</v>
      </c>
      <c r="AE274" s="26">
        <v>7</v>
      </c>
      <c r="AF274" s="7">
        <f t="shared" si="39"/>
        <v>630</v>
      </c>
      <c r="AG274" s="152">
        <v>1</v>
      </c>
      <c r="AH274" s="145">
        <f t="shared" si="43"/>
        <v>171</v>
      </c>
      <c r="AI274" s="139">
        <f t="shared" si="45"/>
        <v>12780</v>
      </c>
      <c r="AJ274" s="118">
        <f t="shared" si="44"/>
        <v>12780</v>
      </c>
      <c r="AM274" t="b">
        <f>D274='15.02.2022 Смета'!D276</f>
        <v>1</v>
      </c>
      <c r="AN274" t="b">
        <f>F274='15.02.2022 Смета'!E276</f>
        <v>1</v>
      </c>
      <c r="AO274" t="b">
        <f>G274='15.02.2022 Смета'!F276</f>
        <v>1</v>
      </c>
      <c r="AP274" t="b">
        <f>H274='15.02.2022 Смета'!G276</f>
        <v>1</v>
      </c>
    </row>
    <row r="275" spans="1:42" ht="27" customHeight="1" x14ac:dyDescent="0.25">
      <c r="A275" s="108">
        <v>229</v>
      </c>
      <c r="B275" s="8" t="s">
        <v>200</v>
      </c>
      <c r="C275" s="21" t="s">
        <v>199</v>
      </c>
      <c r="D275" s="22" t="s">
        <v>263</v>
      </c>
      <c r="E275" s="21" t="s">
        <v>340</v>
      </c>
      <c r="F275" s="35">
        <v>44694</v>
      </c>
      <c r="G275" s="35">
        <v>44695</v>
      </c>
      <c r="H275" s="21" t="s">
        <v>446</v>
      </c>
      <c r="I275" s="22" t="s">
        <v>340</v>
      </c>
      <c r="J275" s="35">
        <v>44694</v>
      </c>
      <c r="K275" s="35">
        <v>44695</v>
      </c>
      <c r="L275" s="10"/>
      <c r="M275" s="10">
        <v>3400</v>
      </c>
      <c r="N275" s="10">
        <f t="shared" si="35"/>
        <v>0</v>
      </c>
      <c r="O275" s="10"/>
      <c r="P275" s="10">
        <v>2900</v>
      </c>
      <c r="Q275" s="10">
        <f t="shared" si="36"/>
        <v>0</v>
      </c>
      <c r="R275" s="10"/>
      <c r="S275" s="10">
        <v>2800</v>
      </c>
      <c r="T275" s="10">
        <f t="shared" si="37"/>
        <v>0</v>
      </c>
      <c r="U275" s="10">
        <v>15</v>
      </c>
      <c r="V275" s="10">
        <v>150</v>
      </c>
      <c r="W275" s="10">
        <f t="shared" si="40"/>
        <v>2250</v>
      </c>
      <c r="X275" s="10">
        <v>15</v>
      </c>
      <c r="Y275" s="10">
        <v>150</v>
      </c>
      <c r="Z275" s="10">
        <f t="shared" si="41"/>
        <v>2250</v>
      </c>
      <c r="AA275" s="10">
        <v>15</v>
      </c>
      <c r="AB275" s="10">
        <v>150</v>
      </c>
      <c r="AC275" s="10">
        <f t="shared" si="42"/>
        <v>2250</v>
      </c>
      <c r="AD275" s="11">
        <v>55</v>
      </c>
      <c r="AE275" s="26">
        <v>7</v>
      </c>
      <c r="AF275" s="7">
        <f t="shared" si="39"/>
        <v>385</v>
      </c>
      <c r="AG275" s="152">
        <v>1</v>
      </c>
      <c r="AH275" s="145">
        <f t="shared" si="43"/>
        <v>100</v>
      </c>
      <c r="AI275" s="139">
        <f t="shared" si="45"/>
        <v>7135</v>
      </c>
      <c r="AJ275" s="118">
        <f t="shared" si="44"/>
        <v>7135</v>
      </c>
      <c r="AM275" t="b">
        <f>D275='15.02.2022 Смета'!D277</f>
        <v>1</v>
      </c>
      <c r="AN275" t="b">
        <f>F275='15.02.2022 Смета'!E277</f>
        <v>1</v>
      </c>
      <c r="AO275" t="b">
        <f>G275='15.02.2022 Смета'!F277</f>
        <v>1</v>
      </c>
      <c r="AP275" t="b">
        <f>H275='15.02.2022 Смета'!G277</f>
        <v>1</v>
      </c>
    </row>
    <row r="276" spans="1:42" ht="14.65" customHeight="1" x14ac:dyDescent="0.25">
      <c r="A276" s="106"/>
      <c r="B276" s="96"/>
      <c r="C276" s="97"/>
      <c r="D276" s="179" t="s">
        <v>871</v>
      </c>
      <c r="E276" s="99"/>
      <c r="F276" s="99"/>
      <c r="G276" s="99"/>
      <c r="H276" s="99"/>
      <c r="I276" s="99"/>
      <c r="J276" s="99"/>
      <c r="K276" s="99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2"/>
      <c r="AE276" s="79"/>
      <c r="AF276" s="79"/>
      <c r="AG276" s="153"/>
      <c r="AH276" s="151"/>
      <c r="AI276" s="151"/>
      <c r="AJ276" s="164"/>
      <c r="AM276" t="b">
        <f>D276='15.02.2022 Смета'!D278</f>
        <v>1</v>
      </c>
      <c r="AN276" t="b">
        <f>F276='15.02.2022 Смета'!E278</f>
        <v>1</v>
      </c>
      <c r="AO276" t="b">
        <f>G276='15.02.2022 Смета'!F278</f>
        <v>1</v>
      </c>
      <c r="AP276" t="b">
        <f>H276='15.02.2022 Смета'!G278</f>
        <v>1</v>
      </c>
    </row>
    <row r="277" spans="1:42" ht="27" customHeight="1" x14ac:dyDescent="0.25">
      <c r="A277" s="108">
        <v>230</v>
      </c>
      <c r="B277" s="8" t="s">
        <v>23</v>
      </c>
      <c r="C277" s="21" t="s">
        <v>141</v>
      </c>
      <c r="D277" s="22" t="s">
        <v>173</v>
      </c>
      <c r="E277" s="21" t="s">
        <v>451</v>
      </c>
      <c r="F277" s="35">
        <v>44707</v>
      </c>
      <c r="G277" s="35">
        <v>44710</v>
      </c>
      <c r="H277" s="21" t="s">
        <v>785</v>
      </c>
      <c r="I277" s="22" t="s">
        <v>451</v>
      </c>
      <c r="J277" s="35">
        <v>44707</v>
      </c>
      <c r="K277" s="35">
        <v>44710</v>
      </c>
      <c r="L277" s="10">
        <v>3</v>
      </c>
      <c r="M277" s="10">
        <v>3400</v>
      </c>
      <c r="N277" s="10">
        <f t="shared" si="35"/>
        <v>10200</v>
      </c>
      <c r="O277" s="10">
        <v>3</v>
      </c>
      <c r="P277" s="10">
        <v>2900</v>
      </c>
      <c r="Q277" s="10">
        <f t="shared" si="36"/>
        <v>8700</v>
      </c>
      <c r="R277" s="10">
        <v>3</v>
      </c>
      <c r="S277" s="10">
        <v>2800</v>
      </c>
      <c r="T277" s="10">
        <f t="shared" si="37"/>
        <v>8400</v>
      </c>
      <c r="U277" s="10">
        <v>21</v>
      </c>
      <c r="V277" s="10">
        <v>150</v>
      </c>
      <c r="W277" s="10">
        <f t="shared" si="40"/>
        <v>3150</v>
      </c>
      <c r="X277" s="10">
        <v>18</v>
      </c>
      <c r="Y277" s="10">
        <v>150</v>
      </c>
      <c r="Z277" s="10">
        <f t="shared" si="41"/>
        <v>2700</v>
      </c>
      <c r="AA277" s="10">
        <v>18</v>
      </c>
      <c r="AB277" s="10">
        <v>150</v>
      </c>
      <c r="AC277" s="10">
        <f t="shared" si="42"/>
        <v>2700</v>
      </c>
      <c r="AD277" s="11">
        <v>72</v>
      </c>
      <c r="AE277" s="26">
        <v>7</v>
      </c>
      <c r="AF277" s="7">
        <f t="shared" si="39"/>
        <v>504</v>
      </c>
      <c r="AG277" s="152">
        <v>1</v>
      </c>
      <c r="AH277" s="145">
        <f t="shared" si="43"/>
        <v>138</v>
      </c>
      <c r="AI277" s="139">
        <f t="shared" si="45"/>
        <v>36354</v>
      </c>
      <c r="AJ277" s="118">
        <f t="shared" si="44"/>
        <v>36354</v>
      </c>
      <c r="AM277" t="b">
        <f>D277='15.02.2022 Смета'!D279</f>
        <v>1</v>
      </c>
      <c r="AN277" t="b">
        <f>F277='15.02.2022 Смета'!E279</f>
        <v>1</v>
      </c>
      <c r="AO277" t="b">
        <f>G277='15.02.2022 Смета'!F279</f>
        <v>1</v>
      </c>
      <c r="AP277" t="b">
        <f>H277='15.02.2022 Смета'!G279</f>
        <v>1</v>
      </c>
    </row>
    <row r="278" spans="1:42" ht="27" customHeight="1" x14ac:dyDescent="0.25">
      <c r="A278" s="108">
        <v>231</v>
      </c>
      <c r="B278" s="8" t="s">
        <v>23</v>
      </c>
      <c r="C278" s="21" t="s">
        <v>141</v>
      </c>
      <c r="D278" s="22" t="s">
        <v>69</v>
      </c>
      <c r="E278" s="21" t="s">
        <v>392</v>
      </c>
      <c r="F278" s="35">
        <v>44798</v>
      </c>
      <c r="G278" s="35">
        <v>44801</v>
      </c>
      <c r="H278" s="21" t="s">
        <v>785</v>
      </c>
      <c r="I278" s="22" t="s">
        <v>392</v>
      </c>
      <c r="J278" s="35">
        <v>44798</v>
      </c>
      <c r="K278" s="35">
        <v>44801</v>
      </c>
      <c r="L278" s="10">
        <v>2</v>
      </c>
      <c r="M278" s="10">
        <v>3400</v>
      </c>
      <c r="N278" s="10">
        <f t="shared" si="35"/>
        <v>6800</v>
      </c>
      <c r="O278" s="10">
        <v>2</v>
      </c>
      <c r="P278" s="10">
        <v>2900</v>
      </c>
      <c r="Q278" s="10">
        <f t="shared" si="36"/>
        <v>5800</v>
      </c>
      <c r="R278" s="10">
        <v>2</v>
      </c>
      <c r="S278" s="10">
        <v>2800</v>
      </c>
      <c r="T278" s="10">
        <f t="shared" si="37"/>
        <v>5600</v>
      </c>
      <c r="U278" s="10">
        <v>14</v>
      </c>
      <c r="V278" s="10">
        <v>150</v>
      </c>
      <c r="W278" s="10">
        <f t="shared" si="40"/>
        <v>2100</v>
      </c>
      <c r="X278" s="10">
        <v>12</v>
      </c>
      <c r="Y278" s="10">
        <v>150</v>
      </c>
      <c r="Z278" s="10">
        <f t="shared" si="41"/>
        <v>1800</v>
      </c>
      <c r="AA278" s="10">
        <v>12</v>
      </c>
      <c r="AB278" s="10">
        <v>150</v>
      </c>
      <c r="AC278" s="10">
        <f t="shared" si="42"/>
        <v>1800</v>
      </c>
      <c r="AD278" s="11">
        <v>48</v>
      </c>
      <c r="AE278" s="26">
        <v>7</v>
      </c>
      <c r="AF278" s="7">
        <f t="shared" si="39"/>
        <v>336</v>
      </c>
      <c r="AG278" s="152">
        <v>1</v>
      </c>
      <c r="AH278" s="145">
        <f t="shared" si="43"/>
        <v>92</v>
      </c>
      <c r="AI278" s="139">
        <f t="shared" si="45"/>
        <v>24236</v>
      </c>
      <c r="AJ278" s="118">
        <f t="shared" si="44"/>
        <v>24236</v>
      </c>
      <c r="AM278" t="b">
        <f>D278='15.02.2022 Смета'!D280</f>
        <v>1</v>
      </c>
      <c r="AN278" t="b">
        <f>F278='15.02.2022 Смета'!E280</f>
        <v>1</v>
      </c>
      <c r="AO278" t="b">
        <f>G278='15.02.2022 Смета'!F280</f>
        <v>1</v>
      </c>
      <c r="AP278" t="b">
        <f>H278='15.02.2022 Смета'!G280</f>
        <v>1</v>
      </c>
    </row>
    <row r="279" spans="1:42" ht="13.15" customHeight="1" x14ac:dyDescent="0.25">
      <c r="A279" s="106"/>
      <c r="B279" s="96"/>
      <c r="C279" s="97"/>
      <c r="D279" s="179" t="s">
        <v>872</v>
      </c>
      <c r="E279" s="99"/>
      <c r="F279" s="99"/>
      <c r="G279" s="99"/>
      <c r="H279" s="99"/>
      <c r="I279" s="99"/>
      <c r="J279" s="99"/>
      <c r="K279" s="99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2"/>
      <c r="AE279" s="79"/>
      <c r="AF279" s="79"/>
      <c r="AG279" s="153"/>
      <c r="AH279" s="151"/>
      <c r="AI279" s="151"/>
      <c r="AJ279" s="164"/>
      <c r="AM279" t="b">
        <f>D279='15.02.2022 Смета'!D281</f>
        <v>1</v>
      </c>
      <c r="AN279" t="b">
        <f>F279='15.02.2022 Смета'!E281</f>
        <v>1</v>
      </c>
      <c r="AO279" t="b">
        <f>G279='15.02.2022 Смета'!F281</f>
        <v>1</v>
      </c>
      <c r="AP279" t="b">
        <f>H279='15.02.2022 Смета'!G281</f>
        <v>1</v>
      </c>
    </row>
    <row r="280" spans="1:42" ht="52.5" customHeight="1" x14ac:dyDescent="0.25">
      <c r="A280" s="108">
        <v>232</v>
      </c>
      <c r="B280" s="8" t="s">
        <v>68</v>
      </c>
      <c r="C280" s="21" t="s">
        <v>204</v>
      </c>
      <c r="D280" s="22" t="s">
        <v>180</v>
      </c>
      <c r="E280" s="21" t="s">
        <v>1027</v>
      </c>
      <c r="F280" s="35">
        <v>44821</v>
      </c>
      <c r="G280" s="35">
        <v>44822</v>
      </c>
      <c r="H280" s="21" t="s">
        <v>297</v>
      </c>
      <c r="I280" s="22" t="s">
        <v>786</v>
      </c>
      <c r="J280" s="35">
        <v>44821</v>
      </c>
      <c r="K280" s="35">
        <v>44822</v>
      </c>
      <c r="L280" s="10"/>
      <c r="M280" s="10">
        <v>3400</v>
      </c>
      <c r="N280" s="10">
        <f t="shared" si="35"/>
        <v>0</v>
      </c>
      <c r="O280" s="10"/>
      <c r="P280" s="10">
        <v>2900</v>
      </c>
      <c r="Q280" s="10">
        <f t="shared" si="36"/>
        <v>0</v>
      </c>
      <c r="R280" s="10"/>
      <c r="S280" s="10">
        <v>2800</v>
      </c>
      <c r="T280" s="10">
        <f t="shared" si="37"/>
        <v>0</v>
      </c>
      <c r="U280" s="10">
        <v>134</v>
      </c>
      <c r="V280" s="10">
        <v>150</v>
      </c>
      <c r="W280" s="10">
        <f t="shared" si="40"/>
        <v>20100</v>
      </c>
      <c r="X280" s="10">
        <v>134</v>
      </c>
      <c r="Y280" s="10">
        <v>150</v>
      </c>
      <c r="Z280" s="10">
        <f t="shared" si="41"/>
        <v>20100</v>
      </c>
      <c r="AA280" s="10">
        <v>134</v>
      </c>
      <c r="AB280" s="10">
        <v>150</v>
      </c>
      <c r="AC280" s="10">
        <f t="shared" si="42"/>
        <v>20100</v>
      </c>
      <c r="AD280" s="11">
        <v>402</v>
      </c>
      <c r="AE280" s="26">
        <v>7</v>
      </c>
      <c r="AF280" s="7">
        <f t="shared" si="39"/>
        <v>2814</v>
      </c>
      <c r="AG280" s="152">
        <v>1</v>
      </c>
      <c r="AH280" s="145">
        <f t="shared" si="43"/>
        <v>804</v>
      </c>
      <c r="AI280" s="139">
        <f t="shared" si="45"/>
        <v>63114</v>
      </c>
      <c r="AJ280" s="118">
        <f t="shared" si="44"/>
        <v>63114</v>
      </c>
      <c r="AM280" t="b">
        <f>D280='15.02.2022 Смета'!D282</f>
        <v>1</v>
      </c>
      <c r="AN280" t="b">
        <f>F280='15.02.2022 Смета'!E282</f>
        <v>1</v>
      </c>
      <c r="AO280" t="b">
        <f>G280='15.02.2022 Смета'!F282</f>
        <v>1</v>
      </c>
      <c r="AP280" t="b">
        <f>H280='15.02.2022 Смета'!G282</f>
        <v>1</v>
      </c>
    </row>
    <row r="281" spans="1:42" ht="15" customHeight="1" x14ac:dyDescent="0.25">
      <c r="A281" s="106"/>
      <c r="B281" s="96"/>
      <c r="C281" s="97"/>
      <c r="D281" s="179" t="s">
        <v>873</v>
      </c>
      <c r="E281" s="99"/>
      <c r="F281" s="99"/>
      <c r="G281" s="99"/>
      <c r="H281" s="99"/>
      <c r="I281" s="99"/>
      <c r="J281" s="99"/>
      <c r="K281" s="99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2"/>
      <c r="AE281" s="79"/>
      <c r="AF281" s="79"/>
      <c r="AG281" s="153"/>
      <c r="AH281" s="151"/>
      <c r="AI281" s="151"/>
      <c r="AJ281" s="164"/>
      <c r="AM281" t="b">
        <f>D281='15.02.2022 Смета'!D283</f>
        <v>1</v>
      </c>
      <c r="AN281" t="b">
        <f>F281='15.02.2022 Смета'!E283</f>
        <v>1</v>
      </c>
      <c r="AO281" t="b">
        <f>G281='15.02.2022 Смета'!F283</f>
        <v>1</v>
      </c>
      <c r="AP281" t="b">
        <f>H281='15.02.2022 Смета'!G283</f>
        <v>1</v>
      </c>
    </row>
    <row r="282" spans="1:42" ht="27" customHeight="1" x14ac:dyDescent="0.25">
      <c r="A282" s="108">
        <v>233</v>
      </c>
      <c r="B282" s="8" t="s">
        <v>197</v>
      </c>
      <c r="C282" s="21" t="s">
        <v>154</v>
      </c>
      <c r="D282" s="22" t="s">
        <v>173</v>
      </c>
      <c r="E282" s="21" t="s">
        <v>1029</v>
      </c>
      <c r="F282" s="35">
        <v>44724</v>
      </c>
      <c r="G282" s="35">
        <v>44724</v>
      </c>
      <c r="H282" s="21" t="s">
        <v>990</v>
      </c>
      <c r="I282" s="22" t="s">
        <v>414</v>
      </c>
      <c r="J282" s="35">
        <v>44724</v>
      </c>
      <c r="K282" s="35">
        <v>44724</v>
      </c>
      <c r="L282" s="10">
        <v>1</v>
      </c>
      <c r="M282" s="10">
        <v>3400</v>
      </c>
      <c r="N282" s="10">
        <f t="shared" si="35"/>
        <v>3400</v>
      </c>
      <c r="O282" s="10">
        <v>1</v>
      </c>
      <c r="P282" s="10">
        <v>2900</v>
      </c>
      <c r="Q282" s="10">
        <f t="shared" si="36"/>
        <v>2900</v>
      </c>
      <c r="R282" s="10">
        <v>1</v>
      </c>
      <c r="S282" s="10">
        <v>2800</v>
      </c>
      <c r="T282" s="10">
        <f t="shared" si="37"/>
        <v>2800</v>
      </c>
      <c r="U282" s="10">
        <v>13</v>
      </c>
      <c r="V282" s="10">
        <v>150</v>
      </c>
      <c r="W282" s="10">
        <f t="shared" si="40"/>
        <v>1950</v>
      </c>
      <c r="X282" s="10">
        <v>13</v>
      </c>
      <c r="Y282" s="10">
        <v>150</v>
      </c>
      <c r="Z282" s="10">
        <f t="shared" si="41"/>
        <v>1950</v>
      </c>
      <c r="AA282" s="10">
        <v>13</v>
      </c>
      <c r="AB282" s="10">
        <v>150</v>
      </c>
      <c r="AC282" s="10">
        <f t="shared" si="42"/>
        <v>1950</v>
      </c>
      <c r="AD282" s="11">
        <v>39</v>
      </c>
      <c r="AE282" s="26">
        <v>7</v>
      </c>
      <c r="AF282" s="7">
        <f t="shared" si="39"/>
        <v>273</v>
      </c>
      <c r="AG282" s="152">
        <v>1</v>
      </c>
      <c r="AH282" s="145">
        <f t="shared" si="43"/>
        <v>81</v>
      </c>
      <c r="AI282" s="139">
        <f t="shared" si="45"/>
        <v>15223</v>
      </c>
      <c r="AJ282" s="118">
        <f t="shared" si="44"/>
        <v>15223</v>
      </c>
      <c r="AM282" t="b">
        <f>D282='15.02.2022 Смета'!D284</f>
        <v>1</v>
      </c>
      <c r="AN282" t="b">
        <f>F282='15.02.2022 Смета'!E284</f>
        <v>1</v>
      </c>
      <c r="AO282" t="b">
        <f>G282='15.02.2022 Смета'!F284</f>
        <v>1</v>
      </c>
      <c r="AP282" t="b">
        <f>H282='15.02.2022 Смета'!G284</f>
        <v>0</v>
      </c>
    </row>
    <row r="283" spans="1:42" x14ac:dyDescent="0.25">
      <c r="A283" s="106"/>
      <c r="B283" s="96"/>
      <c r="C283" s="97"/>
      <c r="D283" s="179" t="s">
        <v>874</v>
      </c>
      <c r="E283" s="99"/>
      <c r="F283" s="99"/>
      <c r="G283" s="99"/>
      <c r="H283" s="99"/>
      <c r="I283" s="99"/>
      <c r="J283" s="99"/>
      <c r="K283" s="99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2"/>
      <c r="AE283" s="79"/>
      <c r="AF283" s="79"/>
      <c r="AG283" s="153"/>
      <c r="AH283" s="151"/>
      <c r="AI283" s="151"/>
      <c r="AJ283" s="164"/>
      <c r="AM283" t="b">
        <f>D283='15.02.2022 Смета'!D285</f>
        <v>1</v>
      </c>
      <c r="AN283" t="b">
        <f>F283='15.02.2022 Смета'!E285</f>
        <v>1</v>
      </c>
      <c r="AO283" t="b">
        <f>G283='15.02.2022 Смета'!F285</f>
        <v>1</v>
      </c>
      <c r="AP283" t="b">
        <f>H283='15.02.2022 Смета'!G285</f>
        <v>1</v>
      </c>
    </row>
    <row r="284" spans="1:42" ht="27" customHeight="1" x14ac:dyDescent="0.25">
      <c r="A284" s="108">
        <v>234</v>
      </c>
      <c r="B284" s="8" t="s">
        <v>207</v>
      </c>
      <c r="C284" s="21" t="s">
        <v>118</v>
      </c>
      <c r="D284" s="22" t="s">
        <v>613</v>
      </c>
      <c r="E284" s="21" t="s">
        <v>507</v>
      </c>
      <c r="F284" s="35">
        <v>44587</v>
      </c>
      <c r="G284" s="35">
        <v>44591</v>
      </c>
      <c r="H284" s="21" t="s">
        <v>1091</v>
      </c>
      <c r="I284" s="22" t="s">
        <v>507</v>
      </c>
      <c r="J284" s="35">
        <v>44587</v>
      </c>
      <c r="K284" s="35">
        <v>44591</v>
      </c>
      <c r="L284" s="10"/>
      <c r="M284" s="10">
        <v>3400</v>
      </c>
      <c r="N284" s="10">
        <f t="shared" ref="N284:N366" si="46">L284*M284</f>
        <v>0</v>
      </c>
      <c r="O284" s="10"/>
      <c r="P284" s="10">
        <v>2900</v>
      </c>
      <c r="Q284" s="10">
        <f t="shared" ref="Q284:Q366" si="47">O284*P284</f>
        <v>0</v>
      </c>
      <c r="R284" s="10"/>
      <c r="S284" s="10">
        <v>2800</v>
      </c>
      <c r="T284" s="10">
        <f t="shared" ref="T284:T366" si="48">R284*S284</f>
        <v>0</v>
      </c>
      <c r="U284" s="10">
        <v>80</v>
      </c>
      <c r="V284" s="10">
        <v>150</v>
      </c>
      <c r="W284" s="10">
        <f t="shared" si="40"/>
        <v>12000</v>
      </c>
      <c r="X284" s="10">
        <v>85</v>
      </c>
      <c r="Y284" s="10">
        <v>150</v>
      </c>
      <c r="Z284" s="10">
        <f t="shared" si="41"/>
        <v>12750</v>
      </c>
      <c r="AA284" s="10">
        <v>160</v>
      </c>
      <c r="AB284" s="10">
        <v>150</v>
      </c>
      <c r="AC284" s="10">
        <f t="shared" si="42"/>
        <v>24000</v>
      </c>
      <c r="AD284" s="11"/>
      <c r="AE284" s="26">
        <v>7</v>
      </c>
      <c r="AF284" s="7">
        <f t="shared" si="39"/>
        <v>0</v>
      </c>
      <c r="AG284" s="152">
        <v>1</v>
      </c>
      <c r="AH284" s="139">
        <f t="shared" si="43"/>
        <v>325</v>
      </c>
      <c r="AI284" s="139">
        <f t="shared" si="45"/>
        <v>48750</v>
      </c>
      <c r="AJ284" s="109">
        <f t="shared" si="44"/>
        <v>48750</v>
      </c>
      <c r="AM284" t="b">
        <f>D284='15.02.2022 Смета'!D286</f>
        <v>1</v>
      </c>
      <c r="AN284" t="b">
        <f>F284='15.02.2022 Смета'!E286</f>
        <v>1</v>
      </c>
      <c r="AO284" t="b">
        <f>G284='15.02.2022 Смета'!F286</f>
        <v>1</v>
      </c>
      <c r="AP284" t="b">
        <f>H284='15.02.2022 Смета'!G286</f>
        <v>0</v>
      </c>
    </row>
    <row r="285" spans="1:42" ht="15" customHeight="1" x14ac:dyDescent="0.25">
      <c r="A285" s="106"/>
      <c r="B285" s="96"/>
      <c r="C285" s="97"/>
      <c r="D285" s="179" t="s">
        <v>875</v>
      </c>
      <c r="E285" s="99"/>
      <c r="F285" s="99"/>
      <c r="G285" s="99"/>
      <c r="H285" s="99"/>
      <c r="I285" s="99"/>
      <c r="J285" s="99"/>
      <c r="K285" s="99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2"/>
      <c r="AE285" s="79"/>
      <c r="AF285" s="79"/>
      <c r="AG285" s="153"/>
      <c r="AH285" s="151"/>
      <c r="AI285" s="151"/>
      <c r="AJ285" s="164"/>
      <c r="AM285" t="b">
        <f>D285='15.02.2022 Смета'!D287</f>
        <v>1</v>
      </c>
      <c r="AN285" t="b">
        <f>F285='15.02.2022 Смета'!E287</f>
        <v>1</v>
      </c>
      <c r="AO285" t="b">
        <f>G285='15.02.2022 Смета'!F287</f>
        <v>1</v>
      </c>
      <c r="AP285" t="b">
        <f>H285='15.02.2022 Смета'!G287</f>
        <v>1</v>
      </c>
    </row>
    <row r="286" spans="1:42" ht="16.149999999999999" customHeight="1" x14ac:dyDescent="0.25">
      <c r="A286" s="108">
        <v>235</v>
      </c>
      <c r="B286" s="8" t="s">
        <v>181</v>
      </c>
      <c r="C286" s="21" t="s">
        <v>182</v>
      </c>
      <c r="D286" s="22" t="s">
        <v>434</v>
      </c>
      <c r="E286" s="21" t="s">
        <v>461</v>
      </c>
      <c r="F286" s="35">
        <v>44611</v>
      </c>
      <c r="G286" s="35">
        <v>44612</v>
      </c>
      <c r="H286" s="21" t="s">
        <v>312</v>
      </c>
      <c r="I286" s="22" t="s">
        <v>461</v>
      </c>
      <c r="J286" s="35">
        <v>44611</v>
      </c>
      <c r="K286" s="35">
        <v>44612</v>
      </c>
      <c r="L286" s="10"/>
      <c r="M286" s="10">
        <v>3400</v>
      </c>
      <c r="N286" s="10">
        <f t="shared" si="46"/>
        <v>0</v>
      </c>
      <c r="O286" s="10"/>
      <c r="P286" s="10">
        <v>2900</v>
      </c>
      <c r="Q286" s="10">
        <f t="shared" si="47"/>
        <v>0</v>
      </c>
      <c r="R286" s="10"/>
      <c r="S286" s="10">
        <v>2800</v>
      </c>
      <c r="T286" s="10">
        <f t="shared" si="48"/>
        <v>0</v>
      </c>
      <c r="U286" s="10">
        <v>18</v>
      </c>
      <c r="V286" s="10">
        <v>150</v>
      </c>
      <c r="W286" s="10">
        <f t="shared" si="40"/>
        <v>2700</v>
      </c>
      <c r="X286" s="10">
        <v>18</v>
      </c>
      <c r="Y286" s="10">
        <v>150</v>
      </c>
      <c r="Z286" s="10">
        <f t="shared" si="41"/>
        <v>2700</v>
      </c>
      <c r="AA286" s="10">
        <v>18</v>
      </c>
      <c r="AB286" s="10">
        <v>150</v>
      </c>
      <c r="AC286" s="10">
        <f t="shared" si="42"/>
        <v>2700</v>
      </c>
      <c r="AD286" s="11"/>
      <c r="AE286" s="26">
        <v>7</v>
      </c>
      <c r="AF286" s="7">
        <f t="shared" si="39"/>
        <v>0</v>
      </c>
      <c r="AG286" s="152">
        <v>1</v>
      </c>
      <c r="AH286" s="139">
        <f t="shared" si="43"/>
        <v>54</v>
      </c>
      <c r="AI286" s="139">
        <f t="shared" si="45"/>
        <v>8100</v>
      </c>
      <c r="AJ286" s="109">
        <f t="shared" si="44"/>
        <v>8100</v>
      </c>
      <c r="AM286" t="b">
        <f>D286='15.02.2022 Смета'!D288</f>
        <v>1</v>
      </c>
      <c r="AN286" t="b">
        <f>F286='15.02.2022 Смета'!E288</f>
        <v>1</v>
      </c>
      <c r="AO286" t="b">
        <f>G286='15.02.2022 Смета'!F288</f>
        <v>1</v>
      </c>
      <c r="AP286" t="b">
        <f>H286='15.02.2022 Смета'!G288</f>
        <v>1</v>
      </c>
    </row>
    <row r="287" spans="1:42" ht="16.149999999999999" customHeight="1" x14ac:dyDescent="0.25">
      <c r="A287" s="108">
        <v>236</v>
      </c>
      <c r="B287" s="8" t="s">
        <v>181</v>
      </c>
      <c r="C287" s="21" t="s">
        <v>182</v>
      </c>
      <c r="D287" s="22" t="s">
        <v>614</v>
      </c>
      <c r="E287" s="21" t="s">
        <v>340</v>
      </c>
      <c r="F287" s="35">
        <v>44654</v>
      </c>
      <c r="G287" s="35">
        <v>44654</v>
      </c>
      <c r="H287" s="21" t="s">
        <v>305</v>
      </c>
      <c r="I287" s="22" t="s">
        <v>340</v>
      </c>
      <c r="J287" s="35">
        <v>44654</v>
      </c>
      <c r="K287" s="35">
        <v>44654</v>
      </c>
      <c r="L287" s="10"/>
      <c r="M287" s="10">
        <v>3400</v>
      </c>
      <c r="N287" s="10">
        <f t="shared" si="46"/>
        <v>0</v>
      </c>
      <c r="O287" s="10"/>
      <c r="P287" s="10">
        <v>2900</v>
      </c>
      <c r="Q287" s="10">
        <f t="shared" si="47"/>
        <v>0</v>
      </c>
      <c r="R287" s="10"/>
      <c r="S287" s="10">
        <v>2800</v>
      </c>
      <c r="T287" s="10">
        <f t="shared" si="48"/>
        <v>0</v>
      </c>
      <c r="U287" s="10">
        <v>18</v>
      </c>
      <c r="V287" s="10">
        <v>150</v>
      </c>
      <c r="W287" s="10">
        <f t="shared" si="40"/>
        <v>2700</v>
      </c>
      <c r="X287" s="10">
        <v>18</v>
      </c>
      <c r="Y287" s="10">
        <v>150</v>
      </c>
      <c r="Z287" s="10">
        <f t="shared" si="41"/>
        <v>2700</v>
      </c>
      <c r="AA287" s="10">
        <v>18</v>
      </c>
      <c r="AB287" s="10">
        <v>150</v>
      </c>
      <c r="AC287" s="10">
        <f t="shared" si="42"/>
        <v>2700</v>
      </c>
      <c r="AD287" s="11"/>
      <c r="AE287" s="26">
        <v>7</v>
      </c>
      <c r="AF287" s="7">
        <f t="shared" si="39"/>
        <v>0</v>
      </c>
      <c r="AG287" s="152">
        <v>1</v>
      </c>
      <c r="AH287" s="139">
        <f t="shared" si="43"/>
        <v>54</v>
      </c>
      <c r="AI287" s="139">
        <f t="shared" si="45"/>
        <v>8100</v>
      </c>
      <c r="AJ287" s="109">
        <f t="shared" si="44"/>
        <v>8100</v>
      </c>
      <c r="AM287" t="b">
        <f>D287='15.02.2022 Смета'!D289</f>
        <v>1</v>
      </c>
      <c r="AN287" t="b">
        <f>F287='15.02.2022 Смета'!E289</f>
        <v>1</v>
      </c>
      <c r="AO287" t="b">
        <f>G287='15.02.2022 Смета'!F289</f>
        <v>1</v>
      </c>
      <c r="AP287" t="b">
        <f>H287='15.02.2022 Смета'!G289</f>
        <v>1</v>
      </c>
    </row>
    <row r="288" spans="1:42" ht="16.149999999999999" customHeight="1" x14ac:dyDescent="0.25">
      <c r="A288" s="108">
        <v>237</v>
      </c>
      <c r="B288" s="8" t="s">
        <v>181</v>
      </c>
      <c r="C288" s="21" t="s">
        <v>182</v>
      </c>
      <c r="D288" s="22" t="s">
        <v>183</v>
      </c>
      <c r="E288" s="21" t="s">
        <v>461</v>
      </c>
      <c r="F288" s="35">
        <v>44752</v>
      </c>
      <c r="G288" s="35">
        <v>44752</v>
      </c>
      <c r="H288" s="21" t="s">
        <v>787</v>
      </c>
      <c r="I288" s="22" t="s">
        <v>461</v>
      </c>
      <c r="J288" s="35">
        <v>44752</v>
      </c>
      <c r="K288" s="35">
        <v>44752</v>
      </c>
      <c r="L288" s="10"/>
      <c r="M288" s="10">
        <v>3400</v>
      </c>
      <c r="N288" s="10">
        <f t="shared" si="46"/>
        <v>0</v>
      </c>
      <c r="O288" s="10"/>
      <c r="P288" s="10">
        <v>2900</v>
      </c>
      <c r="Q288" s="10">
        <f t="shared" si="47"/>
        <v>0</v>
      </c>
      <c r="R288" s="10"/>
      <c r="S288" s="10">
        <v>2800</v>
      </c>
      <c r="T288" s="10">
        <f t="shared" si="48"/>
        <v>0</v>
      </c>
      <c r="U288" s="10">
        <v>22</v>
      </c>
      <c r="V288" s="10">
        <v>150</v>
      </c>
      <c r="W288" s="10">
        <f t="shared" si="40"/>
        <v>3300</v>
      </c>
      <c r="X288" s="10">
        <v>22</v>
      </c>
      <c r="Y288" s="10">
        <v>150</v>
      </c>
      <c r="Z288" s="10">
        <f t="shared" si="41"/>
        <v>3300</v>
      </c>
      <c r="AA288" s="10">
        <v>22</v>
      </c>
      <c r="AB288" s="10">
        <v>150</v>
      </c>
      <c r="AC288" s="10">
        <f t="shared" si="42"/>
        <v>3300</v>
      </c>
      <c r="AD288" s="11">
        <v>66</v>
      </c>
      <c r="AE288" s="26">
        <v>7</v>
      </c>
      <c r="AF288" s="7">
        <f t="shared" si="39"/>
        <v>462</v>
      </c>
      <c r="AG288" s="152">
        <v>1</v>
      </c>
      <c r="AH288" s="139">
        <f t="shared" si="43"/>
        <v>132</v>
      </c>
      <c r="AI288" s="139">
        <f t="shared" si="45"/>
        <v>10362</v>
      </c>
      <c r="AJ288" s="109">
        <f t="shared" si="44"/>
        <v>10362</v>
      </c>
      <c r="AM288" t="b">
        <f>D288='15.02.2022 Смета'!D290</f>
        <v>1</v>
      </c>
      <c r="AN288" t="b">
        <f>F288='15.02.2022 Смета'!E290</f>
        <v>1</v>
      </c>
      <c r="AO288" t="b">
        <f>G288='15.02.2022 Смета'!F290</f>
        <v>1</v>
      </c>
      <c r="AP288" t="b">
        <f>H288='15.02.2022 Смета'!G290</f>
        <v>1</v>
      </c>
    </row>
    <row r="289" spans="1:42" ht="14.65" customHeight="1" x14ac:dyDescent="0.25">
      <c r="A289" s="106"/>
      <c r="B289" s="96"/>
      <c r="C289" s="97"/>
      <c r="D289" s="179" t="s">
        <v>876</v>
      </c>
      <c r="E289" s="99"/>
      <c r="F289" s="99"/>
      <c r="G289" s="99"/>
      <c r="H289" s="99"/>
      <c r="I289" s="99"/>
      <c r="J289" s="99"/>
      <c r="K289" s="99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2"/>
      <c r="AE289" s="79"/>
      <c r="AF289" s="79"/>
      <c r="AG289" s="153"/>
      <c r="AH289" s="151"/>
      <c r="AI289" s="151"/>
      <c r="AJ289" s="164"/>
      <c r="AM289" t="b">
        <f>D289='15.02.2022 Смета'!D291</f>
        <v>1</v>
      </c>
      <c r="AN289" t="b">
        <f>F289='15.02.2022 Смета'!E291</f>
        <v>1</v>
      </c>
      <c r="AO289" t="b">
        <f>G289='15.02.2022 Смета'!F291</f>
        <v>1</v>
      </c>
      <c r="AP289" t="b">
        <f>H289='15.02.2022 Смета'!G291</f>
        <v>1</v>
      </c>
    </row>
    <row r="290" spans="1:42" ht="38.25" x14ac:dyDescent="0.25">
      <c r="A290" s="108">
        <v>238</v>
      </c>
      <c r="B290" s="8" t="s">
        <v>191</v>
      </c>
      <c r="C290" s="21" t="s">
        <v>293</v>
      </c>
      <c r="D290" s="22" t="s">
        <v>1092</v>
      </c>
      <c r="E290" s="21" t="s">
        <v>485</v>
      </c>
      <c r="F290" s="35" t="s">
        <v>788</v>
      </c>
      <c r="G290" s="35" t="s">
        <v>789</v>
      </c>
      <c r="H290" s="21" t="s">
        <v>1031</v>
      </c>
      <c r="I290" s="22" t="s">
        <v>485</v>
      </c>
      <c r="J290" s="35" t="s">
        <v>788</v>
      </c>
      <c r="K290" s="35" t="s">
        <v>789</v>
      </c>
      <c r="L290" s="10"/>
      <c r="M290" s="10">
        <v>3400</v>
      </c>
      <c r="N290" s="10">
        <f t="shared" si="46"/>
        <v>0</v>
      </c>
      <c r="O290" s="10"/>
      <c r="P290" s="10">
        <v>2900</v>
      </c>
      <c r="Q290" s="10">
        <f t="shared" si="47"/>
        <v>0</v>
      </c>
      <c r="R290" s="10"/>
      <c r="S290" s="10">
        <v>2800</v>
      </c>
      <c r="T290" s="10">
        <f t="shared" si="48"/>
        <v>0</v>
      </c>
      <c r="U290" s="10">
        <v>20</v>
      </c>
      <c r="V290" s="10">
        <v>150</v>
      </c>
      <c r="W290" s="10">
        <f t="shared" si="40"/>
        <v>3000</v>
      </c>
      <c r="X290" s="10">
        <v>20</v>
      </c>
      <c r="Y290" s="10">
        <v>150</v>
      </c>
      <c r="Z290" s="10">
        <f t="shared" si="41"/>
        <v>3000</v>
      </c>
      <c r="AA290" s="10">
        <v>20</v>
      </c>
      <c r="AB290" s="10">
        <v>150</v>
      </c>
      <c r="AC290" s="10">
        <f t="shared" si="42"/>
        <v>3000</v>
      </c>
      <c r="AD290" s="11">
        <v>60</v>
      </c>
      <c r="AE290" s="26">
        <v>7</v>
      </c>
      <c r="AF290" s="7">
        <f t="shared" si="39"/>
        <v>420</v>
      </c>
      <c r="AG290" s="152">
        <v>1</v>
      </c>
      <c r="AH290" s="139">
        <f t="shared" si="43"/>
        <v>120</v>
      </c>
      <c r="AI290" s="139">
        <f t="shared" si="45"/>
        <v>9420</v>
      </c>
      <c r="AJ290" s="109">
        <f t="shared" si="44"/>
        <v>9420</v>
      </c>
      <c r="AM290" t="b">
        <f>D290='15.02.2022 Смета'!D292</f>
        <v>0</v>
      </c>
      <c r="AN290" t="b">
        <f>F290='15.02.2022 Смета'!E292</f>
        <v>1</v>
      </c>
      <c r="AO290" t="b">
        <f>G290='15.02.2022 Смета'!F292</f>
        <v>1</v>
      </c>
      <c r="AP290" t="b">
        <f>H290='15.02.2022 Смета'!G292</f>
        <v>0</v>
      </c>
    </row>
    <row r="291" spans="1:42" ht="16.149999999999999" customHeight="1" x14ac:dyDescent="0.25">
      <c r="A291" s="108">
        <v>239</v>
      </c>
      <c r="B291" s="8" t="s">
        <v>191</v>
      </c>
      <c r="C291" s="21" t="s">
        <v>293</v>
      </c>
      <c r="D291" s="22" t="s">
        <v>538</v>
      </c>
      <c r="E291" s="21" t="s">
        <v>1032</v>
      </c>
      <c r="F291" s="35">
        <v>44680</v>
      </c>
      <c r="G291" s="35">
        <v>44684</v>
      </c>
      <c r="H291" s="21" t="s">
        <v>309</v>
      </c>
      <c r="I291" s="22" t="s">
        <v>539</v>
      </c>
      <c r="J291" s="35">
        <v>44680</v>
      </c>
      <c r="K291" s="35">
        <v>44684</v>
      </c>
      <c r="L291" s="28"/>
      <c r="M291" s="10">
        <v>3400</v>
      </c>
      <c r="N291" s="10">
        <f t="shared" si="46"/>
        <v>0</v>
      </c>
      <c r="O291" s="28"/>
      <c r="P291" s="10">
        <v>2900</v>
      </c>
      <c r="Q291" s="10">
        <f t="shared" si="47"/>
        <v>0</v>
      </c>
      <c r="R291" s="28"/>
      <c r="S291" s="10">
        <v>2800</v>
      </c>
      <c r="T291" s="10">
        <f t="shared" si="48"/>
        <v>0</v>
      </c>
      <c r="U291" s="29">
        <v>2</v>
      </c>
      <c r="V291" s="10">
        <v>150</v>
      </c>
      <c r="W291" s="10">
        <f t="shared" si="40"/>
        <v>300</v>
      </c>
      <c r="X291" s="29">
        <v>2</v>
      </c>
      <c r="Y291" s="10">
        <v>150</v>
      </c>
      <c r="Z291" s="10">
        <f t="shared" si="41"/>
        <v>300</v>
      </c>
      <c r="AA291" s="29">
        <v>2</v>
      </c>
      <c r="AB291" s="10">
        <v>150</v>
      </c>
      <c r="AC291" s="10">
        <f t="shared" si="42"/>
        <v>300</v>
      </c>
      <c r="AD291" s="29">
        <v>6</v>
      </c>
      <c r="AE291" s="26">
        <v>7</v>
      </c>
      <c r="AF291" s="7">
        <f t="shared" si="39"/>
        <v>42</v>
      </c>
      <c r="AG291" s="152">
        <v>1</v>
      </c>
      <c r="AH291" s="139">
        <f t="shared" si="43"/>
        <v>12</v>
      </c>
      <c r="AI291" s="139">
        <f t="shared" si="45"/>
        <v>942</v>
      </c>
      <c r="AJ291" s="109">
        <f t="shared" si="44"/>
        <v>942</v>
      </c>
      <c r="AM291" t="b">
        <f>D291='15.02.2022 Смета'!D293</f>
        <v>1</v>
      </c>
      <c r="AN291" t="b">
        <f>F291='15.02.2022 Смета'!E293</f>
        <v>1</v>
      </c>
      <c r="AO291" t="b">
        <f>G291='15.02.2022 Смета'!F293</f>
        <v>1</v>
      </c>
      <c r="AP291" t="b">
        <f>H291='15.02.2022 Смета'!G293</f>
        <v>1</v>
      </c>
    </row>
    <row r="292" spans="1:42" ht="52.9" customHeight="1" x14ac:dyDescent="0.25">
      <c r="A292" s="108">
        <v>240</v>
      </c>
      <c r="B292" s="8" t="s">
        <v>191</v>
      </c>
      <c r="C292" s="21" t="s">
        <v>293</v>
      </c>
      <c r="D292" s="22" t="s">
        <v>1093</v>
      </c>
      <c r="E292" s="21" t="s">
        <v>450</v>
      </c>
      <c r="F292" s="35" t="s">
        <v>791</v>
      </c>
      <c r="G292" s="35" t="s">
        <v>792</v>
      </c>
      <c r="H292" s="21" t="s">
        <v>336</v>
      </c>
      <c r="I292" s="22" t="s">
        <v>450</v>
      </c>
      <c r="J292" s="35" t="s">
        <v>791</v>
      </c>
      <c r="K292" s="35" t="s">
        <v>792</v>
      </c>
      <c r="L292" s="10"/>
      <c r="M292" s="10">
        <v>3400</v>
      </c>
      <c r="N292" s="10">
        <f t="shared" si="46"/>
        <v>0</v>
      </c>
      <c r="O292" s="10"/>
      <c r="P292" s="10">
        <v>2900</v>
      </c>
      <c r="Q292" s="10">
        <f t="shared" si="47"/>
        <v>0</v>
      </c>
      <c r="R292" s="10"/>
      <c r="S292" s="10">
        <v>2800</v>
      </c>
      <c r="T292" s="10">
        <f t="shared" si="48"/>
        <v>0</v>
      </c>
      <c r="U292" s="10">
        <v>9</v>
      </c>
      <c r="V292" s="10">
        <v>150</v>
      </c>
      <c r="W292" s="10">
        <f t="shared" si="40"/>
        <v>1350</v>
      </c>
      <c r="X292" s="10">
        <v>9</v>
      </c>
      <c r="Y292" s="10">
        <v>150</v>
      </c>
      <c r="Z292" s="10">
        <f t="shared" si="41"/>
        <v>1350</v>
      </c>
      <c r="AA292" s="10">
        <v>9</v>
      </c>
      <c r="AB292" s="10">
        <v>150</v>
      </c>
      <c r="AC292" s="10">
        <f t="shared" si="42"/>
        <v>1350</v>
      </c>
      <c r="AD292" s="11">
        <v>27</v>
      </c>
      <c r="AE292" s="26">
        <v>7</v>
      </c>
      <c r="AF292" s="7">
        <f t="shared" si="39"/>
        <v>189</v>
      </c>
      <c r="AG292" s="152">
        <v>1</v>
      </c>
      <c r="AH292" s="139">
        <f t="shared" si="43"/>
        <v>54</v>
      </c>
      <c r="AI292" s="139">
        <f t="shared" si="45"/>
        <v>4239</v>
      </c>
      <c r="AJ292" s="109">
        <f t="shared" si="44"/>
        <v>4239</v>
      </c>
      <c r="AM292" t="b">
        <f>D292='15.02.2022 Смета'!D294</f>
        <v>0</v>
      </c>
      <c r="AN292" t="b">
        <f>F292='15.02.2022 Смета'!E294</f>
        <v>1</v>
      </c>
      <c r="AO292" t="b">
        <f>G292='15.02.2022 Смета'!F294</f>
        <v>1</v>
      </c>
      <c r="AP292" t="b">
        <f>H292='15.02.2022 Смета'!G294</f>
        <v>1</v>
      </c>
    </row>
    <row r="293" spans="1:42" ht="51" x14ac:dyDescent="0.25">
      <c r="A293" s="108">
        <v>241</v>
      </c>
      <c r="B293" s="8" t="s">
        <v>191</v>
      </c>
      <c r="C293" s="21" t="s">
        <v>293</v>
      </c>
      <c r="D293" s="22" t="s">
        <v>1094</v>
      </c>
      <c r="E293" s="21" t="s">
        <v>417</v>
      </c>
      <c r="F293" s="35" t="s">
        <v>794</v>
      </c>
      <c r="G293" s="35" t="s">
        <v>795</v>
      </c>
      <c r="H293" s="21" t="s">
        <v>336</v>
      </c>
      <c r="I293" s="38" t="s">
        <v>417</v>
      </c>
      <c r="J293" s="35" t="s">
        <v>794</v>
      </c>
      <c r="K293" s="35" t="s">
        <v>795</v>
      </c>
      <c r="L293" s="10"/>
      <c r="M293" s="10">
        <v>3400</v>
      </c>
      <c r="N293" s="10">
        <f t="shared" si="46"/>
        <v>0</v>
      </c>
      <c r="O293" s="10"/>
      <c r="P293" s="10">
        <v>2900</v>
      </c>
      <c r="Q293" s="10">
        <f t="shared" si="47"/>
        <v>0</v>
      </c>
      <c r="R293" s="10"/>
      <c r="S293" s="10">
        <v>2800</v>
      </c>
      <c r="T293" s="10">
        <f t="shared" si="48"/>
        <v>0</v>
      </c>
      <c r="U293" s="10">
        <v>9</v>
      </c>
      <c r="V293" s="10">
        <v>150</v>
      </c>
      <c r="W293" s="10">
        <f t="shared" si="40"/>
        <v>1350</v>
      </c>
      <c r="X293" s="10">
        <v>9</v>
      </c>
      <c r="Y293" s="10">
        <v>150</v>
      </c>
      <c r="Z293" s="10">
        <f t="shared" si="41"/>
        <v>1350</v>
      </c>
      <c r="AA293" s="10">
        <v>9</v>
      </c>
      <c r="AB293" s="10">
        <v>150</v>
      </c>
      <c r="AC293" s="10">
        <f t="shared" si="42"/>
        <v>1350</v>
      </c>
      <c r="AD293" s="11">
        <v>27</v>
      </c>
      <c r="AE293" s="26">
        <v>7</v>
      </c>
      <c r="AF293" s="7">
        <f t="shared" si="39"/>
        <v>189</v>
      </c>
      <c r="AG293" s="152">
        <v>1</v>
      </c>
      <c r="AH293" s="139">
        <f t="shared" si="43"/>
        <v>54</v>
      </c>
      <c r="AI293" s="139">
        <f t="shared" si="45"/>
        <v>4239</v>
      </c>
      <c r="AJ293" s="109">
        <f t="shared" si="44"/>
        <v>4239</v>
      </c>
      <c r="AM293" t="b">
        <f>D293='15.02.2022 Смета'!D295</f>
        <v>0</v>
      </c>
      <c r="AN293" t="b">
        <f>F293='15.02.2022 Смета'!E295</f>
        <v>1</v>
      </c>
      <c r="AO293" t="b">
        <f>G293='15.02.2022 Смета'!F295</f>
        <v>1</v>
      </c>
      <c r="AP293" t="b">
        <f>H293='15.02.2022 Смета'!G295</f>
        <v>1</v>
      </c>
    </row>
    <row r="294" spans="1:42" ht="16.149999999999999" customHeight="1" x14ac:dyDescent="0.25">
      <c r="A294" s="108">
        <v>242</v>
      </c>
      <c r="B294" s="8" t="s">
        <v>191</v>
      </c>
      <c r="C294" s="21" t="s">
        <v>293</v>
      </c>
      <c r="D294" s="22" t="s">
        <v>540</v>
      </c>
      <c r="E294" s="21" t="s">
        <v>1035</v>
      </c>
      <c r="F294" s="35">
        <v>44709</v>
      </c>
      <c r="G294" s="35">
        <v>44709</v>
      </c>
      <c r="H294" s="21" t="s">
        <v>541</v>
      </c>
      <c r="I294" s="22" t="s">
        <v>796</v>
      </c>
      <c r="J294" s="35">
        <v>44709</v>
      </c>
      <c r="K294" s="35">
        <v>44709</v>
      </c>
      <c r="L294" s="28"/>
      <c r="M294" s="10">
        <v>3400</v>
      </c>
      <c r="N294" s="10">
        <f t="shared" si="46"/>
        <v>0</v>
      </c>
      <c r="O294" s="28"/>
      <c r="P294" s="10">
        <v>2900</v>
      </c>
      <c r="Q294" s="10">
        <f t="shared" si="47"/>
        <v>0</v>
      </c>
      <c r="R294" s="28"/>
      <c r="S294" s="10">
        <v>2800</v>
      </c>
      <c r="T294" s="10">
        <f t="shared" si="48"/>
        <v>0</v>
      </c>
      <c r="U294" s="29">
        <v>1</v>
      </c>
      <c r="V294" s="10">
        <v>150</v>
      </c>
      <c r="W294" s="10">
        <f t="shared" si="40"/>
        <v>150</v>
      </c>
      <c r="X294" s="29">
        <v>1</v>
      </c>
      <c r="Y294" s="10">
        <v>150</v>
      </c>
      <c r="Z294" s="10">
        <f t="shared" si="41"/>
        <v>150</v>
      </c>
      <c r="AA294" s="29">
        <v>1</v>
      </c>
      <c r="AB294" s="10">
        <v>150</v>
      </c>
      <c r="AC294" s="10">
        <f t="shared" si="42"/>
        <v>150</v>
      </c>
      <c r="AD294" s="29">
        <v>3</v>
      </c>
      <c r="AE294" s="26">
        <v>7</v>
      </c>
      <c r="AF294" s="7">
        <f t="shared" si="39"/>
        <v>21</v>
      </c>
      <c r="AG294" s="152">
        <v>1</v>
      </c>
      <c r="AH294" s="139">
        <f t="shared" si="43"/>
        <v>6</v>
      </c>
      <c r="AI294" s="139">
        <f t="shared" si="45"/>
        <v>471</v>
      </c>
      <c r="AJ294" s="109">
        <f t="shared" si="44"/>
        <v>471</v>
      </c>
      <c r="AM294" t="b">
        <f>D294='15.02.2022 Смета'!D296</f>
        <v>1</v>
      </c>
      <c r="AN294" t="b">
        <f>F294='15.02.2022 Смета'!E296</f>
        <v>1</v>
      </c>
      <c r="AO294" t="b">
        <f>G294='15.02.2022 Смета'!F296</f>
        <v>1</v>
      </c>
      <c r="AP294" t="b">
        <f>H294='15.02.2022 Смета'!G296</f>
        <v>1</v>
      </c>
    </row>
    <row r="295" spans="1:42" ht="16.149999999999999" customHeight="1" x14ac:dyDescent="0.25">
      <c r="A295" s="108">
        <v>243</v>
      </c>
      <c r="B295" s="8" t="s">
        <v>191</v>
      </c>
      <c r="C295" s="21" t="s">
        <v>293</v>
      </c>
      <c r="D295" s="22" t="s">
        <v>542</v>
      </c>
      <c r="E295" s="21" t="s">
        <v>1032</v>
      </c>
      <c r="F295" s="35">
        <v>44709</v>
      </c>
      <c r="G295" s="35">
        <v>44709</v>
      </c>
      <c r="H295" s="21" t="s">
        <v>541</v>
      </c>
      <c r="I295" s="22" t="s">
        <v>539</v>
      </c>
      <c r="J295" s="35">
        <v>44709</v>
      </c>
      <c r="K295" s="35">
        <v>44709</v>
      </c>
      <c r="L295" s="28"/>
      <c r="M295" s="10">
        <v>3400</v>
      </c>
      <c r="N295" s="10">
        <f t="shared" si="46"/>
        <v>0</v>
      </c>
      <c r="O295" s="28"/>
      <c r="P295" s="10">
        <v>2900</v>
      </c>
      <c r="Q295" s="10">
        <f t="shared" si="47"/>
        <v>0</v>
      </c>
      <c r="R295" s="28"/>
      <c r="S295" s="10">
        <v>2800</v>
      </c>
      <c r="T295" s="10">
        <f t="shared" si="48"/>
        <v>0</v>
      </c>
      <c r="U295" s="29">
        <v>2</v>
      </c>
      <c r="V295" s="10">
        <v>150</v>
      </c>
      <c r="W295" s="10">
        <f t="shared" si="40"/>
        <v>300</v>
      </c>
      <c r="X295" s="29">
        <v>2</v>
      </c>
      <c r="Y295" s="10">
        <v>150</v>
      </c>
      <c r="Z295" s="10">
        <f t="shared" si="41"/>
        <v>300</v>
      </c>
      <c r="AA295" s="29">
        <v>2</v>
      </c>
      <c r="AB295" s="10">
        <v>150</v>
      </c>
      <c r="AC295" s="10">
        <f t="shared" si="42"/>
        <v>300</v>
      </c>
      <c r="AD295" s="29">
        <v>6</v>
      </c>
      <c r="AE295" s="26">
        <v>7</v>
      </c>
      <c r="AF295" s="7">
        <f t="shared" si="39"/>
        <v>42</v>
      </c>
      <c r="AG295" s="152">
        <v>1</v>
      </c>
      <c r="AH295" s="139">
        <f t="shared" si="43"/>
        <v>12</v>
      </c>
      <c r="AI295" s="139">
        <f t="shared" si="45"/>
        <v>942</v>
      </c>
      <c r="AJ295" s="109">
        <f t="shared" si="44"/>
        <v>942</v>
      </c>
      <c r="AM295" t="b">
        <f>D295='15.02.2022 Смета'!D297</f>
        <v>1</v>
      </c>
      <c r="AN295" t="b">
        <f>F295='15.02.2022 Смета'!E297</f>
        <v>1</v>
      </c>
      <c r="AO295" t="b">
        <f>G295='15.02.2022 Смета'!F297</f>
        <v>1</v>
      </c>
      <c r="AP295" t="b">
        <f>H295='15.02.2022 Смета'!G297</f>
        <v>1</v>
      </c>
    </row>
    <row r="296" spans="1:42" ht="16.149999999999999" customHeight="1" x14ac:dyDescent="0.25">
      <c r="A296" s="106"/>
      <c r="B296" s="96"/>
      <c r="C296" s="97"/>
      <c r="D296" s="179" t="s">
        <v>877</v>
      </c>
      <c r="E296" s="99"/>
      <c r="F296" s="99"/>
      <c r="G296" s="99"/>
      <c r="H296" s="99"/>
      <c r="I296" s="99"/>
      <c r="J296" s="99"/>
      <c r="K296" s="99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2"/>
      <c r="AE296" s="79"/>
      <c r="AF296" s="79"/>
      <c r="AG296" s="153"/>
      <c r="AH296" s="151"/>
      <c r="AI296" s="151"/>
      <c r="AJ296" s="164"/>
      <c r="AM296" t="b">
        <f>D296='15.02.2022 Смета'!D298</f>
        <v>1</v>
      </c>
      <c r="AN296" t="b">
        <f>F296='15.02.2022 Смета'!E298</f>
        <v>1</v>
      </c>
      <c r="AO296" t="b">
        <f>G296='15.02.2022 Смета'!F298</f>
        <v>1</v>
      </c>
      <c r="AP296" t="b">
        <f>H296='15.02.2022 Смета'!G298</f>
        <v>1</v>
      </c>
    </row>
    <row r="297" spans="1:42" ht="27" customHeight="1" x14ac:dyDescent="0.25">
      <c r="A297" s="108">
        <v>244</v>
      </c>
      <c r="B297" s="15" t="s">
        <v>269</v>
      </c>
      <c r="C297" s="21" t="s">
        <v>134</v>
      </c>
      <c r="D297" s="22" t="s">
        <v>615</v>
      </c>
      <c r="E297" s="21" t="s">
        <v>340</v>
      </c>
      <c r="F297" s="35">
        <v>44631</v>
      </c>
      <c r="G297" s="35">
        <v>44635</v>
      </c>
      <c r="H297" s="21" t="s">
        <v>319</v>
      </c>
      <c r="I297" s="22" t="s">
        <v>340</v>
      </c>
      <c r="J297" s="35">
        <v>44631</v>
      </c>
      <c r="K297" s="35">
        <v>44635</v>
      </c>
      <c r="L297" s="14"/>
      <c r="M297" s="10">
        <v>3400</v>
      </c>
      <c r="N297" s="10">
        <f t="shared" si="46"/>
        <v>0</v>
      </c>
      <c r="O297" s="14"/>
      <c r="P297" s="10">
        <v>2900</v>
      </c>
      <c r="Q297" s="10">
        <f t="shared" si="47"/>
        <v>0</v>
      </c>
      <c r="R297" s="14"/>
      <c r="S297" s="10">
        <v>2800</v>
      </c>
      <c r="T297" s="10">
        <f t="shared" si="48"/>
        <v>0</v>
      </c>
      <c r="U297" s="10">
        <v>30</v>
      </c>
      <c r="V297" s="10">
        <v>150</v>
      </c>
      <c r="W297" s="10">
        <f t="shared" si="40"/>
        <v>4500</v>
      </c>
      <c r="X297" s="10">
        <v>30</v>
      </c>
      <c r="Y297" s="10">
        <v>150</v>
      </c>
      <c r="Z297" s="10">
        <f t="shared" si="41"/>
        <v>4500</v>
      </c>
      <c r="AA297" s="10">
        <v>30</v>
      </c>
      <c r="AB297" s="10">
        <v>150</v>
      </c>
      <c r="AC297" s="10">
        <f t="shared" si="42"/>
        <v>4500</v>
      </c>
      <c r="AD297" s="10"/>
      <c r="AE297" s="26">
        <v>7</v>
      </c>
      <c r="AF297" s="7">
        <f>AD297*AE297</f>
        <v>0</v>
      </c>
      <c r="AG297" s="152">
        <v>1</v>
      </c>
      <c r="AH297" s="139">
        <f t="shared" si="43"/>
        <v>90</v>
      </c>
      <c r="AI297" s="139">
        <f t="shared" si="45"/>
        <v>13500</v>
      </c>
      <c r="AJ297" s="109">
        <f t="shared" si="44"/>
        <v>13500</v>
      </c>
      <c r="AM297" t="b">
        <f>D297='15.02.2022 Смета'!D299</f>
        <v>1</v>
      </c>
      <c r="AN297" t="b">
        <f>F297='15.02.2022 Смета'!E299</f>
        <v>1</v>
      </c>
      <c r="AO297" t="b">
        <f>G297='15.02.2022 Смета'!F299</f>
        <v>1</v>
      </c>
      <c r="AP297" t="b">
        <f>H297='15.02.2022 Смета'!G299</f>
        <v>1</v>
      </c>
    </row>
    <row r="298" spans="1:42" ht="42" customHeight="1" x14ac:dyDescent="0.25">
      <c r="A298" s="108">
        <v>245</v>
      </c>
      <c r="B298" s="15" t="s">
        <v>269</v>
      </c>
      <c r="C298" s="21" t="s">
        <v>134</v>
      </c>
      <c r="D298" s="22" t="s">
        <v>616</v>
      </c>
      <c r="E298" s="21" t="s">
        <v>991</v>
      </c>
      <c r="F298" s="35">
        <v>44631</v>
      </c>
      <c r="G298" s="35">
        <v>44635</v>
      </c>
      <c r="H298" s="21" t="s">
        <v>319</v>
      </c>
      <c r="I298" s="22" t="s">
        <v>465</v>
      </c>
      <c r="J298" s="35">
        <v>44631</v>
      </c>
      <c r="K298" s="35">
        <v>44635</v>
      </c>
      <c r="L298" s="14"/>
      <c r="M298" s="10">
        <v>3400</v>
      </c>
      <c r="N298" s="10">
        <f t="shared" si="46"/>
        <v>0</v>
      </c>
      <c r="O298" s="14"/>
      <c r="P298" s="10">
        <v>2900</v>
      </c>
      <c r="Q298" s="10">
        <f t="shared" si="47"/>
        <v>0</v>
      </c>
      <c r="R298" s="14"/>
      <c r="S298" s="10">
        <v>2800</v>
      </c>
      <c r="T298" s="10">
        <f t="shared" si="48"/>
        <v>0</v>
      </c>
      <c r="U298" s="10">
        <v>34</v>
      </c>
      <c r="V298" s="10">
        <v>150</v>
      </c>
      <c r="W298" s="10">
        <f t="shared" si="40"/>
        <v>5100</v>
      </c>
      <c r="X298" s="10">
        <v>34</v>
      </c>
      <c r="Y298" s="10">
        <v>150</v>
      </c>
      <c r="Z298" s="10">
        <f t="shared" si="41"/>
        <v>5100</v>
      </c>
      <c r="AA298" s="10">
        <v>34</v>
      </c>
      <c r="AB298" s="10">
        <v>150</v>
      </c>
      <c r="AC298" s="10">
        <f t="shared" si="42"/>
        <v>5100</v>
      </c>
      <c r="AD298" s="10"/>
      <c r="AE298" s="26">
        <v>7</v>
      </c>
      <c r="AF298" s="7">
        <f>AD298*AE298</f>
        <v>0</v>
      </c>
      <c r="AG298" s="152">
        <v>1</v>
      </c>
      <c r="AH298" s="145">
        <f t="shared" si="43"/>
        <v>102</v>
      </c>
      <c r="AI298" s="139">
        <f t="shared" si="45"/>
        <v>15300</v>
      </c>
      <c r="AJ298" s="118">
        <f t="shared" si="44"/>
        <v>15300</v>
      </c>
      <c r="AM298" t="b">
        <f>D298='15.02.2022 Смета'!D300</f>
        <v>1</v>
      </c>
      <c r="AN298" t="b">
        <f>F298='15.02.2022 Смета'!E300</f>
        <v>1</v>
      </c>
      <c r="AO298" t="b">
        <f>G298='15.02.2022 Смета'!F300</f>
        <v>1</v>
      </c>
      <c r="AP298" t="b">
        <f>H298='15.02.2022 Смета'!G300</f>
        <v>1</v>
      </c>
    </row>
    <row r="299" spans="1:42" x14ac:dyDescent="0.25">
      <c r="A299" s="106"/>
      <c r="B299" s="96"/>
      <c r="C299" s="97"/>
      <c r="D299" s="179" t="s">
        <v>878</v>
      </c>
      <c r="E299" s="99"/>
      <c r="F299" s="99"/>
      <c r="G299" s="99"/>
      <c r="H299" s="99"/>
      <c r="I299" s="99"/>
      <c r="J299" s="99"/>
      <c r="K299" s="99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2"/>
      <c r="AE299" s="79"/>
      <c r="AF299" s="79"/>
      <c r="AG299" s="153"/>
      <c r="AH299" s="151"/>
      <c r="AI299" s="151"/>
      <c r="AJ299" s="164"/>
      <c r="AM299" t="b">
        <f>D299='15.02.2022 Смета'!D301</f>
        <v>1</v>
      </c>
      <c r="AN299" t="b">
        <f>F299='15.02.2022 Смета'!E301</f>
        <v>1</v>
      </c>
      <c r="AO299" t="b">
        <f>G299='15.02.2022 Смета'!F301</f>
        <v>1</v>
      </c>
      <c r="AP299" t="b">
        <f>H299='15.02.2022 Смета'!G301</f>
        <v>1</v>
      </c>
    </row>
    <row r="300" spans="1:42" ht="52.9" customHeight="1" x14ac:dyDescent="0.25">
      <c r="A300" s="108">
        <v>246</v>
      </c>
      <c r="B300" s="8" t="s">
        <v>237</v>
      </c>
      <c r="C300" s="21" t="s">
        <v>236</v>
      </c>
      <c r="D300" s="22" t="s">
        <v>85</v>
      </c>
      <c r="E300" s="21" t="s">
        <v>491</v>
      </c>
      <c r="F300" s="35">
        <v>44588</v>
      </c>
      <c r="G300" s="35">
        <v>44591</v>
      </c>
      <c r="H300" s="21" t="s">
        <v>298</v>
      </c>
      <c r="I300" s="22" t="s">
        <v>491</v>
      </c>
      <c r="J300" s="35">
        <v>44588</v>
      </c>
      <c r="K300" s="35">
        <v>44591</v>
      </c>
      <c r="L300" s="10"/>
      <c r="M300" s="10">
        <v>3400</v>
      </c>
      <c r="N300" s="10">
        <f t="shared" si="46"/>
        <v>0</v>
      </c>
      <c r="O300" s="10"/>
      <c r="P300" s="10">
        <v>2900</v>
      </c>
      <c r="Q300" s="10">
        <f t="shared" si="47"/>
        <v>0</v>
      </c>
      <c r="R300" s="10"/>
      <c r="S300" s="10">
        <v>2800</v>
      </c>
      <c r="T300" s="10">
        <f t="shared" si="48"/>
        <v>0</v>
      </c>
      <c r="U300" s="10">
        <v>10</v>
      </c>
      <c r="V300" s="10">
        <v>150</v>
      </c>
      <c r="W300" s="10">
        <f t="shared" si="40"/>
        <v>1500</v>
      </c>
      <c r="X300" s="10">
        <v>10</v>
      </c>
      <c r="Y300" s="10">
        <v>150</v>
      </c>
      <c r="Z300" s="10">
        <f t="shared" si="41"/>
        <v>1500</v>
      </c>
      <c r="AA300" s="10">
        <v>10</v>
      </c>
      <c r="AB300" s="10">
        <v>150</v>
      </c>
      <c r="AC300" s="10">
        <f t="shared" si="42"/>
        <v>1500</v>
      </c>
      <c r="AD300" s="11"/>
      <c r="AE300" s="26">
        <v>7</v>
      </c>
      <c r="AF300" s="7">
        <f>AD300*AE300</f>
        <v>0</v>
      </c>
      <c r="AG300" s="152">
        <v>1</v>
      </c>
      <c r="AH300" s="139">
        <f t="shared" si="43"/>
        <v>30</v>
      </c>
      <c r="AI300" s="139">
        <f t="shared" si="45"/>
        <v>4500</v>
      </c>
      <c r="AJ300" s="109">
        <f t="shared" si="44"/>
        <v>4500</v>
      </c>
      <c r="AM300" t="b">
        <f>D300='15.02.2022 Смета'!D302</f>
        <v>1</v>
      </c>
      <c r="AN300" t="b">
        <f>F300='15.02.2022 Смета'!E302</f>
        <v>1</v>
      </c>
      <c r="AO300" t="b">
        <f>G300='15.02.2022 Смета'!F302</f>
        <v>1</v>
      </c>
      <c r="AP300" t="b">
        <f>H300='15.02.2022 Смета'!G302</f>
        <v>1</v>
      </c>
    </row>
    <row r="301" spans="1:42" ht="16.149999999999999" customHeight="1" x14ac:dyDescent="0.25">
      <c r="A301" s="108">
        <v>247</v>
      </c>
      <c r="B301" s="8" t="s">
        <v>237</v>
      </c>
      <c r="C301" s="21" t="s">
        <v>236</v>
      </c>
      <c r="D301" s="22" t="s">
        <v>86</v>
      </c>
      <c r="E301" s="21" t="s">
        <v>449</v>
      </c>
      <c r="F301" s="35">
        <v>44588</v>
      </c>
      <c r="G301" s="35">
        <v>44591</v>
      </c>
      <c r="H301" s="21" t="s">
        <v>298</v>
      </c>
      <c r="I301" s="22" t="s">
        <v>449</v>
      </c>
      <c r="J301" s="35">
        <v>44588</v>
      </c>
      <c r="K301" s="35">
        <v>44591</v>
      </c>
      <c r="L301" s="10"/>
      <c r="M301" s="10">
        <v>3400</v>
      </c>
      <c r="N301" s="10">
        <f t="shared" si="46"/>
        <v>0</v>
      </c>
      <c r="O301" s="10"/>
      <c r="P301" s="10">
        <v>2900</v>
      </c>
      <c r="Q301" s="10">
        <f t="shared" si="47"/>
        <v>0</v>
      </c>
      <c r="R301" s="10"/>
      <c r="S301" s="10">
        <v>2800</v>
      </c>
      <c r="T301" s="10">
        <f t="shared" si="48"/>
        <v>0</v>
      </c>
      <c r="U301" s="10">
        <v>2</v>
      </c>
      <c r="V301" s="10">
        <v>150</v>
      </c>
      <c r="W301" s="10">
        <f t="shared" si="40"/>
        <v>300</v>
      </c>
      <c r="X301" s="10">
        <v>2</v>
      </c>
      <c r="Y301" s="10">
        <v>150</v>
      </c>
      <c r="Z301" s="10">
        <f t="shared" si="41"/>
        <v>300</v>
      </c>
      <c r="AA301" s="10">
        <v>2</v>
      </c>
      <c r="AB301" s="10">
        <v>150</v>
      </c>
      <c r="AC301" s="10">
        <f t="shared" si="42"/>
        <v>300</v>
      </c>
      <c r="AD301" s="11"/>
      <c r="AE301" s="26">
        <v>7</v>
      </c>
      <c r="AF301" s="7">
        <f>AD301*AE301</f>
        <v>0</v>
      </c>
      <c r="AG301" s="152">
        <v>1</v>
      </c>
      <c r="AH301" s="139">
        <f t="shared" si="43"/>
        <v>6</v>
      </c>
      <c r="AI301" s="139">
        <f t="shared" si="45"/>
        <v>900</v>
      </c>
      <c r="AJ301" s="109">
        <f t="shared" si="44"/>
        <v>900</v>
      </c>
      <c r="AM301" t="b">
        <f>D301='15.02.2022 Смета'!D303</f>
        <v>1</v>
      </c>
      <c r="AN301" t="b">
        <f>F301='15.02.2022 Смета'!E303</f>
        <v>1</v>
      </c>
      <c r="AO301" t="b">
        <f>G301='15.02.2022 Смета'!F303</f>
        <v>1</v>
      </c>
      <c r="AP301" t="b">
        <f>H301='15.02.2022 Смета'!G303</f>
        <v>1</v>
      </c>
    </row>
    <row r="302" spans="1:42" ht="53.65" customHeight="1" x14ac:dyDescent="0.25">
      <c r="A302" s="108">
        <v>248</v>
      </c>
      <c r="B302" s="8"/>
      <c r="C302" s="47" t="s">
        <v>236</v>
      </c>
      <c r="D302" s="22" t="s">
        <v>87</v>
      </c>
      <c r="E302" s="21" t="s">
        <v>491</v>
      </c>
      <c r="F302" s="35">
        <v>44700</v>
      </c>
      <c r="G302" s="35">
        <v>44703</v>
      </c>
      <c r="H302" s="21" t="s">
        <v>1036</v>
      </c>
      <c r="I302" s="51" t="s">
        <v>448</v>
      </c>
      <c r="J302" s="52">
        <v>44700</v>
      </c>
      <c r="K302" s="52">
        <v>44703</v>
      </c>
      <c r="L302" s="49"/>
      <c r="M302" s="49">
        <v>3400</v>
      </c>
      <c r="N302" s="49">
        <f t="shared" si="46"/>
        <v>0</v>
      </c>
      <c r="O302" s="49"/>
      <c r="P302" s="49">
        <v>2900</v>
      </c>
      <c r="Q302" s="49">
        <f t="shared" si="47"/>
        <v>0</v>
      </c>
      <c r="R302" s="49"/>
      <c r="S302" s="49">
        <v>2800</v>
      </c>
      <c r="T302" s="49">
        <f t="shared" si="48"/>
        <v>0</v>
      </c>
      <c r="U302" s="49">
        <v>2</v>
      </c>
      <c r="V302" s="49">
        <v>150</v>
      </c>
      <c r="W302" s="49">
        <f t="shared" si="40"/>
        <v>300</v>
      </c>
      <c r="X302" s="49">
        <v>3</v>
      </c>
      <c r="Y302" s="49">
        <v>150</v>
      </c>
      <c r="Z302" s="49">
        <f t="shared" si="41"/>
        <v>450</v>
      </c>
      <c r="AA302" s="49">
        <v>3</v>
      </c>
      <c r="AB302" s="49">
        <v>150</v>
      </c>
      <c r="AC302" s="49">
        <f t="shared" si="42"/>
        <v>450</v>
      </c>
      <c r="AD302" s="50"/>
      <c r="AE302" s="54">
        <v>7</v>
      </c>
      <c r="AF302" s="55">
        <v>150</v>
      </c>
      <c r="AG302" s="152">
        <v>1</v>
      </c>
      <c r="AH302" s="154">
        <f t="shared" si="43"/>
        <v>8</v>
      </c>
      <c r="AI302" s="139">
        <f t="shared" si="45"/>
        <v>1350</v>
      </c>
      <c r="AJ302" s="165">
        <f t="shared" si="44"/>
        <v>1350</v>
      </c>
      <c r="AM302" t="b">
        <f>D302='15.02.2022 Смета'!D304</f>
        <v>1</v>
      </c>
      <c r="AN302" t="b">
        <f>F302='15.02.2022 Смета'!E304</f>
        <v>1</v>
      </c>
      <c r="AO302" t="b">
        <f>G302='15.02.2022 Смета'!F304</f>
        <v>1</v>
      </c>
      <c r="AP302" t="b">
        <f>H302='15.02.2022 Смета'!G304</f>
        <v>0</v>
      </c>
    </row>
    <row r="303" spans="1:42" ht="16.149999999999999" customHeight="1" x14ac:dyDescent="0.25">
      <c r="A303" s="108">
        <v>249</v>
      </c>
      <c r="B303" s="8" t="s">
        <v>238</v>
      </c>
      <c r="C303" s="21" t="s">
        <v>236</v>
      </c>
      <c r="D303" s="22" t="s">
        <v>88</v>
      </c>
      <c r="E303" s="21" t="s">
        <v>449</v>
      </c>
      <c r="F303" s="35">
        <v>44700</v>
      </c>
      <c r="G303" s="35">
        <v>44703</v>
      </c>
      <c r="H303" s="21" t="s">
        <v>1036</v>
      </c>
      <c r="I303" s="22" t="s">
        <v>449</v>
      </c>
      <c r="J303" s="35">
        <v>44700</v>
      </c>
      <c r="K303" s="35">
        <v>44703</v>
      </c>
      <c r="L303" s="11"/>
      <c r="M303" s="10">
        <v>3400</v>
      </c>
      <c r="N303" s="10">
        <f t="shared" si="46"/>
        <v>0</v>
      </c>
      <c r="O303" s="10"/>
      <c r="P303" s="10">
        <v>2900</v>
      </c>
      <c r="Q303" s="10">
        <f t="shared" si="47"/>
        <v>0</v>
      </c>
      <c r="R303" s="10"/>
      <c r="S303" s="10">
        <v>2800</v>
      </c>
      <c r="T303" s="10">
        <f t="shared" si="48"/>
        <v>0</v>
      </c>
      <c r="U303" s="10">
        <v>2</v>
      </c>
      <c r="V303" s="10">
        <v>150</v>
      </c>
      <c r="W303" s="10">
        <f t="shared" si="40"/>
        <v>300</v>
      </c>
      <c r="X303" s="10">
        <v>2</v>
      </c>
      <c r="Y303" s="10">
        <v>150</v>
      </c>
      <c r="Z303" s="10">
        <f t="shared" si="41"/>
        <v>300</v>
      </c>
      <c r="AA303" s="10">
        <v>2</v>
      </c>
      <c r="AB303" s="10">
        <v>150</v>
      </c>
      <c r="AC303" s="10">
        <f t="shared" si="42"/>
        <v>300</v>
      </c>
      <c r="AD303" s="11">
        <v>9</v>
      </c>
      <c r="AE303" s="26">
        <v>7</v>
      </c>
      <c r="AF303" s="7">
        <f t="shared" ref="AF303:AF363" si="49">AD303*AE303</f>
        <v>63</v>
      </c>
      <c r="AG303" s="152">
        <v>1</v>
      </c>
      <c r="AH303" s="139">
        <f t="shared" si="43"/>
        <v>15</v>
      </c>
      <c r="AI303" s="139">
        <f t="shared" si="45"/>
        <v>963</v>
      </c>
      <c r="AJ303" s="109">
        <f t="shared" si="44"/>
        <v>963</v>
      </c>
      <c r="AM303" t="b">
        <f>D303='15.02.2022 Смета'!D305</f>
        <v>1</v>
      </c>
      <c r="AN303" t="b">
        <f>F303='15.02.2022 Смета'!E305</f>
        <v>1</v>
      </c>
      <c r="AO303" t="b">
        <f>G303='15.02.2022 Смета'!F305</f>
        <v>1</v>
      </c>
      <c r="AP303" t="b">
        <f>H303='15.02.2022 Смета'!G305</f>
        <v>0</v>
      </c>
    </row>
    <row r="304" spans="1:42" ht="51.4" customHeight="1" x14ac:dyDescent="0.25">
      <c r="A304" s="108">
        <v>250</v>
      </c>
      <c r="B304" s="8" t="s">
        <v>238</v>
      </c>
      <c r="C304" s="21" t="s">
        <v>236</v>
      </c>
      <c r="D304" s="22" t="s">
        <v>90</v>
      </c>
      <c r="E304" s="21" t="s">
        <v>1037</v>
      </c>
      <c r="F304" s="35">
        <v>44813</v>
      </c>
      <c r="G304" s="35">
        <v>44815</v>
      </c>
      <c r="H304" s="21" t="s">
        <v>541</v>
      </c>
      <c r="I304" s="22" t="s">
        <v>731</v>
      </c>
      <c r="J304" s="35">
        <v>44813</v>
      </c>
      <c r="K304" s="35">
        <v>44815</v>
      </c>
      <c r="L304" s="10">
        <v>2</v>
      </c>
      <c r="M304" s="10">
        <v>3400</v>
      </c>
      <c r="N304" s="10">
        <f t="shared" si="46"/>
        <v>6800</v>
      </c>
      <c r="O304" s="10">
        <v>2</v>
      </c>
      <c r="P304" s="10">
        <v>2900</v>
      </c>
      <c r="Q304" s="10">
        <f t="shared" si="47"/>
        <v>5800</v>
      </c>
      <c r="R304" s="10">
        <v>2</v>
      </c>
      <c r="S304" s="10">
        <v>2800</v>
      </c>
      <c r="T304" s="10">
        <f t="shared" si="48"/>
        <v>5600</v>
      </c>
      <c r="U304" s="10">
        <v>10</v>
      </c>
      <c r="V304" s="10">
        <v>150</v>
      </c>
      <c r="W304" s="10">
        <f t="shared" si="40"/>
        <v>1500</v>
      </c>
      <c r="X304" s="10">
        <v>10</v>
      </c>
      <c r="Y304" s="10">
        <v>150</v>
      </c>
      <c r="Z304" s="10">
        <f t="shared" si="41"/>
        <v>1500</v>
      </c>
      <c r="AA304" s="10">
        <v>10</v>
      </c>
      <c r="AB304" s="10">
        <v>150</v>
      </c>
      <c r="AC304" s="10">
        <f t="shared" si="42"/>
        <v>1500</v>
      </c>
      <c r="AD304" s="11">
        <v>36</v>
      </c>
      <c r="AE304" s="26">
        <v>7</v>
      </c>
      <c r="AF304" s="7">
        <f t="shared" si="49"/>
        <v>252</v>
      </c>
      <c r="AG304" s="152">
        <v>1</v>
      </c>
      <c r="AH304" s="139">
        <f t="shared" si="43"/>
        <v>72</v>
      </c>
      <c r="AI304" s="139">
        <f t="shared" si="45"/>
        <v>22952</v>
      </c>
      <c r="AJ304" s="109">
        <f t="shared" si="44"/>
        <v>22952</v>
      </c>
      <c r="AM304" t="b">
        <f>D304='15.02.2022 Смета'!D306</f>
        <v>1</v>
      </c>
      <c r="AN304" t="b">
        <f>F304='15.02.2022 Смета'!E306</f>
        <v>1</v>
      </c>
      <c r="AO304" t="b">
        <f>G304='15.02.2022 Смета'!F306</f>
        <v>1</v>
      </c>
      <c r="AP304" t="b">
        <f>H304='15.02.2022 Смета'!G306</f>
        <v>1</v>
      </c>
    </row>
    <row r="305" spans="1:42" ht="16.149999999999999" customHeight="1" x14ac:dyDescent="0.25">
      <c r="A305" s="108">
        <v>251</v>
      </c>
      <c r="B305" s="8" t="s">
        <v>238</v>
      </c>
      <c r="C305" s="21" t="s">
        <v>236</v>
      </c>
      <c r="D305" s="22" t="s">
        <v>89</v>
      </c>
      <c r="E305" s="21" t="s">
        <v>449</v>
      </c>
      <c r="F305" s="35">
        <v>44813</v>
      </c>
      <c r="G305" s="35">
        <v>44815</v>
      </c>
      <c r="H305" s="21" t="s">
        <v>541</v>
      </c>
      <c r="I305" s="22" t="s">
        <v>411</v>
      </c>
      <c r="J305" s="35">
        <v>44813</v>
      </c>
      <c r="K305" s="35">
        <v>44815</v>
      </c>
      <c r="L305" s="10">
        <v>1</v>
      </c>
      <c r="M305" s="10">
        <v>3400</v>
      </c>
      <c r="N305" s="10">
        <f t="shared" si="46"/>
        <v>3400</v>
      </c>
      <c r="O305" s="10">
        <v>1</v>
      </c>
      <c r="P305" s="10">
        <v>2900</v>
      </c>
      <c r="Q305" s="10">
        <f t="shared" si="47"/>
        <v>2900</v>
      </c>
      <c r="R305" s="10">
        <v>1</v>
      </c>
      <c r="S305" s="10">
        <v>2800</v>
      </c>
      <c r="T305" s="10">
        <f t="shared" si="48"/>
        <v>2800</v>
      </c>
      <c r="U305" s="10">
        <v>2</v>
      </c>
      <c r="V305" s="10">
        <v>150</v>
      </c>
      <c r="W305" s="10">
        <f t="shared" si="40"/>
        <v>300</v>
      </c>
      <c r="X305" s="10">
        <v>2</v>
      </c>
      <c r="Y305" s="10">
        <v>150</v>
      </c>
      <c r="Z305" s="10">
        <f t="shared" si="41"/>
        <v>300</v>
      </c>
      <c r="AA305" s="10">
        <v>2</v>
      </c>
      <c r="AB305" s="10">
        <v>150</v>
      </c>
      <c r="AC305" s="10">
        <f t="shared" si="42"/>
        <v>300</v>
      </c>
      <c r="AD305" s="11">
        <v>9</v>
      </c>
      <c r="AE305" s="26">
        <v>7</v>
      </c>
      <c r="AF305" s="7">
        <f t="shared" si="49"/>
        <v>63</v>
      </c>
      <c r="AG305" s="152">
        <v>1</v>
      </c>
      <c r="AH305" s="139">
        <f t="shared" si="43"/>
        <v>18</v>
      </c>
      <c r="AI305" s="139">
        <f t="shared" si="45"/>
        <v>10063</v>
      </c>
      <c r="AJ305" s="109">
        <f t="shared" si="44"/>
        <v>10063</v>
      </c>
      <c r="AM305" t="b">
        <f>D305='15.02.2022 Смета'!D307</f>
        <v>1</v>
      </c>
      <c r="AN305" t="b">
        <f>F305='15.02.2022 Смета'!E307</f>
        <v>1</v>
      </c>
      <c r="AO305" t="b">
        <f>G305='15.02.2022 Смета'!F307</f>
        <v>1</v>
      </c>
      <c r="AP305" t="b">
        <f>H305='15.02.2022 Смета'!G307</f>
        <v>1</v>
      </c>
    </row>
    <row r="306" spans="1:42" ht="15" customHeight="1" x14ac:dyDescent="0.25">
      <c r="A306" s="106"/>
      <c r="B306" s="96"/>
      <c r="C306" s="97"/>
      <c r="D306" s="179" t="s">
        <v>879</v>
      </c>
      <c r="E306" s="99"/>
      <c r="F306" s="99"/>
      <c r="G306" s="99"/>
      <c r="H306" s="99"/>
      <c r="I306" s="99"/>
      <c r="J306" s="99"/>
      <c r="K306" s="99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2"/>
      <c r="AE306" s="79"/>
      <c r="AF306" s="79"/>
      <c r="AG306" s="153"/>
      <c r="AH306" s="151"/>
      <c r="AI306" s="151"/>
      <c r="AJ306" s="164"/>
      <c r="AM306" t="b">
        <f>D306='15.02.2022 Смета'!D308</f>
        <v>1</v>
      </c>
      <c r="AN306" t="b">
        <f>F306='15.02.2022 Смета'!E308</f>
        <v>1</v>
      </c>
      <c r="AO306" t="b">
        <f>G306='15.02.2022 Смета'!F308</f>
        <v>1</v>
      </c>
      <c r="AP306" t="b">
        <f>H306='15.02.2022 Смета'!G308</f>
        <v>1</v>
      </c>
    </row>
    <row r="307" spans="1:42" ht="27" customHeight="1" x14ac:dyDescent="0.25">
      <c r="A307" s="108">
        <v>252</v>
      </c>
      <c r="B307" s="8" t="s">
        <v>187</v>
      </c>
      <c r="C307" s="21" t="s">
        <v>147</v>
      </c>
      <c r="D307" s="22" t="s">
        <v>234</v>
      </c>
      <c r="E307" s="21" t="s">
        <v>419</v>
      </c>
      <c r="F307" s="35">
        <v>44687</v>
      </c>
      <c r="G307" s="35">
        <v>44687</v>
      </c>
      <c r="H307" s="21" t="s">
        <v>1038</v>
      </c>
      <c r="I307" s="22" t="s">
        <v>419</v>
      </c>
      <c r="J307" s="35">
        <v>44687</v>
      </c>
      <c r="K307" s="35">
        <v>44687</v>
      </c>
      <c r="L307" s="10"/>
      <c r="M307" s="10">
        <v>3400</v>
      </c>
      <c r="N307" s="10">
        <f t="shared" si="46"/>
        <v>0</v>
      </c>
      <c r="O307" s="10"/>
      <c r="P307" s="10">
        <v>2900</v>
      </c>
      <c r="Q307" s="10">
        <f t="shared" si="47"/>
        <v>0</v>
      </c>
      <c r="R307" s="10"/>
      <c r="S307" s="10">
        <v>2800</v>
      </c>
      <c r="T307" s="10">
        <f t="shared" si="48"/>
        <v>0</v>
      </c>
      <c r="U307" s="10">
        <v>9</v>
      </c>
      <c r="V307" s="10">
        <v>150</v>
      </c>
      <c r="W307" s="10">
        <f t="shared" si="40"/>
        <v>1350</v>
      </c>
      <c r="X307" s="10">
        <v>9</v>
      </c>
      <c r="Y307" s="10">
        <v>150</v>
      </c>
      <c r="Z307" s="10">
        <f t="shared" si="41"/>
        <v>1350</v>
      </c>
      <c r="AA307" s="10">
        <v>9</v>
      </c>
      <c r="AB307" s="10">
        <v>150</v>
      </c>
      <c r="AC307" s="10">
        <f t="shared" si="42"/>
        <v>1350</v>
      </c>
      <c r="AD307" s="11">
        <v>48</v>
      </c>
      <c r="AE307" s="26">
        <v>7</v>
      </c>
      <c r="AF307" s="7">
        <f t="shared" si="49"/>
        <v>336</v>
      </c>
      <c r="AG307" s="152">
        <v>1</v>
      </c>
      <c r="AH307" s="139">
        <f t="shared" si="43"/>
        <v>75</v>
      </c>
      <c r="AI307" s="139">
        <f t="shared" si="45"/>
        <v>4386</v>
      </c>
      <c r="AJ307" s="109">
        <f t="shared" si="44"/>
        <v>4386</v>
      </c>
      <c r="AM307" t="b">
        <f>D307='15.02.2022 Смета'!D309</f>
        <v>1</v>
      </c>
      <c r="AN307" t="b">
        <f>F307='15.02.2022 Смета'!E309</f>
        <v>1</v>
      </c>
      <c r="AO307" t="b">
        <f>G307='15.02.2022 Смета'!F309</f>
        <v>1</v>
      </c>
      <c r="AP307" t="b">
        <f>H307='15.02.2022 Смета'!G309</f>
        <v>0</v>
      </c>
    </row>
    <row r="308" spans="1:42" ht="15" customHeight="1" x14ac:dyDescent="0.25">
      <c r="A308" s="106"/>
      <c r="B308" s="96"/>
      <c r="C308" s="97"/>
      <c r="D308" s="179" t="s">
        <v>880</v>
      </c>
      <c r="E308" s="99"/>
      <c r="F308" s="99"/>
      <c r="G308" s="99"/>
      <c r="H308" s="99"/>
      <c r="I308" s="99"/>
      <c r="J308" s="99"/>
      <c r="K308" s="99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2"/>
      <c r="AE308" s="79"/>
      <c r="AF308" s="79"/>
      <c r="AG308" s="153"/>
      <c r="AH308" s="151"/>
      <c r="AI308" s="151"/>
      <c r="AJ308" s="164"/>
      <c r="AM308" t="b">
        <f>D308='15.02.2022 Смета'!D310</f>
        <v>1</v>
      </c>
      <c r="AN308" t="b">
        <f>F308='15.02.2022 Смета'!E310</f>
        <v>1</v>
      </c>
      <c r="AO308" t="b">
        <f>G308='15.02.2022 Смета'!F310</f>
        <v>1</v>
      </c>
      <c r="AP308" t="b">
        <f>H308='15.02.2022 Смета'!G310</f>
        <v>1</v>
      </c>
    </row>
    <row r="309" spans="1:42" ht="27" customHeight="1" x14ac:dyDescent="0.25">
      <c r="A309" s="108">
        <v>253</v>
      </c>
      <c r="B309" s="8" t="s">
        <v>171</v>
      </c>
      <c r="C309" s="21" t="s">
        <v>148</v>
      </c>
      <c r="D309" s="22" t="s">
        <v>617</v>
      </c>
      <c r="E309" s="21" t="s">
        <v>1039</v>
      </c>
      <c r="F309" s="35">
        <v>44711</v>
      </c>
      <c r="G309" s="35">
        <v>44712</v>
      </c>
      <c r="H309" s="21" t="s">
        <v>992</v>
      </c>
      <c r="I309" s="22" t="s">
        <v>732</v>
      </c>
      <c r="J309" s="35">
        <v>44711</v>
      </c>
      <c r="K309" s="35">
        <v>44712</v>
      </c>
      <c r="L309" s="14"/>
      <c r="M309" s="10">
        <v>3400</v>
      </c>
      <c r="N309" s="10">
        <f t="shared" si="46"/>
        <v>0</v>
      </c>
      <c r="O309" s="14"/>
      <c r="P309" s="10">
        <v>2900</v>
      </c>
      <c r="Q309" s="10">
        <f t="shared" si="47"/>
        <v>0</v>
      </c>
      <c r="R309" s="14"/>
      <c r="S309" s="10">
        <v>2800</v>
      </c>
      <c r="T309" s="10">
        <f t="shared" si="48"/>
        <v>0</v>
      </c>
      <c r="U309" s="12">
        <v>60</v>
      </c>
      <c r="V309" s="10">
        <v>150</v>
      </c>
      <c r="W309" s="10">
        <f t="shared" si="40"/>
        <v>9000</v>
      </c>
      <c r="X309" s="12">
        <v>60</v>
      </c>
      <c r="Y309" s="10">
        <v>150</v>
      </c>
      <c r="Z309" s="10">
        <f t="shared" si="41"/>
        <v>9000</v>
      </c>
      <c r="AA309" s="12">
        <v>60</v>
      </c>
      <c r="AB309" s="10">
        <v>150</v>
      </c>
      <c r="AC309" s="10">
        <f t="shared" si="42"/>
        <v>9000</v>
      </c>
      <c r="AD309" s="12">
        <v>180</v>
      </c>
      <c r="AE309" s="26">
        <v>7</v>
      </c>
      <c r="AF309" s="7">
        <f t="shared" si="49"/>
        <v>1260</v>
      </c>
      <c r="AG309" s="152">
        <v>1</v>
      </c>
      <c r="AH309" s="139">
        <f t="shared" si="43"/>
        <v>360</v>
      </c>
      <c r="AI309" s="139">
        <f t="shared" si="45"/>
        <v>28260</v>
      </c>
      <c r="AJ309" s="109">
        <f t="shared" si="44"/>
        <v>28260</v>
      </c>
      <c r="AM309" t="b">
        <f>D309='15.02.2022 Смета'!D311</f>
        <v>1</v>
      </c>
      <c r="AN309" t="b">
        <f>F309='15.02.2022 Смета'!E311</f>
        <v>1</v>
      </c>
      <c r="AO309" t="b">
        <f>G309='15.02.2022 Смета'!F311</f>
        <v>1</v>
      </c>
      <c r="AP309" t="b">
        <f>H309='15.02.2022 Смета'!G311</f>
        <v>0</v>
      </c>
    </row>
    <row r="310" spans="1:42" ht="27" customHeight="1" x14ac:dyDescent="0.25">
      <c r="A310" s="108">
        <v>254</v>
      </c>
      <c r="B310" s="8" t="s">
        <v>171</v>
      </c>
      <c r="C310" s="21" t="s">
        <v>148</v>
      </c>
      <c r="D310" s="22" t="s">
        <v>91</v>
      </c>
      <c r="E310" s="21" t="s">
        <v>340</v>
      </c>
      <c r="F310" s="35">
        <v>44722</v>
      </c>
      <c r="G310" s="35">
        <v>44724</v>
      </c>
      <c r="H310" s="21" t="s">
        <v>802</v>
      </c>
      <c r="I310" s="22" t="s">
        <v>300</v>
      </c>
      <c r="J310" s="35">
        <v>44722</v>
      </c>
      <c r="K310" s="35">
        <v>44724</v>
      </c>
      <c r="L310" s="14">
        <v>10</v>
      </c>
      <c r="M310" s="10">
        <v>3400</v>
      </c>
      <c r="N310" s="10">
        <f t="shared" si="46"/>
        <v>34000</v>
      </c>
      <c r="O310" s="14">
        <v>10</v>
      </c>
      <c r="P310" s="10">
        <v>2900</v>
      </c>
      <c r="Q310" s="10">
        <f t="shared" si="47"/>
        <v>29000</v>
      </c>
      <c r="R310" s="14">
        <v>10</v>
      </c>
      <c r="S310" s="10">
        <v>2800</v>
      </c>
      <c r="T310" s="10">
        <f t="shared" si="48"/>
        <v>28000</v>
      </c>
      <c r="U310" s="12">
        <v>60</v>
      </c>
      <c r="V310" s="10">
        <v>150</v>
      </c>
      <c r="W310" s="10">
        <f t="shared" si="40"/>
        <v>9000</v>
      </c>
      <c r="X310" s="12">
        <v>60</v>
      </c>
      <c r="Y310" s="10">
        <v>150</v>
      </c>
      <c r="Z310" s="10">
        <f t="shared" si="41"/>
        <v>9000</v>
      </c>
      <c r="AA310" s="12">
        <v>60</v>
      </c>
      <c r="AB310" s="10">
        <v>150</v>
      </c>
      <c r="AC310" s="10">
        <f t="shared" si="42"/>
        <v>9000</v>
      </c>
      <c r="AD310" s="12">
        <v>300</v>
      </c>
      <c r="AE310" s="26">
        <v>7</v>
      </c>
      <c r="AF310" s="7">
        <f t="shared" si="49"/>
        <v>2100</v>
      </c>
      <c r="AG310" s="152">
        <v>1</v>
      </c>
      <c r="AH310" s="139">
        <f t="shared" si="43"/>
        <v>510</v>
      </c>
      <c r="AI310" s="139">
        <f t="shared" si="45"/>
        <v>120100</v>
      </c>
      <c r="AJ310" s="109">
        <f t="shared" si="44"/>
        <v>120100</v>
      </c>
      <c r="AM310" t="b">
        <f>D310='15.02.2022 Смета'!D312</f>
        <v>1</v>
      </c>
      <c r="AN310" t="b">
        <f>F310='15.02.2022 Смета'!E312</f>
        <v>1</v>
      </c>
      <c r="AO310" t="b">
        <f>G310='15.02.2022 Смета'!F312</f>
        <v>1</v>
      </c>
      <c r="AP310" t="b">
        <f>H310='15.02.2022 Смета'!G312</f>
        <v>1</v>
      </c>
    </row>
    <row r="311" spans="1:42" ht="27" customHeight="1" x14ac:dyDescent="0.25">
      <c r="A311" s="108">
        <v>255</v>
      </c>
      <c r="B311" s="8" t="s">
        <v>171</v>
      </c>
      <c r="C311" s="21" t="s">
        <v>148</v>
      </c>
      <c r="D311" s="22" t="s">
        <v>618</v>
      </c>
      <c r="E311" s="21" t="s">
        <v>1029</v>
      </c>
      <c r="F311" s="35">
        <v>44785</v>
      </c>
      <c r="G311" s="35">
        <v>44787</v>
      </c>
      <c r="H311" s="21" t="s">
        <v>767</v>
      </c>
      <c r="I311" s="22" t="s">
        <v>414</v>
      </c>
      <c r="J311" s="35">
        <v>44785</v>
      </c>
      <c r="K311" s="35">
        <v>44787</v>
      </c>
      <c r="L311" s="14"/>
      <c r="M311" s="10">
        <v>3400</v>
      </c>
      <c r="N311" s="10">
        <f t="shared" si="46"/>
        <v>0</v>
      </c>
      <c r="O311" s="14"/>
      <c r="P311" s="10">
        <v>2900</v>
      </c>
      <c r="Q311" s="10">
        <f t="shared" si="47"/>
        <v>0</v>
      </c>
      <c r="R311" s="14"/>
      <c r="S311" s="10">
        <v>2800</v>
      </c>
      <c r="T311" s="10">
        <f t="shared" si="48"/>
        <v>0</v>
      </c>
      <c r="U311" s="12">
        <v>60</v>
      </c>
      <c r="V311" s="10">
        <v>150</v>
      </c>
      <c r="W311" s="10">
        <f t="shared" si="40"/>
        <v>9000</v>
      </c>
      <c r="X311" s="12">
        <v>60</v>
      </c>
      <c r="Y311" s="10">
        <v>150</v>
      </c>
      <c r="Z311" s="10">
        <f t="shared" si="41"/>
        <v>9000</v>
      </c>
      <c r="AA311" s="12">
        <v>60</v>
      </c>
      <c r="AB311" s="10">
        <v>150</v>
      </c>
      <c r="AC311" s="10">
        <f t="shared" si="42"/>
        <v>9000</v>
      </c>
      <c r="AD311" s="12">
        <v>180</v>
      </c>
      <c r="AE311" s="26">
        <v>7</v>
      </c>
      <c r="AF311" s="7">
        <f t="shared" si="49"/>
        <v>1260</v>
      </c>
      <c r="AG311" s="152">
        <v>1</v>
      </c>
      <c r="AH311" s="139">
        <f t="shared" si="43"/>
        <v>360</v>
      </c>
      <c r="AI311" s="139">
        <f t="shared" si="45"/>
        <v>28260</v>
      </c>
      <c r="AJ311" s="109">
        <f t="shared" si="44"/>
        <v>28260</v>
      </c>
      <c r="AM311" t="b">
        <f>D311='15.02.2022 Смета'!D313</f>
        <v>1</v>
      </c>
      <c r="AN311" t="b">
        <f>F311='15.02.2022 Смета'!E313</f>
        <v>1</v>
      </c>
      <c r="AO311" t="b">
        <f>G311='15.02.2022 Смета'!F313</f>
        <v>1</v>
      </c>
      <c r="AP311" t="b">
        <f>H311='15.02.2022 Смета'!G313</f>
        <v>1</v>
      </c>
    </row>
    <row r="312" spans="1:42" ht="16.149999999999999" customHeight="1" x14ac:dyDescent="0.25">
      <c r="A312" s="106"/>
      <c r="B312" s="96"/>
      <c r="C312" s="97"/>
      <c r="D312" s="179" t="s">
        <v>881</v>
      </c>
      <c r="E312" s="99"/>
      <c r="F312" s="99"/>
      <c r="G312" s="99"/>
      <c r="H312" s="99"/>
      <c r="I312" s="99"/>
      <c r="J312" s="99"/>
      <c r="K312" s="99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2"/>
      <c r="AE312" s="79"/>
      <c r="AF312" s="79"/>
      <c r="AG312" s="153"/>
      <c r="AH312" s="151"/>
      <c r="AI312" s="151"/>
      <c r="AJ312" s="164"/>
      <c r="AM312" t="b">
        <f>D312='15.02.2022 Смета'!D314</f>
        <v>1</v>
      </c>
      <c r="AN312" t="b">
        <f>F312='15.02.2022 Смета'!E314</f>
        <v>1</v>
      </c>
      <c r="AO312" t="b">
        <f>G312='15.02.2022 Смета'!F314</f>
        <v>1</v>
      </c>
      <c r="AP312" t="b">
        <f>H312='15.02.2022 Смета'!G314</f>
        <v>1</v>
      </c>
    </row>
    <row r="313" spans="1:42" ht="27" customHeight="1" x14ac:dyDescent="0.25">
      <c r="A313" s="108">
        <v>256</v>
      </c>
      <c r="B313" s="8" t="s">
        <v>188</v>
      </c>
      <c r="C313" s="21" t="s">
        <v>116</v>
      </c>
      <c r="D313" s="22" t="s">
        <v>619</v>
      </c>
      <c r="E313" s="21" t="s">
        <v>477</v>
      </c>
      <c r="F313" s="35">
        <v>44601</v>
      </c>
      <c r="G313" s="35">
        <v>44603</v>
      </c>
      <c r="H313" s="21" t="s">
        <v>301</v>
      </c>
      <c r="I313" s="22" t="s">
        <v>477</v>
      </c>
      <c r="J313" s="35">
        <v>44601</v>
      </c>
      <c r="K313" s="35">
        <v>44603</v>
      </c>
      <c r="L313" s="10"/>
      <c r="M313" s="10">
        <v>3400</v>
      </c>
      <c r="N313" s="10">
        <f t="shared" si="46"/>
        <v>0</v>
      </c>
      <c r="O313" s="10"/>
      <c r="P313" s="10">
        <v>2900</v>
      </c>
      <c r="Q313" s="10">
        <f t="shared" si="47"/>
        <v>0</v>
      </c>
      <c r="R313" s="10"/>
      <c r="S313" s="10">
        <v>2800</v>
      </c>
      <c r="T313" s="10">
        <f t="shared" si="48"/>
        <v>0</v>
      </c>
      <c r="U313" s="10">
        <v>80</v>
      </c>
      <c r="V313" s="10">
        <v>150</v>
      </c>
      <c r="W313" s="10">
        <f t="shared" ref="W313:W393" si="50">U313*V313</f>
        <v>12000</v>
      </c>
      <c r="X313" s="10">
        <v>80</v>
      </c>
      <c r="Y313" s="10">
        <v>150</v>
      </c>
      <c r="Z313" s="10">
        <f t="shared" ref="Z313:Z393" si="51">X313*Y313</f>
        <v>12000</v>
      </c>
      <c r="AA313" s="10">
        <v>160</v>
      </c>
      <c r="AB313" s="10">
        <v>150</v>
      </c>
      <c r="AC313" s="10">
        <f t="shared" ref="AC313:AC393" si="52">AA313*AB313</f>
        <v>24000</v>
      </c>
      <c r="AD313" s="11"/>
      <c r="AE313" s="26">
        <v>7</v>
      </c>
      <c r="AF313" s="7">
        <f t="shared" si="49"/>
        <v>0</v>
      </c>
      <c r="AG313" s="152">
        <v>1</v>
      </c>
      <c r="AH313" s="139">
        <f t="shared" si="43"/>
        <v>320</v>
      </c>
      <c r="AI313" s="139">
        <f t="shared" si="45"/>
        <v>48000</v>
      </c>
      <c r="AJ313" s="109">
        <f t="shared" si="44"/>
        <v>48000</v>
      </c>
      <c r="AM313" t="b">
        <f>D313='15.02.2022 Смета'!D315</f>
        <v>1</v>
      </c>
      <c r="AN313" t="b">
        <f>F313='15.02.2022 Смета'!E315</f>
        <v>1</v>
      </c>
      <c r="AO313" t="b">
        <f>G313='15.02.2022 Смета'!F315</f>
        <v>1</v>
      </c>
      <c r="AP313" t="b">
        <f>H313='15.02.2022 Смета'!G315</f>
        <v>1</v>
      </c>
    </row>
    <row r="314" spans="1:42" ht="27" customHeight="1" x14ac:dyDescent="0.25">
      <c r="A314" s="108">
        <v>257</v>
      </c>
      <c r="B314" s="8" t="s">
        <v>188</v>
      </c>
      <c r="C314" s="21" t="s">
        <v>116</v>
      </c>
      <c r="D314" s="22" t="s">
        <v>620</v>
      </c>
      <c r="E314" s="21" t="s">
        <v>477</v>
      </c>
      <c r="F314" s="35">
        <v>44631</v>
      </c>
      <c r="G314" s="35">
        <v>44633</v>
      </c>
      <c r="H314" s="21" t="s">
        <v>803</v>
      </c>
      <c r="I314" s="22" t="s">
        <v>477</v>
      </c>
      <c r="J314" s="35">
        <v>44631</v>
      </c>
      <c r="K314" s="35">
        <v>44633</v>
      </c>
      <c r="L314" s="10"/>
      <c r="M314" s="10">
        <v>3400</v>
      </c>
      <c r="N314" s="10">
        <f t="shared" si="46"/>
        <v>0</v>
      </c>
      <c r="O314" s="10"/>
      <c r="P314" s="10">
        <v>2900</v>
      </c>
      <c r="Q314" s="10">
        <f t="shared" si="47"/>
        <v>0</v>
      </c>
      <c r="R314" s="10"/>
      <c r="S314" s="10">
        <v>2800</v>
      </c>
      <c r="T314" s="10">
        <f t="shared" si="48"/>
        <v>0</v>
      </c>
      <c r="U314" s="10">
        <v>80</v>
      </c>
      <c r="V314" s="10">
        <v>150</v>
      </c>
      <c r="W314" s="10">
        <f t="shared" si="50"/>
        <v>12000</v>
      </c>
      <c r="X314" s="10">
        <v>80</v>
      </c>
      <c r="Y314" s="10">
        <v>150</v>
      </c>
      <c r="Z314" s="10">
        <f t="shared" si="51"/>
        <v>12000</v>
      </c>
      <c r="AA314" s="10">
        <v>160</v>
      </c>
      <c r="AB314" s="10">
        <v>150</v>
      </c>
      <c r="AC314" s="10">
        <f t="shared" si="52"/>
        <v>24000</v>
      </c>
      <c r="AD314" s="11"/>
      <c r="AE314" s="26">
        <v>7</v>
      </c>
      <c r="AF314" s="7">
        <f t="shared" si="49"/>
        <v>0</v>
      </c>
      <c r="AG314" s="152">
        <v>1</v>
      </c>
      <c r="AH314" s="139">
        <f t="shared" si="43"/>
        <v>320</v>
      </c>
      <c r="AI314" s="139">
        <f t="shared" si="45"/>
        <v>48000</v>
      </c>
      <c r="AJ314" s="109">
        <f t="shared" si="44"/>
        <v>48000</v>
      </c>
      <c r="AM314" t="b">
        <f>D314='15.02.2022 Смета'!D316</f>
        <v>1</v>
      </c>
      <c r="AN314" t="b">
        <f>F314='15.02.2022 Смета'!E316</f>
        <v>1</v>
      </c>
      <c r="AO314" t="b">
        <f>G314='15.02.2022 Смета'!F316</f>
        <v>1</v>
      </c>
      <c r="AP314" t="b">
        <f>H314='15.02.2022 Смета'!G316</f>
        <v>1</v>
      </c>
    </row>
    <row r="315" spans="1:42" ht="27" customHeight="1" x14ac:dyDescent="0.25">
      <c r="A315" s="108">
        <v>258</v>
      </c>
      <c r="B315" s="8" t="s">
        <v>188</v>
      </c>
      <c r="C315" s="21" t="s">
        <v>116</v>
      </c>
      <c r="D315" s="22" t="s">
        <v>621</v>
      </c>
      <c r="E315" s="21" t="s">
        <v>457</v>
      </c>
      <c r="F315" s="35">
        <v>44666</v>
      </c>
      <c r="G315" s="35">
        <v>44668</v>
      </c>
      <c r="H315" s="21" t="s">
        <v>301</v>
      </c>
      <c r="I315" s="22" t="s">
        <v>457</v>
      </c>
      <c r="J315" s="35">
        <v>44666</v>
      </c>
      <c r="K315" s="35">
        <v>44668</v>
      </c>
      <c r="L315" s="10"/>
      <c r="M315" s="10">
        <v>3400</v>
      </c>
      <c r="N315" s="10">
        <f t="shared" si="46"/>
        <v>0</v>
      </c>
      <c r="O315" s="10"/>
      <c r="P315" s="10">
        <v>2900</v>
      </c>
      <c r="Q315" s="10">
        <f t="shared" si="47"/>
        <v>0</v>
      </c>
      <c r="R315" s="10"/>
      <c r="S315" s="10">
        <v>2800</v>
      </c>
      <c r="T315" s="10">
        <f t="shared" si="48"/>
        <v>0</v>
      </c>
      <c r="U315" s="10">
        <v>80</v>
      </c>
      <c r="V315" s="10">
        <v>150</v>
      </c>
      <c r="W315" s="10">
        <f t="shared" si="50"/>
        <v>12000</v>
      </c>
      <c r="X315" s="10">
        <v>80</v>
      </c>
      <c r="Y315" s="10">
        <v>150</v>
      </c>
      <c r="Z315" s="10">
        <f t="shared" si="51"/>
        <v>12000</v>
      </c>
      <c r="AA315" s="10">
        <v>160</v>
      </c>
      <c r="AB315" s="10">
        <v>150</v>
      </c>
      <c r="AC315" s="10">
        <f t="shared" si="52"/>
        <v>24000</v>
      </c>
      <c r="AD315" s="11">
        <v>323</v>
      </c>
      <c r="AE315" s="26">
        <v>7</v>
      </c>
      <c r="AF315" s="7">
        <f t="shared" si="49"/>
        <v>2261</v>
      </c>
      <c r="AG315" s="152">
        <v>1</v>
      </c>
      <c r="AH315" s="145">
        <f t="shared" si="43"/>
        <v>643</v>
      </c>
      <c r="AI315" s="139">
        <f t="shared" si="45"/>
        <v>50261</v>
      </c>
      <c r="AJ315" s="118">
        <f t="shared" si="44"/>
        <v>50261</v>
      </c>
      <c r="AM315" t="b">
        <f>D315='15.02.2022 Смета'!D317</f>
        <v>1</v>
      </c>
      <c r="AN315" t="b">
        <f>F315='15.02.2022 Смета'!E317</f>
        <v>1</v>
      </c>
      <c r="AO315" t="b">
        <f>G315='15.02.2022 Смета'!F317</f>
        <v>1</v>
      </c>
      <c r="AP315" t="b">
        <f>H315='15.02.2022 Смета'!G317</f>
        <v>1</v>
      </c>
    </row>
    <row r="316" spans="1:42" ht="27" customHeight="1" x14ac:dyDescent="0.25">
      <c r="A316" s="108">
        <v>259</v>
      </c>
      <c r="B316" s="8" t="s">
        <v>188</v>
      </c>
      <c r="C316" s="21" t="s">
        <v>116</v>
      </c>
      <c r="D316" s="22" t="s">
        <v>622</v>
      </c>
      <c r="E316" s="21" t="s">
        <v>1040</v>
      </c>
      <c r="F316" s="35">
        <v>44701</v>
      </c>
      <c r="G316" s="35">
        <v>44703</v>
      </c>
      <c r="H316" s="21" t="s">
        <v>301</v>
      </c>
      <c r="I316" s="22" t="s">
        <v>733</v>
      </c>
      <c r="J316" s="35">
        <v>44701</v>
      </c>
      <c r="K316" s="35">
        <v>44703</v>
      </c>
      <c r="L316" s="10"/>
      <c r="M316" s="10">
        <v>3400</v>
      </c>
      <c r="N316" s="10">
        <f t="shared" si="46"/>
        <v>0</v>
      </c>
      <c r="O316" s="10"/>
      <c r="P316" s="10">
        <v>2900</v>
      </c>
      <c r="Q316" s="10">
        <f t="shared" si="47"/>
        <v>0</v>
      </c>
      <c r="R316" s="10"/>
      <c r="S316" s="10">
        <v>2800</v>
      </c>
      <c r="T316" s="10">
        <f t="shared" si="48"/>
        <v>0</v>
      </c>
      <c r="U316" s="10">
        <v>80</v>
      </c>
      <c r="V316" s="10">
        <v>150</v>
      </c>
      <c r="W316" s="10">
        <f t="shared" si="50"/>
        <v>12000</v>
      </c>
      <c r="X316" s="10">
        <v>80</v>
      </c>
      <c r="Y316" s="10">
        <v>150</v>
      </c>
      <c r="Z316" s="10">
        <f t="shared" si="51"/>
        <v>12000</v>
      </c>
      <c r="AA316" s="10">
        <v>160</v>
      </c>
      <c r="AB316" s="10">
        <v>150</v>
      </c>
      <c r="AC316" s="10">
        <f t="shared" si="52"/>
        <v>24000</v>
      </c>
      <c r="AD316" s="11">
        <v>323</v>
      </c>
      <c r="AE316" s="26">
        <v>7</v>
      </c>
      <c r="AF316" s="7">
        <f t="shared" si="49"/>
        <v>2261</v>
      </c>
      <c r="AG316" s="152">
        <v>1</v>
      </c>
      <c r="AH316" s="145">
        <f t="shared" si="43"/>
        <v>643</v>
      </c>
      <c r="AI316" s="139">
        <f t="shared" si="45"/>
        <v>50261</v>
      </c>
      <c r="AJ316" s="118">
        <f t="shared" si="44"/>
        <v>50261</v>
      </c>
      <c r="AM316" t="b">
        <f>D316='15.02.2022 Смета'!D318</f>
        <v>1</v>
      </c>
      <c r="AN316" t="b">
        <f>F316='15.02.2022 Смета'!E318</f>
        <v>1</v>
      </c>
      <c r="AO316" t="b">
        <f>G316='15.02.2022 Смета'!F318</f>
        <v>1</v>
      </c>
      <c r="AP316" t="b">
        <f>H316='15.02.2022 Смета'!G318</f>
        <v>1</v>
      </c>
    </row>
    <row r="317" spans="1:42" ht="16.149999999999999" customHeight="1" x14ac:dyDescent="0.25">
      <c r="A317" s="108">
        <v>260</v>
      </c>
      <c r="B317" s="8" t="s">
        <v>188</v>
      </c>
      <c r="C317" s="21" t="s">
        <v>116</v>
      </c>
      <c r="D317" s="22" t="s">
        <v>71</v>
      </c>
      <c r="E317" s="21" t="s">
        <v>509</v>
      </c>
      <c r="F317" s="35">
        <v>44827</v>
      </c>
      <c r="G317" s="35">
        <v>44829</v>
      </c>
      <c r="H317" s="21" t="s">
        <v>334</v>
      </c>
      <c r="I317" s="22" t="s">
        <v>509</v>
      </c>
      <c r="J317" s="35">
        <v>44827</v>
      </c>
      <c r="K317" s="35">
        <v>44829</v>
      </c>
      <c r="L317" s="10">
        <v>1</v>
      </c>
      <c r="M317" s="10">
        <v>3400</v>
      </c>
      <c r="N317" s="10">
        <f t="shared" si="46"/>
        <v>3400</v>
      </c>
      <c r="O317" s="10">
        <v>1</v>
      </c>
      <c r="P317" s="10">
        <v>2900</v>
      </c>
      <c r="Q317" s="10">
        <f t="shared" si="47"/>
        <v>2900</v>
      </c>
      <c r="R317" s="10">
        <v>1</v>
      </c>
      <c r="S317" s="10">
        <v>2800</v>
      </c>
      <c r="T317" s="10">
        <f t="shared" si="48"/>
        <v>2800</v>
      </c>
      <c r="U317" s="10">
        <v>17</v>
      </c>
      <c r="V317" s="10">
        <v>150</v>
      </c>
      <c r="W317" s="10">
        <f t="shared" si="50"/>
        <v>2550</v>
      </c>
      <c r="X317" s="10">
        <v>17</v>
      </c>
      <c r="Y317" s="10">
        <v>150</v>
      </c>
      <c r="Z317" s="10">
        <f t="shared" si="51"/>
        <v>2550</v>
      </c>
      <c r="AA317" s="10">
        <v>34</v>
      </c>
      <c r="AB317" s="10">
        <v>150</v>
      </c>
      <c r="AC317" s="10">
        <f t="shared" si="52"/>
        <v>5100</v>
      </c>
      <c r="AD317" s="11">
        <v>71</v>
      </c>
      <c r="AE317" s="26">
        <v>7</v>
      </c>
      <c r="AF317" s="7">
        <f t="shared" si="49"/>
        <v>497</v>
      </c>
      <c r="AG317" s="152">
        <v>1</v>
      </c>
      <c r="AH317" s="145">
        <f t="shared" si="43"/>
        <v>142</v>
      </c>
      <c r="AI317" s="139">
        <f t="shared" si="45"/>
        <v>19797</v>
      </c>
      <c r="AJ317" s="118">
        <f t="shared" si="44"/>
        <v>19797</v>
      </c>
      <c r="AM317" t="b">
        <f>D317='15.02.2022 Смета'!D319</f>
        <v>1</v>
      </c>
      <c r="AN317" t="b">
        <f>F317='15.02.2022 Смета'!E319</f>
        <v>1</v>
      </c>
      <c r="AO317" t="b">
        <f>G317='15.02.2022 Смета'!F319</f>
        <v>1</v>
      </c>
      <c r="AP317" t="b">
        <f>H317='15.02.2022 Смета'!G319</f>
        <v>1</v>
      </c>
    </row>
    <row r="318" spans="1:42" ht="27" customHeight="1" x14ac:dyDescent="0.25">
      <c r="A318" s="108">
        <v>261</v>
      </c>
      <c r="B318" s="8" t="s">
        <v>188</v>
      </c>
      <c r="C318" s="21" t="s">
        <v>116</v>
      </c>
      <c r="D318" s="22" t="s">
        <v>623</v>
      </c>
      <c r="E318" s="21" t="s">
        <v>1040</v>
      </c>
      <c r="F318" s="35">
        <v>44827</v>
      </c>
      <c r="G318" s="35">
        <v>44829</v>
      </c>
      <c r="H318" s="21" t="s">
        <v>334</v>
      </c>
      <c r="I318" s="22" t="s">
        <v>733</v>
      </c>
      <c r="J318" s="35">
        <v>44827</v>
      </c>
      <c r="K318" s="35">
        <v>44829</v>
      </c>
      <c r="L318" s="10">
        <v>1</v>
      </c>
      <c r="M318" s="10">
        <v>3400</v>
      </c>
      <c r="N318" s="10">
        <f t="shared" si="46"/>
        <v>3400</v>
      </c>
      <c r="O318" s="10">
        <v>1</v>
      </c>
      <c r="P318" s="10">
        <v>2900</v>
      </c>
      <c r="Q318" s="10">
        <f t="shared" si="47"/>
        <v>2900</v>
      </c>
      <c r="R318" s="10">
        <v>1</v>
      </c>
      <c r="S318" s="10">
        <v>2800</v>
      </c>
      <c r="T318" s="10">
        <f t="shared" si="48"/>
        <v>2800</v>
      </c>
      <c r="U318" s="10">
        <v>63</v>
      </c>
      <c r="V318" s="10">
        <v>150</v>
      </c>
      <c r="W318" s="10">
        <f t="shared" si="50"/>
        <v>9450</v>
      </c>
      <c r="X318" s="10">
        <v>63</v>
      </c>
      <c r="Y318" s="10">
        <v>150</v>
      </c>
      <c r="Z318" s="10">
        <f t="shared" si="51"/>
        <v>9450</v>
      </c>
      <c r="AA318" s="10">
        <v>126</v>
      </c>
      <c r="AB318" s="10">
        <v>150</v>
      </c>
      <c r="AC318" s="10">
        <f t="shared" si="52"/>
        <v>18900</v>
      </c>
      <c r="AD318" s="11">
        <v>255</v>
      </c>
      <c r="AE318" s="26">
        <v>7</v>
      </c>
      <c r="AF318" s="7">
        <f t="shared" si="49"/>
        <v>1785</v>
      </c>
      <c r="AG318" s="152">
        <v>1</v>
      </c>
      <c r="AH318" s="145">
        <f>L318+O318+R318+U318+X318+AA318+AD318</f>
        <v>510</v>
      </c>
      <c r="AI318" s="139">
        <f t="shared" si="45"/>
        <v>48685</v>
      </c>
      <c r="AJ318" s="118">
        <f t="shared" ref="AJ318:AJ399" si="53">N318+Q318+T318+W318+Z318+AC318+AF318</f>
        <v>48685</v>
      </c>
      <c r="AM318" t="b">
        <f>D318='15.02.2022 Смета'!D320</f>
        <v>1</v>
      </c>
      <c r="AN318" t="b">
        <f>F318='15.02.2022 Смета'!E320</f>
        <v>1</v>
      </c>
      <c r="AO318" t="b">
        <f>G318='15.02.2022 Смета'!F320</f>
        <v>1</v>
      </c>
      <c r="AP318" t="b">
        <f>H318='15.02.2022 Смета'!G320</f>
        <v>1</v>
      </c>
    </row>
    <row r="319" spans="1:42" ht="18" customHeight="1" x14ac:dyDescent="0.25">
      <c r="A319" s="106"/>
      <c r="B319" s="96"/>
      <c r="C319" s="97"/>
      <c r="D319" s="179" t="s">
        <v>882</v>
      </c>
      <c r="E319" s="99"/>
      <c r="F319" s="99"/>
      <c r="G319" s="99"/>
      <c r="H319" s="99"/>
      <c r="I319" s="99"/>
      <c r="J319" s="99"/>
      <c r="K319" s="99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2"/>
      <c r="AE319" s="79"/>
      <c r="AF319" s="79"/>
      <c r="AG319" s="153"/>
      <c r="AH319" s="151"/>
      <c r="AI319" s="151"/>
      <c r="AJ319" s="164"/>
      <c r="AM319" t="b">
        <f>D319='15.02.2022 Смета'!D321</f>
        <v>1</v>
      </c>
      <c r="AN319" t="b">
        <f>F319='15.02.2022 Смета'!E321</f>
        <v>1</v>
      </c>
      <c r="AO319" t="b">
        <f>G319='15.02.2022 Смета'!F321</f>
        <v>1</v>
      </c>
      <c r="AP319" t="b">
        <f>H319='15.02.2022 Смета'!G321</f>
        <v>1</v>
      </c>
    </row>
    <row r="320" spans="1:42" ht="27" customHeight="1" x14ac:dyDescent="0.25">
      <c r="A320" s="108">
        <v>262</v>
      </c>
      <c r="B320" s="8" t="s">
        <v>167</v>
      </c>
      <c r="C320" s="21" t="s">
        <v>168</v>
      </c>
      <c r="D320" s="22" t="s">
        <v>625</v>
      </c>
      <c r="E320" s="21" t="s">
        <v>443</v>
      </c>
      <c r="F320" s="35">
        <v>44651</v>
      </c>
      <c r="G320" s="35">
        <v>44654</v>
      </c>
      <c r="H320" s="21" t="s">
        <v>805</v>
      </c>
      <c r="I320" s="22" t="s">
        <v>734</v>
      </c>
      <c r="J320" s="35">
        <v>44651</v>
      </c>
      <c r="K320" s="35">
        <v>44654</v>
      </c>
      <c r="L320" s="10"/>
      <c r="M320" s="10">
        <v>3400</v>
      </c>
      <c r="N320" s="10">
        <f t="shared" si="46"/>
        <v>0</v>
      </c>
      <c r="O320" s="10"/>
      <c r="P320" s="10">
        <v>2900</v>
      </c>
      <c r="Q320" s="10">
        <f t="shared" si="47"/>
        <v>0</v>
      </c>
      <c r="R320" s="10"/>
      <c r="S320" s="10">
        <v>2800</v>
      </c>
      <c r="T320" s="10">
        <f t="shared" si="48"/>
        <v>0</v>
      </c>
      <c r="U320" s="10">
        <v>2</v>
      </c>
      <c r="V320" s="10">
        <v>150</v>
      </c>
      <c r="W320" s="10">
        <f t="shared" si="50"/>
        <v>300</v>
      </c>
      <c r="X320" s="10">
        <v>2</v>
      </c>
      <c r="Y320" s="10">
        <v>150</v>
      </c>
      <c r="Z320" s="10">
        <f t="shared" si="51"/>
        <v>300</v>
      </c>
      <c r="AA320" s="10">
        <v>2</v>
      </c>
      <c r="AB320" s="10">
        <v>150</v>
      </c>
      <c r="AC320" s="10">
        <f t="shared" si="52"/>
        <v>300</v>
      </c>
      <c r="AD320" s="11"/>
      <c r="AE320" s="26">
        <v>7</v>
      </c>
      <c r="AF320" s="7">
        <f t="shared" si="49"/>
        <v>0</v>
      </c>
      <c r="AG320" s="152">
        <v>1</v>
      </c>
      <c r="AH320" s="145">
        <f t="shared" ref="AH320:AH333" si="54">L320+O320+R320+U320+X320+AA320+AD320</f>
        <v>6</v>
      </c>
      <c r="AI320" s="139">
        <f t="shared" si="45"/>
        <v>900</v>
      </c>
      <c r="AJ320" s="118">
        <f t="shared" si="53"/>
        <v>900</v>
      </c>
      <c r="AM320" t="b">
        <f>D320='15.02.2022 Смета'!D322</f>
        <v>1</v>
      </c>
      <c r="AN320" t="b">
        <f>F320='15.02.2022 Смета'!E322</f>
        <v>1</v>
      </c>
      <c r="AO320" t="b">
        <f>G320='15.02.2022 Смета'!F322</f>
        <v>1</v>
      </c>
      <c r="AP320" t="b">
        <f>H320='15.02.2022 Смета'!G322</f>
        <v>0</v>
      </c>
    </row>
    <row r="321" spans="1:42" ht="27" customHeight="1" x14ac:dyDescent="0.25">
      <c r="A321" s="108">
        <v>263</v>
      </c>
      <c r="B321" s="8" t="s">
        <v>167</v>
      </c>
      <c r="C321" s="21" t="s">
        <v>168</v>
      </c>
      <c r="D321" s="22" t="s">
        <v>626</v>
      </c>
      <c r="E321" s="21" t="s">
        <v>443</v>
      </c>
      <c r="F321" s="35">
        <v>44693</v>
      </c>
      <c r="G321" s="35">
        <v>44696</v>
      </c>
      <c r="H321" s="21" t="s">
        <v>1095</v>
      </c>
      <c r="I321" s="22" t="s">
        <v>443</v>
      </c>
      <c r="J321" s="35">
        <v>44693</v>
      </c>
      <c r="K321" s="35">
        <v>44696</v>
      </c>
      <c r="L321" s="10"/>
      <c r="M321" s="10">
        <v>3400</v>
      </c>
      <c r="N321" s="10">
        <f t="shared" si="46"/>
        <v>0</v>
      </c>
      <c r="O321" s="10"/>
      <c r="P321" s="10">
        <v>2900</v>
      </c>
      <c r="Q321" s="10">
        <f t="shared" si="47"/>
        <v>0</v>
      </c>
      <c r="R321" s="10"/>
      <c r="S321" s="10">
        <v>2800</v>
      </c>
      <c r="T321" s="10">
        <f t="shared" si="48"/>
        <v>0</v>
      </c>
      <c r="U321" s="10">
        <v>2</v>
      </c>
      <c r="V321" s="10">
        <v>150</v>
      </c>
      <c r="W321" s="10">
        <f t="shared" si="50"/>
        <v>300</v>
      </c>
      <c r="X321" s="10">
        <v>2</v>
      </c>
      <c r="Y321" s="10">
        <v>150</v>
      </c>
      <c r="Z321" s="10">
        <f t="shared" si="51"/>
        <v>300</v>
      </c>
      <c r="AA321" s="10">
        <v>2</v>
      </c>
      <c r="AB321" s="10">
        <v>150</v>
      </c>
      <c r="AC321" s="10">
        <f t="shared" si="52"/>
        <v>300</v>
      </c>
      <c r="AD321" s="11">
        <v>6</v>
      </c>
      <c r="AE321" s="26">
        <v>7</v>
      </c>
      <c r="AF321" s="7">
        <f t="shared" si="49"/>
        <v>42</v>
      </c>
      <c r="AG321" s="152">
        <v>1</v>
      </c>
      <c r="AH321" s="145">
        <f t="shared" si="54"/>
        <v>12</v>
      </c>
      <c r="AI321" s="139">
        <f t="shared" si="45"/>
        <v>942</v>
      </c>
      <c r="AJ321" s="118">
        <f t="shared" si="53"/>
        <v>942</v>
      </c>
      <c r="AM321" t="b">
        <f>D321='15.02.2022 Смета'!D323</f>
        <v>1</v>
      </c>
      <c r="AN321" t="b">
        <f>F321='15.02.2022 Смета'!E323</f>
        <v>1</v>
      </c>
      <c r="AO321" t="b">
        <f>G321='15.02.2022 Смета'!F323</f>
        <v>1</v>
      </c>
      <c r="AP321" t="b">
        <f>H321='15.02.2022 Смета'!G323</f>
        <v>0</v>
      </c>
    </row>
    <row r="322" spans="1:42" ht="27" customHeight="1" x14ac:dyDescent="0.25">
      <c r="A322" s="108">
        <v>264</v>
      </c>
      <c r="B322" s="8" t="s">
        <v>167</v>
      </c>
      <c r="C322" s="21" t="s">
        <v>168</v>
      </c>
      <c r="D322" s="22" t="s">
        <v>628</v>
      </c>
      <c r="E322" s="21" t="s">
        <v>502</v>
      </c>
      <c r="F322" s="35">
        <v>44693</v>
      </c>
      <c r="G322" s="35">
        <v>44696</v>
      </c>
      <c r="H322" s="21" t="s">
        <v>805</v>
      </c>
      <c r="I322" s="22" t="s">
        <v>502</v>
      </c>
      <c r="J322" s="35">
        <v>44693</v>
      </c>
      <c r="K322" s="35">
        <v>44696</v>
      </c>
      <c r="L322" s="10"/>
      <c r="M322" s="10">
        <v>3400</v>
      </c>
      <c r="N322" s="10">
        <f t="shared" si="46"/>
        <v>0</v>
      </c>
      <c r="O322" s="10"/>
      <c r="P322" s="10">
        <v>2900</v>
      </c>
      <c r="Q322" s="10">
        <f t="shared" si="47"/>
        <v>0</v>
      </c>
      <c r="R322" s="10"/>
      <c r="S322" s="10">
        <v>2800</v>
      </c>
      <c r="T322" s="10">
        <f t="shared" si="48"/>
        <v>0</v>
      </c>
      <c r="U322" s="10">
        <v>2</v>
      </c>
      <c r="V322" s="10">
        <v>150</v>
      </c>
      <c r="W322" s="10">
        <f t="shared" si="50"/>
        <v>300</v>
      </c>
      <c r="X322" s="10">
        <v>2</v>
      </c>
      <c r="Y322" s="10">
        <v>150</v>
      </c>
      <c r="Z322" s="10">
        <f t="shared" si="51"/>
        <v>300</v>
      </c>
      <c r="AA322" s="10">
        <v>2</v>
      </c>
      <c r="AB322" s="10">
        <v>150</v>
      </c>
      <c r="AC322" s="10">
        <f t="shared" si="52"/>
        <v>300</v>
      </c>
      <c r="AD322" s="11">
        <v>6</v>
      </c>
      <c r="AE322" s="26">
        <v>7</v>
      </c>
      <c r="AF322" s="7">
        <f t="shared" si="49"/>
        <v>42</v>
      </c>
      <c r="AG322" s="152">
        <v>1</v>
      </c>
      <c r="AH322" s="145">
        <f t="shared" si="54"/>
        <v>12</v>
      </c>
      <c r="AI322" s="139">
        <f t="shared" si="45"/>
        <v>942</v>
      </c>
      <c r="AJ322" s="118">
        <f t="shared" si="53"/>
        <v>942</v>
      </c>
      <c r="AM322" t="b">
        <f>D322='15.02.2022 Смета'!D324</f>
        <v>1</v>
      </c>
      <c r="AN322" t="b">
        <f>F322='15.02.2022 Смета'!E324</f>
        <v>1</v>
      </c>
      <c r="AO322" t="b">
        <f>G322='15.02.2022 Смета'!F324</f>
        <v>1</v>
      </c>
      <c r="AP322" t="b">
        <f>H322='15.02.2022 Смета'!G324</f>
        <v>1</v>
      </c>
    </row>
    <row r="323" spans="1:42" ht="27" customHeight="1" x14ac:dyDescent="0.25">
      <c r="A323" s="108">
        <v>265</v>
      </c>
      <c r="B323" s="8" t="s">
        <v>167</v>
      </c>
      <c r="C323" s="21" t="s">
        <v>168</v>
      </c>
      <c r="D323" s="22" t="s">
        <v>51</v>
      </c>
      <c r="E323" s="21" t="s">
        <v>443</v>
      </c>
      <c r="F323" s="35">
        <v>44694</v>
      </c>
      <c r="G323" s="35">
        <v>44696</v>
      </c>
      <c r="H323" s="21" t="s">
        <v>774</v>
      </c>
      <c r="I323" s="22" t="s">
        <v>443</v>
      </c>
      <c r="J323" s="35">
        <v>44694</v>
      </c>
      <c r="K323" s="35">
        <v>44696</v>
      </c>
      <c r="L323" s="10"/>
      <c r="M323" s="10">
        <v>3400</v>
      </c>
      <c r="N323" s="10">
        <f t="shared" si="46"/>
        <v>0</v>
      </c>
      <c r="O323" s="10"/>
      <c r="P323" s="10">
        <v>2900</v>
      </c>
      <c r="Q323" s="10">
        <f t="shared" si="47"/>
        <v>0</v>
      </c>
      <c r="R323" s="10"/>
      <c r="S323" s="10">
        <v>2800</v>
      </c>
      <c r="T323" s="10">
        <f t="shared" si="48"/>
        <v>0</v>
      </c>
      <c r="U323" s="10">
        <v>4</v>
      </c>
      <c r="V323" s="10">
        <v>150</v>
      </c>
      <c r="W323" s="10">
        <f t="shared" si="50"/>
        <v>600</v>
      </c>
      <c r="X323" s="10">
        <v>4</v>
      </c>
      <c r="Y323" s="10">
        <v>150</v>
      </c>
      <c r="Z323" s="10">
        <f t="shared" si="51"/>
        <v>600</v>
      </c>
      <c r="AA323" s="10">
        <v>4</v>
      </c>
      <c r="AB323" s="10">
        <v>150</v>
      </c>
      <c r="AC323" s="10">
        <f t="shared" si="52"/>
        <v>600</v>
      </c>
      <c r="AD323" s="11">
        <v>12</v>
      </c>
      <c r="AE323" s="26">
        <v>7</v>
      </c>
      <c r="AF323" s="7">
        <f t="shared" si="49"/>
        <v>84</v>
      </c>
      <c r="AG323" s="152">
        <v>1</v>
      </c>
      <c r="AH323" s="145">
        <f t="shared" si="54"/>
        <v>24</v>
      </c>
      <c r="AI323" s="139">
        <f t="shared" si="45"/>
        <v>1884</v>
      </c>
      <c r="AJ323" s="118">
        <f t="shared" si="53"/>
        <v>1884</v>
      </c>
      <c r="AM323" t="b">
        <f>D323='15.02.2022 Смета'!D325</f>
        <v>1</v>
      </c>
      <c r="AN323" t="b">
        <f>F323='15.02.2022 Смета'!E325</f>
        <v>1</v>
      </c>
      <c r="AO323" t="b">
        <f>G323='15.02.2022 Смета'!F325</f>
        <v>1</v>
      </c>
      <c r="AP323" t="b">
        <f>H323='15.02.2022 Смета'!G325</f>
        <v>1</v>
      </c>
    </row>
    <row r="324" spans="1:42" ht="27" customHeight="1" x14ac:dyDescent="0.25">
      <c r="A324" s="108">
        <v>266</v>
      </c>
      <c r="B324" s="8" t="s">
        <v>167</v>
      </c>
      <c r="C324" s="21" t="s">
        <v>168</v>
      </c>
      <c r="D324" s="22" t="s">
        <v>543</v>
      </c>
      <c r="E324" s="21" t="s">
        <v>517</v>
      </c>
      <c r="F324" s="35">
        <v>44701</v>
      </c>
      <c r="G324" s="35">
        <v>44703</v>
      </c>
      <c r="H324" s="21" t="s">
        <v>1095</v>
      </c>
      <c r="I324" s="22" t="s">
        <v>517</v>
      </c>
      <c r="J324" s="35">
        <v>44701</v>
      </c>
      <c r="K324" s="35">
        <v>44703</v>
      </c>
      <c r="L324" s="10"/>
      <c r="M324" s="10">
        <v>3400</v>
      </c>
      <c r="N324" s="10">
        <f t="shared" si="46"/>
        <v>0</v>
      </c>
      <c r="O324" s="10"/>
      <c r="P324" s="10">
        <v>2900</v>
      </c>
      <c r="Q324" s="10">
        <f t="shared" si="47"/>
        <v>0</v>
      </c>
      <c r="R324" s="10"/>
      <c r="S324" s="10">
        <v>2800</v>
      </c>
      <c r="T324" s="10">
        <f t="shared" si="48"/>
        <v>0</v>
      </c>
      <c r="U324" s="10">
        <v>6</v>
      </c>
      <c r="V324" s="10">
        <v>150</v>
      </c>
      <c r="W324" s="10">
        <f t="shared" si="50"/>
        <v>900</v>
      </c>
      <c r="X324" s="10">
        <v>6</v>
      </c>
      <c r="Y324" s="10">
        <v>150</v>
      </c>
      <c r="Z324" s="10">
        <f t="shared" si="51"/>
        <v>900</v>
      </c>
      <c r="AA324" s="10">
        <v>6</v>
      </c>
      <c r="AB324" s="10">
        <v>150</v>
      </c>
      <c r="AC324" s="10">
        <f t="shared" si="52"/>
        <v>900</v>
      </c>
      <c r="AD324" s="11">
        <v>18</v>
      </c>
      <c r="AE324" s="26">
        <v>7</v>
      </c>
      <c r="AF324" s="7">
        <f t="shared" si="49"/>
        <v>126</v>
      </c>
      <c r="AG324" s="152">
        <v>1</v>
      </c>
      <c r="AH324" s="145">
        <f t="shared" si="54"/>
        <v>36</v>
      </c>
      <c r="AI324" s="139">
        <f t="shared" si="45"/>
        <v>2826</v>
      </c>
      <c r="AJ324" s="118">
        <f t="shared" si="53"/>
        <v>2826</v>
      </c>
      <c r="AM324" t="b">
        <f>D324='15.02.2022 Смета'!D326</f>
        <v>1</v>
      </c>
      <c r="AN324" t="b">
        <f>F324='15.02.2022 Смета'!E326</f>
        <v>1</v>
      </c>
      <c r="AO324" t="b">
        <f>G324='15.02.2022 Смета'!F326</f>
        <v>1</v>
      </c>
      <c r="AP324" t="b">
        <f>H324='15.02.2022 Смета'!G326</f>
        <v>0</v>
      </c>
    </row>
    <row r="325" spans="1:42" ht="27" customHeight="1" x14ac:dyDescent="0.25">
      <c r="A325" s="108">
        <v>267</v>
      </c>
      <c r="B325" s="8" t="s">
        <v>167</v>
      </c>
      <c r="C325" s="21" t="s">
        <v>168</v>
      </c>
      <c r="D325" s="22" t="s">
        <v>627</v>
      </c>
      <c r="E325" s="21" t="s">
        <v>443</v>
      </c>
      <c r="F325" s="35">
        <v>44715</v>
      </c>
      <c r="G325" s="35">
        <v>44717</v>
      </c>
      <c r="H325" s="21" t="s">
        <v>422</v>
      </c>
      <c r="I325" s="22" t="s">
        <v>443</v>
      </c>
      <c r="J325" s="35">
        <v>44715</v>
      </c>
      <c r="K325" s="35">
        <v>44717</v>
      </c>
      <c r="L325" s="10">
        <v>1</v>
      </c>
      <c r="M325" s="10">
        <v>3400</v>
      </c>
      <c r="N325" s="10">
        <f t="shared" si="46"/>
        <v>3400</v>
      </c>
      <c r="O325" s="10">
        <v>1</v>
      </c>
      <c r="P325" s="10">
        <v>2900</v>
      </c>
      <c r="Q325" s="10">
        <f t="shared" si="47"/>
        <v>2900</v>
      </c>
      <c r="R325" s="10">
        <v>1</v>
      </c>
      <c r="S325" s="10">
        <v>2800</v>
      </c>
      <c r="T325" s="10">
        <f t="shared" si="48"/>
        <v>2800</v>
      </c>
      <c r="U325" s="10">
        <v>6</v>
      </c>
      <c r="V325" s="10">
        <v>150</v>
      </c>
      <c r="W325" s="10">
        <f t="shared" si="50"/>
        <v>900</v>
      </c>
      <c r="X325" s="10">
        <v>6</v>
      </c>
      <c r="Y325" s="10">
        <v>150</v>
      </c>
      <c r="Z325" s="10">
        <f t="shared" si="51"/>
        <v>900</v>
      </c>
      <c r="AA325" s="10">
        <v>6</v>
      </c>
      <c r="AB325" s="10">
        <v>150</v>
      </c>
      <c r="AC325" s="10">
        <f t="shared" si="52"/>
        <v>900</v>
      </c>
      <c r="AD325" s="11">
        <v>18</v>
      </c>
      <c r="AE325" s="26">
        <v>7</v>
      </c>
      <c r="AF325" s="7">
        <f t="shared" si="49"/>
        <v>126</v>
      </c>
      <c r="AG325" s="152">
        <v>1</v>
      </c>
      <c r="AH325" s="145">
        <f t="shared" si="54"/>
        <v>39</v>
      </c>
      <c r="AI325" s="139">
        <f t="shared" si="45"/>
        <v>11926</v>
      </c>
      <c r="AJ325" s="118">
        <f t="shared" si="53"/>
        <v>11926</v>
      </c>
      <c r="AM325" t="b">
        <f>D325='15.02.2022 Смета'!D327</f>
        <v>1</v>
      </c>
      <c r="AN325" t="b">
        <f>F325='15.02.2022 Смета'!E327</f>
        <v>1</v>
      </c>
      <c r="AO325" t="b">
        <f>G325='15.02.2022 Смета'!F327</f>
        <v>1</v>
      </c>
      <c r="AP325" t="b">
        <f>H325='15.02.2022 Смета'!G327</f>
        <v>1</v>
      </c>
    </row>
    <row r="326" spans="1:42" ht="27" customHeight="1" x14ac:dyDescent="0.25">
      <c r="A326" s="108">
        <v>268</v>
      </c>
      <c r="B326" s="8" t="s">
        <v>167</v>
      </c>
      <c r="C326" s="21" t="s">
        <v>168</v>
      </c>
      <c r="D326" s="22" t="s">
        <v>52</v>
      </c>
      <c r="E326" s="21" t="s">
        <v>443</v>
      </c>
      <c r="F326" s="35">
        <v>44722</v>
      </c>
      <c r="G326" s="35">
        <v>44724</v>
      </c>
      <c r="H326" s="21" t="s">
        <v>1043</v>
      </c>
      <c r="I326" s="22" t="s">
        <v>443</v>
      </c>
      <c r="J326" s="35">
        <v>44722</v>
      </c>
      <c r="K326" s="35">
        <v>44724</v>
      </c>
      <c r="L326" s="10">
        <v>1</v>
      </c>
      <c r="M326" s="10">
        <v>3400</v>
      </c>
      <c r="N326" s="10">
        <f t="shared" si="46"/>
        <v>3400</v>
      </c>
      <c r="O326" s="10">
        <v>1</v>
      </c>
      <c r="P326" s="10">
        <v>2900</v>
      </c>
      <c r="Q326" s="10">
        <f t="shared" si="47"/>
        <v>2900</v>
      </c>
      <c r="R326" s="10">
        <v>1</v>
      </c>
      <c r="S326" s="10">
        <v>2800</v>
      </c>
      <c r="T326" s="10">
        <f t="shared" si="48"/>
        <v>2800</v>
      </c>
      <c r="U326" s="10">
        <v>4</v>
      </c>
      <c r="V326" s="10">
        <v>150</v>
      </c>
      <c r="W326" s="10">
        <f t="shared" si="50"/>
        <v>600</v>
      </c>
      <c r="X326" s="10">
        <v>4</v>
      </c>
      <c r="Y326" s="10">
        <v>150</v>
      </c>
      <c r="Z326" s="10">
        <f t="shared" si="51"/>
        <v>600</v>
      </c>
      <c r="AA326" s="10">
        <v>4</v>
      </c>
      <c r="AB326" s="10">
        <v>150</v>
      </c>
      <c r="AC326" s="10">
        <f t="shared" si="52"/>
        <v>600</v>
      </c>
      <c r="AD326" s="11">
        <v>12</v>
      </c>
      <c r="AE326" s="26">
        <v>7</v>
      </c>
      <c r="AF326" s="7">
        <f t="shared" si="49"/>
        <v>84</v>
      </c>
      <c r="AG326" s="152">
        <v>1</v>
      </c>
      <c r="AH326" s="145">
        <f t="shared" si="54"/>
        <v>27</v>
      </c>
      <c r="AI326" s="139">
        <f t="shared" si="45"/>
        <v>10984</v>
      </c>
      <c r="AJ326" s="118">
        <f t="shared" si="53"/>
        <v>10984</v>
      </c>
      <c r="AM326" t="b">
        <f>D326='15.02.2022 Смета'!D328</f>
        <v>1</v>
      </c>
      <c r="AN326" t="b">
        <f>F326='15.02.2022 Смета'!E328</f>
        <v>1</v>
      </c>
      <c r="AO326" t="b">
        <f>G326='15.02.2022 Смета'!F328</f>
        <v>1</v>
      </c>
      <c r="AP326" t="b">
        <f>H326='15.02.2022 Смета'!G328</f>
        <v>0</v>
      </c>
    </row>
    <row r="327" spans="1:42" ht="27" customHeight="1" x14ac:dyDescent="0.25">
      <c r="A327" s="108">
        <v>269</v>
      </c>
      <c r="B327" s="8" t="s">
        <v>167</v>
      </c>
      <c r="C327" s="21" t="s">
        <v>168</v>
      </c>
      <c r="D327" s="22" t="s">
        <v>53</v>
      </c>
      <c r="E327" s="21" t="s">
        <v>443</v>
      </c>
      <c r="F327" s="35">
        <v>44729</v>
      </c>
      <c r="G327" s="35">
        <v>44731</v>
      </c>
      <c r="H327" s="21" t="s">
        <v>1044</v>
      </c>
      <c r="I327" s="22" t="s">
        <v>443</v>
      </c>
      <c r="J327" s="35">
        <v>44729</v>
      </c>
      <c r="K327" s="35">
        <v>44731</v>
      </c>
      <c r="L327" s="10">
        <v>1</v>
      </c>
      <c r="M327" s="10">
        <v>3400</v>
      </c>
      <c r="N327" s="10">
        <f t="shared" si="46"/>
        <v>3400</v>
      </c>
      <c r="O327" s="10">
        <v>1</v>
      </c>
      <c r="P327" s="10">
        <v>2900</v>
      </c>
      <c r="Q327" s="10">
        <f t="shared" si="47"/>
        <v>2900</v>
      </c>
      <c r="R327" s="10">
        <v>1</v>
      </c>
      <c r="S327" s="10">
        <v>2800</v>
      </c>
      <c r="T327" s="10">
        <f t="shared" si="48"/>
        <v>2800</v>
      </c>
      <c r="U327" s="10">
        <v>4</v>
      </c>
      <c r="V327" s="10">
        <v>150</v>
      </c>
      <c r="W327" s="10">
        <f t="shared" si="50"/>
        <v>600</v>
      </c>
      <c r="X327" s="10">
        <v>4</v>
      </c>
      <c r="Y327" s="10">
        <v>150</v>
      </c>
      <c r="Z327" s="10">
        <f t="shared" si="51"/>
        <v>600</v>
      </c>
      <c r="AA327" s="10">
        <v>4</v>
      </c>
      <c r="AB327" s="10">
        <v>150</v>
      </c>
      <c r="AC327" s="10">
        <f t="shared" si="52"/>
        <v>600</v>
      </c>
      <c r="AD327" s="11">
        <v>12</v>
      </c>
      <c r="AE327" s="26">
        <v>7</v>
      </c>
      <c r="AF327" s="7">
        <f t="shared" si="49"/>
        <v>84</v>
      </c>
      <c r="AG327" s="152">
        <v>1</v>
      </c>
      <c r="AH327" s="145">
        <f t="shared" si="54"/>
        <v>27</v>
      </c>
      <c r="AI327" s="139">
        <f t="shared" si="45"/>
        <v>10984</v>
      </c>
      <c r="AJ327" s="118">
        <f t="shared" si="53"/>
        <v>10984</v>
      </c>
      <c r="AM327" t="b">
        <f>D327='15.02.2022 Смета'!D329</f>
        <v>1</v>
      </c>
      <c r="AN327" t="b">
        <f>F327='15.02.2022 Смета'!E329</f>
        <v>1</v>
      </c>
      <c r="AO327" t="b">
        <f>G327='15.02.2022 Смета'!F329</f>
        <v>1</v>
      </c>
      <c r="AP327" t="b">
        <f>H327='15.02.2022 Смета'!G329</f>
        <v>0</v>
      </c>
    </row>
    <row r="328" spans="1:42" ht="27" customHeight="1" x14ac:dyDescent="0.25">
      <c r="A328" s="108">
        <v>270</v>
      </c>
      <c r="B328" s="8" t="s">
        <v>167</v>
      </c>
      <c r="C328" s="21" t="s">
        <v>168</v>
      </c>
      <c r="D328" s="22" t="s">
        <v>544</v>
      </c>
      <c r="E328" s="21" t="s">
        <v>443</v>
      </c>
      <c r="F328" s="35">
        <v>44743</v>
      </c>
      <c r="G328" s="35">
        <v>44745</v>
      </c>
      <c r="H328" s="21" t="s">
        <v>774</v>
      </c>
      <c r="I328" s="22" t="s">
        <v>443</v>
      </c>
      <c r="J328" s="35">
        <v>44743</v>
      </c>
      <c r="K328" s="35">
        <v>44745</v>
      </c>
      <c r="L328" s="10">
        <v>1</v>
      </c>
      <c r="M328" s="10">
        <v>3400</v>
      </c>
      <c r="N328" s="10">
        <f t="shared" si="46"/>
        <v>3400</v>
      </c>
      <c r="O328" s="10">
        <v>1</v>
      </c>
      <c r="P328" s="10">
        <v>2900</v>
      </c>
      <c r="Q328" s="10">
        <f t="shared" si="47"/>
        <v>2900</v>
      </c>
      <c r="R328" s="10">
        <v>1</v>
      </c>
      <c r="S328" s="10">
        <v>2800</v>
      </c>
      <c r="T328" s="10">
        <f t="shared" si="48"/>
        <v>2800</v>
      </c>
      <c r="U328" s="10">
        <v>4</v>
      </c>
      <c r="V328" s="10">
        <v>150</v>
      </c>
      <c r="W328" s="10">
        <f t="shared" si="50"/>
        <v>600</v>
      </c>
      <c r="X328" s="10">
        <v>4</v>
      </c>
      <c r="Y328" s="10">
        <v>150</v>
      </c>
      <c r="Z328" s="10">
        <f t="shared" si="51"/>
        <v>600</v>
      </c>
      <c r="AA328" s="10">
        <v>4</v>
      </c>
      <c r="AB328" s="10">
        <v>150</v>
      </c>
      <c r="AC328" s="10">
        <f t="shared" si="52"/>
        <v>600</v>
      </c>
      <c r="AD328" s="11">
        <v>12</v>
      </c>
      <c r="AE328" s="26">
        <v>7</v>
      </c>
      <c r="AF328" s="7">
        <f t="shared" si="49"/>
        <v>84</v>
      </c>
      <c r="AG328" s="152">
        <v>1</v>
      </c>
      <c r="AH328" s="145">
        <f t="shared" si="54"/>
        <v>27</v>
      </c>
      <c r="AI328" s="139">
        <f t="shared" si="45"/>
        <v>10984</v>
      </c>
      <c r="AJ328" s="118">
        <f t="shared" si="53"/>
        <v>10984</v>
      </c>
      <c r="AM328" t="b">
        <f>D328='15.02.2022 Смета'!D330</f>
        <v>1</v>
      </c>
      <c r="AN328" t="b">
        <f>F328='15.02.2022 Смета'!E330</f>
        <v>1</v>
      </c>
      <c r="AO328" t="b">
        <f>G328='15.02.2022 Смета'!F330</f>
        <v>1</v>
      </c>
      <c r="AP328" t="b">
        <f>H328='15.02.2022 Смета'!G330</f>
        <v>0</v>
      </c>
    </row>
    <row r="329" spans="1:42" ht="27" customHeight="1" x14ac:dyDescent="0.25">
      <c r="A329" s="108">
        <v>271</v>
      </c>
      <c r="B329" s="8" t="s">
        <v>167</v>
      </c>
      <c r="C329" s="21" t="s">
        <v>168</v>
      </c>
      <c r="D329" s="22" t="s">
        <v>55</v>
      </c>
      <c r="E329" s="21" t="s">
        <v>443</v>
      </c>
      <c r="F329" s="35">
        <v>44750</v>
      </c>
      <c r="G329" s="35">
        <v>44752</v>
      </c>
      <c r="H329" s="21" t="s">
        <v>444</v>
      </c>
      <c r="I329" s="22" t="s">
        <v>443</v>
      </c>
      <c r="J329" s="35">
        <v>44750</v>
      </c>
      <c r="K329" s="35">
        <v>44752</v>
      </c>
      <c r="L329" s="10">
        <v>1</v>
      </c>
      <c r="M329" s="10">
        <v>3400</v>
      </c>
      <c r="N329" s="10">
        <f t="shared" si="46"/>
        <v>3400</v>
      </c>
      <c r="O329" s="10">
        <v>1</v>
      </c>
      <c r="P329" s="10">
        <v>2900</v>
      </c>
      <c r="Q329" s="10">
        <f t="shared" si="47"/>
        <v>2900</v>
      </c>
      <c r="R329" s="10">
        <v>1</v>
      </c>
      <c r="S329" s="10">
        <v>2800</v>
      </c>
      <c r="T329" s="10">
        <f t="shared" si="48"/>
        <v>2800</v>
      </c>
      <c r="U329" s="10">
        <v>4</v>
      </c>
      <c r="V329" s="10">
        <v>150</v>
      </c>
      <c r="W329" s="10">
        <f t="shared" si="50"/>
        <v>600</v>
      </c>
      <c r="X329" s="10">
        <v>4</v>
      </c>
      <c r="Y329" s="10">
        <v>150</v>
      </c>
      <c r="Z329" s="10">
        <f t="shared" si="51"/>
        <v>600</v>
      </c>
      <c r="AA329" s="10">
        <v>4</v>
      </c>
      <c r="AB329" s="10">
        <v>150</v>
      </c>
      <c r="AC329" s="10">
        <f t="shared" si="52"/>
        <v>600</v>
      </c>
      <c r="AD329" s="11">
        <v>12</v>
      </c>
      <c r="AE329" s="26">
        <v>7</v>
      </c>
      <c r="AF329" s="7">
        <f t="shared" si="49"/>
        <v>84</v>
      </c>
      <c r="AG329" s="152">
        <v>1</v>
      </c>
      <c r="AH329" s="145">
        <f t="shared" si="54"/>
        <v>27</v>
      </c>
      <c r="AI329" s="139">
        <f t="shared" ref="AI329:AI391" si="55">AJ329</f>
        <v>10984</v>
      </c>
      <c r="AJ329" s="118">
        <f t="shared" si="53"/>
        <v>10984</v>
      </c>
      <c r="AM329" t="b">
        <f>D329='15.02.2022 Смета'!D331</f>
        <v>1</v>
      </c>
      <c r="AN329" t="b">
        <f>F329='15.02.2022 Смета'!E331</f>
        <v>1</v>
      </c>
      <c r="AO329" t="b">
        <f>G329='15.02.2022 Смета'!F331</f>
        <v>1</v>
      </c>
      <c r="AP329" t="b">
        <f>H329='15.02.2022 Смета'!G331</f>
        <v>1</v>
      </c>
    </row>
    <row r="330" spans="1:42" ht="27" customHeight="1" x14ac:dyDescent="0.25">
      <c r="A330" s="108">
        <v>272</v>
      </c>
      <c r="B330" s="8" t="s">
        <v>167</v>
      </c>
      <c r="C330" s="21" t="s">
        <v>168</v>
      </c>
      <c r="D330" s="22" t="s">
        <v>624</v>
      </c>
      <c r="E330" s="21" t="s">
        <v>443</v>
      </c>
      <c r="F330" s="35">
        <v>44770</v>
      </c>
      <c r="G330" s="35">
        <v>44773</v>
      </c>
      <c r="H330" s="21" t="s">
        <v>806</v>
      </c>
      <c r="I330" s="22" t="s">
        <v>443</v>
      </c>
      <c r="J330" s="35">
        <v>44770</v>
      </c>
      <c r="K330" s="35">
        <v>44773</v>
      </c>
      <c r="L330" s="10"/>
      <c r="M330" s="10">
        <v>3400</v>
      </c>
      <c r="N330" s="10">
        <f t="shared" si="46"/>
        <v>0</v>
      </c>
      <c r="O330" s="10"/>
      <c r="P330" s="10">
        <v>2900</v>
      </c>
      <c r="Q330" s="10">
        <f t="shared" si="47"/>
        <v>0</v>
      </c>
      <c r="R330" s="10"/>
      <c r="S330" s="10">
        <v>2800</v>
      </c>
      <c r="T330" s="10">
        <f t="shared" si="48"/>
        <v>0</v>
      </c>
      <c r="U330" s="10">
        <v>2</v>
      </c>
      <c r="V330" s="10">
        <v>150</v>
      </c>
      <c r="W330" s="10">
        <f t="shared" si="50"/>
        <v>300</v>
      </c>
      <c r="X330" s="10">
        <v>2</v>
      </c>
      <c r="Y330" s="10">
        <v>150</v>
      </c>
      <c r="Z330" s="10">
        <f t="shared" si="51"/>
        <v>300</v>
      </c>
      <c r="AA330" s="10">
        <v>2</v>
      </c>
      <c r="AB330" s="10">
        <v>150</v>
      </c>
      <c r="AC330" s="10">
        <f t="shared" si="52"/>
        <v>300</v>
      </c>
      <c r="AD330" s="11">
        <v>6</v>
      </c>
      <c r="AE330" s="26">
        <v>7</v>
      </c>
      <c r="AF330" s="7">
        <f t="shared" si="49"/>
        <v>42</v>
      </c>
      <c r="AG330" s="152">
        <v>1</v>
      </c>
      <c r="AH330" s="145">
        <f t="shared" si="54"/>
        <v>12</v>
      </c>
      <c r="AI330" s="139">
        <f t="shared" si="55"/>
        <v>942</v>
      </c>
      <c r="AJ330" s="118">
        <f t="shared" si="53"/>
        <v>942</v>
      </c>
      <c r="AM330" t="b">
        <f>D330='15.02.2022 Смета'!D332</f>
        <v>1</v>
      </c>
      <c r="AN330" t="b">
        <f>F330='15.02.2022 Смета'!E332</f>
        <v>1</v>
      </c>
      <c r="AO330" t="b">
        <f>G330='15.02.2022 Смета'!F332</f>
        <v>1</v>
      </c>
      <c r="AP330" t="b">
        <f>H330='15.02.2022 Смета'!G332</f>
        <v>1</v>
      </c>
    </row>
    <row r="331" spans="1:42" ht="16.149999999999999" customHeight="1" x14ac:dyDescent="0.25">
      <c r="A331" s="108">
        <v>273</v>
      </c>
      <c r="B331" s="8" t="s">
        <v>167</v>
      </c>
      <c r="C331" s="21" t="s">
        <v>168</v>
      </c>
      <c r="D331" s="22" t="s">
        <v>54</v>
      </c>
      <c r="E331" s="21" t="s">
        <v>807</v>
      </c>
      <c r="F331" s="35">
        <v>44815</v>
      </c>
      <c r="G331" s="35">
        <v>44815</v>
      </c>
      <c r="H331" s="21" t="s">
        <v>301</v>
      </c>
      <c r="I331" s="22" t="s">
        <v>807</v>
      </c>
      <c r="J331" s="35">
        <v>44815</v>
      </c>
      <c r="K331" s="35">
        <v>44815</v>
      </c>
      <c r="L331" s="10"/>
      <c r="M331" s="10">
        <v>3400</v>
      </c>
      <c r="N331" s="10">
        <f t="shared" si="46"/>
        <v>0</v>
      </c>
      <c r="O331" s="10"/>
      <c r="P331" s="10">
        <v>2900</v>
      </c>
      <c r="Q331" s="10">
        <f t="shared" si="47"/>
        <v>0</v>
      </c>
      <c r="R331" s="10"/>
      <c r="S331" s="10">
        <v>2800</v>
      </c>
      <c r="T331" s="10">
        <f t="shared" si="48"/>
        <v>0</v>
      </c>
      <c r="U331" s="10">
        <v>1</v>
      </c>
      <c r="V331" s="10">
        <v>150</v>
      </c>
      <c r="W331" s="10">
        <f t="shared" si="50"/>
        <v>150</v>
      </c>
      <c r="X331" s="10">
        <v>1</v>
      </c>
      <c r="Y331" s="10">
        <v>150</v>
      </c>
      <c r="Z331" s="10">
        <f t="shared" si="51"/>
        <v>150</v>
      </c>
      <c r="AA331" s="10">
        <v>1</v>
      </c>
      <c r="AB331" s="10">
        <v>150</v>
      </c>
      <c r="AC331" s="10">
        <f t="shared" si="52"/>
        <v>150</v>
      </c>
      <c r="AD331" s="11">
        <v>3</v>
      </c>
      <c r="AE331" s="26">
        <v>7</v>
      </c>
      <c r="AF331" s="7">
        <f t="shared" si="49"/>
        <v>21</v>
      </c>
      <c r="AG331" s="152">
        <v>1</v>
      </c>
      <c r="AH331" s="145">
        <f t="shared" si="54"/>
        <v>6</v>
      </c>
      <c r="AI331" s="139">
        <f t="shared" si="55"/>
        <v>471</v>
      </c>
      <c r="AJ331" s="118">
        <f t="shared" si="53"/>
        <v>471</v>
      </c>
      <c r="AM331" t="b">
        <f>D331='15.02.2022 Смета'!D333</f>
        <v>1</v>
      </c>
      <c r="AN331" t="b">
        <f>F331='15.02.2022 Смета'!E333</f>
        <v>1</v>
      </c>
      <c r="AO331" t="b">
        <f>G331='15.02.2022 Смета'!F333</f>
        <v>1</v>
      </c>
      <c r="AP331" t="b">
        <f>H331='15.02.2022 Смета'!G333</f>
        <v>1</v>
      </c>
    </row>
    <row r="332" spans="1:42" ht="27" customHeight="1" x14ac:dyDescent="0.25">
      <c r="A332" s="108">
        <v>274</v>
      </c>
      <c r="B332" s="8" t="s">
        <v>167</v>
      </c>
      <c r="C332" s="21" t="s">
        <v>168</v>
      </c>
      <c r="D332" s="22" t="s">
        <v>56</v>
      </c>
      <c r="E332" s="21" t="s">
        <v>735</v>
      </c>
      <c r="F332" s="35">
        <v>44820</v>
      </c>
      <c r="G332" s="35">
        <v>44822</v>
      </c>
      <c r="H332" s="21" t="s">
        <v>808</v>
      </c>
      <c r="I332" s="22" t="s">
        <v>735</v>
      </c>
      <c r="J332" s="35">
        <v>44820</v>
      </c>
      <c r="K332" s="35">
        <v>44822</v>
      </c>
      <c r="L332" s="10">
        <v>1</v>
      </c>
      <c r="M332" s="10">
        <v>3400</v>
      </c>
      <c r="N332" s="10">
        <f t="shared" si="46"/>
        <v>3400</v>
      </c>
      <c r="O332" s="10">
        <v>1</v>
      </c>
      <c r="P332" s="10">
        <v>2900</v>
      </c>
      <c r="Q332" s="10">
        <f t="shared" si="47"/>
        <v>2900</v>
      </c>
      <c r="R332" s="10">
        <v>1</v>
      </c>
      <c r="S332" s="10">
        <v>2800</v>
      </c>
      <c r="T332" s="10">
        <f t="shared" si="48"/>
        <v>2800</v>
      </c>
      <c r="U332" s="10">
        <v>4</v>
      </c>
      <c r="V332" s="10">
        <v>150</v>
      </c>
      <c r="W332" s="10">
        <f t="shared" si="50"/>
        <v>600</v>
      </c>
      <c r="X332" s="10">
        <v>4</v>
      </c>
      <c r="Y332" s="10">
        <v>150</v>
      </c>
      <c r="Z332" s="10">
        <f t="shared" si="51"/>
        <v>600</v>
      </c>
      <c r="AA332" s="10">
        <v>4</v>
      </c>
      <c r="AB332" s="10">
        <v>150</v>
      </c>
      <c r="AC332" s="10">
        <f t="shared" si="52"/>
        <v>600</v>
      </c>
      <c r="AD332" s="11">
        <v>12</v>
      </c>
      <c r="AE332" s="26">
        <v>7</v>
      </c>
      <c r="AF332" s="7">
        <f t="shared" si="49"/>
        <v>84</v>
      </c>
      <c r="AG332" s="152">
        <v>1</v>
      </c>
      <c r="AH332" s="139">
        <f t="shared" si="54"/>
        <v>27</v>
      </c>
      <c r="AI332" s="139">
        <f t="shared" si="55"/>
        <v>10984</v>
      </c>
      <c r="AJ332" s="109">
        <f t="shared" si="53"/>
        <v>10984</v>
      </c>
      <c r="AM332" t="b">
        <f>D332='15.02.2022 Смета'!D334</f>
        <v>1</v>
      </c>
      <c r="AN332" t="b">
        <f>F332='15.02.2022 Смета'!E334</f>
        <v>1</v>
      </c>
      <c r="AO332" t="b">
        <f>G332='15.02.2022 Смета'!F334</f>
        <v>1</v>
      </c>
      <c r="AP332" t="b">
        <f>H332='15.02.2022 Смета'!G334</f>
        <v>1</v>
      </c>
    </row>
    <row r="333" spans="1:42" ht="27" customHeight="1" x14ac:dyDescent="0.25">
      <c r="A333" s="108">
        <v>275</v>
      </c>
      <c r="B333" s="8" t="s">
        <v>167</v>
      </c>
      <c r="C333" s="21" t="s">
        <v>168</v>
      </c>
      <c r="D333" s="22" t="s">
        <v>57</v>
      </c>
      <c r="E333" s="21" t="s">
        <v>735</v>
      </c>
      <c r="F333" s="35">
        <v>44827</v>
      </c>
      <c r="G333" s="35">
        <v>44829</v>
      </c>
      <c r="H333" s="21" t="s">
        <v>1046</v>
      </c>
      <c r="I333" s="22" t="s">
        <v>735</v>
      </c>
      <c r="J333" s="35">
        <v>44827</v>
      </c>
      <c r="K333" s="35">
        <v>44829</v>
      </c>
      <c r="L333" s="10">
        <v>1</v>
      </c>
      <c r="M333" s="10">
        <v>3400</v>
      </c>
      <c r="N333" s="10">
        <f t="shared" si="46"/>
        <v>3400</v>
      </c>
      <c r="O333" s="10">
        <v>1</v>
      </c>
      <c r="P333" s="10">
        <v>2900</v>
      </c>
      <c r="Q333" s="10">
        <f t="shared" si="47"/>
        <v>2900</v>
      </c>
      <c r="R333" s="10">
        <v>1</v>
      </c>
      <c r="S333" s="10">
        <v>2800</v>
      </c>
      <c r="T333" s="10">
        <f t="shared" si="48"/>
        <v>2800</v>
      </c>
      <c r="U333" s="10">
        <v>4</v>
      </c>
      <c r="V333" s="10">
        <v>150</v>
      </c>
      <c r="W333" s="10">
        <f t="shared" si="50"/>
        <v>600</v>
      </c>
      <c r="X333" s="10">
        <v>4</v>
      </c>
      <c r="Y333" s="10">
        <v>150</v>
      </c>
      <c r="Z333" s="10">
        <f t="shared" si="51"/>
        <v>600</v>
      </c>
      <c r="AA333" s="10">
        <v>4</v>
      </c>
      <c r="AB333" s="10">
        <v>150</v>
      </c>
      <c r="AC333" s="10">
        <f t="shared" si="52"/>
        <v>600</v>
      </c>
      <c r="AD333" s="11">
        <v>12</v>
      </c>
      <c r="AE333" s="26">
        <v>7</v>
      </c>
      <c r="AF333" s="7">
        <f t="shared" si="49"/>
        <v>84</v>
      </c>
      <c r="AG333" s="152">
        <v>1</v>
      </c>
      <c r="AH333" s="139">
        <f t="shared" si="54"/>
        <v>27</v>
      </c>
      <c r="AI333" s="139">
        <f t="shared" si="55"/>
        <v>10984</v>
      </c>
      <c r="AJ333" s="109">
        <f t="shared" si="53"/>
        <v>10984</v>
      </c>
      <c r="AM333" t="b">
        <f>D333='15.02.2022 Смета'!D335</f>
        <v>1</v>
      </c>
      <c r="AN333" t="b">
        <f>F333='15.02.2022 Смета'!E335</f>
        <v>1</v>
      </c>
      <c r="AO333" t="b">
        <f>G333='15.02.2022 Смета'!F335</f>
        <v>1</v>
      </c>
      <c r="AP333" t="b">
        <f>H333='15.02.2022 Смета'!G335</f>
        <v>0</v>
      </c>
    </row>
    <row r="334" spans="1:42" x14ac:dyDescent="0.25">
      <c r="A334" s="106"/>
      <c r="B334" s="96"/>
      <c r="C334" s="97"/>
      <c r="D334" s="179" t="s">
        <v>883</v>
      </c>
      <c r="E334" s="99"/>
      <c r="F334" s="99"/>
      <c r="G334" s="99"/>
      <c r="H334" s="99"/>
      <c r="I334" s="99"/>
      <c r="J334" s="99"/>
      <c r="K334" s="99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2"/>
      <c r="AE334" s="79"/>
      <c r="AF334" s="79"/>
      <c r="AG334" s="153"/>
      <c r="AH334" s="151"/>
      <c r="AI334" s="151"/>
      <c r="AJ334" s="164"/>
      <c r="AM334" t="b">
        <f>D334='15.02.2022 Смета'!D336</f>
        <v>1</v>
      </c>
      <c r="AN334" t="b">
        <f>F334='15.02.2022 Смета'!E336</f>
        <v>1</v>
      </c>
      <c r="AO334" t="b">
        <f>G334='15.02.2022 Смета'!F336</f>
        <v>1</v>
      </c>
      <c r="AP334" t="b">
        <f>H334='15.02.2022 Смета'!G336</f>
        <v>1</v>
      </c>
    </row>
    <row r="335" spans="1:42" ht="27" customHeight="1" x14ac:dyDescent="0.25">
      <c r="A335" s="108">
        <v>276</v>
      </c>
      <c r="B335" s="15" t="s">
        <v>246</v>
      </c>
      <c r="C335" s="21" t="s">
        <v>248</v>
      </c>
      <c r="D335" s="22" t="s">
        <v>629</v>
      </c>
      <c r="E335" s="21" t="s">
        <v>809</v>
      </c>
      <c r="F335" s="35">
        <v>44610</v>
      </c>
      <c r="G335" s="35">
        <v>44612</v>
      </c>
      <c r="H335" s="21" t="s">
        <v>426</v>
      </c>
      <c r="I335" s="22" t="s">
        <v>809</v>
      </c>
      <c r="J335" s="35">
        <v>44610</v>
      </c>
      <c r="K335" s="35">
        <v>44612</v>
      </c>
      <c r="L335" s="14"/>
      <c r="M335" s="10">
        <v>3400</v>
      </c>
      <c r="N335" s="10">
        <f t="shared" si="46"/>
        <v>0</v>
      </c>
      <c r="O335" s="14"/>
      <c r="P335" s="10">
        <v>2900</v>
      </c>
      <c r="Q335" s="10">
        <f t="shared" si="47"/>
        <v>0</v>
      </c>
      <c r="R335" s="14"/>
      <c r="S335" s="10">
        <v>2800</v>
      </c>
      <c r="T335" s="10">
        <f t="shared" si="48"/>
        <v>0</v>
      </c>
      <c r="U335" s="10">
        <v>23</v>
      </c>
      <c r="V335" s="10">
        <v>150</v>
      </c>
      <c r="W335" s="10">
        <f t="shared" si="50"/>
        <v>3450</v>
      </c>
      <c r="X335" s="10">
        <v>23</v>
      </c>
      <c r="Y335" s="10">
        <v>150</v>
      </c>
      <c r="Z335" s="10">
        <f t="shared" si="51"/>
        <v>3450</v>
      </c>
      <c r="AA335" s="10">
        <v>23</v>
      </c>
      <c r="AB335" s="10">
        <v>150</v>
      </c>
      <c r="AC335" s="10">
        <f t="shared" si="52"/>
        <v>3450</v>
      </c>
      <c r="AD335" s="10"/>
      <c r="AE335" s="26">
        <v>7</v>
      </c>
      <c r="AF335" s="7">
        <f t="shared" si="49"/>
        <v>0</v>
      </c>
      <c r="AG335" s="152">
        <v>1</v>
      </c>
      <c r="AH335" s="139">
        <f>L335+O335+R335+U335+X335+AA335+AD335</f>
        <v>69</v>
      </c>
      <c r="AI335" s="139">
        <f t="shared" si="55"/>
        <v>10350</v>
      </c>
      <c r="AJ335" s="109">
        <f t="shared" si="53"/>
        <v>10350</v>
      </c>
      <c r="AM335" t="b">
        <f>D335='15.02.2022 Смета'!D337</f>
        <v>1</v>
      </c>
      <c r="AN335" t="b">
        <f>F335='15.02.2022 Смета'!E337</f>
        <v>1</v>
      </c>
      <c r="AO335" t="b">
        <f>G335='15.02.2022 Смета'!F337</f>
        <v>1</v>
      </c>
      <c r="AP335" t="b">
        <f>H335='15.02.2022 Смета'!G337</f>
        <v>1</v>
      </c>
    </row>
    <row r="336" spans="1:42" ht="27" customHeight="1" x14ac:dyDescent="0.25">
      <c r="A336" s="108">
        <v>277</v>
      </c>
      <c r="B336" s="15" t="s">
        <v>246</v>
      </c>
      <c r="C336" s="21" t="s">
        <v>248</v>
      </c>
      <c r="D336" s="22" t="s">
        <v>630</v>
      </c>
      <c r="E336" s="21" t="s">
        <v>340</v>
      </c>
      <c r="F336" s="35">
        <v>44610</v>
      </c>
      <c r="G336" s="35">
        <v>44612</v>
      </c>
      <c r="H336" s="21" t="s">
        <v>426</v>
      </c>
      <c r="I336" s="22" t="s">
        <v>340</v>
      </c>
      <c r="J336" s="35">
        <v>44610</v>
      </c>
      <c r="K336" s="35">
        <v>44612</v>
      </c>
      <c r="L336" s="14"/>
      <c r="M336" s="10">
        <v>3400</v>
      </c>
      <c r="N336" s="10">
        <f t="shared" si="46"/>
        <v>0</v>
      </c>
      <c r="O336" s="14"/>
      <c r="P336" s="10">
        <v>2900</v>
      </c>
      <c r="Q336" s="10">
        <f t="shared" si="47"/>
        <v>0</v>
      </c>
      <c r="R336" s="14"/>
      <c r="S336" s="10">
        <v>2800</v>
      </c>
      <c r="T336" s="10">
        <f t="shared" si="48"/>
        <v>0</v>
      </c>
      <c r="U336" s="10">
        <v>15</v>
      </c>
      <c r="V336" s="10">
        <v>150</v>
      </c>
      <c r="W336" s="10">
        <f t="shared" si="50"/>
        <v>2250</v>
      </c>
      <c r="X336" s="10">
        <v>15</v>
      </c>
      <c r="Y336" s="10">
        <v>150</v>
      </c>
      <c r="Z336" s="10">
        <f t="shared" si="51"/>
        <v>2250</v>
      </c>
      <c r="AA336" s="10">
        <v>15</v>
      </c>
      <c r="AB336" s="10">
        <v>150</v>
      </c>
      <c r="AC336" s="10">
        <f t="shared" si="52"/>
        <v>2250</v>
      </c>
      <c r="AD336" s="10"/>
      <c r="AE336" s="26">
        <v>7</v>
      </c>
      <c r="AF336" s="7">
        <f t="shared" si="49"/>
        <v>0</v>
      </c>
      <c r="AG336" s="152">
        <v>1</v>
      </c>
      <c r="AH336" s="139">
        <f>L336+O336+R336+U336+X336+AA336+AD336</f>
        <v>45</v>
      </c>
      <c r="AI336" s="139">
        <f t="shared" si="55"/>
        <v>6750</v>
      </c>
      <c r="AJ336" s="109">
        <f t="shared" si="53"/>
        <v>6750</v>
      </c>
      <c r="AM336" t="b">
        <f>D336='15.02.2022 Смета'!D338</f>
        <v>1</v>
      </c>
      <c r="AN336" t="b">
        <f>F336='15.02.2022 Смета'!E338</f>
        <v>1</v>
      </c>
      <c r="AO336" t="b">
        <f>G336='15.02.2022 Смета'!F338</f>
        <v>1</v>
      </c>
      <c r="AP336" t="b">
        <f>H336='15.02.2022 Смета'!G338</f>
        <v>1</v>
      </c>
    </row>
    <row r="337" spans="1:42" ht="15.6" customHeight="1" x14ac:dyDescent="0.25">
      <c r="A337" s="106"/>
      <c r="B337" s="96"/>
      <c r="C337" s="97"/>
      <c r="D337" s="179" t="s">
        <v>884</v>
      </c>
      <c r="E337" s="99"/>
      <c r="F337" s="99"/>
      <c r="G337" s="99"/>
      <c r="H337" s="99"/>
      <c r="I337" s="99"/>
      <c r="J337" s="99"/>
      <c r="K337" s="99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2"/>
      <c r="AE337" s="79"/>
      <c r="AF337" s="79"/>
      <c r="AG337" s="153"/>
      <c r="AH337" s="151"/>
      <c r="AI337" s="151"/>
      <c r="AJ337" s="164"/>
      <c r="AM337" t="b">
        <f>D337='15.02.2022 Смета'!D339</f>
        <v>1</v>
      </c>
      <c r="AN337" t="b">
        <f>F337='15.02.2022 Смета'!E339</f>
        <v>1</v>
      </c>
      <c r="AO337" t="b">
        <f>G337='15.02.2022 Смета'!F339</f>
        <v>1</v>
      </c>
      <c r="AP337" t="b">
        <f>H337='15.02.2022 Смета'!G339</f>
        <v>1</v>
      </c>
    </row>
    <row r="338" spans="1:42" ht="16.149999999999999" customHeight="1" x14ac:dyDescent="0.25">
      <c r="A338" s="108">
        <v>278</v>
      </c>
      <c r="B338" s="8" t="s">
        <v>164</v>
      </c>
      <c r="C338" s="21" t="s">
        <v>129</v>
      </c>
      <c r="D338" s="22" t="s">
        <v>252</v>
      </c>
      <c r="E338" s="21" t="s">
        <v>504</v>
      </c>
      <c r="F338" s="35">
        <v>44608</v>
      </c>
      <c r="G338" s="35">
        <v>44611</v>
      </c>
      <c r="H338" s="21" t="s">
        <v>318</v>
      </c>
      <c r="I338" s="22" t="s">
        <v>504</v>
      </c>
      <c r="J338" s="35">
        <v>44608</v>
      </c>
      <c r="K338" s="35">
        <v>44611</v>
      </c>
      <c r="L338" s="10"/>
      <c r="M338" s="10">
        <v>3400</v>
      </c>
      <c r="N338" s="10">
        <f t="shared" si="46"/>
        <v>0</v>
      </c>
      <c r="O338" s="10"/>
      <c r="P338" s="10">
        <v>2900</v>
      </c>
      <c r="Q338" s="10">
        <f t="shared" si="47"/>
        <v>0</v>
      </c>
      <c r="R338" s="10"/>
      <c r="S338" s="10">
        <v>2800</v>
      </c>
      <c r="T338" s="10">
        <f t="shared" si="48"/>
        <v>0</v>
      </c>
      <c r="U338" s="10">
        <v>20</v>
      </c>
      <c r="V338" s="10">
        <v>150</v>
      </c>
      <c r="W338" s="10">
        <f t="shared" si="50"/>
        <v>3000</v>
      </c>
      <c r="X338" s="10">
        <v>20</v>
      </c>
      <c r="Y338" s="10">
        <v>150</v>
      </c>
      <c r="Z338" s="10">
        <f t="shared" si="51"/>
        <v>3000</v>
      </c>
      <c r="AA338" s="10">
        <v>38</v>
      </c>
      <c r="AB338" s="10">
        <v>150</v>
      </c>
      <c r="AC338" s="10">
        <f t="shared" si="52"/>
        <v>5700</v>
      </c>
      <c r="AD338" s="11"/>
      <c r="AE338" s="26">
        <v>7</v>
      </c>
      <c r="AF338" s="7">
        <f t="shared" si="49"/>
        <v>0</v>
      </c>
      <c r="AG338" s="152">
        <v>1</v>
      </c>
      <c r="AH338" s="139">
        <f>L338+O338+R338+U338+X338+AA338+AD338</f>
        <v>78</v>
      </c>
      <c r="AI338" s="139">
        <f t="shared" si="55"/>
        <v>11700</v>
      </c>
      <c r="AJ338" s="109">
        <f t="shared" si="53"/>
        <v>11700</v>
      </c>
      <c r="AM338" t="b">
        <f>D338='15.02.2022 Смета'!D340</f>
        <v>1</v>
      </c>
      <c r="AN338" t="b">
        <f>F338='15.02.2022 Смета'!E340</f>
        <v>1</v>
      </c>
      <c r="AO338" t="b">
        <f>G338='15.02.2022 Смета'!F340</f>
        <v>1</v>
      </c>
      <c r="AP338" t="b">
        <f>H338='15.02.2022 Смета'!G340</f>
        <v>1</v>
      </c>
    </row>
    <row r="339" spans="1:42" ht="16.149999999999999" customHeight="1" x14ac:dyDescent="0.25">
      <c r="A339" s="108">
        <v>279</v>
      </c>
      <c r="B339" s="8" t="s">
        <v>164</v>
      </c>
      <c r="C339" s="21" t="s">
        <v>129</v>
      </c>
      <c r="D339" s="22" t="s">
        <v>631</v>
      </c>
      <c r="E339" s="21" t="s">
        <v>1047</v>
      </c>
      <c r="F339" s="35">
        <v>44664</v>
      </c>
      <c r="G339" s="35">
        <v>44667</v>
      </c>
      <c r="H339" s="21" t="s">
        <v>318</v>
      </c>
      <c r="I339" s="22" t="s">
        <v>736</v>
      </c>
      <c r="J339" s="35">
        <v>44664</v>
      </c>
      <c r="K339" s="35">
        <v>44667</v>
      </c>
      <c r="L339" s="10"/>
      <c r="M339" s="10">
        <v>3400</v>
      </c>
      <c r="N339" s="10">
        <f t="shared" si="46"/>
        <v>0</v>
      </c>
      <c r="O339" s="10"/>
      <c r="P339" s="10">
        <v>2900</v>
      </c>
      <c r="Q339" s="10">
        <f t="shared" si="47"/>
        <v>0</v>
      </c>
      <c r="R339" s="10"/>
      <c r="S339" s="10">
        <v>2800</v>
      </c>
      <c r="T339" s="10">
        <f t="shared" si="48"/>
        <v>0</v>
      </c>
      <c r="U339" s="10">
        <v>22</v>
      </c>
      <c r="V339" s="10">
        <v>150</v>
      </c>
      <c r="W339" s="10">
        <f t="shared" si="50"/>
        <v>3300</v>
      </c>
      <c r="X339" s="10">
        <v>22</v>
      </c>
      <c r="Y339" s="10">
        <v>150</v>
      </c>
      <c r="Z339" s="10">
        <f t="shared" si="51"/>
        <v>3300</v>
      </c>
      <c r="AA339" s="10">
        <v>42</v>
      </c>
      <c r="AB339" s="10">
        <v>150</v>
      </c>
      <c r="AC339" s="10">
        <f t="shared" si="52"/>
        <v>6300</v>
      </c>
      <c r="AD339" s="11">
        <v>86</v>
      </c>
      <c r="AE339" s="26">
        <v>7</v>
      </c>
      <c r="AF339" s="7">
        <f t="shared" si="49"/>
        <v>602</v>
      </c>
      <c r="AG339" s="152">
        <v>1</v>
      </c>
      <c r="AH339" s="145">
        <f>L339+O339+R339+U339+X339+AA339+AD339</f>
        <v>172</v>
      </c>
      <c r="AI339" s="139">
        <f t="shared" si="55"/>
        <v>13502</v>
      </c>
      <c r="AJ339" s="118">
        <f t="shared" si="53"/>
        <v>13502</v>
      </c>
      <c r="AM339" t="b">
        <f>D339='15.02.2022 Смета'!D341</f>
        <v>1</v>
      </c>
      <c r="AN339" t="b">
        <f>F339='15.02.2022 Смета'!E341</f>
        <v>1</v>
      </c>
      <c r="AO339" t="b">
        <f>G339='15.02.2022 Смета'!F341</f>
        <v>1</v>
      </c>
      <c r="AP339" t="b">
        <f>H339='15.02.2022 Смета'!G341</f>
        <v>1</v>
      </c>
    </row>
    <row r="340" spans="1:42" ht="16.149999999999999" customHeight="1" x14ac:dyDescent="0.25">
      <c r="A340" s="108">
        <v>280</v>
      </c>
      <c r="B340" s="8" t="s">
        <v>164</v>
      </c>
      <c r="C340" s="21" t="s">
        <v>129</v>
      </c>
      <c r="D340" s="22" t="s">
        <v>253</v>
      </c>
      <c r="E340" s="21" t="s">
        <v>1048</v>
      </c>
      <c r="F340" s="35">
        <v>44824</v>
      </c>
      <c r="G340" s="35">
        <v>44826</v>
      </c>
      <c r="H340" s="21" t="s">
        <v>427</v>
      </c>
      <c r="I340" s="22" t="s">
        <v>737</v>
      </c>
      <c r="J340" s="35">
        <v>44824</v>
      </c>
      <c r="K340" s="35">
        <v>44826</v>
      </c>
      <c r="L340" s="10"/>
      <c r="M340" s="10">
        <v>3400</v>
      </c>
      <c r="N340" s="10">
        <f t="shared" si="46"/>
        <v>0</v>
      </c>
      <c r="O340" s="10"/>
      <c r="P340" s="10">
        <v>2900</v>
      </c>
      <c r="Q340" s="10">
        <f t="shared" si="47"/>
        <v>0</v>
      </c>
      <c r="R340" s="10"/>
      <c r="S340" s="10">
        <v>2800</v>
      </c>
      <c r="T340" s="10">
        <f t="shared" si="48"/>
        <v>0</v>
      </c>
      <c r="U340" s="10">
        <v>20</v>
      </c>
      <c r="V340" s="10">
        <v>150</v>
      </c>
      <c r="W340" s="10">
        <f t="shared" si="50"/>
        <v>3000</v>
      </c>
      <c r="X340" s="10">
        <v>20</v>
      </c>
      <c r="Y340" s="10">
        <v>150</v>
      </c>
      <c r="Z340" s="10">
        <f t="shared" si="51"/>
        <v>3000</v>
      </c>
      <c r="AA340" s="10">
        <v>38</v>
      </c>
      <c r="AB340" s="10">
        <v>150</v>
      </c>
      <c r="AC340" s="10">
        <f t="shared" si="52"/>
        <v>5700</v>
      </c>
      <c r="AD340" s="11">
        <v>78</v>
      </c>
      <c r="AE340" s="26">
        <v>7</v>
      </c>
      <c r="AF340" s="7">
        <f t="shared" si="49"/>
        <v>546</v>
      </c>
      <c r="AG340" s="152">
        <v>1</v>
      </c>
      <c r="AH340" s="145">
        <f>L340+O340+R340+U340+X340+AA340+AD340</f>
        <v>156</v>
      </c>
      <c r="AI340" s="139">
        <f t="shared" si="55"/>
        <v>12246</v>
      </c>
      <c r="AJ340" s="118">
        <f t="shared" si="53"/>
        <v>12246</v>
      </c>
      <c r="AM340" t="b">
        <f>D340='15.02.2022 Смета'!D342</f>
        <v>1</v>
      </c>
      <c r="AN340" t="b">
        <f>F340='15.02.2022 Смета'!E342</f>
        <v>1</v>
      </c>
      <c r="AO340" t="b">
        <f>G340='15.02.2022 Смета'!F342</f>
        <v>1</v>
      </c>
      <c r="AP340" t="b">
        <f>H340='15.02.2022 Смета'!G342</f>
        <v>1</v>
      </c>
    </row>
    <row r="341" spans="1:42" ht="15" customHeight="1" x14ac:dyDescent="0.25">
      <c r="A341" s="106"/>
      <c r="B341" s="96"/>
      <c r="C341" s="97"/>
      <c r="D341" s="179" t="s">
        <v>926</v>
      </c>
      <c r="E341" s="99"/>
      <c r="F341" s="99"/>
      <c r="G341" s="99"/>
      <c r="H341" s="99"/>
      <c r="I341" s="99"/>
      <c r="J341" s="99"/>
      <c r="K341" s="99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2"/>
      <c r="AE341" s="79"/>
      <c r="AF341" s="79"/>
      <c r="AG341" s="153"/>
      <c r="AH341" s="151"/>
      <c r="AI341" s="151"/>
      <c r="AJ341" s="164"/>
      <c r="AM341" t="b">
        <f>D341='15.02.2022 Смета'!D343</f>
        <v>0</v>
      </c>
      <c r="AN341" t="b">
        <f>F341='15.02.2022 Смета'!E343</f>
        <v>1</v>
      </c>
      <c r="AO341" t="b">
        <f>G341='15.02.2022 Смета'!F343</f>
        <v>1</v>
      </c>
      <c r="AP341" t="b">
        <f>H341='15.02.2022 Смета'!G343</f>
        <v>1</v>
      </c>
    </row>
    <row r="342" spans="1:42" ht="27" customHeight="1" x14ac:dyDescent="0.25">
      <c r="A342" s="108">
        <v>281</v>
      </c>
      <c r="B342" s="8" t="s">
        <v>218</v>
      </c>
      <c r="C342" s="21" t="s">
        <v>114</v>
      </c>
      <c r="D342" s="22" t="s">
        <v>632</v>
      </c>
      <c r="E342" s="21" t="s">
        <v>1049</v>
      </c>
      <c r="F342" s="35">
        <v>44719</v>
      </c>
      <c r="G342" s="35">
        <v>44722</v>
      </c>
      <c r="H342" s="21" t="s">
        <v>779</v>
      </c>
      <c r="I342" s="22" t="s">
        <v>738</v>
      </c>
      <c r="J342" s="35">
        <v>44719</v>
      </c>
      <c r="K342" s="35">
        <v>44722</v>
      </c>
      <c r="L342" s="10"/>
      <c r="M342" s="10">
        <v>3400</v>
      </c>
      <c r="N342" s="10">
        <f t="shared" si="46"/>
        <v>0</v>
      </c>
      <c r="O342" s="10"/>
      <c r="P342" s="10">
        <v>2900</v>
      </c>
      <c r="Q342" s="10">
        <f t="shared" si="47"/>
        <v>0</v>
      </c>
      <c r="R342" s="10"/>
      <c r="S342" s="10">
        <v>2800</v>
      </c>
      <c r="T342" s="10">
        <f t="shared" si="48"/>
        <v>0</v>
      </c>
      <c r="U342" s="10">
        <v>39</v>
      </c>
      <c r="V342" s="10">
        <v>150</v>
      </c>
      <c r="W342" s="10">
        <f t="shared" si="50"/>
        <v>5850</v>
      </c>
      <c r="X342" s="10">
        <v>39</v>
      </c>
      <c r="Y342" s="10">
        <v>150</v>
      </c>
      <c r="Z342" s="10">
        <f t="shared" si="51"/>
        <v>5850</v>
      </c>
      <c r="AA342" s="10">
        <v>39</v>
      </c>
      <c r="AB342" s="10">
        <v>150</v>
      </c>
      <c r="AC342" s="10">
        <f t="shared" si="52"/>
        <v>5850</v>
      </c>
      <c r="AD342" s="11">
        <v>147</v>
      </c>
      <c r="AE342" s="26">
        <v>7</v>
      </c>
      <c r="AF342" s="7">
        <f t="shared" si="49"/>
        <v>1029</v>
      </c>
      <c r="AG342" s="152">
        <v>1</v>
      </c>
      <c r="AH342" s="145">
        <f>L342+O342+R342+U342+X342+AA342+AD342</f>
        <v>264</v>
      </c>
      <c r="AI342" s="139">
        <f t="shared" si="55"/>
        <v>18579</v>
      </c>
      <c r="AJ342" s="118">
        <f t="shared" si="53"/>
        <v>18579</v>
      </c>
      <c r="AM342" t="b">
        <f>D342='15.02.2022 Смета'!D344</f>
        <v>1</v>
      </c>
      <c r="AN342" t="b">
        <f>F342='15.02.2022 Смета'!E344</f>
        <v>1</v>
      </c>
      <c r="AO342" t="b">
        <f>G342='15.02.2022 Смета'!F344</f>
        <v>1</v>
      </c>
      <c r="AP342" t="b">
        <f>H342='15.02.2022 Смета'!G344</f>
        <v>0</v>
      </c>
    </row>
    <row r="343" spans="1:42" x14ac:dyDescent="0.25">
      <c r="A343" s="106"/>
      <c r="B343" s="96"/>
      <c r="C343" s="97"/>
      <c r="D343" s="179" t="s">
        <v>886</v>
      </c>
      <c r="E343" s="99"/>
      <c r="F343" s="99"/>
      <c r="G343" s="99"/>
      <c r="H343" s="99"/>
      <c r="I343" s="99"/>
      <c r="J343" s="99"/>
      <c r="K343" s="99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2"/>
      <c r="AE343" s="79"/>
      <c r="AF343" s="79"/>
      <c r="AG343" s="153"/>
      <c r="AH343" s="151"/>
      <c r="AI343" s="151"/>
      <c r="AJ343" s="164"/>
      <c r="AM343" t="b">
        <f>D343='15.02.2022 Смета'!D345</f>
        <v>1</v>
      </c>
      <c r="AN343" t="b">
        <f>F343='15.02.2022 Смета'!E345</f>
        <v>1</v>
      </c>
      <c r="AO343" t="b">
        <f>G343='15.02.2022 Смета'!F345</f>
        <v>1</v>
      </c>
      <c r="AP343" t="b">
        <f>H343='15.02.2022 Смета'!G345</f>
        <v>1</v>
      </c>
    </row>
    <row r="344" spans="1:42" ht="38.65" customHeight="1" x14ac:dyDescent="0.25">
      <c r="A344" s="108">
        <v>282</v>
      </c>
      <c r="B344" s="8" t="s">
        <v>170</v>
      </c>
      <c r="C344" s="21" t="s">
        <v>146</v>
      </c>
      <c r="D344" s="22" t="s">
        <v>633</v>
      </c>
      <c r="E344" s="21" t="s">
        <v>1050</v>
      </c>
      <c r="F344" s="35">
        <v>44686</v>
      </c>
      <c r="G344" s="35">
        <v>44689</v>
      </c>
      <c r="H344" s="21" t="s">
        <v>428</v>
      </c>
      <c r="I344" s="22" t="s">
        <v>739</v>
      </c>
      <c r="J344" s="35">
        <v>44686</v>
      </c>
      <c r="K344" s="35">
        <v>44689</v>
      </c>
      <c r="L344" s="10"/>
      <c r="M344" s="10">
        <v>3400</v>
      </c>
      <c r="N344" s="10">
        <f t="shared" si="46"/>
        <v>0</v>
      </c>
      <c r="O344" s="10"/>
      <c r="P344" s="10">
        <v>2900</v>
      </c>
      <c r="Q344" s="10">
        <f t="shared" si="47"/>
        <v>0</v>
      </c>
      <c r="R344" s="10"/>
      <c r="S344" s="10">
        <v>2800</v>
      </c>
      <c r="T344" s="10">
        <f t="shared" si="48"/>
        <v>0</v>
      </c>
      <c r="U344" s="10">
        <v>112</v>
      </c>
      <c r="V344" s="10">
        <v>150</v>
      </c>
      <c r="W344" s="10">
        <f t="shared" si="50"/>
        <v>16800</v>
      </c>
      <c r="X344" s="10">
        <v>112</v>
      </c>
      <c r="Y344" s="10">
        <v>150</v>
      </c>
      <c r="Z344" s="10">
        <f t="shared" si="51"/>
        <v>16800</v>
      </c>
      <c r="AA344" s="10">
        <v>112</v>
      </c>
      <c r="AB344" s="10">
        <v>150</v>
      </c>
      <c r="AC344" s="10">
        <f t="shared" si="52"/>
        <v>16800</v>
      </c>
      <c r="AD344" s="11">
        <v>336</v>
      </c>
      <c r="AE344" s="26">
        <v>7</v>
      </c>
      <c r="AF344" s="7">
        <f t="shared" si="49"/>
        <v>2352</v>
      </c>
      <c r="AG344" s="152">
        <v>1</v>
      </c>
      <c r="AH344" s="145">
        <f>L344+O344+R344+U344+X344+AA344+AD344</f>
        <v>672</v>
      </c>
      <c r="AI344" s="139">
        <f t="shared" si="55"/>
        <v>52752</v>
      </c>
      <c r="AJ344" s="118">
        <f t="shared" si="53"/>
        <v>52752</v>
      </c>
      <c r="AM344" t="b">
        <f>D344='15.02.2022 Смета'!D346</f>
        <v>1</v>
      </c>
      <c r="AN344" t="b">
        <f>F344='15.02.2022 Смета'!E346</f>
        <v>1</v>
      </c>
      <c r="AO344" t="b">
        <f>G344='15.02.2022 Смета'!F346</f>
        <v>1</v>
      </c>
      <c r="AP344" t="b">
        <f>H344='15.02.2022 Смета'!G346</f>
        <v>1</v>
      </c>
    </row>
    <row r="345" spans="1:42" ht="15.6" customHeight="1" x14ac:dyDescent="0.25">
      <c r="A345" s="106"/>
      <c r="B345" s="96"/>
      <c r="C345" s="97"/>
      <c r="D345" s="179" t="s">
        <v>927</v>
      </c>
      <c r="E345" s="99"/>
      <c r="F345" s="99"/>
      <c r="G345" s="99"/>
      <c r="H345" s="99"/>
      <c r="I345" s="99"/>
      <c r="J345" s="99"/>
      <c r="K345" s="99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2"/>
      <c r="AE345" s="79"/>
      <c r="AF345" s="79"/>
      <c r="AG345" s="153"/>
      <c r="AH345" s="151"/>
      <c r="AI345" s="151"/>
      <c r="AJ345" s="164"/>
      <c r="AM345" t="b">
        <f>D345='15.02.2022 Смета'!D347</f>
        <v>0</v>
      </c>
      <c r="AN345" t="b">
        <f>F345='15.02.2022 Смета'!E347</f>
        <v>1</v>
      </c>
      <c r="AO345" t="b">
        <f>G345='15.02.2022 Смета'!F347</f>
        <v>1</v>
      </c>
      <c r="AP345" t="b">
        <f>H345='15.02.2022 Смета'!G347</f>
        <v>1</v>
      </c>
    </row>
    <row r="346" spans="1:42" ht="27" customHeight="1" x14ac:dyDescent="0.25">
      <c r="A346" s="108">
        <v>283</v>
      </c>
      <c r="B346" s="8" t="s">
        <v>176</v>
      </c>
      <c r="C346" s="21" t="s">
        <v>177</v>
      </c>
      <c r="D346" s="22" t="s">
        <v>634</v>
      </c>
      <c r="E346" s="21" t="s">
        <v>452</v>
      </c>
      <c r="F346" s="35">
        <v>44674</v>
      </c>
      <c r="G346" s="35">
        <v>44675</v>
      </c>
      <c r="H346" s="21" t="s">
        <v>301</v>
      </c>
      <c r="I346" s="22" t="s">
        <v>452</v>
      </c>
      <c r="J346" s="35">
        <v>44674</v>
      </c>
      <c r="K346" s="35">
        <v>44675</v>
      </c>
      <c r="L346" s="10"/>
      <c r="M346" s="10">
        <v>3400</v>
      </c>
      <c r="N346" s="10">
        <f t="shared" si="46"/>
        <v>0</v>
      </c>
      <c r="O346" s="10"/>
      <c r="P346" s="10">
        <v>2900</v>
      </c>
      <c r="Q346" s="10">
        <f t="shared" si="47"/>
        <v>0</v>
      </c>
      <c r="R346" s="10"/>
      <c r="S346" s="10">
        <v>2800</v>
      </c>
      <c r="T346" s="10">
        <f t="shared" si="48"/>
        <v>0</v>
      </c>
      <c r="U346" s="10">
        <v>10</v>
      </c>
      <c r="V346" s="10">
        <v>150</v>
      </c>
      <c r="W346" s="10">
        <f t="shared" si="50"/>
        <v>1500</v>
      </c>
      <c r="X346" s="10">
        <v>10</v>
      </c>
      <c r="Y346" s="10">
        <v>150</v>
      </c>
      <c r="Z346" s="10">
        <f t="shared" si="51"/>
        <v>1500</v>
      </c>
      <c r="AA346" s="10">
        <v>10</v>
      </c>
      <c r="AB346" s="10">
        <v>150</v>
      </c>
      <c r="AC346" s="10">
        <f t="shared" si="52"/>
        <v>1500</v>
      </c>
      <c r="AD346" s="11">
        <v>30</v>
      </c>
      <c r="AE346" s="26">
        <v>7</v>
      </c>
      <c r="AF346" s="7">
        <f t="shared" si="49"/>
        <v>210</v>
      </c>
      <c r="AG346" s="152">
        <v>1</v>
      </c>
      <c r="AH346" s="145">
        <f>L346+O346+R346+U346+X346+AA346+AD346</f>
        <v>60</v>
      </c>
      <c r="AI346" s="139">
        <f t="shared" si="55"/>
        <v>4710</v>
      </c>
      <c r="AJ346" s="118">
        <f t="shared" si="53"/>
        <v>4710</v>
      </c>
      <c r="AM346" t="b">
        <f>D346='15.02.2022 Смета'!D348</f>
        <v>1</v>
      </c>
      <c r="AN346" t="b">
        <f>F346='15.02.2022 Смета'!E348</f>
        <v>1</v>
      </c>
      <c r="AO346" t="b">
        <f>G346='15.02.2022 Смета'!F348</f>
        <v>1</v>
      </c>
      <c r="AP346" t="b">
        <f>H346='15.02.2022 Смета'!G348</f>
        <v>1</v>
      </c>
    </row>
    <row r="347" spans="1:42" ht="27" customHeight="1" x14ac:dyDescent="0.25">
      <c r="A347" s="108">
        <v>284</v>
      </c>
      <c r="B347" s="8" t="s">
        <v>176</v>
      </c>
      <c r="C347" s="21" t="s">
        <v>177</v>
      </c>
      <c r="D347" s="22" t="s">
        <v>635</v>
      </c>
      <c r="E347" s="21" t="s">
        <v>453</v>
      </c>
      <c r="F347" s="35">
        <v>44674</v>
      </c>
      <c r="G347" s="35">
        <v>44675</v>
      </c>
      <c r="H347" s="21" t="s">
        <v>301</v>
      </c>
      <c r="I347" s="22" t="s">
        <v>453</v>
      </c>
      <c r="J347" s="35">
        <v>44674</v>
      </c>
      <c r="K347" s="35">
        <v>44675</v>
      </c>
      <c r="L347" s="10"/>
      <c r="M347" s="10">
        <v>3400</v>
      </c>
      <c r="N347" s="10">
        <f t="shared" si="46"/>
        <v>0</v>
      </c>
      <c r="O347" s="10"/>
      <c r="P347" s="10">
        <v>2900</v>
      </c>
      <c r="Q347" s="10">
        <f t="shared" si="47"/>
        <v>0</v>
      </c>
      <c r="R347" s="10"/>
      <c r="S347" s="10">
        <v>2800</v>
      </c>
      <c r="T347" s="10">
        <f t="shared" si="48"/>
        <v>0</v>
      </c>
      <c r="U347" s="10">
        <v>6</v>
      </c>
      <c r="V347" s="10">
        <v>150</v>
      </c>
      <c r="W347" s="10">
        <f t="shared" si="50"/>
        <v>900</v>
      </c>
      <c r="X347" s="10">
        <v>6</v>
      </c>
      <c r="Y347" s="10">
        <v>150</v>
      </c>
      <c r="Z347" s="10">
        <f t="shared" si="51"/>
        <v>900</v>
      </c>
      <c r="AA347" s="10">
        <v>6</v>
      </c>
      <c r="AB347" s="10">
        <v>150</v>
      </c>
      <c r="AC347" s="10">
        <f t="shared" si="52"/>
        <v>900</v>
      </c>
      <c r="AD347" s="11">
        <v>18</v>
      </c>
      <c r="AE347" s="26">
        <v>7</v>
      </c>
      <c r="AF347" s="7">
        <f t="shared" si="49"/>
        <v>126</v>
      </c>
      <c r="AG347" s="152">
        <v>1</v>
      </c>
      <c r="AH347" s="145">
        <f>L347+O347+R347+U347+X347+AA347+AD347</f>
        <v>36</v>
      </c>
      <c r="AI347" s="139">
        <f t="shared" si="55"/>
        <v>2826</v>
      </c>
      <c r="AJ347" s="118">
        <f t="shared" si="53"/>
        <v>2826</v>
      </c>
      <c r="AM347" t="b">
        <f>D347='15.02.2022 Смета'!D349</f>
        <v>1</v>
      </c>
      <c r="AN347" t="b">
        <f>F347='15.02.2022 Смета'!E349</f>
        <v>1</v>
      </c>
      <c r="AO347" t="b">
        <f>G347='15.02.2022 Смета'!F349</f>
        <v>1</v>
      </c>
      <c r="AP347" t="b">
        <f>H347='15.02.2022 Смета'!G349</f>
        <v>1</v>
      </c>
    </row>
    <row r="348" spans="1:42" ht="15" customHeight="1" x14ac:dyDescent="0.25">
      <c r="A348" s="106"/>
      <c r="B348" s="96"/>
      <c r="C348" s="97"/>
      <c r="D348" s="179" t="s">
        <v>888</v>
      </c>
      <c r="E348" s="99"/>
      <c r="F348" s="99"/>
      <c r="G348" s="99"/>
      <c r="H348" s="99"/>
      <c r="I348" s="99"/>
      <c r="J348" s="99"/>
      <c r="K348" s="99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2"/>
      <c r="AE348" s="79"/>
      <c r="AF348" s="79"/>
      <c r="AG348" s="153"/>
      <c r="AH348" s="151"/>
      <c r="AI348" s="151"/>
      <c r="AJ348" s="164"/>
      <c r="AM348" t="b">
        <f>D348='15.02.2022 Смета'!D350</f>
        <v>1</v>
      </c>
      <c r="AN348" t="b">
        <f>F348='15.02.2022 Смета'!E350</f>
        <v>1</v>
      </c>
      <c r="AO348" t="b">
        <f>G348='15.02.2022 Смета'!F350</f>
        <v>1</v>
      </c>
      <c r="AP348" t="b">
        <f>H348='15.02.2022 Смета'!G350</f>
        <v>1</v>
      </c>
    </row>
    <row r="349" spans="1:42" ht="27" customHeight="1" x14ac:dyDescent="0.25">
      <c r="A349" s="108">
        <v>285</v>
      </c>
      <c r="B349" s="8" t="s">
        <v>21</v>
      </c>
      <c r="C349" s="21" t="s">
        <v>125</v>
      </c>
      <c r="D349" s="22" t="s">
        <v>185</v>
      </c>
      <c r="E349" s="21" t="s">
        <v>740</v>
      </c>
      <c r="F349" s="35">
        <v>44672</v>
      </c>
      <c r="G349" s="35">
        <v>44675</v>
      </c>
      <c r="H349" s="21" t="s">
        <v>982</v>
      </c>
      <c r="I349" s="22" t="s">
        <v>740</v>
      </c>
      <c r="J349" s="35">
        <v>44672</v>
      </c>
      <c r="K349" s="35">
        <v>44675</v>
      </c>
      <c r="L349" s="10"/>
      <c r="M349" s="10">
        <v>3400</v>
      </c>
      <c r="N349" s="10">
        <f t="shared" si="46"/>
        <v>0</v>
      </c>
      <c r="O349" s="10"/>
      <c r="P349" s="10">
        <v>2900</v>
      </c>
      <c r="Q349" s="10">
        <f t="shared" si="47"/>
        <v>0</v>
      </c>
      <c r="R349" s="10"/>
      <c r="S349" s="10">
        <v>2800</v>
      </c>
      <c r="T349" s="10">
        <f t="shared" si="48"/>
        <v>0</v>
      </c>
      <c r="U349" s="10">
        <v>28</v>
      </c>
      <c r="V349" s="10">
        <v>150</v>
      </c>
      <c r="W349" s="10">
        <f t="shared" si="50"/>
        <v>4200</v>
      </c>
      <c r="X349" s="10">
        <v>28</v>
      </c>
      <c r="Y349" s="10">
        <v>150</v>
      </c>
      <c r="Z349" s="10">
        <f t="shared" si="51"/>
        <v>4200</v>
      </c>
      <c r="AA349" s="10">
        <v>28</v>
      </c>
      <c r="AB349" s="10">
        <v>150</v>
      </c>
      <c r="AC349" s="10">
        <f t="shared" si="52"/>
        <v>4200</v>
      </c>
      <c r="AD349" s="11">
        <v>84</v>
      </c>
      <c r="AE349" s="26">
        <v>7</v>
      </c>
      <c r="AF349" s="7">
        <f t="shared" si="49"/>
        <v>588</v>
      </c>
      <c r="AG349" s="152">
        <v>1</v>
      </c>
      <c r="AH349" s="145">
        <f t="shared" ref="AH349:AH355" si="56">L349+O349+R349+U349+X349+AA349+AD349</f>
        <v>168</v>
      </c>
      <c r="AI349" s="139">
        <f t="shared" si="55"/>
        <v>13188</v>
      </c>
      <c r="AJ349" s="118">
        <f t="shared" si="53"/>
        <v>13188</v>
      </c>
      <c r="AM349" t="b">
        <f>D349='15.02.2022 Смета'!D351</f>
        <v>1</v>
      </c>
      <c r="AN349" t="b">
        <f>F349='15.02.2022 Смета'!E351</f>
        <v>1</v>
      </c>
      <c r="AO349" t="b">
        <f>G349='15.02.2022 Смета'!F351</f>
        <v>1</v>
      </c>
      <c r="AP349" t="b">
        <f>H349='15.02.2022 Смета'!G351</f>
        <v>0</v>
      </c>
    </row>
    <row r="350" spans="1:42" ht="27" customHeight="1" x14ac:dyDescent="0.25">
      <c r="A350" s="108">
        <v>286</v>
      </c>
      <c r="B350" s="8" t="s">
        <v>21</v>
      </c>
      <c r="C350" s="21" t="s">
        <v>125</v>
      </c>
      <c r="D350" s="22" t="s">
        <v>636</v>
      </c>
      <c r="E350" s="21" t="s">
        <v>340</v>
      </c>
      <c r="F350" s="35">
        <v>44672</v>
      </c>
      <c r="G350" s="35">
        <v>44675</v>
      </c>
      <c r="H350" s="21" t="s">
        <v>982</v>
      </c>
      <c r="I350" s="22" t="s">
        <v>300</v>
      </c>
      <c r="J350" s="35">
        <v>44672</v>
      </c>
      <c r="K350" s="35">
        <v>44675</v>
      </c>
      <c r="L350" s="10"/>
      <c r="M350" s="10">
        <v>3400</v>
      </c>
      <c r="N350" s="10">
        <f t="shared" si="46"/>
        <v>0</v>
      </c>
      <c r="O350" s="10"/>
      <c r="P350" s="10">
        <v>2900</v>
      </c>
      <c r="Q350" s="10">
        <f t="shared" si="47"/>
        <v>0</v>
      </c>
      <c r="R350" s="10"/>
      <c r="S350" s="10">
        <v>2800</v>
      </c>
      <c r="T350" s="10">
        <f t="shared" si="48"/>
        <v>0</v>
      </c>
      <c r="U350" s="10">
        <v>28</v>
      </c>
      <c r="V350" s="10">
        <v>150</v>
      </c>
      <c r="W350" s="10">
        <f t="shared" si="50"/>
        <v>4200</v>
      </c>
      <c r="X350" s="10">
        <v>28</v>
      </c>
      <c r="Y350" s="10">
        <v>150</v>
      </c>
      <c r="Z350" s="10">
        <f t="shared" si="51"/>
        <v>4200</v>
      </c>
      <c r="AA350" s="10">
        <v>28</v>
      </c>
      <c r="AB350" s="10">
        <v>150</v>
      </c>
      <c r="AC350" s="10">
        <f t="shared" si="52"/>
        <v>4200</v>
      </c>
      <c r="AD350" s="11">
        <v>84</v>
      </c>
      <c r="AE350" s="26">
        <v>7</v>
      </c>
      <c r="AF350" s="7">
        <f t="shared" si="49"/>
        <v>588</v>
      </c>
      <c r="AG350" s="152">
        <v>1</v>
      </c>
      <c r="AH350" s="145">
        <f t="shared" si="56"/>
        <v>168</v>
      </c>
      <c r="AI350" s="139">
        <f t="shared" si="55"/>
        <v>13188</v>
      </c>
      <c r="AJ350" s="118">
        <f t="shared" si="53"/>
        <v>13188</v>
      </c>
      <c r="AM350" t="b">
        <f>D350='15.02.2022 Смета'!D352</f>
        <v>1</v>
      </c>
      <c r="AN350" t="b">
        <f>F350='15.02.2022 Смета'!E352</f>
        <v>1</v>
      </c>
      <c r="AO350" t="b">
        <f>G350='15.02.2022 Смета'!F352</f>
        <v>1</v>
      </c>
      <c r="AP350" t="b">
        <f>H350='15.02.2022 Смета'!G352</f>
        <v>0</v>
      </c>
    </row>
    <row r="351" spans="1:42" ht="27" customHeight="1" x14ac:dyDescent="0.25">
      <c r="A351" s="108">
        <v>287</v>
      </c>
      <c r="B351" s="8" t="s">
        <v>21</v>
      </c>
      <c r="C351" s="21" t="s">
        <v>125</v>
      </c>
      <c r="D351" s="33" t="s">
        <v>42</v>
      </c>
      <c r="E351" s="21" t="s">
        <v>983</v>
      </c>
      <c r="F351" s="35">
        <v>44672</v>
      </c>
      <c r="G351" s="35">
        <v>44675</v>
      </c>
      <c r="H351" s="21" t="s">
        <v>982</v>
      </c>
      <c r="I351" s="22" t="s">
        <v>429</v>
      </c>
      <c r="J351" s="35">
        <v>44672</v>
      </c>
      <c r="K351" s="35">
        <v>44675</v>
      </c>
      <c r="L351" s="10"/>
      <c r="M351" s="10">
        <v>3400</v>
      </c>
      <c r="N351" s="10">
        <f t="shared" si="46"/>
        <v>0</v>
      </c>
      <c r="O351" s="10"/>
      <c r="P351" s="10">
        <v>2900</v>
      </c>
      <c r="Q351" s="10">
        <f t="shared" si="47"/>
        <v>0</v>
      </c>
      <c r="R351" s="10"/>
      <c r="S351" s="10">
        <v>2800</v>
      </c>
      <c r="T351" s="10">
        <f t="shared" si="48"/>
        <v>0</v>
      </c>
      <c r="U351" s="10">
        <v>28</v>
      </c>
      <c r="V351" s="10">
        <v>150</v>
      </c>
      <c r="W351" s="10">
        <f t="shared" si="50"/>
        <v>4200</v>
      </c>
      <c r="X351" s="10">
        <v>28</v>
      </c>
      <c r="Y351" s="10">
        <v>150</v>
      </c>
      <c r="Z351" s="10">
        <f t="shared" si="51"/>
        <v>4200</v>
      </c>
      <c r="AA351" s="10">
        <v>28</v>
      </c>
      <c r="AB351" s="10">
        <v>150</v>
      </c>
      <c r="AC351" s="10">
        <f t="shared" si="52"/>
        <v>4200</v>
      </c>
      <c r="AD351" s="11">
        <v>84</v>
      </c>
      <c r="AE351" s="26">
        <v>7</v>
      </c>
      <c r="AF351" s="7">
        <f t="shared" si="49"/>
        <v>588</v>
      </c>
      <c r="AG351" s="152">
        <v>1</v>
      </c>
      <c r="AH351" s="145">
        <f t="shared" si="56"/>
        <v>168</v>
      </c>
      <c r="AI351" s="139">
        <f t="shared" si="55"/>
        <v>13188</v>
      </c>
      <c r="AJ351" s="118">
        <f t="shared" si="53"/>
        <v>13188</v>
      </c>
      <c r="AM351" t="b">
        <f>D351='15.02.2022 Смета'!D353</f>
        <v>1</v>
      </c>
      <c r="AN351" t="b">
        <f>F351='15.02.2022 Смета'!E353</f>
        <v>1</v>
      </c>
      <c r="AO351" t="b">
        <f>G351='15.02.2022 Смета'!F353</f>
        <v>1</v>
      </c>
      <c r="AP351" t="b">
        <f>H351='15.02.2022 Смета'!G353</f>
        <v>0</v>
      </c>
    </row>
    <row r="352" spans="1:42" ht="27" customHeight="1" x14ac:dyDescent="0.25">
      <c r="A352" s="108">
        <v>288</v>
      </c>
      <c r="B352" s="8" t="s">
        <v>21</v>
      </c>
      <c r="C352" s="21" t="s">
        <v>125</v>
      </c>
      <c r="D352" s="22" t="s">
        <v>42</v>
      </c>
      <c r="E352" s="21" t="s">
        <v>740</v>
      </c>
      <c r="F352" s="35">
        <v>44732</v>
      </c>
      <c r="G352" s="35">
        <v>44735</v>
      </c>
      <c r="H352" s="21" t="s">
        <v>982</v>
      </c>
      <c r="I352" s="22" t="s">
        <v>740</v>
      </c>
      <c r="J352" s="35">
        <v>44732</v>
      </c>
      <c r="K352" s="35">
        <v>44735</v>
      </c>
      <c r="L352" s="10"/>
      <c r="M352" s="10">
        <v>3400</v>
      </c>
      <c r="N352" s="10">
        <f t="shared" si="46"/>
        <v>0</v>
      </c>
      <c r="O352" s="10"/>
      <c r="P352" s="10">
        <v>2900</v>
      </c>
      <c r="Q352" s="10">
        <f t="shared" si="47"/>
        <v>0</v>
      </c>
      <c r="R352" s="10"/>
      <c r="S352" s="10">
        <v>2800</v>
      </c>
      <c r="T352" s="10">
        <f t="shared" si="48"/>
        <v>0</v>
      </c>
      <c r="U352" s="10">
        <v>42</v>
      </c>
      <c r="V352" s="10">
        <v>150</v>
      </c>
      <c r="W352" s="10">
        <f t="shared" si="50"/>
        <v>6300</v>
      </c>
      <c r="X352" s="10">
        <v>42</v>
      </c>
      <c r="Y352" s="10">
        <v>150</v>
      </c>
      <c r="Z352" s="10">
        <f t="shared" si="51"/>
        <v>6300</v>
      </c>
      <c r="AA352" s="10">
        <v>42</v>
      </c>
      <c r="AB352" s="10">
        <v>150</v>
      </c>
      <c r="AC352" s="10">
        <f t="shared" si="52"/>
        <v>6300</v>
      </c>
      <c r="AD352" s="11">
        <v>126</v>
      </c>
      <c r="AE352" s="26">
        <v>7</v>
      </c>
      <c r="AF352" s="7">
        <f t="shared" si="49"/>
        <v>882</v>
      </c>
      <c r="AG352" s="152">
        <v>1</v>
      </c>
      <c r="AH352" s="145">
        <f t="shared" si="56"/>
        <v>252</v>
      </c>
      <c r="AI352" s="139">
        <f t="shared" si="55"/>
        <v>19782</v>
      </c>
      <c r="AJ352" s="118">
        <f t="shared" si="53"/>
        <v>19782</v>
      </c>
      <c r="AM352" t="b">
        <f>D352='15.02.2022 Смета'!D354</f>
        <v>1</v>
      </c>
      <c r="AN352" t="b">
        <f>F352='15.02.2022 Смета'!E354</f>
        <v>1</v>
      </c>
      <c r="AO352" t="b">
        <f>G352='15.02.2022 Смета'!F354</f>
        <v>1</v>
      </c>
      <c r="AP352" t="b">
        <f>H352='15.02.2022 Смета'!G354</f>
        <v>0</v>
      </c>
    </row>
    <row r="353" spans="1:42" ht="27" customHeight="1" x14ac:dyDescent="0.25">
      <c r="A353" s="108">
        <v>289</v>
      </c>
      <c r="B353" s="8" t="s">
        <v>21</v>
      </c>
      <c r="C353" s="21" t="s">
        <v>125</v>
      </c>
      <c r="D353" s="22" t="s">
        <v>637</v>
      </c>
      <c r="E353" s="21" t="s">
        <v>340</v>
      </c>
      <c r="F353" s="35">
        <v>44732</v>
      </c>
      <c r="G353" s="35">
        <v>44735</v>
      </c>
      <c r="H353" s="21" t="s">
        <v>993</v>
      </c>
      <c r="I353" s="22" t="s">
        <v>340</v>
      </c>
      <c r="J353" s="35">
        <v>44732</v>
      </c>
      <c r="K353" s="35">
        <v>44735</v>
      </c>
      <c r="L353" s="10">
        <v>2</v>
      </c>
      <c r="M353" s="10">
        <v>3400</v>
      </c>
      <c r="N353" s="10">
        <f t="shared" si="46"/>
        <v>6800</v>
      </c>
      <c r="O353" s="10">
        <v>2</v>
      </c>
      <c r="P353" s="10">
        <v>2900</v>
      </c>
      <c r="Q353" s="10">
        <f t="shared" si="47"/>
        <v>5800</v>
      </c>
      <c r="R353" s="10">
        <v>2</v>
      </c>
      <c r="S353" s="10">
        <v>2800</v>
      </c>
      <c r="T353" s="10">
        <f t="shared" si="48"/>
        <v>5600</v>
      </c>
      <c r="U353" s="10">
        <v>14</v>
      </c>
      <c r="V353" s="10">
        <v>150</v>
      </c>
      <c r="W353" s="10">
        <f t="shared" si="50"/>
        <v>2100</v>
      </c>
      <c r="X353" s="10">
        <v>14</v>
      </c>
      <c r="Y353" s="10">
        <v>150</v>
      </c>
      <c r="Z353" s="10">
        <f t="shared" si="51"/>
        <v>2100</v>
      </c>
      <c r="AA353" s="10">
        <v>14</v>
      </c>
      <c r="AB353" s="10">
        <v>150</v>
      </c>
      <c r="AC353" s="10">
        <f t="shared" si="52"/>
        <v>2100</v>
      </c>
      <c r="AD353" s="11">
        <v>48</v>
      </c>
      <c r="AE353" s="26">
        <v>7</v>
      </c>
      <c r="AF353" s="7">
        <f t="shared" si="49"/>
        <v>336</v>
      </c>
      <c r="AG353" s="152">
        <v>1</v>
      </c>
      <c r="AH353" s="139">
        <f t="shared" si="56"/>
        <v>96</v>
      </c>
      <c r="AI353" s="139">
        <f t="shared" si="55"/>
        <v>24836</v>
      </c>
      <c r="AJ353" s="109">
        <f t="shared" si="53"/>
        <v>24836</v>
      </c>
      <c r="AM353" t="b">
        <f>D353='15.02.2022 Смета'!D355</f>
        <v>1</v>
      </c>
      <c r="AN353" t="b">
        <f>F353='15.02.2022 Смета'!E355</f>
        <v>1</v>
      </c>
      <c r="AO353" t="b">
        <f>G353='15.02.2022 Смета'!F355</f>
        <v>1</v>
      </c>
      <c r="AP353" t="b">
        <f>H353='15.02.2022 Смета'!G355</f>
        <v>0</v>
      </c>
    </row>
    <row r="354" spans="1:42" ht="27" customHeight="1" x14ac:dyDescent="0.25">
      <c r="A354" s="108">
        <v>290</v>
      </c>
      <c r="B354" s="8" t="s">
        <v>21</v>
      </c>
      <c r="C354" s="21" t="s">
        <v>125</v>
      </c>
      <c r="D354" s="22" t="s">
        <v>545</v>
      </c>
      <c r="E354" s="21" t="s">
        <v>983</v>
      </c>
      <c r="F354" s="35">
        <v>44732</v>
      </c>
      <c r="G354" s="35">
        <v>44735</v>
      </c>
      <c r="H354" s="21" t="s">
        <v>993</v>
      </c>
      <c r="I354" s="22" t="s">
        <v>429</v>
      </c>
      <c r="J354" s="35">
        <v>44732</v>
      </c>
      <c r="K354" s="35">
        <v>44735</v>
      </c>
      <c r="L354" s="28"/>
      <c r="M354" s="10">
        <v>3400</v>
      </c>
      <c r="N354" s="10">
        <f t="shared" si="46"/>
        <v>0</v>
      </c>
      <c r="O354" s="28"/>
      <c r="P354" s="10">
        <v>2900</v>
      </c>
      <c r="Q354" s="10">
        <f t="shared" si="47"/>
        <v>0</v>
      </c>
      <c r="R354" s="28"/>
      <c r="S354" s="10">
        <v>2800</v>
      </c>
      <c r="T354" s="10">
        <f t="shared" si="48"/>
        <v>0</v>
      </c>
      <c r="U354" s="10">
        <v>14</v>
      </c>
      <c r="V354" s="10">
        <v>150</v>
      </c>
      <c r="W354" s="10">
        <f t="shared" si="50"/>
        <v>2100</v>
      </c>
      <c r="X354" s="10">
        <v>14</v>
      </c>
      <c r="Y354" s="10">
        <v>150</v>
      </c>
      <c r="Z354" s="10">
        <f t="shared" si="51"/>
        <v>2100</v>
      </c>
      <c r="AA354" s="10">
        <v>14</v>
      </c>
      <c r="AB354" s="10">
        <v>150</v>
      </c>
      <c r="AC354" s="10">
        <f t="shared" si="52"/>
        <v>2100</v>
      </c>
      <c r="AD354" s="11">
        <v>42</v>
      </c>
      <c r="AE354" s="26">
        <v>7</v>
      </c>
      <c r="AF354" s="7">
        <f t="shared" si="49"/>
        <v>294</v>
      </c>
      <c r="AG354" s="152">
        <v>1</v>
      </c>
      <c r="AH354" s="139">
        <f t="shared" si="56"/>
        <v>84</v>
      </c>
      <c r="AI354" s="139">
        <f t="shared" si="55"/>
        <v>6594</v>
      </c>
      <c r="AJ354" s="109">
        <f t="shared" si="53"/>
        <v>6594</v>
      </c>
      <c r="AM354" t="b">
        <f>D354='15.02.2022 Смета'!D356</f>
        <v>1</v>
      </c>
      <c r="AN354" t="b">
        <f>F354='15.02.2022 Смета'!E356</f>
        <v>1</v>
      </c>
      <c r="AO354" t="b">
        <f>G354='15.02.2022 Смета'!F356</f>
        <v>1</v>
      </c>
      <c r="AP354" t="b">
        <f>H354='15.02.2022 Смета'!G356</f>
        <v>0</v>
      </c>
    </row>
    <row r="355" spans="1:42" ht="27" customHeight="1" x14ac:dyDescent="0.25">
      <c r="A355" s="108">
        <v>291</v>
      </c>
      <c r="B355" s="8"/>
      <c r="C355" s="21" t="s">
        <v>125</v>
      </c>
      <c r="D355" s="57" t="s">
        <v>909</v>
      </c>
      <c r="E355" s="21" t="s">
        <v>747</v>
      </c>
      <c r="F355" s="35">
        <v>44832</v>
      </c>
      <c r="G355" s="35">
        <v>44834</v>
      </c>
      <c r="H355" s="21" t="s">
        <v>993</v>
      </c>
      <c r="I355" s="57" t="s">
        <v>921</v>
      </c>
      <c r="J355" s="62">
        <v>44832</v>
      </c>
      <c r="K355" s="62">
        <v>44834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>
        <v>19</v>
      </c>
      <c r="V355" s="10">
        <v>150</v>
      </c>
      <c r="W355" s="10">
        <f t="shared" si="50"/>
        <v>2850</v>
      </c>
      <c r="X355" s="10">
        <v>19</v>
      </c>
      <c r="Y355" s="10">
        <v>150</v>
      </c>
      <c r="Z355" s="10">
        <f t="shared" si="51"/>
        <v>2850</v>
      </c>
      <c r="AA355" s="10">
        <v>18</v>
      </c>
      <c r="AB355" s="10">
        <v>150</v>
      </c>
      <c r="AC355" s="10">
        <f t="shared" si="52"/>
        <v>2700</v>
      </c>
      <c r="AD355" s="11">
        <v>80</v>
      </c>
      <c r="AE355" s="26">
        <v>7</v>
      </c>
      <c r="AF355" s="7">
        <v>549</v>
      </c>
      <c r="AG355" s="152">
        <v>1</v>
      </c>
      <c r="AH355" s="139">
        <f t="shared" si="56"/>
        <v>136</v>
      </c>
      <c r="AI355" s="139">
        <f t="shared" si="55"/>
        <v>8949</v>
      </c>
      <c r="AJ355" s="109">
        <f t="shared" si="53"/>
        <v>8949</v>
      </c>
      <c r="AK355" s="161"/>
      <c r="AM355" t="b">
        <f>D355='15.02.2022 Смета'!D357</f>
        <v>1</v>
      </c>
      <c r="AN355" t="b">
        <f>F355='15.02.2022 Смета'!E357</f>
        <v>1</v>
      </c>
      <c r="AO355" t="b">
        <f>G355='15.02.2022 Смета'!F357</f>
        <v>1</v>
      </c>
      <c r="AP355" t="b">
        <f>H355='15.02.2022 Смета'!G357</f>
        <v>0</v>
      </c>
    </row>
    <row r="356" spans="1:42" x14ac:dyDescent="0.25">
      <c r="A356" s="106"/>
      <c r="B356" s="96"/>
      <c r="C356" s="97"/>
      <c r="D356" s="179" t="s">
        <v>889</v>
      </c>
      <c r="E356" s="99"/>
      <c r="F356" s="99"/>
      <c r="G356" s="99"/>
      <c r="H356" s="99"/>
      <c r="I356" s="99"/>
      <c r="J356" s="99"/>
      <c r="K356" s="99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2"/>
      <c r="AE356" s="79"/>
      <c r="AF356" s="79"/>
      <c r="AG356" s="153"/>
      <c r="AH356" s="151"/>
      <c r="AI356" s="151"/>
      <c r="AJ356" s="164"/>
      <c r="AK356" s="150"/>
      <c r="AM356" t="b">
        <f>D356='15.02.2022 Смета'!D358</f>
        <v>1</v>
      </c>
      <c r="AN356" t="b">
        <f>F356='15.02.2022 Смета'!E358</f>
        <v>1</v>
      </c>
      <c r="AO356" t="b">
        <f>G356='15.02.2022 Смета'!F358</f>
        <v>1</v>
      </c>
      <c r="AP356" t="b">
        <f>H356='15.02.2022 Смета'!G358</f>
        <v>1</v>
      </c>
    </row>
    <row r="357" spans="1:42" ht="27" customHeight="1" x14ac:dyDescent="0.25">
      <c r="A357" s="108">
        <v>292</v>
      </c>
      <c r="B357" s="8" t="s">
        <v>235</v>
      </c>
      <c r="C357" s="21" t="s">
        <v>111</v>
      </c>
      <c r="D357" s="22" t="s">
        <v>638</v>
      </c>
      <c r="E357" s="21" t="s">
        <v>495</v>
      </c>
      <c r="F357" s="35">
        <v>44632</v>
      </c>
      <c r="G357" s="35">
        <v>44632</v>
      </c>
      <c r="H357" s="21" t="s">
        <v>301</v>
      </c>
      <c r="I357" s="22" t="s">
        <v>495</v>
      </c>
      <c r="J357" s="35">
        <v>44632</v>
      </c>
      <c r="K357" s="35">
        <v>44632</v>
      </c>
      <c r="L357" s="10"/>
      <c r="M357" s="10">
        <v>3400</v>
      </c>
      <c r="N357" s="10">
        <f t="shared" si="46"/>
        <v>0</v>
      </c>
      <c r="O357" s="10"/>
      <c r="P357" s="10">
        <v>2900</v>
      </c>
      <c r="Q357" s="10">
        <f t="shared" si="47"/>
        <v>0</v>
      </c>
      <c r="R357" s="10"/>
      <c r="S357" s="10">
        <v>2800</v>
      </c>
      <c r="T357" s="10">
        <f t="shared" si="48"/>
        <v>0</v>
      </c>
      <c r="U357" s="10">
        <v>32</v>
      </c>
      <c r="V357" s="10">
        <v>150</v>
      </c>
      <c r="W357" s="10">
        <f t="shared" si="50"/>
        <v>4800</v>
      </c>
      <c r="X357" s="10">
        <v>32</v>
      </c>
      <c r="Y357" s="10">
        <v>150</v>
      </c>
      <c r="Z357" s="10">
        <f t="shared" si="51"/>
        <v>4800</v>
      </c>
      <c r="AA357" s="10">
        <v>64</v>
      </c>
      <c r="AB357" s="10">
        <v>150</v>
      </c>
      <c r="AC357" s="10">
        <f t="shared" si="52"/>
        <v>9600</v>
      </c>
      <c r="AD357" s="11"/>
      <c r="AE357" s="26">
        <v>7</v>
      </c>
      <c r="AF357" s="7">
        <f t="shared" si="49"/>
        <v>0</v>
      </c>
      <c r="AG357" s="152">
        <v>1</v>
      </c>
      <c r="AH357" s="139">
        <f>L357+O357+R357+U357+X357+AA357+AD357</f>
        <v>128</v>
      </c>
      <c r="AI357" s="139">
        <f t="shared" si="55"/>
        <v>19200</v>
      </c>
      <c r="AJ357" s="109">
        <f t="shared" si="53"/>
        <v>19200</v>
      </c>
      <c r="AM357" t="b">
        <f>D357='15.02.2022 Смета'!D359</f>
        <v>1</v>
      </c>
      <c r="AN357" t="b">
        <f>F357='15.02.2022 Смета'!E359</f>
        <v>1</v>
      </c>
      <c r="AO357" t="b">
        <f>G357='15.02.2022 Смета'!F359</f>
        <v>1</v>
      </c>
      <c r="AP357" t="b">
        <f>H357='15.02.2022 Смета'!G359</f>
        <v>1</v>
      </c>
    </row>
    <row r="358" spans="1:42" ht="27" customHeight="1" x14ac:dyDescent="0.25">
      <c r="A358" s="108">
        <v>293</v>
      </c>
      <c r="B358" s="8" t="s">
        <v>235</v>
      </c>
      <c r="C358" s="21" t="s">
        <v>111</v>
      </c>
      <c r="D358" s="22" t="s">
        <v>639</v>
      </c>
      <c r="E358" s="21" t="s">
        <v>1051</v>
      </c>
      <c r="F358" s="35">
        <v>44751</v>
      </c>
      <c r="G358" s="35">
        <v>44751</v>
      </c>
      <c r="H358" s="21" t="s">
        <v>301</v>
      </c>
      <c r="I358" s="22" t="s">
        <v>741</v>
      </c>
      <c r="J358" s="35">
        <v>44751</v>
      </c>
      <c r="K358" s="35">
        <v>44751</v>
      </c>
      <c r="L358" s="10"/>
      <c r="M358" s="10">
        <v>3400</v>
      </c>
      <c r="N358" s="10">
        <f t="shared" si="46"/>
        <v>0</v>
      </c>
      <c r="O358" s="10"/>
      <c r="P358" s="10">
        <v>2900</v>
      </c>
      <c r="Q358" s="10">
        <f t="shared" si="47"/>
        <v>0</v>
      </c>
      <c r="R358" s="10"/>
      <c r="S358" s="10">
        <v>2800</v>
      </c>
      <c r="T358" s="10">
        <f t="shared" si="48"/>
        <v>0</v>
      </c>
      <c r="U358" s="10">
        <v>32</v>
      </c>
      <c r="V358" s="10">
        <v>150</v>
      </c>
      <c r="W358" s="10">
        <f t="shared" si="50"/>
        <v>4800</v>
      </c>
      <c r="X358" s="10">
        <v>32</v>
      </c>
      <c r="Y358" s="10">
        <v>150</v>
      </c>
      <c r="Z358" s="10">
        <f t="shared" si="51"/>
        <v>4800</v>
      </c>
      <c r="AA358" s="10">
        <v>64</v>
      </c>
      <c r="AB358" s="10">
        <v>150</v>
      </c>
      <c r="AC358" s="10">
        <f t="shared" si="52"/>
        <v>9600</v>
      </c>
      <c r="AD358" s="11">
        <v>128</v>
      </c>
      <c r="AE358" s="26">
        <v>7</v>
      </c>
      <c r="AF358" s="7">
        <f t="shared" si="49"/>
        <v>896</v>
      </c>
      <c r="AG358" s="152">
        <v>1</v>
      </c>
      <c r="AH358" s="139">
        <f>L358+O358+R358+U358+X358+AA358+AD358</f>
        <v>256</v>
      </c>
      <c r="AI358" s="139">
        <f t="shared" si="55"/>
        <v>20096</v>
      </c>
      <c r="AJ358" s="109">
        <f t="shared" si="53"/>
        <v>20096</v>
      </c>
      <c r="AM358" t="b">
        <f>D358='15.02.2022 Смета'!D360</f>
        <v>1</v>
      </c>
      <c r="AN358" t="b">
        <f>F358='15.02.2022 Смета'!E360</f>
        <v>1</v>
      </c>
      <c r="AO358" t="b">
        <f>G358='15.02.2022 Смета'!F360</f>
        <v>1</v>
      </c>
      <c r="AP358" t="b">
        <f>H358='15.02.2022 Смета'!G360</f>
        <v>1</v>
      </c>
    </row>
    <row r="359" spans="1:42" ht="13.9" customHeight="1" x14ac:dyDescent="0.25">
      <c r="A359" s="106"/>
      <c r="B359" s="96"/>
      <c r="C359" s="97"/>
      <c r="D359" s="179" t="s">
        <v>890</v>
      </c>
      <c r="E359" s="99"/>
      <c r="F359" s="99"/>
      <c r="G359" s="99"/>
      <c r="H359" s="99"/>
      <c r="I359" s="99"/>
      <c r="J359" s="99"/>
      <c r="K359" s="99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2"/>
      <c r="AE359" s="79"/>
      <c r="AF359" s="79"/>
      <c r="AG359" s="153"/>
      <c r="AH359" s="151"/>
      <c r="AI359" s="151"/>
      <c r="AJ359" s="164"/>
      <c r="AM359" t="b">
        <f>D359='15.02.2022 Смета'!D361</f>
        <v>1</v>
      </c>
      <c r="AN359" t="b">
        <f>F359='15.02.2022 Смета'!E361</f>
        <v>1</v>
      </c>
      <c r="AO359" t="b">
        <f>G359='15.02.2022 Смета'!F361</f>
        <v>1</v>
      </c>
      <c r="AP359" t="b">
        <f>H359='15.02.2022 Смета'!G361</f>
        <v>1</v>
      </c>
    </row>
    <row r="360" spans="1:42" ht="39.4" customHeight="1" x14ac:dyDescent="0.25">
      <c r="A360" s="108">
        <v>294</v>
      </c>
      <c r="B360" s="8" t="s">
        <v>274</v>
      </c>
      <c r="C360" s="21" t="s">
        <v>275</v>
      </c>
      <c r="D360" s="22" t="s">
        <v>81</v>
      </c>
      <c r="E360" s="21" t="s">
        <v>518</v>
      </c>
      <c r="F360" s="35">
        <v>44623</v>
      </c>
      <c r="G360" s="35">
        <v>44626</v>
      </c>
      <c r="H360" s="21" t="s">
        <v>309</v>
      </c>
      <c r="I360" s="22" t="s">
        <v>518</v>
      </c>
      <c r="J360" s="35">
        <v>44623</v>
      </c>
      <c r="K360" s="35">
        <v>44626</v>
      </c>
      <c r="L360" s="14"/>
      <c r="M360" s="10">
        <v>3400</v>
      </c>
      <c r="N360" s="10">
        <f t="shared" si="46"/>
        <v>0</v>
      </c>
      <c r="O360" s="14"/>
      <c r="P360" s="10">
        <v>2900</v>
      </c>
      <c r="Q360" s="10">
        <f t="shared" si="47"/>
        <v>0</v>
      </c>
      <c r="R360" s="14"/>
      <c r="S360" s="10">
        <v>2800</v>
      </c>
      <c r="T360" s="10">
        <f t="shared" si="48"/>
        <v>0</v>
      </c>
      <c r="U360" s="10">
        <v>65</v>
      </c>
      <c r="V360" s="10">
        <v>150</v>
      </c>
      <c r="W360" s="10">
        <f t="shared" si="50"/>
        <v>9750</v>
      </c>
      <c r="X360" s="10">
        <v>65</v>
      </c>
      <c r="Y360" s="10">
        <v>150</v>
      </c>
      <c r="Z360" s="10">
        <f t="shared" si="51"/>
        <v>9750</v>
      </c>
      <c r="AA360" s="10">
        <v>130</v>
      </c>
      <c r="AB360" s="10">
        <v>150</v>
      </c>
      <c r="AC360" s="10">
        <f t="shared" si="52"/>
        <v>19500</v>
      </c>
      <c r="AD360" s="10"/>
      <c r="AE360" s="26">
        <v>7</v>
      </c>
      <c r="AF360" s="7">
        <f t="shared" si="49"/>
        <v>0</v>
      </c>
      <c r="AG360" s="152">
        <v>1</v>
      </c>
      <c r="AH360" s="145">
        <f>L360+O360+R360+U360+X360+AA360+AD360</f>
        <v>260</v>
      </c>
      <c r="AI360" s="139">
        <f t="shared" si="55"/>
        <v>39000</v>
      </c>
      <c r="AJ360" s="118">
        <f t="shared" si="53"/>
        <v>39000</v>
      </c>
      <c r="AM360" t="b">
        <f>D360='15.02.2022 Смета'!D362</f>
        <v>1</v>
      </c>
      <c r="AN360" t="b">
        <f>F360='15.02.2022 Смета'!E362</f>
        <v>1</v>
      </c>
      <c r="AO360" t="b">
        <f>G360='15.02.2022 Смета'!F362</f>
        <v>1</v>
      </c>
      <c r="AP360" t="b">
        <f>H360='15.02.2022 Смета'!G362</f>
        <v>1</v>
      </c>
    </row>
    <row r="361" spans="1:42" ht="16.149999999999999" customHeight="1" x14ac:dyDescent="0.25">
      <c r="A361" s="108">
        <v>295</v>
      </c>
      <c r="B361" s="8" t="s">
        <v>274</v>
      </c>
      <c r="C361" s="21" t="s">
        <v>275</v>
      </c>
      <c r="D361" s="22" t="s">
        <v>69</v>
      </c>
      <c r="E361" s="21" t="s">
        <v>340</v>
      </c>
      <c r="F361" s="35">
        <v>44692</v>
      </c>
      <c r="G361" s="35">
        <v>44695</v>
      </c>
      <c r="H361" s="21" t="s">
        <v>301</v>
      </c>
      <c r="I361" s="22" t="s">
        <v>340</v>
      </c>
      <c r="J361" s="35">
        <v>44692</v>
      </c>
      <c r="K361" s="35">
        <v>44695</v>
      </c>
      <c r="L361" s="14"/>
      <c r="M361" s="10">
        <v>3400</v>
      </c>
      <c r="N361" s="10">
        <f t="shared" si="46"/>
        <v>0</v>
      </c>
      <c r="O361" s="14"/>
      <c r="P361" s="10">
        <v>2900</v>
      </c>
      <c r="Q361" s="10">
        <f t="shared" si="47"/>
        <v>0</v>
      </c>
      <c r="R361" s="14"/>
      <c r="S361" s="10">
        <v>2800</v>
      </c>
      <c r="T361" s="10">
        <f t="shared" si="48"/>
        <v>0</v>
      </c>
      <c r="U361" s="10">
        <v>50</v>
      </c>
      <c r="V361" s="10">
        <v>150</v>
      </c>
      <c r="W361" s="10">
        <f t="shared" si="50"/>
        <v>7500</v>
      </c>
      <c r="X361" s="10">
        <v>50</v>
      </c>
      <c r="Y361" s="10">
        <v>150</v>
      </c>
      <c r="Z361" s="10">
        <f t="shared" si="51"/>
        <v>7500</v>
      </c>
      <c r="AA361" s="10">
        <v>50</v>
      </c>
      <c r="AB361" s="10">
        <v>150</v>
      </c>
      <c r="AC361" s="10">
        <f t="shared" si="52"/>
        <v>7500</v>
      </c>
      <c r="AD361" s="10">
        <v>150</v>
      </c>
      <c r="AE361" s="26">
        <v>7</v>
      </c>
      <c r="AF361" s="7">
        <f t="shared" si="49"/>
        <v>1050</v>
      </c>
      <c r="AG361" s="152">
        <v>1</v>
      </c>
      <c r="AH361" s="145">
        <f>L361+O361+R361+U361+X361+AA361+AD361</f>
        <v>300</v>
      </c>
      <c r="AI361" s="139">
        <f t="shared" si="55"/>
        <v>23550</v>
      </c>
      <c r="AJ361" s="118">
        <f t="shared" si="53"/>
        <v>23550</v>
      </c>
      <c r="AM361" t="b">
        <f>D361='15.02.2022 Смета'!D363</f>
        <v>1</v>
      </c>
      <c r="AN361" t="b">
        <f>F361='15.02.2022 Смета'!E363</f>
        <v>1</v>
      </c>
      <c r="AO361" t="b">
        <f>G361='15.02.2022 Смета'!F363</f>
        <v>1</v>
      </c>
      <c r="AP361" t="b">
        <f>H361='15.02.2022 Смета'!G363</f>
        <v>1</v>
      </c>
    </row>
    <row r="362" spans="1:42" ht="16.149999999999999" customHeight="1" x14ac:dyDescent="0.25">
      <c r="A362" s="106"/>
      <c r="B362" s="96"/>
      <c r="C362" s="97"/>
      <c r="D362" s="179" t="s">
        <v>891</v>
      </c>
      <c r="E362" s="99"/>
      <c r="F362" s="99"/>
      <c r="G362" s="99"/>
      <c r="H362" s="99"/>
      <c r="I362" s="99"/>
      <c r="J362" s="99"/>
      <c r="K362" s="99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2"/>
      <c r="AE362" s="79"/>
      <c r="AF362" s="79"/>
      <c r="AG362" s="153"/>
      <c r="AH362" s="151"/>
      <c r="AI362" s="151"/>
      <c r="AJ362" s="164"/>
      <c r="AM362" t="b">
        <f>D362='15.02.2022 Смета'!D364</f>
        <v>1</v>
      </c>
      <c r="AN362" t="b">
        <f>F362='15.02.2022 Смета'!E364</f>
        <v>1</v>
      </c>
      <c r="AO362" t="b">
        <f>G362='15.02.2022 Смета'!F364</f>
        <v>1</v>
      </c>
      <c r="AP362" t="b">
        <f>H362='15.02.2022 Смета'!G364</f>
        <v>1</v>
      </c>
    </row>
    <row r="363" spans="1:42" ht="38.65" customHeight="1" x14ac:dyDescent="0.25">
      <c r="A363" s="108">
        <v>296</v>
      </c>
      <c r="B363" s="8" t="s">
        <v>165</v>
      </c>
      <c r="C363" s="8" t="s">
        <v>166</v>
      </c>
      <c r="D363" s="57" t="s">
        <v>255</v>
      </c>
      <c r="E363" s="9" t="s">
        <v>521</v>
      </c>
      <c r="F363" s="35">
        <v>44827</v>
      </c>
      <c r="G363" s="35">
        <v>44829</v>
      </c>
      <c r="H363" s="21" t="s">
        <v>367</v>
      </c>
      <c r="I363" s="57" t="s">
        <v>521</v>
      </c>
      <c r="J363" s="62">
        <v>44827</v>
      </c>
      <c r="K363" s="62">
        <v>44829</v>
      </c>
      <c r="L363" s="10">
        <v>4</v>
      </c>
      <c r="M363" s="10">
        <v>3400</v>
      </c>
      <c r="N363" s="10">
        <f t="shared" si="46"/>
        <v>13600</v>
      </c>
      <c r="O363" s="10">
        <v>4</v>
      </c>
      <c r="P363" s="10">
        <v>2900</v>
      </c>
      <c r="Q363" s="10">
        <f t="shared" si="47"/>
        <v>11600</v>
      </c>
      <c r="R363" s="10">
        <v>4</v>
      </c>
      <c r="S363" s="10">
        <v>2800</v>
      </c>
      <c r="T363" s="10">
        <f t="shared" si="48"/>
        <v>11200</v>
      </c>
      <c r="U363" s="10">
        <v>52</v>
      </c>
      <c r="V363" s="10">
        <v>150</v>
      </c>
      <c r="W363" s="10">
        <f t="shared" si="50"/>
        <v>7800</v>
      </c>
      <c r="X363" s="10">
        <v>52</v>
      </c>
      <c r="Y363" s="10">
        <v>150</v>
      </c>
      <c r="Z363" s="10">
        <f t="shared" si="51"/>
        <v>7800</v>
      </c>
      <c r="AA363" s="10">
        <v>52</v>
      </c>
      <c r="AB363" s="10">
        <v>150</v>
      </c>
      <c r="AC363" s="10">
        <f t="shared" si="52"/>
        <v>7800</v>
      </c>
      <c r="AD363" s="11">
        <v>220</v>
      </c>
      <c r="AE363" s="26">
        <v>7</v>
      </c>
      <c r="AF363" s="7">
        <f t="shared" si="49"/>
        <v>1540</v>
      </c>
      <c r="AG363" s="152">
        <v>1</v>
      </c>
      <c r="AH363" s="145">
        <f>L363+O363+R363+U363+X363+AA363+AD363</f>
        <v>388</v>
      </c>
      <c r="AI363" s="139">
        <f t="shared" si="55"/>
        <v>61340</v>
      </c>
      <c r="AJ363" s="118">
        <f t="shared" si="53"/>
        <v>61340</v>
      </c>
      <c r="AM363" t="b">
        <f>D363='15.02.2022 Смета'!D365</f>
        <v>1</v>
      </c>
      <c r="AN363" t="b">
        <f>F363='15.02.2022 Смета'!E365</f>
        <v>1</v>
      </c>
      <c r="AO363" t="b">
        <f>G363='15.02.2022 Смета'!F365</f>
        <v>1</v>
      </c>
      <c r="AP363" t="b">
        <f>H363='15.02.2022 Смета'!G365</f>
        <v>1</v>
      </c>
    </row>
    <row r="364" spans="1:42" x14ac:dyDescent="0.25">
      <c r="A364" s="106"/>
      <c r="B364" s="96"/>
      <c r="C364" s="97"/>
      <c r="D364" s="179" t="s">
        <v>915</v>
      </c>
      <c r="E364" s="99"/>
      <c r="F364" s="99"/>
      <c r="G364" s="99"/>
      <c r="H364" s="99"/>
      <c r="I364" s="99"/>
      <c r="J364" s="99"/>
      <c r="K364" s="99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2"/>
      <c r="AE364" s="79"/>
      <c r="AF364" s="79"/>
      <c r="AG364" s="153"/>
      <c r="AH364" s="151"/>
      <c r="AI364" s="151"/>
      <c r="AJ364" s="164"/>
      <c r="AM364" t="b">
        <f>D364='15.02.2022 Смета'!D366</f>
        <v>1</v>
      </c>
      <c r="AN364" t="b">
        <f>F364='15.02.2022 Смета'!E366</f>
        <v>1</v>
      </c>
      <c r="AO364" t="b">
        <f>G364='15.02.2022 Смета'!F366</f>
        <v>1</v>
      </c>
      <c r="AP364" t="b">
        <f>H364='15.02.2022 Смета'!G366</f>
        <v>1</v>
      </c>
    </row>
    <row r="365" spans="1:42" ht="39.4" customHeight="1" x14ac:dyDescent="0.25">
      <c r="A365" s="108">
        <v>297</v>
      </c>
      <c r="B365" s="15" t="s">
        <v>246</v>
      </c>
      <c r="C365" s="21" t="s">
        <v>247</v>
      </c>
      <c r="D365" s="22" t="s">
        <v>254</v>
      </c>
      <c r="E365" s="21" t="s">
        <v>1052</v>
      </c>
      <c r="F365" s="35">
        <v>44652</v>
      </c>
      <c r="G365" s="35">
        <v>44654</v>
      </c>
      <c r="H365" s="21" t="s">
        <v>309</v>
      </c>
      <c r="I365" s="22" t="s">
        <v>742</v>
      </c>
      <c r="J365" s="35">
        <v>44652</v>
      </c>
      <c r="K365" s="35">
        <v>44654</v>
      </c>
      <c r="L365" s="14"/>
      <c r="M365" s="10">
        <v>3400</v>
      </c>
      <c r="N365" s="10">
        <f t="shared" si="46"/>
        <v>0</v>
      </c>
      <c r="O365" s="14"/>
      <c r="P365" s="10">
        <v>2900</v>
      </c>
      <c r="Q365" s="10">
        <f t="shared" si="47"/>
        <v>0</v>
      </c>
      <c r="R365" s="14"/>
      <c r="S365" s="10">
        <v>2800</v>
      </c>
      <c r="T365" s="10">
        <f t="shared" si="48"/>
        <v>0</v>
      </c>
      <c r="U365" s="10">
        <v>82</v>
      </c>
      <c r="V365" s="10">
        <v>150</v>
      </c>
      <c r="W365" s="10">
        <f t="shared" si="50"/>
        <v>12300</v>
      </c>
      <c r="X365" s="10">
        <v>82</v>
      </c>
      <c r="Y365" s="10">
        <v>150</v>
      </c>
      <c r="Z365" s="10">
        <f t="shared" si="51"/>
        <v>12300</v>
      </c>
      <c r="AA365" s="10">
        <v>82</v>
      </c>
      <c r="AB365" s="10">
        <v>150</v>
      </c>
      <c r="AC365" s="10">
        <f t="shared" si="52"/>
        <v>12300</v>
      </c>
      <c r="AD365" s="10">
        <v>230</v>
      </c>
      <c r="AE365" s="26">
        <v>7</v>
      </c>
      <c r="AF365" s="7">
        <v>1795</v>
      </c>
      <c r="AG365" s="152">
        <v>1</v>
      </c>
      <c r="AH365" s="145">
        <f>L365+O365+R365+U365+X365+AA365+AD365</f>
        <v>476</v>
      </c>
      <c r="AI365" s="139">
        <f t="shared" si="55"/>
        <v>38695</v>
      </c>
      <c r="AJ365" s="118">
        <f t="shared" si="53"/>
        <v>38695</v>
      </c>
      <c r="AM365" t="b">
        <f>D365='15.02.2022 Смета'!D367</f>
        <v>1</v>
      </c>
      <c r="AN365" t="b">
        <f>F365='15.02.2022 Смета'!E367</f>
        <v>1</v>
      </c>
      <c r="AO365" t="b">
        <f>G365='15.02.2022 Смета'!F367</f>
        <v>1</v>
      </c>
      <c r="AP365" t="b">
        <f>H365='15.02.2022 Смета'!G367</f>
        <v>1</v>
      </c>
    </row>
    <row r="366" spans="1:42" ht="16.149999999999999" customHeight="1" x14ac:dyDescent="0.25">
      <c r="A366" s="108">
        <v>298</v>
      </c>
      <c r="B366" s="15" t="s">
        <v>246</v>
      </c>
      <c r="C366" s="21" t="s">
        <v>247</v>
      </c>
      <c r="D366" s="22" t="s">
        <v>69</v>
      </c>
      <c r="E366" s="21" t="s">
        <v>340</v>
      </c>
      <c r="F366" s="35">
        <v>44652</v>
      </c>
      <c r="G366" s="35">
        <v>44654</v>
      </c>
      <c r="H366" s="21" t="s">
        <v>309</v>
      </c>
      <c r="I366" s="22" t="s">
        <v>300</v>
      </c>
      <c r="J366" s="35">
        <v>44652</v>
      </c>
      <c r="K366" s="35">
        <v>44654</v>
      </c>
      <c r="L366" s="14"/>
      <c r="M366" s="10">
        <v>3400</v>
      </c>
      <c r="N366" s="10">
        <f t="shared" si="46"/>
        <v>0</v>
      </c>
      <c r="O366" s="14"/>
      <c r="P366" s="10">
        <v>2900</v>
      </c>
      <c r="Q366" s="10">
        <f t="shared" si="47"/>
        <v>0</v>
      </c>
      <c r="R366" s="14"/>
      <c r="S366" s="10">
        <v>2800</v>
      </c>
      <c r="T366" s="10">
        <f t="shared" si="48"/>
        <v>0</v>
      </c>
      <c r="U366" s="10">
        <v>44</v>
      </c>
      <c r="V366" s="10">
        <v>150</v>
      </c>
      <c r="W366" s="10">
        <f t="shared" si="50"/>
        <v>6600</v>
      </c>
      <c r="X366" s="10">
        <v>28</v>
      </c>
      <c r="Y366" s="10">
        <v>150</v>
      </c>
      <c r="Z366" s="10">
        <f t="shared" si="51"/>
        <v>4200</v>
      </c>
      <c r="AA366" s="10">
        <v>28</v>
      </c>
      <c r="AB366" s="10">
        <v>150</v>
      </c>
      <c r="AC366" s="10">
        <f t="shared" si="52"/>
        <v>4200</v>
      </c>
      <c r="AD366" s="10"/>
      <c r="AE366" s="26">
        <v>7</v>
      </c>
      <c r="AF366" s="7">
        <f t="shared" ref="AF366:AF445" si="57">AD366*AE366</f>
        <v>0</v>
      </c>
      <c r="AG366" s="152">
        <v>1</v>
      </c>
      <c r="AH366" s="145">
        <f>L366+O366+R366+U366+X366+AA366+AD366</f>
        <v>100</v>
      </c>
      <c r="AI366" s="139">
        <f t="shared" si="55"/>
        <v>15000</v>
      </c>
      <c r="AJ366" s="118">
        <f t="shared" si="53"/>
        <v>15000</v>
      </c>
      <c r="AM366" t="b">
        <f>D366='15.02.2022 Смета'!D368</f>
        <v>1</v>
      </c>
      <c r="AN366" t="b">
        <f>F366='15.02.2022 Смета'!E368</f>
        <v>1</v>
      </c>
      <c r="AO366" t="b">
        <f>G366='15.02.2022 Смета'!F368</f>
        <v>1</v>
      </c>
      <c r="AP366" t="b">
        <f>H366='15.02.2022 Смета'!G368</f>
        <v>1</v>
      </c>
    </row>
    <row r="367" spans="1:42" ht="16.899999999999999" customHeight="1" x14ac:dyDescent="0.25">
      <c r="A367" s="106"/>
      <c r="B367" s="96"/>
      <c r="C367" s="97"/>
      <c r="D367" s="179" t="s">
        <v>892</v>
      </c>
      <c r="E367" s="99"/>
      <c r="F367" s="99"/>
      <c r="G367" s="99"/>
      <c r="H367" s="99"/>
      <c r="I367" s="99"/>
      <c r="J367" s="99"/>
      <c r="K367" s="99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2"/>
      <c r="AE367" s="79"/>
      <c r="AF367" s="79"/>
      <c r="AG367" s="153"/>
      <c r="AH367" s="151"/>
      <c r="AI367" s="151"/>
      <c r="AJ367" s="164"/>
      <c r="AM367" t="b">
        <f>D367='15.02.2022 Смета'!D369</f>
        <v>1</v>
      </c>
      <c r="AN367" t="b">
        <f>F367='15.02.2022 Смета'!E369</f>
        <v>1</v>
      </c>
      <c r="AO367" t="b">
        <f>G367='15.02.2022 Смета'!F369</f>
        <v>1</v>
      </c>
      <c r="AP367" t="b">
        <f>H367='15.02.2022 Смета'!G369</f>
        <v>1</v>
      </c>
    </row>
    <row r="368" spans="1:42" ht="16.149999999999999" customHeight="1" x14ac:dyDescent="0.25">
      <c r="A368" s="108">
        <v>299</v>
      </c>
      <c r="B368" s="8" t="s">
        <v>196</v>
      </c>
      <c r="C368" s="21" t="s">
        <v>124</v>
      </c>
      <c r="D368" s="22" t="s">
        <v>174</v>
      </c>
      <c r="E368" s="21" t="s">
        <v>435</v>
      </c>
      <c r="F368" s="35">
        <v>44604</v>
      </c>
      <c r="G368" s="35">
        <v>44605</v>
      </c>
      <c r="H368" s="21" t="s">
        <v>318</v>
      </c>
      <c r="I368" s="22" t="s">
        <v>435</v>
      </c>
      <c r="J368" s="35">
        <v>44604</v>
      </c>
      <c r="K368" s="35">
        <v>44605</v>
      </c>
      <c r="L368" s="10"/>
      <c r="M368" s="10">
        <v>3400</v>
      </c>
      <c r="N368" s="10">
        <f t="shared" ref="N368:N446" si="58">L368*M368</f>
        <v>0</v>
      </c>
      <c r="O368" s="10"/>
      <c r="P368" s="10">
        <v>2900</v>
      </c>
      <c r="Q368" s="10">
        <f t="shared" ref="Q368:Q446" si="59">O368*P368</f>
        <v>0</v>
      </c>
      <c r="R368" s="10"/>
      <c r="S368" s="10">
        <v>2800</v>
      </c>
      <c r="T368" s="10">
        <f t="shared" ref="T368:T446" si="60">R368*S368</f>
        <v>0</v>
      </c>
      <c r="U368" s="10">
        <v>16</v>
      </c>
      <c r="V368" s="10">
        <v>150</v>
      </c>
      <c r="W368" s="10">
        <f t="shared" si="50"/>
        <v>2400</v>
      </c>
      <c r="X368" s="10">
        <v>16</v>
      </c>
      <c r="Y368" s="10">
        <v>150</v>
      </c>
      <c r="Z368" s="10">
        <f t="shared" si="51"/>
        <v>2400</v>
      </c>
      <c r="AA368" s="10">
        <v>32</v>
      </c>
      <c r="AB368" s="10">
        <v>150</v>
      </c>
      <c r="AC368" s="10">
        <f t="shared" si="52"/>
        <v>4800</v>
      </c>
      <c r="AD368" s="11"/>
      <c r="AE368" s="26">
        <v>7</v>
      </c>
      <c r="AF368" s="7">
        <f t="shared" si="57"/>
        <v>0</v>
      </c>
      <c r="AG368" s="152">
        <v>1</v>
      </c>
      <c r="AH368" s="145">
        <f t="shared" ref="AH368:AH373" si="61">L368+O368+R368+U368+X368+AA368+AD368</f>
        <v>64</v>
      </c>
      <c r="AI368" s="139">
        <f t="shared" si="55"/>
        <v>9600</v>
      </c>
      <c r="AJ368" s="118">
        <f t="shared" si="53"/>
        <v>9600</v>
      </c>
      <c r="AM368" t="b">
        <f>D368='15.02.2022 Смета'!D370</f>
        <v>1</v>
      </c>
      <c r="AN368" t="b">
        <f>F368='15.02.2022 Смета'!E370</f>
        <v>1</v>
      </c>
      <c r="AO368" t="b">
        <f>G368='15.02.2022 Смета'!F370</f>
        <v>1</v>
      </c>
      <c r="AP368" t="b">
        <f>H368='15.02.2022 Смета'!G370</f>
        <v>1</v>
      </c>
    </row>
    <row r="369" spans="1:42" ht="27" customHeight="1" x14ac:dyDescent="0.25">
      <c r="A369" s="108">
        <v>300</v>
      </c>
      <c r="B369" s="8" t="s">
        <v>196</v>
      </c>
      <c r="C369" s="21" t="s">
        <v>124</v>
      </c>
      <c r="D369" s="42" t="s">
        <v>71</v>
      </c>
      <c r="E369" s="44" t="s">
        <v>436</v>
      </c>
      <c r="F369" s="35">
        <v>44604</v>
      </c>
      <c r="G369" s="35">
        <v>44605</v>
      </c>
      <c r="H369" s="21" t="s">
        <v>318</v>
      </c>
      <c r="I369" s="42" t="s">
        <v>436</v>
      </c>
      <c r="J369" s="35">
        <v>44604</v>
      </c>
      <c r="K369" s="35">
        <v>44605</v>
      </c>
      <c r="L369" s="10"/>
      <c r="M369" s="10">
        <v>3400</v>
      </c>
      <c r="N369" s="10">
        <f t="shared" si="58"/>
        <v>0</v>
      </c>
      <c r="O369" s="10"/>
      <c r="P369" s="10">
        <v>2900</v>
      </c>
      <c r="Q369" s="10">
        <f t="shared" si="59"/>
        <v>0</v>
      </c>
      <c r="R369" s="10"/>
      <c r="S369" s="10">
        <v>2800</v>
      </c>
      <c r="T369" s="10">
        <f t="shared" si="60"/>
        <v>0</v>
      </c>
      <c r="U369" s="10">
        <v>16</v>
      </c>
      <c r="V369" s="10">
        <v>150</v>
      </c>
      <c r="W369" s="10">
        <f t="shared" si="50"/>
        <v>2400</v>
      </c>
      <c r="X369" s="10">
        <v>16</v>
      </c>
      <c r="Y369" s="10">
        <v>150</v>
      </c>
      <c r="Z369" s="10">
        <f t="shared" si="51"/>
        <v>2400</v>
      </c>
      <c r="AA369" s="10">
        <v>32</v>
      </c>
      <c r="AB369" s="10">
        <v>150</v>
      </c>
      <c r="AC369" s="10">
        <f t="shared" si="52"/>
        <v>4800</v>
      </c>
      <c r="AD369" s="11"/>
      <c r="AE369" s="26">
        <v>7</v>
      </c>
      <c r="AF369" s="7">
        <f t="shared" si="57"/>
        <v>0</v>
      </c>
      <c r="AG369" s="152">
        <v>1</v>
      </c>
      <c r="AH369" s="145">
        <f t="shared" si="61"/>
        <v>64</v>
      </c>
      <c r="AI369" s="139">
        <f t="shared" si="55"/>
        <v>9600</v>
      </c>
      <c r="AJ369" s="118">
        <f t="shared" si="53"/>
        <v>9600</v>
      </c>
      <c r="AM369" t="b">
        <f>D369='15.02.2022 Смета'!D371</f>
        <v>1</v>
      </c>
      <c r="AN369" t="b">
        <f>F369='15.02.2022 Смета'!E371</f>
        <v>1</v>
      </c>
      <c r="AO369" t="b">
        <f>G369='15.02.2022 Смета'!F371</f>
        <v>1</v>
      </c>
      <c r="AP369" t="b">
        <f>H369='15.02.2022 Смета'!G371</f>
        <v>1</v>
      </c>
    </row>
    <row r="370" spans="1:42" ht="16.149999999999999" customHeight="1" x14ac:dyDescent="0.25">
      <c r="A370" s="108">
        <v>301</v>
      </c>
      <c r="B370" s="8" t="s">
        <v>196</v>
      </c>
      <c r="C370" s="21" t="s">
        <v>124</v>
      </c>
      <c r="D370" s="42" t="s">
        <v>641</v>
      </c>
      <c r="E370" s="44" t="s">
        <v>451</v>
      </c>
      <c r="F370" s="35">
        <v>44604</v>
      </c>
      <c r="G370" s="35">
        <v>44605</v>
      </c>
      <c r="H370" s="21" t="s">
        <v>318</v>
      </c>
      <c r="I370" s="42" t="s">
        <v>451</v>
      </c>
      <c r="J370" s="35">
        <v>44604</v>
      </c>
      <c r="K370" s="35">
        <v>44605</v>
      </c>
      <c r="L370" s="10"/>
      <c r="M370" s="10">
        <v>3400</v>
      </c>
      <c r="N370" s="10">
        <f t="shared" si="58"/>
        <v>0</v>
      </c>
      <c r="O370" s="10"/>
      <c r="P370" s="10">
        <v>2900</v>
      </c>
      <c r="Q370" s="10">
        <f t="shared" si="59"/>
        <v>0</v>
      </c>
      <c r="R370" s="10"/>
      <c r="S370" s="10">
        <v>2800</v>
      </c>
      <c r="T370" s="10">
        <f t="shared" si="60"/>
        <v>0</v>
      </c>
      <c r="U370" s="10">
        <v>16</v>
      </c>
      <c r="V370" s="10">
        <v>150</v>
      </c>
      <c r="W370" s="10">
        <f t="shared" si="50"/>
        <v>2400</v>
      </c>
      <c r="X370" s="10">
        <v>16</v>
      </c>
      <c r="Y370" s="10">
        <v>150</v>
      </c>
      <c r="Z370" s="10">
        <f t="shared" si="51"/>
        <v>2400</v>
      </c>
      <c r="AA370" s="10">
        <v>32</v>
      </c>
      <c r="AB370" s="10">
        <v>150</v>
      </c>
      <c r="AC370" s="10">
        <f t="shared" si="52"/>
        <v>4800</v>
      </c>
      <c r="AD370" s="11"/>
      <c r="AE370" s="26">
        <v>7</v>
      </c>
      <c r="AF370" s="7">
        <f t="shared" si="57"/>
        <v>0</v>
      </c>
      <c r="AG370" s="152">
        <v>1</v>
      </c>
      <c r="AH370" s="145">
        <f t="shared" si="61"/>
        <v>64</v>
      </c>
      <c r="AI370" s="139">
        <f t="shared" si="55"/>
        <v>9600</v>
      </c>
      <c r="AJ370" s="118">
        <f t="shared" si="53"/>
        <v>9600</v>
      </c>
      <c r="AM370" t="b">
        <f>D370='15.02.2022 Смета'!D372</f>
        <v>1</v>
      </c>
      <c r="AN370" t="b">
        <f>F370='15.02.2022 Смета'!E372</f>
        <v>1</v>
      </c>
      <c r="AO370" t="b">
        <f>G370='15.02.2022 Смета'!F372</f>
        <v>1</v>
      </c>
      <c r="AP370" t="b">
        <f>H370='15.02.2022 Смета'!G372</f>
        <v>1</v>
      </c>
    </row>
    <row r="371" spans="1:42" ht="16.149999999999999" customHeight="1" x14ac:dyDescent="0.25">
      <c r="A371" s="108">
        <v>302</v>
      </c>
      <c r="B371" s="8" t="s">
        <v>196</v>
      </c>
      <c r="C371" s="21" t="s">
        <v>124</v>
      </c>
      <c r="D371" s="42" t="s">
        <v>642</v>
      </c>
      <c r="E371" s="44" t="s">
        <v>467</v>
      </c>
      <c r="F371" s="35">
        <v>44610</v>
      </c>
      <c r="G371" s="35">
        <v>44612</v>
      </c>
      <c r="H371" s="44" t="s">
        <v>318</v>
      </c>
      <c r="I371" s="42" t="s">
        <v>467</v>
      </c>
      <c r="J371" s="35">
        <v>44610</v>
      </c>
      <c r="K371" s="35">
        <v>44612</v>
      </c>
      <c r="L371" s="10"/>
      <c r="M371" s="10">
        <v>3400</v>
      </c>
      <c r="N371" s="10">
        <f t="shared" si="58"/>
        <v>0</v>
      </c>
      <c r="O371" s="10"/>
      <c r="P371" s="10">
        <v>2900</v>
      </c>
      <c r="Q371" s="10">
        <f t="shared" si="59"/>
        <v>0</v>
      </c>
      <c r="R371" s="10"/>
      <c r="S371" s="10">
        <v>2800</v>
      </c>
      <c r="T371" s="10">
        <f t="shared" si="60"/>
        <v>0</v>
      </c>
      <c r="U371" s="10">
        <v>16</v>
      </c>
      <c r="V371" s="10">
        <v>150</v>
      </c>
      <c r="W371" s="10">
        <f t="shared" si="50"/>
        <v>2400</v>
      </c>
      <c r="X371" s="10">
        <v>16</v>
      </c>
      <c r="Y371" s="10">
        <v>150</v>
      </c>
      <c r="Z371" s="10">
        <f t="shared" si="51"/>
        <v>2400</v>
      </c>
      <c r="AA371" s="10">
        <v>32</v>
      </c>
      <c r="AB371" s="10">
        <v>150</v>
      </c>
      <c r="AC371" s="10">
        <f t="shared" si="52"/>
        <v>4800</v>
      </c>
      <c r="AD371" s="11"/>
      <c r="AE371" s="26">
        <v>7</v>
      </c>
      <c r="AF371" s="7">
        <f t="shared" si="57"/>
        <v>0</v>
      </c>
      <c r="AG371" s="152">
        <v>1</v>
      </c>
      <c r="AH371" s="145">
        <f t="shared" si="61"/>
        <v>64</v>
      </c>
      <c r="AI371" s="139">
        <f t="shared" si="55"/>
        <v>9600</v>
      </c>
      <c r="AJ371" s="118">
        <f t="shared" si="53"/>
        <v>9600</v>
      </c>
      <c r="AM371" t="b">
        <f>D371='15.02.2022 Смета'!D373</f>
        <v>1</v>
      </c>
      <c r="AN371" t="b">
        <f>F371='15.02.2022 Смета'!E373</f>
        <v>1</v>
      </c>
      <c r="AO371" t="b">
        <f>G371='15.02.2022 Смета'!F373</f>
        <v>1</v>
      </c>
      <c r="AP371" t="b">
        <f>H371='15.02.2022 Смета'!G373</f>
        <v>1</v>
      </c>
    </row>
    <row r="372" spans="1:42" ht="16.149999999999999" customHeight="1" x14ac:dyDescent="0.25">
      <c r="A372" s="108">
        <v>303</v>
      </c>
      <c r="B372" s="8" t="s">
        <v>196</v>
      </c>
      <c r="C372" s="21" t="s">
        <v>124</v>
      </c>
      <c r="D372" s="42" t="s">
        <v>174</v>
      </c>
      <c r="E372" s="44" t="s">
        <v>437</v>
      </c>
      <c r="F372" s="35">
        <v>44617</v>
      </c>
      <c r="G372" s="35">
        <v>44619</v>
      </c>
      <c r="H372" s="44" t="s">
        <v>318</v>
      </c>
      <c r="I372" s="42" t="s">
        <v>437</v>
      </c>
      <c r="J372" s="35">
        <v>44617</v>
      </c>
      <c r="K372" s="35">
        <v>44619</v>
      </c>
      <c r="L372" s="10"/>
      <c r="M372" s="10">
        <v>3400</v>
      </c>
      <c r="N372" s="10">
        <f t="shared" si="58"/>
        <v>0</v>
      </c>
      <c r="O372" s="10"/>
      <c r="P372" s="10">
        <v>2900</v>
      </c>
      <c r="Q372" s="10">
        <f t="shared" si="59"/>
        <v>0</v>
      </c>
      <c r="R372" s="10"/>
      <c r="S372" s="10">
        <v>2800</v>
      </c>
      <c r="T372" s="10">
        <f t="shared" si="60"/>
        <v>0</v>
      </c>
      <c r="U372" s="10">
        <v>27</v>
      </c>
      <c r="V372" s="10">
        <v>150</v>
      </c>
      <c r="W372" s="10">
        <f t="shared" si="50"/>
        <v>4050</v>
      </c>
      <c r="X372" s="10">
        <v>27</v>
      </c>
      <c r="Y372" s="10">
        <v>150</v>
      </c>
      <c r="Z372" s="10">
        <f t="shared" si="51"/>
        <v>4050</v>
      </c>
      <c r="AA372" s="10">
        <v>54</v>
      </c>
      <c r="AB372" s="10">
        <v>150</v>
      </c>
      <c r="AC372" s="10">
        <f t="shared" si="52"/>
        <v>8100</v>
      </c>
      <c r="AD372" s="11"/>
      <c r="AE372" s="26">
        <v>7</v>
      </c>
      <c r="AF372" s="7">
        <f t="shared" si="57"/>
        <v>0</v>
      </c>
      <c r="AG372" s="152">
        <v>1</v>
      </c>
      <c r="AH372" s="145">
        <f t="shared" si="61"/>
        <v>108</v>
      </c>
      <c r="AI372" s="139">
        <f t="shared" si="55"/>
        <v>16200</v>
      </c>
      <c r="AJ372" s="118">
        <f t="shared" si="53"/>
        <v>16200</v>
      </c>
      <c r="AM372" t="b">
        <f>D372='15.02.2022 Смета'!D374</f>
        <v>1</v>
      </c>
      <c r="AN372" t="b">
        <f>F372='15.02.2022 Смета'!E374</f>
        <v>1</v>
      </c>
      <c r="AO372" t="b">
        <f>G372='15.02.2022 Смета'!F374</f>
        <v>1</v>
      </c>
      <c r="AP372" t="b">
        <f>H372='15.02.2022 Смета'!G374</f>
        <v>1</v>
      </c>
    </row>
    <row r="373" spans="1:42" ht="16.149999999999999" customHeight="1" x14ac:dyDescent="0.25">
      <c r="A373" s="108">
        <v>304</v>
      </c>
      <c r="B373" s="8" t="s">
        <v>196</v>
      </c>
      <c r="C373" s="21" t="s">
        <v>124</v>
      </c>
      <c r="D373" s="42" t="s">
        <v>643</v>
      </c>
      <c r="E373" s="44" t="s">
        <v>437</v>
      </c>
      <c r="F373" s="35">
        <v>44617</v>
      </c>
      <c r="G373" s="35">
        <v>44619</v>
      </c>
      <c r="H373" s="44" t="s">
        <v>318</v>
      </c>
      <c r="I373" s="42" t="s">
        <v>437</v>
      </c>
      <c r="J373" s="35">
        <v>44617</v>
      </c>
      <c r="K373" s="35">
        <v>44619</v>
      </c>
      <c r="L373" s="10"/>
      <c r="M373" s="10">
        <v>3400</v>
      </c>
      <c r="N373" s="10">
        <f t="shared" si="58"/>
        <v>0</v>
      </c>
      <c r="O373" s="10"/>
      <c r="P373" s="10">
        <v>2900</v>
      </c>
      <c r="Q373" s="10">
        <f t="shared" si="59"/>
        <v>0</v>
      </c>
      <c r="R373" s="10"/>
      <c r="S373" s="10">
        <v>2800</v>
      </c>
      <c r="T373" s="10">
        <f t="shared" si="60"/>
        <v>0</v>
      </c>
      <c r="U373" s="10">
        <v>27</v>
      </c>
      <c r="V373" s="10">
        <v>150</v>
      </c>
      <c r="W373" s="10">
        <f t="shared" si="50"/>
        <v>4050</v>
      </c>
      <c r="X373" s="10">
        <v>27</v>
      </c>
      <c r="Y373" s="10">
        <v>150</v>
      </c>
      <c r="Z373" s="10">
        <f t="shared" si="51"/>
        <v>4050</v>
      </c>
      <c r="AA373" s="10">
        <v>54</v>
      </c>
      <c r="AB373" s="10">
        <v>150</v>
      </c>
      <c r="AC373" s="10">
        <f t="shared" si="52"/>
        <v>8100</v>
      </c>
      <c r="AD373" s="11"/>
      <c r="AE373" s="26">
        <v>7</v>
      </c>
      <c r="AF373" s="7">
        <f t="shared" si="57"/>
        <v>0</v>
      </c>
      <c r="AG373" s="152">
        <v>1</v>
      </c>
      <c r="AH373" s="145">
        <f t="shared" si="61"/>
        <v>108</v>
      </c>
      <c r="AI373" s="139">
        <f t="shared" si="55"/>
        <v>16200</v>
      </c>
      <c r="AJ373" s="118">
        <f t="shared" si="53"/>
        <v>16200</v>
      </c>
      <c r="AM373" t="b">
        <f>D373='15.02.2022 Смета'!D375</f>
        <v>1</v>
      </c>
      <c r="AN373" t="b">
        <f>F373='15.02.2022 Смета'!E375</f>
        <v>1</v>
      </c>
      <c r="AO373" t="b">
        <f>G373='15.02.2022 Смета'!F375</f>
        <v>1</v>
      </c>
      <c r="AP373" t="b">
        <f>H373='15.02.2022 Смета'!G375</f>
        <v>1</v>
      </c>
    </row>
    <row r="374" spans="1:42" ht="53.65" customHeight="1" x14ac:dyDescent="0.25">
      <c r="A374" s="108">
        <v>305</v>
      </c>
      <c r="B374" s="8" t="s">
        <v>196</v>
      </c>
      <c r="C374" s="21" t="s">
        <v>124</v>
      </c>
      <c r="D374" s="22" t="s">
        <v>644</v>
      </c>
      <c r="E374" s="21" t="s">
        <v>743</v>
      </c>
      <c r="F374" s="35">
        <v>44679</v>
      </c>
      <c r="G374" s="35">
        <v>44682</v>
      </c>
      <c r="H374" s="21" t="s">
        <v>298</v>
      </c>
      <c r="I374" s="22" t="s">
        <v>743</v>
      </c>
      <c r="J374" s="35">
        <v>44679</v>
      </c>
      <c r="K374" s="35">
        <v>44682</v>
      </c>
      <c r="L374" s="10"/>
      <c r="M374" s="10">
        <v>3400</v>
      </c>
      <c r="N374" s="10">
        <f t="shared" si="58"/>
        <v>0</v>
      </c>
      <c r="O374" s="10"/>
      <c r="P374" s="10">
        <v>2900</v>
      </c>
      <c r="Q374" s="10">
        <f t="shared" si="59"/>
        <v>0</v>
      </c>
      <c r="R374" s="10"/>
      <c r="S374" s="10">
        <v>2800</v>
      </c>
      <c r="T374" s="10">
        <f t="shared" si="60"/>
        <v>0</v>
      </c>
      <c r="U374" s="10">
        <v>55</v>
      </c>
      <c r="V374" s="10">
        <v>150</v>
      </c>
      <c r="W374" s="10">
        <f t="shared" si="50"/>
        <v>8250</v>
      </c>
      <c r="X374" s="10">
        <v>55</v>
      </c>
      <c r="Y374" s="10">
        <v>150</v>
      </c>
      <c r="Z374" s="10">
        <f t="shared" si="51"/>
        <v>8250</v>
      </c>
      <c r="AA374" s="10">
        <v>110</v>
      </c>
      <c r="AB374" s="10">
        <v>150</v>
      </c>
      <c r="AC374" s="10">
        <f t="shared" si="52"/>
        <v>16500</v>
      </c>
      <c r="AD374" s="11">
        <v>223</v>
      </c>
      <c r="AE374" s="26">
        <v>7</v>
      </c>
      <c r="AF374" s="7">
        <f t="shared" si="57"/>
        <v>1561</v>
      </c>
      <c r="AG374" s="152">
        <v>1</v>
      </c>
      <c r="AH374" s="145">
        <v>421</v>
      </c>
      <c r="AI374" s="139">
        <f t="shared" si="55"/>
        <v>34561</v>
      </c>
      <c r="AJ374" s="118">
        <f t="shared" si="53"/>
        <v>34561</v>
      </c>
      <c r="AM374" t="b">
        <f>D374='15.02.2022 Смета'!D376</f>
        <v>1</v>
      </c>
      <c r="AN374" t="b">
        <f>F374='15.02.2022 Смета'!E376</f>
        <v>1</v>
      </c>
      <c r="AO374" t="b">
        <f>G374='15.02.2022 Смета'!F376</f>
        <v>1</v>
      </c>
      <c r="AP374" t="b">
        <f>H374='15.02.2022 Смета'!G376</f>
        <v>1</v>
      </c>
    </row>
    <row r="375" spans="1:42" ht="52.9" customHeight="1" x14ac:dyDescent="0.25">
      <c r="A375" s="108">
        <v>306</v>
      </c>
      <c r="B375" s="8" t="s">
        <v>196</v>
      </c>
      <c r="C375" s="21" t="s">
        <v>124</v>
      </c>
      <c r="D375" s="22" t="s">
        <v>645</v>
      </c>
      <c r="E375" s="21" t="s">
        <v>743</v>
      </c>
      <c r="F375" s="35">
        <v>44679</v>
      </c>
      <c r="G375" s="35">
        <v>44682</v>
      </c>
      <c r="H375" s="21" t="s">
        <v>298</v>
      </c>
      <c r="I375" s="22" t="s">
        <v>743</v>
      </c>
      <c r="J375" s="35">
        <v>44679</v>
      </c>
      <c r="K375" s="35">
        <v>44682</v>
      </c>
      <c r="L375" s="10"/>
      <c r="M375" s="10">
        <v>3400</v>
      </c>
      <c r="N375" s="10">
        <f t="shared" si="58"/>
        <v>0</v>
      </c>
      <c r="O375" s="10"/>
      <c r="P375" s="10">
        <v>2900</v>
      </c>
      <c r="Q375" s="10">
        <f t="shared" si="59"/>
        <v>0</v>
      </c>
      <c r="R375" s="10"/>
      <c r="S375" s="10">
        <v>2800</v>
      </c>
      <c r="T375" s="10">
        <f t="shared" si="60"/>
        <v>0</v>
      </c>
      <c r="U375" s="10">
        <v>55</v>
      </c>
      <c r="V375" s="10">
        <v>150</v>
      </c>
      <c r="W375" s="10">
        <f t="shared" si="50"/>
        <v>8250</v>
      </c>
      <c r="X375" s="10">
        <v>55</v>
      </c>
      <c r="Y375" s="10">
        <v>150</v>
      </c>
      <c r="Z375" s="10">
        <f t="shared" si="51"/>
        <v>8250</v>
      </c>
      <c r="AA375" s="10">
        <v>110</v>
      </c>
      <c r="AB375" s="10">
        <v>150</v>
      </c>
      <c r="AC375" s="10">
        <f t="shared" si="52"/>
        <v>16500</v>
      </c>
      <c r="AD375" s="11">
        <v>223</v>
      </c>
      <c r="AE375" s="26">
        <v>7</v>
      </c>
      <c r="AF375" s="7">
        <f t="shared" si="57"/>
        <v>1561</v>
      </c>
      <c r="AG375" s="152">
        <v>1</v>
      </c>
      <c r="AH375" s="145">
        <f>L375+O375+R375+U375+X375+AA375+AD375</f>
        <v>443</v>
      </c>
      <c r="AI375" s="139">
        <f t="shared" si="55"/>
        <v>34561</v>
      </c>
      <c r="AJ375" s="118">
        <f t="shared" si="53"/>
        <v>34561</v>
      </c>
      <c r="AM375" t="b">
        <f>D375='15.02.2022 Смета'!D377</f>
        <v>1</v>
      </c>
      <c r="AN375" t="b">
        <f>F375='15.02.2022 Смета'!E377</f>
        <v>1</v>
      </c>
      <c r="AO375" t="b">
        <f>G375='15.02.2022 Смета'!F377</f>
        <v>1</v>
      </c>
      <c r="AP375" t="b">
        <f>H375='15.02.2022 Смета'!G377</f>
        <v>1</v>
      </c>
    </row>
    <row r="376" spans="1:42" ht="52.5" customHeight="1" x14ac:dyDescent="0.25">
      <c r="A376" s="108">
        <v>307</v>
      </c>
      <c r="B376" s="8" t="s">
        <v>196</v>
      </c>
      <c r="C376" s="21" t="s">
        <v>124</v>
      </c>
      <c r="D376" s="22" t="s">
        <v>547</v>
      </c>
      <c r="E376" s="21" t="s">
        <v>743</v>
      </c>
      <c r="F376" s="35">
        <v>44708</v>
      </c>
      <c r="G376" s="35">
        <v>44710</v>
      </c>
      <c r="H376" s="41" t="s">
        <v>43</v>
      </c>
      <c r="I376" s="22" t="s">
        <v>743</v>
      </c>
      <c r="J376" s="35">
        <v>44708</v>
      </c>
      <c r="K376" s="35">
        <v>44710</v>
      </c>
      <c r="L376" s="28"/>
      <c r="M376" s="10">
        <v>3400</v>
      </c>
      <c r="N376" s="10">
        <f t="shared" si="58"/>
        <v>0</v>
      </c>
      <c r="O376" s="28"/>
      <c r="P376" s="10">
        <v>2900</v>
      </c>
      <c r="Q376" s="10">
        <f t="shared" si="59"/>
        <v>0</v>
      </c>
      <c r="R376" s="28"/>
      <c r="S376" s="10">
        <v>2800</v>
      </c>
      <c r="T376" s="10">
        <f t="shared" si="60"/>
        <v>0</v>
      </c>
      <c r="U376" s="10">
        <v>98</v>
      </c>
      <c r="V376" s="10">
        <v>150</v>
      </c>
      <c r="W376" s="10">
        <f t="shared" si="50"/>
        <v>14700</v>
      </c>
      <c r="X376" s="10">
        <v>98</v>
      </c>
      <c r="Y376" s="10">
        <v>150</v>
      </c>
      <c r="Z376" s="10">
        <f t="shared" si="51"/>
        <v>14700</v>
      </c>
      <c r="AA376" s="10">
        <v>196</v>
      </c>
      <c r="AB376" s="10">
        <v>150</v>
      </c>
      <c r="AC376" s="10">
        <f t="shared" si="52"/>
        <v>29400</v>
      </c>
      <c r="AD376" s="11">
        <v>395</v>
      </c>
      <c r="AE376" s="26">
        <v>7</v>
      </c>
      <c r="AF376" s="7">
        <f t="shared" si="57"/>
        <v>2765</v>
      </c>
      <c r="AG376" s="152">
        <v>1</v>
      </c>
      <c r="AH376" s="145">
        <f>L376+O376+R376+U376+X376+AA376+AD376</f>
        <v>787</v>
      </c>
      <c r="AI376" s="139">
        <f t="shared" si="55"/>
        <v>61565</v>
      </c>
      <c r="AJ376" s="118">
        <f t="shared" si="53"/>
        <v>61565</v>
      </c>
      <c r="AM376" t="b">
        <f>D376='15.02.2022 Смета'!D378</f>
        <v>1</v>
      </c>
      <c r="AN376" t="b">
        <f>F376='15.02.2022 Смета'!E378</f>
        <v>1</v>
      </c>
      <c r="AO376" t="b">
        <f>G376='15.02.2022 Смета'!F378</f>
        <v>1</v>
      </c>
      <c r="AP376" t="b">
        <f>H376='15.02.2022 Смета'!G378</f>
        <v>1</v>
      </c>
    </row>
    <row r="377" spans="1:42" ht="20.65" customHeight="1" x14ac:dyDescent="0.25">
      <c r="A377" s="106"/>
      <c r="B377" s="96"/>
      <c r="C377" s="97"/>
      <c r="D377" s="179" t="s">
        <v>893</v>
      </c>
      <c r="E377" s="99"/>
      <c r="F377" s="99"/>
      <c r="G377" s="99"/>
      <c r="H377" s="99"/>
      <c r="I377" s="99"/>
      <c r="J377" s="99"/>
      <c r="K377" s="99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2"/>
      <c r="AE377" s="79"/>
      <c r="AF377" s="79"/>
      <c r="AG377" s="153"/>
      <c r="AH377" s="151"/>
      <c r="AI377" s="151"/>
      <c r="AJ377" s="164"/>
      <c r="AM377" t="b">
        <f>D377='15.02.2022 Смета'!D379</f>
        <v>1</v>
      </c>
      <c r="AN377" t="b">
        <f>F377='15.02.2022 Смета'!E379</f>
        <v>1</v>
      </c>
      <c r="AO377" t="b">
        <f>G377='15.02.2022 Смета'!F379</f>
        <v>1</v>
      </c>
      <c r="AP377" t="b">
        <f>H377='15.02.2022 Смета'!G379</f>
        <v>1</v>
      </c>
    </row>
    <row r="378" spans="1:42" ht="66" customHeight="1" x14ac:dyDescent="0.25">
      <c r="A378" s="108">
        <v>308</v>
      </c>
      <c r="B378" s="8" t="s">
        <v>82</v>
      </c>
      <c r="C378" s="21" t="s">
        <v>202</v>
      </c>
      <c r="D378" s="22" t="s">
        <v>174</v>
      </c>
      <c r="E378" s="21" t="s">
        <v>456</v>
      </c>
      <c r="F378" s="35">
        <v>44596</v>
      </c>
      <c r="G378" s="35">
        <v>44598</v>
      </c>
      <c r="H378" s="21" t="s">
        <v>310</v>
      </c>
      <c r="I378" s="22" t="s">
        <v>456</v>
      </c>
      <c r="J378" s="35">
        <v>44596</v>
      </c>
      <c r="K378" s="35">
        <v>44598</v>
      </c>
      <c r="L378" s="10"/>
      <c r="M378" s="10">
        <v>3400</v>
      </c>
      <c r="N378" s="10">
        <f t="shared" si="58"/>
        <v>0</v>
      </c>
      <c r="O378" s="10"/>
      <c r="P378" s="10">
        <v>2900</v>
      </c>
      <c r="Q378" s="10">
        <f t="shared" si="59"/>
        <v>0</v>
      </c>
      <c r="R378" s="10"/>
      <c r="S378" s="10">
        <v>2800</v>
      </c>
      <c r="T378" s="10">
        <f t="shared" si="60"/>
        <v>0</v>
      </c>
      <c r="U378" s="10">
        <v>75</v>
      </c>
      <c r="V378" s="10">
        <v>150</v>
      </c>
      <c r="W378" s="10">
        <f t="shared" si="50"/>
        <v>11250</v>
      </c>
      <c r="X378" s="10">
        <v>75</v>
      </c>
      <c r="Y378" s="10">
        <v>150</v>
      </c>
      <c r="Z378" s="10">
        <f t="shared" si="51"/>
        <v>11250</v>
      </c>
      <c r="AA378" s="10">
        <v>73</v>
      </c>
      <c r="AB378" s="10">
        <v>150</v>
      </c>
      <c r="AC378" s="10">
        <f t="shared" si="52"/>
        <v>10950</v>
      </c>
      <c r="AD378" s="11"/>
      <c r="AE378" s="26">
        <v>7</v>
      </c>
      <c r="AF378" s="7">
        <f t="shared" si="57"/>
        <v>0</v>
      </c>
      <c r="AG378" s="152">
        <v>1</v>
      </c>
      <c r="AH378" s="145">
        <f>L378+O378+R378+U378+X378+AA378+AD378</f>
        <v>223</v>
      </c>
      <c r="AI378" s="139">
        <f t="shared" si="55"/>
        <v>33450</v>
      </c>
      <c r="AJ378" s="118">
        <f t="shared" si="53"/>
        <v>33450</v>
      </c>
      <c r="AM378" t="b">
        <f>D378='15.02.2022 Смета'!D380</f>
        <v>1</v>
      </c>
      <c r="AN378" t="b">
        <f>F378='15.02.2022 Смета'!E380</f>
        <v>1</v>
      </c>
      <c r="AO378" t="b">
        <f>G378='15.02.2022 Смета'!F380</f>
        <v>1</v>
      </c>
      <c r="AP378" t="b">
        <f>H378='15.02.2022 Смета'!G380</f>
        <v>1</v>
      </c>
    </row>
    <row r="379" spans="1:42" ht="66" customHeight="1" x14ac:dyDescent="0.25">
      <c r="A379" s="108">
        <v>309</v>
      </c>
      <c r="B379" s="8" t="s">
        <v>82</v>
      </c>
      <c r="C379" s="21" t="s">
        <v>202</v>
      </c>
      <c r="D379" s="22" t="s">
        <v>83</v>
      </c>
      <c r="E379" s="21" t="s">
        <v>1053</v>
      </c>
      <c r="F379" s="35">
        <v>44722</v>
      </c>
      <c r="G379" s="35">
        <v>44725</v>
      </c>
      <c r="H379" s="21" t="s">
        <v>310</v>
      </c>
      <c r="I379" s="22" t="s">
        <v>744</v>
      </c>
      <c r="J379" s="35">
        <v>44722</v>
      </c>
      <c r="K379" s="35">
        <v>44725</v>
      </c>
      <c r="L379" s="10"/>
      <c r="M379" s="10">
        <v>3400</v>
      </c>
      <c r="N379" s="10">
        <f t="shared" si="58"/>
        <v>0</v>
      </c>
      <c r="O379" s="10"/>
      <c r="P379" s="10">
        <v>2900</v>
      </c>
      <c r="Q379" s="10">
        <f t="shared" si="59"/>
        <v>0</v>
      </c>
      <c r="R379" s="10"/>
      <c r="S379" s="10">
        <v>2800</v>
      </c>
      <c r="T379" s="10">
        <f t="shared" si="60"/>
        <v>0</v>
      </c>
      <c r="U379" s="10">
        <v>75</v>
      </c>
      <c r="V379" s="10">
        <v>150</v>
      </c>
      <c r="W379" s="10">
        <f t="shared" si="50"/>
        <v>11250</v>
      </c>
      <c r="X379" s="10">
        <v>75</v>
      </c>
      <c r="Y379" s="10">
        <v>150</v>
      </c>
      <c r="Z379" s="10">
        <f t="shared" si="51"/>
        <v>11250</v>
      </c>
      <c r="AA379" s="10">
        <v>75</v>
      </c>
      <c r="AB379" s="10">
        <v>150</v>
      </c>
      <c r="AC379" s="10">
        <f t="shared" si="52"/>
        <v>11250</v>
      </c>
      <c r="AD379" s="11">
        <v>225</v>
      </c>
      <c r="AE379" s="26">
        <v>7</v>
      </c>
      <c r="AF379" s="7">
        <f t="shared" si="57"/>
        <v>1575</v>
      </c>
      <c r="AG379" s="152">
        <v>1</v>
      </c>
      <c r="AH379" s="145">
        <f>L379+O379+R379+U379+X379+AA379+AD379</f>
        <v>450</v>
      </c>
      <c r="AI379" s="139">
        <f t="shared" si="55"/>
        <v>35325</v>
      </c>
      <c r="AJ379" s="118">
        <f t="shared" si="53"/>
        <v>35325</v>
      </c>
      <c r="AM379" t="b">
        <f>D379='15.02.2022 Смета'!D381</f>
        <v>1</v>
      </c>
      <c r="AN379" t="b">
        <f>F379='15.02.2022 Смета'!E381</f>
        <v>1</v>
      </c>
      <c r="AO379" t="b">
        <f>G379='15.02.2022 Смета'!F381</f>
        <v>1</v>
      </c>
      <c r="AP379" t="b">
        <f>H379='15.02.2022 Смета'!G381</f>
        <v>1</v>
      </c>
    </row>
    <row r="380" spans="1:42" ht="17.649999999999999" customHeight="1" x14ac:dyDescent="0.25">
      <c r="A380" s="106"/>
      <c r="B380" s="96"/>
      <c r="C380" s="97"/>
      <c r="D380" s="179" t="s">
        <v>894</v>
      </c>
      <c r="E380" s="99"/>
      <c r="F380" s="99"/>
      <c r="G380" s="99"/>
      <c r="H380" s="99"/>
      <c r="I380" s="99"/>
      <c r="J380" s="99"/>
      <c r="K380" s="99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2"/>
      <c r="AE380" s="79"/>
      <c r="AF380" s="79"/>
      <c r="AG380" s="153"/>
      <c r="AH380" s="151"/>
      <c r="AI380" s="151"/>
      <c r="AJ380" s="164"/>
      <c r="AM380" t="b">
        <f>D380='15.02.2022 Смета'!D382</f>
        <v>1</v>
      </c>
      <c r="AN380" t="b">
        <f>F380='15.02.2022 Смета'!E382</f>
        <v>1</v>
      </c>
      <c r="AO380" t="b">
        <f>G380='15.02.2022 Смета'!F382</f>
        <v>1</v>
      </c>
      <c r="AP380" t="b">
        <f>H380='15.02.2022 Смета'!G382</f>
        <v>1</v>
      </c>
    </row>
    <row r="381" spans="1:42" ht="27" customHeight="1" x14ac:dyDescent="0.25">
      <c r="A381" s="108">
        <v>310</v>
      </c>
      <c r="B381" s="8" t="s">
        <v>66</v>
      </c>
      <c r="C381" s="21" t="s">
        <v>127</v>
      </c>
      <c r="D381" s="22" t="s">
        <v>70</v>
      </c>
      <c r="E381" s="21" t="s">
        <v>459</v>
      </c>
      <c r="F381" s="35">
        <v>44606</v>
      </c>
      <c r="G381" s="35">
        <v>44612</v>
      </c>
      <c r="H381" s="21" t="s">
        <v>812</v>
      </c>
      <c r="I381" s="22" t="s">
        <v>459</v>
      </c>
      <c r="J381" s="35">
        <v>44606</v>
      </c>
      <c r="K381" s="35">
        <v>44612</v>
      </c>
      <c r="L381" s="10"/>
      <c r="M381" s="10">
        <v>3400</v>
      </c>
      <c r="N381" s="10">
        <f t="shared" si="58"/>
        <v>0</v>
      </c>
      <c r="O381" s="10"/>
      <c r="P381" s="10">
        <v>2900</v>
      </c>
      <c r="Q381" s="10">
        <f t="shared" si="59"/>
        <v>0</v>
      </c>
      <c r="R381" s="10"/>
      <c r="S381" s="10">
        <v>2800</v>
      </c>
      <c r="T381" s="10">
        <f t="shared" si="60"/>
        <v>0</v>
      </c>
      <c r="U381" s="10">
        <v>2</v>
      </c>
      <c r="V381" s="10">
        <v>150</v>
      </c>
      <c r="W381" s="10">
        <f t="shared" si="50"/>
        <v>300</v>
      </c>
      <c r="X381" s="10">
        <v>2</v>
      </c>
      <c r="Y381" s="10">
        <v>150</v>
      </c>
      <c r="Z381" s="10">
        <f t="shared" si="51"/>
        <v>300</v>
      </c>
      <c r="AA381" s="10">
        <v>2</v>
      </c>
      <c r="AB381" s="10">
        <v>150</v>
      </c>
      <c r="AC381" s="10">
        <f t="shared" si="52"/>
        <v>300</v>
      </c>
      <c r="AD381" s="11"/>
      <c r="AE381" s="26">
        <v>7</v>
      </c>
      <c r="AF381" s="7">
        <f t="shared" si="57"/>
        <v>0</v>
      </c>
      <c r="AG381" s="152">
        <v>1</v>
      </c>
      <c r="AH381" s="145">
        <f>L381+O381+R381+U381+X381+AA381+AD381</f>
        <v>6</v>
      </c>
      <c r="AI381" s="139">
        <f t="shared" si="55"/>
        <v>900</v>
      </c>
      <c r="AJ381" s="118">
        <f t="shared" si="53"/>
        <v>900</v>
      </c>
      <c r="AM381" t="b">
        <f>D381='15.02.2022 Смета'!D383</f>
        <v>1</v>
      </c>
      <c r="AN381" t="b">
        <f>F381='15.02.2022 Смета'!E383</f>
        <v>1</v>
      </c>
      <c r="AO381" t="b">
        <f>G381='15.02.2022 Смета'!F383</f>
        <v>1</v>
      </c>
      <c r="AP381" t="b">
        <f>H381='15.02.2022 Смета'!G383</f>
        <v>1</v>
      </c>
    </row>
    <row r="382" spans="1:42" ht="39.4" customHeight="1" x14ac:dyDescent="0.25">
      <c r="A382" s="108">
        <v>311</v>
      </c>
      <c r="B382" s="8" t="s">
        <v>66</v>
      </c>
      <c r="C382" s="21" t="s">
        <v>127</v>
      </c>
      <c r="D382" s="22" t="s">
        <v>174</v>
      </c>
      <c r="E382" s="21" t="s">
        <v>520</v>
      </c>
      <c r="F382" s="35">
        <v>44640</v>
      </c>
      <c r="G382" s="35">
        <v>44643</v>
      </c>
      <c r="H382" s="21" t="s">
        <v>310</v>
      </c>
      <c r="I382" s="22" t="s">
        <v>520</v>
      </c>
      <c r="J382" s="35">
        <v>44640</v>
      </c>
      <c r="K382" s="35">
        <v>44643</v>
      </c>
      <c r="L382" s="10"/>
      <c r="M382" s="10">
        <v>3400</v>
      </c>
      <c r="N382" s="10">
        <f t="shared" si="58"/>
        <v>0</v>
      </c>
      <c r="O382" s="10"/>
      <c r="P382" s="10">
        <v>2900</v>
      </c>
      <c r="Q382" s="10">
        <f t="shared" si="59"/>
        <v>0</v>
      </c>
      <c r="R382" s="10"/>
      <c r="S382" s="10">
        <v>2800</v>
      </c>
      <c r="T382" s="10">
        <f t="shared" si="60"/>
        <v>0</v>
      </c>
      <c r="U382" s="10">
        <v>10</v>
      </c>
      <c r="V382" s="10">
        <v>150</v>
      </c>
      <c r="W382" s="10">
        <f t="shared" si="50"/>
        <v>1500</v>
      </c>
      <c r="X382" s="10">
        <v>10</v>
      </c>
      <c r="Y382" s="10">
        <v>150</v>
      </c>
      <c r="Z382" s="10">
        <f t="shared" si="51"/>
        <v>1500</v>
      </c>
      <c r="AA382" s="10">
        <v>10</v>
      </c>
      <c r="AB382" s="10">
        <v>150</v>
      </c>
      <c r="AC382" s="10">
        <f t="shared" si="52"/>
        <v>1500</v>
      </c>
      <c r="AD382" s="11"/>
      <c r="AE382" s="26">
        <v>7</v>
      </c>
      <c r="AF382" s="7">
        <f t="shared" si="57"/>
        <v>0</v>
      </c>
      <c r="AG382" s="152">
        <v>1</v>
      </c>
      <c r="AH382" s="145">
        <f>L382+O382+R382+U382+X382+AA382+AD382</f>
        <v>30</v>
      </c>
      <c r="AI382" s="139">
        <f t="shared" si="55"/>
        <v>4500</v>
      </c>
      <c r="AJ382" s="118">
        <f t="shared" si="53"/>
        <v>4500</v>
      </c>
      <c r="AM382" t="b">
        <f>D382='15.02.2022 Смета'!D384</f>
        <v>1</v>
      </c>
      <c r="AN382" t="b">
        <f>F382='15.02.2022 Смета'!E384</f>
        <v>1</v>
      </c>
      <c r="AO382" t="b">
        <f>G382='15.02.2022 Смета'!F384</f>
        <v>1</v>
      </c>
      <c r="AP382" t="b">
        <f>H382='15.02.2022 Смета'!G384</f>
        <v>1</v>
      </c>
    </row>
    <row r="383" spans="1:42" ht="40.5" customHeight="1" x14ac:dyDescent="0.25">
      <c r="A383" s="108">
        <v>312</v>
      </c>
      <c r="B383" s="8" t="s">
        <v>66</v>
      </c>
      <c r="C383" s="21" t="s">
        <v>127</v>
      </c>
      <c r="D383" s="22" t="s">
        <v>265</v>
      </c>
      <c r="E383" s="21" t="s">
        <v>745</v>
      </c>
      <c r="F383" s="35">
        <v>44640</v>
      </c>
      <c r="G383" s="35">
        <v>44643</v>
      </c>
      <c r="H383" s="21" t="s">
        <v>310</v>
      </c>
      <c r="I383" s="22" t="s">
        <v>745</v>
      </c>
      <c r="J383" s="35">
        <v>44640</v>
      </c>
      <c r="K383" s="35">
        <v>44643</v>
      </c>
      <c r="L383" s="10"/>
      <c r="M383" s="10">
        <v>3400</v>
      </c>
      <c r="N383" s="10">
        <f t="shared" si="58"/>
        <v>0</v>
      </c>
      <c r="O383" s="10"/>
      <c r="P383" s="10">
        <v>2900</v>
      </c>
      <c r="Q383" s="10">
        <f t="shared" si="59"/>
        <v>0</v>
      </c>
      <c r="R383" s="10"/>
      <c r="S383" s="10">
        <v>2800</v>
      </c>
      <c r="T383" s="10">
        <f t="shared" si="60"/>
        <v>0</v>
      </c>
      <c r="U383" s="10">
        <v>10</v>
      </c>
      <c r="V383" s="10">
        <v>150</v>
      </c>
      <c r="W383" s="10">
        <f t="shared" si="50"/>
        <v>1500</v>
      </c>
      <c r="X383" s="10">
        <v>10</v>
      </c>
      <c r="Y383" s="10">
        <v>150</v>
      </c>
      <c r="Z383" s="10">
        <f t="shared" si="51"/>
        <v>1500</v>
      </c>
      <c r="AA383" s="10">
        <v>10</v>
      </c>
      <c r="AB383" s="10">
        <v>150</v>
      </c>
      <c r="AC383" s="10">
        <f t="shared" si="52"/>
        <v>1500</v>
      </c>
      <c r="AD383" s="11"/>
      <c r="AE383" s="26">
        <v>7</v>
      </c>
      <c r="AF383" s="7">
        <f t="shared" si="57"/>
        <v>0</v>
      </c>
      <c r="AG383" s="152">
        <v>1</v>
      </c>
      <c r="AH383" s="139">
        <f>L383+O383+R383+U383+X383+AA383+AD383</f>
        <v>30</v>
      </c>
      <c r="AI383" s="139">
        <f t="shared" si="55"/>
        <v>4500</v>
      </c>
      <c r="AJ383" s="109">
        <f t="shared" si="53"/>
        <v>4500</v>
      </c>
      <c r="AM383" t="b">
        <f>D383='15.02.2022 Смета'!D385</f>
        <v>1</v>
      </c>
      <c r="AN383" t="b">
        <f>F383='15.02.2022 Смета'!E385</f>
        <v>1</v>
      </c>
      <c r="AO383" t="b">
        <f>G383='15.02.2022 Смета'!F385</f>
        <v>1</v>
      </c>
      <c r="AP383" t="b">
        <f>H383='15.02.2022 Смета'!G385</f>
        <v>1</v>
      </c>
    </row>
    <row r="384" spans="1:42" ht="39.4" customHeight="1" x14ac:dyDescent="0.25">
      <c r="A384" s="108">
        <v>313</v>
      </c>
      <c r="B384" s="8" t="s">
        <v>66</v>
      </c>
      <c r="C384" s="21" t="s">
        <v>127</v>
      </c>
      <c r="D384" s="22" t="s">
        <v>266</v>
      </c>
      <c r="E384" s="21" t="s">
        <v>520</v>
      </c>
      <c r="F384" s="35">
        <v>44647</v>
      </c>
      <c r="G384" s="35">
        <v>44649</v>
      </c>
      <c r="H384" s="21" t="s">
        <v>310</v>
      </c>
      <c r="I384" s="22" t="s">
        <v>520</v>
      </c>
      <c r="J384" s="35">
        <v>44647</v>
      </c>
      <c r="K384" s="35">
        <v>44649</v>
      </c>
      <c r="L384" s="10"/>
      <c r="M384" s="10">
        <v>3400</v>
      </c>
      <c r="N384" s="10">
        <f t="shared" si="58"/>
        <v>0</v>
      </c>
      <c r="O384" s="10"/>
      <c r="P384" s="10">
        <v>2900</v>
      </c>
      <c r="Q384" s="10">
        <f t="shared" si="59"/>
        <v>0</v>
      </c>
      <c r="R384" s="10"/>
      <c r="S384" s="10">
        <v>2800</v>
      </c>
      <c r="T384" s="10">
        <f t="shared" si="60"/>
        <v>0</v>
      </c>
      <c r="U384" s="10">
        <v>10</v>
      </c>
      <c r="V384" s="10">
        <v>150</v>
      </c>
      <c r="W384" s="10">
        <f t="shared" si="50"/>
        <v>1500</v>
      </c>
      <c r="X384" s="10">
        <v>10</v>
      </c>
      <c r="Y384" s="10">
        <v>150</v>
      </c>
      <c r="Z384" s="10">
        <f t="shared" si="51"/>
        <v>1500</v>
      </c>
      <c r="AA384" s="10">
        <v>10</v>
      </c>
      <c r="AB384" s="10">
        <v>150</v>
      </c>
      <c r="AC384" s="10">
        <f t="shared" si="52"/>
        <v>1500</v>
      </c>
      <c r="AD384" s="11"/>
      <c r="AE384" s="26">
        <v>7</v>
      </c>
      <c r="AF384" s="7">
        <f t="shared" si="57"/>
        <v>0</v>
      </c>
      <c r="AG384" s="152">
        <v>1</v>
      </c>
      <c r="AH384" s="139">
        <f>L384+O384+R384+U384+X384+AA384+AD384</f>
        <v>30</v>
      </c>
      <c r="AI384" s="139">
        <f t="shared" si="55"/>
        <v>4500</v>
      </c>
      <c r="AJ384" s="109">
        <f t="shared" si="53"/>
        <v>4500</v>
      </c>
      <c r="AM384" t="b">
        <f>D384='15.02.2022 Смета'!D386</f>
        <v>1</v>
      </c>
      <c r="AN384" t="b">
        <f>F384='15.02.2022 Смета'!E386</f>
        <v>1</v>
      </c>
      <c r="AO384" t="b">
        <f>G384='15.02.2022 Смета'!F386</f>
        <v>1</v>
      </c>
      <c r="AP384" t="b">
        <f>H384='15.02.2022 Смета'!G386</f>
        <v>1</v>
      </c>
    </row>
    <row r="385" spans="1:42" ht="40.15" customHeight="1" x14ac:dyDescent="0.25">
      <c r="A385" s="108">
        <v>314</v>
      </c>
      <c r="B385" s="8" t="s">
        <v>66</v>
      </c>
      <c r="C385" s="21" t="s">
        <v>127</v>
      </c>
      <c r="D385" s="22" t="s">
        <v>267</v>
      </c>
      <c r="E385" s="21" t="s">
        <v>519</v>
      </c>
      <c r="F385" s="35">
        <v>44648</v>
      </c>
      <c r="G385" s="35">
        <v>44650</v>
      </c>
      <c r="H385" s="21" t="s">
        <v>310</v>
      </c>
      <c r="I385" s="22" t="s">
        <v>519</v>
      </c>
      <c r="J385" s="35">
        <v>44648</v>
      </c>
      <c r="K385" s="35">
        <v>44650</v>
      </c>
      <c r="L385" s="10"/>
      <c r="M385" s="10">
        <v>3400</v>
      </c>
      <c r="N385" s="10">
        <f t="shared" si="58"/>
        <v>0</v>
      </c>
      <c r="O385" s="10"/>
      <c r="P385" s="10">
        <v>2900</v>
      </c>
      <c r="Q385" s="10">
        <f t="shared" si="59"/>
        <v>0</v>
      </c>
      <c r="R385" s="10"/>
      <c r="S385" s="10">
        <v>2800</v>
      </c>
      <c r="T385" s="10">
        <f t="shared" si="60"/>
        <v>0</v>
      </c>
      <c r="U385" s="10">
        <v>10</v>
      </c>
      <c r="V385" s="10">
        <v>150</v>
      </c>
      <c r="W385" s="10">
        <f t="shared" si="50"/>
        <v>1500</v>
      </c>
      <c r="X385" s="10">
        <v>10</v>
      </c>
      <c r="Y385" s="10">
        <v>150</v>
      </c>
      <c r="Z385" s="10">
        <f t="shared" si="51"/>
        <v>1500</v>
      </c>
      <c r="AA385" s="10">
        <v>10</v>
      </c>
      <c r="AB385" s="10">
        <v>150</v>
      </c>
      <c r="AC385" s="10">
        <f t="shared" si="52"/>
        <v>1500</v>
      </c>
      <c r="AD385" s="11"/>
      <c r="AE385" s="26">
        <v>7</v>
      </c>
      <c r="AF385" s="7">
        <f t="shared" si="57"/>
        <v>0</v>
      </c>
      <c r="AG385" s="152">
        <v>1</v>
      </c>
      <c r="AH385" s="139">
        <f>L385+O385+R385+U385+X385+AA385+AD385</f>
        <v>30</v>
      </c>
      <c r="AI385" s="139">
        <f t="shared" si="55"/>
        <v>4500</v>
      </c>
      <c r="AJ385" s="109">
        <f t="shared" si="53"/>
        <v>4500</v>
      </c>
      <c r="AM385" t="b">
        <f>D385='15.02.2022 Смета'!D387</f>
        <v>1</v>
      </c>
      <c r="AN385" t="b">
        <f>F385='15.02.2022 Смета'!E387</f>
        <v>1</v>
      </c>
      <c r="AO385" t="b">
        <f>G385='15.02.2022 Смета'!F387</f>
        <v>1</v>
      </c>
      <c r="AP385" t="b">
        <f>H385='15.02.2022 Смета'!G387</f>
        <v>1</v>
      </c>
    </row>
    <row r="386" spans="1:42" ht="16.899999999999999" customHeight="1" x14ac:dyDescent="0.25">
      <c r="A386" s="106"/>
      <c r="B386" s="96"/>
      <c r="C386" s="97"/>
      <c r="D386" s="179" t="s">
        <v>895</v>
      </c>
      <c r="E386" s="99"/>
      <c r="F386" s="99"/>
      <c r="G386" s="99"/>
      <c r="H386" s="99"/>
      <c r="I386" s="99"/>
      <c r="J386" s="99"/>
      <c r="K386" s="99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2"/>
      <c r="AE386" s="79"/>
      <c r="AF386" s="79"/>
      <c r="AG386" s="153"/>
      <c r="AH386" s="151"/>
      <c r="AI386" s="151"/>
      <c r="AJ386" s="164"/>
      <c r="AM386" t="b">
        <f>D386='15.02.2022 Смета'!D388</f>
        <v>1</v>
      </c>
      <c r="AN386" t="b">
        <f>F386='15.02.2022 Смета'!E388</f>
        <v>1</v>
      </c>
      <c r="AO386" t="b">
        <f>G386='15.02.2022 Смета'!F388</f>
        <v>1</v>
      </c>
      <c r="AP386" t="b">
        <f>H386='15.02.2022 Смета'!G388</f>
        <v>1</v>
      </c>
    </row>
    <row r="387" spans="1:42" ht="40.9" customHeight="1" x14ac:dyDescent="0.25">
      <c r="A387" s="108">
        <v>315</v>
      </c>
      <c r="B387" s="21" t="s">
        <v>169</v>
      </c>
      <c r="C387" s="21" t="s">
        <v>136</v>
      </c>
      <c r="D387" s="22" t="s">
        <v>47</v>
      </c>
      <c r="E387" s="21" t="s">
        <v>454</v>
      </c>
      <c r="F387" s="35">
        <v>44642</v>
      </c>
      <c r="G387" s="35">
        <v>44648</v>
      </c>
      <c r="H387" s="21" t="s">
        <v>764</v>
      </c>
      <c r="I387" s="22" t="s">
        <v>454</v>
      </c>
      <c r="J387" s="35">
        <v>44642</v>
      </c>
      <c r="K387" s="35">
        <v>44648</v>
      </c>
      <c r="L387" s="10"/>
      <c r="M387" s="10">
        <v>3400</v>
      </c>
      <c r="N387" s="10">
        <f t="shared" si="58"/>
        <v>0</v>
      </c>
      <c r="O387" s="10"/>
      <c r="P387" s="10">
        <v>2900</v>
      </c>
      <c r="Q387" s="10">
        <f t="shared" si="59"/>
        <v>0</v>
      </c>
      <c r="R387" s="10"/>
      <c r="S387" s="10">
        <v>2800</v>
      </c>
      <c r="T387" s="10">
        <f t="shared" si="60"/>
        <v>0</v>
      </c>
      <c r="U387" s="10">
        <v>24</v>
      </c>
      <c r="V387" s="10">
        <v>150</v>
      </c>
      <c r="W387" s="10">
        <f t="shared" si="50"/>
        <v>3600</v>
      </c>
      <c r="X387" s="10">
        <v>24</v>
      </c>
      <c r="Y387" s="10">
        <v>150</v>
      </c>
      <c r="Z387" s="10">
        <f t="shared" si="51"/>
        <v>3600</v>
      </c>
      <c r="AA387" s="10">
        <v>24</v>
      </c>
      <c r="AB387" s="10">
        <v>150</v>
      </c>
      <c r="AC387" s="10">
        <f t="shared" si="52"/>
        <v>3600</v>
      </c>
      <c r="AD387" s="11"/>
      <c r="AE387" s="26">
        <v>7</v>
      </c>
      <c r="AF387" s="7">
        <f t="shared" si="57"/>
        <v>0</v>
      </c>
      <c r="AG387" s="152">
        <v>1</v>
      </c>
      <c r="AH387" s="139">
        <f>L387+O387+R387+U387+X387+AA387+AD387</f>
        <v>72</v>
      </c>
      <c r="AI387" s="139">
        <f t="shared" si="55"/>
        <v>10800</v>
      </c>
      <c r="AJ387" s="109">
        <f t="shared" si="53"/>
        <v>10800</v>
      </c>
      <c r="AM387" t="b">
        <f>D387='15.02.2022 Смета'!D389</f>
        <v>1</v>
      </c>
      <c r="AN387" t="b">
        <f>F387='15.02.2022 Смета'!E389</f>
        <v>1</v>
      </c>
      <c r="AO387" t="b">
        <f>G387='15.02.2022 Смета'!F389</f>
        <v>1</v>
      </c>
      <c r="AP387" t="b">
        <f>H387='15.02.2022 Смета'!G389</f>
        <v>0</v>
      </c>
    </row>
    <row r="388" spans="1:42" ht="40.15" customHeight="1" x14ac:dyDescent="0.25">
      <c r="A388" s="108">
        <v>316</v>
      </c>
      <c r="B388" s="8" t="s">
        <v>169</v>
      </c>
      <c r="C388" s="21" t="s">
        <v>136</v>
      </c>
      <c r="D388" s="22" t="s">
        <v>48</v>
      </c>
      <c r="E388" s="21" t="s">
        <v>454</v>
      </c>
      <c r="F388" s="35">
        <v>44648</v>
      </c>
      <c r="G388" s="35">
        <v>44651</v>
      </c>
      <c r="H388" s="21" t="s">
        <v>764</v>
      </c>
      <c r="I388" s="22" t="s">
        <v>454</v>
      </c>
      <c r="J388" s="35">
        <v>44648</v>
      </c>
      <c r="K388" s="35">
        <v>44651</v>
      </c>
      <c r="L388" s="10"/>
      <c r="M388" s="10">
        <v>3400</v>
      </c>
      <c r="N388" s="10">
        <f t="shared" si="58"/>
        <v>0</v>
      </c>
      <c r="O388" s="10"/>
      <c r="P388" s="10">
        <v>2900</v>
      </c>
      <c r="Q388" s="10">
        <f t="shared" si="59"/>
        <v>0</v>
      </c>
      <c r="R388" s="10"/>
      <c r="S388" s="10">
        <v>2800</v>
      </c>
      <c r="T388" s="10">
        <f t="shared" si="60"/>
        <v>0</v>
      </c>
      <c r="U388" s="10">
        <v>8</v>
      </c>
      <c r="V388" s="10">
        <v>150</v>
      </c>
      <c r="W388" s="10">
        <f t="shared" si="50"/>
        <v>1200</v>
      </c>
      <c r="X388" s="10">
        <v>8</v>
      </c>
      <c r="Y388" s="10">
        <v>150</v>
      </c>
      <c r="Z388" s="10">
        <f t="shared" si="51"/>
        <v>1200</v>
      </c>
      <c r="AA388" s="10">
        <v>8</v>
      </c>
      <c r="AB388" s="10">
        <v>150</v>
      </c>
      <c r="AC388" s="10">
        <f t="shared" si="52"/>
        <v>1200</v>
      </c>
      <c r="AD388" s="11"/>
      <c r="AE388" s="26">
        <v>7</v>
      </c>
      <c r="AF388" s="7">
        <f t="shared" si="57"/>
        <v>0</v>
      </c>
      <c r="AG388" s="152">
        <v>1</v>
      </c>
      <c r="AH388" s="139">
        <f>L388+O388+R388+U388+X388+AA388+AD388</f>
        <v>24</v>
      </c>
      <c r="AI388" s="139">
        <f t="shared" si="55"/>
        <v>3600</v>
      </c>
      <c r="AJ388" s="109">
        <f t="shared" si="53"/>
        <v>3600</v>
      </c>
      <c r="AM388" t="b">
        <f>D388='15.02.2022 Смета'!D390</f>
        <v>1</v>
      </c>
      <c r="AN388" t="b">
        <f>F388='15.02.2022 Смета'!E390</f>
        <v>1</v>
      </c>
      <c r="AO388" t="b">
        <f>G388='15.02.2022 Смета'!F390</f>
        <v>1</v>
      </c>
      <c r="AP388" t="b">
        <f>H388='15.02.2022 Смета'!G390</f>
        <v>0</v>
      </c>
    </row>
    <row r="389" spans="1:42" ht="16.149999999999999" customHeight="1" x14ac:dyDescent="0.25">
      <c r="A389" s="108">
        <v>317</v>
      </c>
      <c r="B389" s="8" t="s">
        <v>169</v>
      </c>
      <c r="C389" s="21" t="s">
        <v>136</v>
      </c>
      <c r="D389" s="22" t="s">
        <v>49</v>
      </c>
      <c r="E389" s="21" t="s">
        <v>340</v>
      </c>
      <c r="F389" s="35">
        <v>44689</v>
      </c>
      <c r="G389" s="35">
        <v>44690</v>
      </c>
      <c r="H389" s="21" t="s">
        <v>318</v>
      </c>
      <c r="I389" s="22" t="s">
        <v>340</v>
      </c>
      <c r="J389" s="35">
        <v>44689</v>
      </c>
      <c r="K389" s="35">
        <v>44690</v>
      </c>
      <c r="L389" s="10"/>
      <c r="M389" s="10">
        <v>3400</v>
      </c>
      <c r="N389" s="10">
        <f t="shared" si="58"/>
        <v>0</v>
      </c>
      <c r="O389" s="10"/>
      <c r="P389" s="10">
        <v>2900</v>
      </c>
      <c r="Q389" s="10">
        <f t="shared" si="59"/>
        <v>0</v>
      </c>
      <c r="R389" s="10"/>
      <c r="S389" s="10">
        <v>2800</v>
      </c>
      <c r="T389" s="10">
        <f t="shared" si="60"/>
        <v>0</v>
      </c>
      <c r="U389" s="10">
        <v>4</v>
      </c>
      <c r="V389" s="10">
        <v>150</v>
      </c>
      <c r="W389" s="10">
        <f t="shared" si="50"/>
        <v>600</v>
      </c>
      <c r="X389" s="10">
        <v>4</v>
      </c>
      <c r="Y389" s="10">
        <v>150</v>
      </c>
      <c r="Z389" s="10">
        <f t="shared" si="51"/>
        <v>600</v>
      </c>
      <c r="AA389" s="10">
        <v>4</v>
      </c>
      <c r="AB389" s="10">
        <v>150</v>
      </c>
      <c r="AC389" s="10">
        <f t="shared" si="52"/>
        <v>600</v>
      </c>
      <c r="AD389" s="11">
        <v>12</v>
      </c>
      <c r="AE389" s="26">
        <v>7</v>
      </c>
      <c r="AF389" s="7">
        <f t="shared" si="57"/>
        <v>84</v>
      </c>
      <c r="AG389" s="152">
        <v>1</v>
      </c>
      <c r="AH389" s="139">
        <f>L389+O389+R389+U389+X389+AA389+AD389</f>
        <v>24</v>
      </c>
      <c r="AI389" s="139">
        <f t="shared" si="55"/>
        <v>1884</v>
      </c>
      <c r="AJ389" s="109">
        <f t="shared" si="53"/>
        <v>1884</v>
      </c>
      <c r="AM389" t="b">
        <f>D389='15.02.2022 Смета'!D391</f>
        <v>1</v>
      </c>
      <c r="AN389" t="b">
        <f>F389='15.02.2022 Смета'!E391</f>
        <v>1</v>
      </c>
      <c r="AO389" t="b">
        <f>G389='15.02.2022 Смета'!F391</f>
        <v>1</v>
      </c>
      <c r="AP389" t="b">
        <f>H389='15.02.2022 Смета'!G391</f>
        <v>1</v>
      </c>
    </row>
    <row r="390" spans="1:42" ht="26.25" x14ac:dyDescent="0.25">
      <c r="A390" s="108">
        <v>318</v>
      </c>
      <c r="B390" s="8" t="s">
        <v>169</v>
      </c>
      <c r="C390" s="21" t="s">
        <v>136</v>
      </c>
      <c r="D390" s="22" t="s">
        <v>50</v>
      </c>
      <c r="E390" s="21" t="s">
        <v>340</v>
      </c>
      <c r="F390" s="35">
        <v>44721</v>
      </c>
      <c r="G390" s="35">
        <v>44732</v>
      </c>
      <c r="H390" s="21" t="s">
        <v>764</v>
      </c>
      <c r="I390" s="22" t="s">
        <v>340</v>
      </c>
      <c r="J390" s="35">
        <v>44721</v>
      </c>
      <c r="K390" s="35">
        <v>44732</v>
      </c>
      <c r="L390" s="10">
        <v>2</v>
      </c>
      <c r="M390" s="10">
        <v>3400</v>
      </c>
      <c r="N390" s="10">
        <f t="shared" si="58"/>
        <v>6800</v>
      </c>
      <c r="O390" s="10">
        <v>2</v>
      </c>
      <c r="P390" s="10">
        <v>2900</v>
      </c>
      <c r="Q390" s="10">
        <f t="shared" si="59"/>
        <v>5800</v>
      </c>
      <c r="R390" s="10">
        <v>2</v>
      </c>
      <c r="S390" s="10">
        <v>2800</v>
      </c>
      <c r="T390" s="10">
        <f t="shared" si="60"/>
        <v>5600</v>
      </c>
      <c r="U390" s="10">
        <v>6</v>
      </c>
      <c r="V390" s="10">
        <v>150</v>
      </c>
      <c r="W390" s="10">
        <f t="shared" si="50"/>
        <v>900</v>
      </c>
      <c r="X390" s="10">
        <v>6</v>
      </c>
      <c r="Y390" s="10">
        <v>150</v>
      </c>
      <c r="Z390" s="10">
        <f t="shared" si="51"/>
        <v>900</v>
      </c>
      <c r="AA390" s="10">
        <v>6</v>
      </c>
      <c r="AB390" s="10">
        <v>150</v>
      </c>
      <c r="AC390" s="10">
        <f t="shared" si="52"/>
        <v>900</v>
      </c>
      <c r="AD390" s="11">
        <v>22</v>
      </c>
      <c r="AE390" s="26">
        <v>7</v>
      </c>
      <c r="AF390" s="7">
        <f t="shared" si="57"/>
        <v>154</v>
      </c>
      <c r="AG390" s="152">
        <v>1</v>
      </c>
      <c r="AH390" s="139">
        <f>L390+O390+R390+U390+X390+AA390+AD390</f>
        <v>46</v>
      </c>
      <c r="AI390" s="139">
        <f t="shared" si="55"/>
        <v>21054</v>
      </c>
      <c r="AJ390" s="109">
        <f t="shared" si="53"/>
        <v>21054</v>
      </c>
      <c r="AM390" t="b">
        <f>D390='15.02.2022 Смета'!D392</f>
        <v>1</v>
      </c>
      <c r="AN390" t="b">
        <f>F390='15.02.2022 Смета'!E392</f>
        <v>1</v>
      </c>
      <c r="AO390" t="b">
        <f>G390='15.02.2022 Смета'!F392</f>
        <v>1</v>
      </c>
      <c r="AP390" t="b">
        <f>H390='15.02.2022 Смета'!G392</f>
        <v>1</v>
      </c>
    </row>
    <row r="391" spans="1:42" ht="26.25" x14ac:dyDescent="0.25">
      <c r="A391" s="108">
        <v>319</v>
      </c>
      <c r="B391" s="8" t="s">
        <v>169</v>
      </c>
      <c r="C391" s="21" t="s">
        <v>136</v>
      </c>
      <c r="D391" s="22" t="s">
        <v>546</v>
      </c>
      <c r="E391" s="21" t="s">
        <v>340</v>
      </c>
      <c r="F391" s="35">
        <v>44815</v>
      </c>
      <c r="G391" s="35">
        <v>44822</v>
      </c>
      <c r="H391" s="21" t="s">
        <v>764</v>
      </c>
      <c r="I391" s="22" t="s">
        <v>300</v>
      </c>
      <c r="J391" s="35">
        <v>44815</v>
      </c>
      <c r="K391" s="35">
        <v>44822</v>
      </c>
      <c r="L391" s="14"/>
      <c r="M391" s="10">
        <v>3400</v>
      </c>
      <c r="N391" s="10">
        <f t="shared" si="58"/>
        <v>0</v>
      </c>
      <c r="O391" s="14"/>
      <c r="P391" s="10">
        <v>2900</v>
      </c>
      <c r="Q391" s="10">
        <f t="shared" si="59"/>
        <v>0</v>
      </c>
      <c r="R391" s="14"/>
      <c r="S391" s="10">
        <v>2800</v>
      </c>
      <c r="T391" s="10">
        <f t="shared" si="60"/>
        <v>0</v>
      </c>
      <c r="U391" s="10">
        <v>4</v>
      </c>
      <c r="V391" s="10">
        <v>150</v>
      </c>
      <c r="W391" s="10">
        <f t="shared" si="50"/>
        <v>600</v>
      </c>
      <c r="X391" s="10">
        <v>4</v>
      </c>
      <c r="Y391" s="10">
        <v>150</v>
      </c>
      <c r="Z391" s="10">
        <f t="shared" si="51"/>
        <v>600</v>
      </c>
      <c r="AA391" s="10">
        <v>4</v>
      </c>
      <c r="AB391" s="10">
        <v>150</v>
      </c>
      <c r="AC391" s="10">
        <f t="shared" si="52"/>
        <v>600</v>
      </c>
      <c r="AD391" s="11">
        <v>18</v>
      </c>
      <c r="AE391" s="26">
        <v>7</v>
      </c>
      <c r="AF391" s="7">
        <f t="shared" si="57"/>
        <v>126</v>
      </c>
      <c r="AG391" s="152">
        <v>1</v>
      </c>
      <c r="AH391" s="139">
        <f>L391+O391+R391+U391+X391+AA391+AD391</f>
        <v>30</v>
      </c>
      <c r="AI391" s="139">
        <f t="shared" si="55"/>
        <v>1926</v>
      </c>
      <c r="AJ391" s="109">
        <f t="shared" si="53"/>
        <v>1926</v>
      </c>
      <c r="AM391" t="b">
        <f>D391='15.02.2022 Смета'!D393</f>
        <v>1</v>
      </c>
      <c r="AN391" t="b">
        <f>F391='15.02.2022 Смета'!E393</f>
        <v>1</v>
      </c>
      <c r="AO391" t="b">
        <f>G391='15.02.2022 Смета'!F393</f>
        <v>1</v>
      </c>
      <c r="AP391" t="b">
        <f>H391='15.02.2022 Смета'!G393</f>
        <v>1</v>
      </c>
    </row>
    <row r="392" spans="1:42" x14ac:dyDescent="0.25">
      <c r="A392" s="106"/>
      <c r="B392" s="96"/>
      <c r="C392" s="97"/>
      <c r="D392" s="179" t="s">
        <v>928</v>
      </c>
      <c r="E392" s="99"/>
      <c r="F392" s="99"/>
      <c r="G392" s="99"/>
      <c r="H392" s="99"/>
      <c r="I392" s="99"/>
      <c r="J392" s="99"/>
      <c r="K392" s="99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2"/>
      <c r="AE392" s="79"/>
      <c r="AF392" s="79"/>
      <c r="AG392" s="153"/>
      <c r="AH392" s="151"/>
      <c r="AI392" s="151"/>
      <c r="AJ392" s="164"/>
      <c r="AM392" t="b">
        <f>D392='15.02.2022 Смета'!D394</f>
        <v>0</v>
      </c>
      <c r="AN392" t="b">
        <f>F392='15.02.2022 Смета'!E394</f>
        <v>1</v>
      </c>
      <c r="AO392" t="b">
        <f>G392='15.02.2022 Смета'!F394</f>
        <v>1</v>
      </c>
      <c r="AP392" t="b">
        <f>H392='15.02.2022 Смета'!G394</f>
        <v>1</v>
      </c>
    </row>
    <row r="393" spans="1:42" ht="39" x14ac:dyDescent="0.25">
      <c r="A393" s="108">
        <v>320</v>
      </c>
      <c r="B393" s="8" t="s">
        <v>16</v>
      </c>
      <c r="C393" s="21" t="s">
        <v>161</v>
      </c>
      <c r="D393" s="22" t="s">
        <v>174</v>
      </c>
      <c r="E393" s="21" t="s">
        <v>746</v>
      </c>
      <c r="F393" s="35">
        <v>44807</v>
      </c>
      <c r="G393" s="35">
        <v>44807</v>
      </c>
      <c r="H393" s="21" t="s">
        <v>301</v>
      </c>
      <c r="I393" s="22" t="s">
        <v>746</v>
      </c>
      <c r="J393" s="35">
        <v>44807</v>
      </c>
      <c r="K393" s="35">
        <v>44807</v>
      </c>
      <c r="L393" s="10"/>
      <c r="M393" s="10">
        <v>3400</v>
      </c>
      <c r="N393" s="10">
        <f t="shared" si="58"/>
        <v>0</v>
      </c>
      <c r="O393" s="10"/>
      <c r="P393" s="10">
        <v>2900</v>
      </c>
      <c r="Q393" s="10">
        <f t="shared" si="59"/>
        <v>0</v>
      </c>
      <c r="R393" s="10"/>
      <c r="S393" s="10">
        <v>2800</v>
      </c>
      <c r="T393" s="10">
        <f t="shared" si="60"/>
        <v>0</v>
      </c>
      <c r="U393" s="10">
        <v>38</v>
      </c>
      <c r="V393" s="10">
        <v>150</v>
      </c>
      <c r="W393" s="10">
        <f t="shared" si="50"/>
        <v>5700</v>
      </c>
      <c r="X393" s="10">
        <v>38</v>
      </c>
      <c r="Y393" s="10">
        <v>150</v>
      </c>
      <c r="Z393" s="10">
        <f t="shared" si="51"/>
        <v>5700</v>
      </c>
      <c r="AA393" s="10">
        <v>38</v>
      </c>
      <c r="AB393" s="10">
        <v>150</v>
      </c>
      <c r="AC393" s="10">
        <f t="shared" si="52"/>
        <v>5700</v>
      </c>
      <c r="AD393" s="11">
        <v>120</v>
      </c>
      <c r="AE393" s="26">
        <v>7</v>
      </c>
      <c r="AF393" s="7">
        <f t="shared" si="57"/>
        <v>840</v>
      </c>
      <c r="AG393" s="152">
        <v>1</v>
      </c>
      <c r="AH393" s="139">
        <f>L393+O393+R393+U393+X393+AA393+AD393</f>
        <v>234</v>
      </c>
      <c r="AI393" s="139">
        <f t="shared" ref="AI393:AI450" si="62">AJ393</f>
        <v>17940</v>
      </c>
      <c r="AJ393" s="109">
        <f t="shared" si="53"/>
        <v>17940</v>
      </c>
      <c r="AM393" t="b">
        <f>D393='15.02.2022 Смета'!D395</f>
        <v>1</v>
      </c>
      <c r="AN393" t="b">
        <f>F393='15.02.2022 Смета'!E395</f>
        <v>1</v>
      </c>
      <c r="AO393" t="b">
        <f>G393='15.02.2022 Смета'!F395</f>
        <v>1</v>
      </c>
      <c r="AP393" t="b">
        <f>H393='15.02.2022 Смета'!G395</f>
        <v>1</v>
      </c>
    </row>
    <row r="394" spans="1:42" ht="14.65" customHeight="1" x14ac:dyDescent="0.25">
      <c r="A394" s="106"/>
      <c r="B394" s="96"/>
      <c r="C394" s="97"/>
      <c r="D394" s="179" t="s">
        <v>897</v>
      </c>
      <c r="E394" s="99"/>
      <c r="F394" s="99"/>
      <c r="G394" s="99"/>
      <c r="H394" s="99"/>
      <c r="I394" s="99"/>
      <c r="J394" s="99"/>
      <c r="K394" s="99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2"/>
      <c r="AE394" s="79"/>
      <c r="AF394" s="79"/>
      <c r="AG394" s="153"/>
      <c r="AH394" s="151"/>
      <c r="AI394" s="151"/>
      <c r="AJ394" s="164"/>
      <c r="AM394" t="b">
        <f>D394='15.02.2022 Смета'!D396</f>
        <v>1</v>
      </c>
      <c r="AN394" t="b">
        <f>F394='15.02.2022 Смета'!E396</f>
        <v>1</v>
      </c>
      <c r="AO394" t="b">
        <f>G394='15.02.2022 Смета'!F396</f>
        <v>1</v>
      </c>
      <c r="AP394" t="b">
        <f>H394='15.02.2022 Смета'!G396</f>
        <v>1</v>
      </c>
    </row>
    <row r="395" spans="1:42" ht="27" customHeight="1" x14ac:dyDescent="0.25">
      <c r="A395" s="108">
        <v>321</v>
      </c>
      <c r="B395" s="8" t="s">
        <v>230</v>
      </c>
      <c r="C395" s="21" t="s">
        <v>231</v>
      </c>
      <c r="D395" s="22" t="s">
        <v>646</v>
      </c>
      <c r="E395" s="21" t="s">
        <v>524</v>
      </c>
      <c r="F395" s="35">
        <v>44609</v>
      </c>
      <c r="G395" s="35">
        <v>44609</v>
      </c>
      <c r="H395" s="21" t="s">
        <v>331</v>
      </c>
      <c r="I395" s="22" t="s">
        <v>524</v>
      </c>
      <c r="J395" s="35">
        <v>44609</v>
      </c>
      <c r="K395" s="35">
        <v>44609</v>
      </c>
      <c r="L395" s="10"/>
      <c r="M395" s="10">
        <v>3400</v>
      </c>
      <c r="N395" s="10">
        <f t="shared" si="58"/>
        <v>0</v>
      </c>
      <c r="O395" s="10"/>
      <c r="P395" s="10">
        <v>2900</v>
      </c>
      <c r="Q395" s="10">
        <f t="shared" si="59"/>
        <v>0</v>
      </c>
      <c r="R395" s="10"/>
      <c r="S395" s="10">
        <v>2800</v>
      </c>
      <c r="T395" s="10">
        <f t="shared" si="60"/>
        <v>0</v>
      </c>
      <c r="U395" s="10">
        <v>24</v>
      </c>
      <c r="V395" s="10">
        <v>150</v>
      </c>
      <c r="W395" s="10">
        <f t="shared" ref="W395:W450" si="63">U395*V395</f>
        <v>3600</v>
      </c>
      <c r="X395" s="10">
        <v>24</v>
      </c>
      <c r="Y395" s="10">
        <v>150</v>
      </c>
      <c r="Z395" s="10">
        <f t="shared" ref="Z395:Z450" si="64">X395*Y395</f>
        <v>3600</v>
      </c>
      <c r="AA395" s="10">
        <v>24</v>
      </c>
      <c r="AB395" s="10">
        <v>150</v>
      </c>
      <c r="AC395" s="10">
        <f t="shared" ref="AC395:AC450" si="65">AA395*AB395</f>
        <v>3600</v>
      </c>
      <c r="AD395" s="11"/>
      <c r="AE395" s="26">
        <v>7</v>
      </c>
      <c r="AF395" s="7">
        <f t="shared" si="57"/>
        <v>0</v>
      </c>
      <c r="AG395" s="152">
        <v>1</v>
      </c>
      <c r="AH395" s="139">
        <f>L395+O395+R395+U395+X395+AA395+AD395</f>
        <v>72</v>
      </c>
      <c r="AI395" s="139">
        <f t="shared" si="62"/>
        <v>10800</v>
      </c>
      <c r="AJ395" s="109">
        <f t="shared" si="53"/>
        <v>10800</v>
      </c>
      <c r="AM395" t="b">
        <f>D395='15.02.2022 Смета'!D397</f>
        <v>1</v>
      </c>
      <c r="AN395" t="b">
        <f>F395='15.02.2022 Смета'!E397</f>
        <v>1</v>
      </c>
      <c r="AO395" t="b">
        <f>G395='15.02.2022 Смета'!F397</f>
        <v>1</v>
      </c>
      <c r="AP395" t="b">
        <f>H395='15.02.2022 Смета'!G397</f>
        <v>1</v>
      </c>
    </row>
    <row r="396" spans="1:42" ht="27" customHeight="1" x14ac:dyDescent="0.25">
      <c r="A396" s="108">
        <v>322</v>
      </c>
      <c r="B396" s="8" t="s">
        <v>230</v>
      </c>
      <c r="C396" s="21" t="s">
        <v>231</v>
      </c>
      <c r="D396" s="22" t="s">
        <v>647</v>
      </c>
      <c r="E396" s="21" t="s">
        <v>525</v>
      </c>
      <c r="F396" s="35">
        <v>44617</v>
      </c>
      <c r="G396" s="35">
        <v>44617</v>
      </c>
      <c r="H396" s="21" t="s">
        <v>1096</v>
      </c>
      <c r="I396" s="22" t="s">
        <v>525</v>
      </c>
      <c r="J396" s="35">
        <v>44617</v>
      </c>
      <c r="K396" s="35">
        <v>44617</v>
      </c>
      <c r="L396" s="10"/>
      <c r="M396" s="10">
        <v>3400</v>
      </c>
      <c r="N396" s="10">
        <f t="shared" si="58"/>
        <v>0</v>
      </c>
      <c r="O396" s="10"/>
      <c r="P396" s="10">
        <v>2900</v>
      </c>
      <c r="Q396" s="10">
        <f t="shared" si="59"/>
        <v>0</v>
      </c>
      <c r="R396" s="10"/>
      <c r="S396" s="10">
        <v>2800</v>
      </c>
      <c r="T396" s="10">
        <f t="shared" si="60"/>
        <v>0</v>
      </c>
      <c r="U396" s="10">
        <v>2</v>
      </c>
      <c r="V396" s="10">
        <v>150</v>
      </c>
      <c r="W396" s="10">
        <f t="shared" si="63"/>
        <v>300</v>
      </c>
      <c r="X396" s="10">
        <v>2</v>
      </c>
      <c r="Y396" s="10">
        <v>150</v>
      </c>
      <c r="Z396" s="10">
        <f t="shared" si="64"/>
        <v>300</v>
      </c>
      <c r="AA396" s="10">
        <v>2</v>
      </c>
      <c r="AB396" s="10">
        <v>150</v>
      </c>
      <c r="AC396" s="10">
        <f t="shared" si="65"/>
        <v>300</v>
      </c>
      <c r="AD396" s="11"/>
      <c r="AE396" s="26">
        <v>7</v>
      </c>
      <c r="AF396" s="7">
        <f t="shared" si="57"/>
        <v>0</v>
      </c>
      <c r="AG396" s="152">
        <v>1</v>
      </c>
      <c r="AH396" s="139">
        <f>L396+O396+R396+U396+X396+AA396+AD396</f>
        <v>6</v>
      </c>
      <c r="AI396" s="139">
        <f t="shared" si="62"/>
        <v>900</v>
      </c>
      <c r="AJ396" s="109">
        <f t="shared" si="53"/>
        <v>900</v>
      </c>
      <c r="AM396" t="b">
        <f>D396='15.02.2022 Смета'!D398</f>
        <v>1</v>
      </c>
      <c r="AN396" t="b">
        <f>F396='15.02.2022 Смета'!E398</f>
        <v>1</v>
      </c>
      <c r="AO396" t="b">
        <f>G396='15.02.2022 Смета'!F398</f>
        <v>1</v>
      </c>
      <c r="AP396" t="b">
        <f>H396='15.02.2022 Смета'!G398</f>
        <v>0</v>
      </c>
    </row>
    <row r="397" spans="1:42" ht="16.149999999999999" customHeight="1" x14ac:dyDescent="0.25">
      <c r="A397" s="108">
        <v>323</v>
      </c>
      <c r="B397" s="8" t="s">
        <v>230</v>
      </c>
      <c r="C397" s="21" t="s">
        <v>231</v>
      </c>
      <c r="D397" s="22" t="s">
        <v>648</v>
      </c>
      <c r="E397" s="21" t="s">
        <v>340</v>
      </c>
      <c r="F397" s="35">
        <v>44622</v>
      </c>
      <c r="G397" s="35">
        <v>44622</v>
      </c>
      <c r="H397" s="21" t="s">
        <v>336</v>
      </c>
      <c r="I397" s="22" t="s">
        <v>340</v>
      </c>
      <c r="J397" s="35">
        <v>44622</v>
      </c>
      <c r="K397" s="35">
        <v>44622</v>
      </c>
      <c r="L397" s="10"/>
      <c r="M397" s="10">
        <v>3400</v>
      </c>
      <c r="N397" s="10">
        <f t="shared" si="58"/>
        <v>0</v>
      </c>
      <c r="O397" s="10"/>
      <c r="P397" s="10">
        <v>2900</v>
      </c>
      <c r="Q397" s="10">
        <f t="shared" si="59"/>
        <v>0</v>
      </c>
      <c r="R397" s="10"/>
      <c r="S397" s="10">
        <v>2800</v>
      </c>
      <c r="T397" s="10">
        <f t="shared" si="60"/>
        <v>0</v>
      </c>
      <c r="U397" s="10">
        <v>20</v>
      </c>
      <c r="V397" s="10">
        <v>150</v>
      </c>
      <c r="W397" s="10">
        <f t="shared" si="63"/>
        <v>3000</v>
      </c>
      <c r="X397" s="10">
        <v>20</v>
      </c>
      <c r="Y397" s="10">
        <v>150</v>
      </c>
      <c r="Z397" s="10">
        <f t="shared" si="64"/>
        <v>3000</v>
      </c>
      <c r="AA397" s="10">
        <v>20</v>
      </c>
      <c r="AB397" s="10">
        <v>150</v>
      </c>
      <c r="AC397" s="10">
        <f t="shared" si="65"/>
        <v>3000</v>
      </c>
      <c r="AD397" s="11"/>
      <c r="AE397" s="26">
        <v>7</v>
      </c>
      <c r="AF397" s="7">
        <f t="shared" si="57"/>
        <v>0</v>
      </c>
      <c r="AG397" s="152">
        <v>1</v>
      </c>
      <c r="AH397" s="139">
        <f>L397+O397+R397+U397+X397+AA397+AD397</f>
        <v>60</v>
      </c>
      <c r="AI397" s="139">
        <f t="shared" si="62"/>
        <v>9000</v>
      </c>
      <c r="AJ397" s="109">
        <f t="shared" si="53"/>
        <v>9000</v>
      </c>
      <c r="AM397" t="b">
        <f>D397='15.02.2022 Смета'!D399</f>
        <v>1</v>
      </c>
      <c r="AN397" t="b">
        <f>F397='15.02.2022 Смета'!E399</f>
        <v>1</v>
      </c>
      <c r="AO397" t="b">
        <f>G397='15.02.2022 Смета'!F399</f>
        <v>1</v>
      </c>
      <c r="AP397" t="b">
        <f>H397='15.02.2022 Смета'!G399</f>
        <v>1</v>
      </c>
    </row>
    <row r="398" spans="1:42" ht="27" customHeight="1" x14ac:dyDescent="0.25">
      <c r="A398" s="108">
        <v>324</v>
      </c>
      <c r="B398" s="8" t="s">
        <v>230</v>
      </c>
      <c r="C398" s="21" t="s">
        <v>231</v>
      </c>
      <c r="D398" s="22" t="s">
        <v>649</v>
      </c>
      <c r="E398" s="21" t="s">
        <v>340</v>
      </c>
      <c r="F398" s="35">
        <v>44647</v>
      </c>
      <c r="G398" s="35">
        <v>44647</v>
      </c>
      <c r="H398" s="21" t="s">
        <v>814</v>
      </c>
      <c r="I398" s="22" t="s">
        <v>340</v>
      </c>
      <c r="J398" s="35">
        <v>44647</v>
      </c>
      <c r="K398" s="35">
        <v>44647</v>
      </c>
      <c r="L398" s="10"/>
      <c r="M398" s="10">
        <v>3400</v>
      </c>
      <c r="N398" s="10">
        <f t="shared" si="58"/>
        <v>0</v>
      </c>
      <c r="O398" s="10"/>
      <c r="P398" s="10">
        <v>2900</v>
      </c>
      <c r="Q398" s="10">
        <f t="shared" si="59"/>
        <v>0</v>
      </c>
      <c r="R398" s="10"/>
      <c r="S398" s="10">
        <v>2800</v>
      </c>
      <c r="T398" s="10">
        <f t="shared" si="60"/>
        <v>0</v>
      </c>
      <c r="U398" s="10">
        <v>9</v>
      </c>
      <c r="V398" s="10">
        <v>150</v>
      </c>
      <c r="W398" s="10">
        <f t="shared" si="63"/>
        <v>1350</v>
      </c>
      <c r="X398" s="10">
        <v>9</v>
      </c>
      <c r="Y398" s="10">
        <v>150</v>
      </c>
      <c r="Z398" s="10">
        <f t="shared" si="64"/>
        <v>1350</v>
      </c>
      <c r="AA398" s="10">
        <v>18</v>
      </c>
      <c r="AB398" s="10">
        <v>150</v>
      </c>
      <c r="AC398" s="10">
        <f t="shared" si="65"/>
        <v>2700</v>
      </c>
      <c r="AD398" s="11"/>
      <c r="AE398" s="26">
        <v>7</v>
      </c>
      <c r="AF398" s="7">
        <f t="shared" si="57"/>
        <v>0</v>
      </c>
      <c r="AG398" s="152">
        <v>1</v>
      </c>
      <c r="AH398" s="139">
        <f>L398+O398+R398+U398+X398+AA398+AD398</f>
        <v>36</v>
      </c>
      <c r="AI398" s="139">
        <f t="shared" si="62"/>
        <v>5400</v>
      </c>
      <c r="AJ398" s="109">
        <f t="shared" si="53"/>
        <v>5400</v>
      </c>
      <c r="AM398" t="b">
        <f>D398='15.02.2022 Смета'!D400</f>
        <v>1</v>
      </c>
      <c r="AN398" t="b">
        <f>F398='15.02.2022 Смета'!E400</f>
        <v>1</v>
      </c>
      <c r="AO398" t="b">
        <f>G398='15.02.2022 Смета'!F400</f>
        <v>1</v>
      </c>
      <c r="AP398" t="b">
        <f>H398='15.02.2022 Смета'!G400</f>
        <v>1</v>
      </c>
    </row>
    <row r="399" spans="1:42" ht="16.149999999999999" customHeight="1" x14ac:dyDescent="0.25">
      <c r="A399" s="108">
        <v>325</v>
      </c>
      <c r="B399" s="8" t="s">
        <v>230</v>
      </c>
      <c r="C399" s="21" t="s">
        <v>231</v>
      </c>
      <c r="D399" s="22" t="s">
        <v>650</v>
      </c>
      <c r="E399" s="21" t="s">
        <v>340</v>
      </c>
      <c r="F399" s="35">
        <v>44692</v>
      </c>
      <c r="G399" s="35">
        <v>44693</v>
      </c>
      <c r="H399" s="21" t="s">
        <v>748</v>
      </c>
      <c r="I399" s="22" t="s">
        <v>300</v>
      </c>
      <c r="J399" s="35">
        <v>44692</v>
      </c>
      <c r="K399" s="35">
        <v>44693</v>
      </c>
      <c r="L399" s="10"/>
      <c r="M399" s="10">
        <v>3400</v>
      </c>
      <c r="N399" s="10">
        <f t="shared" si="58"/>
        <v>0</v>
      </c>
      <c r="O399" s="10"/>
      <c r="P399" s="10">
        <v>2900</v>
      </c>
      <c r="Q399" s="10">
        <f t="shared" si="59"/>
        <v>0</v>
      </c>
      <c r="R399" s="10"/>
      <c r="S399" s="10">
        <v>2800</v>
      </c>
      <c r="T399" s="10">
        <f t="shared" si="60"/>
        <v>0</v>
      </c>
      <c r="U399" s="10">
        <v>36</v>
      </c>
      <c r="V399" s="10">
        <v>150</v>
      </c>
      <c r="W399" s="10">
        <f t="shared" si="63"/>
        <v>5400</v>
      </c>
      <c r="X399" s="10">
        <v>36</v>
      </c>
      <c r="Y399" s="10">
        <v>150</v>
      </c>
      <c r="Z399" s="10">
        <f t="shared" si="64"/>
        <v>5400</v>
      </c>
      <c r="AA399" s="10">
        <v>36</v>
      </c>
      <c r="AB399" s="10">
        <v>150</v>
      </c>
      <c r="AC399" s="10">
        <f t="shared" si="65"/>
        <v>5400</v>
      </c>
      <c r="AD399" s="11">
        <v>108</v>
      </c>
      <c r="AE399" s="26">
        <v>7</v>
      </c>
      <c r="AF399" s="7">
        <f t="shared" si="57"/>
        <v>756</v>
      </c>
      <c r="AG399" s="152">
        <v>1</v>
      </c>
      <c r="AH399" s="139">
        <f>L399+O399+R399+U399+X399+AA399+AD399</f>
        <v>216</v>
      </c>
      <c r="AI399" s="139">
        <f t="shared" si="62"/>
        <v>16956</v>
      </c>
      <c r="AJ399" s="109">
        <f t="shared" si="53"/>
        <v>16956</v>
      </c>
      <c r="AM399" t="b">
        <f>D399='15.02.2022 Смета'!D401</f>
        <v>1</v>
      </c>
      <c r="AN399" t="b">
        <f>F399='15.02.2022 Смета'!E401</f>
        <v>1</v>
      </c>
      <c r="AO399" t="b">
        <f>G399='15.02.2022 Смета'!F401</f>
        <v>1</v>
      </c>
      <c r="AP399" t="b">
        <f>H399='15.02.2022 Смета'!G401</f>
        <v>0</v>
      </c>
    </row>
    <row r="400" spans="1:42" ht="16.149999999999999" customHeight="1" x14ac:dyDescent="0.25">
      <c r="A400" s="108">
        <v>326</v>
      </c>
      <c r="B400" s="8" t="s">
        <v>230</v>
      </c>
      <c r="C400" s="21" t="s">
        <v>231</v>
      </c>
      <c r="D400" s="22" t="s">
        <v>651</v>
      </c>
      <c r="E400" s="21" t="s">
        <v>340</v>
      </c>
      <c r="F400" s="35">
        <v>44698</v>
      </c>
      <c r="G400" s="35">
        <v>44699</v>
      </c>
      <c r="H400" s="21" t="s">
        <v>331</v>
      </c>
      <c r="I400" s="22" t="s">
        <v>300</v>
      </c>
      <c r="J400" s="35">
        <v>44698</v>
      </c>
      <c r="K400" s="35">
        <v>44699</v>
      </c>
      <c r="L400" s="10"/>
      <c r="M400" s="10">
        <v>3400</v>
      </c>
      <c r="N400" s="10">
        <f t="shared" si="58"/>
        <v>0</v>
      </c>
      <c r="O400" s="10"/>
      <c r="P400" s="10">
        <v>2900</v>
      </c>
      <c r="Q400" s="10">
        <f t="shared" si="59"/>
        <v>0</v>
      </c>
      <c r="R400" s="10"/>
      <c r="S400" s="10">
        <v>2800</v>
      </c>
      <c r="T400" s="10">
        <f t="shared" si="60"/>
        <v>0</v>
      </c>
      <c r="U400" s="10">
        <v>14</v>
      </c>
      <c r="V400" s="10">
        <v>150</v>
      </c>
      <c r="W400" s="10">
        <f t="shared" si="63"/>
        <v>2100</v>
      </c>
      <c r="X400" s="10">
        <v>14</v>
      </c>
      <c r="Y400" s="10">
        <v>150</v>
      </c>
      <c r="Z400" s="10">
        <f t="shared" si="64"/>
        <v>2100</v>
      </c>
      <c r="AA400" s="10">
        <v>14</v>
      </c>
      <c r="AB400" s="10">
        <v>150</v>
      </c>
      <c r="AC400" s="10">
        <f t="shared" si="65"/>
        <v>2100</v>
      </c>
      <c r="AD400" s="11">
        <v>42</v>
      </c>
      <c r="AE400" s="26">
        <v>7</v>
      </c>
      <c r="AF400" s="7">
        <f t="shared" si="57"/>
        <v>294</v>
      </c>
      <c r="AG400" s="152">
        <v>1</v>
      </c>
      <c r="AH400" s="139">
        <f t="shared" ref="AH400:AH450" si="66">L400+O400+R400+U400+X400+AA400+AD400</f>
        <v>84</v>
      </c>
      <c r="AI400" s="139">
        <f t="shared" si="62"/>
        <v>6594</v>
      </c>
      <c r="AJ400" s="109">
        <f t="shared" ref="AJ400:AJ450" si="67">N400+Q400+T400+W400+Z400+AC400+AF400</f>
        <v>6594</v>
      </c>
      <c r="AM400" t="b">
        <f>D400='15.02.2022 Смета'!D402</f>
        <v>1</v>
      </c>
      <c r="AN400" t="b">
        <f>F400='15.02.2022 Смета'!E402</f>
        <v>1</v>
      </c>
      <c r="AO400" t="b">
        <f>G400='15.02.2022 Смета'!F402</f>
        <v>1</v>
      </c>
      <c r="AP400" t="b">
        <f>H400='15.02.2022 Смета'!G402</f>
        <v>1</v>
      </c>
    </row>
    <row r="401" spans="1:42" ht="14.65" customHeight="1" x14ac:dyDescent="0.25">
      <c r="A401" s="106"/>
      <c r="B401" s="96"/>
      <c r="C401" s="97"/>
      <c r="D401" s="179" t="s">
        <v>898</v>
      </c>
      <c r="E401" s="99"/>
      <c r="F401" s="99"/>
      <c r="G401" s="99"/>
      <c r="H401" s="99"/>
      <c r="I401" s="99"/>
      <c r="J401" s="99"/>
      <c r="K401" s="99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2"/>
      <c r="AE401" s="79"/>
      <c r="AF401" s="79"/>
      <c r="AG401" s="153"/>
      <c r="AH401" s="151"/>
      <c r="AI401" s="151"/>
      <c r="AJ401" s="164"/>
      <c r="AM401" t="b">
        <f>D401='15.02.2022 Смета'!D403</f>
        <v>1</v>
      </c>
      <c r="AN401" t="b">
        <f>F401='15.02.2022 Смета'!E403</f>
        <v>1</v>
      </c>
      <c r="AO401" t="b">
        <f>G401='15.02.2022 Смета'!F403</f>
        <v>1</v>
      </c>
      <c r="AP401" t="b">
        <f>H401='15.02.2022 Смета'!G403</f>
        <v>1</v>
      </c>
    </row>
    <row r="402" spans="1:42" ht="16.149999999999999" customHeight="1" x14ac:dyDescent="0.25">
      <c r="A402" s="108">
        <v>327</v>
      </c>
      <c r="B402" s="8" t="s">
        <v>229</v>
      </c>
      <c r="C402" s="21" t="s">
        <v>232</v>
      </c>
      <c r="D402" s="22" t="s">
        <v>652</v>
      </c>
      <c r="E402" s="21" t="s">
        <v>340</v>
      </c>
      <c r="F402" s="35">
        <v>44608</v>
      </c>
      <c r="G402" s="35">
        <v>44609</v>
      </c>
      <c r="H402" s="21" t="s">
        <v>331</v>
      </c>
      <c r="I402" s="22" t="s">
        <v>340</v>
      </c>
      <c r="J402" s="35">
        <v>44608</v>
      </c>
      <c r="K402" s="35">
        <v>44609</v>
      </c>
      <c r="L402" s="10"/>
      <c r="M402" s="10">
        <v>3400</v>
      </c>
      <c r="N402" s="10">
        <f t="shared" si="58"/>
        <v>0</v>
      </c>
      <c r="O402" s="10"/>
      <c r="P402" s="10">
        <v>2900</v>
      </c>
      <c r="Q402" s="10">
        <f t="shared" si="59"/>
        <v>0</v>
      </c>
      <c r="R402" s="10"/>
      <c r="S402" s="10">
        <v>2800</v>
      </c>
      <c r="T402" s="10">
        <f t="shared" si="60"/>
        <v>0</v>
      </c>
      <c r="U402" s="10">
        <v>10</v>
      </c>
      <c r="V402" s="10">
        <v>150</v>
      </c>
      <c r="W402" s="10">
        <f t="shared" si="63"/>
        <v>1500</v>
      </c>
      <c r="X402" s="10">
        <v>10</v>
      </c>
      <c r="Y402" s="10">
        <v>150</v>
      </c>
      <c r="Z402" s="10">
        <f t="shared" si="64"/>
        <v>1500</v>
      </c>
      <c r="AA402" s="10">
        <v>10</v>
      </c>
      <c r="AB402" s="10">
        <v>150</v>
      </c>
      <c r="AC402" s="10">
        <f t="shared" si="65"/>
        <v>1500</v>
      </c>
      <c r="AD402" s="11"/>
      <c r="AE402" s="26">
        <v>7</v>
      </c>
      <c r="AF402" s="7">
        <f t="shared" si="57"/>
        <v>0</v>
      </c>
      <c r="AG402" s="152">
        <v>1</v>
      </c>
      <c r="AH402" s="139">
        <f t="shared" si="66"/>
        <v>30</v>
      </c>
      <c r="AI402" s="139">
        <f t="shared" si="62"/>
        <v>4500</v>
      </c>
      <c r="AJ402" s="109">
        <f t="shared" si="67"/>
        <v>4500</v>
      </c>
      <c r="AM402" t="b">
        <f>D402='15.02.2022 Смета'!D404</f>
        <v>1</v>
      </c>
      <c r="AN402" t="b">
        <f>F402='15.02.2022 Смета'!E404</f>
        <v>1</v>
      </c>
      <c r="AO402" t="b">
        <f>G402='15.02.2022 Смета'!F404</f>
        <v>1</v>
      </c>
      <c r="AP402" t="b">
        <f>H402='15.02.2022 Смета'!G404</f>
        <v>1</v>
      </c>
    </row>
    <row r="403" spans="1:42" ht="27" customHeight="1" x14ac:dyDescent="0.25">
      <c r="A403" s="108">
        <v>328</v>
      </c>
      <c r="B403" s="8" t="s">
        <v>229</v>
      </c>
      <c r="C403" s="21" t="s">
        <v>232</v>
      </c>
      <c r="D403" s="22" t="s">
        <v>653</v>
      </c>
      <c r="E403" s="21" t="s">
        <v>747</v>
      </c>
      <c r="F403" s="35">
        <v>44692</v>
      </c>
      <c r="G403" s="35">
        <v>44693</v>
      </c>
      <c r="H403" s="21" t="s">
        <v>748</v>
      </c>
      <c r="I403" s="22" t="s">
        <v>747</v>
      </c>
      <c r="J403" s="35">
        <v>44692</v>
      </c>
      <c r="K403" s="35">
        <v>44693</v>
      </c>
      <c r="L403" s="10"/>
      <c r="M403" s="10">
        <v>3400</v>
      </c>
      <c r="N403" s="10">
        <f t="shared" si="58"/>
        <v>0</v>
      </c>
      <c r="O403" s="10"/>
      <c r="P403" s="10">
        <v>2900</v>
      </c>
      <c r="Q403" s="10">
        <f t="shared" si="59"/>
        <v>0</v>
      </c>
      <c r="R403" s="10"/>
      <c r="S403" s="10">
        <v>2800</v>
      </c>
      <c r="T403" s="10">
        <f t="shared" si="60"/>
        <v>0</v>
      </c>
      <c r="U403" s="10">
        <v>6</v>
      </c>
      <c r="V403" s="10">
        <v>150</v>
      </c>
      <c r="W403" s="10">
        <f t="shared" si="63"/>
        <v>900</v>
      </c>
      <c r="X403" s="10">
        <v>6</v>
      </c>
      <c r="Y403" s="10">
        <v>150</v>
      </c>
      <c r="Z403" s="10">
        <f t="shared" si="64"/>
        <v>900</v>
      </c>
      <c r="AA403" s="10">
        <v>6</v>
      </c>
      <c r="AB403" s="10">
        <v>150</v>
      </c>
      <c r="AC403" s="10">
        <f t="shared" si="65"/>
        <v>900</v>
      </c>
      <c r="AD403" s="11">
        <v>18</v>
      </c>
      <c r="AE403" s="26">
        <v>7</v>
      </c>
      <c r="AF403" s="7">
        <f t="shared" si="57"/>
        <v>126</v>
      </c>
      <c r="AG403" s="152">
        <v>1</v>
      </c>
      <c r="AH403" s="139">
        <f t="shared" si="66"/>
        <v>36</v>
      </c>
      <c r="AI403" s="139">
        <f t="shared" si="62"/>
        <v>2826</v>
      </c>
      <c r="AJ403" s="109">
        <f t="shared" si="67"/>
        <v>2826</v>
      </c>
      <c r="AM403" t="b">
        <f>D403='15.02.2022 Смета'!D405</f>
        <v>1</v>
      </c>
      <c r="AN403" t="b">
        <f>F403='15.02.2022 Смета'!E405</f>
        <v>1</v>
      </c>
      <c r="AO403" t="b">
        <f>G403='15.02.2022 Смета'!F405</f>
        <v>1</v>
      </c>
      <c r="AP403" t="b">
        <f>H403='15.02.2022 Смета'!G405</f>
        <v>1</v>
      </c>
    </row>
    <row r="404" spans="1:42" ht="16.149999999999999" customHeight="1" x14ac:dyDescent="0.25">
      <c r="A404" s="108">
        <v>329</v>
      </c>
      <c r="B404" s="8" t="s">
        <v>229</v>
      </c>
      <c r="C404" s="21" t="s">
        <v>232</v>
      </c>
      <c r="D404" s="22" t="s">
        <v>654</v>
      </c>
      <c r="E404" s="21" t="s">
        <v>340</v>
      </c>
      <c r="F404" s="35">
        <v>44692</v>
      </c>
      <c r="G404" s="35">
        <v>44693</v>
      </c>
      <c r="H404" s="21" t="s">
        <v>748</v>
      </c>
      <c r="I404" s="22" t="s">
        <v>300</v>
      </c>
      <c r="J404" s="35">
        <v>44692</v>
      </c>
      <c r="K404" s="35">
        <v>44693</v>
      </c>
      <c r="L404" s="10"/>
      <c r="M404" s="10">
        <v>3400</v>
      </c>
      <c r="N404" s="10">
        <f t="shared" si="58"/>
        <v>0</v>
      </c>
      <c r="O404" s="10"/>
      <c r="P404" s="10">
        <v>2900</v>
      </c>
      <c r="Q404" s="10">
        <f t="shared" si="59"/>
        <v>0</v>
      </c>
      <c r="R404" s="10"/>
      <c r="S404" s="10">
        <v>2800</v>
      </c>
      <c r="T404" s="10">
        <f t="shared" si="60"/>
        <v>0</v>
      </c>
      <c r="U404" s="10">
        <v>6</v>
      </c>
      <c r="V404" s="10">
        <v>150</v>
      </c>
      <c r="W404" s="10">
        <f t="shared" si="63"/>
        <v>900</v>
      </c>
      <c r="X404" s="10">
        <v>6</v>
      </c>
      <c r="Y404" s="10">
        <v>150</v>
      </c>
      <c r="Z404" s="10">
        <f t="shared" si="64"/>
        <v>900</v>
      </c>
      <c r="AA404" s="10">
        <v>6</v>
      </c>
      <c r="AB404" s="10">
        <v>150</v>
      </c>
      <c r="AC404" s="10">
        <f t="shared" si="65"/>
        <v>900</v>
      </c>
      <c r="AD404" s="11">
        <v>18</v>
      </c>
      <c r="AE404" s="26">
        <v>7</v>
      </c>
      <c r="AF404" s="7">
        <f t="shared" si="57"/>
        <v>126</v>
      </c>
      <c r="AG404" s="152">
        <v>1</v>
      </c>
      <c r="AH404" s="139">
        <f t="shared" si="66"/>
        <v>36</v>
      </c>
      <c r="AI404" s="139">
        <f t="shared" si="62"/>
        <v>2826</v>
      </c>
      <c r="AJ404" s="109">
        <f t="shared" si="67"/>
        <v>2826</v>
      </c>
      <c r="AM404" t="b">
        <f>D404='15.02.2022 Смета'!D406</f>
        <v>1</v>
      </c>
      <c r="AN404" t="b">
        <f>F404='15.02.2022 Смета'!E406</f>
        <v>1</v>
      </c>
      <c r="AO404" t="b">
        <f>G404='15.02.2022 Смета'!F406</f>
        <v>1</v>
      </c>
      <c r="AP404" t="b">
        <f>H404='15.02.2022 Смета'!G406</f>
        <v>1</v>
      </c>
    </row>
    <row r="405" spans="1:42" ht="16.149999999999999" customHeight="1" x14ac:dyDescent="0.25">
      <c r="A405" s="108">
        <v>330</v>
      </c>
      <c r="B405" s="8" t="s">
        <v>229</v>
      </c>
      <c r="C405" s="21" t="s">
        <v>232</v>
      </c>
      <c r="D405" s="22" t="s">
        <v>655</v>
      </c>
      <c r="E405" s="21" t="s">
        <v>340</v>
      </c>
      <c r="F405" s="35">
        <v>44698</v>
      </c>
      <c r="G405" s="35">
        <v>44699</v>
      </c>
      <c r="H405" s="21" t="s">
        <v>331</v>
      </c>
      <c r="I405" s="22" t="s">
        <v>300</v>
      </c>
      <c r="J405" s="35">
        <v>44698</v>
      </c>
      <c r="K405" s="35">
        <v>44699</v>
      </c>
      <c r="L405" s="10"/>
      <c r="M405" s="10">
        <v>3400</v>
      </c>
      <c r="N405" s="10">
        <f t="shared" si="58"/>
        <v>0</v>
      </c>
      <c r="O405" s="10"/>
      <c r="P405" s="10">
        <v>2900</v>
      </c>
      <c r="Q405" s="10">
        <f t="shared" si="59"/>
        <v>0</v>
      </c>
      <c r="R405" s="10"/>
      <c r="S405" s="10">
        <v>2800</v>
      </c>
      <c r="T405" s="10">
        <f t="shared" si="60"/>
        <v>0</v>
      </c>
      <c r="U405" s="10">
        <v>4</v>
      </c>
      <c r="V405" s="10">
        <v>150</v>
      </c>
      <c r="W405" s="10">
        <f t="shared" si="63"/>
        <v>600</v>
      </c>
      <c r="X405" s="10">
        <v>4</v>
      </c>
      <c r="Y405" s="10">
        <v>150</v>
      </c>
      <c r="Z405" s="10">
        <f t="shared" si="64"/>
        <v>600</v>
      </c>
      <c r="AA405" s="10">
        <v>4</v>
      </c>
      <c r="AB405" s="10">
        <v>150</v>
      </c>
      <c r="AC405" s="10">
        <f t="shared" si="65"/>
        <v>600</v>
      </c>
      <c r="AD405" s="11">
        <v>12</v>
      </c>
      <c r="AE405" s="26">
        <v>7</v>
      </c>
      <c r="AF405" s="7">
        <f t="shared" si="57"/>
        <v>84</v>
      </c>
      <c r="AG405" s="152">
        <v>1</v>
      </c>
      <c r="AH405" s="139">
        <f t="shared" si="66"/>
        <v>24</v>
      </c>
      <c r="AI405" s="139">
        <f t="shared" si="62"/>
        <v>1884</v>
      </c>
      <c r="AJ405" s="109">
        <f t="shared" si="67"/>
        <v>1884</v>
      </c>
      <c r="AM405" t="b">
        <f>D405='15.02.2022 Смета'!D407</f>
        <v>1</v>
      </c>
      <c r="AN405" t="b">
        <f>F405='15.02.2022 Смета'!E407</f>
        <v>1</v>
      </c>
      <c r="AO405" t="b">
        <f>G405='15.02.2022 Смета'!F407</f>
        <v>1</v>
      </c>
      <c r="AP405" t="b">
        <f>H405='15.02.2022 Смета'!G407</f>
        <v>1</v>
      </c>
    </row>
    <row r="406" spans="1:42" ht="16.149999999999999" customHeight="1" x14ac:dyDescent="0.25">
      <c r="A406" s="108">
        <v>331</v>
      </c>
      <c r="B406" s="8" t="s">
        <v>229</v>
      </c>
      <c r="C406" s="21" t="s">
        <v>232</v>
      </c>
      <c r="D406" s="22" t="s">
        <v>656</v>
      </c>
      <c r="E406" s="21" t="s">
        <v>340</v>
      </c>
      <c r="F406" s="35">
        <v>44698</v>
      </c>
      <c r="G406" s="35">
        <v>44699</v>
      </c>
      <c r="H406" s="21" t="s">
        <v>331</v>
      </c>
      <c r="I406" s="22" t="s">
        <v>300</v>
      </c>
      <c r="J406" s="35">
        <v>44698</v>
      </c>
      <c r="K406" s="35">
        <v>44699</v>
      </c>
      <c r="L406" s="10"/>
      <c r="M406" s="10">
        <v>3400</v>
      </c>
      <c r="N406" s="10">
        <f t="shared" si="58"/>
        <v>0</v>
      </c>
      <c r="O406" s="10"/>
      <c r="P406" s="10">
        <v>2900</v>
      </c>
      <c r="Q406" s="10">
        <f t="shared" si="59"/>
        <v>0</v>
      </c>
      <c r="R406" s="10"/>
      <c r="S406" s="10">
        <v>2800</v>
      </c>
      <c r="T406" s="10">
        <f t="shared" si="60"/>
        <v>0</v>
      </c>
      <c r="U406" s="10">
        <v>4</v>
      </c>
      <c r="V406" s="10">
        <v>150</v>
      </c>
      <c r="W406" s="10">
        <f t="shared" si="63"/>
        <v>600</v>
      </c>
      <c r="X406" s="10">
        <v>4</v>
      </c>
      <c r="Y406" s="10">
        <v>150</v>
      </c>
      <c r="Z406" s="10">
        <f t="shared" si="64"/>
        <v>600</v>
      </c>
      <c r="AA406" s="10">
        <v>4</v>
      </c>
      <c r="AB406" s="10">
        <v>150</v>
      </c>
      <c r="AC406" s="10">
        <f t="shared" si="65"/>
        <v>600</v>
      </c>
      <c r="AD406" s="11">
        <v>12</v>
      </c>
      <c r="AE406" s="26">
        <v>7</v>
      </c>
      <c r="AF406" s="7">
        <f t="shared" si="57"/>
        <v>84</v>
      </c>
      <c r="AG406" s="152">
        <v>1</v>
      </c>
      <c r="AH406" s="139">
        <f t="shared" si="66"/>
        <v>24</v>
      </c>
      <c r="AI406" s="139">
        <f t="shared" si="62"/>
        <v>1884</v>
      </c>
      <c r="AJ406" s="109">
        <f t="shared" si="67"/>
        <v>1884</v>
      </c>
      <c r="AM406" t="b">
        <f>D406='15.02.2022 Смета'!D408</f>
        <v>1</v>
      </c>
      <c r="AN406" t="b">
        <f>F406='15.02.2022 Смета'!E408</f>
        <v>1</v>
      </c>
      <c r="AO406" t="b">
        <f>G406='15.02.2022 Смета'!F408</f>
        <v>1</v>
      </c>
      <c r="AP406" t="b">
        <f>H406='15.02.2022 Смета'!G408</f>
        <v>1</v>
      </c>
    </row>
    <row r="407" spans="1:42" ht="27" customHeight="1" x14ac:dyDescent="0.25">
      <c r="A407" s="108">
        <v>332</v>
      </c>
      <c r="B407" s="8" t="s">
        <v>229</v>
      </c>
      <c r="C407" s="21" t="s">
        <v>232</v>
      </c>
      <c r="D407" s="22" t="s">
        <v>657</v>
      </c>
      <c r="E407" s="21" t="s">
        <v>340</v>
      </c>
      <c r="F407" s="35">
        <v>44799</v>
      </c>
      <c r="G407" s="35">
        <v>44804</v>
      </c>
      <c r="H407" s="21" t="s">
        <v>815</v>
      </c>
      <c r="I407" s="22" t="s">
        <v>300</v>
      </c>
      <c r="J407" s="35">
        <v>44799</v>
      </c>
      <c r="K407" s="35">
        <v>44804</v>
      </c>
      <c r="L407" s="10"/>
      <c r="M407" s="10">
        <v>3400</v>
      </c>
      <c r="N407" s="10">
        <f t="shared" si="58"/>
        <v>0</v>
      </c>
      <c r="O407" s="10"/>
      <c r="P407" s="10">
        <v>2900</v>
      </c>
      <c r="Q407" s="10">
        <f t="shared" si="59"/>
        <v>0</v>
      </c>
      <c r="R407" s="10"/>
      <c r="S407" s="10">
        <v>2800</v>
      </c>
      <c r="T407" s="10">
        <f t="shared" si="60"/>
        <v>0</v>
      </c>
      <c r="U407" s="10">
        <v>2</v>
      </c>
      <c r="V407" s="10">
        <v>150</v>
      </c>
      <c r="W407" s="10">
        <f t="shared" si="63"/>
        <v>300</v>
      </c>
      <c r="X407" s="10">
        <v>2</v>
      </c>
      <c r="Y407" s="10">
        <v>150</v>
      </c>
      <c r="Z407" s="10">
        <f t="shared" si="64"/>
        <v>300</v>
      </c>
      <c r="AA407" s="10">
        <v>2</v>
      </c>
      <c r="AB407" s="10">
        <v>150</v>
      </c>
      <c r="AC407" s="10">
        <f t="shared" si="65"/>
        <v>300</v>
      </c>
      <c r="AD407" s="11">
        <v>6</v>
      </c>
      <c r="AE407" s="26">
        <v>7</v>
      </c>
      <c r="AF407" s="7">
        <f t="shared" si="57"/>
        <v>42</v>
      </c>
      <c r="AG407" s="152">
        <v>1</v>
      </c>
      <c r="AH407" s="139">
        <f t="shared" si="66"/>
        <v>12</v>
      </c>
      <c r="AI407" s="139">
        <f t="shared" si="62"/>
        <v>942</v>
      </c>
      <c r="AJ407" s="109">
        <f t="shared" si="67"/>
        <v>942</v>
      </c>
      <c r="AM407" t="b">
        <f>D407='15.02.2022 Смета'!D409</f>
        <v>1</v>
      </c>
      <c r="AN407" t="b">
        <f>F407='15.02.2022 Смета'!E409</f>
        <v>1</v>
      </c>
      <c r="AO407" t="b">
        <f>G407='15.02.2022 Смета'!F409</f>
        <v>1</v>
      </c>
      <c r="AP407" t="b">
        <f>H407='15.02.2022 Смета'!G409</f>
        <v>1</v>
      </c>
    </row>
    <row r="408" spans="1:42" ht="27" customHeight="1" x14ac:dyDescent="0.25">
      <c r="A408" s="108">
        <v>333</v>
      </c>
      <c r="B408" s="8" t="s">
        <v>229</v>
      </c>
      <c r="C408" s="21" t="s">
        <v>232</v>
      </c>
      <c r="D408" s="22" t="s">
        <v>658</v>
      </c>
      <c r="E408" s="21" t="s">
        <v>340</v>
      </c>
      <c r="F408" s="35">
        <v>44804</v>
      </c>
      <c r="G408" s="35">
        <v>44810</v>
      </c>
      <c r="H408" s="21" t="s">
        <v>764</v>
      </c>
      <c r="I408" s="22" t="s">
        <v>300</v>
      </c>
      <c r="J408" s="35">
        <v>44804</v>
      </c>
      <c r="K408" s="35">
        <v>44810</v>
      </c>
      <c r="L408" s="10"/>
      <c r="M408" s="10">
        <v>3400</v>
      </c>
      <c r="N408" s="10">
        <f t="shared" si="58"/>
        <v>0</v>
      </c>
      <c r="O408" s="10"/>
      <c r="P408" s="10">
        <v>2900</v>
      </c>
      <c r="Q408" s="10">
        <f t="shared" si="59"/>
        <v>0</v>
      </c>
      <c r="R408" s="10"/>
      <c r="S408" s="10">
        <v>2800</v>
      </c>
      <c r="T408" s="10">
        <f t="shared" si="60"/>
        <v>0</v>
      </c>
      <c r="U408" s="10">
        <v>2</v>
      </c>
      <c r="V408" s="10">
        <v>150</v>
      </c>
      <c r="W408" s="10">
        <f t="shared" si="63"/>
        <v>300</v>
      </c>
      <c r="X408" s="10">
        <v>2</v>
      </c>
      <c r="Y408" s="10">
        <v>150</v>
      </c>
      <c r="Z408" s="10">
        <f t="shared" si="64"/>
        <v>300</v>
      </c>
      <c r="AA408" s="10">
        <v>2</v>
      </c>
      <c r="AB408" s="10">
        <v>150</v>
      </c>
      <c r="AC408" s="10">
        <f t="shared" si="65"/>
        <v>300</v>
      </c>
      <c r="AD408" s="66">
        <v>6</v>
      </c>
      <c r="AE408" s="7">
        <v>7</v>
      </c>
      <c r="AF408" s="7">
        <f t="shared" si="57"/>
        <v>42</v>
      </c>
      <c r="AG408" s="152">
        <v>1</v>
      </c>
      <c r="AH408" s="139">
        <f t="shared" si="66"/>
        <v>12</v>
      </c>
      <c r="AI408" s="139">
        <f t="shared" si="62"/>
        <v>942</v>
      </c>
      <c r="AJ408" s="109">
        <f t="shared" si="67"/>
        <v>942</v>
      </c>
      <c r="AM408" t="b">
        <f>D408='15.02.2022 Смета'!D410</f>
        <v>1</v>
      </c>
      <c r="AN408" t="b">
        <f>F408='15.02.2022 Смета'!E410</f>
        <v>1</v>
      </c>
      <c r="AO408" t="b">
        <f>G408='15.02.2022 Смета'!F410</f>
        <v>1</v>
      </c>
      <c r="AP408" t="b">
        <f>H408='15.02.2022 Смета'!G410</f>
        <v>1</v>
      </c>
    </row>
    <row r="409" spans="1:42" ht="16.899999999999999" customHeight="1" x14ac:dyDescent="0.25">
      <c r="A409" s="106"/>
      <c r="B409" s="96"/>
      <c r="C409" s="97"/>
      <c r="D409" s="179" t="s">
        <v>899</v>
      </c>
      <c r="E409" s="99"/>
      <c r="F409" s="99"/>
      <c r="G409" s="99"/>
      <c r="H409" s="99"/>
      <c r="I409" s="99"/>
      <c r="J409" s="99"/>
      <c r="K409" s="99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2"/>
      <c r="AE409" s="79"/>
      <c r="AF409" s="79"/>
      <c r="AG409" s="153"/>
      <c r="AH409" s="151"/>
      <c r="AI409" s="151"/>
      <c r="AJ409" s="164"/>
      <c r="AM409" t="b">
        <f>D409='15.02.2022 Смета'!D411</f>
        <v>1</v>
      </c>
      <c r="AN409" t="b">
        <f>F409='15.02.2022 Смета'!E411</f>
        <v>1</v>
      </c>
      <c r="AO409" t="b">
        <f>G409='15.02.2022 Смета'!F411</f>
        <v>1</v>
      </c>
      <c r="AP409" t="b">
        <f>H409='15.02.2022 Смета'!G411</f>
        <v>1</v>
      </c>
    </row>
    <row r="410" spans="1:42" ht="27" customHeight="1" x14ac:dyDescent="0.25">
      <c r="A410" s="108">
        <v>334</v>
      </c>
      <c r="B410" s="8" t="s">
        <v>226</v>
      </c>
      <c r="C410" s="21" t="s">
        <v>227</v>
      </c>
      <c r="D410" s="22" t="s">
        <v>659</v>
      </c>
      <c r="E410" s="21" t="s">
        <v>749</v>
      </c>
      <c r="F410" s="35">
        <v>44609</v>
      </c>
      <c r="G410" s="35">
        <v>44609</v>
      </c>
      <c r="H410" s="21" t="s">
        <v>331</v>
      </c>
      <c r="I410" s="22" t="s">
        <v>749</v>
      </c>
      <c r="J410" s="35">
        <v>44609</v>
      </c>
      <c r="K410" s="35">
        <v>44609</v>
      </c>
      <c r="L410" s="10"/>
      <c r="M410" s="10">
        <v>3400</v>
      </c>
      <c r="N410" s="10">
        <f t="shared" si="58"/>
        <v>0</v>
      </c>
      <c r="O410" s="10"/>
      <c r="P410" s="10">
        <v>2900</v>
      </c>
      <c r="Q410" s="10">
        <f t="shared" si="59"/>
        <v>0</v>
      </c>
      <c r="R410" s="10"/>
      <c r="S410" s="10">
        <v>2800</v>
      </c>
      <c r="T410" s="10">
        <f t="shared" si="60"/>
        <v>0</v>
      </c>
      <c r="U410" s="10">
        <v>10</v>
      </c>
      <c r="V410" s="10">
        <v>150</v>
      </c>
      <c r="W410" s="10">
        <f t="shared" si="63"/>
        <v>1500</v>
      </c>
      <c r="X410" s="10">
        <v>10</v>
      </c>
      <c r="Y410" s="10">
        <v>150</v>
      </c>
      <c r="Z410" s="10">
        <f t="shared" si="64"/>
        <v>1500</v>
      </c>
      <c r="AA410" s="10">
        <v>10</v>
      </c>
      <c r="AB410" s="10">
        <v>150</v>
      </c>
      <c r="AC410" s="10">
        <f t="shared" si="65"/>
        <v>1500</v>
      </c>
      <c r="AD410" s="11"/>
      <c r="AE410" s="26">
        <v>7</v>
      </c>
      <c r="AF410" s="7">
        <f t="shared" si="57"/>
        <v>0</v>
      </c>
      <c r="AG410" s="152">
        <v>1</v>
      </c>
      <c r="AH410" s="139">
        <f t="shared" si="66"/>
        <v>30</v>
      </c>
      <c r="AI410" s="139">
        <f t="shared" si="62"/>
        <v>4500</v>
      </c>
      <c r="AJ410" s="109">
        <f t="shared" si="67"/>
        <v>4500</v>
      </c>
      <c r="AM410" t="b">
        <f>D410='15.02.2022 Смета'!D412</f>
        <v>1</v>
      </c>
      <c r="AN410" t="b">
        <f>F410='15.02.2022 Смета'!E412</f>
        <v>1</v>
      </c>
      <c r="AO410" t="b">
        <f>G410='15.02.2022 Смета'!F412</f>
        <v>1</v>
      </c>
      <c r="AP410" t="b">
        <f>H410='15.02.2022 Смета'!G412</f>
        <v>1</v>
      </c>
    </row>
    <row r="411" spans="1:42" ht="27" customHeight="1" x14ac:dyDescent="0.25">
      <c r="A411" s="108">
        <v>335</v>
      </c>
      <c r="B411" s="8" t="s">
        <v>226</v>
      </c>
      <c r="C411" s="21" t="s">
        <v>227</v>
      </c>
      <c r="D411" s="22" t="s">
        <v>660</v>
      </c>
      <c r="E411" s="21" t="s">
        <v>340</v>
      </c>
      <c r="F411" s="35">
        <v>44647</v>
      </c>
      <c r="G411" s="35">
        <v>44647</v>
      </c>
      <c r="H411" s="21" t="s">
        <v>814</v>
      </c>
      <c r="I411" s="22" t="s">
        <v>340</v>
      </c>
      <c r="J411" s="35">
        <v>44647</v>
      </c>
      <c r="K411" s="35">
        <v>44647</v>
      </c>
      <c r="L411" s="10"/>
      <c r="M411" s="10">
        <v>3400</v>
      </c>
      <c r="N411" s="10">
        <f t="shared" si="58"/>
        <v>0</v>
      </c>
      <c r="O411" s="10"/>
      <c r="P411" s="10">
        <v>2900</v>
      </c>
      <c r="Q411" s="10">
        <f t="shared" si="59"/>
        <v>0</v>
      </c>
      <c r="R411" s="10"/>
      <c r="S411" s="10">
        <v>2800</v>
      </c>
      <c r="T411" s="10">
        <f t="shared" si="60"/>
        <v>0</v>
      </c>
      <c r="U411" s="10">
        <v>18</v>
      </c>
      <c r="V411" s="10">
        <v>150</v>
      </c>
      <c r="W411" s="10">
        <f t="shared" si="63"/>
        <v>2700</v>
      </c>
      <c r="X411" s="10">
        <v>18</v>
      </c>
      <c r="Y411" s="10">
        <v>150</v>
      </c>
      <c r="Z411" s="10">
        <f t="shared" si="64"/>
        <v>2700</v>
      </c>
      <c r="AA411" s="10">
        <v>36</v>
      </c>
      <c r="AB411" s="10">
        <v>150</v>
      </c>
      <c r="AC411" s="10">
        <f t="shared" si="65"/>
        <v>5400</v>
      </c>
      <c r="AD411" s="11"/>
      <c r="AE411" s="26">
        <v>7</v>
      </c>
      <c r="AF411" s="7">
        <f t="shared" si="57"/>
        <v>0</v>
      </c>
      <c r="AG411" s="152">
        <v>1</v>
      </c>
      <c r="AH411" s="139">
        <f t="shared" si="66"/>
        <v>72</v>
      </c>
      <c r="AI411" s="139">
        <f t="shared" si="62"/>
        <v>10800</v>
      </c>
      <c r="AJ411" s="109">
        <f t="shared" si="67"/>
        <v>10800</v>
      </c>
      <c r="AM411" t="b">
        <f>D411='15.02.2022 Смета'!D413</f>
        <v>1</v>
      </c>
      <c r="AN411" t="b">
        <f>F411='15.02.2022 Смета'!E413</f>
        <v>1</v>
      </c>
      <c r="AO411" t="b">
        <f>G411='15.02.2022 Смета'!F413</f>
        <v>1</v>
      </c>
      <c r="AP411" t="b">
        <f>H411='15.02.2022 Смета'!G413</f>
        <v>1</v>
      </c>
    </row>
    <row r="412" spans="1:42" ht="16.149999999999999" customHeight="1" x14ac:dyDescent="0.25">
      <c r="A412" s="108">
        <v>336</v>
      </c>
      <c r="B412" s="8" t="s">
        <v>226</v>
      </c>
      <c r="C412" s="21" t="s">
        <v>227</v>
      </c>
      <c r="D412" s="22" t="s">
        <v>650</v>
      </c>
      <c r="E412" s="21" t="s">
        <v>340</v>
      </c>
      <c r="F412" s="35">
        <v>44693</v>
      </c>
      <c r="G412" s="35">
        <v>44693</v>
      </c>
      <c r="H412" s="21" t="s">
        <v>748</v>
      </c>
      <c r="I412" s="22" t="s">
        <v>300</v>
      </c>
      <c r="J412" s="35">
        <v>44693</v>
      </c>
      <c r="K412" s="35">
        <v>44693</v>
      </c>
      <c r="L412" s="10"/>
      <c r="M412" s="10">
        <v>3400</v>
      </c>
      <c r="N412" s="10">
        <f t="shared" si="58"/>
        <v>0</v>
      </c>
      <c r="O412" s="10"/>
      <c r="P412" s="10">
        <v>2900</v>
      </c>
      <c r="Q412" s="10">
        <f t="shared" si="59"/>
        <v>0</v>
      </c>
      <c r="R412" s="10"/>
      <c r="S412" s="10">
        <v>2800</v>
      </c>
      <c r="T412" s="10">
        <f t="shared" si="60"/>
        <v>0</v>
      </c>
      <c r="U412" s="10">
        <v>6</v>
      </c>
      <c r="V412" s="10">
        <v>150</v>
      </c>
      <c r="W412" s="10">
        <f t="shared" si="63"/>
        <v>900</v>
      </c>
      <c r="X412" s="10">
        <v>6</v>
      </c>
      <c r="Y412" s="10">
        <v>150</v>
      </c>
      <c r="Z412" s="10">
        <f t="shared" si="64"/>
        <v>900</v>
      </c>
      <c r="AA412" s="10">
        <v>6</v>
      </c>
      <c r="AB412" s="10">
        <v>150</v>
      </c>
      <c r="AC412" s="10">
        <f t="shared" si="65"/>
        <v>900</v>
      </c>
      <c r="AD412" s="11">
        <v>18</v>
      </c>
      <c r="AE412" s="26">
        <v>7</v>
      </c>
      <c r="AF412" s="7">
        <f t="shared" si="57"/>
        <v>126</v>
      </c>
      <c r="AG412" s="152">
        <v>1</v>
      </c>
      <c r="AH412" s="139">
        <f t="shared" si="66"/>
        <v>36</v>
      </c>
      <c r="AI412" s="139">
        <f t="shared" si="62"/>
        <v>2826</v>
      </c>
      <c r="AJ412" s="109">
        <f t="shared" si="67"/>
        <v>2826</v>
      </c>
      <c r="AM412" t="b">
        <f>D412='15.02.2022 Смета'!D414</f>
        <v>1</v>
      </c>
      <c r="AN412" t="b">
        <f>F412='15.02.2022 Смета'!E414</f>
        <v>1</v>
      </c>
      <c r="AO412" t="b">
        <f>G412='15.02.2022 Смета'!F414</f>
        <v>1</v>
      </c>
      <c r="AP412" t="b">
        <f>H412='15.02.2022 Смета'!G414</f>
        <v>0</v>
      </c>
    </row>
    <row r="413" spans="1:42" ht="16.149999999999999" customHeight="1" x14ac:dyDescent="0.25">
      <c r="A413" s="108">
        <v>337</v>
      </c>
      <c r="B413" s="8" t="s">
        <v>226</v>
      </c>
      <c r="C413" s="21" t="s">
        <v>227</v>
      </c>
      <c r="D413" s="22" t="s">
        <v>651</v>
      </c>
      <c r="E413" s="21" t="s">
        <v>340</v>
      </c>
      <c r="F413" s="35">
        <v>44699</v>
      </c>
      <c r="G413" s="35">
        <v>44699</v>
      </c>
      <c r="H413" s="21" t="s">
        <v>331</v>
      </c>
      <c r="I413" s="22" t="s">
        <v>300</v>
      </c>
      <c r="J413" s="35">
        <v>44699</v>
      </c>
      <c r="K413" s="35">
        <v>44699</v>
      </c>
      <c r="L413" s="10"/>
      <c r="M413" s="10">
        <v>3400</v>
      </c>
      <c r="N413" s="10">
        <f t="shared" si="58"/>
        <v>0</v>
      </c>
      <c r="O413" s="10"/>
      <c r="P413" s="10">
        <v>2900</v>
      </c>
      <c r="Q413" s="10">
        <f t="shared" si="59"/>
        <v>0</v>
      </c>
      <c r="R413" s="10"/>
      <c r="S413" s="10">
        <v>2800</v>
      </c>
      <c r="T413" s="10">
        <f t="shared" si="60"/>
        <v>0</v>
      </c>
      <c r="U413" s="10">
        <v>6</v>
      </c>
      <c r="V413" s="10">
        <v>150</v>
      </c>
      <c r="W413" s="10">
        <f t="shared" si="63"/>
        <v>900</v>
      </c>
      <c r="X413" s="10">
        <v>6</v>
      </c>
      <c r="Y413" s="10">
        <v>150</v>
      </c>
      <c r="Z413" s="10">
        <f t="shared" si="64"/>
        <v>900</v>
      </c>
      <c r="AA413" s="10">
        <v>6</v>
      </c>
      <c r="AB413" s="10">
        <v>150</v>
      </c>
      <c r="AC413" s="10">
        <f t="shared" si="65"/>
        <v>900</v>
      </c>
      <c r="AD413" s="11">
        <v>18</v>
      </c>
      <c r="AE413" s="26">
        <v>7</v>
      </c>
      <c r="AF413" s="7">
        <f t="shared" si="57"/>
        <v>126</v>
      </c>
      <c r="AG413" s="152">
        <v>1</v>
      </c>
      <c r="AH413" s="139">
        <f t="shared" si="66"/>
        <v>36</v>
      </c>
      <c r="AI413" s="139">
        <f t="shared" si="62"/>
        <v>2826</v>
      </c>
      <c r="AJ413" s="109">
        <f t="shared" si="67"/>
        <v>2826</v>
      </c>
      <c r="AM413" t="b">
        <f>D413='15.02.2022 Смета'!D415</f>
        <v>1</v>
      </c>
      <c r="AN413" t="b">
        <f>F413='15.02.2022 Смета'!E415</f>
        <v>1</v>
      </c>
      <c r="AO413" t="b">
        <f>G413='15.02.2022 Смета'!F415</f>
        <v>1</v>
      </c>
      <c r="AP413" t="b">
        <f>H413='15.02.2022 Смета'!G415</f>
        <v>1</v>
      </c>
    </row>
    <row r="414" spans="1:42" ht="15" customHeight="1" x14ac:dyDescent="0.25">
      <c r="A414" s="106"/>
      <c r="B414" s="96"/>
      <c r="C414" s="97"/>
      <c r="D414" s="179" t="s">
        <v>929</v>
      </c>
      <c r="E414" s="99"/>
      <c r="F414" s="99"/>
      <c r="G414" s="99"/>
      <c r="H414" s="99"/>
      <c r="I414" s="99"/>
      <c r="J414" s="99"/>
      <c r="K414" s="99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2"/>
      <c r="AE414" s="79"/>
      <c r="AF414" s="79"/>
      <c r="AG414" s="153"/>
      <c r="AH414" s="151"/>
      <c r="AI414" s="151"/>
      <c r="AJ414" s="164"/>
      <c r="AM414" t="b">
        <f>D414='15.02.2022 Смета'!D416</f>
        <v>1</v>
      </c>
      <c r="AN414" t="b">
        <f>F414='15.02.2022 Смета'!E416</f>
        <v>1</v>
      </c>
      <c r="AO414" t="b">
        <f>G414='15.02.2022 Смета'!F416</f>
        <v>1</v>
      </c>
      <c r="AP414" t="b">
        <f>H414='15.02.2022 Смета'!G416</f>
        <v>1</v>
      </c>
    </row>
    <row r="415" spans="1:42" ht="16.149999999999999" customHeight="1" x14ac:dyDescent="0.25">
      <c r="A415" s="108">
        <v>338</v>
      </c>
      <c r="B415" s="8" t="s">
        <v>229</v>
      </c>
      <c r="C415" s="21" t="s">
        <v>228</v>
      </c>
      <c r="D415" s="22" t="s">
        <v>659</v>
      </c>
      <c r="E415" s="21" t="s">
        <v>340</v>
      </c>
      <c r="F415" s="35">
        <v>44608</v>
      </c>
      <c r="G415" s="35">
        <v>44609</v>
      </c>
      <c r="H415" s="21" t="s">
        <v>331</v>
      </c>
      <c r="I415" s="22" t="s">
        <v>340</v>
      </c>
      <c r="J415" s="35">
        <v>44608</v>
      </c>
      <c r="K415" s="35">
        <v>44609</v>
      </c>
      <c r="L415" s="10"/>
      <c r="M415" s="10">
        <v>3400</v>
      </c>
      <c r="N415" s="10">
        <f t="shared" si="58"/>
        <v>0</v>
      </c>
      <c r="O415" s="10"/>
      <c r="P415" s="10">
        <v>2900</v>
      </c>
      <c r="Q415" s="10">
        <f t="shared" si="59"/>
        <v>0</v>
      </c>
      <c r="R415" s="10"/>
      <c r="S415" s="10">
        <v>2800</v>
      </c>
      <c r="T415" s="10">
        <f t="shared" si="60"/>
        <v>0</v>
      </c>
      <c r="U415" s="10">
        <v>10</v>
      </c>
      <c r="V415" s="10">
        <v>150</v>
      </c>
      <c r="W415" s="10">
        <f t="shared" si="63"/>
        <v>1500</v>
      </c>
      <c r="X415" s="10">
        <v>10</v>
      </c>
      <c r="Y415" s="10">
        <v>150</v>
      </c>
      <c r="Z415" s="10">
        <f t="shared" si="64"/>
        <v>1500</v>
      </c>
      <c r="AA415" s="10">
        <v>10</v>
      </c>
      <c r="AB415" s="10">
        <v>150</v>
      </c>
      <c r="AC415" s="10">
        <f t="shared" si="65"/>
        <v>1500</v>
      </c>
      <c r="AD415" s="11"/>
      <c r="AE415" s="26">
        <v>7</v>
      </c>
      <c r="AF415" s="7">
        <f t="shared" si="57"/>
        <v>0</v>
      </c>
      <c r="AG415" s="152">
        <v>1</v>
      </c>
      <c r="AH415" s="139">
        <f t="shared" si="66"/>
        <v>30</v>
      </c>
      <c r="AI415" s="139">
        <f t="shared" si="62"/>
        <v>4500</v>
      </c>
      <c r="AJ415" s="109">
        <f t="shared" si="67"/>
        <v>4500</v>
      </c>
      <c r="AM415" t="b">
        <f>D415='15.02.2022 Смета'!D417</f>
        <v>1</v>
      </c>
      <c r="AN415" t="b">
        <f>F415='15.02.2022 Смета'!E417</f>
        <v>1</v>
      </c>
      <c r="AO415" t="b">
        <f>G415='15.02.2022 Смета'!F417</f>
        <v>1</v>
      </c>
      <c r="AP415" t="b">
        <f>H415='15.02.2022 Смета'!G417</f>
        <v>1</v>
      </c>
    </row>
    <row r="416" spans="1:42" ht="27" customHeight="1" x14ac:dyDescent="0.25">
      <c r="A416" s="108">
        <v>339</v>
      </c>
      <c r="B416" s="8" t="s">
        <v>229</v>
      </c>
      <c r="C416" s="21" t="s">
        <v>228</v>
      </c>
      <c r="D416" s="22" t="s">
        <v>661</v>
      </c>
      <c r="E416" s="21" t="s">
        <v>340</v>
      </c>
      <c r="F416" s="35">
        <v>44647</v>
      </c>
      <c r="G416" s="35">
        <v>44647</v>
      </c>
      <c r="H416" s="21" t="s">
        <v>814</v>
      </c>
      <c r="I416" s="22" t="s">
        <v>340</v>
      </c>
      <c r="J416" s="35">
        <v>44647</v>
      </c>
      <c r="K416" s="35">
        <v>44647</v>
      </c>
      <c r="L416" s="10"/>
      <c r="M416" s="10">
        <v>3400</v>
      </c>
      <c r="N416" s="10">
        <f t="shared" si="58"/>
        <v>0</v>
      </c>
      <c r="O416" s="10"/>
      <c r="P416" s="10">
        <v>2900</v>
      </c>
      <c r="Q416" s="10">
        <f t="shared" si="59"/>
        <v>0</v>
      </c>
      <c r="R416" s="10"/>
      <c r="S416" s="10">
        <v>2800</v>
      </c>
      <c r="T416" s="10">
        <f t="shared" si="60"/>
        <v>0</v>
      </c>
      <c r="U416" s="10">
        <v>10</v>
      </c>
      <c r="V416" s="10">
        <v>150</v>
      </c>
      <c r="W416" s="10">
        <f t="shared" si="63"/>
        <v>1500</v>
      </c>
      <c r="X416" s="10">
        <v>10</v>
      </c>
      <c r="Y416" s="10">
        <v>150</v>
      </c>
      <c r="Z416" s="10">
        <f t="shared" si="64"/>
        <v>1500</v>
      </c>
      <c r="AA416" s="10">
        <v>20</v>
      </c>
      <c r="AB416" s="10">
        <v>150</v>
      </c>
      <c r="AC416" s="10">
        <f t="shared" si="65"/>
        <v>3000</v>
      </c>
      <c r="AD416" s="11"/>
      <c r="AE416" s="26">
        <v>7</v>
      </c>
      <c r="AF416" s="7">
        <f t="shared" si="57"/>
        <v>0</v>
      </c>
      <c r="AG416" s="152">
        <v>1</v>
      </c>
      <c r="AH416" s="139">
        <f t="shared" si="66"/>
        <v>40</v>
      </c>
      <c r="AI416" s="139">
        <f t="shared" si="62"/>
        <v>6000</v>
      </c>
      <c r="AJ416" s="109">
        <f t="shared" si="67"/>
        <v>6000</v>
      </c>
      <c r="AM416" t="b">
        <f>D416='15.02.2022 Смета'!D418</f>
        <v>1</v>
      </c>
      <c r="AN416" t="b">
        <f>F416='15.02.2022 Смета'!E418</f>
        <v>1</v>
      </c>
      <c r="AO416" t="b">
        <f>G416='15.02.2022 Смета'!F418</f>
        <v>1</v>
      </c>
      <c r="AP416" t="b">
        <f>H416='15.02.2022 Смета'!G418</f>
        <v>1</v>
      </c>
    </row>
    <row r="417" spans="1:42" ht="16.149999999999999" customHeight="1" x14ac:dyDescent="0.25">
      <c r="A417" s="108">
        <v>340</v>
      </c>
      <c r="B417" s="8" t="s">
        <v>229</v>
      </c>
      <c r="C417" s="21" t="s">
        <v>228</v>
      </c>
      <c r="D417" s="22" t="s">
        <v>662</v>
      </c>
      <c r="E417" s="21" t="s">
        <v>1054</v>
      </c>
      <c r="F417" s="35">
        <v>44692</v>
      </c>
      <c r="G417" s="35">
        <v>44693</v>
      </c>
      <c r="H417" s="21" t="s">
        <v>748</v>
      </c>
      <c r="I417" s="22" t="s">
        <v>431</v>
      </c>
      <c r="J417" s="35">
        <v>44692</v>
      </c>
      <c r="K417" s="35">
        <v>44693</v>
      </c>
      <c r="L417" s="10"/>
      <c r="M417" s="10">
        <v>3400</v>
      </c>
      <c r="N417" s="10">
        <f t="shared" si="58"/>
        <v>0</v>
      </c>
      <c r="O417" s="10"/>
      <c r="P417" s="10">
        <v>2900</v>
      </c>
      <c r="Q417" s="10">
        <f t="shared" si="59"/>
        <v>0</v>
      </c>
      <c r="R417" s="10"/>
      <c r="S417" s="10">
        <v>2800</v>
      </c>
      <c r="T417" s="10">
        <f t="shared" si="60"/>
        <v>0</v>
      </c>
      <c r="U417" s="10">
        <v>6</v>
      </c>
      <c r="V417" s="10">
        <v>150</v>
      </c>
      <c r="W417" s="10">
        <f t="shared" si="63"/>
        <v>900</v>
      </c>
      <c r="X417" s="10">
        <v>6</v>
      </c>
      <c r="Y417" s="10">
        <v>150</v>
      </c>
      <c r="Z417" s="10">
        <f t="shared" si="64"/>
        <v>900</v>
      </c>
      <c r="AA417" s="10">
        <v>6</v>
      </c>
      <c r="AB417" s="10">
        <v>150</v>
      </c>
      <c r="AC417" s="10">
        <f t="shared" si="65"/>
        <v>900</v>
      </c>
      <c r="AD417" s="11">
        <v>18</v>
      </c>
      <c r="AE417" s="26">
        <v>7</v>
      </c>
      <c r="AF417" s="7">
        <f t="shared" si="57"/>
        <v>126</v>
      </c>
      <c r="AG417" s="152">
        <v>1</v>
      </c>
      <c r="AH417" s="139">
        <f t="shared" si="66"/>
        <v>36</v>
      </c>
      <c r="AI417" s="139">
        <f t="shared" si="62"/>
        <v>2826</v>
      </c>
      <c r="AJ417" s="109">
        <f t="shared" si="67"/>
        <v>2826</v>
      </c>
      <c r="AM417" t="b">
        <f>D417='15.02.2022 Смета'!D419</f>
        <v>1</v>
      </c>
      <c r="AN417" t="b">
        <f>F417='15.02.2022 Смета'!E419</f>
        <v>1</v>
      </c>
      <c r="AO417" t="b">
        <f>G417='15.02.2022 Смета'!F419</f>
        <v>1</v>
      </c>
      <c r="AP417" t="b">
        <f>H417='15.02.2022 Смета'!G419</f>
        <v>1</v>
      </c>
    </row>
    <row r="418" spans="1:42" ht="16.149999999999999" customHeight="1" x14ac:dyDescent="0.25">
      <c r="A418" s="108">
        <v>341</v>
      </c>
      <c r="B418" s="8" t="s">
        <v>229</v>
      </c>
      <c r="C418" s="21" t="s">
        <v>228</v>
      </c>
      <c r="D418" s="22" t="s">
        <v>650</v>
      </c>
      <c r="E418" s="21" t="s">
        <v>340</v>
      </c>
      <c r="F418" s="35">
        <v>44692</v>
      </c>
      <c r="G418" s="35">
        <v>44693</v>
      </c>
      <c r="H418" s="21" t="s">
        <v>748</v>
      </c>
      <c r="I418" s="22" t="s">
        <v>300</v>
      </c>
      <c r="J418" s="35">
        <v>44692</v>
      </c>
      <c r="K418" s="35">
        <v>44693</v>
      </c>
      <c r="L418" s="10"/>
      <c r="M418" s="10">
        <v>3400</v>
      </c>
      <c r="N418" s="10">
        <f t="shared" si="58"/>
        <v>0</v>
      </c>
      <c r="O418" s="10"/>
      <c r="P418" s="10">
        <v>2900</v>
      </c>
      <c r="Q418" s="10">
        <f t="shared" si="59"/>
        <v>0</v>
      </c>
      <c r="R418" s="10"/>
      <c r="S418" s="10">
        <v>2800</v>
      </c>
      <c r="T418" s="10">
        <f t="shared" si="60"/>
        <v>0</v>
      </c>
      <c r="U418" s="10">
        <v>6</v>
      </c>
      <c r="V418" s="10">
        <v>150</v>
      </c>
      <c r="W418" s="10">
        <f t="shared" si="63"/>
        <v>900</v>
      </c>
      <c r="X418" s="10">
        <v>6</v>
      </c>
      <c r="Y418" s="10">
        <v>150</v>
      </c>
      <c r="Z418" s="10">
        <f t="shared" si="64"/>
        <v>900</v>
      </c>
      <c r="AA418" s="10">
        <v>6</v>
      </c>
      <c r="AB418" s="10">
        <v>150</v>
      </c>
      <c r="AC418" s="10">
        <f t="shared" si="65"/>
        <v>900</v>
      </c>
      <c r="AD418" s="11">
        <v>18</v>
      </c>
      <c r="AE418" s="26">
        <v>7</v>
      </c>
      <c r="AF418" s="7">
        <f t="shared" si="57"/>
        <v>126</v>
      </c>
      <c r="AG418" s="152">
        <v>1</v>
      </c>
      <c r="AH418" s="139">
        <f t="shared" si="66"/>
        <v>36</v>
      </c>
      <c r="AI418" s="139">
        <f t="shared" si="62"/>
        <v>2826</v>
      </c>
      <c r="AJ418" s="109">
        <f t="shared" si="67"/>
        <v>2826</v>
      </c>
      <c r="AM418" t="b">
        <f>D418='15.02.2022 Смета'!D420</f>
        <v>1</v>
      </c>
      <c r="AN418" t="b">
        <f>F418='15.02.2022 Смета'!E420</f>
        <v>1</v>
      </c>
      <c r="AO418" t="b">
        <f>G418='15.02.2022 Смета'!F420</f>
        <v>1</v>
      </c>
      <c r="AP418" t="b">
        <f>H418='15.02.2022 Смета'!G420</f>
        <v>1</v>
      </c>
    </row>
    <row r="419" spans="1:42" ht="16.149999999999999" customHeight="1" x14ac:dyDescent="0.25">
      <c r="A419" s="108">
        <v>342</v>
      </c>
      <c r="B419" s="8" t="s">
        <v>229</v>
      </c>
      <c r="C419" s="21" t="s">
        <v>228</v>
      </c>
      <c r="D419" s="22" t="s">
        <v>663</v>
      </c>
      <c r="E419" s="21" t="s">
        <v>1054</v>
      </c>
      <c r="F419" s="35">
        <v>44698</v>
      </c>
      <c r="G419" s="35">
        <v>44699</v>
      </c>
      <c r="H419" s="21" t="s">
        <v>331</v>
      </c>
      <c r="I419" s="22" t="s">
        <v>431</v>
      </c>
      <c r="J419" s="35">
        <v>44698</v>
      </c>
      <c r="K419" s="35">
        <v>44699</v>
      </c>
      <c r="L419" s="10"/>
      <c r="M419" s="10">
        <v>3400</v>
      </c>
      <c r="N419" s="10">
        <f t="shared" si="58"/>
        <v>0</v>
      </c>
      <c r="O419" s="10"/>
      <c r="P419" s="10">
        <v>2900</v>
      </c>
      <c r="Q419" s="10">
        <f t="shared" si="59"/>
        <v>0</v>
      </c>
      <c r="R419" s="10"/>
      <c r="S419" s="10">
        <v>2800</v>
      </c>
      <c r="T419" s="10">
        <f t="shared" si="60"/>
        <v>0</v>
      </c>
      <c r="U419" s="10">
        <v>6</v>
      </c>
      <c r="V419" s="10">
        <v>150</v>
      </c>
      <c r="W419" s="10">
        <f t="shared" si="63"/>
        <v>900</v>
      </c>
      <c r="X419" s="10">
        <v>6</v>
      </c>
      <c r="Y419" s="10">
        <v>150</v>
      </c>
      <c r="Z419" s="10">
        <f t="shared" si="64"/>
        <v>900</v>
      </c>
      <c r="AA419" s="10">
        <v>6</v>
      </c>
      <c r="AB419" s="10">
        <v>150</v>
      </c>
      <c r="AC419" s="10">
        <f t="shared" si="65"/>
        <v>900</v>
      </c>
      <c r="AD419" s="11">
        <v>18</v>
      </c>
      <c r="AE419" s="26">
        <v>7</v>
      </c>
      <c r="AF419" s="7">
        <f t="shared" si="57"/>
        <v>126</v>
      </c>
      <c r="AG419" s="152">
        <v>1</v>
      </c>
      <c r="AH419" s="139">
        <f t="shared" si="66"/>
        <v>36</v>
      </c>
      <c r="AI419" s="139">
        <f t="shared" si="62"/>
        <v>2826</v>
      </c>
      <c r="AJ419" s="109">
        <f t="shared" si="67"/>
        <v>2826</v>
      </c>
      <c r="AM419" t="b">
        <f>D419='15.02.2022 Смета'!D421</f>
        <v>1</v>
      </c>
      <c r="AN419" t="b">
        <f>F419='15.02.2022 Смета'!E421</f>
        <v>1</v>
      </c>
      <c r="AO419" t="b">
        <f>G419='15.02.2022 Смета'!F421</f>
        <v>1</v>
      </c>
      <c r="AP419" t="b">
        <f>H419='15.02.2022 Смета'!G421</f>
        <v>1</v>
      </c>
    </row>
    <row r="420" spans="1:42" ht="27" customHeight="1" x14ac:dyDescent="0.25">
      <c r="A420" s="108">
        <v>343</v>
      </c>
      <c r="B420" s="8" t="s">
        <v>229</v>
      </c>
      <c r="C420" s="21" t="s">
        <v>228</v>
      </c>
      <c r="D420" s="22" t="s">
        <v>233</v>
      </c>
      <c r="E420" s="21" t="s">
        <v>340</v>
      </c>
      <c r="F420" s="35">
        <v>44698</v>
      </c>
      <c r="G420" s="35">
        <v>44699</v>
      </c>
      <c r="H420" s="21" t="s">
        <v>331</v>
      </c>
      <c r="I420" s="22" t="s">
        <v>300</v>
      </c>
      <c r="J420" s="35">
        <v>44698</v>
      </c>
      <c r="K420" s="35">
        <v>44699</v>
      </c>
      <c r="L420" s="10"/>
      <c r="M420" s="10">
        <v>3400</v>
      </c>
      <c r="N420" s="10">
        <f t="shared" si="58"/>
        <v>0</v>
      </c>
      <c r="O420" s="10"/>
      <c r="P420" s="10">
        <v>2900</v>
      </c>
      <c r="Q420" s="10">
        <f t="shared" si="59"/>
        <v>0</v>
      </c>
      <c r="R420" s="10"/>
      <c r="S420" s="10">
        <v>2800</v>
      </c>
      <c r="T420" s="10">
        <f t="shared" si="60"/>
        <v>0</v>
      </c>
      <c r="U420" s="10">
        <v>6</v>
      </c>
      <c r="V420" s="10">
        <v>150</v>
      </c>
      <c r="W420" s="10">
        <f t="shared" si="63"/>
        <v>900</v>
      </c>
      <c r="X420" s="10">
        <v>6</v>
      </c>
      <c r="Y420" s="10">
        <v>150</v>
      </c>
      <c r="Z420" s="10">
        <f t="shared" si="64"/>
        <v>900</v>
      </c>
      <c r="AA420" s="10">
        <v>6</v>
      </c>
      <c r="AB420" s="10">
        <v>150</v>
      </c>
      <c r="AC420" s="10">
        <f t="shared" si="65"/>
        <v>900</v>
      </c>
      <c r="AD420" s="11">
        <v>18</v>
      </c>
      <c r="AE420" s="26">
        <v>7</v>
      </c>
      <c r="AF420" s="7">
        <f t="shared" si="57"/>
        <v>126</v>
      </c>
      <c r="AG420" s="152">
        <v>1</v>
      </c>
      <c r="AH420" s="139">
        <f t="shared" si="66"/>
        <v>36</v>
      </c>
      <c r="AI420" s="139">
        <f t="shared" si="62"/>
        <v>2826</v>
      </c>
      <c r="AJ420" s="109">
        <f t="shared" si="67"/>
        <v>2826</v>
      </c>
      <c r="AM420" t="b">
        <f>D420='15.02.2022 Смета'!D422</f>
        <v>1</v>
      </c>
      <c r="AN420" t="b">
        <f>F420='15.02.2022 Смета'!E422</f>
        <v>1</v>
      </c>
      <c r="AO420" t="b">
        <f>G420='15.02.2022 Смета'!F422</f>
        <v>1</v>
      </c>
      <c r="AP420" t="b">
        <f>H420='15.02.2022 Смета'!G422</f>
        <v>1</v>
      </c>
    </row>
    <row r="421" spans="1:42" ht="16.899999999999999" customHeight="1" x14ac:dyDescent="0.25">
      <c r="A421" s="106"/>
      <c r="B421" s="96"/>
      <c r="C421" s="97"/>
      <c r="D421" s="179" t="s">
        <v>901</v>
      </c>
      <c r="E421" s="99"/>
      <c r="F421" s="99"/>
      <c r="G421" s="99"/>
      <c r="H421" s="99"/>
      <c r="I421" s="99"/>
      <c r="J421" s="99"/>
      <c r="K421" s="99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2"/>
      <c r="AE421" s="79"/>
      <c r="AF421" s="79"/>
      <c r="AG421" s="153"/>
      <c r="AH421" s="151"/>
      <c r="AI421" s="151"/>
      <c r="AJ421" s="164"/>
      <c r="AM421" t="b">
        <f>D421='15.02.2022 Смета'!D423</f>
        <v>1</v>
      </c>
      <c r="AN421" t="b">
        <f>F421='15.02.2022 Смета'!E423</f>
        <v>1</v>
      </c>
      <c r="AO421" t="b">
        <f>G421='15.02.2022 Смета'!F423</f>
        <v>1</v>
      </c>
      <c r="AP421" t="b">
        <f>H421='15.02.2022 Смета'!G423</f>
        <v>1</v>
      </c>
    </row>
    <row r="422" spans="1:42" ht="27" customHeight="1" x14ac:dyDescent="0.25">
      <c r="A422" s="108">
        <v>344</v>
      </c>
      <c r="B422" s="8" t="s">
        <v>195</v>
      </c>
      <c r="C422" s="21" t="s">
        <v>159</v>
      </c>
      <c r="D422" s="22" t="s">
        <v>174</v>
      </c>
      <c r="E422" s="21" t="s">
        <v>499</v>
      </c>
      <c r="F422" s="35">
        <v>44606</v>
      </c>
      <c r="G422" s="35">
        <v>44610</v>
      </c>
      <c r="H422" s="21" t="s">
        <v>816</v>
      </c>
      <c r="I422" s="22" t="s">
        <v>499</v>
      </c>
      <c r="J422" s="35">
        <v>44606</v>
      </c>
      <c r="K422" s="35">
        <v>44610</v>
      </c>
      <c r="L422" s="10"/>
      <c r="M422" s="10">
        <v>3400</v>
      </c>
      <c r="N422" s="10">
        <f t="shared" si="58"/>
        <v>0</v>
      </c>
      <c r="O422" s="10"/>
      <c r="P422" s="10">
        <v>2900</v>
      </c>
      <c r="Q422" s="10">
        <f t="shared" si="59"/>
        <v>0</v>
      </c>
      <c r="R422" s="10"/>
      <c r="S422" s="10">
        <v>2800</v>
      </c>
      <c r="T422" s="10">
        <f t="shared" si="60"/>
        <v>0</v>
      </c>
      <c r="U422" s="10">
        <v>8</v>
      </c>
      <c r="V422" s="10">
        <v>150</v>
      </c>
      <c r="W422" s="10">
        <f t="shared" si="63"/>
        <v>1200</v>
      </c>
      <c r="X422" s="10">
        <v>8</v>
      </c>
      <c r="Y422" s="10">
        <v>150</v>
      </c>
      <c r="Z422" s="10">
        <f t="shared" si="64"/>
        <v>1200</v>
      </c>
      <c r="AA422" s="10">
        <v>8</v>
      </c>
      <c r="AB422" s="10">
        <v>150</v>
      </c>
      <c r="AC422" s="10">
        <f t="shared" si="65"/>
        <v>1200</v>
      </c>
      <c r="AD422" s="11"/>
      <c r="AE422" s="26">
        <v>7</v>
      </c>
      <c r="AF422" s="7">
        <f t="shared" si="57"/>
        <v>0</v>
      </c>
      <c r="AG422" s="152">
        <v>1</v>
      </c>
      <c r="AH422" s="139">
        <f t="shared" si="66"/>
        <v>24</v>
      </c>
      <c r="AI422" s="139">
        <f t="shared" si="62"/>
        <v>3600</v>
      </c>
      <c r="AJ422" s="109">
        <f t="shared" si="67"/>
        <v>3600</v>
      </c>
      <c r="AM422" t="b">
        <f>D422='15.02.2022 Смета'!D424</f>
        <v>1</v>
      </c>
      <c r="AN422" t="b">
        <f>F422='15.02.2022 Смета'!E424</f>
        <v>1</v>
      </c>
      <c r="AO422" t="b">
        <f>G422='15.02.2022 Смета'!F424</f>
        <v>1</v>
      </c>
      <c r="AP422" t="b">
        <f>H422='15.02.2022 Смета'!G424</f>
        <v>1</v>
      </c>
    </row>
    <row r="423" spans="1:42" x14ac:dyDescent="0.25">
      <c r="A423" s="106"/>
      <c r="B423" s="96"/>
      <c r="C423" s="97"/>
      <c r="D423" s="179" t="s">
        <v>930</v>
      </c>
      <c r="E423" s="99"/>
      <c r="F423" s="99"/>
      <c r="G423" s="99"/>
      <c r="H423" s="99"/>
      <c r="I423" s="99"/>
      <c r="J423" s="99"/>
      <c r="K423" s="99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2"/>
      <c r="AE423" s="79"/>
      <c r="AF423" s="79"/>
      <c r="AG423" s="153"/>
      <c r="AH423" s="151"/>
      <c r="AI423" s="151"/>
      <c r="AJ423" s="164"/>
      <c r="AM423" t="b">
        <f>D423='15.02.2022 Смета'!D425</f>
        <v>0</v>
      </c>
      <c r="AN423" t="b">
        <f>F423='15.02.2022 Смета'!E425</f>
        <v>1</v>
      </c>
      <c r="AO423" t="b">
        <f>G423='15.02.2022 Смета'!F425</f>
        <v>1</v>
      </c>
      <c r="AP423" t="b">
        <f>H423='15.02.2022 Смета'!G425</f>
        <v>1</v>
      </c>
    </row>
    <row r="424" spans="1:42" ht="16.149999999999999" customHeight="1" x14ac:dyDescent="0.25">
      <c r="A424" s="108">
        <v>345</v>
      </c>
      <c r="B424" s="8" t="s">
        <v>193</v>
      </c>
      <c r="C424" s="21" t="s">
        <v>158</v>
      </c>
      <c r="D424" s="22" t="s">
        <v>664</v>
      </c>
      <c r="E424" s="21" t="s">
        <v>516</v>
      </c>
      <c r="F424" s="35">
        <v>44636</v>
      </c>
      <c r="G424" s="35">
        <v>44638</v>
      </c>
      <c r="H424" s="21" t="s">
        <v>301</v>
      </c>
      <c r="I424" s="22" t="s">
        <v>516</v>
      </c>
      <c r="J424" s="35">
        <v>44636</v>
      </c>
      <c r="K424" s="35">
        <v>44638</v>
      </c>
      <c r="L424" s="10"/>
      <c r="M424" s="10">
        <v>3400</v>
      </c>
      <c r="N424" s="10">
        <f t="shared" si="58"/>
        <v>0</v>
      </c>
      <c r="O424" s="10"/>
      <c r="P424" s="10">
        <v>2900</v>
      </c>
      <c r="Q424" s="10">
        <f t="shared" si="59"/>
        <v>0</v>
      </c>
      <c r="R424" s="10"/>
      <c r="S424" s="10">
        <v>2800</v>
      </c>
      <c r="T424" s="10">
        <f t="shared" si="60"/>
        <v>0</v>
      </c>
      <c r="U424" s="10">
        <v>8</v>
      </c>
      <c r="V424" s="10">
        <v>150</v>
      </c>
      <c r="W424" s="10">
        <f t="shared" si="63"/>
        <v>1200</v>
      </c>
      <c r="X424" s="10">
        <v>8</v>
      </c>
      <c r="Y424" s="10">
        <v>150</v>
      </c>
      <c r="Z424" s="10">
        <f t="shared" si="64"/>
        <v>1200</v>
      </c>
      <c r="AA424" s="10">
        <v>8</v>
      </c>
      <c r="AB424" s="10">
        <v>150</v>
      </c>
      <c r="AC424" s="10">
        <f t="shared" si="65"/>
        <v>1200</v>
      </c>
      <c r="AD424" s="11"/>
      <c r="AE424" s="3">
        <v>7</v>
      </c>
      <c r="AF424" s="3">
        <f t="shared" si="57"/>
        <v>0</v>
      </c>
      <c r="AG424" s="152">
        <v>1</v>
      </c>
      <c r="AH424" s="139">
        <f t="shared" si="66"/>
        <v>24</v>
      </c>
      <c r="AI424" s="139">
        <f t="shared" si="62"/>
        <v>3600</v>
      </c>
      <c r="AJ424" s="109">
        <f t="shared" si="67"/>
        <v>3600</v>
      </c>
      <c r="AM424" t="b">
        <f>D424='15.02.2022 Смета'!D426</f>
        <v>1</v>
      </c>
      <c r="AN424" t="b">
        <f>F424='15.02.2022 Смета'!E426</f>
        <v>1</v>
      </c>
      <c r="AO424" t="b">
        <f>G424='15.02.2022 Смета'!F426</f>
        <v>1</v>
      </c>
      <c r="AP424" t="b">
        <f>H424='15.02.2022 Смета'!G426</f>
        <v>1</v>
      </c>
    </row>
    <row r="425" spans="1:42" ht="16.149999999999999" customHeight="1" x14ac:dyDescent="0.25">
      <c r="A425" s="108">
        <v>346</v>
      </c>
      <c r="B425" s="8" t="s">
        <v>193</v>
      </c>
      <c r="C425" s="21" t="s">
        <v>158</v>
      </c>
      <c r="D425" s="22" t="s">
        <v>665</v>
      </c>
      <c r="E425" s="21" t="s">
        <v>1055</v>
      </c>
      <c r="F425" s="35">
        <v>44818</v>
      </c>
      <c r="G425" s="35">
        <v>44820</v>
      </c>
      <c r="H425" s="21" t="s">
        <v>318</v>
      </c>
      <c r="I425" s="22" t="s">
        <v>750</v>
      </c>
      <c r="J425" s="35">
        <v>44818</v>
      </c>
      <c r="K425" s="35">
        <v>44820</v>
      </c>
      <c r="L425" s="10"/>
      <c r="M425" s="10">
        <v>3400</v>
      </c>
      <c r="N425" s="10">
        <f t="shared" si="58"/>
        <v>0</v>
      </c>
      <c r="O425" s="10"/>
      <c r="P425" s="10">
        <v>2900</v>
      </c>
      <c r="Q425" s="10">
        <f t="shared" si="59"/>
        <v>0</v>
      </c>
      <c r="R425" s="10"/>
      <c r="S425" s="10">
        <v>2800</v>
      </c>
      <c r="T425" s="10">
        <f t="shared" si="60"/>
        <v>0</v>
      </c>
      <c r="U425" s="10">
        <v>8</v>
      </c>
      <c r="V425" s="10">
        <v>150</v>
      </c>
      <c r="W425" s="10">
        <f t="shared" si="63"/>
        <v>1200</v>
      </c>
      <c r="X425" s="10">
        <v>8</v>
      </c>
      <c r="Y425" s="10">
        <v>150</v>
      </c>
      <c r="Z425" s="10">
        <f t="shared" si="64"/>
        <v>1200</v>
      </c>
      <c r="AA425" s="10">
        <v>8</v>
      </c>
      <c r="AB425" s="10">
        <v>150</v>
      </c>
      <c r="AC425" s="10">
        <f t="shared" si="65"/>
        <v>1200</v>
      </c>
      <c r="AD425" s="11">
        <v>56</v>
      </c>
      <c r="AE425" s="3">
        <v>7</v>
      </c>
      <c r="AF425" s="3">
        <f t="shared" si="57"/>
        <v>392</v>
      </c>
      <c r="AG425" s="152">
        <v>1</v>
      </c>
      <c r="AH425" s="139">
        <f t="shared" si="66"/>
        <v>80</v>
      </c>
      <c r="AI425" s="139">
        <f t="shared" si="62"/>
        <v>3992</v>
      </c>
      <c r="AJ425" s="109">
        <f t="shared" si="67"/>
        <v>3992</v>
      </c>
      <c r="AM425" t="b">
        <f>D425='15.02.2022 Смета'!D427</f>
        <v>1</v>
      </c>
      <c r="AN425" t="b">
        <f>F425='15.02.2022 Смета'!E427</f>
        <v>1</v>
      </c>
      <c r="AO425" t="b">
        <f>G425='15.02.2022 Смета'!F427</f>
        <v>1</v>
      </c>
      <c r="AP425" t="b">
        <f>H425='15.02.2022 Смета'!G427</f>
        <v>1</v>
      </c>
    </row>
    <row r="426" spans="1:42" x14ac:dyDescent="0.25">
      <c r="A426" s="106"/>
      <c r="B426" s="96"/>
      <c r="C426" s="97"/>
      <c r="D426" s="179" t="s">
        <v>903</v>
      </c>
      <c r="E426" s="99"/>
      <c r="F426" s="99"/>
      <c r="G426" s="99"/>
      <c r="H426" s="99"/>
      <c r="I426" s="99"/>
      <c r="J426" s="99"/>
      <c r="K426" s="99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2"/>
      <c r="AE426" s="79"/>
      <c r="AF426" s="79"/>
      <c r="AG426" s="153"/>
      <c r="AH426" s="151"/>
      <c r="AI426" s="151"/>
      <c r="AJ426" s="164"/>
      <c r="AM426" t="b">
        <f>D426='15.02.2022 Смета'!D428</f>
        <v>1</v>
      </c>
      <c r="AN426" t="b">
        <f>F426='15.02.2022 Смета'!E428</f>
        <v>1</v>
      </c>
      <c r="AO426" t="b">
        <f>G426='15.02.2022 Смета'!F428</f>
        <v>1</v>
      </c>
      <c r="AP426" t="b">
        <f>H426='15.02.2022 Смета'!G428</f>
        <v>1</v>
      </c>
    </row>
    <row r="427" spans="1:42" ht="51" customHeight="1" x14ac:dyDescent="0.25">
      <c r="A427" s="108">
        <v>347</v>
      </c>
      <c r="B427" s="8" t="s">
        <v>193</v>
      </c>
      <c r="C427" s="21" t="s">
        <v>142</v>
      </c>
      <c r="D427" s="22" t="s">
        <v>666</v>
      </c>
      <c r="E427" s="21" t="s">
        <v>482</v>
      </c>
      <c r="F427" s="35">
        <v>44617</v>
      </c>
      <c r="G427" s="35">
        <v>44619</v>
      </c>
      <c r="H427" s="21" t="s">
        <v>775</v>
      </c>
      <c r="I427" s="22" t="s">
        <v>482</v>
      </c>
      <c r="J427" s="35">
        <v>44617</v>
      </c>
      <c r="K427" s="35">
        <v>44619</v>
      </c>
      <c r="L427" s="10"/>
      <c r="M427" s="10">
        <v>3400</v>
      </c>
      <c r="N427" s="10">
        <f t="shared" si="58"/>
        <v>0</v>
      </c>
      <c r="O427" s="10"/>
      <c r="P427" s="10">
        <v>2900</v>
      </c>
      <c r="Q427" s="10">
        <f t="shared" si="59"/>
        <v>0</v>
      </c>
      <c r="R427" s="10"/>
      <c r="S427" s="10">
        <v>2800</v>
      </c>
      <c r="T427" s="10">
        <f t="shared" si="60"/>
        <v>0</v>
      </c>
      <c r="U427" s="10">
        <v>25</v>
      </c>
      <c r="V427" s="10">
        <v>150</v>
      </c>
      <c r="W427" s="10">
        <f t="shared" si="63"/>
        <v>3750</v>
      </c>
      <c r="X427" s="10">
        <v>25</v>
      </c>
      <c r="Y427" s="10">
        <v>150</v>
      </c>
      <c r="Z427" s="10">
        <f t="shared" si="64"/>
        <v>3750</v>
      </c>
      <c r="AA427" s="10">
        <v>25</v>
      </c>
      <c r="AB427" s="10">
        <v>150</v>
      </c>
      <c r="AC427" s="10">
        <f t="shared" si="65"/>
        <v>3750</v>
      </c>
      <c r="AD427" s="12"/>
      <c r="AE427" s="3">
        <v>7</v>
      </c>
      <c r="AF427" s="3">
        <f t="shared" si="57"/>
        <v>0</v>
      </c>
      <c r="AG427" s="152">
        <v>1</v>
      </c>
      <c r="AH427" s="139">
        <f t="shared" si="66"/>
        <v>75</v>
      </c>
      <c r="AI427" s="139">
        <f t="shared" si="62"/>
        <v>11250</v>
      </c>
      <c r="AJ427" s="109">
        <f t="shared" si="67"/>
        <v>11250</v>
      </c>
      <c r="AM427" t="b">
        <f>D427='15.02.2022 Смета'!D429</f>
        <v>1</v>
      </c>
      <c r="AN427" t="b">
        <f>F427='15.02.2022 Смета'!E429</f>
        <v>1</v>
      </c>
      <c r="AO427" t="b">
        <f>G427='15.02.2022 Смета'!F429</f>
        <v>1</v>
      </c>
      <c r="AP427" t="b">
        <f>H427='15.02.2022 Смета'!G429</f>
        <v>0</v>
      </c>
    </row>
    <row r="428" spans="1:42" ht="52.15" customHeight="1" x14ac:dyDescent="0.25">
      <c r="A428" s="108">
        <v>348</v>
      </c>
      <c r="B428" s="8" t="s">
        <v>193</v>
      </c>
      <c r="C428" s="21" t="s">
        <v>142</v>
      </c>
      <c r="D428" s="22" t="s">
        <v>667</v>
      </c>
      <c r="E428" s="21" t="s">
        <v>1062</v>
      </c>
      <c r="F428" s="35">
        <v>44666</v>
      </c>
      <c r="G428" s="35">
        <v>44668</v>
      </c>
      <c r="H428" s="21" t="s">
        <v>775</v>
      </c>
      <c r="I428" s="22" t="s">
        <v>751</v>
      </c>
      <c r="J428" s="35">
        <v>44666</v>
      </c>
      <c r="K428" s="35">
        <v>44668</v>
      </c>
      <c r="L428" s="10"/>
      <c r="M428" s="10">
        <v>3400</v>
      </c>
      <c r="N428" s="10">
        <f t="shared" si="58"/>
        <v>0</v>
      </c>
      <c r="O428" s="10"/>
      <c r="P428" s="10">
        <v>2900</v>
      </c>
      <c r="Q428" s="10">
        <f t="shared" si="59"/>
        <v>0</v>
      </c>
      <c r="R428" s="10"/>
      <c r="S428" s="10">
        <v>2800</v>
      </c>
      <c r="T428" s="10">
        <f t="shared" si="60"/>
        <v>0</v>
      </c>
      <c r="U428" s="10">
        <v>25</v>
      </c>
      <c r="V428" s="10">
        <v>150</v>
      </c>
      <c r="W428" s="10">
        <f t="shared" si="63"/>
        <v>3750</v>
      </c>
      <c r="X428" s="10">
        <v>25</v>
      </c>
      <c r="Y428" s="10">
        <v>150</v>
      </c>
      <c r="Z428" s="10">
        <f t="shared" si="64"/>
        <v>3750</v>
      </c>
      <c r="AA428" s="10">
        <v>25</v>
      </c>
      <c r="AB428" s="10">
        <v>150</v>
      </c>
      <c r="AC428" s="10">
        <f t="shared" si="65"/>
        <v>3750</v>
      </c>
      <c r="AD428" s="11">
        <v>75</v>
      </c>
      <c r="AE428" s="3">
        <v>7</v>
      </c>
      <c r="AF428" s="3">
        <f t="shared" si="57"/>
        <v>525</v>
      </c>
      <c r="AG428" s="152">
        <v>1</v>
      </c>
      <c r="AH428" s="139">
        <f t="shared" si="66"/>
        <v>150</v>
      </c>
      <c r="AI428" s="139">
        <f t="shared" si="62"/>
        <v>11775</v>
      </c>
      <c r="AJ428" s="109">
        <f t="shared" si="67"/>
        <v>11775</v>
      </c>
      <c r="AM428" t="b">
        <f>D428='15.02.2022 Смета'!D430</f>
        <v>1</v>
      </c>
      <c r="AN428" t="b">
        <f>F428='15.02.2022 Смета'!E430</f>
        <v>1</v>
      </c>
      <c r="AO428" t="b">
        <f>G428='15.02.2022 Смета'!F430</f>
        <v>1</v>
      </c>
      <c r="AP428" t="b">
        <f>H428='15.02.2022 Смета'!G430</f>
        <v>0</v>
      </c>
    </row>
    <row r="429" spans="1:42" ht="13.9" customHeight="1" x14ac:dyDescent="0.25">
      <c r="A429" s="106"/>
      <c r="B429" s="96"/>
      <c r="C429" s="97"/>
      <c r="D429" s="179" t="s">
        <v>904</v>
      </c>
      <c r="E429" s="99"/>
      <c r="F429" s="99"/>
      <c r="G429" s="99"/>
      <c r="H429" s="99"/>
      <c r="I429" s="99"/>
      <c r="J429" s="99"/>
      <c r="K429" s="99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2"/>
      <c r="AE429" s="79"/>
      <c r="AF429" s="79"/>
      <c r="AG429" s="153"/>
      <c r="AH429" s="151"/>
      <c r="AI429" s="151"/>
      <c r="AJ429" s="164"/>
      <c r="AM429" t="b">
        <f>D429='15.02.2022 Смета'!D431</f>
        <v>1</v>
      </c>
      <c r="AN429" t="b">
        <f>F429='15.02.2022 Смета'!E431</f>
        <v>1</v>
      </c>
      <c r="AO429" t="b">
        <f>G429='15.02.2022 Смета'!F431</f>
        <v>1</v>
      </c>
      <c r="AP429" t="b">
        <f>H429='15.02.2022 Смета'!G431</f>
        <v>1</v>
      </c>
    </row>
    <row r="430" spans="1:42" ht="27" customHeight="1" x14ac:dyDescent="0.25">
      <c r="A430" s="108">
        <v>349</v>
      </c>
      <c r="B430" s="8" t="s">
        <v>193</v>
      </c>
      <c r="C430" s="21" t="s">
        <v>143</v>
      </c>
      <c r="D430" s="22" t="s">
        <v>668</v>
      </c>
      <c r="E430" s="21" t="s">
        <v>1056</v>
      </c>
      <c r="F430" s="35">
        <v>44671</v>
      </c>
      <c r="G430" s="35">
        <v>44674</v>
      </c>
      <c r="H430" s="21" t="s">
        <v>1057</v>
      </c>
      <c r="I430" s="22" t="s">
        <v>752</v>
      </c>
      <c r="J430" s="35">
        <v>44671</v>
      </c>
      <c r="K430" s="35">
        <v>44674</v>
      </c>
      <c r="L430" s="10"/>
      <c r="M430" s="10">
        <v>3400</v>
      </c>
      <c r="N430" s="10">
        <f t="shared" si="58"/>
        <v>0</v>
      </c>
      <c r="O430" s="10"/>
      <c r="P430" s="10">
        <v>2900</v>
      </c>
      <c r="Q430" s="10">
        <f t="shared" si="59"/>
        <v>0</v>
      </c>
      <c r="R430" s="10"/>
      <c r="S430" s="10">
        <v>2800</v>
      </c>
      <c r="T430" s="10">
        <f t="shared" si="60"/>
        <v>0</v>
      </c>
      <c r="U430" s="10">
        <v>6</v>
      </c>
      <c r="V430" s="10">
        <v>150</v>
      </c>
      <c r="W430" s="10">
        <f t="shared" si="63"/>
        <v>900</v>
      </c>
      <c r="X430" s="10">
        <v>6</v>
      </c>
      <c r="Y430" s="10">
        <v>150</v>
      </c>
      <c r="Z430" s="10">
        <f t="shared" si="64"/>
        <v>900</v>
      </c>
      <c r="AA430" s="10">
        <v>6</v>
      </c>
      <c r="AB430" s="10">
        <v>150</v>
      </c>
      <c r="AC430" s="10">
        <f t="shared" si="65"/>
        <v>900</v>
      </c>
      <c r="AD430" s="11">
        <v>18</v>
      </c>
      <c r="AE430" s="3">
        <v>7</v>
      </c>
      <c r="AF430" s="3">
        <f t="shared" si="57"/>
        <v>126</v>
      </c>
      <c r="AG430" s="152">
        <v>1</v>
      </c>
      <c r="AH430" s="145">
        <f t="shared" si="66"/>
        <v>36</v>
      </c>
      <c r="AI430" s="139">
        <f t="shared" si="62"/>
        <v>2826</v>
      </c>
      <c r="AJ430" s="118">
        <f t="shared" si="67"/>
        <v>2826</v>
      </c>
      <c r="AM430" t="b">
        <f>D430='15.02.2022 Смета'!D432</f>
        <v>1</v>
      </c>
      <c r="AN430" t="b">
        <f>F430='15.02.2022 Смета'!E432</f>
        <v>1</v>
      </c>
      <c r="AO430" t="b">
        <f>G430='15.02.2022 Смета'!F432</f>
        <v>1</v>
      </c>
      <c r="AP430" t="b">
        <f>H430='15.02.2022 Смета'!G432</f>
        <v>0</v>
      </c>
    </row>
    <row r="431" spans="1:42" ht="27" customHeight="1" x14ac:dyDescent="0.25">
      <c r="A431" s="108">
        <v>350</v>
      </c>
      <c r="B431" s="8" t="s">
        <v>193</v>
      </c>
      <c r="C431" s="21" t="s">
        <v>143</v>
      </c>
      <c r="D431" s="22" t="s">
        <v>1097</v>
      </c>
      <c r="E431" s="21" t="s">
        <v>1058</v>
      </c>
      <c r="F431" s="35">
        <v>44682</v>
      </c>
      <c r="G431" s="35">
        <v>44686</v>
      </c>
      <c r="H431" s="21" t="s">
        <v>1057</v>
      </c>
      <c r="I431" s="22" t="s">
        <v>753</v>
      </c>
      <c r="J431" s="35">
        <v>44682</v>
      </c>
      <c r="K431" s="35">
        <v>44686</v>
      </c>
      <c r="L431" s="10"/>
      <c r="M431" s="10">
        <v>3400</v>
      </c>
      <c r="N431" s="10">
        <f t="shared" si="58"/>
        <v>0</v>
      </c>
      <c r="O431" s="10"/>
      <c r="P431" s="10">
        <v>2900</v>
      </c>
      <c r="Q431" s="10">
        <f t="shared" si="59"/>
        <v>0</v>
      </c>
      <c r="R431" s="10"/>
      <c r="S431" s="10">
        <v>2800</v>
      </c>
      <c r="T431" s="10">
        <f t="shared" si="60"/>
        <v>0</v>
      </c>
      <c r="U431" s="10">
        <v>6</v>
      </c>
      <c r="V431" s="10">
        <v>150</v>
      </c>
      <c r="W431" s="10">
        <f t="shared" si="63"/>
        <v>900</v>
      </c>
      <c r="X431" s="10">
        <v>6</v>
      </c>
      <c r="Y431" s="10">
        <v>150</v>
      </c>
      <c r="Z431" s="10">
        <f t="shared" si="64"/>
        <v>900</v>
      </c>
      <c r="AA431" s="10">
        <v>6</v>
      </c>
      <c r="AB431" s="10">
        <v>150</v>
      </c>
      <c r="AC431" s="10">
        <f t="shared" si="65"/>
        <v>900</v>
      </c>
      <c r="AD431" s="11">
        <v>18</v>
      </c>
      <c r="AE431" s="3">
        <v>7</v>
      </c>
      <c r="AF431" s="3">
        <f t="shared" si="57"/>
        <v>126</v>
      </c>
      <c r="AG431" s="152">
        <v>1</v>
      </c>
      <c r="AH431" s="145">
        <f t="shared" si="66"/>
        <v>36</v>
      </c>
      <c r="AI431" s="139">
        <f t="shared" si="62"/>
        <v>2826</v>
      </c>
      <c r="AJ431" s="118">
        <f t="shared" si="67"/>
        <v>2826</v>
      </c>
      <c r="AM431" t="b">
        <f>D431='15.02.2022 Смета'!D433</f>
        <v>0</v>
      </c>
      <c r="AN431" t="b">
        <f>F431='15.02.2022 Смета'!E433</f>
        <v>1</v>
      </c>
      <c r="AO431" t="b">
        <f>G431='15.02.2022 Смета'!F433</f>
        <v>1</v>
      </c>
      <c r="AP431" t="b">
        <f>H431='15.02.2022 Смета'!G433</f>
        <v>0</v>
      </c>
    </row>
    <row r="432" spans="1:42" ht="14.65" customHeight="1" x14ac:dyDescent="0.25">
      <c r="A432" s="106"/>
      <c r="B432" s="96"/>
      <c r="C432" s="97"/>
      <c r="D432" s="179" t="s">
        <v>931</v>
      </c>
      <c r="E432" s="99"/>
      <c r="F432" s="99"/>
      <c r="G432" s="99"/>
      <c r="H432" s="99"/>
      <c r="I432" s="99"/>
      <c r="J432" s="99"/>
      <c r="K432" s="99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2"/>
      <c r="AE432" s="79"/>
      <c r="AF432" s="79"/>
      <c r="AG432" s="153"/>
      <c r="AH432" s="151"/>
      <c r="AI432" s="151"/>
      <c r="AJ432" s="164"/>
      <c r="AM432" t="b">
        <f>D432='15.02.2022 Смета'!D434</f>
        <v>0</v>
      </c>
      <c r="AN432" t="b">
        <f>F432='15.02.2022 Смета'!E434</f>
        <v>1</v>
      </c>
      <c r="AO432" t="b">
        <f>G432='15.02.2022 Смета'!F434</f>
        <v>1</v>
      </c>
      <c r="AP432" t="b">
        <f>H432='15.02.2022 Смета'!G434</f>
        <v>1</v>
      </c>
    </row>
    <row r="433" spans="1:42" ht="27" customHeight="1" x14ac:dyDescent="0.25">
      <c r="A433" s="108">
        <v>351</v>
      </c>
      <c r="B433" s="8" t="s">
        <v>203</v>
      </c>
      <c r="C433" s="21" t="s">
        <v>215</v>
      </c>
      <c r="D433" s="22" t="s">
        <v>670</v>
      </c>
      <c r="E433" s="21" t="s">
        <v>497</v>
      </c>
      <c r="F433" s="35">
        <v>44637</v>
      </c>
      <c r="G433" s="35">
        <v>44639</v>
      </c>
      <c r="H433" s="21" t="s">
        <v>801</v>
      </c>
      <c r="I433" s="22" t="s">
        <v>497</v>
      </c>
      <c r="J433" s="35">
        <v>44637</v>
      </c>
      <c r="K433" s="35">
        <v>44639</v>
      </c>
      <c r="L433" s="10"/>
      <c r="M433" s="10">
        <v>3400</v>
      </c>
      <c r="N433" s="10">
        <f t="shared" si="58"/>
        <v>0</v>
      </c>
      <c r="O433" s="10"/>
      <c r="P433" s="10">
        <v>2900</v>
      </c>
      <c r="Q433" s="10">
        <f t="shared" si="59"/>
        <v>0</v>
      </c>
      <c r="R433" s="10"/>
      <c r="S433" s="10">
        <v>2800</v>
      </c>
      <c r="T433" s="10">
        <f t="shared" si="60"/>
        <v>0</v>
      </c>
      <c r="U433" s="13">
        <v>4</v>
      </c>
      <c r="V433" s="10">
        <v>150</v>
      </c>
      <c r="W433" s="10">
        <f t="shared" si="63"/>
        <v>600</v>
      </c>
      <c r="X433" s="13">
        <v>4</v>
      </c>
      <c r="Y433" s="10">
        <v>150</v>
      </c>
      <c r="Z433" s="10">
        <f t="shared" si="64"/>
        <v>600</v>
      </c>
      <c r="AA433" s="10">
        <v>4</v>
      </c>
      <c r="AB433" s="10">
        <v>150</v>
      </c>
      <c r="AC433" s="10">
        <f t="shared" si="65"/>
        <v>600</v>
      </c>
      <c r="AD433" s="11"/>
      <c r="AE433" s="3">
        <v>7</v>
      </c>
      <c r="AF433" s="3">
        <f t="shared" si="57"/>
        <v>0</v>
      </c>
      <c r="AG433" s="152">
        <v>1</v>
      </c>
      <c r="AH433" s="139">
        <f t="shared" si="66"/>
        <v>12</v>
      </c>
      <c r="AI433" s="139">
        <f t="shared" si="62"/>
        <v>1800</v>
      </c>
      <c r="AJ433" s="109">
        <f t="shared" si="67"/>
        <v>1800</v>
      </c>
      <c r="AM433" t="b">
        <f>D433='15.02.2022 Смета'!D435</f>
        <v>1</v>
      </c>
      <c r="AN433" t="b">
        <f>F433='15.02.2022 Смета'!E435</f>
        <v>1</v>
      </c>
      <c r="AO433" t="b">
        <f>G433='15.02.2022 Смета'!F435</f>
        <v>1</v>
      </c>
      <c r="AP433" t="b">
        <f>H433='15.02.2022 Смета'!G435</f>
        <v>1</v>
      </c>
    </row>
    <row r="434" spans="1:42" ht="27" customHeight="1" x14ac:dyDescent="0.25">
      <c r="A434" s="108">
        <v>352</v>
      </c>
      <c r="B434" s="8" t="s">
        <v>203</v>
      </c>
      <c r="C434" s="21" t="s">
        <v>215</v>
      </c>
      <c r="D434" s="22" t="s">
        <v>92</v>
      </c>
      <c r="E434" s="21" t="s">
        <v>1059</v>
      </c>
      <c r="F434" s="35">
        <v>44677</v>
      </c>
      <c r="G434" s="35">
        <v>44679</v>
      </c>
      <c r="H434" s="21" t="s">
        <v>775</v>
      </c>
      <c r="I434" s="22" t="s">
        <v>754</v>
      </c>
      <c r="J434" s="35">
        <v>44677</v>
      </c>
      <c r="K434" s="35">
        <v>44679</v>
      </c>
      <c r="L434" s="10"/>
      <c r="M434" s="10">
        <v>3400</v>
      </c>
      <c r="N434" s="10">
        <f t="shared" si="58"/>
        <v>0</v>
      </c>
      <c r="O434" s="10"/>
      <c r="P434" s="10">
        <v>2900</v>
      </c>
      <c r="Q434" s="10">
        <f t="shared" si="59"/>
        <v>0</v>
      </c>
      <c r="R434" s="10"/>
      <c r="S434" s="10">
        <v>2800</v>
      </c>
      <c r="T434" s="10">
        <f t="shared" si="60"/>
        <v>0</v>
      </c>
      <c r="U434" s="10">
        <v>6</v>
      </c>
      <c r="V434" s="10">
        <v>150</v>
      </c>
      <c r="W434" s="10">
        <f t="shared" si="63"/>
        <v>900</v>
      </c>
      <c r="X434" s="10">
        <v>6</v>
      </c>
      <c r="Y434" s="10">
        <v>150</v>
      </c>
      <c r="Z434" s="10">
        <f t="shared" si="64"/>
        <v>900</v>
      </c>
      <c r="AA434" s="10">
        <v>6</v>
      </c>
      <c r="AB434" s="10">
        <v>150</v>
      </c>
      <c r="AC434" s="10">
        <f t="shared" si="65"/>
        <v>900</v>
      </c>
      <c r="AD434" s="11">
        <v>24</v>
      </c>
      <c r="AE434" s="3">
        <v>7</v>
      </c>
      <c r="AF434" s="3">
        <f t="shared" si="57"/>
        <v>168</v>
      </c>
      <c r="AG434" s="152">
        <v>1</v>
      </c>
      <c r="AH434" s="139">
        <f t="shared" si="66"/>
        <v>42</v>
      </c>
      <c r="AI434" s="139">
        <f t="shared" si="62"/>
        <v>2868</v>
      </c>
      <c r="AJ434" s="109">
        <f t="shared" si="67"/>
        <v>2868</v>
      </c>
      <c r="AM434" t="b">
        <f>D434='15.02.2022 Смета'!D436</f>
        <v>1</v>
      </c>
      <c r="AN434" t="b">
        <f>F434='15.02.2022 Смета'!E436</f>
        <v>1</v>
      </c>
      <c r="AO434" t="b">
        <f>G434='15.02.2022 Смета'!F436</f>
        <v>1</v>
      </c>
      <c r="AP434" t="b">
        <f>H434='15.02.2022 Смета'!G436</f>
        <v>0</v>
      </c>
    </row>
    <row r="435" spans="1:42" ht="39" customHeight="1" x14ac:dyDescent="0.25">
      <c r="A435" s="108">
        <v>353</v>
      </c>
      <c r="B435" s="8" t="s">
        <v>203</v>
      </c>
      <c r="C435" s="21" t="s">
        <v>215</v>
      </c>
      <c r="D435" s="22" t="s">
        <v>671</v>
      </c>
      <c r="E435" s="21" t="s">
        <v>1060</v>
      </c>
      <c r="F435" s="35">
        <v>44684</v>
      </c>
      <c r="G435" s="35">
        <v>44686</v>
      </c>
      <c r="H435" s="21" t="s">
        <v>541</v>
      </c>
      <c r="I435" s="22" t="s">
        <v>755</v>
      </c>
      <c r="J435" s="35">
        <v>44684</v>
      </c>
      <c r="K435" s="35">
        <v>44686</v>
      </c>
      <c r="L435" s="10"/>
      <c r="M435" s="10">
        <v>3400</v>
      </c>
      <c r="N435" s="10">
        <f t="shared" si="58"/>
        <v>0</v>
      </c>
      <c r="O435" s="10"/>
      <c r="P435" s="10">
        <v>2900</v>
      </c>
      <c r="Q435" s="10">
        <f t="shared" si="59"/>
        <v>0</v>
      </c>
      <c r="R435" s="10"/>
      <c r="S435" s="10">
        <v>2800</v>
      </c>
      <c r="T435" s="10">
        <f t="shared" si="60"/>
        <v>0</v>
      </c>
      <c r="U435" s="10">
        <v>8</v>
      </c>
      <c r="V435" s="10">
        <v>150</v>
      </c>
      <c r="W435" s="10">
        <f t="shared" si="63"/>
        <v>1200</v>
      </c>
      <c r="X435" s="10">
        <v>8</v>
      </c>
      <c r="Y435" s="10">
        <v>150</v>
      </c>
      <c r="Z435" s="10">
        <f t="shared" si="64"/>
        <v>1200</v>
      </c>
      <c r="AA435" s="10">
        <v>8</v>
      </c>
      <c r="AB435" s="10">
        <v>150</v>
      </c>
      <c r="AC435" s="10">
        <f t="shared" si="65"/>
        <v>1200</v>
      </c>
      <c r="AD435" s="11">
        <v>32</v>
      </c>
      <c r="AE435" s="3">
        <v>7</v>
      </c>
      <c r="AF435" s="3">
        <f t="shared" si="57"/>
        <v>224</v>
      </c>
      <c r="AG435" s="152">
        <v>1</v>
      </c>
      <c r="AH435" s="145">
        <f t="shared" si="66"/>
        <v>56</v>
      </c>
      <c r="AI435" s="139">
        <f t="shared" si="62"/>
        <v>3824</v>
      </c>
      <c r="AJ435" s="118">
        <f t="shared" si="67"/>
        <v>3824</v>
      </c>
      <c r="AM435" t="b">
        <f>D435='15.02.2022 Смета'!D437</f>
        <v>1</v>
      </c>
      <c r="AN435" t="b">
        <f>F435='15.02.2022 Смета'!E437</f>
        <v>1</v>
      </c>
      <c r="AO435" t="b">
        <f>G435='15.02.2022 Смета'!F437</f>
        <v>1</v>
      </c>
      <c r="AP435" t="b">
        <f>H435='15.02.2022 Смета'!G437</f>
        <v>1</v>
      </c>
    </row>
    <row r="436" spans="1:42" ht="16.149999999999999" customHeight="1" x14ac:dyDescent="0.25">
      <c r="A436" s="108">
        <v>354</v>
      </c>
      <c r="B436" s="8" t="s">
        <v>203</v>
      </c>
      <c r="C436" s="21" t="s">
        <v>215</v>
      </c>
      <c r="D436" s="22" t="s">
        <v>672</v>
      </c>
      <c r="E436" s="21" t="s">
        <v>1059</v>
      </c>
      <c r="F436" s="35">
        <v>44684</v>
      </c>
      <c r="G436" s="35">
        <v>44686</v>
      </c>
      <c r="H436" s="21" t="s">
        <v>799</v>
      </c>
      <c r="I436" s="22" t="s">
        <v>754</v>
      </c>
      <c r="J436" s="35">
        <v>44684</v>
      </c>
      <c r="K436" s="35">
        <v>44686</v>
      </c>
      <c r="L436" s="10"/>
      <c r="M436" s="10">
        <v>3400</v>
      </c>
      <c r="N436" s="10">
        <f t="shared" si="58"/>
        <v>0</v>
      </c>
      <c r="O436" s="10"/>
      <c r="P436" s="10">
        <v>2900</v>
      </c>
      <c r="Q436" s="10">
        <f t="shared" si="59"/>
        <v>0</v>
      </c>
      <c r="R436" s="10"/>
      <c r="S436" s="10">
        <v>2800</v>
      </c>
      <c r="T436" s="10">
        <f t="shared" si="60"/>
        <v>0</v>
      </c>
      <c r="U436" s="13">
        <v>4</v>
      </c>
      <c r="V436" s="10">
        <v>150</v>
      </c>
      <c r="W436" s="10">
        <f t="shared" si="63"/>
        <v>600</v>
      </c>
      <c r="X436" s="13">
        <v>4</v>
      </c>
      <c r="Y436" s="10">
        <v>150</v>
      </c>
      <c r="Z436" s="10">
        <f t="shared" si="64"/>
        <v>600</v>
      </c>
      <c r="AA436" s="10">
        <v>4</v>
      </c>
      <c r="AB436" s="10">
        <v>150</v>
      </c>
      <c r="AC436" s="10">
        <f t="shared" si="65"/>
        <v>600</v>
      </c>
      <c r="AD436" s="11">
        <v>16</v>
      </c>
      <c r="AE436" s="3">
        <v>7</v>
      </c>
      <c r="AF436" s="3">
        <f t="shared" si="57"/>
        <v>112</v>
      </c>
      <c r="AG436" s="152">
        <v>1</v>
      </c>
      <c r="AH436" s="145">
        <f t="shared" si="66"/>
        <v>28</v>
      </c>
      <c r="AI436" s="139">
        <f t="shared" si="62"/>
        <v>1912</v>
      </c>
      <c r="AJ436" s="118">
        <f t="shared" si="67"/>
        <v>1912</v>
      </c>
      <c r="AM436" t="b">
        <f>D436='15.02.2022 Смета'!D438</f>
        <v>1</v>
      </c>
      <c r="AN436" t="b">
        <f>F436='15.02.2022 Смета'!E438</f>
        <v>1</v>
      </c>
      <c r="AO436" t="b">
        <f>G436='15.02.2022 Смета'!F438</f>
        <v>1</v>
      </c>
      <c r="AP436" t="b">
        <f>H436='15.02.2022 Смета'!G438</f>
        <v>1</v>
      </c>
    </row>
    <row r="437" spans="1:42" ht="40.15" customHeight="1" x14ac:dyDescent="0.25">
      <c r="A437" s="108">
        <v>355</v>
      </c>
      <c r="B437" s="8" t="s">
        <v>203</v>
      </c>
      <c r="C437" s="21" t="s">
        <v>215</v>
      </c>
      <c r="D437" s="22" t="s">
        <v>673</v>
      </c>
      <c r="E437" s="21" t="s">
        <v>1060</v>
      </c>
      <c r="F437" s="35">
        <v>44817</v>
      </c>
      <c r="G437" s="35">
        <v>44819</v>
      </c>
      <c r="H437" s="21" t="s">
        <v>297</v>
      </c>
      <c r="I437" s="22" t="s">
        <v>755</v>
      </c>
      <c r="J437" s="35">
        <v>44817</v>
      </c>
      <c r="K437" s="35">
        <v>44819</v>
      </c>
      <c r="L437" s="10"/>
      <c r="M437" s="10">
        <v>3400</v>
      </c>
      <c r="N437" s="10">
        <f t="shared" si="58"/>
        <v>0</v>
      </c>
      <c r="O437" s="10"/>
      <c r="P437" s="10">
        <v>2900</v>
      </c>
      <c r="Q437" s="10">
        <f t="shared" si="59"/>
        <v>0</v>
      </c>
      <c r="R437" s="10"/>
      <c r="S437" s="10">
        <v>2800</v>
      </c>
      <c r="T437" s="10">
        <f t="shared" si="60"/>
        <v>0</v>
      </c>
      <c r="U437" s="10">
        <v>12</v>
      </c>
      <c r="V437" s="10">
        <v>150</v>
      </c>
      <c r="W437" s="10">
        <f t="shared" si="63"/>
        <v>1800</v>
      </c>
      <c r="X437" s="10">
        <v>12</v>
      </c>
      <c r="Y437" s="10">
        <v>150</v>
      </c>
      <c r="Z437" s="10">
        <f t="shared" si="64"/>
        <v>1800</v>
      </c>
      <c r="AA437" s="10">
        <v>12</v>
      </c>
      <c r="AB437" s="10">
        <v>150</v>
      </c>
      <c r="AC437" s="10">
        <f t="shared" si="65"/>
        <v>1800</v>
      </c>
      <c r="AD437" s="11">
        <v>48</v>
      </c>
      <c r="AE437" s="3">
        <v>7</v>
      </c>
      <c r="AF437" s="3">
        <f t="shared" si="57"/>
        <v>336</v>
      </c>
      <c r="AG437" s="152">
        <v>1</v>
      </c>
      <c r="AH437" s="145">
        <f t="shared" si="66"/>
        <v>84</v>
      </c>
      <c r="AI437" s="139">
        <f t="shared" si="62"/>
        <v>5736</v>
      </c>
      <c r="AJ437" s="118">
        <f t="shared" si="67"/>
        <v>5736</v>
      </c>
      <c r="AM437" t="b">
        <f>D437='15.02.2022 Смета'!D439</f>
        <v>1</v>
      </c>
      <c r="AN437" t="b">
        <f>F437='15.02.2022 Смета'!E439</f>
        <v>1</v>
      </c>
      <c r="AO437" t="b">
        <f>G437='15.02.2022 Смета'!F439</f>
        <v>1</v>
      </c>
      <c r="AP437" t="b">
        <f>H437='15.02.2022 Смета'!G439</f>
        <v>1</v>
      </c>
    </row>
    <row r="438" spans="1:42" ht="16.899999999999999" customHeight="1" x14ac:dyDescent="0.25">
      <c r="A438" s="106"/>
      <c r="B438" s="96"/>
      <c r="C438" s="97"/>
      <c r="D438" s="179" t="s">
        <v>906</v>
      </c>
      <c r="E438" s="99"/>
      <c r="F438" s="99"/>
      <c r="G438" s="99"/>
      <c r="H438" s="99"/>
      <c r="I438" s="99"/>
      <c r="J438" s="99"/>
      <c r="K438" s="99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2"/>
      <c r="AE438" s="79"/>
      <c r="AF438" s="79"/>
      <c r="AG438" s="153"/>
      <c r="AH438" s="151"/>
      <c r="AI438" s="151"/>
      <c r="AJ438" s="164"/>
      <c r="AM438" t="b">
        <f>D438='15.02.2022 Смета'!D440</f>
        <v>1</v>
      </c>
      <c r="AN438" t="b">
        <f>F438='15.02.2022 Смета'!E440</f>
        <v>1</v>
      </c>
      <c r="AO438" t="b">
        <f>G438='15.02.2022 Смета'!F440</f>
        <v>1</v>
      </c>
      <c r="AP438" t="b">
        <f>H438='15.02.2022 Смета'!G440</f>
        <v>1</v>
      </c>
    </row>
    <row r="439" spans="1:42" ht="40.9" customHeight="1" x14ac:dyDescent="0.25">
      <c r="A439" s="108">
        <v>356</v>
      </c>
      <c r="B439" s="8" t="s">
        <v>193</v>
      </c>
      <c r="C439" s="21" t="s">
        <v>194</v>
      </c>
      <c r="D439" s="22" t="s">
        <v>674</v>
      </c>
      <c r="E439" s="21" t="s">
        <v>498</v>
      </c>
      <c r="F439" s="35">
        <v>44610</v>
      </c>
      <c r="G439" s="35">
        <v>44614</v>
      </c>
      <c r="H439" s="21" t="s">
        <v>1057</v>
      </c>
      <c r="I439" s="22" t="s">
        <v>498</v>
      </c>
      <c r="J439" s="35">
        <v>44610</v>
      </c>
      <c r="K439" s="35">
        <v>44614</v>
      </c>
      <c r="L439" s="10"/>
      <c r="M439" s="10">
        <v>3400</v>
      </c>
      <c r="N439" s="10">
        <f t="shared" si="58"/>
        <v>0</v>
      </c>
      <c r="O439" s="10"/>
      <c r="P439" s="10">
        <v>2900</v>
      </c>
      <c r="Q439" s="10">
        <f t="shared" si="59"/>
        <v>0</v>
      </c>
      <c r="R439" s="10"/>
      <c r="S439" s="10">
        <v>2800</v>
      </c>
      <c r="T439" s="10">
        <f t="shared" si="60"/>
        <v>0</v>
      </c>
      <c r="U439" s="10">
        <v>6</v>
      </c>
      <c r="V439" s="10">
        <v>150</v>
      </c>
      <c r="W439" s="10">
        <f t="shared" si="63"/>
        <v>900</v>
      </c>
      <c r="X439" s="10">
        <v>6</v>
      </c>
      <c r="Y439" s="10">
        <v>150</v>
      </c>
      <c r="Z439" s="10">
        <f t="shared" si="64"/>
        <v>900</v>
      </c>
      <c r="AA439" s="10">
        <v>6</v>
      </c>
      <c r="AB439" s="10">
        <v>150</v>
      </c>
      <c r="AC439" s="10">
        <f t="shared" si="65"/>
        <v>900</v>
      </c>
      <c r="AD439" s="11"/>
      <c r="AE439" s="3">
        <v>7</v>
      </c>
      <c r="AF439" s="3">
        <f t="shared" si="57"/>
        <v>0</v>
      </c>
      <c r="AG439" s="152">
        <v>1</v>
      </c>
      <c r="AH439" s="145">
        <f t="shared" si="66"/>
        <v>18</v>
      </c>
      <c r="AI439" s="139">
        <f t="shared" si="62"/>
        <v>2700</v>
      </c>
      <c r="AJ439" s="118">
        <f t="shared" si="67"/>
        <v>2700</v>
      </c>
      <c r="AM439" t="b">
        <f>D439='15.02.2022 Смета'!D441</f>
        <v>1</v>
      </c>
      <c r="AN439" t="b">
        <f>F439='15.02.2022 Смета'!E441</f>
        <v>1</v>
      </c>
      <c r="AO439" t="b">
        <f>G439='15.02.2022 Смета'!F441</f>
        <v>1</v>
      </c>
      <c r="AP439" t="b">
        <f>H439='15.02.2022 Смета'!G441</f>
        <v>0</v>
      </c>
    </row>
    <row r="440" spans="1:42" ht="26.65" customHeight="1" x14ac:dyDescent="0.25">
      <c r="A440" s="108">
        <v>357</v>
      </c>
      <c r="B440" s="8" t="s">
        <v>193</v>
      </c>
      <c r="C440" s="21" t="s">
        <v>194</v>
      </c>
      <c r="D440" s="22" t="s">
        <v>675</v>
      </c>
      <c r="E440" s="21" t="s">
        <v>1061</v>
      </c>
      <c r="F440" s="35">
        <v>44650</v>
      </c>
      <c r="G440" s="35">
        <v>44654</v>
      </c>
      <c r="H440" s="21" t="s">
        <v>1057</v>
      </c>
      <c r="I440" s="22" t="s">
        <v>756</v>
      </c>
      <c r="J440" s="35">
        <v>44650</v>
      </c>
      <c r="K440" s="35">
        <v>44654</v>
      </c>
      <c r="L440" s="10"/>
      <c r="M440" s="10">
        <v>3400</v>
      </c>
      <c r="N440" s="10">
        <f t="shared" si="58"/>
        <v>0</v>
      </c>
      <c r="O440" s="10"/>
      <c r="P440" s="10">
        <v>2900</v>
      </c>
      <c r="Q440" s="10">
        <f t="shared" si="59"/>
        <v>0</v>
      </c>
      <c r="R440" s="10"/>
      <c r="S440" s="10">
        <v>2800</v>
      </c>
      <c r="T440" s="10">
        <f t="shared" si="60"/>
        <v>0</v>
      </c>
      <c r="U440" s="10">
        <v>4</v>
      </c>
      <c r="V440" s="10">
        <v>150</v>
      </c>
      <c r="W440" s="10">
        <f t="shared" si="63"/>
        <v>600</v>
      </c>
      <c r="X440" s="10">
        <v>4</v>
      </c>
      <c r="Y440" s="10">
        <v>150</v>
      </c>
      <c r="Z440" s="10">
        <f t="shared" si="64"/>
        <v>600</v>
      </c>
      <c r="AA440" s="10">
        <v>4</v>
      </c>
      <c r="AB440" s="10">
        <v>150</v>
      </c>
      <c r="AC440" s="10">
        <f t="shared" si="65"/>
        <v>600</v>
      </c>
      <c r="AD440" s="11"/>
      <c r="AE440" s="3">
        <v>7</v>
      </c>
      <c r="AF440" s="3">
        <f t="shared" si="57"/>
        <v>0</v>
      </c>
      <c r="AG440" s="152">
        <v>1</v>
      </c>
      <c r="AH440" s="139">
        <f t="shared" si="66"/>
        <v>12</v>
      </c>
      <c r="AI440" s="139">
        <f t="shared" si="62"/>
        <v>1800</v>
      </c>
      <c r="AJ440" s="109">
        <f t="shared" si="67"/>
        <v>1800</v>
      </c>
      <c r="AM440" t="b">
        <f>D440='15.02.2022 Смета'!D442</f>
        <v>1</v>
      </c>
      <c r="AN440" t="b">
        <f>F440='15.02.2022 Смета'!E442</f>
        <v>1</v>
      </c>
      <c r="AO440" t="b">
        <f>G440='15.02.2022 Смета'!F442</f>
        <v>1</v>
      </c>
      <c r="AP440" t="b">
        <f>H440='15.02.2022 Смета'!G442</f>
        <v>0</v>
      </c>
    </row>
    <row r="441" spans="1:42" x14ac:dyDescent="0.25">
      <c r="A441" s="106"/>
      <c r="B441" s="96"/>
      <c r="C441" s="97"/>
      <c r="D441" s="179" t="s">
        <v>932</v>
      </c>
      <c r="E441" s="99"/>
      <c r="F441" s="99"/>
      <c r="G441" s="99"/>
      <c r="H441" s="99"/>
      <c r="I441" s="99"/>
      <c r="J441" s="99"/>
      <c r="K441" s="99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2"/>
      <c r="AE441" s="79"/>
      <c r="AF441" s="79"/>
      <c r="AG441" s="153"/>
      <c r="AH441" s="151"/>
      <c r="AI441" s="151"/>
      <c r="AJ441" s="164"/>
      <c r="AM441" t="b">
        <f>D441='15.02.2022 Смета'!D443</f>
        <v>0</v>
      </c>
      <c r="AN441" t="b">
        <f>F441='15.02.2022 Смета'!E443</f>
        <v>1</v>
      </c>
      <c r="AO441" t="b">
        <f>G441='15.02.2022 Смета'!F443</f>
        <v>1</v>
      </c>
      <c r="AP441" t="b">
        <f>H441='15.02.2022 Смета'!G443</f>
        <v>1</v>
      </c>
    </row>
    <row r="442" spans="1:42" ht="26.65" customHeight="1" x14ac:dyDescent="0.25">
      <c r="A442" s="108">
        <v>358</v>
      </c>
      <c r="B442" s="8" t="s">
        <v>193</v>
      </c>
      <c r="C442" s="21" t="s">
        <v>117</v>
      </c>
      <c r="D442" s="22" t="s">
        <v>676</v>
      </c>
      <c r="E442" s="21" t="s">
        <v>475</v>
      </c>
      <c r="F442" s="35">
        <v>44600</v>
      </c>
      <c r="G442" s="35">
        <v>44608</v>
      </c>
      <c r="H442" s="21" t="s">
        <v>331</v>
      </c>
      <c r="I442" s="22" t="s">
        <v>475</v>
      </c>
      <c r="J442" s="35">
        <v>44600</v>
      </c>
      <c r="K442" s="35">
        <v>44608</v>
      </c>
      <c r="L442" s="17"/>
      <c r="M442" s="10">
        <v>3400</v>
      </c>
      <c r="N442" s="10">
        <f t="shared" si="58"/>
        <v>0</v>
      </c>
      <c r="O442" s="17"/>
      <c r="P442" s="10">
        <v>2900</v>
      </c>
      <c r="Q442" s="10">
        <f t="shared" si="59"/>
        <v>0</v>
      </c>
      <c r="R442" s="17"/>
      <c r="S442" s="10">
        <v>2800</v>
      </c>
      <c r="T442" s="10">
        <f t="shared" si="60"/>
        <v>0</v>
      </c>
      <c r="U442" s="17">
        <v>35</v>
      </c>
      <c r="V442" s="10">
        <v>150</v>
      </c>
      <c r="W442" s="10">
        <f t="shared" si="63"/>
        <v>5250</v>
      </c>
      <c r="X442" s="17">
        <v>35</v>
      </c>
      <c r="Y442" s="10">
        <v>150</v>
      </c>
      <c r="Z442" s="10">
        <f t="shared" si="64"/>
        <v>5250</v>
      </c>
      <c r="AA442" s="17">
        <v>35</v>
      </c>
      <c r="AB442" s="10">
        <v>150</v>
      </c>
      <c r="AC442" s="10">
        <f t="shared" si="65"/>
        <v>5250</v>
      </c>
      <c r="AD442" s="19"/>
      <c r="AE442" s="3">
        <v>7</v>
      </c>
      <c r="AF442" s="3">
        <f t="shared" si="57"/>
        <v>0</v>
      </c>
      <c r="AG442" s="152">
        <v>1</v>
      </c>
      <c r="AH442" s="139">
        <f t="shared" si="66"/>
        <v>105</v>
      </c>
      <c r="AI442" s="139">
        <f t="shared" si="62"/>
        <v>15750</v>
      </c>
      <c r="AJ442" s="109">
        <f t="shared" si="67"/>
        <v>15750</v>
      </c>
      <c r="AM442" t="b">
        <f>D442='15.02.2022 Смета'!D444</f>
        <v>1</v>
      </c>
      <c r="AN442" t="b">
        <f>F442='15.02.2022 Смета'!E444</f>
        <v>1</v>
      </c>
      <c r="AO442" t="b">
        <f>G442='15.02.2022 Смета'!F444</f>
        <v>1</v>
      </c>
      <c r="AP442" t="b">
        <f>H442='15.02.2022 Смета'!G444</f>
        <v>1</v>
      </c>
    </row>
    <row r="443" spans="1:42" ht="26.65" customHeight="1" x14ac:dyDescent="0.25">
      <c r="A443" s="108">
        <v>359</v>
      </c>
      <c r="B443" s="8" t="s">
        <v>193</v>
      </c>
      <c r="C443" s="21" t="s">
        <v>117</v>
      </c>
      <c r="D443" s="22" t="s">
        <v>677</v>
      </c>
      <c r="E443" s="21" t="s">
        <v>500</v>
      </c>
      <c r="F443" s="35">
        <v>44617</v>
      </c>
      <c r="G443" s="35">
        <v>44624</v>
      </c>
      <c r="H443" s="21" t="s">
        <v>298</v>
      </c>
      <c r="I443" s="22" t="s">
        <v>500</v>
      </c>
      <c r="J443" s="35">
        <v>44617</v>
      </c>
      <c r="K443" s="35">
        <v>44624</v>
      </c>
      <c r="L443" s="19"/>
      <c r="M443" s="10">
        <v>3400</v>
      </c>
      <c r="N443" s="10">
        <f t="shared" si="58"/>
        <v>0</v>
      </c>
      <c r="O443" s="17"/>
      <c r="P443" s="10">
        <v>2900</v>
      </c>
      <c r="Q443" s="10">
        <f t="shared" si="59"/>
        <v>0</v>
      </c>
      <c r="R443" s="17"/>
      <c r="S443" s="10">
        <v>2800</v>
      </c>
      <c r="T443" s="10">
        <f t="shared" si="60"/>
        <v>0</v>
      </c>
      <c r="U443" s="17">
        <v>35</v>
      </c>
      <c r="V443" s="10">
        <v>150</v>
      </c>
      <c r="W443" s="10">
        <f t="shared" si="63"/>
        <v>5250</v>
      </c>
      <c r="X443" s="17">
        <v>35</v>
      </c>
      <c r="Y443" s="10">
        <v>150</v>
      </c>
      <c r="Z443" s="10">
        <f t="shared" si="64"/>
        <v>5250</v>
      </c>
      <c r="AA443" s="17">
        <v>35</v>
      </c>
      <c r="AB443" s="10">
        <v>150</v>
      </c>
      <c r="AC443" s="10">
        <f t="shared" si="65"/>
        <v>5250</v>
      </c>
      <c r="AD443" s="19"/>
      <c r="AE443" s="3">
        <v>7</v>
      </c>
      <c r="AF443" s="3">
        <f t="shared" si="57"/>
        <v>0</v>
      </c>
      <c r="AG443" s="152">
        <v>1</v>
      </c>
      <c r="AH443" s="139">
        <f t="shared" si="66"/>
        <v>105</v>
      </c>
      <c r="AI443" s="139">
        <f t="shared" si="62"/>
        <v>15750</v>
      </c>
      <c r="AJ443" s="109">
        <f t="shared" si="67"/>
        <v>15750</v>
      </c>
      <c r="AM443" t="b">
        <f>D443='15.02.2022 Смета'!D445</f>
        <v>1</v>
      </c>
      <c r="AN443" t="b">
        <f>F443='15.02.2022 Смета'!E445</f>
        <v>1</v>
      </c>
      <c r="AO443" t="b">
        <f>G443='15.02.2022 Смета'!F445</f>
        <v>1</v>
      </c>
      <c r="AP443" t="b">
        <f>H443='15.02.2022 Смета'!G445</f>
        <v>1</v>
      </c>
    </row>
    <row r="444" spans="1:42" ht="26.65" customHeight="1" x14ac:dyDescent="0.25">
      <c r="A444" s="108">
        <v>360</v>
      </c>
      <c r="B444" s="8" t="s">
        <v>193</v>
      </c>
      <c r="C444" s="21" t="s">
        <v>117</v>
      </c>
      <c r="D444" s="22" t="s">
        <v>678</v>
      </c>
      <c r="E444" s="21" t="s">
        <v>500</v>
      </c>
      <c r="F444" s="35">
        <v>44626</v>
      </c>
      <c r="G444" s="35">
        <v>44634</v>
      </c>
      <c r="H444" s="21" t="s">
        <v>318</v>
      </c>
      <c r="I444" s="22" t="s">
        <v>500</v>
      </c>
      <c r="J444" s="35">
        <v>44626</v>
      </c>
      <c r="K444" s="35">
        <v>44634</v>
      </c>
      <c r="L444" s="10"/>
      <c r="M444" s="10">
        <v>3400</v>
      </c>
      <c r="N444" s="10">
        <f t="shared" si="58"/>
        <v>0</v>
      </c>
      <c r="O444" s="10"/>
      <c r="P444" s="10">
        <v>2900</v>
      </c>
      <c r="Q444" s="10">
        <f t="shared" si="59"/>
        <v>0</v>
      </c>
      <c r="R444" s="10"/>
      <c r="S444" s="10">
        <v>2800</v>
      </c>
      <c r="T444" s="10">
        <f t="shared" si="60"/>
        <v>0</v>
      </c>
      <c r="U444" s="10">
        <v>35</v>
      </c>
      <c r="V444" s="10">
        <v>150</v>
      </c>
      <c r="W444" s="10">
        <f t="shared" si="63"/>
        <v>5250</v>
      </c>
      <c r="X444" s="10">
        <v>35</v>
      </c>
      <c r="Y444" s="10">
        <v>150</v>
      </c>
      <c r="Z444" s="10">
        <f t="shared" si="64"/>
        <v>5250</v>
      </c>
      <c r="AA444" s="10">
        <v>35</v>
      </c>
      <c r="AB444" s="10">
        <v>150</v>
      </c>
      <c r="AC444" s="10">
        <f t="shared" si="65"/>
        <v>5250</v>
      </c>
      <c r="AD444" s="11"/>
      <c r="AE444" s="3">
        <v>7</v>
      </c>
      <c r="AF444" s="3">
        <f t="shared" si="57"/>
        <v>0</v>
      </c>
      <c r="AG444" s="152">
        <v>1</v>
      </c>
      <c r="AH444" s="139">
        <f t="shared" si="66"/>
        <v>105</v>
      </c>
      <c r="AI444" s="139">
        <f t="shared" si="62"/>
        <v>15750</v>
      </c>
      <c r="AJ444" s="109">
        <f t="shared" si="67"/>
        <v>15750</v>
      </c>
      <c r="AM444" t="b">
        <f>D444='15.02.2022 Смета'!D446</f>
        <v>1</v>
      </c>
      <c r="AN444" t="b">
        <f>F444='15.02.2022 Смета'!E446</f>
        <v>1</v>
      </c>
      <c r="AO444" t="b">
        <f>G444='15.02.2022 Смета'!F446</f>
        <v>1</v>
      </c>
      <c r="AP444" t="b">
        <f>H444='15.02.2022 Смета'!G446</f>
        <v>1</v>
      </c>
    </row>
    <row r="445" spans="1:42" ht="26.65" customHeight="1" x14ac:dyDescent="0.25">
      <c r="A445" s="108">
        <v>361</v>
      </c>
      <c r="B445" s="8" t="s">
        <v>193</v>
      </c>
      <c r="C445" s="21" t="s">
        <v>117</v>
      </c>
      <c r="D445" s="22" t="s">
        <v>679</v>
      </c>
      <c r="E445" s="21" t="s">
        <v>695</v>
      </c>
      <c r="F445" s="35">
        <v>44654</v>
      </c>
      <c r="G445" s="35">
        <v>44662</v>
      </c>
      <c r="H445" s="21" t="s">
        <v>331</v>
      </c>
      <c r="I445" s="22" t="s">
        <v>695</v>
      </c>
      <c r="J445" s="35">
        <v>44654</v>
      </c>
      <c r="K445" s="35">
        <v>44662</v>
      </c>
      <c r="L445" s="17"/>
      <c r="M445" s="10">
        <v>3400</v>
      </c>
      <c r="N445" s="10">
        <f t="shared" si="58"/>
        <v>0</v>
      </c>
      <c r="O445" s="17"/>
      <c r="P445" s="10">
        <v>2900</v>
      </c>
      <c r="Q445" s="10">
        <f t="shared" si="59"/>
        <v>0</v>
      </c>
      <c r="R445" s="17"/>
      <c r="S445" s="10">
        <v>2800</v>
      </c>
      <c r="T445" s="10">
        <f t="shared" si="60"/>
        <v>0</v>
      </c>
      <c r="U445" s="17">
        <v>35</v>
      </c>
      <c r="V445" s="10">
        <v>150</v>
      </c>
      <c r="W445" s="10">
        <f t="shared" si="63"/>
        <v>5250</v>
      </c>
      <c r="X445" s="17">
        <v>35</v>
      </c>
      <c r="Y445" s="10">
        <v>150</v>
      </c>
      <c r="Z445" s="10">
        <f t="shared" si="64"/>
        <v>5250</v>
      </c>
      <c r="AA445" s="17">
        <v>35</v>
      </c>
      <c r="AB445" s="10">
        <v>150</v>
      </c>
      <c r="AC445" s="10">
        <f t="shared" si="65"/>
        <v>5250</v>
      </c>
      <c r="AD445" s="19">
        <v>105</v>
      </c>
      <c r="AE445" s="3">
        <v>7</v>
      </c>
      <c r="AF445" s="3">
        <f t="shared" si="57"/>
        <v>735</v>
      </c>
      <c r="AG445" s="152">
        <v>1</v>
      </c>
      <c r="AH445" s="145">
        <f t="shared" si="66"/>
        <v>210</v>
      </c>
      <c r="AI445" s="139">
        <f t="shared" si="62"/>
        <v>16485</v>
      </c>
      <c r="AJ445" s="118">
        <f t="shared" si="67"/>
        <v>16485</v>
      </c>
      <c r="AM445" t="b">
        <f>D445='15.02.2022 Смета'!D447</f>
        <v>1</v>
      </c>
      <c r="AN445" t="b">
        <f>F445='15.02.2022 Смета'!E447</f>
        <v>1</v>
      </c>
      <c r="AO445" t="b">
        <f>G445='15.02.2022 Смета'!F447</f>
        <v>1</v>
      </c>
      <c r="AP445" t="b">
        <f>H445='15.02.2022 Смета'!G447</f>
        <v>1</v>
      </c>
    </row>
    <row r="446" spans="1:42" ht="26.65" customHeight="1" x14ac:dyDescent="0.25">
      <c r="A446" s="108">
        <v>362</v>
      </c>
      <c r="B446" s="8" t="s">
        <v>193</v>
      </c>
      <c r="C446" s="21" t="s">
        <v>117</v>
      </c>
      <c r="D446" s="22" t="s">
        <v>1098</v>
      </c>
      <c r="E446" s="21" t="s">
        <v>506</v>
      </c>
      <c r="F446" s="35">
        <v>44664</v>
      </c>
      <c r="G446" s="35">
        <v>44670</v>
      </c>
      <c r="H446" s="21" t="s">
        <v>797</v>
      </c>
      <c r="I446" s="22" t="s">
        <v>506</v>
      </c>
      <c r="J446" s="35">
        <v>44664</v>
      </c>
      <c r="K446" s="35">
        <v>44670</v>
      </c>
      <c r="L446" s="17"/>
      <c r="M446" s="10">
        <v>3400</v>
      </c>
      <c r="N446" s="10">
        <f t="shared" si="58"/>
        <v>0</v>
      </c>
      <c r="O446" s="17"/>
      <c r="P446" s="10">
        <v>2900</v>
      </c>
      <c r="Q446" s="10">
        <f t="shared" si="59"/>
        <v>0</v>
      </c>
      <c r="R446" s="17"/>
      <c r="S446" s="10">
        <v>2800</v>
      </c>
      <c r="T446" s="10">
        <f t="shared" si="60"/>
        <v>0</v>
      </c>
      <c r="U446" s="17">
        <v>35</v>
      </c>
      <c r="V446" s="10">
        <v>150</v>
      </c>
      <c r="W446" s="10">
        <f t="shared" si="63"/>
        <v>5250</v>
      </c>
      <c r="X446" s="17">
        <v>35</v>
      </c>
      <c r="Y446" s="10">
        <v>150</v>
      </c>
      <c r="Z446" s="10">
        <f t="shared" si="64"/>
        <v>5250</v>
      </c>
      <c r="AA446" s="17">
        <v>35</v>
      </c>
      <c r="AB446" s="10">
        <v>150</v>
      </c>
      <c r="AC446" s="10">
        <f t="shared" si="65"/>
        <v>5250</v>
      </c>
      <c r="AD446" s="19">
        <v>105</v>
      </c>
      <c r="AE446" s="3">
        <v>7</v>
      </c>
      <c r="AF446" s="3">
        <f>AD446*AE446</f>
        <v>735</v>
      </c>
      <c r="AG446" s="152">
        <v>1</v>
      </c>
      <c r="AH446" s="145">
        <f t="shared" si="66"/>
        <v>210</v>
      </c>
      <c r="AI446" s="139">
        <f t="shared" si="62"/>
        <v>16485</v>
      </c>
      <c r="AJ446" s="118">
        <f t="shared" si="67"/>
        <v>16485</v>
      </c>
      <c r="AM446" t="b">
        <f>D446='15.02.2022 Смета'!D448</f>
        <v>0</v>
      </c>
      <c r="AN446" t="b">
        <f>F446='15.02.2022 Смета'!E448</f>
        <v>1</v>
      </c>
      <c r="AO446" t="b">
        <f>G446='15.02.2022 Смета'!F448</f>
        <v>1</v>
      </c>
      <c r="AP446" t="b">
        <f>H446='15.02.2022 Смета'!G448</f>
        <v>1</v>
      </c>
    </row>
    <row r="447" spans="1:42" ht="26.65" customHeight="1" x14ac:dyDescent="0.25">
      <c r="A447" s="108">
        <v>363</v>
      </c>
      <c r="B447" s="8" t="s">
        <v>193</v>
      </c>
      <c r="C447" s="21" t="s">
        <v>117</v>
      </c>
      <c r="D447" s="22" t="s">
        <v>681</v>
      </c>
      <c r="E447" s="21" t="s">
        <v>828</v>
      </c>
      <c r="F447" s="35">
        <v>44673</v>
      </c>
      <c r="G447" s="35">
        <v>44679</v>
      </c>
      <c r="H447" s="21" t="s">
        <v>331</v>
      </c>
      <c r="I447" s="22" t="s">
        <v>432</v>
      </c>
      <c r="J447" s="35">
        <v>44673</v>
      </c>
      <c r="K447" s="35">
        <v>44679</v>
      </c>
      <c r="L447" s="17"/>
      <c r="M447" s="10">
        <v>3400</v>
      </c>
      <c r="N447" s="10">
        <f>L447*M447</f>
        <v>0</v>
      </c>
      <c r="O447" s="17"/>
      <c r="P447" s="10">
        <v>2900</v>
      </c>
      <c r="Q447" s="10">
        <f>O447*P447</f>
        <v>0</v>
      </c>
      <c r="R447" s="17"/>
      <c r="S447" s="10">
        <v>2800</v>
      </c>
      <c r="T447" s="10">
        <f>R447*S447</f>
        <v>0</v>
      </c>
      <c r="U447" s="17">
        <v>35</v>
      </c>
      <c r="V447" s="10">
        <v>150</v>
      </c>
      <c r="W447" s="10">
        <f t="shared" si="63"/>
        <v>5250</v>
      </c>
      <c r="X447" s="17">
        <v>35</v>
      </c>
      <c r="Y447" s="10">
        <v>150</v>
      </c>
      <c r="Z447" s="10">
        <f t="shared" si="64"/>
        <v>5250</v>
      </c>
      <c r="AA447" s="17">
        <v>35</v>
      </c>
      <c r="AB447" s="10">
        <v>150</v>
      </c>
      <c r="AC447" s="10">
        <f t="shared" si="65"/>
        <v>5250</v>
      </c>
      <c r="AD447" s="19">
        <v>105</v>
      </c>
      <c r="AE447" s="3">
        <v>7</v>
      </c>
      <c r="AF447" s="3">
        <f>AD447*AE447</f>
        <v>735</v>
      </c>
      <c r="AG447" s="152">
        <v>1</v>
      </c>
      <c r="AH447" s="145">
        <f t="shared" si="66"/>
        <v>210</v>
      </c>
      <c r="AI447" s="139">
        <f t="shared" si="62"/>
        <v>16485</v>
      </c>
      <c r="AJ447" s="118">
        <f t="shared" si="67"/>
        <v>16485</v>
      </c>
      <c r="AM447" t="b">
        <f>D447='15.02.2022 Смета'!D449</f>
        <v>1</v>
      </c>
      <c r="AN447" t="b">
        <f>F447='15.02.2022 Смета'!E449</f>
        <v>1</v>
      </c>
      <c r="AO447" t="b">
        <f>G447='15.02.2022 Смета'!F449</f>
        <v>1</v>
      </c>
      <c r="AP447" t="b">
        <f>H447='15.02.2022 Смета'!G449</f>
        <v>1</v>
      </c>
    </row>
    <row r="448" spans="1:42" ht="16.149999999999999" customHeight="1" x14ac:dyDescent="0.25">
      <c r="A448" s="108">
        <v>364</v>
      </c>
      <c r="B448" s="45" t="s">
        <v>193</v>
      </c>
      <c r="C448" s="21" t="s">
        <v>117</v>
      </c>
      <c r="D448" s="22" t="s">
        <v>71</v>
      </c>
      <c r="E448" s="21" t="s">
        <v>329</v>
      </c>
      <c r="F448" s="35">
        <v>44700</v>
      </c>
      <c r="G448" s="35">
        <v>44703</v>
      </c>
      <c r="H448" s="21" t="s">
        <v>301</v>
      </c>
      <c r="I448" s="22" t="s">
        <v>329</v>
      </c>
      <c r="J448" s="35">
        <v>44700</v>
      </c>
      <c r="K448" s="35">
        <v>44703</v>
      </c>
      <c r="L448" s="10"/>
      <c r="M448" s="10">
        <v>3400</v>
      </c>
      <c r="N448" s="10">
        <f>L448*M448</f>
        <v>0</v>
      </c>
      <c r="O448" s="10"/>
      <c r="P448" s="10">
        <v>2900</v>
      </c>
      <c r="Q448" s="10">
        <f>O448*P448</f>
        <v>0</v>
      </c>
      <c r="R448" s="10"/>
      <c r="S448" s="10">
        <v>2800</v>
      </c>
      <c r="T448" s="10">
        <f>R448*S448</f>
        <v>0</v>
      </c>
      <c r="U448" s="10">
        <v>35</v>
      </c>
      <c r="V448" s="10">
        <v>150</v>
      </c>
      <c r="W448" s="10">
        <f t="shared" si="63"/>
        <v>5250</v>
      </c>
      <c r="X448" s="10">
        <v>35</v>
      </c>
      <c r="Y448" s="10">
        <v>150</v>
      </c>
      <c r="Z448" s="10">
        <f t="shared" si="64"/>
        <v>5250</v>
      </c>
      <c r="AA448" s="10">
        <v>35</v>
      </c>
      <c r="AB448" s="10">
        <v>150</v>
      </c>
      <c r="AC448" s="10">
        <f t="shared" si="65"/>
        <v>5250</v>
      </c>
      <c r="AD448" s="11">
        <v>105</v>
      </c>
      <c r="AE448" s="3">
        <v>7</v>
      </c>
      <c r="AF448" s="3">
        <f>AD448*AE448</f>
        <v>735</v>
      </c>
      <c r="AG448" s="152">
        <v>1</v>
      </c>
      <c r="AH448" s="145">
        <f t="shared" si="66"/>
        <v>210</v>
      </c>
      <c r="AI448" s="139">
        <f t="shared" si="62"/>
        <v>16485</v>
      </c>
      <c r="AJ448" s="118">
        <f t="shared" si="67"/>
        <v>16485</v>
      </c>
      <c r="AM448" t="b">
        <f>D448='15.02.2022 Смета'!D450</f>
        <v>1</v>
      </c>
      <c r="AN448" t="b">
        <f>F448='15.02.2022 Смета'!E450</f>
        <v>1</v>
      </c>
      <c r="AO448" t="b">
        <f>G448='15.02.2022 Смета'!F450</f>
        <v>1</v>
      </c>
      <c r="AP448" t="b">
        <f>H448='15.02.2022 Смета'!G450</f>
        <v>1</v>
      </c>
    </row>
    <row r="449" spans="1:42" ht="14.65" customHeight="1" x14ac:dyDescent="0.25">
      <c r="A449" s="106"/>
      <c r="B449" s="96"/>
      <c r="C449" s="97"/>
      <c r="D449" s="179" t="s">
        <v>933</v>
      </c>
      <c r="E449" s="99"/>
      <c r="F449" s="99"/>
      <c r="G449" s="99"/>
      <c r="H449" s="99"/>
      <c r="I449" s="99"/>
      <c r="J449" s="99"/>
      <c r="K449" s="99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2"/>
      <c r="AE449" s="79"/>
      <c r="AF449" s="79"/>
      <c r="AG449" s="153"/>
      <c r="AH449" s="151"/>
      <c r="AI449" s="151"/>
      <c r="AJ449" s="164"/>
      <c r="AM449" t="b">
        <f>D449='15.02.2022 Смета'!D451</f>
        <v>0</v>
      </c>
      <c r="AN449" t="b">
        <f>F449='15.02.2022 Смета'!E451</f>
        <v>1</v>
      </c>
      <c r="AO449" t="b">
        <f>G449='15.02.2022 Смета'!F451</f>
        <v>1</v>
      </c>
      <c r="AP449" t="b">
        <f>H449='15.02.2022 Смета'!G451</f>
        <v>1</v>
      </c>
    </row>
    <row r="450" spans="1:42" ht="16.149999999999999" customHeight="1" thickBot="1" x14ac:dyDescent="0.3">
      <c r="A450" s="121">
        <v>365</v>
      </c>
      <c r="B450" s="122"/>
      <c r="C450" s="123" t="s">
        <v>757</v>
      </c>
      <c r="D450" s="124" t="s">
        <v>555</v>
      </c>
      <c r="E450" s="123" t="s">
        <v>758</v>
      </c>
      <c r="F450" s="125">
        <v>44562</v>
      </c>
      <c r="G450" s="125">
        <v>44926</v>
      </c>
      <c r="H450" s="123" t="s">
        <v>758</v>
      </c>
      <c r="I450" s="124" t="s">
        <v>758</v>
      </c>
      <c r="J450" s="125">
        <v>44562</v>
      </c>
      <c r="K450" s="125">
        <v>44926</v>
      </c>
      <c r="L450" s="126">
        <v>43</v>
      </c>
      <c r="M450" s="126">
        <v>3400</v>
      </c>
      <c r="N450" s="126">
        <f>L450*M450</f>
        <v>146200</v>
      </c>
      <c r="O450" s="126">
        <v>43</v>
      </c>
      <c r="P450" s="126">
        <v>2900</v>
      </c>
      <c r="Q450" s="126">
        <f>O450*P450</f>
        <v>124700</v>
      </c>
      <c r="R450" s="126">
        <v>43</v>
      </c>
      <c r="S450" s="126">
        <v>2800</v>
      </c>
      <c r="T450" s="126">
        <f>R450*S450</f>
        <v>120400</v>
      </c>
      <c r="U450" s="126">
        <v>521</v>
      </c>
      <c r="V450" s="126">
        <v>150</v>
      </c>
      <c r="W450" s="126">
        <f t="shared" si="63"/>
        <v>78150</v>
      </c>
      <c r="X450" s="126">
        <v>521</v>
      </c>
      <c r="Y450" s="126">
        <v>150</v>
      </c>
      <c r="Z450" s="126">
        <f t="shared" si="64"/>
        <v>78150</v>
      </c>
      <c r="AA450" s="126">
        <v>628</v>
      </c>
      <c r="AB450" s="126">
        <v>150</v>
      </c>
      <c r="AC450" s="126">
        <f t="shared" si="65"/>
        <v>94200</v>
      </c>
      <c r="AD450" s="127">
        <v>1844</v>
      </c>
      <c r="AE450" s="128">
        <v>7</v>
      </c>
      <c r="AF450" s="129">
        <f>AD450*AE450</f>
        <v>12908</v>
      </c>
      <c r="AG450" s="166">
        <v>1</v>
      </c>
      <c r="AH450" s="148">
        <f t="shared" si="66"/>
        <v>3643</v>
      </c>
      <c r="AI450" s="167">
        <f t="shared" si="62"/>
        <v>654708</v>
      </c>
      <c r="AJ450" s="130">
        <f t="shared" si="67"/>
        <v>654708</v>
      </c>
      <c r="AM450" t="b">
        <f>D450='15.02.2022 Смета'!D452</f>
        <v>1</v>
      </c>
      <c r="AN450" t="b">
        <f>F450='15.02.2022 Смета'!E452</f>
        <v>1</v>
      </c>
      <c r="AO450" t="b">
        <f>G450='15.02.2022 Смета'!F452</f>
        <v>1</v>
      </c>
      <c r="AP450" t="b">
        <f>H450='15.02.2022 Смета'!G452</f>
        <v>1</v>
      </c>
    </row>
  </sheetData>
  <mergeCells count="14">
    <mergeCell ref="U4:AC4"/>
    <mergeCell ref="AD4:AF4"/>
    <mergeCell ref="AG4:AI4"/>
    <mergeCell ref="AJ4:AJ5"/>
    <mergeCell ref="A2:AJ2"/>
    <mergeCell ref="A4:A5"/>
    <mergeCell ref="B4:B5"/>
    <mergeCell ref="C4:C5"/>
    <mergeCell ref="D4:D5"/>
    <mergeCell ref="E4:E5"/>
    <mergeCell ref="F4:F5"/>
    <mergeCell ref="G4:G5"/>
    <mergeCell ref="H4:H5"/>
    <mergeCell ref="L4:T4"/>
  </mergeCells>
  <printOptions horizontalCentered="1"/>
  <pageMargins left="0.11811023622047245" right="0.11811023622047245" top="1.0236220472440944" bottom="0.39370078740157483" header="0" footer="0"/>
  <pageSetup paperSize="9" scale="93" orientation="landscape" r:id="rId1"/>
  <rowBreaks count="21" manualBreakCount="21">
    <brk id="17" max="7" man="1"/>
    <brk id="32" max="7" man="1"/>
    <brk id="60" max="7" man="1"/>
    <brk id="90" max="7" man="1"/>
    <brk id="110" max="7" man="1"/>
    <brk id="131" max="7" man="1"/>
    <brk id="153" max="7" man="1"/>
    <brk id="183" max="7" man="1"/>
    <brk id="201" max="7" man="1"/>
    <brk id="219" max="7" man="1"/>
    <brk id="245" max="7" man="1"/>
    <brk id="263" max="7" man="1"/>
    <brk id="286" max="7" man="1"/>
    <brk id="302" max="7" man="1"/>
    <brk id="321" max="7" man="1"/>
    <brk id="342" max="7" man="1"/>
    <brk id="363" max="7" man="1"/>
    <brk id="379" max="7" man="1"/>
    <brk id="393" max="7" man="1"/>
    <brk id="419" max="7" man="1"/>
    <brk id="439" max="7" man="1"/>
  </rowBreaks>
  <colBreaks count="1" manualBreakCount="1">
    <brk id="8" min="1" max="449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P450"/>
  <sheetViews>
    <sheetView view="pageBreakPreview" zoomScale="70" zoomScaleNormal="50" zoomScaleSheetLayoutView="70" workbookViewId="0">
      <selection activeCell="D6" sqref="D6"/>
    </sheetView>
  </sheetViews>
  <sheetFormatPr defaultRowHeight="15" x14ac:dyDescent="0.25"/>
  <cols>
    <col min="1" max="1" width="4.28515625" style="175" customWidth="1"/>
    <col min="2" max="2" width="24" style="4" hidden="1" customWidth="1"/>
    <col min="3" max="3" width="17.28515625" style="85" hidden="1" customWidth="1"/>
    <col min="4" max="4" width="65.5703125" style="37" customWidth="1"/>
    <col min="5" max="5" width="25.7109375" style="85" customWidth="1"/>
    <col min="6" max="7" width="15.28515625" style="40" customWidth="1"/>
    <col min="8" max="8" width="24.7109375" style="85" customWidth="1"/>
    <col min="9" max="9" width="17" style="37" hidden="1" customWidth="1"/>
    <col min="10" max="10" width="14.28515625" style="40" hidden="1" customWidth="1"/>
    <col min="11" max="11" width="13" style="40" hidden="1" customWidth="1"/>
    <col min="12" max="12" width="8.28515625" style="6" hidden="1" customWidth="1"/>
    <col min="13" max="13" width="7.7109375" style="6" hidden="1" customWidth="1"/>
    <col min="14" max="14" width="10.7109375" style="6" hidden="1" customWidth="1"/>
    <col min="15" max="16" width="7.7109375" style="6" hidden="1" customWidth="1"/>
    <col min="17" max="17" width="10" style="6" hidden="1" customWidth="1"/>
    <col min="18" max="19" width="7.7109375" style="6" hidden="1" customWidth="1"/>
    <col min="20" max="20" width="10.28515625" style="6" hidden="1" customWidth="1"/>
    <col min="21" max="22" width="7.7109375" hidden="1" customWidth="1"/>
    <col min="23" max="23" width="10.7109375" hidden="1" customWidth="1"/>
    <col min="24" max="25" width="7.7109375" hidden="1" customWidth="1"/>
    <col min="26" max="26" width="10.28515625" hidden="1" customWidth="1"/>
    <col min="27" max="27" width="10" hidden="1" customWidth="1"/>
    <col min="28" max="28" width="7.7109375" hidden="1" customWidth="1"/>
    <col min="29" max="29" width="11.28515625" hidden="1" customWidth="1"/>
    <col min="30" max="30" width="9.28515625" hidden="1" customWidth="1"/>
    <col min="31" max="31" width="7.7109375" hidden="1" customWidth="1"/>
    <col min="32" max="32" width="11.42578125" hidden="1" customWidth="1"/>
    <col min="33" max="33" width="12.7109375" hidden="1" customWidth="1"/>
    <col min="34" max="34" width="10.28515625" hidden="1" customWidth="1"/>
    <col min="35" max="35" width="17.28515625" hidden="1" customWidth="1"/>
    <col min="36" max="36" width="12.28515625" hidden="1" customWidth="1"/>
  </cols>
  <sheetData>
    <row r="1" spans="1:42" ht="163.15" customHeight="1" x14ac:dyDescent="0.25"/>
    <row r="2" spans="1:42" ht="21" customHeight="1" x14ac:dyDescent="0.25">
      <c r="A2" s="1954" t="s">
        <v>1109</v>
      </c>
      <c r="B2" s="1954"/>
      <c r="C2" s="1954"/>
      <c r="D2" s="1954"/>
      <c r="E2" s="1954"/>
      <c r="F2" s="1954"/>
      <c r="G2" s="1954"/>
      <c r="H2" s="1954"/>
      <c r="I2" s="1954"/>
      <c r="J2" s="1954"/>
      <c r="K2" s="1954"/>
      <c r="L2" s="1954"/>
      <c r="M2" s="1954"/>
      <c r="N2" s="1954"/>
      <c r="O2" s="1954"/>
      <c r="P2" s="1954"/>
      <c r="Q2" s="1954"/>
      <c r="R2" s="1954"/>
      <c r="S2" s="1954"/>
      <c r="T2" s="1954"/>
      <c r="U2" s="1954"/>
      <c r="V2" s="1954"/>
      <c r="W2" s="1954"/>
      <c r="X2" s="1954"/>
      <c r="Y2" s="1954"/>
      <c r="Z2" s="1954"/>
      <c r="AA2" s="1954"/>
      <c r="AB2" s="1954"/>
      <c r="AC2" s="1954"/>
      <c r="AD2" s="1954"/>
      <c r="AE2" s="1954"/>
      <c r="AF2" s="1954"/>
      <c r="AG2" s="1954"/>
      <c r="AH2" s="1954"/>
      <c r="AI2" s="1954"/>
      <c r="AJ2" s="1954"/>
    </row>
    <row r="3" spans="1:42" ht="15.75" thickBot="1" x14ac:dyDescent="0.3"/>
    <row r="4" spans="1:42" ht="45" customHeight="1" x14ac:dyDescent="0.25">
      <c r="A4" s="1955" t="s">
        <v>0</v>
      </c>
      <c r="B4" s="1957" t="s">
        <v>106</v>
      </c>
      <c r="C4" s="1959" t="s">
        <v>107</v>
      </c>
      <c r="D4" s="1959" t="s">
        <v>94</v>
      </c>
      <c r="E4" s="1959" t="s">
        <v>295</v>
      </c>
      <c r="F4" s="1961" t="s">
        <v>917</v>
      </c>
      <c r="G4" s="1961" t="s">
        <v>938</v>
      </c>
      <c r="H4" s="1959" t="s">
        <v>296</v>
      </c>
      <c r="I4" s="176" t="s">
        <v>295</v>
      </c>
      <c r="J4" s="176" t="s">
        <v>96</v>
      </c>
      <c r="K4" s="176" t="s">
        <v>97</v>
      </c>
      <c r="L4" s="1957" t="s">
        <v>1</v>
      </c>
      <c r="M4" s="1957"/>
      <c r="N4" s="1957"/>
      <c r="O4" s="1957"/>
      <c r="P4" s="1957"/>
      <c r="Q4" s="1957"/>
      <c r="R4" s="1957"/>
      <c r="S4" s="1957"/>
      <c r="T4" s="1957"/>
      <c r="U4" s="1963" t="s">
        <v>5</v>
      </c>
      <c r="V4" s="1963"/>
      <c r="W4" s="1963"/>
      <c r="X4" s="1963"/>
      <c r="Y4" s="1963"/>
      <c r="Z4" s="1963"/>
      <c r="AA4" s="1963"/>
      <c r="AB4" s="1963"/>
      <c r="AC4" s="1963"/>
      <c r="AD4" s="1963" t="s">
        <v>7</v>
      </c>
      <c r="AE4" s="1963"/>
      <c r="AF4" s="1963"/>
      <c r="AG4" s="1964" t="s">
        <v>934</v>
      </c>
      <c r="AH4" s="1964"/>
      <c r="AI4" s="1964"/>
      <c r="AJ4" s="1965" t="s">
        <v>20</v>
      </c>
    </row>
    <row r="5" spans="1:42" ht="32.65" customHeight="1" thickBot="1" x14ac:dyDescent="0.3">
      <c r="A5" s="1956"/>
      <c r="B5" s="1958"/>
      <c r="C5" s="1960"/>
      <c r="D5" s="1960"/>
      <c r="E5" s="1960"/>
      <c r="F5" s="1962"/>
      <c r="G5" s="1962"/>
      <c r="H5" s="1960"/>
      <c r="I5" s="177"/>
      <c r="J5" s="177"/>
      <c r="K5" s="177"/>
      <c r="L5" s="177" t="s">
        <v>3</v>
      </c>
      <c r="M5" s="177" t="s">
        <v>409</v>
      </c>
      <c r="N5" s="177" t="s">
        <v>410</v>
      </c>
      <c r="O5" s="177" t="s">
        <v>3</v>
      </c>
      <c r="P5" s="177" t="s">
        <v>409</v>
      </c>
      <c r="Q5" s="177" t="s">
        <v>410</v>
      </c>
      <c r="R5" s="177" t="s">
        <v>4</v>
      </c>
      <c r="S5" s="177" t="s">
        <v>409</v>
      </c>
      <c r="T5" s="177" t="s">
        <v>410</v>
      </c>
      <c r="U5" s="177" t="s">
        <v>3</v>
      </c>
      <c r="V5" s="177" t="s">
        <v>409</v>
      </c>
      <c r="W5" s="177" t="s">
        <v>410</v>
      </c>
      <c r="X5" s="177" t="s">
        <v>3</v>
      </c>
      <c r="Y5" s="177" t="s">
        <v>409</v>
      </c>
      <c r="Z5" s="177" t="s">
        <v>410</v>
      </c>
      <c r="AA5" s="177" t="s">
        <v>4</v>
      </c>
      <c r="AB5" s="177" t="s">
        <v>409</v>
      </c>
      <c r="AC5" s="177" t="s">
        <v>410</v>
      </c>
      <c r="AD5" s="177" t="s">
        <v>4</v>
      </c>
      <c r="AE5" s="177" t="s">
        <v>409</v>
      </c>
      <c r="AF5" s="177" t="s">
        <v>410</v>
      </c>
      <c r="AG5" s="177" t="s">
        <v>935</v>
      </c>
      <c r="AH5" s="177" t="s">
        <v>919</v>
      </c>
      <c r="AI5" s="177" t="s">
        <v>936</v>
      </c>
      <c r="AJ5" s="1966"/>
    </row>
    <row r="6" spans="1:42" ht="18" customHeight="1" x14ac:dyDescent="0.25">
      <c r="A6" s="106"/>
      <c r="B6" s="96"/>
      <c r="C6" s="97"/>
      <c r="D6" s="98" t="s">
        <v>832</v>
      </c>
      <c r="E6" s="98"/>
      <c r="F6" s="99"/>
      <c r="G6" s="99"/>
      <c r="H6" s="99"/>
      <c r="I6" s="99"/>
      <c r="J6" s="99"/>
      <c r="K6" s="99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2"/>
      <c r="AE6" s="79"/>
      <c r="AF6" s="79"/>
      <c r="AG6" s="79"/>
      <c r="AH6" s="137"/>
      <c r="AI6" s="137"/>
      <c r="AJ6" s="107"/>
    </row>
    <row r="7" spans="1:42" ht="16.149999999999999" customHeight="1" x14ac:dyDescent="0.25">
      <c r="A7" s="108">
        <v>1</v>
      </c>
      <c r="B7" s="8" t="s">
        <v>67</v>
      </c>
      <c r="C7" s="21" t="s">
        <v>163</v>
      </c>
      <c r="D7" s="22" t="s">
        <v>174</v>
      </c>
      <c r="E7" s="21" t="s">
        <v>693</v>
      </c>
      <c r="F7" s="35">
        <v>44812</v>
      </c>
      <c r="G7" s="35">
        <v>44815</v>
      </c>
      <c r="H7" s="21" t="s">
        <v>297</v>
      </c>
      <c r="I7" s="22" t="s">
        <v>693</v>
      </c>
      <c r="J7" s="35">
        <v>44812</v>
      </c>
      <c r="K7" s="35">
        <v>44815</v>
      </c>
      <c r="L7" s="10"/>
      <c r="M7" s="10">
        <v>3400</v>
      </c>
      <c r="N7" s="10">
        <f t="shared" ref="N7:N20" si="0">L7*M7</f>
        <v>0</v>
      </c>
      <c r="O7" s="10"/>
      <c r="P7" s="10">
        <v>2900</v>
      </c>
      <c r="Q7" s="10">
        <f t="shared" ref="Q7:Q20" si="1">O7*P7</f>
        <v>0</v>
      </c>
      <c r="R7" s="10"/>
      <c r="S7" s="10">
        <v>2800</v>
      </c>
      <c r="T7" s="10">
        <f t="shared" ref="T7:T20" si="2">R7*S7</f>
        <v>0</v>
      </c>
      <c r="U7" s="10">
        <v>8</v>
      </c>
      <c r="V7" s="10">
        <v>150</v>
      </c>
      <c r="W7" s="10">
        <f t="shared" ref="W7:W80" si="3">U7*V7</f>
        <v>1200</v>
      </c>
      <c r="X7" s="10">
        <v>8</v>
      </c>
      <c r="Y7" s="10">
        <v>150</v>
      </c>
      <c r="Z7" s="10">
        <f t="shared" ref="Z7:Z80" si="4">X7*Y7</f>
        <v>1200</v>
      </c>
      <c r="AA7" s="10">
        <v>16</v>
      </c>
      <c r="AB7" s="10">
        <v>150</v>
      </c>
      <c r="AC7" s="10">
        <f t="shared" ref="AC7:AC80" si="5">AA7*AB7</f>
        <v>2400</v>
      </c>
      <c r="AD7" s="11">
        <v>32</v>
      </c>
      <c r="AE7" s="26">
        <v>7</v>
      </c>
      <c r="AF7" s="7">
        <f t="shared" ref="AF7:AF20" si="6">AD7*AE7</f>
        <v>224</v>
      </c>
      <c r="AG7" s="152">
        <v>1</v>
      </c>
      <c r="AH7" s="139">
        <f t="shared" ref="AH7:AH80" si="7">L7+O7+R7+U7+X7+AA7+AD7</f>
        <v>64</v>
      </c>
      <c r="AI7" s="139">
        <f>AJ7</f>
        <v>5024</v>
      </c>
      <c r="AJ7" s="109">
        <f t="shared" ref="AJ7:AJ80" si="8">N7+Q7+T7+W7+Z7+AC7+AF7</f>
        <v>5024</v>
      </c>
      <c r="AM7" t="b">
        <f>D7='15.02.2022 Смета'!D9</f>
        <v>1</v>
      </c>
      <c r="AN7" t="b">
        <f>F7='15.02.2022 Смета'!E9</f>
        <v>1</v>
      </c>
      <c r="AO7" t="b">
        <f>G7='15.02.2022 Смета'!F9</f>
        <v>1</v>
      </c>
      <c r="AP7" t="b">
        <f>H7='15.02.2022 Смета'!G9</f>
        <v>1</v>
      </c>
    </row>
    <row r="8" spans="1:42" x14ac:dyDescent="0.25">
      <c r="A8" s="106"/>
      <c r="B8" s="96"/>
      <c r="C8" s="97"/>
      <c r="D8" s="98" t="s">
        <v>833</v>
      </c>
      <c r="E8" s="99"/>
      <c r="F8" s="99"/>
      <c r="G8" s="99"/>
      <c r="H8" s="99"/>
      <c r="I8" s="99"/>
      <c r="J8" s="99"/>
      <c r="K8" s="99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2"/>
      <c r="AE8" s="79"/>
      <c r="AF8" s="79"/>
      <c r="AG8" s="153"/>
      <c r="AH8" s="151"/>
      <c r="AI8" s="151"/>
      <c r="AJ8" s="164"/>
      <c r="AM8" t="b">
        <f>D8='15.02.2022 Смета'!D10</f>
        <v>1</v>
      </c>
      <c r="AN8" t="b">
        <f>F8='15.02.2022 Смета'!E10</f>
        <v>1</v>
      </c>
      <c r="AO8" t="b">
        <f>G8='15.02.2022 Смета'!F10</f>
        <v>1</v>
      </c>
      <c r="AP8" t="b">
        <f>H8='15.02.2022 Смета'!G10</f>
        <v>1</v>
      </c>
    </row>
    <row r="9" spans="1:42" ht="16.149999999999999" customHeight="1" x14ac:dyDescent="0.25">
      <c r="A9" s="108">
        <v>2</v>
      </c>
      <c r="B9" s="8" t="s">
        <v>15</v>
      </c>
      <c r="C9" s="21" t="s">
        <v>135</v>
      </c>
      <c r="D9" s="22" t="s">
        <v>550</v>
      </c>
      <c r="E9" s="21" t="s">
        <v>484</v>
      </c>
      <c r="F9" s="35">
        <v>44635</v>
      </c>
      <c r="G9" s="35">
        <v>44640</v>
      </c>
      <c r="H9" s="21" t="s">
        <v>301</v>
      </c>
      <c r="I9" s="22" t="s">
        <v>484</v>
      </c>
      <c r="J9" s="35">
        <v>44635</v>
      </c>
      <c r="K9" s="35">
        <v>44640</v>
      </c>
      <c r="L9" s="10"/>
      <c r="M9" s="10">
        <v>3400</v>
      </c>
      <c r="N9" s="10">
        <f t="shared" si="0"/>
        <v>0</v>
      </c>
      <c r="O9" s="10"/>
      <c r="P9" s="10">
        <v>2900</v>
      </c>
      <c r="Q9" s="10">
        <f t="shared" si="1"/>
        <v>0</v>
      </c>
      <c r="R9" s="10"/>
      <c r="S9" s="10">
        <v>2800</v>
      </c>
      <c r="T9" s="10">
        <f t="shared" si="2"/>
        <v>0</v>
      </c>
      <c r="U9" s="10">
        <v>14</v>
      </c>
      <c r="V9" s="10">
        <v>150</v>
      </c>
      <c r="W9" s="10">
        <f t="shared" si="3"/>
        <v>2100</v>
      </c>
      <c r="X9" s="10">
        <v>14</v>
      </c>
      <c r="Y9" s="10">
        <v>150</v>
      </c>
      <c r="Z9" s="10">
        <f t="shared" si="4"/>
        <v>2100</v>
      </c>
      <c r="AA9" s="10">
        <v>14</v>
      </c>
      <c r="AB9" s="10">
        <v>150</v>
      </c>
      <c r="AC9" s="10">
        <f t="shared" si="5"/>
        <v>2100</v>
      </c>
      <c r="AD9" s="11"/>
      <c r="AE9" s="26">
        <v>7</v>
      </c>
      <c r="AF9" s="7">
        <f t="shared" si="6"/>
        <v>0</v>
      </c>
      <c r="AG9" s="152">
        <v>1</v>
      </c>
      <c r="AH9" s="139">
        <f t="shared" si="7"/>
        <v>42</v>
      </c>
      <c r="AI9" s="139">
        <f t="shared" ref="AI9:AI72" si="9">AJ9</f>
        <v>6300</v>
      </c>
      <c r="AJ9" s="109">
        <f t="shared" si="8"/>
        <v>6300</v>
      </c>
      <c r="AM9" t="b">
        <f>D9='15.02.2022 Смета'!D11</f>
        <v>1</v>
      </c>
      <c r="AN9" t="b">
        <f>F9='15.02.2022 Смета'!E11</f>
        <v>1</v>
      </c>
      <c r="AO9" t="b">
        <f>G9='15.02.2022 Смета'!F11</f>
        <v>1</v>
      </c>
      <c r="AP9" t="b">
        <f>H9='15.02.2022 Смета'!G11</f>
        <v>1</v>
      </c>
    </row>
    <row r="10" spans="1:42" ht="29.65" customHeight="1" x14ac:dyDescent="0.25">
      <c r="A10" s="108">
        <v>3</v>
      </c>
      <c r="B10" s="8" t="s">
        <v>15</v>
      </c>
      <c r="C10" s="21" t="s">
        <v>135</v>
      </c>
      <c r="D10" s="22" t="s">
        <v>984</v>
      </c>
      <c r="E10" s="21" t="s">
        <v>468</v>
      </c>
      <c r="F10" s="35">
        <v>44670</v>
      </c>
      <c r="G10" s="35">
        <v>44675</v>
      </c>
      <c r="H10" s="21" t="s">
        <v>301</v>
      </c>
      <c r="I10" s="22" t="s">
        <v>468</v>
      </c>
      <c r="J10" s="35">
        <v>44670</v>
      </c>
      <c r="K10" s="35">
        <v>44675</v>
      </c>
      <c r="L10" s="10"/>
      <c r="M10" s="10">
        <v>3400</v>
      </c>
      <c r="N10" s="10">
        <f t="shared" si="0"/>
        <v>0</v>
      </c>
      <c r="O10" s="10"/>
      <c r="P10" s="10">
        <v>2900</v>
      </c>
      <c r="Q10" s="10">
        <f t="shared" si="1"/>
        <v>0</v>
      </c>
      <c r="R10" s="10"/>
      <c r="S10" s="10">
        <v>2800</v>
      </c>
      <c r="T10" s="10">
        <f t="shared" si="2"/>
        <v>0</v>
      </c>
      <c r="U10" s="10">
        <v>14</v>
      </c>
      <c r="V10" s="10">
        <v>150</v>
      </c>
      <c r="W10" s="10">
        <f t="shared" si="3"/>
        <v>2100</v>
      </c>
      <c r="X10" s="10">
        <v>14</v>
      </c>
      <c r="Y10" s="10">
        <v>150</v>
      </c>
      <c r="Z10" s="10">
        <f t="shared" si="4"/>
        <v>2100</v>
      </c>
      <c r="AA10" s="10">
        <v>14</v>
      </c>
      <c r="AB10" s="10">
        <v>150</v>
      </c>
      <c r="AC10" s="10">
        <f t="shared" si="5"/>
        <v>2100</v>
      </c>
      <c r="AD10" s="11">
        <v>45</v>
      </c>
      <c r="AE10" s="26">
        <v>7</v>
      </c>
      <c r="AF10" s="7">
        <f t="shared" si="6"/>
        <v>315</v>
      </c>
      <c r="AG10" s="152">
        <v>1</v>
      </c>
      <c r="AH10" s="139">
        <f t="shared" si="7"/>
        <v>87</v>
      </c>
      <c r="AI10" s="139">
        <f t="shared" si="9"/>
        <v>6615</v>
      </c>
      <c r="AJ10" s="109">
        <f t="shared" si="8"/>
        <v>6615</v>
      </c>
      <c r="AM10" t="b">
        <f>D10='15.02.2022 Смета'!D12</f>
        <v>0</v>
      </c>
      <c r="AN10" t="b">
        <f>F10='15.02.2022 Смета'!E12</f>
        <v>1</v>
      </c>
      <c r="AO10" t="b">
        <f>G10='15.02.2022 Смета'!F12</f>
        <v>1</v>
      </c>
      <c r="AP10" t="b">
        <f>H10='15.02.2022 Смета'!G12</f>
        <v>1</v>
      </c>
    </row>
    <row r="11" spans="1:42" ht="30.6" customHeight="1" x14ac:dyDescent="0.25">
      <c r="A11" s="108">
        <v>4</v>
      </c>
      <c r="B11" s="8" t="s">
        <v>15</v>
      </c>
      <c r="C11" s="21" t="s">
        <v>135</v>
      </c>
      <c r="D11" s="22" t="s">
        <v>1066</v>
      </c>
      <c r="E11" s="21" t="s">
        <v>468</v>
      </c>
      <c r="F11" s="35">
        <v>44684</v>
      </c>
      <c r="G11" s="35">
        <v>44689</v>
      </c>
      <c r="H11" s="21" t="s">
        <v>301</v>
      </c>
      <c r="I11" s="22" t="s">
        <v>468</v>
      </c>
      <c r="J11" s="35">
        <v>44684</v>
      </c>
      <c r="K11" s="35">
        <v>44689</v>
      </c>
      <c r="L11" s="10"/>
      <c r="M11" s="10">
        <v>3400</v>
      </c>
      <c r="N11" s="10">
        <f t="shared" si="0"/>
        <v>0</v>
      </c>
      <c r="O11" s="10"/>
      <c r="P11" s="10">
        <v>2900</v>
      </c>
      <c r="Q11" s="10">
        <f t="shared" si="1"/>
        <v>0</v>
      </c>
      <c r="R11" s="10"/>
      <c r="S11" s="10">
        <v>2800</v>
      </c>
      <c r="T11" s="10">
        <f t="shared" si="2"/>
        <v>0</v>
      </c>
      <c r="U11" s="10">
        <v>14</v>
      </c>
      <c r="V11" s="10">
        <v>150</v>
      </c>
      <c r="W11" s="10">
        <f t="shared" si="3"/>
        <v>2100</v>
      </c>
      <c r="X11" s="10">
        <v>14</v>
      </c>
      <c r="Y11" s="10">
        <v>150</v>
      </c>
      <c r="Z11" s="10">
        <f t="shared" si="4"/>
        <v>2100</v>
      </c>
      <c r="AA11" s="10">
        <v>14</v>
      </c>
      <c r="AB11" s="10">
        <v>150</v>
      </c>
      <c r="AC11" s="10">
        <f t="shared" si="5"/>
        <v>2100</v>
      </c>
      <c r="AD11" s="11">
        <v>45</v>
      </c>
      <c r="AE11" s="26">
        <v>7</v>
      </c>
      <c r="AF11" s="7">
        <f t="shared" si="6"/>
        <v>315</v>
      </c>
      <c r="AG11" s="152">
        <v>1</v>
      </c>
      <c r="AH11" s="139">
        <f t="shared" si="7"/>
        <v>87</v>
      </c>
      <c r="AI11" s="139">
        <f t="shared" si="9"/>
        <v>6615</v>
      </c>
      <c r="AJ11" s="109">
        <f t="shared" si="8"/>
        <v>6615</v>
      </c>
      <c r="AM11" t="b">
        <f>D11='15.02.2022 Смета'!D13</f>
        <v>0</v>
      </c>
      <c r="AN11" t="b">
        <f>F11='15.02.2022 Смета'!E13</f>
        <v>1</v>
      </c>
      <c r="AO11" t="b">
        <f>G11='15.02.2022 Смета'!F13</f>
        <v>1</v>
      </c>
      <c r="AP11" t="b">
        <f>H11='15.02.2022 Смета'!G13</f>
        <v>1</v>
      </c>
    </row>
    <row r="12" spans="1:42" ht="26.25" x14ac:dyDescent="0.25">
      <c r="A12" s="112">
        <v>5</v>
      </c>
      <c r="B12" s="81" t="s">
        <v>15</v>
      </c>
      <c r="C12" s="69" t="s">
        <v>135</v>
      </c>
      <c r="D12" s="70" t="s">
        <v>1065</v>
      </c>
      <c r="E12" s="69" t="s">
        <v>694</v>
      </c>
      <c r="F12" s="82">
        <v>44824</v>
      </c>
      <c r="G12" s="82">
        <v>44829</v>
      </c>
      <c r="H12" s="69" t="s">
        <v>301</v>
      </c>
      <c r="I12" s="70" t="s">
        <v>694</v>
      </c>
      <c r="J12" s="82">
        <v>44824</v>
      </c>
      <c r="K12" s="82">
        <v>44829</v>
      </c>
      <c r="L12" s="71">
        <v>1</v>
      </c>
      <c r="M12" s="71">
        <v>3400</v>
      </c>
      <c r="N12" s="71">
        <f t="shared" si="0"/>
        <v>3400</v>
      </c>
      <c r="O12" s="71">
        <v>1</v>
      </c>
      <c r="P12" s="71">
        <v>2900</v>
      </c>
      <c r="Q12" s="71">
        <f t="shared" si="1"/>
        <v>2900</v>
      </c>
      <c r="R12" s="71">
        <v>1</v>
      </c>
      <c r="S12" s="71">
        <v>2800</v>
      </c>
      <c r="T12" s="71">
        <f t="shared" si="2"/>
        <v>2800</v>
      </c>
      <c r="U12" s="71">
        <v>14</v>
      </c>
      <c r="V12" s="71">
        <v>150</v>
      </c>
      <c r="W12" s="71">
        <f t="shared" si="3"/>
        <v>2100</v>
      </c>
      <c r="X12" s="71">
        <v>14</v>
      </c>
      <c r="Y12" s="71">
        <v>150</v>
      </c>
      <c r="Z12" s="71">
        <f t="shared" si="4"/>
        <v>2100</v>
      </c>
      <c r="AA12" s="71">
        <v>14</v>
      </c>
      <c r="AB12" s="71">
        <v>150</v>
      </c>
      <c r="AC12" s="71">
        <f t="shared" si="5"/>
        <v>2100</v>
      </c>
      <c r="AD12" s="83">
        <v>45</v>
      </c>
      <c r="AE12" s="72">
        <v>7</v>
      </c>
      <c r="AF12" s="84">
        <f t="shared" si="6"/>
        <v>315</v>
      </c>
      <c r="AG12" s="152">
        <v>1</v>
      </c>
      <c r="AH12" s="141">
        <f t="shared" si="7"/>
        <v>90</v>
      </c>
      <c r="AI12" s="139">
        <f t="shared" si="9"/>
        <v>15715</v>
      </c>
      <c r="AJ12" s="113">
        <f t="shared" si="8"/>
        <v>15715</v>
      </c>
      <c r="AM12" t="b">
        <f>D12='15.02.2022 Смета'!D14</f>
        <v>0</v>
      </c>
      <c r="AN12" t="b">
        <f>F12='15.02.2022 Смета'!E14</f>
        <v>1</v>
      </c>
      <c r="AO12" t="b">
        <f>G12='15.02.2022 Смета'!F14</f>
        <v>1</v>
      </c>
      <c r="AP12" t="b">
        <f>H12='15.02.2022 Смета'!G14</f>
        <v>1</v>
      </c>
    </row>
    <row r="13" spans="1:42" ht="25.5" x14ac:dyDescent="0.25">
      <c r="A13" s="108">
        <v>6</v>
      </c>
      <c r="B13" s="20"/>
      <c r="C13" s="21" t="s">
        <v>135</v>
      </c>
      <c r="D13" s="22" t="s">
        <v>548</v>
      </c>
      <c r="E13" s="21" t="s">
        <v>43</v>
      </c>
      <c r="F13" s="21" t="s">
        <v>43</v>
      </c>
      <c r="G13" s="21" t="s">
        <v>43</v>
      </c>
      <c r="H13" s="41" t="s">
        <v>43</v>
      </c>
      <c r="I13" s="22" t="s">
        <v>43</v>
      </c>
      <c r="J13" s="22" t="s">
        <v>43</v>
      </c>
      <c r="K13" s="22" t="s">
        <v>43</v>
      </c>
      <c r="L13" s="28">
        <v>6</v>
      </c>
      <c r="M13" s="10">
        <v>3400</v>
      </c>
      <c r="N13" s="28">
        <f t="shared" si="0"/>
        <v>20400</v>
      </c>
      <c r="O13" s="28">
        <v>6</v>
      </c>
      <c r="P13" s="10">
        <v>2900</v>
      </c>
      <c r="Q13" s="28">
        <f t="shared" si="1"/>
        <v>17400</v>
      </c>
      <c r="R13" s="28">
        <v>6</v>
      </c>
      <c r="S13" s="10">
        <v>2800</v>
      </c>
      <c r="T13" s="28">
        <f t="shared" si="2"/>
        <v>16800</v>
      </c>
      <c r="U13" s="31">
        <v>30</v>
      </c>
      <c r="V13" s="31">
        <v>150</v>
      </c>
      <c r="W13" s="10">
        <f t="shared" si="3"/>
        <v>4500</v>
      </c>
      <c r="X13" s="29">
        <v>30</v>
      </c>
      <c r="Y13" s="29">
        <v>150</v>
      </c>
      <c r="Z13" s="29">
        <f t="shared" si="4"/>
        <v>4500</v>
      </c>
      <c r="AA13" s="29">
        <v>30</v>
      </c>
      <c r="AB13" s="29">
        <v>150</v>
      </c>
      <c r="AC13" s="29">
        <f t="shared" si="5"/>
        <v>4500</v>
      </c>
      <c r="AD13" s="29">
        <v>108</v>
      </c>
      <c r="AE13" s="3">
        <v>7</v>
      </c>
      <c r="AF13" s="29">
        <f t="shared" si="6"/>
        <v>756</v>
      </c>
      <c r="AG13" s="152">
        <v>1</v>
      </c>
      <c r="AH13" s="139">
        <f t="shared" si="7"/>
        <v>216</v>
      </c>
      <c r="AI13" s="139">
        <f t="shared" si="9"/>
        <v>68856</v>
      </c>
      <c r="AJ13" s="109">
        <f t="shared" si="8"/>
        <v>68856</v>
      </c>
      <c r="AM13" t="b">
        <f>D13='15.02.2022 Смета'!D15</f>
        <v>1</v>
      </c>
      <c r="AN13" t="b">
        <f>F13='15.02.2022 Смета'!E15</f>
        <v>1</v>
      </c>
      <c r="AO13" t="b">
        <f>G13='15.02.2022 Смета'!F15</f>
        <v>1</v>
      </c>
      <c r="AP13" t="b">
        <f>H13='15.02.2022 Смета'!G15</f>
        <v>1</v>
      </c>
    </row>
    <row r="14" spans="1:42" ht="16.149999999999999" customHeight="1" x14ac:dyDescent="0.25">
      <c r="A14" s="106"/>
      <c r="B14" s="96"/>
      <c r="C14" s="97"/>
      <c r="D14" s="98" t="s">
        <v>834</v>
      </c>
      <c r="E14" s="98"/>
      <c r="F14" s="99"/>
      <c r="G14" s="99"/>
      <c r="H14" s="99"/>
      <c r="I14" s="99"/>
      <c r="J14" s="99"/>
      <c r="K14" s="99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2"/>
      <c r="AE14" s="79"/>
      <c r="AF14" s="79"/>
      <c r="AG14" s="153"/>
      <c r="AH14" s="151"/>
      <c r="AI14" s="151"/>
      <c r="AJ14" s="164"/>
      <c r="AM14" t="b">
        <f>D14='15.02.2022 Смета'!D16</f>
        <v>1</v>
      </c>
      <c r="AN14" t="b">
        <f>F14='15.02.2022 Смета'!E16</f>
        <v>1</v>
      </c>
      <c r="AO14" t="b">
        <f>G14='15.02.2022 Смета'!F16</f>
        <v>1</v>
      </c>
      <c r="AP14" t="b">
        <f>H14='15.02.2022 Смета'!G16</f>
        <v>1</v>
      </c>
    </row>
    <row r="15" spans="1:42" ht="16.149999999999999" customHeight="1" x14ac:dyDescent="0.25">
      <c r="A15" s="108">
        <v>7</v>
      </c>
      <c r="B15" s="8" t="s">
        <v>181</v>
      </c>
      <c r="C15" s="21" t="s">
        <v>156</v>
      </c>
      <c r="D15" s="22" t="s">
        <v>174</v>
      </c>
      <c r="E15" s="21" t="s">
        <v>322</v>
      </c>
      <c r="F15" s="35">
        <v>44632</v>
      </c>
      <c r="G15" s="35">
        <v>44632</v>
      </c>
      <c r="H15" s="21" t="s">
        <v>939</v>
      </c>
      <c r="I15" s="22" t="s">
        <v>322</v>
      </c>
      <c r="J15" s="35">
        <v>44632</v>
      </c>
      <c r="K15" s="35">
        <v>44632</v>
      </c>
      <c r="L15" s="10"/>
      <c r="M15" s="10">
        <v>3400</v>
      </c>
      <c r="N15" s="10">
        <f t="shared" si="0"/>
        <v>0</v>
      </c>
      <c r="O15" s="10"/>
      <c r="P15" s="10">
        <v>2900</v>
      </c>
      <c r="Q15" s="10">
        <f t="shared" si="1"/>
        <v>0</v>
      </c>
      <c r="R15" s="10"/>
      <c r="S15" s="10">
        <v>2800</v>
      </c>
      <c r="T15" s="10">
        <f t="shared" si="2"/>
        <v>0</v>
      </c>
      <c r="U15" s="10">
        <v>10</v>
      </c>
      <c r="V15" s="10">
        <v>150</v>
      </c>
      <c r="W15" s="10">
        <f t="shared" si="3"/>
        <v>1500</v>
      </c>
      <c r="X15" s="10">
        <v>10</v>
      </c>
      <c r="Y15" s="10">
        <v>150</v>
      </c>
      <c r="Z15" s="10">
        <f t="shared" si="4"/>
        <v>1500</v>
      </c>
      <c r="AA15" s="10">
        <v>10</v>
      </c>
      <c r="AB15" s="10">
        <v>150</v>
      </c>
      <c r="AC15" s="10">
        <f t="shared" si="5"/>
        <v>1500</v>
      </c>
      <c r="AD15" s="11"/>
      <c r="AE15" s="3">
        <v>7</v>
      </c>
      <c r="AF15" s="3">
        <f t="shared" si="6"/>
        <v>0</v>
      </c>
      <c r="AG15" s="152">
        <v>1</v>
      </c>
      <c r="AH15" s="139">
        <f t="shared" si="7"/>
        <v>30</v>
      </c>
      <c r="AI15" s="139">
        <f t="shared" si="9"/>
        <v>4500</v>
      </c>
      <c r="AJ15" s="109">
        <f t="shared" si="8"/>
        <v>4500</v>
      </c>
      <c r="AM15" t="b">
        <f>D15='15.02.2022 Смета'!D17</f>
        <v>1</v>
      </c>
      <c r="AN15" t="b">
        <f>F15='15.02.2022 Смета'!E17</f>
        <v>1</v>
      </c>
      <c r="AO15" t="b">
        <f>G15='15.02.2022 Смета'!F17</f>
        <v>1</v>
      </c>
      <c r="AP15" t="b">
        <f>H15='15.02.2022 Смета'!G17</f>
        <v>1</v>
      </c>
    </row>
    <row r="16" spans="1:42" ht="16.149999999999999" customHeight="1" x14ac:dyDescent="0.25">
      <c r="A16" s="114">
        <v>8</v>
      </c>
      <c r="B16" s="73" t="s">
        <v>181</v>
      </c>
      <c r="C16" s="74" t="s">
        <v>156</v>
      </c>
      <c r="D16" s="75" t="s">
        <v>174</v>
      </c>
      <c r="E16" s="74" t="s">
        <v>492</v>
      </c>
      <c r="F16" s="76">
        <v>44632</v>
      </c>
      <c r="G16" s="76">
        <v>44632</v>
      </c>
      <c r="H16" s="74" t="s">
        <v>303</v>
      </c>
      <c r="I16" s="75" t="s">
        <v>492</v>
      </c>
      <c r="J16" s="76">
        <v>44632</v>
      </c>
      <c r="K16" s="76">
        <v>44632</v>
      </c>
      <c r="L16" s="77"/>
      <c r="M16" s="77">
        <v>3400</v>
      </c>
      <c r="N16" s="77">
        <f t="shared" si="0"/>
        <v>0</v>
      </c>
      <c r="O16" s="77"/>
      <c r="P16" s="77">
        <v>2900</v>
      </c>
      <c r="Q16" s="77">
        <f t="shared" si="1"/>
        <v>0</v>
      </c>
      <c r="R16" s="77"/>
      <c r="S16" s="77">
        <v>2800</v>
      </c>
      <c r="T16" s="77">
        <f t="shared" si="2"/>
        <v>0</v>
      </c>
      <c r="U16" s="77">
        <v>10</v>
      </c>
      <c r="V16" s="77">
        <v>150</v>
      </c>
      <c r="W16" s="77">
        <f t="shared" si="3"/>
        <v>1500</v>
      </c>
      <c r="X16" s="77">
        <v>10</v>
      </c>
      <c r="Y16" s="77">
        <v>150</v>
      </c>
      <c r="Z16" s="77">
        <f t="shared" si="4"/>
        <v>1500</v>
      </c>
      <c r="AA16" s="77">
        <v>10</v>
      </c>
      <c r="AB16" s="77">
        <v>150</v>
      </c>
      <c r="AC16" s="77">
        <f t="shared" si="5"/>
        <v>1500</v>
      </c>
      <c r="AD16" s="78"/>
      <c r="AE16" s="79">
        <v>7</v>
      </c>
      <c r="AF16" s="80">
        <f t="shared" si="6"/>
        <v>0</v>
      </c>
      <c r="AG16" s="152">
        <v>1</v>
      </c>
      <c r="AH16" s="142">
        <f t="shared" si="7"/>
        <v>30</v>
      </c>
      <c r="AI16" s="139">
        <f t="shared" si="9"/>
        <v>4500</v>
      </c>
      <c r="AJ16" s="115">
        <f t="shared" si="8"/>
        <v>4500</v>
      </c>
      <c r="AM16" t="b">
        <f>D16='15.02.2022 Смета'!D18</f>
        <v>1</v>
      </c>
      <c r="AN16" t="b">
        <f>F16='15.02.2022 Смета'!E18</f>
        <v>1</v>
      </c>
      <c r="AO16" t="b">
        <f>G16='15.02.2022 Смета'!F18</f>
        <v>1</v>
      </c>
      <c r="AP16" t="b">
        <f>H16='15.02.2022 Смета'!G18</f>
        <v>1</v>
      </c>
    </row>
    <row r="17" spans="1:42" ht="16.149999999999999" customHeight="1" x14ac:dyDescent="0.25">
      <c r="A17" s="108">
        <v>9</v>
      </c>
      <c r="B17" s="8" t="s">
        <v>181</v>
      </c>
      <c r="C17" s="21" t="s">
        <v>156</v>
      </c>
      <c r="D17" s="22" t="s">
        <v>174</v>
      </c>
      <c r="E17" s="21" t="s">
        <v>462</v>
      </c>
      <c r="F17" s="35">
        <v>44682</v>
      </c>
      <c r="G17" s="35">
        <v>44682</v>
      </c>
      <c r="H17" s="21" t="s">
        <v>305</v>
      </c>
      <c r="I17" s="22" t="s">
        <v>462</v>
      </c>
      <c r="J17" s="35">
        <v>44682</v>
      </c>
      <c r="K17" s="35">
        <v>44682</v>
      </c>
      <c r="L17" s="10"/>
      <c r="M17" s="10">
        <v>3400</v>
      </c>
      <c r="N17" s="10">
        <f t="shared" si="0"/>
        <v>0</v>
      </c>
      <c r="O17" s="10"/>
      <c r="P17" s="10">
        <v>2900</v>
      </c>
      <c r="Q17" s="10">
        <f t="shared" si="1"/>
        <v>0</v>
      </c>
      <c r="R17" s="10"/>
      <c r="S17" s="10">
        <v>2800</v>
      </c>
      <c r="T17" s="10">
        <f t="shared" si="2"/>
        <v>0</v>
      </c>
      <c r="U17" s="10">
        <v>20</v>
      </c>
      <c r="V17" s="10">
        <v>150</v>
      </c>
      <c r="W17" s="10">
        <f t="shared" si="3"/>
        <v>3000</v>
      </c>
      <c r="X17" s="10">
        <v>20</v>
      </c>
      <c r="Y17" s="10">
        <v>150</v>
      </c>
      <c r="Z17" s="10">
        <f t="shared" si="4"/>
        <v>3000</v>
      </c>
      <c r="AA17" s="10">
        <v>20</v>
      </c>
      <c r="AB17" s="10">
        <v>150</v>
      </c>
      <c r="AC17" s="10">
        <f t="shared" si="5"/>
        <v>3000</v>
      </c>
      <c r="AD17" s="11">
        <v>60</v>
      </c>
      <c r="AE17" s="26">
        <v>7</v>
      </c>
      <c r="AF17" s="7">
        <f t="shared" si="6"/>
        <v>420</v>
      </c>
      <c r="AG17" s="152">
        <v>1</v>
      </c>
      <c r="AH17" s="139">
        <f t="shared" si="7"/>
        <v>120</v>
      </c>
      <c r="AI17" s="139">
        <f t="shared" si="9"/>
        <v>9420</v>
      </c>
      <c r="AJ17" s="109">
        <f t="shared" si="8"/>
        <v>9420</v>
      </c>
      <c r="AM17" t="b">
        <f>D17='15.02.2022 Смета'!D19</f>
        <v>1</v>
      </c>
      <c r="AN17" t="b">
        <f>F17='15.02.2022 Смета'!E19</f>
        <v>1</v>
      </c>
      <c r="AO17" t="b">
        <f>G17='15.02.2022 Смета'!F19</f>
        <v>1</v>
      </c>
      <c r="AP17" t="b">
        <f>H17='15.02.2022 Смета'!G19</f>
        <v>1</v>
      </c>
    </row>
    <row r="18" spans="1:42" x14ac:dyDescent="0.25">
      <c r="A18" s="106"/>
      <c r="B18" s="96"/>
      <c r="C18" s="97"/>
      <c r="D18" s="98" t="s">
        <v>836</v>
      </c>
      <c r="E18" s="99"/>
      <c r="F18" s="99"/>
      <c r="G18" s="99"/>
      <c r="H18" s="99"/>
      <c r="I18" s="99"/>
      <c r="J18" s="99"/>
      <c r="K18" s="99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2"/>
      <c r="AE18" s="79"/>
      <c r="AF18" s="79"/>
      <c r="AG18" s="153"/>
      <c r="AH18" s="151"/>
      <c r="AI18" s="151"/>
      <c r="AJ18" s="164"/>
      <c r="AM18" t="b">
        <f>D18='15.02.2022 Смета'!D20</f>
        <v>1</v>
      </c>
      <c r="AN18" t="b">
        <f>F18='15.02.2022 Смета'!E20</f>
        <v>1</v>
      </c>
      <c r="AO18" t="b">
        <f>G18='15.02.2022 Смета'!F20</f>
        <v>1</v>
      </c>
      <c r="AP18" t="b">
        <f>H18='15.02.2022 Смета'!G20</f>
        <v>1</v>
      </c>
    </row>
    <row r="19" spans="1:42" ht="16.149999999999999" customHeight="1" x14ac:dyDescent="0.25">
      <c r="A19" s="108">
        <v>10</v>
      </c>
      <c r="B19" s="8" t="s">
        <v>207</v>
      </c>
      <c r="C19" s="21" t="s">
        <v>113</v>
      </c>
      <c r="D19" s="22" t="s">
        <v>311</v>
      </c>
      <c r="E19" s="21" t="s">
        <v>306</v>
      </c>
      <c r="F19" s="35">
        <v>44605</v>
      </c>
      <c r="G19" s="35">
        <v>44611</v>
      </c>
      <c r="H19" s="21" t="s">
        <v>309</v>
      </c>
      <c r="I19" s="22" t="s">
        <v>306</v>
      </c>
      <c r="J19" s="35">
        <v>44605</v>
      </c>
      <c r="K19" s="35">
        <v>44611</v>
      </c>
      <c r="L19" s="10"/>
      <c r="M19" s="10">
        <v>3400</v>
      </c>
      <c r="N19" s="10">
        <f t="shared" si="0"/>
        <v>0</v>
      </c>
      <c r="O19" s="10"/>
      <c r="P19" s="10">
        <v>2900</v>
      </c>
      <c r="Q19" s="10">
        <f t="shared" si="1"/>
        <v>0</v>
      </c>
      <c r="R19" s="10"/>
      <c r="S19" s="10">
        <v>2800</v>
      </c>
      <c r="T19" s="10">
        <f t="shared" si="2"/>
        <v>0</v>
      </c>
      <c r="U19" s="10">
        <v>13</v>
      </c>
      <c r="V19" s="10">
        <v>150</v>
      </c>
      <c r="W19" s="10">
        <f t="shared" si="3"/>
        <v>1950</v>
      </c>
      <c r="X19" s="10">
        <v>13</v>
      </c>
      <c r="Y19" s="10">
        <v>150</v>
      </c>
      <c r="Z19" s="10">
        <f t="shared" si="4"/>
        <v>1950</v>
      </c>
      <c r="AA19" s="10">
        <v>26</v>
      </c>
      <c r="AB19" s="10">
        <v>150</v>
      </c>
      <c r="AC19" s="10">
        <f t="shared" si="5"/>
        <v>3900</v>
      </c>
      <c r="AD19" s="11"/>
      <c r="AE19" s="26">
        <v>7</v>
      </c>
      <c r="AF19" s="7">
        <f t="shared" si="6"/>
        <v>0</v>
      </c>
      <c r="AG19" s="152">
        <v>1</v>
      </c>
      <c r="AH19" s="139">
        <f t="shared" si="7"/>
        <v>52</v>
      </c>
      <c r="AI19" s="139">
        <f t="shared" si="9"/>
        <v>7800</v>
      </c>
      <c r="AJ19" s="109">
        <f t="shared" si="8"/>
        <v>7800</v>
      </c>
      <c r="AM19" t="b">
        <f>D19='15.02.2022 Смета'!D21</f>
        <v>1</v>
      </c>
      <c r="AN19" t="b">
        <f>F19='15.02.2022 Смета'!E21</f>
        <v>1</v>
      </c>
      <c r="AO19" t="b">
        <f>G19='15.02.2022 Смета'!F21</f>
        <v>1</v>
      </c>
      <c r="AP19" t="b">
        <f>H19='15.02.2022 Смета'!G21</f>
        <v>1</v>
      </c>
    </row>
    <row r="20" spans="1:42" ht="16.149999999999999" customHeight="1" x14ac:dyDescent="0.25">
      <c r="A20" s="108">
        <v>11</v>
      </c>
      <c r="B20" s="8" t="s">
        <v>207</v>
      </c>
      <c r="C20" s="21" t="s">
        <v>113</v>
      </c>
      <c r="D20" s="22" t="s">
        <v>311</v>
      </c>
      <c r="E20" s="21" t="s">
        <v>307</v>
      </c>
      <c r="F20" s="35">
        <v>44631</v>
      </c>
      <c r="G20" s="35">
        <v>44639</v>
      </c>
      <c r="H20" s="21" t="s">
        <v>310</v>
      </c>
      <c r="I20" s="22" t="s">
        <v>307</v>
      </c>
      <c r="J20" s="35">
        <v>44631</v>
      </c>
      <c r="K20" s="35">
        <v>44639</v>
      </c>
      <c r="L20" s="10"/>
      <c r="M20" s="10">
        <v>3400</v>
      </c>
      <c r="N20" s="10">
        <f t="shared" si="0"/>
        <v>0</v>
      </c>
      <c r="O20" s="10"/>
      <c r="P20" s="10">
        <v>2900</v>
      </c>
      <c r="Q20" s="10">
        <f t="shared" si="1"/>
        <v>0</v>
      </c>
      <c r="R20" s="10"/>
      <c r="S20" s="10">
        <v>2800</v>
      </c>
      <c r="T20" s="10">
        <f t="shared" si="2"/>
        <v>0</v>
      </c>
      <c r="U20" s="10">
        <v>16</v>
      </c>
      <c r="V20" s="10">
        <v>150</v>
      </c>
      <c r="W20" s="10">
        <f t="shared" si="3"/>
        <v>2400</v>
      </c>
      <c r="X20" s="10">
        <v>16</v>
      </c>
      <c r="Y20" s="10">
        <v>150</v>
      </c>
      <c r="Z20" s="10">
        <f t="shared" si="4"/>
        <v>2400</v>
      </c>
      <c r="AA20" s="10">
        <v>32</v>
      </c>
      <c r="AB20" s="10">
        <v>150</v>
      </c>
      <c r="AC20" s="10">
        <f t="shared" si="5"/>
        <v>4800</v>
      </c>
      <c r="AD20" s="11"/>
      <c r="AE20" s="26">
        <v>7</v>
      </c>
      <c r="AF20" s="7">
        <f t="shared" si="6"/>
        <v>0</v>
      </c>
      <c r="AG20" s="152">
        <v>1</v>
      </c>
      <c r="AH20" s="139">
        <f t="shared" si="7"/>
        <v>64</v>
      </c>
      <c r="AI20" s="139">
        <f t="shared" si="9"/>
        <v>9600</v>
      </c>
      <c r="AJ20" s="109">
        <f t="shared" si="8"/>
        <v>9600</v>
      </c>
      <c r="AM20" t="b">
        <f>D20='15.02.2022 Смета'!D22</f>
        <v>1</v>
      </c>
      <c r="AN20" t="b">
        <f>F20='15.02.2022 Смета'!E22</f>
        <v>1</v>
      </c>
      <c r="AO20" t="b">
        <f>G20='15.02.2022 Смета'!F22</f>
        <v>1</v>
      </c>
      <c r="AP20" t="b">
        <f>H20='15.02.2022 Смета'!G22</f>
        <v>1</v>
      </c>
    </row>
    <row r="21" spans="1:42" ht="16.149999999999999" customHeight="1" x14ac:dyDescent="0.25">
      <c r="A21" s="108">
        <v>12</v>
      </c>
      <c r="B21" s="63"/>
      <c r="C21" s="47" t="s">
        <v>113</v>
      </c>
      <c r="D21" s="22" t="s">
        <v>39</v>
      </c>
      <c r="E21" s="21" t="s">
        <v>308</v>
      </c>
      <c r="F21" s="35">
        <v>44711</v>
      </c>
      <c r="G21" s="35">
        <v>44715</v>
      </c>
      <c r="H21" s="21" t="s">
        <v>301</v>
      </c>
      <c r="I21" s="51" t="s">
        <v>308</v>
      </c>
      <c r="J21" s="52">
        <v>44711</v>
      </c>
      <c r="K21" s="52">
        <v>44715</v>
      </c>
      <c r="L21" s="49"/>
      <c r="M21" s="49">
        <v>0</v>
      </c>
      <c r="N21" s="49"/>
      <c r="O21" s="49"/>
      <c r="P21" s="49">
        <v>0</v>
      </c>
      <c r="Q21" s="49"/>
      <c r="R21" s="49"/>
      <c r="S21" s="49">
        <v>0</v>
      </c>
      <c r="T21" s="49"/>
      <c r="U21" s="49">
        <v>2</v>
      </c>
      <c r="V21" s="49">
        <v>150</v>
      </c>
      <c r="W21" s="49">
        <f t="shared" si="3"/>
        <v>300</v>
      </c>
      <c r="X21" s="49">
        <v>2</v>
      </c>
      <c r="Y21" s="49">
        <v>150</v>
      </c>
      <c r="Z21" s="49">
        <f t="shared" si="4"/>
        <v>300</v>
      </c>
      <c r="AA21" s="49">
        <v>2</v>
      </c>
      <c r="AB21" s="49">
        <v>150</v>
      </c>
      <c r="AC21" s="49">
        <f t="shared" si="5"/>
        <v>300</v>
      </c>
      <c r="AD21" s="65">
        <v>5</v>
      </c>
      <c r="AE21" s="54">
        <v>7</v>
      </c>
      <c r="AF21" s="55">
        <v>36</v>
      </c>
      <c r="AG21" s="155">
        <v>1</v>
      </c>
      <c r="AH21" s="154">
        <f t="shared" si="7"/>
        <v>11</v>
      </c>
      <c r="AI21" s="154">
        <f t="shared" si="9"/>
        <v>936</v>
      </c>
      <c r="AJ21" s="165">
        <f t="shared" si="8"/>
        <v>936</v>
      </c>
      <c r="AM21" t="b">
        <f>D21='15.02.2022 Смета'!D23</f>
        <v>1</v>
      </c>
      <c r="AN21" t="b">
        <f>F21='15.02.2022 Смета'!E23</f>
        <v>1</v>
      </c>
      <c r="AO21" t="b">
        <f>G21='15.02.2022 Смета'!F23</f>
        <v>1</v>
      </c>
      <c r="AP21" t="b">
        <f>H21='15.02.2022 Смета'!G23</f>
        <v>1</v>
      </c>
    </row>
    <row r="22" spans="1:42" x14ac:dyDescent="0.25">
      <c r="A22" s="106"/>
      <c r="B22" s="96"/>
      <c r="C22" s="97"/>
      <c r="D22" s="179" t="s">
        <v>837</v>
      </c>
      <c r="E22" s="99"/>
      <c r="F22" s="99"/>
      <c r="G22" s="99"/>
      <c r="H22" s="99"/>
      <c r="I22" s="99"/>
      <c r="J22" s="99"/>
      <c r="K22" s="99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2"/>
      <c r="AE22" s="79"/>
      <c r="AF22" s="79"/>
      <c r="AG22" s="153"/>
      <c r="AH22" s="151"/>
      <c r="AI22" s="151"/>
      <c r="AJ22" s="164"/>
      <c r="AM22" t="b">
        <f>D22='15.02.2022 Смета'!D24</f>
        <v>1</v>
      </c>
      <c r="AN22" t="b">
        <f>F22='15.02.2022 Смета'!E24</f>
        <v>1</v>
      </c>
      <c r="AO22" t="b">
        <f>G22='15.02.2022 Смета'!F24</f>
        <v>1</v>
      </c>
      <c r="AP22" t="b">
        <f>H22='15.02.2022 Смета'!G24</f>
        <v>1</v>
      </c>
    </row>
    <row r="23" spans="1:42" ht="66" customHeight="1" x14ac:dyDescent="0.25">
      <c r="A23" s="108">
        <v>13</v>
      </c>
      <c r="B23" s="8" t="s">
        <v>239</v>
      </c>
      <c r="C23" s="21" t="s">
        <v>144</v>
      </c>
      <c r="D23" s="22" t="s">
        <v>1067</v>
      </c>
      <c r="E23" s="21" t="s">
        <v>483</v>
      </c>
      <c r="F23" s="35" t="s">
        <v>683</v>
      </c>
      <c r="G23" s="35" t="s">
        <v>684</v>
      </c>
      <c r="H23" s="21" t="s">
        <v>312</v>
      </c>
      <c r="I23" s="22" t="s">
        <v>483</v>
      </c>
      <c r="J23" s="35" t="s">
        <v>683</v>
      </c>
      <c r="K23" s="35" t="s">
        <v>684</v>
      </c>
      <c r="L23" s="14"/>
      <c r="M23" s="10">
        <v>3400</v>
      </c>
      <c r="N23" s="10">
        <f t="shared" ref="N23:N50" si="10">L23*M23</f>
        <v>0</v>
      </c>
      <c r="O23" s="14"/>
      <c r="P23" s="10">
        <v>2900</v>
      </c>
      <c r="Q23" s="10">
        <f t="shared" ref="Q23:Q50" si="11">O23*P23</f>
        <v>0</v>
      </c>
      <c r="R23" s="14"/>
      <c r="S23" s="10">
        <v>2800</v>
      </c>
      <c r="T23" s="10">
        <f t="shared" ref="T23:T50" si="12">R23*S23</f>
        <v>0</v>
      </c>
      <c r="U23" s="10">
        <v>60</v>
      </c>
      <c r="V23" s="10">
        <v>150</v>
      </c>
      <c r="W23" s="10">
        <f t="shared" si="3"/>
        <v>9000</v>
      </c>
      <c r="X23" s="10">
        <v>60</v>
      </c>
      <c r="Y23" s="10">
        <v>150</v>
      </c>
      <c r="Z23" s="10">
        <f t="shared" si="4"/>
        <v>9000</v>
      </c>
      <c r="AA23" s="10">
        <v>60</v>
      </c>
      <c r="AB23" s="10">
        <v>150</v>
      </c>
      <c r="AC23" s="10">
        <f t="shared" si="5"/>
        <v>9000</v>
      </c>
      <c r="AD23" s="11"/>
      <c r="AE23" s="26">
        <v>7</v>
      </c>
      <c r="AF23" s="7">
        <f t="shared" ref="AF23:AF54" si="13">AD23*AE23</f>
        <v>0</v>
      </c>
      <c r="AG23" s="152">
        <v>1</v>
      </c>
      <c r="AH23" s="139">
        <f t="shared" si="7"/>
        <v>180</v>
      </c>
      <c r="AI23" s="139">
        <f t="shared" si="9"/>
        <v>27000</v>
      </c>
      <c r="AJ23" s="109">
        <f t="shared" si="8"/>
        <v>27000</v>
      </c>
      <c r="AM23" t="b">
        <f>D23='15.02.2022 Смета'!D25</f>
        <v>0</v>
      </c>
      <c r="AN23" t="b">
        <f>F23='15.02.2022 Смета'!E25</f>
        <v>1</v>
      </c>
      <c r="AO23" t="b">
        <f>G23='15.02.2022 Смета'!F25</f>
        <v>1</v>
      </c>
      <c r="AP23" t="b">
        <f>H23='15.02.2022 Смета'!G25</f>
        <v>1</v>
      </c>
    </row>
    <row r="24" spans="1:42" ht="51" x14ac:dyDescent="0.25">
      <c r="A24" s="108">
        <v>14</v>
      </c>
      <c r="B24" s="8" t="s">
        <v>239</v>
      </c>
      <c r="C24" s="21" t="s">
        <v>144</v>
      </c>
      <c r="D24" s="22" t="s">
        <v>1068</v>
      </c>
      <c r="E24" s="21" t="s">
        <v>340</v>
      </c>
      <c r="F24" s="35" t="s">
        <v>686</v>
      </c>
      <c r="G24" s="35" t="s">
        <v>687</v>
      </c>
      <c r="H24" s="21" t="s">
        <v>312</v>
      </c>
      <c r="I24" s="22" t="s">
        <v>340</v>
      </c>
      <c r="J24" s="35" t="s">
        <v>686</v>
      </c>
      <c r="K24" s="35" t="s">
        <v>687</v>
      </c>
      <c r="L24" s="14"/>
      <c r="M24" s="10">
        <v>3400</v>
      </c>
      <c r="N24" s="10">
        <f t="shared" si="10"/>
        <v>0</v>
      </c>
      <c r="O24" s="14"/>
      <c r="P24" s="10">
        <v>2900</v>
      </c>
      <c r="Q24" s="10">
        <f t="shared" si="11"/>
        <v>0</v>
      </c>
      <c r="R24" s="14"/>
      <c r="S24" s="10">
        <v>2800</v>
      </c>
      <c r="T24" s="10">
        <f t="shared" si="12"/>
        <v>0</v>
      </c>
      <c r="U24" s="10">
        <v>12</v>
      </c>
      <c r="V24" s="10">
        <v>150</v>
      </c>
      <c r="W24" s="10">
        <f t="shared" si="3"/>
        <v>1800</v>
      </c>
      <c r="X24" s="10">
        <v>12</v>
      </c>
      <c r="Y24" s="10">
        <v>150</v>
      </c>
      <c r="Z24" s="10">
        <f t="shared" si="4"/>
        <v>1800</v>
      </c>
      <c r="AA24" s="10">
        <v>12</v>
      </c>
      <c r="AB24" s="10">
        <v>150</v>
      </c>
      <c r="AC24" s="10">
        <f t="shared" si="5"/>
        <v>1800</v>
      </c>
      <c r="AD24" s="11"/>
      <c r="AE24" s="26">
        <v>7</v>
      </c>
      <c r="AF24" s="7">
        <f t="shared" si="13"/>
        <v>0</v>
      </c>
      <c r="AG24" s="152">
        <v>1</v>
      </c>
      <c r="AH24" s="139">
        <f t="shared" si="7"/>
        <v>36</v>
      </c>
      <c r="AI24" s="139">
        <f t="shared" si="9"/>
        <v>5400</v>
      </c>
      <c r="AJ24" s="109">
        <f t="shared" si="8"/>
        <v>5400</v>
      </c>
      <c r="AM24" t="b">
        <f>D24='15.02.2022 Смета'!D26</f>
        <v>0</v>
      </c>
      <c r="AN24" t="b">
        <f>F24='15.02.2022 Смета'!E26</f>
        <v>1</v>
      </c>
      <c r="AO24" t="b">
        <f>G24='15.02.2022 Смета'!F26</f>
        <v>1</v>
      </c>
      <c r="AP24" t="b">
        <f>H24='15.02.2022 Смета'!G26</f>
        <v>1</v>
      </c>
    </row>
    <row r="25" spans="1:42" ht="89.25" x14ac:dyDescent="0.25">
      <c r="A25" s="108">
        <v>15</v>
      </c>
      <c r="B25" s="8" t="s">
        <v>239</v>
      </c>
      <c r="C25" s="21" t="s">
        <v>144</v>
      </c>
      <c r="D25" s="22" t="s">
        <v>1071</v>
      </c>
      <c r="E25" s="21" t="s">
        <v>314</v>
      </c>
      <c r="F25" s="35" t="s">
        <v>759</v>
      </c>
      <c r="G25" s="35" t="s">
        <v>760</v>
      </c>
      <c r="H25" s="21" t="s">
        <v>312</v>
      </c>
      <c r="I25" s="38" t="s">
        <v>314</v>
      </c>
      <c r="J25" s="35" t="s">
        <v>759</v>
      </c>
      <c r="K25" s="35" t="s">
        <v>760</v>
      </c>
      <c r="L25" s="14"/>
      <c r="M25" s="10">
        <v>3400</v>
      </c>
      <c r="N25" s="10">
        <f t="shared" si="10"/>
        <v>0</v>
      </c>
      <c r="O25" s="14"/>
      <c r="P25" s="10">
        <v>2900</v>
      </c>
      <c r="Q25" s="10">
        <f t="shared" si="11"/>
        <v>0</v>
      </c>
      <c r="R25" s="14"/>
      <c r="S25" s="10">
        <v>2800</v>
      </c>
      <c r="T25" s="10">
        <f t="shared" si="12"/>
        <v>0</v>
      </c>
      <c r="U25" s="10">
        <v>106</v>
      </c>
      <c r="V25" s="10">
        <v>150</v>
      </c>
      <c r="W25" s="10">
        <f t="shared" si="3"/>
        <v>15900</v>
      </c>
      <c r="X25" s="10">
        <v>106</v>
      </c>
      <c r="Y25" s="10">
        <v>150</v>
      </c>
      <c r="Z25" s="10">
        <f t="shared" si="4"/>
        <v>15900</v>
      </c>
      <c r="AA25" s="10">
        <v>106</v>
      </c>
      <c r="AB25" s="10">
        <v>150</v>
      </c>
      <c r="AC25" s="10">
        <f t="shared" si="5"/>
        <v>15900</v>
      </c>
      <c r="AD25" s="11"/>
      <c r="AE25" s="26">
        <v>7</v>
      </c>
      <c r="AF25" s="7">
        <f t="shared" si="13"/>
        <v>0</v>
      </c>
      <c r="AG25" s="152">
        <v>1</v>
      </c>
      <c r="AH25" s="139">
        <f t="shared" si="7"/>
        <v>318</v>
      </c>
      <c r="AI25" s="139">
        <f t="shared" si="9"/>
        <v>47700</v>
      </c>
      <c r="AJ25" s="109">
        <f t="shared" si="8"/>
        <v>47700</v>
      </c>
      <c r="AM25" t="b">
        <f>D25='15.02.2022 Смета'!D27</f>
        <v>0</v>
      </c>
      <c r="AN25" t="b">
        <f>F25='15.02.2022 Смета'!E27</f>
        <v>1</v>
      </c>
      <c r="AO25" t="b">
        <f>G25='15.02.2022 Смета'!F27</f>
        <v>1</v>
      </c>
      <c r="AP25" t="b">
        <f>H25='15.02.2022 Смета'!G27</f>
        <v>1</v>
      </c>
    </row>
    <row r="26" spans="1:42" ht="51" x14ac:dyDescent="0.25">
      <c r="A26" s="108">
        <v>16</v>
      </c>
      <c r="B26" s="8" t="s">
        <v>239</v>
      </c>
      <c r="C26" s="21" t="s">
        <v>144</v>
      </c>
      <c r="D26" s="22" t="s">
        <v>1069</v>
      </c>
      <c r="E26" s="21" t="s">
        <v>340</v>
      </c>
      <c r="F26" s="35" t="s">
        <v>690</v>
      </c>
      <c r="G26" s="35" t="s">
        <v>691</v>
      </c>
      <c r="H26" s="21" t="s">
        <v>312</v>
      </c>
      <c r="I26" s="22" t="s">
        <v>340</v>
      </c>
      <c r="J26" s="35" t="s">
        <v>690</v>
      </c>
      <c r="K26" s="35" t="s">
        <v>691</v>
      </c>
      <c r="L26" s="14"/>
      <c r="M26" s="10">
        <v>3400</v>
      </c>
      <c r="N26" s="10">
        <f t="shared" si="10"/>
        <v>0</v>
      </c>
      <c r="O26" s="14"/>
      <c r="P26" s="10">
        <v>2900</v>
      </c>
      <c r="Q26" s="10">
        <f t="shared" si="11"/>
        <v>0</v>
      </c>
      <c r="R26" s="14"/>
      <c r="S26" s="10">
        <v>2800</v>
      </c>
      <c r="T26" s="10">
        <f t="shared" si="12"/>
        <v>0</v>
      </c>
      <c r="U26" s="10">
        <v>18</v>
      </c>
      <c r="V26" s="10">
        <v>150</v>
      </c>
      <c r="W26" s="10">
        <f t="shared" si="3"/>
        <v>2700</v>
      </c>
      <c r="X26" s="10">
        <v>18</v>
      </c>
      <c r="Y26" s="10">
        <v>150</v>
      </c>
      <c r="Z26" s="10">
        <f t="shared" si="4"/>
        <v>2700</v>
      </c>
      <c r="AA26" s="10">
        <v>18</v>
      </c>
      <c r="AB26" s="10">
        <v>150</v>
      </c>
      <c r="AC26" s="10">
        <f t="shared" si="5"/>
        <v>2700</v>
      </c>
      <c r="AD26" s="11">
        <v>60</v>
      </c>
      <c r="AE26" s="26">
        <v>7</v>
      </c>
      <c r="AF26" s="7">
        <f t="shared" si="13"/>
        <v>420</v>
      </c>
      <c r="AG26" s="152">
        <v>1</v>
      </c>
      <c r="AH26" s="139">
        <f t="shared" si="7"/>
        <v>114</v>
      </c>
      <c r="AI26" s="139">
        <f t="shared" si="9"/>
        <v>8520</v>
      </c>
      <c r="AJ26" s="109">
        <f t="shared" si="8"/>
        <v>8520</v>
      </c>
      <c r="AM26" t="b">
        <f>D26='15.02.2022 Смета'!D28</f>
        <v>0</v>
      </c>
      <c r="AN26" t="b">
        <f>F26='15.02.2022 Смета'!E28</f>
        <v>1</v>
      </c>
      <c r="AO26" t="b">
        <f>G26='15.02.2022 Смета'!F28</f>
        <v>1</v>
      </c>
      <c r="AP26" t="b">
        <f>H26='15.02.2022 Смета'!G28</f>
        <v>1</v>
      </c>
    </row>
    <row r="27" spans="1:42" ht="64.900000000000006" customHeight="1" x14ac:dyDescent="0.25">
      <c r="A27" s="112">
        <v>17</v>
      </c>
      <c r="B27" s="8" t="s">
        <v>239</v>
      </c>
      <c r="C27" s="21" t="s">
        <v>144</v>
      </c>
      <c r="D27" s="22" t="s">
        <v>240</v>
      </c>
      <c r="E27" s="21" t="s">
        <v>316</v>
      </c>
      <c r="F27" s="35">
        <v>44713</v>
      </c>
      <c r="G27" s="35">
        <v>44713</v>
      </c>
      <c r="H27" s="21" t="s">
        <v>1070</v>
      </c>
      <c r="I27" s="38" t="s">
        <v>316</v>
      </c>
      <c r="J27" s="35">
        <v>44713</v>
      </c>
      <c r="K27" s="35">
        <v>44713</v>
      </c>
      <c r="L27" s="14"/>
      <c r="M27" s="10">
        <v>3400</v>
      </c>
      <c r="N27" s="10">
        <f t="shared" si="10"/>
        <v>0</v>
      </c>
      <c r="O27" s="14"/>
      <c r="P27" s="10">
        <v>2900</v>
      </c>
      <c r="Q27" s="10">
        <f t="shared" si="11"/>
        <v>0</v>
      </c>
      <c r="R27" s="14"/>
      <c r="S27" s="10">
        <v>2800</v>
      </c>
      <c r="T27" s="10">
        <f t="shared" si="12"/>
        <v>0</v>
      </c>
      <c r="U27" s="10">
        <v>8</v>
      </c>
      <c r="V27" s="10">
        <v>150</v>
      </c>
      <c r="W27" s="10">
        <f t="shared" si="3"/>
        <v>1200</v>
      </c>
      <c r="X27" s="10">
        <v>8</v>
      </c>
      <c r="Y27" s="10">
        <v>150</v>
      </c>
      <c r="Z27" s="10">
        <f t="shared" si="4"/>
        <v>1200</v>
      </c>
      <c r="AA27" s="10">
        <v>8</v>
      </c>
      <c r="AB27" s="10">
        <v>150</v>
      </c>
      <c r="AC27" s="10">
        <f t="shared" si="5"/>
        <v>1200</v>
      </c>
      <c r="AD27" s="11">
        <v>24</v>
      </c>
      <c r="AE27" s="26">
        <v>7</v>
      </c>
      <c r="AF27" s="7">
        <f t="shared" si="13"/>
        <v>168</v>
      </c>
      <c r="AG27" s="152">
        <v>1</v>
      </c>
      <c r="AH27" s="139">
        <f t="shared" si="7"/>
        <v>48</v>
      </c>
      <c r="AI27" s="139">
        <f t="shared" si="9"/>
        <v>3768</v>
      </c>
      <c r="AJ27" s="109">
        <f t="shared" si="8"/>
        <v>3768</v>
      </c>
      <c r="AM27" t="b">
        <f>D27='15.02.2022 Смета'!D29</f>
        <v>1</v>
      </c>
      <c r="AN27" t="b">
        <f>F27='15.02.2022 Смета'!E29</f>
        <v>1</v>
      </c>
      <c r="AO27" t="b">
        <f>G27='15.02.2022 Смета'!F29</f>
        <v>1</v>
      </c>
      <c r="AP27" t="b">
        <f>H27='15.02.2022 Смета'!G29</f>
        <v>0</v>
      </c>
    </row>
    <row r="28" spans="1:42" ht="38.25" x14ac:dyDescent="0.25">
      <c r="A28" s="108">
        <v>18</v>
      </c>
      <c r="B28" s="8" t="s">
        <v>239</v>
      </c>
      <c r="C28" s="21" t="s">
        <v>144</v>
      </c>
      <c r="D28" s="22" t="s">
        <v>241</v>
      </c>
      <c r="E28" s="21" t="s">
        <v>692</v>
      </c>
      <c r="F28" s="35">
        <v>44724</v>
      </c>
      <c r="G28" s="35">
        <v>44724</v>
      </c>
      <c r="H28" s="21" t="s">
        <v>317</v>
      </c>
      <c r="I28" s="22" t="s">
        <v>692</v>
      </c>
      <c r="J28" s="35">
        <v>44724</v>
      </c>
      <c r="K28" s="35">
        <v>44724</v>
      </c>
      <c r="L28" s="14"/>
      <c r="M28" s="10">
        <v>3400</v>
      </c>
      <c r="N28" s="10">
        <f t="shared" si="10"/>
        <v>0</v>
      </c>
      <c r="O28" s="14"/>
      <c r="P28" s="10">
        <v>2900</v>
      </c>
      <c r="Q28" s="10">
        <f t="shared" si="11"/>
        <v>0</v>
      </c>
      <c r="R28" s="14"/>
      <c r="S28" s="10">
        <v>2800</v>
      </c>
      <c r="T28" s="10">
        <f t="shared" si="12"/>
        <v>0</v>
      </c>
      <c r="U28" s="10">
        <v>4</v>
      </c>
      <c r="V28" s="10">
        <v>150</v>
      </c>
      <c r="W28" s="10">
        <f t="shared" si="3"/>
        <v>600</v>
      </c>
      <c r="X28" s="10">
        <v>4</v>
      </c>
      <c r="Y28" s="10">
        <v>150</v>
      </c>
      <c r="Z28" s="10">
        <f t="shared" si="4"/>
        <v>600</v>
      </c>
      <c r="AA28" s="10">
        <v>4</v>
      </c>
      <c r="AB28" s="10">
        <v>150</v>
      </c>
      <c r="AC28" s="10">
        <f t="shared" si="5"/>
        <v>600</v>
      </c>
      <c r="AD28" s="11">
        <v>12</v>
      </c>
      <c r="AE28" s="26">
        <v>7</v>
      </c>
      <c r="AF28" s="7">
        <f t="shared" si="13"/>
        <v>84</v>
      </c>
      <c r="AG28" s="152">
        <v>1</v>
      </c>
      <c r="AH28" s="139">
        <f t="shared" si="7"/>
        <v>24</v>
      </c>
      <c r="AI28" s="139">
        <f t="shared" si="9"/>
        <v>1884</v>
      </c>
      <c r="AJ28" s="109">
        <f t="shared" si="8"/>
        <v>1884</v>
      </c>
      <c r="AM28" t="b">
        <f>D28='15.02.2022 Смета'!D30</f>
        <v>1</v>
      </c>
      <c r="AN28" t="b">
        <f>F28='15.02.2022 Смета'!E30</f>
        <v>1</v>
      </c>
      <c r="AO28" t="b">
        <f>G28='15.02.2022 Смета'!F30</f>
        <v>1</v>
      </c>
      <c r="AP28" t="b">
        <f>H28='15.02.2022 Смета'!G30</f>
        <v>1</v>
      </c>
    </row>
    <row r="29" spans="1:42" ht="16.149999999999999" customHeight="1" x14ac:dyDescent="0.25">
      <c r="A29" s="108">
        <v>19</v>
      </c>
      <c r="B29" s="8" t="s">
        <v>239</v>
      </c>
      <c r="C29" s="21" t="s">
        <v>144</v>
      </c>
      <c r="D29" s="22" t="s">
        <v>527</v>
      </c>
      <c r="E29" s="21" t="s">
        <v>340</v>
      </c>
      <c r="F29" s="35">
        <v>44726</v>
      </c>
      <c r="G29" s="35">
        <v>44729</v>
      </c>
      <c r="H29" s="21" t="s">
        <v>979</v>
      </c>
      <c r="I29" s="22" t="s">
        <v>340</v>
      </c>
      <c r="J29" s="35">
        <v>44726</v>
      </c>
      <c r="K29" s="35">
        <v>44729</v>
      </c>
      <c r="L29" s="14"/>
      <c r="M29" s="10">
        <v>3400</v>
      </c>
      <c r="N29" s="10">
        <f t="shared" si="10"/>
        <v>0</v>
      </c>
      <c r="O29" s="14"/>
      <c r="P29" s="10">
        <v>2900</v>
      </c>
      <c r="Q29" s="10">
        <f t="shared" si="11"/>
        <v>0</v>
      </c>
      <c r="R29" s="14"/>
      <c r="S29" s="10">
        <v>2800</v>
      </c>
      <c r="T29" s="10">
        <f t="shared" si="12"/>
        <v>0</v>
      </c>
      <c r="U29" s="10">
        <v>8</v>
      </c>
      <c r="V29" s="10">
        <v>150</v>
      </c>
      <c r="W29" s="10">
        <f t="shared" si="3"/>
        <v>1200</v>
      </c>
      <c r="X29" s="10">
        <v>8</v>
      </c>
      <c r="Y29" s="10">
        <v>150</v>
      </c>
      <c r="Z29" s="10">
        <f t="shared" si="4"/>
        <v>1200</v>
      </c>
      <c r="AA29" s="10">
        <v>8</v>
      </c>
      <c r="AB29" s="10">
        <v>150</v>
      </c>
      <c r="AC29" s="10">
        <f t="shared" si="5"/>
        <v>1200</v>
      </c>
      <c r="AD29" s="11">
        <v>24</v>
      </c>
      <c r="AE29" s="26">
        <v>7</v>
      </c>
      <c r="AF29" s="7">
        <f t="shared" si="13"/>
        <v>168</v>
      </c>
      <c r="AG29" s="152">
        <v>1</v>
      </c>
      <c r="AH29" s="139">
        <f t="shared" si="7"/>
        <v>48</v>
      </c>
      <c r="AI29" s="139">
        <f t="shared" si="9"/>
        <v>3768</v>
      </c>
      <c r="AJ29" s="109">
        <f t="shared" si="8"/>
        <v>3768</v>
      </c>
      <c r="AM29" t="b">
        <f>D29='15.02.2022 Смета'!D31</f>
        <v>1</v>
      </c>
      <c r="AN29" t="b">
        <f>F29='15.02.2022 Смета'!E31</f>
        <v>1</v>
      </c>
      <c r="AO29" t="b">
        <f>G29='15.02.2022 Смета'!F31</f>
        <v>1</v>
      </c>
      <c r="AP29" t="b">
        <f>H29='15.02.2022 Смета'!G31</f>
        <v>0</v>
      </c>
    </row>
    <row r="30" spans="1:42" ht="27" customHeight="1" x14ac:dyDescent="0.25">
      <c r="A30" s="114">
        <v>20</v>
      </c>
      <c r="B30" s="8" t="s">
        <v>239</v>
      </c>
      <c r="C30" s="21" t="s">
        <v>144</v>
      </c>
      <c r="D30" s="22" t="s">
        <v>242</v>
      </c>
      <c r="E30" s="21" t="s">
        <v>692</v>
      </c>
      <c r="F30" s="35">
        <v>44773</v>
      </c>
      <c r="G30" s="35">
        <v>44773</v>
      </c>
      <c r="H30" s="21" t="s">
        <v>299</v>
      </c>
      <c r="I30" s="22" t="s">
        <v>692</v>
      </c>
      <c r="J30" s="35">
        <v>44773</v>
      </c>
      <c r="K30" s="35">
        <v>44773</v>
      </c>
      <c r="L30" s="14"/>
      <c r="M30" s="10">
        <v>3400</v>
      </c>
      <c r="N30" s="10">
        <f t="shared" si="10"/>
        <v>0</v>
      </c>
      <c r="O30" s="14"/>
      <c r="P30" s="10">
        <v>2900</v>
      </c>
      <c r="Q30" s="10">
        <f t="shared" si="11"/>
        <v>0</v>
      </c>
      <c r="R30" s="14"/>
      <c r="S30" s="10">
        <v>2800</v>
      </c>
      <c r="T30" s="10">
        <f t="shared" si="12"/>
        <v>0</v>
      </c>
      <c r="U30" s="10">
        <v>4</v>
      </c>
      <c r="V30" s="10">
        <v>150</v>
      </c>
      <c r="W30" s="10">
        <f t="shared" si="3"/>
        <v>600</v>
      </c>
      <c r="X30" s="10">
        <v>4</v>
      </c>
      <c r="Y30" s="10">
        <v>150</v>
      </c>
      <c r="Z30" s="10">
        <f t="shared" si="4"/>
        <v>600</v>
      </c>
      <c r="AA30" s="10">
        <v>4</v>
      </c>
      <c r="AB30" s="10">
        <v>150</v>
      </c>
      <c r="AC30" s="10">
        <f t="shared" si="5"/>
        <v>600</v>
      </c>
      <c r="AD30" s="11">
        <v>12</v>
      </c>
      <c r="AE30" s="26">
        <v>7</v>
      </c>
      <c r="AF30" s="7">
        <f t="shared" si="13"/>
        <v>84</v>
      </c>
      <c r="AG30" s="152">
        <v>1</v>
      </c>
      <c r="AH30" s="139">
        <f t="shared" si="7"/>
        <v>24</v>
      </c>
      <c r="AI30" s="139">
        <f t="shared" si="9"/>
        <v>1884</v>
      </c>
      <c r="AJ30" s="109">
        <f t="shared" si="8"/>
        <v>1884</v>
      </c>
      <c r="AM30" t="b">
        <f>D30='15.02.2022 Смета'!D32</f>
        <v>1</v>
      </c>
      <c r="AN30" t="b">
        <f>F30='15.02.2022 Смета'!E32</f>
        <v>1</v>
      </c>
      <c r="AO30" t="b">
        <f>G30='15.02.2022 Смета'!F32</f>
        <v>1</v>
      </c>
      <c r="AP30" t="b">
        <f>H30='15.02.2022 Смета'!G32</f>
        <v>1</v>
      </c>
    </row>
    <row r="31" spans="1:42" ht="27" customHeight="1" x14ac:dyDescent="0.25">
      <c r="A31" s="108">
        <v>21</v>
      </c>
      <c r="B31" s="8" t="s">
        <v>239</v>
      </c>
      <c r="C31" s="21" t="s">
        <v>144</v>
      </c>
      <c r="D31" s="22" t="s">
        <v>243</v>
      </c>
      <c r="E31" s="21" t="s">
        <v>692</v>
      </c>
      <c r="F31" s="35">
        <v>44787</v>
      </c>
      <c r="G31" s="35">
        <v>44787</v>
      </c>
      <c r="H31" s="21" t="s">
        <v>318</v>
      </c>
      <c r="I31" s="22" t="s">
        <v>692</v>
      </c>
      <c r="J31" s="35">
        <v>44787</v>
      </c>
      <c r="K31" s="35">
        <v>44787</v>
      </c>
      <c r="L31" s="14"/>
      <c r="M31" s="10">
        <v>3400</v>
      </c>
      <c r="N31" s="10">
        <f t="shared" si="10"/>
        <v>0</v>
      </c>
      <c r="O31" s="14"/>
      <c r="P31" s="10">
        <v>2900</v>
      </c>
      <c r="Q31" s="10">
        <f t="shared" si="11"/>
        <v>0</v>
      </c>
      <c r="R31" s="14"/>
      <c r="S31" s="10">
        <v>2800</v>
      </c>
      <c r="T31" s="10">
        <f t="shared" si="12"/>
        <v>0</v>
      </c>
      <c r="U31" s="10">
        <v>4</v>
      </c>
      <c r="V31" s="10">
        <v>150</v>
      </c>
      <c r="W31" s="10">
        <f t="shared" si="3"/>
        <v>600</v>
      </c>
      <c r="X31" s="10">
        <v>4</v>
      </c>
      <c r="Y31" s="10">
        <v>150</v>
      </c>
      <c r="Z31" s="10">
        <f t="shared" si="4"/>
        <v>600</v>
      </c>
      <c r="AA31" s="10">
        <v>4</v>
      </c>
      <c r="AB31" s="10">
        <v>150</v>
      </c>
      <c r="AC31" s="10">
        <f t="shared" si="5"/>
        <v>600</v>
      </c>
      <c r="AD31" s="11">
        <v>12</v>
      </c>
      <c r="AE31" s="26">
        <v>7</v>
      </c>
      <c r="AF31" s="7">
        <f t="shared" si="13"/>
        <v>84</v>
      </c>
      <c r="AG31" s="152">
        <v>1</v>
      </c>
      <c r="AH31" s="139">
        <f t="shared" si="7"/>
        <v>24</v>
      </c>
      <c r="AI31" s="139">
        <f t="shared" si="9"/>
        <v>1884</v>
      </c>
      <c r="AJ31" s="109">
        <f t="shared" si="8"/>
        <v>1884</v>
      </c>
      <c r="AM31" t="b">
        <f>D31='15.02.2022 Смета'!D33</f>
        <v>1</v>
      </c>
      <c r="AN31" t="b">
        <f>F31='15.02.2022 Смета'!E33</f>
        <v>1</v>
      </c>
      <c r="AO31" t="b">
        <f>G31='15.02.2022 Смета'!F33</f>
        <v>1</v>
      </c>
      <c r="AP31" t="b">
        <f>H31='15.02.2022 Смета'!G33</f>
        <v>1</v>
      </c>
    </row>
    <row r="32" spans="1:42" ht="27" customHeight="1" x14ac:dyDescent="0.25">
      <c r="A32" s="108">
        <v>22</v>
      </c>
      <c r="B32" s="8" t="s">
        <v>239</v>
      </c>
      <c r="C32" s="21" t="s">
        <v>144</v>
      </c>
      <c r="D32" s="22" t="s">
        <v>244</v>
      </c>
      <c r="E32" s="21" t="s">
        <v>692</v>
      </c>
      <c r="F32" s="35">
        <v>44829</v>
      </c>
      <c r="G32" s="35">
        <v>44829</v>
      </c>
      <c r="H32" s="21" t="s">
        <v>763</v>
      </c>
      <c r="I32" s="22" t="s">
        <v>692</v>
      </c>
      <c r="J32" s="35">
        <v>44829</v>
      </c>
      <c r="K32" s="35">
        <v>44829</v>
      </c>
      <c r="L32" s="14"/>
      <c r="M32" s="10">
        <v>3400</v>
      </c>
      <c r="N32" s="10">
        <f t="shared" si="10"/>
        <v>0</v>
      </c>
      <c r="O32" s="14"/>
      <c r="P32" s="10">
        <v>2900</v>
      </c>
      <c r="Q32" s="10">
        <f t="shared" si="11"/>
        <v>0</v>
      </c>
      <c r="R32" s="14"/>
      <c r="S32" s="10">
        <v>2800</v>
      </c>
      <c r="T32" s="10">
        <f t="shared" si="12"/>
        <v>0</v>
      </c>
      <c r="U32" s="10">
        <v>4</v>
      </c>
      <c r="V32" s="10">
        <v>150</v>
      </c>
      <c r="W32" s="10">
        <f t="shared" si="3"/>
        <v>600</v>
      </c>
      <c r="X32" s="10">
        <v>4</v>
      </c>
      <c r="Y32" s="10">
        <v>150</v>
      </c>
      <c r="Z32" s="10">
        <f t="shared" si="4"/>
        <v>600</v>
      </c>
      <c r="AA32" s="10">
        <v>4</v>
      </c>
      <c r="AB32" s="10">
        <v>150</v>
      </c>
      <c r="AC32" s="10">
        <f t="shared" si="5"/>
        <v>600</v>
      </c>
      <c r="AD32" s="11">
        <v>12</v>
      </c>
      <c r="AE32" s="26">
        <v>7</v>
      </c>
      <c r="AF32" s="7">
        <f t="shared" si="13"/>
        <v>84</v>
      </c>
      <c r="AG32" s="152">
        <v>1</v>
      </c>
      <c r="AH32" s="139">
        <f t="shared" si="7"/>
        <v>24</v>
      </c>
      <c r="AI32" s="139">
        <f t="shared" si="9"/>
        <v>1884</v>
      </c>
      <c r="AJ32" s="109">
        <f t="shared" si="8"/>
        <v>1884</v>
      </c>
      <c r="AM32" t="b">
        <f>D32='15.02.2022 Смета'!D34</f>
        <v>1</v>
      </c>
      <c r="AN32" t="b">
        <f>F32='15.02.2022 Смета'!E34</f>
        <v>1</v>
      </c>
      <c r="AO32" t="b">
        <f>G32='15.02.2022 Смета'!F34</f>
        <v>1</v>
      </c>
      <c r="AP32" t="b">
        <f>H32='15.02.2022 Смета'!G34</f>
        <v>1</v>
      </c>
    </row>
    <row r="33" spans="1:42" x14ac:dyDescent="0.25">
      <c r="A33" s="106"/>
      <c r="B33" s="96"/>
      <c r="C33" s="97"/>
      <c r="D33" s="179" t="s">
        <v>838</v>
      </c>
      <c r="E33" s="99"/>
      <c r="F33" s="99"/>
      <c r="G33" s="99"/>
      <c r="H33" s="99"/>
      <c r="I33" s="99"/>
      <c r="J33" s="99"/>
      <c r="K33" s="99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2"/>
      <c r="AE33" s="79"/>
      <c r="AF33" s="79"/>
      <c r="AG33" s="153"/>
      <c r="AH33" s="151"/>
      <c r="AI33" s="151"/>
      <c r="AJ33" s="164"/>
      <c r="AM33" t="b">
        <f>D33='15.02.2022 Смета'!D35</f>
        <v>1</v>
      </c>
      <c r="AN33" t="b">
        <f>F33='15.02.2022 Смета'!E35</f>
        <v>1</v>
      </c>
      <c r="AO33" t="b">
        <f>G33='15.02.2022 Смета'!F35</f>
        <v>1</v>
      </c>
      <c r="AP33" t="b">
        <f>H33='15.02.2022 Смета'!G35</f>
        <v>1</v>
      </c>
    </row>
    <row r="34" spans="1:42" ht="16.149999999999999" customHeight="1" x14ac:dyDescent="0.25">
      <c r="A34" s="108">
        <v>23</v>
      </c>
      <c r="B34" s="8" t="s">
        <v>184</v>
      </c>
      <c r="C34" s="21" t="s">
        <v>128</v>
      </c>
      <c r="D34" s="22" t="s">
        <v>180</v>
      </c>
      <c r="E34" s="21" t="s">
        <v>320</v>
      </c>
      <c r="F34" s="35">
        <v>44606</v>
      </c>
      <c r="G34" s="35">
        <v>44611</v>
      </c>
      <c r="H34" s="21" t="s">
        <v>319</v>
      </c>
      <c r="I34" s="38" t="s">
        <v>320</v>
      </c>
      <c r="J34" s="35">
        <v>44606</v>
      </c>
      <c r="K34" s="35">
        <v>44611</v>
      </c>
      <c r="L34" s="10"/>
      <c r="M34" s="10">
        <v>3400</v>
      </c>
      <c r="N34" s="10">
        <f t="shared" si="10"/>
        <v>0</v>
      </c>
      <c r="O34" s="10"/>
      <c r="P34" s="10">
        <v>2900</v>
      </c>
      <c r="Q34" s="10">
        <f t="shared" si="11"/>
        <v>0</v>
      </c>
      <c r="R34" s="10"/>
      <c r="S34" s="10">
        <v>2800</v>
      </c>
      <c r="T34" s="10">
        <f t="shared" si="12"/>
        <v>0</v>
      </c>
      <c r="U34" s="10">
        <v>16</v>
      </c>
      <c r="V34" s="10">
        <v>150</v>
      </c>
      <c r="W34" s="10">
        <f t="shared" si="3"/>
        <v>2400</v>
      </c>
      <c r="X34" s="10">
        <v>16</v>
      </c>
      <c r="Y34" s="10">
        <v>150</v>
      </c>
      <c r="Z34" s="10">
        <f t="shared" si="4"/>
        <v>2400</v>
      </c>
      <c r="AA34" s="10">
        <v>16</v>
      </c>
      <c r="AB34" s="10">
        <v>150</v>
      </c>
      <c r="AC34" s="10">
        <f t="shared" si="5"/>
        <v>2400</v>
      </c>
      <c r="AD34" s="11"/>
      <c r="AE34" s="26">
        <v>7</v>
      </c>
      <c r="AF34" s="7">
        <f t="shared" si="13"/>
        <v>0</v>
      </c>
      <c r="AG34" s="152">
        <v>1</v>
      </c>
      <c r="AH34" s="139">
        <f t="shared" si="7"/>
        <v>48</v>
      </c>
      <c r="AI34" s="139">
        <f t="shared" si="9"/>
        <v>7200</v>
      </c>
      <c r="AJ34" s="109">
        <f t="shared" si="8"/>
        <v>7200</v>
      </c>
      <c r="AM34" t="b">
        <f>D34='15.02.2022 Смета'!D36</f>
        <v>1</v>
      </c>
      <c r="AN34" t="b">
        <f>F34='15.02.2022 Смета'!E36</f>
        <v>1</v>
      </c>
      <c r="AO34" t="b">
        <f>G34='15.02.2022 Смета'!F36</f>
        <v>1</v>
      </c>
      <c r="AP34" t="b">
        <f>H34='15.02.2022 Смета'!G36</f>
        <v>1</v>
      </c>
    </row>
    <row r="35" spans="1:42" ht="16.149999999999999" customHeight="1" x14ac:dyDescent="0.25">
      <c r="A35" s="108">
        <v>24</v>
      </c>
      <c r="B35" s="8" t="s">
        <v>184</v>
      </c>
      <c r="C35" s="21" t="s">
        <v>128</v>
      </c>
      <c r="D35" s="22" t="s">
        <v>174</v>
      </c>
      <c r="E35" s="21" t="s">
        <v>322</v>
      </c>
      <c r="F35" s="35">
        <v>44691</v>
      </c>
      <c r="G35" s="35">
        <v>44696</v>
      </c>
      <c r="H35" s="21" t="s">
        <v>321</v>
      </c>
      <c r="I35" s="22" t="s">
        <v>322</v>
      </c>
      <c r="J35" s="35">
        <v>44691</v>
      </c>
      <c r="K35" s="35">
        <v>44696</v>
      </c>
      <c r="L35" s="10"/>
      <c r="M35" s="10">
        <v>3400</v>
      </c>
      <c r="N35" s="10">
        <f t="shared" si="10"/>
        <v>0</v>
      </c>
      <c r="O35" s="10"/>
      <c r="P35" s="10">
        <v>2900</v>
      </c>
      <c r="Q35" s="10">
        <f t="shared" si="11"/>
        <v>0</v>
      </c>
      <c r="R35" s="10"/>
      <c r="S35" s="10">
        <v>2800</v>
      </c>
      <c r="T35" s="10">
        <f t="shared" si="12"/>
        <v>0</v>
      </c>
      <c r="U35" s="10">
        <v>16</v>
      </c>
      <c r="V35" s="10">
        <v>150</v>
      </c>
      <c r="W35" s="10">
        <f t="shared" si="3"/>
        <v>2400</v>
      </c>
      <c r="X35" s="10">
        <v>16</v>
      </c>
      <c r="Y35" s="10">
        <v>150</v>
      </c>
      <c r="Z35" s="10">
        <f t="shared" si="4"/>
        <v>2400</v>
      </c>
      <c r="AA35" s="10">
        <v>16</v>
      </c>
      <c r="AB35" s="10">
        <v>150</v>
      </c>
      <c r="AC35" s="10">
        <f t="shared" si="5"/>
        <v>2400</v>
      </c>
      <c r="AD35" s="11">
        <v>51</v>
      </c>
      <c r="AE35" s="26">
        <v>7</v>
      </c>
      <c r="AF35" s="7">
        <f t="shared" si="13"/>
        <v>357</v>
      </c>
      <c r="AG35" s="152">
        <v>1</v>
      </c>
      <c r="AH35" s="139">
        <f t="shared" si="7"/>
        <v>99</v>
      </c>
      <c r="AI35" s="139">
        <f t="shared" si="9"/>
        <v>7557</v>
      </c>
      <c r="AJ35" s="109">
        <f t="shared" si="8"/>
        <v>7557</v>
      </c>
      <c r="AM35" t="b">
        <f>D35='15.02.2022 Смета'!D37</f>
        <v>1</v>
      </c>
      <c r="AN35" t="b">
        <f>F35='15.02.2022 Смета'!E37</f>
        <v>1</v>
      </c>
      <c r="AO35" t="b">
        <f>G35='15.02.2022 Смета'!F37</f>
        <v>1</v>
      </c>
      <c r="AP35" t="b">
        <f>H35='15.02.2022 Смета'!G37</f>
        <v>1</v>
      </c>
    </row>
    <row r="36" spans="1:42" ht="16.149999999999999" customHeight="1" x14ac:dyDescent="0.25">
      <c r="A36" s="108">
        <v>25</v>
      </c>
      <c r="B36" s="8" t="s">
        <v>184</v>
      </c>
      <c r="C36" s="21" t="s">
        <v>128</v>
      </c>
      <c r="D36" s="22" t="s">
        <v>553</v>
      </c>
      <c r="E36" s="21" t="s">
        <v>695</v>
      </c>
      <c r="F36" s="35">
        <v>44746</v>
      </c>
      <c r="G36" s="35">
        <v>44751</v>
      </c>
      <c r="H36" s="21" t="s">
        <v>321</v>
      </c>
      <c r="I36" s="22" t="s">
        <v>695</v>
      </c>
      <c r="J36" s="35">
        <v>44746</v>
      </c>
      <c r="K36" s="35">
        <v>44751</v>
      </c>
      <c r="L36" s="10">
        <v>1</v>
      </c>
      <c r="M36" s="10">
        <v>3400</v>
      </c>
      <c r="N36" s="10">
        <f t="shared" si="10"/>
        <v>3400</v>
      </c>
      <c r="O36" s="10">
        <v>1</v>
      </c>
      <c r="P36" s="10">
        <v>2900</v>
      </c>
      <c r="Q36" s="10">
        <f t="shared" si="11"/>
        <v>2900</v>
      </c>
      <c r="R36" s="10">
        <v>1</v>
      </c>
      <c r="S36" s="10">
        <v>2800</v>
      </c>
      <c r="T36" s="10">
        <f t="shared" si="12"/>
        <v>2800</v>
      </c>
      <c r="U36" s="10">
        <v>16</v>
      </c>
      <c r="V36" s="10">
        <v>150</v>
      </c>
      <c r="W36" s="10">
        <f t="shared" si="3"/>
        <v>2400</v>
      </c>
      <c r="X36" s="10">
        <v>16</v>
      </c>
      <c r="Y36" s="10">
        <v>150</v>
      </c>
      <c r="Z36" s="10">
        <f t="shared" si="4"/>
        <v>2400</v>
      </c>
      <c r="AA36" s="10">
        <v>16</v>
      </c>
      <c r="AB36" s="10">
        <v>150</v>
      </c>
      <c r="AC36" s="10">
        <f t="shared" si="5"/>
        <v>2400</v>
      </c>
      <c r="AD36" s="11">
        <v>51</v>
      </c>
      <c r="AE36" s="26">
        <v>7</v>
      </c>
      <c r="AF36" s="7">
        <f t="shared" si="13"/>
        <v>357</v>
      </c>
      <c r="AG36" s="152">
        <v>1</v>
      </c>
      <c r="AH36" s="139">
        <f t="shared" si="7"/>
        <v>102</v>
      </c>
      <c r="AI36" s="139">
        <f t="shared" si="9"/>
        <v>16657</v>
      </c>
      <c r="AJ36" s="109">
        <f t="shared" si="8"/>
        <v>16657</v>
      </c>
      <c r="AM36" t="b">
        <f>D36='15.02.2022 Смета'!D38</f>
        <v>1</v>
      </c>
      <c r="AN36" t="b">
        <f>F36='15.02.2022 Смета'!E38</f>
        <v>1</v>
      </c>
      <c r="AO36" t="b">
        <f>G36='15.02.2022 Смета'!F38</f>
        <v>1</v>
      </c>
      <c r="AP36" t="b">
        <f>H36='15.02.2022 Смета'!G38</f>
        <v>1</v>
      </c>
    </row>
    <row r="37" spans="1:42" x14ac:dyDescent="0.25">
      <c r="A37" s="106"/>
      <c r="B37" s="96"/>
      <c r="C37" s="97"/>
      <c r="D37" s="179" t="s">
        <v>839</v>
      </c>
      <c r="E37" s="99"/>
      <c r="F37" s="99"/>
      <c r="G37" s="99"/>
      <c r="H37" s="99"/>
      <c r="I37" s="99"/>
      <c r="J37" s="99"/>
      <c r="K37" s="99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2"/>
      <c r="AE37" s="79"/>
      <c r="AF37" s="79"/>
      <c r="AG37" s="153"/>
      <c r="AH37" s="151"/>
      <c r="AI37" s="151"/>
      <c r="AJ37" s="164"/>
      <c r="AM37" t="b">
        <f>D37='15.02.2022 Смета'!D39</f>
        <v>1</v>
      </c>
      <c r="AN37" t="b">
        <f>F37='15.02.2022 Смета'!E39</f>
        <v>1</v>
      </c>
      <c r="AO37" t="b">
        <f>G37='15.02.2022 Смета'!F39</f>
        <v>1</v>
      </c>
      <c r="AP37" t="b">
        <f>H37='15.02.2022 Смета'!G39</f>
        <v>1</v>
      </c>
    </row>
    <row r="38" spans="1:42" ht="16.149999999999999" customHeight="1" x14ac:dyDescent="0.25">
      <c r="A38" s="108">
        <v>26</v>
      </c>
      <c r="B38" s="8" t="s">
        <v>18</v>
      </c>
      <c r="C38" s="21" t="s">
        <v>126</v>
      </c>
      <c r="D38" s="22" t="s">
        <v>73</v>
      </c>
      <c r="E38" s="21" t="s">
        <v>474</v>
      </c>
      <c r="F38" s="35">
        <v>44606</v>
      </c>
      <c r="G38" s="35">
        <v>44609</v>
      </c>
      <c r="H38" s="21" t="s">
        <v>332</v>
      </c>
      <c r="I38" s="22" t="s">
        <v>474</v>
      </c>
      <c r="J38" s="35">
        <v>44606</v>
      </c>
      <c r="K38" s="35">
        <v>44609</v>
      </c>
      <c r="L38" s="11"/>
      <c r="M38" s="10">
        <v>3400</v>
      </c>
      <c r="N38" s="10">
        <f t="shared" si="10"/>
        <v>0</v>
      </c>
      <c r="O38" s="10"/>
      <c r="P38" s="10">
        <v>2900</v>
      </c>
      <c r="Q38" s="10">
        <f t="shared" si="11"/>
        <v>0</v>
      </c>
      <c r="R38" s="10"/>
      <c r="S38" s="10">
        <v>2800</v>
      </c>
      <c r="T38" s="10">
        <f t="shared" si="12"/>
        <v>0</v>
      </c>
      <c r="U38" s="10">
        <v>3</v>
      </c>
      <c r="V38" s="10">
        <v>150</v>
      </c>
      <c r="W38" s="10">
        <f t="shared" si="3"/>
        <v>450</v>
      </c>
      <c r="X38" s="10">
        <v>3</v>
      </c>
      <c r="Y38" s="10">
        <v>150</v>
      </c>
      <c r="Z38" s="10">
        <f t="shared" si="4"/>
        <v>450</v>
      </c>
      <c r="AA38" s="10">
        <v>3</v>
      </c>
      <c r="AB38" s="10">
        <v>150</v>
      </c>
      <c r="AC38" s="10">
        <f t="shared" si="5"/>
        <v>450</v>
      </c>
      <c r="AD38" s="11"/>
      <c r="AE38" s="26">
        <v>7</v>
      </c>
      <c r="AF38" s="7">
        <f t="shared" si="13"/>
        <v>0</v>
      </c>
      <c r="AG38" s="152">
        <v>1</v>
      </c>
      <c r="AH38" s="139">
        <f t="shared" si="7"/>
        <v>9</v>
      </c>
      <c r="AI38" s="139">
        <f t="shared" si="9"/>
        <v>1350</v>
      </c>
      <c r="AJ38" s="109">
        <f t="shared" si="8"/>
        <v>1350</v>
      </c>
      <c r="AM38" t="b">
        <f>D38='15.02.2022 Смета'!D40</f>
        <v>1</v>
      </c>
      <c r="AN38" t="b">
        <f>F38='15.02.2022 Смета'!E40</f>
        <v>1</v>
      </c>
      <c r="AO38" t="b">
        <f>G38='15.02.2022 Смета'!F40</f>
        <v>1</v>
      </c>
      <c r="AP38" t="b">
        <f>H38='15.02.2022 Смета'!G40</f>
        <v>1</v>
      </c>
    </row>
    <row r="39" spans="1:42" ht="16.149999999999999" customHeight="1" x14ac:dyDescent="0.25">
      <c r="A39" s="108">
        <v>27</v>
      </c>
      <c r="B39" s="8" t="s">
        <v>18</v>
      </c>
      <c r="C39" s="21" t="s">
        <v>126</v>
      </c>
      <c r="D39" s="22" t="s">
        <v>286</v>
      </c>
      <c r="E39" s="21" t="s">
        <v>696</v>
      </c>
      <c r="F39" s="35">
        <v>44606</v>
      </c>
      <c r="G39" s="35">
        <v>44609</v>
      </c>
      <c r="H39" s="21" t="s">
        <v>332</v>
      </c>
      <c r="I39" s="22" t="s">
        <v>696</v>
      </c>
      <c r="J39" s="35">
        <v>44606</v>
      </c>
      <c r="K39" s="35">
        <v>44609</v>
      </c>
      <c r="L39" s="11"/>
      <c r="M39" s="10">
        <v>3400</v>
      </c>
      <c r="N39" s="10">
        <f t="shared" si="10"/>
        <v>0</v>
      </c>
      <c r="O39" s="10"/>
      <c r="P39" s="10">
        <v>2900</v>
      </c>
      <c r="Q39" s="10">
        <f t="shared" si="11"/>
        <v>0</v>
      </c>
      <c r="R39" s="10"/>
      <c r="S39" s="10">
        <v>2800</v>
      </c>
      <c r="T39" s="10">
        <f t="shared" si="12"/>
        <v>0</v>
      </c>
      <c r="U39" s="10">
        <v>3</v>
      </c>
      <c r="V39" s="10">
        <v>150</v>
      </c>
      <c r="W39" s="10">
        <f t="shared" si="3"/>
        <v>450</v>
      </c>
      <c r="X39" s="10">
        <v>3</v>
      </c>
      <c r="Y39" s="10">
        <v>150</v>
      </c>
      <c r="Z39" s="10">
        <f t="shared" si="4"/>
        <v>450</v>
      </c>
      <c r="AA39" s="10">
        <v>3</v>
      </c>
      <c r="AB39" s="10">
        <v>150</v>
      </c>
      <c r="AC39" s="10">
        <f t="shared" si="5"/>
        <v>450</v>
      </c>
      <c r="AD39" s="11"/>
      <c r="AE39" s="26">
        <v>7</v>
      </c>
      <c r="AF39" s="7">
        <f t="shared" si="13"/>
        <v>0</v>
      </c>
      <c r="AG39" s="152">
        <v>1</v>
      </c>
      <c r="AH39" s="139">
        <f t="shared" si="7"/>
        <v>9</v>
      </c>
      <c r="AI39" s="139">
        <f t="shared" si="9"/>
        <v>1350</v>
      </c>
      <c r="AJ39" s="109">
        <f t="shared" si="8"/>
        <v>1350</v>
      </c>
      <c r="AM39" t="b">
        <f>D39='15.02.2022 Смета'!D41</f>
        <v>1</v>
      </c>
      <c r="AN39" t="b">
        <f>F39='15.02.2022 Смета'!E41</f>
        <v>1</v>
      </c>
      <c r="AO39" t="b">
        <f>G39='15.02.2022 Смета'!F41</f>
        <v>1</v>
      </c>
      <c r="AP39" t="b">
        <f>H39='15.02.2022 Смета'!G41</f>
        <v>0</v>
      </c>
    </row>
    <row r="40" spans="1:42" ht="16.149999999999999" customHeight="1" x14ac:dyDescent="0.25">
      <c r="A40" s="108">
        <v>28</v>
      </c>
      <c r="B40" s="8" t="s">
        <v>18</v>
      </c>
      <c r="C40" s="21" t="s">
        <v>126</v>
      </c>
      <c r="D40" s="22" t="s">
        <v>287</v>
      </c>
      <c r="E40" s="21" t="s">
        <v>327</v>
      </c>
      <c r="F40" s="35">
        <v>44609</v>
      </c>
      <c r="G40" s="35">
        <v>44612</v>
      </c>
      <c r="H40" s="21" t="s">
        <v>699</v>
      </c>
      <c r="I40" s="22" t="s">
        <v>327</v>
      </c>
      <c r="J40" s="35">
        <v>44609</v>
      </c>
      <c r="K40" s="35">
        <v>44612</v>
      </c>
      <c r="L40" s="11"/>
      <c r="M40" s="10">
        <v>3400</v>
      </c>
      <c r="N40" s="10">
        <f t="shared" si="10"/>
        <v>0</v>
      </c>
      <c r="O40" s="10"/>
      <c r="P40" s="10">
        <v>2900</v>
      </c>
      <c r="Q40" s="10">
        <f t="shared" si="11"/>
        <v>0</v>
      </c>
      <c r="R40" s="10"/>
      <c r="S40" s="10">
        <v>2800</v>
      </c>
      <c r="T40" s="10">
        <f t="shared" si="12"/>
        <v>0</v>
      </c>
      <c r="U40" s="10">
        <v>3</v>
      </c>
      <c r="V40" s="10">
        <v>150</v>
      </c>
      <c r="W40" s="10">
        <f t="shared" si="3"/>
        <v>450</v>
      </c>
      <c r="X40" s="10">
        <v>3</v>
      </c>
      <c r="Y40" s="10">
        <v>150</v>
      </c>
      <c r="Z40" s="10">
        <f t="shared" si="4"/>
        <v>450</v>
      </c>
      <c r="AA40" s="10">
        <v>3</v>
      </c>
      <c r="AB40" s="10">
        <v>150</v>
      </c>
      <c r="AC40" s="10">
        <f t="shared" si="5"/>
        <v>450</v>
      </c>
      <c r="AD40" s="11"/>
      <c r="AE40" s="26">
        <v>7</v>
      </c>
      <c r="AF40" s="7">
        <f t="shared" si="13"/>
        <v>0</v>
      </c>
      <c r="AG40" s="152">
        <v>1</v>
      </c>
      <c r="AH40" s="139">
        <f t="shared" si="7"/>
        <v>9</v>
      </c>
      <c r="AI40" s="139">
        <f t="shared" si="9"/>
        <v>1350</v>
      </c>
      <c r="AJ40" s="109">
        <f t="shared" si="8"/>
        <v>1350</v>
      </c>
      <c r="AM40" t="b">
        <f>D40='15.02.2022 Смета'!D42</f>
        <v>1</v>
      </c>
      <c r="AN40" t="b">
        <f>F40='15.02.2022 Смета'!E42</f>
        <v>1</v>
      </c>
      <c r="AO40" t="b">
        <f>G40='15.02.2022 Смета'!F42</f>
        <v>1</v>
      </c>
      <c r="AP40" t="b">
        <f>H40='15.02.2022 Смета'!G42</f>
        <v>1</v>
      </c>
    </row>
    <row r="41" spans="1:42" ht="27" customHeight="1" x14ac:dyDescent="0.25">
      <c r="A41" s="112">
        <v>29</v>
      </c>
      <c r="B41" s="8" t="s">
        <v>18</v>
      </c>
      <c r="C41" s="21" t="s">
        <v>126</v>
      </c>
      <c r="D41" s="22" t="s">
        <v>288</v>
      </c>
      <c r="E41" s="21" t="s">
        <v>526</v>
      </c>
      <c r="F41" s="35">
        <v>44609</v>
      </c>
      <c r="G41" s="35">
        <v>44612</v>
      </c>
      <c r="H41" s="21" t="s">
        <v>332</v>
      </c>
      <c r="I41" s="22" t="s">
        <v>526</v>
      </c>
      <c r="J41" s="35">
        <v>44609</v>
      </c>
      <c r="K41" s="35">
        <v>44612</v>
      </c>
      <c r="L41" s="11"/>
      <c r="M41" s="10">
        <v>3400</v>
      </c>
      <c r="N41" s="10">
        <f t="shared" si="10"/>
        <v>0</v>
      </c>
      <c r="O41" s="10"/>
      <c r="P41" s="10">
        <v>2900</v>
      </c>
      <c r="Q41" s="10">
        <f t="shared" si="11"/>
        <v>0</v>
      </c>
      <c r="R41" s="10"/>
      <c r="S41" s="10">
        <v>2800</v>
      </c>
      <c r="T41" s="10">
        <f t="shared" si="12"/>
        <v>0</v>
      </c>
      <c r="U41" s="10">
        <v>3</v>
      </c>
      <c r="V41" s="10">
        <v>150</v>
      </c>
      <c r="W41" s="10">
        <f t="shared" si="3"/>
        <v>450</v>
      </c>
      <c r="X41" s="10">
        <v>3</v>
      </c>
      <c r="Y41" s="10">
        <v>150</v>
      </c>
      <c r="Z41" s="10">
        <f t="shared" si="4"/>
        <v>450</v>
      </c>
      <c r="AA41" s="10">
        <v>3</v>
      </c>
      <c r="AB41" s="10">
        <v>150</v>
      </c>
      <c r="AC41" s="10">
        <f t="shared" si="5"/>
        <v>450</v>
      </c>
      <c r="AD41" s="11"/>
      <c r="AE41" s="26">
        <v>7</v>
      </c>
      <c r="AF41" s="7">
        <f t="shared" si="13"/>
        <v>0</v>
      </c>
      <c r="AG41" s="152">
        <v>1</v>
      </c>
      <c r="AH41" s="139">
        <f t="shared" si="7"/>
        <v>9</v>
      </c>
      <c r="AI41" s="139">
        <f t="shared" si="9"/>
        <v>1350</v>
      </c>
      <c r="AJ41" s="109">
        <f t="shared" si="8"/>
        <v>1350</v>
      </c>
      <c r="AM41" t="b">
        <f>D41='15.02.2022 Смета'!D43</f>
        <v>1</v>
      </c>
      <c r="AN41" t="b">
        <f>F41='15.02.2022 Смета'!E43</f>
        <v>1</v>
      </c>
      <c r="AO41" t="b">
        <f>G41='15.02.2022 Смета'!F43</f>
        <v>1</v>
      </c>
      <c r="AP41" t="b">
        <f>H41='15.02.2022 Смета'!G43</f>
        <v>1</v>
      </c>
    </row>
    <row r="42" spans="1:42" ht="16.149999999999999" customHeight="1" x14ac:dyDescent="0.25">
      <c r="A42" s="108">
        <v>30</v>
      </c>
      <c r="B42" s="8" t="s">
        <v>13</v>
      </c>
      <c r="C42" s="21" t="s">
        <v>126</v>
      </c>
      <c r="D42" s="22" t="s">
        <v>62</v>
      </c>
      <c r="E42" s="21" t="s">
        <v>329</v>
      </c>
      <c r="F42" s="35">
        <v>44663</v>
      </c>
      <c r="G42" s="35">
        <v>44668</v>
      </c>
      <c r="H42" s="21" t="s">
        <v>331</v>
      </c>
      <c r="I42" s="38" t="s">
        <v>329</v>
      </c>
      <c r="J42" s="35">
        <v>44663</v>
      </c>
      <c r="K42" s="35">
        <v>44668</v>
      </c>
      <c r="L42" s="10"/>
      <c r="M42" s="10">
        <v>3400</v>
      </c>
      <c r="N42" s="10">
        <f t="shared" si="10"/>
        <v>0</v>
      </c>
      <c r="O42" s="10"/>
      <c r="P42" s="10">
        <v>2900</v>
      </c>
      <c r="Q42" s="10">
        <f t="shared" si="11"/>
        <v>0</v>
      </c>
      <c r="R42" s="10"/>
      <c r="S42" s="10">
        <v>2800</v>
      </c>
      <c r="T42" s="10">
        <f t="shared" si="12"/>
        <v>0</v>
      </c>
      <c r="U42" s="10">
        <v>14</v>
      </c>
      <c r="V42" s="10">
        <v>150</v>
      </c>
      <c r="W42" s="10">
        <f t="shared" si="3"/>
        <v>2100</v>
      </c>
      <c r="X42" s="10">
        <v>14</v>
      </c>
      <c r="Y42" s="10">
        <v>150</v>
      </c>
      <c r="Z42" s="10">
        <f t="shared" si="4"/>
        <v>2100</v>
      </c>
      <c r="AA42" s="10">
        <v>14</v>
      </c>
      <c r="AB42" s="10">
        <v>150</v>
      </c>
      <c r="AC42" s="10">
        <f t="shared" si="5"/>
        <v>2100</v>
      </c>
      <c r="AD42" s="11">
        <v>45</v>
      </c>
      <c r="AE42" s="26">
        <v>7</v>
      </c>
      <c r="AF42" s="7">
        <f t="shared" si="13"/>
        <v>315</v>
      </c>
      <c r="AG42" s="152">
        <v>1</v>
      </c>
      <c r="AH42" s="139">
        <f t="shared" si="7"/>
        <v>87</v>
      </c>
      <c r="AI42" s="139">
        <f t="shared" si="9"/>
        <v>6615</v>
      </c>
      <c r="AJ42" s="109">
        <f t="shared" si="8"/>
        <v>6615</v>
      </c>
      <c r="AM42" t="b">
        <f>D42='15.02.2022 Смета'!D44</f>
        <v>1</v>
      </c>
      <c r="AN42" t="b">
        <f>F42='15.02.2022 Смета'!E44</f>
        <v>1</v>
      </c>
      <c r="AO42" t="b">
        <f>G42='15.02.2022 Смета'!F44</f>
        <v>1</v>
      </c>
      <c r="AP42" t="b">
        <f>H42='15.02.2022 Смета'!G44</f>
        <v>1</v>
      </c>
    </row>
    <row r="43" spans="1:42" ht="16.149999999999999" customHeight="1" x14ac:dyDescent="0.25">
      <c r="A43" s="108">
        <v>31</v>
      </c>
      <c r="B43" s="8" t="s">
        <v>13</v>
      </c>
      <c r="C43" s="21" t="s">
        <v>126</v>
      </c>
      <c r="D43" s="22" t="s">
        <v>61</v>
      </c>
      <c r="E43" s="21" t="s">
        <v>330</v>
      </c>
      <c r="F43" s="35">
        <v>44669</v>
      </c>
      <c r="G43" s="35">
        <v>44674</v>
      </c>
      <c r="H43" s="21" t="s">
        <v>331</v>
      </c>
      <c r="I43" s="38" t="s">
        <v>330</v>
      </c>
      <c r="J43" s="35">
        <v>44669</v>
      </c>
      <c r="K43" s="35">
        <v>44674</v>
      </c>
      <c r="L43" s="10"/>
      <c r="M43" s="10">
        <v>3400</v>
      </c>
      <c r="N43" s="10">
        <f t="shared" si="10"/>
        <v>0</v>
      </c>
      <c r="O43" s="10"/>
      <c r="P43" s="10">
        <v>2900</v>
      </c>
      <c r="Q43" s="10">
        <f t="shared" si="11"/>
        <v>0</v>
      </c>
      <c r="R43" s="10"/>
      <c r="S43" s="10">
        <v>2800</v>
      </c>
      <c r="T43" s="10">
        <f t="shared" si="12"/>
        <v>0</v>
      </c>
      <c r="U43" s="10">
        <v>14</v>
      </c>
      <c r="V43" s="10">
        <v>150</v>
      </c>
      <c r="W43" s="10">
        <f t="shared" si="3"/>
        <v>2100</v>
      </c>
      <c r="X43" s="10">
        <v>14</v>
      </c>
      <c r="Y43" s="10">
        <v>150</v>
      </c>
      <c r="Z43" s="10">
        <f t="shared" si="4"/>
        <v>2100</v>
      </c>
      <c r="AA43" s="10">
        <v>14</v>
      </c>
      <c r="AB43" s="10">
        <v>150</v>
      </c>
      <c r="AC43" s="10">
        <f t="shared" si="5"/>
        <v>2100</v>
      </c>
      <c r="AD43" s="11">
        <v>45</v>
      </c>
      <c r="AE43" s="26">
        <v>7</v>
      </c>
      <c r="AF43" s="7">
        <f t="shared" si="13"/>
        <v>315</v>
      </c>
      <c r="AG43" s="152">
        <v>1</v>
      </c>
      <c r="AH43" s="139">
        <f t="shared" si="7"/>
        <v>87</v>
      </c>
      <c r="AI43" s="139">
        <f t="shared" si="9"/>
        <v>6615</v>
      </c>
      <c r="AJ43" s="109">
        <f t="shared" si="8"/>
        <v>6615</v>
      </c>
      <c r="AM43" t="b">
        <f>D43='15.02.2022 Смета'!D45</f>
        <v>1</v>
      </c>
      <c r="AN43" t="b">
        <f>F43='15.02.2022 Смета'!E45</f>
        <v>1</v>
      </c>
      <c r="AO43" t="b">
        <f>G43='15.02.2022 Смета'!F45</f>
        <v>1</v>
      </c>
      <c r="AP43" t="b">
        <f>H43='15.02.2022 Смета'!G45</f>
        <v>1</v>
      </c>
    </row>
    <row r="44" spans="1:42" ht="16.149999999999999" customHeight="1" x14ac:dyDescent="0.25">
      <c r="A44" s="114">
        <v>32</v>
      </c>
      <c r="B44" s="8" t="s">
        <v>18</v>
      </c>
      <c r="C44" s="21" t="s">
        <v>126</v>
      </c>
      <c r="D44" s="22" t="s">
        <v>74</v>
      </c>
      <c r="E44" s="21" t="s">
        <v>340</v>
      </c>
      <c r="F44" s="35">
        <v>44683</v>
      </c>
      <c r="G44" s="35">
        <v>44597</v>
      </c>
      <c r="H44" s="21" t="s">
        <v>332</v>
      </c>
      <c r="I44" s="22" t="s">
        <v>340</v>
      </c>
      <c r="J44" s="35">
        <v>44683</v>
      </c>
      <c r="K44" s="35">
        <v>44597</v>
      </c>
      <c r="L44" s="10"/>
      <c r="M44" s="10">
        <v>3400</v>
      </c>
      <c r="N44" s="10">
        <f t="shared" si="10"/>
        <v>0</v>
      </c>
      <c r="O44" s="10"/>
      <c r="P44" s="10">
        <v>2900</v>
      </c>
      <c r="Q44" s="10">
        <f t="shared" si="11"/>
        <v>0</v>
      </c>
      <c r="R44" s="10"/>
      <c r="S44" s="10">
        <v>2800</v>
      </c>
      <c r="T44" s="10">
        <f t="shared" si="12"/>
        <v>0</v>
      </c>
      <c r="U44" s="10">
        <v>6</v>
      </c>
      <c r="V44" s="10">
        <v>150</v>
      </c>
      <c r="W44" s="10">
        <f t="shared" si="3"/>
        <v>900</v>
      </c>
      <c r="X44" s="10">
        <v>6</v>
      </c>
      <c r="Y44" s="10">
        <v>150</v>
      </c>
      <c r="Z44" s="10">
        <f t="shared" si="4"/>
        <v>900</v>
      </c>
      <c r="AA44" s="10">
        <v>6</v>
      </c>
      <c r="AB44" s="10">
        <v>150</v>
      </c>
      <c r="AC44" s="10">
        <f t="shared" si="5"/>
        <v>900</v>
      </c>
      <c r="AD44" s="11"/>
      <c r="AE44" s="26">
        <v>7</v>
      </c>
      <c r="AF44" s="7">
        <f t="shared" si="13"/>
        <v>0</v>
      </c>
      <c r="AG44" s="152">
        <v>1</v>
      </c>
      <c r="AH44" s="139">
        <f t="shared" si="7"/>
        <v>18</v>
      </c>
      <c r="AI44" s="139">
        <f t="shared" si="9"/>
        <v>2700</v>
      </c>
      <c r="AJ44" s="109">
        <f t="shared" si="8"/>
        <v>2700</v>
      </c>
      <c r="AM44" t="b">
        <f>D44='15.02.2022 Смета'!D46</f>
        <v>1</v>
      </c>
      <c r="AN44" t="b">
        <f>F44='15.02.2022 Смета'!E46</f>
        <v>1</v>
      </c>
      <c r="AO44" t="b">
        <f>G44='15.02.2022 Смета'!F46</f>
        <v>1</v>
      </c>
      <c r="AP44" t="b">
        <f>H44='15.02.2022 Смета'!G46</f>
        <v>1</v>
      </c>
    </row>
    <row r="45" spans="1:42" ht="27" customHeight="1" x14ac:dyDescent="0.25">
      <c r="A45" s="108">
        <v>33</v>
      </c>
      <c r="B45" s="8" t="s">
        <v>18</v>
      </c>
      <c r="C45" s="21" t="s">
        <v>126</v>
      </c>
      <c r="D45" s="22" t="s">
        <v>985</v>
      </c>
      <c r="E45" s="21" t="s">
        <v>333</v>
      </c>
      <c r="F45" s="35">
        <v>44763</v>
      </c>
      <c r="G45" s="35">
        <v>44766</v>
      </c>
      <c r="H45" s="21" t="s">
        <v>332</v>
      </c>
      <c r="I45" s="38" t="s">
        <v>333</v>
      </c>
      <c r="J45" s="35">
        <v>44763</v>
      </c>
      <c r="K45" s="35">
        <v>44766</v>
      </c>
      <c r="L45" s="10">
        <v>2</v>
      </c>
      <c r="M45" s="10">
        <v>3400</v>
      </c>
      <c r="N45" s="10">
        <f t="shared" si="10"/>
        <v>6800</v>
      </c>
      <c r="O45" s="10">
        <v>2</v>
      </c>
      <c r="P45" s="10">
        <v>2900</v>
      </c>
      <c r="Q45" s="10">
        <f t="shared" si="11"/>
        <v>5800</v>
      </c>
      <c r="R45" s="10">
        <v>2</v>
      </c>
      <c r="S45" s="10">
        <v>2800</v>
      </c>
      <c r="T45" s="10">
        <f t="shared" si="12"/>
        <v>5600</v>
      </c>
      <c r="U45" s="10">
        <v>6</v>
      </c>
      <c r="V45" s="10">
        <v>150</v>
      </c>
      <c r="W45" s="10">
        <f t="shared" si="3"/>
        <v>900</v>
      </c>
      <c r="X45" s="10">
        <v>6</v>
      </c>
      <c r="Y45" s="10">
        <v>150</v>
      </c>
      <c r="Z45" s="10">
        <f t="shared" si="4"/>
        <v>900</v>
      </c>
      <c r="AA45" s="10">
        <v>6</v>
      </c>
      <c r="AB45" s="10">
        <v>150</v>
      </c>
      <c r="AC45" s="10">
        <f t="shared" si="5"/>
        <v>900</v>
      </c>
      <c r="AD45" s="11">
        <v>24</v>
      </c>
      <c r="AE45" s="26">
        <v>7</v>
      </c>
      <c r="AF45" s="7">
        <f t="shared" si="13"/>
        <v>168</v>
      </c>
      <c r="AG45" s="152">
        <v>1</v>
      </c>
      <c r="AH45" s="139">
        <f t="shared" si="7"/>
        <v>48</v>
      </c>
      <c r="AI45" s="139">
        <f t="shared" si="9"/>
        <v>21068</v>
      </c>
      <c r="AJ45" s="109">
        <f t="shared" si="8"/>
        <v>21068</v>
      </c>
      <c r="AM45" t="b">
        <f>D45='15.02.2022 Смета'!D47</f>
        <v>0</v>
      </c>
      <c r="AN45" t="b">
        <f>F45='15.02.2022 Смета'!E47</f>
        <v>1</v>
      </c>
      <c r="AO45" t="b">
        <f>G45='15.02.2022 Смета'!F47</f>
        <v>1</v>
      </c>
      <c r="AP45" t="b">
        <f>H45='15.02.2022 Смета'!G47</f>
        <v>1</v>
      </c>
    </row>
    <row r="46" spans="1:42" ht="27" customHeight="1" x14ac:dyDescent="0.25">
      <c r="A46" s="108">
        <v>34</v>
      </c>
      <c r="B46" s="8" t="s">
        <v>18</v>
      </c>
      <c r="C46" s="21" t="s">
        <v>126</v>
      </c>
      <c r="D46" s="22" t="s">
        <v>291</v>
      </c>
      <c r="E46" s="21" t="s">
        <v>1072</v>
      </c>
      <c r="F46" s="35">
        <v>44766</v>
      </c>
      <c r="G46" s="35">
        <v>44769</v>
      </c>
      <c r="H46" s="21" t="s">
        <v>332</v>
      </c>
      <c r="I46" s="38" t="s">
        <v>697</v>
      </c>
      <c r="J46" s="35">
        <v>44766</v>
      </c>
      <c r="K46" s="35">
        <v>44769</v>
      </c>
      <c r="L46" s="11">
        <v>2</v>
      </c>
      <c r="M46" s="10">
        <v>3400</v>
      </c>
      <c r="N46" s="10">
        <f t="shared" si="10"/>
        <v>6800</v>
      </c>
      <c r="O46" s="10">
        <v>2</v>
      </c>
      <c r="P46" s="10">
        <v>2900</v>
      </c>
      <c r="Q46" s="10">
        <f t="shared" si="11"/>
        <v>5800</v>
      </c>
      <c r="R46" s="10">
        <v>2</v>
      </c>
      <c r="S46" s="10">
        <v>2800</v>
      </c>
      <c r="T46" s="10">
        <f t="shared" si="12"/>
        <v>5600</v>
      </c>
      <c r="U46" s="10">
        <v>6</v>
      </c>
      <c r="V46" s="10">
        <v>150</v>
      </c>
      <c r="W46" s="10">
        <f t="shared" si="3"/>
        <v>900</v>
      </c>
      <c r="X46" s="10">
        <v>6</v>
      </c>
      <c r="Y46" s="10">
        <v>150</v>
      </c>
      <c r="Z46" s="10">
        <f t="shared" si="4"/>
        <v>900</v>
      </c>
      <c r="AA46" s="10">
        <v>6</v>
      </c>
      <c r="AB46" s="10">
        <v>150</v>
      </c>
      <c r="AC46" s="10">
        <f t="shared" si="5"/>
        <v>900</v>
      </c>
      <c r="AD46" s="11">
        <v>24</v>
      </c>
      <c r="AE46" s="26">
        <v>7</v>
      </c>
      <c r="AF46" s="7">
        <f t="shared" si="13"/>
        <v>168</v>
      </c>
      <c r="AG46" s="152">
        <v>1</v>
      </c>
      <c r="AH46" s="139">
        <f t="shared" si="7"/>
        <v>48</v>
      </c>
      <c r="AI46" s="139">
        <f t="shared" si="9"/>
        <v>21068</v>
      </c>
      <c r="AJ46" s="109">
        <f t="shared" si="8"/>
        <v>21068</v>
      </c>
      <c r="AM46" t="b">
        <f>D46='15.02.2022 Смета'!D48</f>
        <v>1</v>
      </c>
      <c r="AN46" t="b">
        <f>F46='15.02.2022 Смета'!E48</f>
        <v>1</v>
      </c>
      <c r="AO46" t="b">
        <f>G46='15.02.2022 Смета'!F48</f>
        <v>1</v>
      </c>
      <c r="AP46" t="b">
        <f>H46='15.02.2022 Смета'!G48</f>
        <v>1</v>
      </c>
    </row>
    <row r="47" spans="1:42" ht="16.149999999999999" customHeight="1" x14ac:dyDescent="0.25">
      <c r="A47" s="108">
        <v>35</v>
      </c>
      <c r="B47" s="8" t="s">
        <v>18</v>
      </c>
      <c r="C47" s="21" t="s">
        <v>126</v>
      </c>
      <c r="D47" s="22" t="s">
        <v>292</v>
      </c>
      <c r="E47" s="21" t="s">
        <v>333</v>
      </c>
      <c r="F47" s="35">
        <v>44803</v>
      </c>
      <c r="G47" s="35">
        <v>44806</v>
      </c>
      <c r="H47" s="21" t="s">
        <v>332</v>
      </c>
      <c r="I47" s="22" t="s">
        <v>698</v>
      </c>
      <c r="J47" s="35">
        <v>44803</v>
      </c>
      <c r="K47" s="35">
        <v>44806</v>
      </c>
      <c r="L47" s="11">
        <v>2</v>
      </c>
      <c r="M47" s="10">
        <v>3400</v>
      </c>
      <c r="N47" s="10">
        <f t="shared" si="10"/>
        <v>6800</v>
      </c>
      <c r="O47" s="10">
        <v>2</v>
      </c>
      <c r="P47" s="10">
        <v>2900</v>
      </c>
      <c r="Q47" s="10">
        <f t="shared" si="11"/>
        <v>5800</v>
      </c>
      <c r="R47" s="10">
        <v>2</v>
      </c>
      <c r="S47" s="10">
        <v>2800</v>
      </c>
      <c r="T47" s="10">
        <f t="shared" si="12"/>
        <v>5600</v>
      </c>
      <c r="U47" s="10">
        <v>6</v>
      </c>
      <c r="V47" s="10">
        <v>150</v>
      </c>
      <c r="W47" s="10">
        <f t="shared" si="3"/>
        <v>900</v>
      </c>
      <c r="X47" s="10">
        <v>6</v>
      </c>
      <c r="Y47" s="10">
        <v>150</v>
      </c>
      <c r="Z47" s="10">
        <f t="shared" si="4"/>
        <v>900</v>
      </c>
      <c r="AA47" s="10">
        <v>6</v>
      </c>
      <c r="AB47" s="10">
        <v>150</v>
      </c>
      <c r="AC47" s="10">
        <f t="shared" si="5"/>
        <v>900</v>
      </c>
      <c r="AD47" s="11">
        <v>24</v>
      </c>
      <c r="AE47" s="26">
        <v>7</v>
      </c>
      <c r="AF47" s="7">
        <f t="shared" si="13"/>
        <v>168</v>
      </c>
      <c r="AG47" s="152">
        <v>1</v>
      </c>
      <c r="AH47" s="139">
        <f t="shared" si="7"/>
        <v>48</v>
      </c>
      <c r="AI47" s="139">
        <f t="shared" si="9"/>
        <v>21068</v>
      </c>
      <c r="AJ47" s="109">
        <f t="shared" si="8"/>
        <v>21068</v>
      </c>
      <c r="AM47" t="b">
        <f>D47='15.02.2022 Смета'!D49</f>
        <v>1</v>
      </c>
      <c r="AN47" t="b">
        <f>F47='15.02.2022 Смета'!E49</f>
        <v>1</v>
      </c>
      <c r="AO47" t="b">
        <f>G47='15.02.2022 Смета'!F49</f>
        <v>1</v>
      </c>
      <c r="AP47" t="b">
        <f>H47='15.02.2022 Смета'!G49</f>
        <v>1</v>
      </c>
    </row>
    <row r="48" spans="1:42" ht="16.149999999999999" customHeight="1" x14ac:dyDescent="0.25">
      <c r="A48" s="108">
        <v>36</v>
      </c>
      <c r="B48" s="8" t="s">
        <v>18</v>
      </c>
      <c r="C48" s="21" t="s">
        <v>126</v>
      </c>
      <c r="D48" s="22" t="s">
        <v>75</v>
      </c>
      <c r="E48" s="21" t="s">
        <v>700</v>
      </c>
      <c r="F48" s="35">
        <v>44806</v>
      </c>
      <c r="G48" s="35">
        <v>44809</v>
      </c>
      <c r="H48" s="21" t="s">
        <v>699</v>
      </c>
      <c r="I48" s="38" t="s">
        <v>700</v>
      </c>
      <c r="J48" s="35">
        <v>44806</v>
      </c>
      <c r="K48" s="35">
        <v>44809</v>
      </c>
      <c r="L48" s="10">
        <v>2</v>
      </c>
      <c r="M48" s="10">
        <v>3400</v>
      </c>
      <c r="N48" s="10">
        <f t="shared" si="10"/>
        <v>6800</v>
      </c>
      <c r="O48" s="10">
        <v>2</v>
      </c>
      <c r="P48" s="10">
        <v>2900</v>
      </c>
      <c r="Q48" s="10">
        <f t="shared" si="11"/>
        <v>5800</v>
      </c>
      <c r="R48" s="10">
        <v>2</v>
      </c>
      <c r="S48" s="10">
        <v>2800</v>
      </c>
      <c r="T48" s="10">
        <f t="shared" si="12"/>
        <v>5600</v>
      </c>
      <c r="U48" s="10">
        <v>6</v>
      </c>
      <c r="V48" s="10">
        <v>150</v>
      </c>
      <c r="W48" s="10">
        <f t="shared" si="3"/>
        <v>900</v>
      </c>
      <c r="X48" s="10">
        <v>6</v>
      </c>
      <c r="Y48" s="10">
        <v>150</v>
      </c>
      <c r="Z48" s="10">
        <f t="shared" si="4"/>
        <v>900</v>
      </c>
      <c r="AA48" s="10">
        <v>6</v>
      </c>
      <c r="AB48" s="10">
        <v>150</v>
      </c>
      <c r="AC48" s="10">
        <f t="shared" si="5"/>
        <v>900</v>
      </c>
      <c r="AD48" s="11">
        <v>24</v>
      </c>
      <c r="AE48" s="26">
        <v>7</v>
      </c>
      <c r="AF48" s="7">
        <f t="shared" si="13"/>
        <v>168</v>
      </c>
      <c r="AG48" s="152">
        <v>1</v>
      </c>
      <c r="AH48" s="139">
        <f t="shared" si="7"/>
        <v>48</v>
      </c>
      <c r="AI48" s="139">
        <f t="shared" si="9"/>
        <v>21068</v>
      </c>
      <c r="AJ48" s="109">
        <f t="shared" si="8"/>
        <v>21068</v>
      </c>
      <c r="AM48" t="b">
        <f>D48='15.02.2022 Смета'!D50</f>
        <v>1</v>
      </c>
      <c r="AN48" t="b">
        <f>F48='15.02.2022 Смета'!E50</f>
        <v>1</v>
      </c>
      <c r="AO48" t="b">
        <f>G48='15.02.2022 Смета'!F50</f>
        <v>1</v>
      </c>
      <c r="AP48" t="b">
        <f>H48='15.02.2022 Смета'!G50</f>
        <v>1</v>
      </c>
    </row>
    <row r="49" spans="1:42" ht="26.25" x14ac:dyDescent="0.25">
      <c r="A49" s="108">
        <v>37</v>
      </c>
      <c r="B49" s="8" t="s">
        <v>13</v>
      </c>
      <c r="C49" s="21" t="s">
        <v>126</v>
      </c>
      <c r="D49" s="22" t="s">
        <v>290</v>
      </c>
      <c r="E49" s="21" t="s">
        <v>328</v>
      </c>
      <c r="F49" s="35">
        <v>44817</v>
      </c>
      <c r="G49" s="35">
        <v>44822</v>
      </c>
      <c r="H49" s="21" t="s">
        <v>1073</v>
      </c>
      <c r="I49" s="22" t="s">
        <v>328</v>
      </c>
      <c r="J49" s="35">
        <v>44817</v>
      </c>
      <c r="K49" s="35">
        <v>44822</v>
      </c>
      <c r="L49" s="10">
        <v>1</v>
      </c>
      <c r="M49" s="10">
        <v>3400</v>
      </c>
      <c r="N49" s="10">
        <f t="shared" si="10"/>
        <v>3400</v>
      </c>
      <c r="O49" s="10">
        <v>1</v>
      </c>
      <c r="P49" s="10">
        <v>2900</v>
      </c>
      <c r="Q49" s="10">
        <f t="shared" si="11"/>
        <v>2900</v>
      </c>
      <c r="R49" s="10">
        <v>1</v>
      </c>
      <c r="S49" s="10">
        <v>2800</v>
      </c>
      <c r="T49" s="10">
        <f t="shared" si="12"/>
        <v>2800</v>
      </c>
      <c r="U49" s="10">
        <v>14</v>
      </c>
      <c r="V49" s="10">
        <v>150</v>
      </c>
      <c r="W49" s="10">
        <f t="shared" si="3"/>
        <v>2100</v>
      </c>
      <c r="X49" s="10">
        <v>14</v>
      </c>
      <c r="Y49" s="10">
        <v>150</v>
      </c>
      <c r="Z49" s="10">
        <f t="shared" si="4"/>
        <v>2100</v>
      </c>
      <c r="AA49" s="10">
        <v>14</v>
      </c>
      <c r="AB49" s="10">
        <v>150</v>
      </c>
      <c r="AC49" s="10">
        <f t="shared" si="5"/>
        <v>2100</v>
      </c>
      <c r="AD49" s="11">
        <v>45</v>
      </c>
      <c r="AE49" s="26">
        <v>7</v>
      </c>
      <c r="AF49" s="7">
        <f t="shared" si="13"/>
        <v>315</v>
      </c>
      <c r="AG49" s="152">
        <v>1</v>
      </c>
      <c r="AH49" s="139">
        <f t="shared" si="7"/>
        <v>90</v>
      </c>
      <c r="AI49" s="139">
        <f t="shared" si="9"/>
        <v>15715</v>
      </c>
      <c r="AJ49" s="109">
        <f t="shared" si="8"/>
        <v>15715</v>
      </c>
      <c r="AM49" t="b">
        <f>D49='15.02.2022 Смета'!D51</f>
        <v>1</v>
      </c>
      <c r="AN49" t="b">
        <f>F49='15.02.2022 Смета'!E51</f>
        <v>1</v>
      </c>
      <c r="AO49" t="b">
        <f>G49='15.02.2022 Смета'!F51</f>
        <v>1</v>
      </c>
      <c r="AP49" t="b">
        <f>H49='15.02.2022 Смета'!G51</f>
        <v>0</v>
      </c>
    </row>
    <row r="50" spans="1:42" ht="26.25" x14ac:dyDescent="0.25">
      <c r="A50" s="108">
        <v>38</v>
      </c>
      <c r="B50" s="8" t="s">
        <v>13</v>
      </c>
      <c r="C50" s="21" t="s">
        <v>126</v>
      </c>
      <c r="D50" s="22" t="s">
        <v>289</v>
      </c>
      <c r="E50" s="21" t="s">
        <v>1001</v>
      </c>
      <c r="F50" s="35">
        <v>44824</v>
      </c>
      <c r="G50" s="35">
        <v>44829</v>
      </c>
      <c r="H50" s="21" t="s">
        <v>1073</v>
      </c>
      <c r="I50" s="22" t="s">
        <v>324</v>
      </c>
      <c r="J50" s="35">
        <v>44824</v>
      </c>
      <c r="K50" s="35">
        <v>44829</v>
      </c>
      <c r="L50" s="10">
        <v>1</v>
      </c>
      <c r="M50" s="10">
        <v>3400</v>
      </c>
      <c r="N50" s="10">
        <f t="shared" si="10"/>
        <v>3400</v>
      </c>
      <c r="O50" s="10">
        <v>1</v>
      </c>
      <c r="P50" s="10">
        <v>2900</v>
      </c>
      <c r="Q50" s="10">
        <f t="shared" si="11"/>
        <v>2900</v>
      </c>
      <c r="R50" s="10">
        <v>1</v>
      </c>
      <c r="S50" s="10">
        <v>2800</v>
      </c>
      <c r="T50" s="10">
        <f t="shared" si="12"/>
        <v>2800</v>
      </c>
      <c r="U50" s="10">
        <v>14</v>
      </c>
      <c r="V50" s="10">
        <v>150</v>
      </c>
      <c r="W50" s="10">
        <f t="shared" si="3"/>
        <v>2100</v>
      </c>
      <c r="X50" s="10">
        <v>14</v>
      </c>
      <c r="Y50" s="10">
        <v>150</v>
      </c>
      <c r="Z50" s="10">
        <f t="shared" si="4"/>
        <v>2100</v>
      </c>
      <c r="AA50" s="10">
        <v>14</v>
      </c>
      <c r="AB50" s="10">
        <v>150</v>
      </c>
      <c r="AC50" s="10">
        <f t="shared" si="5"/>
        <v>2100</v>
      </c>
      <c r="AD50" s="11">
        <v>45</v>
      </c>
      <c r="AE50" s="26">
        <v>7</v>
      </c>
      <c r="AF50" s="7">
        <f t="shared" si="13"/>
        <v>315</v>
      </c>
      <c r="AG50" s="152">
        <v>1</v>
      </c>
      <c r="AH50" s="139">
        <f t="shared" si="7"/>
        <v>90</v>
      </c>
      <c r="AI50" s="139">
        <f t="shared" si="9"/>
        <v>15715</v>
      </c>
      <c r="AJ50" s="109">
        <f t="shared" si="8"/>
        <v>15715</v>
      </c>
      <c r="AM50" t="b">
        <f>D50='15.02.2022 Смета'!D52</f>
        <v>1</v>
      </c>
      <c r="AN50" t="b">
        <f>F50='15.02.2022 Смета'!E52</f>
        <v>1</v>
      </c>
      <c r="AO50" t="b">
        <f>G50='15.02.2022 Смета'!F52</f>
        <v>1</v>
      </c>
      <c r="AP50" t="b">
        <f>H50='15.02.2022 Смета'!G52</f>
        <v>0</v>
      </c>
    </row>
    <row r="51" spans="1:42" ht="16.149999999999999" customHeight="1" x14ac:dyDescent="0.25">
      <c r="A51" s="108">
        <v>39</v>
      </c>
      <c r="B51" s="8"/>
      <c r="C51" s="21" t="s">
        <v>126</v>
      </c>
      <c r="D51" s="57" t="s">
        <v>285</v>
      </c>
      <c r="E51" s="9" t="s">
        <v>817</v>
      </c>
      <c r="F51" s="35">
        <v>44831</v>
      </c>
      <c r="G51" s="35">
        <v>44836</v>
      </c>
      <c r="H51" s="21" t="s">
        <v>323</v>
      </c>
      <c r="I51" s="57" t="s">
        <v>817</v>
      </c>
      <c r="J51" s="62">
        <v>44831</v>
      </c>
      <c r="K51" s="62">
        <v>44836</v>
      </c>
      <c r="L51" s="10"/>
      <c r="M51" s="10"/>
      <c r="N51" s="10"/>
      <c r="O51" s="10"/>
      <c r="P51" s="10"/>
      <c r="Q51" s="10"/>
      <c r="R51" s="10"/>
      <c r="S51" s="10"/>
      <c r="T51" s="10"/>
      <c r="U51" s="10">
        <v>15</v>
      </c>
      <c r="V51" s="10">
        <v>150</v>
      </c>
      <c r="W51" s="10">
        <f t="shared" si="3"/>
        <v>2250</v>
      </c>
      <c r="X51" s="10">
        <v>15</v>
      </c>
      <c r="Y51" s="10">
        <v>150</v>
      </c>
      <c r="Z51" s="10">
        <f t="shared" si="4"/>
        <v>2250</v>
      </c>
      <c r="AA51" s="10">
        <v>15</v>
      </c>
      <c r="AB51" s="10">
        <v>150</v>
      </c>
      <c r="AC51" s="10">
        <f t="shared" si="5"/>
        <v>2250</v>
      </c>
      <c r="AD51" s="11">
        <v>45</v>
      </c>
      <c r="AE51" s="26">
        <v>7</v>
      </c>
      <c r="AF51" s="7">
        <f t="shared" si="13"/>
        <v>315</v>
      </c>
      <c r="AG51" s="152">
        <v>1</v>
      </c>
      <c r="AH51" s="139">
        <f t="shared" si="7"/>
        <v>90</v>
      </c>
      <c r="AI51" s="139">
        <f t="shared" si="9"/>
        <v>7065</v>
      </c>
      <c r="AJ51" s="109">
        <f t="shared" si="8"/>
        <v>7065</v>
      </c>
      <c r="AM51" t="b">
        <f>D51='15.02.2022 Смета'!D53</f>
        <v>1</v>
      </c>
      <c r="AN51" t="b">
        <f>F51='15.02.2022 Смета'!E53</f>
        <v>1</v>
      </c>
      <c r="AO51" t="b">
        <f>G51='15.02.2022 Смета'!F53</f>
        <v>1</v>
      </c>
      <c r="AP51" t="b">
        <f>H51='15.02.2022 Смета'!G53</f>
        <v>1</v>
      </c>
    </row>
    <row r="52" spans="1:42" x14ac:dyDescent="0.25">
      <c r="A52" s="106"/>
      <c r="B52" s="96"/>
      <c r="C52" s="97"/>
      <c r="D52" s="180" t="s">
        <v>840</v>
      </c>
      <c r="E52" s="99"/>
      <c r="F52" s="99"/>
      <c r="G52" s="99"/>
      <c r="H52" s="99"/>
      <c r="I52" s="99"/>
      <c r="J52" s="99"/>
      <c r="K52" s="99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2"/>
      <c r="AE52" s="79"/>
      <c r="AF52" s="79"/>
      <c r="AG52" s="153"/>
      <c r="AH52" s="151"/>
      <c r="AI52" s="151"/>
      <c r="AJ52" s="164"/>
      <c r="AM52" t="b">
        <f>D52='15.02.2022 Смета'!D54</f>
        <v>1</v>
      </c>
      <c r="AN52" t="b">
        <f>F52='15.02.2022 Смета'!E54</f>
        <v>1</v>
      </c>
      <c r="AO52" t="b">
        <f>G52='15.02.2022 Смета'!F54</f>
        <v>1</v>
      </c>
      <c r="AP52" t="b">
        <f>H52='15.02.2022 Смета'!G54</f>
        <v>1</v>
      </c>
    </row>
    <row r="53" spans="1:42" ht="16.149999999999999" customHeight="1" x14ac:dyDescent="0.25">
      <c r="A53" s="108">
        <v>40</v>
      </c>
      <c r="B53" s="8" t="s">
        <v>216</v>
      </c>
      <c r="C53" s="21" t="s">
        <v>122</v>
      </c>
      <c r="D53" s="22" t="s">
        <v>556</v>
      </c>
      <c r="E53" s="21" t="s">
        <v>335</v>
      </c>
      <c r="F53" s="35">
        <v>44622</v>
      </c>
      <c r="G53" s="35">
        <v>44625</v>
      </c>
      <c r="H53" s="21" t="s">
        <v>336</v>
      </c>
      <c r="I53" s="22" t="s">
        <v>335</v>
      </c>
      <c r="J53" s="35">
        <v>44622</v>
      </c>
      <c r="K53" s="35">
        <v>44625</v>
      </c>
      <c r="L53" s="10"/>
      <c r="M53" s="10">
        <v>3400</v>
      </c>
      <c r="N53" s="10">
        <f>L53*M53</f>
        <v>0</v>
      </c>
      <c r="O53" s="10"/>
      <c r="P53" s="10">
        <v>2900</v>
      </c>
      <c r="Q53" s="10">
        <f>O53*P53</f>
        <v>0</v>
      </c>
      <c r="R53" s="10"/>
      <c r="S53" s="10">
        <v>2800</v>
      </c>
      <c r="T53" s="10">
        <f>R53*S53</f>
        <v>0</v>
      </c>
      <c r="U53" s="10">
        <v>18</v>
      </c>
      <c r="V53" s="10">
        <v>150</v>
      </c>
      <c r="W53" s="10">
        <f t="shared" si="3"/>
        <v>2700</v>
      </c>
      <c r="X53" s="10">
        <v>18</v>
      </c>
      <c r="Y53" s="10">
        <v>150</v>
      </c>
      <c r="Z53" s="10">
        <f t="shared" si="4"/>
        <v>2700</v>
      </c>
      <c r="AA53" s="10">
        <v>18</v>
      </c>
      <c r="AB53" s="10">
        <v>150</v>
      </c>
      <c r="AC53" s="10">
        <f t="shared" si="5"/>
        <v>2700</v>
      </c>
      <c r="AD53" s="11"/>
      <c r="AE53" s="26">
        <v>7</v>
      </c>
      <c r="AF53" s="7">
        <f t="shared" si="13"/>
        <v>0</v>
      </c>
      <c r="AG53" s="152">
        <v>1</v>
      </c>
      <c r="AH53" s="139">
        <f t="shared" si="7"/>
        <v>54</v>
      </c>
      <c r="AI53" s="139">
        <f t="shared" si="9"/>
        <v>8100</v>
      </c>
      <c r="AJ53" s="109">
        <f t="shared" si="8"/>
        <v>8100</v>
      </c>
      <c r="AM53" t="b">
        <f>D53='15.02.2022 Смета'!D55</f>
        <v>1</v>
      </c>
      <c r="AN53" t="b">
        <f>F53='15.02.2022 Смета'!E55</f>
        <v>1</v>
      </c>
      <c r="AO53" t="b">
        <f>G53='15.02.2022 Смета'!F55</f>
        <v>1</v>
      </c>
      <c r="AP53" t="b">
        <f>H53='15.02.2022 Смета'!G55</f>
        <v>1</v>
      </c>
    </row>
    <row r="54" spans="1:42" ht="16.149999999999999" customHeight="1" x14ac:dyDescent="0.25">
      <c r="A54" s="112">
        <v>41</v>
      </c>
      <c r="B54" s="8" t="s">
        <v>216</v>
      </c>
      <c r="C54" s="21" t="s">
        <v>122</v>
      </c>
      <c r="D54" s="22" t="s">
        <v>557</v>
      </c>
      <c r="E54" s="21" t="s">
        <v>335</v>
      </c>
      <c r="F54" s="35">
        <v>44648</v>
      </c>
      <c r="G54" s="35">
        <v>44651</v>
      </c>
      <c r="H54" s="21" t="s">
        <v>334</v>
      </c>
      <c r="I54" s="22" t="s">
        <v>335</v>
      </c>
      <c r="J54" s="35">
        <v>44648</v>
      </c>
      <c r="K54" s="35">
        <v>44651</v>
      </c>
      <c r="L54" s="10"/>
      <c r="M54" s="10">
        <v>3400</v>
      </c>
      <c r="N54" s="10">
        <f>L54*M54</f>
        <v>0</v>
      </c>
      <c r="O54" s="10"/>
      <c r="P54" s="10">
        <v>2900</v>
      </c>
      <c r="Q54" s="10">
        <f>O54*P54</f>
        <v>0</v>
      </c>
      <c r="R54" s="10"/>
      <c r="S54" s="10">
        <v>2800</v>
      </c>
      <c r="T54" s="10">
        <f>R54*S54</f>
        <v>0</v>
      </c>
      <c r="U54" s="10">
        <v>18</v>
      </c>
      <c r="V54" s="10">
        <v>150</v>
      </c>
      <c r="W54" s="10">
        <f t="shared" si="3"/>
        <v>2700</v>
      </c>
      <c r="X54" s="10">
        <v>18</v>
      </c>
      <c r="Y54" s="10">
        <v>150</v>
      </c>
      <c r="Z54" s="10">
        <f t="shared" si="4"/>
        <v>2700</v>
      </c>
      <c r="AA54" s="10">
        <v>18</v>
      </c>
      <c r="AB54" s="10">
        <v>150</v>
      </c>
      <c r="AC54" s="10">
        <f t="shared" si="5"/>
        <v>2700</v>
      </c>
      <c r="AD54" s="11"/>
      <c r="AE54" s="26">
        <v>7</v>
      </c>
      <c r="AF54" s="7">
        <f t="shared" si="13"/>
        <v>0</v>
      </c>
      <c r="AG54" s="152">
        <v>1</v>
      </c>
      <c r="AH54" s="139">
        <f t="shared" si="7"/>
        <v>54</v>
      </c>
      <c r="AI54" s="139">
        <f t="shared" si="9"/>
        <v>8100</v>
      </c>
      <c r="AJ54" s="109">
        <f t="shared" si="8"/>
        <v>8100</v>
      </c>
      <c r="AM54" t="b">
        <f>D54='15.02.2022 Смета'!D56</f>
        <v>1</v>
      </c>
      <c r="AN54" t="b">
        <f>F54='15.02.2022 Смета'!E56</f>
        <v>1</v>
      </c>
      <c r="AO54" t="b">
        <f>G54='15.02.2022 Смета'!F56</f>
        <v>1</v>
      </c>
      <c r="AP54" t="b">
        <f>H54='15.02.2022 Смета'!G56</f>
        <v>1</v>
      </c>
    </row>
    <row r="55" spans="1:42" ht="27" customHeight="1" x14ac:dyDescent="0.25">
      <c r="A55" s="108">
        <v>42</v>
      </c>
      <c r="B55" s="8"/>
      <c r="C55" s="47" t="s">
        <v>122</v>
      </c>
      <c r="D55" s="22" t="s">
        <v>93</v>
      </c>
      <c r="E55" s="21" t="s">
        <v>338</v>
      </c>
      <c r="F55" s="35">
        <v>44698</v>
      </c>
      <c r="G55" s="35">
        <v>44701</v>
      </c>
      <c r="H55" s="21" t="s">
        <v>764</v>
      </c>
      <c r="I55" s="53" t="s">
        <v>338</v>
      </c>
      <c r="J55" s="52">
        <v>44698</v>
      </c>
      <c r="K55" s="52">
        <v>44701</v>
      </c>
      <c r="L55" s="49"/>
      <c r="M55" s="49"/>
      <c r="N55" s="60"/>
      <c r="O55" s="49"/>
      <c r="P55" s="49"/>
      <c r="Q55" s="60"/>
      <c r="R55" s="49"/>
      <c r="S55" s="49"/>
      <c r="T55" s="61"/>
      <c r="U55" s="49">
        <v>117</v>
      </c>
      <c r="V55" s="49">
        <v>150</v>
      </c>
      <c r="W55" s="49">
        <f t="shared" si="3"/>
        <v>17550</v>
      </c>
      <c r="X55" s="49">
        <v>58</v>
      </c>
      <c r="Y55" s="49">
        <v>150</v>
      </c>
      <c r="Z55" s="49">
        <f t="shared" si="4"/>
        <v>8700</v>
      </c>
      <c r="AA55" s="49">
        <v>58</v>
      </c>
      <c r="AB55" s="49">
        <v>150</v>
      </c>
      <c r="AC55" s="49">
        <f t="shared" si="5"/>
        <v>8700</v>
      </c>
      <c r="AD55" s="65">
        <v>170</v>
      </c>
      <c r="AE55" s="54">
        <v>7</v>
      </c>
      <c r="AF55" s="55">
        <v>1192</v>
      </c>
      <c r="AG55" s="152">
        <v>1</v>
      </c>
      <c r="AH55" s="154">
        <f t="shared" si="7"/>
        <v>403</v>
      </c>
      <c r="AI55" s="139">
        <f t="shared" si="9"/>
        <v>36142</v>
      </c>
      <c r="AJ55" s="165">
        <f t="shared" si="8"/>
        <v>36142</v>
      </c>
      <c r="AM55" t="b">
        <f>D55='15.02.2022 Смета'!D57</f>
        <v>1</v>
      </c>
      <c r="AN55" t="b">
        <f>F55='15.02.2022 Смета'!E57</f>
        <v>1</v>
      </c>
      <c r="AO55" t="b">
        <f>G55='15.02.2022 Смета'!F57</f>
        <v>1</v>
      </c>
      <c r="AP55" t="b">
        <f>H55='15.02.2022 Смета'!G57</f>
        <v>1</v>
      </c>
    </row>
    <row r="56" spans="1:42" ht="16.149999999999999" customHeight="1" x14ac:dyDescent="0.25">
      <c r="A56" s="108">
        <v>43</v>
      </c>
      <c r="B56" s="8" t="s">
        <v>18</v>
      </c>
      <c r="C56" s="21" t="s">
        <v>122</v>
      </c>
      <c r="D56" s="22" t="s">
        <v>559</v>
      </c>
      <c r="E56" s="21" t="s">
        <v>341</v>
      </c>
      <c r="F56" s="35">
        <v>44731</v>
      </c>
      <c r="G56" s="35">
        <v>44734</v>
      </c>
      <c r="H56" s="21" t="s">
        <v>332</v>
      </c>
      <c r="I56" s="38" t="s">
        <v>341</v>
      </c>
      <c r="J56" s="35">
        <v>44731</v>
      </c>
      <c r="K56" s="35">
        <v>44734</v>
      </c>
      <c r="L56" s="10">
        <v>2</v>
      </c>
      <c r="M56" s="10">
        <v>3400</v>
      </c>
      <c r="N56" s="10">
        <f t="shared" ref="N56:N127" si="14">L56*M56</f>
        <v>6800</v>
      </c>
      <c r="O56" s="10">
        <v>2</v>
      </c>
      <c r="P56" s="10">
        <v>2900</v>
      </c>
      <c r="Q56" s="10">
        <f t="shared" ref="Q56:Q127" si="15">O56*P56</f>
        <v>5800</v>
      </c>
      <c r="R56" s="10">
        <v>2</v>
      </c>
      <c r="S56" s="10">
        <v>2800</v>
      </c>
      <c r="T56" s="10">
        <f t="shared" ref="T56:T127" si="16">R56*S56</f>
        <v>5600</v>
      </c>
      <c r="U56" s="10">
        <v>26</v>
      </c>
      <c r="V56" s="10">
        <v>150</v>
      </c>
      <c r="W56" s="10">
        <f t="shared" si="3"/>
        <v>3900</v>
      </c>
      <c r="X56" s="10">
        <v>26</v>
      </c>
      <c r="Y56" s="10">
        <v>150</v>
      </c>
      <c r="Z56" s="10">
        <f t="shared" si="4"/>
        <v>3900</v>
      </c>
      <c r="AA56" s="10">
        <v>26</v>
      </c>
      <c r="AB56" s="10">
        <v>150</v>
      </c>
      <c r="AC56" s="10">
        <f t="shared" si="5"/>
        <v>3900</v>
      </c>
      <c r="AD56" s="11">
        <v>84</v>
      </c>
      <c r="AE56" s="26">
        <v>7</v>
      </c>
      <c r="AF56" s="7">
        <f t="shared" ref="AF56:AF127" si="17">AD56*AE56</f>
        <v>588</v>
      </c>
      <c r="AG56" s="152">
        <v>1</v>
      </c>
      <c r="AH56" s="139">
        <f t="shared" si="7"/>
        <v>168</v>
      </c>
      <c r="AI56" s="139">
        <f t="shared" si="9"/>
        <v>30488</v>
      </c>
      <c r="AJ56" s="109">
        <f t="shared" si="8"/>
        <v>30488</v>
      </c>
      <c r="AM56" t="b">
        <f>D56='15.02.2022 Смета'!D58</f>
        <v>1</v>
      </c>
      <c r="AN56" t="b">
        <f>F56='15.02.2022 Смета'!E58</f>
        <v>1</v>
      </c>
      <c r="AO56" t="b">
        <f>G56='15.02.2022 Смета'!F58</f>
        <v>1</v>
      </c>
      <c r="AP56" t="b">
        <f>H56='15.02.2022 Смета'!G58</f>
        <v>1</v>
      </c>
    </row>
    <row r="57" spans="1:42" ht="16.149999999999999" customHeight="1" x14ac:dyDescent="0.25">
      <c r="A57" s="114">
        <v>44</v>
      </c>
      <c r="B57" s="8" t="s">
        <v>18</v>
      </c>
      <c r="C57" s="21" t="s">
        <v>122</v>
      </c>
      <c r="D57" s="22" t="s">
        <v>558</v>
      </c>
      <c r="E57" s="21" t="s">
        <v>340</v>
      </c>
      <c r="F57" s="35">
        <v>44735</v>
      </c>
      <c r="G57" s="35">
        <v>44738</v>
      </c>
      <c r="H57" s="21" t="s">
        <v>332</v>
      </c>
      <c r="I57" s="22" t="s">
        <v>340</v>
      </c>
      <c r="J57" s="35">
        <v>44735</v>
      </c>
      <c r="K57" s="35">
        <v>44738</v>
      </c>
      <c r="L57" s="10">
        <v>2</v>
      </c>
      <c r="M57" s="10">
        <v>3400</v>
      </c>
      <c r="N57" s="10">
        <f t="shared" si="14"/>
        <v>6800</v>
      </c>
      <c r="O57" s="10">
        <v>2</v>
      </c>
      <c r="P57" s="10">
        <v>2900</v>
      </c>
      <c r="Q57" s="10">
        <f t="shared" si="15"/>
        <v>5800</v>
      </c>
      <c r="R57" s="10">
        <v>2</v>
      </c>
      <c r="S57" s="10">
        <v>2800</v>
      </c>
      <c r="T57" s="10">
        <f t="shared" si="16"/>
        <v>5600</v>
      </c>
      <c r="U57" s="10">
        <v>26</v>
      </c>
      <c r="V57" s="10">
        <v>150</v>
      </c>
      <c r="W57" s="10">
        <f t="shared" si="3"/>
        <v>3900</v>
      </c>
      <c r="X57" s="10">
        <v>26</v>
      </c>
      <c r="Y57" s="10">
        <v>150</v>
      </c>
      <c r="Z57" s="10">
        <f t="shared" si="4"/>
        <v>3900</v>
      </c>
      <c r="AA57" s="10">
        <v>26</v>
      </c>
      <c r="AB57" s="10">
        <v>150</v>
      </c>
      <c r="AC57" s="10">
        <f t="shared" si="5"/>
        <v>3900</v>
      </c>
      <c r="AD57" s="11">
        <v>84</v>
      </c>
      <c r="AE57" s="26">
        <v>7</v>
      </c>
      <c r="AF57" s="7">
        <f t="shared" si="17"/>
        <v>588</v>
      </c>
      <c r="AG57" s="152">
        <v>1</v>
      </c>
      <c r="AH57" s="139">
        <f t="shared" si="7"/>
        <v>168</v>
      </c>
      <c r="AI57" s="139">
        <f t="shared" si="9"/>
        <v>30488</v>
      </c>
      <c r="AJ57" s="109">
        <f t="shared" si="8"/>
        <v>30488</v>
      </c>
      <c r="AM57" t="b">
        <f>D57='15.02.2022 Смета'!D59</f>
        <v>1</v>
      </c>
      <c r="AN57" t="b">
        <f>F57='15.02.2022 Смета'!E59</f>
        <v>1</v>
      </c>
      <c r="AO57" t="b">
        <f>G57='15.02.2022 Смета'!F59</f>
        <v>1</v>
      </c>
      <c r="AP57" t="b">
        <f>H57='15.02.2022 Смета'!G59</f>
        <v>1</v>
      </c>
    </row>
    <row r="58" spans="1:42" ht="16.149999999999999" customHeight="1" x14ac:dyDescent="0.25">
      <c r="A58" s="108">
        <v>45</v>
      </c>
      <c r="B58" s="8" t="s">
        <v>18</v>
      </c>
      <c r="C58" s="21" t="s">
        <v>122</v>
      </c>
      <c r="D58" s="22" t="s">
        <v>560</v>
      </c>
      <c r="E58" s="21" t="s">
        <v>342</v>
      </c>
      <c r="F58" s="35">
        <v>44761</v>
      </c>
      <c r="G58" s="35">
        <v>44764</v>
      </c>
      <c r="H58" s="21" t="s">
        <v>331</v>
      </c>
      <c r="I58" s="38" t="s">
        <v>342</v>
      </c>
      <c r="J58" s="35">
        <v>44761</v>
      </c>
      <c r="K58" s="35">
        <v>44764</v>
      </c>
      <c r="L58" s="10">
        <v>2</v>
      </c>
      <c r="M58" s="10">
        <v>3400</v>
      </c>
      <c r="N58" s="10">
        <f t="shared" si="14"/>
        <v>6800</v>
      </c>
      <c r="O58" s="10">
        <v>2</v>
      </c>
      <c r="P58" s="10">
        <v>2900</v>
      </c>
      <c r="Q58" s="10">
        <f t="shared" si="15"/>
        <v>5800</v>
      </c>
      <c r="R58" s="10">
        <v>2</v>
      </c>
      <c r="S58" s="10">
        <v>2800</v>
      </c>
      <c r="T58" s="10">
        <f t="shared" si="16"/>
        <v>5600</v>
      </c>
      <c r="U58" s="10">
        <v>26</v>
      </c>
      <c r="V58" s="10">
        <v>150</v>
      </c>
      <c r="W58" s="10">
        <f t="shared" si="3"/>
        <v>3900</v>
      </c>
      <c r="X58" s="10">
        <v>26</v>
      </c>
      <c r="Y58" s="10">
        <v>150</v>
      </c>
      <c r="Z58" s="10">
        <f t="shared" si="4"/>
        <v>3900</v>
      </c>
      <c r="AA58" s="10">
        <v>26</v>
      </c>
      <c r="AB58" s="10">
        <v>150</v>
      </c>
      <c r="AC58" s="10">
        <f t="shared" si="5"/>
        <v>3900</v>
      </c>
      <c r="AD58" s="11">
        <v>84</v>
      </c>
      <c r="AE58" s="26">
        <v>7</v>
      </c>
      <c r="AF58" s="7">
        <f t="shared" si="17"/>
        <v>588</v>
      </c>
      <c r="AG58" s="152">
        <v>1</v>
      </c>
      <c r="AH58" s="139">
        <f t="shared" si="7"/>
        <v>168</v>
      </c>
      <c r="AI58" s="139">
        <f t="shared" si="9"/>
        <v>30488</v>
      </c>
      <c r="AJ58" s="109">
        <f t="shared" si="8"/>
        <v>30488</v>
      </c>
      <c r="AM58" t="b">
        <f>D58='15.02.2022 Смета'!D60</f>
        <v>1</v>
      </c>
      <c r="AN58" t="b">
        <f>F58='15.02.2022 Смета'!E60</f>
        <v>1</v>
      </c>
      <c r="AO58" t="b">
        <f>G58='15.02.2022 Смета'!F60</f>
        <v>1</v>
      </c>
      <c r="AP58" t="b">
        <f>H58='15.02.2022 Смета'!G60</f>
        <v>1</v>
      </c>
    </row>
    <row r="59" spans="1:42" ht="16.149999999999999" customHeight="1" x14ac:dyDescent="0.25">
      <c r="A59" s="108">
        <v>46</v>
      </c>
      <c r="B59" s="8" t="s">
        <v>18</v>
      </c>
      <c r="C59" s="21" t="s">
        <v>122</v>
      </c>
      <c r="D59" s="22" t="s">
        <v>560</v>
      </c>
      <c r="E59" s="21" t="s">
        <v>343</v>
      </c>
      <c r="F59" s="35">
        <v>44796</v>
      </c>
      <c r="G59" s="35">
        <v>44799</v>
      </c>
      <c r="H59" s="21" t="s">
        <v>331</v>
      </c>
      <c r="I59" s="38" t="s">
        <v>343</v>
      </c>
      <c r="J59" s="35">
        <v>44796</v>
      </c>
      <c r="K59" s="35">
        <v>44799</v>
      </c>
      <c r="L59" s="10">
        <v>2</v>
      </c>
      <c r="M59" s="10">
        <v>3400</v>
      </c>
      <c r="N59" s="10">
        <f t="shared" si="14"/>
        <v>6800</v>
      </c>
      <c r="O59" s="10">
        <v>2</v>
      </c>
      <c r="P59" s="10">
        <v>2900</v>
      </c>
      <c r="Q59" s="10">
        <f t="shared" si="15"/>
        <v>5800</v>
      </c>
      <c r="R59" s="10">
        <v>2</v>
      </c>
      <c r="S59" s="10">
        <v>2800</v>
      </c>
      <c r="T59" s="10">
        <f t="shared" si="16"/>
        <v>5600</v>
      </c>
      <c r="U59" s="10">
        <v>26</v>
      </c>
      <c r="V59" s="10">
        <v>150</v>
      </c>
      <c r="W59" s="10">
        <f t="shared" si="3"/>
        <v>3900</v>
      </c>
      <c r="X59" s="10">
        <v>26</v>
      </c>
      <c r="Y59" s="10">
        <v>150</v>
      </c>
      <c r="Z59" s="10">
        <f t="shared" si="4"/>
        <v>3900</v>
      </c>
      <c r="AA59" s="10">
        <v>26</v>
      </c>
      <c r="AB59" s="10">
        <v>150</v>
      </c>
      <c r="AC59" s="10">
        <f t="shared" si="5"/>
        <v>3900</v>
      </c>
      <c r="AD59" s="11">
        <v>84</v>
      </c>
      <c r="AE59" s="26">
        <v>7</v>
      </c>
      <c r="AF59" s="7">
        <f t="shared" si="17"/>
        <v>588</v>
      </c>
      <c r="AG59" s="152">
        <v>1</v>
      </c>
      <c r="AH59" s="139">
        <f t="shared" si="7"/>
        <v>168</v>
      </c>
      <c r="AI59" s="139">
        <f t="shared" si="9"/>
        <v>30488</v>
      </c>
      <c r="AJ59" s="109">
        <f t="shared" si="8"/>
        <v>30488</v>
      </c>
      <c r="AM59" t="b">
        <f>D59='15.02.2022 Смета'!D61</f>
        <v>1</v>
      </c>
      <c r="AN59" t="b">
        <f>F59='15.02.2022 Смета'!E61</f>
        <v>1</v>
      </c>
      <c r="AO59" t="b">
        <f>G59='15.02.2022 Смета'!F61</f>
        <v>1</v>
      </c>
      <c r="AP59" t="b">
        <f>H59='15.02.2022 Смета'!G61</f>
        <v>1</v>
      </c>
    </row>
    <row r="60" spans="1:42" ht="27" customHeight="1" x14ac:dyDescent="0.25">
      <c r="A60" s="108">
        <v>47</v>
      </c>
      <c r="B60" s="8" t="s">
        <v>216</v>
      </c>
      <c r="C60" s="21" t="s">
        <v>122</v>
      </c>
      <c r="D60" s="22" t="s">
        <v>561</v>
      </c>
      <c r="E60" s="21" t="s">
        <v>828</v>
      </c>
      <c r="F60" s="35">
        <v>44810</v>
      </c>
      <c r="G60" s="35">
        <v>44813</v>
      </c>
      <c r="H60" s="21" t="s">
        <v>1074</v>
      </c>
      <c r="I60" s="38" t="s">
        <v>828</v>
      </c>
      <c r="J60" s="35">
        <v>44810</v>
      </c>
      <c r="K60" s="35">
        <v>44813</v>
      </c>
      <c r="L60" s="10">
        <v>1</v>
      </c>
      <c r="M60" s="10">
        <v>3400</v>
      </c>
      <c r="N60" s="10">
        <f t="shared" si="14"/>
        <v>3400</v>
      </c>
      <c r="O60" s="10">
        <v>1</v>
      </c>
      <c r="P60" s="10">
        <v>2900</v>
      </c>
      <c r="Q60" s="10">
        <f t="shared" si="15"/>
        <v>2900</v>
      </c>
      <c r="R60" s="10">
        <v>1</v>
      </c>
      <c r="S60" s="10">
        <v>2800</v>
      </c>
      <c r="T60" s="10">
        <f t="shared" si="16"/>
        <v>2800</v>
      </c>
      <c r="U60" s="10">
        <v>18</v>
      </c>
      <c r="V60" s="10">
        <v>150</v>
      </c>
      <c r="W60" s="10">
        <f t="shared" si="3"/>
        <v>2700</v>
      </c>
      <c r="X60" s="10">
        <v>18</v>
      </c>
      <c r="Y60" s="10">
        <v>150</v>
      </c>
      <c r="Z60" s="10">
        <f t="shared" si="4"/>
        <v>2700</v>
      </c>
      <c r="AA60" s="10">
        <v>18</v>
      </c>
      <c r="AB60" s="10">
        <v>150</v>
      </c>
      <c r="AC60" s="10">
        <f t="shared" si="5"/>
        <v>2700</v>
      </c>
      <c r="AD60" s="11">
        <v>54</v>
      </c>
      <c r="AE60" s="26">
        <v>7</v>
      </c>
      <c r="AF60" s="7">
        <f t="shared" si="17"/>
        <v>378</v>
      </c>
      <c r="AG60" s="152">
        <v>1</v>
      </c>
      <c r="AH60" s="139">
        <f t="shared" si="7"/>
        <v>111</v>
      </c>
      <c r="AI60" s="139">
        <f t="shared" si="9"/>
        <v>17578</v>
      </c>
      <c r="AJ60" s="109">
        <f t="shared" si="8"/>
        <v>17578</v>
      </c>
      <c r="AM60" t="b">
        <f>D60='15.02.2022 Смета'!D62</f>
        <v>1</v>
      </c>
      <c r="AN60" t="b">
        <f>F60='15.02.2022 Смета'!E62</f>
        <v>1</v>
      </c>
      <c r="AO60" t="b">
        <f>G60='15.02.2022 Смета'!F62</f>
        <v>1</v>
      </c>
      <c r="AP60" t="b">
        <f>H60='15.02.2022 Смета'!G62</f>
        <v>0</v>
      </c>
    </row>
    <row r="61" spans="1:42" x14ac:dyDescent="0.25">
      <c r="A61" s="108">
        <v>48</v>
      </c>
      <c r="B61" s="8"/>
      <c r="C61" s="8" t="s">
        <v>122</v>
      </c>
      <c r="D61" s="57" t="s">
        <v>561</v>
      </c>
      <c r="E61" s="9" t="s">
        <v>827</v>
      </c>
      <c r="F61" s="35">
        <v>44831</v>
      </c>
      <c r="G61" s="35">
        <v>44834</v>
      </c>
      <c r="H61" s="21" t="s">
        <v>334</v>
      </c>
      <c r="I61" s="57" t="s">
        <v>827</v>
      </c>
      <c r="J61" s="62">
        <v>44831</v>
      </c>
      <c r="K61" s="62">
        <v>44834</v>
      </c>
      <c r="L61" s="10">
        <v>1</v>
      </c>
      <c r="M61" s="10">
        <v>3400</v>
      </c>
      <c r="N61" s="10">
        <f t="shared" si="14"/>
        <v>3400</v>
      </c>
      <c r="O61" s="10">
        <v>1</v>
      </c>
      <c r="P61" s="10">
        <v>2900</v>
      </c>
      <c r="Q61" s="10">
        <f t="shared" si="15"/>
        <v>2900</v>
      </c>
      <c r="R61" s="10">
        <v>1</v>
      </c>
      <c r="S61" s="10">
        <v>2800</v>
      </c>
      <c r="T61" s="10">
        <f t="shared" si="16"/>
        <v>2800</v>
      </c>
      <c r="U61" s="10">
        <v>18</v>
      </c>
      <c r="V61" s="10">
        <v>150</v>
      </c>
      <c r="W61" s="10">
        <f t="shared" si="3"/>
        <v>2700</v>
      </c>
      <c r="X61" s="10">
        <v>18</v>
      </c>
      <c r="Y61" s="10">
        <v>150</v>
      </c>
      <c r="Z61" s="10">
        <f t="shared" si="4"/>
        <v>2700</v>
      </c>
      <c r="AA61" s="10">
        <v>18</v>
      </c>
      <c r="AB61" s="10">
        <v>150</v>
      </c>
      <c r="AC61" s="10">
        <f t="shared" si="5"/>
        <v>2700</v>
      </c>
      <c r="AD61" s="11">
        <v>54</v>
      </c>
      <c r="AE61" s="26">
        <v>7</v>
      </c>
      <c r="AF61" s="7">
        <f t="shared" si="17"/>
        <v>378</v>
      </c>
      <c r="AG61" s="152">
        <v>1</v>
      </c>
      <c r="AH61" s="139">
        <f t="shared" si="7"/>
        <v>111</v>
      </c>
      <c r="AI61" s="139">
        <f t="shared" si="9"/>
        <v>17578</v>
      </c>
      <c r="AJ61" s="109">
        <f t="shared" si="8"/>
        <v>17578</v>
      </c>
      <c r="AM61" t="b">
        <f>D61='15.02.2022 Смета'!D63</f>
        <v>1</v>
      </c>
      <c r="AN61" t="b">
        <f>F61='15.02.2022 Смета'!E63</f>
        <v>1</v>
      </c>
      <c r="AO61" t="b">
        <f>G61='15.02.2022 Смета'!F63</f>
        <v>1</v>
      </c>
      <c r="AP61" t="b">
        <f>H61='15.02.2022 Смета'!G63</f>
        <v>1</v>
      </c>
    </row>
    <row r="62" spans="1:42" x14ac:dyDescent="0.25">
      <c r="A62" s="106"/>
      <c r="B62" s="96"/>
      <c r="C62" s="97"/>
      <c r="D62" s="179" t="s">
        <v>922</v>
      </c>
      <c r="E62" s="99"/>
      <c r="F62" s="99"/>
      <c r="G62" s="99"/>
      <c r="H62" s="99"/>
      <c r="I62" s="99"/>
      <c r="J62" s="99"/>
      <c r="K62" s="99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2"/>
      <c r="AE62" s="79"/>
      <c r="AF62" s="79"/>
      <c r="AG62" s="153"/>
      <c r="AH62" s="151"/>
      <c r="AI62" s="151"/>
      <c r="AJ62" s="164"/>
      <c r="AM62" t="b">
        <f>D62='15.02.2022 Смета'!D64</f>
        <v>1</v>
      </c>
      <c r="AN62" t="b">
        <f>F62='15.02.2022 Смета'!E64</f>
        <v>1</v>
      </c>
      <c r="AO62" t="b">
        <f>G62='15.02.2022 Смета'!F64</f>
        <v>1</v>
      </c>
      <c r="AP62" t="b">
        <f>H62='15.02.2022 Смета'!G64</f>
        <v>1</v>
      </c>
    </row>
    <row r="63" spans="1:42" ht="16.149999999999999" customHeight="1" x14ac:dyDescent="0.25">
      <c r="A63" s="108">
        <v>49</v>
      </c>
      <c r="B63" s="8" t="s">
        <v>17</v>
      </c>
      <c r="C63" s="21" t="s">
        <v>150</v>
      </c>
      <c r="D63" s="22" t="s">
        <v>173</v>
      </c>
      <c r="E63" s="21" t="s">
        <v>340</v>
      </c>
      <c r="F63" s="35">
        <v>44712</v>
      </c>
      <c r="G63" s="35">
        <v>44715</v>
      </c>
      <c r="H63" s="21" t="s">
        <v>301</v>
      </c>
      <c r="I63" s="38" t="s">
        <v>340</v>
      </c>
      <c r="J63" s="35">
        <v>44712</v>
      </c>
      <c r="K63" s="35">
        <v>44715</v>
      </c>
      <c r="L63" s="10"/>
      <c r="M63" s="10">
        <v>3400</v>
      </c>
      <c r="N63" s="10">
        <f t="shared" si="14"/>
        <v>0</v>
      </c>
      <c r="O63" s="10"/>
      <c r="P63" s="10">
        <v>2900</v>
      </c>
      <c r="Q63" s="10">
        <f t="shared" si="15"/>
        <v>0</v>
      </c>
      <c r="R63" s="10"/>
      <c r="S63" s="10">
        <v>2800</v>
      </c>
      <c r="T63" s="10">
        <f t="shared" si="16"/>
        <v>0</v>
      </c>
      <c r="U63" s="10">
        <v>49</v>
      </c>
      <c r="V63" s="10">
        <v>150</v>
      </c>
      <c r="W63" s="10">
        <f t="shared" si="3"/>
        <v>7350</v>
      </c>
      <c r="X63" s="10">
        <v>49</v>
      </c>
      <c r="Y63" s="10">
        <v>150</v>
      </c>
      <c r="Z63" s="10">
        <f t="shared" si="4"/>
        <v>7350</v>
      </c>
      <c r="AA63" s="10">
        <v>49</v>
      </c>
      <c r="AB63" s="10">
        <v>150</v>
      </c>
      <c r="AC63" s="10">
        <f t="shared" si="5"/>
        <v>7350</v>
      </c>
      <c r="AD63" s="11">
        <v>147</v>
      </c>
      <c r="AE63" s="26">
        <v>7</v>
      </c>
      <c r="AF63" s="7">
        <f t="shared" si="17"/>
        <v>1029</v>
      </c>
      <c r="AG63" s="152">
        <v>1</v>
      </c>
      <c r="AH63" s="139">
        <f t="shared" si="7"/>
        <v>294</v>
      </c>
      <c r="AI63" s="139">
        <f t="shared" si="9"/>
        <v>23079</v>
      </c>
      <c r="AJ63" s="109">
        <f t="shared" si="8"/>
        <v>23079</v>
      </c>
      <c r="AM63" t="b">
        <f>D63='15.02.2022 Смета'!D65</f>
        <v>1</v>
      </c>
      <c r="AN63" t="b">
        <f>F63='15.02.2022 Смета'!E65</f>
        <v>1</v>
      </c>
      <c r="AO63" t="b">
        <f>G63='15.02.2022 Смета'!F65</f>
        <v>1</v>
      </c>
      <c r="AP63" t="b">
        <f>H63='15.02.2022 Смета'!G65</f>
        <v>1</v>
      </c>
    </row>
    <row r="64" spans="1:42" ht="16.149999999999999" customHeight="1" x14ac:dyDescent="0.25">
      <c r="A64" s="108">
        <v>50</v>
      </c>
      <c r="B64" s="8" t="s">
        <v>17</v>
      </c>
      <c r="C64" s="21" t="s">
        <v>150</v>
      </c>
      <c r="D64" s="22" t="s">
        <v>174</v>
      </c>
      <c r="E64" s="21" t="s">
        <v>344</v>
      </c>
      <c r="F64" s="35">
        <v>44733</v>
      </c>
      <c r="G64" s="35">
        <v>44736</v>
      </c>
      <c r="H64" s="21" t="s">
        <v>301</v>
      </c>
      <c r="I64" s="38" t="s">
        <v>344</v>
      </c>
      <c r="J64" s="35">
        <v>44733</v>
      </c>
      <c r="K64" s="35">
        <v>44736</v>
      </c>
      <c r="L64" s="11"/>
      <c r="M64" s="10">
        <v>3400</v>
      </c>
      <c r="N64" s="10">
        <f t="shared" si="14"/>
        <v>0</v>
      </c>
      <c r="O64" s="10"/>
      <c r="P64" s="10">
        <v>2900</v>
      </c>
      <c r="Q64" s="10">
        <f t="shared" si="15"/>
        <v>0</v>
      </c>
      <c r="R64" s="10"/>
      <c r="S64" s="10">
        <v>2800</v>
      </c>
      <c r="T64" s="10">
        <f t="shared" si="16"/>
        <v>0</v>
      </c>
      <c r="U64" s="10">
        <v>49</v>
      </c>
      <c r="V64" s="10">
        <v>150</v>
      </c>
      <c r="W64" s="10">
        <f t="shared" si="3"/>
        <v>7350</v>
      </c>
      <c r="X64" s="10">
        <v>49</v>
      </c>
      <c r="Y64" s="10">
        <v>150</v>
      </c>
      <c r="Z64" s="10">
        <f t="shared" si="4"/>
        <v>7350</v>
      </c>
      <c r="AA64" s="10">
        <v>49</v>
      </c>
      <c r="AB64" s="10">
        <v>150</v>
      </c>
      <c r="AC64" s="10">
        <f t="shared" si="5"/>
        <v>7350</v>
      </c>
      <c r="AD64" s="11">
        <v>147</v>
      </c>
      <c r="AE64" s="26">
        <v>7</v>
      </c>
      <c r="AF64" s="7">
        <f t="shared" si="17"/>
        <v>1029</v>
      </c>
      <c r="AG64" s="152">
        <v>1</v>
      </c>
      <c r="AH64" s="139">
        <f t="shared" si="7"/>
        <v>294</v>
      </c>
      <c r="AI64" s="139">
        <f t="shared" si="9"/>
        <v>23079</v>
      </c>
      <c r="AJ64" s="109">
        <f t="shared" si="8"/>
        <v>23079</v>
      </c>
      <c r="AM64" t="b">
        <f>D64='15.02.2022 Смета'!D66</f>
        <v>1</v>
      </c>
      <c r="AN64" t="b">
        <f>F64='15.02.2022 Смета'!E66</f>
        <v>1</v>
      </c>
      <c r="AO64" t="b">
        <f>G64='15.02.2022 Смета'!F66</f>
        <v>1</v>
      </c>
      <c r="AP64" t="b">
        <f>H64='15.02.2022 Смета'!G66</f>
        <v>1</v>
      </c>
    </row>
    <row r="65" spans="1:42" ht="16.149999999999999" customHeight="1" x14ac:dyDescent="0.25">
      <c r="A65" s="108">
        <v>51</v>
      </c>
      <c r="B65" s="8" t="s">
        <v>17</v>
      </c>
      <c r="C65" s="21" t="s">
        <v>150</v>
      </c>
      <c r="D65" s="22" t="s">
        <v>174</v>
      </c>
      <c r="E65" s="21" t="s">
        <v>342</v>
      </c>
      <c r="F65" s="35">
        <v>44753</v>
      </c>
      <c r="G65" s="35">
        <v>44756</v>
      </c>
      <c r="H65" s="21" t="s">
        <v>301</v>
      </c>
      <c r="I65" s="38" t="s">
        <v>342</v>
      </c>
      <c r="J65" s="35">
        <v>44753</v>
      </c>
      <c r="K65" s="35">
        <v>44756</v>
      </c>
      <c r="L65" s="11"/>
      <c r="M65" s="10">
        <v>3400</v>
      </c>
      <c r="N65" s="10">
        <f t="shared" si="14"/>
        <v>0</v>
      </c>
      <c r="O65" s="10"/>
      <c r="P65" s="10">
        <v>2900</v>
      </c>
      <c r="Q65" s="10">
        <f t="shared" si="15"/>
        <v>0</v>
      </c>
      <c r="R65" s="10"/>
      <c r="S65" s="10">
        <v>2800</v>
      </c>
      <c r="T65" s="10">
        <f t="shared" si="16"/>
        <v>0</v>
      </c>
      <c r="U65" s="10">
        <v>81</v>
      </c>
      <c r="V65" s="10">
        <v>150</v>
      </c>
      <c r="W65" s="10">
        <f t="shared" si="3"/>
        <v>12150</v>
      </c>
      <c r="X65" s="10">
        <v>81</v>
      </c>
      <c r="Y65" s="10">
        <v>150</v>
      </c>
      <c r="Z65" s="10">
        <f t="shared" si="4"/>
        <v>12150</v>
      </c>
      <c r="AA65" s="10">
        <v>81</v>
      </c>
      <c r="AB65" s="10">
        <v>150</v>
      </c>
      <c r="AC65" s="10">
        <f t="shared" si="5"/>
        <v>12150</v>
      </c>
      <c r="AD65" s="11">
        <v>243</v>
      </c>
      <c r="AE65" s="26">
        <v>7</v>
      </c>
      <c r="AF65" s="7">
        <f t="shared" si="17"/>
        <v>1701</v>
      </c>
      <c r="AG65" s="152">
        <v>1</v>
      </c>
      <c r="AH65" s="139">
        <f t="shared" si="7"/>
        <v>486</v>
      </c>
      <c r="AI65" s="139">
        <f t="shared" si="9"/>
        <v>38151</v>
      </c>
      <c r="AJ65" s="109">
        <f t="shared" si="8"/>
        <v>38151</v>
      </c>
      <c r="AM65" t="b">
        <f>D65='15.02.2022 Смета'!D67</f>
        <v>1</v>
      </c>
      <c r="AN65" t="b">
        <f>F65='15.02.2022 Смета'!E67</f>
        <v>1</v>
      </c>
      <c r="AO65" t="b">
        <f>G65='15.02.2022 Смета'!F67</f>
        <v>1</v>
      </c>
      <c r="AP65" t="b">
        <f>H65='15.02.2022 Смета'!G67</f>
        <v>1</v>
      </c>
    </row>
    <row r="66" spans="1:42" ht="16.149999999999999" customHeight="1" x14ac:dyDescent="0.25">
      <c r="A66" s="108">
        <v>52</v>
      </c>
      <c r="B66" s="8" t="s">
        <v>17</v>
      </c>
      <c r="C66" s="21" t="s">
        <v>150</v>
      </c>
      <c r="D66" s="22" t="s">
        <v>174</v>
      </c>
      <c r="E66" s="21" t="s">
        <v>345</v>
      </c>
      <c r="F66" s="35">
        <v>44756</v>
      </c>
      <c r="G66" s="35">
        <v>44760</v>
      </c>
      <c r="H66" s="21" t="s">
        <v>301</v>
      </c>
      <c r="I66" s="38" t="s">
        <v>345</v>
      </c>
      <c r="J66" s="35">
        <v>44756</v>
      </c>
      <c r="K66" s="35">
        <v>44760</v>
      </c>
      <c r="L66" s="11"/>
      <c r="M66" s="10">
        <v>3400</v>
      </c>
      <c r="N66" s="10">
        <f t="shared" si="14"/>
        <v>0</v>
      </c>
      <c r="O66" s="10"/>
      <c r="P66" s="10">
        <v>2900</v>
      </c>
      <c r="Q66" s="10">
        <f t="shared" si="15"/>
        <v>0</v>
      </c>
      <c r="R66" s="10"/>
      <c r="S66" s="10">
        <v>2800</v>
      </c>
      <c r="T66" s="10">
        <f t="shared" si="16"/>
        <v>0</v>
      </c>
      <c r="U66" s="10">
        <v>81</v>
      </c>
      <c r="V66" s="10">
        <v>150</v>
      </c>
      <c r="W66" s="10">
        <f t="shared" si="3"/>
        <v>12150</v>
      </c>
      <c r="X66" s="10">
        <v>81</v>
      </c>
      <c r="Y66" s="10">
        <v>150</v>
      </c>
      <c r="Z66" s="10">
        <f t="shared" si="4"/>
        <v>12150</v>
      </c>
      <c r="AA66" s="10">
        <v>81</v>
      </c>
      <c r="AB66" s="10">
        <v>150</v>
      </c>
      <c r="AC66" s="10">
        <f t="shared" si="5"/>
        <v>12150</v>
      </c>
      <c r="AD66" s="11">
        <v>243</v>
      </c>
      <c r="AE66" s="26">
        <v>7</v>
      </c>
      <c r="AF66" s="7">
        <f t="shared" si="17"/>
        <v>1701</v>
      </c>
      <c r="AG66" s="152">
        <v>1</v>
      </c>
      <c r="AH66" s="139">
        <f t="shared" si="7"/>
        <v>486</v>
      </c>
      <c r="AI66" s="139">
        <f t="shared" si="9"/>
        <v>38151</v>
      </c>
      <c r="AJ66" s="109">
        <f t="shared" si="8"/>
        <v>38151</v>
      </c>
      <c r="AM66" t="b">
        <f>D66='15.02.2022 Смета'!D68</f>
        <v>1</v>
      </c>
      <c r="AN66" t="b">
        <f>F66='15.02.2022 Смета'!E68</f>
        <v>1</v>
      </c>
      <c r="AO66" t="b">
        <f>G66='15.02.2022 Смета'!F68</f>
        <v>1</v>
      </c>
      <c r="AP66" t="b">
        <f>H66='15.02.2022 Смета'!G68</f>
        <v>1</v>
      </c>
    </row>
    <row r="67" spans="1:42" ht="16.149999999999999" customHeight="1" x14ac:dyDescent="0.25">
      <c r="A67" s="112">
        <v>53</v>
      </c>
      <c r="B67" s="8" t="s">
        <v>17</v>
      </c>
      <c r="C67" s="21" t="s">
        <v>150</v>
      </c>
      <c r="D67" s="22" t="s">
        <v>563</v>
      </c>
      <c r="E67" s="21" t="s">
        <v>340</v>
      </c>
      <c r="F67" s="35">
        <v>44774</v>
      </c>
      <c r="G67" s="35">
        <v>44777</v>
      </c>
      <c r="H67" s="21" t="s">
        <v>301</v>
      </c>
      <c r="I67" s="22" t="s">
        <v>340</v>
      </c>
      <c r="J67" s="35">
        <v>44774</v>
      </c>
      <c r="K67" s="35">
        <v>44777</v>
      </c>
      <c r="L67" s="10">
        <v>11</v>
      </c>
      <c r="M67" s="10">
        <v>3400</v>
      </c>
      <c r="N67" s="10">
        <f t="shared" si="14"/>
        <v>37400</v>
      </c>
      <c r="O67" s="10">
        <v>11</v>
      </c>
      <c r="P67" s="10">
        <v>2900</v>
      </c>
      <c r="Q67" s="10">
        <f t="shared" si="15"/>
        <v>31900</v>
      </c>
      <c r="R67" s="10">
        <v>11</v>
      </c>
      <c r="S67" s="10">
        <v>2800</v>
      </c>
      <c r="T67" s="10">
        <f t="shared" si="16"/>
        <v>30800</v>
      </c>
      <c r="U67" s="10">
        <v>45</v>
      </c>
      <c r="V67" s="10">
        <v>150</v>
      </c>
      <c r="W67" s="10">
        <f t="shared" si="3"/>
        <v>6750</v>
      </c>
      <c r="X67" s="10">
        <v>45</v>
      </c>
      <c r="Y67" s="10">
        <v>150</v>
      </c>
      <c r="Z67" s="10">
        <f t="shared" si="4"/>
        <v>6750</v>
      </c>
      <c r="AA67" s="10">
        <v>45</v>
      </c>
      <c r="AB67" s="10">
        <v>150</v>
      </c>
      <c r="AC67" s="10">
        <f t="shared" si="5"/>
        <v>6750</v>
      </c>
      <c r="AD67" s="11">
        <v>135</v>
      </c>
      <c r="AE67" s="26">
        <v>7</v>
      </c>
      <c r="AF67" s="7">
        <f t="shared" si="17"/>
        <v>945</v>
      </c>
      <c r="AG67" s="152">
        <v>1</v>
      </c>
      <c r="AH67" s="139">
        <f t="shared" si="7"/>
        <v>303</v>
      </c>
      <c r="AI67" s="139">
        <f t="shared" si="9"/>
        <v>121295</v>
      </c>
      <c r="AJ67" s="109">
        <f t="shared" si="8"/>
        <v>121295</v>
      </c>
      <c r="AM67" t="b">
        <f>D67='15.02.2022 Смета'!D69</f>
        <v>1</v>
      </c>
      <c r="AN67" t="b">
        <f>F67='15.02.2022 Смета'!E69</f>
        <v>1</v>
      </c>
      <c r="AO67" t="b">
        <f>G67='15.02.2022 Смета'!F69</f>
        <v>1</v>
      </c>
      <c r="AP67" t="b">
        <f>H67='15.02.2022 Смета'!G69</f>
        <v>1</v>
      </c>
    </row>
    <row r="68" spans="1:42" ht="16.149999999999999" customHeight="1" x14ac:dyDescent="0.25">
      <c r="A68" s="108">
        <v>54</v>
      </c>
      <c r="B68" s="8" t="s">
        <v>17</v>
      </c>
      <c r="C68" s="21" t="s">
        <v>150</v>
      </c>
      <c r="D68" s="22" t="s">
        <v>562</v>
      </c>
      <c r="E68" s="21" t="s">
        <v>344</v>
      </c>
      <c r="F68" s="35">
        <v>44790</v>
      </c>
      <c r="G68" s="35">
        <v>44792</v>
      </c>
      <c r="H68" s="21" t="s">
        <v>346</v>
      </c>
      <c r="I68" s="38" t="s">
        <v>344</v>
      </c>
      <c r="J68" s="35">
        <v>44790</v>
      </c>
      <c r="K68" s="35">
        <v>44792</v>
      </c>
      <c r="L68" s="10"/>
      <c r="M68" s="10">
        <v>3400</v>
      </c>
      <c r="N68" s="10">
        <f t="shared" si="14"/>
        <v>0</v>
      </c>
      <c r="O68" s="10"/>
      <c r="P68" s="10">
        <v>2900</v>
      </c>
      <c r="Q68" s="10">
        <f t="shared" si="15"/>
        <v>0</v>
      </c>
      <c r="R68" s="10"/>
      <c r="S68" s="10">
        <v>2800</v>
      </c>
      <c r="T68" s="10">
        <f t="shared" si="16"/>
        <v>0</v>
      </c>
      <c r="U68" s="10">
        <v>12</v>
      </c>
      <c r="V68" s="10">
        <v>150</v>
      </c>
      <c r="W68" s="10">
        <f t="shared" si="3"/>
        <v>1800</v>
      </c>
      <c r="X68" s="10">
        <v>12</v>
      </c>
      <c r="Y68" s="10">
        <v>150</v>
      </c>
      <c r="Z68" s="10">
        <f t="shared" si="4"/>
        <v>1800</v>
      </c>
      <c r="AA68" s="10">
        <v>12</v>
      </c>
      <c r="AB68" s="10">
        <v>150</v>
      </c>
      <c r="AC68" s="10">
        <f t="shared" si="5"/>
        <v>1800</v>
      </c>
      <c r="AD68" s="11">
        <v>36</v>
      </c>
      <c r="AE68" s="26">
        <v>7</v>
      </c>
      <c r="AF68" s="7">
        <f t="shared" si="17"/>
        <v>252</v>
      </c>
      <c r="AG68" s="152">
        <v>1</v>
      </c>
      <c r="AH68" s="139">
        <f t="shared" si="7"/>
        <v>72</v>
      </c>
      <c r="AI68" s="139">
        <f t="shared" si="9"/>
        <v>5652</v>
      </c>
      <c r="AJ68" s="109">
        <f t="shared" si="8"/>
        <v>5652</v>
      </c>
      <c r="AM68" t="b">
        <f>D68='15.02.2022 Смета'!D70</f>
        <v>1</v>
      </c>
      <c r="AN68" t="b">
        <f>F68='15.02.2022 Смета'!E70</f>
        <v>1</v>
      </c>
      <c r="AO68" t="b">
        <f>G68='15.02.2022 Смета'!F70</f>
        <v>1</v>
      </c>
      <c r="AP68" t="b">
        <f>H68='15.02.2022 Смета'!G70</f>
        <v>1</v>
      </c>
    </row>
    <row r="69" spans="1:42" ht="18" customHeight="1" x14ac:dyDescent="0.25">
      <c r="A69" s="106"/>
      <c r="B69" s="96"/>
      <c r="C69" s="97"/>
      <c r="D69" s="179" t="s">
        <v>842</v>
      </c>
      <c r="E69" s="99"/>
      <c r="F69" s="99"/>
      <c r="G69" s="99"/>
      <c r="H69" s="99"/>
      <c r="I69" s="99"/>
      <c r="J69" s="99"/>
      <c r="K69" s="99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2"/>
      <c r="AE69" s="79"/>
      <c r="AF69" s="79"/>
      <c r="AG69" s="153"/>
      <c r="AH69" s="151"/>
      <c r="AI69" s="151"/>
      <c r="AJ69" s="164"/>
      <c r="AM69" t="b">
        <f>D69='15.02.2022 Смета'!D71</f>
        <v>1</v>
      </c>
      <c r="AN69" t="b">
        <f>F69='15.02.2022 Смета'!E71</f>
        <v>1</v>
      </c>
      <c r="AO69" t="b">
        <f>G69='15.02.2022 Смета'!F71</f>
        <v>1</v>
      </c>
      <c r="AP69" t="b">
        <f>H69='15.02.2022 Смета'!G71</f>
        <v>1</v>
      </c>
    </row>
    <row r="70" spans="1:42" ht="16.149999999999999" customHeight="1" x14ac:dyDescent="0.25">
      <c r="A70" s="108">
        <v>55</v>
      </c>
      <c r="B70" s="16" t="s">
        <v>24</v>
      </c>
      <c r="C70" s="21" t="s">
        <v>137</v>
      </c>
      <c r="D70" s="22" t="s">
        <v>81</v>
      </c>
      <c r="E70" s="21" t="s">
        <v>347</v>
      </c>
      <c r="F70" s="35">
        <v>44693</v>
      </c>
      <c r="G70" s="35">
        <v>44696</v>
      </c>
      <c r="H70" s="21" t="s">
        <v>301</v>
      </c>
      <c r="I70" s="38" t="s">
        <v>347</v>
      </c>
      <c r="J70" s="35">
        <v>44693</v>
      </c>
      <c r="K70" s="35">
        <v>44696</v>
      </c>
      <c r="L70" s="10"/>
      <c r="M70" s="10">
        <v>3400</v>
      </c>
      <c r="N70" s="10">
        <f t="shared" si="14"/>
        <v>0</v>
      </c>
      <c r="O70" s="17"/>
      <c r="P70" s="10">
        <v>2900</v>
      </c>
      <c r="Q70" s="10">
        <f t="shared" si="15"/>
        <v>0</v>
      </c>
      <c r="R70" s="17"/>
      <c r="S70" s="10">
        <v>2800</v>
      </c>
      <c r="T70" s="10">
        <f t="shared" si="16"/>
        <v>0</v>
      </c>
      <c r="U70" s="10">
        <v>44</v>
      </c>
      <c r="V70" s="10">
        <v>150</v>
      </c>
      <c r="W70" s="10">
        <f t="shared" si="3"/>
        <v>6600</v>
      </c>
      <c r="X70" s="10">
        <v>44</v>
      </c>
      <c r="Y70" s="10">
        <v>150</v>
      </c>
      <c r="Z70" s="10">
        <f t="shared" si="4"/>
        <v>6600</v>
      </c>
      <c r="AA70" s="10">
        <v>44</v>
      </c>
      <c r="AB70" s="10">
        <v>150</v>
      </c>
      <c r="AC70" s="10">
        <f t="shared" si="5"/>
        <v>6600</v>
      </c>
      <c r="AD70" s="11">
        <v>132</v>
      </c>
      <c r="AE70" s="26">
        <v>7</v>
      </c>
      <c r="AF70" s="7">
        <f t="shared" si="17"/>
        <v>924</v>
      </c>
      <c r="AG70" s="152">
        <v>1</v>
      </c>
      <c r="AH70" s="139">
        <f t="shared" si="7"/>
        <v>264</v>
      </c>
      <c r="AI70" s="139">
        <f t="shared" si="9"/>
        <v>20724</v>
      </c>
      <c r="AJ70" s="109">
        <f t="shared" si="8"/>
        <v>20724</v>
      </c>
      <c r="AM70" t="b">
        <f>D70='15.02.2022 Смета'!D72</f>
        <v>1</v>
      </c>
      <c r="AN70" t="b">
        <f>F70='15.02.2022 Смета'!E72</f>
        <v>1</v>
      </c>
      <c r="AO70" t="b">
        <f>G70='15.02.2022 Смета'!F72</f>
        <v>1</v>
      </c>
      <c r="AP70" t="b">
        <f>H70='15.02.2022 Смета'!G72</f>
        <v>1</v>
      </c>
    </row>
    <row r="71" spans="1:42" ht="16.149999999999999" customHeight="1" x14ac:dyDescent="0.25">
      <c r="A71" s="114">
        <v>56</v>
      </c>
      <c r="B71" s="16" t="s">
        <v>24</v>
      </c>
      <c r="C71" s="21" t="s">
        <v>137</v>
      </c>
      <c r="D71" s="22" t="s">
        <v>178</v>
      </c>
      <c r="E71" s="21" t="s">
        <v>701</v>
      </c>
      <c r="F71" s="35">
        <v>44693</v>
      </c>
      <c r="G71" s="35">
        <v>44696</v>
      </c>
      <c r="H71" s="21" t="s">
        <v>301</v>
      </c>
      <c r="I71" s="22" t="s">
        <v>701</v>
      </c>
      <c r="J71" s="35">
        <v>44693</v>
      </c>
      <c r="K71" s="35">
        <v>44696</v>
      </c>
      <c r="L71" s="10"/>
      <c r="M71" s="10">
        <v>3400</v>
      </c>
      <c r="N71" s="10">
        <f t="shared" si="14"/>
        <v>0</v>
      </c>
      <c r="O71" s="17"/>
      <c r="P71" s="10">
        <v>2900</v>
      </c>
      <c r="Q71" s="10">
        <f t="shared" si="15"/>
        <v>0</v>
      </c>
      <c r="R71" s="17"/>
      <c r="S71" s="10">
        <v>2800</v>
      </c>
      <c r="T71" s="10">
        <f t="shared" si="16"/>
        <v>0</v>
      </c>
      <c r="U71" s="10">
        <v>62</v>
      </c>
      <c r="V71" s="10">
        <v>150</v>
      </c>
      <c r="W71" s="10">
        <f t="shared" si="3"/>
        <v>9300</v>
      </c>
      <c r="X71" s="10">
        <v>62</v>
      </c>
      <c r="Y71" s="10">
        <v>150</v>
      </c>
      <c r="Z71" s="10">
        <f t="shared" si="4"/>
        <v>9300</v>
      </c>
      <c r="AA71" s="10">
        <v>62</v>
      </c>
      <c r="AB71" s="10">
        <v>150</v>
      </c>
      <c r="AC71" s="10">
        <f t="shared" si="5"/>
        <v>9300</v>
      </c>
      <c r="AD71" s="11">
        <v>186</v>
      </c>
      <c r="AE71" s="26">
        <v>7</v>
      </c>
      <c r="AF71" s="7">
        <f t="shared" si="17"/>
        <v>1302</v>
      </c>
      <c r="AG71" s="152">
        <v>1</v>
      </c>
      <c r="AH71" s="139">
        <f t="shared" si="7"/>
        <v>372</v>
      </c>
      <c r="AI71" s="139">
        <f t="shared" si="9"/>
        <v>29202</v>
      </c>
      <c r="AJ71" s="109">
        <f t="shared" si="8"/>
        <v>29202</v>
      </c>
      <c r="AM71" t="b">
        <f>D71='15.02.2022 Смета'!D73</f>
        <v>1</v>
      </c>
      <c r="AN71" t="b">
        <f>F71='15.02.2022 Смета'!E73</f>
        <v>1</v>
      </c>
      <c r="AO71" t="b">
        <f>G71='15.02.2022 Смета'!F73</f>
        <v>1</v>
      </c>
      <c r="AP71" t="b">
        <f>H71='15.02.2022 Смета'!G73</f>
        <v>1</v>
      </c>
    </row>
    <row r="72" spans="1:42" ht="16.149999999999999" customHeight="1" x14ac:dyDescent="0.25">
      <c r="A72" s="108">
        <v>57</v>
      </c>
      <c r="B72" s="16" t="s">
        <v>24</v>
      </c>
      <c r="C72" s="21" t="s">
        <v>137</v>
      </c>
      <c r="D72" s="22" t="s">
        <v>70</v>
      </c>
      <c r="E72" s="21" t="s">
        <v>348</v>
      </c>
      <c r="F72" s="35">
        <v>44736</v>
      </c>
      <c r="G72" s="35">
        <v>44739</v>
      </c>
      <c r="H72" s="21" t="s">
        <v>301</v>
      </c>
      <c r="I72" s="22" t="s">
        <v>348</v>
      </c>
      <c r="J72" s="35">
        <v>44736</v>
      </c>
      <c r="K72" s="35">
        <v>44739</v>
      </c>
      <c r="L72" s="10"/>
      <c r="M72" s="10">
        <v>3400</v>
      </c>
      <c r="N72" s="10">
        <f t="shared" si="14"/>
        <v>0</v>
      </c>
      <c r="O72" s="17"/>
      <c r="P72" s="10">
        <v>2900</v>
      </c>
      <c r="Q72" s="10">
        <f t="shared" si="15"/>
        <v>0</v>
      </c>
      <c r="R72" s="17"/>
      <c r="S72" s="10">
        <v>2800</v>
      </c>
      <c r="T72" s="10">
        <f t="shared" si="16"/>
        <v>0</v>
      </c>
      <c r="U72" s="17">
        <v>54</v>
      </c>
      <c r="V72" s="10">
        <v>150</v>
      </c>
      <c r="W72" s="10">
        <f t="shared" si="3"/>
        <v>8100</v>
      </c>
      <c r="X72" s="17">
        <v>54</v>
      </c>
      <c r="Y72" s="10">
        <v>150</v>
      </c>
      <c r="Z72" s="10">
        <f t="shared" si="4"/>
        <v>8100</v>
      </c>
      <c r="AA72" s="17">
        <v>54</v>
      </c>
      <c r="AB72" s="10">
        <v>150</v>
      </c>
      <c r="AC72" s="10">
        <f t="shared" si="5"/>
        <v>8100</v>
      </c>
      <c r="AD72" s="19">
        <v>162</v>
      </c>
      <c r="AE72" s="26">
        <v>7</v>
      </c>
      <c r="AF72" s="7">
        <f t="shared" si="17"/>
        <v>1134</v>
      </c>
      <c r="AG72" s="152">
        <v>1</v>
      </c>
      <c r="AH72" s="139">
        <f t="shared" si="7"/>
        <v>324</v>
      </c>
      <c r="AI72" s="139">
        <f t="shared" si="9"/>
        <v>25434</v>
      </c>
      <c r="AJ72" s="109">
        <f t="shared" si="8"/>
        <v>25434</v>
      </c>
      <c r="AM72" t="b">
        <f>D72='15.02.2022 Смета'!D74</f>
        <v>1</v>
      </c>
      <c r="AN72" t="b">
        <f>F72='15.02.2022 Смета'!E74</f>
        <v>1</v>
      </c>
      <c r="AO72" t="b">
        <f>G72='15.02.2022 Смета'!F74</f>
        <v>1</v>
      </c>
      <c r="AP72" t="b">
        <f>H72='15.02.2022 Смета'!G74</f>
        <v>1</v>
      </c>
    </row>
    <row r="73" spans="1:42" ht="16.149999999999999" customHeight="1" x14ac:dyDescent="0.25">
      <c r="A73" s="108">
        <v>58</v>
      </c>
      <c r="B73" s="16" t="s">
        <v>24</v>
      </c>
      <c r="C73" s="21" t="s">
        <v>137</v>
      </c>
      <c r="D73" s="22" t="s">
        <v>70</v>
      </c>
      <c r="E73" s="21" t="s">
        <v>349</v>
      </c>
      <c r="F73" s="35">
        <v>44736</v>
      </c>
      <c r="G73" s="35">
        <v>44739</v>
      </c>
      <c r="H73" s="21" t="s">
        <v>301</v>
      </c>
      <c r="I73" s="22" t="s">
        <v>349</v>
      </c>
      <c r="J73" s="35">
        <v>44736</v>
      </c>
      <c r="K73" s="35">
        <v>44739</v>
      </c>
      <c r="L73" s="10"/>
      <c r="M73" s="10">
        <v>3400</v>
      </c>
      <c r="N73" s="10">
        <f t="shared" si="14"/>
        <v>0</v>
      </c>
      <c r="O73" s="17"/>
      <c r="P73" s="10">
        <v>2900</v>
      </c>
      <c r="Q73" s="10">
        <f t="shared" si="15"/>
        <v>0</v>
      </c>
      <c r="R73" s="17"/>
      <c r="S73" s="10">
        <v>2800</v>
      </c>
      <c r="T73" s="10">
        <f t="shared" si="16"/>
        <v>0</v>
      </c>
      <c r="U73" s="17">
        <v>24</v>
      </c>
      <c r="V73" s="10">
        <v>150</v>
      </c>
      <c r="W73" s="10">
        <f t="shared" si="3"/>
        <v>3600</v>
      </c>
      <c r="X73" s="17">
        <v>24</v>
      </c>
      <c r="Y73" s="10">
        <v>150</v>
      </c>
      <c r="Z73" s="10">
        <f t="shared" si="4"/>
        <v>3600</v>
      </c>
      <c r="AA73" s="17">
        <v>24</v>
      </c>
      <c r="AB73" s="10">
        <v>150</v>
      </c>
      <c r="AC73" s="10">
        <f t="shared" si="5"/>
        <v>3600</v>
      </c>
      <c r="AD73" s="19">
        <v>72</v>
      </c>
      <c r="AE73" s="26">
        <v>7</v>
      </c>
      <c r="AF73" s="7">
        <f t="shared" si="17"/>
        <v>504</v>
      </c>
      <c r="AG73" s="152">
        <v>1</v>
      </c>
      <c r="AH73" s="139">
        <f t="shared" si="7"/>
        <v>144</v>
      </c>
      <c r="AI73" s="139">
        <f t="shared" ref="AI73:AI136" si="18">AJ73</f>
        <v>11304</v>
      </c>
      <c r="AJ73" s="109">
        <f t="shared" si="8"/>
        <v>11304</v>
      </c>
      <c r="AM73" t="b">
        <f>D73='15.02.2022 Смета'!D75</f>
        <v>1</v>
      </c>
      <c r="AN73" t="b">
        <f>F73='15.02.2022 Смета'!E75</f>
        <v>1</v>
      </c>
      <c r="AO73" t="b">
        <f>G73='15.02.2022 Смета'!F75</f>
        <v>1</v>
      </c>
      <c r="AP73" t="b">
        <f>H73='15.02.2022 Смета'!G75</f>
        <v>1</v>
      </c>
    </row>
    <row r="74" spans="1:42" ht="16.149999999999999" customHeight="1" x14ac:dyDescent="0.25">
      <c r="A74" s="108">
        <v>59</v>
      </c>
      <c r="B74" s="16" t="s">
        <v>24</v>
      </c>
      <c r="C74" s="21" t="s">
        <v>137</v>
      </c>
      <c r="D74" s="22" t="s">
        <v>71</v>
      </c>
      <c r="E74" s="21" t="s">
        <v>374</v>
      </c>
      <c r="F74" s="35">
        <v>44736</v>
      </c>
      <c r="G74" s="35">
        <v>44739</v>
      </c>
      <c r="H74" s="21" t="s">
        <v>301</v>
      </c>
      <c r="I74" s="22" t="s">
        <v>374</v>
      </c>
      <c r="J74" s="35">
        <v>44736</v>
      </c>
      <c r="K74" s="35">
        <v>44739</v>
      </c>
      <c r="L74" s="10"/>
      <c r="M74" s="10">
        <v>3400</v>
      </c>
      <c r="N74" s="10">
        <f t="shared" si="14"/>
        <v>0</v>
      </c>
      <c r="O74" s="17"/>
      <c r="P74" s="10">
        <v>2900</v>
      </c>
      <c r="Q74" s="10">
        <f t="shared" si="15"/>
        <v>0</v>
      </c>
      <c r="R74" s="17"/>
      <c r="S74" s="10">
        <v>2800</v>
      </c>
      <c r="T74" s="10">
        <f t="shared" si="16"/>
        <v>0</v>
      </c>
      <c r="U74" s="17">
        <v>72</v>
      </c>
      <c r="V74" s="10">
        <v>150</v>
      </c>
      <c r="W74" s="10">
        <f t="shared" si="3"/>
        <v>10800</v>
      </c>
      <c r="X74" s="17">
        <v>72</v>
      </c>
      <c r="Y74" s="10">
        <v>150</v>
      </c>
      <c r="Z74" s="10">
        <f t="shared" si="4"/>
        <v>10800</v>
      </c>
      <c r="AA74" s="17">
        <v>72</v>
      </c>
      <c r="AB74" s="10">
        <v>150</v>
      </c>
      <c r="AC74" s="10">
        <f t="shared" si="5"/>
        <v>10800</v>
      </c>
      <c r="AD74" s="19">
        <v>216</v>
      </c>
      <c r="AE74" s="26">
        <v>7</v>
      </c>
      <c r="AF74" s="7">
        <f t="shared" si="17"/>
        <v>1512</v>
      </c>
      <c r="AG74" s="152">
        <v>1</v>
      </c>
      <c r="AH74" s="139">
        <f t="shared" si="7"/>
        <v>432</v>
      </c>
      <c r="AI74" s="139">
        <f t="shared" si="18"/>
        <v>33912</v>
      </c>
      <c r="AJ74" s="109">
        <f t="shared" si="8"/>
        <v>33912</v>
      </c>
      <c r="AM74" t="b">
        <f>D74='15.02.2022 Смета'!D76</f>
        <v>1</v>
      </c>
      <c r="AN74" t="b">
        <f>F74='15.02.2022 Смета'!E76</f>
        <v>1</v>
      </c>
      <c r="AO74" t="b">
        <f>G74='15.02.2022 Смета'!F76</f>
        <v>1</v>
      </c>
      <c r="AP74" t="b">
        <f>H74='15.02.2022 Смета'!G76</f>
        <v>1</v>
      </c>
    </row>
    <row r="75" spans="1:42" ht="16.149999999999999" customHeight="1" x14ac:dyDescent="0.25">
      <c r="A75" s="108">
        <v>60</v>
      </c>
      <c r="B75" s="16" t="s">
        <v>24</v>
      </c>
      <c r="C75" s="21" t="s">
        <v>137</v>
      </c>
      <c r="D75" s="22" t="s">
        <v>70</v>
      </c>
      <c r="E75" s="21" t="s">
        <v>350</v>
      </c>
      <c r="F75" s="35">
        <v>44805</v>
      </c>
      <c r="G75" s="35">
        <v>44807</v>
      </c>
      <c r="H75" s="21" t="s">
        <v>301</v>
      </c>
      <c r="I75" s="38" t="s">
        <v>350</v>
      </c>
      <c r="J75" s="35">
        <v>44805</v>
      </c>
      <c r="K75" s="35">
        <v>44807</v>
      </c>
      <c r="L75" s="10"/>
      <c r="M75" s="10">
        <v>3400</v>
      </c>
      <c r="N75" s="10">
        <f t="shared" si="14"/>
        <v>0</v>
      </c>
      <c r="O75" s="17"/>
      <c r="P75" s="10">
        <v>2900</v>
      </c>
      <c r="Q75" s="10">
        <f t="shared" si="15"/>
        <v>0</v>
      </c>
      <c r="R75" s="17"/>
      <c r="S75" s="10">
        <v>2800</v>
      </c>
      <c r="T75" s="10">
        <f t="shared" si="16"/>
        <v>0</v>
      </c>
      <c r="U75" s="17">
        <v>54</v>
      </c>
      <c r="V75" s="10">
        <v>150</v>
      </c>
      <c r="W75" s="10">
        <f t="shared" si="3"/>
        <v>8100</v>
      </c>
      <c r="X75" s="17">
        <v>54</v>
      </c>
      <c r="Y75" s="10">
        <v>150</v>
      </c>
      <c r="Z75" s="10">
        <f t="shared" si="4"/>
        <v>8100</v>
      </c>
      <c r="AA75" s="17">
        <v>54</v>
      </c>
      <c r="AB75" s="10">
        <v>150</v>
      </c>
      <c r="AC75" s="10">
        <f t="shared" si="5"/>
        <v>8100</v>
      </c>
      <c r="AD75" s="19">
        <v>162</v>
      </c>
      <c r="AE75" s="26">
        <v>7</v>
      </c>
      <c r="AF75" s="7">
        <f t="shared" si="17"/>
        <v>1134</v>
      </c>
      <c r="AG75" s="152">
        <v>1</v>
      </c>
      <c r="AH75" s="145">
        <f t="shared" si="7"/>
        <v>324</v>
      </c>
      <c r="AI75" s="139">
        <f t="shared" si="18"/>
        <v>25434</v>
      </c>
      <c r="AJ75" s="118">
        <f t="shared" si="8"/>
        <v>25434</v>
      </c>
      <c r="AM75" t="b">
        <f>D75='15.02.2022 Смета'!D77</f>
        <v>1</v>
      </c>
      <c r="AN75" t="b">
        <f>F75='15.02.2022 Смета'!E77</f>
        <v>1</v>
      </c>
      <c r="AO75" t="b">
        <f>G75='15.02.2022 Смета'!F77</f>
        <v>1</v>
      </c>
      <c r="AP75" t="b">
        <f>H75='15.02.2022 Смета'!G77</f>
        <v>1</v>
      </c>
    </row>
    <row r="76" spans="1:42" ht="16.149999999999999" customHeight="1" x14ac:dyDescent="0.25">
      <c r="A76" s="108">
        <v>61</v>
      </c>
      <c r="B76" s="16" t="s">
        <v>24</v>
      </c>
      <c r="C76" s="21" t="s">
        <v>137</v>
      </c>
      <c r="D76" s="22" t="s">
        <v>70</v>
      </c>
      <c r="E76" s="21" t="s">
        <v>351</v>
      </c>
      <c r="F76" s="35">
        <v>44807</v>
      </c>
      <c r="G76" s="35">
        <v>44809</v>
      </c>
      <c r="H76" s="21" t="s">
        <v>301</v>
      </c>
      <c r="I76" s="22" t="s">
        <v>351</v>
      </c>
      <c r="J76" s="35">
        <v>44807</v>
      </c>
      <c r="K76" s="35">
        <v>44809</v>
      </c>
      <c r="L76" s="10"/>
      <c r="M76" s="10">
        <v>3400</v>
      </c>
      <c r="N76" s="10">
        <f t="shared" si="14"/>
        <v>0</v>
      </c>
      <c r="O76" s="17"/>
      <c r="P76" s="10">
        <v>2900</v>
      </c>
      <c r="Q76" s="10">
        <f t="shared" si="15"/>
        <v>0</v>
      </c>
      <c r="R76" s="17"/>
      <c r="S76" s="10">
        <v>2800</v>
      </c>
      <c r="T76" s="10">
        <f t="shared" si="16"/>
        <v>0</v>
      </c>
      <c r="U76" s="17">
        <v>80</v>
      </c>
      <c r="V76" s="10">
        <v>150</v>
      </c>
      <c r="W76" s="10">
        <f t="shared" si="3"/>
        <v>12000</v>
      </c>
      <c r="X76" s="17">
        <v>80</v>
      </c>
      <c r="Y76" s="10">
        <v>150</v>
      </c>
      <c r="Z76" s="10">
        <f t="shared" si="4"/>
        <v>12000</v>
      </c>
      <c r="AA76" s="17">
        <v>80</v>
      </c>
      <c r="AB76" s="10">
        <v>150</v>
      </c>
      <c r="AC76" s="10">
        <f t="shared" si="5"/>
        <v>12000</v>
      </c>
      <c r="AD76" s="19">
        <v>240</v>
      </c>
      <c r="AE76" s="26">
        <v>7</v>
      </c>
      <c r="AF76" s="7">
        <f t="shared" si="17"/>
        <v>1680</v>
      </c>
      <c r="AG76" s="152">
        <v>1</v>
      </c>
      <c r="AH76" s="145">
        <f t="shared" si="7"/>
        <v>480</v>
      </c>
      <c r="AI76" s="139">
        <f t="shared" si="18"/>
        <v>37680</v>
      </c>
      <c r="AJ76" s="118">
        <f t="shared" si="8"/>
        <v>37680</v>
      </c>
      <c r="AM76" t="b">
        <f>D76='15.02.2022 Смета'!D78</f>
        <v>1</v>
      </c>
      <c r="AN76" t="b">
        <f>F76='15.02.2022 Смета'!E78</f>
        <v>1</v>
      </c>
      <c r="AO76" t="b">
        <f>G76='15.02.2022 Смета'!F78</f>
        <v>1</v>
      </c>
      <c r="AP76" t="b">
        <f>H76='15.02.2022 Смета'!G78</f>
        <v>1</v>
      </c>
    </row>
    <row r="77" spans="1:42" ht="16.149999999999999" customHeight="1" x14ac:dyDescent="0.25">
      <c r="A77" s="108">
        <v>62</v>
      </c>
      <c r="B77" s="8" t="s">
        <v>24</v>
      </c>
      <c r="C77" s="21" t="s">
        <v>137</v>
      </c>
      <c r="D77" s="22" t="s">
        <v>81</v>
      </c>
      <c r="E77" s="21" t="s">
        <v>352</v>
      </c>
      <c r="F77" s="35">
        <v>44826</v>
      </c>
      <c r="G77" s="35">
        <v>44829</v>
      </c>
      <c r="H77" s="21" t="s">
        <v>301</v>
      </c>
      <c r="I77" s="22" t="s">
        <v>352</v>
      </c>
      <c r="J77" s="35">
        <v>44826</v>
      </c>
      <c r="K77" s="35">
        <v>44829</v>
      </c>
      <c r="L77" s="10"/>
      <c r="M77" s="10">
        <v>3400</v>
      </c>
      <c r="N77" s="10">
        <f t="shared" si="14"/>
        <v>0</v>
      </c>
      <c r="O77" s="10"/>
      <c r="P77" s="10">
        <v>2900</v>
      </c>
      <c r="Q77" s="10">
        <f t="shared" si="15"/>
        <v>0</v>
      </c>
      <c r="R77" s="10"/>
      <c r="S77" s="10">
        <v>2800</v>
      </c>
      <c r="T77" s="10">
        <f t="shared" si="16"/>
        <v>0</v>
      </c>
      <c r="U77" s="10">
        <v>26</v>
      </c>
      <c r="V77" s="10">
        <v>150</v>
      </c>
      <c r="W77" s="10">
        <f t="shared" si="3"/>
        <v>3900</v>
      </c>
      <c r="X77" s="10">
        <v>26</v>
      </c>
      <c r="Y77" s="10">
        <v>150</v>
      </c>
      <c r="Z77" s="10">
        <f t="shared" si="4"/>
        <v>3900</v>
      </c>
      <c r="AA77" s="10">
        <v>26</v>
      </c>
      <c r="AB77" s="10">
        <v>150</v>
      </c>
      <c r="AC77" s="10">
        <f t="shared" si="5"/>
        <v>3900</v>
      </c>
      <c r="AD77" s="11">
        <v>78</v>
      </c>
      <c r="AE77" s="26">
        <v>7</v>
      </c>
      <c r="AF77" s="7">
        <f t="shared" si="17"/>
        <v>546</v>
      </c>
      <c r="AG77" s="152">
        <v>1</v>
      </c>
      <c r="AH77" s="145">
        <f t="shared" si="7"/>
        <v>156</v>
      </c>
      <c r="AI77" s="139">
        <f t="shared" si="18"/>
        <v>12246</v>
      </c>
      <c r="AJ77" s="118">
        <f t="shared" si="8"/>
        <v>12246</v>
      </c>
      <c r="AM77" t="b">
        <f>D77='15.02.2022 Смета'!D79</f>
        <v>1</v>
      </c>
      <c r="AN77" t="b">
        <f>F77='15.02.2022 Смета'!E79</f>
        <v>1</v>
      </c>
      <c r="AO77" t="b">
        <f>G77='15.02.2022 Смета'!F79</f>
        <v>1</v>
      </c>
      <c r="AP77" t="b">
        <f>H77='15.02.2022 Смета'!G79</f>
        <v>1</v>
      </c>
    </row>
    <row r="78" spans="1:42" ht="16.149999999999999" customHeight="1" x14ac:dyDescent="0.25">
      <c r="A78" s="108">
        <v>63</v>
      </c>
      <c r="B78" s="8" t="s">
        <v>24</v>
      </c>
      <c r="C78" s="21" t="s">
        <v>137</v>
      </c>
      <c r="D78" s="22" t="s">
        <v>1075</v>
      </c>
      <c r="E78" s="21" t="s">
        <v>702</v>
      </c>
      <c r="F78" s="35">
        <v>44826</v>
      </c>
      <c r="G78" s="35">
        <v>44829</v>
      </c>
      <c r="H78" s="21" t="s">
        <v>301</v>
      </c>
      <c r="I78" s="22" t="s">
        <v>702</v>
      </c>
      <c r="J78" s="35">
        <v>44826</v>
      </c>
      <c r="K78" s="35">
        <v>44829</v>
      </c>
      <c r="L78" s="17"/>
      <c r="M78" s="10">
        <v>3400</v>
      </c>
      <c r="N78" s="10">
        <f t="shared" si="14"/>
        <v>0</v>
      </c>
      <c r="O78" s="17"/>
      <c r="P78" s="10">
        <v>2900</v>
      </c>
      <c r="Q78" s="10">
        <f t="shared" si="15"/>
        <v>0</v>
      </c>
      <c r="R78" s="17"/>
      <c r="S78" s="10">
        <v>2800</v>
      </c>
      <c r="T78" s="10">
        <f t="shared" si="16"/>
        <v>0</v>
      </c>
      <c r="U78" s="10">
        <v>32</v>
      </c>
      <c r="V78" s="10">
        <v>150</v>
      </c>
      <c r="W78" s="10">
        <f t="shared" si="3"/>
        <v>4800</v>
      </c>
      <c r="X78" s="10">
        <v>32</v>
      </c>
      <c r="Y78" s="10">
        <v>150</v>
      </c>
      <c r="Z78" s="10">
        <f t="shared" si="4"/>
        <v>4800</v>
      </c>
      <c r="AA78" s="10">
        <v>32</v>
      </c>
      <c r="AB78" s="10">
        <v>150</v>
      </c>
      <c r="AC78" s="10">
        <f t="shared" si="5"/>
        <v>4800</v>
      </c>
      <c r="AD78" s="11">
        <v>96</v>
      </c>
      <c r="AE78" s="26">
        <v>7</v>
      </c>
      <c r="AF78" s="7">
        <f t="shared" si="17"/>
        <v>672</v>
      </c>
      <c r="AG78" s="152">
        <v>1</v>
      </c>
      <c r="AH78" s="139">
        <f t="shared" si="7"/>
        <v>192</v>
      </c>
      <c r="AI78" s="139">
        <f t="shared" si="18"/>
        <v>15072</v>
      </c>
      <c r="AJ78" s="109">
        <f t="shared" si="8"/>
        <v>15072</v>
      </c>
      <c r="AK78" s="67"/>
      <c r="AM78" t="b">
        <f>D78='15.02.2022 Смета'!D80</f>
        <v>1</v>
      </c>
      <c r="AN78" t="b">
        <f>F78='15.02.2022 Смета'!E80</f>
        <v>1</v>
      </c>
      <c r="AO78" t="b">
        <f>G78='15.02.2022 Смета'!F80</f>
        <v>1</v>
      </c>
      <c r="AP78" t="b">
        <f>H78='15.02.2022 Смета'!G80</f>
        <v>1</v>
      </c>
    </row>
    <row r="79" spans="1:42" ht="14.65" customHeight="1" x14ac:dyDescent="0.25">
      <c r="A79" s="106"/>
      <c r="B79" s="96"/>
      <c r="C79" s="97"/>
      <c r="D79" s="179" t="s">
        <v>913</v>
      </c>
      <c r="E79" s="99"/>
      <c r="F79" s="99"/>
      <c r="G79" s="99"/>
      <c r="H79" s="99"/>
      <c r="I79" s="99"/>
      <c r="J79" s="99"/>
      <c r="K79" s="99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2"/>
      <c r="AE79" s="79"/>
      <c r="AF79" s="79"/>
      <c r="AG79" s="153"/>
      <c r="AH79" s="151"/>
      <c r="AI79" s="151"/>
      <c r="AJ79" s="164"/>
      <c r="AK79" s="67"/>
      <c r="AM79" t="b">
        <f>D79='15.02.2022 Смета'!D81</f>
        <v>1</v>
      </c>
      <c r="AN79" t="b">
        <f>F79='15.02.2022 Смета'!E81</f>
        <v>1</v>
      </c>
      <c r="AO79" t="b">
        <f>G79='15.02.2022 Смета'!F81</f>
        <v>1</v>
      </c>
      <c r="AP79" t="b">
        <f>H79='15.02.2022 Смета'!G81</f>
        <v>1</v>
      </c>
    </row>
    <row r="80" spans="1:42" ht="25.5" x14ac:dyDescent="0.25">
      <c r="A80" s="108">
        <v>64</v>
      </c>
      <c r="B80" s="8" t="s">
        <v>198</v>
      </c>
      <c r="C80" s="21" t="s">
        <v>151</v>
      </c>
      <c r="D80" s="22" t="s">
        <v>174</v>
      </c>
      <c r="E80" s="21" t="s">
        <v>463</v>
      </c>
      <c r="F80" s="35">
        <v>44650</v>
      </c>
      <c r="G80" s="35">
        <v>44655</v>
      </c>
      <c r="H80" s="21" t="s">
        <v>1076</v>
      </c>
      <c r="I80" s="22" t="s">
        <v>463</v>
      </c>
      <c r="J80" s="35">
        <v>44650</v>
      </c>
      <c r="K80" s="35">
        <v>44655</v>
      </c>
      <c r="L80" s="10"/>
      <c r="M80" s="10">
        <v>3400</v>
      </c>
      <c r="N80" s="10">
        <f t="shared" si="14"/>
        <v>0</v>
      </c>
      <c r="O80" s="10"/>
      <c r="P80" s="10">
        <v>2900</v>
      </c>
      <c r="Q80" s="10">
        <f t="shared" si="15"/>
        <v>0</v>
      </c>
      <c r="R80" s="10"/>
      <c r="S80" s="10">
        <v>2800</v>
      </c>
      <c r="T80" s="10">
        <f t="shared" si="16"/>
        <v>0</v>
      </c>
      <c r="U80" s="10">
        <v>16</v>
      </c>
      <c r="V80" s="10">
        <v>150</v>
      </c>
      <c r="W80" s="10">
        <f t="shared" si="3"/>
        <v>2400</v>
      </c>
      <c r="X80" s="10">
        <v>16</v>
      </c>
      <c r="Y80" s="10">
        <v>150</v>
      </c>
      <c r="Z80" s="10">
        <f t="shared" si="4"/>
        <v>2400</v>
      </c>
      <c r="AA80" s="10">
        <v>16</v>
      </c>
      <c r="AB80" s="10">
        <v>150</v>
      </c>
      <c r="AC80" s="10">
        <f t="shared" si="5"/>
        <v>2400</v>
      </c>
      <c r="AD80" s="11"/>
      <c r="AE80" s="26">
        <v>7</v>
      </c>
      <c r="AF80" s="7">
        <f t="shared" si="17"/>
        <v>0</v>
      </c>
      <c r="AG80" s="152">
        <v>1</v>
      </c>
      <c r="AH80" s="139">
        <f t="shared" si="7"/>
        <v>48</v>
      </c>
      <c r="AI80" s="139">
        <f t="shared" si="18"/>
        <v>7200</v>
      </c>
      <c r="AJ80" s="109">
        <f t="shared" si="8"/>
        <v>7200</v>
      </c>
      <c r="AK80" s="67"/>
      <c r="AM80" t="b">
        <f>D80='15.02.2022 Смета'!D82</f>
        <v>1</v>
      </c>
      <c r="AN80" t="b">
        <f>F80='15.02.2022 Смета'!E82</f>
        <v>1</v>
      </c>
      <c r="AO80" t="b">
        <f>G80='15.02.2022 Смета'!F82</f>
        <v>1</v>
      </c>
      <c r="AP80" t="b">
        <f>H80='15.02.2022 Смета'!G82</f>
        <v>0</v>
      </c>
    </row>
    <row r="81" spans="1:42" ht="25.5" x14ac:dyDescent="0.25">
      <c r="A81" s="112">
        <v>65</v>
      </c>
      <c r="B81" s="8" t="s">
        <v>198</v>
      </c>
      <c r="C81" s="21" t="s">
        <v>151</v>
      </c>
      <c r="D81" s="22" t="s">
        <v>174</v>
      </c>
      <c r="E81" s="21" t="s">
        <v>342</v>
      </c>
      <c r="F81" s="35">
        <v>44655</v>
      </c>
      <c r="G81" s="35">
        <v>44661</v>
      </c>
      <c r="H81" s="21" t="s">
        <v>766</v>
      </c>
      <c r="I81" s="22" t="s">
        <v>342</v>
      </c>
      <c r="J81" s="35">
        <v>44655</v>
      </c>
      <c r="K81" s="35">
        <v>44661</v>
      </c>
      <c r="L81" s="10"/>
      <c r="M81" s="10">
        <v>3400</v>
      </c>
      <c r="N81" s="10">
        <f t="shared" si="14"/>
        <v>0</v>
      </c>
      <c r="O81" s="10"/>
      <c r="P81" s="10">
        <v>2900</v>
      </c>
      <c r="Q81" s="10">
        <f t="shared" si="15"/>
        <v>0</v>
      </c>
      <c r="R81" s="10"/>
      <c r="S81" s="10">
        <v>2800</v>
      </c>
      <c r="T81" s="10">
        <f t="shared" si="16"/>
        <v>0</v>
      </c>
      <c r="U81" s="10">
        <v>22</v>
      </c>
      <c r="V81" s="10">
        <v>150</v>
      </c>
      <c r="W81" s="10">
        <f t="shared" ref="W81:W153" si="19">U81*V81</f>
        <v>3300</v>
      </c>
      <c r="X81" s="10">
        <v>22</v>
      </c>
      <c r="Y81" s="10">
        <v>150</v>
      </c>
      <c r="Z81" s="10">
        <f t="shared" ref="Z81:Z153" si="20">X81*Y81</f>
        <v>3300</v>
      </c>
      <c r="AA81" s="10">
        <v>22</v>
      </c>
      <c r="AB81" s="10">
        <v>150</v>
      </c>
      <c r="AC81" s="10">
        <f t="shared" ref="AC81:AC153" si="21">AA81*AB81</f>
        <v>3300</v>
      </c>
      <c r="AD81" s="11">
        <v>66</v>
      </c>
      <c r="AE81" s="26">
        <v>7</v>
      </c>
      <c r="AF81" s="7">
        <f t="shared" si="17"/>
        <v>462</v>
      </c>
      <c r="AG81" s="152">
        <v>1</v>
      </c>
      <c r="AH81" s="139">
        <f t="shared" ref="AH81:AH156" si="22">L81+O81+R81+U81+X81+AA81+AD81</f>
        <v>132</v>
      </c>
      <c r="AI81" s="139">
        <f t="shared" si="18"/>
        <v>10362</v>
      </c>
      <c r="AJ81" s="109">
        <f t="shared" ref="AJ81:AJ156" si="23">N81+Q81+T81+W81+Z81+AC81+AF81</f>
        <v>10362</v>
      </c>
      <c r="AK81" s="67"/>
      <c r="AM81" t="b">
        <f>D81='15.02.2022 Смета'!D83</f>
        <v>1</v>
      </c>
      <c r="AN81" t="b">
        <f>F81='15.02.2022 Смета'!E83</f>
        <v>1</v>
      </c>
      <c r="AO81" t="b">
        <f>G81='15.02.2022 Смета'!F83</f>
        <v>1</v>
      </c>
      <c r="AP81" t="b">
        <f>H81='15.02.2022 Смета'!G83</f>
        <v>1</v>
      </c>
    </row>
    <row r="82" spans="1:42" ht="25.5" x14ac:dyDescent="0.25">
      <c r="A82" s="108">
        <v>66</v>
      </c>
      <c r="B82" s="8" t="s">
        <v>198</v>
      </c>
      <c r="C82" s="21" t="s">
        <v>151</v>
      </c>
      <c r="D82" s="22" t="s">
        <v>174</v>
      </c>
      <c r="E82" s="21" t="s">
        <v>344</v>
      </c>
      <c r="F82" s="35">
        <v>44713</v>
      </c>
      <c r="G82" s="35">
        <v>44717</v>
      </c>
      <c r="H82" s="21" t="s">
        <v>767</v>
      </c>
      <c r="I82" s="38" t="s">
        <v>344</v>
      </c>
      <c r="J82" s="35">
        <v>44713</v>
      </c>
      <c r="K82" s="35">
        <v>44717</v>
      </c>
      <c r="L82" s="10"/>
      <c r="M82" s="10">
        <v>3400</v>
      </c>
      <c r="N82" s="10">
        <f t="shared" si="14"/>
        <v>0</v>
      </c>
      <c r="O82" s="10"/>
      <c r="P82" s="10">
        <v>2900</v>
      </c>
      <c r="Q82" s="10">
        <f t="shared" si="15"/>
        <v>0</v>
      </c>
      <c r="R82" s="10"/>
      <c r="S82" s="10">
        <v>2800</v>
      </c>
      <c r="T82" s="10">
        <f t="shared" si="16"/>
        <v>0</v>
      </c>
      <c r="U82" s="10">
        <v>22</v>
      </c>
      <c r="V82" s="10">
        <v>150</v>
      </c>
      <c r="W82" s="10">
        <f t="shared" si="19"/>
        <v>3300</v>
      </c>
      <c r="X82" s="10">
        <v>22</v>
      </c>
      <c r="Y82" s="10">
        <v>150</v>
      </c>
      <c r="Z82" s="10">
        <f t="shared" si="20"/>
        <v>3300</v>
      </c>
      <c r="AA82" s="10">
        <v>22</v>
      </c>
      <c r="AB82" s="10">
        <v>150</v>
      </c>
      <c r="AC82" s="10">
        <f t="shared" si="21"/>
        <v>3300</v>
      </c>
      <c r="AD82" s="11">
        <v>66</v>
      </c>
      <c r="AE82" s="26">
        <v>7</v>
      </c>
      <c r="AF82" s="7">
        <f t="shared" si="17"/>
        <v>462</v>
      </c>
      <c r="AG82" s="152">
        <v>1</v>
      </c>
      <c r="AH82" s="139">
        <f t="shared" si="22"/>
        <v>132</v>
      </c>
      <c r="AI82" s="139">
        <f t="shared" si="18"/>
        <v>10362</v>
      </c>
      <c r="AJ82" s="109">
        <f t="shared" si="23"/>
        <v>10362</v>
      </c>
      <c r="AK82" s="67"/>
      <c r="AM82" t="b">
        <f>D82='15.02.2022 Смета'!D84</f>
        <v>1</v>
      </c>
      <c r="AN82" t="b">
        <f>F82='15.02.2022 Смета'!E84</f>
        <v>1</v>
      </c>
      <c r="AO82" t="b">
        <f>G82='15.02.2022 Смета'!F84</f>
        <v>1</v>
      </c>
      <c r="AP82" t="b">
        <f>H82='15.02.2022 Смета'!G84</f>
        <v>1</v>
      </c>
    </row>
    <row r="83" spans="1:42" ht="25.5" x14ac:dyDescent="0.25">
      <c r="A83" s="108">
        <v>67</v>
      </c>
      <c r="B83" s="8" t="s">
        <v>198</v>
      </c>
      <c r="C83" s="21" t="s">
        <v>151</v>
      </c>
      <c r="D83" s="22" t="s">
        <v>174</v>
      </c>
      <c r="E83" s="21" t="s">
        <v>345</v>
      </c>
      <c r="F83" s="35">
        <v>44743</v>
      </c>
      <c r="G83" s="35">
        <v>44748</v>
      </c>
      <c r="H83" s="21" t="s">
        <v>767</v>
      </c>
      <c r="I83" s="38" t="s">
        <v>345</v>
      </c>
      <c r="J83" s="35">
        <v>44743</v>
      </c>
      <c r="K83" s="35">
        <v>44748</v>
      </c>
      <c r="L83" s="10"/>
      <c r="M83" s="10">
        <v>3400</v>
      </c>
      <c r="N83" s="10">
        <f t="shared" si="14"/>
        <v>0</v>
      </c>
      <c r="O83" s="10"/>
      <c r="P83" s="10">
        <v>2900</v>
      </c>
      <c r="Q83" s="10">
        <f t="shared" si="15"/>
        <v>0</v>
      </c>
      <c r="R83" s="10"/>
      <c r="S83" s="10">
        <v>2800</v>
      </c>
      <c r="T83" s="10">
        <f t="shared" si="16"/>
        <v>0</v>
      </c>
      <c r="U83" s="10">
        <v>20</v>
      </c>
      <c r="V83" s="10">
        <v>150</v>
      </c>
      <c r="W83" s="10">
        <f t="shared" si="19"/>
        <v>3000</v>
      </c>
      <c r="X83" s="10">
        <v>20</v>
      </c>
      <c r="Y83" s="10">
        <v>150</v>
      </c>
      <c r="Z83" s="10">
        <f t="shared" si="20"/>
        <v>3000</v>
      </c>
      <c r="AA83" s="10">
        <v>20</v>
      </c>
      <c r="AB83" s="10">
        <v>150</v>
      </c>
      <c r="AC83" s="10">
        <f t="shared" si="21"/>
        <v>3000</v>
      </c>
      <c r="AD83" s="11">
        <v>60</v>
      </c>
      <c r="AE83" s="26">
        <v>7</v>
      </c>
      <c r="AF83" s="7">
        <f t="shared" si="17"/>
        <v>420</v>
      </c>
      <c r="AG83" s="152">
        <v>1</v>
      </c>
      <c r="AH83" s="139">
        <f t="shared" si="22"/>
        <v>120</v>
      </c>
      <c r="AI83" s="139">
        <f t="shared" si="18"/>
        <v>9420</v>
      </c>
      <c r="AJ83" s="109">
        <f t="shared" si="23"/>
        <v>9420</v>
      </c>
      <c r="AK83" s="67"/>
      <c r="AM83" t="b">
        <f>D83='15.02.2022 Смета'!D85</f>
        <v>1</v>
      </c>
      <c r="AN83" t="b">
        <f>F83='15.02.2022 Смета'!E85</f>
        <v>1</v>
      </c>
      <c r="AO83" t="b">
        <f>G83='15.02.2022 Смета'!F85</f>
        <v>1</v>
      </c>
      <c r="AP83" t="b">
        <f>H83='15.02.2022 Смета'!G85</f>
        <v>1</v>
      </c>
    </row>
    <row r="84" spans="1:42" ht="25.5" x14ac:dyDescent="0.25">
      <c r="A84" s="114">
        <v>68</v>
      </c>
      <c r="B84" s="8" t="s">
        <v>198</v>
      </c>
      <c r="C84" s="21" t="s">
        <v>151</v>
      </c>
      <c r="D84" s="22" t="s">
        <v>174</v>
      </c>
      <c r="E84" s="21" t="s">
        <v>1002</v>
      </c>
      <c r="F84" s="35">
        <v>44748</v>
      </c>
      <c r="G84" s="35">
        <v>44752</v>
      </c>
      <c r="H84" s="21" t="s">
        <v>767</v>
      </c>
      <c r="I84" s="22" t="s">
        <v>703</v>
      </c>
      <c r="J84" s="35">
        <v>44748</v>
      </c>
      <c r="K84" s="35">
        <v>44752</v>
      </c>
      <c r="L84" s="10"/>
      <c r="M84" s="10">
        <v>3400</v>
      </c>
      <c r="N84" s="10">
        <f t="shared" si="14"/>
        <v>0</v>
      </c>
      <c r="O84" s="10"/>
      <c r="P84" s="10">
        <v>2900</v>
      </c>
      <c r="Q84" s="10">
        <f t="shared" si="15"/>
        <v>0</v>
      </c>
      <c r="R84" s="10"/>
      <c r="S84" s="10">
        <v>2800</v>
      </c>
      <c r="T84" s="10">
        <f t="shared" si="16"/>
        <v>0</v>
      </c>
      <c r="U84" s="10">
        <v>20</v>
      </c>
      <c r="V84" s="10">
        <v>150</v>
      </c>
      <c r="W84" s="10">
        <f t="shared" si="19"/>
        <v>3000</v>
      </c>
      <c r="X84" s="10">
        <v>20</v>
      </c>
      <c r="Y84" s="10">
        <v>150</v>
      </c>
      <c r="Z84" s="10">
        <f t="shared" si="20"/>
        <v>3000</v>
      </c>
      <c r="AA84" s="10">
        <v>20</v>
      </c>
      <c r="AB84" s="10">
        <v>150</v>
      </c>
      <c r="AC84" s="10">
        <f t="shared" si="21"/>
        <v>3000</v>
      </c>
      <c r="AD84" s="11">
        <v>60</v>
      </c>
      <c r="AE84" s="26">
        <v>7</v>
      </c>
      <c r="AF84" s="7">
        <f t="shared" si="17"/>
        <v>420</v>
      </c>
      <c r="AG84" s="152">
        <v>1</v>
      </c>
      <c r="AH84" s="139">
        <f t="shared" si="22"/>
        <v>120</v>
      </c>
      <c r="AI84" s="139">
        <f t="shared" si="18"/>
        <v>9420</v>
      </c>
      <c r="AJ84" s="109">
        <f t="shared" si="23"/>
        <v>9420</v>
      </c>
      <c r="AK84" s="67"/>
      <c r="AM84" t="b">
        <f>D84='15.02.2022 Смета'!D86</f>
        <v>1</v>
      </c>
      <c r="AN84" t="b">
        <f>F84='15.02.2022 Смета'!E86</f>
        <v>1</v>
      </c>
      <c r="AO84" t="b">
        <f>G84='15.02.2022 Смета'!F86</f>
        <v>1</v>
      </c>
      <c r="AP84" t="b">
        <f>H84='15.02.2022 Смета'!G86</f>
        <v>1</v>
      </c>
    </row>
    <row r="85" spans="1:42" x14ac:dyDescent="0.25">
      <c r="A85" s="106"/>
      <c r="B85" s="96"/>
      <c r="C85" s="97"/>
      <c r="D85" s="179" t="s">
        <v>843</v>
      </c>
      <c r="E85" s="99"/>
      <c r="F85" s="99"/>
      <c r="G85" s="99"/>
      <c r="H85" s="99"/>
      <c r="I85" s="99"/>
      <c r="J85" s="99"/>
      <c r="K85" s="99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2"/>
      <c r="AE85" s="79"/>
      <c r="AF85" s="79"/>
      <c r="AG85" s="153"/>
      <c r="AH85" s="151"/>
      <c r="AI85" s="151"/>
      <c r="AJ85" s="164"/>
      <c r="AK85" s="67"/>
      <c r="AM85" t="b">
        <f>D85='15.02.2022 Смета'!D87</f>
        <v>1</v>
      </c>
      <c r="AN85" t="b">
        <f>F85='15.02.2022 Смета'!E87</f>
        <v>1</v>
      </c>
      <c r="AO85" t="b">
        <f>G85='15.02.2022 Смета'!F87</f>
        <v>1</v>
      </c>
      <c r="AP85" t="b">
        <f>H85='15.02.2022 Смета'!G87</f>
        <v>1</v>
      </c>
    </row>
    <row r="86" spans="1:42" ht="16.149999999999999" customHeight="1" x14ac:dyDescent="0.25">
      <c r="A86" s="108">
        <v>69</v>
      </c>
      <c r="B86" s="8" t="s">
        <v>164</v>
      </c>
      <c r="C86" s="21" t="s">
        <v>121</v>
      </c>
      <c r="D86" s="22" t="s">
        <v>84</v>
      </c>
      <c r="E86" s="21" t="s">
        <v>505</v>
      </c>
      <c r="F86" s="35">
        <v>44593</v>
      </c>
      <c r="G86" s="35">
        <v>44595</v>
      </c>
      <c r="H86" s="21" t="s">
        <v>318</v>
      </c>
      <c r="I86" s="22" t="s">
        <v>505</v>
      </c>
      <c r="J86" s="35">
        <v>44593</v>
      </c>
      <c r="K86" s="35">
        <v>44595</v>
      </c>
      <c r="L86" s="10"/>
      <c r="M86" s="10">
        <v>3400</v>
      </c>
      <c r="N86" s="10">
        <f t="shared" si="14"/>
        <v>0</v>
      </c>
      <c r="O86" s="10"/>
      <c r="P86" s="10">
        <v>2900</v>
      </c>
      <c r="Q86" s="10">
        <f t="shared" si="15"/>
        <v>0</v>
      </c>
      <c r="R86" s="10"/>
      <c r="S86" s="10">
        <v>2800</v>
      </c>
      <c r="T86" s="10">
        <f t="shared" si="16"/>
        <v>0</v>
      </c>
      <c r="U86" s="10">
        <v>16</v>
      </c>
      <c r="V86" s="10">
        <v>150</v>
      </c>
      <c r="W86" s="10">
        <f t="shared" si="19"/>
        <v>2400</v>
      </c>
      <c r="X86" s="10">
        <v>16</v>
      </c>
      <c r="Y86" s="10">
        <v>150</v>
      </c>
      <c r="Z86" s="10">
        <f t="shared" si="20"/>
        <v>2400</v>
      </c>
      <c r="AA86" s="10">
        <v>30</v>
      </c>
      <c r="AB86" s="10">
        <v>150</v>
      </c>
      <c r="AC86" s="10">
        <f t="shared" si="21"/>
        <v>4500</v>
      </c>
      <c r="AD86" s="11"/>
      <c r="AE86" s="26">
        <v>7</v>
      </c>
      <c r="AF86" s="7">
        <f t="shared" si="17"/>
        <v>0</v>
      </c>
      <c r="AG86" s="152">
        <v>1</v>
      </c>
      <c r="AH86" s="139">
        <f t="shared" si="22"/>
        <v>62</v>
      </c>
      <c r="AI86" s="139">
        <f t="shared" si="18"/>
        <v>9300</v>
      </c>
      <c r="AJ86" s="109">
        <f t="shared" si="23"/>
        <v>9300</v>
      </c>
      <c r="AK86" s="67"/>
      <c r="AM86" t="b">
        <f>D86='15.02.2022 Смета'!D88</f>
        <v>1</v>
      </c>
      <c r="AN86" t="b">
        <f>F86='15.02.2022 Смета'!E88</f>
        <v>1</v>
      </c>
      <c r="AO86" t="b">
        <f>G86='15.02.2022 Смета'!F88</f>
        <v>1</v>
      </c>
      <c r="AP86" t="b">
        <f>H86='15.02.2022 Смета'!G88</f>
        <v>1</v>
      </c>
    </row>
    <row r="87" spans="1:42" ht="16.149999999999999" customHeight="1" x14ac:dyDescent="0.25">
      <c r="A87" s="108">
        <v>70</v>
      </c>
      <c r="B87" s="8" t="s">
        <v>164</v>
      </c>
      <c r="C87" s="21" t="s">
        <v>121</v>
      </c>
      <c r="D87" s="22" t="s">
        <v>249</v>
      </c>
      <c r="E87" s="21" t="s">
        <v>353</v>
      </c>
      <c r="F87" s="35">
        <v>44629</v>
      </c>
      <c r="G87" s="35">
        <v>44632</v>
      </c>
      <c r="H87" s="21" t="s">
        <v>318</v>
      </c>
      <c r="I87" s="38" t="s">
        <v>353</v>
      </c>
      <c r="J87" s="35">
        <v>44629</v>
      </c>
      <c r="K87" s="35">
        <v>44632</v>
      </c>
      <c r="L87" s="10"/>
      <c r="M87" s="10">
        <v>3400</v>
      </c>
      <c r="N87" s="10">
        <f t="shared" si="14"/>
        <v>0</v>
      </c>
      <c r="O87" s="10"/>
      <c r="P87" s="10">
        <v>2900</v>
      </c>
      <c r="Q87" s="10">
        <f t="shared" si="15"/>
        <v>0</v>
      </c>
      <c r="R87" s="10"/>
      <c r="S87" s="10">
        <v>2800</v>
      </c>
      <c r="T87" s="10">
        <f t="shared" si="16"/>
        <v>0</v>
      </c>
      <c r="U87" s="10">
        <v>22</v>
      </c>
      <c r="V87" s="10">
        <v>150</v>
      </c>
      <c r="W87" s="10">
        <f t="shared" si="19"/>
        <v>3300</v>
      </c>
      <c r="X87" s="10">
        <v>22</v>
      </c>
      <c r="Y87" s="10">
        <v>150</v>
      </c>
      <c r="Z87" s="10">
        <f t="shared" si="20"/>
        <v>3300</v>
      </c>
      <c r="AA87" s="10">
        <v>42</v>
      </c>
      <c r="AB87" s="10">
        <v>150</v>
      </c>
      <c r="AC87" s="10">
        <f t="shared" si="21"/>
        <v>6300</v>
      </c>
      <c r="AD87" s="11"/>
      <c r="AE87" s="26">
        <v>7</v>
      </c>
      <c r="AF87" s="7">
        <f t="shared" si="17"/>
        <v>0</v>
      </c>
      <c r="AG87" s="152">
        <v>1</v>
      </c>
      <c r="AH87" s="145">
        <f t="shared" si="22"/>
        <v>86</v>
      </c>
      <c r="AI87" s="139">
        <f t="shared" si="18"/>
        <v>12900</v>
      </c>
      <c r="AJ87" s="118">
        <f t="shared" si="23"/>
        <v>12900</v>
      </c>
      <c r="AM87" t="b">
        <f>D87='15.02.2022 Смета'!D89</f>
        <v>1</v>
      </c>
      <c r="AN87" t="b">
        <f>F87='15.02.2022 Смета'!E89</f>
        <v>1</v>
      </c>
      <c r="AO87" t="b">
        <f>G87='15.02.2022 Смета'!F89</f>
        <v>1</v>
      </c>
      <c r="AP87" t="b">
        <f>H87='15.02.2022 Смета'!G89</f>
        <v>1</v>
      </c>
    </row>
    <row r="88" spans="1:42" ht="16.149999999999999" customHeight="1" x14ac:dyDescent="0.25">
      <c r="A88" s="108">
        <v>71</v>
      </c>
      <c r="B88" s="8" t="s">
        <v>164</v>
      </c>
      <c r="C88" s="21" t="s">
        <v>121</v>
      </c>
      <c r="D88" s="22" t="s">
        <v>40</v>
      </c>
      <c r="E88" s="21" t="s">
        <v>340</v>
      </c>
      <c r="F88" s="35">
        <v>44677</v>
      </c>
      <c r="G88" s="35">
        <v>44679</v>
      </c>
      <c r="H88" s="21" t="s">
        <v>318</v>
      </c>
      <c r="I88" s="38" t="s">
        <v>340</v>
      </c>
      <c r="J88" s="35">
        <v>44677</v>
      </c>
      <c r="K88" s="35">
        <v>44679</v>
      </c>
      <c r="L88" s="10"/>
      <c r="M88" s="10">
        <v>3400</v>
      </c>
      <c r="N88" s="10">
        <f t="shared" si="14"/>
        <v>0</v>
      </c>
      <c r="O88" s="10"/>
      <c r="P88" s="10">
        <v>2900</v>
      </c>
      <c r="Q88" s="10">
        <f t="shared" si="15"/>
        <v>0</v>
      </c>
      <c r="R88" s="10"/>
      <c r="S88" s="10">
        <v>2800</v>
      </c>
      <c r="T88" s="10">
        <f t="shared" si="16"/>
        <v>0</v>
      </c>
      <c r="U88" s="10">
        <v>16</v>
      </c>
      <c r="V88" s="10">
        <v>150</v>
      </c>
      <c r="W88" s="10">
        <f t="shared" si="19"/>
        <v>2400</v>
      </c>
      <c r="X88" s="10">
        <v>16</v>
      </c>
      <c r="Y88" s="10">
        <v>150</v>
      </c>
      <c r="Z88" s="10">
        <f t="shared" si="20"/>
        <v>2400</v>
      </c>
      <c r="AA88" s="10">
        <v>30</v>
      </c>
      <c r="AB88" s="10">
        <v>150</v>
      </c>
      <c r="AC88" s="10">
        <f t="shared" si="21"/>
        <v>4500</v>
      </c>
      <c r="AD88" s="11">
        <v>62</v>
      </c>
      <c r="AE88" s="26">
        <v>7</v>
      </c>
      <c r="AF88" s="7">
        <f t="shared" si="17"/>
        <v>434</v>
      </c>
      <c r="AG88" s="152">
        <v>1</v>
      </c>
      <c r="AH88" s="145">
        <f t="shared" si="22"/>
        <v>124</v>
      </c>
      <c r="AI88" s="139">
        <f t="shared" si="18"/>
        <v>9734</v>
      </c>
      <c r="AJ88" s="118">
        <f t="shared" si="23"/>
        <v>9734</v>
      </c>
      <c r="AM88" t="b">
        <f>D88='15.02.2022 Смета'!D90</f>
        <v>1</v>
      </c>
      <c r="AN88" t="b">
        <f>F88='15.02.2022 Смета'!E90</f>
        <v>1</v>
      </c>
      <c r="AO88" t="b">
        <f>G88='15.02.2022 Смета'!F90</f>
        <v>1</v>
      </c>
      <c r="AP88" t="b">
        <f>H88='15.02.2022 Смета'!G90</f>
        <v>1</v>
      </c>
    </row>
    <row r="89" spans="1:42" ht="16.149999999999999" customHeight="1" x14ac:dyDescent="0.25">
      <c r="A89" s="108">
        <v>72</v>
      </c>
      <c r="B89" s="8" t="s">
        <v>164</v>
      </c>
      <c r="C89" s="21" t="s">
        <v>121</v>
      </c>
      <c r="D89" s="22" t="s">
        <v>250</v>
      </c>
      <c r="E89" s="21" t="s">
        <v>354</v>
      </c>
      <c r="F89" s="35">
        <v>44713</v>
      </c>
      <c r="G89" s="35">
        <v>44716</v>
      </c>
      <c r="H89" s="21" t="s">
        <v>318</v>
      </c>
      <c r="I89" s="38" t="s">
        <v>354</v>
      </c>
      <c r="J89" s="35">
        <v>44713</v>
      </c>
      <c r="K89" s="35">
        <v>44716</v>
      </c>
      <c r="L89" s="10"/>
      <c r="M89" s="10">
        <v>3400</v>
      </c>
      <c r="N89" s="10">
        <f t="shared" si="14"/>
        <v>0</v>
      </c>
      <c r="O89" s="10"/>
      <c r="P89" s="10">
        <v>2900</v>
      </c>
      <c r="Q89" s="10">
        <f t="shared" si="15"/>
        <v>0</v>
      </c>
      <c r="R89" s="10"/>
      <c r="S89" s="10">
        <v>2800</v>
      </c>
      <c r="T89" s="10">
        <f t="shared" si="16"/>
        <v>0</v>
      </c>
      <c r="U89" s="10">
        <v>16</v>
      </c>
      <c r="V89" s="10">
        <v>150</v>
      </c>
      <c r="W89" s="10">
        <f t="shared" si="19"/>
        <v>2400</v>
      </c>
      <c r="X89" s="10">
        <v>16</v>
      </c>
      <c r="Y89" s="10">
        <v>150</v>
      </c>
      <c r="Z89" s="10">
        <f t="shared" si="20"/>
        <v>2400</v>
      </c>
      <c r="AA89" s="10">
        <v>30</v>
      </c>
      <c r="AB89" s="10">
        <v>150</v>
      </c>
      <c r="AC89" s="10">
        <f t="shared" si="21"/>
        <v>4500</v>
      </c>
      <c r="AD89" s="11">
        <v>62</v>
      </c>
      <c r="AE89" s="26">
        <v>7</v>
      </c>
      <c r="AF89" s="7">
        <f t="shared" si="17"/>
        <v>434</v>
      </c>
      <c r="AG89" s="152">
        <v>1</v>
      </c>
      <c r="AH89" s="145">
        <f t="shared" si="22"/>
        <v>124</v>
      </c>
      <c r="AI89" s="139">
        <f t="shared" si="18"/>
        <v>9734</v>
      </c>
      <c r="AJ89" s="118">
        <f t="shared" si="23"/>
        <v>9734</v>
      </c>
      <c r="AM89" t="b">
        <f>D89='15.02.2022 Смета'!D91</f>
        <v>1</v>
      </c>
      <c r="AN89" t="b">
        <f>F89='15.02.2022 Смета'!E91</f>
        <v>1</v>
      </c>
      <c r="AO89" t="b">
        <f>G89='15.02.2022 Смета'!F91</f>
        <v>1</v>
      </c>
      <c r="AP89" t="b">
        <f>H89='15.02.2022 Смета'!G91</f>
        <v>1</v>
      </c>
    </row>
    <row r="90" spans="1:42" ht="16.149999999999999" customHeight="1" x14ac:dyDescent="0.25">
      <c r="A90" s="108">
        <v>73</v>
      </c>
      <c r="B90" s="8" t="s">
        <v>164</v>
      </c>
      <c r="C90" s="21" t="s">
        <v>121</v>
      </c>
      <c r="D90" s="22" t="s">
        <v>251</v>
      </c>
      <c r="E90" s="21" t="s">
        <v>355</v>
      </c>
      <c r="F90" s="35">
        <v>44818</v>
      </c>
      <c r="G90" s="35">
        <v>44821</v>
      </c>
      <c r="H90" s="21" t="s">
        <v>318</v>
      </c>
      <c r="I90" s="38" t="s">
        <v>355</v>
      </c>
      <c r="J90" s="35">
        <v>44818</v>
      </c>
      <c r="K90" s="35">
        <v>44821</v>
      </c>
      <c r="L90" s="10"/>
      <c r="M90" s="10">
        <v>3400</v>
      </c>
      <c r="N90" s="10">
        <f t="shared" si="14"/>
        <v>0</v>
      </c>
      <c r="O90" s="10"/>
      <c r="P90" s="10">
        <v>2900</v>
      </c>
      <c r="Q90" s="10">
        <f t="shared" si="15"/>
        <v>0</v>
      </c>
      <c r="R90" s="10"/>
      <c r="S90" s="10">
        <v>2800</v>
      </c>
      <c r="T90" s="10">
        <f t="shared" si="16"/>
        <v>0</v>
      </c>
      <c r="U90" s="10">
        <v>18</v>
      </c>
      <c r="V90" s="10">
        <v>150</v>
      </c>
      <c r="W90" s="10">
        <f t="shared" si="19"/>
        <v>2700</v>
      </c>
      <c r="X90" s="10">
        <v>18</v>
      </c>
      <c r="Y90" s="10">
        <v>150</v>
      </c>
      <c r="Z90" s="10">
        <f t="shared" si="20"/>
        <v>2700</v>
      </c>
      <c r="AA90" s="10">
        <v>34</v>
      </c>
      <c r="AB90" s="10">
        <v>150</v>
      </c>
      <c r="AC90" s="10">
        <f t="shared" si="21"/>
        <v>5100</v>
      </c>
      <c r="AD90" s="11">
        <v>70</v>
      </c>
      <c r="AE90" s="26">
        <v>7</v>
      </c>
      <c r="AF90" s="7">
        <f t="shared" si="17"/>
        <v>490</v>
      </c>
      <c r="AG90" s="152">
        <v>1</v>
      </c>
      <c r="AH90" s="145">
        <f t="shared" si="22"/>
        <v>140</v>
      </c>
      <c r="AI90" s="139">
        <f t="shared" si="18"/>
        <v>10990</v>
      </c>
      <c r="AJ90" s="118">
        <f t="shared" si="23"/>
        <v>10990</v>
      </c>
      <c r="AM90" t="b">
        <f>D90='15.02.2022 Смета'!D92</f>
        <v>1</v>
      </c>
      <c r="AN90" t="b">
        <f>F90='15.02.2022 Смета'!E92</f>
        <v>1</v>
      </c>
      <c r="AO90" t="b">
        <f>G90='15.02.2022 Смета'!F92</f>
        <v>1</v>
      </c>
      <c r="AP90" t="b">
        <f>H90='15.02.2022 Смета'!G92</f>
        <v>1</v>
      </c>
    </row>
    <row r="91" spans="1:42" ht="15.6" customHeight="1" x14ac:dyDescent="0.25">
      <c r="A91" s="106"/>
      <c r="B91" s="96"/>
      <c r="C91" s="97"/>
      <c r="D91" s="179" t="s">
        <v>844</v>
      </c>
      <c r="E91" s="99"/>
      <c r="F91" s="99"/>
      <c r="G91" s="99"/>
      <c r="H91" s="99"/>
      <c r="I91" s="99"/>
      <c r="J91" s="99"/>
      <c r="K91" s="99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2"/>
      <c r="AE91" s="79"/>
      <c r="AF91" s="79"/>
      <c r="AG91" s="153"/>
      <c r="AH91" s="151"/>
      <c r="AI91" s="151"/>
      <c r="AJ91" s="164"/>
      <c r="AM91" t="b">
        <f>D91='15.02.2022 Смета'!D93</f>
        <v>1</v>
      </c>
      <c r="AN91" t="b">
        <f>F91='15.02.2022 Смета'!E93</f>
        <v>1</v>
      </c>
      <c r="AO91" t="b">
        <f>G91='15.02.2022 Смета'!F93</f>
        <v>1</v>
      </c>
      <c r="AP91" t="b">
        <f>H91='15.02.2022 Смета'!G93</f>
        <v>1</v>
      </c>
    </row>
    <row r="92" spans="1:42" ht="25.5" x14ac:dyDescent="0.25">
      <c r="A92" s="108">
        <v>74</v>
      </c>
      <c r="B92" s="8" t="s">
        <v>272</v>
      </c>
      <c r="C92" s="21" t="s">
        <v>273</v>
      </c>
      <c r="D92" s="22" t="s">
        <v>70</v>
      </c>
      <c r="E92" s="21" t="s">
        <v>493</v>
      </c>
      <c r="F92" s="35">
        <v>44618</v>
      </c>
      <c r="G92" s="35">
        <v>44619</v>
      </c>
      <c r="H92" s="21" t="s">
        <v>298</v>
      </c>
      <c r="I92" s="22" t="s">
        <v>493</v>
      </c>
      <c r="J92" s="35">
        <v>44618</v>
      </c>
      <c r="K92" s="35">
        <v>44619</v>
      </c>
      <c r="L92" s="14"/>
      <c r="M92" s="10">
        <v>3400</v>
      </c>
      <c r="N92" s="10">
        <f t="shared" si="14"/>
        <v>0</v>
      </c>
      <c r="O92" s="14"/>
      <c r="P92" s="10">
        <v>2900</v>
      </c>
      <c r="Q92" s="10">
        <f t="shared" si="15"/>
        <v>0</v>
      </c>
      <c r="R92" s="14"/>
      <c r="S92" s="10">
        <v>2800</v>
      </c>
      <c r="T92" s="10">
        <f t="shared" si="16"/>
        <v>0</v>
      </c>
      <c r="U92" s="10">
        <v>9</v>
      </c>
      <c r="V92" s="10">
        <v>150</v>
      </c>
      <c r="W92" s="10">
        <f t="shared" si="19"/>
        <v>1350</v>
      </c>
      <c r="X92" s="10">
        <v>9</v>
      </c>
      <c r="Y92" s="10">
        <v>150</v>
      </c>
      <c r="Z92" s="10">
        <f t="shared" si="20"/>
        <v>1350</v>
      </c>
      <c r="AA92" s="10">
        <v>15</v>
      </c>
      <c r="AB92" s="10">
        <v>150</v>
      </c>
      <c r="AC92" s="10">
        <f t="shared" si="21"/>
        <v>2250</v>
      </c>
      <c r="AD92" s="10"/>
      <c r="AE92" s="26">
        <v>7</v>
      </c>
      <c r="AF92" s="7">
        <f t="shared" si="17"/>
        <v>0</v>
      </c>
      <c r="AG92" s="152">
        <v>1</v>
      </c>
      <c r="AH92" s="145">
        <f t="shared" si="22"/>
        <v>33</v>
      </c>
      <c r="AI92" s="139">
        <f t="shared" si="18"/>
        <v>4950</v>
      </c>
      <c r="AJ92" s="118">
        <f t="shared" si="23"/>
        <v>4950</v>
      </c>
      <c r="AM92" t="b">
        <f>D92='15.02.2022 Смета'!D94</f>
        <v>1</v>
      </c>
      <c r="AN92" t="b">
        <f>F92='15.02.2022 Смета'!E94</f>
        <v>1</v>
      </c>
      <c r="AO92" t="b">
        <f>G92='15.02.2022 Смета'!F94</f>
        <v>1</v>
      </c>
      <c r="AP92" t="b">
        <f>H92='15.02.2022 Смета'!G94</f>
        <v>1</v>
      </c>
    </row>
    <row r="93" spans="1:42" ht="15.6" customHeight="1" x14ac:dyDescent="0.25">
      <c r="A93" s="106"/>
      <c r="B93" s="96"/>
      <c r="C93" s="97"/>
      <c r="D93" s="179" t="s">
        <v>845</v>
      </c>
      <c r="E93" s="99"/>
      <c r="F93" s="99"/>
      <c r="G93" s="99"/>
      <c r="H93" s="99"/>
      <c r="I93" s="99"/>
      <c r="J93" s="99"/>
      <c r="K93" s="99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2"/>
      <c r="AE93" s="79"/>
      <c r="AF93" s="79"/>
      <c r="AG93" s="153"/>
      <c r="AH93" s="151"/>
      <c r="AI93" s="151"/>
      <c r="AJ93" s="164"/>
      <c r="AM93" t="b">
        <f>D93='15.02.2022 Смета'!D95</f>
        <v>1</v>
      </c>
      <c r="AN93" t="b">
        <f>F93='15.02.2022 Смета'!E95</f>
        <v>1</v>
      </c>
      <c r="AO93" t="b">
        <f>G93='15.02.2022 Смета'!F95</f>
        <v>1</v>
      </c>
      <c r="AP93" t="b">
        <f>H93='15.02.2022 Смета'!G95</f>
        <v>1</v>
      </c>
    </row>
    <row r="94" spans="1:42" ht="27" customHeight="1" x14ac:dyDescent="0.25">
      <c r="A94" s="108">
        <v>75</v>
      </c>
      <c r="B94" s="8" t="s">
        <v>222</v>
      </c>
      <c r="C94" s="21" t="s">
        <v>138</v>
      </c>
      <c r="D94" s="22" t="s">
        <v>190</v>
      </c>
      <c r="E94" s="21" t="s">
        <v>466</v>
      </c>
      <c r="F94" s="35">
        <v>44644</v>
      </c>
      <c r="G94" s="35">
        <v>44647</v>
      </c>
      <c r="H94" s="21" t="s">
        <v>937</v>
      </c>
      <c r="I94" s="22" t="s">
        <v>466</v>
      </c>
      <c r="J94" s="35">
        <v>44644</v>
      </c>
      <c r="K94" s="35">
        <v>44647</v>
      </c>
      <c r="L94" s="10"/>
      <c r="M94" s="10">
        <v>3400</v>
      </c>
      <c r="N94" s="10">
        <f t="shared" si="14"/>
        <v>0</v>
      </c>
      <c r="O94" s="10"/>
      <c r="P94" s="10">
        <v>2900</v>
      </c>
      <c r="Q94" s="10">
        <f t="shared" si="15"/>
        <v>0</v>
      </c>
      <c r="R94" s="10"/>
      <c r="S94" s="10">
        <v>2800</v>
      </c>
      <c r="T94" s="10">
        <f t="shared" si="16"/>
        <v>0</v>
      </c>
      <c r="U94" s="10">
        <v>5</v>
      </c>
      <c r="V94" s="10">
        <v>150</v>
      </c>
      <c r="W94" s="10">
        <f t="shared" si="19"/>
        <v>750</v>
      </c>
      <c r="X94" s="10">
        <v>5</v>
      </c>
      <c r="Y94" s="10">
        <v>150</v>
      </c>
      <c r="Z94" s="10">
        <f t="shared" si="20"/>
        <v>750</v>
      </c>
      <c r="AA94" s="10">
        <v>5</v>
      </c>
      <c r="AB94" s="10">
        <v>150</v>
      </c>
      <c r="AC94" s="10">
        <f t="shared" si="21"/>
        <v>750</v>
      </c>
      <c r="AD94" s="27"/>
      <c r="AE94" s="26">
        <v>7</v>
      </c>
      <c r="AF94" s="7">
        <f t="shared" si="17"/>
        <v>0</v>
      </c>
      <c r="AG94" s="152">
        <v>1</v>
      </c>
      <c r="AH94" s="145">
        <f t="shared" si="22"/>
        <v>15</v>
      </c>
      <c r="AI94" s="139">
        <f t="shared" si="18"/>
        <v>2250</v>
      </c>
      <c r="AJ94" s="118">
        <f t="shared" si="23"/>
        <v>2250</v>
      </c>
      <c r="AM94" t="b">
        <f>D94='15.02.2022 Смета'!D96</f>
        <v>1</v>
      </c>
      <c r="AN94" t="b">
        <f>F94='15.02.2022 Смета'!E96</f>
        <v>1</v>
      </c>
      <c r="AO94" t="b">
        <f>G94='15.02.2022 Смета'!F96</f>
        <v>1</v>
      </c>
      <c r="AP94" t="b">
        <f>H94='15.02.2022 Смета'!G96</f>
        <v>0</v>
      </c>
    </row>
    <row r="95" spans="1:42" ht="27" customHeight="1" x14ac:dyDescent="0.25">
      <c r="A95" s="112">
        <v>76</v>
      </c>
      <c r="B95" s="8" t="s">
        <v>222</v>
      </c>
      <c r="C95" s="21" t="s">
        <v>138</v>
      </c>
      <c r="D95" s="22" t="s">
        <v>25</v>
      </c>
      <c r="E95" s="21" t="s">
        <v>476</v>
      </c>
      <c r="F95" s="35">
        <v>44648</v>
      </c>
      <c r="G95" s="35">
        <v>44651</v>
      </c>
      <c r="H95" s="21" t="s">
        <v>937</v>
      </c>
      <c r="I95" s="22" t="s">
        <v>476</v>
      </c>
      <c r="J95" s="35">
        <v>44648</v>
      </c>
      <c r="K95" s="35">
        <v>44651</v>
      </c>
      <c r="L95" s="10"/>
      <c r="M95" s="10">
        <v>3400</v>
      </c>
      <c r="N95" s="10">
        <f t="shared" si="14"/>
        <v>0</v>
      </c>
      <c r="O95" s="10"/>
      <c r="P95" s="10">
        <v>2900</v>
      </c>
      <c r="Q95" s="10">
        <f t="shared" si="15"/>
        <v>0</v>
      </c>
      <c r="R95" s="10"/>
      <c r="S95" s="10">
        <v>2800</v>
      </c>
      <c r="T95" s="10">
        <f t="shared" si="16"/>
        <v>0</v>
      </c>
      <c r="U95" s="13">
        <v>11</v>
      </c>
      <c r="V95" s="10">
        <v>150</v>
      </c>
      <c r="W95" s="10">
        <f t="shared" si="19"/>
        <v>1650</v>
      </c>
      <c r="X95" s="13">
        <v>11</v>
      </c>
      <c r="Y95" s="10">
        <v>150</v>
      </c>
      <c r="Z95" s="10">
        <f t="shared" si="20"/>
        <v>1650</v>
      </c>
      <c r="AA95" s="13">
        <v>11</v>
      </c>
      <c r="AB95" s="10">
        <v>150</v>
      </c>
      <c r="AC95" s="10">
        <f t="shared" si="21"/>
        <v>1650</v>
      </c>
      <c r="AD95" s="24"/>
      <c r="AE95" s="26">
        <v>7</v>
      </c>
      <c r="AF95" s="7">
        <f t="shared" si="17"/>
        <v>0</v>
      </c>
      <c r="AG95" s="152">
        <v>1</v>
      </c>
      <c r="AH95" s="145">
        <f t="shared" si="22"/>
        <v>33</v>
      </c>
      <c r="AI95" s="139">
        <f t="shared" si="18"/>
        <v>4950</v>
      </c>
      <c r="AJ95" s="118">
        <f t="shared" si="23"/>
        <v>4950</v>
      </c>
      <c r="AM95" t="b">
        <f>D95='15.02.2022 Смета'!D97</f>
        <v>1</v>
      </c>
      <c r="AN95" t="b">
        <f>F95='15.02.2022 Смета'!E97</f>
        <v>1</v>
      </c>
      <c r="AO95" t="b">
        <f>G95='15.02.2022 Смета'!F97</f>
        <v>1</v>
      </c>
      <c r="AP95" t="b">
        <f>H95='15.02.2022 Смета'!G97</f>
        <v>0</v>
      </c>
    </row>
    <row r="96" spans="1:42" ht="27" customHeight="1" x14ac:dyDescent="0.25">
      <c r="A96" s="108">
        <v>77</v>
      </c>
      <c r="B96" s="8" t="s">
        <v>222</v>
      </c>
      <c r="C96" s="21" t="s">
        <v>138</v>
      </c>
      <c r="D96" s="22" t="s">
        <v>26</v>
      </c>
      <c r="E96" s="21" t="s">
        <v>358</v>
      </c>
      <c r="F96" s="35">
        <v>44649</v>
      </c>
      <c r="G96" s="35">
        <v>44651</v>
      </c>
      <c r="H96" s="21" t="s">
        <v>937</v>
      </c>
      <c r="I96" s="38" t="s">
        <v>358</v>
      </c>
      <c r="J96" s="35">
        <v>44649</v>
      </c>
      <c r="K96" s="35">
        <v>44651</v>
      </c>
      <c r="L96" s="10"/>
      <c r="M96" s="10">
        <v>3400</v>
      </c>
      <c r="N96" s="10">
        <f t="shared" si="14"/>
        <v>0</v>
      </c>
      <c r="O96" s="10"/>
      <c r="P96" s="10">
        <v>2900</v>
      </c>
      <c r="Q96" s="10">
        <f t="shared" si="15"/>
        <v>0</v>
      </c>
      <c r="R96" s="10"/>
      <c r="S96" s="10">
        <v>2800</v>
      </c>
      <c r="T96" s="10">
        <f t="shared" si="16"/>
        <v>0</v>
      </c>
      <c r="U96" s="13">
        <v>8</v>
      </c>
      <c r="V96" s="10">
        <v>150</v>
      </c>
      <c r="W96" s="10">
        <f t="shared" si="19"/>
        <v>1200</v>
      </c>
      <c r="X96" s="13">
        <v>4</v>
      </c>
      <c r="Y96" s="10">
        <v>150</v>
      </c>
      <c r="Z96" s="10">
        <f t="shared" si="20"/>
        <v>600</v>
      </c>
      <c r="AA96" s="13">
        <v>4</v>
      </c>
      <c r="AB96" s="10">
        <v>150</v>
      </c>
      <c r="AC96" s="10">
        <f t="shared" si="21"/>
        <v>600</v>
      </c>
      <c r="AD96" s="24"/>
      <c r="AE96" s="26">
        <v>7</v>
      </c>
      <c r="AF96" s="7">
        <f t="shared" si="17"/>
        <v>0</v>
      </c>
      <c r="AG96" s="152">
        <v>1</v>
      </c>
      <c r="AH96" s="145">
        <f t="shared" si="22"/>
        <v>16</v>
      </c>
      <c r="AI96" s="139">
        <f t="shared" si="18"/>
        <v>2400</v>
      </c>
      <c r="AJ96" s="118">
        <f t="shared" si="23"/>
        <v>2400</v>
      </c>
      <c r="AM96" t="b">
        <f>D96='15.02.2022 Смета'!D98</f>
        <v>1</v>
      </c>
      <c r="AN96" t="b">
        <f>F96='15.02.2022 Смета'!E98</f>
        <v>1</v>
      </c>
      <c r="AO96" t="b">
        <f>G96='15.02.2022 Смета'!F98</f>
        <v>1</v>
      </c>
      <c r="AP96" t="b">
        <f>H96='15.02.2022 Смета'!G98</f>
        <v>0</v>
      </c>
    </row>
    <row r="97" spans="1:42" ht="27" customHeight="1" x14ac:dyDescent="0.25">
      <c r="A97" s="112">
        <v>78</v>
      </c>
      <c r="B97" s="8" t="s">
        <v>222</v>
      </c>
      <c r="C97" s="21" t="s">
        <v>138</v>
      </c>
      <c r="D97" s="22" t="s">
        <v>564</v>
      </c>
      <c r="E97" s="21" t="s">
        <v>469</v>
      </c>
      <c r="F97" s="35">
        <v>44651</v>
      </c>
      <c r="G97" s="35">
        <v>44654</v>
      </c>
      <c r="H97" s="21" t="s">
        <v>937</v>
      </c>
      <c r="I97" s="22" t="s">
        <v>469</v>
      </c>
      <c r="J97" s="35">
        <v>44651</v>
      </c>
      <c r="K97" s="35">
        <v>44654</v>
      </c>
      <c r="L97" s="10"/>
      <c r="M97" s="10">
        <v>3400</v>
      </c>
      <c r="N97" s="10">
        <f t="shared" si="14"/>
        <v>0</v>
      </c>
      <c r="O97" s="10"/>
      <c r="P97" s="10">
        <v>2900</v>
      </c>
      <c r="Q97" s="10">
        <f t="shared" si="15"/>
        <v>0</v>
      </c>
      <c r="R97" s="10"/>
      <c r="S97" s="10">
        <v>2800</v>
      </c>
      <c r="T97" s="10">
        <f t="shared" si="16"/>
        <v>0</v>
      </c>
      <c r="U97" s="10">
        <v>4</v>
      </c>
      <c r="V97" s="10">
        <v>150</v>
      </c>
      <c r="W97" s="10">
        <f t="shared" si="19"/>
        <v>600</v>
      </c>
      <c r="X97" s="10">
        <v>4</v>
      </c>
      <c r="Y97" s="10">
        <v>150</v>
      </c>
      <c r="Z97" s="10">
        <f t="shared" si="20"/>
        <v>600</v>
      </c>
      <c r="AA97" s="10">
        <v>4</v>
      </c>
      <c r="AB97" s="10">
        <v>150</v>
      </c>
      <c r="AC97" s="10">
        <f t="shared" si="21"/>
        <v>600</v>
      </c>
      <c r="AD97" s="11"/>
      <c r="AE97" s="26">
        <v>7</v>
      </c>
      <c r="AF97" s="7">
        <f t="shared" si="17"/>
        <v>0</v>
      </c>
      <c r="AG97" s="152">
        <v>1</v>
      </c>
      <c r="AH97" s="145">
        <f t="shared" si="22"/>
        <v>12</v>
      </c>
      <c r="AI97" s="139">
        <f t="shared" si="18"/>
        <v>1800</v>
      </c>
      <c r="AJ97" s="118">
        <f t="shared" si="23"/>
        <v>1800</v>
      </c>
      <c r="AM97" t="b">
        <f>D97='15.02.2022 Смета'!D99</f>
        <v>1</v>
      </c>
      <c r="AN97" t="b">
        <f>F97='15.02.2022 Смета'!E99</f>
        <v>1</v>
      </c>
      <c r="AO97" t="b">
        <f>G97='15.02.2022 Смета'!F99</f>
        <v>1</v>
      </c>
      <c r="AP97" t="b">
        <f>H97='15.02.2022 Смета'!G99</f>
        <v>0</v>
      </c>
    </row>
    <row r="98" spans="1:42" ht="27" customHeight="1" x14ac:dyDescent="0.25">
      <c r="A98" s="108">
        <v>79</v>
      </c>
      <c r="B98" s="8" t="s">
        <v>222</v>
      </c>
      <c r="C98" s="21" t="s">
        <v>138</v>
      </c>
      <c r="D98" s="22" t="s">
        <v>27</v>
      </c>
      <c r="E98" s="21" t="s">
        <v>470</v>
      </c>
      <c r="F98" s="35">
        <v>44657</v>
      </c>
      <c r="G98" s="35">
        <v>44660</v>
      </c>
      <c r="H98" s="21" t="s">
        <v>394</v>
      </c>
      <c r="I98" s="22" t="s">
        <v>470</v>
      </c>
      <c r="J98" s="35">
        <v>44657</v>
      </c>
      <c r="K98" s="35">
        <v>44660</v>
      </c>
      <c r="L98" s="10"/>
      <c r="M98" s="10">
        <v>3400</v>
      </c>
      <c r="N98" s="10">
        <f t="shared" si="14"/>
        <v>0</v>
      </c>
      <c r="O98" s="10"/>
      <c r="P98" s="10">
        <v>2900</v>
      </c>
      <c r="Q98" s="10">
        <f t="shared" si="15"/>
        <v>0</v>
      </c>
      <c r="R98" s="10"/>
      <c r="S98" s="10">
        <v>2800</v>
      </c>
      <c r="T98" s="10">
        <f t="shared" si="16"/>
        <v>0</v>
      </c>
      <c r="U98" s="10">
        <v>6</v>
      </c>
      <c r="V98" s="10">
        <v>150</v>
      </c>
      <c r="W98" s="10">
        <f t="shared" si="19"/>
        <v>900</v>
      </c>
      <c r="X98" s="10">
        <v>3</v>
      </c>
      <c r="Y98" s="10">
        <v>150</v>
      </c>
      <c r="Z98" s="10">
        <f t="shared" si="20"/>
        <v>450</v>
      </c>
      <c r="AA98" s="11">
        <v>3</v>
      </c>
      <c r="AB98" s="10">
        <v>150</v>
      </c>
      <c r="AC98" s="10">
        <f t="shared" si="21"/>
        <v>450</v>
      </c>
      <c r="AD98" s="11"/>
      <c r="AE98" s="26">
        <v>7</v>
      </c>
      <c r="AF98" s="7">
        <f t="shared" si="17"/>
        <v>0</v>
      </c>
      <c r="AG98" s="152">
        <v>1</v>
      </c>
      <c r="AH98" s="139">
        <f t="shared" si="22"/>
        <v>12</v>
      </c>
      <c r="AI98" s="139">
        <f t="shared" si="18"/>
        <v>1800</v>
      </c>
      <c r="AJ98" s="109">
        <f t="shared" si="23"/>
        <v>1800</v>
      </c>
      <c r="AM98" t="b">
        <f>D98='15.02.2022 Смета'!D100</f>
        <v>1</v>
      </c>
      <c r="AN98" t="b">
        <f>F98='15.02.2022 Смета'!E100</f>
        <v>1</v>
      </c>
      <c r="AO98" t="b">
        <f>G98='15.02.2022 Смета'!F100</f>
        <v>1</v>
      </c>
      <c r="AP98" t="b">
        <f>H98='15.02.2022 Смета'!G100</f>
        <v>0</v>
      </c>
    </row>
    <row r="99" spans="1:42" ht="27" customHeight="1" x14ac:dyDescent="0.25">
      <c r="A99" s="112">
        <v>80</v>
      </c>
      <c r="B99" s="8" t="s">
        <v>222</v>
      </c>
      <c r="C99" s="21" t="s">
        <v>138</v>
      </c>
      <c r="D99" s="22" t="s">
        <v>28</v>
      </c>
      <c r="E99" s="21" t="s">
        <v>358</v>
      </c>
      <c r="F99" s="35">
        <v>44657</v>
      </c>
      <c r="G99" s="35">
        <v>44660</v>
      </c>
      <c r="H99" s="21" t="s">
        <v>394</v>
      </c>
      <c r="I99" s="22" t="s">
        <v>358</v>
      </c>
      <c r="J99" s="35">
        <v>44657</v>
      </c>
      <c r="K99" s="35">
        <v>44660</v>
      </c>
      <c r="L99" s="10"/>
      <c r="M99" s="10">
        <v>3400</v>
      </c>
      <c r="N99" s="10">
        <f t="shared" si="14"/>
        <v>0</v>
      </c>
      <c r="O99" s="10"/>
      <c r="P99" s="10">
        <v>2900</v>
      </c>
      <c r="Q99" s="10">
        <f t="shared" si="15"/>
        <v>0</v>
      </c>
      <c r="R99" s="10"/>
      <c r="S99" s="10">
        <v>2800</v>
      </c>
      <c r="T99" s="10">
        <f t="shared" si="16"/>
        <v>0</v>
      </c>
      <c r="U99" s="10">
        <v>10</v>
      </c>
      <c r="V99" s="10">
        <v>150</v>
      </c>
      <c r="W99" s="10">
        <f t="shared" si="19"/>
        <v>1500</v>
      </c>
      <c r="X99" s="10">
        <v>5</v>
      </c>
      <c r="Y99" s="10">
        <v>150</v>
      </c>
      <c r="Z99" s="10">
        <f t="shared" si="20"/>
        <v>750</v>
      </c>
      <c r="AA99" s="11">
        <v>5</v>
      </c>
      <c r="AB99" s="10">
        <v>150</v>
      </c>
      <c r="AC99" s="10">
        <f t="shared" si="21"/>
        <v>750</v>
      </c>
      <c r="AD99" s="11"/>
      <c r="AE99" s="26">
        <v>7</v>
      </c>
      <c r="AF99" s="7">
        <f t="shared" si="17"/>
        <v>0</v>
      </c>
      <c r="AG99" s="152">
        <v>1</v>
      </c>
      <c r="AH99" s="139">
        <f t="shared" si="22"/>
        <v>20</v>
      </c>
      <c r="AI99" s="139">
        <f t="shared" si="18"/>
        <v>3000</v>
      </c>
      <c r="AJ99" s="109">
        <f t="shared" si="23"/>
        <v>3000</v>
      </c>
      <c r="AM99" t="b">
        <f>D99='15.02.2022 Смета'!D101</f>
        <v>1</v>
      </c>
      <c r="AN99" t="b">
        <f>F99='15.02.2022 Смета'!E101</f>
        <v>1</v>
      </c>
      <c r="AO99" t="b">
        <f>G99='15.02.2022 Смета'!F101</f>
        <v>1</v>
      </c>
      <c r="AP99" t="b">
        <f>H99='15.02.2022 Смета'!G101</f>
        <v>0</v>
      </c>
    </row>
    <row r="100" spans="1:42" ht="27" customHeight="1" x14ac:dyDescent="0.25">
      <c r="A100" s="108">
        <v>81</v>
      </c>
      <c r="B100" s="8" t="s">
        <v>222</v>
      </c>
      <c r="C100" s="21" t="s">
        <v>138</v>
      </c>
      <c r="D100" s="22" t="s">
        <v>29</v>
      </c>
      <c r="E100" s="21" t="s">
        <v>470</v>
      </c>
      <c r="F100" s="35">
        <v>44665</v>
      </c>
      <c r="G100" s="35">
        <v>44668</v>
      </c>
      <c r="H100" s="21" t="s">
        <v>361</v>
      </c>
      <c r="I100" s="22" t="s">
        <v>445</v>
      </c>
      <c r="J100" s="35">
        <v>44665</v>
      </c>
      <c r="K100" s="35">
        <v>44668</v>
      </c>
      <c r="L100" s="10"/>
      <c r="M100" s="10">
        <v>3400</v>
      </c>
      <c r="N100" s="10">
        <f t="shared" si="14"/>
        <v>0</v>
      </c>
      <c r="O100" s="10"/>
      <c r="P100" s="10">
        <v>2900</v>
      </c>
      <c r="Q100" s="10">
        <f t="shared" si="15"/>
        <v>0</v>
      </c>
      <c r="R100" s="10"/>
      <c r="S100" s="10">
        <v>2800</v>
      </c>
      <c r="T100" s="10">
        <f t="shared" si="16"/>
        <v>0</v>
      </c>
      <c r="U100" s="10">
        <v>20</v>
      </c>
      <c r="V100" s="10">
        <v>150</v>
      </c>
      <c r="W100" s="10">
        <f t="shared" si="19"/>
        <v>3000</v>
      </c>
      <c r="X100" s="10">
        <v>16</v>
      </c>
      <c r="Y100" s="10">
        <v>150</v>
      </c>
      <c r="Z100" s="10">
        <f t="shared" si="20"/>
        <v>2400</v>
      </c>
      <c r="AA100" s="11">
        <v>16</v>
      </c>
      <c r="AB100" s="10">
        <v>150</v>
      </c>
      <c r="AC100" s="10">
        <f t="shared" si="21"/>
        <v>2400</v>
      </c>
      <c r="AD100" s="11">
        <v>64</v>
      </c>
      <c r="AE100" s="26">
        <v>7</v>
      </c>
      <c r="AF100" s="7">
        <f t="shared" si="17"/>
        <v>448</v>
      </c>
      <c r="AG100" s="152">
        <v>1</v>
      </c>
      <c r="AH100" s="139">
        <f t="shared" si="22"/>
        <v>116</v>
      </c>
      <c r="AI100" s="139">
        <f t="shared" si="18"/>
        <v>8248</v>
      </c>
      <c r="AJ100" s="109">
        <f t="shared" si="23"/>
        <v>8248</v>
      </c>
      <c r="AM100" t="b">
        <f>D100='15.02.2022 Смета'!D102</f>
        <v>1</v>
      </c>
      <c r="AN100" t="b">
        <f>F100='15.02.2022 Смета'!E102</f>
        <v>1</v>
      </c>
      <c r="AO100" t="b">
        <f>G100='15.02.2022 Смета'!F102</f>
        <v>1</v>
      </c>
      <c r="AP100" t="b">
        <f>H100='15.02.2022 Смета'!G102</f>
        <v>1</v>
      </c>
    </row>
    <row r="101" spans="1:42" ht="16.149999999999999" customHeight="1" x14ac:dyDescent="0.25">
      <c r="A101" s="112">
        <v>82</v>
      </c>
      <c r="B101" s="8" t="s">
        <v>222</v>
      </c>
      <c r="C101" s="21" t="s">
        <v>138</v>
      </c>
      <c r="D101" s="22" t="s">
        <v>30</v>
      </c>
      <c r="E101" s="21" t="s">
        <v>358</v>
      </c>
      <c r="F101" s="35">
        <v>44665</v>
      </c>
      <c r="G101" s="35">
        <v>44668</v>
      </c>
      <c r="H101" s="21" t="s">
        <v>361</v>
      </c>
      <c r="I101" s="38" t="s">
        <v>358</v>
      </c>
      <c r="J101" s="35">
        <v>44665</v>
      </c>
      <c r="K101" s="35">
        <v>44668</v>
      </c>
      <c r="L101" s="10"/>
      <c r="M101" s="10">
        <v>3400</v>
      </c>
      <c r="N101" s="10">
        <f t="shared" si="14"/>
        <v>0</v>
      </c>
      <c r="O101" s="10"/>
      <c r="P101" s="10">
        <v>2900</v>
      </c>
      <c r="Q101" s="10">
        <f t="shared" si="15"/>
        <v>0</v>
      </c>
      <c r="R101" s="10"/>
      <c r="S101" s="10">
        <v>2800</v>
      </c>
      <c r="T101" s="10">
        <f t="shared" si="16"/>
        <v>0</v>
      </c>
      <c r="U101" s="10">
        <v>21</v>
      </c>
      <c r="V101" s="10">
        <v>150</v>
      </c>
      <c r="W101" s="10">
        <f t="shared" si="19"/>
        <v>3150</v>
      </c>
      <c r="X101" s="10">
        <v>18</v>
      </c>
      <c r="Y101" s="10">
        <v>150</v>
      </c>
      <c r="Z101" s="10">
        <f t="shared" si="20"/>
        <v>2700</v>
      </c>
      <c r="AA101" s="11">
        <v>18</v>
      </c>
      <c r="AB101" s="10">
        <v>150</v>
      </c>
      <c r="AC101" s="10">
        <f t="shared" si="21"/>
        <v>2700</v>
      </c>
      <c r="AD101" s="11">
        <v>72</v>
      </c>
      <c r="AE101" s="26">
        <v>7</v>
      </c>
      <c r="AF101" s="7">
        <f t="shared" si="17"/>
        <v>504</v>
      </c>
      <c r="AG101" s="152">
        <v>1</v>
      </c>
      <c r="AH101" s="139">
        <f t="shared" si="22"/>
        <v>129</v>
      </c>
      <c r="AI101" s="139">
        <f t="shared" si="18"/>
        <v>9054</v>
      </c>
      <c r="AJ101" s="109">
        <f t="shared" si="23"/>
        <v>9054</v>
      </c>
      <c r="AM101" t="b">
        <f>D101='15.02.2022 Смета'!D103</f>
        <v>1</v>
      </c>
      <c r="AN101" t="b">
        <f>F101='15.02.2022 Смета'!E103</f>
        <v>1</v>
      </c>
      <c r="AO101" t="b">
        <f>G101='15.02.2022 Смета'!F103</f>
        <v>1</v>
      </c>
      <c r="AP101" t="b">
        <f>H101='15.02.2022 Смета'!G103</f>
        <v>1</v>
      </c>
    </row>
    <row r="102" spans="1:42" ht="39.6" customHeight="1" x14ac:dyDescent="0.25">
      <c r="A102" s="108">
        <v>83</v>
      </c>
      <c r="B102" s="8" t="s">
        <v>222</v>
      </c>
      <c r="C102" s="21" t="s">
        <v>138</v>
      </c>
      <c r="D102" s="22" t="s">
        <v>270</v>
      </c>
      <c r="E102" s="21" t="s">
        <v>704</v>
      </c>
      <c r="F102" s="35">
        <v>44677</v>
      </c>
      <c r="G102" s="35">
        <v>44680</v>
      </c>
      <c r="H102" s="21" t="s">
        <v>937</v>
      </c>
      <c r="I102" s="22" t="s">
        <v>704</v>
      </c>
      <c r="J102" s="35">
        <v>44677</v>
      </c>
      <c r="K102" s="35">
        <v>44680</v>
      </c>
      <c r="L102" s="10"/>
      <c r="M102" s="10">
        <v>3400</v>
      </c>
      <c r="N102" s="10">
        <f t="shared" si="14"/>
        <v>0</v>
      </c>
      <c r="O102" s="10"/>
      <c r="P102" s="10">
        <v>2900</v>
      </c>
      <c r="Q102" s="10">
        <f t="shared" si="15"/>
        <v>0</v>
      </c>
      <c r="R102" s="10"/>
      <c r="S102" s="10">
        <v>2800</v>
      </c>
      <c r="T102" s="10">
        <f t="shared" si="16"/>
        <v>0</v>
      </c>
      <c r="U102" s="10">
        <v>14</v>
      </c>
      <c r="V102" s="10">
        <v>150</v>
      </c>
      <c r="W102" s="10">
        <f t="shared" si="19"/>
        <v>2100</v>
      </c>
      <c r="X102" s="10">
        <v>14</v>
      </c>
      <c r="Y102" s="10">
        <v>150</v>
      </c>
      <c r="Z102" s="10">
        <f t="shared" si="20"/>
        <v>2100</v>
      </c>
      <c r="AA102" s="11">
        <v>14</v>
      </c>
      <c r="AB102" s="10">
        <v>150</v>
      </c>
      <c r="AC102" s="10">
        <f t="shared" si="21"/>
        <v>2100</v>
      </c>
      <c r="AD102" s="11">
        <v>56</v>
      </c>
      <c r="AE102" s="26">
        <v>7</v>
      </c>
      <c r="AF102" s="7">
        <f t="shared" si="17"/>
        <v>392</v>
      </c>
      <c r="AG102" s="152">
        <v>1</v>
      </c>
      <c r="AH102" s="139">
        <f t="shared" si="22"/>
        <v>98</v>
      </c>
      <c r="AI102" s="139">
        <f t="shared" si="18"/>
        <v>6692</v>
      </c>
      <c r="AJ102" s="109">
        <f t="shared" si="23"/>
        <v>6692</v>
      </c>
      <c r="AM102" t="b">
        <f>D102='15.02.2022 Смета'!D104</f>
        <v>1</v>
      </c>
      <c r="AN102" t="b">
        <f>F102='15.02.2022 Смета'!E104</f>
        <v>1</v>
      </c>
      <c r="AO102" t="b">
        <f>G102='15.02.2022 Смета'!F104</f>
        <v>1</v>
      </c>
      <c r="AP102" t="b">
        <f>H102='15.02.2022 Смета'!G104</f>
        <v>1</v>
      </c>
    </row>
    <row r="103" spans="1:42" ht="27" customHeight="1" x14ac:dyDescent="0.25">
      <c r="A103" s="112">
        <v>84</v>
      </c>
      <c r="B103" s="8" t="s">
        <v>222</v>
      </c>
      <c r="C103" s="21" t="s">
        <v>138</v>
      </c>
      <c r="D103" s="22" t="s">
        <v>528</v>
      </c>
      <c r="E103" s="21" t="s">
        <v>340</v>
      </c>
      <c r="F103" s="35">
        <v>44711</v>
      </c>
      <c r="G103" s="35">
        <v>44714</v>
      </c>
      <c r="H103" s="21" t="s">
        <v>394</v>
      </c>
      <c r="I103" s="38" t="s">
        <v>340</v>
      </c>
      <c r="J103" s="35">
        <v>44711</v>
      </c>
      <c r="K103" s="35">
        <v>44714</v>
      </c>
      <c r="L103" s="28"/>
      <c r="M103" s="10">
        <v>3400</v>
      </c>
      <c r="N103" s="10">
        <f t="shared" si="14"/>
        <v>0</v>
      </c>
      <c r="O103" s="28"/>
      <c r="P103" s="10">
        <v>2900</v>
      </c>
      <c r="Q103" s="10">
        <f t="shared" si="15"/>
        <v>0</v>
      </c>
      <c r="R103" s="28"/>
      <c r="S103" s="10">
        <v>2800</v>
      </c>
      <c r="T103" s="10">
        <f t="shared" si="16"/>
        <v>0</v>
      </c>
      <c r="U103" s="29">
        <v>10</v>
      </c>
      <c r="V103" s="10">
        <v>150</v>
      </c>
      <c r="W103" s="10">
        <f t="shared" si="19"/>
        <v>1500</v>
      </c>
      <c r="X103" s="29">
        <v>5</v>
      </c>
      <c r="Y103" s="10">
        <v>150</v>
      </c>
      <c r="Z103" s="10">
        <f t="shared" si="20"/>
        <v>750</v>
      </c>
      <c r="AA103" s="29">
        <v>5</v>
      </c>
      <c r="AB103" s="10">
        <v>150</v>
      </c>
      <c r="AC103" s="10">
        <f t="shared" si="21"/>
        <v>750</v>
      </c>
      <c r="AD103" s="29">
        <v>20</v>
      </c>
      <c r="AE103" s="26">
        <v>7</v>
      </c>
      <c r="AF103" s="7">
        <f t="shared" si="17"/>
        <v>140</v>
      </c>
      <c r="AG103" s="152">
        <v>1</v>
      </c>
      <c r="AH103" s="139">
        <f t="shared" si="22"/>
        <v>40</v>
      </c>
      <c r="AI103" s="139">
        <f t="shared" si="18"/>
        <v>3140</v>
      </c>
      <c r="AJ103" s="109">
        <f t="shared" si="23"/>
        <v>3140</v>
      </c>
      <c r="AM103" t="b">
        <f>D103='15.02.2022 Смета'!D105</f>
        <v>1</v>
      </c>
      <c r="AN103" t="b">
        <f>F103='15.02.2022 Смета'!E105</f>
        <v>1</v>
      </c>
      <c r="AO103" t="b">
        <f>G103='15.02.2022 Смета'!F105</f>
        <v>1</v>
      </c>
      <c r="AP103" t="b">
        <f>H103='15.02.2022 Смета'!G105</f>
        <v>0</v>
      </c>
    </row>
    <row r="104" spans="1:42" ht="27" customHeight="1" x14ac:dyDescent="0.25">
      <c r="A104" s="108">
        <v>85</v>
      </c>
      <c r="B104" s="21" t="s">
        <v>222</v>
      </c>
      <c r="C104" s="21" t="s">
        <v>138</v>
      </c>
      <c r="D104" s="22" t="s">
        <v>32</v>
      </c>
      <c r="E104" s="21" t="s">
        <v>340</v>
      </c>
      <c r="F104" s="35">
        <v>44720</v>
      </c>
      <c r="G104" s="35">
        <v>44723</v>
      </c>
      <c r="H104" s="21" t="s">
        <v>937</v>
      </c>
      <c r="I104" s="38" t="s">
        <v>340</v>
      </c>
      <c r="J104" s="35">
        <v>44720</v>
      </c>
      <c r="K104" s="35">
        <v>44723</v>
      </c>
      <c r="L104" s="11"/>
      <c r="M104" s="10">
        <v>3400</v>
      </c>
      <c r="N104" s="10">
        <f t="shared" si="14"/>
        <v>0</v>
      </c>
      <c r="O104" s="10"/>
      <c r="P104" s="10">
        <v>2900</v>
      </c>
      <c r="Q104" s="10">
        <f t="shared" si="15"/>
        <v>0</v>
      </c>
      <c r="R104" s="10"/>
      <c r="S104" s="10">
        <v>2800</v>
      </c>
      <c r="T104" s="10">
        <f t="shared" si="16"/>
        <v>0</v>
      </c>
      <c r="U104" s="10">
        <v>20</v>
      </c>
      <c r="V104" s="10">
        <v>150</v>
      </c>
      <c r="W104" s="10">
        <f t="shared" si="19"/>
        <v>3000</v>
      </c>
      <c r="X104" s="10">
        <v>15</v>
      </c>
      <c r="Y104" s="10">
        <v>150</v>
      </c>
      <c r="Z104" s="10">
        <f t="shared" si="20"/>
        <v>2250</v>
      </c>
      <c r="AA104" s="10">
        <v>15</v>
      </c>
      <c r="AB104" s="10">
        <v>150</v>
      </c>
      <c r="AC104" s="10">
        <f t="shared" si="21"/>
        <v>2250</v>
      </c>
      <c r="AD104" s="11">
        <v>60</v>
      </c>
      <c r="AE104" s="26">
        <v>7</v>
      </c>
      <c r="AF104" s="7">
        <f t="shared" si="17"/>
        <v>420</v>
      </c>
      <c r="AG104" s="152">
        <v>1</v>
      </c>
      <c r="AH104" s="139">
        <f t="shared" si="22"/>
        <v>110</v>
      </c>
      <c r="AI104" s="139">
        <f t="shared" si="18"/>
        <v>7920</v>
      </c>
      <c r="AJ104" s="109">
        <f t="shared" si="23"/>
        <v>7920</v>
      </c>
      <c r="AM104" t="b">
        <f>D104='15.02.2022 Смета'!D106</f>
        <v>1</v>
      </c>
      <c r="AN104" t="b">
        <f>F104='15.02.2022 Смета'!E106</f>
        <v>1</v>
      </c>
      <c r="AO104" t="b">
        <f>G104='15.02.2022 Смета'!F106</f>
        <v>1</v>
      </c>
      <c r="AP104" t="b">
        <f>H104='15.02.2022 Смета'!G106</f>
        <v>0</v>
      </c>
    </row>
    <row r="105" spans="1:42" ht="27" customHeight="1" x14ac:dyDescent="0.25">
      <c r="A105" s="112">
        <v>86</v>
      </c>
      <c r="B105" s="8" t="s">
        <v>172</v>
      </c>
      <c r="C105" s="47" t="s">
        <v>138</v>
      </c>
      <c r="D105" s="22" t="s">
        <v>31</v>
      </c>
      <c r="E105" s="21" t="s">
        <v>965</v>
      </c>
      <c r="F105" s="35">
        <v>44720</v>
      </c>
      <c r="G105" s="35">
        <v>44723</v>
      </c>
      <c r="H105" s="21" t="s">
        <v>937</v>
      </c>
      <c r="I105" s="51" t="s">
        <v>705</v>
      </c>
      <c r="J105" s="52">
        <v>44720</v>
      </c>
      <c r="K105" s="52">
        <v>44723</v>
      </c>
      <c r="L105" s="49"/>
      <c r="M105" s="49">
        <v>3400</v>
      </c>
      <c r="N105" s="49">
        <f t="shared" si="14"/>
        <v>0</v>
      </c>
      <c r="O105" s="49"/>
      <c r="P105" s="49">
        <v>2900</v>
      </c>
      <c r="Q105" s="49">
        <f t="shared" si="15"/>
        <v>0</v>
      </c>
      <c r="R105" s="49"/>
      <c r="S105" s="49">
        <v>2800</v>
      </c>
      <c r="T105" s="49">
        <f t="shared" si="16"/>
        <v>0</v>
      </c>
      <c r="U105" s="49">
        <v>42</v>
      </c>
      <c r="V105" s="49">
        <v>150</v>
      </c>
      <c r="W105" s="49">
        <f t="shared" si="19"/>
        <v>6300</v>
      </c>
      <c r="X105" s="49">
        <v>42</v>
      </c>
      <c r="Y105" s="49">
        <v>150</v>
      </c>
      <c r="Z105" s="49">
        <f t="shared" si="20"/>
        <v>6300</v>
      </c>
      <c r="AA105" s="49">
        <v>42</v>
      </c>
      <c r="AB105" s="49">
        <v>150</v>
      </c>
      <c r="AC105" s="49">
        <f t="shared" si="21"/>
        <v>6300</v>
      </c>
      <c r="AD105" s="50">
        <v>190</v>
      </c>
      <c r="AE105" s="54">
        <v>7</v>
      </c>
      <c r="AF105" s="55">
        <f t="shared" si="17"/>
        <v>1330</v>
      </c>
      <c r="AG105" s="152">
        <v>1</v>
      </c>
      <c r="AH105" s="154">
        <f t="shared" si="22"/>
        <v>316</v>
      </c>
      <c r="AI105" s="139">
        <f t="shared" si="18"/>
        <v>20230</v>
      </c>
      <c r="AJ105" s="165">
        <f t="shared" si="23"/>
        <v>20230</v>
      </c>
      <c r="AM105" t="b">
        <f>D105='15.02.2022 Смета'!D107</f>
        <v>1</v>
      </c>
      <c r="AN105" t="b">
        <f>F105='15.02.2022 Смета'!E107</f>
        <v>1</v>
      </c>
      <c r="AO105" t="b">
        <f>G105='15.02.2022 Смета'!F107</f>
        <v>1</v>
      </c>
      <c r="AP105" t="b">
        <f>H105='15.02.2022 Смета'!G107</f>
        <v>1</v>
      </c>
    </row>
    <row r="106" spans="1:42" ht="16.149999999999999" customHeight="1" x14ac:dyDescent="0.25">
      <c r="A106" s="108">
        <v>87</v>
      </c>
      <c r="B106" s="8" t="s">
        <v>222</v>
      </c>
      <c r="C106" s="21" t="s">
        <v>138</v>
      </c>
      <c r="D106" s="22" t="s">
        <v>33</v>
      </c>
      <c r="E106" s="21" t="s">
        <v>358</v>
      </c>
      <c r="F106" s="35">
        <v>44727</v>
      </c>
      <c r="G106" s="35">
        <v>44730</v>
      </c>
      <c r="H106" s="21" t="s">
        <v>361</v>
      </c>
      <c r="I106" s="22" t="s">
        <v>358</v>
      </c>
      <c r="J106" s="35">
        <v>44727</v>
      </c>
      <c r="K106" s="35">
        <v>44730</v>
      </c>
      <c r="L106" s="10"/>
      <c r="M106" s="10">
        <v>3400</v>
      </c>
      <c r="N106" s="10">
        <f t="shared" si="14"/>
        <v>0</v>
      </c>
      <c r="O106" s="10"/>
      <c r="P106" s="10">
        <v>2900</v>
      </c>
      <c r="Q106" s="10">
        <f t="shared" si="15"/>
        <v>0</v>
      </c>
      <c r="R106" s="10"/>
      <c r="S106" s="10">
        <v>2800</v>
      </c>
      <c r="T106" s="10">
        <f t="shared" si="16"/>
        <v>0</v>
      </c>
      <c r="U106" s="10">
        <v>21</v>
      </c>
      <c r="V106" s="10">
        <v>150</v>
      </c>
      <c r="W106" s="10">
        <f t="shared" si="19"/>
        <v>3150</v>
      </c>
      <c r="X106" s="10">
        <v>18</v>
      </c>
      <c r="Y106" s="10">
        <v>150</v>
      </c>
      <c r="Z106" s="10">
        <f t="shared" si="20"/>
        <v>2700</v>
      </c>
      <c r="AA106" s="11">
        <v>18</v>
      </c>
      <c r="AB106" s="10">
        <v>150</v>
      </c>
      <c r="AC106" s="10">
        <f t="shared" si="21"/>
        <v>2700</v>
      </c>
      <c r="AD106" s="11">
        <v>72</v>
      </c>
      <c r="AE106" s="26">
        <v>7</v>
      </c>
      <c r="AF106" s="7">
        <f t="shared" si="17"/>
        <v>504</v>
      </c>
      <c r="AG106" s="152">
        <v>1</v>
      </c>
      <c r="AH106" s="145">
        <f t="shared" si="22"/>
        <v>129</v>
      </c>
      <c r="AI106" s="139">
        <f t="shared" si="18"/>
        <v>9054</v>
      </c>
      <c r="AJ106" s="118">
        <f t="shared" si="23"/>
        <v>9054</v>
      </c>
      <c r="AM106" t="b">
        <f>D106='15.02.2022 Смета'!D108</f>
        <v>1</v>
      </c>
      <c r="AN106" t="b">
        <f>F106='15.02.2022 Смета'!E108</f>
        <v>1</v>
      </c>
      <c r="AO106" t="b">
        <f>G106='15.02.2022 Смета'!F108</f>
        <v>1</v>
      </c>
      <c r="AP106" t="b">
        <f>H106='15.02.2022 Смета'!G108</f>
        <v>0</v>
      </c>
    </row>
    <row r="107" spans="1:42" ht="40.15" customHeight="1" x14ac:dyDescent="0.25">
      <c r="A107" s="112">
        <v>88</v>
      </c>
      <c r="B107" s="8" t="s">
        <v>222</v>
      </c>
      <c r="C107" s="21" t="s">
        <v>138</v>
      </c>
      <c r="D107" s="22" t="s">
        <v>44</v>
      </c>
      <c r="E107" s="21" t="s">
        <v>706</v>
      </c>
      <c r="F107" s="35">
        <v>44819</v>
      </c>
      <c r="G107" s="35">
        <v>44822</v>
      </c>
      <c r="H107" s="21" t="s">
        <v>1004</v>
      </c>
      <c r="I107" s="22" t="s">
        <v>706</v>
      </c>
      <c r="J107" s="35">
        <v>44819</v>
      </c>
      <c r="K107" s="35">
        <v>44822</v>
      </c>
      <c r="L107" s="14"/>
      <c r="M107" s="10">
        <v>3400</v>
      </c>
      <c r="N107" s="10">
        <f t="shared" si="14"/>
        <v>0</v>
      </c>
      <c r="O107" s="14"/>
      <c r="P107" s="10">
        <v>2900</v>
      </c>
      <c r="Q107" s="10">
        <f t="shared" si="15"/>
        <v>0</v>
      </c>
      <c r="R107" s="14"/>
      <c r="S107" s="10">
        <v>2800</v>
      </c>
      <c r="T107" s="10">
        <f t="shared" si="16"/>
        <v>0</v>
      </c>
      <c r="U107" s="10">
        <v>32</v>
      </c>
      <c r="V107" s="10">
        <v>150</v>
      </c>
      <c r="W107" s="10">
        <f t="shared" si="19"/>
        <v>4800</v>
      </c>
      <c r="X107" s="10">
        <v>24</v>
      </c>
      <c r="Y107" s="10">
        <v>150</v>
      </c>
      <c r="Z107" s="10">
        <f t="shared" si="20"/>
        <v>3600</v>
      </c>
      <c r="AA107" s="10">
        <v>24</v>
      </c>
      <c r="AB107" s="10">
        <v>150</v>
      </c>
      <c r="AC107" s="10">
        <f t="shared" si="21"/>
        <v>3600</v>
      </c>
      <c r="AD107" s="11">
        <v>96</v>
      </c>
      <c r="AE107" s="26">
        <v>7</v>
      </c>
      <c r="AF107" s="7">
        <f t="shared" si="17"/>
        <v>672</v>
      </c>
      <c r="AG107" s="152">
        <v>1</v>
      </c>
      <c r="AH107" s="145">
        <f t="shared" si="22"/>
        <v>176</v>
      </c>
      <c r="AI107" s="139">
        <f t="shared" si="18"/>
        <v>12672</v>
      </c>
      <c r="AJ107" s="118">
        <f t="shared" si="23"/>
        <v>12672</v>
      </c>
      <c r="AM107" t="b">
        <f>D107='15.02.2022 Смета'!D109</f>
        <v>1</v>
      </c>
      <c r="AN107" t="b">
        <f>F107='15.02.2022 Смета'!E109</f>
        <v>1</v>
      </c>
      <c r="AO107" t="b">
        <f>G107='15.02.2022 Смета'!F109</f>
        <v>1</v>
      </c>
      <c r="AP107" t="b">
        <f>H107='15.02.2022 Смета'!G109</f>
        <v>0</v>
      </c>
    </row>
    <row r="108" spans="1:42" ht="41.65" customHeight="1" x14ac:dyDescent="0.25">
      <c r="A108" s="108">
        <v>89</v>
      </c>
      <c r="B108" s="8" t="s">
        <v>222</v>
      </c>
      <c r="C108" s="21" t="s">
        <v>138</v>
      </c>
      <c r="D108" s="22" t="s">
        <v>34</v>
      </c>
      <c r="E108" s="21" t="s">
        <v>706</v>
      </c>
      <c r="F108" s="35">
        <v>44826</v>
      </c>
      <c r="G108" s="35">
        <v>44829</v>
      </c>
      <c r="H108" s="21" t="s">
        <v>1004</v>
      </c>
      <c r="I108" s="22" t="s">
        <v>706</v>
      </c>
      <c r="J108" s="35">
        <v>44826</v>
      </c>
      <c r="K108" s="35">
        <v>44829</v>
      </c>
      <c r="L108" s="10">
        <v>8</v>
      </c>
      <c r="M108" s="10">
        <v>3400</v>
      </c>
      <c r="N108" s="10">
        <f t="shared" si="14"/>
        <v>27200</v>
      </c>
      <c r="O108" s="10"/>
      <c r="P108" s="10">
        <v>2900</v>
      </c>
      <c r="Q108" s="10">
        <f t="shared" si="15"/>
        <v>0</v>
      </c>
      <c r="R108" s="10"/>
      <c r="S108" s="10">
        <v>2800</v>
      </c>
      <c r="T108" s="10">
        <f t="shared" si="16"/>
        <v>0</v>
      </c>
      <c r="U108" s="10">
        <v>32</v>
      </c>
      <c r="V108" s="10">
        <v>150</v>
      </c>
      <c r="W108" s="10">
        <f t="shared" si="19"/>
        <v>4800</v>
      </c>
      <c r="X108" s="10">
        <v>24</v>
      </c>
      <c r="Y108" s="10">
        <v>150</v>
      </c>
      <c r="Z108" s="10">
        <f t="shared" si="20"/>
        <v>3600</v>
      </c>
      <c r="AA108" s="10">
        <v>24</v>
      </c>
      <c r="AB108" s="10">
        <v>150</v>
      </c>
      <c r="AC108" s="10">
        <f t="shared" si="21"/>
        <v>3600</v>
      </c>
      <c r="AD108" s="11">
        <v>96</v>
      </c>
      <c r="AE108" s="26">
        <v>7</v>
      </c>
      <c r="AF108" s="7">
        <f t="shared" si="17"/>
        <v>672</v>
      </c>
      <c r="AG108" s="152">
        <v>1</v>
      </c>
      <c r="AH108" s="145">
        <f t="shared" si="22"/>
        <v>184</v>
      </c>
      <c r="AI108" s="139">
        <f t="shared" si="18"/>
        <v>39872</v>
      </c>
      <c r="AJ108" s="118">
        <f t="shared" si="23"/>
        <v>39872</v>
      </c>
      <c r="AM108" t="b">
        <f>D108='15.02.2022 Смета'!D110</f>
        <v>1</v>
      </c>
      <c r="AN108" t="b">
        <f>F108='15.02.2022 Смета'!E110</f>
        <v>1</v>
      </c>
      <c r="AO108" t="b">
        <f>G108='15.02.2022 Смета'!F110</f>
        <v>1</v>
      </c>
      <c r="AP108" t="b">
        <f>H108='15.02.2022 Смета'!G110</f>
        <v>0</v>
      </c>
    </row>
    <row r="109" spans="1:42" ht="16.149999999999999" customHeight="1" x14ac:dyDescent="0.25">
      <c r="A109" s="106"/>
      <c r="B109" s="96"/>
      <c r="C109" s="97"/>
      <c r="D109" s="179" t="s">
        <v>846</v>
      </c>
      <c r="E109" s="99"/>
      <c r="F109" s="99"/>
      <c r="G109" s="99"/>
      <c r="H109" s="99"/>
      <c r="I109" s="99"/>
      <c r="J109" s="99"/>
      <c r="K109" s="99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2"/>
      <c r="AE109" s="79"/>
      <c r="AF109" s="79"/>
      <c r="AG109" s="153"/>
      <c r="AH109" s="151"/>
      <c r="AI109" s="151"/>
      <c r="AJ109" s="164"/>
      <c r="AM109" t="b">
        <f>D109='15.02.2022 Смета'!D111</f>
        <v>1</v>
      </c>
      <c r="AN109" t="b">
        <f>F109='15.02.2022 Смета'!E111</f>
        <v>1</v>
      </c>
      <c r="AO109" t="b">
        <f>G109='15.02.2022 Смета'!F111</f>
        <v>1</v>
      </c>
      <c r="AP109" t="b">
        <f>H109='15.02.2022 Смета'!G111</f>
        <v>1</v>
      </c>
    </row>
    <row r="110" spans="1:42" ht="26.25" x14ac:dyDescent="0.25">
      <c r="A110" s="108">
        <v>90</v>
      </c>
      <c r="B110" s="8" t="s">
        <v>208</v>
      </c>
      <c r="C110" s="21" t="s">
        <v>110</v>
      </c>
      <c r="D110" s="22" t="s">
        <v>209</v>
      </c>
      <c r="E110" s="21" t="s">
        <v>945</v>
      </c>
      <c r="F110" s="35">
        <v>44617</v>
      </c>
      <c r="G110" s="35">
        <v>44619</v>
      </c>
      <c r="H110" s="21" t="s">
        <v>301</v>
      </c>
      <c r="I110" s="22" t="s">
        <v>508</v>
      </c>
      <c r="J110" s="35">
        <v>44617</v>
      </c>
      <c r="K110" s="35">
        <v>44619</v>
      </c>
      <c r="L110" s="10"/>
      <c r="M110" s="10">
        <v>3400</v>
      </c>
      <c r="N110" s="10">
        <f t="shared" si="14"/>
        <v>0</v>
      </c>
      <c r="O110" s="10"/>
      <c r="P110" s="10">
        <v>2900</v>
      </c>
      <c r="Q110" s="10">
        <f t="shared" si="15"/>
        <v>0</v>
      </c>
      <c r="R110" s="10"/>
      <c r="S110" s="10">
        <v>2800</v>
      </c>
      <c r="T110" s="10">
        <f t="shared" si="16"/>
        <v>0</v>
      </c>
      <c r="U110" s="10">
        <v>80</v>
      </c>
      <c r="V110" s="10">
        <v>150</v>
      </c>
      <c r="W110" s="10">
        <f t="shared" si="19"/>
        <v>12000</v>
      </c>
      <c r="X110" s="10">
        <v>40</v>
      </c>
      <c r="Y110" s="10">
        <v>150</v>
      </c>
      <c r="Z110" s="10">
        <f t="shared" si="20"/>
        <v>6000</v>
      </c>
      <c r="AA110" s="10">
        <v>40</v>
      </c>
      <c r="AB110" s="10">
        <v>150</v>
      </c>
      <c r="AC110" s="10">
        <f t="shared" si="21"/>
        <v>6000</v>
      </c>
      <c r="AD110" s="11"/>
      <c r="AE110" s="26">
        <v>7</v>
      </c>
      <c r="AF110" s="7">
        <f t="shared" si="17"/>
        <v>0</v>
      </c>
      <c r="AG110" s="152">
        <v>1</v>
      </c>
      <c r="AH110" s="145">
        <f t="shared" si="22"/>
        <v>160</v>
      </c>
      <c r="AI110" s="139">
        <f t="shared" si="18"/>
        <v>24000</v>
      </c>
      <c r="AJ110" s="118">
        <f t="shared" si="23"/>
        <v>24000</v>
      </c>
      <c r="AM110" t="b">
        <f>D110='15.02.2022 Смета'!D112</f>
        <v>1</v>
      </c>
      <c r="AN110" t="b">
        <f>F110='15.02.2022 Смета'!E112</f>
        <v>1</v>
      </c>
      <c r="AO110" t="b">
        <f>G110='15.02.2022 Смета'!F112</f>
        <v>1</v>
      </c>
      <c r="AP110" t="b">
        <f>H110='15.02.2022 Смета'!G112</f>
        <v>1</v>
      </c>
    </row>
    <row r="111" spans="1:42" ht="16.149999999999999" customHeight="1" x14ac:dyDescent="0.25">
      <c r="A111" s="114">
        <v>91</v>
      </c>
      <c r="B111" s="8" t="s">
        <v>225</v>
      </c>
      <c r="C111" s="21" t="s">
        <v>110</v>
      </c>
      <c r="D111" s="22" t="s">
        <v>565</v>
      </c>
      <c r="E111" s="21" t="s">
        <v>363</v>
      </c>
      <c r="F111" s="35">
        <v>44625</v>
      </c>
      <c r="G111" s="35">
        <v>44626</v>
      </c>
      <c r="H111" s="21" t="s">
        <v>748</v>
      </c>
      <c r="I111" s="22" t="s">
        <v>363</v>
      </c>
      <c r="J111" s="35">
        <v>44625</v>
      </c>
      <c r="K111" s="35">
        <v>44626</v>
      </c>
      <c r="L111" s="10"/>
      <c r="M111" s="10">
        <v>3400</v>
      </c>
      <c r="N111" s="10">
        <f t="shared" si="14"/>
        <v>0</v>
      </c>
      <c r="O111" s="10"/>
      <c r="P111" s="10">
        <v>2900</v>
      </c>
      <c r="Q111" s="10">
        <f t="shared" si="15"/>
        <v>0</v>
      </c>
      <c r="R111" s="10"/>
      <c r="S111" s="10">
        <v>2800</v>
      </c>
      <c r="T111" s="10">
        <f t="shared" si="16"/>
        <v>0</v>
      </c>
      <c r="U111" s="10">
        <v>40</v>
      </c>
      <c r="V111" s="10">
        <v>150</v>
      </c>
      <c r="W111" s="10">
        <f t="shared" si="19"/>
        <v>6000</v>
      </c>
      <c r="X111" s="10">
        <v>24</v>
      </c>
      <c r="Y111" s="10">
        <v>150</v>
      </c>
      <c r="Z111" s="10">
        <f t="shared" si="20"/>
        <v>3600</v>
      </c>
      <c r="AA111" s="10">
        <v>24</v>
      </c>
      <c r="AB111" s="10">
        <v>150</v>
      </c>
      <c r="AC111" s="10">
        <f t="shared" si="21"/>
        <v>3600</v>
      </c>
      <c r="AD111" s="11"/>
      <c r="AE111" s="26">
        <v>7</v>
      </c>
      <c r="AF111" s="7">
        <f t="shared" si="17"/>
        <v>0</v>
      </c>
      <c r="AG111" s="152">
        <v>1</v>
      </c>
      <c r="AH111" s="145">
        <f t="shared" si="22"/>
        <v>88</v>
      </c>
      <c r="AI111" s="139">
        <f t="shared" si="18"/>
        <v>13200</v>
      </c>
      <c r="AJ111" s="118">
        <f t="shared" si="23"/>
        <v>13200</v>
      </c>
      <c r="AM111" t="b">
        <f>D111='15.02.2022 Смета'!D113</f>
        <v>1</v>
      </c>
      <c r="AN111" t="b">
        <f>F111='15.02.2022 Смета'!E113</f>
        <v>1</v>
      </c>
      <c r="AO111" t="b">
        <f>G111='15.02.2022 Смета'!F113</f>
        <v>1</v>
      </c>
      <c r="AP111" t="b">
        <f>H111='15.02.2022 Смета'!G113</f>
        <v>0</v>
      </c>
    </row>
    <row r="112" spans="1:42" ht="63.75" x14ac:dyDescent="0.25">
      <c r="A112" s="108">
        <v>92</v>
      </c>
      <c r="B112" s="8" t="s">
        <v>208</v>
      </c>
      <c r="C112" s="21" t="s">
        <v>110</v>
      </c>
      <c r="D112" s="22" t="s">
        <v>566</v>
      </c>
      <c r="E112" s="21" t="s">
        <v>487</v>
      </c>
      <c r="F112" s="35">
        <v>44652</v>
      </c>
      <c r="G112" s="35">
        <v>44653</v>
      </c>
      <c r="H112" s="21" t="s">
        <v>297</v>
      </c>
      <c r="I112" s="22" t="s">
        <v>487</v>
      </c>
      <c r="J112" s="35">
        <v>44652</v>
      </c>
      <c r="K112" s="35">
        <v>44653</v>
      </c>
      <c r="L112" s="10"/>
      <c r="M112" s="10">
        <v>3400</v>
      </c>
      <c r="N112" s="10">
        <f t="shared" si="14"/>
        <v>0</v>
      </c>
      <c r="O112" s="10"/>
      <c r="P112" s="10">
        <v>2900</v>
      </c>
      <c r="Q112" s="10">
        <f t="shared" si="15"/>
        <v>0</v>
      </c>
      <c r="R112" s="10"/>
      <c r="S112" s="10">
        <v>2800</v>
      </c>
      <c r="T112" s="10">
        <f t="shared" si="16"/>
        <v>0</v>
      </c>
      <c r="U112" s="10">
        <v>20</v>
      </c>
      <c r="V112" s="10">
        <v>150</v>
      </c>
      <c r="W112" s="10">
        <f t="shared" si="19"/>
        <v>3000</v>
      </c>
      <c r="X112" s="10">
        <v>10</v>
      </c>
      <c r="Y112" s="10">
        <v>150</v>
      </c>
      <c r="Z112" s="10">
        <f t="shared" si="20"/>
        <v>1500</v>
      </c>
      <c r="AA112" s="10">
        <v>10</v>
      </c>
      <c r="AB112" s="10">
        <v>150</v>
      </c>
      <c r="AC112" s="10">
        <f t="shared" si="21"/>
        <v>1500</v>
      </c>
      <c r="AD112" s="11"/>
      <c r="AE112" s="26">
        <v>7</v>
      </c>
      <c r="AF112" s="7">
        <f t="shared" si="17"/>
        <v>0</v>
      </c>
      <c r="AG112" s="152">
        <v>1</v>
      </c>
      <c r="AH112" s="145">
        <f t="shared" si="22"/>
        <v>40</v>
      </c>
      <c r="AI112" s="139">
        <f t="shared" si="18"/>
        <v>6000</v>
      </c>
      <c r="AJ112" s="118">
        <f t="shared" si="23"/>
        <v>6000</v>
      </c>
      <c r="AM112" t="b">
        <f>D112='15.02.2022 Смета'!D114</f>
        <v>1</v>
      </c>
      <c r="AN112" t="b">
        <f>F112='15.02.2022 Смета'!E114</f>
        <v>1</v>
      </c>
      <c r="AO112" t="b">
        <f>G112='15.02.2022 Смета'!F114</f>
        <v>1</v>
      </c>
      <c r="AP112" t="b">
        <f>H112='15.02.2022 Смета'!G114</f>
        <v>1</v>
      </c>
    </row>
    <row r="113" spans="1:42" ht="27" customHeight="1" x14ac:dyDescent="0.25">
      <c r="A113" s="114">
        <v>93</v>
      </c>
      <c r="B113" s="8" t="s">
        <v>208</v>
      </c>
      <c r="C113" s="21" t="s">
        <v>110</v>
      </c>
      <c r="D113" s="22" t="s">
        <v>72</v>
      </c>
      <c r="E113" s="21" t="s">
        <v>707</v>
      </c>
      <c r="F113" s="35">
        <v>44687</v>
      </c>
      <c r="G113" s="35">
        <v>44689</v>
      </c>
      <c r="H113" s="21" t="s">
        <v>301</v>
      </c>
      <c r="I113" s="22" t="s">
        <v>707</v>
      </c>
      <c r="J113" s="35">
        <v>44687</v>
      </c>
      <c r="K113" s="35">
        <v>44689</v>
      </c>
      <c r="L113" s="10"/>
      <c r="M113" s="10">
        <v>3400</v>
      </c>
      <c r="N113" s="10">
        <f t="shared" si="14"/>
        <v>0</v>
      </c>
      <c r="O113" s="10"/>
      <c r="P113" s="10">
        <v>2900</v>
      </c>
      <c r="Q113" s="10">
        <f t="shared" si="15"/>
        <v>0</v>
      </c>
      <c r="R113" s="10"/>
      <c r="S113" s="10">
        <v>2800</v>
      </c>
      <c r="T113" s="10">
        <f t="shared" si="16"/>
        <v>0</v>
      </c>
      <c r="U113" s="10">
        <v>136</v>
      </c>
      <c r="V113" s="10">
        <v>150</v>
      </c>
      <c r="W113" s="10">
        <f t="shared" si="19"/>
        <v>20400</v>
      </c>
      <c r="X113" s="10">
        <v>68</v>
      </c>
      <c r="Y113" s="10">
        <v>150</v>
      </c>
      <c r="Z113" s="10">
        <f t="shared" si="20"/>
        <v>10200</v>
      </c>
      <c r="AA113" s="10">
        <v>68</v>
      </c>
      <c r="AB113" s="10">
        <v>150</v>
      </c>
      <c r="AC113" s="10">
        <f t="shared" si="21"/>
        <v>10200</v>
      </c>
      <c r="AD113" s="11">
        <v>275</v>
      </c>
      <c r="AE113" s="26">
        <v>7</v>
      </c>
      <c r="AF113" s="7">
        <f t="shared" si="17"/>
        <v>1925</v>
      </c>
      <c r="AG113" s="152">
        <v>1</v>
      </c>
      <c r="AH113" s="145">
        <f t="shared" si="22"/>
        <v>547</v>
      </c>
      <c r="AI113" s="139">
        <f t="shared" si="18"/>
        <v>42725</v>
      </c>
      <c r="AJ113" s="118">
        <f t="shared" si="23"/>
        <v>42725</v>
      </c>
      <c r="AM113" t="b">
        <f>D113='15.02.2022 Смета'!D115</f>
        <v>1</v>
      </c>
      <c r="AN113" t="b">
        <f>F113='15.02.2022 Смета'!E115</f>
        <v>1</v>
      </c>
      <c r="AO113" t="b">
        <f>G113='15.02.2022 Смета'!F115</f>
        <v>1</v>
      </c>
      <c r="AP113" t="b">
        <f>H113='15.02.2022 Смета'!G115</f>
        <v>1</v>
      </c>
    </row>
    <row r="114" spans="1:42" ht="27" customHeight="1" x14ac:dyDescent="0.25">
      <c r="A114" s="108">
        <v>94</v>
      </c>
      <c r="B114" s="8" t="s">
        <v>225</v>
      </c>
      <c r="C114" s="21" t="s">
        <v>110</v>
      </c>
      <c r="D114" s="22" t="s">
        <v>567</v>
      </c>
      <c r="E114" s="21" t="s">
        <v>708</v>
      </c>
      <c r="F114" s="35">
        <v>44708</v>
      </c>
      <c r="G114" s="35">
        <v>44710</v>
      </c>
      <c r="H114" s="21" t="s">
        <v>301</v>
      </c>
      <c r="I114" s="22" t="s">
        <v>708</v>
      </c>
      <c r="J114" s="35">
        <v>44708</v>
      </c>
      <c r="K114" s="35">
        <v>44710</v>
      </c>
      <c r="L114" s="10"/>
      <c r="M114" s="10">
        <v>3400</v>
      </c>
      <c r="N114" s="10">
        <f t="shared" si="14"/>
        <v>0</v>
      </c>
      <c r="O114" s="10"/>
      <c r="P114" s="10">
        <v>2900</v>
      </c>
      <c r="Q114" s="10">
        <f t="shared" si="15"/>
        <v>0</v>
      </c>
      <c r="R114" s="10"/>
      <c r="S114" s="10">
        <v>2800</v>
      </c>
      <c r="T114" s="10">
        <f t="shared" si="16"/>
        <v>0</v>
      </c>
      <c r="U114" s="10">
        <v>60</v>
      </c>
      <c r="V114" s="10">
        <v>150</v>
      </c>
      <c r="W114" s="10">
        <f t="shared" si="19"/>
        <v>9000</v>
      </c>
      <c r="X114" s="10">
        <v>60</v>
      </c>
      <c r="Y114" s="10">
        <v>150</v>
      </c>
      <c r="Z114" s="10">
        <f t="shared" si="20"/>
        <v>9000</v>
      </c>
      <c r="AA114" s="10">
        <v>60</v>
      </c>
      <c r="AB114" s="10">
        <v>150</v>
      </c>
      <c r="AC114" s="10">
        <f t="shared" si="21"/>
        <v>9000</v>
      </c>
      <c r="AD114" s="11">
        <v>132</v>
      </c>
      <c r="AE114" s="26">
        <v>7</v>
      </c>
      <c r="AF114" s="7">
        <f t="shared" si="17"/>
        <v>924</v>
      </c>
      <c r="AG114" s="152">
        <v>1</v>
      </c>
      <c r="AH114" s="145">
        <f t="shared" si="22"/>
        <v>312</v>
      </c>
      <c r="AI114" s="139">
        <f t="shared" si="18"/>
        <v>27924</v>
      </c>
      <c r="AJ114" s="118">
        <f t="shared" si="23"/>
        <v>27924</v>
      </c>
      <c r="AM114" t="b">
        <f>D114='15.02.2022 Смета'!D116</f>
        <v>1</v>
      </c>
      <c r="AN114" t="b">
        <f>F114='15.02.2022 Смета'!E116</f>
        <v>1</v>
      </c>
      <c r="AO114" t="b">
        <f>G114='15.02.2022 Смета'!F116</f>
        <v>1</v>
      </c>
      <c r="AP114" t="b">
        <f>H114='15.02.2022 Смета'!G116</f>
        <v>1</v>
      </c>
    </row>
    <row r="115" spans="1:42" ht="16.149999999999999" customHeight="1" x14ac:dyDescent="0.25">
      <c r="A115" s="114">
        <v>95</v>
      </c>
      <c r="B115" s="8" t="s">
        <v>225</v>
      </c>
      <c r="C115" s="21" t="s">
        <v>110</v>
      </c>
      <c r="D115" s="22" t="s">
        <v>568</v>
      </c>
      <c r="E115" s="21" t="s">
        <v>709</v>
      </c>
      <c r="F115" s="35">
        <v>44722</v>
      </c>
      <c r="G115" s="35">
        <v>44724</v>
      </c>
      <c r="H115" s="21" t="s">
        <v>323</v>
      </c>
      <c r="I115" s="22" t="s">
        <v>709</v>
      </c>
      <c r="J115" s="35">
        <v>44722</v>
      </c>
      <c r="K115" s="35">
        <v>44724</v>
      </c>
      <c r="L115" s="10"/>
      <c r="M115" s="10">
        <v>3400</v>
      </c>
      <c r="N115" s="10">
        <f t="shared" si="14"/>
        <v>0</v>
      </c>
      <c r="O115" s="10"/>
      <c r="P115" s="10">
        <v>2900</v>
      </c>
      <c r="Q115" s="10">
        <f t="shared" si="15"/>
        <v>0</v>
      </c>
      <c r="R115" s="10"/>
      <c r="S115" s="10">
        <v>2800</v>
      </c>
      <c r="T115" s="10">
        <f t="shared" si="16"/>
        <v>0</v>
      </c>
      <c r="U115" s="10">
        <v>44</v>
      </c>
      <c r="V115" s="10">
        <v>150</v>
      </c>
      <c r="W115" s="10">
        <f t="shared" si="19"/>
        <v>6600</v>
      </c>
      <c r="X115" s="10">
        <v>26</v>
      </c>
      <c r="Y115" s="10">
        <v>150</v>
      </c>
      <c r="Z115" s="10">
        <f t="shared" si="20"/>
        <v>3900</v>
      </c>
      <c r="AA115" s="10">
        <v>26</v>
      </c>
      <c r="AB115" s="10">
        <v>150</v>
      </c>
      <c r="AC115" s="10">
        <f t="shared" si="21"/>
        <v>3900</v>
      </c>
      <c r="AD115" s="11">
        <v>96</v>
      </c>
      <c r="AE115" s="26">
        <v>7</v>
      </c>
      <c r="AF115" s="7">
        <f t="shared" si="17"/>
        <v>672</v>
      </c>
      <c r="AG115" s="152">
        <v>1</v>
      </c>
      <c r="AH115" s="145">
        <f t="shared" si="22"/>
        <v>192</v>
      </c>
      <c r="AI115" s="139">
        <f t="shared" si="18"/>
        <v>15072</v>
      </c>
      <c r="AJ115" s="118">
        <f t="shared" si="23"/>
        <v>15072</v>
      </c>
      <c r="AM115" t="b">
        <f>D115='15.02.2022 Смета'!D117</f>
        <v>1</v>
      </c>
      <c r="AN115" t="b">
        <f>F115='15.02.2022 Смета'!E117</f>
        <v>1</v>
      </c>
      <c r="AO115" t="b">
        <f>G115='15.02.2022 Смета'!F117</f>
        <v>1</v>
      </c>
      <c r="AP115" t="b">
        <f>H115='15.02.2022 Смета'!G117</f>
        <v>1</v>
      </c>
    </row>
    <row r="116" spans="1:42" ht="16.149999999999999" customHeight="1" x14ac:dyDescent="0.25">
      <c r="A116" s="108">
        <v>96</v>
      </c>
      <c r="B116" s="8" t="s">
        <v>225</v>
      </c>
      <c r="C116" s="21" t="s">
        <v>110</v>
      </c>
      <c r="D116" s="22" t="s">
        <v>569</v>
      </c>
      <c r="E116" s="21" t="s">
        <v>710</v>
      </c>
      <c r="F116" s="35">
        <v>44729</v>
      </c>
      <c r="G116" s="35">
        <v>44731</v>
      </c>
      <c r="H116" s="21" t="s">
        <v>301</v>
      </c>
      <c r="I116" s="22" t="s">
        <v>710</v>
      </c>
      <c r="J116" s="35">
        <v>44729</v>
      </c>
      <c r="K116" s="35">
        <v>44731</v>
      </c>
      <c r="L116" s="10">
        <v>3</v>
      </c>
      <c r="M116" s="10">
        <v>3400</v>
      </c>
      <c r="N116" s="10">
        <f t="shared" si="14"/>
        <v>10200</v>
      </c>
      <c r="O116" s="10">
        <v>3</v>
      </c>
      <c r="P116" s="10">
        <v>2900</v>
      </c>
      <c r="Q116" s="10">
        <f t="shared" si="15"/>
        <v>8700</v>
      </c>
      <c r="R116" s="10">
        <v>3</v>
      </c>
      <c r="S116" s="10">
        <v>2800</v>
      </c>
      <c r="T116" s="10">
        <f t="shared" si="16"/>
        <v>8400</v>
      </c>
      <c r="U116" s="10">
        <v>72</v>
      </c>
      <c r="V116" s="10">
        <v>150</v>
      </c>
      <c r="W116" s="10">
        <f t="shared" si="19"/>
        <v>10800</v>
      </c>
      <c r="X116" s="10">
        <v>36</v>
      </c>
      <c r="Y116" s="10">
        <v>150</v>
      </c>
      <c r="Z116" s="10">
        <f t="shared" si="20"/>
        <v>5400</v>
      </c>
      <c r="AA116" s="10">
        <v>36</v>
      </c>
      <c r="AB116" s="10">
        <v>150</v>
      </c>
      <c r="AC116" s="10">
        <f t="shared" si="21"/>
        <v>5400</v>
      </c>
      <c r="AD116" s="11">
        <v>153</v>
      </c>
      <c r="AE116" s="26">
        <v>7</v>
      </c>
      <c r="AF116" s="7">
        <f t="shared" si="17"/>
        <v>1071</v>
      </c>
      <c r="AG116" s="152">
        <v>1</v>
      </c>
      <c r="AH116" s="145">
        <f t="shared" si="22"/>
        <v>306</v>
      </c>
      <c r="AI116" s="139">
        <f t="shared" si="18"/>
        <v>49971</v>
      </c>
      <c r="AJ116" s="118">
        <f t="shared" si="23"/>
        <v>49971</v>
      </c>
      <c r="AM116" t="b">
        <f>D116='15.02.2022 Смета'!D118</f>
        <v>1</v>
      </c>
      <c r="AN116" t="b">
        <f>F116='15.02.2022 Смета'!E118</f>
        <v>1</v>
      </c>
      <c r="AO116" t="b">
        <f>G116='15.02.2022 Смета'!F118</f>
        <v>1</v>
      </c>
      <c r="AP116" t="b">
        <f>H116='15.02.2022 Смета'!G118</f>
        <v>1</v>
      </c>
    </row>
    <row r="117" spans="1:42" ht="16.149999999999999" customHeight="1" x14ac:dyDescent="0.25">
      <c r="A117" s="114">
        <v>97</v>
      </c>
      <c r="B117" s="8" t="s">
        <v>225</v>
      </c>
      <c r="C117" s="21" t="s">
        <v>110</v>
      </c>
      <c r="D117" s="22" t="s">
        <v>570</v>
      </c>
      <c r="E117" s="21" t="s">
        <v>711</v>
      </c>
      <c r="F117" s="35">
        <v>44736</v>
      </c>
      <c r="G117" s="35">
        <v>44738</v>
      </c>
      <c r="H117" s="21" t="s">
        <v>301</v>
      </c>
      <c r="I117" s="22" t="s">
        <v>711</v>
      </c>
      <c r="J117" s="35">
        <v>44736</v>
      </c>
      <c r="K117" s="35">
        <v>44738</v>
      </c>
      <c r="L117" s="10">
        <v>3</v>
      </c>
      <c r="M117" s="10">
        <v>3400</v>
      </c>
      <c r="N117" s="10">
        <f t="shared" si="14"/>
        <v>10200</v>
      </c>
      <c r="O117" s="10">
        <v>3</v>
      </c>
      <c r="P117" s="10">
        <v>2900</v>
      </c>
      <c r="Q117" s="10">
        <f t="shared" si="15"/>
        <v>8700</v>
      </c>
      <c r="R117" s="10">
        <v>3</v>
      </c>
      <c r="S117" s="10">
        <v>2800</v>
      </c>
      <c r="T117" s="10">
        <f t="shared" si="16"/>
        <v>8400</v>
      </c>
      <c r="U117" s="10">
        <v>80</v>
      </c>
      <c r="V117" s="10">
        <v>150</v>
      </c>
      <c r="W117" s="10">
        <f t="shared" si="19"/>
        <v>12000</v>
      </c>
      <c r="X117" s="10">
        <v>44</v>
      </c>
      <c r="Y117" s="10">
        <v>150</v>
      </c>
      <c r="Z117" s="10">
        <f t="shared" si="20"/>
        <v>6600</v>
      </c>
      <c r="AA117" s="10">
        <v>44</v>
      </c>
      <c r="AB117" s="10">
        <v>150</v>
      </c>
      <c r="AC117" s="10">
        <f t="shared" si="21"/>
        <v>6600</v>
      </c>
      <c r="AD117" s="11">
        <v>177</v>
      </c>
      <c r="AE117" s="26">
        <v>7</v>
      </c>
      <c r="AF117" s="7">
        <f t="shared" si="17"/>
        <v>1239</v>
      </c>
      <c r="AG117" s="152">
        <v>1</v>
      </c>
      <c r="AH117" s="145">
        <f t="shared" si="22"/>
        <v>354</v>
      </c>
      <c r="AI117" s="139">
        <f t="shared" si="18"/>
        <v>53739</v>
      </c>
      <c r="AJ117" s="118">
        <f t="shared" si="23"/>
        <v>53739</v>
      </c>
      <c r="AM117" t="b">
        <f>D117='15.02.2022 Смета'!D119</f>
        <v>1</v>
      </c>
      <c r="AN117" t="b">
        <f>F117='15.02.2022 Смета'!E119</f>
        <v>1</v>
      </c>
      <c r="AO117" t="b">
        <f>G117='15.02.2022 Смета'!F119</f>
        <v>1</v>
      </c>
      <c r="AP117" t="b">
        <f>H117='15.02.2022 Смета'!G119</f>
        <v>1</v>
      </c>
    </row>
    <row r="118" spans="1:42" ht="27" customHeight="1" x14ac:dyDescent="0.25">
      <c r="A118" s="108">
        <v>98</v>
      </c>
      <c r="B118" s="8" t="s">
        <v>208</v>
      </c>
      <c r="C118" s="21" t="s">
        <v>110</v>
      </c>
      <c r="D118" s="22" t="s">
        <v>210</v>
      </c>
      <c r="E118" s="21" t="s">
        <v>365</v>
      </c>
      <c r="F118" s="35">
        <v>44820</v>
      </c>
      <c r="G118" s="35">
        <v>44822</v>
      </c>
      <c r="H118" s="21" t="s">
        <v>301</v>
      </c>
      <c r="I118" s="38" t="s">
        <v>365</v>
      </c>
      <c r="J118" s="35">
        <v>44820</v>
      </c>
      <c r="K118" s="35">
        <v>44822</v>
      </c>
      <c r="L118" s="10"/>
      <c r="M118" s="10">
        <v>3400</v>
      </c>
      <c r="N118" s="10">
        <f t="shared" si="14"/>
        <v>0</v>
      </c>
      <c r="O118" s="10"/>
      <c r="P118" s="10">
        <v>2900</v>
      </c>
      <c r="Q118" s="10">
        <f t="shared" si="15"/>
        <v>0</v>
      </c>
      <c r="R118" s="10"/>
      <c r="S118" s="10">
        <v>2800</v>
      </c>
      <c r="T118" s="10">
        <f t="shared" si="16"/>
        <v>0</v>
      </c>
      <c r="U118" s="10"/>
      <c r="V118" s="10">
        <v>150</v>
      </c>
      <c r="W118" s="10">
        <f t="shared" si="19"/>
        <v>0</v>
      </c>
      <c r="X118" s="10"/>
      <c r="Y118" s="10">
        <v>150</v>
      </c>
      <c r="Z118" s="10">
        <f t="shared" si="20"/>
        <v>0</v>
      </c>
      <c r="AA118" s="10"/>
      <c r="AB118" s="10">
        <v>150</v>
      </c>
      <c r="AC118" s="10">
        <f t="shared" si="21"/>
        <v>0</v>
      </c>
      <c r="AD118" s="66">
        <v>288</v>
      </c>
      <c r="AE118" s="7">
        <v>7</v>
      </c>
      <c r="AF118" s="7">
        <f t="shared" si="17"/>
        <v>2016</v>
      </c>
      <c r="AG118" s="152">
        <v>1</v>
      </c>
      <c r="AH118" s="139">
        <f t="shared" si="22"/>
        <v>288</v>
      </c>
      <c r="AI118" s="139">
        <f t="shared" si="18"/>
        <v>2016</v>
      </c>
      <c r="AJ118" s="109">
        <f t="shared" si="23"/>
        <v>2016</v>
      </c>
      <c r="AM118" t="b">
        <f>D118='15.02.2022 Смета'!D120</f>
        <v>1</v>
      </c>
      <c r="AN118" t="b">
        <f>F118='15.02.2022 Смета'!E120</f>
        <v>1</v>
      </c>
      <c r="AO118" t="b">
        <f>G118='15.02.2022 Смета'!F120</f>
        <v>1</v>
      </c>
      <c r="AP118" t="b">
        <f>H118='15.02.2022 Смета'!G120</f>
        <v>1</v>
      </c>
    </row>
    <row r="119" spans="1:42" ht="27" customHeight="1" x14ac:dyDescent="0.25">
      <c r="A119" s="114">
        <v>99</v>
      </c>
      <c r="B119" s="8" t="s">
        <v>225</v>
      </c>
      <c r="C119" s="21" t="s">
        <v>110</v>
      </c>
      <c r="D119" s="22" t="s">
        <v>571</v>
      </c>
      <c r="E119" s="21" t="s">
        <v>1077</v>
      </c>
      <c r="F119" s="35">
        <v>44827</v>
      </c>
      <c r="G119" s="35">
        <v>44829</v>
      </c>
      <c r="H119" s="21" t="s">
        <v>301</v>
      </c>
      <c r="I119" s="22" t="s">
        <v>761</v>
      </c>
      <c r="J119" s="35">
        <v>44827</v>
      </c>
      <c r="K119" s="35">
        <v>44829</v>
      </c>
      <c r="L119" s="10"/>
      <c r="M119" s="10">
        <v>3400</v>
      </c>
      <c r="N119" s="10">
        <f t="shared" si="14"/>
        <v>0</v>
      </c>
      <c r="O119" s="10"/>
      <c r="P119" s="10">
        <v>2900</v>
      </c>
      <c r="Q119" s="10">
        <f t="shared" si="15"/>
        <v>0</v>
      </c>
      <c r="R119" s="10"/>
      <c r="S119" s="10">
        <v>2800</v>
      </c>
      <c r="T119" s="10">
        <f t="shared" si="16"/>
        <v>0</v>
      </c>
      <c r="U119" s="10">
        <v>76</v>
      </c>
      <c r="V119" s="10">
        <v>150</v>
      </c>
      <c r="W119" s="10">
        <f t="shared" si="19"/>
        <v>11400</v>
      </c>
      <c r="X119" s="10">
        <v>42</v>
      </c>
      <c r="Y119" s="10">
        <v>150</v>
      </c>
      <c r="Z119" s="10">
        <f t="shared" si="20"/>
        <v>6300</v>
      </c>
      <c r="AA119" s="10">
        <v>42</v>
      </c>
      <c r="AB119" s="10">
        <v>150</v>
      </c>
      <c r="AC119" s="10">
        <f t="shared" si="21"/>
        <v>6300</v>
      </c>
      <c r="AD119" s="11">
        <v>160</v>
      </c>
      <c r="AE119" s="26">
        <v>7</v>
      </c>
      <c r="AF119" s="7">
        <f t="shared" si="17"/>
        <v>1120</v>
      </c>
      <c r="AG119" s="152">
        <v>1</v>
      </c>
      <c r="AH119" s="139">
        <f t="shared" si="22"/>
        <v>320</v>
      </c>
      <c r="AI119" s="139">
        <f t="shared" si="18"/>
        <v>25120</v>
      </c>
      <c r="AJ119" s="109">
        <f t="shared" si="23"/>
        <v>25120</v>
      </c>
      <c r="AM119" t="b">
        <f>D119='15.02.2022 Смета'!D121</f>
        <v>1</v>
      </c>
      <c r="AN119" t="b">
        <f>F119='15.02.2022 Смета'!E121</f>
        <v>1</v>
      </c>
      <c r="AO119" t="b">
        <f>G119='15.02.2022 Смета'!F121</f>
        <v>1</v>
      </c>
      <c r="AP119" t="b">
        <f>H119='15.02.2022 Смета'!G121</f>
        <v>1</v>
      </c>
    </row>
    <row r="120" spans="1:42" x14ac:dyDescent="0.25">
      <c r="A120" s="106"/>
      <c r="B120" s="96"/>
      <c r="C120" s="97"/>
      <c r="D120" s="179" t="s">
        <v>914</v>
      </c>
      <c r="E120" s="99"/>
      <c r="F120" s="99"/>
      <c r="G120" s="99"/>
      <c r="H120" s="99"/>
      <c r="I120" s="99"/>
      <c r="J120" s="99"/>
      <c r="K120" s="99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2"/>
      <c r="AE120" s="79"/>
      <c r="AF120" s="79"/>
      <c r="AG120" s="153"/>
      <c r="AH120" s="151"/>
      <c r="AI120" s="151"/>
      <c r="AJ120" s="164"/>
      <c r="AM120" t="b">
        <f>D120='15.02.2022 Смета'!D122</f>
        <v>1</v>
      </c>
      <c r="AN120" t="b">
        <f>F120='15.02.2022 Смета'!E122</f>
        <v>1</v>
      </c>
      <c r="AO120" t="b">
        <f>G120='15.02.2022 Смета'!F122</f>
        <v>1</v>
      </c>
      <c r="AP120" t="b">
        <f>H120='15.02.2022 Смета'!G122</f>
        <v>1</v>
      </c>
    </row>
    <row r="121" spans="1:42" ht="16.149999999999999" customHeight="1" x14ac:dyDescent="0.25">
      <c r="A121" s="112">
        <v>100</v>
      </c>
      <c r="B121" s="8" t="s">
        <v>19</v>
      </c>
      <c r="C121" s="21" t="s">
        <v>153</v>
      </c>
      <c r="D121" s="22" t="s">
        <v>58</v>
      </c>
      <c r="E121" s="21" t="s">
        <v>340</v>
      </c>
      <c r="F121" s="35">
        <v>44597</v>
      </c>
      <c r="G121" s="35">
        <v>44906</v>
      </c>
      <c r="H121" s="21" t="s">
        <v>748</v>
      </c>
      <c r="I121" s="22" t="s">
        <v>300</v>
      </c>
      <c r="J121" s="35">
        <v>44597</v>
      </c>
      <c r="K121" s="35">
        <v>44906</v>
      </c>
      <c r="L121" s="10"/>
      <c r="M121" s="10">
        <v>3400</v>
      </c>
      <c r="N121" s="10">
        <f t="shared" si="14"/>
        <v>0</v>
      </c>
      <c r="O121" s="10"/>
      <c r="P121" s="10">
        <v>2900</v>
      </c>
      <c r="Q121" s="10">
        <f t="shared" si="15"/>
        <v>0</v>
      </c>
      <c r="R121" s="10"/>
      <c r="S121" s="10">
        <v>2800</v>
      </c>
      <c r="T121" s="10">
        <f t="shared" si="16"/>
        <v>0</v>
      </c>
      <c r="U121" s="10">
        <v>2</v>
      </c>
      <c r="V121" s="10">
        <v>150</v>
      </c>
      <c r="W121" s="10">
        <f t="shared" si="19"/>
        <v>300</v>
      </c>
      <c r="X121" s="10">
        <v>2</v>
      </c>
      <c r="Y121" s="10">
        <v>150</v>
      </c>
      <c r="Z121" s="10">
        <f t="shared" si="20"/>
        <v>300</v>
      </c>
      <c r="AA121" s="10">
        <v>2</v>
      </c>
      <c r="AB121" s="10">
        <v>150</v>
      </c>
      <c r="AC121" s="10">
        <f t="shared" si="21"/>
        <v>300</v>
      </c>
      <c r="AD121" s="11"/>
      <c r="AE121" s="26">
        <v>7</v>
      </c>
      <c r="AF121" s="7">
        <f t="shared" si="17"/>
        <v>0</v>
      </c>
      <c r="AG121" s="152">
        <v>1</v>
      </c>
      <c r="AH121" s="139">
        <f t="shared" si="22"/>
        <v>6</v>
      </c>
      <c r="AI121" s="139">
        <f t="shared" si="18"/>
        <v>900</v>
      </c>
      <c r="AJ121" s="109">
        <f t="shared" si="23"/>
        <v>900</v>
      </c>
      <c r="AM121" t="b">
        <f>D121='15.02.2022 Смета'!D123</f>
        <v>1</v>
      </c>
      <c r="AN121" t="b">
        <f>F121='15.02.2022 Смета'!E123</f>
        <v>1</v>
      </c>
      <c r="AO121" t="b">
        <f>G121='15.02.2022 Смета'!F123</f>
        <v>1</v>
      </c>
      <c r="AP121" t="b">
        <f>H121='15.02.2022 Смета'!G123</f>
        <v>1</v>
      </c>
    </row>
    <row r="122" spans="1:42" ht="39.4" customHeight="1" x14ac:dyDescent="0.25">
      <c r="A122" s="108">
        <v>101</v>
      </c>
      <c r="B122" s="8" t="s">
        <v>19</v>
      </c>
      <c r="C122" s="21" t="s">
        <v>153</v>
      </c>
      <c r="D122" s="22" t="s">
        <v>174</v>
      </c>
      <c r="E122" s="21" t="s">
        <v>1006</v>
      </c>
      <c r="F122" s="35">
        <v>44738</v>
      </c>
      <c r="G122" s="35">
        <v>44742</v>
      </c>
      <c r="H122" s="21" t="s">
        <v>748</v>
      </c>
      <c r="I122" s="22" t="s">
        <v>712</v>
      </c>
      <c r="J122" s="35">
        <v>44738</v>
      </c>
      <c r="K122" s="35">
        <v>44742</v>
      </c>
      <c r="L122" s="10"/>
      <c r="M122" s="10">
        <v>3400</v>
      </c>
      <c r="N122" s="10">
        <f t="shared" si="14"/>
        <v>0</v>
      </c>
      <c r="O122" s="10"/>
      <c r="P122" s="10">
        <v>2900</v>
      </c>
      <c r="Q122" s="10">
        <f t="shared" si="15"/>
        <v>0</v>
      </c>
      <c r="R122" s="10"/>
      <c r="S122" s="10">
        <v>2800</v>
      </c>
      <c r="T122" s="10">
        <f t="shared" si="16"/>
        <v>0</v>
      </c>
      <c r="U122" s="10">
        <v>6</v>
      </c>
      <c r="V122" s="10">
        <v>150</v>
      </c>
      <c r="W122" s="10">
        <f t="shared" si="19"/>
        <v>900</v>
      </c>
      <c r="X122" s="10">
        <v>6</v>
      </c>
      <c r="Y122" s="10">
        <v>150</v>
      </c>
      <c r="Z122" s="10">
        <f t="shared" si="20"/>
        <v>900</v>
      </c>
      <c r="AA122" s="10">
        <v>6</v>
      </c>
      <c r="AB122" s="10">
        <v>150</v>
      </c>
      <c r="AC122" s="10">
        <f t="shared" si="21"/>
        <v>900</v>
      </c>
      <c r="AD122" s="11">
        <v>24</v>
      </c>
      <c r="AE122" s="26">
        <v>7</v>
      </c>
      <c r="AF122" s="7">
        <f t="shared" si="17"/>
        <v>168</v>
      </c>
      <c r="AG122" s="152">
        <v>1</v>
      </c>
      <c r="AH122" s="139">
        <f t="shared" si="22"/>
        <v>42</v>
      </c>
      <c r="AI122" s="139">
        <f t="shared" si="18"/>
        <v>2868</v>
      </c>
      <c r="AJ122" s="109">
        <f t="shared" si="23"/>
        <v>2868</v>
      </c>
      <c r="AM122" t="b">
        <f>D122='15.02.2022 Смета'!D124</f>
        <v>1</v>
      </c>
      <c r="AN122" t="b">
        <f>F122='15.02.2022 Смета'!E124</f>
        <v>1</v>
      </c>
      <c r="AO122" t="b">
        <f>G122='15.02.2022 Смета'!F124</f>
        <v>1</v>
      </c>
      <c r="AP122" t="b">
        <f>H122='15.02.2022 Смета'!G124</f>
        <v>1</v>
      </c>
    </row>
    <row r="123" spans="1:42" x14ac:dyDescent="0.25">
      <c r="A123" s="106"/>
      <c r="B123" s="96"/>
      <c r="C123" s="97"/>
      <c r="D123" s="179" t="s">
        <v>847</v>
      </c>
      <c r="E123" s="99"/>
      <c r="F123" s="99"/>
      <c r="G123" s="99"/>
      <c r="H123" s="99"/>
      <c r="I123" s="99"/>
      <c r="J123" s="99"/>
      <c r="K123" s="99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2"/>
      <c r="AE123" s="79"/>
      <c r="AF123" s="79"/>
      <c r="AG123" s="153"/>
      <c r="AH123" s="151"/>
      <c r="AI123" s="151"/>
      <c r="AJ123" s="164"/>
      <c r="AM123" t="b">
        <f>D123='15.02.2022 Смета'!D125</f>
        <v>1</v>
      </c>
      <c r="AN123" t="b">
        <f>F123='15.02.2022 Смета'!E125</f>
        <v>1</v>
      </c>
      <c r="AO123" t="b">
        <f>G123='15.02.2022 Смета'!F125</f>
        <v>1</v>
      </c>
      <c r="AP123" t="b">
        <f>H123='15.02.2022 Смета'!G125</f>
        <v>1</v>
      </c>
    </row>
    <row r="124" spans="1:42" ht="16.149999999999999" customHeight="1" x14ac:dyDescent="0.25">
      <c r="A124" s="108">
        <v>102</v>
      </c>
      <c r="B124" s="15" t="s">
        <v>14</v>
      </c>
      <c r="C124" s="21" t="s">
        <v>157</v>
      </c>
      <c r="D124" s="22" t="s">
        <v>572</v>
      </c>
      <c r="E124" s="21" t="s">
        <v>340</v>
      </c>
      <c r="F124" s="35">
        <v>44665</v>
      </c>
      <c r="G124" s="35">
        <v>44669</v>
      </c>
      <c r="H124" s="21" t="s">
        <v>309</v>
      </c>
      <c r="I124" s="22" t="s">
        <v>340</v>
      </c>
      <c r="J124" s="35">
        <v>44665</v>
      </c>
      <c r="K124" s="35">
        <v>44669</v>
      </c>
      <c r="L124" s="14"/>
      <c r="M124" s="10">
        <v>3400</v>
      </c>
      <c r="N124" s="10">
        <f t="shared" si="14"/>
        <v>0</v>
      </c>
      <c r="O124" s="14"/>
      <c r="P124" s="10">
        <v>2900</v>
      </c>
      <c r="Q124" s="10">
        <f t="shared" si="15"/>
        <v>0</v>
      </c>
      <c r="R124" s="14"/>
      <c r="S124" s="10">
        <v>2800</v>
      </c>
      <c r="T124" s="10">
        <f t="shared" si="16"/>
        <v>0</v>
      </c>
      <c r="U124" s="10">
        <v>7</v>
      </c>
      <c r="V124" s="10">
        <v>150</v>
      </c>
      <c r="W124" s="10">
        <f t="shared" si="19"/>
        <v>1050</v>
      </c>
      <c r="X124" s="10">
        <v>7</v>
      </c>
      <c r="Y124" s="10">
        <v>150</v>
      </c>
      <c r="Z124" s="10">
        <f t="shared" si="20"/>
        <v>1050</v>
      </c>
      <c r="AA124" s="10">
        <v>7</v>
      </c>
      <c r="AB124" s="10">
        <v>150</v>
      </c>
      <c r="AC124" s="10">
        <f t="shared" si="21"/>
        <v>1050</v>
      </c>
      <c r="AD124" s="10">
        <v>27</v>
      </c>
      <c r="AE124" s="26">
        <v>7</v>
      </c>
      <c r="AF124" s="7">
        <f t="shared" si="17"/>
        <v>189</v>
      </c>
      <c r="AG124" s="152">
        <v>1</v>
      </c>
      <c r="AH124" s="139">
        <f t="shared" si="22"/>
        <v>48</v>
      </c>
      <c r="AI124" s="139">
        <f t="shared" si="18"/>
        <v>3339</v>
      </c>
      <c r="AJ124" s="109">
        <f t="shared" si="23"/>
        <v>3339</v>
      </c>
      <c r="AM124" t="b">
        <f>D124='15.02.2022 Смета'!D126</f>
        <v>1</v>
      </c>
      <c r="AN124" t="b">
        <f>F124='15.02.2022 Смета'!E126</f>
        <v>1</v>
      </c>
      <c r="AO124" t="b">
        <f>G124='15.02.2022 Смета'!F126</f>
        <v>1</v>
      </c>
      <c r="AP124" t="b">
        <f>H124='15.02.2022 Смета'!G126</f>
        <v>1</v>
      </c>
    </row>
    <row r="125" spans="1:42" ht="27" customHeight="1" x14ac:dyDescent="0.25">
      <c r="A125" s="114">
        <v>103</v>
      </c>
      <c r="B125" s="15" t="s">
        <v>14</v>
      </c>
      <c r="C125" s="21" t="s">
        <v>157</v>
      </c>
      <c r="D125" s="22" t="s">
        <v>529</v>
      </c>
      <c r="E125" s="21" t="s">
        <v>713</v>
      </c>
      <c r="F125" s="35">
        <v>44706</v>
      </c>
      <c r="G125" s="35">
        <v>44712</v>
      </c>
      <c r="H125" s="21" t="s">
        <v>530</v>
      </c>
      <c r="I125" s="22" t="s">
        <v>713</v>
      </c>
      <c r="J125" s="35">
        <v>44706</v>
      </c>
      <c r="K125" s="35">
        <v>44712</v>
      </c>
      <c r="L125" s="28"/>
      <c r="M125" s="10">
        <v>3400</v>
      </c>
      <c r="N125" s="10">
        <f t="shared" si="14"/>
        <v>0</v>
      </c>
      <c r="O125" s="28"/>
      <c r="P125" s="10">
        <v>2900</v>
      </c>
      <c r="Q125" s="10">
        <f t="shared" si="15"/>
        <v>0</v>
      </c>
      <c r="R125" s="28"/>
      <c r="S125" s="10">
        <v>2800</v>
      </c>
      <c r="T125" s="10">
        <f t="shared" si="16"/>
        <v>0</v>
      </c>
      <c r="U125" s="10">
        <v>10</v>
      </c>
      <c r="V125" s="10">
        <v>150</v>
      </c>
      <c r="W125" s="10">
        <f t="shared" si="19"/>
        <v>1500</v>
      </c>
      <c r="X125" s="10">
        <v>10</v>
      </c>
      <c r="Y125" s="10">
        <v>150</v>
      </c>
      <c r="Z125" s="10">
        <f t="shared" si="20"/>
        <v>1500</v>
      </c>
      <c r="AA125" s="10">
        <v>10</v>
      </c>
      <c r="AB125" s="10">
        <v>150</v>
      </c>
      <c r="AC125" s="10">
        <f t="shared" si="21"/>
        <v>1500</v>
      </c>
      <c r="AD125" s="29">
        <v>30</v>
      </c>
      <c r="AE125" s="26">
        <v>7</v>
      </c>
      <c r="AF125" s="7">
        <f t="shared" si="17"/>
        <v>210</v>
      </c>
      <c r="AG125" s="152">
        <v>1</v>
      </c>
      <c r="AH125" s="139">
        <f t="shared" si="22"/>
        <v>60</v>
      </c>
      <c r="AI125" s="139">
        <f t="shared" si="18"/>
        <v>4710</v>
      </c>
      <c r="AJ125" s="109">
        <f t="shared" si="23"/>
        <v>4710</v>
      </c>
      <c r="AM125" t="b">
        <f>D125='15.02.2022 Смета'!D127</f>
        <v>1</v>
      </c>
      <c r="AN125" t="b">
        <f>F125='15.02.2022 Смета'!E127</f>
        <v>1</v>
      </c>
      <c r="AO125" t="b">
        <f>G125='15.02.2022 Смета'!F127</f>
        <v>1</v>
      </c>
      <c r="AP125" t="b">
        <f>H125='15.02.2022 Смета'!G127</f>
        <v>1</v>
      </c>
    </row>
    <row r="126" spans="1:42" ht="27" customHeight="1" x14ac:dyDescent="0.25">
      <c r="A126" s="108">
        <v>104</v>
      </c>
      <c r="B126" s="15" t="s">
        <v>14</v>
      </c>
      <c r="C126" s="21" t="s">
        <v>157</v>
      </c>
      <c r="D126" s="22" t="s">
        <v>173</v>
      </c>
      <c r="E126" s="21" t="s">
        <v>714</v>
      </c>
      <c r="F126" s="35">
        <v>44746</v>
      </c>
      <c r="G126" s="35">
        <v>44752</v>
      </c>
      <c r="H126" s="21" t="s">
        <v>367</v>
      </c>
      <c r="I126" s="22" t="s">
        <v>714</v>
      </c>
      <c r="J126" s="35">
        <v>44746</v>
      </c>
      <c r="K126" s="35">
        <v>44752</v>
      </c>
      <c r="L126" s="14"/>
      <c r="M126" s="10">
        <v>3400</v>
      </c>
      <c r="N126" s="10">
        <f t="shared" si="14"/>
        <v>0</v>
      </c>
      <c r="O126" s="14"/>
      <c r="P126" s="10">
        <v>2900</v>
      </c>
      <c r="Q126" s="10">
        <f t="shared" si="15"/>
        <v>0</v>
      </c>
      <c r="R126" s="14"/>
      <c r="S126" s="10">
        <v>2800</v>
      </c>
      <c r="T126" s="10">
        <f t="shared" si="16"/>
        <v>0</v>
      </c>
      <c r="U126" s="10">
        <v>9</v>
      </c>
      <c r="V126" s="10">
        <v>150</v>
      </c>
      <c r="W126" s="10">
        <f t="shared" si="19"/>
        <v>1350</v>
      </c>
      <c r="X126" s="10">
        <v>9</v>
      </c>
      <c r="Y126" s="10">
        <v>150</v>
      </c>
      <c r="Z126" s="10">
        <f t="shared" si="20"/>
        <v>1350</v>
      </c>
      <c r="AA126" s="10">
        <v>9</v>
      </c>
      <c r="AB126" s="10">
        <v>150</v>
      </c>
      <c r="AC126" s="10">
        <f t="shared" si="21"/>
        <v>1350</v>
      </c>
      <c r="AD126" s="10">
        <v>27</v>
      </c>
      <c r="AE126" s="26">
        <v>7</v>
      </c>
      <c r="AF126" s="7">
        <f t="shared" si="17"/>
        <v>189</v>
      </c>
      <c r="AG126" s="152">
        <v>1</v>
      </c>
      <c r="AH126" s="139">
        <f t="shared" si="22"/>
        <v>54</v>
      </c>
      <c r="AI126" s="139">
        <f t="shared" si="18"/>
        <v>4239</v>
      </c>
      <c r="AJ126" s="109">
        <f t="shared" si="23"/>
        <v>4239</v>
      </c>
      <c r="AM126" t="b">
        <f>D126='15.02.2022 Смета'!D128</f>
        <v>1</v>
      </c>
      <c r="AN126" t="b">
        <f>F126='15.02.2022 Смета'!E128</f>
        <v>1</v>
      </c>
      <c r="AO126" t="b">
        <f>G126='15.02.2022 Смета'!F128</f>
        <v>1</v>
      </c>
      <c r="AP126" t="b">
        <f>H126='15.02.2022 Смета'!G128</f>
        <v>1</v>
      </c>
    </row>
    <row r="127" spans="1:42" ht="27" customHeight="1" x14ac:dyDescent="0.25">
      <c r="A127" s="114">
        <v>105</v>
      </c>
      <c r="B127" s="15" t="s">
        <v>14</v>
      </c>
      <c r="C127" s="21" t="s">
        <v>157</v>
      </c>
      <c r="D127" s="22" t="s">
        <v>174</v>
      </c>
      <c r="E127" s="21" t="s">
        <v>714</v>
      </c>
      <c r="F127" s="35">
        <v>44746</v>
      </c>
      <c r="G127" s="35">
        <v>44752</v>
      </c>
      <c r="H127" s="21" t="s">
        <v>367</v>
      </c>
      <c r="I127" s="22" t="s">
        <v>714</v>
      </c>
      <c r="J127" s="35">
        <v>44746</v>
      </c>
      <c r="K127" s="35">
        <v>44752</v>
      </c>
      <c r="L127" s="28"/>
      <c r="M127" s="10">
        <v>3400</v>
      </c>
      <c r="N127" s="10">
        <f t="shared" si="14"/>
        <v>0</v>
      </c>
      <c r="O127" s="28"/>
      <c r="P127" s="10">
        <v>2900</v>
      </c>
      <c r="Q127" s="10">
        <f t="shared" si="15"/>
        <v>0</v>
      </c>
      <c r="R127" s="28"/>
      <c r="S127" s="10">
        <v>2800</v>
      </c>
      <c r="T127" s="10">
        <f t="shared" si="16"/>
        <v>0</v>
      </c>
      <c r="U127" s="10">
        <v>44</v>
      </c>
      <c r="V127" s="10">
        <v>150</v>
      </c>
      <c r="W127" s="10">
        <f t="shared" si="19"/>
        <v>6600</v>
      </c>
      <c r="X127" s="10">
        <v>44</v>
      </c>
      <c r="Y127" s="10">
        <v>150</v>
      </c>
      <c r="Z127" s="10">
        <f t="shared" si="20"/>
        <v>6600</v>
      </c>
      <c r="AA127" s="10">
        <v>44</v>
      </c>
      <c r="AB127" s="10">
        <v>150</v>
      </c>
      <c r="AC127" s="10">
        <f t="shared" si="21"/>
        <v>6600</v>
      </c>
      <c r="AD127" s="29">
        <v>132</v>
      </c>
      <c r="AE127" s="26">
        <v>7</v>
      </c>
      <c r="AF127" s="7">
        <f t="shared" si="17"/>
        <v>924</v>
      </c>
      <c r="AG127" s="152">
        <v>1</v>
      </c>
      <c r="AH127" s="145">
        <f t="shared" si="22"/>
        <v>264</v>
      </c>
      <c r="AI127" s="139">
        <f t="shared" si="18"/>
        <v>20724</v>
      </c>
      <c r="AJ127" s="118">
        <f t="shared" si="23"/>
        <v>20724</v>
      </c>
      <c r="AM127" t="b">
        <f>D127='15.02.2022 Смета'!D129</f>
        <v>1</v>
      </c>
      <c r="AN127" t="b">
        <f>F127='15.02.2022 Смета'!E129</f>
        <v>1</v>
      </c>
      <c r="AO127" t="b">
        <f>G127='15.02.2022 Смета'!F129</f>
        <v>1</v>
      </c>
      <c r="AP127" t="b">
        <f>H127='15.02.2022 Смета'!G129</f>
        <v>1</v>
      </c>
    </row>
    <row r="128" spans="1:42" x14ac:dyDescent="0.25">
      <c r="A128" s="106"/>
      <c r="B128" s="96"/>
      <c r="C128" s="97"/>
      <c r="D128" s="179" t="s">
        <v>848</v>
      </c>
      <c r="E128" s="99"/>
      <c r="F128" s="99"/>
      <c r="G128" s="99"/>
      <c r="H128" s="99"/>
      <c r="I128" s="99"/>
      <c r="J128" s="99"/>
      <c r="K128" s="99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2"/>
      <c r="AE128" s="79"/>
      <c r="AF128" s="79"/>
      <c r="AG128" s="153"/>
      <c r="AH128" s="151"/>
      <c r="AI128" s="151"/>
      <c r="AJ128" s="164"/>
      <c r="AM128" t="b">
        <f>D128='15.02.2022 Смета'!D130</f>
        <v>1</v>
      </c>
      <c r="AN128" t="b">
        <f>F128='15.02.2022 Смета'!E130</f>
        <v>1</v>
      </c>
      <c r="AO128" t="b">
        <f>G128='15.02.2022 Смета'!F130</f>
        <v>1</v>
      </c>
      <c r="AP128" t="b">
        <f>H128='15.02.2022 Смета'!G130</f>
        <v>1</v>
      </c>
    </row>
    <row r="129" spans="1:42" ht="27" customHeight="1" x14ac:dyDescent="0.25">
      <c r="A129" s="108">
        <v>106</v>
      </c>
      <c r="B129" s="18" t="s">
        <v>172</v>
      </c>
      <c r="C129" s="44" t="s">
        <v>120</v>
      </c>
      <c r="D129" s="42" t="s">
        <v>174</v>
      </c>
      <c r="E129" s="21" t="s">
        <v>369</v>
      </c>
      <c r="F129" s="43">
        <v>44621</v>
      </c>
      <c r="G129" s="43">
        <v>44625</v>
      </c>
      <c r="H129" s="21" t="s">
        <v>319</v>
      </c>
      <c r="I129" s="38" t="s">
        <v>369</v>
      </c>
      <c r="J129" s="43">
        <v>44621</v>
      </c>
      <c r="K129" s="43">
        <v>44625</v>
      </c>
      <c r="L129" s="13"/>
      <c r="M129" s="10">
        <v>3400</v>
      </c>
      <c r="N129" s="10">
        <f t="shared" ref="N129:N204" si="24">L129*M129</f>
        <v>0</v>
      </c>
      <c r="O129" s="13"/>
      <c r="P129" s="10">
        <v>2900</v>
      </c>
      <c r="Q129" s="10">
        <f t="shared" ref="Q129:Q204" si="25">O129*P129</f>
        <v>0</v>
      </c>
      <c r="R129" s="13"/>
      <c r="S129" s="10">
        <v>2800</v>
      </c>
      <c r="T129" s="10">
        <f t="shared" ref="T129:T204" si="26">R129*S129</f>
        <v>0</v>
      </c>
      <c r="U129" s="13">
        <v>44</v>
      </c>
      <c r="V129" s="10">
        <v>150</v>
      </c>
      <c r="W129" s="10">
        <f t="shared" si="19"/>
        <v>6600</v>
      </c>
      <c r="X129" s="13">
        <v>44</v>
      </c>
      <c r="Y129" s="10">
        <v>150</v>
      </c>
      <c r="Z129" s="10">
        <f t="shared" si="20"/>
        <v>6600</v>
      </c>
      <c r="AA129" s="13">
        <v>44</v>
      </c>
      <c r="AB129" s="10">
        <v>150</v>
      </c>
      <c r="AC129" s="10">
        <f t="shared" si="21"/>
        <v>6600</v>
      </c>
      <c r="AD129" s="24"/>
      <c r="AE129" s="26">
        <v>7</v>
      </c>
      <c r="AF129" s="7">
        <f t="shared" ref="AF129:AF204" si="27">AD129*AE129</f>
        <v>0</v>
      </c>
      <c r="AG129" s="152">
        <v>1</v>
      </c>
      <c r="AH129" s="145">
        <f t="shared" si="22"/>
        <v>132</v>
      </c>
      <c r="AI129" s="139">
        <f t="shared" si="18"/>
        <v>19800</v>
      </c>
      <c r="AJ129" s="118">
        <f t="shared" si="23"/>
        <v>19800</v>
      </c>
      <c r="AM129" t="b">
        <f>D129='15.02.2022 Смета'!D131</f>
        <v>1</v>
      </c>
      <c r="AN129" t="b">
        <f>F129='15.02.2022 Смета'!E131</f>
        <v>1</v>
      </c>
      <c r="AO129" t="b">
        <f>G129='15.02.2022 Смета'!F131</f>
        <v>1</v>
      </c>
      <c r="AP129" t="b">
        <f>H129='15.02.2022 Смета'!G131</f>
        <v>1</v>
      </c>
    </row>
    <row r="130" spans="1:42" ht="27" customHeight="1" x14ac:dyDescent="0.25">
      <c r="A130" s="108">
        <v>107</v>
      </c>
      <c r="B130" s="8" t="s">
        <v>172</v>
      </c>
      <c r="C130" s="21" t="s">
        <v>120</v>
      </c>
      <c r="D130" s="22" t="s">
        <v>46</v>
      </c>
      <c r="E130" s="21" t="s">
        <v>370</v>
      </c>
      <c r="F130" s="35">
        <v>44636</v>
      </c>
      <c r="G130" s="35">
        <v>44639</v>
      </c>
      <c r="H130" s="21" t="s">
        <v>301</v>
      </c>
      <c r="I130" s="38" t="s">
        <v>370</v>
      </c>
      <c r="J130" s="35">
        <v>44636</v>
      </c>
      <c r="K130" s="35">
        <v>44639</v>
      </c>
      <c r="L130" s="10"/>
      <c r="M130" s="10">
        <v>3400</v>
      </c>
      <c r="N130" s="10">
        <f t="shared" si="24"/>
        <v>0</v>
      </c>
      <c r="O130" s="10"/>
      <c r="P130" s="10">
        <v>2900</v>
      </c>
      <c r="Q130" s="10">
        <f t="shared" si="25"/>
        <v>0</v>
      </c>
      <c r="R130" s="10"/>
      <c r="S130" s="10">
        <v>2800</v>
      </c>
      <c r="T130" s="10">
        <f t="shared" si="26"/>
        <v>0</v>
      </c>
      <c r="U130" s="10">
        <v>18</v>
      </c>
      <c r="V130" s="10">
        <v>150</v>
      </c>
      <c r="W130" s="10">
        <f t="shared" si="19"/>
        <v>2700</v>
      </c>
      <c r="X130" s="10">
        <v>18</v>
      </c>
      <c r="Y130" s="10">
        <v>150</v>
      </c>
      <c r="Z130" s="10">
        <f t="shared" si="20"/>
        <v>2700</v>
      </c>
      <c r="AA130" s="13">
        <v>18</v>
      </c>
      <c r="AB130" s="10">
        <v>150</v>
      </c>
      <c r="AC130" s="10">
        <f t="shared" si="21"/>
        <v>2700</v>
      </c>
      <c r="AD130" s="11"/>
      <c r="AE130" s="26">
        <v>7</v>
      </c>
      <c r="AF130" s="7">
        <f t="shared" si="27"/>
        <v>0</v>
      </c>
      <c r="AG130" s="152">
        <v>1</v>
      </c>
      <c r="AH130" s="145">
        <f t="shared" si="22"/>
        <v>54</v>
      </c>
      <c r="AI130" s="139">
        <f t="shared" si="18"/>
        <v>8100</v>
      </c>
      <c r="AJ130" s="118">
        <f t="shared" si="23"/>
        <v>8100</v>
      </c>
      <c r="AM130" t="b">
        <f>D130='15.02.2022 Смета'!D132</f>
        <v>1</v>
      </c>
      <c r="AN130" t="b">
        <f>F130='15.02.2022 Смета'!E132</f>
        <v>1</v>
      </c>
      <c r="AO130" t="b">
        <f>G130='15.02.2022 Смета'!F132</f>
        <v>1</v>
      </c>
      <c r="AP130" t="b">
        <f>H130='15.02.2022 Смета'!G132</f>
        <v>1</v>
      </c>
    </row>
    <row r="131" spans="1:42" ht="27" customHeight="1" x14ac:dyDescent="0.25">
      <c r="A131" s="108">
        <v>108</v>
      </c>
      <c r="B131" s="8" t="s">
        <v>172</v>
      </c>
      <c r="C131" s="21" t="s">
        <v>120</v>
      </c>
      <c r="D131" s="22" t="s">
        <v>70</v>
      </c>
      <c r="E131" s="21" t="s">
        <v>371</v>
      </c>
      <c r="F131" s="35">
        <v>44640</v>
      </c>
      <c r="G131" s="35">
        <v>44645</v>
      </c>
      <c r="H131" s="21" t="s">
        <v>319</v>
      </c>
      <c r="I131" s="38" t="s">
        <v>371</v>
      </c>
      <c r="J131" s="35">
        <v>44640</v>
      </c>
      <c r="K131" s="35">
        <v>44645</v>
      </c>
      <c r="L131" s="10"/>
      <c r="M131" s="10">
        <v>3400</v>
      </c>
      <c r="N131" s="10">
        <f t="shared" si="24"/>
        <v>0</v>
      </c>
      <c r="O131" s="10"/>
      <c r="P131" s="10">
        <v>2900</v>
      </c>
      <c r="Q131" s="10">
        <f t="shared" si="25"/>
        <v>0</v>
      </c>
      <c r="R131" s="10"/>
      <c r="S131" s="10">
        <v>2800</v>
      </c>
      <c r="T131" s="10">
        <f t="shared" si="26"/>
        <v>0</v>
      </c>
      <c r="U131" s="10">
        <v>34</v>
      </c>
      <c r="V131" s="10">
        <v>150</v>
      </c>
      <c r="W131" s="10">
        <f t="shared" si="19"/>
        <v>5100</v>
      </c>
      <c r="X131" s="10">
        <v>34</v>
      </c>
      <c r="Y131" s="10">
        <v>150</v>
      </c>
      <c r="Z131" s="10">
        <f t="shared" si="20"/>
        <v>5100</v>
      </c>
      <c r="AA131" s="10">
        <v>34</v>
      </c>
      <c r="AB131" s="10">
        <v>150</v>
      </c>
      <c r="AC131" s="10">
        <f t="shared" si="21"/>
        <v>5100</v>
      </c>
      <c r="AD131" s="11"/>
      <c r="AE131" s="26">
        <v>7</v>
      </c>
      <c r="AF131" s="7">
        <f t="shared" si="27"/>
        <v>0</v>
      </c>
      <c r="AG131" s="152">
        <v>1</v>
      </c>
      <c r="AH131" s="139">
        <f t="shared" si="22"/>
        <v>102</v>
      </c>
      <c r="AI131" s="139">
        <f t="shared" si="18"/>
        <v>15300</v>
      </c>
      <c r="AJ131" s="109">
        <f t="shared" si="23"/>
        <v>15300</v>
      </c>
      <c r="AM131" t="b">
        <f>D131='15.02.2022 Смета'!D133</f>
        <v>1</v>
      </c>
      <c r="AN131" t="b">
        <f>F131='15.02.2022 Смета'!E133</f>
        <v>1</v>
      </c>
      <c r="AO131" t="b">
        <f>G131='15.02.2022 Смета'!F133</f>
        <v>1</v>
      </c>
      <c r="AP131" t="b">
        <f>H131='15.02.2022 Смета'!G133</f>
        <v>1</v>
      </c>
    </row>
    <row r="132" spans="1:42" ht="16.149999999999999" customHeight="1" x14ac:dyDescent="0.25">
      <c r="A132" s="106"/>
      <c r="B132" s="96"/>
      <c r="C132" s="97"/>
      <c r="D132" s="179" t="s">
        <v>849</v>
      </c>
      <c r="E132" s="99"/>
      <c r="F132" s="99"/>
      <c r="G132" s="99"/>
      <c r="H132" s="99"/>
      <c r="I132" s="99"/>
      <c r="J132" s="99"/>
      <c r="K132" s="99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2"/>
      <c r="AE132" s="79"/>
      <c r="AF132" s="79"/>
      <c r="AG132" s="153"/>
      <c r="AH132" s="151"/>
      <c r="AI132" s="151"/>
      <c r="AJ132" s="164"/>
      <c r="AM132" t="b">
        <f>D132='15.02.2022 Смета'!D134</f>
        <v>1</v>
      </c>
      <c r="AN132" t="b">
        <f>F132='15.02.2022 Смета'!E134</f>
        <v>1</v>
      </c>
      <c r="AO132" t="b">
        <f>G132='15.02.2022 Смета'!F134</f>
        <v>1</v>
      </c>
      <c r="AP132" t="b">
        <f>H132='15.02.2022 Смета'!G134</f>
        <v>1</v>
      </c>
    </row>
    <row r="133" spans="1:42" ht="16.149999999999999" customHeight="1" x14ac:dyDescent="0.25">
      <c r="A133" s="108">
        <v>109</v>
      </c>
      <c r="B133" s="8" t="s">
        <v>219</v>
      </c>
      <c r="C133" s="21" t="s">
        <v>220</v>
      </c>
      <c r="D133" s="22" t="s">
        <v>573</v>
      </c>
      <c r="E133" s="21" t="s">
        <v>376</v>
      </c>
      <c r="F133" s="35">
        <v>44670</v>
      </c>
      <c r="G133" s="35">
        <v>44673</v>
      </c>
      <c r="H133" s="21" t="s">
        <v>301</v>
      </c>
      <c r="I133" s="22" t="s">
        <v>376</v>
      </c>
      <c r="J133" s="35">
        <v>44670</v>
      </c>
      <c r="K133" s="35">
        <v>44673</v>
      </c>
      <c r="L133" s="10"/>
      <c r="M133" s="10">
        <v>3400</v>
      </c>
      <c r="N133" s="10">
        <f t="shared" si="24"/>
        <v>0</v>
      </c>
      <c r="O133" s="10"/>
      <c r="P133" s="10">
        <v>2900</v>
      </c>
      <c r="Q133" s="10">
        <f t="shared" si="25"/>
        <v>0</v>
      </c>
      <c r="R133" s="10"/>
      <c r="S133" s="10">
        <v>2800</v>
      </c>
      <c r="T133" s="10">
        <f t="shared" si="26"/>
        <v>0</v>
      </c>
      <c r="U133" s="10">
        <v>16</v>
      </c>
      <c r="V133" s="10">
        <v>150</v>
      </c>
      <c r="W133" s="10">
        <f t="shared" si="19"/>
        <v>2400</v>
      </c>
      <c r="X133" s="10">
        <v>16</v>
      </c>
      <c r="Y133" s="10">
        <v>150</v>
      </c>
      <c r="Z133" s="10">
        <f t="shared" si="20"/>
        <v>2400</v>
      </c>
      <c r="AA133" s="10">
        <v>16</v>
      </c>
      <c r="AB133" s="10">
        <v>150</v>
      </c>
      <c r="AC133" s="10">
        <f t="shared" si="21"/>
        <v>2400</v>
      </c>
      <c r="AD133" s="11">
        <v>48</v>
      </c>
      <c r="AE133" s="26">
        <v>7</v>
      </c>
      <c r="AF133" s="7">
        <f t="shared" si="27"/>
        <v>336</v>
      </c>
      <c r="AG133" s="152">
        <v>1</v>
      </c>
      <c r="AH133" s="139">
        <f t="shared" si="22"/>
        <v>96</v>
      </c>
      <c r="AI133" s="139">
        <f t="shared" si="18"/>
        <v>7536</v>
      </c>
      <c r="AJ133" s="109">
        <f t="shared" si="23"/>
        <v>7536</v>
      </c>
      <c r="AM133" t="b">
        <f>D133='15.02.2022 Смета'!D135</f>
        <v>1</v>
      </c>
      <c r="AN133" t="b">
        <f>F133='15.02.2022 Смета'!E135</f>
        <v>1</v>
      </c>
      <c r="AO133" t="b">
        <f>G133='15.02.2022 Смета'!F135</f>
        <v>1</v>
      </c>
      <c r="AP133" t="b">
        <f>H133='15.02.2022 Смета'!G135</f>
        <v>1</v>
      </c>
    </row>
    <row r="134" spans="1:42" ht="16.149999999999999" customHeight="1" x14ac:dyDescent="0.25">
      <c r="A134" s="108">
        <v>110</v>
      </c>
      <c r="B134" s="8" t="s">
        <v>219</v>
      </c>
      <c r="C134" s="21" t="s">
        <v>220</v>
      </c>
      <c r="D134" s="22" t="s">
        <v>36</v>
      </c>
      <c r="E134" s="21" t="s">
        <v>378</v>
      </c>
      <c r="F134" s="35">
        <v>44671</v>
      </c>
      <c r="G134" s="35">
        <v>44673</v>
      </c>
      <c r="H134" s="21" t="s">
        <v>301</v>
      </c>
      <c r="I134" s="38" t="s">
        <v>378</v>
      </c>
      <c r="J134" s="35">
        <v>44671</v>
      </c>
      <c r="K134" s="35">
        <v>44673</v>
      </c>
      <c r="L134" s="10"/>
      <c r="M134" s="10">
        <v>3400</v>
      </c>
      <c r="N134" s="10">
        <f t="shared" si="24"/>
        <v>0</v>
      </c>
      <c r="O134" s="10"/>
      <c r="P134" s="10">
        <v>2900</v>
      </c>
      <c r="Q134" s="10">
        <f t="shared" si="25"/>
        <v>0</v>
      </c>
      <c r="R134" s="10"/>
      <c r="S134" s="10">
        <v>2800</v>
      </c>
      <c r="T134" s="10">
        <f t="shared" si="26"/>
        <v>0</v>
      </c>
      <c r="U134" s="10">
        <v>8</v>
      </c>
      <c r="V134" s="10">
        <v>150</v>
      </c>
      <c r="W134" s="10">
        <f t="shared" si="19"/>
        <v>1200</v>
      </c>
      <c r="X134" s="10">
        <v>8</v>
      </c>
      <c r="Y134" s="10">
        <v>150</v>
      </c>
      <c r="Z134" s="10">
        <f t="shared" si="20"/>
        <v>1200</v>
      </c>
      <c r="AA134" s="10">
        <v>8</v>
      </c>
      <c r="AB134" s="10">
        <v>150</v>
      </c>
      <c r="AC134" s="10">
        <f t="shared" si="21"/>
        <v>1200</v>
      </c>
      <c r="AD134" s="11">
        <v>24</v>
      </c>
      <c r="AE134" s="26">
        <v>7</v>
      </c>
      <c r="AF134" s="7">
        <f t="shared" si="27"/>
        <v>168</v>
      </c>
      <c r="AG134" s="152">
        <v>1</v>
      </c>
      <c r="AH134" s="139">
        <f t="shared" si="22"/>
        <v>48</v>
      </c>
      <c r="AI134" s="139">
        <f t="shared" si="18"/>
        <v>3768</v>
      </c>
      <c r="AJ134" s="109">
        <f t="shared" si="23"/>
        <v>3768</v>
      </c>
      <c r="AM134" t="b">
        <f>D134='15.02.2022 Смета'!D136</f>
        <v>1</v>
      </c>
      <c r="AN134" t="b">
        <f>F134='15.02.2022 Смета'!E136</f>
        <v>1</v>
      </c>
      <c r="AO134" t="b">
        <f>G134='15.02.2022 Смета'!F136</f>
        <v>1</v>
      </c>
      <c r="AP134" t="b">
        <f>H134='15.02.2022 Смета'!G136</f>
        <v>1</v>
      </c>
    </row>
    <row r="135" spans="1:42" ht="16.149999999999999" customHeight="1" x14ac:dyDescent="0.25">
      <c r="A135" s="108">
        <v>111</v>
      </c>
      <c r="B135" s="8" t="s">
        <v>219</v>
      </c>
      <c r="C135" s="21" t="s">
        <v>220</v>
      </c>
      <c r="D135" s="22" t="s">
        <v>37</v>
      </c>
      <c r="E135" s="21" t="s">
        <v>337</v>
      </c>
      <c r="F135" s="35">
        <v>44712</v>
      </c>
      <c r="G135" s="35">
        <v>44715</v>
      </c>
      <c r="H135" s="21" t="s">
        <v>301</v>
      </c>
      <c r="I135" s="38" t="s">
        <v>337</v>
      </c>
      <c r="J135" s="35">
        <v>44712</v>
      </c>
      <c r="K135" s="35">
        <v>44715</v>
      </c>
      <c r="L135" s="10"/>
      <c r="M135" s="10">
        <v>3400</v>
      </c>
      <c r="N135" s="10">
        <f t="shared" si="24"/>
        <v>0</v>
      </c>
      <c r="O135" s="10"/>
      <c r="P135" s="10">
        <v>2900</v>
      </c>
      <c r="Q135" s="10">
        <f t="shared" si="25"/>
        <v>0</v>
      </c>
      <c r="R135" s="10"/>
      <c r="S135" s="10">
        <v>2800</v>
      </c>
      <c r="T135" s="10">
        <f t="shared" si="26"/>
        <v>0</v>
      </c>
      <c r="U135" s="10">
        <v>18</v>
      </c>
      <c r="V135" s="10">
        <v>150</v>
      </c>
      <c r="W135" s="10">
        <f t="shared" si="19"/>
        <v>2700</v>
      </c>
      <c r="X135" s="10">
        <v>18</v>
      </c>
      <c r="Y135" s="10">
        <v>150</v>
      </c>
      <c r="Z135" s="10">
        <f t="shared" si="20"/>
        <v>2700</v>
      </c>
      <c r="AA135" s="10">
        <v>18</v>
      </c>
      <c r="AB135" s="10">
        <v>150</v>
      </c>
      <c r="AC135" s="10">
        <f t="shared" si="21"/>
        <v>2700</v>
      </c>
      <c r="AD135" s="11">
        <v>54</v>
      </c>
      <c r="AE135" s="26">
        <v>7</v>
      </c>
      <c r="AF135" s="7">
        <f t="shared" si="27"/>
        <v>378</v>
      </c>
      <c r="AG135" s="152">
        <v>1</v>
      </c>
      <c r="AH135" s="139">
        <f t="shared" si="22"/>
        <v>108</v>
      </c>
      <c r="AI135" s="139">
        <f t="shared" si="18"/>
        <v>8478</v>
      </c>
      <c r="AJ135" s="109">
        <f t="shared" si="23"/>
        <v>8478</v>
      </c>
      <c r="AM135" t="b">
        <f>D135='15.02.2022 Смета'!D137</f>
        <v>1</v>
      </c>
      <c r="AN135" t="b">
        <f>F135='15.02.2022 Смета'!E137</f>
        <v>1</v>
      </c>
      <c r="AO135" t="b">
        <f>G135='15.02.2022 Смета'!F137</f>
        <v>1</v>
      </c>
      <c r="AP135" t="b">
        <f>H135='15.02.2022 Смета'!G137</f>
        <v>1</v>
      </c>
    </row>
    <row r="136" spans="1:42" ht="16.149999999999999" customHeight="1" x14ac:dyDescent="0.25">
      <c r="A136" s="108">
        <v>112</v>
      </c>
      <c r="B136" s="8" t="s">
        <v>219</v>
      </c>
      <c r="C136" s="21" t="s">
        <v>220</v>
      </c>
      <c r="D136" s="22" t="s">
        <v>35</v>
      </c>
      <c r="E136" s="21" t="s">
        <v>375</v>
      </c>
      <c r="F136" s="35">
        <v>44719</v>
      </c>
      <c r="G136" s="35">
        <v>44722</v>
      </c>
      <c r="H136" s="21" t="s">
        <v>301</v>
      </c>
      <c r="I136" s="38" t="s">
        <v>375</v>
      </c>
      <c r="J136" s="35">
        <v>44719</v>
      </c>
      <c r="K136" s="35">
        <v>44722</v>
      </c>
      <c r="L136" s="10"/>
      <c r="M136" s="10">
        <v>3400</v>
      </c>
      <c r="N136" s="10">
        <f t="shared" si="24"/>
        <v>0</v>
      </c>
      <c r="O136" s="10"/>
      <c r="P136" s="10">
        <v>2900</v>
      </c>
      <c r="Q136" s="10">
        <f t="shared" si="25"/>
        <v>0</v>
      </c>
      <c r="R136" s="10"/>
      <c r="S136" s="10">
        <v>2800</v>
      </c>
      <c r="T136" s="10">
        <f t="shared" si="26"/>
        <v>0</v>
      </c>
      <c r="U136" s="10">
        <v>20</v>
      </c>
      <c r="V136" s="10">
        <v>150</v>
      </c>
      <c r="W136" s="10">
        <f t="shared" si="19"/>
        <v>3000</v>
      </c>
      <c r="X136" s="10">
        <v>20</v>
      </c>
      <c r="Y136" s="10">
        <v>150</v>
      </c>
      <c r="Z136" s="10">
        <f t="shared" si="20"/>
        <v>3000</v>
      </c>
      <c r="AA136" s="10">
        <v>20</v>
      </c>
      <c r="AB136" s="10">
        <v>150</v>
      </c>
      <c r="AC136" s="10">
        <f t="shared" si="21"/>
        <v>3000</v>
      </c>
      <c r="AD136" s="11">
        <v>60</v>
      </c>
      <c r="AE136" s="26">
        <v>7</v>
      </c>
      <c r="AF136" s="7">
        <f t="shared" si="27"/>
        <v>420</v>
      </c>
      <c r="AG136" s="152">
        <v>1</v>
      </c>
      <c r="AH136" s="139">
        <f t="shared" si="22"/>
        <v>120</v>
      </c>
      <c r="AI136" s="139">
        <f t="shared" si="18"/>
        <v>9420</v>
      </c>
      <c r="AJ136" s="109">
        <f t="shared" si="23"/>
        <v>9420</v>
      </c>
      <c r="AM136" t="b">
        <f>D136='15.02.2022 Смета'!D138</f>
        <v>1</v>
      </c>
      <c r="AN136" t="b">
        <f>F136='15.02.2022 Смета'!E138</f>
        <v>1</v>
      </c>
      <c r="AO136" t="b">
        <f>G136='15.02.2022 Смета'!F138</f>
        <v>1</v>
      </c>
      <c r="AP136" t="b">
        <f>H136='15.02.2022 Смета'!G138</f>
        <v>1</v>
      </c>
    </row>
    <row r="137" spans="1:42" ht="16.149999999999999" customHeight="1" x14ac:dyDescent="0.25">
      <c r="A137" s="108">
        <v>113</v>
      </c>
      <c r="B137" s="8" t="s">
        <v>219</v>
      </c>
      <c r="C137" s="21" t="s">
        <v>220</v>
      </c>
      <c r="D137" s="22" t="s">
        <v>36</v>
      </c>
      <c r="E137" s="21" t="s">
        <v>375</v>
      </c>
      <c r="F137" s="35">
        <v>44720</v>
      </c>
      <c r="G137" s="35">
        <v>44722</v>
      </c>
      <c r="H137" s="21" t="s">
        <v>301</v>
      </c>
      <c r="I137" s="22" t="s">
        <v>379</v>
      </c>
      <c r="J137" s="35">
        <v>44720</v>
      </c>
      <c r="K137" s="35">
        <v>44722</v>
      </c>
      <c r="L137" s="10"/>
      <c r="M137" s="10">
        <v>3400</v>
      </c>
      <c r="N137" s="10">
        <f t="shared" si="24"/>
        <v>0</v>
      </c>
      <c r="O137" s="10"/>
      <c r="P137" s="10">
        <v>2900</v>
      </c>
      <c r="Q137" s="10">
        <f t="shared" si="25"/>
        <v>0</v>
      </c>
      <c r="R137" s="10"/>
      <c r="S137" s="10">
        <v>2800</v>
      </c>
      <c r="T137" s="10">
        <f t="shared" si="26"/>
        <v>0</v>
      </c>
      <c r="U137" s="10">
        <v>8</v>
      </c>
      <c r="V137" s="10">
        <v>150</v>
      </c>
      <c r="W137" s="10">
        <f t="shared" si="19"/>
        <v>1200</v>
      </c>
      <c r="X137" s="10">
        <v>8</v>
      </c>
      <c r="Y137" s="10">
        <v>150</v>
      </c>
      <c r="Z137" s="10">
        <f t="shared" si="20"/>
        <v>1200</v>
      </c>
      <c r="AA137" s="10">
        <v>8</v>
      </c>
      <c r="AB137" s="10">
        <v>150</v>
      </c>
      <c r="AC137" s="10">
        <f t="shared" si="21"/>
        <v>1200</v>
      </c>
      <c r="AD137" s="11">
        <v>24</v>
      </c>
      <c r="AE137" s="26">
        <v>7</v>
      </c>
      <c r="AF137" s="7">
        <f t="shared" si="27"/>
        <v>168</v>
      </c>
      <c r="AG137" s="152">
        <v>1</v>
      </c>
      <c r="AH137" s="139">
        <f t="shared" si="22"/>
        <v>48</v>
      </c>
      <c r="AI137" s="139">
        <f t="shared" ref="AI137:AI200" si="28">AJ137</f>
        <v>3768</v>
      </c>
      <c r="AJ137" s="109">
        <f t="shared" si="23"/>
        <v>3768</v>
      </c>
      <c r="AM137" t="b">
        <f>D137='15.02.2022 Смета'!D139</f>
        <v>1</v>
      </c>
      <c r="AN137" t="b">
        <f>F137='15.02.2022 Смета'!E139</f>
        <v>1</v>
      </c>
      <c r="AO137" t="b">
        <f>G137='15.02.2022 Смета'!F139</f>
        <v>1</v>
      </c>
      <c r="AP137" t="b">
        <f>H137='15.02.2022 Смета'!G139</f>
        <v>1</v>
      </c>
    </row>
    <row r="138" spans="1:42" ht="16.149999999999999" customHeight="1" x14ac:dyDescent="0.25">
      <c r="A138" s="108">
        <v>114</v>
      </c>
      <c r="B138" s="8" t="s">
        <v>219</v>
      </c>
      <c r="C138" s="21" t="s">
        <v>220</v>
      </c>
      <c r="D138" s="22" t="s">
        <v>574</v>
      </c>
      <c r="E138" s="21" t="s">
        <v>380</v>
      </c>
      <c r="F138" s="35">
        <v>44726</v>
      </c>
      <c r="G138" s="35">
        <v>44729</v>
      </c>
      <c r="H138" s="21" t="s">
        <v>301</v>
      </c>
      <c r="I138" s="22" t="s">
        <v>380</v>
      </c>
      <c r="J138" s="35">
        <v>44726</v>
      </c>
      <c r="K138" s="35">
        <v>44729</v>
      </c>
      <c r="L138" s="10"/>
      <c r="M138" s="10">
        <v>3400</v>
      </c>
      <c r="N138" s="10">
        <f t="shared" si="24"/>
        <v>0</v>
      </c>
      <c r="O138" s="10"/>
      <c r="P138" s="10">
        <v>2900</v>
      </c>
      <c r="Q138" s="10">
        <f t="shared" si="25"/>
        <v>0</v>
      </c>
      <c r="R138" s="10"/>
      <c r="S138" s="10">
        <v>2800</v>
      </c>
      <c r="T138" s="10">
        <f t="shared" si="26"/>
        <v>0</v>
      </c>
      <c r="U138" s="10">
        <v>15</v>
      </c>
      <c r="V138" s="10">
        <v>150</v>
      </c>
      <c r="W138" s="10">
        <f t="shared" si="19"/>
        <v>2250</v>
      </c>
      <c r="X138" s="10">
        <v>15</v>
      </c>
      <c r="Y138" s="10">
        <v>150</v>
      </c>
      <c r="Z138" s="10">
        <f t="shared" si="20"/>
        <v>2250</v>
      </c>
      <c r="AA138" s="10">
        <v>15</v>
      </c>
      <c r="AB138" s="10">
        <v>150</v>
      </c>
      <c r="AC138" s="10">
        <f t="shared" si="21"/>
        <v>2250</v>
      </c>
      <c r="AD138" s="11">
        <v>45</v>
      </c>
      <c r="AE138" s="26">
        <v>7</v>
      </c>
      <c r="AF138" s="7">
        <f t="shared" si="27"/>
        <v>315</v>
      </c>
      <c r="AG138" s="152">
        <v>1</v>
      </c>
      <c r="AH138" s="139">
        <f t="shared" si="22"/>
        <v>90</v>
      </c>
      <c r="AI138" s="139">
        <f t="shared" si="28"/>
        <v>7065</v>
      </c>
      <c r="AJ138" s="109">
        <f t="shared" si="23"/>
        <v>7065</v>
      </c>
      <c r="AM138" t="b">
        <f>D138='15.02.2022 Смета'!D140</f>
        <v>1</v>
      </c>
      <c r="AN138" t="b">
        <f>F138='15.02.2022 Смета'!E140</f>
        <v>1</v>
      </c>
      <c r="AO138" t="b">
        <f>G138='15.02.2022 Смета'!F140</f>
        <v>1</v>
      </c>
      <c r="AP138" t="b">
        <f>H138='15.02.2022 Смета'!G140</f>
        <v>1</v>
      </c>
    </row>
    <row r="139" spans="1:42" ht="16.149999999999999" customHeight="1" x14ac:dyDescent="0.25">
      <c r="A139" s="108">
        <v>115</v>
      </c>
      <c r="B139" s="8" t="s">
        <v>219</v>
      </c>
      <c r="C139" s="21" t="s">
        <v>220</v>
      </c>
      <c r="D139" s="22" t="s">
        <v>575</v>
      </c>
      <c r="E139" s="21" t="s">
        <v>377</v>
      </c>
      <c r="F139" s="35">
        <v>44740</v>
      </c>
      <c r="G139" s="35">
        <v>44743</v>
      </c>
      <c r="H139" s="21" t="s">
        <v>301</v>
      </c>
      <c r="I139" s="38" t="s">
        <v>377</v>
      </c>
      <c r="J139" s="35">
        <v>44740</v>
      </c>
      <c r="K139" s="35">
        <v>44743</v>
      </c>
      <c r="L139" s="10"/>
      <c r="M139" s="10">
        <v>3400</v>
      </c>
      <c r="N139" s="10">
        <f t="shared" si="24"/>
        <v>0</v>
      </c>
      <c r="O139" s="10"/>
      <c r="P139" s="10">
        <v>2900</v>
      </c>
      <c r="Q139" s="10">
        <f t="shared" si="25"/>
        <v>0</v>
      </c>
      <c r="R139" s="10"/>
      <c r="S139" s="10">
        <v>2800</v>
      </c>
      <c r="T139" s="10">
        <f t="shared" si="26"/>
        <v>0</v>
      </c>
      <c r="U139" s="10">
        <v>13</v>
      </c>
      <c r="V139" s="10">
        <v>150</v>
      </c>
      <c r="W139" s="10">
        <f t="shared" si="19"/>
        <v>1950</v>
      </c>
      <c r="X139" s="10">
        <v>13</v>
      </c>
      <c r="Y139" s="10">
        <v>150</v>
      </c>
      <c r="Z139" s="10">
        <f t="shared" si="20"/>
        <v>1950</v>
      </c>
      <c r="AA139" s="10">
        <v>13</v>
      </c>
      <c r="AB139" s="10">
        <v>150</v>
      </c>
      <c r="AC139" s="10">
        <f t="shared" si="21"/>
        <v>1950</v>
      </c>
      <c r="AD139" s="11">
        <v>39</v>
      </c>
      <c r="AE139" s="26">
        <v>7</v>
      </c>
      <c r="AF139" s="7">
        <f t="shared" si="27"/>
        <v>273</v>
      </c>
      <c r="AG139" s="152">
        <v>1</v>
      </c>
      <c r="AH139" s="139">
        <f t="shared" si="22"/>
        <v>78</v>
      </c>
      <c r="AI139" s="139">
        <f t="shared" si="28"/>
        <v>6123</v>
      </c>
      <c r="AJ139" s="109">
        <f t="shared" si="23"/>
        <v>6123</v>
      </c>
      <c r="AM139" t="b">
        <f>D139='15.02.2022 Смета'!D141</f>
        <v>1</v>
      </c>
      <c r="AN139" t="b">
        <f>F139='15.02.2022 Смета'!E141</f>
        <v>1</v>
      </c>
      <c r="AO139" t="b">
        <f>G139='15.02.2022 Смета'!F141</f>
        <v>1</v>
      </c>
      <c r="AP139" t="b">
        <f>H139='15.02.2022 Смета'!G141</f>
        <v>1</v>
      </c>
    </row>
    <row r="140" spans="1:42" ht="16.149999999999999" customHeight="1" x14ac:dyDescent="0.25">
      <c r="A140" s="108">
        <v>116</v>
      </c>
      <c r="B140" s="8" t="s">
        <v>219</v>
      </c>
      <c r="C140" s="21" t="s">
        <v>220</v>
      </c>
      <c r="D140" s="22" t="s">
        <v>221</v>
      </c>
      <c r="E140" s="21" t="s">
        <v>375</v>
      </c>
      <c r="F140" s="35">
        <v>44775</v>
      </c>
      <c r="G140" s="35">
        <v>44778</v>
      </c>
      <c r="H140" s="21" t="s">
        <v>301</v>
      </c>
      <c r="I140" s="22" t="s">
        <v>379</v>
      </c>
      <c r="J140" s="35">
        <v>44775</v>
      </c>
      <c r="K140" s="35">
        <v>44778</v>
      </c>
      <c r="L140" s="10"/>
      <c r="M140" s="10">
        <v>3400</v>
      </c>
      <c r="N140" s="10">
        <f t="shared" si="24"/>
        <v>0</v>
      </c>
      <c r="O140" s="10"/>
      <c r="P140" s="10">
        <v>2900</v>
      </c>
      <c r="Q140" s="10">
        <f t="shared" si="25"/>
        <v>0</v>
      </c>
      <c r="R140" s="10"/>
      <c r="S140" s="10">
        <v>2800</v>
      </c>
      <c r="T140" s="10">
        <f t="shared" si="26"/>
        <v>0</v>
      </c>
      <c r="U140" s="10">
        <v>20</v>
      </c>
      <c r="V140" s="10">
        <v>150</v>
      </c>
      <c r="W140" s="10">
        <f t="shared" si="19"/>
        <v>3000</v>
      </c>
      <c r="X140" s="10">
        <v>20</v>
      </c>
      <c r="Y140" s="10">
        <v>150</v>
      </c>
      <c r="Z140" s="10">
        <f t="shared" si="20"/>
        <v>3000</v>
      </c>
      <c r="AA140" s="10">
        <v>20</v>
      </c>
      <c r="AB140" s="10">
        <v>150</v>
      </c>
      <c r="AC140" s="10">
        <f t="shared" si="21"/>
        <v>3000</v>
      </c>
      <c r="AD140" s="11">
        <v>60</v>
      </c>
      <c r="AE140" s="26">
        <v>7</v>
      </c>
      <c r="AF140" s="7">
        <f t="shared" si="27"/>
        <v>420</v>
      </c>
      <c r="AG140" s="152">
        <v>1</v>
      </c>
      <c r="AH140" s="139">
        <f t="shared" si="22"/>
        <v>120</v>
      </c>
      <c r="AI140" s="139">
        <f t="shared" si="28"/>
        <v>9420</v>
      </c>
      <c r="AJ140" s="109">
        <f t="shared" si="23"/>
        <v>9420</v>
      </c>
      <c r="AM140" t="b">
        <f>D140='15.02.2022 Смета'!D142</f>
        <v>1</v>
      </c>
      <c r="AN140" t="b">
        <f>F140='15.02.2022 Смета'!E142</f>
        <v>1</v>
      </c>
      <c r="AO140" t="b">
        <f>G140='15.02.2022 Смета'!F142</f>
        <v>1</v>
      </c>
      <c r="AP140" t="b">
        <f>H140='15.02.2022 Смета'!G142</f>
        <v>1</v>
      </c>
    </row>
    <row r="141" spans="1:42" ht="27" customHeight="1" x14ac:dyDescent="0.25">
      <c r="A141" s="108">
        <v>117</v>
      </c>
      <c r="B141" s="8" t="s">
        <v>219</v>
      </c>
      <c r="C141" s="21" t="s">
        <v>220</v>
      </c>
      <c r="D141" s="22" t="s">
        <v>576</v>
      </c>
      <c r="E141" s="21" t="s">
        <v>337</v>
      </c>
      <c r="F141" s="35">
        <v>44796</v>
      </c>
      <c r="G141" s="35">
        <v>44799</v>
      </c>
      <c r="H141" s="21" t="s">
        <v>301</v>
      </c>
      <c r="I141" s="22" t="s">
        <v>337</v>
      </c>
      <c r="J141" s="35">
        <v>44796</v>
      </c>
      <c r="K141" s="35">
        <v>44799</v>
      </c>
      <c r="L141" s="10"/>
      <c r="M141" s="10">
        <v>3400</v>
      </c>
      <c r="N141" s="10">
        <f t="shared" si="24"/>
        <v>0</v>
      </c>
      <c r="O141" s="10"/>
      <c r="P141" s="10">
        <v>2900</v>
      </c>
      <c r="Q141" s="10">
        <f t="shared" si="25"/>
        <v>0</v>
      </c>
      <c r="R141" s="10"/>
      <c r="S141" s="10">
        <v>2800</v>
      </c>
      <c r="T141" s="10">
        <f t="shared" si="26"/>
        <v>0</v>
      </c>
      <c r="U141" s="10">
        <v>15</v>
      </c>
      <c r="V141" s="10">
        <v>150</v>
      </c>
      <c r="W141" s="10">
        <f t="shared" si="19"/>
        <v>2250</v>
      </c>
      <c r="X141" s="10">
        <v>15</v>
      </c>
      <c r="Y141" s="10">
        <v>150</v>
      </c>
      <c r="Z141" s="10">
        <f t="shared" si="20"/>
        <v>2250</v>
      </c>
      <c r="AA141" s="10">
        <v>15</v>
      </c>
      <c r="AB141" s="10">
        <v>150</v>
      </c>
      <c r="AC141" s="10">
        <f t="shared" si="21"/>
        <v>2250</v>
      </c>
      <c r="AD141" s="11">
        <v>45</v>
      </c>
      <c r="AE141" s="26">
        <v>7</v>
      </c>
      <c r="AF141" s="7">
        <f t="shared" si="27"/>
        <v>315</v>
      </c>
      <c r="AG141" s="152">
        <v>1</v>
      </c>
      <c r="AH141" s="145">
        <f t="shared" si="22"/>
        <v>90</v>
      </c>
      <c r="AI141" s="139">
        <f t="shared" si="28"/>
        <v>7065</v>
      </c>
      <c r="AJ141" s="118">
        <f t="shared" si="23"/>
        <v>7065</v>
      </c>
      <c r="AM141" t="b">
        <f>D141='15.02.2022 Смета'!D143</f>
        <v>1</v>
      </c>
      <c r="AN141" t="b">
        <f>F141='15.02.2022 Смета'!E143</f>
        <v>1</v>
      </c>
      <c r="AO141" t="b">
        <f>G141='15.02.2022 Смета'!F143</f>
        <v>1</v>
      </c>
      <c r="AP141" t="b">
        <f>H141='15.02.2022 Смета'!G143</f>
        <v>1</v>
      </c>
    </row>
    <row r="142" spans="1:42" ht="16.149999999999999" customHeight="1" x14ac:dyDescent="0.25">
      <c r="A142" s="108">
        <v>118</v>
      </c>
      <c r="B142" s="8" t="s">
        <v>219</v>
      </c>
      <c r="C142" s="21" t="s">
        <v>220</v>
      </c>
      <c r="D142" s="22" t="s">
        <v>577</v>
      </c>
      <c r="E142" s="21" t="s">
        <v>380</v>
      </c>
      <c r="F142" s="35">
        <v>44811</v>
      </c>
      <c r="G142" s="35">
        <v>44813</v>
      </c>
      <c r="H142" s="21" t="s">
        <v>301</v>
      </c>
      <c r="I142" s="22" t="s">
        <v>380</v>
      </c>
      <c r="J142" s="35">
        <v>44811</v>
      </c>
      <c r="K142" s="35">
        <v>44813</v>
      </c>
      <c r="L142" s="10"/>
      <c r="M142" s="10">
        <v>3400</v>
      </c>
      <c r="N142" s="10">
        <f t="shared" si="24"/>
        <v>0</v>
      </c>
      <c r="O142" s="10"/>
      <c r="P142" s="10">
        <v>2900</v>
      </c>
      <c r="Q142" s="10">
        <f t="shared" si="25"/>
        <v>0</v>
      </c>
      <c r="R142" s="10"/>
      <c r="S142" s="10">
        <v>2800</v>
      </c>
      <c r="T142" s="10">
        <f t="shared" si="26"/>
        <v>0</v>
      </c>
      <c r="U142" s="10">
        <v>12</v>
      </c>
      <c r="V142" s="10">
        <v>150</v>
      </c>
      <c r="W142" s="10">
        <f t="shared" si="19"/>
        <v>1800</v>
      </c>
      <c r="X142" s="10">
        <v>12</v>
      </c>
      <c r="Y142" s="10">
        <v>150</v>
      </c>
      <c r="Z142" s="10">
        <f t="shared" si="20"/>
        <v>1800</v>
      </c>
      <c r="AA142" s="10">
        <v>12</v>
      </c>
      <c r="AB142" s="10">
        <v>150</v>
      </c>
      <c r="AC142" s="10">
        <f t="shared" si="21"/>
        <v>1800</v>
      </c>
      <c r="AD142" s="11">
        <v>36</v>
      </c>
      <c r="AE142" s="26">
        <v>7</v>
      </c>
      <c r="AF142" s="7">
        <f t="shared" si="27"/>
        <v>252</v>
      </c>
      <c r="AG142" s="152">
        <v>1</v>
      </c>
      <c r="AH142" s="139">
        <f t="shared" si="22"/>
        <v>72</v>
      </c>
      <c r="AI142" s="139">
        <f t="shared" si="28"/>
        <v>5652</v>
      </c>
      <c r="AJ142" s="109">
        <f t="shared" si="23"/>
        <v>5652</v>
      </c>
      <c r="AK142" s="67"/>
      <c r="AM142" t="b">
        <f>D142='15.02.2022 Смета'!D144</f>
        <v>1</v>
      </c>
      <c r="AN142" t="b">
        <f>F142='15.02.2022 Смета'!E144</f>
        <v>1</v>
      </c>
      <c r="AO142" t="b">
        <f>G142='15.02.2022 Смета'!F144</f>
        <v>1</v>
      </c>
      <c r="AP142" t="b">
        <f>H142='15.02.2022 Смета'!G144</f>
        <v>1</v>
      </c>
    </row>
    <row r="143" spans="1:42" ht="15.6" customHeight="1" x14ac:dyDescent="0.25">
      <c r="A143" s="106"/>
      <c r="B143" s="96"/>
      <c r="C143" s="97"/>
      <c r="D143" s="179" t="s">
        <v>850</v>
      </c>
      <c r="E143" s="99"/>
      <c r="F143" s="99"/>
      <c r="G143" s="99"/>
      <c r="H143" s="99"/>
      <c r="I143" s="99"/>
      <c r="J143" s="99"/>
      <c r="K143" s="99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2"/>
      <c r="AE143" s="79"/>
      <c r="AF143" s="79"/>
      <c r="AG143" s="153"/>
      <c r="AH143" s="151"/>
      <c r="AI143" s="151"/>
      <c r="AJ143" s="164"/>
      <c r="AK143" s="67"/>
      <c r="AM143" t="b">
        <f>D143='15.02.2022 Смета'!D145</f>
        <v>1</v>
      </c>
      <c r="AN143" t="b">
        <f>F143='15.02.2022 Смета'!E145</f>
        <v>1</v>
      </c>
      <c r="AO143" t="b">
        <f>G143='15.02.2022 Смета'!F145</f>
        <v>1</v>
      </c>
      <c r="AP143" t="b">
        <f>H143='15.02.2022 Смета'!G145</f>
        <v>1</v>
      </c>
    </row>
    <row r="144" spans="1:42" ht="25.5" x14ac:dyDescent="0.25">
      <c r="A144" s="108">
        <v>119</v>
      </c>
      <c r="B144" s="8" t="s">
        <v>213</v>
      </c>
      <c r="C144" s="8" t="s">
        <v>130</v>
      </c>
      <c r="D144" s="57" t="s">
        <v>174</v>
      </c>
      <c r="E144" s="9" t="s">
        <v>506</v>
      </c>
      <c r="F144" s="156">
        <v>44618</v>
      </c>
      <c r="G144" s="35">
        <v>44835</v>
      </c>
      <c r="H144" s="21" t="s">
        <v>1078</v>
      </c>
      <c r="I144" s="57" t="s">
        <v>381</v>
      </c>
      <c r="J144" s="64">
        <v>44618</v>
      </c>
      <c r="K144" s="62">
        <v>44835</v>
      </c>
      <c r="L144" s="10"/>
      <c r="M144" s="10">
        <v>3400</v>
      </c>
      <c r="N144" s="10">
        <f t="shared" si="24"/>
        <v>0</v>
      </c>
      <c r="O144" s="10"/>
      <c r="P144" s="10">
        <v>2900</v>
      </c>
      <c r="Q144" s="10">
        <f t="shared" si="25"/>
        <v>0</v>
      </c>
      <c r="R144" s="10"/>
      <c r="S144" s="10">
        <v>2800</v>
      </c>
      <c r="T144" s="10">
        <f t="shared" si="26"/>
        <v>0</v>
      </c>
      <c r="U144" s="10">
        <v>27</v>
      </c>
      <c r="V144" s="10">
        <v>150</v>
      </c>
      <c r="W144" s="10">
        <f t="shared" si="19"/>
        <v>4050</v>
      </c>
      <c r="X144" s="10">
        <v>27</v>
      </c>
      <c r="Y144" s="10">
        <v>150</v>
      </c>
      <c r="Z144" s="10">
        <f t="shared" si="20"/>
        <v>4050</v>
      </c>
      <c r="AA144" s="10">
        <v>27</v>
      </c>
      <c r="AB144" s="10">
        <v>150</v>
      </c>
      <c r="AC144" s="10">
        <f t="shared" si="21"/>
        <v>4050</v>
      </c>
      <c r="AD144" s="11"/>
      <c r="AE144" s="26">
        <v>7</v>
      </c>
      <c r="AF144" s="7">
        <f t="shared" si="27"/>
        <v>0</v>
      </c>
      <c r="AG144" s="152">
        <v>1</v>
      </c>
      <c r="AH144" s="139">
        <f t="shared" si="22"/>
        <v>81</v>
      </c>
      <c r="AI144" s="139">
        <f t="shared" si="28"/>
        <v>12150</v>
      </c>
      <c r="AJ144" s="109">
        <f t="shared" si="23"/>
        <v>12150</v>
      </c>
      <c r="AK144" s="67"/>
      <c r="AM144" t="b">
        <f>D144='15.02.2022 Смета'!D146</f>
        <v>1</v>
      </c>
      <c r="AN144" t="b">
        <f>F144='15.02.2022 Смета'!E146</f>
        <v>1</v>
      </c>
      <c r="AO144" t="b">
        <f>G144='15.02.2022 Смета'!F146</f>
        <v>1</v>
      </c>
      <c r="AP144" t="b">
        <f>H144='15.02.2022 Смета'!G146</f>
        <v>0</v>
      </c>
    </row>
    <row r="145" spans="1:42" x14ac:dyDescent="0.25">
      <c r="A145" s="108">
        <v>120</v>
      </c>
      <c r="B145" s="8" t="s">
        <v>213</v>
      </c>
      <c r="C145" s="21" t="s">
        <v>130</v>
      </c>
      <c r="D145" s="22" t="s">
        <v>578</v>
      </c>
      <c r="E145" s="21" t="s">
        <v>441</v>
      </c>
      <c r="F145" s="35">
        <v>44625</v>
      </c>
      <c r="G145" s="35">
        <v>44625</v>
      </c>
      <c r="H145" s="21" t="s">
        <v>301</v>
      </c>
      <c r="I145" s="22" t="s">
        <v>441</v>
      </c>
      <c r="J145" s="35">
        <v>44625</v>
      </c>
      <c r="K145" s="35">
        <v>44625</v>
      </c>
      <c r="L145" s="10"/>
      <c r="M145" s="10">
        <v>3400</v>
      </c>
      <c r="N145" s="10">
        <f t="shared" si="24"/>
        <v>0</v>
      </c>
      <c r="O145" s="10"/>
      <c r="P145" s="10">
        <v>2900</v>
      </c>
      <c r="Q145" s="10">
        <f t="shared" si="25"/>
        <v>0</v>
      </c>
      <c r="R145" s="10"/>
      <c r="S145" s="10">
        <v>2800</v>
      </c>
      <c r="T145" s="10">
        <f t="shared" si="26"/>
        <v>0</v>
      </c>
      <c r="U145" s="10">
        <v>17</v>
      </c>
      <c r="V145" s="10">
        <v>150</v>
      </c>
      <c r="W145" s="10">
        <f t="shared" si="19"/>
        <v>2550</v>
      </c>
      <c r="X145" s="10">
        <v>17</v>
      </c>
      <c r="Y145" s="10">
        <v>150</v>
      </c>
      <c r="Z145" s="10">
        <f t="shared" si="20"/>
        <v>2550</v>
      </c>
      <c r="AA145" s="10">
        <v>17</v>
      </c>
      <c r="AB145" s="10">
        <v>150</v>
      </c>
      <c r="AC145" s="10">
        <f t="shared" si="21"/>
        <v>2550</v>
      </c>
      <c r="AD145" s="11"/>
      <c r="AE145" s="26">
        <v>7</v>
      </c>
      <c r="AF145" s="7">
        <f t="shared" si="27"/>
        <v>0</v>
      </c>
      <c r="AG145" s="152">
        <v>1</v>
      </c>
      <c r="AH145" s="139">
        <f t="shared" si="22"/>
        <v>51</v>
      </c>
      <c r="AI145" s="139">
        <f t="shared" si="28"/>
        <v>7650</v>
      </c>
      <c r="AJ145" s="109">
        <f t="shared" si="23"/>
        <v>7650</v>
      </c>
      <c r="AK145" s="67"/>
      <c r="AM145" t="b">
        <f>D145='15.02.2022 Смета'!D147</f>
        <v>1</v>
      </c>
      <c r="AN145" t="b">
        <f>F145='15.02.2022 Смета'!E147</f>
        <v>1</v>
      </c>
      <c r="AO145" t="b">
        <f>G145='15.02.2022 Смета'!F147</f>
        <v>1</v>
      </c>
      <c r="AP145" t="b">
        <f>H145='15.02.2022 Смета'!G147</f>
        <v>1</v>
      </c>
    </row>
    <row r="146" spans="1:42" ht="25.5" x14ac:dyDescent="0.25">
      <c r="A146" s="108">
        <v>121</v>
      </c>
      <c r="B146" s="8" t="s">
        <v>213</v>
      </c>
      <c r="C146" s="8" t="s">
        <v>130</v>
      </c>
      <c r="D146" s="57" t="s">
        <v>174</v>
      </c>
      <c r="E146" s="9" t="s">
        <v>1007</v>
      </c>
      <c r="F146" s="35">
        <v>44626</v>
      </c>
      <c r="G146" s="35">
        <v>44856</v>
      </c>
      <c r="H146" s="21" t="s">
        <v>1079</v>
      </c>
      <c r="I146" s="57" t="s">
        <v>382</v>
      </c>
      <c r="J146" s="62">
        <v>44626</v>
      </c>
      <c r="K146" s="62">
        <v>44856</v>
      </c>
      <c r="L146" s="10"/>
      <c r="M146" s="10">
        <v>3400</v>
      </c>
      <c r="N146" s="10">
        <f t="shared" si="24"/>
        <v>0</v>
      </c>
      <c r="O146" s="10"/>
      <c r="P146" s="10">
        <v>2900</v>
      </c>
      <c r="Q146" s="10">
        <f t="shared" si="25"/>
        <v>0</v>
      </c>
      <c r="R146" s="10"/>
      <c r="S146" s="10">
        <v>2800</v>
      </c>
      <c r="T146" s="10">
        <f t="shared" si="26"/>
        <v>0</v>
      </c>
      <c r="U146" s="10">
        <v>27</v>
      </c>
      <c r="V146" s="10">
        <v>150</v>
      </c>
      <c r="W146" s="10">
        <f t="shared" si="19"/>
        <v>4050</v>
      </c>
      <c r="X146" s="10">
        <v>27</v>
      </c>
      <c r="Y146" s="10">
        <v>150</v>
      </c>
      <c r="Z146" s="10">
        <f t="shared" si="20"/>
        <v>4050</v>
      </c>
      <c r="AA146" s="10">
        <v>27</v>
      </c>
      <c r="AB146" s="10">
        <v>150</v>
      </c>
      <c r="AC146" s="10">
        <f t="shared" si="21"/>
        <v>4050</v>
      </c>
      <c r="AD146" s="12"/>
      <c r="AE146" s="26">
        <v>7</v>
      </c>
      <c r="AF146" s="7">
        <f t="shared" si="27"/>
        <v>0</v>
      </c>
      <c r="AG146" s="152">
        <v>1</v>
      </c>
      <c r="AH146" s="139">
        <f t="shared" si="22"/>
        <v>81</v>
      </c>
      <c r="AI146" s="139">
        <f t="shared" si="28"/>
        <v>12150</v>
      </c>
      <c r="AJ146" s="109">
        <f t="shared" si="23"/>
        <v>12150</v>
      </c>
      <c r="AK146" s="67"/>
      <c r="AM146" t="b">
        <f>D146='15.02.2022 Смета'!D148</f>
        <v>1</v>
      </c>
      <c r="AN146" t="b">
        <f>F146='15.02.2022 Смета'!E148</f>
        <v>1</v>
      </c>
      <c r="AO146" t="b">
        <f>G146='15.02.2022 Смета'!F148</f>
        <v>1</v>
      </c>
      <c r="AP146" t="b">
        <f>H146='15.02.2022 Смета'!G148</f>
        <v>0</v>
      </c>
    </row>
    <row r="147" spans="1:42" ht="28.9" customHeight="1" x14ac:dyDescent="0.25">
      <c r="A147" s="108">
        <v>122</v>
      </c>
      <c r="B147" s="8" t="s">
        <v>213</v>
      </c>
      <c r="C147" s="21" t="s">
        <v>130</v>
      </c>
      <c r="D147" s="22" t="s">
        <v>578</v>
      </c>
      <c r="E147" s="21" t="s">
        <v>492</v>
      </c>
      <c r="F147" s="35">
        <v>44639</v>
      </c>
      <c r="G147" s="35">
        <v>44639</v>
      </c>
      <c r="H147" s="21" t="s">
        <v>771</v>
      </c>
      <c r="I147" s="22" t="s">
        <v>492</v>
      </c>
      <c r="J147" s="35">
        <v>44639</v>
      </c>
      <c r="K147" s="35">
        <v>44639</v>
      </c>
      <c r="L147" s="10"/>
      <c r="M147" s="10">
        <v>3400</v>
      </c>
      <c r="N147" s="10">
        <f t="shared" si="24"/>
        <v>0</v>
      </c>
      <c r="O147" s="10"/>
      <c r="P147" s="10">
        <v>2900</v>
      </c>
      <c r="Q147" s="10">
        <f t="shared" si="25"/>
        <v>0</v>
      </c>
      <c r="R147" s="10"/>
      <c r="S147" s="10">
        <v>2800</v>
      </c>
      <c r="T147" s="10">
        <f t="shared" si="26"/>
        <v>0</v>
      </c>
      <c r="U147" s="10">
        <v>17</v>
      </c>
      <c r="V147" s="10">
        <v>150</v>
      </c>
      <c r="W147" s="10">
        <f t="shared" si="19"/>
        <v>2550</v>
      </c>
      <c r="X147" s="10">
        <v>17</v>
      </c>
      <c r="Y147" s="10">
        <v>150</v>
      </c>
      <c r="Z147" s="10">
        <f t="shared" si="20"/>
        <v>2550</v>
      </c>
      <c r="AA147" s="10">
        <v>17</v>
      </c>
      <c r="AB147" s="10">
        <v>150</v>
      </c>
      <c r="AC147" s="10">
        <f t="shared" si="21"/>
        <v>2550</v>
      </c>
      <c r="AD147" s="11"/>
      <c r="AE147" s="26">
        <v>7</v>
      </c>
      <c r="AF147" s="7">
        <f t="shared" si="27"/>
        <v>0</v>
      </c>
      <c r="AG147" s="152">
        <v>1</v>
      </c>
      <c r="AH147" s="139">
        <f t="shared" si="22"/>
        <v>51</v>
      </c>
      <c r="AI147" s="139">
        <f t="shared" si="28"/>
        <v>7650</v>
      </c>
      <c r="AJ147" s="109">
        <f t="shared" si="23"/>
        <v>7650</v>
      </c>
      <c r="AK147" s="67"/>
      <c r="AM147" t="b">
        <f>D147='15.02.2022 Смета'!D149</f>
        <v>1</v>
      </c>
      <c r="AN147" t="b">
        <f>F147='15.02.2022 Смета'!E149</f>
        <v>1</v>
      </c>
      <c r="AO147" t="b">
        <f>G147='15.02.2022 Смета'!F149</f>
        <v>1</v>
      </c>
      <c r="AP147" t="b">
        <f>H147='15.02.2022 Смета'!G149</f>
        <v>1</v>
      </c>
    </row>
    <row r="148" spans="1:42" x14ac:dyDescent="0.25">
      <c r="A148" s="108">
        <v>123</v>
      </c>
      <c r="B148" s="8" t="s">
        <v>213</v>
      </c>
      <c r="C148" s="21" t="s">
        <v>130</v>
      </c>
      <c r="D148" s="22" t="s">
        <v>579</v>
      </c>
      <c r="E148" s="21" t="s">
        <v>329</v>
      </c>
      <c r="F148" s="35">
        <v>44660</v>
      </c>
      <c r="G148" s="35">
        <v>44660</v>
      </c>
      <c r="H148" s="21" t="s">
        <v>301</v>
      </c>
      <c r="I148" s="22" t="s">
        <v>329</v>
      </c>
      <c r="J148" s="35">
        <v>44660</v>
      </c>
      <c r="K148" s="35">
        <v>44660</v>
      </c>
      <c r="L148" s="10"/>
      <c r="M148" s="10">
        <v>3400</v>
      </c>
      <c r="N148" s="10">
        <f t="shared" si="24"/>
        <v>0</v>
      </c>
      <c r="O148" s="10"/>
      <c r="P148" s="10">
        <v>2900</v>
      </c>
      <c r="Q148" s="10">
        <f t="shared" si="25"/>
        <v>0</v>
      </c>
      <c r="R148" s="10"/>
      <c r="S148" s="10">
        <v>2800</v>
      </c>
      <c r="T148" s="10">
        <f t="shared" si="26"/>
        <v>0</v>
      </c>
      <c r="U148" s="10">
        <v>17</v>
      </c>
      <c r="V148" s="10">
        <v>150</v>
      </c>
      <c r="W148" s="10">
        <f t="shared" si="19"/>
        <v>2550</v>
      </c>
      <c r="X148" s="10">
        <v>17</v>
      </c>
      <c r="Y148" s="10">
        <v>150</v>
      </c>
      <c r="Z148" s="10">
        <f t="shared" si="20"/>
        <v>2550</v>
      </c>
      <c r="AA148" s="10">
        <v>17</v>
      </c>
      <c r="AB148" s="10">
        <v>150</v>
      </c>
      <c r="AC148" s="10">
        <f t="shared" si="21"/>
        <v>2550</v>
      </c>
      <c r="AD148" s="11"/>
      <c r="AE148" s="26">
        <v>7</v>
      </c>
      <c r="AF148" s="7">
        <f t="shared" si="27"/>
        <v>0</v>
      </c>
      <c r="AG148" s="152">
        <v>1</v>
      </c>
      <c r="AH148" s="139">
        <f t="shared" si="22"/>
        <v>51</v>
      </c>
      <c r="AI148" s="139">
        <f t="shared" si="28"/>
        <v>7650</v>
      </c>
      <c r="AJ148" s="109">
        <f t="shared" si="23"/>
        <v>7650</v>
      </c>
      <c r="AK148" s="67"/>
      <c r="AM148" t="b">
        <f>D148='15.02.2022 Смета'!D150</f>
        <v>1</v>
      </c>
      <c r="AN148" t="b">
        <f>F148='15.02.2022 Смета'!E150</f>
        <v>1</v>
      </c>
      <c r="AO148" t="b">
        <f>G148='15.02.2022 Смета'!F150</f>
        <v>1</v>
      </c>
      <c r="AP148" t="b">
        <f>H148='15.02.2022 Смета'!G150</f>
        <v>1</v>
      </c>
    </row>
    <row r="149" spans="1:42" ht="25.5" x14ac:dyDescent="0.25">
      <c r="A149" s="108">
        <v>124</v>
      </c>
      <c r="B149" s="8" t="s">
        <v>213</v>
      </c>
      <c r="C149" s="8" t="s">
        <v>130</v>
      </c>
      <c r="D149" s="57" t="s">
        <v>174</v>
      </c>
      <c r="E149" s="9" t="s">
        <v>494</v>
      </c>
      <c r="F149" s="156">
        <v>44702</v>
      </c>
      <c r="G149" s="156">
        <v>44863</v>
      </c>
      <c r="H149" s="21" t="s">
        <v>1079</v>
      </c>
      <c r="I149" s="57" t="s">
        <v>383</v>
      </c>
      <c r="J149" s="64">
        <v>44702</v>
      </c>
      <c r="K149" s="64">
        <v>44863</v>
      </c>
      <c r="L149" s="10"/>
      <c r="M149" s="10">
        <v>3400</v>
      </c>
      <c r="N149" s="10">
        <f t="shared" si="24"/>
        <v>0</v>
      </c>
      <c r="O149" s="10"/>
      <c r="P149" s="10">
        <v>2900</v>
      </c>
      <c r="Q149" s="10">
        <f t="shared" si="25"/>
        <v>0</v>
      </c>
      <c r="R149" s="10"/>
      <c r="S149" s="10">
        <v>2800</v>
      </c>
      <c r="T149" s="10">
        <f t="shared" si="26"/>
        <v>0</v>
      </c>
      <c r="U149" s="10">
        <v>17</v>
      </c>
      <c r="V149" s="10">
        <v>150</v>
      </c>
      <c r="W149" s="10">
        <f t="shared" si="19"/>
        <v>2550</v>
      </c>
      <c r="X149" s="10">
        <v>17</v>
      </c>
      <c r="Y149" s="10">
        <v>150</v>
      </c>
      <c r="Z149" s="10">
        <f t="shared" si="20"/>
        <v>2550</v>
      </c>
      <c r="AA149" s="10">
        <v>17</v>
      </c>
      <c r="AB149" s="10">
        <v>150</v>
      </c>
      <c r="AC149" s="10">
        <f t="shared" si="21"/>
        <v>2550</v>
      </c>
      <c r="AD149" s="11">
        <v>54</v>
      </c>
      <c r="AE149" s="26">
        <v>7</v>
      </c>
      <c r="AF149" s="7">
        <f t="shared" si="27"/>
        <v>378</v>
      </c>
      <c r="AG149" s="152">
        <v>1</v>
      </c>
      <c r="AH149" s="145">
        <f t="shared" si="22"/>
        <v>105</v>
      </c>
      <c r="AI149" s="139">
        <f t="shared" si="28"/>
        <v>8028</v>
      </c>
      <c r="AJ149" s="118">
        <f t="shared" si="23"/>
        <v>8028</v>
      </c>
      <c r="AM149" t="b">
        <f>D149='15.02.2022 Смета'!D151</f>
        <v>1</v>
      </c>
      <c r="AN149" t="b">
        <f>F149='15.02.2022 Смета'!E151</f>
        <v>1</v>
      </c>
      <c r="AO149" t="b">
        <f>G149='15.02.2022 Смета'!F151</f>
        <v>1</v>
      </c>
      <c r="AP149" t="b">
        <f>H149='15.02.2022 Смета'!G151</f>
        <v>0</v>
      </c>
    </row>
    <row r="150" spans="1:42" ht="27.6" customHeight="1" x14ac:dyDescent="0.25">
      <c r="A150" s="108">
        <v>125</v>
      </c>
      <c r="B150" s="8" t="s">
        <v>214</v>
      </c>
      <c r="C150" s="21" t="s">
        <v>130</v>
      </c>
      <c r="D150" s="22" t="s">
        <v>580</v>
      </c>
      <c r="E150" s="21" t="s">
        <v>1080</v>
      </c>
      <c r="F150" s="35">
        <v>44702</v>
      </c>
      <c r="G150" s="35">
        <v>44870</v>
      </c>
      <c r="H150" s="21" t="s">
        <v>1079</v>
      </c>
      <c r="I150" s="22" t="s">
        <v>442</v>
      </c>
      <c r="J150" s="35">
        <v>44702</v>
      </c>
      <c r="K150" s="35">
        <v>44870</v>
      </c>
      <c r="L150" s="11"/>
      <c r="M150" s="10">
        <v>3400</v>
      </c>
      <c r="N150" s="10">
        <f t="shared" si="24"/>
        <v>0</v>
      </c>
      <c r="O150" s="10"/>
      <c r="P150" s="10">
        <v>2900</v>
      </c>
      <c r="Q150" s="10">
        <f t="shared" si="25"/>
        <v>0</v>
      </c>
      <c r="R150" s="10"/>
      <c r="S150" s="10">
        <v>2800</v>
      </c>
      <c r="T150" s="10">
        <f t="shared" si="26"/>
        <v>0</v>
      </c>
      <c r="U150" s="10">
        <v>30</v>
      </c>
      <c r="V150" s="10">
        <v>150</v>
      </c>
      <c r="W150" s="10">
        <f t="shared" si="19"/>
        <v>4500</v>
      </c>
      <c r="X150" s="10">
        <v>30</v>
      </c>
      <c r="Y150" s="10">
        <v>150</v>
      </c>
      <c r="Z150" s="10">
        <f t="shared" si="20"/>
        <v>4500</v>
      </c>
      <c r="AA150" s="10">
        <v>30</v>
      </c>
      <c r="AB150" s="10">
        <v>150</v>
      </c>
      <c r="AC150" s="10">
        <f t="shared" si="21"/>
        <v>4500</v>
      </c>
      <c r="AD150" s="11">
        <v>96</v>
      </c>
      <c r="AE150" s="26">
        <v>7</v>
      </c>
      <c r="AF150" s="7">
        <f t="shared" si="27"/>
        <v>672</v>
      </c>
      <c r="AG150" s="152">
        <v>1</v>
      </c>
      <c r="AH150" s="145">
        <f t="shared" si="22"/>
        <v>186</v>
      </c>
      <c r="AI150" s="139">
        <f t="shared" si="28"/>
        <v>14172</v>
      </c>
      <c r="AJ150" s="118">
        <f t="shared" si="23"/>
        <v>14172</v>
      </c>
      <c r="AM150" t="b">
        <f>D150='15.02.2022 Смета'!D152</f>
        <v>1</v>
      </c>
      <c r="AN150" t="b">
        <f>F150='15.02.2022 Смета'!E152</f>
        <v>1</v>
      </c>
      <c r="AO150" t="b">
        <f>G150='15.02.2022 Смета'!F152</f>
        <v>1</v>
      </c>
      <c r="AP150" t="b">
        <f>H150='15.02.2022 Смета'!G152</f>
        <v>0</v>
      </c>
    </row>
    <row r="151" spans="1:42" ht="16.149999999999999" customHeight="1" x14ac:dyDescent="0.25">
      <c r="A151" s="108">
        <v>126</v>
      </c>
      <c r="B151" s="8" t="s">
        <v>213</v>
      </c>
      <c r="C151" s="21" t="s">
        <v>130</v>
      </c>
      <c r="D151" s="22" t="s">
        <v>818</v>
      </c>
      <c r="E151" s="21" t="s">
        <v>329</v>
      </c>
      <c r="F151" s="35">
        <v>44814</v>
      </c>
      <c r="G151" s="35">
        <v>44814</v>
      </c>
      <c r="H151" s="21" t="s">
        <v>772</v>
      </c>
      <c r="I151" s="22" t="s">
        <v>329</v>
      </c>
      <c r="J151" s="35">
        <v>44814</v>
      </c>
      <c r="K151" s="35">
        <v>44814</v>
      </c>
      <c r="L151" s="10">
        <v>1</v>
      </c>
      <c r="M151" s="10">
        <v>3400</v>
      </c>
      <c r="N151" s="10">
        <f t="shared" si="24"/>
        <v>3400</v>
      </c>
      <c r="O151" s="10">
        <v>1</v>
      </c>
      <c r="P151" s="10">
        <v>2900</v>
      </c>
      <c r="Q151" s="10">
        <f t="shared" si="25"/>
        <v>2900</v>
      </c>
      <c r="R151" s="10">
        <v>1</v>
      </c>
      <c r="S151" s="10">
        <v>2800</v>
      </c>
      <c r="T151" s="10">
        <f t="shared" si="26"/>
        <v>2800</v>
      </c>
      <c r="U151" s="10">
        <v>14</v>
      </c>
      <c r="V151" s="10">
        <v>150</v>
      </c>
      <c r="W151" s="10">
        <f t="shared" si="19"/>
        <v>2100</v>
      </c>
      <c r="X151" s="10">
        <v>14</v>
      </c>
      <c r="Y151" s="10">
        <v>150</v>
      </c>
      <c r="Z151" s="10">
        <f t="shared" si="20"/>
        <v>2100</v>
      </c>
      <c r="AA151" s="10">
        <v>14</v>
      </c>
      <c r="AB151" s="10">
        <v>150</v>
      </c>
      <c r="AC151" s="10">
        <f t="shared" si="21"/>
        <v>2100</v>
      </c>
      <c r="AD151" s="11">
        <v>45</v>
      </c>
      <c r="AE151" s="26">
        <v>7</v>
      </c>
      <c r="AF151" s="7">
        <f t="shared" si="27"/>
        <v>315</v>
      </c>
      <c r="AG151" s="152">
        <v>1</v>
      </c>
      <c r="AH151" s="145">
        <f t="shared" si="22"/>
        <v>90</v>
      </c>
      <c r="AI151" s="139">
        <f t="shared" si="28"/>
        <v>15715</v>
      </c>
      <c r="AJ151" s="118">
        <f t="shared" si="23"/>
        <v>15715</v>
      </c>
      <c r="AM151" t="b">
        <f>D151='15.02.2022 Смета'!D153</f>
        <v>1</v>
      </c>
      <c r="AN151" t="b">
        <f>F151='15.02.2022 Смета'!E153</f>
        <v>1</v>
      </c>
      <c r="AO151" t="b">
        <f>G151='15.02.2022 Смета'!F153</f>
        <v>1</v>
      </c>
      <c r="AP151" t="b">
        <f>H151='15.02.2022 Смета'!G153</f>
        <v>1</v>
      </c>
    </row>
    <row r="152" spans="1:42" x14ac:dyDescent="0.25">
      <c r="A152" s="106"/>
      <c r="B152" s="96"/>
      <c r="C152" s="97"/>
      <c r="D152" s="179" t="s">
        <v>851</v>
      </c>
      <c r="E152" s="99"/>
      <c r="F152" s="99"/>
      <c r="G152" s="99"/>
      <c r="H152" s="99"/>
      <c r="I152" s="99"/>
      <c r="J152" s="99"/>
      <c r="K152" s="99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2"/>
      <c r="AE152" s="79"/>
      <c r="AF152" s="79"/>
      <c r="AG152" s="153"/>
      <c r="AH152" s="151"/>
      <c r="AI152" s="151"/>
      <c r="AJ152" s="164"/>
      <c r="AM152" t="b">
        <f>D152='15.02.2022 Смета'!D154</f>
        <v>1</v>
      </c>
      <c r="AN152" t="b">
        <f>F152='15.02.2022 Смета'!E154</f>
        <v>1</v>
      </c>
      <c r="AO152" t="b">
        <f>G152='15.02.2022 Смета'!F154</f>
        <v>1</v>
      </c>
      <c r="AP152" t="b">
        <f>H152='15.02.2022 Смета'!G154</f>
        <v>1</v>
      </c>
    </row>
    <row r="153" spans="1:42" ht="27" customHeight="1" x14ac:dyDescent="0.25">
      <c r="A153" s="114">
        <v>127</v>
      </c>
      <c r="B153" s="8" t="s">
        <v>65</v>
      </c>
      <c r="C153" s="21" t="s">
        <v>162</v>
      </c>
      <c r="D153" s="22" t="s">
        <v>180</v>
      </c>
      <c r="E153" s="21" t="s">
        <v>1008</v>
      </c>
      <c r="F153" s="35">
        <v>44672</v>
      </c>
      <c r="G153" s="35">
        <v>44674</v>
      </c>
      <c r="H153" s="21" t="s">
        <v>310</v>
      </c>
      <c r="I153" s="22" t="s">
        <v>715</v>
      </c>
      <c r="J153" s="35">
        <v>44672</v>
      </c>
      <c r="K153" s="35">
        <v>44674</v>
      </c>
      <c r="L153" s="10"/>
      <c r="M153" s="10">
        <v>3400</v>
      </c>
      <c r="N153" s="10">
        <f t="shared" si="24"/>
        <v>0</v>
      </c>
      <c r="O153" s="10"/>
      <c r="P153" s="10">
        <v>2900</v>
      </c>
      <c r="Q153" s="10">
        <f t="shared" si="25"/>
        <v>0</v>
      </c>
      <c r="R153" s="10"/>
      <c r="S153" s="10">
        <v>2800</v>
      </c>
      <c r="T153" s="10">
        <f t="shared" si="26"/>
        <v>0</v>
      </c>
      <c r="U153" s="10">
        <v>38</v>
      </c>
      <c r="V153" s="10">
        <v>150</v>
      </c>
      <c r="W153" s="10">
        <f t="shared" si="19"/>
        <v>5700</v>
      </c>
      <c r="X153" s="10">
        <v>38</v>
      </c>
      <c r="Y153" s="10">
        <v>150</v>
      </c>
      <c r="Z153" s="10">
        <f t="shared" si="20"/>
        <v>5700</v>
      </c>
      <c r="AA153" s="10">
        <v>38</v>
      </c>
      <c r="AB153" s="10">
        <v>150</v>
      </c>
      <c r="AC153" s="10">
        <f t="shared" si="21"/>
        <v>5700</v>
      </c>
      <c r="AD153" s="11">
        <v>114</v>
      </c>
      <c r="AE153" s="26">
        <v>7</v>
      </c>
      <c r="AF153" s="7">
        <f t="shared" si="27"/>
        <v>798</v>
      </c>
      <c r="AG153" s="152">
        <v>1</v>
      </c>
      <c r="AH153" s="145">
        <f t="shared" si="22"/>
        <v>228</v>
      </c>
      <c r="AI153" s="139">
        <f t="shared" si="28"/>
        <v>17898</v>
      </c>
      <c r="AJ153" s="118">
        <f t="shared" si="23"/>
        <v>17898</v>
      </c>
      <c r="AM153" t="b">
        <f>D153='15.02.2022 Смета'!D155</f>
        <v>1</v>
      </c>
      <c r="AN153" t="b">
        <f>F153='15.02.2022 Смета'!E155</f>
        <v>1</v>
      </c>
      <c r="AO153" t="b">
        <f>G153='15.02.2022 Смета'!F155</f>
        <v>1</v>
      </c>
      <c r="AP153" t="b">
        <f>H153='15.02.2022 Смета'!G155</f>
        <v>1</v>
      </c>
    </row>
    <row r="154" spans="1:42" x14ac:dyDescent="0.25">
      <c r="A154" s="106"/>
      <c r="B154" s="96"/>
      <c r="C154" s="97"/>
      <c r="D154" s="179" t="s">
        <v>852</v>
      </c>
      <c r="E154" s="99"/>
      <c r="F154" s="99"/>
      <c r="G154" s="99"/>
      <c r="H154" s="99"/>
      <c r="I154" s="99"/>
      <c r="J154" s="99"/>
      <c r="K154" s="99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2"/>
      <c r="AE154" s="79"/>
      <c r="AF154" s="79"/>
      <c r="AG154" s="153"/>
      <c r="AH154" s="151"/>
      <c r="AI154" s="151"/>
      <c r="AJ154" s="164"/>
      <c r="AM154" t="b">
        <f>D154='15.02.2022 Смета'!D156</f>
        <v>1</v>
      </c>
      <c r="AN154" t="b">
        <f>F154='15.02.2022 Смета'!E156</f>
        <v>1</v>
      </c>
      <c r="AO154" t="b">
        <f>G154='15.02.2022 Смета'!F156</f>
        <v>1</v>
      </c>
      <c r="AP154" t="b">
        <f>H154='15.02.2022 Смета'!G156</f>
        <v>1</v>
      </c>
    </row>
    <row r="155" spans="1:42" ht="27.6" customHeight="1" x14ac:dyDescent="0.25">
      <c r="A155" s="108">
        <v>128</v>
      </c>
      <c r="B155" s="8" t="s">
        <v>205</v>
      </c>
      <c r="C155" s="21" t="s">
        <v>140</v>
      </c>
      <c r="D155" s="22" t="s">
        <v>581</v>
      </c>
      <c r="E155" s="21" t="s">
        <v>496</v>
      </c>
      <c r="F155" s="35">
        <v>44666</v>
      </c>
      <c r="G155" s="35">
        <v>44668</v>
      </c>
      <c r="H155" s="21" t="s">
        <v>301</v>
      </c>
      <c r="I155" s="22" t="s">
        <v>496</v>
      </c>
      <c r="J155" s="35">
        <v>44666</v>
      </c>
      <c r="K155" s="35">
        <v>44668</v>
      </c>
      <c r="L155" s="10"/>
      <c r="M155" s="10">
        <v>3400</v>
      </c>
      <c r="N155" s="10">
        <f t="shared" si="24"/>
        <v>0</v>
      </c>
      <c r="O155" s="10"/>
      <c r="P155" s="10">
        <v>2900</v>
      </c>
      <c r="Q155" s="10">
        <f t="shared" si="25"/>
        <v>0</v>
      </c>
      <c r="R155" s="10"/>
      <c r="S155" s="10">
        <v>2800</v>
      </c>
      <c r="T155" s="10">
        <f t="shared" si="26"/>
        <v>0</v>
      </c>
      <c r="U155" s="10">
        <v>6</v>
      </c>
      <c r="V155" s="10">
        <v>150</v>
      </c>
      <c r="W155" s="10">
        <f t="shared" ref="W155:W230" si="29">U155*V155</f>
        <v>900</v>
      </c>
      <c r="X155" s="10">
        <v>6</v>
      </c>
      <c r="Y155" s="10">
        <v>150</v>
      </c>
      <c r="Z155" s="10">
        <f t="shared" ref="Z155:Z230" si="30">X155*Y155</f>
        <v>900</v>
      </c>
      <c r="AA155" s="10">
        <v>6</v>
      </c>
      <c r="AB155" s="10">
        <v>150</v>
      </c>
      <c r="AC155" s="10">
        <f t="shared" ref="AC155:AC230" si="31">AA155*AB155</f>
        <v>900</v>
      </c>
      <c r="AD155" s="11">
        <v>18</v>
      </c>
      <c r="AE155" s="26">
        <v>7</v>
      </c>
      <c r="AF155" s="7">
        <f t="shared" si="27"/>
        <v>126</v>
      </c>
      <c r="AG155" s="152">
        <v>1</v>
      </c>
      <c r="AH155" s="145">
        <f t="shared" si="22"/>
        <v>36</v>
      </c>
      <c r="AI155" s="139">
        <f t="shared" si="28"/>
        <v>2826</v>
      </c>
      <c r="AJ155" s="118">
        <f t="shared" si="23"/>
        <v>2826</v>
      </c>
      <c r="AM155" t="b">
        <f>D155='15.02.2022 Смета'!D157</f>
        <v>1</v>
      </c>
      <c r="AN155" t="b">
        <f>F155='15.02.2022 Смета'!E157</f>
        <v>1</v>
      </c>
      <c r="AO155" t="b">
        <f>G155='15.02.2022 Смета'!F157</f>
        <v>1</v>
      </c>
      <c r="AP155" t="b">
        <f>H155='15.02.2022 Смета'!G157</f>
        <v>1</v>
      </c>
    </row>
    <row r="156" spans="1:42" ht="16.149999999999999" customHeight="1" x14ac:dyDescent="0.25">
      <c r="A156" s="108">
        <v>129</v>
      </c>
      <c r="B156" s="8" t="s">
        <v>205</v>
      </c>
      <c r="C156" s="21" t="s">
        <v>140</v>
      </c>
      <c r="D156" s="22" t="s">
        <v>582</v>
      </c>
      <c r="E156" s="21" t="s">
        <v>340</v>
      </c>
      <c r="F156" s="35">
        <v>44666</v>
      </c>
      <c r="G156" s="35">
        <v>44668</v>
      </c>
      <c r="H156" s="21" t="s">
        <v>301</v>
      </c>
      <c r="I156" s="22" t="s">
        <v>340</v>
      </c>
      <c r="J156" s="35">
        <v>44666</v>
      </c>
      <c r="K156" s="35">
        <v>44668</v>
      </c>
      <c r="L156" s="10"/>
      <c r="M156" s="10">
        <v>3400</v>
      </c>
      <c r="N156" s="10">
        <f t="shared" si="24"/>
        <v>0</v>
      </c>
      <c r="O156" s="10"/>
      <c r="P156" s="10">
        <v>2900</v>
      </c>
      <c r="Q156" s="10">
        <f t="shared" si="25"/>
        <v>0</v>
      </c>
      <c r="R156" s="10"/>
      <c r="S156" s="10">
        <v>2800</v>
      </c>
      <c r="T156" s="10">
        <f t="shared" si="26"/>
        <v>0</v>
      </c>
      <c r="U156" s="10">
        <v>4</v>
      </c>
      <c r="V156" s="10">
        <v>150</v>
      </c>
      <c r="W156" s="10">
        <f t="shared" si="29"/>
        <v>600</v>
      </c>
      <c r="X156" s="10">
        <v>4</v>
      </c>
      <c r="Y156" s="10">
        <v>150</v>
      </c>
      <c r="Z156" s="10">
        <f t="shared" si="30"/>
        <v>600</v>
      </c>
      <c r="AA156" s="10">
        <v>4</v>
      </c>
      <c r="AB156" s="10">
        <v>150</v>
      </c>
      <c r="AC156" s="10">
        <f t="shared" si="31"/>
        <v>600</v>
      </c>
      <c r="AD156" s="11">
        <v>12</v>
      </c>
      <c r="AE156" s="26">
        <v>7</v>
      </c>
      <c r="AF156" s="7">
        <f t="shared" si="27"/>
        <v>84</v>
      </c>
      <c r="AG156" s="152">
        <v>1</v>
      </c>
      <c r="AH156" s="145">
        <f t="shared" si="22"/>
        <v>24</v>
      </c>
      <c r="AI156" s="139">
        <f t="shared" si="28"/>
        <v>1884</v>
      </c>
      <c r="AJ156" s="118">
        <f t="shared" si="23"/>
        <v>1884</v>
      </c>
      <c r="AM156" t="b">
        <f>D156='15.02.2022 Смета'!D158</f>
        <v>1</v>
      </c>
      <c r="AN156" t="b">
        <f>F156='15.02.2022 Смета'!E158</f>
        <v>1</v>
      </c>
      <c r="AO156" t="b">
        <f>G156='15.02.2022 Смета'!F158</f>
        <v>1</v>
      </c>
      <c r="AP156" t="b">
        <f>H156='15.02.2022 Смета'!G158</f>
        <v>1</v>
      </c>
    </row>
    <row r="157" spans="1:42" ht="13.9" customHeight="1" x14ac:dyDescent="0.25">
      <c r="A157" s="106"/>
      <c r="B157" s="96"/>
      <c r="C157" s="97"/>
      <c r="D157" s="179" t="s">
        <v>853</v>
      </c>
      <c r="E157" s="99"/>
      <c r="F157" s="99"/>
      <c r="G157" s="99"/>
      <c r="H157" s="99"/>
      <c r="I157" s="99"/>
      <c r="J157" s="99"/>
      <c r="K157" s="99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2"/>
      <c r="AE157" s="79"/>
      <c r="AF157" s="79"/>
      <c r="AG157" s="153"/>
      <c r="AH157" s="151"/>
      <c r="AI157" s="151"/>
      <c r="AJ157" s="164"/>
      <c r="AM157" t="b">
        <f>D157='15.02.2022 Смета'!D159</f>
        <v>1</v>
      </c>
      <c r="AN157" t="b">
        <f>F157='15.02.2022 Смета'!E159</f>
        <v>1</v>
      </c>
      <c r="AO157" t="b">
        <f>G157='15.02.2022 Смета'!F159</f>
        <v>1</v>
      </c>
      <c r="AP157" t="b">
        <f>H157='15.02.2022 Смета'!G159</f>
        <v>1</v>
      </c>
    </row>
    <row r="158" spans="1:42" ht="16.149999999999999" customHeight="1" x14ac:dyDescent="0.25">
      <c r="A158" s="108">
        <v>130</v>
      </c>
      <c r="B158" s="16" t="s">
        <v>217</v>
      </c>
      <c r="C158" s="21" t="s">
        <v>131</v>
      </c>
      <c r="D158" s="22" t="s">
        <v>583</v>
      </c>
      <c r="E158" s="21" t="s">
        <v>503</v>
      </c>
      <c r="F158" s="35">
        <v>44653</v>
      </c>
      <c r="G158" s="35">
        <v>44655</v>
      </c>
      <c r="H158" s="21" t="s">
        <v>301</v>
      </c>
      <c r="I158" s="22" t="s">
        <v>503</v>
      </c>
      <c r="J158" s="35">
        <v>44653</v>
      </c>
      <c r="K158" s="35">
        <v>44655</v>
      </c>
      <c r="L158" s="17"/>
      <c r="M158" s="10">
        <v>3400</v>
      </c>
      <c r="N158" s="10">
        <f t="shared" si="24"/>
        <v>0</v>
      </c>
      <c r="O158" s="17"/>
      <c r="P158" s="10">
        <v>2900</v>
      </c>
      <c r="Q158" s="10">
        <f t="shared" si="25"/>
        <v>0</v>
      </c>
      <c r="R158" s="17"/>
      <c r="S158" s="10">
        <v>2800</v>
      </c>
      <c r="T158" s="10">
        <f t="shared" si="26"/>
        <v>0</v>
      </c>
      <c r="U158" s="17">
        <v>2</v>
      </c>
      <c r="V158" s="10">
        <v>150</v>
      </c>
      <c r="W158" s="10">
        <f t="shared" si="29"/>
        <v>300</v>
      </c>
      <c r="X158" s="17">
        <v>2</v>
      </c>
      <c r="Y158" s="10">
        <v>150</v>
      </c>
      <c r="Z158" s="10">
        <f t="shared" si="30"/>
        <v>300</v>
      </c>
      <c r="AA158" s="17">
        <v>2</v>
      </c>
      <c r="AB158" s="10">
        <v>150</v>
      </c>
      <c r="AC158" s="10">
        <f t="shared" si="31"/>
        <v>300</v>
      </c>
      <c r="AD158" s="19"/>
      <c r="AE158" s="26">
        <v>7</v>
      </c>
      <c r="AF158" s="7">
        <f t="shared" si="27"/>
        <v>0</v>
      </c>
      <c r="AG158" s="152">
        <v>1</v>
      </c>
      <c r="AH158" s="139">
        <f t="shared" ref="AH158:AH233" si="32">L158+O158+R158+U158+X158+AA158+AD158</f>
        <v>6</v>
      </c>
      <c r="AI158" s="139">
        <f t="shared" si="28"/>
        <v>900</v>
      </c>
      <c r="AJ158" s="109">
        <f t="shared" ref="AJ158:AJ233" si="33">N158+Q158+T158+W158+Z158+AC158+AF158</f>
        <v>900</v>
      </c>
      <c r="AM158" t="b">
        <f>D158='15.02.2022 Смета'!D160</f>
        <v>1</v>
      </c>
      <c r="AN158" t="b">
        <f>F158='15.02.2022 Смета'!E160</f>
        <v>1</v>
      </c>
      <c r="AO158" t="b">
        <f>G158='15.02.2022 Смета'!F160</f>
        <v>1</v>
      </c>
      <c r="AP158" t="b">
        <f>H158='15.02.2022 Смета'!G160</f>
        <v>1</v>
      </c>
    </row>
    <row r="159" spans="1:42" ht="27" customHeight="1" x14ac:dyDescent="0.25">
      <c r="A159" s="108">
        <v>131</v>
      </c>
      <c r="B159" s="16" t="s">
        <v>217</v>
      </c>
      <c r="C159" s="21" t="s">
        <v>131</v>
      </c>
      <c r="D159" s="22" t="s">
        <v>584</v>
      </c>
      <c r="E159" s="21" t="s">
        <v>1009</v>
      </c>
      <c r="F159" s="35">
        <v>44696</v>
      </c>
      <c r="G159" s="35">
        <v>44698</v>
      </c>
      <c r="H159" s="21" t="s">
        <v>301</v>
      </c>
      <c r="I159" s="22" t="s">
        <v>716</v>
      </c>
      <c r="J159" s="35">
        <v>44696</v>
      </c>
      <c r="K159" s="35">
        <v>44698</v>
      </c>
      <c r="L159" s="17"/>
      <c r="M159" s="10">
        <v>3400</v>
      </c>
      <c r="N159" s="10">
        <f t="shared" si="24"/>
        <v>0</v>
      </c>
      <c r="O159" s="17"/>
      <c r="P159" s="10">
        <v>2900</v>
      </c>
      <c r="Q159" s="10">
        <f t="shared" si="25"/>
        <v>0</v>
      </c>
      <c r="R159" s="17"/>
      <c r="S159" s="10">
        <v>2800</v>
      </c>
      <c r="T159" s="10">
        <f t="shared" si="26"/>
        <v>0</v>
      </c>
      <c r="U159" s="17">
        <v>8</v>
      </c>
      <c r="V159" s="10">
        <v>150</v>
      </c>
      <c r="W159" s="10">
        <f t="shared" si="29"/>
        <v>1200</v>
      </c>
      <c r="X159" s="17">
        <v>8</v>
      </c>
      <c r="Y159" s="10">
        <v>150</v>
      </c>
      <c r="Z159" s="10">
        <f t="shared" si="30"/>
        <v>1200</v>
      </c>
      <c r="AA159" s="17">
        <v>8</v>
      </c>
      <c r="AB159" s="10">
        <v>150</v>
      </c>
      <c r="AC159" s="10">
        <f t="shared" si="31"/>
        <v>1200</v>
      </c>
      <c r="AD159" s="19">
        <v>24</v>
      </c>
      <c r="AE159" s="26">
        <v>7</v>
      </c>
      <c r="AF159" s="7">
        <f t="shared" si="27"/>
        <v>168</v>
      </c>
      <c r="AG159" s="152">
        <v>1</v>
      </c>
      <c r="AH159" s="139">
        <f t="shared" si="32"/>
        <v>48</v>
      </c>
      <c r="AI159" s="139">
        <f t="shared" si="28"/>
        <v>3768</v>
      </c>
      <c r="AJ159" s="109">
        <f t="shared" si="33"/>
        <v>3768</v>
      </c>
      <c r="AM159" t="b">
        <f>D159='15.02.2022 Смета'!D161</f>
        <v>1</v>
      </c>
      <c r="AN159" t="b">
        <f>F159='15.02.2022 Смета'!E161</f>
        <v>1</v>
      </c>
      <c r="AO159" t="b">
        <f>G159='15.02.2022 Смета'!F161</f>
        <v>1</v>
      </c>
      <c r="AP159" t="b">
        <f>H159='15.02.2022 Смета'!G161</f>
        <v>1</v>
      </c>
    </row>
    <row r="160" spans="1:42" x14ac:dyDescent="0.25">
      <c r="A160" s="106"/>
      <c r="B160" s="96"/>
      <c r="C160" s="97"/>
      <c r="D160" s="179" t="s">
        <v>854</v>
      </c>
      <c r="E160" s="99"/>
      <c r="F160" s="99"/>
      <c r="G160" s="99"/>
      <c r="H160" s="99"/>
      <c r="I160" s="99"/>
      <c r="J160" s="99"/>
      <c r="K160" s="99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2"/>
      <c r="AE160" s="79"/>
      <c r="AF160" s="79"/>
      <c r="AG160" s="153"/>
      <c r="AH160" s="151"/>
      <c r="AI160" s="151"/>
      <c r="AJ160" s="164"/>
      <c r="AM160" t="b">
        <f>D160='15.02.2022 Смета'!D162</f>
        <v>1</v>
      </c>
      <c r="AN160" t="b">
        <f>F160='15.02.2022 Смета'!E162</f>
        <v>1</v>
      </c>
      <c r="AO160" t="b">
        <f>G160='15.02.2022 Смета'!F162</f>
        <v>1</v>
      </c>
      <c r="AP160" t="b">
        <f>H160='15.02.2022 Смета'!G162</f>
        <v>1</v>
      </c>
    </row>
    <row r="161" spans="1:42" ht="16.149999999999999" customHeight="1" x14ac:dyDescent="0.25">
      <c r="A161" s="108">
        <v>132</v>
      </c>
      <c r="B161" s="8" t="s">
        <v>212</v>
      </c>
      <c r="C161" s="21" t="s">
        <v>245</v>
      </c>
      <c r="D161" s="22" t="s">
        <v>585</v>
      </c>
      <c r="E161" s="21" t="s">
        <v>330</v>
      </c>
      <c r="F161" s="35">
        <v>44582</v>
      </c>
      <c r="G161" s="35">
        <v>44584</v>
      </c>
      <c r="H161" s="21" t="s">
        <v>299</v>
      </c>
      <c r="I161" s="22" t="s">
        <v>330</v>
      </c>
      <c r="J161" s="35">
        <v>44582</v>
      </c>
      <c r="K161" s="35">
        <v>44584</v>
      </c>
      <c r="L161" s="10"/>
      <c r="M161" s="10">
        <v>3400</v>
      </c>
      <c r="N161" s="10">
        <f t="shared" si="24"/>
        <v>0</v>
      </c>
      <c r="O161" s="10"/>
      <c r="P161" s="10">
        <v>2900</v>
      </c>
      <c r="Q161" s="10">
        <f t="shared" si="25"/>
        <v>0</v>
      </c>
      <c r="R161" s="10"/>
      <c r="S161" s="10">
        <v>2800</v>
      </c>
      <c r="T161" s="10">
        <f t="shared" si="26"/>
        <v>0</v>
      </c>
      <c r="U161" s="10">
        <v>10</v>
      </c>
      <c r="V161" s="10">
        <v>150</v>
      </c>
      <c r="W161" s="10">
        <f t="shared" si="29"/>
        <v>1500</v>
      </c>
      <c r="X161" s="10">
        <v>10</v>
      </c>
      <c r="Y161" s="10">
        <v>150</v>
      </c>
      <c r="Z161" s="10">
        <f t="shared" si="30"/>
        <v>1500</v>
      </c>
      <c r="AA161" s="10">
        <v>10</v>
      </c>
      <c r="AB161" s="10">
        <v>150</v>
      </c>
      <c r="AC161" s="10">
        <f t="shared" si="31"/>
        <v>1500</v>
      </c>
      <c r="AD161" s="11"/>
      <c r="AE161" s="26">
        <v>7</v>
      </c>
      <c r="AF161" s="7">
        <f t="shared" si="27"/>
        <v>0</v>
      </c>
      <c r="AG161" s="152">
        <v>1</v>
      </c>
      <c r="AH161" s="139">
        <f t="shared" si="32"/>
        <v>30</v>
      </c>
      <c r="AI161" s="139">
        <f t="shared" si="28"/>
        <v>4500</v>
      </c>
      <c r="AJ161" s="109">
        <f t="shared" si="33"/>
        <v>4500</v>
      </c>
      <c r="AM161" t="b">
        <f>D161='15.02.2022 Смета'!D163</f>
        <v>1</v>
      </c>
      <c r="AN161" t="b">
        <f>F161='15.02.2022 Смета'!E163</f>
        <v>1</v>
      </c>
      <c r="AO161" t="b">
        <f>G161='15.02.2022 Смета'!F163</f>
        <v>1</v>
      </c>
      <c r="AP161" t="b">
        <f>H161='15.02.2022 Смета'!G163</f>
        <v>1</v>
      </c>
    </row>
    <row r="162" spans="1:42" ht="16.149999999999999" customHeight="1" x14ac:dyDescent="0.25">
      <c r="A162" s="108">
        <v>133</v>
      </c>
      <c r="B162" s="8" t="s">
        <v>212</v>
      </c>
      <c r="C162" s="21" t="s">
        <v>245</v>
      </c>
      <c r="D162" s="22" t="s">
        <v>174</v>
      </c>
      <c r="E162" s="21" t="s">
        <v>473</v>
      </c>
      <c r="F162" s="35">
        <v>44589</v>
      </c>
      <c r="G162" s="35">
        <v>44591</v>
      </c>
      <c r="H162" s="21" t="s">
        <v>299</v>
      </c>
      <c r="I162" s="22" t="s">
        <v>473</v>
      </c>
      <c r="J162" s="35">
        <v>44589</v>
      </c>
      <c r="K162" s="35">
        <v>44591</v>
      </c>
      <c r="L162" s="10"/>
      <c r="M162" s="10">
        <v>3400</v>
      </c>
      <c r="N162" s="10">
        <f t="shared" si="24"/>
        <v>0</v>
      </c>
      <c r="O162" s="10"/>
      <c r="P162" s="10">
        <v>2900</v>
      </c>
      <c r="Q162" s="10">
        <f t="shared" si="25"/>
        <v>0</v>
      </c>
      <c r="R162" s="10"/>
      <c r="S162" s="10">
        <v>2800</v>
      </c>
      <c r="T162" s="10">
        <f t="shared" si="26"/>
        <v>0</v>
      </c>
      <c r="U162" s="10">
        <v>10</v>
      </c>
      <c r="V162" s="10">
        <v>150</v>
      </c>
      <c r="W162" s="10">
        <f t="shared" si="29"/>
        <v>1500</v>
      </c>
      <c r="X162" s="10">
        <v>10</v>
      </c>
      <c r="Y162" s="10">
        <v>150</v>
      </c>
      <c r="Z162" s="10">
        <f t="shared" si="30"/>
        <v>1500</v>
      </c>
      <c r="AA162" s="10">
        <v>20</v>
      </c>
      <c r="AB162" s="10">
        <v>150</v>
      </c>
      <c r="AC162" s="10">
        <f t="shared" si="31"/>
        <v>3000</v>
      </c>
      <c r="AD162" s="11"/>
      <c r="AE162" s="26">
        <v>7</v>
      </c>
      <c r="AF162" s="7">
        <f t="shared" si="27"/>
        <v>0</v>
      </c>
      <c r="AG162" s="152">
        <v>1</v>
      </c>
      <c r="AH162" s="139">
        <f t="shared" si="32"/>
        <v>40</v>
      </c>
      <c r="AI162" s="139">
        <f t="shared" si="28"/>
        <v>6000</v>
      </c>
      <c r="AJ162" s="109">
        <f t="shared" si="33"/>
        <v>6000</v>
      </c>
      <c r="AM162" t="b">
        <f>D162='15.02.2022 Смета'!D164</f>
        <v>1</v>
      </c>
      <c r="AN162" t="b">
        <f>F162='15.02.2022 Смета'!E164</f>
        <v>1</v>
      </c>
      <c r="AO162" t="b">
        <f>G162='15.02.2022 Смета'!F164</f>
        <v>1</v>
      </c>
      <c r="AP162" t="b">
        <f>H162='15.02.2022 Смета'!G164</f>
        <v>1</v>
      </c>
    </row>
    <row r="163" spans="1:42" ht="16.149999999999999" customHeight="1" x14ac:dyDescent="0.25">
      <c r="A163" s="108">
        <v>134</v>
      </c>
      <c r="B163" s="8" t="s">
        <v>212</v>
      </c>
      <c r="C163" s="21" t="s">
        <v>245</v>
      </c>
      <c r="D163" s="22" t="s">
        <v>174</v>
      </c>
      <c r="E163" s="21" t="s">
        <v>494</v>
      </c>
      <c r="F163" s="35">
        <v>44589</v>
      </c>
      <c r="G163" s="35">
        <v>44590</v>
      </c>
      <c r="H163" s="21" t="s">
        <v>299</v>
      </c>
      <c r="I163" s="22" t="s">
        <v>494</v>
      </c>
      <c r="J163" s="35">
        <v>44589</v>
      </c>
      <c r="K163" s="35">
        <v>44590</v>
      </c>
      <c r="L163" s="10"/>
      <c r="M163" s="10">
        <v>3400</v>
      </c>
      <c r="N163" s="10">
        <f t="shared" si="24"/>
        <v>0</v>
      </c>
      <c r="O163" s="10"/>
      <c r="P163" s="10">
        <v>2900</v>
      </c>
      <c r="Q163" s="10">
        <f t="shared" si="25"/>
        <v>0</v>
      </c>
      <c r="R163" s="10"/>
      <c r="S163" s="10">
        <v>2800</v>
      </c>
      <c r="T163" s="10">
        <f t="shared" si="26"/>
        <v>0</v>
      </c>
      <c r="U163" s="10">
        <v>11</v>
      </c>
      <c r="V163" s="10">
        <v>150</v>
      </c>
      <c r="W163" s="10">
        <f t="shared" si="29"/>
        <v>1650</v>
      </c>
      <c r="X163" s="10">
        <v>11</v>
      </c>
      <c r="Y163" s="10">
        <v>150</v>
      </c>
      <c r="Z163" s="10">
        <f t="shared" si="30"/>
        <v>1650</v>
      </c>
      <c r="AA163" s="10">
        <v>22</v>
      </c>
      <c r="AB163" s="10">
        <v>150</v>
      </c>
      <c r="AC163" s="10">
        <f t="shared" si="31"/>
        <v>3300</v>
      </c>
      <c r="AD163" s="11"/>
      <c r="AE163" s="26">
        <v>7</v>
      </c>
      <c r="AF163" s="7">
        <f t="shared" si="27"/>
        <v>0</v>
      </c>
      <c r="AG163" s="152">
        <v>1</v>
      </c>
      <c r="AH163" s="139">
        <f t="shared" si="32"/>
        <v>44</v>
      </c>
      <c r="AI163" s="139">
        <f t="shared" si="28"/>
        <v>6600</v>
      </c>
      <c r="AJ163" s="109">
        <f t="shared" si="33"/>
        <v>6600</v>
      </c>
      <c r="AM163" t="b">
        <f>D163='15.02.2022 Смета'!D165</f>
        <v>1</v>
      </c>
      <c r="AN163" t="b">
        <f>F163='15.02.2022 Смета'!E165</f>
        <v>1</v>
      </c>
      <c r="AO163" t="b">
        <f>G163='15.02.2022 Смета'!F165</f>
        <v>1</v>
      </c>
      <c r="AP163" t="b">
        <f>H163='15.02.2022 Смета'!G165</f>
        <v>1</v>
      </c>
    </row>
    <row r="164" spans="1:42" ht="16.149999999999999" customHeight="1" x14ac:dyDescent="0.25">
      <c r="A164" s="108">
        <v>135</v>
      </c>
      <c r="B164" s="8" t="s">
        <v>212</v>
      </c>
      <c r="C164" s="21" t="s">
        <v>245</v>
      </c>
      <c r="D164" s="22" t="s">
        <v>174</v>
      </c>
      <c r="E164" s="21" t="s">
        <v>472</v>
      </c>
      <c r="F164" s="35">
        <v>44596</v>
      </c>
      <c r="G164" s="35">
        <v>44598</v>
      </c>
      <c r="H164" s="21" t="s">
        <v>299</v>
      </c>
      <c r="I164" s="22" t="s">
        <v>472</v>
      </c>
      <c r="J164" s="35">
        <v>44596</v>
      </c>
      <c r="K164" s="35">
        <v>44598</v>
      </c>
      <c r="L164" s="10"/>
      <c r="M164" s="10">
        <v>3400</v>
      </c>
      <c r="N164" s="10">
        <f t="shared" si="24"/>
        <v>0</v>
      </c>
      <c r="O164" s="10"/>
      <c r="P164" s="10">
        <v>2900</v>
      </c>
      <c r="Q164" s="10">
        <f t="shared" si="25"/>
        <v>0</v>
      </c>
      <c r="R164" s="10"/>
      <c r="S164" s="10">
        <v>2800</v>
      </c>
      <c r="T164" s="10">
        <f t="shared" si="26"/>
        <v>0</v>
      </c>
      <c r="U164" s="10">
        <v>10</v>
      </c>
      <c r="V164" s="10">
        <v>150</v>
      </c>
      <c r="W164" s="10">
        <f t="shared" si="29"/>
        <v>1500</v>
      </c>
      <c r="X164" s="10">
        <v>10</v>
      </c>
      <c r="Y164" s="10">
        <v>150</v>
      </c>
      <c r="Z164" s="10">
        <f t="shared" si="30"/>
        <v>1500</v>
      </c>
      <c r="AA164" s="10">
        <v>20</v>
      </c>
      <c r="AB164" s="10">
        <v>150</v>
      </c>
      <c r="AC164" s="10">
        <f t="shared" si="31"/>
        <v>3000</v>
      </c>
      <c r="AD164" s="11"/>
      <c r="AE164" s="26">
        <v>7</v>
      </c>
      <c r="AF164" s="7">
        <f t="shared" si="27"/>
        <v>0</v>
      </c>
      <c r="AG164" s="152">
        <v>1</v>
      </c>
      <c r="AH164" s="139">
        <f t="shared" si="32"/>
        <v>40</v>
      </c>
      <c r="AI164" s="139">
        <f t="shared" si="28"/>
        <v>6000</v>
      </c>
      <c r="AJ164" s="109">
        <f t="shared" si="33"/>
        <v>6000</v>
      </c>
      <c r="AM164" t="b">
        <f>D164='15.02.2022 Смета'!D166</f>
        <v>1</v>
      </c>
      <c r="AN164" t="b">
        <f>F164='15.02.2022 Смета'!E166</f>
        <v>1</v>
      </c>
      <c r="AO164" t="b">
        <f>G164='15.02.2022 Смета'!F166</f>
        <v>1</v>
      </c>
      <c r="AP164" t="b">
        <f>H164='15.02.2022 Смета'!G166</f>
        <v>1</v>
      </c>
    </row>
    <row r="165" spans="1:42" ht="16.149999999999999" customHeight="1" x14ac:dyDescent="0.25">
      <c r="A165" s="108">
        <v>136</v>
      </c>
      <c r="B165" s="8" t="s">
        <v>212</v>
      </c>
      <c r="C165" s="21" t="s">
        <v>245</v>
      </c>
      <c r="D165" s="22" t="s">
        <v>174</v>
      </c>
      <c r="E165" s="21" t="s">
        <v>441</v>
      </c>
      <c r="F165" s="35">
        <v>44603</v>
      </c>
      <c r="G165" s="35">
        <v>44605</v>
      </c>
      <c r="H165" s="21" t="s">
        <v>312</v>
      </c>
      <c r="I165" s="22" t="s">
        <v>441</v>
      </c>
      <c r="J165" s="35">
        <v>44603</v>
      </c>
      <c r="K165" s="35">
        <v>44605</v>
      </c>
      <c r="L165" s="10"/>
      <c r="M165" s="10">
        <v>3400</v>
      </c>
      <c r="N165" s="10">
        <f t="shared" si="24"/>
        <v>0</v>
      </c>
      <c r="O165" s="10"/>
      <c r="P165" s="10">
        <v>2900</v>
      </c>
      <c r="Q165" s="10">
        <f t="shared" si="25"/>
        <v>0</v>
      </c>
      <c r="R165" s="10"/>
      <c r="S165" s="10">
        <v>2800</v>
      </c>
      <c r="T165" s="10">
        <f t="shared" si="26"/>
        <v>0</v>
      </c>
      <c r="U165" s="10">
        <v>11</v>
      </c>
      <c r="V165" s="10">
        <v>150</v>
      </c>
      <c r="W165" s="10">
        <f t="shared" si="29"/>
        <v>1650</v>
      </c>
      <c r="X165" s="10">
        <v>11</v>
      </c>
      <c r="Y165" s="10">
        <v>150</v>
      </c>
      <c r="Z165" s="10">
        <f t="shared" si="30"/>
        <v>1650</v>
      </c>
      <c r="AA165" s="10">
        <v>22</v>
      </c>
      <c r="AB165" s="10">
        <v>150</v>
      </c>
      <c r="AC165" s="10">
        <f t="shared" si="31"/>
        <v>3300</v>
      </c>
      <c r="AD165" s="11"/>
      <c r="AE165" s="26">
        <v>7</v>
      </c>
      <c r="AF165" s="7">
        <f t="shared" si="27"/>
        <v>0</v>
      </c>
      <c r="AG165" s="152">
        <v>1</v>
      </c>
      <c r="AH165" s="139">
        <f t="shared" si="32"/>
        <v>44</v>
      </c>
      <c r="AI165" s="139">
        <f t="shared" si="28"/>
        <v>6600</v>
      </c>
      <c r="AJ165" s="109">
        <f t="shared" si="33"/>
        <v>6600</v>
      </c>
      <c r="AM165" t="b">
        <f>D165='15.02.2022 Смета'!D167</f>
        <v>1</v>
      </c>
      <c r="AN165" t="b">
        <f>F165='15.02.2022 Смета'!E167</f>
        <v>1</v>
      </c>
      <c r="AO165" t="b">
        <f>G165='15.02.2022 Смета'!F167</f>
        <v>1</v>
      </c>
      <c r="AP165" t="b">
        <f>H165='15.02.2022 Смета'!G167</f>
        <v>1</v>
      </c>
    </row>
    <row r="166" spans="1:42" ht="16.149999999999999" customHeight="1" x14ac:dyDescent="0.25">
      <c r="A166" s="108">
        <v>137</v>
      </c>
      <c r="B166" s="8" t="s">
        <v>212</v>
      </c>
      <c r="C166" s="21" t="s">
        <v>245</v>
      </c>
      <c r="D166" s="22" t="s">
        <v>585</v>
      </c>
      <c r="E166" s="21" t="s">
        <v>329</v>
      </c>
      <c r="F166" s="35">
        <v>44631</v>
      </c>
      <c r="G166" s="35">
        <v>44632</v>
      </c>
      <c r="H166" s="21" t="s">
        <v>334</v>
      </c>
      <c r="I166" s="22" t="s">
        <v>329</v>
      </c>
      <c r="J166" s="35">
        <v>44631</v>
      </c>
      <c r="K166" s="35">
        <v>44632</v>
      </c>
      <c r="L166" s="10"/>
      <c r="M166" s="10">
        <v>3400</v>
      </c>
      <c r="N166" s="10">
        <f t="shared" si="24"/>
        <v>0</v>
      </c>
      <c r="O166" s="10"/>
      <c r="P166" s="10">
        <v>2900</v>
      </c>
      <c r="Q166" s="10">
        <f t="shared" si="25"/>
        <v>0</v>
      </c>
      <c r="R166" s="10"/>
      <c r="S166" s="10">
        <v>2800</v>
      </c>
      <c r="T166" s="10">
        <f t="shared" si="26"/>
        <v>0</v>
      </c>
      <c r="U166" s="10">
        <v>10</v>
      </c>
      <c r="V166" s="10">
        <v>150</v>
      </c>
      <c r="W166" s="10">
        <f t="shared" si="29"/>
        <v>1500</v>
      </c>
      <c r="X166" s="10">
        <v>10</v>
      </c>
      <c r="Y166" s="10">
        <v>150</v>
      </c>
      <c r="Z166" s="10">
        <f t="shared" si="30"/>
        <v>1500</v>
      </c>
      <c r="AA166" s="10">
        <v>20</v>
      </c>
      <c r="AB166" s="10">
        <v>150</v>
      </c>
      <c r="AC166" s="10">
        <f t="shared" si="31"/>
        <v>3000</v>
      </c>
      <c r="AD166" s="11"/>
      <c r="AE166" s="26">
        <v>7</v>
      </c>
      <c r="AF166" s="7">
        <f t="shared" si="27"/>
        <v>0</v>
      </c>
      <c r="AG166" s="152">
        <v>1</v>
      </c>
      <c r="AH166" s="139">
        <f t="shared" si="32"/>
        <v>40</v>
      </c>
      <c r="AI166" s="139">
        <f t="shared" si="28"/>
        <v>6000</v>
      </c>
      <c r="AJ166" s="109">
        <f t="shared" si="33"/>
        <v>6000</v>
      </c>
      <c r="AM166" t="b">
        <f>D166='15.02.2022 Смета'!D168</f>
        <v>1</v>
      </c>
      <c r="AN166" t="b">
        <f>F166='15.02.2022 Смета'!E168</f>
        <v>1</v>
      </c>
      <c r="AO166" t="b">
        <f>G166='15.02.2022 Смета'!F168</f>
        <v>1</v>
      </c>
      <c r="AP166" t="b">
        <f>H166='15.02.2022 Смета'!G168</f>
        <v>1</v>
      </c>
    </row>
    <row r="167" spans="1:42" ht="16.149999999999999" customHeight="1" x14ac:dyDescent="0.25">
      <c r="A167" s="108">
        <v>138</v>
      </c>
      <c r="B167" s="8" t="s">
        <v>212</v>
      </c>
      <c r="C167" s="21" t="s">
        <v>245</v>
      </c>
      <c r="D167" s="22" t="s">
        <v>174</v>
      </c>
      <c r="E167" s="21" t="s">
        <v>322</v>
      </c>
      <c r="F167" s="35">
        <v>44638</v>
      </c>
      <c r="G167" s="35">
        <v>44640</v>
      </c>
      <c r="H167" s="21" t="s">
        <v>312</v>
      </c>
      <c r="I167" s="22" t="s">
        <v>322</v>
      </c>
      <c r="J167" s="35">
        <v>44638</v>
      </c>
      <c r="K167" s="35">
        <v>44640</v>
      </c>
      <c r="L167" s="10"/>
      <c r="M167" s="10">
        <v>3400</v>
      </c>
      <c r="N167" s="10">
        <f t="shared" si="24"/>
        <v>0</v>
      </c>
      <c r="O167" s="10"/>
      <c r="P167" s="10">
        <v>2900</v>
      </c>
      <c r="Q167" s="10">
        <f t="shared" si="25"/>
        <v>0</v>
      </c>
      <c r="R167" s="10"/>
      <c r="S167" s="10">
        <v>2800</v>
      </c>
      <c r="T167" s="10">
        <f t="shared" si="26"/>
        <v>0</v>
      </c>
      <c r="U167" s="10">
        <v>12</v>
      </c>
      <c r="V167" s="10">
        <v>150</v>
      </c>
      <c r="W167" s="10">
        <f t="shared" si="29"/>
        <v>1800</v>
      </c>
      <c r="X167" s="10">
        <v>12</v>
      </c>
      <c r="Y167" s="10">
        <v>150</v>
      </c>
      <c r="Z167" s="10">
        <f t="shared" si="30"/>
        <v>1800</v>
      </c>
      <c r="AA167" s="10">
        <v>24</v>
      </c>
      <c r="AB167" s="10">
        <v>150</v>
      </c>
      <c r="AC167" s="10">
        <f t="shared" si="31"/>
        <v>3600</v>
      </c>
      <c r="AD167" s="11"/>
      <c r="AE167" s="26">
        <v>7</v>
      </c>
      <c r="AF167" s="7">
        <f t="shared" si="27"/>
        <v>0</v>
      </c>
      <c r="AG167" s="152">
        <v>1</v>
      </c>
      <c r="AH167" s="139">
        <f t="shared" si="32"/>
        <v>48</v>
      </c>
      <c r="AI167" s="139">
        <f t="shared" si="28"/>
        <v>7200</v>
      </c>
      <c r="AJ167" s="109">
        <f t="shared" si="33"/>
        <v>7200</v>
      </c>
      <c r="AM167" t="b">
        <f>D167='15.02.2022 Смета'!D169</f>
        <v>1</v>
      </c>
      <c r="AN167" t="b">
        <f>F167='15.02.2022 Смета'!E169</f>
        <v>1</v>
      </c>
      <c r="AO167" t="b">
        <f>G167='15.02.2022 Смета'!F169</f>
        <v>1</v>
      </c>
      <c r="AP167" t="b">
        <f>H167='15.02.2022 Смета'!G169</f>
        <v>1</v>
      </c>
    </row>
    <row r="168" spans="1:42" ht="14.65" customHeight="1" x14ac:dyDescent="0.25">
      <c r="A168" s="106"/>
      <c r="B168" s="96"/>
      <c r="C168" s="97"/>
      <c r="D168" s="179" t="s">
        <v>923</v>
      </c>
      <c r="E168" s="99"/>
      <c r="F168" s="99"/>
      <c r="G168" s="99"/>
      <c r="H168" s="99"/>
      <c r="I168" s="99"/>
      <c r="J168" s="99"/>
      <c r="K168" s="99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2"/>
      <c r="AE168" s="79"/>
      <c r="AF168" s="79"/>
      <c r="AG168" s="153"/>
      <c r="AH168" s="151"/>
      <c r="AI168" s="151"/>
      <c r="AJ168" s="164"/>
      <c r="AM168" t="b">
        <f>D168='15.02.2022 Смета'!D170</f>
        <v>0</v>
      </c>
      <c r="AN168" t="b">
        <f>F168='15.02.2022 Смета'!E170</f>
        <v>1</v>
      </c>
      <c r="AO168" t="b">
        <f>G168='15.02.2022 Смета'!F170</f>
        <v>1</v>
      </c>
      <c r="AP168" t="b">
        <f>H168='15.02.2022 Смета'!G170</f>
        <v>1</v>
      </c>
    </row>
    <row r="169" spans="1:42" ht="16.149999999999999" customHeight="1" x14ac:dyDescent="0.25">
      <c r="A169" s="114">
        <v>139</v>
      </c>
      <c r="B169" s="8" t="s">
        <v>212</v>
      </c>
      <c r="C169" s="21" t="s">
        <v>211</v>
      </c>
      <c r="D169" s="22" t="s">
        <v>174</v>
      </c>
      <c r="E169" s="21" t="s">
        <v>322</v>
      </c>
      <c r="F169" s="35">
        <v>44631</v>
      </c>
      <c r="G169" s="35">
        <v>44633</v>
      </c>
      <c r="H169" s="21" t="s">
        <v>748</v>
      </c>
      <c r="I169" s="22" t="s">
        <v>322</v>
      </c>
      <c r="J169" s="35">
        <v>44631</v>
      </c>
      <c r="K169" s="35">
        <v>44633</v>
      </c>
      <c r="L169" s="10"/>
      <c r="M169" s="10">
        <v>3400</v>
      </c>
      <c r="N169" s="10">
        <f t="shared" si="24"/>
        <v>0</v>
      </c>
      <c r="O169" s="10"/>
      <c r="P169" s="10">
        <v>2900</v>
      </c>
      <c r="Q169" s="10">
        <f t="shared" si="25"/>
        <v>0</v>
      </c>
      <c r="R169" s="10"/>
      <c r="S169" s="10">
        <v>2800</v>
      </c>
      <c r="T169" s="10">
        <f t="shared" si="26"/>
        <v>0</v>
      </c>
      <c r="U169" s="10">
        <v>15</v>
      </c>
      <c r="V169" s="10">
        <v>150</v>
      </c>
      <c r="W169" s="10">
        <f t="shared" si="29"/>
        <v>2250</v>
      </c>
      <c r="X169" s="10">
        <v>15</v>
      </c>
      <c r="Y169" s="10">
        <v>150</v>
      </c>
      <c r="Z169" s="10">
        <f t="shared" si="30"/>
        <v>2250</v>
      </c>
      <c r="AA169" s="10">
        <v>30</v>
      </c>
      <c r="AB169" s="10">
        <v>150</v>
      </c>
      <c r="AC169" s="10">
        <f t="shared" si="31"/>
        <v>4500</v>
      </c>
      <c r="AD169" s="11"/>
      <c r="AE169" s="26">
        <v>7</v>
      </c>
      <c r="AF169" s="7">
        <f t="shared" si="27"/>
        <v>0</v>
      </c>
      <c r="AG169" s="152">
        <v>1</v>
      </c>
      <c r="AH169" s="139">
        <f t="shared" si="32"/>
        <v>60</v>
      </c>
      <c r="AI169" s="139">
        <f t="shared" si="28"/>
        <v>9000</v>
      </c>
      <c r="AJ169" s="109">
        <f t="shared" si="33"/>
        <v>9000</v>
      </c>
      <c r="AM169" t="b">
        <f>D169='15.02.2022 Смета'!D171</f>
        <v>1</v>
      </c>
      <c r="AN169" t="b">
        <f>F169='15.02.2022 Смета'!E171</f>
        <v>1</v>
      </c>
      <c r="AO169" t="b">
        <f>G169='15.02.2022 Смета'!F171</f>
        <v>1</v>
      </c>
      <c r="AP169" t="b">
        <f>H169='15.02.2022 Смета'!G171</f>
        <v>1</v>
      </c>
    </row>
    <row r="170" spans="1:42" ht="16.149999999999999" customHeight="1" x14ac:dyDescent="0.25">
      <c r="A170" s="108">
        <v>140</v>
      </c>
      <c r="B170" s="8" t="s">
        <v>212</v>
      </c>
      <c r="C170" s="21" t="s">
        <v>211</v>
      </c>
      <c r="D170" s="42" t="s">
        <v>586</v>
      </c>
      <c r="E170" s="44" t="s">
        <v>486</v>
      </c>
      <c r="F170" s="35">
        <v>44639</v>
      </c>
      <c r="G170" s="35">
        <v>44640</v>
      </c>
      <c r="H170" s="44" t="s">
        <v>301</v>
      </c>
      <c r="I170" s="42" t="s">
        <v>486</v>
      </c>
      <c r="J170" s="35">
        <v>44639</v>
      </c>
      <c r="K170" s="35">
        <v>44640</v>
      </c>
      <c r="L170" s="10"/>
      <c r="M170" s="10">
        <v>3400</v>
      </c>
      <c r="N170" s="10">
        <f t="shared" si="24"/>
        <v>0</v>
      </c>
      <c r="O170" s="10"/>
      <c r="P170" s="10">
        <v>2900</v>
      </c>
      <c r="Q170" s="10">
        <f t="shared" si="25"/>
        <v>0</v>
      </c>
      <c r="R170" s="10"/>
      <c r="S170" s="10">
        <v>2800</v>
      </c>
      <c r="T170" s="10">
        <f t="shared" si="26"/>
        <v>0</v>
      </c>
      <c r="U170" s="10">
        <v>10</v>
      </c>
      <c r="V170" s="10">
        <v>150</v>
      </c>
      <c r="W170" s="10">
        <f t="shared" si="29"/>
        <v>1500</v>
      </c>
      <c r="X170" s="10">
        <v>10</v>
      </c>
      <c r="Y170" s="10">
        <v>150</v>
      </c>
      <c r="Z170" s="10">
        <f t="shared" si="30"/>
        <v>1500</v>
      </c>
      <c r="AA170" s="10">
        <v>20</v>
      </c>
      <c r="AB170" s="10">
        <v>150</v>
      </c>
      <c r="AC170" s="10">
        <f t="shared" si="31"/>
        <v>3000</v>
      </c>
      <c r="AD170" s="11"/>
      <c r="AE170" s="26">
        <v>7</v>
      </c>
      <c r="AF170" s="7">
        <f t="shared" si="27"/>
        <v>0</v>
      </c>
      <c r="AG170" s="152">
        <v>1</v>
      </c>
      <c r="AH170" s="139">
        <f t="shared" si="32"/>
        <v>40</v>
      </c>
      <c r="AI170" s="139">
        <f t="shared" si="28"/>
        <v>6000</v>
      </c>
      <c r="AJ170" s="109">
        <f t="shared" si="33"/>
        <v>6000</v>
      </c>
      <c r="AM170" t="b">
        <f>D170='15.02.2022 Смета'!D172</f>
        <v>1</v>
      </c>
      <c r="AN170" t="b">
        <f>F170='15.02.2022 Смета'!E172</f>
        <v>1</v>
      </c>
      <c r="AO170" t="b">
        <f>G170='15.02.2022 Смета'!F172</f>
        <v>1</v>
      </c>
      <c r="AP170" t="b">
        <f>H170='15.02.2022 Смета'!G172</f>
        <v>1</v>
      </c>
    </row>
    <row r="171" spans="1:42" ht="16.149999999999999" customHeight="1" x14ac:dyDescent="0.25">
      <c r="A171" s="114">
        <v>141</v>
      </c>
      <c r="B171" s="8" t="s">
        <v>212</v>
      </c>
      <c r="C171" s="21" t="s">
        <v>211</v>
      </c>
      <c r="D171" s="22" t="s">
        <v>587</v>
      </c>
      <c r="E171" s="21" t="s">
        <v>322</v>
      </c>
      <c r="F171" s="35">
        <v>44680</v>
      </c>
      <c r="G171" s="35">
        <v>44682</v>
      </c>
      <c r="H171" s="21" t="s">
        <v>301</v>
      </c>
      <c r="I171" s="22" t="s">
        <v>322</v>
      </c>
      <c r="J171" s="35">
        <v>44680</v>
      </c>
      <c r="K171" s="35">
        <v>44682</v>
      </c>
      <c r="L171" s="10"/>
      <c r="M171" s="10">
        <v>3400</v>
      </c>
      <c r="N171" s="10">
        <f t="shared" si="24"/>
        <v>0</v>
      </c>
      <c r="O171" s="10"/>
      <c r="P171" s="10">
        <v>2900</v>
      </c>
      <c r="Q171" s="10">
        <f t="shared" si="25"/>
        <v>0</v>
      </c>
      <c r="R171" s="10"/>
      <c r="S171" s="10">
        <v>2800</v>
      </c>
      <c r="T171" s="10">
        <f t="shared" si="26"/>
        <v>0</v>
      </c>
      <c r="U171" s="10">
        <v>15</v>
      </c>
      <c r="V171" s="10">
        <v>150</v>
      </c>
      <c r="W171" s="10">
        <f t="shared" si="29"/>
        <v>2250</v>
      </c>
      <c r="X171" s="10">
        <v>15</v>
      </c>
      <c r="Y171" s="10">
        <v>150</v>
      </c>
      <c r="Z171" s="10">
        <f t="shared" si="30"/>
        <v>2250</v>
      </c>
      <c r="AA171" s="10">
        <v>30</v>
      </c>
      <c r="AB171" s="10">
        <v>150</v>
      </c>
      <c r="AC171" s="10">
        <f t="shared" si="31"/>
        <v>4500</v>
      </c>
      <c r="AD171" s="11">
        <v>60</v>
      </c>
      <c r="AE171" s="26">
        <v>7</v>
      </c>
      <c r="AF171" s="7">
        <f t="shared" si="27"/>
        <v>420</v>
      </c>
      <c r="AG171" s="152">
        <v>1</v>
      </c>
      <c r="AH171" s="139">
        <f t="shared" si="32"/>
        <v>120</v>
      </c>
      <c r="AI171" s="139">
        <f t="shared" si="28"/>
        <v>9420</v>
      </c>
      <c r="AJ171" s="109">
        <f t="shared" si="33"/>
        <v>9420</v>
      </c>
      <c r="AM171" t="b">
        <f>D171='15.02.2022 Смета'!D173</f>
        <v>1</v>
      </c>
      <c r="AN171" t="b">
        <f>F171='15.02.2022 Смета'!E173</f>
        <v>1</v>
      </c>
      <c r="AO171" t="b">
        <f>G171='15.02.2022 Смета'!F173</f>
        <v>1</v>
      </c>
      <c r="AP171" t="b">
        <f>H171='15.02.2022 Смета'!G173</f>
        <v>1</v>
      </c>
    </row>
    <row r="172" spans="1:42" ht="16.149999999999999" customHeight="1" x14ac:dyDescent="0.25">
      <c r="A172" s="108">
        <v>142</v>
      </c>
      <c r="B172" s="8" t="s">
        <v>212</v>
      </c>
      <c r="C172" s="21" t="s">
        <v>211</v>
      </c>
      <c r="D172" s="22" t="s">
        <v>60</v>
      </c>
      <c r="E172" s="21" t="s">
        <v>441</v>
      </c>
      <c r="F172" s="35">
        <v>44722</v>
      </c>
      <c r="G172" s="35">
        <v>44724</v>
      </c>
      <c r="H172" s="21" t="s">
        <v>301</v>
      </c>
      <c r="I172" s="22" t="s">
        <v>441</v>
      </c>
      <c r="J172" s="35">
        <v>44722</v>
      </c>
      <c r="K172" s="35">
        <v>44724</v>
      </c>
      <c r="L172" s="10">
        <v>1</v>
      </c>
      <c r="M172" s="10">
        <v>3400</v>
      </c>
      <c r="N172" s="10">
        <f t="shared" si="24"/>
        <v>3400</v>
      </c>
      <c r="O172" s="10">
        <v>1</v>
      </c>
      <c r="P172" s="10">
        <v>2900</v>
      </c>
      <c r="Q172" s="10">
        <f t="shared" si="25"/>
        <v>2900</v>
      </c>
      <c r="R172" s="10">
        <v>1</v>
      </c>
      <c r="S172" s="10">
        <v>2800</v>
      </c>
      <c r="T172" s="10">
        <f t="shared" si="26"/>
        <v>2800</v>
      </c>
      <c r="U172" s="10">
        <v>12</v>
      </c>
      <c r="V172" s="10">
        <v>150</v>
      </c>
      <c r="W172" s="10">
        <f t="shared" si="29"/>
        <v>1800</v>
      </c>
      <c r="X172" s="10">
        <v>12</v>
      </c>
      <c r="Y172" s="10">
        <v>150</v>
      </c>
      <c r="Z172" s="10">
        <f t="shared" si="30"/>
        <v>1800</v>
      </c>
      <c r="AA172" s="10">
        <v>24</v>
      </c>
      <c r="AB172" s="10">
        <v>150</v>
      </c>
      <c r="AC172" s="10">
        <f t="shared" si="31"/>
        <v>3600</v>
      </c>
      <c r="AD172" s="11">
        <v>51</v>
      </c>
      <c r="AE172" s="26">
        <v>7</v>
      </c>
      <c r="AF172" s="7">
        <f t="shared" si="27"/>
        <v>357</v>
      </c>
      <c r="AG172" s="152">
        <v>1</v>
      </c>
      <c r="AH172" s="139">
        <f t="shared" si="32"/>
        <v>102</v>
      </c>
      <c r="AI172" s="139">
        <f t="shared" si="28"/>
        <v>16657</v>
      </c>
      <c r="AJ172" s="109">
        <f t="shared" si="33"/>
        <v>16657</v>
      </c>
      <c r="AM172" t="b">
        <f>D172='15.02.2022 Смета'!D174</f>
        <v>1</v>
      </c>
      <c r="AN172" t="b">
        <f>F172='15.02.2022 Смета'!E174</f>
        <v>1</v>
      </c>
      <c r="AO172" t="b">
        <f>G172='15.02.2022 Смета'!F174</f>
        <v>1</v>
      </c>
      <c r="AP172" t="b">
        <f>H172='15.02.2022 Смета'!G174</f>
        <v>1</v>
      </c>
    </row>
    <row r="173" spans="1:42" ht="16.149999999999999" customHeight="1" x14ac:dyDescent="0.25">
      <c r="A173" s="114">
        <v>143</v>
      </c>
      <c r="B173" s="8" t="s">
        <v>212</v>
      </c>
      <c r="C173" s="21" t="s">
        <v>211</v>
      </c>
      <c r="D173" s="22" t="s">
        <v>588</v>
      </c>
      <c r="E173" s="21" t="s">
        <v>441</v>
      </c>
      <c r="F173" s="35">
        <v>44785</v>
      </c>
      <c r="G173" s="35">
        <v>44787</v>
      </c>
      <c r="H173" s="21" t="s">
        <v>301</v>
      </c>
      <c r="I173" s="22" t="s">
        <v>441</v>
      </c>
      <c r="J173" s="35">
        <v>44785</v>
      </c>
      <c r="K173" s="35">
        <v>44787</v>
      </c>
      <c r="L173" s="10"/>
      <c r="M173" s="10">
        <v>3400</v>
      </c>
      <c r="N173" s="10">
        <f t="shared" si="24"/>
        <v>0</v>
      </c>
      <c r="O173" s="10"/>
      <c r="P173" s="10">
        <v>2900</v>
      </c>
      <c r="Q173" s="10">
        <f t="shared" si="25"/>
        <v>0</v>
      </c>
      <c r="R173" s="10"/>
      <c r="S173" s="10">
        <v>2800</v>
      </c>
      <c r="T173" s="10">
        <f t="shared" si="26"/>
        <v>0</v>
      </c>
      <c r="U173" s="10">
        <v>12</v>
      </c>
      <c r="V173" s="10">
        <v>150</v>
      </c>
      <c r="W173" s="10">
        <f t="shared" si="29"/>
        <v>1800</v>
      </c>
      <c r="X173" s="10">
        <v>12</v>
      </c>
      <c r="Y173" s="10">
        <v>150</v>
      </c>
      <c r="Z173" s="10">
        <f t="shared" si="30"/>
        <v>1800</v>
      </c>
      <c r="AA173" s="10">
        <v>24</v>
      </c>
      <c r="AB173" s="10">
        <v>150</v>
      </c>
      <c r="AC173" s="10">
        <f t="shared" si="31"/>
        <v>3600</v>
      </c>
      <c r="AD173" s="11">
        <v>48</v>
      </c>
      <c r="AE173" s="26">
        <v>7</v>
      </c>
      <c r="AF173" s="7">
        <f t="shared" si="27"/>
        <v>336</v>
      </c>
      <c r="AG173" s="152">
        <v>1</v>
      </c>
      <c r="AH173" s="139">
        <f t="shared" si="32"/>
        <v>96</v>
      </c>
      <c r="AI173" s="139">
        <f t="shared" si="28"/>
        <v>7536</v>
      </c>
      <c r="AJ173" s="109">
        <f t="shared" si="33"/>
        <v>7536</v>
      </c>
      <c r="AM173" t="b">
        <f>D173='15.02.2022 Смета'!D175</f>
        <v>1</v>
      </c>
      <c r="AN173" t="b">
        <f>F173='15.02.2022 Смета'!E175</f>
        <v>1</v>
      </c>
      <c r="AO173" t="b">
        <f>G173='15.02.2022 Смета'!F175</f>
        <v>1</v>
      </c>
      <c r="AP173" t="b">
        <f>H173='15.02.2022 Смета'!G175</f>
        <v>1</v>
      </c>
    </row>
    <row r="174" spans="1:42" x14ac:dyDescent="0.25">
      <c r="A174" s="106"/>
      <c r="B174" s="96"/>
      <c r="C174" s="97"/>
      <c r="D174" s="179" t="s">
        <v>856</v>
      </c>
      <c r="E174" s="99"/>
      <c r="F174" s="99"/>
      <c r="G174" s="99"/>
      <c r="H174" s="99"/>
      <c r="I174" s="99"/>
      <c r="J174" s="99"/>
      <c r="K174" s="99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2"/>
      <c r="AE174" s="79"/>
      <c r="AF174" s="79"/>
      <c r="AG174" s="153"/>
      <c r="AH174" s="151"/>
      <c r="AI174" s="151"/>
      <c r="AJ174" s="164"/>
      <c r="AM174" t="b">
        <f>D174='15.02.2022 Смета'!D176</f>
        <v>1</v>
      </c>
      <c r="AN174" t="b">
        <f>F174='15.02.2022 Смета'!E176</f>
        <v>1</v>
      </c>
      <c r="AO174" t="b">
        <f>G174='15.02.2022 Смета'!F176</f>
        <v>1</v>
      </c>
      <c r="AP174" t="b">
        <f>H174='15.02.2022 Смета'!G176</f>
        <v>1</v>
      </c>
    </row>
    <row r="175" spans="1:42" ht="27" customHeight="1" x14ac:dyDescent="0.25">
      <c r="A175" s="108">
        <v>144</v>
      </c>
      <c r="B175" s="8" t="s">
        <v>218</v>
      </c>
      <c r="C175" s="21" t="s">
        <v>115</v>
      </c>
      <c r="D175" s="22" t="s">
        <v>173</v>
      </c>
      <c r="E175" s="21" t="s">
        <v>481</v>
      </c>
      <c r="F175" s="35">
        <v>44586</v>
      </c>
      <c r="G175" s="21" t="s">
        <v>98</v>
      </c>
      <c r="H175" s="21" t="s">
        <v>384</v>
      </c>
      <c r="I175" s="22" t="s">
        <v>481</v>
      </c>
      <c r="J175" s="35">
        <v>44586</v>
      </c>
      <c r="K175" s="21" t="s">
        <v>98</v>
      </c>
      <c r="L175" s="11"/>
      <c r="M175" s="10">
        <v>3400</v>
      </c>
      <c r="N175" s="10">
        <f t="shared" si="24"/>
        <v>0</v>
      </c>
      <c r="O175" s="10"/>
      <c r="P175" s="10">
        <v>2900</v>
      </c>
      <c r="Q175" s="10">
        <f t="shared" si="25"/>
        <v>0</v>
      </c>
      <c r="R175" s="10"/>
      <c r="S175" s="10">
        <v>2800</v>
      </c>
      <c r="T175" s="10">
        <f t="shared" si="26"/>
        <v>0</v>
      </c>
      <c r="U175" s="10">
        <v>12</v>
      </c>
      <c r="V175" s="10">
        <v>150</v>
      </c>
      <c r="W175" s="10">
        <f t="shared" si="29"/>
        <v>1800</v>
      </c>
      <c r="X175" s="10">
        <v>12</v>
      </c>
      <c r="Y175" s="10">
        <v>150</v>
      </c>
      <c r="Z175" s="10">
        <f t="shared" si="30"/>
        <v>1800</v>
      </c>
      <c r="AA175" s="10">
        <v>12</v>
      </c>
      <c r="AB175" s="10">
        <v>150</v>
      </c>
      <c r="AC175" s="10">
        <f t="shared" si="31"/>
        <v>1800</v>
      </c>
      <c r="AD175" s="11"/>
      <c r="AE175" s="26">
        <v>7</v>
      </c>
      <c r="AF175" s="7">
        <f t="shared" si="27"/>
        <v>0</v>
      </c>
      <c r="AG175" s="152">
        <v>1</v>
      </c>
      <c r="AH175" s="139">
        <f t="shared" si="32"/>
        <v>36</v>
      </c>
      <c r="AI175" s="139">
        <f t="shared" si="28"/>
        <v>5400</v>
      </c>
      <c r="AJ175" s="109">
        <f t="shared" si="33"/>
        <v>5400</v>
      </c>
      <c r="AM175" t="b">
        <f>D175='15.02.2022 Смета'!D177</f>
        <v>1</v>
      </c>
      <c r="AN175" t="b">
        <f>F175='15.02.2022 Смета'!E177</f>
        <v>1</v>
      </c>
      <c r="AO175" t="b">
        <f>G175='15.02.2022 Смета'!F177</f>
        <v>1</v>
      </c>
      <c r="AP175" t="b">
        <f>H175='15.02.2022 Смета'!G177</f>
        <v>1</v>
      </c>
    </row>
    <row r="176" spans="1:42" ht="16.149999999999999" customHeight="1" x14ac:dyDescent="0.25">
      <c r="A176" s="108">
        <v>145</v>
      </c>
      <c r="B176" s="8" t="s">
        <v>218</v>
      </c>
      <c r="C176" s="21" t="s">
        <v>115</v>
      </c>
      <c r="D176" s="22" t="s">
        <v>589</v>
      </c>
      <c r="E176" s="21" t="s">
        <v>1081</v>
      </c>
      <c r="F176" s="35">
        <v>44706</v>
      </c>
      <c r="G176" s="35">
        <v>44709</v>
      </c>
      <c r="H176" s="21" t="s">
        <v>298</v>
      </c>
      <c r="I176" s="22" t="s">
        <v>385</v>
      </c>
      <c r="J176" s="35">
        <v>44706</v>
      </c>
      <c r="K176" s="35">
        <v>44709</v>
      </c>
      <c r="L176" s="10"/>
      <c r="M176" s="10">
        <v>3400</v>
      </c>
      <c r="N176" s="10">
        <f t="shared" si="24"/>
        <v>0</v>
      </c>
      <c r="O176" s="10"/>
      <c r="P176" s="10">
        <v>2900</v>
      </c>
      <c r="Q176" s="10">
        <f t="shared" si="25"/>
        <v>0</v>
      </c>
      <c r="R176" s="10"/>
      <c r="S176" s="10">
        <v>2800</v>
      </c>
      <c r="T176" s="10">
        <f t="shared" si="26"/>
        <v>0</v>
      </c>
      <c r="U176" s="10">
        <v>6</v>
      </c>
      <c r="V176" s="10">
        <v>150</v>
      </c>
      <c r="W176" s="10">
        <f t="shared" si="29"/>
        <v>900</v>
      </c>
      <c r="X176" s="10">
        <v>6</v>
      </c>
      <c r="Y176" s="10">
        <v>150</v>
      </c>
      <c r="Z176" s="10">
        <f t="shared" si="30"/>
        <v>900</v>
      </c>
      <c r="AA176" s="10">
        <v>6</v>
      </c>
      <c r="AB176" s="10">
        <v>150</v>
      </c>
      <c r="AC176" s="10">
        <f t="shared" si="31"/>
        <v>900</v>
      </c>
      <c r="AD176" s="11">
        <v>30</v>
      </c>
      <c r="AE176" s="26">
        <v>7</v>
      </c>
      <c r="AF176" s="7">
        <f t="shared" si="27"/>
        <v>210</v>
      </c>
      <c r="AG176" s="152">
        <v>1</v>
      </c>
      <c r="AH176" s="139">
        <f t="shared" si="32"/>
        <v>48</v>
      </c>
      <c r="AI176" s="139">
        <f t="shared" si="28"/>
        <v>2910</v>
      </c>
      <c r="AJ176" s="109">
        <f t="shared" si="33"/>
        <v>2910</v>
      </c>
      <c r="AM176" t="b">
        <f>D176='15.02.2022 Смета'!D178</f>
        <v>1</v>
      </c>
      <c r="AN176" t="b">
        <f>F176='15.02.2022 Смета'!E178</f>
        <v>1</v>
      </c>
      <c r="AO176" t="b">
        <f>G176='15.02.2022 Смета'!F178</f>
        <v>1</v>
      </c>
      <c r="AP176" t="b">
        <f>H176='15.02.2022 Смета'!G178</f>
        <v>1</v>
      </c>
    </row>
    <row r="177" spans="1:42" x14ac:dyDescent="0.25">
      <c r="A177" s="106"/>
      <c r="B177" s="96"/>
      <c r="C177" s="97"/>
      <c r="D177" s="179" t="s">
        <v>911</v>
      </c>
      <c r="E177" s="99"/>
      <c r="F177" s="99"/>
      <c r="G177" s="99"/>
      <c r="H177" s="99"/>
      <c r="I177" s="99"/>
      <c r="J177" s="99"/>
      <c r="K177" s="99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2"/>
      <c r="AE177" s="79"/>
      <c r="AF177" s="79"/>
      <c r="AG177" s="153"/>
      <c r="AH177" s="151"/>
      <c r="AI177" s="151"/>
      <c r="AJ177" s="164"/>
      <c r="AM177" t="b">
        <f>D177='15.02.2022 Смета'!D179</f>
        <v>1</v>
      </c>
      <c r="AN177" t="b">
        <f>F177='15.02.2022 Смета'!E179</f>
        <v>1</v>
      </c>
      <c r="AO177" t="b">
        <f>G177='15.02.2022 Смета'!F179</f>
        <v>1</v>
      </c>
      <c r="AP177" t="b">
        <f>H177='15.02.2022 Смета'!G179</f>
        <v>1</v>
      </c>
    </row>
    <row r="178" spans="1:42" ht="18" customHeight="1" x14ac:dyDescent="0.25">
      <c r="A178" s="108">
        <v>146</v>
      </c>
      <c r="B178" s="8" t="s">
        <v>172</v>
      </c>
      <c r="C178" s="47" t="s">
        <v>109</v>
      </c>
      <c r="D178" s="22" t="s">
        <v>38</v>
      </c>
      <c r="E178" s="21" t="s">
        <v>376</v>
      </c>
      <c r="F178" s="35">
        <v>44638</v>
      </c>
      <c r="G178" s="35">
        <v>44640</v>
      </c>
      <c r="H178" s="21" t="s">
        <v>773</v>
      </c>
      <c r="I178" s="53" t="s">
        <v>376</v>
      </c>
      <c r="J178" s="52">
        <v>44638</v>
      </c>
      <c r="K178" s="52">
        <v>44640</v>
      </c>
      <c r="L178" s="49"/>
      <c r="M178" s="49">
        <v>3400</v>
      </c>
      <c r="N178" s="49">
        <f t="shared" si="24"/>
        <v>0</v>
      </c>
      <c r="O178" s="49"/>
      <c r="P178" s="49">
        <v>2900</v>
      </c>
      <c r="Q178" s="49">
        <f t="shared" si="25"/>
        <v>0</v>
      </c>
      <c r="R178" s="49"/>
      <c r="S178" s="49">
        <v>2800</v>
      </c>
      <c r="T178" s="49">
        <f t="shared" si="26"/>
        <v>0</v>
      </c>
      <c r="U178" s="49">
        <v>67</v>
      </c>
      <c r="V178" s="49">
        <v>150</v>
      </c>
      <c r="W178" s="49">
        <f t="shared" si="29"/>
        <v>10050</v>
      </c>
      <c r="X178" s="49">
        <v>67</v>
      </c>
      <c r="Y178" s="49">
        <v>150</v>
      </c>
      <c r="Z178" s="49">
        <f t="shared" si="30"/>
        <v>10050</v>
      </c>
      <c r="AA178" s="49">
        <v>68</v>
      </c>
      <c r="AB178" s="49">
        <v>150</v>
      </c>
      <c r="AC178" s="49">
        <f t="shared" si="31"/>
        <v>10200</v>
      </c>
      <c r="AD178" s="50">
        <v>166</v>
      </c>
      <c r="AE178" s="54">
        <v>7</v>
      </c>
      <c r="AF178" s="55">
        <f t="shared" si="27"/>
        <v>1162</v>
      </c>
      <c r="AG178" s="152">
        <v>1</v>
      </c>
      <c r="AH178" s="154">
        <f t="shared" si="32"/>
        <v>368</v>
      </c>
      <c r="AI178" s="139">
        <f t="shared" si="28"/>
        <v>31462</v>
      </c>
      <c r="AJ178" s="165">
        <f t="shared" si="33"/>
        <v>31462</v>
      </c>
      <c r="AM178" t="b">
        <f>D178='15.02.2022 Смета'!D180</f>
        <v>1</v>
      </c>
      <c r="AN178" t="b">
        <f>F178='15.02.2022 Смета'!E180</f>
        <v>1</v>
      </c>
      <c r="AO178" t="b">
        <f>G178='15.02.2022 Смета'!F180</f>
        <v>1</v>
      </c>
      <c r="AP178" t="b">
        <f>H178='15.02.2022 Смета'!G180</f>
        <v>1</v>
      </c>
    </row>
    <row r="179" spans="1:42" ht="38.25" x14ac:dyDescent="0.25">
      <c r="A179" s="108">
        <v>147</v>
      </c>
      <c r="B179" s="8" t="s">
        <v>219</v>
      </c>
      <c r="C179" s="21" t="s">
        <v>109</v>
      </c>
      <c r="D179" s="22" t="s">
        <v>1082</v>
      </c>
      <c r="E179" s="21" t="s">
        <v>501</v>
      </c>
      <c r="F179" s="35" t="s">
        <v>717</v>
      </c>
      <c r="G179" s="35" t="s">
        <v>718</v>
      </c>
      <c r="H179" s="21" t="s">
        <v>774</v>
      </c>
      <c r="I179" s="22" t="s">
        <v>501</v>
      </c>
      <c r="J179" s="35" t="s">
        <v>717</v>
      </c>
      <c r="K179" s="35" t="s">
        <v>718</v>
      </c>
      <c r="L179" s="10"/>
      <c r="M179" s="10">
        <v>3400</v>
      </c>
      <c r="N179" s="10">
        <f t="shared" si="24"/>
        <v>0</v>
      </c>
      <c r="O179" s="10"/>
      <c r="P179" s="10">
        <v>2900</v>
      </c>
      <c r="Q179" s="10">
        <f t="shared" si="25"/>
        <v>0</v>
      </c>
      <c r="R179" s="10"/>
      <c r="S179" s="10">
        <v>2800</v>
      </c>
      <c r="T179" s="10">
        <f t="shared" si="26"/>
        <v>0</v>
      </c>
      <c r="U179" s="10">
        <v>13</v>
      </c>
      <c r="V179" s="10">
        <v>150</v>
      </c>
      <c r="W179" s="10">
        <f t="shared" si="29"/>
        <v>1950</v>
      </c>
      <c r="X179" s="10">
        <v>13</v>
      </c>
      <c r="Y179" s="10">
        <v>150</v>
      </c>
      <c r="Z179" s="10">
        <f t="shared" si="30"/>
        <v>1950</v>
      </c>
      <c r="AA179" s="10">
        <v>13</v>
      </c>
      <c r="AB179" s="10">
        <v>150</v>
      </c>
      <c r="AC179" s="10">
        <f t="shared" si="31"/>
        <v>1950</v>
      </c>
      <c r="AD179" s="11">
        <v>39</v>
      </c>
      <c r="AE179" s="26">
        <v>7</v>
      </c>
      <c r="AF179" s="7">
        <f t="shared" si="27"/>
        <v>273</v>
      </c>
      <c r="AG179" s="152">
        <v>1</v>
      </c>
      <c r="AH179" s="139">
        <f t="shared" si="32"/>
        <v>78</v>
      </c>
      <c r="AI179" s="139">
        <f t="shared" si="28"/>
        <v>6123</v>
      </c>
      <c r="AJ179" s="109">
        <f t="shared" si="33"/>
        <v>6123</v>
      </c>
      <c r="AM179" t="b">
        <f>D179='15.02.2022 Смета'!D181</f>
        <v>0</v>
      </c>
      <c r="AN179" t="b">
        <f>F179='15.02.2022 Смета'!E181</f>
        <v>1</v>
      </c>
      <c r="AO179" t="b">
        <f>G179='15.02.2022 Смета'!F181</f>
        <v>1</v>
      </c>
      <c r="AP179" t="b">
        <f>H179='15.02.2022 Смета'!G181</f>
        <v>1</v>
      </c>
    </row>
    <row r="180" spans="1:42" x14ac:dyDescent="0.25">
      <c r="A180" s="108">
        <v>148</v>
      </c>
      <c r="B180" s="8" t="s">
        <v>219</v>
      </c>
      <c r="C180" s="21" t="s">
        <v>109</v>
      </c>
      <c r="D180" s="22" t="s">
        <v>81</v>
      </c>
      <c r="E180" s="21" t="s">
        <v>501</v>
      </c>
      <c r="F180" s="35">
        <v>44680</v>
      </c>
      <c r="G180" s="35">
        <v>44682</v>
      </c>
      <c r="H180" s="21" t="s">
        <v>774</v>
      </c>
      <c r="I180" s="22" t="s">
        <v>501</v>
      </c>
      <c r="J180" s="35">
        <v>44680</v>
      </c>
      <c r="K180" s="35">
        <v>44682</v>
      </c>
      <c r="L180" s="10"/>
      <c r="M180" s="10">
        <v>3400</v>
      </c>
      <c r="N180" s="10">
        <f t="shared" si="24"/>
        <v>0</v>
      </c>
      <c r="O180" s="10"/>
      <c r="P180" s="10">
        <v>2900</v>
      </c>
      <c r="Q180" s="10">
        <f t="shared" si="25"/>
        <v>0</v>
      </c>
      <c r="R180" s="10"/>
      <c r="S180" s="10">
        <v>2800</v>
      </c>
      <c r="T180" s="10">
        <f t="shared" si="26"/>
        <v>0</v>
      </c>
      <c r="U180" s="10">
        <v>3</v>
      </c>
      <c r="V180" s="10">
        <v>150</v>
      </c>
      <c r="W180" s="10">
        <f t="shared" si="29"/>
        <v>450</v>
      </c>
      <c r="X180" s="10">
        <v>3</v>
      </c>
      <c r="Y180" s="10">
        <v>150</v>
      </c>
      <c r="Z180" s="10">
        <f t="shared" si="30"/>
        <v>450</v>
      </c>
      <c r="AA180" s="10">
        <v>3</v>
      </c>
      <c r="AB180" s="10">
        <v>150</v>
      </c>
      <c r="AC180" s="10">
        <f t="shared" si="31"/>
        <v>450</v>
      </c>
      <c r="AD180" s="11">
        <v>9</v>
      </c>
      <c r="AE180" s="26">
        <v>7</v>
      </c>
      <c r="AF180" s="7">
        <f t="shared" si="27"/>
        <v>63</v>
      </c>
      <c r="AG180" s="152">
        <v>1</v>
      </c>
      <c r="AH180" s="139">
        <f t="shared" si="32"/>
        <v>18</v>
      </c>
      <c r="AI180" s="139">
        <f t="shared" si="28"/>
        <v>1413</v>
      </c>
      <c r="AJ180" s="109">
        <f t="shared" si="33"/>
        <v>1413</v>
      </c>
      <c r="AM180" t="b">
        <f>D180='15.02.2022 Смета'!D182</f>
        <v>1</v>
      </c>
      <c r="AN180" t="b">
        <f>F180='15.02.2022 Смета'!E182</f>
        <v>1</v>
      </c>
      <c r="AO180" t="b">
        <f>G180='15.02.2022 Смета'!F182</f>
        <v>1</v>
      </c>
      <c r="AP180" t="b">
        <f>H180='15.02.2022 Смета'!G182</f>
        <v>1</v>
      </c>
    </row>
    <row r="181" spans="1:42" x14ac:dyDescent="0.25">
      <c r="A181" s="108">
        <v>149</v>
      </c>
      <c r="B181" s="8" t="s">
        <v>219</v>
      </c>
      <c r="C181" s="21" t="s">
        <v>109</v>
      </c>
      <c r="D181" s="22" t="s">
        <v>81</v>
      </c>
      <c r="E181" s="21" t="s">
        <v>501</v>
      </c>
      <c r="F181" s="35">
        <v>44715</v>
      </c>
      <c r="G181" s="35">
        <v>44717</v>
      </c>
      <c r="H181" s="21" t="s">
        <v>774</v>
      </c>
      <c r="I181" s="22" t="s">
        <v>501</v>
      </c>
      <c r="J181" s="35">
        <v>44715</v>
      </c>
      <c r="K181" s="35">
        <v>44717</v>
      </c>
      <c r="L181" s="10"/>
      <c r="M181" s="10">
        <v>3400</v>
      </c>
      <c r="N181" s="10">
        <f t="shared" si="24"/>
        <v>0</v>
      </c>
      <c r="O181" s="10"/>
      <c r="P181" s="10">
        <v>2900</v>
      </c>
      <c r="Q181" s="10">
        <f t="shared" si="25"/>
        <v>0</v>
      </c>
      <c r="R181" s="10"/>
      <c r="S181" s="10">
        <v>2800</v>
      </c>
      <c r="T181" s="10">
        <f t="shared" si="26"/>
        <v>0</v>
      </c>
      <c r="U181" s="10">
        <v>3</v>
      </c>
      <c r="V181" s="10">
        <v>150</v>
      </c>
      <c r="W181" s="10">
        <f t="shared" si="29"/>
        <v>450</v>
      </c>
      <c r="X181" s="10">
        <v>3</v>
      </c>
      <c r="Y181" s="10">
        <v>150</v>
      </c>
      <c r="Z181" s="10">
        <f t="shared" si="30"/>
        <v>450</v>
      </c>
      <c r="AA181" s="10">
        <v>3</v>
      </c>
      <c r="AB181" s="10">
        <v>150</v>
      </c>
      <c r="AC181" s="10">
        <f t="shared" si="31"/>
        <v>450</v>
      </c>
      <c r="AD181" s="11">
        <v>9</v>
      </c>
      <c r="AE181" s="26">
        <v>7</v>
      </c>
      <c r="AF181" s="7">
        <f t="shared" si="27"/>
        <v>63</v>
      </c>
      <c r="AG181" s="152">
        <v>1</v>
      </c>
      <c r="AH181" s="139">
        <f t="shared" si="32"/>
        <v>18</v>
      </c>
      <c r="AI181" s="139">
        <f t="shared" si="28"/>
        <v>1413</v>
      </c>
      <c r="AJ181" s="109">
        <f t="shared" si="33"/>
        <v>1413</v>
      </c>
      <c r="AM181" t="b">
        <f>D181='15.02.2022 Смета'!D183</f>
        <v>1</v>
      </c>
      <c r="AN181" t="b">
        <f>F181='15.02.2022 Смета'!E183</f>
        <v>1</v>
      </c>
      <c r="AO181" t="b">
        <f>G181='15.02.2022 Смета'!F183</f>
        <v>1</v>
      </c>
      <c r="AP181" t="b">
        <f>H181='15.02.2022 Смета'!G183</f>
        <v>1</v>
      </c>
    </row>
    <row r="182" spans="1:42" x14ac:dyDescent="0.25">
      <c r="A182" s="108">
        <v>150</v>
      </c>
      <c r="B182" s="8" t="s">
        <v>219</v>
      </c>
      <c r="C182" s="21" t="s">
        <v>109</v>
      </c>
      <c r="D182" s="22" t="s">
        <v>174</v>
      </c>
      <c r="E182" s="21" t="s">
        <v>380</v>
      </c>
      <c r="F182" s="35">
        <v>44715</v>
      </c>
      <c r="G182" s="35">
        <v>44717</v>
      </c>
      <c r="H182" s="21" t="s">
        <v>773</v>
      </c>
      <c r="I182" s="22" t="s">
        <v>380</v>
      </c>
      <c r="J182" s="35">
        <v>44715</v>
      </c>
      <c r="K182" s="35">
        <v>44717</v>
      </c>
      <c r="L182" s="10"/>
      <c r="M182" s="10">
        <v>3400</v>
      </c>
      <c r="N182" s="10">
        <f t="shared" si="24"/>
        <v>0</v>
      </c>
      <c r="O182" s="10"/>
      <c r="P182" s="10">
        <v>2900</v>
      </c>
      <c r="Q182" s="10">
        <f t="shared" si="25"/>
        <v>0</v>
      </c>
      <c r="R182" s="10"/>
      <c r="S182" s="10">
        <v>2800</v>
      </c>
      <c r="T182" s="10">
        <f t="shared" si="26"/>
        <v>0</v>
      </c>
      <c r="U182" s="10">
        <v>4</v>
      </c>
      <c r="V182" s="10">
        <v>150</v>
      </c>
      <c r="W182" s="10">
        <f t="shared" si="29"/>
        <v>600</v>
      </c>
      <c r="X182" s="10">
        <v>4</v>
      </c>
      <c r="Y182" s="10">
        <v>150</v>
      </c>
      <c r="Z182" s="10">
        <f t="shared" si="30"/>
        <v>600</v>
      </c>
      <c r="AA182" s="10">
        <v>4</v>
      </c>
      <c r="AB182" s="10">
        <v>150</v>
      </c>
      <c r="AC182" s="10">
        <f t="shared" si="31"/>
        <v>600</v>
      </c>
      <c r="AD182" s="11">
        <v>12</v>
      </c>
      <c r="AE182" s="26">
        <v>7</v>
      </c>
      <c r="AF182" s="7">
        <f t="shared" si="27"/>
        <v>84</v>
      </c>
      <c r="AG182" s="152">
        <v>1</v>
      </c>
      <c r="AH182" s="139">
        <f t="shared" si="32"/>
        <v>24</v>
      </c>
      <c r="AI182" s="139">
        <f t="shared" si="28"/>
        <v>1884</v>
      </c>
      <c r="AJ182" s="109">
        <f t="shared" si="33"/>
        <v>1884</v>
      </c>
      <c r="AM182" t="b">
        <f>D182='15.02.2022 Смета'!D184</f>
        <v>1</v>
      </c>
      <c r="AN182" t="b">
        <f>F182='15.02.2022 Смета'!E184</f>
        <v>1</v>
      </c>
      <c r="AO182" t="b">
        <f>G182='15.02.2022 Смета'!F184</f>
        <v>1</v>
      </c>
      <c r="AP182" t="b">
        <f>H182='15.02.2022 Смета'!G184</f>
        <v>1</v>
      </c>
    </row>
    <row r="183" spans="1:42" ht="16.149999999999999" customHeight="1" x14ac:dyDescent="0.25">
      <c r="A183" s="108">
        <v>151</v>
      </c>
      <c r="B183" s="8" t="s">
        <v>219</v>
      </c>
      <c r="C183" s="21" t="s">
        <v>109</v>
      </c>
      <c r="D183" s="22" t="s">
        <v>71</v>
      </c>
      <c r="E183" s="21" t="s">
        <v>501</v>
      </c>
      <c r="F183" s="35">
        <v>44715</v>
      </c>
      <c r="G183" s="35">
        <v>44717</v>
      </c>
      <c r="H183" s="21" t="s">
        <v>773</v>
      </c>
      <c r="I183" s="22" t="s">
        <v>387</v>
      </c>
      <c r="J183" s="35">
        <v>44715</v>
      </c>
      <c r="K183" s="35">
        <v>44717</v>
      </c>
      <c r="L183" s="10"/>
      <c r="M183" s="10">
        <v>3400</v>
      </c>
      <c r="N183" s="10">
        <f t="shared" si="24"/>
        <v>0</v>
      </c>
      <c r="O183" s="10"/>
      <c r="P183" s="10">
        <v>2900</v>
      </c>
      <c r="Q183" s="10">
        <f t="shared" si="25"/>
        <v>0</v>
      </c>
      <c r="R183" s="10"/>
      <c r="S183" s="10">
        <v>2800</v>
      </c>
      <c r="T183" s="10">
        <f t="shared" si="26"/>
        <v>0</v>
      </c>
      <c r="U183" s="10">
        <v>4</v>
      </c>
      <c r="V183" s="10">
        <v>150</v>
      </c>
      <c r="W183" s="10">
        <f t="shared" si="29"/>
        <v>600</v>
      </c>
      <c r="X183" s="10">
        <v>4</v>
      </c>
      <c r="Y183" s="10">
        <v>150</v>
      </c>
      <c r="Z183" s="10">
        <f t="shared" si="30"/>
        <v>600</v>
      </c>
      <c r="AA183" s="10">
        <v>4</v>
      </c>
      <c r="AB183" s="10">
        <v>150</v>
      </c>
      <c r="AC183" s="10">
        <f t="shared" si="31"/>
        <v>600</v>
      </c>
      <c r="AD183" s="11">
        <v>12</v>
      </c>
      <c r="AE183" s="26">
        <v>7</v>
      </c>
      <c r="AF183" s="7">
        <f t="shared" si="27"/>
        <v>84</v>
      </c>
      <c r="AG183" s="152">
        <v>1</v>
      </c>
      <c r="AH183" s="139">
        <f t="shared" si="32"/>
        <v>24</v>
      </c>
      <c r="AI183" s="139">
        <f t="shared" si="28"/>
        <v>1884</v>
      </c>
      <c r="AJ183" s="109">
        <f t="shared" si="33"/>
        <v>1884</v>
      </c>
      <c r="AM183" t="b">
        <f>D183='15.02.2022 Смета'!D185</f>
        <v>1</v>
      </c>
      <c r="AN183" t="b">
        <f>F183='15.02.2022 Смета'!E185</f>
        <v>1</v>
      </c>
      <c r="AO183" t="b">
        <f>G183='15.02.2022 Смета'!F185</f>
        <v>1</v>
      </c>
      <c r="AP183" t="b">
        <f>H183='15.02.2022 Смета'!G185</f>
        <v>1</v>
      </c>
    </row>
    <row r="184" spans="1:42" ht="63.75" x14ac:dyDescent="0.25">
      <c r="A184" s="108">
        <v>152</v>
      </c>
      <c r="B184" s="8" t="s">
        <v>219</v>
      </c>
      <c r="C184" s="21" t="s">
        <v>109</v>
      </c>
      <c r="D184" s="22" t="s">
        <v>1083</v>
      </c>
      <c r="E184" s="21" t="s">
        <v>387</v>
      </c>
      <c r="F184" s="35" t="s">
        <v>720</v>
      </c>
      <c r="G184" s="35" t="s">
        <v>721</v>
      </c>
      <c r="H184" s="21" t="s">
        <v>774</v>
      </c>
      <c r="I184" s="22" t="s">
        <v>387</v>
      </c>
      <c r="J184" s="35" t="s">
        <v>720</v>
      </c>
      <c r="K184" s="35" t="s">
        <v>721</v>
      </c>
      <c r="L184" s="10"/>
      <c r="M184" s="10">
        <v>3400</v>
      </c>
      <c r="N184" s="10">
        <f t="shared" si="24"/>
        <v>0</v>
      </c>
      <c r="O184" s="10"/>
      <c r="P184" s="10">
        <v>2900</v>
      </c>
      <c r="Q184" s="10">
        <f t="shared" si="25"/>
        <v>0</v>
      </c>
      <c r="R184" s="10"/>
      <c r="S184" s="10">
        <v>2800</v>
      </c>
      <c r="T184" s="10">
        <f t="shared" si="26"/>
        <v>0</v>
      </c>
      <c r="U184" s="10">
        <v>15</v>
      </c>
      <c r="V184" s="10">
        <v>150</v>
      </c>
      <c r="W184" s="10">
        <f t="shared" si="29"/>
        <v>2250</v>
      </c>
      <c r="X184" s="10">
        <v>15</v>
      </c>
      <c r="Y184" s="10">
        <v>150</v>
      </c>
      <c r="Z184" s="10">
        <f t="shared" si="30"/>
        <v>2250</v>
      </c>
      <c r="AA184" s="10">
        <v>15</v>
      </c>
      <c r="AB184" s="10">
        <v>150</v>
      </c>
      <c r="AC184" s="10">
        <f t="shared" si="31"/>
        <v>2250</v>
      </c>
      <c r="AD184" s="11">
        <v>45</v>
      </c>
      <c r="AE184" s="26">
        <v>7</v>
      </c>
      <c r="AF184" s="7">
        <f t="shared" si="27"/>
        <v>315</v>
      </c>
      <c r="AG184" s="152">
        <v>1</v>
      </c>
      <c r="AH184" s="145">
        <f t="shared" si="32"/>
        <v>90</v>
      </c>
      <c r="AI184" s="139">
        <f t="shared" si="28"/>
        <v>7065</v>
      </c>
      <c r="AJ184" s="118">
        <f t="shared" si="33"/>
        <v>7065</v>
      </c>
      <c r="AM184" t="b">
        <f>D184='15.02.2022 Смета'!D186</f>
        <v>0</v>
      </c>
      <c r="AN184" t="b">
        <f>F184='15.02.2022 Смета'!E186</f>
        <v>1</v>
      </c>
      <c r="AO184" t="b">
        <f>G184='15.02.2022 Смета'!F186</f>
        <v>1</v>
      </c>
      <c r="AP184" t="b">
        <f>H184='15.02.2022 Смета'!G186</f>
        <v>1</v>
      </c>
    </row>
    <row r="185" spans="1:42" x14ac:dyDescent="0.25">
      <c r="A185" s="108">
        <v>153</v>
      </c>
      <c r="B185" s="8" t="s">
        <v>219</v>
      </c>
      <c r="C185" s="21" t="s">
        <v>109</v>
      </c>
      <c r="D185" s="22" t="s">
        <v>70</v>
      </c>
      <c r="E185" s="21" t="s">
        <v>377</v>
      </c>
      <c r="F185" s="35">
        <v>44785</v>
      </c>
      <c r="G185" s="35">
        <v>44787</v>
      </c>
      <c r="H185" s="21" t="s">
        <v>773</v>
      </c>
      <c r="I185" s="38" t="s">
        <v>377</v>
      </c>
      <c r="J185" s="35">
        <v>44785</v>
      </c>
      <c r="K185" s="35">
        <v>44787</v>
      </c>
      <c r="L185" s="10"/>
      <c r="M185" s="10">
        <v>3400</v>
      </c>
      <c r="N185" s="10">
        <f t="shared" si="24"/>
        <v>0</v>
      </c>
      <c r="O185" s="10"/>
      <c r="P185" s="10">
        <v>2900</v>
      </c>
      <c r="Q185" s="10">
        <f t="shared" si="25"/>
        <v>0</v>
      </c>
      <c r="R185" s="10"/>
      <c r="S185" s="10">
        <v>2800</v>
      </c>
      <c r="T185" s="10">
        <f t="shared" si="26"/>
        <v>0</v>
      </c>
      <c r="U185" s="10">
        <v>4</v>
      </c>
      <c r="V185" s="10">
        <v>150</v>
      </c>
      <c r="W185" s="10">
        <f t="shared" si="29"/>
        <v>600</v>
      </c>
      <c r="X185" s="10">
        <v>4</v>
      </c>
      <c r="Y185" s="10">
        <v>150</v>
      </c>
      <c r="Z185" s="10">
        <f t="shared" si="30"/>
        <v>600</v>
      </c>
      <c r="AA185" s="10">
        <v>4</v>
      </c>
      <c r="AB185" s="10">
        <v>150</v>
      </c>
      <c r="AC185" s="10">
        <f t="shared" si="31"/>
        <v>600</v>
      </c>
      <c r="AD185" s="11">
        <v>12</v>
      </c>
      <c r="AE185" s="26">
        <v>7</v>
      </c>
      <c r="AF185" s="7">
        <f t="shared" si="27"/>
        <v>84</v>
      </c>
      <c r="AG185" s="152">
        <v>1</v>
      </c>
      <c r="AH185" s="145">
        <f t="shared" si="32"/>
        <v>24</v>
      </c>
      <c r="AI185" s="139">
        <f t="shared" si="28"/>
        <v>1884</v>
      </c>
      <c r="AJ185" s="118">
        <f t="shared" si="33"/>
        <v>1884</v>
      </c>
      <c r="AM185" t="b">
        <f>D185='15.02.2022 Смета'!D187</f>
        <v>1</v>
      </c>
      <c r="AN185" t="b">
        <f>F185='15.02.2022 Смета'!E187</f>
        <v>1</v>
      </c>
      <c r="AO185" t="b">
        <f>G185='15.02.2022 Смета'!F187</f>
        <v>1</v>
      </c>
      <c r="AP185" t="b">
        <f>H185='15.02.2022 Смета'!G187</f>
        <v>1</v>
      </c>
    </row>
    <row r="186" spans="1:42" x14ac:dyDescent="0.25">
      <c r="A186" s="106"/>
      <c r="B186" s="96"/>
      <c r="C186" s="97"/>
      <c r="D186" s="179" t="s">
        <v>857</v>
      </c>
      <c r="E186" s="99"/>
      <c r="F186" s="99"/>
      <c r="G186" s="99"/>
      <c r="H186" s="99"/>
      <c r="I186" s="99"/>
      <c r="J186" s="99"/>
      <c r="K186" s="99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2"/>
      <c r="AE186" s="79"/>
      <c r="AF186" s="79"/>
      <c r="AG186" s="153"/>
      <c r="AH186" s="151"/>
      <c r="AI186" s="151"/>
      <c r="AJ186" s="164"/>
      <c r="AM186" t="b">
        <f>D186='15.02.2022 Смета'!D188</f>
        <v>1</v>
      </c>
      <c r="AN186" t="b">
        <f>F186='15.02.2022 Смета'!E188</f>
        <v>1</v>
      </c>
      <c r="AO186" t="b">
        <f>G186='15.02.2022 Смета'!F188</f>
        <v>1</v>
      </c>
      <c r="AP186" t="b">
        <f>H186='15.02.2022 Смета'!G188</f>
        <v>1</v>
      </c>
    </row>
    <row r="187" spans="1:42" ht="38.25" x14ac:dyDescent="0.25">
      <c r="A187" s="108">
        <v>154</v>
      </c>
      <c r="B187" s="8" t="s">
        <v>223</v>
      </c>
      <c r="C187" s="21" t="s">
        <v>145</v>
      </c>
      <c r="D187" s="22" t="s">
        <v>590</v>
      </c>
      <c r="E187" s="21" t="s">
        <v>1015</v>
      </c>
      <c r="F187" s="35">
        <v>44684</v>
      </c>
      <c r="G187" s="35">
        <v>44687</v>
      </c>
      <c r="H187" s="21" t="s">
        <v>388</v>
      </c>
      <c r="I187" s="22" t="s">
        <v>722</v>
      </c>
      <c r="J187" s="35">
        <v>44684</v>
      </c>
      <c r="K187" s="35">
        <v>44687</v>
      </c>
      <c r="L187" s="10"/>
      <c r="M187" s="10">
        <v>3400</v>
      </c>
      <c r="N187" s="10">
        <f t="shared" si="24"/>
        <v>0</v>
      </c>
      <c r="O187" s="10"/>
      <c r="P187" s="10">
        <v>2900</v>
      </c>
      <c r="Q187" s="10">
        <f t="shared" si="25"/>
        <v>0</v>
      </c>
      <c r="R187" s="10"/>
      <c r="S187" s="10">
        <v>2800</v>
      </c>
      <c r="T187" s="10">
        <f t="shared" si="26"/>
        <v>0</v>
      </c>
      <c r="U187" s="10">
        <v>20</v>
      </c>
      <c r="V187" s="10">
        <v>150</v>
      </c>
      <c r="W187" s="10">
        <f t="shared" si="29"/>
        <v>3000</v>
      </c>
      <c r="X187" s="10">
        <v>20</v>
      </c>
      <c r="Y187" s="10">
        <v>150</v>
      </c>
      <c r="Z187" s="10">
        <f t="shared" si="30"/>
        <v>3000</v>
      </c>
      <c r="AA187" s="10">
        <v>20</v>
      </c>
      <c r="AB187" s="10">
        <v>150</v>
      </c>
      <c r="AC187" s="10">
        <f t="shared" si="31"/>
        <v>3000</v>
      </c>
      <c r="AD187" s="11">
        <v>64</v>
      </c>
      <c r="AE187" s="26">
        <v>7</v>
      </c>
      <c r="AF187" s="7">
        <f t="shared" si="27"/>
        <v>448</v>
      </c>
      <c r="AG187" s="152">
        <v>1</v>
      </c>
      <c r="AH187" s="145">
        <f t="shared" si="32"/>
        <v>124</v>
      </c>
      <c r="AI187" s="139">
        <f t="shared" si="28"/>
        <v>9448</v>
      </c>
      <c r="AJ187" s="118">
        <f t="shared" si="33"/>
        <v>9448</v>
      </c>
      <c r="AM187" t="b">
        <f>D187='15.02.2022 Смета'!D189</f>
        <v>1</v>
      </c>
      <c r="AN187" t="b">
        <f>F187='15.02.2022 Смета'!E189</f>
        <v>1</v>
      </c>
      <c r="AO187" t="b">
        <f>G187='15.02.2022 Смета'!F189</f>
        <v>1</v>
      </c>
      <c r="AP187" t="b">
        <f>H187='15.02.2022 Смета'!G189</f>
        <v>1</v>
      </c>
    </row>
    <row r="188" spans="1:42" ht="16.149999999999999" customHeight="1" x14ac:dyDescent="0.25">
      <c r="A188" s="108">
        <v>155</v>
      </c>
      <c r="B188" s="8" t="s">
        <v>223</v>
      </c>
      <c r="C188" s="21" t="s">
        <v>145</v>
      </c>
      <c r="D188" s="22" t="s">
        <v>591</v>
      </c>
      <c r="E188" s="21" t="s">
        <v>1014</v>
      </c>
      <c r="F188" s="35">
        <v>44687</v>
      </c>
      <c r="G188" s="35">
        <v>44690</v>
      </c>
      <c r="H188" s="21" t="s">
        <v>298</v>
      </c>
      <c r="I188" s="22" t="s">
        <v>723</v>
      </c>
      <c r="J188" s="35">
        <v>44687</v>
      </c>
      <c r="K188" s="35">
        <v>44690</v>
      </c>
      <c r="L188" s="10"/>
      <c r="M188" s="10">
        <v>3400</v>
      </c>
      <c r="N188" s="10">
        <f t="shared" si="24"/>
        <v>0</v>
      </c>
      <c r="O188" s="10"/>
      <c r="P188" s="10">
        <v>2900</v>
      </c>
      <c r="Q188" s="10">
        <f t="shared" si="25"/>
        <v>0</v>
      </c>
      <c r="R188" s="10"/>
      <c r="S188" s="10">
        <v>2800</v>
      </c>
      <c r="T188" s="10">
        <f t="shared" si="26"/>
        <v>0</v>
      </c>
      <c r="U188" s="10">
        <v>40</v>
      </c>
      <c r="V188" s="10">
        <v>150</v>
      </c>
      <c r="W188" s="10">
        <f t="shared" si="29"/>
        <v>6000</v>
      </c>
      <c r="X188" s="10">
        <v>40</v>
      </c>
      <c r="Y188" s="10">
        <v>150</v>
      </c>
      <c r="Z188" s="10">
        <f t="shared" si="30"/>
        <v>6000</v>
      </c>
      <c r="AA188" s="10">
        <v>40</v>
      </c>
      <c r="AB188" s="10">
        <v>150</v>
      </c>
      <c r="AC188" s="10">
        <f t="shared" si="31"/>
        <v>6000</v>
      </c>
      <c r="AD188" s="11">
        <v>128</v>
      </c>
      <c r="AE188" s="26">
        <v>7</v>
      </c>
      <c r="AF188" s="7">
        <f t="shared" si="27"/>
        <v>896</v>
      </c>
      <c r="AG188" s="152">
        <v>1</v>
      </c>
      <c r="AH188" s="145">
        <f t="shared" si="32"/>
        <v>248</v>
      </c>
      <c r="AI188" s="139">
        <f t="shared" si="28"/>
        <v>18896</v>
      </c>
      <c r="AJ188" s="118">
        <f t="shared" si="33"/>
        <v>18896</v>
      </c>
      <c r="AM188" t="b">
        <f>D188='15.02.2022 Смета'!D190</f>
        <v>1</v>
      </c>
      <c r="AN188" t="b">
        <f>F188='15.02.2022 Смета'!E190</f>
        <v>1</v>
      </c>
      <c r="AO188" t="b">
        <f>G188='15.02.2022 Смета'!F190</f>
        <v>1</v>
      </c>
      <c r="AP188" t="b">
        <f>H188='15.02.2022 Смета'!G190</f>
        <v>1</v>
      </c>
    </row>
    <row r="189" spans="1:42" ht="65.650000000000006" customHeight="1" x14ac:dyDescent="0.25">
      <c r="A189" s="108">
        <v>156</v>
      </c>
      <c r="B189" s="8" t="s">
        <v>223</v>
      </c>
      <c r="C189" s="21" t="s">
        <v>145</v>
      </c>
      <c r="D189" s="22" t="s">
        <v>592</v>
      </c>
      <c r="E189" s="21" t="s">
        <v>1084</v>
      </c>
      <c r="F189" s="35">
        <v>44729</v>
      </c>
      <c r="G189" s="35">
        <v>44731</v>
      </c>
      <c r="H189" s="21" t="s">
        <v>367</v>
      </c>
      <c r="I189" s="22" t="s">
        <v>724</v>
      </c>
      <c r="J189" s="35">
        <v>44729</v>
      </c>
      <c r="K189" s="35">
        <v>44731</v>
      </c>
      <c r="L189" s="10">
        <v>8</v>
      </c>
      <c r="M189" s="10">
        <v>3400</v>
      </c>
      <c r="N189" s="10">
        <f t="shared" si="24"/>
        <v>27200</v>
      </c>
      <c r="O189" s="10">
        <v>8</v>
      </c>
      <c r="P189" s="10">
        <v>2900</v>
      </c>
      <c r="Q189" s="10">
        <f t="shared" si="25"/>
        <v>23200</v>
      </c>
      <c r="R189" s="10">
        <v>8</v>
      </c>
      <c r="S189" s="10">
        <v>2800</v>
      </c>
      <c r="T189" s="10">
        <f t="shared" si="26"/>
        <v>22400</v>
      </c>
      <c r="U189" s="10">
        <v>26</v>
      </c>
      <c r="V189" s="10">
        <v>150</v>
      </c>
      <c r="W189" s="10">
        <f t="shared" si="29"/>
        <v>3900</v>
      </c>
      <c r="X189" s="10">
        <v>26</v>
      </c>
      <c r="Y189" s="10">
        <v>150</v>
      </c>
      <c r="Z189" s="10">
        <f t="shared" si="30"/>
        <v>3900</v>
      </c>
      <c r="AA189" s="10">
        <v>26</v>
      </c>
      <c r="AB189" s="10">
        <v>150</v>
      </c>
      <c r="AC189" s="10">
        <f t="shared" si="31"/>
        <v>3900</v>
      </c>
      <c r="AD189" s="11">
        <v>92</v>
      </c>
      <c r="AE189" s="26">
        <v>7</v>
      </c>
      <c r="AF189" s="7">
        <f t="shared" si="27"/>
        <v>644</v>
      </c>
      <c r="AG189" s="152">
        <v>1</v>
      </c>
      <c r="AH189" s="145">
        <f t="shared" si="32"/>
        <v>194</v>
      </c>
      <c r="AI189" s="139">
        <f t="shared" si="28"/>
        <v>85144</v>
      </c>
      <c r="AJ189" s="118">
        <f t="shared" si="33"/>
        <v>85144</v>
      </c>
      <c r="AM189" t="b">
        <f>D189='15.02.2022 Смета'!D191</f>
        <v>1</v>
      </c>
      <c r="AN189" t="b">
        <f>F189='15.02.2022 Смета'!E191</f>
        <v>1</v>
      </c>
      <c r="AO189" t="b">
        <f>G189='15.02.2022 Смета'!F191</f>
        <v>1</v>
      </c>
      <c r="AP189" t="b">
        <f>H189='15.02.2022 Смета'!G191</f>
        <v>1</v>
      </c>
    </row>
    <row r="190" spans="1:42" ht="18" customHeight="1" x14ac:dyDescent="0.25">
      <c r="A190" s="106"/>
      <c r="B190" s="96"/>
      <c r="C190" s="97"/>
      <c r="D190" s="179" t="s">
        <v>858</v>
      </c>
      <c r="E190" s="99"/>
      <c r="F190" s="99"/>
      <c r="G190" s="99"/>
      <c r="H190" s="99"/>
      <c r="I190" s="99"/>
      <c r="J190" s="99"/>
      <c r="K190" s="99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2"/>
      <c r="AE190" s="79"/>
      <c r="AF190" s="79"/>
      <c r="AG190" s="153"/>
      <c r="AH190" s="151"/>
      <c r="AI190" s="151"/>
      <c r="AJ190" s="164"/>
      <c r="AM190" t="b">
        <f>D190='15.02.2022 Смета'!D192</f>
        <v>1</v>
      </c>
      <c r="AN190" t="b">
        <f>F190='15.02.2022 Смета'!E192</f>
        <v>1</v>
      </c>
      <c r="AO190" t="b">
        <f>G190='15.02.2022 Смета'!F192</f>
        <v>1</v>
      </c>
      <c r="AP190" t="b">
        <f>H190='15.02.2022 Смета'!G192</f>
        <v>1</v>
      </c>
    </row>
    <row r="191" spans="1:42" ht="16.149999999999999" customHeight="1" x14ac:dyDescent="0.25">
      <c r="A191" s="108">
        <v>157</v>
      </c>
      <c r="B191" s="8" t="s">
        <v>224</v>
      </c>
      <c r="C191" s="21" t="s">
        <v>139</v>
      </c>
      <c r="D191" s="22" t="s">
        <v>174</v>
      </c>
      <c r="E191" s="21" t="s">
        <v>345</v>
      </c>
      <c r="F191" s="35">
        <v>44661</v>
      </c>
      <c r="G191" s="35">
        <v>44668</v>
      </c>
      <c r="H191" s="21" t="s">
        <v>298</v>
      </c>
      <c r="I191" s="22" t="s">
        <v>725</v>
      </c>
      <c r="J191" s="35">
        <v>44661</v>
      </c>
      <c r="K191" s="35">
        <v>44668</v>
      </c>
      <c r="L191" s="10"/>
      <c r="M191" s="10">
        <v>3400</v>
      </c>
      <c r="N191" s="10">
        <f t="shared" si="24"/>
        <v>0</v>
      </c>
      <c r="O191" s="10"/>
      <c r="P191" s="10">
        <v>2900</v>
      </c>
      <c r="Q191" s="10">
        <f t="shared" si="25"/>
        <v>0</v>
      </c>
      <c r="R191" s="10"/>
      <c r="S191" s="10">
        <v>2800</v>
      </c>
      <c r="T191" s="10">
        <f t="shared" si="26"/>
        <v>0</v>
      </c>
      <c r="U191" s="10">
        <v>4</v>
      </c>
      <c r="V191" s="10">
        <v>150</v>
      </c>
      <c r="W191" s="10">
        <f t="shared" si="29"/>
        <v>600</v>
      </c>
      <c r="X191" s="10">
        <v>4</v>
      </c>
      <c r="Y191" s="10">
        <v>150</v>
      </c>
      <c r="Z191" s="10">
        <f t="shared" si="30"/>
        <v>600</v>
      </c>
      <c r="AA191" s="10">
        <v>4</v>
      </c>
      <c r="AB191" s="10">
        <v>150</v>
      </c>
      <c r="AC191" s="10">
        <f t="shared" si="31"/>
        <v>600</v>
      </c>
      <c r="AD191" s="11">
        <v>12</v>
      </c>
      <c r="AE191" s="26">
        <v>7</v>
      </c>
      <c r="AF191" s="7">
        <f t="shared" si="27"/>
        <v>84</v>
      </c>
      <c r="AG191" s="152">
        <v>1</v>
      </c>
      <c r="AH191" s="145">
        <f t="shared" si="32"/>
        <v>24</v>
      </c>
      <c r="AI191" s="139">
        <f t="shared" si="28"/>
        <v>1884</v>
      </c>
      <c r="AJ191" s="118">
        <f t="shared" si="33"/>
        <v>1884</v>
      </c>
      <c r="AM191" t="b">
        <f>D191='15.02.2022 Смета'!D193</f>
        <v>1</v>
      </c>
      <c r="AN191" t="b">
        <f>F191='15.02.2022 Смета'!E193</f>
        <v>1</v>
      </c>
      <c r="AO191" t="b">
        <f>G191='15.02.2022 Смета'!F193</f>
        <v>1</v>
      </c>
      <c r="AP191" t="b">
        <f>H191='15.02.2022 Смета'!G193</f>
        <v>1</v>
      </c>
    </row>
    <row r="192" spans="1:42" ht="16.149999999999999" customHeight="1" x14ac:dyDescent="0.25">
      <c r="A192" s="108">
        <v>158</v>
      </c>
      <c r="B192" s="8" t="s">
        <v>224</v>
      </c>
      <c r="C192" s="21" t="s">
        <v>139</v>
      </c>
      <c r="D192" s="22" t="s">
        <v>174</v>
      </c>
      <c r="E192" s="21" t="s">
        <v>342</v>
      </c>
      <c r="F192" s="35">
        <v>44715</v>
      </c>
      <c r="G192" s="35">
        <v>44724</v>
      </c>
      <c r="H192" s="21" t="s">
        <v>298</v>
      </c>
      <c r="I192" s="22" t="s">
        <v>726</v>
      </c>
      <c r="J192" s="35">
        <v>44715</v>
      </c>
      <c r="K192" s="35">
        <v>44724</v>
      </c>
      <c r="L192" s="11"/>
      <c r="M192" s="10">
        <v>3400</v>
      </c>
      <c r="N192" s="10">
        <f t="shared" si="24"/>
        <v>0</v>
      </c>
      <c r="O192" s="10"/>
      <c r="P192" s="10">
        <v>2900</v>
      </c>
      <c r="Q192" s="10">
        <f t="shared" si="25"/>
        <v>0</v>
      </c>
      <c r="R192" s="10"/>
      <c r="S192" s="10">
        <v>2800</v>
      </c>
      <c r="T192" s="10">
        <f t="shared" si="26"/>
        <v>0</v>
      </c>
      <c r="U192" s="10">
        <v>4</v>
      </c>
      <c r="V192" s="10">
        <v>150</v>
      </c>
      <c r="W192" s="10">
        <f t="shared" si="29"/>
        <v>600</v>
      </c>
      <c r="X192" s="10">
        <v>4</v>
      </c>
      <c r="Y192" s="10">
        <v>150</v>
      </c>
      <c r="Z192" s="10">
        <f t="shared" si="30"/>
        <v>600</v>
      </c>
      <c r="AA192" s="10">
        <v>4</v>
      </c>
      <c r="AB192" s="10">
        <v>150</v>
      </c>
      <c r="AC192" s="10">
        <f t="shared" si="31"/>
        <v>600</v>
      </c>
      <c r="AD192" s="11">
        <v>12</v>
      </c>
      <c r="AE192" s="26">
        <v>7</v>
      </c>
      <c r="AF192" s="7">
        <f t="shared" si="27"/>
        <v>84</v>
      </c>
      <c r="AG192" s="152">
        <v>1</v>
      </c>
      <c r="AH192" s="145">
        <f t="shared" si="32"/>
        <v>24</v>
      </c>
      <c r="AI192" s="139">
        <f t="shared" si="28"/>
        <v>1884</v>
      </c>
      <c r="AJ192" s="118">
        <f t="shared" si="33"/>
        <v>1884</v>
      </c>
      <c r="AM192" t="b">
        <f>D192='15.02.2022 Смета'!D194</f>
        <v>1</v>
      </c>
      <c r="AN192" t="b">
        <f>F192='15.02.2022 Смета'!E194</f>
        <v>1</v>
      </c>
      <c r="AO192" t="b">
        <f>G192='15.02.2022 Смета'!F194</f>
        <v>1</v>
      </c>
      <c r="AP192" t="b">
        <f>H192='15.02.2022 Смета'!G194</f>
        <v>1</v>
      </c>
    </row>
    <row r="193" spans="1:42" ht="16.149999999999999" customHeight="1" x14ac:dyDescent="0.25">
      <c r="A193" s="108">
        <v>159</v>
      </c>
      <c r="B193" s="8" t="s">
        <v>224</v>
      </c>
      <c r="C193" s="21" t="s">
        <v>139</v>
      </c>
      <c r="D193" s="22" t="s">
        <v>531</v>
      </c>
      <c r="E193" s="21" t="s">
        <v>340</v>
      </c>
      <c r="F193" s="35">
        <v>44748</v>
      </c>
      <c r="G193" s="35">
        <v>44750</v>
      </c>
      <c r="H193" s="21" t="s">
        <v>298</v>
      </c>
      <c r="I193" s="22" t="s">
        <v>340</v>
      </c>
      <c r="J193" s="35">
        <v>44748</v>
      </c>
      <c r="K193" s="35">
        <v>44750</v>
      </c>
      <c r="L193" s="10"/>
      <c r="M193" s="10">
        <v>3400</v>
      </c>
      <c r="N193" s="10">
        <f t="shared" si="24"/>
        <v>0</v>
      </c>
      <c r="O193" s="10"/>
      <c r="P193" s="10">
        <v>2900</v>
      </c>
      <c r="Q193" s="10">
        <f t="shared" si="25"/>
        <v>0</v>
      </c>
      <c r="R193" s="10"/>
      <c r="S193" s="10">
        <v>2800</v>
      </c>
      <c r="T193" s="10">
        <f t="shared" si="26"/>
        <v>0</v>
      </c>
      <c r="U193" s="10">
        <v>6</v>
      </c>
      <c r="V193" s="10">
        <v>150</v>
      </c>
      <c r="W193" s="10">
        <f t="shared" si="29"/>
        <v>900</v>
      </c>
      <c r="X193" s="10">
        <v>6</v>
      </c>
      <c r="Y193" s="10">
        <v>150</v>
      </c>
      <c r="Z193" s="10">
        <f t="shared" si="30"/>
        <v>900</v>
      </c>
      <c r="AA193" s="10">
        <v>6</v>
      </c>
      <c r="AB193" s="10">
        <v>150</v>
      </c>
      <c r="AC193" s="10">
        <f t="shared" si="31"/>
        <v>900</v>
      </c>
      <c r="AD193" s="11">
        <v>18</v>
      </c>
      <c r="AE193" s="26">
        <v>7</v>
      </c>
      <c r="AF193" s="7">
        <f t="shared" si="27"/>
        <v>126</v>
      </c>
      <c r="AG193" s="152">
        <v>1</v>
      </c>
      <c r="AH193" s="145">
        <f>L193+O193+R193+U193+X193+AA193+AD193</f>
        <v>36</v>
      </c>
      <c r="AI193" s="139">
        <f t="shared" si="28"/>
        <v>2826</v>
      </c>
      <c r="AJ193" s="118">
        <f>N193+Q193+T193+W193+Z193+AC193+AF193</f>
        <v>2826</v>
      </c>
      <c r="AM193" t="b">
        <f>D193='15.02.2022 Смета'!D195</f>
        <v>1</v>
      </c>
      <c r="AN193" t="b">
        <f>F193='15.02.2022 Смета'!E195</f>
        <v>1</v>
      </c>
      <c r="AO193" t="b">
        <f>G193='15.02.2022 Смета'!F195</f>
        <v>1</v>
      </c>
      <c r="AP193" t="b">
        <f>H193='15.02.2022 Смета'!G195</f>
        <v>1</v>
      </c>
    </row>
    <row r="194" spans="1:42" ht="16.149999999999999" customHeight="1" x14ac:dyDescent="0.25">
      <c r="A194" s="108">
        <v>160</v>
      </c>
      <c r="B194" s="8" t="s">
        <v>224</v>
      </c>
      <c r="C194" s="21" t="s">
        <v>139</v>
      </c>
      <c r="D194" s="22" t="s">
        <v>532</v>
      </c>
      <c r="E194" s="21" t="s">
        <v>345</v>
      </c>
      <c r="F194" s="35">
        <v>44748</v>
      </c>
      <c r="G194" s="35">
        <v>44750</v>
      </c>
      <c r="H194" s="21" t="s">
        <v>298</v>
      </c>
      <c r="I194" s="22" t="s">
        <v>725</v>
      </c>
      <c r="J194" s="35">
        <v>44748</v>
      </c>
      <c r="K194" s="35">
        <v>44750</v>
      </c>
      <c r="L194" s="10"/>
      <c r="M194" s="10">
        <v>3400</v>
      </c>
      <c r="N194" s="10">
        <f t="shared" si="24"/>
        <v>0</v>
      </c>
      <c r="O194" s="10"/>
      <c r="P194" s="10">
        <v>2900</v>
      </c>
      <c r="Q194" s="10">
        <f t="shared" si="25"/>
        <v>0</v>
      </c>
      <c r="R194" s="10"/>
      <c r="S194" s="10">
        <v>2800</v>
      </c>
      <c r="T194" s="10">
        <f t="shared" si="26"/>
        <v>0</v>
      </c>
      <c r="U194" s="10">
        <v>6</v>
      </c>
      <c r="V194" s="10">
        <v>150</v>
      </c>
      <c r="W194" s="10">
        <f t="shared" si="29"/>
        <v>900</v>
      </c>
      <c r="X194" s="10">
        <v>6</v>
      </c>
      <c r="Y194" s="10">
        <v>150</v>
      </c>
      <c r="Z194" s="10">
        <f t="shared" si="30"/>
        <v>900</v>
      </c>
      <c r="AA194" s="10">
        <v>6</v>
      </c>
      <c r="AB194" s="10">
        <v>150</v>
      </c>
      <c r="AC194" s="10">
        <f t="shared" si="31"/>
        <v>900</v>
      </c>
      <c r="AD194" s="11">
        <v>18</v>
      </c>
      <c r="AE194" s="26">
        <v>7</v>
      </c>
      <c r="AF194" s="7">
        <f t="shared" si="27"/>
        <v>126</v>
      </c>
      <c r="AG194" s="152">
        <v>1</v>
      </c>
      <c r="AH194" s="145">
        <f>L194+O194+R194+U194+X194+AA194+AD194</f>
        <v>36</v>
      </c>
      <c r="AI194" s="139">
        <f t="shared" si="28"/>
        <v>2826</v>
      </c>
      <c r="AJ194" s="118">
        <f>N194+Q194+T194+W194+Z194+AC194+AF194</f>
        <v>2826</v>
      </c>
      <c r="AM194" t="b">
        <f>D194='15.02.2022 Смета'!D196</f>
        <v>1</v>
      </c>
      <c r="AN194" t="b">
        <f>F194='15.02.2022 Смета'!E196</f>
        <v>1</v>
      </c>
      <c r="AO194" t="b">
        <f>G194='15.02.2022 Смета'!F196</f>
        <v>1</v>
      </c>
      <c r="AP194" t="b">
        <f>H194='15.02.2022 Смета'!G196</f>
        <v>1</v>
      </c>
    </row>
    <row r="195" spans="1:42" ht="16.149999999999999" customHeight="1" x14ac:dyDescent="0.25">
      <c r="A195" s="108">
        <v>161</v>
      </c>
      <c r="B195" s="8" t="s">
        <v>224</v>
      </c>
      <c r="C195" s="21" t="s">
        <v>139</v>
      </c>
      <c r="D195" s="22" t="s">
        <v>63</v>
      </c>
      <c r="E195" s="21" t="s">
        <v>340</v>
      </c>
      <c r="F195" s="35">
        <v>44750</v>
      </c>
      <c r="G195" s="35">
        <v>44759</v>
      </c>
      <c r="H195" s="21" t="s">
        <v>298</v>
      </c>
      <c r="I195" s="22" t="s">
        <v>340</v>
      </c>
      <c r="J195" s="35">
        <v>44750</v>
      </c>
      <c r="K195" s="35">
        <v>44759</v>
      </c>
      <c r="L195" s="10"/>
      <c r="M195" s="10">
        <v>3400</v>
      </c>
      <c r="N195" s="10">
        <f t="shared" si="24"/>
        <v>0</v>
      </c>
      <c r="O195" s="10"/>
      <c r="P195" s="10">
        <v>2900</v>
      </c>
      <c r="Q195" s="10">
        <f t="shared" si="25"/>
        <v>0</v>
      </c>
      <c r="R195" s="10"/>
      <c r="S195" s="10">
        <v>2800</v>
      </c>
      <c r="T195" s="10">
        <f t="shared" si="26"/>
        <v>0</v>
      </c>
      <c r="U195" s="10">
        <v>8</v>
      </c>
      <c r="V195" s="10">
        <v>150</v>
      </c>
      <c r="W195" s="10">
        <f t="shared" si="29"/>
        <v>1200</v>
      </c>
      <c r="X195" s="10">
        <v>8</v>
      </c>
      <c r="Y195" s="10">
        <v>150</v>
      </c>
      <c r="Z195" s="10">
        <f t="shared" si="30"/>
        <v>1200</v>
      </c>
      <c r="AA195" s="10">
        <v>8</v>
      </c>
      <c r="AB195" s="10">
        <v>150</v>
      </c>
      <c r="AC195" s="10">
        <f t="shared" si="31"/>
        <v>1200</v>
      </c>
      <c r="AD195" s="11">
        <v>24</v>
      </c>
      <c r="AE195" s="26">
        <v>7</v>
      </c>
      <c r="AF195" s="7">
        <f t="shared" si="27"/>
        <v>168</v>
      </c>
      <c r="AG195" s="152">
        <v>1</v>
      </c>
      <c r="AH195" s="145">
        <f t="shared" si="32"/>
        <v>48</v>
      </c>
      <c r="AI195" s="139">
        <f t="shared" si="28"/>
        <v>3768</v>
      </c>
      <c r="AJ195" s="118">
        <f t="shared" si="33"/>
        <v>3768</v>
      </c>
      <c r="AM195" t="b">
        <f>D195='15.02.2022 Смета'!D197</f>
        <v>1</v>
      </c>
      <c r="AN195" t="b">
        <f>F195='15.02.2022 Смета'!E197</f>
        <v>1</v>
      </c>
      <c r="AO195" t="b">
        <f>G195='15.02.2022 Смета'!F197</f>
        <v>1</v>
      </c>
      <c r="AP195" t="b">
        <f>H195='15.02.2022 Смета'!G197</f>
        <v>1</v>
      </c>
    </row>
    <row r="196" spans="1:42" ht="16.149999999999999" customHeight="1" x14ac:dyDescent="0.25">
      <c r="A196" s="108">
        <v>162</v>
      </c>
      <c r="B196" s="8" t="s">
        <v>224</v>
      </c>
      <c r="C196" s="21" t="s">
        <v>139</v>
      </c>
      <c r="D196" s="22" t="s">
        <v>64</v>
      </c>
      <c r="E196" s="21" t="s">
        <v>345</v>
      </c>
      <c r="F196" s="35">
        <v>44808</v>
      </c>
      <c r="G196" s="35">
        <v>44815</v>
      </c>
      <c r="H196" s="21" t="s">
        <v>298</v>
      </c>
      <c r="I196" s="22" t="s">
        <v>725</v>
      </c>
      <c r="J196" s="35">
        <v>44808</v>
      </c>
      <c r="K196" s="35">
        <v>44815</v>
      </c>
      <c r="L196" s="10"/>
      <c r="M196" s="10">
        <v>3400</v>
      </c>
      <c r="N196" s="10">
        <f t="shared" si="24"/>
        <v>0</v>
      </c>
      <c r="O196" s="10"/>
      <c r="P196" s="10">
        <v>2900</v>
      </c>
      <c r="Q196" s="10">
        <f t="shared" si="25"/>
        <v>0</v>
      </c>
      <c r="R196" s="10"/>
      <c r="S196" s="10">
        <v>2800</v>
      </c>
      <c r="T196" s="10">
        <f t="shared" si="26"/>
        <v>0</v>
      </c>
      <c r="U196" s="10">
        <v>4</v>
      </c>
      <c r="V196" s="10">
        <v>150</v>
      </c>
      <c r="W196" s="10">
        <f t="shared" si="29"/>
        <v>600</v>
      </c>
      <c r="X196" s="10">
        <v>4</v>
      </c>
      <c r="Y196" s="10">
        <v>150</v>
      </c>
      <c r="Z196" s="10">
        <f t="shared" si="30"/>
        <v>600</v>
      </c>
      <c r="AA196" s="10">
        <v>4</v>
      </c>
      <c r="AB196" s="10">
        <v>150</v>
      </c>
      <c r="AC196" s="10">
        <f t="shared" si="31"/>
        <v>600</v>
      </c>
      <c r="AD196" s="11">
        <v>12</v>
      </c>
      <c r="AE196" s="26">
        <v>7</v>
      </c>
      <c r="AF196" s="7">
        <f t="shared" si="27"/>
        <v>84</v>
      </c>
      <c r="AG196" s="152">
        <v>1</v>
      </c>
      <c r="AH196" s="139">
        <f t="shared" si="32"/>
        <v>24</v>
      </c>
      <c r="AI196" s="139">
        <f t="shared" si="28"/>
        <v>1884</v>
      </c>
      <c r="AJ196" s="109">
        <f t="shared" si="33"/>
        <v>1884</v>
      </c>
      <c r="AM196" t="b">
        <f>D196='15.02.2022 Смета'!D198</f>
        <v>1</v>
      </c>
      <c r="AN196" t="b">
        <f>F196='15.02.2022 Смета'!E198</f>
        <v>1</v>
      </c>
      <c r="AO196" t="b">
        <f>G196='15.02.2022 Смета'!F198</f>
        <v>1</v>
      </c>
      <c r="AP196" t="b">
        <f>H196='15.02.2022 Смета'!G198</f>
        <v>1</v>
      </c>
    </row>
    <row r="197" spans="1:42" x14ac:dyDescent="0.25">
      <c r="A197" s="106"/>
      <c r="B197" s="96"/>
      <c r="C197" s="97"/>
      <c r="D197" s="179" t="s">
        <v>859</v>
      </c>
      <c r="E197" s="99"/>
      <c r="F197" s="99"/>
      <c r="G197" s="99"/>
      <c r="H197" s="99"/>
      <c r="I197" s="99"/>
      <c r="J197" s="99"/>
      <c r="K197" s="99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2"/>
      <c r="AE197" s="79"/>
      <c r="AF197" s="79"/>
      <c r="AG197" s="153"/>
      <c r="AH197" s="151"/>
      <c r="AI197" s="151"/>
      <c r="AJ197" s="164"/>
      <c r="AM197" t="b">
        <f>D197='15.02.2022 Смета'!D199</f>
        <v>1</v>
      </c>
      <c r="AN197" t="b">
        <f>F197='15.02.2022 Смета'!E199</f>
        <v>1</v>
      </c>
      <c r="AO197" t="b">
        <f>G197='15.02.2022 Смета'!F199</f>
        <v>1</v>
      </c>
      <c r="AP197" t="b">
        <f>H197='15.02.2022 Смета'!G199</f>
        <v>1</v>
      </c>
    </row>
    <row r="198" spans="1:42" ht="52.15" customHeight="1" x14ac:dyDescent="0.25">
      <c r="A198" s="114">
        <v>163</v>
      </c>
      <c r="B198" s="8" t="s">
        <v>268</v>
      </c>
      <c r="C198" s="21" t="s">
        <v>152</v>
      </c>
      <c r="D198" s="22" t="s">
        <v>593</v>
      </c>
      <c r="E198" s="21" t="s">
        <v>523</v>
      </c>
      <c r="F198" s="35">
        <v>44610</v>
      </c>
      <c r="G198" s="35">
        <v>44612</v>
      </c>
      <c r="H198" s="21" t="s">
        <v>775</v>
      </c>
      <c r="I198" s="22" t="s">
        <v>523</v>
      </c>
      <c r="J198" s="35">
        <v>44610</v>
      </c>
      <c r="K198" s="35">
        <v>44612</v>
      </c>
      <c r="L198" s="10"/>
      <c r="M198" s="10">
        <v>3400</v>
      </c>
      <c r="N198" s="10">
        <f t="shared" si="24"/>
        <v>0</v>
      </c>
      <c r="O198" s="10"/>
      <c r="P198" s="10">
        <v>2900</v>
      </c>
      <c r="Q198" s="10">
        <f t="shared" si="25"/>
        <v>0</v>
      </c>
      <c r="R198" s="10"/>
      <c r="S198" s="10">
        <v>2800</v>
      </c>
      <c r="T198" s="10">
        <f t="shared" si="26"/>
        <v>0</v>
      </c>
      <c r="U198" s="10">
        <v>8</v>
      </c>
      <c r="V198" s="10">
        <v>150</v>
      </c>
      <c r="W198" s="10">
        <f t="shared" si="29"/>
        <v>1200</v>
      </c>
      <c r="X198" s="10">
        <v>8</v>
      </c>
      <c r="Y198" s="10">
        <v>150</v>
      </c>
      <c r="Z198" s="10">
        <f t="shared" si="30"/>
        <v>1200</v>
      </c>
      <c r="AA198" s="10">
        <v>8</v>
      </c>
      <c r="AB198" s="10">
        <v>150</v>
      </c>
      <c r="AC198" s="10">
        <f t="shared" si="31"/>
        <v>1200</v>
      </c>
      <c r="AD198" s="11"/>
      <c r="AE198" s="26">
        <v>7</v>
      </c>
      <c r="AF198" s="7">
        <f t="shared" si="27"/>
        <v>0</v>
      </c>
      <c r="AG198" s="152">
        <v>1</v>
      </c>
      <c r="AH198" s="139">
        <f t="shared" si="32"/>
        <v>24</v>
      </c>
      <c r="AI198" s="139">
        <f t="shared" si="28"/>
        <v>3600</v>
      </c>
      <c r="AJ198" s="109">
        <f t="shared" si="33"/>
        <v>3600</v>
      </c>
      <c r="AM198" t="b">
        <f>D198='15.02.2022 Смета'!D200</f>
        <v>1</v>
      </c>
      <c r="AN198" t="b">
        <f>F198='15.02.2022 Смета'!E200</f>
        <v>1</v>
      </c>
      <c r="AO198" t="b">
        <f>G198='15.02.2022 Смета'!F200</f>
        <v>1</v>
      </c>
      <c r="AP198" t="b">
        <f>H198='15.02.2022 Смета'!G200</f>
        <v>1</v>
      </c>
    </row>
    <row r="199" spans="1:42" ht="27" customHeight="1" x14ac:dyDescent="0.25">
      <c r="A199" s="108">
        <v>164</v>
      </c>
      <c r="B199" s="8" t="s">
        <v>268</v>
      </c>
      <c r="C199" s="21" t="s">
        <v>152</v>
      </c>
      <c r="D199" s="22" t="s">
        <v>594</v>
      </c>
      <c r="E199" s="21" t="s">
        <v>358</v>
      </c>
      <c r="F199" s="35">
        <v>44610</v>
      </c>
      <c r="G199" s="35">
        <v>44612</v>
      </c>
      <c r="H199" s="21" t="s">
        <v>776</v>
      </c>
      <c r="I199" s="22" t="s">
        <v>358</v>
      </c>
      <c r="J199" s="35">
        <v>44610</v>
      </c>
      <c r="K199" s="35">
        <v>44612</v>
      </c>
      <c r="L199" s="10"/>
      <c r="M199" s="10">
        <v>3400</v>
      </c>
      <c r="N199" s="10">
        <f t="shared" si="24"/>
        <v>0</v>
      </c>
      <c r="O199" s="10"/>
      <c r="P199" s="10">
        <v>2900</v>
      </c>
      <c r="Q199" s="10">
        <f t="shared" si="25"/>
        <v>0</v>
      </c>
      <c r="R199" s="10"/>
      <c r="S199" s="10">
        <v>2800</v>
      </c>
      <c r="T199" s="10">
        <f t="shared" si="26"/>
        <v>0</v>
      </c>
      <c r="U199" s="10">
        <v>2</v>
      </c>
      <c r="V199" s="10">
        <v>150</v>
      </c>
      <c r="W199" s="10">
        <f t="shared" si="29"/>
        <v>300</v>
      </c>
      <c r="X199" s="10">
        <v>2</v>
      </c>
      <c r="Y199" s="10">
        <v>150</v>
      </c>
      <c r="Z199" s="10">
        <f t="shared" si="30"/>
        <v>300</v>
      </c>
      <c r="AA199" s="10">
        <v>2</v>
      </c>
      <c r="AB199" s="10">
        <v>150</v>
      </c>
      <c r="AC199" s="10">
        <f t="shared" si="31"/>
        <v>300</v>
      </c>
      <c r="AD199" s="11"/>
      <c r="AE199" s="26">
        <v>7</v>
      </c>
      <c r="AF199" s="7">
        <f t="shared" si="27"/>
        <v>0</v>
      </c>
      <c r="AG199" s="152">
        <v>1</v>
      </c>
      <c r="AH199" s="139">
        <f t="shared" si="32"/>
        <v>6</v>
      </c>
      <c r="AI199" s="139">
        <f t="shared" si="28"/>
        <v>900</v>
      </c>
      <c r="AJ199" s="109">
        <f t="shared" si="33"/>
        <v>900</v>
      </c>
      <c r="AM199" t="b">
        <f>D199='15.02.2022 Смета'!D201</f>
        <v>1</v>
      </c>
      <c r="AN199" t="b">
        <f>F199='15.02.2022 Смета'!E201</f>
        <v>1</v>
      </c>
      <c r="AO199" t="b">
        <f>G199='15.02.2022 Смета'!F201</f>
        <v>1</v>
      </c>
      <c r="AP199" t="b">
        <f>H199='15.02.2022 Смета'!G201</f>
        <v>1</v>
      </c>
    </row>
    <row r="200" spans="1:42" ht="52.5" customHeight="1" x14ac:dyDescent="0.25">
      <c r="A200" s="114">
        <v>165</v>
      </c>
      <c r="B200" s="8"/>
      <c r="C200" s="47" t="s">
        <v>152</v>
      </c>
      <c r="D200" s="22" t="s">
        <v>41</v>
      </c>
      <c r="E200" s="21" t="s">
        <v>464</v>
      </c>
      <c r="F200" s="35">
        <v>44639</v>
      </c>
      <c r="G200" s="35">
        <v>44641</v>
      </c>
      <c r="H200" s="21" t="s">
        <v>1085</v>
      </c>
      <c r="I200" s="51" t="s">
        <v>464</v>
      </c>
      <c r="J200" s="52">
        <v>44639</v>
      </c>
      <c r="K200" s="52">
        <v>44641</v>
      </c>
      <c r="L200" s="49">
        <v>1</v>
      </c>
      <c r="M200" s="49">
        <v>3400</v>
      </c>
      <c r="N200" s="49">
        <f t="shared" si="24"/>
        <v>3400</v>
      </c>
      <c r="O200" s="49">
        <v>1</v>
      </c>
      <c r="P200" s="49">
        <v>2900</v>
      </c>
      <c r="Q200" s="49">
        <f t="shared" si="25"/>
        <v>2900</v>
      </c>
      <c r="R200" s="49">
        <v>1</v>
      </c>
      <c r="S200" s="49">
        <v>2800</v>
      </c>
      <c r="T200" s="49">
        <f t="shared" si="26"/>
        <v>2800</v>
      </c>
      <c r="U200" s="49">
        <v>25</v>
      </c>
      <c r="V200" s="49">
        <v>150</v>
      </c>
      <c r="W200" s="49">
        <f t="shared" si="29"/>
        <v>3750</v>
      </c>
      <c r="X200" s="49">
        <v>25</v>
      </c>
      <c r="Y200" s="49">
        <v>150</v>
      </c>
      <c r="Z200" s="49">
        <f t="shared" si="30"/>
        <v>3750</v>
      </c>
      <c r="AA200" s="49">
        <v>24</v>
      </c>
      <c r="AB200" s="49">
        <v>150</v>
      </c>
      <c r="AC200" s="49">
        <f t="shared" si="31"/>
        <v>3600</v>
      </c>
      <c r="AD200" s="50">
        <v>138</v>
      </c>
      <c r="AE200" s="54">
        <v>7</v>
      </c>
      <c r="AF200" s="55">
        <f t="shared" si="27"/>
        <v>966</v>
      </c>
      <c r="AG200" s="152">
        <v>1</v>
      </c>
      <c r="AH200" s="154">
        <f t="shared" si="32"/>
        <v>215</v>
      </c>
      <c r="AI200" s="139">
        <f t="shared" si="28"/>
        <v>21166</v>
      </c>
      <c r="AJ200" s="165">
        <f t="shared" si="33"/>
        <v>21166</v>
      </c>
      <c r="AM200" t="b">
        <f>D200='15.02.2022 Смета'!D202</f>
        <v>1</v>
      </c>
      <c r="AN200" t="b">
        <f>F200='15.02.2022 Смета'!E202</f>
        <v>1</v>
      </c>
      <c r="AO200" t="b">
        <f>G200='15.02.2022 Смета'!F202</f>
        <v>1</v>
      </c>
      <c r="AP200" t="b">
        <f>H200='15.02.2022 Смета'!G202</f>
        <v>0</v>
      </c>
    </row>
    <row r="201" spans="1:42" ht="16.149999999999999" customHeight="1" x14ac:dyDescent="0.25">
      <c r="A201" s="108">
        <v>166</v>
      </c>
      <c r="B201" s="8" t="s">
        <v>268</v>
      </c>
      <c r="C201" s="21" t="s">
        <v>152</v>
      </c>
      <c r="D201" s="22" t="s">
        <v>595</v>
      </c>
      <c r="E201" s="21" t="s">
        <v>358</v>
      </c>
      <c r="F201" s="35">
        <v>44639</v>
      </c>
      <c r="G201" s="35">
        <v>44641</v>
      </c>
      <c r="H201" s="21" t="s">
        <v>1017</v>
      </c>
      <c r="I201" s="22" t="s">
        <v>358</v>
      </c>
      <c r="J201" s="35">
        <v>44639</v>
      </c>
      <c r="K201" s="35">
        <v>44641</v>
      </c>
      <c r="L201" s="10"/>
      <c r="M201" s="10">
        <v>3400</v>
      </c>
      <c r="N201" s="10">
        <f t="shared" si="24"/>
        <v>0</v>
      </c>
      <c r="O201" s="10"/>
      <c r="P201" s="10">
        <v>2900</v>
      </c>
      <c r="Q201" s="10">
        <f t="shared" si="25"/>
        <v>0</v>
      </c>
      <c r="R201" s="10"/>
      <c r="S201" s="10">
        <v>2800</v>
      </c>
      <c r="T201" s="10">
        <f t="shared" si="26"/>
        <v>0</v>
      </c>
      <c r="U201" s="10">
        <v>2</v>
      </c>
      <c r="V201" s="10">
        <v>150</v>
      </c>
      <c r="W201" s="10">
        <f t="shared" si="29"/>
        <v>300</v>
      </c>
      <c r="X201" s="10">
        <v>2</v>
      </c>
      <c r="Y201" s="10">
        <v>150</v>
      </c>
      <c r="Z201" s="10">
        <f t="shared" si="30"/>
        <v>300</v>
      </c>
      <c r="AA201" s="10">
        <v>2</v>
      </c>
      <c r="AB201" s="10">
        <v>150</v>
      </c>
      <c r="AC201" s="10">
        <f t="shared" si="31"/>
        <v>300</v>
      </c>
      <c r="AD201" s="11"/>
      <c r="AE201" s="26">
        <v>7</v>
      </c>
      <c r="AF201" s="7">
        <f t="shared" si="27"/>
        <v>0</v>
      </c>
      <c r="AG201" s="152">
        <v>1</v>
      </c>
      <c r="AH201" s="139">
        <f t="shared" si="32"/>
        <v>6</v>
      </c>
      <c r="AI201" s="139">
        <f t="shared" ref="AI201:AI263" si="34">AJ201</f>
        <v>900</v>
      </c>
      <c r="AJ201" s="109">
        <f t="shared" si="33"/>
        <v>900</v>
      </c>
      <c r="AM201" t="b">
        <f>D201='15.02.2022 Смета'!D203</f>
        <v>1</v>
      </c>
      <c r="AN201" t="b">
        <f>F201='15.02.2022 Смета'!E203</f>
        <v>1</v>
      </c>
      <c r="AO201" t="b">
        <f>G201='15.02.2022 Смета'!F203</f>
        <v>1</v>
      </c>
      <c r="AP201" t="b">
        <f>H201='15.02.2022 Смета'!G203</f>
        <v>0</v>
      </c>
    </row>
    <row r="202" spans="1:42" ht="52.5" customHeight="1" x14ac:dyDescent="0.25">
      <c r="A202" s="114">
        <v>167</v>
      </c>
      <c r="B202" s="8" t="s">
        <v>268</v>
      </c>
      <c r="C202" s="21" t="s">
        <v>152</v>
      </c>
      <c r="D202" s="22" t="s">
        <v>533</v>
      </c>
      <c r="E202" s="21" t="s">
        <v>1018</v>
      </c>
      <c r="F202" s="35">
        <v>44666</v>
      </c>
      <c r="G202" s="35">
        <v>44667</v>
      </c>
      <c r="H202" s="21" t="s">
        <v>1019</v>
      </c>
      <c r="I202" s="22" t="s">
        <v>727</v>
      </c>
      <c r="J202" s="35">
        <v>44666</v>
      </c>
      <c r="K202" s="35">
        <v>44667</v>
      </c>
      <c r="L202" s="28"/>
      <c r="M202" s="10">
        <v>3400</v>
      </c>
      <c r="N202" s="10">
        <f t="shared" si="24"/>
        <v>0</v>
      </c>
      <c r="O202" s="28"/>
      <c r="P202" s="10">
        <v>2900</v>
      </c>
      <c r="Q202" s="10">
        <f t="shared" si="25"/>
        <v>0</v>
      </c>
      <c r="R202" s="28"/>
      <c r="S202" s="10">
        <v>2800</v>
      </c>
      <c r="T202" s="10">
        <f t="shared" si="26"/>
        <v>0</v>
      </c>
      <c r="U202" s="29">
        <v>7</v>
      </c>
      <c r="V202" s="10">
        <v>150</v>
      </c>
      <c r="W202" s="10">
        <f t="shared" si="29"/>
        <v>1050</v>
      </c>
      <c r="X202" s="29">
        <v>7</v>
      </c>
      <c r="Y202" s="10">
        <v>150</v>
      </c>
      <c r="Z202" s="10">
        <f t="shared" si="30"/>
        <v>1050</v>
      </c>
      <c r="AA202" s="29">
        <v>7</v>
      </c>
      <c r="AB202" s="10">
        <v>150</v>
      </c>
      <c r="AC202" s="10">
        <f t="shared" si="31"/>
        <v>1050</v>
      </c>
      <c r="AD202" s="29">
        <v>21</v>
      </c>
      <c r="AE202" s="26">
        <v>7</v>
      </c>
      <c r="AF202" s="7">
        <f t="shared" si="27"/>
        <v>147</v>
      </c>
      <c r="AG202" s="152">
        <v>1</v>
      </c>
      <c r="AH202" s="139">
        <f t="shared" si="32"/>
        <v>42</v>
      </c>
      <c r="AI202" s="139">
        <f t="shared" si="34"/>
        <v>3297</v>
      </c>
      <c r="AJ202" s="109">
        <f t="shared" si="33"/>
        <v>3297</v>
      </c>
      <c r="AM202" t="b">
        <f>D202='15.02.2022 Смета'!D204</f>
        <v>1</v>
      </c>
      <c r="AN202" t="b">
        <f>F202='15.02.2022 Смета'!E204</f>
        <v>1</v>
      </c>
      <c r="AO202" t="b">
        <f>G202='15.02.2022 Смета'!F204</f>
        <v>1</v>
      </c>
      <c r="AP202" t="b">
        <f>H202='15.02.2022 Смета'!G204</f>
        <v>0</v>
      </c>
    </row>
    <row r="203" spans="1:42" ht="52.15" customHeight="1" x14ac:dyDescent="0.25">
      <c r="A203" s="108">
        <v>168</v>
      </c>
      <c r="B203" s="8" t="s">
        <v>268</v>
      </c>
      <c r="C203" s="21" t="s">
        <v>152</v>
      </c>
      <c r="D203" s="22" t="s">
        <v>596</v>
      </c>
      <c r="E203" s="21" t="s">
        <v>1018</v>
      </c>
      <c r="F203" s="35">
        <v>44667</v>
      </c>
      <c r="G203" s="35">
        <v>44668</v>
      </c>
      <c r="H203" s="21" t="s">
        <v>1019</v>
      </c>
      <c r="I203" s="22" t="s">
        <v>727</v>
      </c>
      <c r="J203" s="35">
        <v>44667</v>
      </c>
      <c r="K203" s="35">
        <v>44668</v>
      </c>
      <c r="L203" s="10"/>
      <c r="M203" s="10">
        <v>3400</v>
      </c>
      <c r="N203" s="10">
        <f t="shared" si="24"/>
        <v>0</v>
      </c>
      <c r="O203" s="10"/>
      <c r="P203" s="10">
        <v>2900</v>
      </c>
      <c r="Q203" s="10">
        <f t="shared" si="25"/>
        <v>0</v>
      </c>
      <c r="R203" s="10"/>
      <c r="S203" s="10">
        <v>2800</v>
      </c>
      <c r="T203" s="10">
        <f t="shared" si="26"/>
        <v>0</v>
      </c>
      <c r="U203" s="10">
        <v>32</v>
      </c>
      <c r="V203" s="10">
        <v>150</v>
      </c>
      <c r="W203" s="10">
        <f t="shared" si="29"/>
        <v>4800</v>
      </c>
      <c r="X203" s="10">
        <v>32</v>
      </c>
      <c r="Y203" s="10">
        <v>150</v>
      </c>
      <c r="Z203" s="10">
        <f t="shared" si="30"/>
        <v>4800</v>
      </c>
      <c r="AA203" s="10">
        <v>32</v>
      </c>
      <c r="AB203" s="10">
        <v>150</v>
      </c>
      <c r="AC203" s="10">
        <f t="shared" si="31"/>
        <v>4800</v>
      </c>
      <c r="AD203" s="11">
        <v>96</v>
      </c>
      <c r="AE203" s="26">
        <v>7</v>
      </c>
      <c r="AF203" s="7">
        <f t="shared" si="27"/>
        <v>672</v>
      </c>
      <c r="AG203" s="152">
        <v>1</v>
      </c>
      <c r="AH203" s="139">
        <f t="shared" si="32"/>
        <v>192</v>
      </c>
      <c r="AI203" s="139">
        <f t="shared" si="34"/>
        <v>15072</v>
      </c>
      <c r="AJ203" s="109">
        <f t="shared" si="33"/>
        <v>15072</v>
      </c>
      <c r="AM203" t="b">
        <f>D203='15.02.2022 Смета'!D205</f>
        <v>1</v>
      </c>
      <c r="AN203" t="b">
        <f>F203='15.02.2022 Смета'!E205</f>
        <v>1</v>
      </c>
      <c r="AO203" t="b">
        <f>G203='15.02.2022 Смета'!F205</f>
        <v>1</v>
      </c>
      <c r="AP203" t="b">
        <f>H203='15.02.2022 Смета'!G205</f>
        <v>0</v>
      </c>
    </row>
    <row r="204" spans="1:42" ht="16.149999999999999" customHeight="1" x14ac:dyDescent="0.25">
      <c r="A204" s="114">
        <v>169</v>
      </c>
      <c r="B204" s="8" t="s">
        <v>268</v>
      </c>
      <c r="C204" s="21" t="s">
        <v>152</v>
      </c>
      <c r="D204" s="22" t="s">
        <v>597</v>
      </c>
      <c r="E204" s="21" t="s">
        <v>358</v>
      </c>
      <c r="F204" s="35">
        <v>44667</v>
      </c>
      <c r="G204" s="35">
        <v>44668</v>
      </c>
      <c r="H204" s="21" t="s">
        <v>1019</v>
      </c>
      <c r="I204" s="22" t="s">
        <v>358</v>
      </c>
      <c r="J204" s="35">
        <v>44667</v>
      </c>
      <c r="K204" s="35">
        <v>44668</v>
      </c>
      <c r="L204" s="10"/>
      <c r="M204" s="10">
        <v>3400</v>
      </c>
      <c r="N204" s="10">
        <f t="shared" si="24"/>
        <v>0</v>
      </c>
      <c r="O204" s="10"/>
      <c r="P204" s="10">
        <v>2900</v>
      </c>
      <c r="Q204" s="10">
        <f t="shared" si="25"/>
        <v>0</v>
      </c>
      <c r="R204" s="10"/>
      <c r="S204" s="10">
        <v>2800</v>
      </c>
      <c r="T204" s="10">
        <f t="shared" si="26"/>
        <v>0</v>
      </c>
      <c r="U204" s="10">
        <v>8</v>
      </c>
      <c r="V204" s="10">
        <v>150</v>
      </c>
      <c r="W204" s="10">
        <f t="shared" si="29"/>
        <v>1200</v>
      </c>
      <c r="X204" s="10">
        <v>8</v>
      </c>
      <c r="Y204" s="10">
        <v>150</v>
      </c>
      <c r="Z204" s="10">
        <f t="shared" si="30"/>
        <v>1200</v>
      </c>
      <c r="AA204" s="10">
        <v>8</v>
      </c>
      <c r="AB204" s="10">
        <v>150</v>
      </c>
      <c r="AC204" s="10">
        <f t="shared" si="31"/>
        <v>1200</v>
      </c>
      <c r="AD204" s="11">
        <v>24</v>
      </c>
      <c r="AE204" s="26">
        <v>7</v>
      </c>
      <c r="AF204" s="7">
        <f t="shared" si="27"/>
        <v>168</v>
      </c>
      <c r="AG204" s="152">
        <v>1</v>
      </c>
      <c r="AH204" s="145">
        <f t="shared" si="32"/>
        <v>48</v>
      </c>
      <c r="AI204" s="139">
        <f t="shared" si="34"/>
        <v>3768</v>
      </c>
      <c r="AJ204" s="118">
        <f t="shared" si="33"/>
        <v>3768</v>
      </c>
      <c r="AM204" t="b">
        <f>D204='15.02.2022 Смета'!D206</f>
        <v>1</v>
      </c>
      <c r="AN204" t="b">
        <f>F204='15.02.2022 Смета'!E206</f>
        <v>1</v>
      </c>
      <c r="AO204" t="b">
        <f>G204='15.02.2022 Смета'!F206</f>
        <v>1</v>
      </c>
      <c r="AP204" t="b">
        <f>H204='15.02.2022 Смета'!G206</f>
        <v>0</v>
      </c>
    </row>
    <row r="205" spans="1:42" ht="52.5" customHeight="1" x14ac:dyDescent="0.25">
      <c r="A205" s="108">
        <v>170</v>
      </c>
      <c r="B205" s="8" t="s">
        <v>268</v>
      </c>
      <c r="C205" s="21" t="s">
        <v>152</v>
      </c>
      <c r="D205" s="22" t="s">
        <v>598</v>
      </c>
      <c r="E205" s="21" t="s">
        <v>1018</v>
      </c>
      <c r="F205" s="35">
        <v>44750</v>
      </c>
      <c r="G205" s="35">
        <v>44752</v>
      </c>
      <c r="H205" s="21" t="s">
        <v>1086</v>
      </c>
      <c r="I205" s="22" t="s">
        <v>727</v>
      </c>
      <c r="J205" s="35">
        <v>44750</v>
      </c>
      <c r="K205" s="35">
        <v>44752</v>
      </c>
      <c r="L205" s="10"/>
      <c r="M205" s="10">
        <v>3400</v>
      </c>
      <c r="N205" s="10">
        <f t="shared" ref="N205:N282" si="35">L205*M205</f>
        <v>0</v>
      </c>
      <c r="O205" s="10"/>
      <c r="P205" s="10">
        <v>2900</v>
      </c>
      <c r="Q205" s="10">
        <f t="shared" ref="Q205:Q282" si="36">O205*P205</f>
        <v>0</v>
      </c>
      <c r="R205" s="10"/>
      <c r="S205" s="10">
        <v>2800</v>
      </c>
      <c r="T205" s="10">
        <f t="shared" ref="T205:T282" si="37">R205*S205</f>
        <v>0</v>
      </c>
      <c r="U205" s="10">
        <v>8</v>
      </c>
      <c r="V205" s="10">
        <v>150</v>
      </c>
      <c r="W205" s="10">
        <f t="shared" si="29"/>
        <v>1200</v>
      </c>
      <c r="X205" s="10">
        <v>8</v>
      </c>
      <c r="Y205" s="10">
        <v>150</v>
      </c>
      <c r="Z205" s="10">
        <f t="shared" si="30"/>
        <v>1200</v>
      </c>
      <c r="AA205" s="10">
        <v>8</v>
      </c>
      <c r="AB205" s="10">
        <v>150</v>
      </c>
      <c r="AC205" s="10">
        <f t="shared" si="31"/>
        <v>1200</v>
      </c>
      <c r="AD205" s="11">
        <v>24</v>
      </c>
      <c r="AE205" s="26">
        <v>7</v>
      </c>
      <c r="AF205" s="7">
        <f t="shared" ref="AF205:AF211" si="38">AD205*AE205</f>
        <v>168</v>
      </c>
      <c r="AG205" s="152">
        <v>1</v>
      </c>
      <c r="AH205" s="145">
        <f t="shared" si="32"/>
        <v>48</v>
      </c>
      <c r="AI205" s="139">
        <f t="shared" si="34"/>
        <v>3768</v>
      </c>
      <c r="AJ205" s="118">
        <f t="shared" si="33"/>
        <v>3768</v>
      </c>
      <c r="AM205" t="b">
        <f>D205='15.02.2022 Смета'!D207</f>
        <v>1</v>
      </c>
      <c r="AN205" t="b">
        <f>F205='15.02.2022 Смета'!E207</f>
        <v>1</v>
      </c>
      <c r="AO205" t="b">
        <f>G205='15.02.2022 Смета'!F207</f>
        <v>1</v>
      </c>
      <c r="AP205" t="b">
        <f>H205='15.02.2022 Смета'!G207</f>
        <v>0</v>
      </c>
    </row>
    <row r="206" spans="1:42" ht="52.9" customHeight="1" x14ac:dyDescent="0.25">
      <c r="A206" s="114">
        <v>171</v>
      </c>
      <c r="B206" s="8" t="s">
        <v>268</v>
      </c>
      <c r="C206" s="21" t="s">
        <v>152</v>
      </c>
      <c r="D206" s="22" t="s">
        <v>599</v>
      </c>
      <c r="E206" s="21" t="s">
        <v>1018</v>
      </c>
      <c r="F206" s="35">
        <v>44750</v>
      </c>
      <c r="G206" s="35">
        <v>44752</v>
      </c>
      <c r="H206" s="21" t="s">
        <v>1086</v>
      </c>
      <c r="I206" s="22" t="s">
        <v>727</v>
      </c>
      <c r="J206" s="35">
        <v>44750</v>
      </c>
      <c r="K206" s="35">
        <v>44752</v>
      </c>
      <c r="L206" s="10"/>
      <c r="M206" s="10">
        <v>3400</v>
      </c>
      <c r="N206" s="10">
        <f t="shared" si="35"/>
        <v>0</v>
      </c>
      <c r="O206" s="10"/>
      <c r="P206" s="10">
        <v>2900</v>
      </c>
      <c r="Q206" s="10">
        <f t="shared" si="36"/>
        <v>0</v>
      </c>
      <c r="R206" s="10"/>
      <c r="S206" s="10">
        <v>2800</v>
      </c>
      <c r="T206" s="10">
        <f t="shared" si="37"/>
        <v>0</v>
      </c>
      <c r="U206" s="10">
        <v>2</v>
      </c>
      <c r="V206" s="10">
        <v>150</v>
      </c>
      <c r="W206" s="10">
        <f t="shared" si="29"/>
        <v>300</v>
      </c>
      <c r="X206" s="10">
        <v>2</v>
      </c>
      <c r="Y206" s="10">
        <v>150</v>
      </c>
      <c r="Z206" s="10">
        <f t="shared" si="30"/>
        <v>300</v>
      </c>
      <c r="AA206" s="10">
        <v>2</v>
      </c>
      <c r="AB206" s="10">
        <v>150</v>
      </c>
      <c r="AC206" s="10">
        <f t="shared" si="31"/>
        <v>300</v>
      </c>
      <c r="AD206" s="11">
        <v>6</v>
      </c>
      <c r="AE206" s="26">
        <v>7</v>
      </c>
      <c r="AF206" s="7">
        <f t="shared" si="38"/>
        <v>42</v>
      </c>
      <c r="AG206" s="152">
        <v>1</v>
      </c>
      <c r="AH206" s="145">
        <f t="shared" si="32"/>
        <v>12</v>
      </c>
      <c r="AI206" s="139">
        <f t="shared" si="34"/>
        <v>942</v>
      </c>
      <c r="AJ206" s="118">
        <f t="shared" si="33"/>
        <v>942</v>
      </c>
      <c r="AM206" t="b">
        <f>D206='15.02.2022 Смета'!D208</f>
        <v>1</v>
      </c>
      <c r="AN206" t="b">
        <f>F206='15.02.2022 Смета'!E208</f>
        <v>1</v>
      </c>
      <c r="AO206" t="b">
        <f>G206='15.02.2022 Смета'!F208</f>
        <v>1</v>
      </c>
      <c r="AP206" t="b">
        <f>H206='15.02.2022 Смета'!G208</f>
        <v>0</v>
      </c>
    </row>
    <row r="207" spans="1:42" ht="39.4" customHeight="1" x14ac:dyDescent="0.25">
      <c r="A207" s="108">
        <v>172</v>
      </c>
      <c r="B207" s="8" t="s">
        <v>268</v>
      </c>
      <c r="C207" s="21" t="s">
        <v>152</v>
      </c>
      <c r="D207" s="22" t="s">
        <v>600</v>
      </c>
      <c r="E207" s="21" t="s">
        <v>823</v>
      </c>
      <c r="F207" s="35">
        <v>44727</v>
      </c>
      <c r="G207" s="35">
        <v>44730</v>
      </c>
      <c r="H207" s="21" t="s">
        <v>310</v>
      </c>
      <c r="I207" s="22" t="s">
        <v>823</v>
      </c>
      <c r="J207" s="35">
        <v>44727</v>
      </c>
      <c r="K207" s="35">
        <v>44730</v>
      </c>
      <c r="L207" s="10"/>
      <c r="M207" s="10">
        <v>3400</v>
      </c>
      <c r="N207" s="10">
        <f t="shared" si="35"/>
        <v>0</v>
      </c>
      <c r="O207" s="10"/>
      <c r="P207" s="10">
        <v>2900</v>
      </c>
      <c r="Q207" s="10">
        <f t="shared" si="36"/>
        <v>0</v>
      </c>
      <c r="R207" s="10"/>
      <c r="S207" s="10">
        <v>2800</v>
      </c>
      <c r="T207" s="10">
        <f t="shared" si="37"/>
        <v>0</v>
      </c>
      <c r="U207" s="10">
        <v>32</v>
      </c>
      <c r="V207" s="10">
        <v>150</v>
      </c>
      <c r="W207" s="10">
        <f t="shared" si="29"/>
        <v>4800</v>
      </c>
      <c r="X207" s="10">
        <v>32</v>
      </c>
      <c r="Y207" s="10">
        <v>150</v>
      </c>
      <c r="Z207" s="10">
        <f t="shared" si="30"/>
        <v>4800</v>
      </c>
      <c r="AA207" s="10">
        <v>32</v>
      </c>
      <c r="AB207" s="10">
        <v>150</v>
      </c>
      <c r="AC207" s="10">
        <f t="shared" si="31"/>
        <v>4800</v>
      </c>
      <c r="AD207" s="11">
        <v>96</v>
      </c>
      <c r="AE207" s="26">
        <v>7</v>
      </c>
      <c r="AF207" s="7">
        <f t="shared" si="38"/>
        <v>672</v>
      </c>
      <c r="AG207" s="152">
        <v>1</v>
      </c>
      <c r="AH207" s="145">
        <f t="shared" si="32"/>
        <v>192</v>
      </c>
      <c r="AI207" s="139">
        <f t="shared" si="34"/>
        <v>15072</v>
      </c>
      <c r="AJ207" s="118">
        <f t="shared" si="33"/>
        <v>15072</v>
      </c>
      <c r="AM207" t="b">
        <f>D207='15.02.2022 Смета'!D209</f>
        <v>1</v>
      </c>
      <c r="AN207" t="b">
        <f>F207='15.02.2022 Смета'!E209</f>
        <v>1</v>
      </c>
      <c r="AO207" t="b">
        <f>G207='15.02.2022 Смета'!F209</f>
        <v>1</v>
      </c>
      <c r="AP207" t="b">
        <f>H207='15.02.2022 Смета'!G209</f>
        <v>1</v>
      </c>
    </row>
    <row r="208" spans="1:42" ht="16.149999999999999" customHeight="1" x14ac:dyDescent="0.25">
      <c r="A208" s="114">
        <v>173</v>
      </c>
      <c r="B208" s="8" t="s">
        <v>268</v>
      </c>
      <c r="C208" s="21" t="s">
        <v>152</v>
      </c>
      <c r="D208" s="22" t="s">
        <v>601</v>
      </c>
      <c r="E208" s="21" t="s">
        <v>340</v>
      </c>
      <c r="F208" s="35">
        <v>44727</v>
      </c>
      <c r="G208" s="35">
        <v>44730</v>
      </c>
      <c r="H208" s="21" t="s">
        <v>310</v>
      </c>
      <c r="I208" s="22" t="s">
        <v>340</v>
      </c>
      <c r="J208" s="35">
        <v>44727</v>
      </c>
      <c r="K208" s="35">
        <v>44730</v>
      </c>
      <c r="L208" s="10"/>
      <c r="M208" s="10">
        <v>3400</v>
      </c>
      <c r="N208" s="10">
        <f t="shared" si="35"/>
        <v>0</v>
      </c>
      <c r="O208" s="10"/>
      <c r="P208" s="10">
        <v>2900</v>
      </c>
      <c r="Q208" s="10">
        <f t="shared" si="36"/>
        <v>0</v>
      </c>
      <c r="R208" s="10"/>
      <c r="S208" s="10">
        <v>2800</v>
      </c>
      <c r="T208" s="10">
        <f t="shared" si="37"/>
        <v>0</v>
      </c>
      <c r="U208" s="10">
        <v>6</v>
      </c>
      <c r="V208" s="10">
        <v>150</v>
      </c>
      <c r="W208" s="10">
        <f t="shared" si="29"/>
        <v>900</v>
      </c>
      <c r="X208" s="10">
        <v>6</v>
      </c>
      <c r="Y208" s="10">
        <v>150</v>
      </c>
      <c r="Z208" s="10">
        <f t="shared" si="30"/>
        <v>900</v>
      </c>
      <c r="AA208" s="10">
        <v>6</v>
      </c>
      <c r="AB208" s="10">
        <v>150</v>
      </c>
      <c r="AC208" s="10">
        <f t="shared" si="31"/>
        <v>900</v>
      </c>
      <c r="AD208" s="11">
        <v>18</v>
      </c>
      <c r="AE208" s="26">
        <v>7</v>
      </c>
      <c r="AF208" s="7">
        <f t="shared" si="38"/>
        <v>126</v>
      </c>
      <c r="AG208" s="152">
        <v>1</v>
      </c>
      <c r="AH208" s="145">
        <f t="shared" si="32"/>
        <v>36</v>
      </c>
      <c r="AI208" s="139">
        <f t="shared" si="34"/>
        <v>2826</v>
      </c>
      <c r="AJ208" s="118">
        <f t="shared" si="33"/>
        <v>2826</v>
      </c>
      <c r="AM208" t="b">
        <f>D208='15.02.2022 Смета'!D210</f>
        <v>1</v>
      </c>
      <c r="AN208" t="b">
        <f>F208='15.02.2022 Смета'!E210</f>
        <v>1</v>
      </c>
      <c r="AO208" t="b">
        <f>G208='15.02.2022 Смета'!F210</f>
        <v>1</v>
      </c>
      <c r="AP208" t="b">
        <f>H208='15.02.2022 Смета'!G210</f>
        <v>1</v>
      </c>
    </row>
    <row r="209" spans="1:42" ht="17.649999999999999" customHeight="1" x14ac:dyDescent="0.25">
      <c r="A209" s="106"/>
      <c r="B209" s="96"/>
      <c r="C209" s="97"/>
      <c r="D209" s="179" t="s">
        <v>861</v>
      </c>
      <c r="E209" s="99"/>
      <c r="F209" s="99"/>
      <c r="G209" s="99"/>
      <c r="H209" s="99"/>
      <c r="I209" s="99"/>
      <c r="J209" s="99"/>
      <c r="K209" s="99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2"/>
      <c r="AE209" s="79"/>
      <c r="AF209" s="79"/>
      <c r="AG209" s="153"/>
      <c r="AH209" s="151"/>
      <c r="AI209" s="151"/>
      <c r="AJ209" s="164"/>
      <c r="AM209" t="b">
        <f>D209='15.02.2022 Смета'!D211</f>
        <v>1</v>
      </c>
      <c r="AN209" t="b">
        <f>F209='15.02.2022 Смета'!E211</f>
        <v>1</v>
      </c>
      <c r="AO209" t="b">
        <f>G209='15.02.2022 Смета'!F211</f>
        <v>1</v>
      </c>
      <c r="AP209" t="b">
        <f>H209='15.02.2022 Смета'!G211</f>
        <v>1</v>
      </c>
    </row>
    <row r="210" spans="1:42" ht="27" customHeight="1" x14ac:dyDescent="0.25">
      <c r="A210" s="108">
        <v>174</v>
      </c>
      <c r="B210" s="8" t="s">
        <v>12</v>
      </c>
      <c r="C210" s="21" t="s">
        <v>123</v>
      </c>
      <c r="D210" s="22" t="s">
        <v>256</v>
      </c>
      <c r="E210" s="21" t="s">
        <v>822</v>
      </c>
      <c r="F210" s="35">
        <v>44622</v>
      </c>
      <c r="G210" s="35">
        <v>44624</v>
      </c>
      <c r="H210" s="21" t="s">
        <v>393</v>
      </c>
      <c r="I210" s="38" t="s">
        <v>822</v>
      </c>
      <c r="J210" s="35">
        <v>44622</v>
      </c>
      <c r="K210" s="35">
        <v>44624</v>
      </c>
      <c r="L210" s="10"/>
      <c r="M210" s="10">
        <v>3400</v>
      </c>
      <c r="N210" s="10">
        <f t="shared" si="35"/>
        <v>0</v>
      </c>
      <c r="O210" s="10"/>
      <c r="P210" s="10">
        <v>2900</v>
      </c>
      <c r="Q210" s="10">
        <f t="shared" si="36"/>
        <v>0</v>
      </c>
      <c r="R210" s="10"/>
      <c r="S210" s="10">
        <v>2800</v>
      </c>
      <c r="T210" s="10">
        <f t="shared" si="37"/>
        <v>0</v>
      </c>
      <c r="U210" s="10">
        <v>16</v>
      </c>
      <c r="V210" s="10">
        <v>150</v>
      </c>
      <c r="W210" s="10">
        <f t="shared" si="29"/>
        <v>2400</v>
      </c>
      <c r="X210" s="10">
        <v>16</v>
      </c>
      <c r="Y210" s="10">
        <v>150</v>
      </c>
      <c r="Z210" s="10">
        <f t="shared" si="30"/>
        <v>2400</v>
      </c>
      <c r="AA210" s="10">
        <v>32</v>
      </c>
      <c r="AB210" s="10">
        <v>150</v>
      </c>
      <c r="AC210" s="10">
        <f t="shared" si="31"/>
        <v>4800</v>
      </c>
      <c r="AD210" s="11"/>
      <c r="AE210" s="26">
        <v>7</v>
      </c>
      <c r="AF210" s="7">
        <f t="shared" si="38"/>
        <v>0</v>
      </c>
      <c r="AG210" s="152">
        <v>1</v>
      </c>
      <c r="AH210" s="139">
        <f t="shared" si="32"/>
        <v>64</v>
      </c>
      <c r="AI210" s="139">
        <f t="shared" si="34"/>
        <v>9600</v>
      </c>
      <c r="AJ210" s="109">
        <f t="shared" si="33"/>
        <v>9600</v>
      </c>
      <c r="AM210" t="b">
        <f>D210='15.02.2022 Смета'!D212</f>
        <v>1</v>
      </c>
      <c r="AN210" t="b">
        <f>F210='15.02.2022 Смета'!E212</f>
        <v>1</v>
      </c>
      <c r="AO210" t="b">
        <f>G210='15.02.2022 Смета'!F212</f>
        <v>1</v>
      </c>
      <c r="AP210" t="b">
        <f>H210='15.02.2022 Смета'!G212</f>
        <v>1</v>
      </c>
    </row>
    <row r="211" spans="1:42" ht="27" customHeight="1" x14ac:dyDescent="0.25">
      <c r="A211" s="108">
        <v>175</v>
      </c>
      <c r="B211" s="8" t="s">
        <v>12</v>
      </c>
      <c r="C211" s="21" t="s">
        <v>123</v>
      </c>
      <c r="D211" s="22" t="s">
        <v>257</v>
      </c>
      <c r="E211" s="21" t="s">
        <v>439</v>
      </c>
      <c r="F211" s="35">
        <v>44672</v>
      </c>
      <c r="G211" s="35">
        <v>44674</v>
      </c>
      <c r="H211" s="21" t="s">
        <v>438</v>
      </c>
      <c r="I211" s="22" t="s">
        <v>439</v>
      </c>
      <c r="J211" s="35">
        <v>44672</v>
      </c>
      <c r="K211" s="35">
        <v>44674</v>
      </c>
      <c r="L211" s="10"/>
      <c r="M211" s="10">
        <v>3400</v>
      </c>
      <c r="N211" s="10">
        <f t="shared" si="35"/>
        <v>0</v>
      </c>
      <c r="O211" s="10"/>
      <c r="P211" s="10">
        <v>2900</v>
      </c>
      <c r="Q211" s="10">
        <f t="shared" si="36"/>
        <v>0</v>
      </c>
      <c r="R211" s="10"/>
      <c r="S211" s="10">
        <v>2800</v>
      </c>
      <c r="T211" s="10">
        <f t="shared" si="37"/>
        <v>0</v>
      </c>
      <c r="U211" s="10">
        <v>20</v>
      </c>
      <c r="V211" s="10">
        <v>150</v>
      </c>
      <c r="W211" s="10">
        <f t="shared" si="29"/>
        <v>3000</v>
      </c>
      <c r="X211" s="10">
        <v>20</v>
      </c>
      <c r="Y211" s="10">
        <v>150</v>
      </c>
      <c r="Z211" s="10">
        <f t="shared" si="30"/>
        <v>3000</v>
      </c>
      <c r="AA211" s="10">
        <v>40</v>
      </c>
      <c r="AB211" s="10">
        <v>150</v>
      </c>
      <c r="AC211" s="10">
        <f t="shared" si="31"/>
        <v>6000</v>
      </c>
      <c r="AD211" s="11">
        <v>80</v>
      </c>
      <c r="AE211" s="26">
        <v>7</v>
      </c>
      <c r="AF211" s="7">
        <f t="shared" si="38"/>
        <v>560</v>
      </c>
      <c r="AG211" s="152">
        <v>1</v>
      </c>
      <c r="AH211" s="139">
        <f t="shared" si="32"/>
        <v>160</v>
      </c>
      <c r="AI211" s="139">
        <f t="shared" si="34"/>
        <v>12560</v>
      </c>
      <c r="AJ211" s="109">
        <f t="shared" si="33"/>
        <v>12560</v>
      </c>
      <c r="AM211" t="b">
        <f>D211='15.02.2022 Смета'!D213</f>
        <v>1</v>
      </c>
      <c r="AN211" t="b">
        <f>F211='15.02.2022 Смета'!E213</f>
        <v>1</v>
      </c>
      <c r="AO211" t="b">
        <f>G211='15.02.2022 Смета'!F213</f>
        <v>1</v>
      </c>
      <c r="AP211" t="b">
        <f>H211='15.02.2022 Смета'!G213</f>
        <v>1</v>
      </c>
    </row>
    <row r="212" spans="1:42" ht="27" customHeight="1" x14ac:dyDescent="0.25">
      <c r="A212" s="108">
        <v>176</v>
      </c>
      <c r="B212" s="8"/>
      <c r="C212" s="47" t="s">
        <v>123</v>
      </c>
      <c r="D212" s="22" t="s">
        <v>45</v>
      </c>
      <c r="E212" s="21" t="s">
        <v>358</v>
      </c>
      <c r="F212" s="35">
        <v>44701</v>
      </c>
      <c r="G212" s="35">
        <v>44702</v>
      </c>
      <c r="H212" s="21" t="s">
        <v>438</v>
      </c>
      <c r="I212" s="51" t="s">
        <v>360</v>
      </c>
      <c r="J212" s="52">
        <v>44701</v>
      </c>
      <c r="K212" s="52">
        <v>44702</v>
      </c>
      <c r="L212" s="49"/>
      <c r="M212" s="49">
        <v>3400</v>
      </c>
      <c r="N212" s="49">
        <f t="shared" si="35"/>
        <v>0</v>
      </c>
      <c r="O212" s="49"/>
      <c r="P212" s="49">
        <v>2900</v>
      </c>
      <c r="Q212" s="49">
        <f t="shared" si="36"/>
        <v>0</v>
      </c>
      <c r="R212" s="49"/>
      <c r="S212" s="49">
        <v>2800</v>
      </c>
      <c r="T212" s="49">
        <f t="shared" si="37"/>
        <v>0</v>
      </c>
      <c r="U212" s="49">
        <v>2</v>
      </c>
      <c r="V212" s="49">
        <v>150</v>
      </c>
      <c r="W212" s="49">
        <f t="shared" si="29"/>
        <v>300</v>
      </c>
      <c r="X212" s="49">
        <v>3</v>
      </c>
      <c r="Y212" s="49">
        <v>150</v>
      </c>
      <c r="Z212" s="49">
        <f t="shared" si="30"/>
        <v>450</v>
      </c>
      <c r="AA212" s="49">
        <v>3</v>
      </c>
      <c r="AB212" s="49">
        <v>150</v>
      </c>
      <c r="AC212" s="49">
        <f t="shared" si="31"/>
        <v>450</v>
      </c>
      <c r="AD212" s="50"/>
      <c r="AE212" s="54">
        <v>7</v>
      </c>
      <c r="AF212" s="55">
        <v>150</v>
      </c>
      <c r="AG212" s="152">
        <v>1</v>
      </c>
      <c r="AH212" s="154">
        <f t="shared" si="32"/>
        <v>8</v>
      </c>
      <c r="AI212" s="139">
        <f t="shared" si="34"/>
        <v>1350</v>
      </c>
      <c r="AJ212" s="165">
        <f t="shared" si="33"/>
        <v>1350</v>
      </c>
      <c r="AM212" t="b">
        <f>D212='15.02.2022 Смета'!D214</f>
        <v>1</v>
      </c>
      <c r="AN212" t="b">
        <f>F212='15.02.2022 Смета'!E214</f>
        <v>1</v>
      </c>
      <c r="AO212" t="b">
        <f>G212='15.02.2022 Смета'!F214</f>
        <v>1</v>
      </c>
      <c r="AP212" t="b">
        <f>H212='15.02.2022 Смета'!G214</f>
        <v>0</v>
      </c>
    </row>
    <row r="213" spans="1:42" ht="27" customHeight="1" x14ac:dyDescent="0.25">
      <c r="A213" s="108">
        <v>177</v>
      </c>
      <c r="B213" s="8" t="s">
        <v>12</v>
      </c>
      <c r="C213" s="21" t="s">
        <v>123</v>
      </c>
      <c r="D213" s="22" t="s">
        <v>258</v>
      </c>
      <c r="E213" s="21" t="s">
        <v>358</v>
      </c>
      <c r="F213" s="35">
        <v>44736</v>
      </c>
      <c r="G213" s="35">
        <v>44738</v>
      </c>
      <c r="H213" s="21" t="s">
        <v>1087</v>
      </c>
      <c r="I213" s="22" t="s">
        <v>360</v>
      </c>
      <c r="J213" s="35">
        <v>44736</v>
      </c>
      <c r="K213" s="35">
        <v>44738</v>
      </c>
      <c r="L213" s="10"/>
      <c r="M213" s="10">
        <v>3400</v>
      </c>
      <c r="N213" s="10">
        <f t="shared" si="35"/>
        <v>0</v>
      </c>
      <c r="O213" s="10"/>
      <c r="P213" s="10">
        <v>2900</v>
      </c>
      <c r="Q213" s="10">
        <f t="shared" si="36"/>
        <v>0</v>
      </c>
      <c r="R213" s="10"/>
      <c r="S213" s="10">
        <v>2800</v>
      </c>
      <c r="T213" s="10">
        <f t="shared" si="37"/>
        <v>0</v>
      </c>
      <c r="U213" s="10">
        <v>16</v>
      </c>
      <c r="V213" s="10">
        <v>150</v>
      </c>
      <c r="W213" s="10">
        <f t="shared" si="29"/>
        <v>2400</v>
      </c>
      <c r="X213" s="10">
        <v>16</v>
      </c>
      <c r="Y213" s="10">
        <v>150</v>
      </c>
      <c r="Z213" s="10">
        <f t="shared" si="30"/>
        <v>2400</v>
      </c>
      <c r="AA213" s="10">
        <v>32</v>
      </c>
      <c r="AB213" s="10">
        <v>150</v>
      </c>
      <c r="AC213" s="10">
        <f t="shared" si="31"/>
        <v>4800</v>
      </c>
      <c r="AD213" s="11">
        <v>64</v>
      </c>
      <c r="AE213" s="26">
        <v>7</v>
      </c>
      <c r="AF213" s="7">
        <f>AD213*AE213</f>
        <v>448</v>
      </c>
      <c r="AG213" s="152">
        <v>1</v>
      </c>
      <c r="AH213" s="139">
        <f t="shared" si="32"/>
        <v>128</v>
      </c>
      <c r="AI213" s="139">
        <f t="shared" si="34"/>
        <v>10048</v>
      </c>
      <c r="AJ213" s="109">
        <f t="shared" si="33"/>
        <v>10048</v>
      </c>
      <c r="AM213" t="b">
        <f>D213='15.02.2022 Смета'!D215</f>
        <v>1</v>
      </c>
      <c r="AN213" t="b">
        <f>F213='15.02.2022 Смета'!E215</f>
        <v>1</v>
      </c>
      <c r="AO213" t="b">
        <f>G213='15.02.2022 Смета'!F215</f>
        <v>1</v>
      </c>
      <c r="AP213" t="b">
        <f>H213='15.02.2022 Смета'!G215</f>
        <v>0</v>
      </c>
    </row>
    <row r="214" spans="1:42" ht="27" customHeight="1" x14ac:dyDescent="0.25">
      <c r="A214" s="108">
        <v>178</v>
      </c>
      <c r="B214" s="8" t="s">
        <v>12</v>
      </c>
      <c r="C214" s="21" t="s">
        <v>123</v>
      </c>
      <c r="D214" s="22" t="s">
        <v>259</v>
      </c>
      <c r="E214" s="21" t="s">
        <v>1021</v>
      </c>
      <c r="F214" s="35">
        <v>44813</v>
      </c>
      <c r="G214" s="35">
        <v>44815</v>
      </c>
      <c r="H214" s="21" t="s">
        <v>323</v>
      </c>
      <c r="I214" s="22" t="s">
        <v>728</v>
      </c>
      <c r="J214" s="35">
        <v>44813</v>
      </c>
      <c r="K214" s="35">
        <v>44815</v>
      </c>
      <c r="L214" s="10"/>
      <c r="M214" s="10">
        <v>3400</v>
      </c>
      <c r="N214" s="10">
        <f t="shared" si="35"/>
        <v>0</v>
      </c>
      <c r="O214" s="10"/>
      <c r="P214" s="10">
        <v>2900</v>
      </c>
      <c r="Q214" s="10">
        <f t="shared" si="36"/>
        <v>0</v>
      </c>
      <c r="R214" s="10"/>
      <c r="S214" s="10">
        <v>2800</v>
      </c>
      <c r="T214" s="10">
        <f t="shared" si="37"/>
        <v>0</v>
      </c>
      <c r="U214" s="10">
        <v>40</v>
      </c>
      <c r="V214" s="10">
        <v>150</v>
      </c>
      <c r="W214" s="10">
        <f t="shared" si="29"/>
        <v>6000</v>
      </c>
      <c r="X214" s="10">
        <v>40</v>
      </c>
      <c r="Y214" s="10">
        <v>150</v>
      </c>
      <c r="Z214" s="10">
        <f t="shared" si="30"/>
        <v>6000</v>
      </c>
      <c r="AA214" s="10">
        <v>80</v>
      </c>
      <c r="AB214" s="10">
        <v>150</v>
      </c>
      <c r="AC214" s="10">
        <f t="shared" si="31"/>
        <v>12000</v>
      </c>
      <c r="AD214" s="11">
        <v>160</v>
      </c>
      <c r="AE214" s="26">
        <v>7</v>
      </c>
      <c r="AF214" s="7">
        <f>AD214*AE214</f>
        <v>1120</v>
      </c>
      <c r="AG214" s="152">
        <v>1</v>
      </c>
      <c r="AH214" s="139">
        <f t="shared" si="32"/>
        <v>320</v>
      </c>
      <c r="AI214" s="139">
        <f t="shared" si="34"/>
        <v>25120</v>
      </c>
      <c r="AJ214" s="109">
        <f t="shared" si="33"/>
        <v>25120</v>
      </c>
      <c r="AM214" t="b">
        <f>D214='15.02.2022 Смета'!D216</f>
        <v>1</v>
      </c>
      <c r="AN214" t="b">
        <f>F214='15.02.2022 Смета'!E216</f>
        <v>1</v>
      </c>
      <c r="AO214" t="b">
        <f>G214='15.02.2022 Смета'!F216</f>
        <v>1</v>
      </c>
      <c r="AP214" t="b">
        <f>H214='15.02.2022 Смета'!G216</f>
        <v>1</v>
      </c>
    </row>
    <row r="215" spans="1:42" ht="16.149999999999999" customHeight="1" x14ac:dyDescent="0.25">
      <c r="A215" s="106"/>
      <c r="B215" s="96"/>
      <c r="C215" s="97"/>
      <c r="D215" s="179" t="s">
        <v>862</v>
      </c>
      <c r="E215" s="99"/>
      <c r="F215" s="99"/>
      <c r="G215" s="99"/>
      <c r="H215" s="99"/>
      <c r="I215" s="99"/>
      <c r="J215" s="99"/>
      <c r="K215" s="99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2"/>
      <c r="AE215" s="79"/>
      <c r="AF215" s="79"/>
      <c r="AG215" s="153"/>
      <c r="AH215" s="151"/>
      <c r="AI215" s="151"/>
      <c r="AJ215" s="164"/>
      <c r="AM215" t="b">
        <f>D215='15.02.2022 Смета'!D217</f>
        <v>1</v>
      </c>
      <c r="AN215" t="b">
        <f>F215='15.02.2022 Смета'!E217</f>
        <v>1</v>
      </c>
      <c r="AO215" t="b">
        <f>G215='15.02.2022 Смета'!F217</f>
        <v>1</v>
      </c>
      <c r="AP215" t="b">
        <f>H215='15.02.2022 Смета'!G217</f>
        <v>1</v>
      </c>
    </row>
    <row r="216" spans="1:42" ht="16.149999999999999" customHeight="1" x14ac:dyDescent="0.25">
      <c r="A216" s="108">
        <v>179</v>
      </c>
      <c r="B216" s="8" t="s">
        <v>22</v>
      </c>
      <c r="C216" s="21" t="s">
        <v>108</v>
      </c>
      <c r="D216" s="22" t="s">
        <v>602</v>
      </c>
      <c r="E216" s="21" t="s">
        <v>358</v>
      </c>
      <c r="F216" s="35">
        <v>44657</v>
      </c>
      <c r="G216" s="35">
        <v>44661</v>
      </c>
      <c r="H216" s="21" t="s">
        <v>310</v>
      </c>
      <c r="I216" s="22" t="s">
        <v>358</v>
      </c>
      <c r="J216" s="35">
        <v>44657</v>
      </c>
      <c r="K216" s="35">
        <v>44661</v>
      </c>
      <c r="L216" s="10"/>
      <c r="M216" s="10">
        <v>3400</v>
      </c>
      <c r="N216" s="10">
        <f t="shared" si="35"/>
        <v>0</v>
      </c>
      <c r="O216" s="10"/>
      <c r="P216" s="10">
        <v>2900</v>
      </c>
      <c r="Q216" s="10">
        <f t="shared" si="36"/>
        <v>0</v>
      </c>
      <c r="R216" s="10"/>
      <c r="S216" s="10">
        <v>2800</v>
      </c>
      <c r="T216" s="10">
        <f t="shared" si="37"/>
        <v>0</v>
      </c>
      <c r="U216" s="10">
        <v>40</v>
      </c>
      <c r="V216" s="10">
        <v>150</v>
      </c>
      <c r="W216" s="10">
        <f t="shared" si="29"/>
        <v>6000</v>
      </c>
      <c r="X216" s="10">
        <v>20</v>
      </c>
      <c r="Y216" s="10">
        <v>150</v>
      </c>
      <c r="Z216" s="10">
        <f t="shared" si="30"/>
        <v>3000</v>
      </c>
      <c r="AA216" s="10">
        <v>20</v>
      </c>
      <c r="AB216" s="10">
        <v>150</v>
      </c>
      <c r="AC216" s="10">
        <f t="shared" si="31"/>
        <v>3000</v>
      </c>
      <c r="AD216" s="11">
        <v>86</v>
      </c>
      <c r="AE216" s="26">
        <v>7</v>
      </c>
      <c r="AF216" s="7">
        <f>(AD216*AE216)-132</f>
        <v>470</v>
      </c>
      <c r="AG216" s="152">
        <v>1</v>
      </c>
      <c r="AH216" s="139">
        <f t="shared" si="32"/>
        <v>166</v>
      </c>
      <c r="AI216" s="139">
        <f t="shared" si="34"/>
        <v>12470</v>
      </c>
      <c r="AJ216" s="109">
        <f t="shared" si="33"/>
        <v>12470</v>
      </c>
      <c r="AM216" t="b">
        <f>D216='15.02.2022 Смета'!D218</f>
        <v>1</v>
      </c>
      <c r="AN216" t="b">
        <f>F216='15.02.2022 Смета'!E218</f>
        <v>1</v>
      </c>
      <c r="AO216" t="b">
        <f>G216='15.02.2022 Смета'!F218</f>
        <v>1</v>
      </c>
      <c r="AP216" t="b">
        <f>H216='15.02.2022 Смета'!G218</f>
        <v>1</v>
      </c>
    </row>
    <row r="217" spans="1:42" ht="16.149999999999999" customHeight="1" x14ac:dyDescent="0.25">
      <c r="A217" s="108">
        <v>180</v>
      </c>
      <c r="B217" s="8"/>
      <c r="C217" s="21" t="s">
        <v>108</v>
      </c>
      <c r="D217" s="57" t="s">
        <v>831</v>
      </c>
      <c r="E217" s="9" t="s">
        <v>830</v>
      </c>
      <c r="F217" s="35">
        <v>44831</v>
      </c>
      <c r="G217" s="35">
        <v>44835</v>
      </c>
      <c r="H217" s="21" t="s">
        <v>310</v>
      </c>
      <c r="I217" s="57" t="s">
        <v>830</v>
      </c>
      <c r="J217" s="62">
        <v>44831</v>
      </c>
      <c r="K217" s="62">
        <v>44835</v>
      </c>
      <c r="L217" s="11">
        <v>4</v>
      </c>
      <c r="M217" s="10">
        <v>3400</v>
      </c>
      <c r="N217" s="10">
        <f t="shared" si="35"/>
        <v>13600</v>
      </c>
      <c r="O217" s="10">
        <v>4</v>
      </c>
      <c r="P217" s="10">
        <v>2900</v>
      </c>
      <c r="Q217" s="10">
        <f t="shared" si="36"/>
        <v>11600</v>
      </c>
      <c r="R217" s="10">
        <v>4</v>
      </c>
      <c r="S217" s="10">
        <v>2800</v>
      </c>
      <c r="T217" s="10">
        <f t="shared" si="37"/>
        <v>11200</v>
      </c>
      <c r="U217" s="10">
        <v>80</v>
      </c>
      <c r="V217" s="10">
        <v>150</v>
      </c>
      <c r="W217" s="10">
        <f t="shared" si="29"/>
        <v>12000</v>
      </c>
      <c r="X217" s="10">
        <v>40</v>
      </c>
      <c r="Y217" s="10">
        <v>150</v>
      </c>
      <c r="Z217" s="10">
        <f t="shared" si="30"/>
        <v>6000</v>
      </c>
      <c r="AA217" s="10">
        <v>40</v>
      </c>
      <c r="AB217" s="10">
        <v>150</v>
      </c>
      <c r="AC217" s="10">
        <f t="shared" si="31"/>
        <v>6000</v>
      </c>
      <c r="AD217" s="11">
        <v>172</v>
      </c>
      <c r="AE217" s="26">
        <v>7</v>
      </c>
      <c r="AF217" s="7">
        <f t="shared" ref="AF217:AF295" si="39">AD217*AE217</f>
        <v>1204</v>
      </c>
      <c r="AG217" s="152">
        <v>1</v>
      </c>
      <c r="AH217" s="139">
        <f t="shared" si="32"/>
        <v>344</v>
      </c>
      <c r="AI217" s="139">
        <f t="shared" si="34"/>
        <v>61604</v>
      </c>
      <c r="AJ217" s="109">
        <f t="shared" si="33"/>
        <v>61604</v>
      </c>
      <c r="AM217" t="b">
        <f>D217='15.02.2022 Смета'!D219</f>
        <v>1</v>
      </c>
      <c r="AN217" t="b">
        <f>F217='15.02.2022 Смета'!E219</f>
        <v>1</v>
      </c>
      <c r="AO217" t="b">
        <f>G217='15.02.2022 Смета'!F219</f>
        <v>1</v>
      </c>
      <c r="AP217" t="b">
        <f>H217='15.02.2022 Смета'!G219</f>
        <v>1</v>
      </c>
    </row>
    <row r="218" spans="1:42" ht="18" customHeight="1" x14ac:dyDescent="0.25">
      <c r="A218" s="106"/>
      <c r="B218" s="96"/>
      <c r="C218" s="97"/>
      <c r="D218" s="179" t="s">
        <v>912</v>
      </c>
      <c r="E218" s="99"/>
      <c r="F218" s="99"/>
      <c r="G218" s="99"/>
      <c r="H218" s="99"/>
      <c r="I218" s="99"/>
      <c r="J218" s="99"/>
      <c r="K218" s="99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2"/>
      <c r="AE218" s="79"/>
      <c r="AF218" s="79"/>
      <c r="AG218" s="153"/>
      <c r="AH218" s="151"/>
      <c r="AI218" s="151"/>
      <c r="AJ218" s="164"/>
      <c r="AM218" t="b">
        <f>D218='15.02.2022 Смета'!D220</f>
        <v>1</v>
      </c>
      <c r="AN218" t="b">
        <f>F218='15.02.2022 Смета'!E220</f>
        <v>1</v>
      </c>
      <c r="AO218" t="b">
        <f>G218='15.02.2022 Смета'!F220</f>
        <v>1</v>
      </c>
      <c r="AP218" t="b">
        <f>H218='15.02.2022 Смета'!G220</f>
        <v>1</v>
      </c>
    </row>
    <row r="219" spans="1:42" ht="16.149999999999999" customHeight="1" x14ac:dyDescent="0.25">
      <c r="A219" s="108">
        <v>181</v>
      </c>
      <c r="B219" s="8" t="s">
        <v>217</v>
      </c>
      <c r="C219" s="21" t="s">
        <v>133</v>
      </c>
      <c r="D219" s="22" t="s">
        <v>173</v>
      </c>
      <c r="E219" s="21" t="s">
        <v>700</v>
      </c>
      <c r="F219" s="35">
        <v>44629</v>
      </c>
      <c r="G219" s="35">
        <v>44631</v>
      </c>
      <c r="H219" s="21" t="s">
        <v>301</v>
      </c>
      <c r="I219" s="22" t="s">
        <v>340</v>
      </c>
      <c r="J219" s="35">
        <v>44629</v>
      </c>
      <c r="K219" s="35">
        <v>44631</v>
      </c>
      <c r="L219" s="10"/>
      <c r="M219" s="10">
        <v>3400</v>
      </c>
      <c r="N219" s="10">
        <f t="shared" si="35"/>
        <v>0</v>
      </c>
      <c r="O219" s="10"/>
      <c r="P219" s="10">
        <v>2900</v>
      </c>
      <c r="Q219" s="10">
        <f t="shared" si="36"/>
        <v>0</v>
      </c>
      <c r="R219" s="10"/>
      <c r="S219" s="10">
        <v>2800</v>
      </c>
      <c r="T219" s="10">
        <f t="shared" si="37"/>
        <v>0</v>
      </c>
      <c r="U219" s="10">
        <v>22</v>
      </c>
      <c r="V219" s="10">
        <v>150</v>
      </c>
      <c r="W219" s="10">
        <f t="shared" si="29"/>
        <v>3300</v>
      </c>
      <c r="X219" s="10">
        <v>22</v>
      </c>
      <c r="Y219" s="10">
        <v>150</v>
      </c>
      <c r="Z219" s="10">
        <f t="shared" si="30"/>
        <v>3300</v>
      </c>
      <c r="AA219" s="10">
        <v>28</v>
      </c>
      <c r="AB219" s="10">
        <v>150</v>
      </c>
      <c r="AC219" s="10">
        <f t="shared" si="31"/>
        <v>4200</v>
      </c>
      <c r="AD219" s="11"/>
      <c r="AE219" s="26">
        <v>7</v>
      </c>
      <c r="AF219" s="7">
        <f t="shared" si="39"/>
        <v>0</v>
      </c>
      <c r="AG219" s="152">
        <v>1</v>
      </c>
      <c r="AH219" s="139">
        <f t="shared" si="32"/>
        <v>72</v>
      </c>
      <c r="AI219" s="139">
        <f t="shared" si="34"/>
        <v>10800</v>
      </c>
      <c r="AJ219" s="109">
        <f t="shared" si="33"/>
        <v>10800</v>
      </c>
      <c r="AM219" t="b">
        <f>D219='15.02.2022 Смета'!D221</f>
        <v>1</v>
      </c>
      <c r="AN219" t="b">
        <f>F219='15.02.2022 Смета'!E221</f>
        <v>1</v>
      </c>
      <c r="AO219" t="b">
        <f>G219='15.02.2022 Смета'!F221</f>
        <v>1</v>
      </c>
      <c r="AP219" t="b">
        <f>H219='15.02.2022 Смета'!G221</f>
        <v>1</v>
      </c>
    </row>
    <row r="220" spans="1:42" ht="16.149999999999999" customHeight="1" x14ac:dyDescent="0.25">
      <c r="A220" s="108">
        <v>182</v>
      </c>
      <c r="B220" s="8" t="s">
        <v>217</v>
      </c>
      <c r="C220" s="21" t="s">
        <v>133</v>
      </c>
      <c r="D220" s="22" t="s">
        <v>603</v>
      </c>
      <c r="E220" s="21" t="s">
        <v>1022</v>
      </c>
      <c r="F220" s="35">
        <v>44661</v>
      </c>
      <c r="G220" s="35">
        <v>44666</v>
      </c>
      <c r="H220" s="21" t="s">
        <v>301</v>
      </c>
      <c r="I220" s="22" t="s">
        <v>729</v>
      </c>
      <c r="J220" s="35">
        <v>44661</v>
      </c>
      <c r="K220" s="35">
        <v>44666</v>
      </c>
      <c r="L220" s="10"/>
      <c r="M220" s="10">
        <v>3400</v>
      </c>
      <c r="N220" s="10">
        <f t="shared" si="35"/>
        <v>0</v>
      </c>
      <c r="O220" s="10"/>
      <c r="P220" s="10">
        <v>2900</v>
      </c>
      <c r="Q220" s="10">
        <f t="shared" si="36"/>
        <v>0</v>
      </c>
      <c r="R220" s="10"/>
      <c r="S220" s="10">
        <v>2800</v>
      </c>
      <c r="T220" s="10">
        <f t="shared" si="37"/>
        <v>0</v>
      </c>
      <c r="U220" s="10">
        <v>30</v>
      </c>
      <c r="V220" s="10">
        <v>150</v>
      </c>
      <c r="W220" s="10">
        <f t="shared" si="29"/>
        <v>4500</v>
      </c>
      <c r="X220" s="10">
        <v>30</v>
      </c>
      <c r="Y220" s="10">
        <v>150</v>
      </c>
      <c r="Z220" s="10">
        <f t="shared" si="30"/>
        <v>4500</v>
      </c>
      <c r="AA220" s="10">
        <v>36</v>
      </c>
      <c r="AB220" s="10">
        <v>150</v>
      </c>
      <c r="AC220" s="10">
        <f t="shared" si="31"/>
        <v>5400</v>
      </c>
      <c r="AD220" s="11">
        <v>96</v>
      </c>
      <c r="AE220" s="26">
        <v>7</v>
      </c>
      <c r="AF220" s="7">
        <f t="shared" si="39"/>
        <v>672</v>
      </c>
      <c r="AG220" s="152">
        <v>1</v>
      </c>
      <c r="AH220" s="139">
        <f t="shared" si="32"/>
        <v>192</v>
      </c>
      <c r="AI220" s="139">
        <f t="shared" si="34"/>
        <v>15072</v>
      </c>
      <c r="AJ220" s="109">
        <f t="shared" si="33"/>
        <v>15072</v>
      </c>
      <c r="AM220" t="b">
        <f>D220='15.02.2022 Смета'!D222</f>
        <v>1</v>
      </c>
      <c r="AN220" t="b">
        <f>F220='15.02.2022 Смета'!E222</f>
        <v>1</v>
      </c>
      <c r="AO220" t="b">
        <f>G220='15.02.2022 Смета'!F222</f>
        <v>1</v>
      </c>
      <c r="AP220" t="b">
        <f>H220='15.02.2022 Смета'!G222</f>
        <v>1</v>
      </c>
    </row>
    <row r="221" spans="1:42" ht="16.149999999999999" customHeight="1" x14ac:dyDescent="0.25">
      <c r="A221" s="108">
        <v>183</v>
      </c>
      <c r="B221" s="8" t="s">
        <v>217</v>
      </c>
      <c r="C221" s="21" t="s">
        <v>133</v>
      </c>
      <c r="D221" s="22" t="s">
        <v>586</v>
      </c>
      <c r="E221" s="21" t="s">
        <v>333</v>
      </c>
      <c r="F221" s="35">
        <v>44815</v>
      </c>
      <c r="G221" s="35">
        <v>44819</v>
      </c>
      <c r="H221" s="21" t="s">
        <v>301</v>
      </c>
      <c r="I221" s="22" t="s">
        <v>698</v>
      </c>
      <c r="J221" s="35">
        <v>44815</v>
      </c>
      <c r="K221" s="35">
        <v>44819</v>
      </c>
      <c r="L221" s="10">
        <v>6</v>
      </c>
      <c r="M221" s="10">
        <v>3400</v>
      </c>
      <c r="N221" s="10">
        <f t="shared" si="35"/>
        <v>20400</v>
      </c>
      <c r="O221" s="10">
        <v>6</v>
      </c>
      <c r="P221" s="10">
        <v>2900</v>
      </c>
      <c r="Q221" s="10">
        <f t="shared" si="36"/>
        <v>17400</v>
      </c>
      <c r="R221" s="10">
        <v>6</v>
      </c>
      <c r="S221" s="10">
        <v>2800</v>
      </c>
      <c r="T221" s="10">
        <f t="shared" si="37"/>
        <v>16800</v>
      </c>
      <c r="U221" s="10">
        <v>30</v>
      </c>
      <c r="V221" s="10">
        <v>150</v>
      </c>
      <c r="W221" s="10">
        <f t="shared" si="29"/>
        <v>4500</v>
      </c>
      <c r="X221" s="10">
        <v>30</v>
      </c>
      <c r="Y221" s="10">
        <v>150</v>
      </c>
      <c r="Z221" s="10">
        <f t="shared" si="30"/>
        <v>4500</v>
      </c>
      <c r="AA221" s="10">
        <v>36</v>
      </c>
      <c r="AB221" s="10">
        <v>150</v>
      </c>
      <c r="AC221" s="10">
        <f t="shared" si="31"/>
        <v>5400</v>
      </c>
      <c r="AD221" s="11">
        <v>96</v>
      </c>
      <c r="AE221" s="26">
        <v>7</v>
      </c>
      <c r="AF221" s="7">
        <f t="shared" si="39"/>
        <v>672</v>
      </c>
      <c r="AG221" s="152">
        <v>1</v>
      </c>
      <c r="AH221" s="139">
        <f t="shared" si="32"/>
        <v>210</v>
      </c>
      <c r="AI221" s="139">
        <f t="shared" si="34"/>
        <v>69672</v>
      </c>
      <c r="AJ221" s="109">
        <f t="shared" si="33"/>
        <v>69672</v>
      </c>
      <c r="AM221" t="b">
        <f>D221='15.02.2022 Смета'!D223</f>
        <v>1</v>
      </c>
      <c r="AN221" t="b">
        <f>F221='15.02.2022 Смета'!E223</f>
        <v>1</v>
      </c>
      <c r="AO221" t="b">
        <f>G221='15.02.2022 Смета'!F223</f>
        <v>1</v>
      </c>
      <c r="AP221" t="b">
        <f>H221='15.02.2022 Смета'!G223</f>
        <v>1</v>
      </c>
    </row>
    <row r="222" spans="1:42" ht="15" customHeight="1" x14ac:dyDescent="0.25">
      <c r="A222" s="106"/>
      <c r="B222" s="96"/>
      <c r="C222" s="97"/>
      <c r="D222" s="179" t="s">
        <v>863</v>
      </c>
      <c r="E222" s="99"/>
      <c r="F222" s="99"/>
      <c r="G222" s="99"/>
      <c r="H222" s="99"/>
      <c r="I222" s="99"/>
      <c r="J222" s="99"/>
      <c r="K222" s="99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2"/>
      <c r="AE222" s="79"/>
      <c r="AF222" s="79"/>
      <c r="AG222" s="153"/>
      <c r="AH222" s="151"/>
      <c r="AI222" s="151"/>
      <c r="AJ222" s="164"/>
      <c r="AM222" t="b">
        <f>D222='15.02.2022 Смета'!D224</f>
        <v>1</v>
      </c>
      <c r="AN222" t="b">
        <f>F222='15.02.2022 Смета'!E224</f>
        <v>1</v>
      </c>
      <c r="AO222" t="b">
        <f>G222='15.02.2022 Смета'!F224</f>
        <v>1</v>
      </c>
      <c r="AP222" t="b">
        <f>H222='15.02.2022 Смета'!G224</f>
        <v>1</v>
      </c>
    </row>
    <row r="223" spans="1:42" ht="16.149999999999999" customHeight="1" x14ac:dyDescent="0.25">
      <c r="A223" s="108">
        <v>184</v>
      </c>
      <c r="B223" s="8" t="s">
        <v>206</v>
      </c>
      <c r="C223" s="21" t="s">
        <v>132</v>
      </c>
      <c r="D223" s="22" t="s">
        <v>604</v>
      </c>
      <c r="E223" s="21" t="s">
        <v>330</v>
      </c>
      <c r="F223" s="35">
        <v>44598</v>
      </c>
      <c r="G223" s="35">
        <v>44605</v>
      </c>
      <c r="H223" s="21" t="s">
        <v>301</v>
      </c>
      <c r="I223" s="22" t="s">
        <v>330</v>
      </c>
      <c r="J223" s="35">
        <v>44598</v>
      </c>
      <c r="K223" s="35">
        <v>44605</v>
      </c>
      <c r="L223" s="10"/>
      <c r="M223" s="10">
        <v>3400</v>
      </c>
      <c r="N223" s="10">
        <f t="shared" si="35"/>
        <v>0</v>
      </c>
      <c r="O223" s="10"/>
      <c r="P223" s="10">
        <v>2900</v>
      </c>
      <c r="Q223" s="10">
        <f t="shared" si="36"/>
        <v>0</v>
      </c>
      <c r="R223" s="10"/>
      <c r="S223" s="10">
        <v>2800</v>
      </c>
      <c r="T223" s="10">
        <f t="shared" si="37"/>
        <v>0</v>
      </c>
      <c r="U223" s="10">
        <v>16</v>
      </c>
      <c r="V223" s="10">
        <v>150</v>
      </c>
      <c r="W223" s="10">
        <f t="shared" si="29"/>
        <v>2400</v>
      </c>
      <c r="X223" s="10">
        <v>16</v>
      </c>
      <c r="Y223" s="10">
        <v>150</v>
      </c>
      <c r="Z223" s="10">
        <f t="shared" si="30"/>
        <v>2400</v>
      </c>
      <c r="AA223" s="10">
        <v>16</v>
      </c>
      <c r="AB223" s="10">
        <v>150</v>
      </c>
      <c r="AC223" s="10">
        <f t="shared" si="31"/>
        <v>2400</v>
      </c>
      <c r="AD223" s="11"/>
      <c r="AE223" s="26">
        <v>7</v>
      </c>
      <c r="AF223" s="7">
        <f t="shared" si="39"/>
        <v>0</v>
      </c>
      <c r="AG223" s="152">
        <v>1</v>
      </c>
      <c r="AH223" s="139">
        <f t="shared" si="32"/>
        <v>48</v>
      </c>
      <c r="AI223" s="139">
        <f t="shared" si="34"/>
        <v>7200</v>
      </c>
      <c r="AJ223" s="109">
        <f t="shared" si="33"/>
        <v>7200</v>
      </c>
      <c r="AM223" t="b">
        <f>D223='15.02.2022 Смета'!D225</f>
        <v>1</v>
      </c>
      <c r="AN223" t="b">
        <f>F223='15.02.2022 Смета'!E225</f>
        <v>1</v>
      </c>
      <c r="AO223" t="b">
        <f>G223='15.02.2022 Смета'!F225</f>
        <v>1</v>
      </c>
      <c r="AP223" t="b">
        <f>H223='15.02.2022 Смета'!G225</f>
        <v>1</v>
      </c>
    </row>
    <row r="224" spans="1:42" ht="27" customHeight="1" x14ac:dyDescent="0.25">
      <c r="A224" s="108">
        <v>185</v>
      </c>
      <c r="B224" s="8" t="s">
        <v>206</v>
      </c>
      <c r="C224" s="21" t="s">
        <v>132</v>
      </c>
      <c r="D224" s="22" t="s">
        <v>276</v>
      </c>
      <c r="E224" s="21" t="s">
        <v>440</v>
      </c>
      <c r="F224" s="35">
        <v>44612</v>
      </c>
      <c r="G224" s="35">
        <v>44619</v>
      </c>
      <c r="H224" s="21" t="s">
        <v>394</v>
      </c>
      <c r="I224" s="22" t="s">
        <v>440</v>
      </c>
      <c r="J224" s="35">
        <v>44612</v>
      </c>
      <c r="K224" s="35">
        <v>44619</v>
      </c>
      <c r="L224" s="10"/>
      <c r="M224" s="10">
        <v>3400</v>
      </c>
      <c r="N224" s="10">
        <f t="shared" si="35"/>
        <v>0</v>
      </c>
      <c r="O224" s="10"/>
      <c r="P224" s="10">
        <v>2900</v>
      </c>
      <c r="Q224" s="10">
        <f t="shared" si="36"/>
        <v>0</v>
      </c>
      <c r="R224" s="10"/>
      <c r="S224" s="10">
        <v>2800</v>
      </c>
      <c r="T224" s="10">
        <f t="shared" si="37"/>
        <v>0</v>
      </c>
      <c r="U224" s="10">
        <v>16</v>
      </c>
      <c r="V224" s="10">
        <v>150</v>
      </c>
      <c r="W224" s="10">
        <f t="shared" si="29"/>
        <v>2400</v>
      </c>
      <c r="X224" s="10">
        <v>16</v>
      </c>
      <c r="Y224" s="10">
        <v>150</v>
      </c>
      <c r="Z224" s="10">
        <f t="shared" si="30"/>
        <v>2400</v>
      </c>
      <c r="AA224" s="10">
        <v>16</v>
      </c>
      <c r="AB224" s="10">
        <v>150</v>
      </c>
      <c r="AC224" s="10">
        <f t="shared" si="31"/>
        <v>2400</v>
      </c>
      <c r="AD224" s="11"/>
      <c r="AE224" s="26">
        <v>7</v>
      </c>
      <c r="AF224" s="7">
        <f t="shared" si="39"/>
        <v>0</v>
      </c>
      <c r="AG224" s="152">
        <v>1</v>
      </c>
      <c r="AH224" s="139">
        <f t="shared" si="32"/>
        <v>48</v>
      </c>
      <c r="AI224" s="139">
        <f t="shared" si="34"/>
        <v>7200</v>
      </c>
      <c r="AJ224" s="109">
        <f t="shared" si="33"/>
        <v>7200</v>
      </c>
      <c r="AM224" t="b">
        <f>D224='15.02.2022 Смета'!D226</f>
        <v>1</v>
      </c>
      <c r="AN224" t="b">
        <f>F224='15.02.2022 Смета'!E226</f>
        <v>1</v>
      </c>
      <c r="AO224" t="b">
        <f>G224='15.02.2022 Смета'!F226</f>
        <v>1</v>
      </c>
      <c r="AP224" t="b">
        <f>H224='15.02.2022 Смета'!G226</f>
        <v>1</v>
      </c>
    </row>
    <row r="225" spans="1:42" ht="27" customHeight="1" x14ac:dyDescent="0.25">
      <c r="A225" s="108">
        <v>186</v>
      </c>
      <c r="B225" s="8" t="s">
        <v>206</v>
      </c>
      <c r="C225" s="21" t="s">
        <v>132</v>
      </c>
      <c r="D225" s="22" t="s">
        <v>277</v>
      </c>
      <c r="E225" s="21" t="s">
        <v>471</v>
      </c>
      <c r="F225" s="35">
        <v>44625</v>
      </c>
      <c r="G225" s="35">
        <v>44640</v>
      </c>
      <c r="H225" s="21" t="s">
        <v>986</v>
      </c>
      <c r="I225" s="22" t="s">
        <v>471</v>
      </c>
      <c r="J225" s="35">
        <v>44625</v>
      </c>
      <c r="K225" s="35">
        <v>44640</v>
      </c>
      <c r="L225" s="10"/>
      <c r="M225" s="10">
        <v>3400</v>
      </c>
      <c r="N225" s="10">
        <f t="shared" si="35"/>
        <v>0</v>
      </c>
      <c r="O225" s="10"/>
      <c r="P225" s="10">
        <v>2900</v>
      </c>
      <c r="Q225" s="10">
        <f t="shared" si="36"/>
        <v>0</v>
      </c>
      <c r="R225" s="10"/>
      <c r="S225" s="10">
        <v>2800</v>
      </c>
      <c r="T225" s="10">
        <f t="shared" si="37"/>
        <v>0</v>
      </c>
      <c r="U225" s="10">
        <v>16</v>
      </c>
      <c r="V225" s="10">
        <v>150</v>
      </c>
      <c r="W225" s="10">
        <f t="shared" si="29"/>
        <v>2400</v>
      </c>
      <c r="X225" s="10">
        <v>16</v>
      </c>
      <c r="Y225" s="10">
        <v>150</v>
      </c>
      <c r="Z225" s="10">
        <f t="shared" si="30"/>
        <v>2400</v>
      </c>
      <c r="AA225" s="10">
        <v>16</v>
      </c>
      <c r="AB225" s="10">
        <v>150</v>
      </c>
      <c r="AC225" s="10">
        <f t="shared" si="31"/>
        <v>2400</v>
      </c>
      <c r="AD225" s="11"/>
      <c r="AE225" s="26">
        <v>7</v>
      </c>
      <c r="AF225" s="7">
        <f t="shared" si="39"/>
        <v>0</v>
      </c>
      <c r="AG225" s="152">
        <v>1</v>
      </c>
      <c r="AH225" s="145">
        <f t="shared" si="32"/>
        <v>48</v>
      </c>
      <c r="AI225" s="139">
        <f t="shared" si="34"/>
        <v>7200</v>
      </c>
      <c r="AJ225" s="118">
        <f t="shared" si="33"/>
        <v>7200</v>
      </c>
      <c r="AM225" t="b">
        <f>D225='15.02.2022 Смета'!D227</f>
        <v>1</v>
      </c>
      <c r="AN225" t="b">
        <f>F225='15.02.2022 Смета'!E227</f>
        <v>1</v>
      </c>
      <c r="AO225" t="b">
        <f>G225='15.02.2022 Смета'!F227</f>
        <v>1</v>
      </c>
      <c r="AP225" t="b">
        <f>H225='15.02.2022 Смета'!G227</f>
        <v>0</v>
      </c>
    </row>
    <row r="226" spans="1:42" ht="27" customHeight="1" x14ac:dyDescent="0.25">
      <c r="A226" s="108">
        <v>187</v>
      </c>
      <c r="B226" s="8" t="s">
        <v>206</v>
      </c>
      <c r="C226" s="21" t="s">
        <v>132</v>
      </c>
      <c r="D226" s="22" t="s">
        <v>278</v>
      </c>
      <c r="E226" s="21" t="s">
        <v>330</v>
      </c>
      <c r="F226" s="35">
        <v>44626</v>
      </c>
      <c r="G226" s="35">
        <v>44654</v>
      </c>
      <c r="H226" s="21" t="s">
        <v>987</v>
      </c>
      <c r="I226" s="22" t="s">
        <v>330</v>
      </c>
      <c r="J226" s="35">
        <v>44626</v>
      </c>
      <c r="K226" s="35">
        <v>44654</v>
      </c>
      <c r="L226" s="10"/>
      <c r="M226" s="10">
        <v>3400</v>
      </c>
      <c r="N226" s="10">
        <f t="shared" si="35"/>
        <v>0</v>
      </c>
      <c r="O226" s="10"/>
      <c r="P226" s="10">
        <v>2900</v>
      </c>
      <c r="Q226" s="10">
        <f t="shared" si="36"/>
        <v>0</v>
      </c>
      <c r="R226" s="10"/>
      <c r="S226" s="10">
        <v>2800</v>
      </c>
      <c r="T226" s="10">
        <f t="shared" si="37"/>
        <v>0</v>
      </c>
      <c r="U226" s="10">
        <v>18</v>
      </c>
      <c r="V226" s="10">
        <v>150</v>
      </c>
      <c r="W226" s="10">
        <f t="shared" si="29"/>
        <v>2700</v>
      </c>
      <c r="X226" s="10">
        <v>18</v>
      </c>
      <c r="Y226" s="10">
        <v>150</v>
      </c>
      <c r="Z226" s="10">
        <f t="shared" si="30"/>
        <v>2700</v>
      </c>
      <c r="AA226" s="10"/>
      <c r="AB226" s="10">
        <v>150</v>
      </c>
      <c r="AC226" s="10">
        <f t="shared" si="31"/>
        <v>0</v>
      </c>
      <c r="AD226" s="11"/>
      <c r="AE226" s="26">
        <v>7</v>
      </c>
      <c r="AF226" s="7">
        <f t="shared" si="39"/>
        <v>0</v>
      </c>
      <c r="AG226" s="152">
        <v>1</v>
      </c>
      <c r="AH226" s="145">
        <f t="shared" si="32"/>
        <v>36</v>
      </c>
      <c r="AI226" s="139">
        <f t="shared" si="34"/>
        <v>5400</v>
      </c>
      <c r="AJ226" s="118">
        <f t="shared" si="33"/>
        <v>5400</v>
      </c>
      <c r="AM226" t="b">
        <f>D226='15.02.2022 Смета'!D228</f>
        <v>1</v>
      </c>
      <c r="AN226" t="b">
        <f>F226='15.02.2022 Смета'!E228</f>
        <v>1</v>
      </c>
      <c r="AO226" t="b">
        <f>G226='15.02.2022 Смета'!F228</f>
        <v>1</v>
      </c>
      <c r="AP226" t="b">
        <f>H226='15.02.2022 Смета'!G228</f>
        <v>0</v>
      </c>
    </row>
    <row r="227" spans="1:42" ht="27" customHeight="1" x14ac:dyDescent="0.25">
      <c r="A227" s="108">
        <v>188</v>
      </c>
      <c r="B227" s="8" t="s">
        <v>186</v>
      </c>
      <c r="C227" s="21" t="s">
        <v>132</v>
      </c>
      <c r="D227" s="22" t="s">
        <v>279</v>
      </c>
      <c r="E227" s="21" t="s">
        <v>460</v>
      </c>
      <c r="F227" s="35">
        <v>44632</v>
      </c>
      <c r="G227" s="35">
        <v>44696</v>
      </c>
      <c r="H227" s="21" t="s">
        <v>779</v>
      </c>
      <c r="I227" s="22" t="s">
        <v>460</v>
      </c>
      <c r="J227" s="35">
        <v>44632</v>
      </c>
      <c r="K227" s="35">
        <v>44696</v>
      </c>
      <c r="L227" s="10"/>
      <c r="M227" s="10">
        <v>3400</v>
      </c>
      <c r="N227" s="10">
        <f t="shared" si="35"/>
        <v>0</v>
      </c>
      <c r="O227" s="10"/>
      <c r="P227" s="10">
        <v>2900</v>
      </c>
      <c r="Q227" s="10">
        <f t="shared" si="36"/>
        <v>0</v>
      </c>
      <c r="R227" s="10"/>
      <c r="S227" s="10">
        <v>2800</v>
      </c>
      <c r="T227" s="10">
        <f t="shared" si="37"/>
        <v>0</v>
      </c>
      <c r="U227" s="10">
        <v>20</v>
      </c>
      <c r="V227" s="10">
        <v>150</v>
      </c>
      <c r="W227" s="10">
        <f t="shared" si="29"/>
        <v>3000</v>
      </c>
      <c r="X227" s="10">
        <v>20</v>
      </c>
      <c r="Y227" s="10">
        <v>150</v>
      </c>
      <c r="Z227" s="10">
        <f t="shared" si="30"/>
        <v>3000</v>
      </c>
      <c r="AA227" s="10">
        <v>20</v>
      </c>
      <c r="AB227" s="10">
        <v>150</v>
      </c>
      <c r="AC227" s="10">
        <f t="shared" si="31"/>
        <v>3000</v>
      </c>
      <c r="AD227" s="11"/>
      <c r="AE227" s="26">
        <v>7</v>
      </c>
      <c r="AF227" s="7">
        <f t="shared" si="39"/>
        <v>0</v>
      </c>
      <c r="AG227" s="152">
        <v>1</v>
      </c>
      <c r="AH227" s="145">
        <f t="shared" si="32"/>
        <v>60</v>
      </c>
      <c r="AI227" s="139">
        <f t="shared" si="34"/>
        <v>9000</v>
      </c>
      <c r="AJ227" s="118">
        <f t="shared" si="33"/>
        <v>9000</v>
      </c>
      <c r="AM227" t="b">
        <f>D227='15.02.2022 Смета'!D229</f>
        <v>1</v>
      </c>
      <c r="AN227" t="b">
        <f>F227='15.02.2022 Смета'!E229</f>
        <v>1</v>
      </c>
      <c r="AO227" t="b">
        <f>G227='15.02.2022 Смета'!F229</f>
        <v>1</v>
      </c>
      <c r="AP227" t="b">
        <f>H227='15.02.2022 Смета'!G229</f>
        <v>0</v>
      </c>
    </row>
    <row r="228" spans="1:42" ht="27" customHeight="1" x14ac:dyDescent="0.25">
      <c r="A228" s="108">
        <v>189</v>
      </c>
      <c r="B228" s="8" t="s">
        <v>186</v>
      </c>
      <c r="C228" s="21" t="s">
        <v>132</v>
      </c>
      <c r="D228" s="22" t="s">
        <v>280</v>
      </c>
      <c r="E228" s="21" t="s">
        <v>1088</v>
      </c>
      <c r="F228" s="35">
        <v>44632</v>
      </c>
      <c r="G228" s="35">
        <v>44700</v>
      </c>
      <c r="H228" s="21" t="s">
        <v>779</v>
      </c>
      <c r="I228" s="22" t="s">
        <v>398</v>
      </c>
      <c r="J228" s="35">
        <v>44632</v>
      </c>
      <c r="K228" s="35">
        <v>44700</v>
      </c>
      <c r="L228" s="10"/>
      <c r="M228" s="10">
        <v>3400</v>
      </c>
      <c r="N228" s="10">
        <f t="shared" si="35"/>
        <v>0</v>
      </c>
      <c r="O228" s="10"/>
      <c r="P228" s="10">
        <v>2900</v>
      </c>
      <c r="Q228" s="10">
        <f t="shared" si="36"/>
        <v>0</v>
      </c>
      <c r="R228" s="10"/>
      <c r="S228" s="10">
        <v>2800</v>
      </c>
      <c r="T228" s="10">
        <f t="shared" si="37"/>
        <v>0</v>
      </c>
      <c r="U228" s="10">
        <v>20</v>
      </c>
      <c r="V228" s="10">
        <v>150</v>
      </c>
      <c r="W228" s="10">
        <f t="shared" si="29"/>
        <v>3000</v>
      </c>
      <c r="X228" s="10">
        <v>20</v>
      </c>
      <c r="Y228" s="10">
        <v>150</v>
      </c>
      <c r="Z228" s="10">
        <f t="shared" si="30"/>
        <v>3000</v>
      </c>
      <c r="AA228" s="10">
        <v>20</v>
      </c>
      <c r="AB228" s="10">
        <v>150</v>
      </c>
      <c r="AC228" s="10">
        <f t="shared" si="31"/>
        <v>3000</v>
      </c>
      <c r="AD228" s="11"/>
      <c r="AE228" s="26">
        <v>7</v>
      </c>
      <c r="AF228" s="7">
        <f t="shared" si="39"/>
        <v>0</v>
      </c>
      <c r="AG228" s="152">
        <v>1</v>
      </c>
      <c r="AH228" s="145">
        <f t="shared" si="32"/>
        <v>60</v>
      </c>
      <c r="AI228" s="139">
        <f t="shared" si="34"/>
        <v>9000</v>
      </c>
      <c r="AJ228" s="118">
        <f t="shared" si="33"/>
        <v>9000</v>
      </c>
      <c r="AM228" t="b">
        <f>D228='15.02.2022 Смета'!D230</f>
        <v>1</v>
      </c>
      <c r="AN228" t="b">
        <f>F228='15.02.2022 Смета'!E230</f>
        <v>1</v>
      </c>
      <c r="AO228" t="b">
        <f>G228='15.02.2022 Смета'!F230</f>
        <v>1</v>
      </c>
      <c r="AP228" t="b">
        <f>H228='15.02.2022 Смета'!G230</f>
        <v>1</v>
      </c>
    </row>
    <row r="229" spans="1:42" ht="26.25" x14ac:dyDescent="0.25">
      <c r="A229" s="108">
        <v>190</v>
      </c>
      <c r="B229" s="8" t="s">
        <v>186</v>
      </c>
      <c r="C229" s="21" t="s">
        <v>132</v>
      </c>
      <c r="D229" s="22" t="s">
        <v>76</v>
      </c>
      <c r="E229" s="21" t="s">
        <v>1089</v>
      </c>
      <c r="F229" s="35">
        <v>44647</v>
      </c>
      <c r="G229" s="35">
        <v>44714</v>
      </c>
      <c r="H229" s="21" t="s">
        <v>399</v>
      </c>
      <c r="I229" s="22" t="s">
        <v>400</v>
      </c>
      <c r="J229" s="35">
        <v>44647</v>
      </c>
      <c r="K229" s="35">
        <v>44714</v>
      </c>
      <c r="L229" s="10"/>
      <c r="M229" s="10">
        <v>3400</v>
      </c>
      <c r="N229" s="10">
        <f t="shared" si="35"/>
        <v>0</v>
      </c>
      <c r="O229" s="10"/>
      <c r="P229" s="10">
        <v>2900</v>
      </c>
      <c r="Q229" s="10">
        <f t="shared" si="36"/>
        <v>0</v>
      </c>
      <c r="R229" s="10"/>
      <c r="S229" s="10">
        <v>2800</v>
      </c>
      <c r="T229" s="10">
        <f t="shared" si="37"/>
        <v>0</v>
      </c>
      <c r="U229" s="10">
        <v>19</v>
      </c>
      <c r="V229" s="10">
        <v>150</v>
      </c>
      <c r="W229" s="10">
        <f t="shared" si="29"/>
        <v>2850</v>
      </c>
      <c r="X229" s="10">
        <v>19</v>
      </c>
      <c r="Y229" s="10">
        <v>150</v>
      </c>
      <c r="Z229" s="10">
        <f t="shared" si="30"/>
        <v>2850</v>
      </c>
      <c r="AA229" s="10">
        <v>19</v>
      </c>
      <c r="AB229" s="10">
        <v>150</v>
      </c>
      <c r="AC229" s="10">
        <f t="shared" si="31"/>
        <v>2850</v>
      </c>
      <c r="AD229" s="11"/>
      <c r="AE229" s="26">
        <v>7</v>
      </c>
      <c r="AF229" s="7">
        <f t="shared" si="39"/>
        <v>0</v>
      </c>
      <c r="AG229" s="152">
        <v>1</v>
      </c>
      <c r="AH229" s="145">
        <f t="shared" si="32"/>
        <v>57</v>
      </c>
      <c r="AI229" s="139">
        <f t="shared" si="34"/>
        <v>8550</v>
      </c>
      <c r="AJ229" s="118">
        <f t="shared" si="33"/>
        <v>8550</v>
      </c>
      <c r="AM229" t="b">
        <f>D229='15.02.2022 Смета'!D231</f>
        <v>1</v>
      </c>
      <c r="AN229" t="b">
        <f>F229='15.02.2022 Смета'!E231</f>
        <v>1</v>
      </c>
      <c r="AO229" t="b">
        <f>G229='15.02.2022 Смета'!F231</f>
        <v>1</v>
      </c>
      <c r="AP229" t="b">
        <f>H229='15.02.2022 Смета'!G231</f>
        <v>1</v>
      </c>
    </row>
    <row r="230" spans="1:42" ht="16.149999999999999" customHeight="1" x14ac:dyDescent="0.25">
      <c r="A230" s="108">
        <v>191</v>
      </c>
      <c r="B230" s="8" t="s">
        <v>186</v>
      </c>
      <c r="C230" s="21" t="s">
        <v>132</v>
      </c>
      <c r="D230" s="22" t="s">
        <v>281</v>
      </c>
      <c r="E230" s="21" t="s">
        <v>328</v>
      </c>
      <c r="F230" s="35">
        <v>44714</v>
      </c>
      <c r="G230" s="35">
        <v>44718</v>
      </c>
      <c r="H230" s="21" t="s">
        <v>321</v>
      </c>
      <c r="I230" s="38" t="s">
        <v>328</v>
      </c>
      <c r="J230" s="35">
        <v>44714</v>
      </c>
      <c r="K230" s="35">
        <v>44718</v>
      </c>
      <c r="L230" s="10">
        <v>1</v>
      </c>
      <c r="M230" s="10">
        <v>3400</v>
      </c>
      <c r="N230" s="10">
        <f t="shared" si="35"/>
        <v>3400</v>
      </c>
      <c r="O230" s="10">
        <v>1</v>
      </c>
      <c r="P230" s="10">
        <v>2900</v>
      </c>
      <c r="Q230" s="10">
        <f t="shared" si="36"/>
        <v>2900</v>
      </c>
      <c r="R230" s="10">
        <v>1</v>
      </c>
      <c r="S230" s="10">
        <v>2800</v>
      </c>
      <c r="T230" s="10">
        <f t="shared" si="37"/>
        <v>2800</v>
      </c>
      <c r="U230" s="10">
        <v>20</v>
      </c>
      <c r="V230" s="10">
        <v>150</v>
      </c>
      <c r="W230" s="10">
        <f t="shared" si="29"/>
        <v>3000</v>
      </c>
      <c r="X230" s="10">
        <v>20</v>
      </c>
      <c r="Y230" s="10">
        <v>150</v>
      </c>
      <c r="Z230" s="10">
        <f t="shared" si="30"/>
        <v>3000</v>
      </c>
      <c r="AA230" s="10">
        <v>20</v>
      </c>
      <c r="AB230" s="10">
        <v>150</v>
      </c>
      <c r="AC230" s="10">
        <f t="shared" si="31"/>
        <v>3000</v>
      </c>
      <c r="AD230" s="11"/>
      <c r="AE230" s="26">
        <v>7</v>
      </c>
      <c r="AF230" s="7">
        <f t="shared" si="39"/>
        <v>0</v>
      </c>
      <c r="AG230" s="152">
        <v>1</v>
      </c>
      <c r="AH230" s="145">
        <f t="shared" si="32"/>
        <v>63</v>
      </c>
      <c r="AI230" s="139">
        <f t="shared" si="34"/>
        <v>18100</v>
      </c>
      <c r="AJ230" s="118">
        <f t="shared" si="33"/>
        <v>18100</v>
      </c>
      <c r="AM230" t="b">
        <f>D230='15.02.2022 Смета'!D232</f>
        <v>1</v>
      </c>
      <c r="AN230" t="b">
        <f>F230='15.02.2022 Смета'!E232</f>
        <v>1</v>
      </c>
      <c r="AO230" t="b">
        <f>G230='15.02.2022 Смета'!F232</f>
        <v>1</v>
      </c>
      <c r="AP230" t="b">
        <f>H230='15.02.2022 Смета'!G232</f>
        <v>1</v>
      </c>
    </row>
    <row r="231" spans="1:42" ht="16.149999999999999" customHeight="1" x14ac:dyDescent="0.25">
      <c r="A231" s="108">
        <v>192</v>
      </c>
      <c r="B231" s="8" t="s">
        <v>206</v>
      </c>
      <c r="C231" s="21" t="s">
        <v>132</v>
      </c>
      <c r="D231" s="22" t="s">
        <v>78</v>
      </c>
      <c r="E231" s="21" t="s">
        <v>330</v>
      </c>
      <c r="F231" s="35">
        <v>44715</v>
      </c>
      <c r="G231" s="35">
        <v>44718</v>
      </c>
      <c r="H231" s="21" t="s">
        <v>331</v>
      </c>
      <c r="I231" s="22" t="s">
        <v>330</v>
      </c>
      <c r="J231" s="35">
        <v>44715</v>
      </c>
      <c r="K231" s="35">
        <v>44718</v>
      </c>
      <c r="L231" s="10">
        <v>1</v>
      </c>
      <c r="M231" s="10">
        <v>3400</v>
      </c>
      <c r="N231" s="10">
        <f t="shared" si="35"/>
        <v>3400</v>
      </c>
      <c r="O231" s="10">
        <v>1</v>
      </c>
      <c r="P231" s="10">
        <v>2900</v>
      </c>
      <c r="Q231" s="10">
        <f t="shared" si="36"/>
        <v>2900</v>
      </c>
      <c r="R231" s="10">
        <v>1</v>
      </c>
      <c r="S231" s="10">
        <v>2800</v>
      </c>
      <c r="T231" s="10">
        <f t="shared" si="37"/>
        <v>2800</v>
      </c>
      <c r="U231" s="10">
        <v>13</v>
      </c>
      <c r="V231" s="10">
        <v>150</v>
      </c>
      <c r="W231" s="10">
        <f t="shared" ref="W231:W311" si="40">U231*V231</f>
        <v>1950</v>
      </c>
      <c r="X231" s="10">
        <v>13</v>
      </c>
      <c r="Y231" s="10">
        <v>150</v>
      </c>
      <c r="Z231" s="10">
        <f t="shared" ref="Z231:Z311" si="41">X231*Y231</f>
        <v>1950</v>
      </c>
      <c r="AA231" s="10">
        <v>13</v>
      </c>
      <c r="AB231" s="10">
        <v>150</v>
      </c>
      <c r="AC231" s="10">
        <f t="shared" ref="AC231:AC311" si="42">AA231*AB231</f>
        <v>1950</v>
      </c>
      <c r="AD231" s="11">
        <v>42</v>
      </c>
      <c r="AE231" s="26">
        <v>7</v>
      </c>
      <c r="AF231" s="7">
        <f t="shared" si="39"/>
        <v>294</v>
      </c>
      <c r="AG231" s="152">
        <v>1</v>
      </c>
      <c r="AH231" s="145">
        <f t="shared" si="32"/>
        <v>84</v>
      </c>
      <c r="AI231" s="139">
        <f t="shared" si="34"/>
        <v>15244</v>
      </c>
      <c r="AJ231" s="118">
        <f t="shared" si="33"/>
        <v>15244</v>
      </c>
      <c r="AM231" t="b">
        <f>D231='15.02.2022 Смета'!D233</f>
        <v>1</v>
      </c>
      <c r="AN231" t="b">
        <f>F231='15.02.2022 Смета'!E233</f>
        <v>1</v>
      </c>
      <c r="AO231" t="b">
        <f>G231='15.02.2022 Смета'!F233</f>
        <v>1</v>
      </c>
      <c r="AP231" t="b">
        <f>H231='15.02.2022 Смета'!G233</f>
        <v>1</v>
      </c>
    </row>
    <row r="232" spans="1:42" ht="16.149999999999999" customHeight="1" x14ac:dyDescent="0.25">
      <c r="A232" s="108">
        <v>193</v>
      </c>
      <c r="B232" s="8" t="s">
        <v>206</v>
      </c>
      <c r="C232" s="21" t="s">
        <v>132</v>
      </c>
      <c r="D232" s="22" t="s">
        <v>79</v>
      </c>
      <c r="E232" s="21" t="s">
        <v>329</v>
      </c>
      <c r="F232" s="35">
        <v>44733</v>
      </c>
      <c r="G232" s="35">
        <v>44736</v>
      </c>
      <c r="H232" s="21" t="s">
        <v>331</v>
      </c>
      <c r="I232" s="22" t="s">
        <v>329</v>
      </c>
      <c r="J232" s="35">
        <v>44733</v>
      </c>
      <c r="K232" s="35">
        <v>44736</v>
      </c>
      <c r="L232" s="10">
        <v>1</v>
      </c>
      <c r="M232" s="10">
        <v>3400</v>
      </c>
      <c r="N232" s="10">
        <f t="shared" si="35"/>
        <v>3400</v>
      </c>
      <c r="O232" s="10">
        <v>1</v>
      </c>
      <c r="P232" s="10">
        <v>2900</v>
      </c>
      <c r="Q232" s="10">
        <f t="shared" si="36"/>
        <v>2900</v>
      </c>
      <c r="R232" s="10">
        <v>1</v>
      </c>
      <c r="S232" s="10">
        <v>2800</v>
      </c>
      <c r="T232" s="10">
        <f t="shared" si="37"/>
        <v>2800</v>
      </c>
      <c r="U232" s="10">
        <v>13</v>
      </c>
      <c r="V232" s="10">
        <v>150</v>
      </c>
      <c r="W232" s="10">
        <f t="shared" si="40"/>
        <v>1950</v>
      </c>
      <c r="X232" s="10">
        <v>13</v>
      </c>
      <c r="Y232" s="10">
        <v>150</v>
      </c>
      <c r="Z232" s="10">
        <f t="shared" si="41"/>
        <v>1950</v>
      </c>
      <c r="AA232" s="10">
        <v>13</v>
      </c>
      <c r="AB232" s="10">
        <v>150</v>
      </c>
      <c r="AC232" s="10">
        <f t="shared" si="42"/>
        <v>1950</v>
      </c>
      <c r="AD232" s="11">
        <v>42</v>
      </c>
      <c r="AE232" s="26">
        <v>7</v>
      </c>
      <c r="AF232" s="7">
        <f t="shared" si="39"/>
        <v>294</v>
      </c>
      <c r="AG232" s="152">
        <v>1</v>
      </c>
      <c r="AH232" s="145">
        <f t="shared" si="32"/>
        <v>84</v>
      </c>
      <c r="AI232" s="139">
        <f t="shared" si="34"/>
        <v>15244</v>
      </c>
      <c r="AJ232" s="118">
        <f t="shared" si="33"/>
        <v>15244</v>
      </c>
      <c r="AM232" t="b">
        <f>D232='15.02.2022 Смета'!D234</f>
        <v>1</v>
      </c>
      <c r="AN232" t="b">
        <f>F232='15.02.2022 Смета'!E234</f>
        <v>1</v>
      </c>
      <c r="AO232" t="b">
        <f>G232='15.02.2022 Смета'!F234</f>
        <v>1</v>
      </c>
      <c r="AP232" t="b">
        <f>H232='15.02.2022 Смета'!G234</f>
        <v>1</v>
      </c>
    </row>
    <row r="233" spans="1:42" ht="16.149999999999999" customHeight="1" x14ac:dyDescent="0.25">
      <c r="A233" s="108">
        <v>194</v>
      </c>
      <c r="B233" s="8" t="s">
        <v>206</v>
      </c>
      <c r="C233" s="21" t="s">
        <v>132</v>
      </c>
      <c r="D233" s="22" t="s">
        <v>282</v>
      </c>
      <c r="E233" s="21" t="s">
        <v>329</v>
      </c>
      <c r="F233" s="35">
        <v>44754</v>
      </c>
      <c r="G233" s="35">
        <v>44757</v>
      </c>
      <c r="H233" s="21" t="s">
        <v>331</v>
      </c>
      <c r="I233" s="22" t="s">
        <v>329</v>
      </c>
      <c r="J233" s="35">
        <v>44754</v>
      </c>
      <c r="K233" s="35">
        <v>44757</v>
      </c>
      <c r="L233" s="10">
        <v>1</v>
      </c>
      <c r="M233" s="10">
        <v>3400</v>
      </c>
      <c r="N233" s="10">
        <f t="shared" si="35"/>
        <v>3400</v>
      </c>
      <c r="O233" s="10">
        <v>1</v>
      </c>
      <c r="P233" s="10">
        <v>2900</v>
      </c>
      <c r="Q233" s="10">
        <f t="shared" si="36"/>
        <v>2900</v>
      </c>
      <c r="R233" s="10">
        <v>1</v>
      </c>
      <c r="S233" s="10">
        <v>2800</v>
      </c>
      <c r="T233" s="10">
        <f t="shared" si="37"/>
        <v>2800</v>
      </c>
      <c r="U233" s="10">
        <v>13</v>
      </c>
      <c r="V233" s="10">
        <v>150</v>
      </c>
      <c r="W233" s="10">
        <f t="shared" si="40"/>
        <v>1950</v>
      </c>
      <c r="X233" s="10">
        <v>13</v>
      </c>
      <c r="Y233" s="10">
        <v>150</v>
      </c>
      <c r="Z233" s="10">
        <f t="shared" si="41"/>
        <v>1950</v>
      </c>
      <c r="AA233" s="10">
        <v>13</v>
      </c>
      <c r="AB233" s="10">
        <v>150</v>
      </c>
      <c r="AC233" s="10">
        <f t="shared" si="42"/>
        <v>1950</v>
      </c>
      <c r="AD233" s="11">
        <v>42</v>
      </c>
      <c r="AE233" s="26">
        <v>7</v>
      </c>
      <c r="AF233" s="7">
        <f t="shared" si="39"/>
        <v>294</v>
      </c>
      <c r="AG233" s="152">
        <v>1</v>
      </c>
      <c r="AH233" s="145">
        <f t="shared" si="32"/>
        <v>84</v>
      </c>
      <c r="AI233" s="139">
        <f t="shared" si="34"/>
        <v>15244</v>
      </c>
      <c r="AJ233" s="118">
        <f t="shared" si="33"/>
        <v>15244</v>
      </c>
      <c r="AM233" t="b">
        <f>D233='15.02.2022 Смета'!D235</f>
        <v>1</v>
      </c>
      <c r="AN233" t="b">
        <f>F233='15.02.2022 Смета'!E235</f>
        <v>1</v>
      </c>
      <c r="AO233" t="b">
        <f>G233='15.02.2022 Смета'!F235</f>
        <v>1</v>
      </c>
      <c r="AP233" t="b">
        <f>H233='15.02.2022 Смета'!G235</f>
        <v>1</v>
      </c>
    </row>
    <row r="234" spans="1:42" ht="26.25" x14ac:dyDescent="0.25">
      <c r="A234" s="108">
        <v>195</v>
      </c>
      <c r="B234" s="8" t="s">
        <v>206</v>
      </c>
      <c r="C234" s="21" t="s">
        <v>132</v>
      </c>
      <c r="D234" s="22" t="s">
        <v>283</v>
      </c>
      <c r="E234" s="21" t="s">
        <v>330</v>
      </c>
      <c r="F234" s="35">
        <v>44801</v>
      </c>
      <c r="G234" s="35">
        <v>44892</v>
      </c>
      <c r="H234" s="21" t="s">
        <v>988</v>
      </c>
      <c r="I234" s="22" t="s">
        <v>330</v>
      </c>
      <c r="J234" s="35">
        <v>44801</v>
      </c>
      <c r="K234" s="35">
        <v>44892</v>
      </c>
      <c r="L234" s="10">
        <v>1</v>
      </c>
      <c r="M234" s="10">
        <v>3400</v>
      </c>
      <c r="N234" s="10">
        <f t="shared" si="35"/>
        <v>3400</v>
      </c>
      <c r="O234" s="10">
        <v>1</v>
      </c>
      <c r="P234" s="10">
        <v>2900</v>
      </c>
      <c r="Q234" s="10">
        <f t="shared" si="36"/>
        <v>2900</v>
      </c>
      <c r="R234" s="10">
        <v>1</v>
      </c>
      <c r="S234" s="10">
        <v>2800</v>
      </c>
      <c r="T234" s="10">
        <f t="shared" si="37"/>
        <v>2800</v>
      </c>
      <c r="U234" s="10">
        <v>18</v>
      </c>
      <c r="V234" s="10">
        <v>150</v>
      </c>
      <c r="W234" s="10">
        <f t="shared" si="40"/>
        <v>2700</v>
      </c>
      <c r="X234" s="10">
        <v>18</v>
      </c>
      <c r="Y234" s="10">
        <v>150</v>
      </c>
      <c r="Z234" s="10">
        <f t="shared" si="41"/>
        <v>2700</v>
      </c>
      <c r="AA234" s="10">
        <v>18</v>
      </c>
      <c r="AB234" s="10">
        <v>150</v>
      </c>
      <c r="AC234" s="10">
        <f t="shared" si="42"/>
        <v>2700</v>
      </c>
      <c r="AD234" s="11">
        <v>69</v>
      </c>
      <c r="AE234" s="26">
        <v>7</v>
      </c>
      <c r="AF234" s="7">
        <f t="shared" si="39"/>
        <v>483</v>
      </c>
      <c r="AG234" s="152">
        <v>1</v>
      </c>
      <c r="AH234" s="145">
        <f t="shared" ref="AH234:AH317" si="43">L234+O234+R234+U234+X234+AA234+AD234</f>
        <v>126</v>
      </c>
      <c r="AI234" s="139">
        <f t="shared" si="34"/>
        <v>17683</v>
      </c>
      <c r="AJ234" s="118">
        <f t="shared" ref="AJ234:AJ317" si="44">N234+Q234+T234+W234+Z234+AC234+AF234</f>
        <v>17683</v>
      </c>
      <c r="AM234" t="b">
        <f>D234='15.02.2022 Смета'!D236</f>
        <v>1</v>
      </c>
      <c r="AN234" t="b">
        <f>F234='15.02.2022 Смета'!E236</f>
        <v>1</v>
      </c>
      <c r="AO234" t="b">
        <f>G234='15.02.2022 Смета'!F236</f>
        <v>1</v>
      </c>
      <c r="AP234" t="b">
        <f>H234='15.02.2022 Смета'!G236</f>
        <v>0</v>
      </c>
    </row>
    <row r="235" spans="1:42" ht="26.25" x14ac:dyDescent="0.25">
      <c r="A235" s="108">
        <v>196</v>
      </c>
      <c r="B235" s="8" t="s">
        <v>206</v>
      </c>
      <c r="C235" s="21" t="s">
        <v>132</v>
      </c>
      <c r="D235" s="22" t="s">
        <v>77</v>
      </c>
      <c r="E235" s="21" t="s">
        <v>522</v>
      </c>
      <c r="F235" s="35">
        <v>44802</v>
      </c>
      <c r="G235" s="35">
        <v>44869</v>
      </c>
      <c r="H235" s="21" t="s">
        <v>399</v>
      </c>
      <c r="I235" s="22" t="s">
        <v>522</v>
      </c>
      <c r="J235" s="35">
        <v>44802</v>
      </c>
      <c r="K235" s="35">
        <v>44869</v>
      </c>
      <c r="L235" s="10">
        <v>1</v>
      </c>
      <c r="M235" s="10">
        <v>3400</v>
      </c>
      <c r="N235" s="10">
        <f t="shared" si="35"/>
        <v>3400</v>
      </c>
      <c r="O235" s="10">
        <v>1</v>
      </c>
      <c r="P235" s="10">
        <v>2900</v>
      </c>
      <c r="Q235" s="10">
        <f t="shared" si="36"/>
        <v>2900</v>
      </c>
      <c r="R235" s="10">
        <v>1</v>
      </c>
      <c r="S235" s="10">
        <v>2800</v>
      </c>
      <c r="T235" s="10">
        <f t="shared" si="37"/>
        <v>2800</v>
      </c>
      <c r="U235" s="10">
        <v>18</v>
      </c>
      <c r="V235" s="10">
        <v>150</v>
      </c>
      <c r="W235" s="10">
        <f t="shared" si="40"/>
        <v>2700</v>
      </c>
      <c r="X235" s="10">
        <v>18</v>
      </c>
      <c r="Y235" s="10">
        <v>150</v>
      </c>
      <c r="Z235" s="10">
        <f t="shared" si="41"/>
        <v>2700</v>
      </c>
      <c r="AA235" s="10">
        <v>18</v>
      </c>
      <c r="AB235" s="10">
        <v>150</v>
      </c>
      <c r="AC235" s="10">
        <f t="shared" si="42"/>
        <v>2700</v>
      </c>
      <c r="AD235" s="11">
        <v>69</v>
      </c>
      <c r="AE235" s="26">
        <v>7</v>
      </c>
      <c r="AF235" s="7">
        <f t="shared" si="39"/>
        <v>483</v>
      </c>
      <c r="AG235" s="152">
        <v>1</v>
      </c>
      <c r="AH235" s="145">
        <f t="shared" si="43"/>
        <v>126</v>
      </c>
      <c r="AI235" s="139">
        <f t="shared" si="34"/>
        <v>17683</v>
      </c>
      <c r="AJ235" s="118">
        <f t="shared" si="44"/>
        <v>17683</v>
      </c>
      <c r="AM235" t="b">
        <f>D235='15.02.2022 Смета'!D237</f>
        <v>1</v>
      </c>
      <c r="AN235" t="b">
        <f>F235='15.02.2022 Смета'!E237</f>
        <v>1</v>
      </c>
      <c r="AO235" t="b">
        <f>G235='15.02.2022 Смета'!F237</f>
        <v>1</v>
      </c>
      <c r="AP235" t="b">
        <f>H235='15.02.2022 Смета'!G237</f>
        <v>1</v>
      </c>
    </row>
    <row r="236" spans="1:42" ht="26.25" x14ac:dyDescent="0.25">
      <c r="A236" s="108">
        <v>197</v>
      </c>
      <c r="B236" s="8" t="s">
        <v>206</v>
      </c>
      <c r="C236" s="21" t="s">
        <v>132</v>
      </c>
      <c r="D236" s="22" t="s">
        <v>284</v>
      </c>
      <c r="E236" s="21" t="s">
        <v>1064</v>
      </c>
      <c r="F236" s="35">
        <v>44815</v>
      </c>
      <c r="G236" s="35">
        <v>44829</v>
      </c>
      <c r="H236" s="21" t="s">
        <v>989</v>
      </c>
      <c r="I236" s="22" t="s">
        <v>402</v>
      </c>
      <c r="J236" s="35">
        <v>44815</v>
      </c>
      <c r="K236" s="35">
        <v>44829</v>
      </c>
      <c r="L236" s="10">
        <v>1</v>
      </c>
      <c r="M236" s="10">
        <v>3400</v>
      </c>
      <c r="N236" s="10">
        <f t="shared" si="35"/>
        <v>3400</v>
      </c>
      <c r="O236" s="10">
        <v>1</v>
      </c>
      <c r="P236" s="10">
        <v>2900</v>
      </c>
      <c r="Q236" s="10">
        <f t="shared" si="36"/>
        <v>2900</v>
      </c>
      <c r="R236" s="10">
        <v>1</v>
      </c>
      <c r="S236" s="10">
        <v>2800</v>
      </c>
      <c r="T236" s="10">
        <f t="shared" si="37"/>
        <v>2800</v>
      </c>
      <c r="U236" s="10">
        <v>18</v>
      </c>
      <c r="V236" s="10">
        <v>150</v>
      </c>
      <c r="W236" s="10">
        <f t="shared" si="40"/>
        <v>2700</v>
      </c>
      <c r="X236" s="10">
        <v>18</v>
      </c>
      <c r="Y236" s="10">
        <v>150</v>
      </c>
      <c r="Z236" s="10">
        <f t="shared" si="41"/>
        <v>2700</v>
      </c>
      <c r="AA236" s="10">
        <v>18</v>
      </c>
      <c r="AB236" s="10">
        <v>150</v>
      </c>
      <c r="AC236" s="10">
        <f t="shared" si="42"/>
        <v>2700</v>
      </c>
      <c r="AD236" s="11">
        <v>69</v>
      </c>
      <c r="AE236" s="26">
        <v>7</v>
      </c>
      <c r="AF236" s="7">
        <f t="shared" si="39"/>
        <v>483</v>
      </c>
      <c r="AG236" s="152">
        <v>1</v>
      </c>
      <c r="AH236" s="139">
        <f>L236+O236+R236+U236+X236+AA236+AD236</f>
        <v>126</v>
      </c>
      <c r="AI236" s="139">
        <f t="shared" si="34"/>
        <v>17683</v>
      </c>
      <c r="AJ236" s="109">
        <f>N236+Q236+T236+W236+Z236+AC236+AF236</f>
        <v>17683</v>
      </c>
      <c r="AM236" t="b">
        <f>D236='15.02.2022 Смета'!D238</f>
        <v>1</v>
      </c>
      <c r="AN236" t="b">
        <f>F236='15.02.2022 Смета'!E238</f>
        <v>1</v>
      </c>
      <c r="AO236" t="b">
        <f>G236='15.02.2022 Смета'!F238</f>
        <v>1</v>
      </c>
      <c r="AP236" t="b">
        <f>H236='15.02.2022 Смета'!G238</f>
        <v>0</v>
      </c>
    </row>
    <row r="237" spans="1:42" ht="27.6" customHeight="1" x14ac:dyDescent="0.25">
      <c r="A237" s="108">
        <v>198</v>
      </c>
      <c r="B237" s="20"/>
      <c r="C237" s="21" t="s">
        <v>132</v>
      </c>
      <c r="D237" s="22" t="s">
        <v>549</v>
      </c>
      <c r="E237" s="21" t="s">
        <v>43</v>
      </c>
      <c r="F237" s="21" t="s">
        <v>43</v>
      </c>
      <c r="G237" s="21" t="s">
        <v>43</v>
      </c>
      <c r="H237" s="21" t="s">
        <v>43</v>
      </c>
      <c r="I237" s="41" t="s">
        <v>43</v>
      </c>
      <c r="J237" s="21" t="s">
        <v>43</v>
      </c>
      <c r="K237" s="21" t="s">
        <v>43</v>
      </c>
      <c r="L237" s="28">
        <v>2</v>
      </c>
      <c r="M237" s="10">
        <v>3400</v>
      </c>
      <c r="N237" s="28">
        <f t="shared" si="35"/>
        <v>6800</v>
      </c>
      <c r="O237" s="28">
        <v>2</v>
      </c>
      <c r="P237" s="10">
        <v>2900</v>
      </c>
      <c r="Q237" s="28">
        <f t="shared" si="36"/>
        <v>5800</v>
      </c>
      <c r="R237" s="28">
        <v>2</v>
      </c>
      <c r="S237" s="10">
        <v>2800</v>
      </c>
      <c r="T237" s="28">
        <f t="shared" si="37"/>
        <v>5600</v>
      </c>
      <c r="U237" s="10">
        <v>32</v>
      </c>
      <c r="V237" s="10">
        <v>150</v>
      </c>
      <c r="W237" s="10">
        <f t="shared" si="40"/>
        <v>4800</v>
      </c>
      <c r="X237" s="10">
        <v>32</v>
      </c>
      <c r="Y237" s="10">
        <v>150</v>
      </c>
      <c r="Z237" s="10">
        <f t="shared" si="41"/>
        <v>4800</v>
      </c>
      <c r="AA237" s="10">
        <v>32</v>
      </c>
      <c r="AB237" s="10">
        <v>150</v>
      </c>
      <c r="AC237" s="10">
        <f t="shared" si="42"/>
        <v>4800</v>
      </c>
      <c r="AD237" s="11">
        <v>63</v>
      </c>
      <c r="AE237" s="26">
        <v>7</v>
      </c>
      <c r="AF237" s="7">
        <f t="shared" si="39"/>
        <v>441</v>
      </c>
      <c r="AG237" s="152">
        <v>1</v>
      </c>
      <c r="AH237" s="139">
        <f t="shared" si="43"/>
        <v>165</v>
      </c>
      <c r="AI237" s="139">
        <f t="shared" si="34"/>
        <v>33041</v>
      </c>
      <c r="AJ237" s="109">
        <f t="shared" si="44"/>
        <v>33041</v>
      </c>
      <c r="AM237" t="b">
        <f>D237='15.02.2022 Смета'!D239</f>
        <v>1</v>
      </c>
      <c r="AN237" t="b">
        <f>F237='15.02.2022 Смета'!E239</f>
        <v>1</v>
      </c>
      <c r="AO237" t="b">
        <f>G237='15.02.2022 Смета'!F239</f>
        <v>1</v>
      </c>
      <c r="AP237" t="b">
        <f>H237='15.02.2022 Смета'!G239</f>
        <v>1</v>
      </c>
    </row>
    <row r="238" spans="1:42" ht="14.65" customHeight="1" x14ac:dyDescent="0.25">
      <c r="A238" s="106"/>
      <c r="B238" s="96"/>
      <c r="C238" s="97"/>
      <c r="D238" s="179" t="s">
        <v>864</v>
      </c>
      <c r="E238" s="99"/>
      <c r="F238" s="99"/>
      <c r="G238" s="99"/>
      <c r="H238" s="99"/>
      <c r="I238" s="99"/>
      <c r="J238" s="99"/>
      <c r="K238" s="99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2"/>
      <c r="AE238" s="79"/>
      <c r="AF238" s="79"/>
      <c r="AG238" s="153"/>
      <c r="AH238" s="151"/>
      <c r="AI238" s="151"/>
      <c r="AJ238" s="164"/>
      <c r="AM238" t="b">
        <f>D238='15.02.2022 Смета'!D240</f>
        <v>1</v>
      </c>
      <c r="AN238" t="b">
        <f>F238='15.02.2022 Смета'!E240</f>
        <v>1</v>
      </c>
      <c r="AO238" t="b">
        <f>G238='15.02.2022 Смета'!F240</f>
        <v>1</v>
      </c>
      <c r="AP238" t="b">
        <f>H238='15.02.2022 Смета'!G240</f>
        <v>1</v>
      </c>
    </row>
    <row r="239" spans="1:42" ht="16.149999999999999" customHeight="1" x14ac:dyDescent="0.25">
      <c r="A239" s="108">
        <v>199</v>
      </c>
      <c r="B239" s="8" t="s">
        <v>189</v>
      </c>
      <c r="C239" s="21" t="s">
        <v>149</v>
      </c>
      <c r="D239" s="22" t="s">
        <v>271</v>
      </c>
      <c r="E239" s="21" t="s">
        <v>488</v>
      </c>
      <c r="F239" s="35">
        <v>44630</v>
      </c>
      <c r="G239" s="35">
        <v>44633</v>
      </c>
      <c r="H239" s="21" t="s">
        <v>336</v>
      </c>
      <c r="I239" s="22" t="s">
        <v>488</v>
      </c>
      <c r="J239" s="35">
        <v>44630</v>
      </c>
      <c r="K239" s="35">
        <v>44633</v>
      </c>
      <c r="L239" s="10"/>
      <c r="M239" s="10">
        <v>3400</v>
      </c>
      <c r="N239" s="10">
        <f t="shared" si="35"/>
        <v>0</v>
      </c>
      <c r="O239" s="10"/>
      <c r="P239" s="10">
        <v>2900</v>
      </c>
      <c r="Q239" s="10">
        <f t="shared" si="36"/>
        <v>0</v>
      </c>
      <c r="R239" s="10"/>
      <c r="S239" s="10">
        <v>2800</v>
      </c>
      <c r="T239" s="10">
        <f t="shared" si="37"/>
        <v>0</v>
      </c>
      <c r="U239" s="10">
        <v>15</v>
      </c>
      <c r="V239" s="10">
        <v>150</v>
      </c>
      <c r="W239" s="10">
        <f t="shared" si="40"/>
        <v>2250</v>
      </c>
      <c r="X239" s="10">
        <v>15</v>
      </c>
      <c r="Y239" s="10">
        <v>150</v>
      </c>
      <c r="Z239" s="10">
        <f t="shared" si="41"/>
        <v>2250</v>
      </c>
      <c r="AA239" s="10">
        <v>15</v>
      </c>
      <c r="AB239" s="10">
        <v>150</v>
      </c>
      <c r="AC239" s="10">
        <f t="shared" si="42"/>
        <v>2250</v>
      </c>
      <c r="AD239" s="11"/>
      <c r="AE239" s="26">
        <v>7</v>
      </c>
      <c r="AF239" s="7">
        <f t="shared" si="39"/>
        <v>0</v>
      </c>
      <c r="AG239" s="152">
        <v>1</v>
      </c>
      <c r="AH239" s="139">
        <f t="shared" si="43"/>
        <v>45</v>
      </c>
      <c r="AI239" s="139">
        <f t="shared" si="34"/>
        <v>6750</v>
      </c>
      <c r="AJ239" s="109">
        <f t="shared" si="44"/>
        <v>6750</v>
      </c>
      <c r="AM239" t="b">
        <f>D239='15.02.2022 Смета'!D241</f>
        <v>1</v>
      </c>
      <c r="AN239" t="b">
        <f>F239='15.02.2022 Смета'!E241</f>
        <v>1</v>
      </c>
      <c r="AO239" t="b">
        <f>G239='15.02.2022 Смета'!F241</f>
        <v>1</v>
      </c>
      <c r="AP239" t="b">
        <f>H239='15.02.2022 Смета'!G241</f>
        <v>1</v>
      </c>
    </row>
    <row r="240" spans="1:42" ht="16.149999999999999" customHeight="1" x14ac:dyDescent="0.25">
      <c r="A240" s="108">
        <v>200</v>
      </c>
      <c r="B240" s="8"/>
      <c r="C240" s="21" t="s">
        <v>149</v>
      </c>
      <c r="D240" s="22" t="s">
        <v>271</v>
      </c>
      <c r="E240" s="21" t="s">
        <v>489</v>
      </c>
      <c r="F240" s="35">
        <v>44624</v>
      </c>
      <c r="G240" s="35">
        <v>44626</v>
      </c>
      <c r="H240" s="21" t="s">
        <v>336</v>
      </c>
      <c r="I240" s="22" t="s">
        <v>489</v>
      </c>
      <c r="J240" s="35">
        <v>44624</v>
      </c>
      <c r="K240" s="35">
        <v>44626</v>
      </c>
      <c r="L240" s="10"/>
      <c r="M240" s="10">
        <v>3400</v>
      </c>
      <c r="N240" s="10">
        <f t="shared" si="35"/>
        <v>0</v>
      </c>
      <c r="O240" s="10"/>
      <c r="P240" s="10">
        <v>2900</v>
      </c>
      <c r="Q240" s="10">
        <f t="shared" si="36"/>
        <v>0</v>
      </c>
      <c r="R240" s="10"/>
      <c r="S240" s="10">
        <v>2800</v>
      </c>
      <c r="T240" s="10">
        <f t="shared" si="37"/>
        <v>0</v>
      </c>
      <c r="U240" s="10">
        <v>15</v>
      </c>
      <c r="V240" s="10">
        <v>150</v>
      </c>
      <c r="W240" s="10">
        <f t="shared" si="40"/>
        <v>2250</v>
      </c>
      <c r="X240" s="10">
        <v>15</v>
      </c>
      <c r="Y240" s="10">
        <v>150</v>
      </c>
      <c r="Z240" s="10">
        <f t="shared" si="41"/>
        <v>2250</v>
      </c>
      <c r="AA240" s="10">
        <v>15</v>
      </c>
      <c r="AB240" s="10">
        <v>150</v>
      </c>
      <c r="AC240" s="10">
        <f t="shared" si="42"/>
        <v>2250</v>
      </c>
      <c r="AD240" s="11"/>
      <c r="AE240" s="26">
        <v>7</v>
      </c>
      <c r="AF240" s="7">
        <f t="shared" si="39"/>
        <v>0</v>
      </c>
      <c r="AG240" s="152">
        <v>1</v>
      </c>
      <c r="AH240" s="139">
        <f t="shared" si="43"/>
        <v>45</v>
      </c>
      <c r="AI240" s="139">
        <f t="shared" si="34"/>
        <v>6750</v>
      </c>
      <c r="AJ240" s="109">
        <f t="shared" si="44"/>
        <v>6750</v>
      </c>
      <c r="AM240" t="b">
        <f>D240='15.02.2022 Смета'!D242</f>
        <v>1</v>
      </c>
      <c r="AN240" t="b">
        <f>F240='15.02.2022 Смета'!E242</f>
        <v>1</v>
      </c>
      <c r="AO240" t="b">
        <f>G240='15.02.2022 Смета'!F242</f>
        <v>1</v>
      </c>
      <c r="AP240" t="b">
        <f>H240='15.02.2022 Смета'!G242</f>
        <v>1</v>
      </c>
    </row>
    <row r="241" spans="1:42" ht="16.149999999999999" customHeight="1" x14ac:dyDescent="0.25">
      <c r="A241" s="108">
        <v>201</v>
      </c>
      <c r="B241" s="8" t="s">
        <v>189</v>
      </c>
      <c r="C241" s="21" t="s">
        <v>149</v>
      </c>
      <c r="D241" s="22" t="s">
        <v>271</v>
      </c>
      <c r="E241" s="21" t="s">
        <v>514</v>
      </c>
      <c r="F241" s="35">
        <v>44679</v>
      </c>
      <c r="G241" s="35">
        <v>44682</v>
      </c>
      <c r="H241" s="21" t="s">
        <v>336</v>
      </c>
      <c r="I241" s="22" t="s">
        <v>514</v>
      </c>
      <c r="J241" s="35">
        <v>44679</v>
      </c>
      <c r="K241" s="35">
        <v>44682</v>
      </c>
      <c r="L241" s="10"/>
      <c r="M241" s="10">
        <v>3400</v>
      </c>
      <c r="N241" s="10">
        <f t="shared" si="35"/>
        <v>0</v>
      </c>
      <c r="O241" s="10"/>
      <c r="P241" s="10">
        <v>2900</v>
      </c>
      <c r="Q241" s="10">
        <f t="shared" si="36"/>
        <v>0</v>
      </c>
      <c r="R241" s="10"/>
      <c r="S241" s="10">
        <v>2800</v>
      </c>
      <c r="T241" s="10">
        <f t="shared" si="37"/>
        <v>0</v>
      </c>
      <c r="U241" s="10">
        <v>19</v>
      </c>
      <c r="V241" s="10">
        <v>150</v>
      </c>
      <c r="W241" s="10">
        <f t="shared" si="40"/>
        <v>2850</v>
      </c>
      <c r="X241" s="10">
        <v>19</v>
      </c>
      <c r="Y241" s="10">
        <v>150</v>
      </c>
      <c r="Z241" s="10">
        <f t="shared" si="41"/>
        <v>2850</v>
      </c>
      <c r="AA241" s="10">
        <v>19</v>
      </c>
      <c r="AB241" s="10">
        <v>150</v>
      </c>
      <c r="AC241" s="10">
        <f t="shared" si="42"/>
        <v>2850</v>
      </c>
      <c r="AD241" s="11">
        <v>60</v>
      </c>
      <c r="AE241" s="26">
        <v>7</v>
      </c>
      <c r="AF241" s="7">
        <f t="shared" si="39"/>
        <v>420</v>
      </c>
      <c r="AG241" s="152">
        <v>1</v>
      </c>
      <c r="AH241" s="145">
        <f t="shared" si="43"/>
        <v>117</v>
      </c>
      <c r="AI241" s="139">
        <f t="shared" si="34"/>
        <v>8970</v>
      </c>
      <c r="AJ241" s="118">
        <f t="shared" si="44"/>
        <v>8970</v>
      </c>
      <c r="AM241" t="b">
        <f>D241='15.02.2022 Смета'!D243</f>
        <v>1</v>
      </c>
      <c r="AN241" t="b">
        <f>F241='15.02.2022 Смета'!E243</f>
        <v>1</v>
      </c>
      <c r="AO241" t="b">
        <f>G241='15.02.2022 Смета'!F243</f>
        <v>1</v>
      </c>
      <c r="AP241" t="b">
        <f>H241='15.02.2022 Смета'!G243</f>
        <v>1</v>
      </c>
    </row>
    <row r="242" spans="1:42" ht="16.149999999999999" customHeight="1" x14ac:dyDescent="0.25">
      <c r="A242" s="108">
        <v>202</v>
      </c>
      <c r="B242" s="8" t="s">
        <v>189</v>
      </c>
      <c r="C242" s="21" t="s">
        <v>149</v>
      </c>
      <c r="D242" s="22" t="s">
        <v>174</v>
      </c>
      <c r="E242" s="21" t="s">
        <v>511</v>
      </c>
      <c r="F242" s="35">
        <v>44708</v>
      </c>
      <c r="G242" s="35">
        <v>44710</v>
      </c>
      <c r="H242" s="21" t="s">
        <v>336</v>
      </c>
      <c r="I242" s="22" t="s">
        <v>511</v>
      </c>
      <c r="J242" s="35">
        <v>44708</v>
      </c>
      <c r="K242" s="35">
        <v>44710</v>
      </c>
      <c r="L242" s="10"/>
      <c r="M242" s="10">
        <v>3400</v>
      </c>
      <c r="N242" s="10">
        <f t="shared" si="35"/>
        <v>0</v>
      </c>
      <c r="O242" s="10"/>
      <c r="P242" s="10">
        <v>2900</v>
      </c>
      <c r="Q242" s="10">
        <f t="shared" si="36"/>
        <v>0</v>
      </c>
      <c r="R242" s="10"/>
      <c r="S242" s="10">
        <v>2800</v>
      </c>
      <c r="T242" s="10">
        <f t="shared" si="37"/>
        <v>0</v>
      </c>
      <c r="U242" s="10">
        <v>19</v>
      </c>
      <c r="V242" s="10">
        <v>150</v>
      </c>
      <c r="W242" s="10">
        <f t="shared" si="40"/>
        <v>2850</v>
      </c>
      <c r="X242" s="10">
        <v>19</v>
      </c>
      <c r="Y242" s="10">
        <v>150</v>
      </c>
      <c r="Z242" s="10">
        <f t="shared" si="41"/>
        <v>2850</v>
      </c>
      <c r="AA242" s="10">
        <v>19</v>
      </c>
      <c r="AB242" s="10">
        <v>150</v>
      </c>
      <c r="AC242" s="10">
        <f t="shared" si="42"/>
        <v>2850</v>
      </c>
      <c r="AD242" s="11">
        <v>60</v>
      </c>
      <c r="AE242" s="26">
        <v>7</v>
      </c>
      <c r="AF242" s="7">
        <f t="shared" si="39"/>
        <v>420</v>
      </c>
      <c r="AG242" s="152">
        <v>1</v>
      </c>
      <c r="AH242" s="145">
        <f t="shared" si="43"/>
        <v>117</v>
      </c>
      <c r="AI242" s="139">
        <f t="shared" si="34"/>
        <v>8970</v>
      </c>
      <c r="AJ242" s="118">
        <f t="shared" si="44"/>
        <v>8970</v>
      </c>
      <c r="AM242" t="b">
        <f>D242='15.02.2022 Смета'!D244</f>
        <v>1</v>
      </c>
      <c r="AN242" t="b">
        <f>F242='15.02.2022 Смета'!E244</f>
        <v>1</v>
      </c>
      <c r="AO242" t="b">
        <f>G242='15.02.2022 Смета'!F244</f>
        <v>1</v>
      </c>
      <c r="AP242" t="b">
        <f>H242='15.02.2022 Смета'!G244</f>
        <v>1</v>
      </c>
    </row>
    <row r="243" spans="1:42" ht="16.149999999999999" customHeight="1" x14ac:dyDescent="0.25">
      <c r="A243" s="108">
        <v>203</v>
      </c>
      <c r="B243" s="8" t="s">
        <v>189</v>
      </c>
      <c r="C243" s="21" t="s">
        <v>149</v>
      </c>
      <c r="D243" s="22" t="s">
        <v>174</v>
      </c>
      <c r="E243" s="21" t="s">
        <v>510</v>
      </c>
      <c r="F243" s="35">
        <v>44711</v>
      </c>
      <c r="G243" s="35">
        <v>44714</v>
      </c>
      <c r="H243" s="21" t="s">
        <v>336</v>
      </c>
      <c r="I243" s="22" t="s">
        <v>510</v>
      </c>
      <c r="J243" s="35">
        <v>44711</v>
      </c>
      <c r="K243" s="35">
        <v>44714</v>
      </c>
      <c r="L243" s="10">
        <v>1</v>
      </c>
      <c r="M243" s="10">
        <v>3400</v>
      </c>
      <c r="N243" s="10">
        <f t="shared" si="35"/>
        <v>3400</v>
      </c>
      <c r="O243" s="10">
        <v>1</v>
      </c>
      <c r="P243" s="10">
        <v>2900</v>
      </c>
      <c r="Q243" s="10">
        <f t="shared" si="36"/>
        <v>2900</v>
      </c>
      <c r="R243" s="10">
        <v>1</v>
      </c>
      <c r="S243" s="10">
        <v>2800</v>
      </c>
      <c r="T243" s="10">
        <f t="shared" si="37"/>
        <v>2800</v>
      </c>
      <c r="U243" s="10">
        <v>19</v>
      </c>
      <c r="V243" s="10">
        <v>150</v>
      </c>
      <c r="W243" s="10">
        <f t="shared" si="40"/>
        <v>2850</v>
      </c>
      <c r="X243" s="10">
        <v>19</v>
      </c>
      <c r="Y243" s="10">
        <v>150</v>
      </c>
      <c r="Z243" s="10">
        <f t="shared" si="41"/>
        <v>2850</v>
      </c>
      <c r="AA243" s="10">
        <v>19</v>
      </c>
      <c r="AB243" s="10">
        <v>150</v>
      </c>
      <c r="AC243" s="10">
        <f t="shared" si="42"/>
        <v>2850</v>
      </c>
      <c r="AD243" s="11">
        <v>60</v>
      </c>
      <c r="AE243" s="26">
        <v>7</v>
      </c>
      <c r="AF243" s="7">
        <f t="shared" si="39"/>
        <v>420</v>
      </c>
      <c r="AG243" s="152">
        <v>1</v>
      </c>
      <c r="AH243" s="145">
        <f t="shared" si="43"/>
        <v>120</v>
      </c>
      <c r="AI243" s="139">
        <f t="shared" si="34"/>
        <v>18070</v>
      </c>
      <c r="AJ243" s="118">
        <f t="shared" si="44"/>
        <v>18070</v>
      </c>
      <c r="AM243" t="b">
        <f>D243='15.02.2022 Смета'!D245</f>
        <v>1</v>
      </c>
      <c r="AN243" t="b">
        <f>F243='15.02.2022 Смета'!E245</f>
        <v>1</v>
      </c>
      <c r="AO243" t="b">
        <f>G243='15.02.2022 Смета'!F245</f>
        <v>1</v>
      </c>
      <c r="AP243" t="b">
        <f>H243='15.02.2022 Смета'!G245</f>
        <v>1</v>
      </c>
    </row>
    <row r="244" spans="1:42" ht="16.149999999999999" customHeight="1" x14ac:dyDescent="0.25">
      <c r="A244" s="108">
        <v>204</v>
      </c>
      <c r="B244" s="8" t="s">
        <v>189</v>
      </c>
      <c r="C244" s="21" t="s">
        <v>149</v>
      </c>
      <c r="D244" s="22" t="s">
        <v>174</v>
      </c>
      <c r="E244" s="21" t="s">
        <v>515</v>
      </c>
      <c r="F244" s="35">
        <v>44718</v>
      </c>
      <c r="G244" s="35">
        <v>44720</v>
      </c>
      <c r="H244" s="21" t="s">
        <v>336</v>
      </c>
      <c r="I244" s="22" t="s">
        <v>515</v>
      </c>
      <c r="J244" s="35">
        <v>44718</v>
      </c>
      <c r="K244" s="35">
        <v>44720</v>
      </c>
      <c r="L244" s="10">
        <v>1</v>
      </c>
      <c r="M244" s="10">
        <v>3400</v>
      </c>
      <c r="N244" s="10">
        <f t="shared" si="35"/>
        <v>3400</v>
      </c>
      <c r="O244" s="10">
        <v>1</v>
      </c>
      <c r="P244" s="10">
        <v>2900</v>
      </c>
      <c r="Q244" s="10">
        <f t="shared" si="36"/>
        <v>2900</v>
      </c>
      <c r="R244" s="10">
        <v>1</v>
      </c>
      <c r="S244" s="10">
        <v>2800</v>
      </c>
      <c r="T244" s="10">
        <f t="shared" si="37"/>
        <v>2800</v>
      </c>
      <c r="U244" s="10">
        <v>19</v>
      </c>
      <c r="V244" s="10">
        <v>150</v>
      </c>
      <c r="W244" s="10">
        <f t="shared" si="40"/>
        <v>2850</v>
      </c>
      <c r="X244" s="10">
        <v>19</v>
      </c>
      <c r="Y244" s="10">
        <v>150</v>
      </c>
      <c r="Z244" s="10">
        <f t="shared" si="41"/>
        <v>2850</v>
      </c>
      <c r="AA244" s="10">
        <v>19</v>
      </c>
      <c r="AB244" s="10">
        <v>150</v>
      </c>
      <c r="AC244" s="10">
        <f t="shared" si="42"/>
        <v>2850</v>
      </c>
      <c r="AD244" s="11">
        <v>60</v>
      </c>
      <c r="AE244" s="26">
        <v>7</v>
      </c>
      <c r="AF244" s="7">
        <f t="shared" si="39"/>
        <v>420</v>
      </c>
      <c r="AG244" s="152">
        <v>1</v>
      </c>
      <c r="AH244" s="145">
        <f t="shared" si="43"/>
        <v>120</v>
      </c>
      <c r="AI244" s="139">
        <f t="shared" si="34"/>
        <v>18070</v>
      </c>
      <c r="AJ244" s="118">
        <f t="shared" si="44"/>
        <v>18070</v>
      </c>
      <c r="AM244" t="b">
        <f>D244='15.02.2022 Смета'!D246</f>
        <v>1</v>
      </c>
      <c r="AN244" t="b">
        <f>F244='15.02.2022 Смета'!E246</f>
        <v>1</v>
      </c>
      <c r="AO244" t="b">
        <f>G244='15.02.2022 Смета'!F246</f>
        <v>1</v>
      </c>
      <c r="AP244" t="b">
        <f>H244='15.02.2022 Смета'!G246</f>
        <v>1</v>
      </c>
    </row>
    <row r="245" spans="1:42" ht="16.149999999999999" customHeight="1" x14ac:dyDescent="0.25">
      <c r="A245" s="108">
        <v>205</v>
      </c>
      <c r="B245" s="8" t="s">
        <v>189</v>
      </c>
      <c r="C245" s="21" t="s">
        <v>149</v>
      </c>
      <c r="D245" s="22" t="s">
        <v>174</v>
      </c>
      <c r="E245" s="21" t="s">
        <v>781</v>
      </c>
      <c r="F245" s="35">
        <v>44722</v>
      </c>
      <c r="G245" s="35">
        <v>44725</v>
      </c>
      <c r="H245" s="21" t="s">
        <v>336</v>
      </c>
      <c r="I245" s="22" t="s">
        <v>781</v>
      </c>
      <c r="J245" s="35">
        <v>44722</v>
      </c>
      <c r="K245" s="35">
        <v>44725</v>
      </c>
      <c r="L245" s="10">
        <v>1</v>
      </c>
      <c r="M245" s="10">
        <v>3400</v>
      </c>
      <c r="N245" s="10">
        <f t="shared" si="35"/>
        <v>3400</v>
      </c>
      <c r="O245" s="10">
        <v>1</v>
      </c>
      <c r="P245" s="10">
        <v>2900</v>
      </c>
      <c r="Q245" s="10">
        <f t="shared" si="36"/>
        <v>2900</v>
      </c>
      <c r="R245" s="10">
        <v>1</v>
      </c>
      <c r="S245" s="10">
        <v>2800</v>
      </c>
      <c r="T245" s="10">
        <f t="shared" si="37"/>
        <v>2800</v>
      </c>
      <c r="U245" s="10">
        <v>15</v>
      </c>
      <c r="V245" s="10">
        <v>150</v>
      </c>
      <c r="W245" s="10">
        <f t="shared" si="40"/>
        <v>2250</v>
      </c>
      <c r="X245" s="10">
        <v>15</v>
      </c>
      <c r="Y245" s="10">
        <v>150</v>
      </c>
      <c r="Z245" s="10">
        <f t="shared" si="41"/>
        <v>2250</v>
      </c>
      <c r="AA245" s="10">
        <v>15</v>
      </c>
      <c r="AB245" s="10">
        <v>150</v>
      </c>
      <c r="AC245" s="10">
        <f t="shared" si="42"/>
        <v>2250</v>
      </c>
      <c r="AD245" s="11">
        <v>48</v>
      </c>
      <c r="AE245" s="26">
        <v>7</v>
      </c>
      <c r="AF245" s="7">
        <f t="shared" si="39"/>
        <v>336</v>
      </c>
      <c r="AG245" s="152">
        <v>1</v>
      </c>
      <c r="AH245" s="145">
        <f t="shared" si="43"/>
        <v>96</v>
      </c>
      <c r="AI245" s="139">
        <f t="shared" si="34"/>
        <v>16186</v>
      </c>
      <c r="AJ245" s="118">
        <f t="shared" si="44"/>
        <v>16186</v>
      </c>
      <c r="AM245" t="b">
        <f>D245='15.02.2022 Смета'!D247</f>
        <v>1</v>
      </c>
      <c r="AN245" t="b">
        <f>F245='15.02.2022 Смета'!E247</f>
        <v>1</v>
      </c>
      <c r="AO245" t="b">
        <f>G245='15.02.2022 Смета'!F247</f>
        <v>1</v>
      </c>
      <c r="AP245" t="b">
        <f>H245='15.02.2022 Смета'!G247</f>
        <v>1</v>
      </c>
    </row>
    <row r="246" spans="1:42" ht="16.149999999999999" customHeight="1" x14ac:dyDescent="0.25">
      <c r="A246" s="108">
        <v>206</v>
      </c>
      <c r="B246" s="8" t="s">
        <v>189</v>
      </c>
      <c r="C246" s="21" t="s">
        <v>149</v>
      </c>
      <c r="D246" s="22" t="s">
        <v>174</v>
      </c>
      <c r="E246" s="21" t="s">
        <v>534</v>
      </c>
      <c r="F246" s="35">
        <v>44732</v>
      </c>
      <c r="G246" s="35">
        <v>44736</v>
      </c>
      <c r="H246" s="21" t="s">
        <v>336</v>
      </c>
      <c r="I246" s="22" t="s">
        <v>534</v>
      </c>
      <c r="J246" s="35">
        <v>44732</v>
      </c>
      <c r="K246" s="35">
        <v>44736</v>
      </c>
      <c r="L246" s="14">
        <v>1</v>
      </c>
      <c r="M246" s="10">
        <v>3400</v>
      </c>
      <c r="N246" s="10">
        <f t="shared" si="35"/>
        <v>3400</v>
      </c>
      <c r="O246" s="14">
        <v>1</v>
      </c>
      <c r="P246" s="10">
        <v>2900</v>
      </c>
      <c r="Q246" s="10">
        <f t="shared" si="36"/>
        <v>2900</v>
      </c>
      <c r="R246" s="14">
        <v>1</v>
      </c>
      <c r="S246" s="10">
        <v>2800</v>
      </c>
      <c r="T246" s="10">
        <f t="shared" si="37"/>
        <v>2800</v>
      </c>
      <c r="U246" s="12">
        <v>19</v>
      </c>
      <c r="V246" s="10">
        <v>150</v>
      </c>
      <c r="W246" s="10">
        <f t="shared" si="40"/>
        <v>2850</v>
      </c>
      <c r="X246" s="12">
        <v>19</v>
      </c>
      <c r="Y246" s="10">
        <v>150</v>
      </c>
      <c r="Z246" s="10">
        <f t="shared" si="41"/>
        <v>2850</v>
      </c>
      <c r="AA246" s="12">
        <v>19</v>
      </c>
      <c r="AB246" s="10">
        <v>150</v>
      </c>
      <c r="AC246" s="10">
        <f t="shared" si="42"/>
        <v>2850</v>
      </c>
      <c r="AD246" s="12">
        <v>60</v>
      </c>
      <c r="AE246" s="26">
        <v>7</v>
      </c>
      <c r="AF246" s="7">
        <f t="shared" si="39"/>
        <v>420</v>
      </c>
      <c r="AG246" s="152">
        <v>1</v>
      </c>
      <c r="AH246" s="145">
        <f t="shared" si="43"/>
        <v>120</v>
      </c>
      <c r="AI246" s="139">
        <f t="shared" si="34"/>
        <v>18070</v>
      </c>
      <c r="AJ246" s="118">
        <f t="shared" si="44"/>
        <v>18070</v>
      </c>
      <c r="AM246" t="b">
        <f>D246='15.02.2022 Смета'!D248</f>
        <v>1</v>
      </c>
      <c r="AN246" t="b">
        <f>F246='15.02.2022 Смета'!E248</f>
        <v>1</v>
      </c>
      <c r="AO246" t="b">
        <f>G246='15.02.2022 Смета'!F248</f>
        <v>1</v>
      </c>
      <c r="AP246" t="b">
        <f>H246='15.02.2022 Смета'!G248</f>
        <v>1</v>
      </c>
    </row>
    <row r="247" spans="1:42" ht="16.149999999999999" customHeight="1" x14ac:dyDescent="0.25">
      <c r="A247" s="108">
        <v>207</v>
      </c>
      <c r="B247" s="8" t="s">
        <v>189</v>
      </c>
      <c r="C247" s="21" t="s">
        <v>149</v>
      </c>
      <c r="D247" s="22" t="s">
        <v>174</v>
      </c>
      <c r="E247" s="21" t="s">
        <v>535</v>
      </c>
      <c r="F247" s="35">
        <v>44739</v>
      </c>
      <c r="G247" s="35">
        <v>44742</v>
      </c>
      <c r="H247" s="21" t="s">
        <v>336</v>
      </c>
      <c r="I247" s="22" t="s">
        <v>535</v>
      </c>
      <c r="J247" s="35">
        <v>44739</v>
      </c>
      <c r="K247" s="35">
        <v>44742</v>
      </c>
      <c r="L247" s="14">
        <v>1</v>
      </c>
      <c r="M247" s="10">
        <v>3400</v>
      </c>
      <c r="N247" s="10">
        <f t="shared" si="35"/>
        <v>3400</v>
      </c>
      <c r="O247" s="14">
        <v>1</v>
      </c>
      <c r="P247" s="10">
        <v>2900</v>
      </c>
      <c r="Q247" s="10">
        <f t="shared" si="36"/>
        <v>2900</v>
      </c>
      <c r="R247" s="14">
        <v>1</v>
      </c>
      <c r="S247" s="10">
        <v>2800</v>
      </c>
      <c r="T247" s="10">
        <f t="shared" si="37"/>
        <v>2800</v>
      </c>
      <c r="U247" s="12">
        <v>19</v>
      </c>
      <c r="V247" s="10">
        <v>150</v>
      </c>
      <c r="W247" s="10">
        <f t="shared" si="40"/>
        <v>2850</v>
      </c>
      <c r="X247" s="12">
        <v>19</v>
      </c>
      <c r="Y247" s="10">
        <v>150</v>
      </c>
      <c r="Z247" s="10">
        <f t="shared" si="41"/>
        <v>2850</v>
      </c>
      <c r="AA247" s="12">
        <v>19</v>
      </c>
      <c r="AB247" s="10">
        <v>150</v>
      </c>
      <c r="AC247" s="10">
        <f t="shared" si="42"/>
        <v>2850</v>
      </c>
      <c r="AD247" s="12">
        <v>60</v>
      </c>
      <c r="AE247" s="26">
        <v>7</v>
      </c>
      <c r="AF247" s="7">
        <f t="shared" si="39"/>
        <v>420</v>
      </c>
      <c r="AG247" s="152">
        <v>1</v>
      </c>
      <c r="AH247" s="145">
        <f t="shared" si="43"/>
        <v>120</v>
      </c>
      <c r="AI247" s="139">
        <f t="shared" si="34"/>
        <v>18070</v>
      </c>
      <c r="AJ247" s="118">
        <f t="shared" si="44"/>
        <v>18070</v>
      </c>
      <c r="AM247" t="b">
        <f>D247='15.02.2022 Смета'!D249</f>
        <v>1</v>
      </c>
      <c r="AN247" t="b">
        <f>F247='15.02.2022 Смета'!E249</f>
        <v>1</v>
      </c>
      <c r="AO247" t="b">
        <f>G247='15.02.2022 Смета'!F249</f>
        <v>1</v>
      </c>
      <c r="AP247" t="b">
        <f>H247='15.02.2022 Смета'!G249</f>
        <v>1</v>
      </c>
    </row>
    <row r="248" spans="1:42" ht="16.149999999999999" customHeight="1" x14ac:dyDescent="0.25">
      <c r="A248" s="106"/>
      <c r="B248" s="96"/>
      <c r="C248" s="97"/>
      <c r="D248" s="179" t="s">
        <v>865</v>
      </c>
      <c r="E248" s="99"/>
      <c r="F248" s="99"/>
      <c r="G248" s="99"/>
      <c r="H248" s="99"/>
      <c r="I248" s="99"/>
      <c r="J248" s="99"/>
      <c r="K248" s="99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2"/>
      <c r="AE248" s="79"/>
      <c r="AF248" s="79"/>
      <c r="AG248" s="153"/>
      <c r="AH248" s="151"/>
      <c r="AI248" s="151"/>
      <c r="AJ248" s="164"/>
      <c r="AM248" t="b">
        <f>D248='15.02.2022 Смета'!D250</f>
        <v>1</v>
      </c>
      <c r="AN248" t="b">
        <f>F248='15.02.2022 Смета'!E250</f>
        <v>1</v>
      </c>
      <c r="AO248" t="b">
        <f>G248='15.02.2022 Смета'!F250</f>
        <v>1</v>
      </c>
      <c r="AP248" t="b">
        <f>H248='15.02.2022 Смета'!G250</f>
        <v>1</v>
      </c>
    </row>
    <row r="249" spans="1:42" ht="16.149999999999999" customHeight="1" x14ac:dyDescent="0.25">
      <c r="A249" s="108">
        <v>208</v>
      </c>
      <c r="B249" s="8" t="s">
        <v>16</v>
      </c>
      <c r="C249" s="21" t="s">
        <v>160</v>
      </c>
      <c r="D249" s="22" t="s">
        <v>174</v>
      </c>
      <c r="E249" s="21" t="s">
        <v>406</v>
      </c>
      <c r="F249" s="35">
        <v>44679</v>
      </c>
      <c r="G249" s="35">
        <v>44681</v>
      </c>
      <c r="H249" s="21" t="s">
        <v>301</v>
      </c>
      <c r="I249" s="22" t="s">
        <v>406</v>
      </c>
      <c r="J249" s="35">
        <v>44679</v>
      </c>
      <c r="K249" s="35">
        <v>44681</v>
      </c>
      <c r="L249" s="10"/>
      <c r="M249" s="10">
        <v>3400</v>
      </c>
      <c r="N249" s="10">
        <f t="shared" si="35"/>
        <v>0</v>
      </c>
      <c r="O249" s="10"/>
      <c r="P249" s="10">
        <v>2900</v>
      </c>
      <c r="Q249" s="10">
        <f t="shared" si="36"/>
        <v>0</v>
      </c>
      <c r="R249" s="10"/>
      <c r="S249" s="10">
        <v>2800</v>
      </c>
      <c r="T249" s="10">
        <f t="shared" si="37"/>
        <v>0</v>
      </c>
      <c r="U249" s="23">
        <v>32</v>
      </c>
      <c r="V249" s="10">
        <v>150</v>
      </c>
      <c r="W249" s="10">
        <f t="shared" si="40"/>
        <v>4800</v>
      </c>
      <c r="X249" s="23">
        <v>32</v>
      </c>
      <c r="Y249" s="10">
        <v>150</v>
      </c>
      <c r="Z249" s="10">
        <f t="shared" si="41"/>
        <v>4800</v>
      </c>
      <c r="AA249" s="23">
        <v>32</v>
      </c>
      <c r="AB249" s="10">
        <v>150</v>
      </c>
      <c r="AC249" s="10">
        <f t="shared" si="42"/>
        <v>4800</v>
      </c>
      <c r="AD249" s="11">
        <v>57</v>
      </c>
      <c r="AE249" s="26">
        <v>7</v>
      </c>
      <c r="AF249" s="7">
        <f t="shared" si="39"/>
        <v>399</v>
      </c>
      <c r="AG249" s="152">
        <v>1</v>
      </c>
      <c r="AH249" s="145">
        <f t="shared" si="43"/>
        <v>153</v>
      </c>
      <c r="AI249" s="139">
        <f t="shared" si="34"/>
        <v>14799</v>
      </c>
      <c r="AJ249" s="118">
        <f t="shared" si="44"/>
        <v>14799</v>
      </c>
      <c r="AM249" t="b">
        <f>D249='15.02.2022 Смета'!D251</f>
        <v>1</v>
      </c>
      <c r="AN249" t="b">
        <f>F249='15.02.2022 Смета'!E251</f>
        <v>1</v>
      </c>
      <c r="AO249" t="b">
        <f>G249='15.02.2022 Смета'!F251</f>
        <v>1</v>
      </c>
      <c r="AP249" t="b">
        <f>H249='15.02.2022 Смета'!G251</f>
        <v>1</v>
      </c>
    </row>
    <row r="250" spans="1:42" ht="16.149999999999999" customHeight="1" x14ac:dyDescent="0.25">
      <c r="A250" s="108">
        <v>209</v>
      </c>
      <c r="B250" s="8" t="s">
        <v>16</v>
      </c>
      <c r="C250" s="21" t="s">
        <v>160</v>
      </c>
      <c r="D250" s="22" t="s">
        <v>173</v>
      </c>
      <c r="E250" s="21" t="s">
        <v>512</v>
      </c>
      <c r="F250" s="35">
        <v>44686</v>
      </c>
      <c r="G250" s="35">
        <v>44687</v>
      </c>
      <c r="H250" s="21" t="s">
        <v>301</v>
      </c>
      <c r="I250" s="22" t="s">
        <v>512</v>
      </c>
      <c r="J250" s="35">
        <v>44686</v>
      </c>
      <c r="K250" s="35">
        <v>44687</v>
      </c>
      <c r="L250" s="10"/>
      <c r="M250" s="10">
        <v>3400</v>
      </c>
      <c r="N250" s="10">
        <f t="shared" si="35"/>
        <v>0</v>
      </c>
      <c r="O250" s="10"/>
      <c r="P250" s="10">
        <v>2900</v>
      </c>
      <c r="Q250" s="10">
        <f t="shared" si="36"/>
        <v>0</v>
      </c>
      <c r="R250" s="10"/>
      <c r="S250" s="10">
        <v>2800</v>
      </c>
      <c r="T250" s="10">
        <f t="shared" si="37"/>
        <v>0</v>
      </c>
      <c r="U250" s="10">
        <v>7</v>
      </c>
      <c r="V250" s="10">
        <v>150</v>
      </c>
      <c r="W250" s="10">
        <f t="shared" si="40"/>
        <v>1050</v>
      </c>
      <c r="X250" s="10">
        <v>7</v>
      </c>
      <c r="Y250" s="10">
        <v>150</v>
      </c>
      <c r="Z250" s="10">
        <f t="shared" si="41"/>
        <v>1050</v>
      </c>
      <c r="AA250" s="10">
        <v>7</v>
      </c>
      <c r="AB250" s="10">
        <v>150</v>
      </c>
      <c r="AC250" s="10">
        <f t="shared" si="42"/>
        <v>1050</v>
      </c>
      <c r="AD250" s="11">
        <v>27</v>
      </c>
      <c r="AE250" s="26">
        <v>7</v>
      </c>
      <c r="AF250" s="7">
        <f t="shared" si="39"/>
        <v>189</v>
      </c>
      <c r="AG250" s="152">
        <v>1</v>
      </c>
      <c r="AH250" s="145">
        <f t="shared" si="43"/>
        <v>48</v>
      </c>
      <c r="AI250" s="139">
        <f t="shared" si="34"/>
        <v>3339</v>
      </c>
      <c r="AJ250" s="118">
        <f t="shared" si="44"/>
        <v>3339</v>
      </c>
      <c r="AM250" t="b">
        <f>D250='15.02.2022 Смета'!D252</f>
        <v>1</v>
      </c>
      <c r="AN250" t="b">
        <f>F250='15.02.2022 Смета'!E252</f>
        <v>1</v>
      </c>
      <c r="AO250" t="b">
        <f>G250='15.02.2022 Смета'!F252</f>
        <v>1</v>
      </c>
      <c r="AP250" t="b">
        <f>H250='15.02.2022 Смета'!G252</f>
        <v>1</v>
      </c>
    </row>
    <row r="251" spans="1:42" ht="27.6" customHeight="1" x14ac:dyDescent="0.25">
      <c r="A251" s="108">
        <v>210</v>
      </c>
      <c r="B251" s="8" t="s">
        <v>16</v>
      </c>
      <c r="C251" s="21" t="s">
        <v>160</v>
      </c>
      <c r="D251" s="22" t="s">
        <v>59</v>
      </c>
      <c r="E251" s="21" t="s">
        <v>405</v>
      </c>
      <c r="F251" s="35">
        <v>44714</v>
      </c>
      <c r="G251" s="35">
        <v>44717</v>
      </c>
      <c r="H251" s="21" t="s">
        <v>1090</v>
      </c>
      <c r="I251" s="22" t="s">
        <v>405</v>
      </c>
      <c r="J251" s="35">
        <v>44714</v>
      </c>
      <c r="K251" s="35">
        <v>44717</v>
      </c>
      <c r="L251" s="10"/>
      <c r="M251" s="10">
        <v>3400</v>
      </c>
      <c r="N251" s="10">
        <f t="shared" si="35"/>
        <v>0</v>
      </c>
      <c r="O251" s="10"/>
      <c r="P251" s="10">
        <v>2900</v>
      </c>
      <c r="Q251" s="10">
        <f t="shared" si="36"/>
        <v>0</v>
      </c>
      <c r="R251" s="10"/>
      <c r="S251" s="10">
        <v>2800</v>
      </c>
      <c r="T251" s="10">
        <f t="shared" si="37"/>
        <v>0</v>
      </c>
      <c r="U251" s="10">
        <v>21</v>
      </c>
      <c r="V251" s="10">
        <v>150</v>
      </c>
      <c r="W251" s="10">
        <f t="shared" si="40"/>
        <v>3150</v>
      </c>
      <c r="X251" s="10">
        <v>21</v>
      </c>
      <c r="Y251" s="10">
        <v>150</v>
      </c>
      <c r="Z251" s="10">
        <f t="shared" si="41"/>
        <v>3150</v>
      </c>
      <c r="AA251" s="10">
        <v>21</v>
      </c>
      <c r="AB251" s="10">
        <v>150</v>
      </c>
      <c r="AC251" s="10">
        <f t="shared" si="42"/>
        <v>3150</v>
      </c>
      <c r="AD251" s="11">
        <v>81</v>
      </c>
      <c r="AE251" s="26">
        <v>7</v>
      </c>
      <c r="AF251" s="7">
        <f t="shared" si="39"/>
        <v>567</v>
      </c>
      <c r="AG251" s="152">
        <v>1</v>
      </c>
      <c r="AH251" s="139">
        <f t="shared" si="43"/>
        <v>144</v>
      </c>
      <c r="AI251" s="139">
        <f t="shared" si="34"/>
        <v>10017</v>
      </c>
      <c r="AJ251" s="109">
        <f t="shared" si="44"/>
        <v>10017</v>
      </c>
      <c r="AM251" t="b">
        <f>D251='15.02.2022 Смета'!D253</f>
        <v>1</v>
      </c>
      <c r="AN251" t="b">
        <f>F251='15.02.2022 Смета'!E253</f>
        <v>1</v>
      </c>
      <c r="AO251" t="b">
        <f>G251='15.02.2022 Смета'!F253</f>
        <v>1</v>
      </c>
      <c r="AP251" t="b">
        <f>H251='15.02.2022 Смета'!G253</f>
        <v>0</v>
      </c>
    </row>
    <row r="252" spans="1:42" ht="16.149999999999999" customHeight="1" x14ac:dyDescent="0.25">
      <c r="A252" s="108">
        <v>211</v>
      </c>
      <c r="B252" s="8" t="s">
        <v>16</v>
      </c>
      <c r="C252" s="21" t="s">
        <v>160</v>
      </c>
      <c r="D252" s="22" t="s">
        <v>60</v>
      </c>
      <c r="E252" s="21" t="s">
        <v>782</v>
      </c>
      <c r="F252" s="35">
        <v>44820</v>
      </c>
      <c r="G252" s="35">
        <v>44822</v>
      </c>
      <c r="H252" s="21" t="s">
        <v>301</v>
      </c>
      <c r="I252" s="22" t="s">
        <v>782</v>
      </c>
      <c r="J252" s="35">
        <v>44820</v>
      </c>
      <c r="K252" s="35">
        <v>44822</v>
      </c>
      <c r="L252" s="10">
        <v>1</v>
      </c>
      <c r="M252" s="10">
        <v>3400</v>
      </c>
      <c r="N252" s="10">
        <f t="shared" si="35"/>
        <v>3400</v>
      </c>
      <c r="O252" s="10">
        <v>1</v>
      </c>
      <c r="P252" s="10">
        <v>2900</v>
      </c>
      <c r="Q252" s="10">
        <f t="shared" si="36"/>
        <v>2900</v>
      </c>
      <c r="R252" s="10">
        <v>1</v>
      </c>
      <c r="S252" s="10">
        <v>2800</v>
      </c>
      <c r="T252" s="10">
        <f t="shared" si="37"/>
        <v>2800</v>
      </c>
      <c r="U252" s="10">
        <v>21</v>
      </c>
      <c r="V252" s="10">
        <v>150</v>
      </c>
      <c r="W252" s="10">
        <f t="shared" si="40"/>
        <v>3150</v>
      </c>
      <c r="X252" s="10">
        <v>21</v>
      </c>
      <c r="Y252" s="10">
        <v>150</v>
      </c>
      <c r="Z252" s="10">
        <f t="shared" si="41"/>
        <v>3150</v>
      </c>
      <c r="AA252" s="10">
        <v>21</v>
      </c>
      <c r="AB252" s="10">
        <v>150</v>
      </c>
      <c r="AC252" s="10">
        <f t="shared" si="42"/>
        <v>3150</v>
      </c>
      <c r="AD252" s="11">
        <v>81</v>
      </c>
      <c r="AE252" s="26">
        <v>7</v>
      </c>
      <c r="AF252" s="7">
        <f t="shared" si="39"/>
        <v>567</v>
      </c>
      <c r="AG252" s="152">
        <v>1</v>
      </c>
      <c r="AH252" s="139">
        <f t="shared" si="43"/>
        <v>147</v>
      </c>
      <c r="AI252" s="139">
        <f t="shared" si="34"/>
        <v>19117</v>
      </c>
      <c r="AJ252" s="109">
        <f t="shared" si="44"/>
        <v>19117</v>
      </c>
      <c r="AM252" t="b">
        <f>D252='15.02.2022 Смета'!D254</f>
        <v>1</v>
      </c>
      <c r="AN252" t="b">
        <f>F252='15.02.2022 Смета'!E254</f>
        <v>1</v>
      </c>
      <c r="AO252" t="b">
        <f>G252='15.02.2022 Смета'!F254</f>
        <v>1</v>
      </c>
      <c r="AP252" t="b">
        <f>H252='15.02.2022 Смета'!G254</f>
        <v>1</v>
      </c>
    </row>
    <row r="253" spans="1:42" ht="16.899999999999999" customHeight="1" x14ac:dyDescent="0.25">
      <c r="A253" s="106"/>
      <c r="B253" s="96"/>
      <c r="C253" s="97"/>
      <c r="D253" s="179" t="s">
        <v>924</v>
      </c>
      <c r="E253" s="99"/>
      <c r="F253" s="99"/>
      <c r="G253" s="99"/>
      <c r="H253" s="99"/>
      <c r="I253" s="99"/>
      <c r="J253" s="99"/>
      <c r="K253" s="99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2"/>
      <c r="AE253" s="79"/>
      <c r="AF253" s="79"/>
      <c r="AG253" s="153"/>
      <c r="AH253" s="151"/>
      <c r="AI253" s="151"/>
      <c r="AJ253" s="164"/>
      <c r="AM253" t="b">
        <f>D253='15.02.2022 Смета'!D255</f>
        <v>0</v>
      </c>
      <c r="AN253" t="b">
        <f>F253='15.02.2022 Смета'!E255</f>
        <v>1</v>
      </c>
      <c r="AO253" t="b">
        <f>G253='15.02.2022 Смета'!F255</f>
        <v>1</v>
      </c>
      <c r="AP253" t="b">
        <f>H253='15.02.2022 Смета'!G255</f>
        <v>1</v>
      </c>
    </row>
    <row r="254" spans="1:42" ht="65.650000000000006" customHeight="1" x14ac:dyDescent="0.25">
      <c r="A254" s="108">
        <v>212</v>
      </c>
      <c r="B254" s="8"/>
      <c r="C254" s="21" t="s">
        <v>119</v>
      </c>
      <c r="D254" s="22" t="s">
        <v>605</v>
      </c>
      <c r="E254" s="21" t="s">
        <v>455</v>
      </c>
      <c r="F254" s="35">
        <v>44624</v>
      </c>
      <c r="G254" s="35">
        <v>44625</v>
      </c>
      <c r="H254" s="21" t="s">
        <v>301</v>
      </c>
      <c r="I254" s="22" t="s">
        <v>455</v>
      </c>
      <c r="J254" s="35">
        <v>44624</v>
      </c>
      <c r="K254" s="35">
        <v>44625</v>
      </c>
      <c r="L254" s="10"/>
      <c r="M254" s="10">
        <v>3400</v>
      </c>
      <c r="N254" s="10">
        <f t="shared" si="35"/>
        <v>0</v>
      </c>
      <c r="O254" s="10"/>
      <c r="P254" s="10">
        <v>2900</v>
      </c>
      <c r="Q254" s="10">
        <f t="shared" si="36"/>
        <v>0</v>
      </c>
      <c r="R254" s="10"/>
      <c r="S254" s="10">
        <v>2800</v>
      </c>
      <c r="T254" s="10">
        <f t="shared" si="37"/>
        <v>0</v>
      </c>
      <c r="U254" s="10">
        <v>92</v>
      </c>
      <c r="V254" s="10">
        <v>150</v>
      </c>
      <c r="W254" s="10">
        <f t="shared" si="40"/>
        <v>13800</v>
      </c>
      <c r="X254" s="10">
        <v>76</v>
      </c>
      <c r="Y254" s="10">
        <v>150</v>
      </c>
      <c r="Z254" s="10">
        <f t="shared" si="41"/>
        <v>11400</v>
      </c>
      <c r="AA254" s="10">
        <v>76</v>
      </c>
      <c r="AB254" s="10">
        <v>150</v>
      </c>
      <c r="AC254" s="10">
        <f t="shared" si="42"/>
        <v>11400</v>
      </c>
      <c r="AD254" s="11"/>
      <c r="AE254" s="26">
        <v>7</v>
      </c>
      <c r="AF254" s="7">
        <f t="shared" si="39"/>
        <v>0</v>
      </c>
      <c r="AG254" s="152">
        <v>1</v>
      </c>
      <c r="AH254" s="139">
        <f t="shared" si="43"/>
        <v>244</v>
      </c>
      <c r="AI254" s="139">
        <f t="shared" si="34"/>
        <v>36600</v>
      </c>
      <c r="AJ254" s="109">
        <f t="shared" si="44"/>
        <v>36600</v>
      </c>
      <c r="AM254" t="b">
        <f>D254='15.02.2022 Смета'!D256</f>
        <v>1</v>
      </c>
      <c r="AN254" t="b">
        <f>F254='15.02.2022 Смета'!E256</f>
        <v>1</v>
      </c>
      <c r="AO254" t="b">
        <f>G254='15.02.2022 Смета'!F256</f>
        <v>1</v>
      </c>
      <c r="AP254" t="b">
        <f>H254='15.02.2022 Смета'!G256</f>
        <v>1</v>
      </c>
    </row>
    <row r="255" spans="1:42" ht="64.5" customHeight="1" x14ac:dyDescent="0.25">
      <c r="A255" s="108">
        <v>213</v>
      </c>
      <c r="B255" s="8" t="s">
        <v>192</v>
      </c>
      <c r="C255" s="21" t="s">
        <v>119</v>
      </c>
      <c r="D255" s="22" t="s">
        <v>264</v>
      </c>
      <c r="E255" s="21" t="s">
        <v>447</v>
      </c>
      <c r="F255" s="35">
        <v>44695</v>
      </c>
      <c r="G255" s="35">
        <v>44696</v>
      </c>
      <c r="H255" s="21" t="s">
        <v>301</v>
      </c>
      <c r="I255" s="22" t="s">
        <v>447</v>
      </c>
      <c r="J255" s="35">
        <v>44695</v>
      </c>
      <c r="K255" s="35">
        <v>44696</v>
      </c>
      <c r="L255" s="10"/>
      <c r="M255" s="10">
        <v>3400</v>
      </c>
      <c r="N255" s="10">
        <f t="shared" si="35"/>
        <v>0</v>
      </c>
      <c r="O255" s="10"/>
      <c r="P255" s="10">
        <v>2900</v>
      </c>
      <c r="Q255" s="10">
        <f t="shared" si="36"/>
        <v>0</v>
      </c>
      <c r="R255" s="10"/>
      <c r="S255" s="10">
        <v>2800</v>
      </c>
      <c r="T255" s="10">
        <f t="shared" si="37"/>
        <v>0</v>
      </c>
      <c r="U255" s="10">
        <v>92</v>
      </c>
      <c r="V255" s="10">
        <v>150</v>
      </c>
      <c r="W255" s="10">
        <f t="shared" si="40"/>
        <v>13800</v>
      </c>
      <c r="X255" s="10">
        <v>76</v>
      </c>
      <c r="Y255" s="10">
        <v>150</v>
      </c>
      <c r="Z255" s="10">
        <f t="shared" si="41"/>
        <v>11400</v>
      </c>
      <c r="AA255" s="10">
        <v>76</v>
      </c>
      <c r="AB255" s="10">
        <v>150</v>
      </c>
      <c r="AC255" s="10">
        <f t="shared" si="42"/>
        <v>11400</v>
      </c>
      <c r="AD255" s="11">
        <v>244</v>
      </c>
      <c r="AE255" s="26">
        <v>7</v>
      </c>
      <c r="AF255" s="7">
        <f t="shared" si="39"/>
        <v>1708</v>
      </c>
      <c r="AG255" s="152">
        <v>1</v>
      </c>
      <c r="AH255" s="145">
        <f t="shared" si="43"/>
        <v>488</v>
      </c>
      <c r="AI255" s="139">
        <f t="shared" si="34"/>
        <v>38308</v>
      </c>
      <c r="AJ255" s="118">
        <f t="shared" si="44"/>
        <v>38308</v>
      </c>
      <c r="AM255" t="b">
        <f>D255='15.02.2022 Смета'!D257</f>
        <v>1</v>
      </c>
      <c r="AN255" t="b">
        <f>F255='15.02.2022 Смета'!E257</f>
        <v>1</v>
      </c>
      <c r="AO255" t="b">
        <f>G255='15.02.2022 Смета'!F257</f>
        <v>1</v>
      </c>
      <c r="AP255" t="b">
        <f>H255='15.02.2022 Смета'!G257</f>
        <v>1</v>
      </c>
    </row>
    <row r="256" spans="1:42" ht="67.150000000000006" customHeight="1" x14ac:dyDescent="0.25">
      <c r="A256" s="108">
        <v>214</v>
      </c>
      <c r="B256" s="21" t="s">
        <v>192</v>
      </c>
      <c r="C256" s="21" t="s">
        <v>119</v>
      </c>
      <c r="D256" s="22" t="s">
        <v>606</v>
      </c>
      <c r="E256" s="21" t="s">
        <v>455</v>
      </c>
      <c r="F256" s="35">
        <v>44730</v>
      </c>
      <c r="G256" s="35">
        <v>44731</v>
      </c>
      <c r="H256" s="21" t="s">
        <v>301</v>
      </c>
      <c r="I256" s="22" t="s">
        <v>455</v>
      </c>
      <c r="J256" s="35">
        <v>44730</v>
      </c>
      <c r="K256" s="35">
        <v>44731</v>
      </c>
      <c r="L256" s="10"/>
      <c r="M256" s="10">
        <v>3400</v>
      </c>
      <c r="N256" s="10">
        <f t="shared" si="35"/>
        <v>0</v>
      </c>
      <c r="O256" s="10"/>
      <c r="P256" s="10">
        <v>2900</v>
      </c>
      <c r="Q256" s="10">
        <f t="shared" si="36"/>
        <v>0</v>
      </c>
      <c r="R256" s="10"/>
      <c r="S256" s="10">
        <v>2800</v>
      </c>
      <c r="T256" s="10">
        <f t="shared" si="37"/>
        <v>0</v>
      </c>
      <c r="U256" s="10">
        <v>92</v>
      </c>
      <c r="V256" s="10">
        <v>150</v>
      </c>
      <c r="W256" s="10">
        <f t="shared" si="40"/>
        <v>13800</v>
      </c>
      <c r="X256" s="10">
        <v>76</v>
      </c>
      <c r="Y256" s="10">
        <v>150</v>
      </c>
      <c r="Z256" s="10">
        <f t="shared" si="41"/>
        <v>11400</v>
      </c>
      <c r="AA256" s="10">
        <v>76</v>
      </c>
      <c r="AB256" s="10">
        <v>150</v>
      </c>
      <c r="AC256" s="10">
        <f t="shared" si="42"/>
        <v>11400</v>
      </c>
      <c r="AD256" s="11">
        <v>244</v>
      </c>
      <c r="AE256" s="26">
        <v>7</v>
      </c>
      <c r="AF256" s="7">
        <f t="shared" si="39"/>
        <v>1708</v>
      </c>
      <c r="AG256" s="152">
        <v>1</v>
      </c>
      <c r="AH256" s="145">
        <f t="shared" si="43"/>
        <v>488</v>
      </c>
      <c r="AI256" s="139">
        <f t="shared" si="34"/>
        <v>38308</v>
      </c>
      <c r="AJ256" s="118">
        <f t="shared" si="44"/>
        <v>38308</v>
      </c>
      <c r="AM256" t="b">
        <f>D256='15.02.2022 Смета'!D258</f>
        <v>1</v>
      </c>
      <c r="AN256" t="b">
        <f>F256='15.02.2022 Смета'!E258</f>
        <v>1</v>
      </c>
      <c r="AO256" t="b">
        <f>G256='15.02.2022 Смета'!F258</f>
        <v>1</v>
      </c>
      <c r="AP256" t="b">
        <f>H256='15.02.2022 Смета'!G258</f>
        <v>1</v>
      </c>
    </row>
    <row r="257" spans="1:42" ht="12.6" customHeight="1" x14ac:dyDescent="0.25">
      <c r="A257" s="106"/>
      <c r="B257" s="96"/>
      <c r="C257" s="97"/>
      <c r="D257" s="179" t="s">
        <v>867</v>
      </c>
      <c r="E257" s="99"/>
      <c r="F257" s="99"/>
      <c r="G257" s="99"/>
      <c r="H257" s="99"/>
      <c r="I257" s="99"/>
      <c r="J257" s="99"/>
      <c r="K257" s="99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2"/>
      <c r="AE257" s="79"/>
      <c r="AF257" s="79"/>
      <c r="AG257" s="153"/>
      <c r="AH257" s="151"/>
      <c r="AI257" s="151"/>
      <c r="AJ257" s="164"/>
      <c r="AM257" t="b">
        <f>D257='15.02.2022 Смета'!D259</f>
        <v>1</v>
      </c>
      <c r="AN257" t="b">
        <f>F257='15.02.2022 Смета'!E259</f>
        <v>1</v>
      </c>
      <c r="AO257" t="b">
        <f>G257='15.02.2022 Смета'!F259</f>
        <v>1</v>
      </c>
      <c r="AP257" t="b">
        <f>H257='15.02.2022 Смета'!G259</f>
        <v>1</v>
      </c>
    </row>
    <row r="258" spans="1:42" ht="27" customHeight="1" x14ac:dyDescent="0.25">
      <c r="A258" s="108">
        <v>215</v>
      </c>
      <c r="B258" s="8" t="s">
        <v>260</v>
      </c>
      <c r="C258" s="21" t="s">
        <v>261</v>
      </c>
      <c r="D258" s="22" t="s">
        <v>173</v>
      </c>
      <c r="E258" s="21" t="s">
        <v>340</v>
      </c>
      <c r="F258" s="35">
        <v>44597</v>
      </c>
      <c r="G258" s="35">
        <v>44597</v>
      </c>
      <c r="H258" s="21" t="s">
        <v>407</v>
      </c>
      <c r="I258" s="38" t="s">
        <v>340</v>
      </c>
      <c r="J258" s="35">
        <v>44597</v>
      </c>
      <c r="K258" s="35">
        <v>44597</v>
      </c>
      <c r="L258" s="14"/>
      <c r="M258" s="10">
        <v>3400</v>
      </c>
      <c r="N258" s="10">
        <f t="shared" si="35"/>
        <v>0</v>
      </c>
      <c r="O258" s="14"/>
      <c r="P258" s="10">
        <v>2900</v>
      </c>
      <c r="Q258" s="10">
        <f t="shared" si="36"/>
        <v>0</v>
      </c>
      <c r="R258" s="14"/>
      <c r="S258" s="10">
        <v>2800</v>
      </c>
      <c r="T258" s="10">
        <f t="shared" si="37"/>
        <v>0</v>
      </c>
      <c r="U258" s="10">
        <v>19</v>
      </c>
      <c r="V258" s="10">
        <v>150</v>
      </c>
      <c r="W258" s="10">
        <f t="shared" si="40"/>
        <v>2850</v>
      </c>
      <c r="X258" s="10">
        <v>19</v>
      </c>
      <c r="Y258" s="10">
        <v>150</v>
      </c>
      <c r="Z258" s="10">
        <f t="shared" si="41"/>
        <v>2850</v>
      </c>
      <c r="AA258" s="10">
        <v>19</v>
      </c>
      <c r="AB258" s="10">
        <v>150</v>
      </c>
      <c r="AC258" s="10">
        <f t="shared" si="42"/>
        <v>2850</v>
      </c>
      <c r="AD258" s="10"/>
      <c r="AE258" s="26">
        <v>7</v>
      </c>
      <c r="AF258" s="7">
        <f t="shared" si="39"/>
        <v>0</v>
      </c>
      <c r="AG258" s="152">
        <v>1</v>
      </c>
      <c r="AH258" s="145">
        <f t="shared" si="43"/>
        <v>57</v>
      </c>
      <c r="AI258" s="139">
        <f t="shared" si="34"/>
        <v>8550</v>
      </c>
      <c r="AJ258" s="118">
        <f t="shared" si="44"/>
        <v>8550</v>
      </c>
      <c r="AM258" t="b">
        <f>D258='15.02.2022 Смета'!D260</f>
        <v>1</v>
      </c>
      <c r="AN258" t="b">
        <f>F258='15.02.2022 Смета'!E260</f>
        <v>1</v>
      </c>
      <c r="AO258" t="b">
        <f>G258='15.02.2022 Смета'!F260</f>
        <v>1</v>
      </c>
      <c r="AP258" t="b">
        <f>H258='15.02.2022 Смета'!G260</f>
        <v>1</v>
      </c>
    </row>
    <row r="259" spans="1:42" ht="27" customHeight="1" x14ac:dyDescent="0.25">
      <c r="A259" s="108">
        <v>216</v>
      </c>
      <c r="B259" s="8" t="s">
        <v>260</v>
      </c>
      <c r="C259" s="21" t="s">
        <v>261</v>
      </c>
      <c r="D259" s="22" t="s">
        <v>70</v>
      </c>
      <c r="E259" s="21" t="s">
        <v>513</v>
      </c>
      <c r="F259" s="35">
        <v>44598</v>
      </c>
      <c r="G259" s="35">
        <v>44598</v>
      </c>
      <c r="H259" s="21" t="s">
        <v>408</v>
      </c>
      <c r="I259" s="22" t="s">
        <v>513</v>
      </c>
      <c r="J259" s="35">
        <v>44598</v>
      </c>
      <c r="K259" s="35">
        <v>44598</v>
      </c>
      <c r="L259" s="14"/>
      <c r="M259" s="10">
        <v>3400</v>
      </c>
      <c r="N259" s="10">
        <f t="shared" si="35"/>
        <v>0</v>
      </c>
      <c r="O259" s="14"/>
      <c r="P259" s="10">
        <v>2900</v>
      </c>
      <c r="Q259" s="10">
        <f t="shared" si="36"/>
        <v>0</v>
      </c>
      <c r="R259" s="14"/>
      <c r="S259" s="10">
        <v>2800</v>
      </c>
      <c r="T259" s="10">
        <f t="shared" si="37"/>
        <v>0</v>
      </c>
      <c r="U259" s="10">
        <v>34</v>
      </c>
      <c r="V259" s="10">
        <v>150</v>
      </c>
      <c r="W259" s="10">
        <f t="shared" si="40"/>
        <v>5100</v>
      </c>
      <c r="X259" s="10">
        <v>44</v>
      </c>
      <c r="Y259" s="10">
        <v>150</v>
      </c>
      <c r="Z259" s="10">
        <f t="shared" si="41"/>
        <v>6600</v>
      </c>
      <c r="AA259" s="10">
        <v>34</v>
      </c>
      <c r="AB259" s="10">
        <v>150</v>
      </c>
      <c r="AC259" s="10">
        <f t="shared" si="42"/>
        <v>5100</v>
      </c>
      <c r="AD259" s="10"/>
      <c r="AE259" s="26">
        <v>7</v>
      </c>
      <c r="AF259" s="7">
        <f t="shared" si="39"/>
        <v>0</v>
      </c>
      <c r="AG259" s="152">
        <v>1</v>
      </c>
      <c r="AH259" s="139">
        <f t="shared" si="43"/>
        <v>112</v>
      </c>
      <c r="AI259" s="139">
        <f t="shared" si="34"/>
        <v>16800</v>
      </c>
      <c r="AJ259" s="109">
        <f t="shared" si="44"/>
        <v>16800</v>
      </c>
      <c r="AM259" t="b">
        <f>D259='15.02.2022 Смета'!D261</f>
        <v>1</v>
      </c>
      <c r="AN259" t="b">
        <f>F259='15.02.2022 Смета'!E261</f>
        <v>1</v>
      </c>
      <c r="AO259" t="b">
        <f>G259='15.02.2022 Смета'!F261</f>
        <v>1</v>
      </c>
      <c r="AP259" t="b">
        <f>H259='15.02.2022 Смета'!G261</f>
        <v>1</v>
      </c>
    </row>
    <row r="260" spans="1:42" ht="28.9" customHeight="1" x14ac:dyDescent="0.25">
      <c r="A260" s="106"/>
      <c r="B260" s="96"/>
      <c r="C260" s="97"/>
      <c r="D260" s="179" t="s">
        <v>925</v>
      </c>
      <c r="E260" s="99"/>
      <c r="F260" s="99"/>
      <c r="G260" s="99"/>
      <c r="H260" s="99"/>
      <c r="I260" s="99"/>
      <c r="J260" s="99"/>
      <c r="K260" s="99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2"/>
      <c r="AE260" s="79"/>
      <c r="AF260" s="79"/>
      <c r="AG260" s="153"/>
      <c r="AH260" s="151"/>
      <c r="AI260" s="151"/>
      <c r="AJ260" s="164"/>
      <c r="AM260" t="b">
        <f>D260='15.02.2022 Смета'!D262</f>
        <v>0</v>
      </c>
      <c r="AN260" t="b">
        <f>F260='15.02.2022 Смета'!E262</f>
        <v>1</v>
      </c>
      <c r="AO260" t="b">
        <f>G260='15.02.2022 Смета'!F262</f>
        <v>1</v>
      </c>
      <c r="AP260" t="b">
        <f>H260='15.02.2022 Смета'!G262</f>
        <v>1</v>
      </c>
    </row>
    <row r="261" spans="1:42" x14ac:dyDescent="0.25">
      <c r="A261" s="108">
        <v>217</v>
      </c>
      <c r="B261" s="8" t="s">
        <v>175</v>
      </c>
      <c r="C261" s="21" t="s">
        <v>819</v>
      </c>
      <c r="D261" s="22" t="s">
        <v>173</v>
      </c>
      <c r="E261" s="21" t="s">
        <v>479</v>
      </c>
      <c r="F261" s="35">
        <v>44618</v>
      </c>
      <c r="G261" s="35">
        <v>44619</v>
      </c>
      <c r="H261" s="21" t="s">
        <v>979</v>
      </c>
      <c r="I261" s="22" t="s">
        <v>479</v>
      </c>
      <c r="J261" s="35">
        <v>44618</v>
      </c>
      <c r="K261" s="35">
        <v>44619</v>
      </c>
      <c r="L261" s="10"/>
      <c r="M261" s="10">
        <v>3400</v>
      </c>
      <c r="N261" s="10">
        <f t="shared" si="35"/>
        <v>0</v>
      </c>
      <c r="O261" s="10"/>
      <c r="P261" s="10">
        <v>2900</v>
      </c>
      <c r="Q261" s="10">
        <f t="shared" si="36"/>
        <v>0</v>
      </c>
      <c r="R261" s="10"/>
      <c r="S261" s="10">
        <v>2800</v>
      </c>
      <c r="T261" s="10">
        <f t="shared" si="37"/>
        <v>0</v>
      </c>
      <c r="U261" s="10">
        <v>4</v>
      </c>
      <c r="V261" s="10">
        <v>150</v>
      </c>
      <c r="W261" s="10">
        <f t="shared" si="40"/>
        <v>600</v>
      </c>
      <c r="X261" s="10">
        <v>4</v>
      </c>
      <c r="Y261" s="10">
        <v>150</v>
      </c>
      <c r="Z261" s="10">
        <f t="shared" si="41"/>
        <v>600</v>
      </c>
      <c r="AA261" s="10">
        <v>8</v>
      </c>
      <c r="AB261" s="10">
        <v>150</v>
      </c>
      <c r="AC261" s="10">
        <f t="shared" si="42"/>
        <v>1200</v>
      </c>
      <c r="AD261" s="68"/>
      <c r="AE261" s="26">
        <v>7</v>
      </c>
      <c r="AF261" s="7">
        <f t="shared" si="39"/>
        <v>0</v>
      </c>
      <c r="AG261" s="152">
        <v>1</v>
      </c>
      <c r="AH261" s="139">
        <f t="shared" si="43"/>
        <v>16</v>
      </c>
      <c r="AI261" s="139">
        <f t="shared" si="34"/>
        <v>2400</v>
      </c>
      <c r="AJ261" s="109">
        <f t="shared" si="44"/>
        <v>2400</v>
      </c>
      <c r="AM261" t="b">
        <f>D261='15.02.2022 Смета'!D263</f>
        <v>1</v>
      </c>
      <c r="AN261" t="b">
        <f>F261='15.02.2022 Смета'!E263</f>
        <v>1</v>
      </c>
      <c r="AO261" t="b">
        <f>G261='15.02.2022 Смета'!F263</f>
        <v>1</v>
      </c>
      <c r="AP261" t="b">
        <f>H261='15.02.2022 Смета'!G263</f>
        <v>0</v>
      </c>
    </row>
    <row r="262" spans="1:42" ht="27" customHeight="1" x14ac:dyDescent="0.25">
      <c r="A262" s="108">
        <v>218</v>
      </c>
      <c r="B262" s="8" t="s">
        <v>175</v>
      </c>
      <c r="C262" s="21" t="s">
        <v>819</v>
      </c>
      <c r="D262" s="22" t="s">
        <v>174</v>
      </c>
      <c r="E262" s="21" t="s">
        <v>480</v>
      </c>
      <c r="F262" s="35">
        <v>44618</v>
      </c>
      <c r="G262" s="35">
        <v>44619</v>
      </c>
      <c r="H262" s="21" t="s">
        <v>979</v>
      </c>
      <c r="I262" s="22" t="s">
        <v>480</v>
      </c>
      <c r="J262" s="35">
        <v>44618</v>
      </c>
      <c r="K262" s="35">
        <v>44619</v>
      </c>
      <c r="L262" s="10"/>
      <c r="M262" s="10">
        <v>3400</v>
      </c>
      <c r="N262" s="10">
        <f t="shared" si="35"/>
        <v>0</v>
      </c>
      <c r="O262" s="10"/>
      <c r="P262" s="10">
        <v>2900</v>
      </c>
      <c r="Q262" s="10">
        <f t="shared" si="36"/>
        <v>0</v>
      </c>
      <c r="R262" s="10"/>
      <c r="S262" s="10">
        <v>2800</v>
      </c>
      <c r="T262" s="10">
        <f t="shared" si="37"/>
        <v>0</v>
      </c>
      <c r="U262" s="10">
        <v>30</v>
      </c>
      <c r="V262" s="10">
        <v>150</v>
      </c>
      <c r="W262" s="10">
        <f t="shared" si="40"/>
        <v>4500</v>
      </c>
      <c r="X262" s="10">
        <v>30</v>
      </c>
      <c r="Y262" s="10">
        <v>150</v>
      </c>
      <c r="Z262" s="10">
        <f t="shared" si="41"/>
        <v>4500</v>
      </c>
      <c r="AA262" s="10">
        <v>60</v>
      </c>
      <c r="AB262" s="10">
        <v>150</v>
      </c>
      <c r="AC262" s="10">
        <f t="shared" si="42"/>
        <v>9000</v>
      </c>
      <c r="AD262" s="68"/>
      <c r="AE262" s="26">
        <v>7</v>
      </c>
      <c r="AF262" s="7">
        <f t="shared" si="39"/>
        <v>0</v>
      </c>
      <c r="AG262" s="152">
        <v>1</v>
      </c>
      <c r="AH262" s="139">
        <f t="shared" si="43"/>
        <v>120</v>
      </c>
      <c r="AI262" s="139">
        <f t="shared" si="34"/>
        <v>18000</v>
      </c>
      <c r="AJ262" s="109">
        <f t="shared" si="44"/>
        <v>18000</v>
      </c>
      <c r="AM262" t="b">
        <f>D262='15.02.2022 Смета'!D264</f>
        <v>1</v>
      </c>
      <c r="AN262" t="b">
        <f>F262='15.02.2022 Смета'!E264</f>
        <v>1</v>
      </c>
      <c r="AO262" t="b">
        <f>G262='15.02.2022 Смета'!F264</f>
        <v>1</v>
      </c>
      <c r="AP262" t="b">
        <f>H262='15.02.2022 Смета'!G264</f>
        <v>0</v>
      </c>
    </row>
    <row r="263" spans="1:42" ht="40.9" customHeight="1" x14ac:dyDescent="0.25">
      <c r="A263" s="108">
        <v>219</v>
      </c>
      <c r="B263" s="21" t="s">
        <v>175</v>
      </c>
      <c r="C263" s="21" t="s">
        <v>819</v>
      </c>
      <c r="D263" s="22" t="s">
        <v>180</v>
      </c>
      <c r="E263" s="21" t="s">
        <v>458</v>
      </c>
      <c r="F263" s="35">
        <v>44709</v>
      </c>
      <c r="G263" s="35">
        <v>44710</v>
      </c>
      <c r="H263" s="21" t="s">
        <v>979</v>
      </c>
      <c r="I263" s="22" t="s">
        <v>458</v>
      </c>
      <c r="J263" s="35">
        <v>44709</v>
      </c>
      <c r="K263" s="35">
        <v>44710</v>
      </c>
      <c r="L263" s="9"/>
      <c r="M263" s="10">
        <v>3400</v>
      </c>
      <c r="N263" s="10">
        <f t="shared" si="35"/>
        <v>0</v>
      </c>
      <c r="O263" s="9"/>
      <c r="P263" s="10">
        <v>2900</v>
      </c>
      <c r="Q263" s="10">
        <f t="shared" si="36"/>
        <v>0</v>
      </c>
      <c r="R263" s="9"/>
      <c r="S263" s="10">
        <v>2800</v>
      </c>
      <c r="T263" s="10">
        <f t="shared" si="37"/>
        <v>0</v>
      </c>
      <c r="U263" s="8">
        <v>34</v>
      </c>
      <c r="V263" s="10">
        <v>150</v>
      </c>
      <c r="W263" s="10">
        <f t="shared" si="40"/>
        <v>5100</v>
      </c>
      <c r="X263" s="8">
        <v>34</v>
      </c>
      <c r="Y263" s="10">
        <v>150</v>
      </c>
      <c r="Z263" s="10">
        <f t="shared" si="41"/>
        <v>5100</v>
      </c>
      <c r="AA263" s="8">
        <v>68</v>
      </c>
      <c r="AB263" s="10">
        <v>150</v>
      </c>
      <c r="AC263" s="10">
        <f t="shared" si="42"/>
        <v>10200</v>
      </c>
      <c r="AD263" s="8">
        <v>136</v>
      </c>
      <c r="AE263" s="26">
        <v>7</v>
      </c>
      <c r="AF263" s="7">
        <f t="shared" si="39"/>
        <v>952</v>
      </c>
      <c r="AG263" s="152">
        <v>1</v>
      </c>
      <c r="AH263" s="139">
        <f t="shared" si="43"/>
        <v>272</v>
      </c>
      <c r="AI263" s="139">
        <f t="shared" si="34"/>
        <v>21352</v>
      </c>
      <c r="AJ263" s="109">
        <f t="shared" si="44"/>
        <v>21352</v>
      </c>
      <c r="AM263" t="b">
        <f>D263='15.02.2022 Смета'!D265</f>
        <v>1</v>
      </c>
      <c r="AN263" t="b">
        <f>F263='15.02.2022 Смета'!E265</f>
        <v>1</v>
      </c>
      <c r="AO263" t="b">
        <f>G263='15.02.2022 Смета'!F265</f>
        <v>1</v>
      </c>
      <c r="AP263" t="b">
        <f>H263='15.02.2022 Смета'!G265</f>
        <v>0</v>
      </c>
    </row>
    <row r="264" spans="1:42" ht="14.65" customHeight="1" x14ac:dyDescent="0.25">
      <c r="A264" s="106"/>
      <c r="B264" s="96"/>
      <c r="C264" s="97"/>
      <c r="D264" s="179" t="s">
        <v>869</v>
      </c>
      <c r="E264" s="99"/>
      <c r="F264" s="99"/>
      <c r="G264" s="99"/>
      <c r="H264" s="99"/>
      <c r="I264" s="99"/>
      <c r="J264" s="99"/>
      <c r="K264" s="99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2"/>
      <c r="AE264" s="79"/>
      <c r="AF264" s="79"/>
      <c r="AG264" s="153"/>
      <c r="AH264" s="151"/>
      <c r="AI264" s="151"/>
      <c r="AJ264" s="164"/>
      <c r="AM264" t="b">
        <f>D264='15.02.2022 Смета'!D266</f>
        <v>1</v>
      </c>
      <c r="AN264" t="b">
        <f>F264='15.02.2022 Смета'!E266</f>
        <v>1</v>
      </c>
      <c r="AO264" t="b">
        <f>G264='15.02.2022 Смета'!F266</f>
        <v>1</v>
      </c>
      <c r="AP264" t="b">
        <f>H264='15.02.2022 Смета'!G266</f>
        <v>1</v>
      </c>
    </row>
    <row r="265" spans="1:42" ht="27" customHeight="1" x14ac:dyDescent="0.25">
      <c r="A265" s="108">
        <v>220</v>
      </c>
      <c r="B265" s="8" t="s">
        <v>201</v>
      </c>
      <c r="C265" s="21" t="s">
        <v>155</v>
      </c>
      <c r="D265" s="22" t="s">
        <v>607</v>
      </c>
      <c r="E265" s="21" t="s">
        <v>490</v>
      </c>
      <c r="F265" s="35">
        <v>44590</v>
      </c>
      <c r="G265" s="35">
        <v>44591</v>
      </c>
      <c r="H265" s="21" t="s">
        <v>298</v>
      </c>
      <c r="I265" s="22" t="s">
        <v>490</v>
      </c>
      <c r="J265" s="35">
        <v>44590</v>
      </c>
      <c r="K265" s="35">
        <v>44591</v>
      </c>
      <c r="L265" s="10"/>
      <c r="M265" s="10">
        <v>3400</v>
      </c>
      <c r="N265" s="10">
        <f t="shared" si="35"/>
        <v>0</v>
      </c>
      <c r="O265" s="10"/>
      <c r="P265" s="10">
        <v>2900</v>
      </c>
      <c r="Q265" s="10">
        <f t="shared" si="36"/>
        <v>0</v>
      </c>
      <c r="R265" s="10"/>
      <c r="S265" s="10">
        <v>2800</v>
      </c>
      <c r="T265" s="10">
        <f t="shared" si="37"/>
        <v>0</v>
      </c>
      <c r="U265" s="10">
        <v>86</v>
      </c>
      <c r="V265" s="10">
        <v>150</v>
      </c>
      <c r="W265" s="10">
        <f t="shared" si="40"/>
        <v>12900</v>
      </c>
      <c r="X265" s="10">
        <v>86</v>
      </c>
      <c r="Y265" s="10">
        <v>150</v>
      </c>
      <c r="Z265" s="10">
        <f t="shared" si="41"/>
        <v>12900</v>
      </c>
      <c r="AA265" s="10">
        <v>86</v>
      </c>
      <c r="AB265" s="10">
        <v>150</v>
      </c>
      <c r="AC265" s="10">
        <f t="shared" si="42"/>
        <v>12900</v>
      </c>
      <c r="AD265" s="11"/>
      <c r="AE265" s="26">
        <v>7</v>
      </c>
      <c r="AF265" s="7">
        <f t="shared" si="39"/>
        <v>0</v>
      </c>
      <c r="AG265" s="152">
        <v>1</v>
      </c>
      <c r="AH265" s="139">
        <f t="shared" si="43"/>
        <v>258</v>
      </c>
      <c r="AI265" s="139">
        <f t="shared" ref="AI265:AI328" si="45">AJ265</f>
        <v>38700</v>
      </c>
      <c r="AJ265" s="109">
        <f t="shared" si="44"/>
        <v>38700</v>
      </c>
      <c r="AM265" t="b">
        <f>D265='15.02.2022 Смета'!D267</f>
        <v>1</v>
      </c>
      <c r="AN265" t="b">
        <f>F265='15.02.2022 Смета'!E267</f>
        <v>1</v>
      </c>
      <c r="AO265" t="b">
        <f>G265='15.02.2022 Смета'!F267</f>
        <v>1</v>
      </c>
      <c r="AP265" t="b">
        <f>H265='15.02.2022 Смета'!G267</f>
        <v>1</v>
      </c>
    </row>
    <row r="266" spans="1:42" ht="27" customHeight="1" x14ac:dyDescent="0.25">
      <c r="A266" s="108">
        <v>221</v>
      </c>
      <c r="B266" s="8" t="s">
        <v>201</v>
      </c>
      <c r="C266" s="21" t="s">
        <v>155</v>
      </c>
      <c r="D266" s="22" t="s">
        <v>80</v>
      </c>
      <c r="E266" s="21" t="s">
        <v>412</v>
      </c>
      <c r="F266" s="35">
        <v>44625</v>
      </c>
      <c r="G266" s="35">
        <v>44626</v>
      </c>
      <c r="H266" s="21" t="s">
        <v>301</v>
      </c>
      <c r="I266" s="38" t="s">
        <v>412</v>
      </c>
      <c r="J266" s="35">
        <v>44625</v>
      </c>
      <c r="K266" s="35">
        <v>44626</v>
      </c>
      <c r="L266" s="10"/>
      <c r="M266" s="10">
        <v>3400</v>
      </c>
      <c r="N266" s="10">
        <f t="shared" si="35"/>
        <v>0</v>
      </c>
      <c r="O266" s="10"/>
      <c r="P266" s="10">
        <v>2900</v>
      </c>
      <c r="Q266" s="10">
        <f t="shared" si="36"/>
        <v>0</v>
      </c>
      <c r="R266" s="10"/>
      <c r="S266" s="10">
        <v>2800</v>
      </c>
      <c r="T266" s="10">
        <f t="shared" si="37"/>
        <v>0</v>
      </c>
      <c r="U266" s="10">
        <v>124</v>
      </c>
      <c r="V266" s="10">
        <v>150</v>
      </c>
      <c r="W266" s="10">
        <f t="shared" si="40"/>
        <v>18600</v>
      </c>
      <c r="X266" s="10">
        <v>124</v>
      </c>
      <c r="Y266" s="10">
        <v>150</v>
      </c>
      <c r="Z266" s="10">
        <f t="shared" si="41"/>
        <v>18600</v>
      </c>
      <c r="AA266" s="10">
        <v>124</v>
      </c>
      <c r="AB266" s="10">
        <v>150</v>
      </c>
      <c r="AC266" s="10">
        <f t="shared" si="42"/>
        <v>18600</v>
      </c>
      <c r="AD266" s="11"/>
      <c r="AE266" s="26">
        <v>7</v>
      </c>
      <c r="AF266" s="7">
        <f t="shared" si="39"/>
        <v>0</v>
      </c>
      <c r="AG266" s="152">
        <v>1</v>
      </c>
      <c r="AH266" s="139">
        <f t="shared" si="43"/>
        <v>372</v>
      </c>
      <c r="AI266" s="139">
        <f t="shared" si="45"/>
        <v>55800</v>
      </c>
      <c r="AJ266" s="109">
        <f t="shared" si="44"/>
        <v>55800</v>
      </c>
      <c r="AM266" t="b">
        <f>D266='15.02.2022 Смета'!D268</f>
        <v>1</v>
      </c>
      <c r="AN266" t="b">
        <f>F266='15.02.2022 Смета'!E268</f>
        <v>1</v>
      </c>
      <c r="AO266" t="b">
        <f>G266='15.02.2022 Смета'!F268</f>
        <v>1</v>
      </c>
      <c r="AP266" t="b">
        <f>H266='15.02.2022 Смета'!G268</f>
        <v>1</v>
      </c>
    </row>
    <row r="267" spans="1:42" ht="16.149999999999999" customHeight="1" x14ac:dyDescent="0.25">
      <c r="A267" s="108">
        <v>222</v>
      </c>
      <c r="B267" s="8" t="s">
        <v>201</v>
      </c>
      <c r="C267" s="21" t="s">
        <v>155</v>
      </c>
      <c r="D267" s="22" t="s">
        <v>608</v>
      </c>
      <c r="E267" s="21" t="s">
        <v>449</v>
      </c>
      <c r="F267" s="35">
        <v>44625</v>
      </c>
      <c r="G267" s="35">
        <v>44626</v>
      </c>
      <c r="H267" s="21" t="s">
        <v>301</v>
      </c>
      <c r="I267" s="22" t="s">
        <v>449</v>
      </c>
      <c r="J267" s="35">
        <v>44625</v>
      </c>
      <c r="K267" s="35">
        <v>44626</v>
      </c>
      <c r="L267" s="10"/>
      <c r="M267" s="10">
        <v>3400</v>
      </c>
      <c r="N267" s="10">
        <f t="shared" si="35"/>
        <v>0</v>
      </c>
      <c r="O267" s="10"/>
      <c r="P267" s="10">
        <v>2900</v>
      </c>
      <c r="Q267" s="10">
        <f t="shared" si="36"/>
        <v>0</v>
      </c>
      <c r="R267" s="10"/>
      <c r="S267" s="10">
        <v>2800</v>
      </c>
      <c r="T267" s="10">
        <f t="shared" si="37"/>
        <v>0</v>
      </c>
      <c r="U267" s="10">
        <v>42</v>
      </c>
      <c r="V267" s="10">
        <v>150</v>
      </c>
      <c r="W267" s="10">
        <f t="shared" si="40"/>
        <v>6300</v>
      </c>
      <c r="X267" s="10">
        <v>42</v>
      </c>
      <c r="Y267" s="10">
        <v>150</v>
      </c>
      <c r="Z267" s="10">
        <f t="shared" si="41"/>
        <v>6300</v>
      </c>
      <c r="AA267" s="10">
        <v>42</v>
      </c>
      <c r="AB267" s="10">
        <v>150</v>
      </c>
      <c r="AC267" s="10">
        <f t="shared" si="42"/>
        <v>6300</v>
      </c>
      <c r="AD267" s="11"/>
      <c r="AE267" s="26">
        <v>7</v>
      </c>
      <c r="AF267" s="7">
        <f t="shared" si="39"/>
        <v>0</v>
      </c>
      <c r="AG267" s="152">
        <v>1</v>
      </c>
      <c r="AH267" s="139">
        <f t="shared" si="43"/>
        <v>126</v>
      </c>
      <c r="AI267" s="139">
        <f t="shared" si="45"/>
        <v>18900</v>
      </c>
      <c r="AJ267" s="109">
        <f t="shared" si="44"/>
        <v>18900</v>
      </c>
      <c r="AM267" t="b">
        <f>D267='15.02.2022 Смета'!D269</f>
        <v>1</v>
      </c>
      <c r="AN267" t="b">
        <f>F267='15.02.2022 Смета'!E269</f>
        <v>1</v>
      </c>
      <c r="AO267" t="b">
        <f>G267='15.02.2022 Смета'!F269</f>
        <v>1</v>
      </c>
      <c r="AP267" t="b">
        <f>H267='15.02.2022 Смета'!G269</f>
        <v>1</v>
      </c>
    </row>
    <row r="268" spans="1:42" ht="27" customHeight="1" x14ac:dyDescent="0.25">
      <c r="A268" s="108">
        <v>223</v>
      </c>
      <c r="B268" s="8" t="s">
        <v>201</v>
      </c>
      <c r="C268" s="21" t="s">
        <v>155</v>
      </c>
      <c r="D268" s="22" t="s">
        <v>609</v>
      </c>
      <c r="E268" s="21" t="s">
        <v>730</v>
      </c>
      <c r="F268" s="35">
        <v>44690</v>
      </c>
      <c r="G268" s="35">
        <v>44699</v>
      </c>
      <c r="H268" s="21" t="s">
        <v>301</v>
      </c>
      <c r="I268" s="22" t="s">
        <v>730</v>
      </c>
      <c r="J268" s="35">
        <v>44690</v>
      </c>
      <c r="K268" s="35">
        <v>44699</v>
      </c>
      <c r="L268" s="10"/>
      <c r="M268" s="10">
        <v>3400</v>
      </c>
      <c r="N268" s="10">
        <f t="shared" si="35"/>
        <v>0</v>
      </c>
      <c r="O268" s="10"/>
      <c r="P268" s="10">
        <v>2900</v>
      </c>
      <c r="Q268" s="10">
        <f t="shared" si="36"/>
        <v>0</v>
      </c>
      <c r="R268" s="10"/>
      <c r="S268" s="10">
        <v>2800</v>
      </c>
      <c r="T268" s="10">
        <f t="shared" si="37"/>
        <v>0</v>
      </c>
      <c r="U268" s="10">
        <v>138</v>
      </c>
      <c r="V268" s="10">
        <v>150</v>
      </c>
      <c r="W268" s="10">
        <f t="shared" si="40"/>
        <v>20700</v>
      </c>
      <c r="X268" s="10">
        <v>138</v>
      </c>
      <c r="Y268" s="10">
        <v>150</v>
      </c>
      <c r="Z268" s="10">
        <f t="shared" si="41"/>
        <v>20700</v>
      </c>
      <c r="AA268" s="10">
        <v>138</v>
      </c>
      <c r="AB268" s="10">
        <v>150</v>
      </c>
      <c r="AC268" s="10">
        <f t="shared" si="42"/>
        <v>20700</v>
      </c>
      <c r="AD268" s="11">
        <v>414</v>
      </c>
      <c r="AE268" s="26">
        <v>7</v>
      </c>
      <c r="AF268" s="7">
        <f t="shared" si="39"/>
        <v>2898</v>
      </c>
      <c r="AG268" s="152">
        <v>1</v>
      </c>
      <c r="AH268" s="139">
        <f t="shared" si="43"/>
        <v>828</v>
      </c>
      <c r="AI268" s="139">
        <f t="shared" si="45"/>
        <v>64998</v>
      </c>
      <c r="AJ268" s="109">
        <f t="shared" si="44"/>
        <v>64998</v>
      </c>
      <c r="AM268" t="b">
        <f>D268='15.02.2022 Смета'!D270</f>
        <v>1</v>
      </c>
      <c r="AN268" t="b">
        <f>F268='15.02.2022 Смета'!E270</f>
        <v>1</v>
      </c>
      <c r="AO268" t="b">
        <f>G268='15.02.2022 Смета'!F270</f>
        <v>1</v>
      </c>
      <c r="AP268" t="b">
        <f>H268='15.02.2022 Смета'!G270</f>
        <v>1</v>
      </c>
    </row>
    <row r="269" spans="1:42" ht="27.6" customHeight="1" x14ac:dyDescent="0.25">
      <c r="A269" s="108">
        <v>224</v>
      </c>
      <c r="B269" s="8" t="s">
        <v>201</v>
      </c>
      <c r="C269" s="21" t="s">
        <v>155</v>
      </c>
      <c r="D269" s="22" t="s">
        <v>537</v>
      </c>
      <c r="E269" s="21" t="s">
        <v>730</v>
      </c>
      <c r="F269" s="35">
        <v>44694</v>
      </c>
      <c r="G269" s="35">
        <v>44697</v>
      </c>
      <c r="H269" s="21" t="s">
        <v>536</v>
      </c>
      <c r="I269" s="22" t="s">
        <v>730</v>
      </c>
      <c r="J269" s="35">
        <v>44694</v>
      </c>
      <c r="K269" s="35">
        <v>44697</v>
      </c>
      <c r="L269" s="10"/>
      <c r="M269" s="10">
        <v>3400</v>
      </c>
      <c r="N269" s="10">
        <f t="shared" si="35"/>
        <v>0</v>
      </c>
      <c r="O269" s="10"/>
      <c r="P269" s="10">
        <v>2900</v>
      </c>
      <c r="Q269" s="10">
        <f t="shared" si="36"/>
        <v>0</v>
      </c>
      <c r="R269" s="10"/>
      <c r="S269" s="10">
        <v>2800</v>
      </c>
      <c r="T269" s="10">
        <f t="shared" si="37"/>
        <v>0</v>
      </c>
      <c r="U269" s="10">
        <v>32</v>
      </c>
      <c r="V269" s="10">
        <v>150</v>
      </c>
      <c r="W269" s="10">
        <f t="shared" si="40"/>
        <v>4800</v>
      </c>
      <c r="X269" s="10">
        <v>32</v>
      </c>
      <c r="Y269" s="10">
        <v>150</v>
      </c>
      <c r="Z269" s="10">
        <f t="shared" si="41"/>
        <v>4800</v>
      </c>
      <c r="AA269" s="10">
        <v>32</v>
      </c>
      <c r="AB269" s="10">
        <v>150</v>
      </c>
      <c r="AC269" s="10">
        <f t="shared" si="42"/>
        <v>4800</v>
      </c>
      <c r="AD269" s="11">
        <v>96</v>
      </c>
      <c r="AE269" s="26">
        <v>7</v>
      </c>
      <c r="AF269" s="7">
        <f t="shared" si="39"/>
        <v>672</v>
      </c>
      <c r="AG269" s="152">
        <v>1</v>
      </c>
      <c r="AH269" s="139">
        <f t="shared" si="43"/>
        <v>192</v>
      </c>
      <c r="AI269" s="139">
        <f t="shared" si="45"/>
        <v>15072</v>
      </c>
      <c r="AJ269" s="109">
        <f t="shared" si="44"/>
        <v>15072</v>
      </c>
      <c r="AM269" t="b">
        <f>D269='15.02.2022 Смета'!D271</f>
        <v>1</v>
      </c>
      <c r="AN269" t="b">
        <f>F269='15.02.2022 Смета'!E271</f>
        <v>1</v>
      </c>
      <c r="AO269" t="b">
        <f>G269='15.02.2022 Смета'!F271</f>
        <v>1</v>
      </c>
      <c r="AP269" t="b">
        <f>H269='15.02.2022 Смета'!G271</f>
        <v>1</v>
      </c>
    </row>
    <row r="270" spans="1:42" ht="16.149999999999999" customHeight="1" x14ac:dyDescent="0.25">
      <c r="A270" s="108">
        <v>225</v>
      </c>
      <c r="B270" s="8" t="s">
        <v>201</v>
      </c>
      <c r="C270" s="21" t="s">
        <v>155</v>
      </c>
      <c r="D270" s="22" t="s">
        <v>610</v>
      </c>
      <c r="E270" s="21" t="s">
        <v>449</v>
      </c>
      <c r="F270" s="35">
        <v>44695</v>
      </c>
      <c r="G270" s="35">
        <v>44697</v>
      </c>
      <c r="H270" s="21" t="s">
        <v>536</v>
      </c>
      <c r="I270" s="22" t="s">
        <v>449</v>
      </c>
      <c r="J270" s="35">
        <v>44695</v>
      </c>
      <c r="K270" s="35">
        <v>44697</v>
      </c>
      <c r="L270" s="10"/>
      <c r="M270" s="10">
        <v>3400</v>
      </c>
      <c r="N270" s="10">
        <f t="shared" si="35"/>
        <v>0</v>
      </c>
      <c r="O270" s="10"/>
      <c r="P270" s="10">
        <v>2900</v>
      </c>
      <c r="Q270" s="10">
        <f t="shared" si="36"/>
        <v>0</v>
      </c>
      <c r="R270" s="10"/>
      <c r="S270" s="10">
        <v>2800</v>
      </c>
      <c r="T270" s="10">
        <f t="shared" si="37"/>
        <v>0</v>
      </c>
      <c r="U270" s="10">
        <v>32</v>
      </c>
      <c r="V270" s="10">
        <v>150</v>
      </c>
      <c r="W270" s="10">
        <f t="shared" si="40"/>
        <v>4800</v>
      </c>
      <c r="X270" s="10">
        <v>32</v>
      </c>
      <c r="Y270" s="10">
        <v>150</v>
      </c>
      <c r="Z270" s="10">
        <f t="shared" si="41"/>
        <v>4800</v>
      </c>
      <c r="AA270" s="10">
        <v>32</v>
      </c>
      <c r="AB270" s="10">
        <v>150</v>
      </c>
      <c r="AC270" s="10">
        <f t="shared" si="42"/>
        <v>4800</v>
      </c>
      <c r="AD270" s="11">
        <v>96</v>
      </c>
      <c r="AE270" s="26">
        <v>7</v>
      </c>
      <c r="AF270" s="7">
        <f t="shared" si="39"/>
        <v>672</v>
      </c>
      <c r="AG270" s="152">
        <v>1</v>
      </c>
      <c r="AH270" s="139">
        <f t="shared" si="43"/>
        <v>192</v>
      </c>
      <c r="AI270" s="139">
        <f t="shared" si="45"/>
        <v>15072</v>
      </c>
      <c r="AJ270" s="109">
        <f t="shared" si="44"/>
        <v>15072</v>
      </c>
      <c r="AM270" t="b">
        <f>D270='15.02.2022 Смета'!D272</f>
        <v>1</v>
      </c>
      <c r="AN270" t="b">
        <f>F270='15.02.2022 Смета'!E272</f>
        <v>1</v>
      </c>
      <c r="AO270" t="b">
        <f>G270='15.02.2022 Смета'!F272</f>
        <v>1</v>
      </c>
      <c r="AP270" t="b">
        <f>H270='15.02.2022 Смета'!G272</f>
        <v>1</v>
      </c>
    </row>
    <row r="271" spans="1:42" x14ac:dyDescent="0.25">
      <c r="A271" s="106"/>
      <c r="B271" s="96"/>
      <c r="C271" s="97"/>
      <c r="D271" s="179" t="s">
        <v>870</v>
      </c>
      <c r="E271" s="99"/>
      <c r="F271" s="99"/>
      <c r="G271" s="99"/>
      <c r="H271" s="99"/>
      <c r="I271" s="99"/>
      <c r="J271" s="99"/>
      <c r="K271" s="99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2"/>
      <c r="AE271" s="79"/>
      <c r="AF271" s="79"/>
      <c r="AG271" s="153"/>
      <c r="AH271" s="151"/>
      <c r="AI271" s="151"/>
      <c r="AJ271" s="164"/>
      <c r="AM271" t="b">
        <f>D271='15.02.2022 Смета'!D273</f>
        <v>1</v>
      </c>
      <c r="AN271" t="b">
        <f>F271='15.02.2022 Смета'!E273</f>
        <v>1</v>
      </c>
      <c r="AO271" t="b">
        <f>G271='15.02.2022 Смета'!F273</f>
        <v>1</v>
      </c>
      <c r="AP271" t="b">
        <f>H271='15.02.2022 Смета'!G273</f>
        <v>1</v>
      </c>
    </row>
    <row r="272" spans="1:42" ht="27" customHeight="1" x14ac:dyDescent="0.25">
      <c r="A272" s="108">
        <v>226</v>
      </c>
      <c r="B272" s="8" t="s">
        <v>200</v>
      </c>
      <c r="C272" s="21" t="s">
        <v>199</v>
      </c>
      <c r="D272" s="22" t="s">
        <v>262</v>
      </c>
      <c r="E272" s="21" t="s">
        <v>340</v>
      </c>
      <c r="F272" s="35">
        <v>44617</v>
      </c>
      <c r="G272" s="35">
        <v>44618</v>
      </c>
      <c r="H272" s="21" t="s">
        <v>783</v>
      </c>
      <c r="I272" s="22" t="s">
        <v>340</v>
      </c>
      <c r="J272" s="35">
        <v>44617</v>
      </c>
      <c r="K272" s="35">
        <v>44618</v>
      </c>
      <c r="L272" s="10"/>
      <c r="M272" s="10">
        <v>3400</v>
      </c>
      <c r="N272" s="10">
        <f t="shared" si="35"/>
        <v>0</v>
      </c>
      <c r="O272" s="10"/>
      <c r="P272" s="10">
        <v>2900</v>
      </c>
      <c r="Q272" s="10">
        <f t="shared" si="36"/>
        <v>0</v>
      </c>
      <c r="R272" s="10"/>
      <c r="S272" s="10">
        <v>2800</v>
      </c>
      <c r="T272" s="10">
        <f t="shared" si="37"/>
        <v>0</v>
      </c>
      <c r="U272" s="10">
        <v>26</v>
      </c>
      <c r="V272" s="10">
        <v>150</v>
      </c>
      <c r="W272" s="10">
        <f t="shared" si="40"/>
        <v>3900</v>
      </c>
      <c r="X272" s="10">
        <v>15</v>
      </c>
      <c r="Y272" s="10">
        <v>150</v>
      </c>
      <c r="Z272" s="10">
        <f t="shared" si="41"/>
        <v>2250</v>
      </c>
      <c r="AA272" s="10">
        <v>15</v>
      </c>
      <c r="AB272" s="10">
        <v>150</v>
      </c>
      <c r="AC272" s="10">
        <f t="shared" si="42"/>
        <v>2250</v>
      </c>
      <c r="AD272" s="11"/>
      <c r="AE272" s="26">
        <v>7</v>
      </c>
      <c r="AF272" s="7">
        <f t="shared" si="39"/>
        <v>0</v>
      </c>
      <c r="AG272" s="152">
        <v>1</v>
      </c>
      <c r="AH272" s="139">
        <f t="shared" si="43"/>
        <v>56</v>
      </c>
      <c r="AI272" s="139">
        <f t="shared" si="45"/>
        <v>8400</v>
      </c>
      <c r="AJ272" s="109">
        <f t="shared" si="44"/>
        <v>8400</v>
      </c>
      <c r="AM272" t="b">
        <f>D272='15.02.2022 Смета'!D274</f>
        <v>1</v>
      </c>
      <c r="AN272" t="b">
        <f>F272='15.02.2022 Смета'!E274</f>
        <v>1</v>
      </c>
      <c r="AO272" t="b">
        <f>G272='15.02.2022 Смета'!F274</f>
        <v>1</v>
      </c>
      <c r="AP272" t="b">
        <f>H272='15.02.2022 Смета'!G274</f>
        <v>1</v>
      </c>
    </row>
    <row r="273" spans="1:42" ht="27" customHeight="1" x14ac:dyDescent="0.25">
      <c r="A273" s="108">
        <v>227</v>
      </c>
      <c r="B273" s="8" t="s">
        <v>200</v>
      </c>
      <c r="C273" s="21" t="s">
        <v>199</v>
      </c>
      <c r="D273" s="22" t="s">
        <v>611</v>
      </c>
      <c r="E273" s="21" t="s">
        <v>340</v>
      </c>
      <c r="F273" s="35">
        <v>44631</v>
      </c>
      <c r="G273" s="35">
        <v>44632</v>
      </c>
      <c r="H273" s="21" t="s">
        <v>784</v>
      </c>
      <c r="I273" s="38" t="s">
        <v>340</v>
      </c>
      <c r="J273" s="35">
        <v>44631</v>
      </c>
      <c r="K273" s="35">
        <v>44632</v>
      </c>
      <c r="L273" s="10"/>
      <c r="M273" s="10">
        <v>3400</v>
      </c>
      <c r="N273" s="10">
        <f t="shared" si="35"/>
        <v>0</v>
      </c>
      <c r="O273" s="10"/>
      <c r="P273" s="10">
        <v>2900</v>
      </c>
      <c r="Q273" s="10">
        <f t="shared" si="36"/>
        <v>0</v>
      </c>
      <c r="R273" s="10"/>
      <c r="S273" s="10">
        <v>2800</v>
      </c>
      <c r="T273" s="10">
        <f t="shared" si="37"/>
        <v>0</v>
      </c>
      <c r="U273" s="10">
        <v>26</v>
      </c>
      <c r="V273" s="10">
        <v>150</v>
      </c>
      <c r="W273" s="10">
        <f t="shared" si="40"/>
        <v>3900</v>
      </c>
      <c r="X273" s="10">
        <v>15</v>
      </c>
      <c r="Y273" s="10">
        <v>150</v>
      </c>
      <c r="Z273" s="10">
        <f t="shared" si="41"/>
        <v>2250</v>
      </c>
      <c r="AA273" s="10">
        <v>15</v>
      </c>
      <c r="AB273" s="10">
        <v>150</v>
      </c>
      <c r="AC273" s="10">
        <f t="shared" si="42"/>
        <v>2250</v>
      </c>
      <c r="AD273" s="11"/>
      <c r="AE273" s="26">
        <v>7</v>
      </c>
      <c r="AF273" s="7">
        <f t="shared" si="39"/>
        <v>0</v>
      </c>
      <c r="AG273" s="152">
        <v>1</v>
      </c>
      <c r="AH273" s="145">
        <f t="shared" si="43"/>
        <v>56</v>
      </c>
      <c r="AI273" s="139">
        <f t="shared" si="45"/>
        <v>8400</v>
      </c>
      <c r="AJ273" s="118">
        <f t="shared" si="44"/>
        <v>8400</v>
      </c>
      <c r="AM273" t="b">
        <f>D273='15.02.2022 Смета'!D275</f>
        <v>1</v>
      </c>
      <c r="AN273" t="b">
        <f>F273='15.02.2022 Смета'!E275</f>
        <v>1</v>
      </c>
      <c r="AO273" t="b">
        <f>G273='15.02.2022 Смета'!F275</f>
        <v>1</v>
      </c>
      <c r="AP273" t="b">
        <f>H273='15.02.2022 Смета'!G275</f>
        <v>1</v>
      </c>
    </row>
    <row r="274" spans="1:42" ht="27" customHeight="1" x14ac:dyDescent="0.25">
      <c r="A274" s="108">
        <v>228</v>
      </c>
      <c r="B274" s="8" t="s">
        <v>200</v>
      </c>
      <c r="C274" s="21" t="s">
        <v>199</v>
      </c>
      <c r="D274" s="22" t="s">
        <v>612</v>
      </c>
      <c r="E274" s="21" t="s">
        <v>478</v>
      </c>
      <c r="F274" s="35">
        <v>44673</v>
      </c>
      <c r="G274" s="35">
        <v>44674</v>
      </c>
      <c r="H274" s="21" t="s">
        <v>783</v>
      </c>
      <c r="I274" s="22" t="s">
        <v>478</v>
      </c>
      <c r="J274" s="35">
        <v>44673</v>
      </c>
      <c r="K274" s="35">
        <v>44674</v>
      </c>
      <c r="L274" s="10"/>
      <c r="M274" s="10">
        <v>3400</v>
      </c>
      <c r="N274" s="10">
        <f t="shared" si="35"/>
        <v>0</v>
      </c>
      <c r="O274" s="10"/>
      <c r="P274" s="10">
        <v>2900</v>
      </c>
      <c r="Q274" s="10">
        <f t="shared" si="36"/>
        <v>0</v>
      </c>
      <c r="R274" s="10"/>
      <c r="S274" s="10">
        <v>2800</v>
      </c>
      <c r="T274" s="10">
        <f t="shared" si="37"/>
        <v>0</v>
      </c>
      <c r="U274" s="10">
        <v>27</v>
      </c>
      <c r="V274" s="10">
        <v>150</v>
      </c>
      <c r="W274" s="10">
        <f t="shared" si="40"/>
        <v>4050</v>
      </c>
      <c r="X274" s="10">
        <v>27</v>
      </c>
      <c r="Y274" s="10">
        <v>150</v>
      </c>
      <c r="Z274" s="10">
        <f t="shared" si="41"/>
        <v>4050</v>
      </c>
      <c r="AA274" s="10">
        <v>27</v>
      </c>
      <c r="AB274" s="10">
        <v>150</v>
      </c>
      <c r="AC274" s="10">
        <f t="shared" si="42"/>
        <v>4050</v>
      </c>
      <c r="AD274" s="11">
        <v>90</v>
      </c>
      <c r="AE274" s="26">
        <v>7</v>
      </c>
      <c r="AF274" s="7">
        <f t="shared" si="39"/>
        <v>630</v>
      </c>
      <c r="AG274" s="152">
        <v>1</v>
      </c>
      <c r="AH274" s="145">
        <f t="shared" si="43"/>
        <v>171</v>
      </c>
      <c r="AI274" s="139">
        <f t="shared" si="45"/>
        <v>12780</v>
      </c>
      <c r="AJ274" s="118">
        <f t="shared" si="44"/>
        <v>12780</v>
      </c>
      <c r="AM274" t="b">
        <f>D274='15.02.2022 Смета'!D276</f>
        <v>1</v>
      </c>
      <c r="AN274" t="b">
        <f>F274='15.02.2022 Смета'!E276</f>
        <v>1</v>
      </c>
      <c r="AO274" t="b">
        <f>G274='15.02.2022 Смета'!F276</f>
        <v>1</v>
      </c>
      <c r="AP274" t="b">
        <f>H274='15.02.2022 Смета'!G276</f>
        <v>1</v>
      </c>
    </row>
    <row r="275" spans="1:42" ht="27" customHeight="1" x14ac:dyDescent="0.25">
      <c r="A275" s="108">
        <v>229</v>
      </c>
      <c r="B275" s="8" t="s">
        <v>200</v>
      </c>
      <c r="C275" s="21" t="s">
        <v>199</v>
      </c>
      <c r="D275" s="22" t="s">
        <v>263</v>
      </c>
      <c r="E275" s="21" t="s">
        <v>340</v>
      </c>
      <c r="F275" s="35">
        <v>44694</v>
      </c>
      <c r="G275" s="35">
        <v>44695</v>
      </c>
      <c r="H275" s="21" t="s">
        <v>446</v>
      </c>
      <c r="I275" s="22" t="s">
        <v>340</v>
      </c>
      <c r="J275" s="35">
        <v>44694</v>
      </c>
      <c r="K275" s="35">
        <v>44695</v>
      </c>
      <c r="L275" s="10"/>
      <c r="M275" s="10">
        <v>3400</v>
      </c>
      <c r="N275" s="10">
        <f t="shared" si="35"/>
        <v>0</v>
      </c>
      <c r="O275" s="10"/>
      <c r="P275" s="10">
        <v>2900</v>
      </c>
      <c r="Q275" s="10">
        <f t="shared" si="36"/>
        <v>0</v>
      </c>
      <c r="R275" s="10"/>
      <c r="S275" s="10">
        <v>2800</v>
      </c>
      <c r="T275" s="10">
        <f t="shared" si="37"/>
        <v>0</v>
      </c>
      <c r="U275" s="10">
        <v>15</v>
      </c>
      <c r="V275" s="10">
        <v>150</v>
      </c>
      <c r="W275" s="10">
        <f t="shared" si="40"/>
        <v>2250</v>
      </c>
      <c r="X275" s="10">
        <v>15</v>
      </c>
      <c r="Y275" s="10">
        <v>150</v>
      </c>
      <c r="Z275" s="10">
        <f t="shared" si="41"/>
        <v>2250</v>
      </c>
      <c r="AA275" s="10">
        <v>15</v>
      </c>
      <c r="AB275" s="10">
        <v>150</v>
      </c>
      <c r="AC275" s="10">
        <f t="shared" si="42"/>
        <v>2250</v>
      </c>
      <c r="AD275" s="11">
        <v>55</v>
      </c>
      <c r="AE275" s="26">
        <v>7</v>
      </c>
      <c r="AF275" s="7">
        <f t="shared" si="39"/>
        <v>385</v>
      </c>
      <c r="AG275" s="152">
        <v>1</v>
      </c>
      <c r="AH275" s="145">
        <f t="shared" si="43"/>
        <v>100</v>
      </c>
      <c r="AI275" s="139">
        <f t="shared" si="45"/>
        <v>7135</v>
      </c>
      <c r="AJ275" s="118">
        <f t="shared" si="44"/>
        <v>7135</v>
      </c>
      <c r="AM275" t="b">
        <f>D275='15.02.2022 Смета'!D277</f>
        <v>1</v>
      </c>
      <c r="AN275" t="b">
        <f>F275='15.02.2022 Смета'!E277</f>
        <v>1</v>
      </c>
      <c r="AO275" t="b">
        <f>G275='15.02.2022 Смета'!F277</f>
        <v>1</v>
      </c>
      <c r="AP275" t="b">
        <f>H275='15.02.2022 Смета'!G277</f>
        <v>1</v>
      </c>
    </row>
    <row r="276" spans="1:42" ht="14.65" customHeight="1" x14ac:dyDescent="0.25">
      <c r="A276" s="106"/>
      <c r="B276" s="96"/>
      <c r="C276" s="97"/>
      <c r="D276" s="179" t="s">
        <v>871</v>
      </c>
      <c r="E276" s="99"/>
      <c r="F276" s="99"/>
      <c r="G276" s="99"/>
      <c r="H276" s="99"/>
      <c r="I276" s="99"/>
      <c r="J276" s="99"/>
      <c r="K276" s="99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2"/>
      <c r="AE276" s="79"/>
      <c r="AF276" s="79"/>
      <c r="AG276" s="153"/>
      <c r="AH276" s="151"/>
      <c r="AI276" s="151"/>
      <c r="AJ276" s="164"/>
      <c r="AM276" t="b">
        <f>D276='15.02.2022 Смета'!D278</f>
        <v>1</v>
      </c>
      <c r="AN276" t="b">
        <f>F276='15.02.2022 Смета'!E278</f>
        <v>1</v>
      </c>
      <c r="AO276" t="b">
        <f>G276='15.02.2022 Смета'!F278</f>
        <v>1</v>
      </c>
      <c r="AP276" t="b">
        <f>H276='15.02.2022 Смета'!G278</f>
        <v>1</v>
      </c>
    </row>
    <row r="277" spans="1:42" ht="27" customHeight="1" x14ac:dyDescent="0.25">
      <c r="A277" s="108">
        <v>230</v>
      </c>
      <c r="B277" s="8" t="s">
        <v>23</v>
      </c>
      <c r="C277" s="21" t="s">
        <v>141</v>
      </c>
      <c r="D277" s="22" t="s">
        <v>173</v>
      </c>
      <c r="E277" s="21" t="s">
        <v>451</v>
      </c>
      <c r="F277" s="35">
        <v>44707</v>
      </c>
      <c r="G277" s="35">
        <v>44710</v>
      </c>
      <c r="H277" s="21" t="s">
        <v>785</v>
      </c>
      <c r="I277" s="22" t="s">
        <v>451</v>
      </c>
      <c r="J277" s="35">
        <v>44707</v>
      </c>
      <c r="K277" s="35">
        <v>44710</v>
      </c>
      <c r="L277" s="10">
        <v>3</v>
      </c>
      <c r="M277" s="10">
        <v>3400</v>
      </c>
      <c r="N277" s="10">
        <f t="shared" si="35"/>
        <v>10200</v>
      </c>
      <c r="O277" s="10">
        <v>3</v>
      </c>
      <c r="P277" s="10">
        <v>2900</v>
      </c>
      <c r="Q277" s="10">
        <f t="shared" si="36"/>
        <v>8700</v>
      </c>
      <c r="R277" s="10">
        <v>3</v>
      </c>
      <c r="S277" s="10">
        <v>2800</v>
      </c>
      <c r="T277" s="10">
        <f t="shared" si="37"/>
        <v>8400</v>
      </c>
      <c r="U277" s="10">
        <v>21</v>
      </c>
      <c r="V277" s="10">
        <v>150</v>
      </c>
      <c r="W277" s="10">
        <f t="shared" si="40"/>
        <v>3150</v>
      </c>
      <c r="X277" s="10">
        <v>18</v>
      </c>
      <c r="Y277" s="10">
        <v>150</v>
      </c>
      <c r="Z277" s="10">
        <f t="shared" si="41"/>
        <v>2700</v>
      </c>
      <c r="AA277" s="10">
        <v>18</v>
      </c>
      <c r="AB277" s="10">
        <v>150</v>
      </c>
      <c r="AC277" s="10">
        <f t="shared" si="42"/>
        <v>2700</v>
      </c>
      <c r="AD277" s="11">
        <v>72</v>
      </c>
      <c r="AE277" s="26">
        <v>7</v>
      </c>
      <c r="AF277" s="7">
        <f t="shared" si="39"/>
        <v>504</v>
      </c>
      <c r="AG277" s="152">
        <v>1</v>
      </c>
      <c r="AH277" s="145">
        <f t="shared" si="43"/>
        <v>138</v>
      </c>
      <c r="AI277" s="139">
        <f t="shared" si="45"/>
        <v>36354</v>
      </c>
      <c r="AJ277" s="118">
        <f t="shared" si="44"/>
        <v>36354</v>
      </c>
      <c r="AM277" t="b">
        <f>D277='15.02.2022 Смета'!D279</f>
        <v>1</v>
      </c>
      <c r="AN277" t="b">
        <f>F277='15.02.2022 Смета'!E279</f>
        <v>1</v>
      </c>
      <c r="AO277" t="b">
        <f>G277='15.02.2022 Смета'!F279</f>
        <v>1</v>
      </c>
      <c r="AP277" t="b">
        <f>H277='15.02.2022 Смета'!G279</f>
        <v>1</v>
      </c>
    </row>
    <row r="278" spans="1:42" ht="27" customHeight="1" x14ac:dyDescent="0.25">
      <c r="A278" s="108">
        <v>231</v>
      </c>
      <c r="B278" s="8" t="s">
        <v>23</v>
      </c>
      <c r="C278" s="21" t="s">
        <v>141</v>
      </c>
      <c r="D278" s="22" t="s">
        <v>69</v>
      </c>
      <c r="E278" s="21" t="s">
        <v>392</v>
      </c>
      <c r="F278" s="35">
        <v>44798</v>
      </c>
      <c r="G278" s="35">
        <v>44801</v>
      </c>
      <c r="H278" s="21" t="s">
        <v>785</v>
      </c>
      <c r="I278" s="22" t="s">
        <v>392</v>
      </c>
      <c r="J278" s="35">
        <v>44798</v>
      </c>
      <c r="K278" s="35">
        <v>44801</v>
      </c>
      <c r="L278" s="10">
        <v>2</v>
      </c>
      <c r="M278" s="10">
        <v>3400</v>
      </c>
      <c r="N278" s="10">
        <f t="shared" si="35"/>
        <v>6800</v>
      </c>
      <c r="O278" s="10">
        <v>2</v>
      </c>
      <c r="P278" s="10">
        <v>2900</v>
      </c>
      <c r="Q278" s="10">
        <f t="shared" si="36"/>
        <v>5800</v>
      </c>
      <c r="R278" s="10">
        <v>2</v>
      </c>
      <c r="S278" s="10">
        <v>2800</v>
      </c>
      <c r="T278" s="10">
        <f t="shared" si="37"/>
        <v>5600</v>
      </c>
      <c r="U278" s="10">
        <v>14</v>
      </c>
      <c r="V278" s="10">
        <v>150</v>
      </c>
      <c r="W278" s="10">
        <f t="shared" si="40"/>
        <v>2100</v>
      </c>
      <c r="X278" s="10">
        <v>12</v>
      </c>
      <c r="Y278" s="10">
        <v>150</v>
      </c>
      <c r="Z278" s="10">
        <f t="shared" si="41"/>
        <v>1800</v>
      </c>
      <c r="AA278" s="10">
        <v>12</v>
      </c>
      <c r="AB278" s="10">
        <v>150</v>
      </c>
      <c r="AC278" s="10">
        <f t="shared" si="42"/>
        <v>1800</v>
      </c>
      <c r="AD278" s="11">
        <v>48</v>
      </c>
      <c r="AE278" s="26">
        <v>7</v>
      </c>
      <c r="AF278" s="7">
        <f t="shared" si="39"/>
        <v>336</v>
      </c>
      <c r="AG278" s="152">
        <v>1</v>
      </c>
      <c r="AH278" s="145">
        <f t="shared" si="43"/>
        <v>92</v>
      </c>
      <c r="AI278" s="139">
        <f t="shared" si="45"/>
        <v>24236</v>
      </c>
      <c r="AJ278" s="118">
        <f t="shared" si="44"/>
        <v>24236</v>
      </c>
      <c r="AM278" t="b">
        <f>D278='15.02.2022 Смета'!D280</f>
        <v>1</v>
      </c>
      <c r="AN278" t="b">
        <f>F278='15.02.2022 Смета'!E280</f>
        <v>1</v>
      </c>
      <c r="AO278" t="b">
        <f>G278='15.02.2022 Смета'!F280</f>
        <v>1</v>
      </c>
      <c r="AP278" t="b">
        <f>H278='15.02.2022 Смета'!G280</f>
        <v>1</v>
      </c>
    </row>
    <row r="279" spans="1:42" ht="13.15" customHeight="1" x14ac:dyDescent="0.25">
      <c r="A279" s="106"/>
      <c r="B279" s="96"/>
      <c r="C279" s="97"/>
      <c r="D279" s="179" t="s">
        <v>872</v>
      </c>
      <c r="E279" s="99"/>
      <c r="F279" s="99"/>
      <c r="G279" s="99"/>
      <c r="H279" s="99"/>
      <c r="I279" s="99"/>
      <c r="J279" s="99"/>
      <c r="K279" s="99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2"/>
      <c r="AE279" s="79"/>
      <c r="AF279" s="79"/>
      <c r="AG279" s="153"/>
      <c r="AH279" s="151"/>
      <c r="AI279" s="151"/>
      <c r="AJ279" s="164"/>
      <c r="AM279" t="b">
        <f>D279='15.02.2022 Смета'!D281</f>
        <v>1</v>
      </c>
      <c r="AN279" t="b">
        <f>F279='15.02.2022 Смета'!E281</f>
        <v>1</v>
      </c>
      <c r="AO279" t="b">
        <f>G279='15.02.2022 Смета'!F281</f>
        <v>1</v>
      </c>
      <c r="AP279" t="b">
        <f>H279='15.02.2022 Смета'!G281</f>
        <v>1</v>
      </c>
    </row>
    <row r="280" spans="1:42" ht="52.5" customHeight="1" x14ac:dyDescent="0.25">
      <c r="A280" s="108">
        <v>232</v>
      </c>
      <c r="B280" s="8" t="s">
        <v>68</v>
      </c>
      <c r="C280" s="21" t="s">
        <v>204</v>
      </c>
      <c r="D280" s="22" t="s">
        <v>180</v>
      </c>
      <c r="E280" s="21" t="s">
        <v>1027</v>
      </c>
      <c r="F280" s="35">
        <v>44821</v>
      </c>
      <c r="G280" s="35">
        <v>44822</v>
      </c>
      <c r="H280" s="21" t="s">
        <v>297</v>
      </c>
      <c r="I280" s="22" t="s">
        <v>786</v>
      </c>
      <c r="J280" s="35">
        <v>44821</v>
      </c>
      <c r="K280" s="35">
        <v>44822</v>
      </c>
      <c r="L280" s="10"/>
      <c r="M280" s="10">
        <v>3400</v>
      </c>
      <c r="N280" s="10">
        <f t="shared" si="35"/>
        <v>0</v>
      </c>
      <c r="O280" s="10"/>
      <c r="P280" s="10">
        <v>2900</v>
      </c>
      <c r="Q280" s="10">
        <f t="shared" si="36"/>
        <v>0</v>
      </c>
      <c r="R280" s="10"/>
      <c r="S280" s="10">
        <v>2800</v>
      </c>
      <c r="T280" s="10">
        <f t="shared" si="37"/>
        <v>0</v>
      </c>
      <c r="U280" s="10">
        <v>134</v>
      </c>
      <c r="V280" s="10">
        <v>150</v>
      </c>
      <c r="W280" s="10">
        <f t="shared" si="40"/>
        <v>20100</v>
      </c>
      <c r="X280" s="10">
        <v>134</v>
      </c>
      <c r="Y280" s="10">
        <v>150</v>
      </c>
      <c r="Z280" s="10">
        <f t="shared" si="41"/>
        <v>20100</v>
      </c>
      <c r="AA280" s="10">
        <v>134</v>
      </c>
      <c r="AB280" s="10">
        <v>150</v>
      </c>
      <c r="AC280" s="10">
        <f t="shared" si="42"/>
        <v>20100</v>
      </c>
      <c r="AD280" s="11">
        <v>402</v>
      </c>
      <c r="AE280" s="26">
        <v>7</v>
      </c>
      <c r="AF280" s="7">
        <f t="shared" si="39"/>
        <v>2814</v>
      </c>
      <c r="AG280" s="152">
        <v>1</v>
      </c>
      <c r="AH280" s="145">
        <f t="shared" si="43"/>
        <v>804</v>
      </c>
      <c r="AI280" s="139">
        <f t="shared" si="45"/>
        <v>63114</v>
      </c>
      <c r="AJ280" s="118">
        <f t="shared" si="44"/>
        <v>63114</v>
      </c>
      <c r="AM280" t="b">
        <f>D280='15.02.2022 Смета'!D282</f>
        <v>1</v>
      </c>
      <c r="AN280" t="b">
        <f>F280='15.02.2022 Смета'!E282</f>
        <v>1</v>
      </c>
      <c r="AO280" t="b">
        <f>G280='15.02.2022 Смета'!F282</f>
        <v>1</v>
      </c>
      <c r="AP280" t="b">
        <f>H280='15.02.2022 Смета'!G282</f>
        <v>1</v>
      </c>
    </row>
    <row r="281" spans="1:42" ht="15" customHeight="1" x14ac:dyDescent="0.25">
      <c r="A281" s="106"/>
      <c r="B281" s="96"/>
      <c r="C281" s="97"/>
      <c r="D281" s="179" t="s">
        <v>873</v>
      </c>
      <c r="E281" s="99"/>
      <c r="F281" s="99"/>
      <c r="G281" s="99"/>
      <c r="H281" s="99"/>
      <c r="I281" s="99"/>
      <c r="J281" s="99"/>
      <c r="K281" s="99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2"/>
      <c r="AE281" s="79"/>
      <c r="AF281" s="79"/>
      <c r="AG281" s="153"/>
      <c r="AH281" s="151"/>
      <c r="AI281" s="151"/>
      <c r="AJ281" s="164"/>
      <c r="AM281" t="b">
        <f>D281='15.02.2022 Смета'!D283</f>
        <v>1</v>
      </c>
      <c r="AN281" t="b">
        <f>F281='15.02.2022 Смета'!E283</f>
        <v>1</v>
      </c>
      <c r="AO281" t="b">
        <f>G281='15.02.2022 Смета'!F283</f>
        <v>1</v>
      </c>
      <c r="AP281" t="b">
        <f>H281='15.02.2022 Смета'!G283</f>
        <v>1</v>
      </c>
    </row>
    <row r="282" spans="1:42" ht="27" customHeight="1" x14ac:dyDescent="0.25">
      <c r="A282" s="108">
        <v>233</v>
      </c>
      <c r="B282" s="8" t="s">
        <v>197</v>
      </c>
      <c r="C282" s="21" t="s">
        <v>154</v>
      </c>
      <c r="D282" s="22" t="s">
        <v>173</v>
      </c>
      <c r="E282" s="21" t="s">
        <v>1029</v>
      </c>
      <c r="F282" s="35">
        <v>44724</v>
      </c>
      <c r="G282" s="35">
        <v>44724</v>
      </c>
      <c r="H282" s="21" t="s">
        <v>990</v>
      </c>
      <c r="I282" s="22" t="s">
        <v>414</v>
      </c>
      <c r="J282" s="35">
        <v>44724</v>
      </c>
      <c r="K282" s="35">
        <v>44724</v>
      </c>
      <c r="L282" s="10">
        <v>1</v>
      </c>
      <c r="M282" s="10">
        <v>3400</v>
      </c>
      <c r="N282" s="10">
        <f t="shared" si="35"/>
        <v>3400</v>
      </c>
      <c r="O282" s="10">
        <v>1</v>
      </c>
      <c r="P282" s="10">
        <v>2900</v>
      </c>
      <c r="Q282" s="10">
        <f t="shared" si="36"/>
        <v>2900</v>
      </c>
      <c r="R282" s="10">
        <v>1</v>
      </c>
      <c r="S282" s="10">
        <v>2800</v>
      </c>
      <c r="T282" s="10">
        <f t="shared" si="37"/>
        <v>2800</v>
      </c>
      <c r="U282" s="10">
        <v>13</v>
      </c>
      <c r="V282" s="10">
        <v>150</v>
      </c>
      <c r="W282" s="10">
        <f t="shared" si="40"/>
        <v>1950</v>
      </c>
      <c r="X282" s="10">
        <v>13</v>
      </c>
      <c r="Y282" s="10">
        <v>150</v>
      </c>
      <c r="Z282" s="10">
        <f t="shared" si="41"/>
        <v>1950</v>
      </c>
      <c r="AA282" s="10">
        <v>13</v>
      </c>
      <c r="AB282" s="10">
        <v>150</v>
      </c>
      <c r="AC282" s="10">
        <f t="shared" si="42"/>
        <v>1950</v>
      </c>
      <c r="AD282" s="11">
        <v>39</v>
      </c>
      <c r="AE282" s="26">
        <v>7</v>
      </c>
      <c r="AF282" s="7">
        <f t="shared" si="39"/>
        <v>273</v>
      </c>
      <c r="AG282" s="152">
        <v>1</v>
      </c>
      <c r="AH282" s="145">
        <f t="shared" si="43"/>
        <v>81</v>
      </c>
      <c r="AI282" s="139">
        <f t="shared" si="45"/>
        <v>15223</v>
      </c>
      <c r="AJ282" s="118">
        <f t="shared" si="44"/>
        <v>15223</v>
      </c>
      <c r="AM282" t="b">
        <f>D282='15.02.2022 Смета'!D284</f>
        <v>1</v>
      </c>
      <c r="AN282" t="b">
        <f>F282='15.02.2022 Смета'!E284</f>
        <v>1</v>
      </c>
      <c r="AO282" t="b">
        <f>G282='15.02.2022 Смета'!F284</f>
        <v>1</v>
      </c>
      <c r="AP282" t="b">
        <f>H282='15.02.2022 Смета'!G284</f>
        <v>0</v>
      </c>
    </row>
    <row r="283" spans="1:42" x14ac:dyDescent="0.25">
      <c r="A283" s="106"/>
      <c r="B283" s="96"/>
      <c r="C283" s="97"/>
      <c r="D283" s="179" t="s">
        <v>874</v>
      </c>
      <c r="E283" s="99"/>
      <c r="F283" s="99"/>
      <c r="G283" s="99"/>
      <c r="H283" s="99"/>
      <c r="I283" s="99"/>
      <c r="J283" s="99"/>
      <c r="K283" s="99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2"/>
      <c r="AE283" s="79"/>
      <c r="AF283" s="79"/>
      <c r="AG283" s="153"/>
      <c r="AH283" s="151"/>
      <c r="AI283" s="151"/>
      <c r="AJ283" s="164"/>
      <c r="AM283" t="b">
        <f>D283='15.02.2022 Смета'!D285</f>
        <v>1</v>
      </c>
      <c r="AN283" t="b">
        <f>F283='15.02.2022 Смета'!E285</f>
        <v>1</v>
      </c>
      <c r="AO283" t="b">
        <f>G283='15.02.2022 Смета'!F285</f>
        <v>1</v>
      </c>
      <c r="AP283" t="b">
        <f>H283='15.02.2022 Смета'!G285</f>
        <v>1</v>
      </c>
    </row>
    <row r="284" spans="1:42" ht="27" customHeight="1" x14ac:dyDescent="0.25">
      <c r="A284" s="108">
        <v>234</v>
      </c>
      <c r="B284" s="8" t="s">
        <v>207</v>
      </c>
      <c r="C284" s="21" t="s">
        <v>118</v>
      </c>
      <c r="D284" s="22" t="s">
        <v>613</v>
      </c>
      <c r="E284" s="21" t="s">
        <v>507</v>
      </c>
      <c r="F284" s="35">
        <v>44587</v>
      </c>
      <c r="G284" s="35">
        <v>44591</v>
      </c>
      <c r="H284" s="21" t="s">
        <v>1091</v>
      </c>
      <c r="I284" s="22" t="s">
        <v>507</v>
      </c>
      <c r="J284" s="35">
        <v>44587</v>
      </c>
      <c r="K284" s="35">
        <v>44591</v>
      </c>
      <c r="L284" s="10"/>
      <c r="M284" s="10">
        <v>3400</v>
      </c>
      <c r="N284" s="10">
        <f t="shared" ref="N284:N366" si="46">L284*M284</f>
        <v>0</v>
      </c>
      <c r="O284" s="10"/>
      <c r="P284" s="10">
        <v>2900</v>
      </c>
      <c r="Q284" s="10">
        <f t="shared" ref="Q284:Q366" si="47">O284*P284</f>
        <v>0</v>
      </c>
      <c r="R284" s="10"/>
      <c r="S284" s="10">
        <v>2800</v>
      </c>
      <c r="T284" s="10">
        <f t="shared" ref="T284:T366" si="48">R284*S284</f>
        <v>0</v>
      </c>
      <c r="U284" s="10">
        <v>80</v>
      </c>
      <c r="V284" s="10">
        <v>150</v>
      </c>
      <c r="W284" s="10">
        <f t="shared" si="40"/>
        <v>12000</v>
      </c>
      <c r="X284" s="10">
        <v>85</v>
      </c>
      <c r="Y284" s="10">
        <v>150</v>
      </c>
      <c r="Z284" s="10">
        <f t="shared" si="41"/>
        <v>12750</v>
      </c>
      <c r="AA284" s="10">
        <v>160</v>
      </c>
      <c r="AB284" s="10">
        <v>150</v>
      </c>
      <c r="AC284" s="10">
        <f t="shared" si="42"/>
        <v>24000</v>
      </c>
      <c r="AD284" s="11"/>
      <c r="AE284" s="26">
        <v>7</v>
      </c>
      <c r="AF284" s="7">
        <f t="shared" si="39"/>
        <v>0</v>
      </c>
      <c r="AG284" s="152">
        <v>1</v>
      </c>
      <c r="AH284" s="139">
        <f t="shared" si="43"/>
        <v>325</v>
      </c>
      <c r="AI284" s="139">
        <f t="shared" si="45"/>
        <v>48750</v>
      </c>
      <c r="AJ284" s="109">
        <f t="shared" si="44"/>
        <v>48750</v>
      </c>
      <c r="AM284" t="b">
        <f>D284='15.02.2022 Смета'!D286</f>
        <v>1</v>
      </c>
      <c r="AN284" t="b">
        <f>F284='15.02.2022 Смета'!E286</f>
        <v>1</v>
      </c>
      <c r="AO284" t="b">
        <f>G284='15.02.2022 Смета'!F286</f>
        <v>1</v>
      </c>
      <c r="AP284" t="b">
        <f>H284='15.02.2022 Смета'!G286</f>
        <v>0</v>
      </c>
    </row>
    <row r="285" spans="1:42" ht="15" customHeight="1" x14ac:dyDescent="0.25">
      <c r="A285" s="106"/>
      <c r="B285" s="96"/>
      <c r="C285" s="97"/>
      <c r="D285" s="179" t="s">
        <v>875</v>
      </c>
      <c r="E285" s="99"/>
      <c r="F285" s="99"/>
      <c r="G285" s="99"/>
      <c r="H285" s="99"/>
      <c r="I285" s="99"/>
      <c r="J285" s="99"/>
      <c r="K285" s="99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2"/>
      <c r="AE285" s="79"/>
      <c r="AF285" s="79"/>
      <c r="AG285" s="153"/>
      <c r="AH285" s="151"/>
      <c r="AI285" s="151"/>
      <c r="AJ285" s="164"/>
      <c r="AM285" t="b">
        <f>D285='15.02.2022 Смета'!D287</f>
        <v>1</v>
      </c>
      <c r="AN285" t="b">
        <f>F285='15.02.2022 Смета'!E287</f>
        <v>1</v>
      </c>
      <c r="AO285" t="b">
        <f>G285='15.02.2022 Смета'!F287</f>
        <v>1</v>
      </c>
      <c r="AP285" t="b">
        <f>H285='15.02.2022 Смета'!G287</f>
        <v>1</v>
      </c>
    </row>
    <row r="286" spans="1:42" ht="16.149999999999999" customHeight="1" x14ac:dyDescent="0.25">
      <c r="A286" s="108">
        <v>235</v>
      </c>
      <c r="B286" s="8" t="s">
        <v>181</v>
      </c>
      <c r="C286" s="21" t="s">
        <v>182</v>
      </c>
      <c r="D286" s="22" t="s">
        <v>434</v>
      </c>
      <c r="E286" s="21" t="s">
        <v>461</v>
      </c>
      <c r="F286" s="35">
        <v>44611</v>
      </c>
      <c r="G286" s="35">
        <v>44612</v>
      </c>
      <c r="H286" s="21" t="s">
        <v>312</v>
      </c>
      <c r="I286" s="22" t="s">
        <v>461</v>
      </c>
      <c r="J286" s="35">
        <v>44611</v>
      </c>
      <c r="K286" s="35">
        <v>44612</v>
      </c>
      <c r="L286" s="10"/>
      <c r="M286" s="10">
        <v>3400</v>
      </c>
      <c r="N286" s="10">
        <f t="shared" si="46"/>
        <v>0</v>
      </c>
      <c r="O286" s="10"/>
      <c r="P286" s="10">
        <v>2900</v>
      </c>
      <c r="Q286" s="10">
        <f t="shared" si="47"/>
        <v>0</v>
      </c>
      <c r="R286" s="10"/>
      <c r="S286" s="10">
        <v>2800</v>
      </c>
      <c r="T286" s="10">
        <f t="shared" si="48"/>
        <v>0</v>
      </c>
      <c r="U286" s="10">
        <v>18</v>
      </c>
      <c r="V286" s="10">
        <v>150</v>
      </c>
      <c r="W286" s="10">
        <f t="shared" si="40"/>
        <v>2700</v>
      </c>
      <c r="X286" s="10">
        <v>18</v>
      </c>
      <c r="Y286" s="10">
        <v>150</v>
      </c>
      <c r="Z286" s="10">
        <f t="shared" si="41"/>
        <v>2700</v>
      </c>
      <c r="AA286" s="10">
        <v>18</v>
      </c>
      <c r="AB286" s="10">
        <v>150</v>
      </c>
      <c r="AC286" s="10">
        <f t="shared" si="42"/>
        <v>2700</v>
      </c>
      <c r="AD286" s="11"/>
      <c r="AE286" s="26">
        <v>7</v>
      </c>
      <c r="AF286" s="7">
        <f t="shared" si="39"/>
        <v>0</v>
      </c>
      <c r="AG286" s="152">
        <v>1</v>
      </c>
      <c r="AH286" s="139">
        <f t="shared" si="43"/>
        <v>54</v>
      </c>
      <c r="AI286" s="139">
        <f t="shared" si="45"/>
        <v>8100</v>
      </c>
      <c r="AJ286" s="109">
        <f t="shared" si="44"/>
        <v>8100</v>
      </c>
      <c r="AM286" t="b">
        <f>D286='15.02.2022 Смета'!D288</f>
        <v>1</v>
      </c>
      <c r="AN286" t="b">
        <f>F286='15.02.2022 Смета'!E288</f>
        <v>1</v>
      </c>
      <c r="AO286" t="b">
        <f>G286='15.02.2022 Смета'!F288</f>
        <v>1</v>
      </c>
      <c r="AP286" t="b">
        <f>H286='15.02.2022 Смета'!G288</f>
        <v>1</v>
      </c>
    </row>
    <row r="287" spans="1:42" ht="16.149999999999999" customHeight="1" x14ac:dyDescent="0.25">
      <c r="A287" s="108">
        <v>236</v>
      </c>
      <c r="B287" s="8" t="s">
        <v>181</v>
      </c>
      <c r="C287" s="21" t="s">
        <v>182</v>
      </c>
      <c r="D287" s="22" t="s">
        <v>614</v>
      </c>
      <c r="E287" s="21" t="s">
        <v>340</v>
      </c>
      <c r="F287" s="35">
        <v>44654</v>
      </c>
      <c r="G287" s="35">
        <v>44654</v>
      </c>
      <c r="H287" s="21" t="s">
        <v>305</v>
      </c>
      <c r="I287" s="22" t="s">
        <v>340</v>
      </c>
      <c r="J287" s="35">
        <v>44654</v>
      </c>
      <c r="K287" s="35">
        <v>44654</v>
      </c>
      <c r="L287" s="10"/>
      <c r="M287" s="10">
        <v>3400</v>
      </c>
      <c r="N287" s="10">
        <f t="shared" si="46"/>
        <v>0</v>
      </c>
      <c r="O287" s="10"/>
      <c r="P287" s="10">
        <v>2900</v>
      </c>
      <c r="Q287" s="10">
        <f t="shared" si="47"/>
        <v>0</v>
      </c>
      <c r="R287" s="10"/>
      <c r="S287" s="10">
        <v>2800</v>
      </c>
      <c r="T287" s="10">
        <f t="shared" si="48"/>
        <v>0</v>
      </c>
      <c r="U287" s="10">
        <v>18</v>
      </c>
      <c r="V287" s="10">
        <v>150</v>
      </c>
      <c r="W287" s="10">
        <f t="shared" si="40"/>
        <v>2700</v>
      </c>
      <c r="X287" s="10">
        <v>18</v>
      </c>
      <c r="Y287" s="10">
        <v>150</v>
      </c>
      <c r="Z287" s="10">
        <f t="shared" si="41"/>
        <v>2700</v>
      </c>
      <c r="AA287" s="10">
        <v>18</v>
      </c>
      <c r="AB287" s="10">
        <v>150</v>
      </c>
      <c r="AC287" s="10">
        <f t="shared" si="42"/>
        <v>2700</v>
      </c>
      <c r="AD287" s="11"/>
      <c r="AE287" s="26">
        <v>7</v>
      </c>
      <c r="AF287" s="7">
        <f t="shared" si="39"/>
        <v>0</v>
      </c>
      <c r="AG287" s="152">
        <v>1</v>
      </c>
      <c r="AH287" s="139">
        <f t="shared" si="43"/>
        <v>54</v>
      </c>
      <c r="AI287" s="139">
        <f t="shared" si="45"/>
        <v>8100</v>
      </c>
      <c r="AJ287" s="109">
        <f t="shared" si="44"/>
        <v>8100</v>
      </c>
      <c r="AM287" t="b">
        <f>D287='15.02.2022 Смета'!D289</f>
        <v>1</v>
      </c>
      <c r="AN287" t="b">
        <f>F287='15.02.2022 Смета'!E289</f>
        <v>1</v>
      </c>
      <c r="AO287" t="b">
        <f>G287='15.02.2022 Смета'!F289</f>
        <v>1</v>
      </c>
      <c r="AP287" t="b">
        <f>H287='15.02.2022 Смета'!G289</f>
        <v>1</v>
      </c>
    </row>
    <row r="288" spans="1:42" ht="16.149999999999999" customHeight="1" x14ac:dyDescent="0.25">
      <c r="A288" s="108">
        <v>237</v>
      </c>
      <c r="B288" s="8" t="s">
        <v>181</v>
      </c>
      <c r="C288" s="21" t="s">
        <v>182</v>
      </c>
      <c r="D288" s="22" t="s">
        <v>183</v>
      </c>
      <c r="E288" s="21" t="s">
        <v>461</v>
      </c>
      <c r="F288" s="35">
        <v>44752</v>
      </c>
      <c r="G288" s="35">
        <v>44752</v>
      </c>
      <c r="H288" s="21" t="s">
        <v>787</v>
      </c>
      <c r="I288" s="22" t="s">
        <v>461</v>
      </c>
      <c r="J288" s="35">
        <v>44752</v>
      </c>
      <c r="K288" s="35">
        <v>44752</v>
      </c>
      <c r="L288" s="10"/>
      <c r="M288" s="10">
        <v>3400</v>
      </c>
      <c r="N288" s="10">
        <f t="shared" si="46"/>
        <v>0</v>
      </c>
      <c r="O288" s="10"/>
      <c r="P288" s="10">
        <v>2900</v>
      </c>
      <c r="Q288" s="10">
        <f t="shared" si="47"/>
        <v>0</v>
      </c>
      <c r="R288" s="10"/>
      <c r="S288" s="10">
        <v>2800</v>
      </c>
      <c r="T288" s="10">
        <f t="shared" si="48"/>
        <v>0</v>
      </c>
      <c r="U288" s="10">
        <v>22</v>
      </c>
      <c r="V288" s="10">
        <v>150</v>
      </c>
      <c r="W288" s="10">
        <f t="shared" si="40"/>
        <v>3300</v>
      </c>
      <c r="X288" s="10">
        <v>22</v>
      </c>
      <c r="Y288" s="10">
        <v>150</v>
      </c>
      <c r="Z288" s="10">
        <f t="shared" si="41"/>
        <v>3300</v>
      </c>
      <c r="AA288" s="10">
        <v>22</v>
      </c>
      <c r="AB288" s="10">
        <v>150</v>
      </c>
      <c r="AC288" s="10">
        <f t="shared" si="42"/>
        <v>3300</v>
      </c>
      <c r="AD288" s="11">
        <v>66</v>
      </c>
      <c r="AE288" s="26">
        <v>7</v>
      </c>
      <c r="AF288" s="7">
        <f t="shared" si="39"/>
        <v>462</v>
      </c>
      <c r="AG288" s="152">
        <v>1</v>
      </c>
      <c r="AH288" s="139">
        <f t="shared" si="43"/>
        <v>132</v>
      </c>
      <c r="AI288" s="139">
        <f t="shared" si="45"/>
        <v>10362</v>
      </c>
      <c r="AJ288" s="109">
        <f t="shared" si="44"/>
        <v>10362</v>
      </c>
      <c r="AM288" t="b">
        <f>D288='15.02.2022 Смета'!D290</f>
        <v>1</v>
      </c>
      <c r="AN288" t="b">
        <f>F288='15.02.2022 Смета'!E290</f>
        <v>1</v>
      </c>
      <c r="AO288" t="b">
        <f>G288='15.02.2022 Смета'!F290</f>
        <v>1</v>
      </c>
      <c r="AP288" t="b">
        <f>H288='15.02.2022 Смета'!G290</f>
        <v>1</v>
      </c>
    </row>
    <row r="289" spans="1:42" ht="14.65" customHeight="1" x14ac:dyDescent="0.25">
      <c r="A289" s="106"/>
      <c r="B289" s="96"/>
      <c r="C289" s="97"/>
      <c r="D289" s="179" t="s">
        <v>876</v>
      </c>
      <c r="E289" s="99"/>
      <c r="F289" s="99"/>
      <c r="G289" s="99"/>
      <c r="H289" s="99"/>
      <c r="I289" s="99"/>
      <c r="J289" s="99"/>
      <c r="K289" s="99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2"/>
      <c r="AE289" s="79"/>
      <c r="AF289" s="79"/>
      <c r="AG289" s="153"/>
      <c r="AH289" s="151"/>
      <c r="AI289" s="151"/>
      <c r="AJ289" s="164"/>
      <c r="AM289" t="b">
        <f>D289='15.02.2022 Смета'!D291</f>
        <v>1</v>
      </c>
      <c r="AN289" t="b">
        <f>F289='15.02.2022 Смета'!E291</f>
        <v>1</v>
      </c>
      <c r="AO289" t="b">
        <f>G289='15.02.2022 Смета'!F291</f>
        <v>1</v>
      </c>
      <c r="AP289" t="b">
        <f>H289='15.02.2022 Смета'!G291</f>
        <v>1</v>
      </c>
    </row>
    <row r="290" spans="1:42" ht="38.25" x14ac:dyDescent="0.25">
      <c r="A290" s="108">
        <v>238</v>
      </c>
      <c r="B290" s="8" t="s">
        <v>191</v>
      </c>
      <c r="C290" s="21" t="s">
        <v>293</v>
      </c>
      <c r="D290" s="22" t="s">
        <v>1092</v>
      </c>
      <c r="E290" s="21" t="s">
        <v>485</v>
      </c>
      <c r="F290" s="35" t="s">
        <v>788</v>
      </c>
      <c r="G290" s="35" t="s">
        <v>789</v>
      </c>
      <c r="H290" s="21" t="s">
        <v>1031</v>
      </c>
      <c r="I290" s="22" t="s">
        <v>485</v>
      </c>
      <c r="J290" s="35" t="s">
        <v>788</v>
      </c>
      <c r="K290" s="35" t="s">
        <v>789</v>
      </c>
      <c r="L290" s="10"/>
      <c r="M290" s="10">
        <v>3400</v>
      </c>
      <c r="N290" s="10">
        <f t="shared" si="46"/>
        <v>0</v>
      </c>
      <c r="O290" s="10"/>
      <c r="P290" s="10">
        <v>2900</v>
      </c>
      <c r="Q290" s="10">
        <f t="shared" si="47"/>
        <v>0</v>
      </c>
      <c r="R290" s="10"/>
      <c r="S290" s="10">
        <v>2800</v>
      </c>
      <c r="T290" s="10">
        <f t="shared" si="48"/>
        <v>0</v>
      </c>
      <c r="U290" s="10">
        <v>20</v>
      </c>
      <c r="V290" s="10">
        <v>150</v>
      </c>
      <c r="W290" s="10">
        <f t="shared" si="40"/>
        <v>3000</v>
      </c>
      <c r="X290" s="10">
        <v>20</v>
      </c>
      <c r="Y290" s="10">
        <v>150</v>
      </c>
      <c r="Z290" s="10">
        <f t="shared" si="41"/>
        <v>3000</v>
      </c>
      <c r="AA290" s="10">
        <v>20</v>
      </c>
      <c r="AB290" s="10">
        <v>150</v>
      </c>
      <c r="AC290" s="10">
        <f t="shared" si="42"/>
        <v>3000</v>
      </c>
      <c r="AD290" s="11">
        <v>60</v>
      </c>
      <c r="AE290" s="26">
        <v>7</v>
      </c>
      <c r="AF290" s="7">
        <f t="shared" si="39"/>
        <v>420</v>
      </c>
      <c r="AG290" s="152">
        <v>1</v>
      </c>
      <c r="AH290" s="139">
        <f t="shared" si="43"/>
        <v>120</v>
      </c>
      <c r="AI290" s="139">
        <f t="shared" si="45"/>
        <v>9420</v>
      </c>
      <c r="AJ290" s="109">
        <f t="shared" si="44"/>
        <v>9420</v>
      </c>
      <c r="AM290" t="b">
        <f>D290='15.02.2022 Смета'!D292</f>
        <v>0</v>
      </c>
      <c r="AN290" t="b">
        <f>F290='15.02.2022 Смета'!E292</f>
        <v>1</v>
      </c>
      <c r="AO290" t="b">
        <f>G290='15.02.2022 Смета'!F292</f>
        <v>1</v>
      </c>
      <c r="AP290" t="b">
        <f>H290='15.02.2022 Смета'!G292</f>
        <v>0</v>
      </c>
    </row>
    <row r="291" spans="1:42" ht="16.149999999999999" customHeight="1" x14ac:dyDescent="0.25">
      <c r="A291" s="108">
        <v>239</v>
      </c>
      <c r="B291" s="8" t="s">
        <v>191</v>
      </c>
      <c r="C291" s="21" t="s">
        <v>293</v>
      </c>
      <c r="D291" s="22" t="s">
        <v>538</v>
      </c>
      <c r="E291" s="21" t="s">
        <v>1032</v>
      </c>
      <c r="F291" s="35">
        <v>44680</v>
      </c>
      <c r="G291" s="35">
        <v>44684</v>
      </c>
      <c r="H291" s="21" t="s">
        <v>309</v>
      </c>
      <c r="I291" s="22" t="s">
        <v>539</v>
      </c>
      <c r="J291" s="35">
        <v>44680</v>
      </c>
      <c r="K291" s="35">
        <v>44684</v>
      </c>
      <c r="L291" s="28"/>
      <c r="M291" s="10">
        <v>3400</v>
      </c>
      <c r="N291" s="10">
        <f t="shared" si="46"/>
        <v>0</v>
      </c>
      <c r="O291" s="28"/>
      <c r="P291" s="10">
        <v>2900</v>
      </c>
      <c r="Q291" s="10">
        <f t="shared" si="47"/>
        <v>0</v>
      </c>
      <c r="R291" s="28"/>
      <c r="S291" s="10">
        <v>2800</v>
      </c>
      <c r="T291" s="10">
        <f t="shared" si="48"/>
        <v>0</v>
      </c>
      <c r="U291" s="29">
        <v>2</v>
      </c>
      <c r="V291" s="10">
        <v>150</v>
      </c>
      <c r="W291" s="10">
        <f t="shared" si="40"/>
        <v>300</v>
      </c>
      <c r="X291" s="29">
        <v>2</v>
      </c>
      <c r="Y291" s="10">
        <v>150</v>
      </c>
      <c r="Z291" s="10">
        <f t="shared" si="41"/>
        <v>300</v>
      </c>
      <c r="AA291" s="29">
        <v>2</v>
      </c>
      <c r="AB291" s="10">
        <v>150</v>
      </c>
      <c r="AC291" s="10">
        <f t="shared" si="42"/>
        <v>300</v>
      </c>
      <c r="AD291" s="29">
        <v>6</v>
      </c>
      <c r="AE291" s="26">
        <v>7</v>
      </c>
      <c r="AF291" s="7">
        <f t="shared" si="39"/>
        <v>42</v>
      </c>
      <c r="AG291" s="152">
        <v>1</v>
      </c>
      <c r="AH291" s="139">
        <f t="shared" si="43"/>
        <v>12</v>
      </c>
      <c r="AI291" s="139">
        <f t="shared" si="45"/>
        <v>942</v>
      </c>
      <c r="AJ291" s="109">
        <f t="shared" si="44"/>
        <v>942</v>
      </c>
      <c r="AM291" t="b">
        <f>D291='15.02.2022 Смета'!D293</f>
        <v>1</v>
      </c>
      <c r="AN291" t="b">
        <f>F291='15.02.2022 Смета'!E293</f>
        <v>1</v>
      </c>
      <c r="AO291" t="b">
        <f>G291='15.02.2022 Смета'!F293</f>
        <v>1</v>
      </c>
      <c r="AP291" t="b">
        <f>H291='15.02.2022 Смета'!G293</f>
        <v>1</v>
      </c>
    </row>
    <row r="292" spans="1:42" ht="52.9" customHeight="1" x14ac:dyDescent="0.25">
      <c r="A292" s="108">
        <v>240</v>
      </c>
      <c r="B292" s="8" t="s">
        <v>191</v>
      </c>
      <c r="C292" s="21" t="s">
        <v>293</v>
      </c>
      <c r="D292" s="22" t="s">
        <v>1093</v>
      </c>
      <c r="E292" s="21" t="s">
        <v>450</v>
      </c>
      <c r="F292" s="35" t="s">
        <v>791</v>
      </c>
      <c r="G292" s="35" t="s">
        <v>792</v>
      </c>
      <c r="H292" s="21" t="s">
        <v>336</v>
      </c>
      <c r="I292" s="22" t="s">
        <v>450</v>
      </c>
      <c r="J292" s="35" t="s">
        <v>791</v>
      </c>
      <c r="K292" s="35" t="s">
        <v>792</v>
      </c>
      <c r="L292" s="10"/>
      <c r="M292" s="10">
        <v>3400</v>
      </c>
      <c r="N292" s="10">
        <f t="shared" si="46"/>
        <v>0</v>
      </c>
      <c r="O292" s="10"/>
      <c r="P292" s="10">
        <v>2900</v>
      </c>
      <c r="Q292" s="10">
        <f t="shared" si="47"/>
        <v>0</v>
      </c>
      <c r="R292" s="10"/>
      <c r="S292" s="10">
        <v>2800</v>
      </c>
      <c r="T292" s="10">
        <f t="shared" si="48"/>
        <v>0</v>
      </c>
      <c r="U292" s="10">
        <v>9</v>
      </c>
      <c r="V292" s="10">
        <v>150</v>
      </c>
      <c r="W292" s="10">
        <f t="shared" si="40"/>
        <v>1350</v>
      </c>
      <c r="X292" s="10">
        <v>9</v>
      </c>
      <c r="Y292" s="10">
        <v>150</v>
      </c>
      <c r="Z292" s="10">
        <f t="shared" si="41"/>
        <v>1350</v>
      </c>
      <c r="AA292" s="10">
        <v>9</v>
      </c>
      <c r="AB292" s="10">
        <v>150</v>
      </c>
      <c r="AC292" s="10">
        <f t="shared" si="42"/>
        <v>1350</v>
      </c>
      <c r="AD292" s="11">
        <v>27</v>
      </c>
      <c r="AE292" s="26">
        <v>7</v>
      </c>
      <c r="AF292" s="7">
        <f t="shared" si="39"/>
        <v>189</v>
      </c>
      <c r="AG292" s="152">
        <v>1</v>
      </c>
      <c r="AH292" s="139">
        <f t="shared" si="43"/>
        <v>54</v>
      </c>
      <c r="AI292" s="139">
        <f t="shared" si="45"/>
        <v>4239</v>
      </c>
      <c r="AJ292" s="109">
        <f t="shared" si="44"/>
        <v>4239</v>
      </c>
      <c r="AM292" t="b">
        <f>D292='15.02.2022 Смета'!D294</f>
        <v>0</v>
      </c>
      <c r="AN292" t="b">
        <f>F292='15.02.2022 Смета'!E294</f>
        <v>1</v>
      </c>
      <c r="AO292" t="b">
        <f>G292='15.02.2022 Смета'!F294</f>
        <v>1</v>
      </c>
      <c r="AP292" t="b">
        <f>H292='15.02.2022 Смета'!G294</f>
        <v>1</v>
      </c>
    </row>
    <row r="293" spans="1:42" ht="51" x14ac:dyDescent="0.25">
      <c r="A293" s="108">
        <v>241</v>
      </c>
      <c r="B293" s="8" t="s">
        <v>191</v>
      </c>
      <c r="C293" s="21" t="s">
        <v>293</v>
      </c>
      <c r="D293" s="22" t="s">
        <v>1094</v>
      </c>
      <c r="E293" s="21" t="s">
        <v>417</v>
      </c>
      <c r="F293" s="35" t="s">
        <v>794</v>
      </c>
      <c r="G293" s="35" t="s">
        <v>795</v>
      </c>
      <c r="H293" s="21" t="s">
        <v>336</v>
      </c>
      <c r="I293" s="38" t="s">
        <v>417</v>
      </c>
      <c r="J293" s="35" t="s">
        <v>794</v>
      </c>
      <c r="K293" s="35" t="s">
        <v>795</v>
      </c>
      <c r="L293" s="10"/>
      <c r="M293" s="10">
        <v>3400</v>
      </c>
      <c r="N293" s="10">
        <f t="shared" si="46"/>
        <v>0</v>
      </c>
      <c r="O293" s="10"/>
      <c r="P293" s="10">
        <v>2900</v>
      </c>
      <c r="Q293" s="10">
        <f t="shared" si="47"/>
        <v>0</v>
      </c>
      <c r="R293" s="10"/>
      <c r="S293" s="10">
        <v>2800</v>
      </c>
      <c r="T293" s="10">
        <f t="shared" si="48"/>
        <v>0</v>
      </c>
      <c r="U293" s="10">
        <v>9</v>
      </c>
      <c r="V293" s="10">
        <v>150</v>
      </c>
      <c r="W293" s="10">
        <f t="shared" si="40"/>
        <v>1350</v>
      </c>
      <c r="X293" s="10">
        <v>9</v>
      </c>
      <c r="Y293" s="10">
        <v>150</v>
      </c>
      <c r="Z293" s="10">
        <f t="shared" si="41"/>
        <v>1350</v>
      </c>
      <c r="AA293" s="10">
        <v>9</v>
      </c>
      <c r="AB293" s="10">
        <v>150</v>
      </c>
      <c r="AC293" s="10">
        <f t="shared" si="42"/>
        <v>1350</v>
      </c>
      <c r="AD293" s="11">
        <v>27</v>
      </c>
      <c r="AE293" s="26">
        <v>7</v>
      </c>
      <c r="AF293" s="7">
        <f t="shared" si="39"/>
        <v>189</v>
      </c>
      <c r="AG293" s="152">
        <v>1</v>
      </c>
      <c r="AH293" s="139">
        <f t="shared" si="43"/>
        <v>54</v>
      </c>
      <c r="AI293" s="139">
        <f t="shared" si="45"/>
        <v>4239</v>
      </c>
      <c r="AJ293" s="109">
        <f t="shared" si="44"/>
        <v>4239</v>
      </c>
      <c r="AM293" t="b">
        <f>D293='15.02.2022 Смета'!D295</f>
        <v>0</v>
      </c>
      <c r="AN293" t="b">
        <f>F293='15.02.2022 Смета'!E295</f>
        <v>1</v>
      </c>
      <c r="AO293" t="b">
        <f>G293='15.02.2022 Смета'!F295</f>
        <v>1</v>
      </c>
      <c r="AP293" t="b">
        <f>H293='15.02.2022 Смета'!G295</f>
        <v>1</v>
      </c>
    </row>
    <row r="294" spans="1:42" ht="16.149999999999999" customHeight="1" x14ac:dyDescent="0.25">
      <c r="A294" s="108">
        <v>242</v>
      </c>
      <c r="B294" s="8" t="s">
        <v>191</v>
      </c>
      <c r="C294" s="21" t="s">
        <v>293</v>
      </c>
      <c r="D294" s="22" t="s">
        <v>540</v>
      </c>
      <c r="E294" s="21" t="s">
        <v>1035</v>
      </c>
      <c r="F294" s="35">
        <v>44709</v>
      </c>
      <c r="G294" s="35">
        <v>44709</v>
      </c>
      <c r="H294" s="21" t="s">
        <v>541</v>
      </c>
      <c r="I294" s="22" t="s">
        <v>796</v>
      </c>
      <c r="J294" s="35">
        <v>44709</v>
      </c>
      <c r="K294" s="35">
        <v>44709</v>
      </c>
      <c r="L294" s="28"/>
      <c r="M294" s="10">
        <v>3400</v>
      </c>
      <c r="N294" s="10">
        <f t="shared" si="46"/>
        <v>0</v>
      </c>
      <c r="O294" s="28"/>
      <c r="P294" s="10">
        <v>2900</v>
      </c>
      <c r="Q294" s="10">
        <f t="shared" si="47"/>
        <v>0</v>
      </c>
      <c r="R294" s="28"/>
      <c r="S294" s="10">
        <v>2800</v>
      </c>
      <c r="T294" s="10">
        <f t="shared" si="48"/>
        <v>0</v>
      </c>
      <c r="U294" s="29">
        <v>1</v>
      </c>
      <c r="V294" s="10">
        <v>150</v>
      </c>
      <c r="W294" s="10">
        <f t="shared" si="40"/>
        <v>150</v>
      </c>
      <c r="X294" s="29">
        <v>1</v>
      </c>
      <c r="Y294" s="10">
        <v>150</v>
      </c>
      <c r="Z294" s="10">
        <f t="shared" si="41"/>
        <v>150</v>
      </c>
      <c r="AA294" s="29">
        <v>1</v>
      </c>
      <c r="AB294" s="10">
        <v>150</v>
      </c>
      <c r="AC294" s="10">
        <f t="shared" si="42"/>
        <v>150</v>
      </c>
      <c r="AD294" s="29">
        <v>3</v>
      </c>
      <c r="AE294" s="26">
        <v>7</v>
      </c>
      <c r="AF294" s="7">
        <f t="shared" si="39"/>
        <v>21</v>
      </c>
      <c r="AG294" s="152">
        <v>1</v>
      </c>
      <c r="AH294" s="139">
        <f t="shared" si="43"/>
        <v>6</v>
      </c>
      <c r="AI294" s="139">
        <f t="shared" si="45"/>
        <v>471</v>
      </c>
      <c r="AJ294" s="109">
        <f t="shared" si="44"/>
        <v>471</v>
      </c>
      <c r="AM294" t="b">
        <f>D294='15.02.2022 Смета'!D296</f>
        <v>1</v>
      </c>
      <c r="AN294" t="b">
        <f>F294='15.02.2022 Смета'!E296</f>
        <v>1</v>
      </c>
      <c r="AO294" t="b">
        <f>G294='15.02.2022 Смета'!F296</f>
        <v>1</v>
      </c>
      <c r="AP294" t="b">
        <f>H294='15.02.2022 Смета'!G296</f>
        <v>1</v>
      </c>
    </row>
    <row r="295" spans="1:42" ht="16.149999999999999" customHeight="1" x14ac:dyDescent="0.25">
      <c r="A295" s="108">
        <v>243</v>
      </c>
      <c r="B295" s="8" t="s">
        <v>191</v>
      </c>
      <c r="C295" s="21" t="s">
        <v>293</v>
      </c>
      <c r="D295" s="22" t="s">
        <v>542</v>
      </c>
      <c r="E295" s="21" t="s">
        <v>1032</v>
      </c>
      <c r="F295" s="35">
        <v>44709</v>
      </c>
      <c r="G295" s="35">
        <v>44709</v>
      </c>
      <c r="H295" s="21" t="s">
        <v>541</v>
      </c>
      <c r="I295" s="22" t="s">
        <v>539</v>
      </c>
      <c r="J295" s="35">
        <v>44709</v>
      </c>
      <c r="K295" s="35">
        <v>44709</v>
      </c>
      <c r="L295" s="28"/>
      <c r="M295" s="10">
        <v>3400</v>
      </c>
      <c r="N295" s="10">
        <f t="shared" si="46"/>
        <v>0</v>
      </c>
      <c r="O295" s="28"/>
      <c r="P295" s="10">
        <v>2900</v>
      </c>
      <c r="Q295" s="10">
        <f t="shared" si="47"/>
        <v>0</v>
      </c>
      <c r="R295" s="28"/>
      <c r="S295" s="10">
        <v>2800</v>
      </c>
      <c r="T295" s="10">
        <f t="shared" si="48"/>
        <v>0</v>
      </c>
      <c r="U295" s="29">
        <v>2</v>
      </c>
      <c r="V295" s="10">
        <v>150</v>
      </c>
      <c r="W295" s="10">
        <f t="shared" si="40"/>
        <v>300</v>
      </c>
      <c r="X295" s="29">
        <v>2</v>
      </c>
      <c r="Y295" s="10">
        <v>150</v>
      </c>
      <c r="Z295" s="10">
        <f t="shared" si="41"/>
        <v>300</v>
      </c>
      <c r="AA295" s="29">
        <v>2</v>
      </c>
      <c r="AB295" s="10">
        <v>150</v>
      </c>
      <c r="AC295" s="10">
        <f t="shared" si="42"/>
        <v>300</v>
      </c>
      <c r="AD295" s="29">
        <v>6</v>
      </c>
      <c r="AE295" s="26">
        <v>7</v>
      </c>
      <c r="AF295" s="7">
        <f t="shared" si="39"/>
        <v>42</v>
      </c>
      <c r="AG295" s="152">
        <v>1</v>
      </c>
      <c r="AH295" s="139">
        <f t="shared" si="43"/>
        <v>12</v>
      </c>
      <c r="AI295" s="139">
        <f t="shared" si="45"/>
        <v>942</v>
      </c>
      <c r="AJ295" s="109">
        <f t="shared" si="44"/>
        <v>942</v>
      </c>
      <c r="AM295" t="b">
        <f>D295='15.02.2022 Смета'!D297</f>
        <v>1</v>
      </c>
      <c r="AN295" t="b">
        <f>F295='15.02.2022 Смета'!E297</f>
        <v>1</v>
      </c>
      <c r="AO295" t="b">
        <f>G295='15.02.2022 Смета'!F297</f>
        <v>1</v>
      </c>
      <c r="AP295" t="b">
        <f>H295='15.02.2022 Смета'!G297</f>
        <v>1</v>
      </c>
    </row>
    <row r="296" spans="1:42" ht="16.149999999999999" customHeight="1" x14ac:dyDescent="0.25">
      <c r="A296" s="106"/>
      <c r="B296" s="96"/>
      <c r="C296" s="97"/>
      <c r="D296" s="179" t="s">
        <v>877</v>
      </c>
      <c r="E296" s="99"/>
      <c r="F296" s="99"/>
      <c r="G296" s="99"/>
      <c r="H296" s="99"/>
      <c r="I296" s="99"/>
      <c r="J296" s="99"/>
      <c r="K296" s="99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2"/>
      <c r="AE296" s="79"/>
      <c r="AF296" s="79"/>
      <c r="AG296" s="153"/>
      <c r="AH296" s="151"/>
      <c r="AI296" s="151"/>
      <c r="AJ296" s="164"/>
      <c r="AM296" t="b">
        <f>D296='15.02.2022 Смета'!D298</f>
        <v>1</v>
      </c>
      <c r="AN296" t="b">
        <f>F296='15.02.2022 Смета'!E298</f>
        <v>1</v>
      </c>
      <c r="AO296" t="b">
        <f>G296='15.02.2022 Смета'!F298</f>
        <v>1</v>
      </c>
      <c r="AP296" t="b">
        <f>H296='15.02.2022 Смета'!G298</f>
        <v>1</v>
      </c>
    </row>
    <row r="297" spans="1:42" ht="27" customHeight="1" x14ac:dyDescent="0.25">
      <c r="A297" s="108">
        <v>244</v>
      </c>
      <c r="B297" s="15" t="s">
        <v>269</v>
      </c>
      <c r="C297" s="21" t="s">
        <v>134</v>
      </c>
      <c r="D297" s="22" t="s">
        <v>615</v>
      </c>
      <c r="E297" s="21" t="s">
        <v>340</v>
      </c>
      <c r="F297" s="35">
        <v>44631</v>
      </c>
      <c r="G297" s="35">
        <v>44635</v>
      </c>
      <c r="H297" s="21" t="s">
        <v>319</v>
      </c>
      <c r="I297" s="22" t="s">
        <v>340</v>
      </c>
      <c r="J297" s="35">
        <v>44631</v>
      </c>
      <c r="K297" s="35">
        <v>44635</v>
      </c>
      <c r="L297" s="14"/>
      <c r="M297" s="10">
        <v>3400</v>
      </c>
      <c r="N297" s="10">
        <f t="shared" si="46"/>
        <v>0</v>
      </c>
      <c r="O297" s="14"/>
      <c r="P297" s="10">
        <v>2900</v>
      </c>
      <c r="Q297" s="10">
        <f t="shared" si="47"/>
        <v>0</v>
      </c>
      <c r="R297" s="14"/>
      <c r="S297" s="10">
        <v>2800</v>
      </c>
      <c r="T297" s="10">
        <f t="shared" si="48"/>
        <v>0</v>
      </c>
      <c r="U297" s="10">
        <v>30</v>
      </c>
      <c r="V297" s="10">
        <v>150</v>
      </c>
      <c r="W297" s="10">
        <f t="shared" si="40"/>
        <v>4500</v>
      </c>
      <c r="X297" s="10">
        <v>30</v>
      </c>
      <c r="Y297" s="10">
        <v>150</v>
      </c>
      <c r="Z297" s="10">
        <f t="shared" si="41"/>
        <v>4500</v>
      </c>
      <c r="AA297" s="10">
        <v>30</v>
      </c>
      <c r="AB297" s="10">
        <v>150</v>
      </c>
      <c r="AC297" s="10">
        <f t="shared" si="42"/>
        <v>4500</v>
      </c>
      <c r="AD297" s="10"/>
      <c r="AE297" s="26">
        <v>7</v>
      </c>
      <c r="AF297" s="7">
        <f>AD297*AE297</f>
        <v>0</v>
      </c>
      <c r="AG297" s="152">
        <v>1</v>
      </c>
      <c r="AH297" s="139">
        <f t="shared" si="43"/>
        <v>90</v>
      </c>
      <c r="AI297" s="139">
        <f t="shared" si="45"/>
        <v>13500</v>
      </c>
      <c r="AJ297" s="109">
        <f t="shared" si="44"/>
        <v>13500</v>
      </c>
      <c r="AM297" t="b">
        <f>D297='15.02.2022 Смета'!D299</f>
        <v>1</v>
      </c>
      <c r="AN297" t="b">
        <f>F297='15.02.2022 Смета'!E299</f>
        <v>1</v>
      </c>
      <c r="AO297" t="b">
        <f>G297='15.02.2022 Смета'!F299</f>
        <v>1</v>
      </c>
      <c r="AP297" t="b">
        <f>H297='15.02.2022 Смета'!G299</f>
        <v>1</v>
      </c>
    </row>
    <row r="298" spans="1:42" ht="42" customHeight="1" x14ac:dyDescent="0.25">
      <c r="A298" s="108">
        <v>245</v>
      </c>
      <c r="B298" s="15" t="s">
        <v>269</v>
      </c>
      <c r="C298" s="21" t="s">
        <v>134</v>
      </c>
      <c r="D298" s="22" t="s">
        <v>616</v>
      </c>
      <c r="E298" s="21" t="s">
        <v>991</v>
      </c>
      <c r="F298" s="35">
        <v>44631</v>
      </c>
      <c r="G298" s="35">
        <v>44635</v>
      </c>
      <c r="H298" s="21" t="s">
        <v>319</v>
      </c>
      <c r="I298" s="22" t="s">
        <v>465</v>
      </c>
      <c r="J298" s="35">
        <v>44631</v>
      </c>
      <c r="K298" s="35">
        <v>44635</v>
      </c>
      <c r="L298" s="14"/>
      <c r="M298" s="10">
        <v>3400</v>
      </c>
      <c r="N298" s="10">
        <f t="shared" si="46"/>
        <v>0</v>
      </c>
      <c r="O298" s="14"/>
      <c r="P298" s="10">
        <v>2900</v>
      </c>
      <c r="Q298" s="10">
        <f t="shared" si="47"/>
        <v>0</v>
      </c>
      <c r="R298" s="14"/>
      <c r="S298" s="10">
        <v>2800</v>
      </c>
      <c r="T298" s="10">
        <f t="shared" si="48"/>
        <v>0</v>
      </c>
      <c r="U298" s="10">
        <v>34</v>
      </c>
      <c r="V298" s="10">
        <v>150</v>
      </c>
      <c r="W298" s="10">
        <f t="shared" si="40"/>
        <v>5100</v>
      </c>
      <c r="X298" s="10">
        <v>34</v>
      </c>
      <c r="Y298" s="10">
        <v>150</v>
      </c>
      <c r="Z298" s="10">
        <f t="shared" si="41"/>
        <v>5100</v>
      </c>
      <c r="AA298" s="10">
        <v>34</v>
      </c>
      <c r="AB298" s="10">
        <v>150</v>
      </c>
      <c r="AC298" s="10">
        <f t="shared" si="42"/>
        <v>5100</v>
      </c>
      <c r="AD298" s="10"/>
      <c r="AE298" s="26">
        <v>7</v>
      </c>
      <c r="AF298" s="7">
        <f>AD298*AE298</f>
        <v>0</v>
      </c>
      <c r="AG298" s="152">
        <v>1</v>
      </c>
      <c r="AH298" s="145">
        <f t="shared" si="43"/>
        <v>102</v>
      </c>
      <c r="AI298" s="139">
        <f t="shared" si="45"/>
        <v>15300</v>
      </c>
      <c r="AJ298" s="118">
        <f t="shared" si="44"/>
        <v>15300</v>
      </c>
      <c r="AM298" t="b">
        <f>D298='15.02.2022 Смета'!D300</f>
        <v>1</v>
      </c>
      <c r="AN298" t="b">
        <f>F298='15.02.2022 Смета'!E300</f>
        <v>1</v>
      </c>
      <c r="AO298" t="b">
        <f>G298='15.02.2022 Смета'!F300</f>
        <v>1</v>
      </c>
      <c r="AP298" t="b">
        <f>H298='15.02.2022 Смета'!G300</f>
        <v>1</v>
      </c>
    </row>
    <row r="299" spans="1:42" x14ac:dyDescent="0.25">
      <c r="A299" s="106"/>
      <c r="B299" s="96"/>
      <c r="C299" s="97"/>
      <c r="D299" s="179" t="s">
        <v>878</v>
      </c>
      <c r="E299" s="99"/>
      <c r="F299" s="99"/>
      <c r="G299" s="99"/>
      <c r="H299" s="99"/>
      <c r="I299" s="99"/>
      <c r="J299" s="99"/>
      <c r="K299" s="99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2"/>
      <c r="AE299" s="79"/>
      <c r="AF299" s="79"/>
      <c r="AG299" s="153"/>
      <c r="AH299" s="151"/>
      <c r="AI299" s="151"/>
      <c r="AJ299" s="164"/>
      <c r="AM299" t="b">
        <f>D299='15.02.2022 Смета'!D301</f>
        <v>1</v>
      </c>
      <c r="AN299" t="b">
        <f>F299='15.02.2022 Смета'!E301</f>
        <v>1</v>
      </c>
      <c r="AO299" t="b">
        <f>G299='15.02.2022 Смета'!F301</f>
        <v>1</v>
      </c>
      <c r="AP299" t="b">
        <f>H299='15.02.2022 Смета'!G301</f>
        <v>1</v>
      </c>
    </row>
    <row r="300" spans="1:42" ht="52.9" customHeight="1" x14ac:dyDescent="0.25">
      <c r="A300" s="108">
        <v>246</v>
      </c>
      <c r="B300" s="8" t="s">
        <v>237</v>
      </c>
      <c r="C300" s="21" t="s">
        <v>236</v>
      </c>
      <c r="D300" s="22" t="s">
        <v>85</v>
      </c>
      <c r="E300" s="21" t="s">
        <v>491</v>
      </c>
      <c r="F300" s="35">
        <v>44588</v>
      </c>
      <c r="G300" s="35">
        <v>44591</v>
      </c>
      <c r="H300" s="21" t="s">
        <v>298</v>
      </c>
      <c r="I300" s="22" t="s">
        <v>491</v>
      </c>
      <c r="J300" s="35">
        <v>44588</v>
      </c>
      <c r="K300" s="35">
        <v>44591</v>
      </c>
      <c r="L300" s="10"/>
      <c r="M300" s="10">
        <v>3400</v>
      </c>
      <c r="N300" s="10">
        <f t="shared" si="46"/>
        <v>0</v>
      </c>
      <c r="O300" s="10"/>
      <c r="P300" s="10">
        <v>2900</v>
      </c>
      <c r="Q300" s="10">
        <f t="shared" si="47"/>
        <v>0</v>
      </c>
      <c r="R300" s="10"/>
      <c r="S300" s="10">
        <v>2800</v>
      </c>
      <c r="T300" s="10">
        <f t="shared" si="48"/>
        <v>0</v>
      </c>
      <c r="U300" s="10">
        <v>10</v>
      </c>
      <c r="V300" s="10">
        <v>150</v>
      </c>
      <c r="W300" s="10">
        <f t="shared" si="40"/>
        <v>1500</v>
      </c>
      <c r="X300" s="10">
        <v>10</v>
      </c>
      <c r="Y300" s="10">
        <v>150</v>
      </c>
      <c r="Z300" s="10">
        <f t="shared" si="41"/>
        <v>1500</v>
      </c>
      <c r="AA300" s="10">
        <v>10</v>
      </c>
      <c r="AB300" s="10">
        <v>150</v>
      </c>
      <c r="AC300" s="10">
        <f t="shared" si="42"/>
        <v>1500</v>
      </c>
      <c r="AD300" s="11"/>
      <c r="AE300" s="26">
        <v>7</v>
      </c>
      <c r="AF300" s="7">
        <f>AD300*AE300</f>
        <v>0</v>
      </c>
      <c r="AG300" s="152">
        <v>1</v>
      </c>
      <c r="AH300" s="139">
        <f t="shared" si="43"/>
        <v>30</v>
      </c>
      <c r="AI300" s="139">
        <f t="shared" si="45"/>
        <v>4500</v>
      </c>
      <c r="AJ300" s="109">
        <f t="shared" si="44"/>
        <v>4500</v>
      </c>
      <c r="AM300" t="b">
        <f>D300='15.02.2022 Смета'!D302</f>
        <v>1</v>
      </c>
      <c r="AN300" t="b">
        <f>F300='15.02.2022 Смета'!E302</f>
        <v>1</v>
      </c>
      <c r="AO300" t="b">
        <f>G300='15.02.2022 Смета'!F302</f>
        <v>1</v>
      </c>
      <c r="AP300" t="b">
        <f>H300='15.02.2022 Смета'!G302</f>
        <v>1</v>
      </c>
    </row>
    <row r="301" spans="1:42" ht="16.149999999999999" customHeight="1" x14ac:dyDescent="0.25">
      <c r="A301" s="108">
        <v>247</v>
      </c>
      <c r="B301" s="8" t="s">
        <v>237</v>
      </c>
      <c r="C301" s="21" t="s">
        <v>236</v>
      </c>
      <c r="D301" s="22" t="s">
        <v>86</v>
      </c>
      <c r="E301" s="21" t="s">
        <v>449</v>
      </c>
      <c r="F301" s="35">
        <v>44588</v>
      </c>
      <c r="G301" s="35">
        <v>44591</v>
      </c>
      <c r="H301" s="21" t="s">
        <v>298</v>
      </c>
      <c r="I301" s="22" t="s">
        <v>449</v>
      </c>
      <c r="J301" s="35">
        <v>44588</v>
      </c>
      <c r="K301" s="35">
        <v>44591</v>
      </c>
      <c r="L301" s="10"/>
      <c r="M301" s="10">
        <v>3400</v>
      </c>
      <c r="N301" s="10">
        <f t="shared" si="46"/>
        <v>0</v>
      </c>
      <c r="O301" s="10"/>
      <c r="P301" s="10">
        <v>2900</v>
      </c>
      <c r="Q301" s="10">
        <f t="shared" si="47"/>
        <v>0</v>
      </c>
      <c r="R301" s="10"/>
      <c r="S301" s="10">
        <v>2800</v>
      </c>
      <c r="T301" s="10">
        <f t="shared" si="48"/>
        <v>0</v>
      </c>
      <c r="U301" s="10">
        <v>2</v>
      </c>
      <c r="V301" s="10">
        <v>150</v>
      </c>
      <c r="W301" s="10">
        <f t="shared" si="40"/>
        <v>300</v>
      </c>
      <c r="X301" s="10">
        <v>2</v>
      </c>
      <c r="Y301" s="10">
        <v>150</v>
      </c>
      <c r="Z301" s="10">
        <f t="shared" si="41"/>
        <v>300</v>
      </c>
      <c r="AA301" s="10">
        <v>2</v>
      </c>
      <c r="AB301" s="10">
        <v>150</v>
      </c>
      <c r="AC301" s="10">
        <f t="shared" si="42"/>
        <v>300</v>
      </c>
      <c r="AD301" s="11"/>
      <c r="AE301" s="26">
        <v>7</v>
      </c>
      <c r="AF301" s="7">
        <f>AD301*AE301</f>
        <v>0</v>
      </c>
      <c r="AG301" s="152">
        <v>1</v>
      </c>
      <c r="AH301" s="139">
        <f t="shared" si="43"/>
        <v>6</v>
      </c>
      <c r="AI301" s="139">
        <f t="shared" si="45"/>
        <v>900</v>
      </c>
      <c r="AJ301" s="109">
        <f t="shared" si="44"/>
        <v>900</v>
      </c>
      <c r="AM301" t="b">
        <f>D301='15.02.2022 Смета'!D303</f>
        <v>1</v>
      </c>
      <c r="AN301" t="b">
        <f>F301='15.02.2022 Смета'!E303</f>
        <v>1</v>
      </c>
      <c r="AO301" t="b">
        <f>G301='15.02.2022 Смета'!F303</f>
        <v>1</v>
      </c>
      <c r="AP301" t="b">
        <f>H301='15.02.2022 Смета'!G303</f>
        <v>1</v>
      </c>
    </row>
    <row r="302" spans="1:42" ht="53.65" customHeight="1" x14ac:dyDescent="0.25">
      <c r="A302" s="108">
        <v>248</v>
      </c>
      <c r="B302" s="8"/>
      <c r="C302" s="47" t="s">
        <v>236</v>
      </c>
      <c r="D302" s="22" t="s">
        <v>87</v>
      </c>
      <c r="E302" s="21" t="s">
        <v>491</v>
      </c>
      <c r="F302" s="35">
        <v>44700</v>
      </c>
      <c r="G302" s="35">
        <v>44703</v>
      </c>
      <c r="H302" s="21" t="s">
        <v>1036</v>
      </c>
      <c r="I302" s="51" t="s">
        <v>448</v>
      </c>
      <c r="J302" s="52">
        <v>44700</v>
      </c>
      <c r="K302" s="52">
        <v>44703</v>
      </c>
      <c r="L302" s="49"/>
      <c r="M302" s="49">
        <v>3400</v>
      </c>
      <c r="N302" s="49">
        <f t="shared" si="46"/>
        <v>0</v>
      </c>
      <c r="O302" s="49"/>
      <c r="P302" s="49">
        <v>2900</v>
      </c>
      <c r="Q302" s="49">
        <f t="shared" si="47"/>
        <v>0</v>
      </c>
      <c r="R302" s="49"/>
      <c r="S302" s="49">
        <v>2800</v>
      </c>
      <c r="T302" s="49">
        <f t="shared" si="48"/>
        <v>0</v>
      </c>
      <c r="U302" s="49">
        <v>2</v>
      </c>
      <c r="V302" s="49">
        <v>150</v>
      </c>
      <c r="W302" s="49">
        <f t="shared" si="40"/>
        <v>300</v>
      </c>
      <c r="X302" s="49">
        <v>3</v>
      </c>
      <c r="Y302" s="49">
        <v>150</v>
      </c>
      <c r="Z302" s="49">
        <f t="shared" si="41"/>
        <v>450</v>
      </c>
      <c r="AA302" s="49">
        <v>3</v>
      </c>
      <c r="AB302" s="49">
        <v>150</v>
      </c>
      <c r="AC302" s="49">
        <f t="shared" si="42"/>
        <v>450</v>
      </c>
      <c r="AD302" s="50"/>
      <c r="AE302" s="54">
        <v>7</v>
      </c>
      <c r="AF302" s="55">
        <v>150</v>
      </c>
      <c r="AG302" s="152">
        <v>1</v>
      </c>
      <c r="AH302" s="154">
        <f t="shared" si="43"/>
        <v>8</v>
      </c>
      <c r="AI302" s="139">
        <f t="shared" si="45"/>
        <v>1350</v>
      </c>
      <c r="AJ302" s="165">
        <f t="shared" si="44"/>
        <v>1350</v>
      </c>
      <c r="AM302" t="b">
        <f>D302='15.02.2022 Смета'!D304</f>
        <v>1</v>
      </c>
      <c r="AN302" t="b">
        <f>F302='15.02.2022 Смета'!E304</f>
        <v>1</v>
      </c>
      <c r="AO302" t="b">
        <f>G302='15.02.2022 Смета'!F304</f>
        <v>1</v>
      </c>
      <c r="AP302" t="b">
        <f>H302='15.02.2022 Смета'!G304</f>
        <v>0</v>
      </c>
    </row>
    <row r="303" spans="1:42" ht="16.149999999999999" customHeight="1" x14ac:dyDescent="0.25">
      <c r="A303" s="108">
        <v>249</v>
      </c>
      <c r="B303" s="8" t="s">
        <v>238</v>
      </c>
      <c r="C303" s="21" t="s">
        <v>236</v>
      </c>
      <c r="D303" s="22" t="s">
        <v>88</v>
      </c>
      <c r="E303" s="21" t="s">
        <v>449</v>
      </c>
      <c r="F303" s="35">
        <v>44700</v>
      </c>
      <c r="G303" s="35">
        <v>44703</v>
      </c>
      <c r="H303" s="21" t="s">
        <v>1036</v>
      </c>
      <c r="I303" s="22" t="s">
        <v>449</v>
      </c>
      <c r="J303" s="35">
        <v>44700</v>
      </c>
      <c r="K303" s="35">
        <v>44703</v>
      </c>
      <c r="L303" s="11"/>
      <c r="M303" s="10">
        <v>3400</v>
      </c>
      <c r="N303" s="10">
        <f t="shared" si="46"/>
        <v>0</v>
      </c>
      <c r="O303" s="10"/>
      <c r="P303" s="10">
        <v>2900</v>
      </c>
      <c r="Q303" s="10">
        <f t="shared" si="47"/>
        <v>0</v>
      </c>
      <c r="R303" s="10"/>
      <c r="S303" s="10">
        <v>2800</v>
      </c>
      <c r="T303" s="10">
        <f t="shared" si="48"/>
        <v>0</v>
      </c>
      <c r="U303" s="10">
        <v>2</v>
      </c>
      <c r="V303" s="10">
        <v>150</v>
      </c>
      <c r="W303" s="10">
        <f t="shared" si="40"/>
        <v>300</v>
      </c>
      <c r="X303" s="10">
        <v>2</v>
      </c>
      <c r="Y303" s="10">
        <v>150</v>
      </c>
      <c r="Z303" s="10">
        <f t="shared" si="41"/>
        <v>300</v>
      </c>
      <c r="AA303" s="10">
        <v>2</v>
      </c>
      <c r="AB303" s="10">
        <v>150</v>
      </c>
      <c r="AC303" s="10">
        <f t="shared" si="42"/>
        <v>300</v>
      </c>
      <c r="AD303" s="11">
        <v>9</v>
      </c>
      <c r="AE303" s="26">
        <v>7</v>
      </c>
      <c r="AF303" s="7">
        <f t="shared" ref="AF303:AF363" si="49">AD303*AE303</f>
        <v>63</v>
      </c>
      <c r="AG303" s="152">
        <v>1</v>
      </c>
      <c r="AH303" s="139">
        <f t="shared" si="43"/>
        <v>15</v>
      </c>
      <c r="AI303" s="139">
        <f t="shared" si="45"/>
        <v>963</v>
      </c>
      <c r="AJ303" s="109">
        <f t="shared" si="44"/>
        <v>963</v>
      </c>
      <c r="AM303" t="b">
        <f>D303='15.02.2022 Смета'!D305</f>
        <v>1</v>
      </c>
      <c r="AN303" t="b">
        <f>F303='15.02.2022 Смета'!E305</f>
        <v>1</v>
      </c>
      <c r="AO303" t="b">
        <f>G303='15.02.2022 Смета'!F305</f>
        <v>1</v>
      </c>
      <c r="AP303" t="b">
        <f>H303='15.02.2022 Смета'!G305</f>
        <v>0</v>
      </c>
    </row>
    <row r="304" spans="1:42" ht="51.4" customHeight="1" x14ac:dyDescent="0.25">
      <c r="A304" s="108">
        <v>250</v>
      </c>
      <c r="B304" s="8" t="s">
        <v>238</v>
      </c>
      <c r="C304" s="21" t="s">
        <v>236</v>
      </c>
      <c r="D304" s="22" t="s">
        <v>90</v>
      </c>
      <c r="E304" s="21" t="s">
        <v>1037</v>
      </c>
      <c r="F304" s="35">
        <v>44813</v>
      </c>
      <c r="G304" s="35">
        <v>44815</v>
      </c>
      <c r="H304" s="21" t="s">
        <v>541</v>
      </c>
      <c r="I304" s="22" t="s">
        <v>731</v>
      </c>
      <c r="J304" s="35">
        <v>44813</v>
      </c>
      <c r="K304" s="35">
        <v>44815</v>
      </c>
      <c r="L304" s="10">
        <v>2</v>
      </c>
      <c r="M304" s="10">
        <v>3400</v>
      </c>
      <c r="N304" s="10">
        <f t="shared" si="46"/>
        <v>6800</v>
      </c>
      <c r="O304" s="10">
        <v>2</v>
      </c>
      <c r="P304" s="10">
        <v>2900</v>
      </c>
      <c r="Q304" s="10">
        <f t="shared" si="47"/>
        <v>5800</v>
      </c>
      <c r="R304" s="10">
        <v>2</v>
      </c>
      <c r="S304" s="10">
        <v>2800</v>
      </c>
      <c r="T304" s="10">
        <f t="shared" si="48"/>
        <v>5600</v>
      </c>
      <c r="U304" s="10">
        <v>10</v>
      </c>
      <c r="V304" s="10">
        <v>150</v>
      </c>
      <c r="W304" s="10">
        <f t="shared" si="40"/>
        <v>1500</v>
      </c>
      <c r="X304" s="10">
        <v>10</v>
      </c>
      <c r="Y304" s="10">
        <v>150</v>
      </c>
      <c r="Z304" s="10">
        <f t="shared" si="41"/>
        <v>1500</v>
      </c>
      <c r="AA304" s="10">
        <v>10</v>
      </c>
      <c r="AB304" s="10">
        <v>150</v>
      </c>
      <c r="AC304" s="10">
        <f t="shared" si="42"/>
        <v>1500</v>
      </c>
      <c r="AD304" s="11">
        <v>36</v>
      </c>
      <c r="AE304" s="26">
        <v>7</v>
      </c>
      <c r="AF304" s="7">
        <f t="shared" si="49"/>
        <v>252</v>
      </c>
      <c r="AG304" s="152">
        <v>1</v>
      </c>
      <c r="AH304" s="139">
        <f t="shared" si="43"/>
        <v>72</v>
      </c>
      <c r="AI304" s="139">
        <f t="shared" si="45"/>
        <v>22952</v>
      </c>
      <c r="AJ304" s="109">
        <f t="shared" si="44"/>
        <v>22952</v>
      </c>
      <c r="AM304" t="b">
        <f>D304='15.02.2022 Смета'!D306</f>
        <v>1</v>
      </c>
      <c r="AN304" t="b">
        <f>F304='15.02.2022 Смета'!E306</f>
        <v>1</v>
      </c>
      <c r="AO304" t="b">
        <f>G304='15.02.2022 Смета'!F306</f>
        <v>1</v>
      </c>
      <c r="AP304" t="b">
        <f>H304='15.02.2022 Смета'!G306</f>
        <v>1</v>
      </c>
    </row>
    <row r="305" spans="1:42" ht="16.149999999999999" customHeight="1" x14ac:dyDescent="0.25">
      <c r="A305" s="108">
        <v>251</v>
      </c>
      <c r="B305" s="8" t="s">
        <v>238</v>
      </c>
      <c r="C305" s="21" t="s">
        <v>236</v>
      </c>
      <c r="D305" s="22" t="s">
        <v>89</v>
      </c>
      <c r="E305" s="21" t="s">
        <v>449</v>
      </c>
      <c r="F305" s="35">
        <v>44813</v>
      </c>
      <c r="G305" s="35">
        <v>44815</v>
      </c>
      <c r="H305" s="21" t="s">
        <v>541</v>
      </c>
      <c r="I305" s="22" t="s">
        <v>411</v>
      </c>
      <c r="J305" s="35">
        <v>44813</v>
      </c>
      <c r="K305" s="35">
        <v>44815</v>
      </c>
      <c r="L305" s="10">
        <v>1</v>
      </c>
      <c r="M305" s="10">
        <v>3400</v>
      </c>
      <c r="N305" s="10">
        <f t="shared" si="46"/>
        <v>3400</v>
      </c>
      <c r="O305" s="10">
        <v>1</v>
      </c>
      <c r="P305" s="10">
        <v>2900</v>
      </c>
      <c r="Q305" s="10">
        <f t="shared" si="47"/>
        <v>2900</v>
      </c>
      <c r="R305" s="10">
        <v>1</v>
      </c>
      <c r="S305" s="10">
        <v>2800</v>
      </c>
      <c r="T305" s="10">
        <f t="shared" si="48"/>
        <v>2800</v>
      </c>
      <c r="U305" s="10">
        <v>2</v>
      </c>
      <c r="V305" s="10">
        <v>150</v>
      </c>
      <c r="W305" s="10">
        <f t="shared" si="40"/>
        <v>300</v>
      </c>
      <c r="X305" s="10">
        <v>2</v>
      </c>
      <c r="Y305" s="10">
        <v>150</v>
      </c>
      <c r="Z305" s="10">
        <f t="shared" si="41"/>
        <v>300</v>
      </c>
      <c r="AA305" s="10">
        <v>2</v>
      </c>
      <c r="AB305" s="10">
        <v>150</v>
      </c>
      <c r="AC305" s="10">
        <f t="shared" si="42"/>
        <v>300</v>
      </c>
      <c r="AD305" s="11">
        <v>9</v>
      </c>
      <c r="AE305" s="26">
        <v>7</v>
      </c>
      <c r="AF305" s="7">
        <f t="shared" si="49"/>
        <v>63</v>
      </c>
      <c r="AG305" s="152">
        <v>1</v>
      </c>
      <c r="AH305" s="139">
        <f t="shared" si="43"/>
        <v>18</v>
      </c>
      <c r="AI305" s="139">
        <f t="shared" si="45"/>
        <v>10063</v>
      </c>
      <c r="AJ305" s="109">
        <f t="shared" si="44"/>
        <v>10063</v>
      </c>
      <c r="AM305" t="b">
        <f>D305='15.02.2022 Смета'!D307</f>
        <v>1</v>
      </c>
      <c r="AN305" t="b">
        <f>F305='15.02.2022 Смета'!E307</f>
        <v>1</v>
      </c>
      <c r="AO305" t="b">
        <f>G305='15.02.2022 Смета'!F307</f>
        <v>1</v>
      </c>
      <c r="AP305" t="b">
        <f>H305='15.02.2022 Смета'!G307</f>
        <v>1</v>
      </c>
    </row>
    <row r="306" spans="1:42" ht="15" customHeight="1" x14ac:dyDescent="0.25">
      <c r="A306" s="106"/>
      <c r="B306" s="96"/>
      <c r="C306" s="97"/>
      <c r="D306" s="179" t="s">
        <v>879</v>
      </c>
      <c r="E306" s="99"/>
      <c r="F306" s="99"/>
      <c r="G306" s="99"/>
      <c r="H306" s="99"/>
      <c r="I306" s="99"/>
      <c r="J306" s="99"/>
      <c r="K306" s="99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2"/>
      <c r="AE306" s="79"/>
      <c r="AF306" s="79"/>
      <c r="AG306" s="153"/>
      <c r="AH306" s="151"/>
      <c r="AI306" s="151"/>
      <c r="AJ306" s="164"/>
      <c r="AM306" t="b">
        <f>D306='15.02.2022 Смета'!D308</f>
        <v>1</v>
      </c>
      <c r="AN306" t="b">
        <f>F306='15.02.2022 Смета'!E308</f>
        <v>1</v>
      </c>
      <c r="AO306" t="b">
        <f>G306='15.02.2022 Смета'!F308</f>
        <v>1</v>
      </c>
      <c r="AP306" t="b">
        <f>H306='15.02.2022 Смета'!G308</f>
        <v>1</v>
      </c>
    </row>
    <row r="307" spans="1:42" ht="27" customHeight="1" x14ac:dyDescent="0.25">
      <c r="A307" s="108">
        <v>252</v>
      </c>
      <c r="B307" s="8" t="s">
        <v>187</v>
      </c>
      <c r="C307" s="21" t="s">
        <v>147</v>
      </c>
      <c r="D307" s="22" t="s">
        <v>234</v>
      </c>
      <c r="E307" s="21" t="s">
        <v>419</v>
      </c>
      <c r="F307" s="35">
        <v>44687</v>
      </c>
      <c r="G307" s="35">
        <v>44687</v>
      </c>
      <c r="H307" s="21" t="s">
        <v>1038</v>
      </c>
      <c r="I307" s="22" t="s">
        <v>419</v>
      </c>
      <c r="J307" s="35">
        <v>44687</v>
      </c>
      <c r="K307" s="35">
        <v>44687</v>
      </c>
      <c r="L307" s="10"/>
      <c r="M307" s="10">
        <v>3400</v>
      </c>
      <c r="N307" s="10">
        <f t="shared" si="46"/>
        <v>0</v>
      </c>
      <c r="O307" s="10"/>
      <c r="P307" s="10">
        <v>2900</v>
      </c>
      <c r="Q307" s="10">
        <f t="shared" si="47"/>
        <v>0</v>
      </c>
      <c r="R307" s="10"/>
      <c r="S307" s="10">
        <v>2800</v>
      </c>
      <c r="T307" s="10">
        <f t="shared" si="48"/>
        <v>0</v>
      </c>
      <c r="U307" s="10">
        <v>9</v>
      </c>
      <c r="V307" s="10">
        <v>150</v>
      </c>
      <c r="W307" s="10">
        <f t="shared" si="40"/>
        <v>1350</v>
      </c>
      <c r="X307" s="10">
        <v>9</v>
      </c>
      <c r="Y307" s="10">
        <v>150</v>
      </c>
      <c r="Z307" s="10">
        <f t="shared" si="41"/>
        <v>1350</v>
      </c>
      <c r="AA307" s="10">
        <v>9</v>
      </c>
      <c r="AB307" s="10">
        <v>150</v>
      </c>
      <c r="AC307" s="10">
        <f t="shared" si="42"/>
        <v>1350</v>
      </c>
      <c r="AD307" s="11">
        <v>48</v>
      </c>
      <c r="AE307" s="26">
        <v>7</v>
      </c>
      <c r="AF307" s="7">
        <f t="shared" si="49"/>
        <v>336</v>
      </c>
      <c r="AG307" s="152">
        <v>1</v>
      </c>
      <c r="AH307" s="139">
        <f t="shared" si="43"/>
        <v>75</v>
      </c>
      <c r="AI307" s="139">
        <f t="shared" si="45"/>
        <v>4386</v>
      </c>
      <c r="AJ307" s="109">
        <f t="shared" si="44"/>
        <v>4386</v>
      </c>
      <c r="AM307" t="b">
        <f>D307='15.02.2022 Смета'!D309</f>
        <v>1</v>
      </c>
      <c r="AN307" t="b">
        <f>F307='15.02.2022 Смета'!E309</f>
        <v>1</v>
      </c>
      <c r="AO307" t="b">
        <f>G307='15.02.2022 Смета'!F309</f>
        <v>1</v>
      </c>
      <c r="AP307" t="b">
        <f>H307='15.02.2022 Смета'!G309</f>
        <v>0</v>
      </c>
    </row>
    <row r="308" spans="1:42" ht="15" customHeight="1" x14ac:dyDescent="0.25">
      <c r="A308" s="106"/>
      <c r="B308" s="96"/>
      <c r="C308" s="97"/>
      <c r="D308" s="179" t="s">
        <v>880</v>
      </c>
      <c r="E308" s="99"/>
      <c r="F308" s="99"/>
      <c r="G308" s="99"/>
      <c r="H308" s="99"/>
      <c r="I308" s="99"/>
      <c r="J308" s="99"/>
      <c r="K308" s="99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2"/>
      <c r="AE308" s="79"/>
      <c r="AF308" s="79"/>
      <c r="AG308" s="153"/>
      <c r="AH308" s="151"/>
      <c r="AI308" s="151"/>
      <c r="AJ308" s="164"/>
      <c r="AM308" t="b">
        <f>D308='15.02.2022 Смета'!D310</f>
        <v>1</v>
      </c>
      <c r="AN308" t="b">
        <f>F308='15.02.2022 Смета'!E310</f>
        <v>1</v>
      </c>
      <c r="AO308" t="b">
        <f>G308='15.02.2022 Смета'!F310</f>
        <v>1</v>
      </c>
      <c r="AP308" t="b">
        <f>H308='15.02.2022 Смета'!G310</f>
        <v>1</v>
      </c>
    </row>
    <row r="309" spans="1:42" ht="27" customHeight="1" x14ac:dyDescent="0.25">
      <c r="A309" s="108">
        <v>253</v>
      </c>
      <c r="B309" s="8" t="s">
        <v>171</v>
      </c>
      <c r="C309" s="21" t="s">
        <v>148</v>
      </c>
      <c r="D309" s="22" t="s">
        <v>617</v>
      </c>
      <c r="E309" s="21" t="s">
        <v>1039</v>
      </c>
      <c r="F309" s="35">
        <v>44711</v>
      </c>
      <c r="G309" s="35">
        <v>44712</v>
      </c>
      <c r="H309" s="21" t="s">
        <v>992</v>
      </c>
      <c r="I309" s="22" t="s">
        <v>732</v>
      </c>
      <c r="J309" s="35">
        <v>44711</v>
      </c>
      <c r="K309" s="35">
        <v>44712</v>
      </c>
      <c r="L309" s="14"/>
      <c r="M309" s="10">
        <v>3400</v>
      </c>
      <c r="N309" s="10">
        <f t="shared" si="46"/>
        <v>0</v>
      </c>
      <c r="O309" s="14"/>
      <c r="P309" s="10">
        <v>2900</v>
      </c>
      <c r="Q309" s="10">
        <f t="shared" si="47"/>
        <v>0</v>
      </c>
      <c r="R309" s="14"/>
      <c r="S309" s="10">
        <v>2800</v>
      </c>
      <c r="T309" s="10">
        <f t="shared" si="48"/>
        <v>0</v>
      </c>
      <c r="U309" s="12">
        <v>60</v>
      </c>
      <c r="V309" s="10">
        <v>150</v>
      </c>
      <c r="W309" s="10">
        <f t="shared" si="40"/>
        <v>9000</v>
      </c>
      <c r="X309" s="12">
        <v>60</v>
      </c>
      <c r="Y309" s="10">
        <v>150</v>
      </c>
      <c r="Z309" s="10">
        <f t="shared" si="41"/>
        <v>9000</v>
      </c>
      <c r="AA309" s="12">
        <v>60</v>
      </c>
      <c r="AB309" s="10">
        <v>150</v>
      </c>
      <c r="AC309" s="10">
        <f t="shared" si="42"/>
        <v>9000</v>
      </c>
      <c r="AD309" s="12">
        <v>180</v>
      </c>
      <c r="AE309" s="26">
        <v>7</v>
      </c>
      <c r="AF309" s="7">
        <f t="shared" si="49"/>
        <v>1260</v>
      </c>
      <c r="AG309" s="152">
        <v>1</v>
      </c>
      <c r="AH309" s="139">
        <f t="shared" si="43"/>
        <v>360</v>
      </c>
      <c r="AI309" s="139">
        <f t="shared" si="45"/>
        <v>28260</v>
      </c>
      <c r="AJ309" s="109">
        <f t="shared" si="44"/>
        <v>28260</v>
      </c>
      <c r="AM309" t="b">
        <f>D309='15.02.2022 Смета'!D311</f>
        <v>1</v>
      </c>
      <c r="AN309" t="b">
        <f>F309='15.02.2022 Смета'!E311</f>
        <v>1</v>
      </c>
      <c r="AO309" t="b">
        <f>G309='15.02.2022 Смета'!F311</f>
        <v>1</v>
      </c>
      <c r="AP309" t="b">
        <f>H309='15.02.2022 Смета'!G311</f>
        <v>0</v>
      </c>
    </row>
    <row r="310" spans="1:42" ht="27" customHeight="1" x14ac:dyDescent="0.25">
      <c r="A310" s="108">
        <v>254</v>
      </c>
      <c r="B310" s="8" t="s">
        <v>171</v>
      </c>
      <c r="C310" s="21" t="s">
        <v>148</v>
      </c>
      <c r="D310" s="22" t="s">
        <v>91</v>
      </c>
      <c r="E310" s="21" t="s">
        <v>340</v>
      </c>
      <c r="F310" s="35">
        <v>44722</v>
      </c>
      <c r="G310" s="35">
        <v>44724</v>
      </c>
      <c r="H310" s="21" t="s">
        <v>802</v>
      </c>
      <c r="I310" s="22" t="s">
        <v>300</v>
      </c>
      <c r="J310" s="35">
        <v>44722</v>
      </c>
      <c r="K310" s="35">
        <v>44724</v>
      </c>
      <c r="L310" s="14">
        <v>10</v>
      </c>
      <c r="M310" s="10">
        <v>3400</v>
      </c>
      <c r="N310" s="10">
        <f t="shared" si="46"/>
        <v>34000</v>
      </c>
      <c r="O310" s="14">
        <v>10</v>
      </c>
      <c r="P310" s="10">
        <v>2900</v>
      </c>
      <c r="Q310" s="10">
        <f t="shared" si="47"/>
        <v>29000</v>
      </c>
      <c r="R310" s="14">
        <v>10</v>
      </c>
      <c r="S310" s="10">
        <v>2800</v>
      </c>
      <c r="T310" s="10">
        <f t="shared" si="48"/>
        <v>28000</v>
      </c>
      <c r="U310" s="12">
        <v>60</v>
      </c>
      <c r="V310" s="10">
        <v>150</v>
      </c>
      <c r="W310" s="10">
        <f t="shared" si="40"/>
        <v>9000</v>
      </c>
      <c r="X310" s="12">
        <v>60</v>
      </c>
      <c r="Y310" s="10">
        <v>150</v>
      </c>
      <c r="Z310" s="10">
        <f t="shared" si="41"/>
        <v>9000</v>
      </c>
      <c r="AA310" s="12">
        <v>60</v>
      </c>
      <c r="AB310" s="10">
        <v>150</v>
      </c>
      <c r="AC310" s="10">
        <f t="shared" si="42"/>
        <v>9000</v>
      </c>
      <c r="AD310" s="12">
        <v>300</v>
      </c>
      <c r="AE310" s="26">
        <v>7</v>
      </c>
      <c r="AF310" s="7">
        <f t="shared" si="49"/>
        <v>2100</v>
      </c>
      <c r="AG310" s="152">
        <v>1</v>
      </c>
      <c r="AH310" s="139">
        <f t="shared" si="43"/>
        <v>510</v>
      </c>
      <c r="AI310" s="139">
        <f t="shared" si="45"/>
        <v>120100</v>
      </c>
      <c r="AJ310" s="109">
        <f t="shared" si="44"/>
        <v>120100</v>
      </c>
      <c r="AM310" t="b">
        <f>D310='15.02.2022 Смета'!D312</f>
        <v>1</v>
      </c>
      <c r="AN310" t="b">
        <f>F310='15.02.2022 Смета'!E312</f>
        <v>1</v>
      </c>
      <c r="AO310" t="b">
        <f>G310='15.02.2022 Смета'!F312</f>
        <v>1</v>
      </c>
      <c r="AP310" t="b">
        <f>H310='15.02.2022 Смета'!G312</f>
        <v>1</v>
      </c>
    </row>
    <row r="311" spans="1:42" ht="27" customHeight="1" x14ac:dyDescent="0.25">
      <c r="A311" s="108">
        <v>255</v>
      </c>
      <c r="B311" s="8" t="s">
        <v>171</v>
      </c>
      <c r="C311" s="21" t="s">
        <v>148</v>
      </c>
      <c r="D311" s="22" t="s">
        <v>618</v>
      </c>
      <c r="E311" s="21" t="s">
        <v>1029</v>
      </c>
      <c r="F311" s="35">
        <v>44785</v>
      </c>
      <c r="G311" s="35">
        <v>44787</v>
      </c>
      <c r="H311" s="21" t="s">
        <v>767</v>
      </c>
      <c r="I311" s="22" t="s">
        <v>414</v>
      </c>
      <c r="J311" s="35">
        <v>44785</v>
      </c>
      <c r="K311" s="35">
        <v>44787</v>
      </c>
      <c r="L311" s="14"/>
      <c r="M311" s="10">
        <v>3400</v>
      </c>
      <c r="N311" s="10">
        <f t="shared" si="46"/>
        <v>0</v>
      </c>
      <c r="O311" s="14"/>
      <c r="P311" s="10">
        <v>2900</v>
      </c>
      <c r="Q311" s="10">
        <f t="shared" si="47"/>
        <v>0</v>
      </c>
      <c r="R311" s="14"/>
      <c r="S311" s="10">
        <v>2800</v>
      </c>
      <c r="T311" s="10">
        <f t="shared" si="48"/>
        <v>0</v>
      </c>
      <c r="U311" s="12">
        <v>60</v>
      </c>
      <c r="V311" s="10">
        <v>150</v>
      </c>
      <c r="W311" s="10">
        <f t="shared" si="40"/>
        <v>9000</v>
      </c>
      <c r="X311" s="12">
        <v>60</v>
      </c>
      <c r="Y311" s="10">
        <v>150</v>
      </c>
      <c r="Z311" s="10">
        <f t="shared" si="41"/>
        <v>9000</v>
      </c>
      <c r="AA311" s="12">
        <v>60</v>
      </c>
      <c r="AB311" s="10">
        <v>150</v>
      </c>
      <c r="AC311" s="10">
        <f t="shared" si="42"/>
        <v>9000</v>
      </c>
      <c r="AD311" s="12">
        <v>180</v>
      </c>
      <c r="AE311" s="26">
        <v>7</v>
      </c>
      <c r="AF311" s="7">
        <f t="shared" si="49"/>
        <v>1260</v>
      </c>
      <c r="AG311" s="152">
        <v>1</v>
      </c>
      <c r="AH311" s="139">
        <f t="shared" si="43"/>
        <v>360</v>
      </c>
      <c r="AI311" s="139">
        <f t="shared" si="45"/>
        <v>28260</v>
      </c>
      <c r="AJ311" s="109">
        <f t="shared" si="44"/>
        <v>28260</v>
      </c>
      <c r="AM311" t="b">
        <f>D311='15.02.2022 Смета'!D313</f>
        <v>1</v>
      </c>
      <c r="AN311" t="b">
        <f>F311='15.02.2022 Смета'!E313</f>
        <v>1</v>
      </c>
      <c r="AO311" t="b">
        <f>G311='15.02.2022 Смета'!F313</f>
        <v>1</v>
      </c>
      <c r="AP311" t="b">
        <f>H311='15.02.2022 Смета'!G313</f>
        <v>1</v>
      </c>
    </row>
    <row r="312" spans="1:42" ht="16.149999999999999" customHeight="1" x14ac:dyDescent="0.25">
      <c r="A312" s="106"/>
      <c r="B312" s="96"/>
      <c r="C312" s="97"/>
      <c r="D312" s="179" t="s">
        <v>881</v>
      </c>
      <c r="E312" s="99"/>
      <c r="F312" s="99"/>
      <c r="G312" s="99"/>
      <c r="H312" s="99"/>
      <c r="I312" s="99"/>
      <c r="J312" s="99"/>
      <c r="K312" s="99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2"/>
      <c r="AE312" s="79"/>
      <c r="AF312" s="79"/>
      <c r="AG312" s="153"/>
      <c r="AH312" s="151"/>
      <c r="AI312" s="151"/>
      <c r="AJ312" s="164"/>
      <c r="AM312" t="b">
        <f>D312='15.02.2022 Смета'!D314</f>
        <v>1</v>
      </c>
      <c r="AN312" t="b">
        <f>F312='15.02.2022 Смета'!E314</f>
        <v>1</v>
      </c>
      <c r="AO312" t="b">
        <f>G312='15.02.2022 Смета'!F314</f>
        <v>1</v>
      </c>
      <c r="AP312" t="b">
        <f>H312='15.02.2022 Смета'!G314</f>
        <v>1</v>
      </c>
    </row>
    <row r="313" spans="1:42" ht="27" customHeight="1" x14ac:dyDescent="0.25">
      <c r="A313" s="108">
        <v>256</v>
      </c>
      <c r="B313" s="8" t="s">
        <v>188</v>
      </c>
      <c r="C313" s="21" t="s">
        <v>116</v>
      </c>
      <c r="D313" s="22" t="s">
        <v>619</v>
      </c>
      <c r="E313" s="21" t="s">
        <v>477</v>
      </c>
      <c r="F313" s="35">
        <v>44601</v>
      </c>
      <c r="G313" s="35">
        <v>44603</v>
      </c>
      <c r="H313" s="21" t="s">
        <v>301</v>
      </c>
      <c r="I313" s="22" t="s">
        <v>477</v>
      </c>
      <c r="J313" s="35">
        <v>44601</v>
      </c>
      <c r="K313" s="35">
        <v>44603</v>
      </c>
      <c r="L313" s="10"/>
      <c r="M313" s="10">
        <v>3400</v>
      </c>
      <c r="N313" s="10">
        <f t="shared" si="46"/>
        <v>0</v>
      </c>
      <c r="O313" s="10"/>
      <c r="P313" s="10">
        <v>2900</v>
      </c>
      <c r="Q313" s="10">
        <f t="shared" si="47"/>
        <v>0</v>
      </c>
      <c r="R313" s="10"/>
      <c r="S313" s="10">
        <v>2800</v>
      </c>
      <c r="T313" s="10">
        <f t="shared" si="48"/>
        <v>0</v>
      </c>
      <c r="U313" s="10">
        <v>80</v>
      </c>
      <c r="V313" s="10">
        <v>150</v>
      </c>
      <c r="W313" s="10">
        <f t="shared" ref="W313:W393" si="50">U313*V313</f>
        <v>12000</v>
      </c>
      <c r="X313" s="10">
        <v>80</v>
      </c>
      <c r="Y313" s="10">
        <v>150</v>
      </c>
      <c r="Z313" s="10">
        <f t="shared" ref="Z313:Z393" si="51">X313*Y313</f>
        <v>12000</v>
      </c>
      <c r="AA313" s="10">
        <v>160</v>
      </c>
      <c r="AB313" s="10">
        <v>150</v>
      </c>
      <c r="AC313" s="10">
        <f t="shared" ref="AC313:AC393" si="52">AA313*AB313</f>
        <v>24000</v>
      </c>
      <c r="AD313" s="11"/>
      <c r="AE313" s="26">
        <v>7</v>
      </c>
      <c r="AF313" s="7">
        <f t="shared" si="49"/>
        <v>0</v>
      </c>
      <c r="AG313" s="152">
        <v>1</v>
      </c>
      <c r="AH313" s="139">
        <f t="shared" si="43"/>
        <v>320</v>
      </c>
      <c r="AI313" s="139">
        <f t="shared" si="45"/>
        <v>48000</v>
      </c>
      <c r="AJ313" s="109">
        <f t="shared" si="44"/>
        <v>48000</v>
      </c>
      <c r="AM313" t="b">
        <f>D313='15.02.2022 Смета'!D315</f>
        <v>1</v>
      </c>
      <c r="AN313" t="b">
        <f>F313='15.02.2022 Смета'!E315</f>
        <v>1</v>
      </c>
      <c r="AO313" t="b">
        <f>G313='15.02.2022 Смета'!F315</f>
        <v>1</v>
      </c>
      <c r="AP313" t="b">
        <f>H313='15.02.2022 Смета'!G315</f>
        <v>1</v>
      </c>
    </row>
    <row r="314" spans="1:42" ht="27" customHeight="1" x14ac:dyDescent="0.25">
      <c r="A314" s="108">
        <v>257</v>
      </c>
      <c r="B314" s="8" t="s">
        <v>188</v>
      </c>
      <c r="C314" s="21" t="s">
        <v>116</v>
      </c>
      <c r="D314" s="22" t="s">
        <v>620</v>
      </c>
      <c r="E314" s="21" t="s">
        <v>477</v>
      </c>
      <c r="F314" s="35">
        <v>44631</v>
      </c>
      <c r="G314" s="35">
        <v>44633</v>
      </c>
      <c r="H314" s="21" t="s">
        <v>803</v>
      </c>
      <c r="I314" s="22" t="s">
        <v>477</v>
      </c>
      <c r="J314" s="35">
        <v>44631</v>
      </c>
      <c r="K314" s="35">
        <v>44633</v>
      </c>
      <c r="L314" s="10"/>
      <c r="M314" s="10">
        <v>3400</v>
      </c>
      <c r="N314" s="10">
        <f t="shared" si="46"/>
        <v>0</v>
      </c>
      <c r="O314" s="10"/>
      <c r="P314" s="10">
        <v>2900</v>
      </c>
      <c r="Q314" s="10">
        <f t="shared" si="47"/>
        <v>0</v>
      </c>
      <c r="R314" s="10"/>
      <c r="S314" s="10">
        <v>2800</v>
      </c>
      <c r="T314" s="10">
        <f t="shared" si="48"/>
        <v>0</v>
      </c>
      <c r="U314" s="10">
        <v>80</v>
      </c>
      <c r="V314" s="10">
        <v>150</v>
      </c>
      <c r="W314" s="10">
        <f t="shared" si="50"/>
        <v>12000</v>
      </c>
      <c r="X314" s="10">
        <v>80</v>
      </c>
      <c r="Y314" s="10">
        <v>150</v>
      </c>
      <c r="Z314" s="10">
        <f t="shared" si="51"/>
        <v>12000</v>
      </c>
      <c r="AA314" s="10">
        <v>160</v>
      </c>
      <c r="AB314" s="10">
        <v>150</v>
      </c>
      <c r="AC314" s="10">
        <f t="shared" si="52"/>
        <v>24000</v>
      </c>
      <c r="AD314" s="11"/>
      <c r="AE314" s="26">
        <v>7</v>
      </c>
      <c r="AF314" s="7">
        <f t="shared" si="49"/>
        <v>0</v>
      </c>
      <c r="AG314" s="152">
        <v>1</v>
      </c>
      <c r="AH314" s="139">
        <f t="shared" si="43"/>
        <v>320</v>
      </c>
      <c r="AI314" s="139">
        <f t="shared" si="45"/>
        <v>48000</v>
      </c>
      <c r="AJ314" s="109">
        <f t="shared" si="44"/>
        <v>48000</v>
      </c>
      <c r="AM314" t="b">
        <f>D314='15.02.2022 Смета'!D316</f>
        <v>1</v>
      </c>
      <c r="AN314" t="b">
        <f>F314='15.02.2022 Смета'!E316</f>
        <v>1</v>
      </c>
      <c r="AO314" t="b">
        <f>G314='15.02.2022 Смета'!F316</f>
        <v>1</v>
      </c>
      <c r="AP314" t="b">
        <f>H314='15.02.2022 Смета'!G316</f>
        <v>1</v>
      </c>
    </row>
    <row r="315" spans="1:42" ht="27" customHeight="1" x14ac:dyDescent="0.25">
      <c r="A315" s="108">
        <v>258</v>
      </c>
      <c r="B315" s="8" t="s">
        <v>188</v>
      </c>
      <c r="C315" s="21" t="s">
        <v>116</v>
      </c>
      <c r="D315" s="22" t="s">
        <v>621</v>
      </c>
      <c r="E315" s="21" t="s">
        <v>457</v>
      </c>
      <c r="F315" s="35">
        <v>44666</v>
      </c>
      <c r="G315" s="35">
        <v>44668</v>
      </c>
      <c r="H315" s="21" t="s">
        <v>301</v>
      </c>
      <c r="I315" s="22" t="s">
        <v>457</v>
      </c>
      <c r="J315" s="35">
        <v>44666</v>
      </c>
      <c r="K315" s="35">
        <v>44668</v>
      </c>
      <c r="L315" s="10"/>
      <c r="M315" s="10">
        <v>3400</v>
      </c>
      <c r="N315" s="10">
        <f t="shared" si="46"/>
        <v>0</v>
      </c>
      <c r="O315" s="10"/>
      <c r="P315" s="10">
        <v>2900</v>
      </c>
      <c r="Q315" s="10">
        <f t="shared" si="47"/>
        <v>0</v>
      </c>
      <c r="R315" s="10"/>
      <c r="S315" s="10">
        <v>2800</v>
      </c>
      <c r="T315" s="10">
        <f t="shared" si="48"/>
        <v>0</v>
      </c>
      <c r="U315" s="10">
        <v>80</v>
      </c>
      <c r="V315" s="10">
        <v>150</v>
      </c>
      <c r="W315" s="10">
        <f t="shared" si="50"/>
        <v>12000</v>
      </c>
      <c r="X315" s="10">
        <v>80</v>
      </c>
      <c r="Y315" s="10">
        <v>150</v>
      </c>
      <c r="Z315" s="10">
        <f t="shared" si="51"/>
        <v>12000</v>
      </c>
      <c r="AA315" s="10">
        <v>160</v>
      </c>
      <c r="AB315" s="10">
        <v>150</v>
      </c>
      <c r="AC315" s="10">
        <f t="shared" si="52"/>
        <v>24000</v>
      </c>
      <c r="AD315" s="11">
        <v>323</v>
      </c>
      <c r="AE315" s="26">
        <v>7</v>
      </c>
      <c r="AF315" s="7">
        <f t="shared" si="49"/>
        <v>2261</v>
      </c>
      <c r="AG315" s="152">
        <v>1</v>
      </c>
      <c r="AH315" s="145">
        <f t="shared" si="43"/>
        <v>643</v>
      </c>
      <c r="AI315" s="139">
        <f t="shared" si="45"/>
        <v>50261</v>
      </c>
      <c r="AJ315" s="118">
        <f t="shared" si="44"/>
        <v>50261</v>
      </c>
      <c r="AM315" t="b">
        <f>D315='15.02.2022 Смета'!D317</f>
        <v>1</v>
      </c>
      <c r="AN315" t="b">
        <f>F315='15.02.2022 Смета'!E317</f>
        <v>1</v>
      </c>
      <c r="AO315" t="b">
        <f>G315='15.02.2022 Смета'!F317</f>
        <v>1</v>
      </c>
      <c r="AP315" t="b">
        <f>H315='15.02.2022 Смета'!G317</f>
        <v>1</v>
      </c>
    </row>
    <row r="316" spans="1:42" ht="27" customHeight="1" x14ac:dyDescent="0.25">
      <c r="A316" s="108">
        <v>259</v>
      </c>
      <c r="B316" s="8" t="s">
        <v>188</v>
      </c>
      <c r="C316" s="21" t="s">
        <v>116</v>
      </c>
      <c r="D316" s="22" t="s">
        <v>622</v>
      </c>
      <c r="E316" s="21" t="s">
        <v>1040</v>
      </c>
      <c r="F316" s="35">
        <v>44701</v>
      </c>
      <c r="G316" s="35">
        <v>44703</v>
      </c>
      <c r="H316" s="21" t="s">
        <v>301</v>
      </c>
      <c r="I316" s="22" t="s">
        <v>733</v>
      </c>
      <c r="J316" s="35">
        <v>44701</v>
      </c>
      <c r="K316" s="35">
        <v>44703</v>
      </c>
      <c r="L316" s="10"/>
      <c r="M316" s="10">
        <v>3400</v>
      </c>
      <c r="N316" s="10">
        <f t="shared" si="46"/>
        <v>0</v>
      </c>
      <c r="O316" s="10"/>
      <c r="P316" s="10">
        <v>2900</v>
      </c>
      <c r="Q316" s="10">
        <f t="shared" si="47"/>
        <v>0</v>
      </c>
      <c r="R316" s="10"/>
      <c r="S316" s="10">
        <v>2800</v>
      </c>
      <c r="T316" s="10">
        <f t="shared" si="48"/>
        <v>0</v>
      </c>
      <c r="U316" s="10">
        <v>80</v>
      </c>
      <c r="V316" s="10">
        <v>150</v>
      </c>
      <c r="W316" s="10">
        <f t="shared" si="50"/>
        <v>12000</v>
      </c>
      <c r="X316" s="10">
        <v>80</v>
      </c>
      <c r="Y316" s="10">
        <v>150</v>
      </c>
      <c r="Z316" s="10">
        <f t="shared" si="51"/>
        <v>12000</v>
      </c>
      <c r="AA316" s="10">
        <v>160</v>
      </c>
      <c r="AB316" s="10">
        <v>150</v>
      </c>
      <c r="AC316" s="10">
        <f t="shared" si="52"/>
        <v>24000</v>
      </c>
      <c r="AD316" s="11">
        <v>323</v>
      </c>
      <c r="AE316" s="26">
        <v>7</v>
      </c>
      <c r="AF316" s="7">
        <f t="shared" si="49"/>
        <v>2261</v>
      </c>
      <c r="AG316" s="152">
        <v>1</v>
      </c>
      <c r="AH316" s="145">
        <f t="shared" si="43"/>
        <v>643</v>
      </c>
      <c r="AI316" s="139">
        <f t="shared" si="45"/>
        <v>50261</v>
      </c>
      <c r="AJ316" s="118">
        <f t="shared" si="44"/>
        <v>50261</v>
      </c>
      <c r="AM316" t="b">
        <f>D316='15.02.2022 Смета'!D318</f>
        <v>1</v>
      </c>
      <c r="AN316" t="b">
        <f>F316='15.02.2022 Смета'!E318</f>
        <v>1</v>
      </c>
      <c r="AO316" t="b">
        <f>G316='15.02.2022 Смета'!F318</f>
        <v>1</v>
      </c>
      <c r="AP316" t="b">
        <f>H316='15.02.2022 Смета'!G318</f>
        <v>1</v>
      </c>
    </row>
    <row r="317" spans="1:42" ht="16.149999999999999" customHeight="1" x14ac:dyDescent="0.25">
      <c r="A317" s="108">
        <v>260</v>
      </c>
      <c r="B317" s="8" t="s">
        <v>188</v>
      </c>
      <c r="C317" s="21" t="s">
        <v>116</v>
      </c>
      <c r="D317" s="22" t="s">
        <v>71</v>
      </c>
      <c r="E317" s="21" t="s">
        <v>509</v>
      </c>
      <c r="F317" s="35">
        <v>44827</v>
      </c>
      <c r="G317" s="35">
        <v>44829</v>
      </c>
      <c r="H317" s="21" t="s">
        <v>334</v>
      </c>
      <c r="I317" s="22" t="s">
        <v>509</v>
      </c>
      <c r="J317" s="35">
        <v>44827</v>
      </c>
      <c r="K317" s="35">
        <v>44829</v>
      </c>
      <c r="L317" s="10">
        <v>1</v>
      </c>
      <c r="M317" s="10">
        <v>3400</v>
      </c>
      <c r="N317" s="10">
        <f t="shared" si="46"/>
        <v>3400</v>
      </c>
      <c r="O317" s="10">
        <v>1</v>
      </c>
      <c r="P317" s="10">
        <v>2900</v>
      </c>
      <c r="Q317" s="10">
        <f t="shared" si="47"/>
        <v>2900</v>
      </c>
      <c r="R317" s="10">
        <v>1</v>
      </c>
      <c r="S317" s="10">
        <v>2800</v>
      </c>
      <c r="T317" s="10">
        <f t="shared" si="48"/>
        <v>2800</v>
      </c>
      <c r="U317" s="10">
        <v>17</v>
      </c>
      <c r="V317" s="10">
        <v>150</v>
      </c>
      <c r="W317" s="10">
        <f t="shared" si="50"/>
        <v>2550</v>
      </c>
      <c r="X317" s="10">
        <v>17</v>
      </c>
      <c r="Y317" s="10">
        <v>150</v>
      </c>
      <c r="Z317" s="10">
        <f t="shared" si="51"/>
        <v>2550</v>
      </c>
      <c r="AA317" s="10">
        <v>34</v>
      </c>
      <c r="AB317" s="10">
        <v>150</v>
      </c>
      <c r="AC317" s="10">
        <f t="shared" si="52"/>
        <v>5100</v>
      </c>
      <c r="AD317" s="11">
        <v>71</v>
      </c>
      <c r="AE317" s="26">
        <v>7</v>
      </c>
      <c r="AF317" s="7">
        <f t="shared" si="49"/>
        <v>497</v>
      </c>
      <c r="AG317" s="152">
        <v>1</v>
      </c>
      <c r="AH317" s="145">
        <f t="shared" si="43"/>
        <v>142</v>
      </c>
      <c r="AI317" s="139">
        <f t="shared" si="45"/>
        <v>19797</v>
      </c>
      <c r="AJ317" s="118">
        <f t="shared" si="44"/>
        <v>19797</v>
      </c>
      <c r="AM317" t="b">
        <f>D317='15.02.2022 Смета'!D319</f>
        <v>1</v>
      </c>
      <c r="AN317" t="b">
        <f>F317='15.02.2022 Смета'!E319</f>
        <v>1</v>
      </c>
      <c r="AO317" t="b">
        <f>G317='15.02.2022 Смета'!F319</f>
        <v>1</v>
      </c>
      <c r="AP317" t="b">
        <f>H317='15.02.2022 Смета'!G319</f>
        <v>1</v>
      </c>
    </row>
    <row r="318" spans="1:42" ht="27" customHeight="1" x14ac:dyDescent="0.25">
      <c r="A318" s="108">
        <v>261</v>
      </c>
      <c r="B318" s="8" t="s">
        <v>188</v>
      </c>
      <c r="C318" s="21" t="s">
        <v>116</v>
      </c>
      <c r="D318" s="22" t="s">
        <v>623</v>
      </c>
      <c r="E318" s="21" t="s">
        <v>1040</v>
      </c>
      <c r="F318" s="35">
        <v>44827</v>
      </c>
      <c r="G318" s="35">
        <v>44829</v>
      </c>
      <c r="H318" s="21" t="s">
        <v>334</v>
      </c>
      <c r="I318" s="22" t="s">
        <v>733</v>
      </c>
      <c r="J318" s="35">
        <v>44827</v>
      </c>
      <c r="K318" s="35">
        <v>44829</v>
      </c>
      <c r="L318" s="10">
        <v>1</v>
      </c>
      <c r="M318" s="10">
        <v>3400</v>
      </c>
      <c r="N318" s="10">
        <f t="shared" si="46"/>
        <v>3400</v>
      </c>
      <c r="O318" s="10">
        <v>1</v>
      </c>
      <c r="P318" s="10">
        <v>2900</v>
      </c>
      <c r="Q318" s="10">
        <f t="shared" si="47"/>
        <v>2900</v>
      </c>
      <c r="R318" s="10">
        <v>1</v>
      </c>
      <c r="S318" s="10">
        <v>2800</v>
      </c>
      <c r="T318" s="10">
        <f t="shared" si="48"/>
        <v>2800</v>
      </c>
      <c r="U318" s="10">
        <v>63</v>
      </c>
      <c r="V318" s="10">
        <v>150</v>
      </c>
      <c r="W318" s="10">
        <f t="shared" si="50"/>
        <v>9450</v>
      </c>
      <c r="X318" s="10">
        <v>63</v>
      </c>
      <c r="Y318" s="10">
        <v>150</v>
      </c>
      <c r="Z318" s="10">
        <f t="shared" si="51"/>
        <v>9450</v>
      </c>
      <c r="AA318" s="10">
        <v>126</v>
      </c>
      <c r="AB318" s="10">
        <v>150</v>
      </c>
      <c r="AC318" s="10">
        <f t="shared" si="52"/>
        <v>18900</v>
      </c>
      <c r="AD318" s="11">
        <v>255</v>
      </c>
      <c r="AE318" s="26">
        <v>7</v>
      </c>
      <c r="AF318" s="7">
        <f t="shared" si="49"/>
        <v>1785</v>
      </c>
      <c r="AG318" s="152">
        <v>1</v>
      </c>
      <c r="AH318" s="145">
        <f>L318+O318+R318+U318+X318+AA318+AD318</f>
        <v>510</v>
      </c>
      <c r="AI318" s="139">
        <f t="shared" si="45"/>
        <v>48685</v>
      </c>
      <c r="AJ318" s="118">
        <f t="shared" ref="AJ318:AJ399" si="53">N318+Q318+T318+W318+Z318+AC318+AF318</f>
        <v>48685</v>
      </c>
      <c r="AM318" t="b">
        <f>D318='15.02.2022 Смета'!D320</f>
        <v>1</v>
      </c>
      <c r="AN318" t="b">
        <f>F318='15.02.2022 Смета'!E320</f>
        <v>1</v>
      </c>
      <c r="AO318" t="b">
        <f>G318='15.02.2022 Смета'!F320</f>
        <v>1</v>
      </c>
      <c r="AP318" t="b">
        <f>H318='15.02.2022 Смета'!G320</f>
        <v>1</v>
      </c>
    </row>
    <row r="319" spans="1:42" ht="18" customHeight="1" x14ac:dyDescent="0.25">
      <c r="A319" s="106"/>
      <c r="B319" s="96"/>
      <c r="C319" s="97"/>
      <c r="D319" s="179" t="s">
        <v>882</v>
      </c>
      <c r="E319" s="99"/>
      <c r="F319" s="99"/>
      <c r="G319" s="99"/>
      <c r="H319" s="99"/>
      <c r="I319" s="99"/>
      <c r="J319" s="99"/>
      <c r="K319" s="99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2"/>
      <c r="AE319" s="79"/>
      <c r="AF319" s="79"/>
      <c r="AG319" s="153"/>
      <c r="AH319" s="151"/>
      <c r="AI319" s="151"/>
      <c r="AJ319" s="164"/>
      <c r="AM319" t="b">
        <f>D319='15.02.2022 Смета'!D321</f>
        <v>1</v>
      </c>
      <c r="AN319" t="b">
        <f>F319='15.02.2022 Смета'!E321</f>
        <v>1</v>
      </c>
      <c r="AO319" t="b">
        <f>G319='15.02.2022 Смета'!F321</f>
        <v>1</v>
      </c>
      <c r="AP319" t="b">
        <f>H319='15.02.2022 Смета'!G321</f>
        <v>1</v>
      </c>
    </row>
    <row r="320" spans="1:42" ht="27" customHeight="1" x14ac:dyDescent="0.25">
      <c r="A320" s="108">
        <v>262</v>
      </c>
      <c r="B320" s="8" t="s">
        <v>167</v>
      </c>
      <c r="C320" s="21" t="s">
        <v>168</v>
      </c>
      <c r="D320" s="22" t="s">
        <v>625</v>
      </c>
      <c r="E320" s="21" t="s">
        <v>443</v>
      </c>
      <c r="F320" s="35">
        <v>44651</v>
      </c>
      <c r="G320" s="35">
        <v>44654</v>
      </c>
      <c r="H320" s="21" t="s">
        <v>805</v>
      </c>
      <c r="I320" s="22" t="s">
        <v>734</v>
      </c>
      <c r="J320" s="35">
        <v>44651</v>
      </c>
      <c r="K320" s="35">
        <v>44654</v>
      </c>
      <c r="L320" s="10"/>
      <c r="M320" s="10">
        <v>3400</v>
      </c>
      <c r="N320" s="10">
        <f t="shared" si="46"/>
        <v>0</v>
      </c>
      <c r="O320" s="10"/>
      <c r="P320" s="10">
        <v>2900</v>
      </c>
      <c r="Q320" s="10">
        <f t="shared" si="47"/>
        <v>0</v>
      </c>
      <c r="R320" s="10"/>
      <c r="S320" s="10">
        <v>2800</v>
      </c>
      <c r="T320" s="10">
        <f t="shared" si="48"/>
        <v>0</v>
      </c>
      <c r="U320" s="10">
        <v>2</v>
      </c>
      <c r="V320" s="10">
        <v>150</v>
      </c>
      <c r="W320" s="10">
        <f t="shared" si="50"/>
        <v>300</v>
      </c>
      <c r="X320" s="10">
        <v>2</v>
      </c>
      <c r="Y320" s="10">
        <v>150</v>
      </c>
      <c r="Z320" s="10">
        <f t="shared" si="51"/>
        <v>300</v>
      </c>
      <c r="AA320" s="10">
        <v>2</v>
      </c>
      <c r="AB320" s="10">
        <v>150</v>
      </c>
      <c r="AC320" s="10">
        <f t="shared" si="52"/>
        <v>300</v>
      </c>
      <c r="AD320" s="11"/>
      <c r="AE320" s="26">
        <v>7</v>
      </c>
      <c r="AF320" s="7">
        <f t="shared" si="49"/>
        <v>0</v>
      </c>
      <c r="AG320" s="152">
        <v>1</v>
      </c>
      <c r="AH320" s="145">
        <f t="shared" ref="AH320:AH333" si="54">L320+O320+R320+U320+X320+AA320+AD320</f>
        <v>6</v>
      </c>
      <c r="AI320" s="139">
        <f t="shared" si="45"/>
        <v>900</v>
      </c>
      <c r="AJ320" s="118">
        <f t="shared" si="53"/>
        <v>900</v>
      </c>
      <c r="AM320" t="b">
        <f>D320='15.02.2022 Смета'!D322</f>
        <v>1</v>
      </c>
      <c r="AN320" t="b">
        <f>F320='15.02.2022 Смета'!E322</f>
        <v>1</v>
      </c>
      <c r="AO320" t="b">
        <f>G320='15.02.2022 Смета'!F322</f>
        <v>1</v>
      </c>
      <c r="AP320" t="b">
        <f>H320='15.02.2022 Смета'!G322</f>
        <v>0</v>
      </c>
    </row>
    <row r="321" spans="1:42" ht="27" customHeight="1" x14ac:dyDescent="0.25">
      <c r="A321" s="108">
        <v>263</v>
      </c>
      <c r="B321" s="8" t="s">
        <v>167</v>
      </c>
      <c r="C321" s="21" t="s">
        <v>168</v>
      </c>
      <c r="D321" s="22" t="s">
        <v>626</v>
      </c>
      <c r="E321" s="21" t="s">
        <v>443</v>
      </c>
      <c r="F321" s="35">
        <v>44693</v>
      </c>
      <c r="G321" s="35">
        <v>44696</v>
      </c>
      <c r="H321" s="21" t="s">
        <v>1095</v>
      </c>
      <c r="I321" s="22" t="s">
        <v>443</v>
      </c>
      <c r="J321" s="35">
        <v>44693</v>
      </c>
      <c r="K321" s="35">
        <v>44696</v>
      </c>
      <c r="L321" s="10"/>
      <c r="M321" s="10">
        <v>3400</v>
      </c>
      <c r="N321" s="10">
        <f t="shared" si="46"/>
        <v>0</v>
      </c>
      <c r="O321" s="10"/>
      <c r="P321" s="10">
        <v>2900</v>
      </c>
      <c r="Q321" s="10">
        <f t="shared" si="47"/>
        <v>0</v>
      </c>
      <c r="R321" s="10"/>
      <c r="S321" s="10">
        <v>2800</v>
      </c>
      <c r="T321" s="10">
        <f t="shared" si="48"/>
        <v>0</v>
      </c>
      <c r="U321" s="10">
        <v>2</v>
      </c>
      <c r="V321" s="10">
        <v>150</v>
      </c>
      <c r="W321" s="10">
        <f t="shared" si="50"/>
        <v>300</v>
      </c>
      <c r="X321" s="10">
        <v>2</v>
      </c>
      <c r="Y321" s="10">
        <v>150</v>
      </c>
      <c r="Z321" s="10">
        <f t="shared" si="51"/>
        <v>300</v>
      </c>
      <c r="AA321" s="10">
        <v>2</v>
      </c>
      <c r="AB321" s="10">
        <v>150</v>
      </c>
      <c r="AC321" s="10">
        <f t="shared" si="52"/>
        <v>300</v>
      </c>
      <c r="AD321" s="11">
        <v>6</v>
      </c>
      <c r="AE321" s="26">
        <v>7</v>
      </c>
      <c r="AF321" s="7">
        <f t="shared" si="49"/>
        <v>42</v>
      </c>
      <c r="AG321" s="152">
        <v>1</v>
      </c>
      <c r="AH321" s="145">
        <f t="shared" si="54"/>
        <v>12</v>
      </c>
      <c r="AI321" s="139">
        <f t="shared" si="45"/>
        <v>942</v>
      </c>
      <c r="AJ321" s="118">
        <f t="shared" si="53"/>
        <v>942</v>
      </c>
      <c r="AM321" t="b">
        <f>D321='15.02.2022 Смета'!D323</f>
        <v>1</v>
      </c>
      <c r="AN321" t="b">
        <f>F321='15.02.2022 Смета'!E323</f>
        <v>1</v>
      </c>
      <c r="AO321" t="b">
        <f>G321='15.02.2022 Смета'!F323</f>
        <v>1</v>
      </c>
      <c r="AP321" t="b">
        <f>H321='15.02.2022 Смета'!G323</f>
        <v>0</v>
      </c>
    </row>
    <row r="322" spans="1:42" ht="27" customHeight="1" x14ac:dyDescent="0.25">
      <c r="A322" s="108">
        <v>264</v>
      </c>
      <c r="B322" s="8" t="s">
        <v>167</v>
      </c>
      <c r="C322" s="21" t="s">
        <v>168</v>
      </c>
      <c r="D322" s="22" t="s">
        <v>628</v>
      </c>
      <c r="E322" s="21" t="s">
        <v>502</v>
      </c>
      <c r="F322" s="35">
        <v>44693</v>
      </c>
      <c r="G322" s="35">
        <v>44696</v>
      </c>
      <c r="H322" s="21" t="s">
        <v>805</v>
      </c>
      <c r="I322" s="22" t="s">
        <v>502</v>
      </c>
      <c r="J322" s="35">
        <v>44693</v>
      </c>
      <c r="K322" s="35">
        <v>44696</v>
      </c>
      <c r="L322" s="10"/>
      <c r="M322" s="10">
        <v>3400</v>
      </c>
      <c r="N322" s="10">
        <f t="shared" si="46"/>
        <v>0</v>
      </c>
      <c r="O322" s="10"/>
      <c r="P322" s="10">
        <v>2900</v>
      </c>
      <c r="Q322" s="10">
        <f t="shared" si="47"/>
        <v>0</v>
      </c>
      <c r="R322" s="10"/>
      <c r="S322" s="10">
        <v>2800</v>
      </c>
      <c r="T322" s="10">
        <f t="shared" si="48"/>
        <v>0</v>
      </c>
      <c r="U322" s="10">
        <v>2</v>
      </c>
      <c r="V322" s="10">
        <v>150</v>
      </c>
      <c r="W322" s="10">
        <f t="shared" si="50"/>
        <v>300</v>
      </c>
      <c r="X322" s="10">
        <v>2</v>
      </c>
      <c r="Y322" s="10">
        <v>150</v>
      </c>
      <c r="Z322" s="10">
        <f t="shared" si="51"/>
        <v>300</v>
      </c>
      <c r="AA322" s="10">
        <v>2</v>
      </c>
      <c r="AB322" s="10">
        <v>150</v>
      </c>
      <c r="AC322" s="10">
        <f t="shared" si="52"/>
        <v>300</v>
      </c>
      <c r="AD322" s="11">
        <v>6</v>
      </c>
      <c r="AE322" s="26">
        <v>7</v>
      </c>
      <c r="AF322" s="7">
        <f t="shared" si="49"/>
        <v>42</v>
      </c>
      <c r="AG322" s="152">
        <v>1</v>
      </c>
      <c r="AH322" s="145">
        <f t="shared" si="54"/>
        <v>12</v>
      </c>
      <c r="AI322" s="139">
        <f t="shared" si="45"/>
        <v>942</v>
      </c>
      <c r="AJ322" s="118">
        <f t="shared" si="53"/>
        <v>942</v>
      </c>
      <c r="AM322" t="b">
        <f>D322='15.02.2022 Смета'!D324</f>
        <v>1</v>
      </c>
      <c r="AN322" t="b">
        <f>F322='15.02.2022 Смета'!E324</f>
        <v>1</v>
      </c>
      <c r="AO322" t="b">
        <f>G322='15.02.2022 Смета'!F324</f>
        <v>1</v>
      </c>
      <c r="AP322" t="b">
        <f>H322='15.02.2022 Смета'!G324</f>
        <v>1</v>
      </c>
    </row>
    <row r="323" spans="1:42" ht="27" customHeight="1" x14ac:dyDescent="0.25">
      <c r="A323" s="108">
        <v>265</v>
      </c>
      <c r="B323" s="8" t="s">
        <v>167</v>
      </c>
      <c r="C323" s="21" t="s">
        <v>168</v>
      </c>
      <c r="D323" s="22" t="s">
        <v>51</v>
      </c>
      <c r="E323" s="21" t="s">
        <v>443</v>
      </c>
      <c r="F323" s="35">
        <v>44694</v>
      </c>
      <c r="G323" s="35">
        <v>44696</v>
      </c>
      <c r="H323" s="21" t="s">
        <v>774</v>
      </c>
      <c r="I323" s="22" t="s">
        <v>443</v>
      </c>
      <c r="J323" s="35">
        <v>44694</v>
      </c>
      <c r="K323" s="35">
        <v>44696</v>
      </c>
      <c r="L323" s="10"/>
      <c r="M323" s="10">
        <v>3400</v>
      </c>
      <c r="N323" s="10">
        <f t="shared" si="46"/>
        <v>0</v>
      </c>
      <c r="O323" s="10"/>
      <c r="P323" s="10">
        <v>2900</v>
      </c>
      <c r="Q323" s="10">
        <f t="shared" si="47"/>
        <v>0</v>
      </c>
      <c r="R323" s="10"/>
      <c r="S323" s="10">
        <v>2800</v>
      </c>
      <c r="T323" s="10">
        <f t="shared" si="48"/>
        <v>0</v>
      </c>
      <c r="U323" s="10">
        <v>4</v>
      </c>
      <c r="V323" s="10">
        <v>150</v>
      </c>
      <c r="W323" s="10">
        <f t="shared" si="50"/>
        <v>600</v>
      </c>
      <c r="X323" s="10">
        <v>4</v>
      </c>
      <c r="Y323" s="10">
        <v>150</v>
      </c>
      <c r="Z323" s="10">
        <f t="shared" si="51"/>
        <v>600</v>
      </c>
      <c r="AA323" s="10">
        <v>4</v>
      </c>
      <c r="AB323" s="10">
        <v>150</v>
      </c>
      <c r="AC323" s="10">
        <f t="shared" si="52"/>
        <v>600</v>
      </c>
      <c r="AD323" s="11">
        <v>12</v>
      </c>
      <c r="AE323" s="26">
        <v>7</v>
      </c>
      <c r="AF323" s="7">
        <f t="shared" si="49"/>
        <v>84</v>
      </c>
      <c r="AG323" s="152">
        <v>1</v>
      </c>
      <c r="AH323" s="145">
        <f t="shared" si="54"/>
        <v>24</v>
      </c>
      <c r="AI323" s="139">
        <f t="shared" si="45"/>
        <v>1884</v>
      </c>
      <c r="AJ323" s="118">
        <f t="shared" si="53"/>
        <v>1884</v>
      </c>
      <c r="AM323" t="b">
        <f>D323='15.02.2022 Смета'!D325</f>
        <v>1</v>
      </c>
      <c r="AN323" t="b">
        <f>F323='15.02.2022 Смета'!E325</f>
        <v>1</v>
      </c>
      <c r="AO323" t="b">
        <f>G323='15.02.2022 Смета'!F325</f>
        <v>1</v>
      </c>
      <c r="AP323" t="b">
        <f>H323='15.02.2022 Смета'!G325</f>
        <v>1</v>
      </c>
    </row>
    <row r="324" spans="1:42" ht="27" customHeight="1" x14ac:dyDescent="0.25">
      <c r="A324" s="108">
        <v>266</v>
      </c>
      <c r="B324" s="8" t="s">
        <v>167</v>
      </c>
      <c r="C324" s="21" t="s">
        <v>168</v>
      </c>
      <c r="D324" s="22" t="s">
        <v>543</v>
      </c>
      <c r="E324" s="21" t="s">
        <v>517</v>
      </c>
      <c r="F324" s="35">
        <v>44701</v>
      </c>
      <c r="G324" s="35">
        <v>44703</v>
      </c>
      <c r="H324" s="21" t="s">
        <v>1095</v>
      </c>
      <c r="I324" s="22" t="s">
        <v>517</v>
      </c>
      <c r="J324" s="35">
        <v>44701</v>
      </c>
      <c r="K324" s="35">
        <v>44703</v>
      </c>
      <c r="L324" s="10"/>
      <c r="M324" s="10">
        <v>3400</v>
      </c>
      <c r="N324" s="10">
        <f t="shared" si="46"/>
        <v>0</v>
      </c>
      <c r="O324" s="10"/>
      <c r="P324" s="10">
        <v>2900</v>
      </c>
      <c r="Q324" s="10">
        <f t="shared" si="47"/>
        <v>0</v>
      </c>
      <c r="R324" s="10"/>
      <c r="S324" s="10">
        <v>2800</v>
      </c>
      <c r="T324" s="10">
        <f t="shared" si="48"/>
        <v>0</v>
      </c>
      <c r="U324" s="10">
        <v>6</v>
      </c>
      <c r="V324" s="10">
        <v>150</v>
      </c>
      <c r="W324" s="10">
        <f t="shared" si="50"/>
        <v>900</v>
      </c>
      <c r="X324" s="10">
        <v>6</v>
      </c>
      <c r="Y324" s="10">
        <v>150</v>
      </c>
      <c r="Z324" s="10">
        <f t="shared" si="51"/>
        <v>900</v>
      </c>
      <c r="AA324" s="10">
        <v>6</v>
      </c>
      <c r="AB324" s="10">
        <v>150</v>
      </c>
      <c r="AC324" s="10">
        <f t="shared" si="52"/>
        <v>900</v>
      </c>
      <c r="AD324" s="11">
        <v>18</v>
      </c>
      <c r="AE324" s="26">
        <v>7</v>
      </c>
      <c r="AF324" s="7">
        <f t="shared" si="49"/>
        <v>126</v>
      </c>
      <c r="AG324" s="152">
        <v>1</v>
      </c>
      <c r="AH324" s="145">
        <f t="shared" si="54"/>
        <v>36</v>
      </c>
      <c r="AI324" s="139">
        <f t="shared" si="45"/>
        <v>2826</v>
      </c>
      <c r="AJ324" s="118">
        <f t="shared" si="53"/>
        <v>2826</v>
      </c>
      <c r="AM324" t="b">
        <f>D324='15.02.2022 Смета'!D326</f>
        <v>1</v>
      </c>
      <c r="AN324" t="b">
        <f>F324='15.02.2022 Смета'!E326</f>
        <v>1</v>
      </c>
      <c r="AO324" t="b">
        <f>G324='15.02.2022 Смета'!F326</f>
        <v>1</v>
      </c>
      <c r="AP324" t="b">
        <f>H324='15.02.2022 Смета'!G326</f>
        <v>0</v>
      </c>
    </row>
    <row r="325" spans="1:42" ht="27" customHeight="1" x14ac:dyDescent="0.25">
      <c r="A325" s="108">
        <v>267</v>
      </c>
      <c r="B325" s="8" t="s">
        <v>167</v>
      </c>
      <c r="C325" s="21" t="s">
        <v>168</v>
      </c>
      <c r="D325" s="22" t="s">
        <v>627</v>
      </c>
      <c r="E325" s="21" t="s">
        <v>443</v>
      </c>
      <c r="F325" s="35">
        <v>44715</v>
      </c>
      <c r="G325" s="35">
        <v>44717</v>
      </c>
      <c r="H325" s="21" t="s">
        <v>422</v>
      </c>
      <c r="I325" s="22" t="s">
        <v>443</v>
      </c>
      <c r="J325" s="35">
        <v>44715</v>
      </c>
      <c r="K325" s="35">
        <v>44717</v>
      </c>
      <c r="L325" s="10">
        <v>1</v>
      </c>
      <c r="M325" s="10">
        <v>3400</v>
      </c>
      <c r="N325" s="10">
        <f t="shared" si="46"/>
        <v>3400</v>
      </c>
      <c r="O325" s="10">
        <v>1</v>
      </c>
      <c r="P325" s="10">
        <v>2900</v>
      </c>
      <c r="Q325" s="10">
        <f t="shared" si="47"/>
        <v>2900</v>
      </c>
      <c r="R325" s="10">
        <v>1</v>
      </c>
      <c r="S325" s="10">
        <v>2800</v>
      </c>
      <c r="T325" s="10">
        <f t="shared" si="48"/>
        <v>2800</v>
      </c>
      <c r="U325" s="10">
        <v>6</v>
      </c>
      <c r="V325" s="10">
        <v>150</v>
      </c>
      <c r="W325" s="10">
        <f t="shared" si="50"/>
        <v>900</v>
      </c>
      <c r="X325" s="10">
        <v>6</v>
      </c>
      <c r="Y325" s="10">
        <v>150</v>
      </c>
      <c r="Z325" s="10">
        <f t="shared" si="51"/>
        <v>900</v>
      </c>
      <c r="AA325" s="10">
        <v>6</v>
      </c>
      <c r="AB325" s="10">
        <v>150</v>
      </c>
      <c r="AC325" s="10">
        <f t="shared" si="52"/>
        <v>900</v>
      </c>
      <c r="AD325" s="11">
        <v>18</v>
      </c>
      <c r="AE325" s="26">
        <v>7</v>
      </c>
      <c r="AF325" s="7">
        <f t="shared" si="49"/>
        <v>126</v>
      </c>
      <c r="AG325" s="152">
        <v>1</v>
      </c>
      <c r="AH325" s="145">
        <f t="shared" si="54"/>
        <v>39</v>
      </c>
      <c r="AI325" s="139">
        <f t="shared" si="45"/>
        <v>11926</v>
      </c>
      <c r="AJ325" s="118">
        <f t="shared" si="53"/>
        <v>11926</v>
      </c>
      <c r="AM325" t="b">
        <f>D325='15.02.2022 Смета'!D327</f>
        <v>1</v>
      </c>
      <c r="AN325" t="b">
        <f>F325='15.02.2022 Смета'!E327</f>
        <v>1</v>
      </c>
      <c r="AO325" t="b">
        <f>G325='15.02.2022 Смета'!F327</f>
        <v>1</v>
      </c>
      <c r="AP325" t="b">
        <f>H325='15.02.2022 Смета'!G327</f>
        <v>1</v>
      </c>
    </row>
    <row r="326" spans="1:42" ht="27" customHeight="1" x14ac:dyDescent="0.25">
      <c r="A326" s="108">
        <v>268</v>
      </c>
      <c r="B326" s="8" t="s">
        <v>167</v>
      </c>
      <c r="C326" s="21" t="s">
        <v>168</v>
      </c>
      <c r="D326" s="22" t="s">
        <v>52</v>
      </c>
      <c r="E326" s="21" t="s">
        <v>443</v>
      </c>
      <c r="F326" s="35">
        <v>44722</v>
      </c>
      <c r="G326" s="35">
        <v>44724</v>
      </c>
      <c r="H326" s="21" t="s">
        <v>1043</v>
      </c>
      <c r="I326" s="22" t="s">
        <v>443</v>
      </c>
      <c r="J326" s="35">
        <v>44722</v>
      </c>
      <c r="K326" s="35">
        <v>44724</v>
      </c>
      <c r="L326" s="10">
        <v>1</v>
      </c>
      <c r="M326" s="10">
        <v>3400</v>
      </c>
      <c r="N326" s="10">
        <f t="shared" si="46"/>
        <v>3400</v>
      </c>
      <c r="O326" s="10">
        <v>1</v>
      </c>
      <c r="P326" s="10">
        <v>2900</v>
      </c>
      <c r="Q326" s="10">
        <f t="shared" si="47"/>
        <v>2900</v>
      </c>
      <c r="R326" s="10">
        <v>1</v>
      </c>
      <c r="S326" s="10">
        <v>2800</v>
      </c>
      <c r="T326" s="10">
        <f t="shared" si="48"/>
        <v>2800</v>
      </c>
      <c r="U326" s="10">
        <v>4</v>
      </c>
      <c r="V326" s="10">
        <v>150</v>
      </c>
      <c r="W326" s="10">
        <f t="shared" si="50"/>
        <v>600</v>
      </c>
      <c r="X326" s="10">
        <v>4</v>
      </c>
      <c r="Y326" s="10">
        <v>150</v>
      </c>
      <c r="Z326" s="10">
        <f t="shared" si="51"/>
        <v>600</v>
      </c>
      <c r="AA326" s="10">
        <v>4</v>
      </c>
      <c r="AB326" s="10">
        <v>150</v>
      </c>
      <c r="AC326" s="10">
        <f t="shared" si="52"/>
        <v>600</v>
      </c>
      <c r="AD326" s="11">
        <v>12</v>
      </c>
      <c r="AE326" s="26">
        <v>7</v>
      </c>
      <c r="AF326" s="7">
        <f t="shared" si="49"/>
        <v>84</v>
      </c>
      <c r="AG326" s="152">
        <v>1</v>
      </c>
      <c r="AH326" s="145">
        <f t="shared" si="54"/>
        <v>27</v>
      </c>
      <c r="AI326" s="139">
        <f t="shared" si="45"/>
        <v>10984</v>
      </c>
      <c r="AJ326" s="118">
        <f t="shared" si="53"/>
        <v>10984</v>
      </c>
      <c r="AM326" t="b">
        <f>D326='15.02.2022 Смета'!D328</f>
        <v>1</v>
      </c>
      <c r="AN326" t="b">
        <f>F326='15.02.2022 Смета'!E328</f>
        <v>1</v>
      </c>
      <c r="AO326" t="b">
        <f>G326='15.02.2022 Смета'!F328</f>
        <v>1</v>
      </c>
      <c r="AP326" t="b">
        <f>H326='15.02.2022 Смета'!G328</f>
        <v>0</v>
      </c>
    </row>
    <row r="327" spans="1:42" ht="27" customHeight="1" x14ac:dyDescent="0.25">
      <c r="A327" s="108">
        <v>269</v>
      </c>
      <c r="B327" s="8" t="s">
        <v>167</v>
      </c>
      <c r="C327" s="21" t="s">
        <v>168</v>
      </c>
      <c r="D327" s="22" t="s">
        <v>53</v>
      </c>
      <c r="E327" s="21" t="s">
        <v>443</v>
      </c>
      <c r="F327" s="35">
        <v>44729</v>
      </c>
      <c r="G327" s="35">
        <v>44731</v>
      </c>
      <c r="H327" s="21" t="s">
        <v>1044</v>
      </c>
      <c r="I327" s="22" t="s">
        <v>443</v>
      </c>
      <c r="J327" s="35">
        <v>44729</v>
      </c>
      <c r="K327" s="35">
        <v>44731</v>
      </c>
      <c r="L327" s="10">
        <v>1</v>
      </c>
      <c r="M327" s="10">
        <v>3400</v>
      </c>
      <c r="N327" s="10">
        <f t="shared" si="46"/>
        <v>3400</v>
      </c>
      <c r="O327" s="10">
        <v>1</v>
      </c>
      <c r="P327" s="10">
        <v>2900</v>
      </c>
      <c r="Q327" s="10">
        <f t="shared" si="47"/>
        <v>2900</v>
      </c>
      <c r="R327" s="10">
        <v>1</v>
      </c>
      <c r="S327" s="10">
        <v>2800</v>
      </c>
      <c r="T327" s="10">
        <f t="shared" si="48"/>
        <v>2800</v>
      </c>
      <c r="U327" s="10">
        <v>4</v>
      </c>
      <c r="V327" s="10">
        <v>150</v>
      </c>
      <c r="W327" s="10">
        <f t="shared" si="50"/>
        <v>600</v>
      </c>
      <c r="X327" s="10">
        <v>4</v>
      </c>
      <c r="Y327" s="10">
        <v>150</v>
      </c>
      <c r="Z327" s="10">
        <f t="shared" si="51"/>
        <v>600</v>
      </c>
      <c r="AA327" s="10">
        <v>4</v>
      </c>
      <c r="AB327" s="10">
        <v>150</v>
      </c>
      <c r="AC327" s="10">
        <f t="shared" si="52"/>
        <v>600</v>
      </c>
      <c r="AD327" s="11">
        <v>12</v>
      </c>
      <c r="AE327" s="26">
        <v>7</v>
      </c>
      <c r="AF327" s="7">
        <f t="shared" si="49"/>
        <v>84</v>
      </c>
      <c r="AG327" s="152">
        <v>1</v>
      </c>
      <c r="AH327" s="145">
        <f t="shared" si="54"/>
        <v>27</v>
      </c>
      <c r="AI327" s="139">
        <f t="shared" si="45"/>
        <v>10984</v>
      </c>
      <c r="AJ327" s="118">
        <f t="shared" si="53"/>
        <v>10984</v>
      </c>
      <c r="AM327" t="b">
        <f>D327='15.02.2022 Смета'!D329</f>
        <v>1</v>
      </c>
      <c r="AN327" t="b">
        <f>F327='15.02.2022 Смета'!E329</f>
        <v>1</v>
      </c>
      <c r="AO327" t="b">
        <f>G327='15.02.2022 Смета'!F329</f>
        <v>1</v>
      </c>
      <c r="AP327" t="b">
        <f>H327='15.02.2022 Смета'!G329</f>
        <v>0</v>
      </c>
    </row>
    <row r="328" spans="1:42" ht="27" customHeight="1" x14ac:dyDescent="0.25">
      <c r="A328" s="108">
        <v>270</v>
      </c>
      <c r="B328" s="8" t="s">
        <v>167</v>
      </c>
      <c r="C328" s="21" t="s">
        <v>168</v>
      </c>
      <c r="D328" s="22" t="s">
        <v>544</v>
      </c>
      <c r="E328" s="21" t="s">
        <v>443</v>
      </c>
      <c r="F328" s="35">
        <v>44743</v>
      </c>
      <c r="G328" s="35">
        <v>44745</v>
      </c>
      <c r="H328" s="21" t="s">
        <v>774</v>
      </c>
      <c r="I328" s="22" t="s">
        <v>443</v>
      </c>
      <c r="J328" s="35">
        <v>44743</v>
      </c>
      <c r="K328" s="35">
        <v>44745</v>
      </c>
      <c r="L328" s="10">
        <v>1</v>
      </c>
      <c r="M328" s="10">
        <v>3400</v>
      </c>
      <c r="N328" s="10">
        <f t="shared" si="46"/>
        <v>3400</v>
      </c>
      <c r="O328" s="10">
        <v>1</v>
      </c>
      <c r="P328" s="10">
        <v>2900</v>
      </c>
      <c r="Q328" s="10">
        <f t="shared" si="47"/>
        <v>2900</v>
      </c>
      <c r="R328" s="10">
        <v>1</v>
      </c>
      <c r="S328" s="10">
        <v>2800</v>
      </c>
      <c r="T328" s="10">
        <f t="shared" si="48"/>
        <v>2800</v>
      </c>
      <c r="U328" s="10">
        <v>4</v>
      </c>
      <c r="V328" s="10">
        <v>150</v>
      </c>
      <c r="W328" s="10">
        <f t="shared" si="50"/>
        <v>600</v>
      </c>
      <c r="X328" s="10">
        <v>4</v>
      </c>
      <c r="Y328" s="10">
        <v>150</v>
      </c>
      <c r="Z328" s="10">
        <f t="shared" si="51"/>
        <v>600</v>
      </c>
      <c r="AA328" s="10">
        <v>4</v>
      </c>
      <c r="AB328" s="10">
        <v>150</v>
      </c>
      <c r="AC328" s="10">
        <f t="shared" si="52"/>
        <v>600</v>
      </c>
      <c r="AD328" s="11">
        <v>12</v>
      </c>
      <c r="AE328" s="26">
        <v>7</v>
      </c>
      <c r="AF328" s="7">
        <f t="shared" si="49"/>
        <v>84</v>
      </c>
      <c r="AG328" s="152">
        <v>1</v>
      </c>
      <c r="AH328" s="145">
        <f t="shared" si="54"/>
        <v>27</v>
      </c>
      <c r="AI328" s="139">
        <f t="shared" si="45"/>
        <v>10984</v>
      </c>
      <c r="AJ328" s="118">
        <f t="shared" si="53"/>
        <v>10984</v>
      </c>
      <c r="AM328" t="b">
        <f>D328='15.02.2022 Смета'!D330</f>
        <v>1</v>
      </c>
      <c r="AN328" t="b">
        <f>F328='15.02.2022 Смета'!E330</f>
        <v>1</v>
      </c>
      <c r="AO328" t="b">
        <f>G328='15.02.2022 Смета'!F330</f>
        <v>1</v>
      </c>
      <c r="AP328" t="b">
        <f>H328='15.02.2022 Смета'!G330</f>
        <v>0</v>
      </c>
    </row>
    <row r="329" spans="1:42" ht="27" customHeight="1" x14ac:dyDescent="0.25">
      <c r="A329" s="108">
        <v>271</v>
      </c>
      <c r="B329" s="8" t="s">
        <v>167</v>
      </c>
      <c r="C329" s="21" t="s">
        <v>168</v>
      </c>
      <c r="D329" s="22" t="s">
        <v>55</v>
      </c>
      <c r="E329" s="21" t="s">
        <v>443</v>
      </c>
      <c r="F329" s="35">
        <v>44750</v>
      </c>
      <c r="G329" s="35">
        <v>44752</v>
      </c>
      <c r="H329" s="21" t="s">
        <v>444</v>
      </c>
      <c r="I329" s="22" t="s">
        <v>443</v>
      </c>
      <c r="J329" s="35">
        <v>44750</v>
      </c>
      <c r="K329" s="35">
        <v>44752</v>
      </c>
      <c r="L329" s="10">
        <v>1</v>
      </c>
      <c r="M329" s="10">
        <v>3400</v>
      </c>
      <c r="N329" s="10">
        <f t="shared" si="46"/>
        <v>3400</v>
      </c>
      <c r="O329" s="10">
        <v>1</v>
      </c>
      <c r="P329" s="10">
        <v>2900</v>
      </c>
      <c r="Q329" s="10">
        <f t="shared" si="47"/>
        <v>2900</v>
      </c>
      <c r="R329" s="10">
        <v>1</v>
      </c>
      <c r="S329" s="10">
        <v>2800</v>
      </c>
      <c r="T329" s="10">
        <f t="shared" si="48"/>
        <v>2800</v>
      </c>
      <c r="U329" s="10">
        <v>4</v>
      </c>
      <c r="V329" s="10">
        <v>150</v>
      </c>
      <c r="W329" s="10">
        <f t="shared" si="50"/>
        <v>600</v>
      </c>
      <c r="X329" s="10">
        <v>4</v>
      </c>
      <c r="Y329" s="10">
        <v>150</v>
      </c>
      <c r="Z329" s="10">
        <f t="shared" si="51"/>
        <v>600</v>
      </c>
      <c r="AA329" s="10">
        <v>4</v>
      </c>
      <c r="AB329" s="10">
        <v>150</v>
      </c>
      <c r="AC329" s="10">
        <f t="shared" si="52"/>
        <v>600</v>
      </c>
      <c r="AD329" s="11">
        <v>12</v>
      </c>
      <c r="AE329" s="26">
        <v>7</v>
      </c>
      <c r="AF329" s="7">
        <f t="shared" si="49"/>
        <v>84</v>
      </c>
      <c r="AG329" s="152">
        <v>1</v>
      </c>
      <c r="AH329" s="145">
        <f t="shared" si="54"/>
        <v>27</v>
      </c>
      <c r="AI329" s="139">
        <f t="shared" ref="AI329:AI391" si="55">AJ329</f>
        <v>10984</v>
      </c>
      <c r="AJ329" s="118">
        <f t="shared" si="53"/>
        <v>10984</v>
      </c>
      <c r="AM329" t="b">
        <f>D329='15.02.2022 Смета'!D331</f>
        <v>1</v>
      </c>
      <c r="AN329" t="b">
        <f>F329='15.02.2022 Смета'!E331</f>
        <v>1</v>
      </c>
      <c r="AO329" t="b">
        <f>G329='15.02.2022 Смета'!F331</f>
        <v>1</v>
      </c>
      <c r="AP329" t="b">
        <f>H329='15.02.2022 Смета'!G331</f>
        <v>1</v>
      </c>
    </row>
    <row r="330" spans="1:42" ht="27" customHeight="1" x14ac:dyDescent="0.25">
      <c r="A330" s="108">
        <v>272</v>
      </c>
      <c r="B330" s="8" t="s">
        <v>167</v>
      </c>
      <c r="C330" s="21" t="s">
        <v>168</v>
      </c>
      <c r="D330" s="22" t="s">
        <v>624</v>
      </c>
      <c r="E330" s="21" t="s">
        <v>443</v>
      </c>
      <c r="F330" s="35">
        <v>44770</v>
      </c>
      <c r="G330" s="35">
        <v>44773</v>
      </c>
      <c r="H330" s="21" t="s">
        <v>806</v>
      </c>
      <c r="I330" s="22" t="s">
        <v>443</v>
      </c>
      <c r="J330" s="35">
        <v>44770</v>
      </c>
      <c r="K330" s="35">
        <v>44773</v>
      </c>
      <c r="L330" s="10"/>
      <c r="M330" s="10">
        <v>3400</v>
      </c>
      <c r="N330" s="10">
        <f t="shared" si="46"/>
        <v>0</v>
      </c>
      <c r="O330" s="10"/>
      <c r="P330" s="10">
        <v>2900</v>
      </c>
      <c r="Q330" s="10">
        <f t="shared" si="47"/>
        <v>0</v>
      </c>
      <c r="R330" s="10"/>
      <c r="S330" s="10">
        <v>2800</v>
      </c>
      <c r="T330" s="10">
        <f t="shared" si="48"/>
        <v>0</v>
      </c>
      <c r="U330" s="10">
        <v>2</v>
      </c>
      <c r="V330" s="10">
        <v>150</v>
      </c>
      <c r="W330" s="10">
        <f t="shared" si="50"/>
        <v>300</v>
      </c>
      <c r="X330" s="10">
        <v>2</v>
      </c>
      <c r="Y330" s="10">
        <v>150</v>
      </c>
      <c r="Z330" s="10">
        <f t="shared" si="51"/>
        <v>300</v>
      </c>
      <c r="AA330" s="10">
        <v>2</v>
      </c>
      <c r="AB330" s="10">
        <v>150</v>
      </c>
      <c r="AC330" s="10">
        <f t="shared" si="52"/>
        <v>300</v>
      </c>
      <c r="AD330" s="11">
        <v>6</v>
      </c>
      <c r="AE330" s="26">
        <v>7</v>
      </c>
      <c r="AF330" s="7">
        <f t="shared" si="49"/>
        <v>42</v>
      </c>
      <c r="AG330" s="152">
        <v>1</v>
      </c>
      <c r="AH330" s="145">
        <f t="shared" si="54"/>
        <v>12</v>
      </c>
      <c r="AI330" s="139">
        <f t="shared" si="55"/>
        <v>942</v>
      </c>
      <c r="AJ330" s="118">
        <f t="shared" si="53"/>
        <v>942</v>
      </c>
      <c r="AM330" t="b">
        <f>D330='15.02.2022 Смета'!D332</f>
        <v>1</v>
      </c>
      <c r="AN330" t="b">
        <f>F330='15.02.2022 Смета'!E332</f>
        <v>1</v>
      </c>
      <c r="AO330" t="b">
        <f>G330='15.02.2022 Смета'!F332</f>
        <v>1</v>
      </c>
      <c r="AP330" t="b">
        <f>H330='15.02.2022 Смета'!G332</f>
        <v>1</v>
      </c>
    </row>
    <row r="331" spans="1:42" ht="16.149999999999999" customHeight="1" x14ac:dyDescent="0.25">
      <c r="A331" s="108">
        <v>273</v>
      </c>
      <c r="B331" s="8" t="s">
        <v>167</v>
      </c>
      <c r="C331" s="21" t="s">
        <v>168</v>
      </c>
      <c r="D331" s="22" t="s">
        <v>54</v>
      </c>
      <c r="E331" s="21" t="s">
        <v>807</v>
      </c>
      <c r="F331" s="35">
        <v>44815</v>
      </c>
      <c r="G331" s="35">
        <v>44815</v>
      </c>
      <c r="H331" s="21" t="s">
        <v>301</v>
      </c>
      <c r="I331" s="22" t="s">
        <v>807</v>
      </c>
      <c r="J331" s="35">
        <v>44815</v>
      </c>
      <c r="K331" s="35">
        <v>44815</v>
      </c>
      <c r="L331" s="10"/>
      <c r="M331" s="10">
        <v>3400</v>
      </c>
      <c r="N331" s="10">
        <f t="shared" si="46"/>
        <v>0</v>
      </c>
      <c r="O331" s="10"/>
      <c r="P331" s="10">
        <v>2900</v>
      </c>
      <c r="Q331" s="10">
        <f t="shared" si="47"/>
        <v>0</v>
      </c>
      <c r="R331" s="10"/>
      <c r="S331" s="10">
        <v>2800</v>
      </c>
      <c r="T331" s="10">
        <f t="shared" si="48"/>
        <v>0</v>
      </c>
      <c r="U331" s="10">
        <v>1</v>
      </c>
      <c r="V331" s="10">
        <v>150</v>
      </c>
      <c r="W331" s="10">
        <f t="shared" si="50"/>
        <v>150</v>
      </c>
      <c r="X331" s="10">
        <v>1</v>
      </c>
      <c r="Y331" s="10">
        <v>150</v>
      </c>
      <c r="Z331" s="10">
        <f t="shared" si="51"/>
        <v>150</v>
      </c>
      <c r="AA331" s="10">
        <v>1</v>
      </c>
      <c r="AB331" s="10">
        <v>150</v>
      </c>
      <c r="AC331" s="10">
        <f t="shared" si="52"/>
        <v>150</v>
      </c>
      <c r="AD331" s="11">
        <v>3</v>
      </c>
      <c r="AE331" s="26">
        <v>7</v>
      </c>
      <c r="AF331" s="7">
        <f t="shared" si="49"/>
        <v>21</v>
      </c>
      <c r="AG331" s="152">
        <v>1</v>
      </c>
      <c r="AH331" s="145">
        <f t="shared" si="54"/>
        <v>6</v>
      </c>
      <c r="AI331" s="139">
        <f t="shared" si="55"/>
        <v>471</v>
      </c>
      <c r="AJ331" s="118">
        <f t="shared" si="53"/>
        <v>471</v>
      </c>
      <c r="AM331" t="b">
        <f>D331='15.02.2022 Смета'!D333</f>
        <v>1</v>
      </c>
      <c r="AN331" t="b">
        <f>F331='15.02.2022 Смета'!E333</f>
        <v>1</v>
      </c>
      <c r="AO331" t="b">
        <f>G331='15.02.2022 Смета'!F333</f>
        <v>1</v>
      </c>
      <c r="AP331" t="b">
        <f>H331='15.02.2022 Смета'!G333</f>
        <v>1</v>
      </c>
    </row>
    <row r="332" spans="1:42" ht="27" customHeight="1" x14ac:dyDescent="0.25">
      <c r="A332" s="108">
        <v>274</v>
      </c>
      <c r="B332" s="8" t="s">
        <v>167</v>
      </c>
      <c r="C332" s="21" t="s">
        <v>168</v>
      </c>
      <c r="D332" s="22" t="s">
        <v>56</v>
      </c>
      <c r="E332" s="21" t="s">
        <v>735</v>
      </c>
      <c r="F332" s="35">
        <v>44820</v>
      </c>
      <c r="G332" s="35">
        <v>44822</v>
      </c>
      <c r="H332" s="21" t="s">
        <v>808</v>
      </c>
      <c r="I332" s="22" t="s">
        <v>735</v>
      </c>
      <c r="J332" s="35">
        <v>44820</v>
      </c>
      <c r="K332" s="35">
        <v>44822</v>
      </c>
      <c r="L332" s="10">
        <v>1</v>
      </c>
      <c r="M332" s="10">
        <v>3400</v>
      </c>
      <c r="N332" s="10">
        <f t="shared" si="46"/>
        <v>3400</v>
      </c>
      <c r="O332" s="10">
        <v>1</v>
      </c>
      <c r="P332" s="10">
        <v>2900</v>
      </c>
      <c r="Q332" s="10">
        <f t="shared" si="47"/>
        <v>2900</v>
      </c>
      <c r="R332" s="10">
        <v>1</v>
      </c>
      <c r="S332" s="10">
        <v>2800</v>
      </c>
      <c r="T332" s="10">
        <f t="shared" si="48"/>
        <v>2800</v>
      </c>
      <c r="U332" s="10">
        <v>4</v>
      </c>
      <c r="V332" s="10">
        <v>150</v>
      </c>
      <c r="W332" s="10">
        <f t="shared" si="50"/>
        <v>600</v>
      </c>
      <c r="X332" s="10">
        <v>4</v>
      </c>
      <c r="Y332" s="10">
        <v>150</v>
      </c>
      <c r="Z332" s="10">
        <f t="shared" si="51"/>
        <v>600</v>
      </c>
      <c r="AA332" s="10">
        <v>4</v>
      </c>
      <c r="AB332" s="10">
        <v>150</v>
      </c>
      <c r="AC332" s="10">
        <f t="shared" si="52"/>
        <v>600</v>
      </c>
      <c r="AD332" s="11">
        <v>12</v>
      </c>
      <c r="AE332" s="26">
        <v>7</v>
      </c>
      <c r="AF332" s="7">
        <f t="shared" si="49"/>
        <v>84</v>
      </c>
      <c r="AG332" s="152">
        <v>1</v>
      </c>
      <c r="AH332" s="139">
        <f t="shared" si="54"/>
        <v>27</v>
      </c>
      <c r="AI332" s="139">
        <f t="shared" si="55"/>
        <v>10984</v>
      </c>
      <c r="AJ332" s="109">
        <f t="shared" si="53"/>
        <v>10984</v>
      </c>
      <c r="AM332" t="b">
        <f>D332='15.02.2022 Смета'!D334</f>
        <v>1</v>
      </c>
      <c r="AN332" t="b">
        <f>F332='15.02.2022 Смета'!E334</f>
        <v>1</v>
      </c>
      <c r="AO332" t="b">
        <f>G332='15.02.2022 Смета'!F334</f>
        <v>1</v>
      </c>
      <c r="AP332" t="b">
        <f>H332='15.02.2022 Смета'!G334</f>
        <v>1</v>
      </c>
    </row>
    <row r="333" spans="1:42" ht="27" customHeight="1" x14ac:dyDescent="0.25">
      <c r="A333" s="108">
        <v>275</v>
      </c>
      <c r="B333" s="8" t="s">
        <v>167</v>
      </c>
      <c r="C333" s="21" t="s">
        <v>168</v>
      </c>
      <c r="D333" s="22" t="s">
        <v>57</v>
      </c>
      <c r="E333" s="21" t="s">
        <v>735</v>
      </c>
      <c r="F333" s="35">
        <v>44827</v>
      </c>
      <c r="G333" s="35">
        <v>44829</v>
      </c>
      <c r="H333" s="21" t="s">
        <v>1046</v>
      </c>
      <c r="I333" s="22" t="s">
        <v>735</v>
      </c>
      <c r="J333" s="35">
        <v>44827</v>
      </c>
      <c r="K333" s="35">
        <v>44829</v>
      </c>
      <c r="L333" s="10">
        <v>1</v>
      </c>
      <c r="M333" s="10">
        <v>3400</v>
      </c>
      <c r="N333" s="10">
        <f t="shared" si="46"/>
        <v>3400</v>
      </c>
      <c r="O333" s="10">
        <v>1</v>
      </c>
      <c r="P333" s="10">
        <v>2900</v>
      </c>
      <c r="Q333" s="10">
        <f t="shared" si="47"/>
        <v>2900</v>
      </c>
      <c r="R333" s="10">
        <v>1</v>
      </c>
      <c r="S333" s="10">
        <v>2800</v>
      </c>
      <c r="T333" s="10">
        <f t="shared" si="48"/>
        <v>2800</v>
      </c>
      <c r="U333" s="10">
        <v>4</v>
      </c>
      <c r="V333" s="10">
        <v>150</v>
      </c>
      <c r="W333" s="10">
        <f t="shared" si="50"/>
        <v>600</v>
      </c>
      <c r="X333" s="10">
        <v>4</v>
      </c>
      <c r="Y333" s="10">
        <v>150</v>
      </c>
      <c r="Z333" s="10">
        <f t="shared" si="51"/>
        <v>600</v>
      </c>
      <c r="AA333" s="10">
        <v>4</v>
      </c>
      <c r="AB333" s="10">
        <v>150</v>
      </c>
      <c r="AC333" s="10">
        <f t="shared" si="52"/>
        <v>600</v>
      </c>
      <c r="AD333" s="11">
        <v>12</v>
      </c>
      <c r="AE333" s="26">
        <v>7</v>
      </c>
      <c r="AF333" s="7">
        <f t="shared" si="49"/>
        <v>84</v>
      </c>
      <c r="AG333" s="152">
        <v>1</v>
      </c>
      <c r="AH333" s="139">
        <f t="shared" si="54"/>
        <v>27</v>
      </c>
      <c r="AI333" s="139">
        <f t="shared" si="55"/>
        <v>10984</v>
      </c>
      <c r="AJ333" s="109">
        <f t="shared" si="53"/>
        <v>10984</v>
      </c>
      <c r="AM333" t="b">
        <f>D333='15.02.2022 Смета'!D335</f>
        <v>1</v>
      </c>
      <c r="AN333" t="b">
        <f>F333='15.02.2022 Смета'!E335</f>
        <v>1</v>
      </c>
      <c r="AO333" t="b">
        <f>G333='15.02.2022 Смета'!F335</f>
        <v>1</v>
      </c>
      <c r="AP333" t="b">
        <f>H333='15.02.2022 Смета'!G335</f>
        <v>0</v>
      </c>
    </row>
    <row r="334" spans="1:42" x14ac:dyDescent="0.25">
      <c r="A334" s="106"/>
      <c r="B334" s="96"/>
      <c r="C334" s="97"/>
      <c r="D334" s="179" t="s">
        <v>883</v>
      </c>
      <c r="E334" s="99"/>
      <c r="F334" s="99"/>
      <c r="G334" s="99"/>
      <c r="H334" s="99"/>
      <c r="I334" s="99"/>
      <c r="J334" s="99"/>
      <c r="K334" s="99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2"/>
      <c r="AE334" s="79"/>
      <c r="AF334" s="79"/>
      <c r="AG334" s="153"/>
      <c r="AH334" s="151"/>
      <c r="AI334" s="151"/>
      <c r="AJ334" s="164"/>
      <c r="AM334" t="b">
        <f>D334='15.02.2022 Смета'!D336</f>
        <v>1</v>
      </c>
      <c r="AN334" t="b">
        <f>F334='15.02.2022 Смета'!E336</f>
        <v>1</v>
      </c>
      <c r="AO334" t="b">
        <f>G334='15.02.2022 Смета'!F336</f>
        <v>1</v>
      </c>
      <c r="AP334" t="b">
        <f>H334='15.02.2022 Смета'!G336</f>
        <v>1</v>
      </c>
    </row>
    <row r="335" spans="1:42" ht="27" customHeight="1" x14ac:dyDescent="0.25">
      <c r="A335" s="108">
        <v>276</v>
      </c>
      <c r="B335" s="15" t="s">
        <v>246</v>
      </c>
      <c r="C335" s="21" t="s">
        <v>248</v>
      </c>
      <c r="D335" s="22" t="s">
        <v>629</v>
      </c>
      <c r="E335" s="21" t="s">
        <v>809</v>
      </c>
      <c r="F335" s="35">
        <v>44610</v>
      </c>
      <c r="G335" s="35">
        <v>44612</v>
      </c>
      <c r="H335" s="21" t="s">
        <v>426</v>
      </c>
      <c r="I335" s="22" t="s">
        <v>809</v>
      </c>
      <c r="J335" s="35">
        <v>44610</v>
      </c>
      <c r="K335" s="35">
        <v>44612</v>
      </c>
      <c r="L335" s="14"/>
      <c r="M335" s="10">
        <v>3400</v>
      </c>
      <c r="N335" s="10">
        <f t="shared" si="46"/>
        <v>0</v>
      </c>
      <c r="O335" s="14"/>
      <c r="P335" s="10">
        <v>2900</v>
      </c>
      <c r="Q335" s="10">
        <f t="shared" si="47"/>
        <v>0</v>
      </c>
      <c r="R335" s="14"/>
      <c r="S335" s="10">
        <v>2800</v>
      </c>
      <c r="T335" s="10">
        <f t="shared" si="48"/>
        <v>0</v>
      </c>
      <c r="U335" s="10">
        <v>23</v>
      </c>
      <c r="V335" s="10">
        <v>150</v>
      </c>
      <c r="W335" s="10">
        <f t="shared" si="50"/>
        <v>3450</v>
      </c>
      <c r="X335" s="10">
        <v>23</v>
      </c>
      <c r="Y335" s="10">
        <v>150</v>
      </c>
      <c r="Z335" s="10">
        <f t="shared" si="51"/>
        <v>3450</v>
      </c>
      <c r="AA335" s="10">
        <v>23</v>
      </c>
      <c r="AB335" s="10">
        <v>150</v>
      </c>
      <c r="AC335" s="10">
        <f t="shared" si="52"/>
        <v>3450</v>
      </c>
      <c r="AD335" s="10"/>
      <c r="AE335" s="26">
        <v>7</v>
      </c>
      <c r="AF335" s="7">
        <f t="shared" si="49"/>
        <v>0</v>
      </c>
      <c r="AG335" s="152">
        <v>1</v>
      </c>
      <c r="AH335" s="139">
        <f>L335+O335+R335+U335+X335+AA335+AD335</f>
        <v>69</v>
      </c>
      <c r="AI335" s="139">
        <f t="shared" si="55"/>
        <v>10350</v>
      </c>
      <c r="AJ335" s="109">
        <f t="shared" si="53"/>
        <v>10350</v>
      </c>
      <c r="AM335" t="b">
        <f>D335='15.02.2022 Смета'!D337</f>
        <v>1</v>
      </c>
      <c r="AN335" t="b">
        <f>F335='15.02.2022 Смета'!E337</f>
        <v>1</v>
      </c>
      <c r="AO335" t="b">
        <f>G335='15.02.2022 Смета'!F337</f>
        <v>1</v>
      </c>
      <c r="AP335" t="b">
        <f>H335='15.02.2022 Смета'!G337</f>
        <v>1</v>
      </c>
    </row>
    <row r="336" spans="1:42" ht="27" customHeight="1" x14ac:dyDescent="0.25">
      <c r="A336" s="108">
        <v>277</v>
      </c>
      <c r="B336" s="15" t="s">
        <v>246</v>
      </c>
      <c r="C336" s="21" t="s">
        <v>248</v>
      </c>
      <c r="D336" s="22" t="s">
        <v>630</v>
      </c>
      <c r="E336" s="21" t="s">
        <v>340</v>
      </c>
      <c r="F336" s="35">
        <v>44610</v>
      </c>
      <c r="G336" s="35">
        <v>44612</v>
      </c>
      <c r="H336" s="21" t="s">
        <v>426</v>
      </c>
      <c r="I336" s="22" t="s">
        <v>340</v>
      </c>
      <c r="J336" s="35">
        <v>44610</v>
      </c>
      <c r="K336" s="35">
        <v>44612</v>
      </c>
      <c r="L336" s="14"/>
      <c r="M336" s="10">
        <v>3400</v>
      </c>
      <c r="N336" s="10">
        <f t="shared" si="46"/>
        <v>0</v>
      </c>
      <c r="O336" s="14"/>
      <c r="P336" s="10">
        <v>2900</v>
      </c>
      <c r="Q336" s="10">
        <f t="shared" si="47"/>
        <v>0</v>
      </c>
      <c r="R336" s="14"/>
      <c r="S336" s="10">
        <v>2800</v>
      </c>
      <c r="T336" s="10">
        <f t="shared" si="48"/>
        <v>0</v>
      </c>
      <c r="U336" s="10">
        <v>15</v>
      </c>
      <c r="V336" s="10">
        <v>150</v>
      </c>
      <c r="W336" s="10">
        <f t="shared" si="50"/>
        <v>2250</v>
      </c>
      <c r="X336" s="10">
        <v>15</v>
      </c>
      <c r="Y336" s="10">
        <v>150</v>
      </c>
      <c r="Z336" s="10">
        <f t="shared" si="51"/>
        <v>2250</v>
      </c>
      <c r="AA336" s="10">
        <v>15</v>
      </c>
      <c r="AB336" s="10">
        <v>150</v>
      </c>
      <c r="AC336" s="10">
        <f t="shared" si="52"/>
        <v>2250</v>
      </c>
      <c r="AD336" s="10"/>
      <c r="AE336" s="26">
        <v>7</v>
      </c>
      <c r="AF336" s="7">
        <f t="shared" si="49"/>
        <v>0</v>
      </c>
      <c r="AG336" s="152">
        <v>1</v>
      </c>
      <c r="AH336" s="139">
        <f>L336+O336+R336+U336+X336+AA336+AD336</f>
        <v>45</v>
      </c>
      <c r="AI336" s="139">
        <f t="shared" si="55"/>
        <v>6750</v>
      </c>
      <c r="AJ336" s="109">
        <f t="shared" si="53"/>
        <v>6750</v>
      </c>
      <c r="AM336" t="b">
        <f>D336='15.02.2022 Смета'!D338</f>
        <v>1</v>
      </c>
      <c r="AN336" t="b">
        <f>F336='15.02.2022 Смета'!E338</f>
        <v>1</v>
      </c>
      <c r="AO336" t="b">
        <f>G336='15.02.2022 Смета'!F338</f>
        <v>1</v>
      </c>
      <c r="AP336" t="b">
        <f>H336='15.02.2022 Смета'!G338</f>
        <v>1</v>
      </c>
    </row>
    <row r="337" spans="1:42" ht="15.6" customHeight="1" x14ac:dyDescent="0.25">
      <c r="A337" s="106"/>
      <c r="B337" s="96"/>
      <c r="C337" s="97"/>
      <c r="D337" s="179" t="s">
        <v>884</v>
      </c>
      <c r="E337" s="99"/>
      <c r="F337" s="99"/>
      <c r="G337" s="99"/>
      <c r="H337" s="99"/>
      <c r="I337" s="99"/>
      <c r="J337" s="99"/>
      <c r="K337" s="99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2"/>
      <c r="AE337" s="79"/>
      <c r="AF337" s="79"/>
      <c r="AG337" s="153"/>
      <c r="AH337" s="151"/>
      <c r="AI337" s="151"/>
      <c r="AJ337" s="164"/>
      <c r="AM337" t="b">
        <f>D337='15.02.2022 Смета'!D339</f>
        <v>1</v>
      </c>
      <c r="AN337" t="b">
        <f>F337='15.02.2022 Смета'!E339</f>
        <v>1</v>
      </c>
      <c r="AO337" t="b">
        <f>G337='15.02.2022 Смета'!F339</f>
        <v>1</v>
      </c>
      <c r="AP337" t="b">
        <f>H337='15.02.2022 Смета'!G339</f>
        <v>1</v>
      </c>
    </row>
    <row r="338" spans="1:42" ht="16.149999999999999" customHeight="1" x14ac:dyDescent="0.25">
      <c r="A338" s="108">
        <v>278</v>
      </c>
      <c r="B338" s="8" t="s">
        <v>164</v>
      </c>
      <c r="C338" s="21" t="s">
        <v>129</v>
      </c>
      <c r="D338" s="22" t="s">
        <v>252</v>
      </c>
      <c r="E338" s="21" t="s">
        <v>504</v>
      </c>
      <c r="F338" s="35">
        <v>44608</v>
      </c>
      <c r="G338" s="35">
        <v>44611</v>
      </c>
      <c r="H338" s="21" t="s">
        <v>318</v>
      </c>
      <c r="I338" s="22" t="s">
        <v>504</v>
      </c>
      <c r="J338" s="35">
        <v>44608</v>
      </c>
      <c r="K338" s="35">
        <v>44611</v>
      </c>
      <c r="L338" s="10"/>
      <c r="M338" s="10">
        <v>3400</v>
      </c>
      <c r="N338" s="10">
        <f t="shared" si="46"/>
        <v>0</v>
      </c>
      <c r="O338" s="10"/>
      <c r="P338" s="10">
        <v>2900</v>
      </c>
      <c r="Q338" s="10">
        <f t="shared" si="47"/>
        <v>0</v>
      </c>
      <c r="R338" s="10"/>
      <c r="S338" s="10">
        <v>2800</v>
      </c>
      <c r="T338" s="10">
        <f t="shared" si="48"/>
        <v>0</v>
      </c>
      <c r="U338" s="10">
        <v>20</v>
      </c>
      <c r="V338" s="10">
        <v>150</v>
      </c>
      <c r="W338" s="10">
        <f t="shared" si="50"/>
        <v>3000</v>
      </c>
      <c r="X338" s="10">
        <v>20</v>
      </c>
      <c r="Y338" s="10">
        <v>150</v>
      </c>
      <c r="Z338" s="10">
        <f t="shared" si="51"/>
        <v>3000</v>
      </c>
      <c r="AA338" s="10">
        <v>38</v>
      </c>
      <c r="AB338" s="10">
        <v>150</v>
      </c>
      <c r="AC338" s="10">
        <f t="shared" si="52"/>
        <v>5700</v>
      </c>
      <c r="AD338" s="11"/>
      <c r="AE338" s="26">
        <v>7</v>
      </c>
      <c r="AF338" s="7">
        <f t="shared" si="49"/>
        <v>0</v>
      </c>
      <c r="AG338" s="152">
        <v>1</v>
      </c>
      <c r="AH338" s="139">
        <f>L338+O338+R338+U338+X338+AA338+AD338</f>
        <v>78</v>
      </c>
      <c r="AI338" s="139">
        <f t="shared" si="55"/>
        <v>11700</v>
      </c>
      <c r="AJ338" s="109">
        <f t="shared" si="53"/>
        <v>11700</v>
      </c>
      <c r="AM338" t="b">
        <f>D338='15.02.2022 Смета'!D340</f>
        <v>1</v>
      </c>
      <c r="AN338" t="b">
        <f>F338='15.02.2022 Смета'!E340</f>
        <v>1</v>
      </c>
      <c r="AO338" t="b">
        <f>G338='15.02.2022 Смета'!F340</f>
        <v>1</v>
      </c>
      <c r="AP338" t="b">
        <f>H338='15.02.2022 Смета'!G340</f>
        <v>1</v>
      </c>
    </row>
    <row r="339" spans="1:42" ht="16.149999999999999" customHeight="1" x14ac:dyDescent="0.25">
      <c r="A339" s="108">
        <v>279</v>
      </c>
      <c r="B339" s="8" t="s">
        <v>164</v>
      </c>
      <c r="C339" s="21" t="s">
        <v>129</v>
      </c>
      <c r="D339" s="22" t="s">
        <v>631</v>
      </c>
      <c r="E339" s="21" t="s">
        <v>1047</v>
      </c>
      <c r="F339" s="35">
        <v>44664</v>
      </c>
      <c r="G339" s="35">
        <v>44667</v>
      </c>
      <c r="H339" s="21" t="s">
        <v>318</v>
      </c>
      <c r="I339" s="22" t="s">
        <v>736</v>
      </c>
      <c r="J339" s="35">
        <v>44664</v>
      </c>
      <c r="K339" s="35">
        <v>44667</v>
      </c>
      <c r="L339" s="10"/>
      <c r="M339" s="10">
        <v>3400</v>
      </c>
      <c r="N339" s="10">
        <f t="shared" si="46"/>
        <v>0</v>
      </c>
      <c r="O339" s="10"/>
      <c r="P339" s="10">
        <v>2900</v>
      </c>
      <c r="Q339" s="10">
        <f t="shared" si="47"/>
        <v>0</v>
      </c>
      <c r="R339" s="10"/>
      <c r="S339" s="10">
        <v>2800</v>
      </c>
      <c r="T339" s="10">
        <f t="shared" si="48"/>
        <v>0</v>
      </c>
      <c r="U339" s="10">
        <v>22</v>
      </c>
      <c r="V339" s="10">
        <v>150</v>
      </c>
      <c r="W339" s="10">
        <f t="shared" si="50"/>
        <v>3300</v>
      </c>
      <c r="X339" s="10">
        <v>22</v>
      </c>
      <c r="Y339" s="10">
        <v>150</v>
      </c>
      <c r="Z339" s="10">
        <f t="shared" si="51"/>
        <v>3300</v>
      </c>
      <c r="AA339" s="10">
        <v>42</v>
      </c>
      <c r="AB339" s="10">
        <v>150</v>
      </c>
      <c r="AC339" s="10">
        <f t="shared" si="52"/>
        <v>6300</v>
      </c>
      <c r="AD339" s="11">
        <v>86</v>
      </c>
      <c r="AE339" s="26">
        <v>7</v>
      </c>
      <c r="AF339" s="7">
        <f t="shared" si="49"/>
        <v>602</v>
      </c>
      <c r="AG339" s="152">
        <v>1</v>
      </c>
      <c r="AH339" s="145">
        <f>L339+O339+R339+U339+X339+AA339+AD339</f>
        <v>172</v>
      </c>
      <c r="AI339" s="139">
        <f t="shared" si="55"/>
        <v>13502</v>
      </c>
      <c r="AJ339" s="118">
        <f t="shared" si="53"/>
        <v>13502</v>
      </c>
      <c r="AM339" t="b">
        <f>D339='15.02.2022 Смета'!D341</f>
        <v>1</v>
      </c>
      <c r="AN339" t="b">
        <f>F339='15.02.2022 Смета'!E341</f>
        <v>1</v>
      </c>
      <c r="AO339" t="b">
        <f>G339='15.02.2022 Смета'!F341</f>
        <v>1</v>
      </c>
      <c r="AP339" t="b">
        <f>H339='15.02.2022 Смета'!G341</f>
        <v>1</v>
      </c>
    </row>
    <row r="340" spans="1:42" ht="16.149999999999999" customHeight="1" x14ac:dyDescent="0.25">
      <c r="A340" s="108">
        <v>280</v>
      </c>
      <c r="B340" s="8" t="s">
        <v>164</v>
      </c>
      <c r="C340" s="21" t="s">
        <v>129</v>
      </c>
      <c r="D340" s="22" t="s">
        <v>253</v>
      </c>
      <c r="E340" s="21" t="s">
        <v>1048</v>
      </c>
      <c r="F340" s="35">
        <v>44824</v>
      </c>
      <c r="G340" s="35">
        <v>44826</v>
      </c>
      <c r="H340" s="21" t="s">
        <v>427</v>
      </c>
      <c r="I340" s="22" t="s">
        <v>737</v>
      </c>
      <c r="J340" s="35">
        <v>44824</v>
      </c>
      <c r="K340" s="35">
        <v>44826</v>
      </c>
      <c r="L340" s="10"/>
      <c r="M340" s="10">
        <v>3400</v>
      </c>
      <c r="N340" s="10">
        <f t="shared" si="46"/>
        <v>0</v>
      </c>
      <c r="O340" s="10"/>
      <c r="P340" s="10">
        <v>2900</v>
      </c>
      <c r="Q340" s="10">
        <f t="shared" si="47"/>
        <v>0</v>
      </c>
      <c r="R340" s="10"/>
      <c r="S340" s="10">
        <v>2800</v>
      </c>
      <c r="T340" s="10">
        <f t="shared" si="48"/>
        <v>0</v>
      </c>
      <c r="U340" s="10">
        <v>20</v>
      </c>
      <c r="V340" s="10">
        <v>150</v>
      </c>
      <c r="W340" s="10">
        <f t="shared" si="50"/>
        <v>3000</v>
      </c>
      <c r="X340" s="10">
        <v>20</v>
      </c>
      <c r="Y340" s="10">
        <v>150</v>
      </c>
      <c r="Z340" s="10">
        <f t="shared" si="51"/>
        <v>3000</v>
      </c>
      <c r="AA340" s="10">
        <v>38</v>
      </c>
      <c r="AB340" s="10">
        <v>150</v>
      </c>
      <c r="AC340" s="10">
        <f t="shared" si="52"/>
        <v>5700</v>
      </c>
      <c r="AD340" s="11">
        <v>78</v>
      </c>
      <c r="AE340" s="26">
        <v>7</v>
      </c>
      <c r="AF340" s="7">
        <f t="shared" si="49"/>
        <v>546</v>
      </c>
      <c r="AG340" s="152">
        <v>1</v>
      </c>
      <c r="AH340" s="145">
        <f>L340+O340+R340+U340+X340+AA340+AD340</f>
        <v>156</v>
      </c>
      <c r="AI340" s="139">
        <f t="shared" si="55"/>
        <v>12246</v>
      </c>
      <c r="AJ340" s="118">
        <f t="shared" si="53"/>
        <v>12246</v>
      </c>
      <c r="AM340" t="b">
        <f>D340='15.02.2022 Смета'!D342</f>
        <v>1</v>
      </c>
      <c r="AN340" t="b">
        <f>F340='15.02.2022 Смета'!E342</f>
        <v>1</v>
      </c>
      <c r="AO340" t="b">
        <f>G340='15.02.2022 Смета'!F342</f>
        <v>1</v>
      </c>
      <c r="AP340" t="b">
        <f>H340='15.02.2022 Смета'!G342</f>
        <v>1</v>
      </c>
    </row>
    <row r="341" spans="1:42" ht="15" customHeight="1" x14ac:dyDescent="0.25">
      <c r="A341" s="106"/>
      <c r="B341" s="96"/>
      <c r="C341" s="97"/>
      <c r="D341" s="179" t="s">
        <v>926</v>
      </c>
      <c r="E341" s="99"/>
      <c r="F341" s="99"/>
      <c r="G341" s="99"/>
      <c r="H341" s="99"/>
      <c r="I341" s="99"/>
      <c r="J341" s="99"/>
      <c r="K341" s="99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2"/>
      <c r="AE341" s="79"/>
      <c r="AF341" s="79"/>
      <c r="AG341" s="153"/>
      <c r="AH341" s="151"/>
      <c r="AI341" s="151"/>
      <c r="AJ341" s="164"/>
      <c r="AM341" t="b">
        <f>D341='15.02.2022 Смета'!D343</f>
        <v>0</v>
      </c>
      <c r="AN341" t="b">
        <f>F341='15.02.2022 Смета'!E343</f>
        <v>1</v>
      </c>
      <c r="AO341" t="b">
        <f>G341='15.02.2022 Смета'!F343</f>
        <v>1</v>
      </c>
      <c r="AP341" t="b">
        <f>H341='15.02.2022 Смета'!G343</f>
        <v>1</v>
      </c>
    </row>
    <row r="342" spans="1:42" ht="27" customHeight="1" x14ac:dyDescent="0.25">
      <c r="A342" s="108">
        <v>281</v>
      </c>
      <c r="B342" s="8" t="s">
        <v>218</v>
      </c>
      <c r="C342" s="21" t="s">
        <v>114</v>
      </c>
      <c r="D342" s="22" t="s">
        <v>632</v>
      </c>
      <c r="E342" s="21" t="s">
        <v>1049</v>
      </c>
      <c r="F342" s="35">
        <v>44719</v>
      </c>
      <c r="G342" s="35">
        <v>44722</v>
      </c>
      <c r="H342" s="21" t="s">
        <v>779</v>
      </c>
      <c r="I342" s="22" t="s">
        <v>738</v>
      </c>
      <c r="J342" s="35">
        <v>44719</v>
      </c>
      <c r="K342" s="35">
        <v>44722</v>
      </c>
      <c r="L342" s="10"/>
      <c r="M342" s="10">
        <v>3400</v>
      </c>
      <c r="N342" s="10">
        <f t="shared" si="46"/>
        <v>0</v>
      </c>
      <c r="O342" s="10"/>
      <c r="P342" s="10">
        <v>2900</v>
      </c>
      <c r="Q342" s="10">
        <f t="shared" si="47"/>
        <v>0</v>
      </c>
      <c r="R342" s="10"/>
      <c r="S342" s="10">
        <v>2800</v>
      </c>
      <c r="T342" s="10">
        <f t="shared" si="48"/>
        <v>0</v>
      </c>
      <c r="U342" s="10">
        <v>39</v>
      </c>
      <c r="V342" s="10">
        <v>150</v>
      </c>
      <c r="W342" s="10">
        <f t="shared" si="50"/>
        <v>5850</v>
      </c>
      <c r="X342" s="10">
        <v>39</v>
      </c>
      <c r="Y342" s="10">
        <v>150</v>
      </c>
      <c r="Z342" s="10">
        <f t="shared" si="51"/>
        <v>5850</v>
      </c>
      <c r="AA342" s="10">
        <v>39</v>
      </c>
      <c r="AB342" s="10">
        <v>150</v>
      </c>
      <c r="AC342" s="10">
        <f t="shared" si="52"/>
        <v>5850</v>
      </c>
      <c r="AD342" s="11">
        <v>147</v>
      </c>
      <c r="AE342" s="26">
        <v>7</v>
      </c>
      <c r="AF342" s="7">
        <f t="shared" si="49"/>
        <v>1029</v>
      </c>
      <c r="AG342" s="152">
        <v>1</v>
      </c>
      <c r="AH342" s="145">
        <f>L342+O342+R342+U342+X342+AA342+AD342</f>
        <v>264</v>
      </c>
      <c r="AI342" s="139">
        <f t="shared" si="55"/>
        <v>18579</v>
      </c>
      <c r="AJ342" s="118">
        <f t="shared" si="53"/>
        <v>18579</v>
      </c>
      <c r="AM342" t="b">
        <f>D342='15.02.2022 Смета'!D344</f>
        <v>1</v>
      </c>
      <c r="AN342" t="b">
        <f>F342='15.02.2022 Смета'!E344</f>
        <v>1</v>
      </c>
      <c r="AO342" t="b">
        <f>G342='15.02.2022 Смета'!F344</f>
        <v>1</v>
      </c>
      <c r="AP342" t="b">
        <f>H342='15.02.2022 Смета'!G344</f>
        <v>0</v>
      </c>
    </row>
    <row r="343" spans="1:42" x14ac:dyDescent="0.25">
      <c r="A343" s="106"/>
      <c r="B343" s="96"/>
      <c r="C343" s="97"/>
      <c r="D343" s="179" t="s">
        <v>886</v>
      </c>
      <c r="E343" s="99"/>
      <c r="F343" s="99"/>
      <c r="G343" s="99"/>
      <c r="H343" s="99"/>
      <c r="I343" s="99"/>
      <c r="J343" s="99"/>
      <c r="K343" s="99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2"/>
      <c r="AE343" s="79"/>
      <c r="AF343" s="79"/>
      <c r="AG343" s="153"/>
      <c r="AH343" s="151"/>
      <c r="AI343" s="151"/>
      <c r="AJ343" s="164"/>
      <c r="AM343" t="b">
        <f>D343='15.02.2022 Смета'!D345</f>
        <v>1</v>
      </c>
      <c r="AN343" t="b">
        <f>F343='15.02.2022 Смета'!E345</f>
        <v>1</v>
      </c>
      <c r="AO343" t="b">
        <f>G343='15.02.2022 Смета'!F345</f>
        <v>1</v>
      </c>
      <c r="AP343" t="b">
        <f>H343='15.02.2022 Смета'!G345</f>
        <v>1</v>
      </c>
    </row>
    <row r="344" spans="1:42" ht="38.65" customHeight="1" x14ac:dyDescent="0.25">
      <c r="A344" s="108">
        <v>282</v>
      </c>
      <c r="B344" s="8" t="s">
        <v>170</v>
      </c>
      <c r="C344" s="21" t="s">
        <v>146</v>
      </c>
      <c r="D344" s="22" t="s">
        <v>633</v>
      </c>
      <c r="E344" s="21" t="s">
        <v>1050</v>
      </c>
      <c r="F344" s="35">
        <v>44686</v>
      </c>
      <c r="G344" s="35">
        <v>44689</v>
      </c>
      <c r="H344" s="21" t="s">
        <v>428</v>
      </c>
      <c r="I344" s="22" t="s">
        <v>739</v>
      </c>
      <c r="J344" s="35">
        <v>44686</v>
      </c>
      <c r="K344" s="35">
        <v>44689</v>
      </c>
      <c r="L344" s="10"/>
      <c r="M344" s="10">
        <v>3400</v>
      </c>
      <c r="N344" s="10">
        <f t="shared" si="46"/>
        <v>0</v>
      </c>
      <c r="O344" s="10"/>
      <c r="P344" s="10">
        <v>2900</v>
      </c>
      <c r="Q344" s="10">
        <f t="shared" si="47"/>
        <v>0</v>
      </c>
      <c r="R344" s="10"/>
      <c r="S344" s="10">
        <v>2800</v>
      </c>
      <c r="T344" s="10">
        <f t="shared" si="48"/>
        <v>0</v>
      </c>
      <c r="U344" s="10">
        <v>112</v>
      </c>
      <c r="V344" s="10">
        <v>150</v>
      </c>
      <c r="W344" s="10">
        <f t="shared" si="50"/>
        <v>16800</v>
      </c>
      <c r="X344" s="10">
        <v>112</v>
      </c>
      <c r="Y344" s="10">
        <v>150</v>
      </c>
      <c r="Z344" s="10">
        <f t="shared" si="51"/>
        <v>16800</v>
      </c>
      <c r="AA344" s="10">
        <v>112</v>
      </c>
      <c r="AB344" s="10">
        <v>150</v>
      </c>
      <c r="AC344" s="10">
        <f t="shared" si="52"/>
        <v>16800</v>
      </c>
      <c r="AD344" s="11">
        <v>336</v>
      </c>
      <c r="AE344" s="26">
        <v>7</v>
      </c>
      <c r="AF344" s="7">
        <f t="shared" si="49"/>
        <v>2352</v>
      </c>
      <c r="AG344" s="152">
        <v>1</v>
      </c>
      <c r="AH344" s="145">
        <f>L344+O344+R344+U344+X344+AA344+AD344</f>
        <v>672</v>
      </c>
      <c r="AI344" s="139">
        <f t="shared" si="55"/>
        <v>52752</v>
      </c>
      <c r="AJ344" s="118">
        <f t="shared" si="53"/>
        <v>52752</v>
      </c>
      <c r="AM344" t="b">
        <f>D344='15.02.2022 Смета'!D346</f>
        <v>1</v>
      </c>
      <c r="AN344" t="b">
        <f>F344='15.02.2022 Смета'!E346</f>
        <v>1</v>
      </c>
      <c r="AO344" t="b">
        <f>G344='15.02.2022 Смета'!F346</f>
        <v>1</v>
      </c>
      <c r="AP344" t="b">
        <f>H344='15.02.2022 Смета'!G346</f>
        <v>1</v>
      </c>
    </row>
    <row r="345" spans="1:42" ht="15.6" customHeight="1" x14ac:dyDescent="0.25">
      <c r="A345" s="106"/>
      <c r="B345" s="96"/>
      <c r="C345" s="97"/>
      <c r="D345" s="179" t="s">
        <v>927</v>
      </c>
      <c r="E345" s="99"/>
      <c r="F345" s="99"/>
      <c r="G345" s="99"/>
      <c r="H345" s="99"/>
      <c r="I345" s="99"/>
      <c r="J345" s="99"/>
      <c r="K345" s="99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2"/>
      <c r="AE345" s="79"/>
      <c r="AF345" s="79"/>
      <c r="AG345" s="153"/>
      <c r="AH345" s="151"/>
      <c r="AI345" s="151"/>
      <c r="AJ345" s="164"/>
      <c r="AM345" t="b">
        <f>D345='15.02.2022 Смета'!D347</f>
        <v>0</v>
      </c>
      <c r="AN345" t="b">
        <f>F345='15.02.2022 Смета'!E347</f>
        <v>1</v>
      </c>
      <c r="AO345" t="b">
        <f>G345='15.02.2022 Смета'!F347</f>
        <v>1</v>
      </c>
      <c r="AP345" t="b">
        <f>H345='15.02.2022 Смета'!G347</f>
        <v>1</v>
      </c>
    </row>
    <row r="346" spans="1:42" ht="27" customHeight="1" x14ac:dyDescent="0.25">
      <c r="A346" s="108">
        <v>283</v>
      </c>
      <c r="B346" s="8" t="s">
        <v>176</v>
      </c>
      <c r="C346" s="21" t="s">
        <v>177</v>
      </c>
      <c r="D346" s="22" t="s">
        <v>634</v>
      </c>
      <c r="E346" s="21" t="s">
        <v>452</v>
      </c>
      <c r="F346" s="35">
        <v>44674</v>
      </c>
      <c r="G346" s="35">
        <v>44675</v>
      </c>
      <c r="H346" s="21" t="s">
        <v>301</v>
      </c>
      <c r="I346" s="22" t="s">
        <v>452</v>
      </c>
      <c r="J346" s="35">
        <v>44674</v>
      </c>
      <c r="K346" s="35">
        <v>44675</v>
      </c>
      <c r="L346" s="10"/>
      <c r="M346" s="10">
        <v>3400</v>
      </c>
      <c r="N346" s="10">
        <f t="shared" si="46"/>
        <v>0</v>
      </c>
      <c r="O346" s="10"/>
      <c r="P346" s="10">
        <v>2900</v>
      </c>
      <c r="Q346" s="10">
        <f t="shared" si="47"/>
        <v>0</v>
      </c>
      <c r="R346" s="10"/>
      <c r="S346" s="10">
        <v>2800</v>
      </c>
      <c r="T346" s="10">
        <f t="shared" si="48"/>
        <v>0</v>
      </c>
      <c r="U346" s="10">
        <v>10</v>
      </c>
      <c r="V346" s="10">
        <v>150</v>
      </c>
      <c r="W346" s="10">
        <f t="shared" si="50"/>
        <v>1500</v>
      </c>
      <c r="X346" s="10">
        <v>10</v>
      </c>
      <c r="Y346" s="10">
        <v>150</v>
      </c>
      <c r="Z346" s="10">
        <f t="shared" si="51"/>
        <v>1500</v>
      </c>
      <c r="AA346" s="10">
        <v>10</v>
      </c>
      <c r="AB346" s="10">
        <v>150</v>
      </c>
      <c r="AC346" s="10">
        <f t="shared" si="52"/>
        <v>1500</v>
      </c>
      <c r="AD346" s="11">
        <v>30</v>
      </c>
      <c r="AE346" s="26">
        <v>7</v>
      </c>
      <c r="AF346" s="7">
        <f t="shared" si="49"/>
        <v>210</v>
      </c>
      <c r="AG346" s="152">
        <v>1</v>
      </c>
      <c r="AH346" s="145">
        <f>L346+O346+R346+U346+X346+AA346+AD346</f>
        <v>60</v>
      </c>
      <c r="AI346" s="139">
        <f t="shared" si="55"/>
        <v>4710</v>
      </c>
      <c r="AJ346" s="118">
        <f t="shared" si="53"/>
        <v>4710</v>
      </c>
      <c r="AM346" t="b">
        <f>D346='15.02.2022 Смета'!D348</f>
        <v>1</v>
      </c>
      <c r="AN346" t="b">
        <f>F346='15.02.2022 Смета'!E348</f>
        <v>1</v>
      </c>
      <c r="AO346" t="b">
        <f>G346='15.02.2022 Смета'!F348</f>
        <v>1</v>
      </c>
      <c r="AP346" t="b">
        <f>H346='15.02.2022 Смета'!G348</f>
        <v>1</v>
      </c>
    </row>
    <row r="347" spans="1:42" ht="27" customHeight="1" x14ac:dyDescent="0.25">
      <c r="A347" s="108">
        <v>284</v>
      </c>
      <c r="B347" s="8" t="s">
        <v>176</v>
      </c>
      <c r="C347" s="21" t="s">
        <v>177</v>
      </c>
      <c r="D347" s="22" t="s">
        <v>635</v>
      </c>
      <c r="E347" s="21" t="s">
        <v>453</v>
      </c>
      <c r="F347" s="35">
        <v>44674</v>
      </c>
      <c r="G347" s="35">
        <v>44675</v>
      </c>
      <c r="H347" s="21" t="s">
        <v>301</v>
      </c>
      <c r="I347" s="22" t="s">
        <v>453</v>
      </c>
      <c r="J347" s="35">
        <v>44674</v>
      </c>
      <c r="K347" s="35">
        <v>44675</v>
      </c>
      <c r="L347" s="10"/>
      <c r="M347" s="10">
        <v>3400</v>
      </c>
      <c r="N347" s="10">
        <f t="shared" si="46"/>
        <v>0</v>
      </c>
      <c r="O347" s="10"/>
      <c r="P347" s="10">
        <v>2900</v>
      </c>
      <c r="Q347" s="10">
        <f t="shared" si="47"/>
        <v>0</v>
      </c>
      <c r="R347" s="10"/>
      <c r="S347" s="10">
        <v>2800</v>
      </c>
      <c r="T347" s="10">
        <f t="shared" si="48"/>
        <v>0</v>
      </c>
      <c r="U347" s="10">
        <v>6</v>
      </c>
      <c r="V347" s="10">
        <v>150</v>
      </c>
      <c r="W347" s="10">
        <f t="shared" si="50"/>
        <v>900</v>
      </c>
      <c r="X347" s="10">
        <v>6</v>
      </c>
      <c r="Y347" s="10">
        <v>150</v>
      </c>
      <c r="Z347" s="10">
        <f t="shared" si="51"/>
        <v>900</v>
      </c>
      <c r="AA347" s="10">
        <v>6</v>
      </c>
      <c r="AB347" s="10">
        <v>150</v>
      </c>
      <c r="AC347" s="10">
        <f t="shared" si="52"/>
        <v>900</v>
      </c>
      <c r="AD347" s="11">
        <v>18</v>
      </c>
      <c r="AE347" s="26">
        <v>7</v>
      </c>
      <c r="AF347" s="7">
        <f t="shared" si="49"/>
        <v>126</v>
      </c>
      <c r="AG347" s="152">
        <v>1</v>
      </c>
      <c r="AH347" s="145">
        <f>L347+O347+R347+U347+X347+AA347+AD347</f>
        <v>36</v>
      </c>
      <c r="AI347" s="139">
        <f t="shared" si="55"/>
        <v>2826</v>
      </c>
      <c r="AJ347" s="118">
        <f t="shared" si="53"/>
        <v>2826</v>
      </c>
      <c r="AM347" t="b">
        <f>D347='15.02.2022 Смета'!D349</f>
        <v>1</v>
      </c>
      <c r="AN347" t="b">
        <f>F347='15.02.2022 Смета'!E349</f>
        <v>1</v>
      </c>
      <c r="AO347" t="b">
        <f>G347='15.02.2022 Смета'!F349</f>
        <v>1</v>
      </c>
      <c r="AP347" t="b">
        <f>H347='15.02.2022 Смета'!G349</f>
        <v>1</v>
      </c>
    </row>
    <row r="348" spans="1:42" ht="15" customHeight="1" x14ac:dyDescent="0.25">
      <c r="A348" s="106"/>
      <c r="B348" s="96"/>
      <c r="C348" s="97"/>
      <c r="D348" s="179" t="s">
        <v>888</v>
      </c>
      <c r="E348" s="99"/>
      <c r="F348" s="99"/>
      <c r="G348" s="99"/>
      <c r="H348" s="99"/>
      <c r="I348" s="99"/>
      <c r="J348" s="99"/>
      <c r="K348" s="99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2"/>
      <c r="AE348" s="79"/>
      <c r="AF348" s="79"/>
      <c r="AG348" s="153"/>
      <c r="AH348" s="151"/>
      <c r="AI348" s="151"/>
      <c r="AJ348" s="164"/>
      <c r="AM348" t="b">
        <f>D348='15.02.2022 Смета'!D350</f>
        <v>1</v>
      </c>
      <c r="AN348" t="b">
        <f>F348='15.02.2022 Смета'!E350</f>
        <v>1</v>
      </c>
      <c r="AO348" t="b">
        <f>G348='15.02.2022 Смета'!F350</f>
        <v>1</v>
      </c>
      <c r="AP348" t="b">
        <f>H348='15.02.2022 Смета'!G350</f>
        <v>1</v>
      </c>
    </row>
    <row r="349" spans="1:42" ht="27" customHeight="1" x14ac:dyDescent="0.25">
      <c r="A349" s="108">
        <v>285</v>
      </c>
      <c r="B349" s="8" t="s">
        <v>21</v>
      </c>
      <c r="C349" s="21" t="s">
        <v>125</v>
      </c>
      <c r="D349" s="22" t="s">
        <v>185</v>
      </c>
      <c r="E349" s="21" t="s">
        <v>740</v>
      </c>
      <c r="F349" s="35">
        <v>44672</v>
      </c>
      <c r="G349" s="35">
        <v>44675</v>
      </c>
      <c r="H349" s="21" t="s">
        <v>982</v>
      </c>
      <c r="I349" s="22" t="s">
        <v>740</v>
      </c>
      <c r="J349" s="35">
        <v>44672</v>
      </c>
      <c r="K349" s="35">
        <v>44675</v>
      </c>
      <c r="L349" s="10"/>
      <c r="M349" s="10">
        <v>3400</v>
      </c>
      <c r="N349" s="10">
        <f t="shared" si="46"/>
        <v>0</v>
      </c>
      <c r="O349" s="10"/>
      <c r="P349" s="10">
        <v>2900</v>
      </c>
      <c r="Q349" s="10">
        <f t="shared" si="47"/>
        <v>0</v>
      </c>
      <c r="R349" s="10"/>
      <c r="S349" s="10">
        <v>2800</v>
      </c>
      <c r="T349" s="10">
        <f t="shared" si="48"/>
        <v>0</v>
      </c>
      <c r="U349" s="10">
        <v>28</v>
      </c>
      <c r="V349" s="10">
        <v>150</v>
      </c>
      <c r="W349" s="10">
        <f t="shared" si="50"/>
        <v>4200</v>
      </c>
      <c r="X349" s="10">
        <v>28</v>
      </c>
      <c r="Y349" s="10">
        <v>150</v>
      </c>
      <c r="Z349" s="10">
        <f t="shared" si="51"/>
        <v>4200</v>
      </c>
      <c r="AA349" s="10">
        <v>28</v>
      </c>
      <c r="AB349" s="10">
        <v>150</v>
      </c>
      <c r="AC349" s="10">
        <f t="shared" si="52"/>
        <v>4200</v>
      </c>
      <c r="AD349" s="11">
        <v>84</v>
      </c>
      <c r="AE349" s="26">
        <v>7</v>
      </c>
      <c r="AF349" s="7">
        <f t="shared" si="49"/>
        <v>588</v>
      </c>
      <c r="AG349" s="152">
        <v>1</v>
      </c>
      <c r="AH349" s="145">
        <f t="shared" ref="AH349:AH355" si="56">L349+O349+R349+U349+X349+AA349+AD349</f>
        <v>168</v>
      </c>
      <c r="AI349" s="139">
        <f t="shared" si="55"/>
        <v>13188</v>
      </c>
      <c r="AJ349" s="118">
        <f t="shared" si="53"/>
        <v>13188</v>
      </c>
      <c r="AM349" t="b">
        <f>D349='15.02.2022 Смета'!D351</f>
        <v>1</v>
      </c>
      <c r="AN349" t="b">
        <f>F349='15.02.2022 Смета'!E351</f>
        <v>1</v>
      </c>
      <c r="AO349" t="b">
        <f>G349='15.02.2022 Смета'!F351</f>
        <v>1</v>
      </c>
      <c r="AP349" t="b">
        <f>H349='15.02.2022 Смета'!G351</f>
        <v>0</v>
      </c>
    </row>
    <row r="350" spans="1:42" ht="27" customHeight="1" x14ac:dyDescent="0.25">
      <c r="A350" s="108">
        <v>286</v>
      </c>
      <c r="B350" s="8" t="s">
        <v>21</v>
      </c>
      <c r="C350" s="21" t="s">
        <v>125</v>
      </c>
      <c r="D350" s="22" t="s">
        <v>636</v>
      </c>
      <c r="E350" s="21" t="s">
        <v>340</v>
      </c>
      <c r="F350" s="35">
        <v>44672</v>
      </c>
      <c r="G350" s="35">
        <v>44675</v>
      </c>
      <c r="H350" s="21" t="s">
        <v>982</v>
      </c>
      <c r="I350" s="22" t="s">
        <v>300</v>
      </c>
      <c r="J350" s="35">
        <v>44672</v>
      </c>
      <c r="K350" s="35">
        <v>44675</v>
      </c>
      <c r="L350" s="10"/>
      <c r="M350" s="10">
        <v>3400</v>
      </c>
      <c r="N350" s="10">
        <f t="shared" si="46"/>
        <v>0</v>
      </c>
      <c r="O350" s="10"/>
      <c r="P350" s="10">
        <v>2900</v>
      </c>
      <c r="Q350" s="10">
        <f t="shared" si="47"/>
        <v>0</v>
      </c>
      <c r="R350" s="10"/>
      <c r="S350" s="10">
        <v>2800</v>
      </c>
      <c r="T350" s="10">
        <f t="shared" si="48"/>
        <v>0</v>
      </c>
      <c r="U350" s="10">
        <v>28</v>
      </c>
      <c r="V350" s="10">
        <v>150</v>
      </c>
      <c r="W350" s="10">
        <f t="shared" si="50"/>
        <v>4200</v>
      </c>
      <c r="X350" s="10">
        <v>28</v>
      </c>
      <c r="Y350" s="10">
        <v>150</v>
      </c>
      <c r="Z350" s="10">
        <f t="shared" si="51"/>
        <v>4200</v>
      </c>
      <c r="AA350" s="10">
        <v>28</v>
      </c>
      <c r="AB350" s="10">
        <v>150</v>
      </c>
      <c r="AC350" s="10">
        <f t="shared" si="52"/>
        <v>4200</v>
      </c>
      <c r="AD350" s="11">
        <v>84</v>
      </c>
      <c r="AE350" s="26">
        <v>7</v>
      </c>
      <c r="AF350" s="7">
        <f t="shared" si="49"/>
        <v>588</v>
      </c>
      <c r="AG350" s="152">
        <v>1</v>
      </c>
      <c r="AH350" s="145">
        <f t="shared" si="56"/>
        <v>168</v>
      </c>
      <c r="AI350" s="139">
        <f t="shared" si="55"/>
        <v>13188</v>
      </c>
      <c r="AJ350" s="118">
        <f t="shared" si="53"/>
        <v>13188</v>
      </c>
      <c r="AM350" t="b">
        <f>D350='15.02.2022 Смета'!D352</f>
        <v>1</v>
      </c>
      <c r="AN350" t="b">
        <f>F350='15.02.2022 Смета'!E352</f>
        <v>1</v>
      </c>
      <c r="AO350" t="b">
        <f>G350='15.02.2022 Смета'!F352</f>
        <v>1</v>
      </c>
      <c r="AP350" t="b">
        <f>H350='15.02.2022 Смета'!G352</f>
        <v>0</v>
      </c>
    </row>
    <row r="351" spans="1:42" ht="27" customHeight="1" x14ac:dyDescent="0.25">
      <c r="A351" s="108">
        <v>287</v>
      </c>
      <c r="B351" s="8" t="s">
        <v>21</v>
      </c>
      <c r="C351" s="21" t="s">
        <v>125</v>
      </c>
      <c r="D351" s="33" t="s">
        <v>42</v>
      </c>
      <c r="E351" s="21" t="s">
        <v>983</v>
      </c>
      <c r="F351" s="35">
        <v>44672</v>
      </c>
      <c r="G351" s="35">
        <v>44675</v>
      </c>
      <c r="H351" s="21" t="s">
        <v>982</v>
      </c>
      <c r="I351" s="22" t="s">
        <v>429</v>
      </c>
      <c r="J351" s="35">
        <v>44672</v>
      </c>
      <c r="K351" s="35">
        <v>44675</v>
      </c>
      <c r="L351" s="10"/>
      <c r="M351" s="10">
        <v>3400</v>
      </c>
      <c r="N351" s="10">
        <f t="shared" si="46"/>
        <v>0</v>
      </c>
      <c r="O351" s="10"/>
      <c r="P351" s="10">
        <v>2900</v>
      </c>
      <c r="Q351" s="10">
        <f t="shared" si="47"/>
        <v>0</v>
      </c>
      <c r="R351" s="10"/>
      <c r="S351" s="10">
        <v>2800</v>
      </c>
      <c r="T351" s="10">
        <f t="shared" si="48"/>
        <v>0</v>
      </c>
      <c r="U351" s="10">
        <v>28</v>
      </c>
      <c r="V351" s="10">
        <v>150</v>
      </c>
      <c r="W351" s="10">
        <f t="shared" si="50"/>
        <v>4200</v>
      </c>
      <c r="X351" s="10">
        <v>28</v>
      </c>
      <c r="Y351" s="10">
        <v>150</v>
      </c>
      <c r="Z351" s="10">
        <f t="shared" si="51"/>
        <v>4200</v>
      </c>
      <c r="AA351" s="10">
        <v>28</v>
      </c>
      <c r="AB351" s="10">
        <v>150</v>
      </c>
      <c r="AC351" s="10">
        <f t="shared" si="52"/>
        <v>4200</v>
      </c>
      <c r="AD351" s="11">
        <v>84</v>
      </c>
      <c r="AE351" s="26">
        <v>7</v>
      </c>
      <c r="AF351" s="7">
        <f t="shared" si="49"/>
        <v>588</v>
      </c>
      <c r="AG351" s="152">
        <v>1</v>
      </c>
      <c r="AH351" s="145">
        <f t="shared" si="56"/>
        <v>168</v>
      </c>
      <c r="AI351" s="139">
        <f t="shared" si="55"/>
        <v>13188</v>
      </c>
      <c r="AJ351" s="118">
        <f t="shared" si="53"/>
        <v>13188</v>
      </c>
      <c r="AM351" t="b">
        <f>D351='15.02.2022 Смета'!D353</f>
        <v>1</v>
      </c>
      <c r="AN351" t="b">
        <f>F351='15.02.2022 Смета'!E353</f>
        <v>1</v>
      </c>
      <c r="AO351" t="b">
        <f>G351='15.02.2022 Смета'!F353</f>
        <v>1</v>
      </c>
      <c r="AP351" t="b">
        <f>H351='15.02.2022 Смета'!G353</f>
        <v>0</v>
      </c>
    </row>
    <row r="352" spans="1:42" ht="27" customHeight="1" x14ac:dyDescent="0.25">
      <c r="A352" s="108">
        <v>288</v>
      </c>
      <c r="B352" s="8" t="s">
        <v>21</v>
      </c>
      <c r="C352" s="21" t="s">
        <v>125</v>
      </c>
      <c r="D352" s="22" t="s">
        <v>42</v>
      </c>
      <c r="E352" s="21" t="s">
        <v>740</v>
      </c>
      <c r="F352" s="35">
        <v>44732</v>
      </c>
      <c r="G352" s="35">
        <v>44735</v>
      </c>
      <c r="H352" s="21" t="s">
        <v>982</v>
      </c>
      <c r="I352" s="22" t="s">
        <v>740</v>
      </c>
      <c r="J352" s="35">
        <v>44732</v>
      </c>
      <c r="K352" s="35">
        <v>44735</v>
      </c>
      <c r="L352" s="10"/>
      <c r="M352" s="10">
        <v>3400</v>
      </c>
      <c r="N352" s="10">
        <f t="shared" si="46"/>
        <v>0</v>
      </c>
      <c r="O352" s="10"/>
      <c r="P352" s="10">
        <v>2900</v>
      </c>
      <c r="Q352" s="10">
        <f t="shared" si="47"/>
        <v>0</v>
      </c>
      <c r="R352" s="10"/>
      <c r="S352" s="10">
        <v>2800</v>
      </c>
      <c r="T352" s="10">
        <f t="shared" si="48"/>
        <v>0</v>
      </c>
      <c r="U352" s="10">
        <v>42</v>
      </c>
      <c r="V352" s="10">
        <v>150</v>
      </c>
      <c r="W352" s="10">
        <f t="shared" si="50"/>
        <v>6300</v>
      </c>
      <c r="X352" s="10">
        <v>42</v>
      </c>
      <c r="Y352" s="10">
        <v>150</v>
      </c>
      <c r="Z352" s="10">
        <f t="shared" si="51"/>
        <v>6300</v>
      </c>
      <c r="AA352" s="10">
        <v>42</v>
      </c>
      <c r="AB352" s="10">
        <v>150</v>
      </c>
      <c r="AC352" s="10">
        <f t="shared" si="52"/>
        <v>6300</v>
      </c>
      <c r="AD352" s="11">
        <v>126</v>
      </c>
      <c r="AE352" s="26">
        <v>7</v>
      </c>
      <c r="AF352" s="7">
        <f t="shared" si="49"/>
        <v>882</v>
      </c>
      <c r="AG352" s="152">
        <v>1</v>
      </c>
      <c r="AH352" s="145">
        <f t="shared" si="56"/>
        <v>252</v>
      </c>
      <c r="AI352" s="139">
        <f t="shared" si="55"/>
        <v>19782</v>
      </c>
      <c r="AJ352" s="118">
        <f t="shared" si="53"/>
        <v>19782</v>
      </c>
      <c r="AM352" t="b">
        <f>D352='15.02.2022 Смета'!D354</f>
        <v>1</v>
      </c>
      <c r="AN352" t="b">
        <f>F352='15.02.2022 Смета'!E354</f>
        <v>1</v>
      </c>
      <c r="AO352" t="b">
        <f>G352='15.02.2022 Смета'!F354</f>
        <v>1</v>
      </c>
      <c r="AP352" t="b">
        <f>H352='15.02.2022 Смета'!G354</f>
        <v>0</v>
      </c>
    </row>
    <row r="353" spans="1:42" ht="27" customHeight="1" x14ac:dyDescent="0.25">
      <c r="A353" s="108">
        <v>289</v>
      </c>
      <c r="B353" s="8" t="s">
        <v>21</v>
      </c>
      <c r="C353" s="21" t="s">
        <v>125</v>
      </c>
      <c r="D353" s="22" t="s">
        <v>637</v>
      </c>
      <c r="E353" s="21" t="s">
        <v>340</v>
      </c>
      <c r="F353" s="35">
        <v>44732</v>
      </c>
      <c r="G353" s="35">
        <v>44735</v>
      </c>
      <c r="H353" s="21" t="s">
        <v>993</v>
      </c>
      <c r="I353" s="22" t="s">
        <v>340</v>
      </c>
      <c r="J353" s="35">
        <v>44732</v>
      </c>
      <c r="K353" s="35">
        <v>44735</v>
      </c>
      <c r="L353" s="10">
        <v>2</v>
      </c>
      <c r="M353" s="10">
        <v>3400</v>
      </c>
      <c r="N353" s="10">
        <f t="shared" si="46"/>
        <v>6800</v>
      </c>
      <c r="O353" s="10">
        <v>2</v>
      </c>
      <c r="P353" s="10">
        <v>2900</v>
      </c>
      <c r="Q353" s="10">
        <f t="shared" si="47"/>
        <v>5800</v>
      </c>
      <c r="R353" s="10">
        <v>2</v>
      </c>
      <c r="S353" s="10">
        <v>2800</v>
      </c>
      <c r="T353" s="10">
        <f t="shared" si="48"/>
        <v>5600</v>
      </c>
      <c r="U353" s="10">
        <v>14</v>
      </c>
      <c r="V353" s="10">
        <v>150</v>
      </c>
      <c r="W353" s="10">
        <f t="shared" si="50"/>
        <v>2100</v>
      </c>
      <c r="X353" s="10">
        <v>14</v>
      </c>
      <c r="Y353" s="10">
        <v>150</v>
      </c>
      <c r="Z353" s="10">
        <f t="shared" si="51"/>
        <v>2100</v>
      </c>
      <c r="AA353" s="10">
        <v>14</v>
      </c>
      <c r="AB353" s="10">
        <v>150</v>
      </c>
      <c r="AC353" s="10">
        <f t="shared" si="52"/>
        <v>2100</v>
      </c>
      <c r="AD353" s="11">
        <v>48</v>
      </c>
      <c r="AE353" s="26">
        <v>7</v>
      </c>
      <c r="AF353" s="7">
        <f t="shared" si="49"/>
        <v>336</v>
      </c>
      <c r="AG353" s="152">
        <v>1</v>
      </c>
      <c r="AH353" s="139">
        <f t="shared" si="56"/>
        <v>96</v>
      </c>
      <c r="AI353" s="139">
        <f t="shared" si="55"/>
        <v>24836</v>
      </c>
      <c r="AJ353" s="109">
        <f t="shared" si="53"/>
        <v>24836</v>
      </c>
      <c r="AM353" t="b">
        <f>D353='15.02.2022 Смета'!D355</f>
        <v>1</v>
      </c>
      <c r="AN353" t="b">
        <f>F353='15.02.2022 Смета'!E355</f>
        <v>1</v>
      </c>
      <c r="AO353" t="b">
        <f>G353='15.02.2022 Смета'!F355</f>
        <v>1</v>
      </c>
      <c r="AP353" t="b">
        <f>H353='15.02.2022 Смета'!G355</f>
        <v>0</v>
      </c>
    </row>
    <row r="354" spans="1:42" ht="27" customHeight="1" x14ac:dyDescent="0.25">
      <c r="A354" s="108">
        <v>290</v>
      </c>
      <c r="B354" s="8" t="s">
        <v>21</v>
      </c>
      <c r="C354" s="21" t="s">
        <v>125</v>
      </c>
      <c r="D354" s="22" t="s">
        <v>545</v>
      </c>
      <c r="E354" s="21" t="s">
        <v>983</v>
      </c>
      <c r="F354" s="35">
        <v>44732</v>
      </c>
      <c r="G354" s="35">
        <v>44735</v>
      </c>
      <c r="H354" s="21" t="s">
        <v>993</v>
      </c>
      <c r="I354" s="22" t="s">
        <v>429</v>
      </c>
      <c r="J354" s="35">
        <v>44732</v>
      </c>
      <c r="K354" s="35">
        <v>44735</v>
      </c>
      <c r="L354" s="28"/>
      <c r="M354" s="10">
        <v>3400</v>
      </c>
      <c r="N354" s="10">
        <f t="shared" si="46"/>
        <v>0</v>
      </c>
      <c r="O354" s="28"/>
      <c r="P354" s="10">
        <v>2900</v>
      </c>
      <c r="Q354" s="10">
        <f t="shared" si="47"/>
        <v>0</v>
      </c>
      <c r="R354" s="28"/>
      <c r="S354" s="10">
        <v>2800</v>
      </c>
      <c r="T354" s="10">
        <f t="shared" si="48"/>
        <v>0</v>
      </c>
      <c r="U354" s="10">
        <v>14</v>
      </c>
      <c r="V354" s="10">
        <v>150</v>
      </c>
      <c r="W354" s="10">
        <f t="shared" si="50"/>
        <v>2100</v>
      </c>
      <c r="X354" s="10">
        <v>14</v>
      </c>
      <c r="Y354" s="10">
        <v>150</v>
      </c>
      <c r="Z354" s="10">
        <f t="shared" si="51"/>
        <v>2100</v>
      </c>
      <c r="AA354" s="10">
        <v>14</v>
      </c>
      <c r="AB354" s="10">
        <v>150</v>
      </c>
      <c r="AC354" s="10">
        <f t="shared" si="52"/>
        <v>2100</v>
      </c>
      <c r="AD354" s="11">
        <v>42</v>
      </c>
      <c r="AE354" s="26">
        <v>7</v>
      </c>
      <c r="AF354" s="7">
        <f t="shared" si="49"/>
        <v>294</v>
      </c>
      <c r="AG354" s="152">
        <v>1</v>
      </c>
      <c r="AH354" s="139">
        <f t="shared" si="56"/>
        <v>84</v>
      </c>
      <c r="AI354" s="139">
        <f t="shared" si="55"/>
        <v>6594</v>
      </c>
      <c r="AJ354" s="109">
        <f t="shared" si="53"/>
        <v>6594</v>
      </c>
      <c r="AM354" t="b">
        <f>D354='15.02.2022 Смета'!D356</f>
        <v>1</v>
      </c>
      <c r="AN354" t="b">
        <f>F354='15.02.2022 Смета'!E356</f>
        <v>1</v>
      </c>
      <c r="AO354" t="b">
        <f>G354='15.02.2022 Смета'!F356</f>
        <v>1</v>
      </c>
      <c r="AP354" t="b">
        <f>H354='15.02.2022 Смета'!G356</f>
        <v>0</v>
      </c>
    </row>
    <row r="355" spans="1:42" ht="27" customHeight="1" x14ac:dyDescent="0.25">
      <c r="A355" s="108">
        <v>291</v>
      </c>
      <c r="B355" s="8"/>
      <c r="C355" s="21" t="s">
        <v>125</v>
      </c>
      <c r="D355" s="57" t="s">
        <v>909</v>
      </c>
      <c r="E355" s="21" t="s">
        <v>747</v>
      </c>
      <c r="F355" s="35">
        <v>44832</v>
      </c>
      <c r="G355" s="35">
        <v>44834</v>
      </c>
      <c r="H355" s="21" t="s">
        <v>993</v>
      </c>
      <c r="I355" s="57" t="s">
        <v>921</v>
      </c>
      <c r="J355" s="62">
        <v>44832</v>
      </c>
      <c r="K355" s="62">
        <v>44834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>
        <v>19</v>
      </c>
      <c r="V355" s="10">
        <v>150</v>
      </c>
      <c r="W355" s="10">
        <f t="shared" si="50"/>
        <v>2850</v>
      </c>
      <c r="X355" s="10">
        <v>19</v>
      </c>
      <c r="Y355" s="10">
        <v>150</v>
      </c>
      <c r="Z355" s="10">
        <f t="shared" si="51"/>
        <v>2850</v>
      </c>
      <c r="AA355" s="10">
        <v>18</v>
      </c>
      <c r="AB355" s="10">
        <v>150</v>
      </c>
      <c r="AC355" s="10">
        <f t="shared" si="52"/>
        <v>2700</v>
      </c>
      <c r="AD355" s="11">
        <v>80</v>
      </c>
      <c r="AE355" s="26">
        <v>7</v>
      </c>
      <c r="AF355" s="7">
        <v>549</v>
      </c>
      <c r="AG355" s="152">
        <v>1</v>
      </c>
      <c r="AH355" s="139">
        <f t="shared" si="56"/>
        <v>136</v>
      </c>
      <c r="AI355" s="139">
        <f t="shared" si="55"/>
        <v>8949</v>
      </c>
      <c r="AJ355" s="109">
        <f t="shared" si="53"/>
        <v>8949</v>
      </c>
      <c r="AK355" s="161"/>
      <c r="AM355" t="b">
        <f>D355='15.02.2022 Смета'!D357</f>
        <v>1</v>
      </c>
      <c r="AN355" t="b">
        <f>F355='15.02.2022 Смета'!E357</f>
        <v>1</v>
      </c>
      <c r="AO355" t="b">
        <f>G355='15.02.2022 Смета'!F357</f>
        <v>1</v>
      </c>
      <c r="AP355" t="b">
        <f>H355='15.02.2022 Смета'!G357</f>
        <v>0</v>
      </c>
    </row>
    <row r="356" spans="1:42" x14ac:dyDescent="0.25">
      <c r="A356" s="106"/>
      <c r="B356" s="96"/>
      <c r="C356" s="97"/>
      <c r="D356" s="179" t="s">
        <v>889</v>
      </c>
      <c r="E356" s="99"/>
      <c r="F356" s="99"/>
      <c r="G356" s="99"/>
      <c r="H356" s="99"/>
      <c r="I356" s="99"/>
      <c r="J356" s="99"/>
      <c r="K356" s="99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2"/>
      <c r="AE356" s="79"/>
      <c r="AF356" s="79"/>
      <c r="AG356" s="153"/>
      <c r="AH356" s="151"/>
      <c r="AI356" s="151"/>
      <c r="AJ356" s="164"/>
      <c r="AK356" s="150"/>
      <c r="AM356" t="b">
        <f>D356='15.02.2022 Смета'!D358</f>
        <v>1</v>
      </c>
      <c r="AN356" t="b">
        <f>F356='15.02.2022 Смета'!E358</f>
        <v>1</v>
      </c>
      <c r="AO356" t="b">
        <f>G356='15.02.2022 Смета'!F358</f>
        <v>1</v>
      </c>
      <c r="AP356" t="b">
        <f>H356='15.02.2022 Смета'!G358</f>
        <v>1</v>
      </c>
    </row>
    <row r="357" spans="1:42" ht="27" customHeight="1" x14ac:dyDescent="0.25">
      <c r="A357" s="108">
        <v>292</v>
      </c>
      <c r="B357" s="8" t="s">
        <v>235</v>
      </c>
      <c r="C357" s="21" t="s">
        <v>111</v>
      </c>
      <c r="D357" s="22" t="s">
        <v>638</v>
      </c>
      <c r="E357" s="21" t="s">
        <v>495</v>
      </c>
      <c r="F357" s="35">
        <v>44632</v>
      </c>
      <c r="G357" s="35">
        <v>44632</v>
      </c>
      <c r="H357" s="21" t="s">
        <v>301</v>
      </c>
      <c r="I357" s="22" t="s">
        <v>495</v>
      </c>
      <c r="J357" s="35">
        <v>44632</v>
      </c>
      <c r="K357" s="35">
        <v>44632</v>
      </c>
      <c r="L357" s="10"/>
      <c r="M357" s="10">
        <v>3400</v>
      </c>
      <c r="N357" s="10">
        <f t="shared" si="46"/>
        <v>0</v>
      </c>
      <c r="O357" s="10"/>
      <c r="P357" s="10">
        <v>2900</v>
      </c>
      <c r="Q357" s="10">
        <f t="shared" si="47"/>
        <v>0</v>
      </c>
      <c r="R357" s="10"/>
      <c r="S357" s="10">
        <v>2800</v>
      </c>
      <c r="T357" s="10">
        <f t="shared" si="48"/>
        <v>0</v>
      </c>
      <c r="U357" s="10">
        <v>32</v>
      </c>
      <c r="V357" s="10">
        <v>150</v>
      </c>
      <c r="W357" s="10">
        <f t="shared" si="50"/>
        <v>4800</v>
      </c>
      <c r="X357" s="10">
        <v>32</v>
      </c>
      <c r="Y357" s="10">
        <v>150</v>
      </c>
      <c r="Z357" s="10">
        <f t="shared" si="51"/>
        <v>4800</v>
      </c>
      <c r="AA357" s="10">
        <v>64</v>
      </c>
      <c r="AB357" s="10">
        <v>150</v>
      </c>
      <c r="AC357" s="10">
        <f t="shared" si="52"/>
        <v>9600</v>
      </c>
      <c r="AD357" s="11"/>
      <c r="AE357" s="26">
        <v>7</v>
      </c>
      <c r="AF357" s="7">
        <f t="shared" si="49"/>
        <v>0</v>
      </c>
      <c r="AG357" s="152">
        <v>1</v>
      </c>
      <c r="AH357" s="139">
        <f>L357+O357+R357+U357+X357+AA357+AD357</f>
        <v>128</v>
      </c>
      <c r="AI357" s="139">
        <f t="shared" si="55"/>
        <v>19200</v>
      </c>
      <c r="AJ357" s="109">
        <f t="shared" si="53"/>
        <v>19200</v>
      </c>
      <c r="AM357" t="b">
        <f>D357='15.02.2022 Смета'!D359</f>
        <v>1</v>
      </c>
      <c r="AN357" t="b">
        <f>F357='15.02.2022 Смета'!E359</f>
        <v>1</v>
      </c>
      <c r="AO357" t="b">
        <f>G357='15.02.2022 Смета'!F359</f>
        <v>1</v>
      </c>
      <c r="AP357" t="b">
        <f>H357='15.02.2022 Смета'!G359</f>
        <v>1</v>
      </c>
    </row>
    <row r="358" spans="1:42" ht="27" customHeight="1" x14ac:dyDescent="0.25">
      <c r="A358" s="108">
        <v>293</v>
      </c>
      <c r="B358" s="8" t="s">
        <v>235</v>
      </c>
      <c r="C358" s="21" t="s">
        <v>111</v>
      </c>
      <c r="D358" s="22" t="s">
        <v>639</v>
      </c>
      <c r="E358" s="21" t="s">
        <v>1051</v>
      </c>
      <c r="F358" s="35">
        <v>44751</v>
      </c>
      <c r="G358" s="35">
        <v>44751</v>
      </c>
      <c r="H358" s="21" t="s">
        <v>301</v>
      </c>
      <c r="I358" s="22" t="s">
        <v>741</v>
      </c>
      <c r="J358" s="35">
        <v>44751</v>
      </c>
      <c r="K358" s="35">
        <v>44751</v>
      </c>
      <c r="L358" s="10"/>
      <c r="M358" s="10">
        <v>3400</v>
      </c>
      <c r="N358" s="10">
        <f t="shared" si="46"/>
        <v>0</v>
      </c>
      <c r="O358" s="10"/>
      <c r="P358" s="10">
        <v>2900</v>
      </c>
      <c r="Q358" s="10">
        <f t="shared" si="47"/>
        <v>0</v>
      </c>
      <c r="R358" s="10"/>
      <c r="S358" s="10">
        <v>2800</v>
      </c>
      <c r="T358" s="10">
        <f t="shared" si="48"/>
        <v>0</v>
      </c>
      <c r="U358" s="10">
        <v>32</v>
      </c>
      <c r="V358" s="10">
        <v>150</v>
      </c>
      <c r="W358" s="10">
        <f t="shared" si="50"/>
        <v>4800</v>
      </c>
      <c r="X358" s="10">
        <v>32</v>
      </c>
      <c r="Y358" s="10">
        <v>150</v>
      </c>
      <c r="Z358" s="10">
        <f t="shared" si="51"/>
        <v>4800</v>
      </c>
      <c r="AA358" s="10">
        <v>64</v>
      </c>
      <c r="AB358" s="10">
        <v>150</v>
      </c>
      <c r="AC358" s="10">
        <f t="shared" si="52"/>
        <v>9600</v>
      </c>
      <c r="AD358" s="11">
        <v>128</v>
      </c>
      <c r="AE358" s="26">
        <v>7</v>
      </c>
      <c r="AF358" s="7">
        <f t="shared" si="49"/>
        <v>896</v>
      </c>
      <c r="AG358" s="152">
        <v>1</v>
      </c>
      <c r="AH358" s="139">
        <f>L358+O358+R358+U358+X358+AA358+AD358</f>
        <v>256</v>
      </c>
      <c r="AI358" s="139">
        <f t="shared" si="55"/>
        <v>20096</v>
      </c>
      <c r="AJ358" s="109">
        <f t="shared" si="53"/>
        <v>20096</v>
      </c>
      <c r="AM358" t="b">
        <f>D358='15.02.2022 Смета'!D360</f>
        <v>1</v>
      </c>
      <c r="AN358" t="b">
        <f>F358='15.02.2022 Смета'!E360</f>
        <v>1</v>
      </c>
      <c r="AO358" t="b">
        <f>G358='15.02.2022 Смета'!F360</f>
        <v>1</v>
      </c>
      <c r="AP358" t="b">
        <f>H358='15.02.2022 Смета'!G360</f>
        <v>1</v>
      </c>
    </row>
    <row r="359" spans="1:42" ht="13.9" customHeight="1" x14ac:dyDescent="0.25">
      <c r="A359" s="106"/>
      <c r="B359" s="96"/>
      <c r="C359" s="97"/>
      <c r="D359" s="179" t="s">
        <v>890</v>
      </c>
      <c r="E359" s="99"/>
      <c r="F359" s="99"/>
      <c r="G359" s="99"/>
      <c r="H359" s="99"/>
      <c r="I359" s="99"/>
      <c r="J359" s="99"/>
      <c r="K359" s="99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2"/>
      <c r="AE359" s="79"/>
      <c r="AF359" s="79"/>
      <c r="AG359" s="153"/>
      <c r="AH359" s="151"/>
      <c r="AI359" s="151"/>
      <c r="AJ359" s="164"/>
      <c r="AM359" t="b">
        <f>D359='15.02.2022 Смета'!D361</f>
        <v>1</v>
      </c>
      <c r="AN359" t="b">
        <f>F359='15.02.2022 Смета'!E361</f>
        <v>1</v>
      </c>
      <c r="AO359" t="b">
        <f>G359='15.02.2022 Смета'!F361</f>
        <v>1</v>
      </c>
      <c r="AP359" t="b">
        <f>H359='15.02.2022 Смета'!G361</f>
        <v>1</v>
      </c>
    </row>
    <row r="360" spans="1:42" ht="39.4" customHeight="1" x14ac:dyDescent="0.25">
      <c r="A360" s="108">
        <v>294</v>
      </c>
      <c r="B360" s="8" t="s">
        <v>274</v>
      </c>
      <c r="C360" s="21" t="s">
        <v>275</v>
      </c>
      <c r="D360" s="22" t="s">
        <v>81</v>
      </c>
      <c r="E360" s="21" t="s">
        <v>518</v>
      </c>
      <c r="F360" s="35">
        <v>44623</v>
      </c>
      <c r="G360" s="35">
        <v>44626</v>
      </c>
      <c r="H360" s="21" t="s">
        <v>309</v>
      </c>
      <c r="I360" s="22" t="s">
        <v>518</v>
      </c>
      <c r="J360" s="35">
        <v>44623</v>
      </c>
      <c r="K360" s="35">
        <v>44626</v>
      </c>
      <c r="L360" s="14"/>
      <c r="M360" s="10">
        <v>3400</v>
      </c>
      <c r="N360" s="10">
        <f t="shared" si="46"/>
        <v>0</v>
      </c>
      <c r="O360" s="14"/>
      <c r="P360" s="10">
        <v>2900</v>
      </c>
      <c r="Q360" s="10">
        <f t="shared" si="47"/>
        <v>0</v>
      </c>
      <c r="R360" s="14"/>
      <c r="S360" s="10">
        <v>2800</v>
      </c>
      <c r="T360" s="10">
        <f t="shared" si="48"/>
        <v>0</v>
      </c>
      <c r="U360" s="10">
        <v>65</v>
      </c>
      <c r="V360" s="10">
        <v>150</v>
      </c>
      <c r="W360" s="10">
        <f t="shared" si="50"/>
        <v>9750</v>
      </c>
      <c r="X360" s="10">
        <v>65</v>
      </c>
      <c r="Y360" s="10">
        <v>150</v>
      </c>
      <c r="Z360" s="10">
        <f t="shared" si="51"/>
        <v>9750</v>
      </c>
      <c r="AA360" s="10">
        <v>130</v>
      </c>
      <c r="AB360" s="10">
        <v>150</v>
      </c>
      <c r="AC360" s="10">
        <f t="shared" si="52"/>
        <v>19500</v>
      </c>
      <c r="AD360" s="10"/>
      <c r="AE360" s="26">
        <v>7</v>
      </c>
      <c r="AF360" s="7">
        <f t="shared" si="49"/>
        <v>0</v>
      </c>
      <c r="AG360" s="152">
        <v>1</v>
      </c>
      <c r="AH360" s="145">
        <f>L360+O360+R360+U360+X360+AA360+AD360</f>
        <v>260</v>
      </c>
      <c r="AI360" s="139">
        <f t="shared" si="55"/>
        <v>39000</v>
      </c>
      <c r="AJ360" s="118">
        <f t="shared" si="53"/>
        <v>39000</v>
      </c>
      <c r="AM360" t="b">
        <f>D360='15.02.2022 Смета'!D362</f>
        <v>1</v>
      </c>
      <c r="AN360" t="b">
        <f>F360='15.02.2022 Смета'!E362</f>
        <v>1</v>
      </c>
      <c r="AO360" t="b">
        <f>G360='15.02.2022 Смета'!F362</f>
        <v>1</v>
      </c>
      <c r="AP360" t="b">
        <f>H360='15.02.2022 Смета'!G362</f>
        <v>1</v>
      </c>
    </row>
    <row r="361" spans="1:42" ht="16.149999999999999" customHeight="1" x14ac:dyDescent="0.25">
      <c r="A361" s="108">
        <v>295</v>
      </c>
      <c r="B361" s="8" t="s">
        <v>274</v>
      </c>
      <c r="C361" s="21" t="s">
        <v>275</v>
      </c>
      <c r="D361" s="22" t="s">
        <v>69</v>
      </c>
      <c r="E361" s="21" t="s">
        <v>340</v>
      </c>
      <c r="F361" s="35">
        <v>44692</v>
      </c>
      <c r="G361" s="35">
        <v>44695</v>
      </c>
      <c r="H361" s="21" t="s">
        <v>301</v>
      </c>
      <c r="I361" s="22" t="s">
        <v>340</v>
      </c>
      <c r="J361" s="35">
        <v>44692</v>
      </c>
      <c r="K361" s="35">
        <v>44695</v>
      </c>
      <c r="L361" s="14"/>
      <c r="M361" s="10">
        <v>3400</v>
      </c>
      <c r="N361" s="10">
        <f t="shared" si="46"/>
        <v>0</v>
      </c>
      <c r="O361" s="14"/>
      <c r="P361" s="10">
        <v>2900</v>
      </c>
      <c r="Q361" s="10">
        <f t="shared" si="47"/>
        <v>0</v>
      </c>
      <c r="R361" s="14"/>
      <c r="S361" s="10">
        <v>2800</v>
      </c>
      <c r="T361" s="10">
        <f t="shared" si="48"/>
        <v>0</v>
      </c>
      <c r="U361" s="10">
        <v>50</v>
      </c>
      <c r="V361" s="10">
        <v>150</v>
      </c>
      <c r="W361" s="10">
        <f t="shared" si="50"/>
        <v>7500</v>
      </c>
      <c r="X361" s="10">
        <v>50</v>
      </c>
      <c r="Y361" s="10">
        <v>150</v>
      </c>
      <c r="Z361" s="10">
        <f t="shared" si="51"/>
        <v>7500</v>
      </c>
      <c r="AA361" s="10">
        <v>50</v>
      </c>
      <c r="AB361" s="10">
        <v>150</v>
      </c>
      <c r="AC361" s="10">
        <f t="shared" si="52"/>
        <v>7500</v>
      </c>
      <c r="AD361" s="10">
        <v>150</v>
      </c>
      <c r="AE361" s="26">
        <v>7</v>
      </c>
      <c r="AF361" s="7">
        <f t="shared" si="49"/>
        <v>1050</v>
      </c>
      <c r="AG361" s="152">
        <v>1</v>
      </c>
      <c r="AH361" s="145">
        <f>L361+O361+R361+U361+X361+AA361+AD361</f>
        <v>300</v>
      </c>
      <c r="AI361" s="139">
        <f t="shared" si="55"/>
        <v>23550</v>
      </c>
      <c r="AJ361" s="118">
        <f t="shared" si="53"/>
        <v>23550</v>
      </c>
      <c r="AM361" t="b">
        <f>D361='15.02.2022 Смета'!D363</f>
        <v>1</v>
      </c>
      <c r="AN361" t="b">
        <f>F361='15.02.2022 Смета'!E363</f>
        <v>1</v>
      </c>
      <c r="AO361" t="b">
        <f>G361='15.02.2022 Смета'!F363</f>
        <v>1</v>
      </c>
      <c r="AP361" t="b">
        <f>H361='15.02.2022 Смета'!G363</f>
        <v>1</v>
      </c>
    </row>
    <row r="362" spans="1:42" ht="16.149999999999999" customHeight="1" x14ac:dyDescent="0.25">
      <c r="A362" s="106"/>
      <c r="B362" s="96"/>
      <c r="C362" s="97"/>
      <c r="D362" s="179" t="s">
        <v>891</v>
      </c>
      <c r="E362" s="99"/>
      <c r="F362" s="99"/>
      <c r="G362" s="99"/>
      <c r="H362" s="99"/>
      <c r="I362" s="99"/>
      <c r="J362" s="99"/>
      <c r="K362" s="99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2"/>
      <c r="AE362" s="79"/>
      <c r="AF362" s="79"/>
      <c r="AG362" s="153"/>
      <c r="AH362" s="151"/>
      <c r="AI362" s="151"/>
      <c r="AJ362" s="164"/>
      <c r="AM362" t="b">
        <f>D362='15.02.2022 Смета'!D364</f>
        <v>1</v>
      </c>
      <c r="AN362" t="b">
        <f>F362='15.02.2022 Смета'!E364</f>
        <v>1</v>
      </c>
      <c r="AO362" t="b">
        <f>G362='15.02.2022 Смета'!F364</f>
        <v>1</v>
      </c>
      <c r="AP362" t="b">
        <f>H362='15.02.2022 Смета'!G364</f>
        <v>1</v>
      </c>
    </row>
    <row r="363" spans="1:42" ht="38.65" customHeight="1" x14ac:dyDescent="0.25">
      <c r="A363" s="108">
        <v>296</v>
      </c>
      <c r="B363" s="8" t="s">
        <v>165</v>
      </c>
      <c r="C363" s="8" t="s">
        <v>166</v>
      </c>
      <c r="D363" s="57" t="s">
        <v>255</v>
      </c>
      <c r="E363" s="9" t="s">
        <v>521</v>
      </c>
      <c r="F363" s="35">
        <v>44827</v>
      </c>
      <c r="G363" s="35">
        <v>44829</v>
      </c>
      <c r="H363" s="21" t="s">
        <v>367</v>
      </c>
      <c r="I363" s="57" t="s">
        <v>521</v>
      </c>
      <c r="J363" s="62">
        <v>44827</v>
      </c>
      <c r="K363" s="62">
        <v>44829</v>
      </c>
      <c r="L363" s="10">
        <v>4</v>
      </c>
      <c r="M363" s="10">
        <v>3400</v>
      </c>
      <c r="N363" s="10">
        <f t="shared" si="46"/>
        <v>13600</v>
      </c>
      <c r="O363" s="10">
        <v>4</v>
      </c>
      <c r="P363" s="10">
        <v>2900</v>
      </c>
      <c r="Q363" s="10">
        <f t="shared" si="47"/>
        <v>11600</v>
      </c>
      <c r="R363" s="10">
        <v>4</v>
      </c>
      <c r="S363" s="10">
        <v>2800</v>
      </c>
      <c r="T363" s="10">
        <f t="shared" si="48"/>
        <v>11200</v>
      </c>
      <c r="U363" s="10">
        <v>52</v>
      </c>
      <c r="V363" s="10">
        <v>150</v>
      </c>
      <c r="W363" s="10">
        <f t="shared" si="50"/>
        <v>7800</v>
      </c>
      <c r="X363" s="10">
        <v>52</v>
      </c>
      <c r="Y363" s="10">
        <v>150</v>
      </c>
      <c r="Z363" s="10">
        <f t="shared" si="51"/>
        <v>7800</v>
      </c>
      <c r="AA363" s="10">
        <v>52</v>
      </c>
      <c r="AB363" s="10">
        <v>150</v>
      </c>
      <c r="AC363" s="10">
        <f t="shared" si="52"/>
        <v>7800</v>
      </c>
      <c r="AD363" s="11">
        <v>220</v>
      </c>
      <c r="AE363" s="26">
        <v>7</v>
      </c>
      <c r="AF363" s="7">
        <f t="shared" si="49"/>
        <v>1540</v>
      </c>
      <c r="AG363" s="152">
        <v>1</v>
      </c>
      <c r="AH363" s="145">
        <f>L363+O363+R363+U363+X363+AA363+AD363</f>
        <v>388</v>
      </c>
      <c r="AI363" s="139">
        <f t="shared" si="55"/>
        <v>61340</v>
      </c>
      <c r="AJ363" s="118">
        <f t="shared" si="53"/>
        <v>61340</v>
      </c>
      <c r="AM363" t="b">
        <f>D363='15.02.2022 Смета'!D365</f>
        <v>1</v>
      </c>
      <c r="AN363" t="b">
        <f>F363='15.02.2022 Смета'!E365</f>
        <v>1</v>
      </c>
      <c r="AO363" t="b">
        <f>G363='15.02.2022 Смета'!F365</f>
        <v>1</v>
      </c>
      <c r="AP363" t="b">
        <f>H363='15.02.2022 Смета'!G365</f>
        <v>1</v>
      </c>
    </row>
    <row r="364" spans="1:42" x14ac:dyDescent="0.25">
      <c r="A364" s="106"/>
      <c r="B364" s="96"/>
      <c r="C364" s="97"/>
      <c r="D364" s="179" t="s">
        <v>915</v>
      </c>
      <c r="E364" s="99"/>
      <c r="F364" s="99"/>
      <c r="G364" s="99"/>
      <c r="H364" s="99"/>
      <c r="I364" s="99"/>
      <c r="J364" s="99"/>
      <c r="K364" s="99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2"/>
      <c r="AE364" s="79"/>
      <c r="AF364" s="79"/>
      <c r="AG364" s="153"/>
      <c r="AH364" s="151"/>
      <c r="AI364" s="151"/>
      <c r="AJ364" s="164"/>
      <c r="AM364" t="b">
        <f>D364='15.02.2022 Смета'!D366</f>
        <v>1</v>
      </c>
      <c r="AN364" t="b">
        <f>F364='15.02.2022 Смета'!E366</f>
        <v>1</v>
      </c>
      <c r="AO364" t="b">
        <f>G364='15.02.2022 Смета'!F366</f>
        <v>1</v>
      </c>
      <c r="AP364" t="b">
        <f>H364='15.02.2022 Смета'!G366</f>
        <v>1</v>
      </c>
    </row>
    <row r="365" spans="1:42" ht="39.4" customHeight="1" x14ac:dyDescent="0.25">
      <c r="A365" s="108">
        <v>297</v>
      </c>
      <c r="B365" s="15" t="s">
        <v>246</v>
      </c>
      <c r="C365" s="21" t="s">
        <v>247</v>
      </c>
      <c r="D365" s="22" t="s">
        <v>254</v>
      </c>
      <c r="E365" s="21" t="s">
        <v>1052</v>
      </c>
      <c r="F365" s="35">
        <v>44652</v>
      </c>
      <c r="G365" s="35">
        <v>44654</v>
      </c>
      <c r="H365" s="21" t="s">
        <v>309</v>
      </c>
      <c r="I365" s="22" t="s">
        <v>742</v>
      </c>
      <c r="J365" s="35">
        <v>44652</v>
      </c>
      <c r="K365" s="35">
        <v>44654</v>
      </c>
      <c r="L365" s="14"/>
      <c r="M365" s="10">
        <v>3400</v>
      </c>
      <c r="N365" s="10">
        <f t="shared" si="46"/>
        <v>0</v>
      </c>
      <c r="O365" s="14"/>
      <c r="P365" s="10">
        <v>2900</v>
      </c>
      <c r="Q365" s="10">
        <f t="shared" si="47"/>
        <v>0</v>
      </c>
      <c r="R365" s="14"/>
      <c r="S365" s="10">
        <v>2800</v>
      </c>
      <c r="T365" s="10">
        <f t="shared" si="48"/>
        <v>0</v>
      </c>
      <c r="U365" s="10">
        <v>82</v>
      </c>
      <c r="V365" s="10">
        <v>150</v>
      </c>
      <c r="W365" s="10">
        <f t="shared" si="50"/>
        <v>12300</v>
      </c>
      <c r="X365" s="10">
        <v>82</v>
      </c>
      <c r="Y365" s="10">
        <v>150</v>
      </c>
      <c r="Z365" s="10">
        <f t="shared" si="51"/>
        <v>12300</v>
      </c>
      <c r="AA365" s="10">
        <v>82</v>
      </c>
      <c r="AB365" s="10">
        <v>150</v>
      </c>
      <c r="AC365" s="10">
        <f t="shared" si="52"/>
        <v>12300</v>
      </c>
      <c r="AD365" s="10">
        <v>230</v>
      </c>
      <c r="AE365" s="26">
        <v>7</v>
      </c>
      <c r="AF365" s="7">
        <v>1795</v>
      </c>
      <c r="AG365" s="152">
        <v>1</v>
      </c>
      <c r="AH365" s="145">
        <f>L365+O365+R365+U365+X365+AA365+AD365</f>
        <v>476</v>
      </c>
      <c r="AI365" s="139">
        <f t="shared" si="55"/>
        <v>38695</v>
      </c>
      <c r="AJ365" s="118">
        <f t="shared" si="53"/>
        <v>38695</v>
      </c>
      <c r="AM365" t="b">
        <f>D365='15.02.2022 Смета'!D367</f>
        <v>1</v>
      </c>
      <c r="AN365" t="b">
        <f>F365='15.02.2022 Смета'!E367</f>
        <v>1</v>
      </c>
      <c r="AO365" t="b">
        <f>G365='15.02.2022 Смета'!F367</f>
        <v>1</v>
      </c>
      <c r="AP365" t="b">
        <f>H365='15.02.2022 Смета'!G367</f>
        <v>1</v>
      </c>
    </row>
    <row r="366" spans="1:42" ht="16.149999999999999" customHeight="1" x14ac:dyDescent="0.25">
      <c r="A366" s="108">
        <v>298</v>
      </c>
      <c r="B366" s="15" t="s">
        <v>246</v>
      </c>
      <c r="C366" s="21" t="s">
        <v>247</v>
      </c>
      <c r="D366" s="22" t="s">
        <v>69</v>
      </c>
      <c r="E366" s="21" t="s">
        <v>340</v>
      </c>
      <c r="F366" s="35">
        <v>44652</v>
      </c>
      <c r="G366" s="35">
        <v>44654</v>
      </c>
      <c r="H366" s="21" t="s">
        <v>309</v>
      </c>
      <c r="I366" s="22" t="s">
        <v>300</v>
      </c>
      <c r="J366" s="35">
        <v>44652</v>
      </c>
      <c r="K366" s="35">
        <v>44654</v>
      </c>
      <c r="L366" s="14"/>
      <c r="M366" s="10">
        <v>3400</v>
      </c>
      <c r="N366" s="10">
        <f t="shared" si="46"/>
        <v>0</v>
      </c>
      <c r="O366" s="14"/>
      <c r="P366" s="10">
        <v>2900</v>
      </c>
      <c r="Q366" s="10">
        <f t="shared" si="47"/>
        <v>0</v>
      </c>
      <c r="R366" s="14"/>
      <c r="S366" s="10">
        <v>2800</v>
      </c>
      <c r="T366" s="10">
        <f t="shared" si="48"/>
        <v>0</v>
      </c>
      <c r="U366" s="10">
        <v>44</v>
      </c>
      <c r="V366" s="10">
        <v>150</v>
      </c>
      <c r="W366" s="10">
        <f t="shared" si="50"/>
        <v>6600</v>
      </c>
      <c r="X366" s="10">
        <v>28</v>
      </c>
      <c r="Y366" s="10">
        <v>150</v>
      </c>
      <c r="Z366" s="10">
        <f t="shared" si="51"/>
        <v>4200</v>
      </c>
      <c r="AA366" s="10">
        <v>28</v>
      </c>
      <c r="AB366" s="10">
        <v>150</v>
      </c>
      <c r="AC366" s="10">
        <f t="shared" si="52"/>
        <v>4200</v>
      </c>
      <c r="AD366" s="10"/>
      <c r="AE366" s="26">
        <v>7</v>
      </c>
      <c r="AF366" s="7">
        <f t="shared" ref="AF366:AF445" si="57">AD366*AE366</f>
        <v>0</v>
      </c>
      <c r="AG366" s="152">
        <v>1</v>
      </c>
      <c r="AH366" s="145">
        <f>L366+O366+R366+U366+X366+AA366+AD366</f>
        <v>100</v>
      </c>
      <c r="AI366" s="139">
        <f t="shared" si="55"/>
        <v>15000</v>
      </c>
      <c r="AJ366" s="118">
        <f t="shared" si="53"/>
        <v>15000</v>
      </c>
      <c r="AM366" t="b">
        <f>D366='15.02.2022 Смета'!D368</f>
        <v>1</v>
      </c>
      <c r="AN366" t="b">
        <f>F366='15.02.2022 Смета'!E368</f>
        <v>1</v>
      </c>
      <c r="AO366" t="b">
        <f>G366='15.02.2022 Смета'!F368</f>
        <v>1</v>
      </c>
      <c r="AP366" t="b">
        <f>H366='15.02.2022 Смета'!G368</f>
        <v>1</v>
      </c>
    </row>
    <row r="367" spans="1:42" ht="16.899999999999999" customHeight="1" x14ac:dyDescent="0.25">
      <c r="A367" s="106"/>
      <c r="B367" s="96"/>
      <c r="C367" s="97"/>
      <c r="D367" s="179" t="s">
        <v>892</v>
      </c>
      <c r="E367" s="99"/>
      <c r="F367" s="99"/>
      <c r="G367" s="99"/>
      <c r="H367" s="99"/>
      <c r="I367" s="99"/>
      <c r="J367" s="99"/>
      <c r="K367" s="99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2"/>
      <c r="AE367" s="79"/>
      <c r="AF367" s="79"/>
      <c r="AG367" s="153"/>
      <c r="AH367" s="151"/>
      <c r="AI367" s="151"/>
      <c r="AJ367" s="164"/>
      <c r="AM367" t="b">
        <f>D367='15.02.2022 Смета'!D369</f>
        <v>1</v>
      </c>
      <c r="AN367" t="b">
        <f>F367='15.02.2022 Смета'!E369</f>
        <v>1</v>
      </c>
      <c r="AO367" t="b">
        <f>G367='15.02.2022 Смета'!F369</f>
        <v>1</v>
      </c>
      <c r="AP367" t="b">
        <f>H367='15.02.2022 Смета'!G369</f>
        <v>1</v>
      </c>
    </row>
    <row r="368" spans="1:42" ht="16.149999999999999" customHeight="1" x14ac:dyDescent="0.25">
      <c r="A368" s="108">
        <v>299</v>
      </c>
      <c r="B368" s="8" t="s">
        <v>196</v>
      </c>
      <c r="C368" s="21" t="s">
        <v>124</v>
      </c>
      <c r="D368" s="22" t="s">
        <v>174</v>
      </c>
      <c r="E368" s="21" t="s">
        <v>435</v>
      </c>
      <c r="F368" s="35">
        <v>44604</v>
      </c>
      <c r="G368" s="35">
        <v>44605</v>
      </c>
      <c r="H368" s="21" t="s">
        <v>318</v>
      </c>
      <c r="I368" s="22" t="s">
        <v>435</v>
      </c>
      <c r="J368" s="35">
        <v>44604</v>
      </c>
      <c r="K368" s="35">
        <v>44605</v>
      </c>
      <c r="L368" s="10"/>
      <c r="M368" s="10">
        <v>3400</v>
      </c>
      <c r="N368" s="10">
        <f t="shared" ref="N368:N446" si="58">L368*M368</f>
        <v>0</v>
      </c>
      <c r="O368" s="10"/>
      <c r="P368" s="10">
        <v>2900</v>
      </c>
      <c r="Q368" s="10">
        <f t="shared" ref="Q368:Q446" si="59">O368*P368</f>
        <v>0</v>
      </c>
      <c r="R368" s="10"/>
      <c r="S368" s="10">
        <v>2800</v>
      </c>
      <c r="T368" s="10">
        <f t="shared" ref="T368:T446" si="60">R368*S368</f>
        <v>0</v>
      </c>
      <c r="U368" s="10">
        <v>16</v>
      </c>
      <c r="V368" s="10">
        <v>150</v>
      </c>
      <c r="W368" s="10">
        <f t="shared" si="50"/>
        <v>2400</v>
      </c>
      <c r="X368" s="10">
        <v>16</v>
      </c>
      <c r="Y368" s="10">
        <v>150</v>
      </c>
      <c r="Z368" s="10">
        <f t="shared" si="51"/>
        <v>2400</v>
      </c>
      <c r="AA368" s="10">
        <v>32</v>
      </c>
      <c r="AB368" s="10">
        <v>150</v>
      </c>
      <c r="AC368" s="10">
        <f t="shared" si="52"/>
        <v>4800</v>
      </c>
      <c r="AD368" s="11"/>
      <c r="AE368" s="26">
        <v>7</v>
      </c>
      <c r="AF368" s="7">
        <f t="shared" si="57"/>
        <v>0</v>
      </c>
      <c r="AG368" s="152">
        <v>1</v>
      </c>
      <c r="AH368" s="145">
        <f t="shared" ref="AH368:AH373" si="61">L368+O368+R368+U368+X368+AA368+AD368</f>
        <v>64</v>
      </c>
      <c r="AI368" s="139">
        <f t="shared" si="55"/>
        <v>9600</v>
      </c>
      <c r="AJ368" s="118">
        <f t="shared" si="53"/>
        <v>9600</v>
      </c>
      <c r="AM368" t="b">
        <f>D368='15.02.2022 Смета'!D370</f>
        <v>1</v>
      </c>
      <c r="AN368" t="b">
        <f>F368='15.02.2022 Смета'!E370</f>
        <v>1</v>
      </c>
      <c r="AO368" t="b">
        <f>G368='15.02.2022 Смета'!F370</f>
        <v>1</v>
      </c>
      <c r="AP368" t="b">
        <f>H368='15.02.2022 Смета'!G370</f>
        <v>1</v>
      </c>
    </row>
    <row r="369" spans="1:42" ht="27" customHeight="1" x14ac:dyDescent="0.25">
      <c r="A369" s="108">
        <v>300</v>
      </c>
      <c r="B369" s="8" t="s">
        <v>196</v>
      </c>
      <c r="C369" s="21" t="s">
        <v>124</v>
      </c>
      <c r="D369" s="42" t="s">
        <v>71</v>
      </c>
      <c r="E369" s="44" t="s">
        <v>436</v>
      </c>
      <c r="F369" s="35">
        <v>44604</v>
      </c>
      <c r="G369" s="35">
        <v>44605</v>
      </c>
      <c r="H369" s="21" t="s">
        <v>318</v>
      </c>
      <c r="I369" s="42" t="s">
        <v>436</v>
      </c>
      <c r="J369" s="35">
        <v>44604</v>
      </c>
      <c r="K369" s="35">
        <v>44605</v>
      </c>
      <c r="L369" s="10"/>
      <c r="M369" s="10">
        <v>3400</v>
      </c>
      <c r="N369" s="10">
        <f t="shared" si="58"/>
        <v>0</v>
      </c>
      <c r="O369" s="10"/>
      <c r="P369" s="10">
        <v>2900</v>
      </c>
      <c r="Q369" s="10">
        <f t="shared" si="59"/>
        <v>0</v>
      </c>
      <c r="R369" s="10"/>
      <c r="S369" s="10">
        <v>2800</v>
      </c>
      <c r="T369" s="10">
        <f t="shared" si="60"/>
        <v>0</v>
      </c>
      <c r="U369" s="10">
        <v>16</v>
      </c>
      <c r="V369" s="10">
        <v>150</v>
      </c>
      <c r="W369" s="10">
        <f t="shared" si="50"/>
        <v>2400</v>
      </c>
      <c r="X369" s="10">
        <v>16</v>
      </c>
      <c r="Y369" s="10">
        <v>150</v>
      </c>
      <c r="Z369" s="10">
        <f t="shared" si="51"/>
        <v>2400</v>
      </c>
      <c r="AA369" s="10">
        <v>32</v>
      </c>
      <c r="AB369" s="10">
        <v>150</v>
      </c>
      <c r="AC369" s="10">
        <f t="shared" si="52"/>
        <v>4800</v>
      </c>
      <c r="AD369" s="11"/>
      <c r="AE369" s="26">
        <v>7</v>
      </c>
      <c r="AF369" s="7">
        <f t="shared" si="57"/>
        <v>0</v>
      </c>
      <c r="AG369" s="152">
        <v>1</v>
      </c>
      <c r="AH369" s="145">
        <f t="shared" si="61"/>
        <v>64</v>
      </c>
      <c r="AI369" s="139">
        <f t="shared" si="55"/>
        <v>9600</v>
      </c>
      <c r="AJ369" s="118">
        <f t="shared" si="53"/>
        <v>9600</v>
      </c>
      <c r="AM369" t="b">
        <f>D369='15.02.2022 Смета'!D371</f>
        <v>1</v>
      </c>
      <c r="AN369" t="b">
        <f>F369='15.02.2022 Смета'!E371</f>
        <v>1</v>
      </c>
      <c r="AO369" t="b">
        <f>G369='15.02.2022 Смета'!F371</f>
        <v>1</v>
      </c>
      <c r="AP369" t="b">
        <f>H369='15.02.2022 Смета'!G371</f>
        <v>1</v>
      </c>
    </row>
    <row r="370" spans="1:42" ht="16.149999999999999" customHeight="1" x14ac:dyDescent="0.25">
      <c r="A370" s="108">
        <v>301</v>
      </c>
      <c r="B370" s="8" t="s">
        <v>196</v>
      </c>
      <c r="C370" s="21" t="s">
        <v>124</v>
      </c>
      <c r="D370" s="42" t="s">
        <v>641</v>
      </c>
      <c r="E370" s="44" t="s">
        <v>451</v>
      </c>
      <c r="F370" s="35">
        <v>44604</v>
      </c>
      <c r="G370" s="35">
        <v>44605</v>
      </c>
      <c r="H370" s="21" t="s">
        <v>318</v>
      </c>
      <c r="I370" s="42" t="s">
        <v>451</v>
      </c>
      <c r="J370" s="35">
        <v>44604</v>
      </c>
      <c r="K370" s="35">
        <v>44605</v>
      </c>
      <c r="L370" s="10"/>
      <c r="M370" s="10">
        <v>3400</v>
      </c>
      <c r="N370" s="10">
        <f t="shared" si="58"/>
        <v>0</v>
      </c>
      <c r="O370" s="10"/>
      <c r="P370" s="10">
        <v>2900</v>
      </c>
      <c r="Q370" s="10">
        <f t="shared" si="59"/>
        <v>0</v>
      </c>
      <c r="R370" s="10"/>
      <c r="S370" s="10">
        <v>2800</v>
      </c>
      <c r="T370" s="10">
        <f t="shared" si="60"/>
        <v>0</v>
      </c>
      <c r="U370" s="10">
        <v>16</v>
      </c>
      <c r="V370" s="10">
        <v>150</v>
      </c>
      <c r="W370" s="10">
        <f t="shared" si="50"/>
        <v>2400</v>
      </c>
      <c r="X370" s="10">
        <v>16</v>
      </c>
      <c r="Y370" s="10">
        <v>150</v>
      </c>
      <c r="Z370" s="10">
        <f t="shared" si="51"/>
        <v>2400</v>
      </c>
      <c r="AA370" s="10">
        <v>32</v>
      </c>
      <c r="AB370" s="10">
        <v>150</v>
      </c>
      <c r="AC370" s="10">
        <f t="shared" si="52"/>
        <v>4800</v>
      </c>
      <c r="AD370" s="11"/>
      <c r="AE370" s="26">
        <v>7</v>
      </c>
      <c r="AF370" s="7">
        <f t="shared" si="57"/>
        <v>0</v>
      </c>
      <c r="AG370" s="152">
        <v>1</v>
      </c>
      <c r="AH370" s="145">
        <f t="shared" si="61"/>
        <v>64</v>
      </c>
      <c r="AI370" s="139">
        <f t="shared" si="55"/>
        <v>9600</v>
      </c>
      <c r="AJ370" s="118">
        <f t="shared" si="53"/>
        <v>9600</v>
      </c>
      <c r="AM370" t="b">
        <f>D370='15.02.2022 Смета'!D372</f>
        <v>1</v>
      </c>
      <c r="AN370" t="b">
        <f>F370='15.02.2022 Смета'!E372</f>
        <v>1</v>
      </c>
      <c r="AO370" t="b">
        <f>G370='15.02.2022 Смета'!F372</f>
        <v>1</v>
      </c>
      <c r="AP370" t="b">
        <f>H370='15.02.2022 Смета'!G372</f>
        <v>1</v>
      </c>
    </row>
    <row r="371" spans="1:42" ht="16.149999999999999" customHeight="1" x14ac:dyDescent="0.25">
      <c r="A371" s="108">
        <v>302</v>
      </c>
      <c r="B371" s="8" t="s">
        <v>196</v>
      </c>
      <c r="C371" s="21" t="s">
        <v>124</v>
      </c>
      <c r="D371" s="42" t="s">
        <v>642</v>
      </c>
      <c r="E371" s="44" t="s">
        <v>467</v>
      </c>
      <c r="F371" s="35">
        <v>44610</v>
      </c>
      <c r="G371" s="35">
        <v>44612</v>
      </c>
      <c r="H371" s="44" t="s">
        <v>318</v>
      </c>
      <c r="I371" s="42" t="s">
        <v>467</v>
      </c>
      <c r="J371" s="35">
        <v>44610</v>
      </c>
      <c r="K371" s="35">
        <v>44612</v>
      </c>
      <c r="L371" s="10"/>
      <c r="M371" s="10">
        <v>3400</v>
      </c>
      <c r="N371" s="10">
        <f t="shared" si="58"/>
        <v>0</v>
      </c>
      <c r="O371" s="10"/>
      <c r="P371" s="10">
        <v>2900</v>
      </c>
      <c r="Q371" s="10">
        <f t="shared" si="59"/>
        <v>0</v>
      </c>
      <c r="R371" s="10"/>
      <c r="S371" s="10">
        <v>2800</v>
      </c>
      <c r="T371" s="10">
        <f t="shared" si="60"/>
        <v>0</v>
      </c>
      <c r="U371" s="10">
        <v>16</v>
      </c>
      <c r="V371" s="10">
        <v>150</v>
      </c>
      <c r="W371" s="10">
        <f t="shared" si="50"/>
        <v>2400</v>
      </c>
      <c r="X371" s="10">
        <v>16</v>
      </c>
      <c r="Y371" s="10">
        <v>150</v>
      </c>
      <c r="Z371" s="10">
        <f t="shared" si="51"/>
        <v>2400</v>
      </c>
      <c r="AA371" s="10">
        <v>32</v>
      </c>
      <c r="AB371" s="10">
        <v>150</v>
      </c>
      <c r="AC371" s="10">
        <f t="shared" si="52"/>
        <v>4800</v>
      </c>
      <c r="AD371" s="11"/>
      <c r="AE371" s="26">
        <v>7</v>
      </c>
      <c r="AF371" s="7">
        <f t="shared" si="57"/>
        <v>0</v>
      </c>
      <c r="AG371" s="152">
        <v>1</v>
      </c>
      <c r="AH371" s="145">
        <f t="shared" si="61"/>
        <v>64</v>
      </c>
      <c r="AI371" s="139">
        <f t="shared" si="55"/>
        <v>9600</v>
      </c>
      <c r="AJ371" s="118">
        <f t="shared" si="53"/>
        <v>9600</v>
      </c>
      <c r="AM371" t="b">
        <f>D371='15.02.2022 Смета'!D373</f>
        <v>1</v>
      </c>
      <c r="AN371" t="b">
        <f>F371='15.02.2022 Смета'!E373</f>
        <v>1</v>
      </c>
      <c r="AO371" t="b">
        <f>G371='15.02.2022 Смета'!F373</f>
        <v>1</v>
      </c>
      <c r="AP371" t="b">
        <f>H371='15.02.2022 Смета'!G373</f>
        <v>1</v>
      </c>
    </row>
    <row r="372" spans="1:42" ht="16.149999999999999" customHeight="1" x14ac:dyDescent="0.25">
      <c r="A372" s="108">
        <v>303</v>
      </c>
      <c r="B372" s="8" t="s">
        <v>196</v>
      </c>
      <c r="C372" s="21" t="s">
        <v>124</v>
      </c>
      <c r="D372" s="42" t="s">
        <v>174</v>
      </c>
      <c r="E372" s="44" t="s">
        <v>437</v>
      </c>
      <c r="F372" s="35">
        <v>44617</v>
      </c>
      <c r="G372" s="35">
        <v>44619</v>
      </c>
      <c r="H372" s="44" t="s">
        <v>318</v>
      </c>
      <c r="I372" s="42" t="s">
        <v>437</v>
      </c>
      <c r="J372" s="35">
        <v>44617</v>
      </c>
      <c r="K372" s="35">
        <v>44619</v>
      </c>
      <c r="L372" s="10"/>
      <c r="M372" s="10">
        <v>3400</v>
      </c>
      <c r="N372" s="10">
        <f t="shared" si="58"/>
        <v>0</v>
      </c>
      <c r="O372" s="10"/>
      <c r="P372" s="10">
        <v>2900</v>
      </c>
      <c r="Q372" s="10">
        <f t="shared" si="59"/>
        <v>0</v>
      </c>
      <c r="R372" s="10"/>
      <c r="S372" s="10">
        <v>2800</v>
      </c>
      <c r="T372" s="10">
        <f t="shared" si="60"/>
        <v>0</v>
      </c>
      <c r="U372" s="10">
        <v>27</v>
      </c>
      <c r="V372" s="10">
        <v>150</v>
      </c>
      <c r="W372" s="10">
        <f t="shared" si="50"/>
        <v>4050</v>
      </c>
      <c r="X372" s="10">
        <v>27</v>
      </c>
      <c r="Y372" s="10">
        <v>150</v>
      </c>
      <c r="Z372" s="10">
        <f t="shared" si="51"/>
        <v>4050</v>
      </c>
      <c r="AA372" s="10">
        <v>54</v>
      </c>
      <c r="AB372" s="10">
        <v>150</v>
      </c>
      <c r="AC372" s="10">
        <f t="shared" si="52"/>
        <v>8100</v>
      </c>
      <c r="AD372" s="11"/>
      <c r="AE372" s="26">
        <v>7</v>
      </c>
      <c r="AF372" s="7">
        <f t="shared" si="57"/>
        <v>0</v>
      </c>
      <c r="AG372" s="152">
        <v>1</v>
      </c>
      <c r="AH372" s="145">
        <f t="shared" si="61"/>
        <v>108</v>
      </c>
      <c r="AI372" s="139">
        <f t="shared" si="55"/>
        <v>16200</v>
      </c>
      <c r="AJ372" s="118">
        <f t="shared" si="53"/>
        <v>16200</v>
      </c>
      <c r="AM372" t="b">
        <f>D372='15.02.2022 Смета'!D374</f>
        <v>1</v>
      </c>
      <c r="AN372" t="b">
        <f>F372='15.02.2022 Смета'!E374</f>
        <v>1</v>
      </c>
      <c r="AO372" t="b">
        <f>G372='15.02.2022 Смета'!F374</f>
        <v>1</v>
      </c>
      <c r="AP372" t="b">
        <f>H372='15.02.2022 Смета'!G374</f>
        <v>1</v>
      </c>
    </row>
    <row r="373" spans="1:42" ht="16.149999999999999" customHeight="1" x14ac:dyDescent="0.25">
      <c r="A373" s="108">
        <v>304</v>
      </c>
      <c r="B373" s="8" t="s">
        <v>196</v>
      </c>
      <c r="C373" s="21" t="s">
        <v>124</v>
      </c>
      <c r="D373" s="42" t="s">
        <v>643</v>
      </c>
      <c r="E373" s="44" t="s">
        <v>437</v>
      </c>
      <c r="F373" s="35">
        <v>44617</v>
      </c>
      <c r="G373" s="35">
        <v>44619</v>
      </c>
      <c r="H373" s="44" t="s">
        <v>318</v>
      </c>
      <c r="I373" s="42" t="s">
        <v>437</v>
      </c>
      <c r="J373" s="35">
        <v>44617</v>
      </c>
      <c r="K373" s="35">
        <v>44619</v>
      </c>
      <c r="L373" s="10"/>
      <c r="M373" s="10">
        <v>3400</v>
      </c>
      <c r="N373" s="10">
        <f t="shared" si="58"/>
        <v>0</v>
      </c>
      <c r="O373" s="10"/>
      <c r="P373" s="10">
        <v>2900</v>
      </c>
      <c r="Q373" s="10">
        <f t="shared" si="59"/>
        <v>0</v>
      </c>
      <c r="R373" s="10"/>
      <c r="S373" s="10">
        <v>2800</v>
      </c>
      <c r="T373" s="10">
        <f t="shared" si="60"/>
        <v>0</v>
      </c>
      <c r="U373" s="10">
        <v>27</v>
      </c>
      <c r="V373" s="10">
        <v>150</v>
      </c>
      <c r="W373" s="10">
        <f t="shared" si="50"/>
        <v>4050</v>
      </c>
      <c r="X373" s="10">
        <v>27</v>
      </c>
      <c r="Y373" s="10">
        <v>150</v>
      </c>
      <c r="Z373" s="10">
        <f t="shared" si="51"/>
        <v>4050</v>
      </c>
      <c r="AA373" s="10">
        <v>54</v>
      </c>
      <c r="AB373" s="10">
        <v>150</v>
      </c>
      <c r="AC373" s="10">
        <f t="shared" si="52"/>
        <v>8100</v>
      </c>
      <c r="AD373" s="11"/>
      <c r="AE373" s="26">
        <v>7</v>
      </c>
      <c r="AF373" s="7">
        <f t="shared" si="57"/>
        <v>0</v>
      </c>
      <c r="AG373" s="152">
        <v>1</v>
      </c>
      <c r="AH373" s="145">
        <f t="shared" si="61"/>
        <v>108</v>
      </c>
      <c r="AI373" s="139">
        <f t="shared" si="55"/>
        <v>16200</v>
      </c>
      <c r="AJ373" s="118">
        <f t="shared" si="53"/>
        <v>16200</v>
      </c>
      <c r="AM373" t="b">
        <f>D373='15.02.2022 Смета'!D375</f>
        <v>1</v>
      </c>
      <c r="AN373" t="b">
        <f>F373='15.02.2022 Смета'!E375</f>
        <v>1</v>
      </c>
      <c r="AO373" t="b">
        <f>G373='15.02.2022 Смета'!F375</f>
        <v>1</v>
      </c>
      <c r="AP373" t="b">
        <f>H373='15.02.2022 Смета'!G375</f>
        <v>1</v>
      </c>
    </row>
    <row r="374" spans="1:42" ht="53.65" customHeight="1" x14ac:dyDescent="0.25">
      <c r="A374" s="108">
        <v>305</v>
      </c>
      <c r="B374" s="8" t="s">
        <v>196</v>
      </c>
      <c r="C374" s="21" t="s">
        <v>124</v>
      </c>
      <c r="D374" s="22" t="s">
        <v>644</v>
      </c>
      <c r="E374" s="21" t="s">
        <v>743</v>
      </c>
      <c r="F374" s="35">
        <v>44679</v>
      </c>
      <c r="G374" s="35">
        <v>44682</v>
      </c>
      <c r="H374" s="21" t="s">
        <v>298</v>
      </c>
      <c r="I374" s="22" t="s">
        <v>743</v>
      </c>
      <c r="J374" s="35">
        <v>44679</v>
      </c>
      <c r="K374" s="35">
        <v>44682</v>
      </c>
      <c r="L374" s="10"/>
      <c r="M374" s="10">
        <v>3400</v>
      </c>
      <c r="N374" s="10">
        <f t="shared" si="58"/>
        <v>0</v>
      </c>
      <c r="O374" s="10"/>
      <c r="P374" s="10">
        <v>2900</v>
      </c>
      <c r="Q374" s="10">
        <f t="shared" si="59"/>
        <v>0</v>
      </c>
      <c r="R374" s="10"/>
      <c r="S374" s="10">
        <v>2800</v>
      </c>
      <c r="T374" s="10">
        <f t="shared" si="60"/>
        <v>0</v>
      </c>
      <c r="U374" s="10">
        <v>55</v>
      </c>
      <c r="V374" s="10">
        <v>150</v>
      </c>
      <c r="W374" s="10">
        <f t="shared" si="50"/>
        <v>8250</v>
      </c>
      <c r="X374" s="10">
        <v>55</v>
      </c>
      <c r="Y374" s="10">
        <v>150</v>
      </c>
      <c r="Z374" s="10">
        <f t="shared" si="51"/>
        <v>8250</v>
      </c>
      <c r="AA374" s="10">
        <v>110</v>
      </c>
      <c r="AB374" s="10">
        <v>150</v>
      </c>
      <c r="AC374" s="10">
        <f t="shared" si="52"/>
        <v>16500</v>
      </c>
      <c r="AD374" s="11">
        <v>223</v>
      </c>
      <c r="AE374" s="26">
        <v>7</v>
      </c>
      <c r="AF374" s="7">
        <f t="shared" si="57"/>
        <v>1561</v>
      </c>
      <c r="AG374" s="152">
        <v>1</v>
      </c>
      <c r="AH374" s="145">
        <v>421</v>
      </c>
      <c r="AI374" s="139">
        <f t="shared" si="55"/>
        <v>34561</v>
      </c>
      <c r="AJ374" s="118">
        <f t="shared" si="53"/>
        <v>34561</v>
      </c>
      <c r="AM374" t="b">
        <f>D374='15.02.2022 Смета'!D376</f>
        <v>1</v>
      </c>
      <c r="AN374" t="b">
        <f>F374='15.02.2022 Смета'!E376</f>
        <v>1</v>
      </c>
      <c r="AO374" t="b">
        <f>G374='15.02.2022 Смета'!F376</f>
        <v>1</v>
      </c>
      <c r="AP374" t="b">
        <f>H374='15.02.2022 Смета'!G376</f>
        <v>1</v>
      </c>
    </row>
    <row r="375" spans="1:42" ht="52.9" customHeight="1" x14ac:dyDescent="0.25">
      <c r="A375" s="108">
        <v>306</v>
      </c>
      <c r="B375" s="8" t="s">
        <v>196</v>
      </c>
      <c r="C375" s="21" t="s">
        <v>124</v>
      </c>
      <c r="D375" s="22" t="s">
        <v>645</v>
      </c>
      <c r="E375" s="21" t="s">
        <v>743</v>
      </c>
      <c r="F375" s="35">
        <v>44679</v>
      </c>
      <c r="G375" s="35">
        <v>44682</v>
      </c>
      <c r="H375" s="21" t="s">
        <v>298</v>
      </c>
      <c r="I375" s="22" t="s">
        <v>743</v>
      </c>
      <c r="J375" s="35">
        <v>44679</v>
      </c>
      <c r="K375" s="35">
        <v>44682</v>
      </c>
      <c r="L375" s="10"/>
      <c r="M375" s="10">
        <v>3400</v>
      </c>
      <c r="N375" s="10">
        <f t="shared" si="58"/>
        <v>0</v>
      </c>
      <c r="O375" s="10"/>
      <c r="P375" s="10">
        <v>2900</v>
      </c>
      <c r="Q375" s="10">
        <f t="shared" si="59"/>
        <v>0</v>
      </c>
      <c r="R375" s="10"/>
      <c r="S375" s="10">
        <v>2800</v>
      </c>
      <c r="T375" s="10">
        <f t="shared" si="60"/>
        <v>0</v>
      </c>
      <c r="U375" s="10">
        <v>55</v>
      </c>
      <c r="V375" s="10">
        <v>150</v>
      </c>
      <c r="W375" s="10">
        <f t="shared" si="50"/>
        <v>8250</v>
      </c>
      <c r="X375" s="10">
        <v>55</v>
      </c>
      <c r="Y375" s="10">
        <v>150</v>
      </c>
      <c r="Z375" s="10">
        <f t="shared" si="51"/>
        <v>8250</v>
      </c>
      <c r="AA375" s="10">
        <v>110</v>
      </c>
      <c r="AB375" s="10">
        <v>150</v>
      </c>
      <c r="AC375" s="10">
        <f t="shared" si="52"/>
        <v>16500</v>
      </c>
      <c r="AD375" s="11">
        <v>223</v>
      </c>
      <c r="AE375" s="26">
        <v>7</v>
      </c>
      <c r="AF375" s="7">
        <f t="shared" si="57"/>
        <v>1561</v>
      </c>
      <c r="AG375" s="152">
        <v>1</v>
      </c>
      <c r="AH375" s="145">
        <f>L375+O375+R375+U375+X375+AA375+AD375</f>
        <v>443</v>
      </c>
      <c r="AI375" s="139">
        <f t="shared" si="55"/>
        <v>34561</v>
      </c>
      <c r="AJ375" s="118">
        <f t="shared" si="53"/>
        <v>34561</v>
      </c>
      <c r="AM375" t="b">
        <f>D375='15.02.2022 Смета'!D377</f>
        <v>1</v>
      </c>
      <c r="AN375" t="b">
        <f>F375='15.02.2022 Смета'!E377</f>
        <v>1</v>
      </c>
      <c r="AO375" t="b">
        <f>G375='15.02.2022 Смета'!F377</f>
        <v>1</v>
      </c>
      <c r="AP375" t="b">
        <f>H375='15.02.2022 Смета'!G377</f>
        <v>1</v>
      </c>
    </row>
    <row r="376" spans="1:42" ht="52.5" customHeight="1" x14ac:dyDescent="0.25">
      <c r="A376" s="108">
        <v>307</v>
      </c>
      <c r="B376" s="8" t="s">
        <v>196</v>
      </c>
      <c r="C376" s="21" t="s">
        <v>124</v>
      </c>
      <c r="D376" s="22" t="s">
        <v>547</v>
      </c>
      <c r="E376" s="21" t="s">
        <v>743</v>
      </c>
      <c r="F376" s="35">
        <v>44708</v>
      </c>
      <c r="G376" s="35">
        <v>44710</v>
      </c>
      <c r="H376" s="41" t="s">
        <v>43</v>
      </c>
      <c r="I376" s="22" t="s">
        <v>743</v>
      </c>
      <c r="J376" s="35">
        <v>44708</v>
      </c>
      <c r="K376" s="35">
        <v>44710</v>
      </c>
      <c r="L376" s="28"/>
      <c r="M376" s="10">
        <v>3400</v>
      </c>
      <c r="N376" s="10">
        <f t="shared" si="58"/>
        <v>0</v>
      </c>
      <c r="O376" s="28"/>
      <c r="P376" s="10">
        <v>2900</v>
      </c>
      <c r="Q376" s="10">
        <f t="shared" si="59"/>
        <v>0</v>
      </c>
      <c r="R376" s="28"/>
      <c r="S376" s="10">
        <v>2800</v>
      </c>
      <c r="T376" s="10">
        <f t="shared" si="60"/>
        <v>0</v>
      </c>
      <c r="U376" s="10">
        <v>98</v>
      </c>
      <c r="V376" s="10">
        <v>150</v>
      </c>
      <c r="W376" s="10">
        <f t="shared" si="50"/>
        <v>14700</v>
      </c>
      <c r="X376" s="10">
        <v>98</v>
      </c>
      <c r="Y376" s="10">
        <v>150</v>
      </c>
      <c r="Z376" s="10">
        <f t="shared" si="51"/>
        <v>14700</v>
      </c>
      <c r="AA376" s="10">
        <v>196</v>
      </c>
      <c r="AB376" s="10">
        <v>150</v>
      </c>
      <c r="AC376" s="10">
        <f t="shared" si="52"/>
        <v>29400</v>
      </c>
      <c r="AD376" s="11">
        <v>395</v>
      </c>
      <c r="AE376" s="26">
        <v>7</v>
      </c>
      <c r="AF376" s="7">
        <f t="shared" si="57"/>
        <v>2765</v>
      </c>
      <c r="AG376" s="152">
        <v>1</v>
      </c>
      <c r="AH376" s="145">
        <f>L376+O376+R376+U376+X376+AA376+AD376</f>
        <v>787</v>
      </c>
      <c r="AI376" s="139">
        <f t="shared" si="55"/>
        <v>61565</v>
      </c>
      <c r="AJ376" s="118">
        <f t="shared" si="53"/>
        <v>61565</v>
      </c>
      <c r="AM376" t="b">
        <f>D376='15.02.2022 Смета'!D378</f>
        <v>1</v>
      </c>
      <c r="AN376" t="b">
        <f>F376='15.02.2022 Смета'!E378</f>
        <v>1</v>
      </c>
      <c r="AO376" t="b">
        <f>G376='15.02.2022 Смета'!F378</f>
        <v>1</v>
      </c>
      <c r="AP376" t="b">
        <f>H376='15.02.2022 Смета'!G378</f>
        <v>1</v>
      </c>
    </row>
    <row r="377" spans="1:42" ht="20.65" customHeight="1" x14ac:dyDescent="0.25">
      <c r="A377" s="106"/>
      <c r="B377" s="96"/>
      <c r="C377" s="97"/>
      <c r="D377" s="179" t="s">
        <v>893</v>
      </c>
      <c r="E377" s="99"/>
      <c r="F377" s="99"/>
      <c r="G377" s="99"/>
      <c r="H377" s="99"/>
      <c r="I377" s="99"/>
      <c r="J377" s="99"/>
      <c r="K377" s="99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2"/>
      <c r="AE377" s="79"/>
      <c r="AF377" s="79"/>
      <c r="AG377" s="153"/>
      <c r="AH377" s="151"/>
      <c r="AI377" s="151"/>
      <c r="AJ377" s="164"/>
      <c r="AM377" t="b">
        <f>D377='15.02.2022 Смета'!D379</f>
        <v>1</v>
      </c>
      <c r="AN377" t="b">
        <f>F377='15.02.2022 Смета'!E379</f>
        <v>1</v>
      </c>
      <c r="AO377" t="b">
        <f>G377='15.02.2022 Смета'!F379</f>
        <v>1</v>
      </c>
      <c r="AP377" t="b">
        <f>H377='15.02.2022 Смета'!G379</f>
        <v>1</v>
      </c>
    </row>
    <row r="378" spans="1:42" ht="66" customHeight="1" x14ac:dyDescent="0.25">
      <c r="A378" s="108">
        <v>308</v>
      </c>
      <c r="B378" s="8" t="s">
        <v>82</v>
      </c>
      <c r="C378" s="21" t="s">
        <v>202</v>
      </c>
      <c r="D378" s="22" t="s">
        <v>174</v>
      </c>
      <c r="E378" s="21" t="s">
        <v>456</v>
      </c>
      <c r="F378" s="35">
        <v>44596</v>
      </c>
      <c r="G378" s="35">
        <v>44598</v>
      </c>
      <c r="H378" s="21" t="s">
        <v>310</v>
      </c>
      <c r="I378" s="22" t="s">
        <v>456</v>
      </c>
      <c r="J378" s="35">
        <v>44596</v>
      </c>
      <c r="K378" s="35">
        <v>44598</v>
      </c>
      <c r="L378" s="10"/>
      <c r="M378" s="10">
        <v>3400</v>
      </c>
      <c r="N378" s="10">
        <f t="shared" si="58"/>
        <v>0</v>
      </c>
      <c r="O378" s="10"/>
      <c r="P378" s="10">
        <v>2900</v>
      </c>
      <c r="Q378" s="10">
        <f t="shared" si="59"/>
        <v>0</v>
      </c>
      <c r="R378" s="10"/>
      <c r="S378" s="10">
        <v>2800</v>
      </c>
      <c r="T378" s="10">
        <f t="shared" si="60"/>
        <v>0</v>
      </c>
      <c r="U378" s="10">
        <v>75</v>
      </c>
      <c r="V378" s="10">
        <v>150</v>
      </c>
      <c r="W378" s="10">
        <f t="shared" si="50"/>
        <v>11250</v>
      </c>
      <c r="X378" s="10">
        <v>75</v>
      </c>
      <c r="Y378" s="10">
        <v>150</v>
      </c>
      <c r="Z378" s="10">
        <f t="shared" si="51"/>
        <v>11250</v>
      </c>
      <c r="AA378" s="10">
        <v>73</v>
      </c>
      <c r="AB378" s="10">
        <v>150</v>
      </c>
      <c r="AC378" s="10">
        <f t="shared" si="52"/>
        <v>10950</v>
      </c>
      <c r="AD378" s="11"/>
      <c r="AE378" s="26">
        <v>7</v>
      </c>
      <c r="AF378" s="7">
        <f t="shared" si="57"/>
        <v>0</v>
      </c>
      <c r="AG378" s="152">
        <v>1</v>
      </c>
      <c r="AH378" s="145">
        <f>L378+O378+R378+U378+X378+AA378+AD378</f>
        <v>223</v>
      </c>
      <c r="AI378" s="139">
        <f t="shared" si="55"/>
        <v>33450</v>
      </c>
      <c r="AJ378" s="118">
        <f t="shared" si="53"/>
        <v>33450</v>
      </c>
      <c r="AM378" t="b">
        <f>D378='15.02.2022 Смета'!D380</f>
        <v>1</v>
      </c>
      <c r="AN378" t="b">
        <f>F378='15.02.2022 Смета'!E380</f>
        <v>1</v>
      </c>
      <c r="AO378" t="b">
        <f>G378='15.02.2022 Смета'!F380</f>
        <v>1</v>
      </c>
      <c r="AP378" t="b">
        <f>H378='15.02.2022 Смета'!G380</f>
        <v>1</v>
      </c>
    </row>
    <row r="379" spans="1:42" ht="66" customHeight="1" x14ac:dyDescent="0.25">
      <c r="A379" s="108">
        <v>309</v>
      </c>
      <c r="B379" s="8" t="s">
        <v>82</v>
      </c>
      <c r="C379" s="21" t="s">
        <v>202</v>
      </c>
      <c r="D379" s="22" t="s">
        <v>83</v>
      </c>
      <c r="E379" s="21" t="s">
        <v>1053</v>
      </c>
      <c r="F379" s="35">
        <v>44722</v>
      </c>
      <c r="G379" s="35">
        <v>44725</v>
      </c>
      <c r="H379" s="21" t="s">
        <v>310</v>
      </c>
      <c r="I379" s="22" t="s">
        <v>744</v>
      </c>
      <c r="J379" s="35">
        <v>44722</v>
      </c>
      <c r="K379" s="35">
        <v>44725</v>
      </c>
      <c r="L379" s="10"/>
      <c r="M379" s="10">
        <v>3400</v>
      </c>
      <c r="N379" s="10">
        <f t="shared" si="58"/>
        <v>0</v>
      </c>
      <c r="O379" s="10"/>
      <c r="P379" s="10">
        <v>2900</v>
      </c>
      <c r="Q379" s="10">
        <f t="shared" si="59"/>
        <v>0</v>
      </c>
      <c r="R379" s="10"/>
      <c r="S379" s="10">
        <v>2800</v>
      </c>
      <c r="T379" s="10">
        <f t="shared" si="60"/>
        <v>0</v>
      </c>
      <c r="U379" s="10">
        <v>75</v>
      </c>
      <c r="V379" s="10">
        <v>150</v>
      </c>
      <c r="W379" s="10">
        <f t="shared" si="50"/>
        <v>11250</v>
      </c>
      <c r="X379" s="10">
        <v>75</v>
      </c>
      <c r="Y379" s="10">
        <v>150</v>
      </c>
      <c r="Z379" s="10">
        <f t="shared" si="51"/>
        <v>11250</v>
      </c>
      <c r="AA379" s="10">
        <v>75</v>
      </c>
      <c r="AB379" s="10">
        <v>150</v>
      </c>
      <c r="AC379" s="10">
        <f t="shared" si="52"/>
        <v>11250</v>
      </c>
      <c r="AD379" s="11">
        <v>225</v>
      </c>
      <c r="AE379" s="26">
        <v>7</v>
      </c>
      <c r="AF379" s="7">
        <f t="shared" si="57"/>
        <v>1575</v>
      </c>
      <c r="AG379" s="152">
        <v>1</v>
      </c>
      <c r="AH379" s="145">
        <f>L379+O379+R379+U379+X379+AA379+AD379</f>
        <v>450</v>
      </c>
      <c r="AI379" s="139">
        <f t="shared" si="55"/>
        <v>35325</v>
      </c>
      <c r="AJ379" s="118">
        <f t="shared" si="53"/>
        <v>35325</v>
      </c>
      <c r="AM379" t="b">
        <f>D379='15.02.2022 Смета'!D381</f>
        <v>1</v>
      </c>
      <c r="AN379" t="b">
        <f>F379='15.02.2022 Смета'!E381</f>
        <v>1</v>
      </c>
      <c r="AO379" t="b">
        <f>G379='15.02.2022 Смета'!F381</f>
        <v>1</v>
      </c>
      <c r="AP379" t="b">
        <f>H379='15.02.2022 Смета'!G381</f>
        <v>1</v>
      </c>
    </row>
    <row r="380" spans="1:42" ht="17.649999999999999" customHeight="1" x14ac:dyDescent="0.25">
      <c r="A380" s="106"/>
      <c r="B380" s="96"/>
      <c r="C380" s="97"/>
      <c r="D380" s="179" t="s">
        <v>894</v>
      </c>
      <c r="E380" s="99"/>
      <c r="F380" s="99"/>
      <c r="G380" s="99"/>
      <c r="H380" s="99"/>
      <c r="I380" s="99"/>
      <c r="J380" s="99"/>
      <c r="K380" s="99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2"/>
      <c r="AE380" s="79"/>
      <c r="AF380" s="79"/>
      <c r="AG380" s="153"/>
      <c r="AH380" s="151"/>
      <c r="AI380" s="151"/>
      <c r="AJ380" s="164"/>
      <c r="AM380" t="b">
        <f>D380='15.02.2022 Смета'!D382</f>
        <v>1</v>
      </c>
      <c r="AN380" t="b">
        <f>F380='15.02.2022 Смета'!E382</f>
        <v>1</v>
      </c>
      <c r="AO380" t="b">
        <f>G380='15.02.2022 Смета'!F382</f>
        <v>1</v>
      </c>
      <c r="AP380" t="b">
        <f>H380='15.02.2022 Смета'!G382</f>
        <v>1</v>
      </c>
    </row>
    <row r="381" spans="1:42" ht="27" customHeight="1" x14ac:dyDescent="0.25">
      <c r="A381" s="108">
        <v>310</v>
      </c>
      <c r="B381" s="8" t="s">
        <v>66</v>
      </c>
      <c r="C381" s="21" t="s">
        <v>127</v>
      </c>
      <c r="D381" s="22" t="s">
        <v>70</v>
      </c>
      <c r="E381" s="21" t="s">
        <v>459</v>
      </c>
      <c r="F381" s="35">
        <v>44606</v>
      </c>
      <c r="G381" s="35">
        <v>44612</v>
      </c>
      <c r="H381" s="21" t="s">
        <v>812</v>
      </c>
      <c r="I381" s="22" t="s">
        <v>459</v>
      </c>
      <c r="J381" s="35">
        <v>44606</v>
      </c>
      <c r="K381" s="35">
        <v>44612</v>
      </c>
      <c r="L381" s="10"/>
      <c r="M381" s="10">
        <v>3400</v>
      </c>
      <c r="N381" s="10">
        <f t="shared" si="58"/>
        <v>0</v>
      </c>
      <c r="O381" s="10"/>
      <c r="P381" s="10">
        <v>2900</v>
      </c>
      <c r="Q381" s="10">
        <f t="shared" si="59"/>
        <v>0</v>
      </c>
      <c r="R381" s="10"/>
      <c r="S381" s="10">
        <v>2800</v>
      </c>
      <c r="T381" s="10">
        <f t="shared" si="60"/>
        <v>0</v>
      </c>
      <c r="U381" s="10">
        <v>2</v>
      </c>
      <c r="V381" s="10">
        <v>150</v>
      </c>
      <c r="W381" s="10">
        <f t="shared" si="50"/>
        <v>300</v>
      </c>
      <c r="X381" s="10">
        <v>2</v>
      </c>
      <c r="Y381" s="10">
        <v>150</v>
      </c>
      <c r="Z381" s="10">
        <f t="shared" si="51"/>
        <v>300</v>
      </c>
      <c r="AA381" s="10">
        <v>2</v>
      </c>
      <c r="AB381" s="10">
        <v>150</v>
      </c>
      <c r="AC381" s="10">
        <f t="shared" si="52"/>
        <v>300</v>
      </c>
      <c r="AD381" s="11"/>
      <c r="AE381" s="26">
        <v>7</v>
      </c>
      <c r="AF381" s="7">
        <f t="shared" si="57"/>
        <v>0</v>
      </c>
      <c r="AG381" s="152">
        <v>1</v>
      </c>
      <c r="AH381" s="145">
        <f>L381+O381+R381+U381+X381+AA381+AD381</f>
        <v>6</v>
      </c>
      <c r="AI381" s="139">
        <f t="shared" si="55"/>
        <v>900</v>
      </c>
      <c r="AJ381" s="118">
        <f t="shared" si="53"/>
        <v>900</v>
      </c>
      <c r="AM381" t="b">
        <f>D381='15.02.2022 Смета'!D383</f>
        <v>1</v>
      </c>
      <c r="AN381" t="b">
        <f>F381='15.02.2022 Смета'!E383</f>
        <v>1</v>
      </c>
      <c r="AO381" t="b">
        <f>G381='15.02.2022 Смета'!F383</f>
        <v>1</v>
      </c>
      <c r="AP381" t="b">
        <f>H381='15.02.2022 Смета'!G383</f>
        <v>1</v>
      </c>
    </row>
    <row r="382" spans="1:42" ht="39.4" customHeight="1" x14ac:dyDescent="0.25">
      <c r="A382" s="108">
        <v>311</v>
      </c>
      <c r="B382" s="8" t="s">
        <v>66</v>
      </c>
      <c r="C382" s="21" t="s">
        <v>127</v>
      </c>
      <c r="D382" s="22" t="s">
        <v>174</v>
      </c>
      <c r="E382" s="21" t="s">
        <v>520</v>
      </c>
      <c r="F382" s="35">
        <v>44640</v>
      </c>
      <c r="G382" s="35">
        <v>44643</v>
      </c>
      <c r="H382" s="21" t="s">
        <v>310</v>
      </c>
      <c r="I382" s="22" t="s">
        <v>520</v>
      </c>
      <c r="J382" s="35">
        <v>44640</v>
      </c>
      <c r="K382" s="35">
        <v>44643</v>
      </c>
      <c r="L382" s="10"/>
      <c r="M382" s="10">
        <v>3400</v>
      </c>
      <c r="N382" s="10">
        <f t="shared" si="58"/>
        <v>0</v>
      </c>
      <c r="O382" s="10"/>
      <c r="P382" s="10">
        <v>2900</v>
      </c>
      <c r="Q382" s="10">
        <f t="shared" si="59"/>
        <v>0</v>
      </c>
      <c r="R382" s="10"/>
      <c r="S382" s="10">
        <v>2800</v>
      </c>
      <c r="T382" s="10">
        <f t="shared" si="60"/>
        <v>0</v>
      </c>
      <c r="U382" s="10">
        <v>10</v>
      </c>
      <c r="V382" s="10">
        <v>150</v>
      </c>
      <c r="W382" s="10">
        <f t="shared" si="50"/>
        <v>1500</v>
      </c>
      <c r="X382" s="10">
        <v>10</v>
      </c>
      <c r="Y382" s="10">
        <v>150</v>
      </c>
      <c r="Z382" s="10">
        <f t="shared" si="51"/>
        <v>1500</v>
      </c>
      <c r="AA382" s="10">
        <v>10</v>
      </c>
      <c r="AB382" s="10">
        <v>150</v>
      </c>
      <c r="AC382" s="10">
        <f t="shared" si="52"/>
        <v>1500</v>
      </c>
      <c r="AD382" s="11"/>
      <c r="AE382" s="26">
        <v>7</v>
      </c>
      <c r="AF382" s="7">
        <f t="shared" si="57"/>
        <v>0</v>
      </c>
      <c r="AG382" s="152">
        <v>1</v>
      </c>
      <c r="AH382" s="145">
        <f>L382+O382+R382+U382+X382+AA382+AD382</f>
        <v>30</v>
      </c>
      <c r="AI382" s="139">
        <f t="shared" si="55"/>
        <v>4500</v>
      </c>
      <c r="AJ382" s="118">
        <f t="shared" si="53"/>
        <v>4500</v>
      </c>
      <c r="AM382" t="b">
        <f>D382='15.02.2022 Смета'!D384</f>
        <v>1</v>
      </c>
      <c r="AN382" t="b">
        <f>F382='15.02.2022 Смета'!E384</f>
        <v>1</v>
      </c>
      <c r="AO382" t="b">
        <f>G382='15.02.2022 Смета'!F384</f>
        <v>1</v>
      </c>
      <c r="AP382" t="b">
        <f>H382='15.02.2022 Смета'!G384</f>
        <v>1</v>
      </c>
    </row>
    <row r="383" spans="1:42" ht="40.5" customHeight="1" x14ac:dyDescent="0.25">
      <c r="A383" s="108">
        <v>312</v>
      </c>
      <c r="B383" s="8" t="s">
        <v>66</v>
      </c>
      <c r="C383" s="21" t="s">
        <v>127</v>
      </c>
      <c r="D383" s="22" t="s">
        <v>265</v>
      </c>
      <c r="E383" s="21" t="s">
        <v>745</v>
      </c>
      <c r="F383" s="35">
        <v>44640</v>
      </c>
      <c r="G383" s="35">
        <v>44643</v>
      </c>
      <c r="H383" s="21" t="s">
        <v>310</v>
      </c>
      <c r="I383" s="22" t="s">
        <v>745</v>
      </c>
      <c r="J383" s="35">
        <v>44640</v>
      </c>
      <c r="K383" s="35">
        <v>44643</v>
      </c>
      <c r="L383" s="10"/>
      <c r="M383" s="10">
        <v>3400</v>
      </c>
      <c r="N383" s="10">
        <f t="shared" si="58"/>
        <v>0</v>
      </c>
      <c r="O383" s="10"/>
      <c r="P383" s="10">
        <v>2900</v>
      </c>
      <c r="Q383" s="10">
        <f t="shared" si="59"/>
        <v>0</v>
      </c>
      <c r="R383" s="10"/>
      <c r="S383" s="10">
        <v>2800</v>
      </c>
      <c r="T383" s="10">
        <f t="shared" si="60"/>
        <v>0</v>
      </c>
      <c r="U383" s="10">
        <v>10</v>
      </c>
      <c r="V383" s="10">
        <v>150</v>
      </c>
      <c r="W383" s="10">
        <f t="shared" si="50"/>
        <v>1500</v>
      </c>
      <c r="X383" s="10">
        <v>10</v>
      </c>
      <c r="Y383" s="10">
        <v>150</v>
      </c>
      <c r="Z383" s="10">
        <f t="shared" si="51"/>
        <v>1500</v>
      </c>
      <c r="AA383" s="10">
        <v>10</v>
      </c>
      <c r="AB383" s="10">
        <v>150</v>
      </c>
      <c r="AC383" s="10">
        <f t="shared" si="52"/>
        <v>1500</v>
      </c>
      <c r="AD383" s="11"/>
      <c r="AE383" s="26">
        <v>7</v>
      </c>
      <c r="AF383" s="7">
        <f t="shared" si="57"/>
        <v>0</v>
      </c>
      <c r="AG383" s="152">
        <v>1</v>
      </c>
      <c r="AH383" s="139">
        <f>L383+O383+R383+U383+X383+AA383+AD383</f>
        <v>30</v>
      </c>
      <c r="AI383" s="139">
        <f t="shared" si="55"/>
        <v>4500</v>
      </c>
      <c r="AJ383" s="109">
        <f t="shared" si="53"/>
        <v>4500</v>
      </c>
      <c r="AM383" t="b">
        <f>D383='15.02.2022 Смета'!D385</f>
        <v>1</v>
      </c>
      <c r="AN383" t="b">
        <f>F383='15.02.2022 Смета'!E385</f>
        <v>1</v>
      </c>
      <c r="AO383" t="b">
        <f>G383='15.02.2022 Смета'!F385</f>
        <v>1</v>
      </c>
      <c r="AP383" t="b">
        <f>H383='15.02.2022 Смета'!G385</f>
        <v>1</v>
      </c>
    </row>
    <row r="384" spans="1:42" ht="39.4" customHeight="1" x14ac:dyDescent="0.25">
      <c r="A384" s="108">
        <v>313</v>
      </c>
      <c r="B384" s="8" t="s">
        <v>66</v>
      </c>
      <c r="C384" s="21" t="s">
        <v>127</v>
      </c>
      <c r="D384" s="22" t="s">
        <v>266</v>
      </c>
      <c r="E384" s="21" t="s">
        <v>520</v>
      </c>
      <c r="F384" s="35">
        <v>44647</v>
      </c>
      <c r="G384" s="35">
        <v>44649</v>
      </c>
      <c r="H384" s="21" t="s">
        <v>310</v>
      </c>
      <c r="I384" s="22" t="s">
        <v>520</v>
      </c>
      <c r="J384" s="35">
        <v>44647</v>
      </c>
      <c r="K384" s="35">
        <v>44649</v>
      </c>
      <c r="L384" s="10"/>
      <c r="M384" s="10">
        <v>3400</v>
      </c>
      <c r="N384" s="10">
        <f t="shared" si="58"/>
        <v>0</v>
      </c>
      <c r="O384" s="10"/>
      <c r="P384" s="10">
        <v>2900</v>
      </c>
      <c r="Q384" s="10">
        <f t="shared" si="59"/>
        <v>0</v>
      </c>
      <c r="R384" s="10"/>
      <c r="S384" s="10">
        <v>2800</v>
      </c>
      <c r="T384" s="10">
        <f t="shared" si="60"/>
        <v>0</v>
      </c>
      <c r="U384" s="10">
        <v>10</v>
      </c>
      <c r="V384" s="10">
        <v>150</v>
      </c>
      <c r="W384" s="10">
        <f t="shared" si="50"/>
        <v>1500</v>
      </c>
      <c r="X384" s="10">
        <v>10</v>
      </c>
      <c r="Y384" s="10">
        <v>150</v>
      </c>
      <c r="Z384" s="10">
        <f t="shared" si="51"/>
        <v>1500</v>
      </c>
      <c r="AA384" s="10">
        <v>10</v>
      </c>
      <c r="AB384" s="10">
        <v>150</v>
      </c>
      <c r="AC384" s="10">
        <f t="shared" si="52"/>
        <v>1500</v>
      </c>
      <c r="AD384" s="11"/>
      <c r="AE384" s="26">
        <v>7</v>
      </c>
      <c r="AF384" s="7">
        <f t="shared" si="57"/>
        <v>0</v>
      </c>
      <c r="AG384" s="152">
        <v>1</v>
      </c>
      <c r="AH384" s="139">
        <f>L384+O384+R384+U384+X384+AA384+AD384</f>
        <v>30</v>
      </c>
      <c r="AI384" s="139">
        <f t="shared" si="55"/>
        <v>4500</v>
      </c>
      <c r="AJ384" s="109">
        <f t="shared" si="53"/>
        <v>4500</v>
      </c>
      <c r="AM384" t="b">
        <f>D384='15.02.2022 Смета'!D386</f>
        <v>1</v>
      </c>
      <c r="AN384" t="b">
        <f>F384='15.02.2022 Смета'!E386</f>
        <v>1</v>
      </c>
      <c r="AO384" t="b">
        <f>G384='15.02.2022 Смета'!F386</f>
        <v>1</v>
      </c>
      <c r="AP384" t="b">
        <f>H384='15.02.2022 Смета'!G386</f>
        <v>1</v>
      </c>
    </row>
    <row r="385" spans="1:42" ht="40.15" customHeight="1" x14ac:dyDescent="0.25">
      <c r="A385" s="108">
        <v>314</v>
      </c>
      <c r="B385" s="8" t="s">
        <v>66</v>
      </c>
      <c r="C385" s="21" t="s">
        <v>127</v>
      </c>
      <c r="D385" s="22" t="s">
        <v>267</v>
      </c>
      <c r="E385" s="21" t="s">
        <v>519</v>
      </c>
      <c r="F385" s="35">
        <v>44648</v>
      </c>
      <c r="G385" s="35">
        <v>44650</v>
      </c>
      <c r="H385" s="21" t="s">
        <v>310</v>
      </c>
      <c r="I385" s="22" t="s">
        <v>519</v>
      </c>
      <c r="J385" s="35">
        <v>44648</v>
      </c>
      <c r="K385" s="35">
        <v>44650</v>
      </c>
      <c r="L385" s="10"/>
      <c r="M385" s="10">
        <v>3400</v>
      </c>
      <c r="N385" s="10">
        <f t="shared" si="58"/>
        <v>0</v>
      </c>
      <c r="O385" s="10"/>
      <c r="P385" s="10">
        <v>2900</v>
      </c>
      <c r="Q385" s="10">
        <f t="shared" si="59"/>
        <v>0</v>
      </c>
      <c r="R385" s="10"/>
      <c r="S385" s="10">
        <v>2800</v>
      </c>
      <c r="T385" s="10">
        <f t="shared" si="60"/>
        <v>0</v>
      </c>
      <c r="U385" s="10">
        <v>10</v>
      </c>
      <c r="V385" s="10">
        <v>150</v>
      </c>
      <c r="W385" s="10">
        <f t="shared" si="50"/>
        <v>1500</v>
      </c>
      <c r="X385" s="10">
        <v>10</v>
      </c>
      <c r="Y385" s="10">
        <v>150</v>
      </c>
      <c r="Z385" s="10">
        <f t="shared" si="51"/>
        <v>1500</v>
      </c>
      <c r="AA385" s="10">
        <v>10</v>
      </c>
      <c r="AB385" s="10">
        <v>150</v>
      </c>
      <c r="AC385" s="10">
        <f t="shared" si="52"/>
        <v>1500</v>
      </c>
      <c r="AD385" s="11"/>
      <c r="AE385" s="26">
        <v>7</v>
      </c>
      <c r="AF385" s="7">
        <f t="shared" si="57"/>
        <v>0</v>
      </c>
      <c r="AG385" s="152">
        <v>1</v>
      </c>
      <c r="AH385" s="139">
        <f>L385+O385+R385+U385+X385+AA385+AD385</f>
        <v>30</v>
      </c>
      <c r="AI385" s="139">
        <f t="shared" si="55"/>
        <v>4500</v>
      </c>
      <c r="AJ385" s="109">
        <f t="shared" si="53"/>
        <v>4500</v>
      </c>
      <c r="AM385" t="b">
        <f>D385='15.02.2022 Смета'!D387</f>
        <v>1</v>
      </c>
      <c r="AN385" t="b">
        <f>F385='15.02.2022 Смета'!E387</f>
        <v>1</v>
      </c>
      <c r="AO385" t="b">
        <f>G385='15.02.2022 Смета'!F387</f>
        <v>1</v>
      </c>
      <c r="AP385" t="b">
        <f>H385='15.02.2022 Смета'!G387</f>
        <v>1</v>
      </c>
    </row>
    <row r="386" spans="1:42" ht="16.899999999999999" customHeight="1" x14ac:dyDescent="0.25">
      <c r="A386" s="106"/>
      <c r="B386" s="96"/>
      <c r="C386" s="97"/>
      <c r="D386" s="179" t="s">
        <v>895</v>
      </c>
      <c r="E386" s="99"/>
      <c r="F386" s="99"/>
      <c r="G386" s="99"/>
      <c r="H386" s="99"/>
      <c r="I386" s="99"/>
      <c r="J386" s="99"/>
      <c r="K386" s="99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2"/>
      <c r="AE386" s="79"/>
      <c r="AF386" s="79"/>
      <c r="AG386" s="153"/>
      <c r="AH386" s="151"/>
      <c r="AI386" s="151"/>
      <c r="AJ386" s="164"/>
      <c r="AM386" t="b">
        <f>D386='15.02.2022 Смета'!D388</f>
        <v>1</v>
      </c>
      <c r="AN386" t="b">
        <f>F386='15.02.2022 Смета'!E388</f>
        <v>1</v>
      </c>
      <c r="AO386" t="b">
        <f>G386='15.02.2022 Смета'!F388</f>
        <v>1</v>
      </c>
      <c r="AP386" t="b">
        <f>H386='15.02.2022 Смета'!G388</f>
        <v>1</v>
      </c>
    </row>
    <row r="387" spans="1:42" ht="40.9" customHeight="1" x14ac:dyDescent="0.25">
      <c r="A387" s="108">
        <v>315</v>
      </c>
      <c r="B387" s="21" t="s">
        <v>169</v>
      </c>
      <c r="C387" s="21" t="s">
        <v>136</v>
      </c>
      <c r="D387" s="22" t="s">
        <v>47</v>
      </c>
      <c r="E387" s="21" t="s">
        <v>454</v>
      </c>
      <c r="F387" s="35">
        <v>44642</v>
      </c>
      <c r="G387" s="35">
        <v>44648</v>
      </c>
      <c r="H387" s="21" t="s">
        <v>764</v>
      </c>
      <c r="I387" s="22" t="s">
        <v>454</v>
      </c>
      <c r="J387" s="35">
        <v>44642</v>
      </c>
      <c r="K387" s="35">
        <v>44648</v>
      </c>
      <c r="L387" s="10"/>
      <c r="M387" s="10">
        <v>3400</v>
      </c>
      <c r="N387" s="10">
        <f t="shared" si="58"/>
        <v>0</v>
      </c>
      <c r="O387" s="10"/>
      <c r="P387" s="10">
        <v>2900</v>
      </c>
      <c r="Q387" s="10">
        <f t="shared" si="59"/>
        <v>0</v>
      </c>
      <c r="R387" s="10"/>
      <c r="S387" s="10">
        <v>2800</v>
      </c>
      <c r="T387" s="10">
        <f t="shared" si="60"/>
        <v>0</v>
      </c>
      <c r="U387" s="10">
        <v>24</v>
      </c>
      <c r="V387" s="10">
        <v>150</v>
      </c>
      <c r="W387" s="10">
        <f t="shared" si="50"/>
        <v>3600</v>
      </c>
      <c r="X387" s="10">
        <v>24</v>
      </c>
      <c r="Y387" s="10">
        <v>150</v>
      </c>
      <c r="Z387" s="10">
        <f t="shared" si="51"/>
        <v>3600</v>
      </c>
      <c r="AA387" s="10">
        <v>24</v>
      </c>
      <c r="AB387" s="10">
        <v>150</v>
      </c>
      <c r="AC387" s="10">
        <f t="shared" si="52"/>
        <v>3600</v>
      </c>
      <c r="AD387" s="11"/>
      <c r="AE387" s="26">
        <v>7</v>
      </c>
      <c r="AF387" s="7">
        <f t="shared" si="57"/>
        <v>0</v>
      </c>
      <c r="AG387" s="152">
        <v>1</v>
      </c>
      <c r="AH387" s="139">
        <f>L387+O387+R387+U387+X387+AA387+AD387</f>
        <v>72</v>
      </c>
      <c r="AI387" s="139">
        <f t="shared" si="55"/>
        <v>10800</v>
      </c>
      <c r="AJ387" s="109">
        <f t="shared" si="53"/>
        <v>10800</v>
      </c>
      <c r="AM387" t="b">
        <f>D387='15.02.2022 Смета'!D389</f>
        <v>1</v>
      </c>
      <c r="AN387" t="b">
        <f>F387='15.02.2022 Смета'!E389</f>
        <v>1</v>
      </c>
      <c r="AO387" t="b">
        <f>G387='15.02.2022 Смета'!F389</f>
        <v>1</v>
      </c>
      <c r="AP387" t="b">
        <f>H387='15.02.2022 Смета'!G389</f>
        <v>0</v>
      </c>
    </row>
    <row r="388" spans="1:42" ht="40.15" customHeight="1" x14ac:dyDescent="0.25">
      <c r="A388" s="108">
        <v>316</v>
      </c>
      <c r="B388" s="8" t="s">
        <v>169</v>
      </c>
      <c r="C388" s="21" t="s">
        <v>136</v>
      </c>
      <c r="D388" s="22" t="s">
        <v>48</v>
      </c>
      <c r="E388" s="21" t="s">
        <v>454</v>
      </c>
      <c r="F388" s="35">
        <v>44648</v>
      </c>
      <c r="G388" s="35">
        <v>44651</v>
      </c>
      <c r="H388" s="21" t="s">
        <v>764</v>
      </c>
      <c r="I388" s="22" t="s">
        <v>454</v>
      </c>
      <c r="J388" s="35">
        <v>44648</v>
      </c>
      <c r="K388" s="35">
        <v>44651</v>
      </c>
      <c r="L388" s="10"/>
      <c r="M388" s="10">
        <v>3400</v>
      </c>
      <c r="N388" s="10">
        <f t="shared" si="58"/>
        <v>0</v>
      </c>
      <c r="O388" s="10"/>
      <c r="P388" s="10">
        <v>2900</v>
      </c>
      <c r="Q388" s="10">
        <f t="shared" si="59"/>
        <v>0</v>
      </c>
      <c r="R388" s="10"/>
      <c r="S388" s="10">
        <v>2800</v>
      </c>
      <c r="T388" s="10">
        <f t="shared" si="60"/>
        <v>0</v>
      </c>
      <c r="U388" s="10">
        <v>8</v>
      </c>
      <c r="V388" s="10">
        <v>150</v>
      </c>
      <c r="W388" s="10">
        <f t="shared" si="50"/>
        <v>1200</v>
      </c>
      <c r="X388" s="10">
        <v>8</v>
      </c>
      <c r="Y388" s="10">
        <v>150</v>
      </c>
      <c r="Z388" s="10">
        <f t="shared" si="51"/>
        <v>1200</v>
      </c>
      <c r="AA388" s="10">
        <v>8</v>
      </c>
      <c r="AB388" s="10">
        <v>150</v>
      </c>
      <c r="AC388" s="10">
        <f t="shared" si="52"/>
        <v>1200</v>
      </c>
      <c r="AD388" s="11"/>
      <c r="AE388" s="26">
        <v>7</v>
      </c>
      <c r="AF388" s="7">
        <f t="shared" si="57"/>
        <v>0</v>
      </c>
      <c r="AG388" s="152">
        <v>1</v>
      </c>
      <c r="AH388" s="139">
        <f>L388+O388+R388+U388+X388+AA388+AD388</f>
        <v>24</v>
      </c>
      <c r="AI388" s="139">
        <f t="shared" si="55"/>
        <v>3600</v>
      </c>
      <c r="AJ388" s="109">
        <f t="shared" si="53"/>
        <v>3600</v>
      </c>
      <c r="AM388" t="b">
        <f>D388='15.02.2022 Смета'!D390</f>
        <v>1</v>
      </c>
      <c r="AN388" t="b">
        <f>F388='15.02.2022 Смета'!E390</f>
        <v>1</v>
      </c>
      <c r="AO388" t="b">
        <f>G388='15.02.2022 Смета'!F390</f>
        <v>1</v>
      </c>
      <c r="AP388" t="b">
        <f>H388='15.02.2022 Смета'!G390</f>
        <v>0</v>
      </c>
    </row>
    <row r="389" spans="1:42" ht="16.149999999999999" customHeight="1" x14ac:dyDescent="0.25">
      <c r="A389" s="108">
        <v>317</v>
      </c>
      <c r="B389" s="8" t="s">
        <v>169</v>
      </c>
      <c r="C389" s="21" t="s">
        <v>136</v>
      </c>
      <c r="D389" s="22" t="s">
        <v>49</v>
      </c>
      <c r="E389" s="21" t="s">
        <v>340</v>
      </c>
      <c r="F389" s="35">
        <v>44689</v>
      </c>
      <c r="G389" s="35">
        <v>44690</v>
      </c>
      <c r="H389" s="21" t="s">
        <v>318</v>
      </c>
      <c r="I389" s="22" t="s">
        <v>340</v>
      </c>
      <c r="J389" s="35">
        <v>44689</v>
      </c>
      <c r="K389" s="35">
        <v>44690</v>
      </c>
      <c r="L389" s="10"/>
      <c r="M389" s="10">
        <v>3400</v>
      </c>
      <c r="N389" s="10">
        <f t="shared" si="58"/>
        <v>0</v>
      </c>
      <c r="O389" s="10"/>
      <c r="P389" s="10">
        <v>2900</v>
      </c>
      <c r="Q389" s="10">
        <f t="shared" si="59"/>
        <v>0</v>
      </c>
      <c r="R389" s="10"/>
      <c r="S389" s="10">
        <v>2800</v>
      </c>
      <c r="T389" s="10">
        <f t="shared" si="60"/>
        <v>0</v>
      </c>
      <c r="U389" s="10">
        <v>4</v>
      </c>
      <c r="V389" s="10">
        <v>150</v>
      </c>
      <c r="W389" s="10">
        <f t="shared" si="50"/>
        <v>600</v>
      </c>
      <c r="X389" s="10">
        <v>4</v>
      </c>
      <c r="Y389" s="10">
        <v>150</v>
      </c>
      <c r="Z389" s="10">
        <f t="shared" si="51"/>
        <v>600</v>
      </c>
      <c r="AA389" s="10">
        <v>4</v>
      </c>
      <c r="AB389" s="10">
        <v>150</v>
      </c>
      <c r="AC389" s="10">
        <f t="shared" si="52"/>
        <v>600</v>
      </c>
      <c r="AD389" s="11">
        <v>12</v>
      </c>
      <c r="AE389" s="26">
        <v>7</v>
      </c>
      <c r="AF389" s="7">
        <f t="shared" si="57"/>
        <v>84</v>
      </c>
      <c r="AG389" s="152">
        <v>1</v>
      </c>
      <c r="AH389" s="139">
        <f>L389+O389+R389+U389+X389+AA389+AD389</f>
        <v>24</v>
      </c>
      <c r="AI389" s="139">
        <f t="shared" si="55"/>
        <v>1884</v>
      </c>
      <c r="AJ389" s="109">
        <f t="shared" si="53"/>
        <v>1884</v>
      </c>
      <c r="AM389" t="b">
        <f>D389='15.02.2022 Смета'!D391</f>
        <v>1</v>
      </c>
      <c r="AN389" t="b">
        <f>F389='15.02.2022 Смета'!E391</f>
        <v>1</v>
      </c>
      <c r="AO389" t="b">
        <f>G389='15.02.2022 Смета'!F391</f>
        <v>1</v>
      </c>
      <c r="AP389" t="b">
        <f>H389='15.02.2022 Смета'!G391</f>
        <v>1</v>
      </c>
    </row>
    <row r="390" spans="1:42" ht="26.25" x14ac:dyDescent="0.25">
      <c r="A390" s="108">
        <v>318</v>
      </c>
      <c r="B390" s="8" t="s">
        <v>169</v>
      </c>
      <c r="C390" s="21" t="s">
        <v>136</v>
      </c>
      <c r="D390" s="22" t="s">
        <v>50</v>
      </c>
      <c r="E390" s="21" t="s">
        <v>340</v>
      </c>
      <c r="F390" s="35">
        <v>44721</v>
      </c>
      <c r="G390" s="35">
        <v>44732</v>
      </c>
      <c r="H390" s="21" t="s">
        <v>764</v>
      </c>
      <c r="I390" s="22" t="s">
        <v>340</v>
      </c>
      <c r="J390" s="35">
        <v>44721</v>
      </c>
      <c r="K390" s="35">
        <v>44732</v>
      </c>
      <c r="L390" s="10">
        <v>2</v>
      </c>
      <c r="M390" s="10">
        <v>3400</v>
      </c>
      <c r="N390" s="10">
        <f t="shared" si="58"/>
        <v>6800</v>
      </c>
      <c r="O390" s="10">
        <v>2</v>
      </c>
      <c r="P390" s="10">
        <v>2900</v>
      </c>
      <c r="Q390" s="10">
        <f t="shared" si="59"/>
        <v>5800</v>
      </c>
      <c r="R390" s="10">
        <v>2</v>
      </c>
      <c r="S390" s="10">
        <v>2800</v>
      </c>
      <c r="T390" s="10">
        <f t="shared" si="60"/>
        <v>5600</v>
      </c>
      <c r="U390" s="10">
        <v>6</v>
      </c>
      <c r="V390" s="10">
        <v>150</v>
      </c>
      <c r="W390" s="10">
        <f t="shared" si="50"/>
        <v>900</v>
      </c>
      <c r="X390" s="10">
        <v>6</v>
      </c>
      <c r="Y390" s="10">
        <v>150</v>
      </c>
      <c r="Z390" s="10">
        <f t="shared" si="51"/>
        <v>900</v>
      </c>
      <c r="AA390" s="10">
        <v>6</v>
      </c>
      <c r="AB390" s="10">
        <v>150</v>
      </c>
      <c r="AC390" s="10">
        <f t="shared" si="52"/>
        <v>900</v>
      </c>
      <c r="AD390" s="11">
        <v>22</v>
      </c>
      <c r="AE390" s="26">
        <v>7</v>
      </c>
      <c r="AF390" s="7">
        <f t="shared" si="57"/>
        <v>154</v>
      </c>
      <c r="AG390" s="152">
        <v>1</v>
      </c>
      <c r="AH390" s="139">
        <f>L390+O390+R390+U390+X390+AA390+AD390</f>
        <v>46</v>
      </c>
      <c r="AI390" s="139">
        <f t="shared" si="55"/>
        <v>21054</v>
      </c>
      <c r="AJ390" s="109">
        <f t="shared" si="53"/>
        <v>21054</v>
      </c>
      <c r="AM390" t="b">
        <f>D390='15.02.2022 Смета'!D392</f>
        <v>1</v>
      </c>
      <c r="AN390" t="b">
        <f>F390='15.02.2022 Смета'!E392</f>
        <v>1</v>
      </c>
      <c r="AO390" t="b">
        <f>G390='15.02.2022 Смета'!F392</f>
        <v>1</v>
      </c>
      <c r="AP390" t="b">
        <f>H390='15.02.2022 Смета'!G392</f>
        <v>1</v>
      </c>
    </row>
    <row r="391" spans="1:42" ht="26.25" x14ac:dyDescent="0.25">
      <c r="A391" s="108">
        <v>319</v>
      </c>
      <c r="B391" s="8" t="s">
        <v>169</v>
      </c>
      <c r="C391" s="21" t="s">
        <v>136</v>
      </c>
      <c r="D391" s="22" t="s">
        <v>546</v>
      </c>
      <c r="E391" s="21" t="s">
        <v>340</v>
      </c>
      <c r="F391" s="35">
        <v>44815</v>
      </c>
      <c r="G391" s="35">
        <v>44822</v>
      </c>
      <c r="H391" s="21" t="s">
        <v>764</v>
      </c>
      <c r="I391" s="22" t="s">
        <v>300</v>
      </c>
      <c r="J391" s="35">
        <v>44815</v>
      </c>
      <c r="K391" s="35">
        <v>44822</v>
      </c>
      <c r="L391" s="14"/>
      <c r="M391" s="10">
        <v>3400</v>
      </c>
      <c r="N391" s="10">
        <f t="shared" si="58"/>
        <v>0</v>
      </c>
      <c r="O391" s="14"/>
      <c r="P391" s="10">
        <v>2900</v>
      </c>
      <c r="Q391" s="10">
        <f t="shared" si="59"/>
        <v>0</v>
      </c>
      <c r="R391" s="14"/>
      <c r="S391" s="10">
        <v>2800</v>
      </c>
      <c r="T391" s="10">
        <f t="shared" si="60"/>
        <v>0</v>
      </c>
      <c r="U391" s="10">
        <v>4</v>
      </c>
      <c r="V391" s="10">
        <v>150</v>
      </c>
      <c r="W391" s="10">
        <f t="shared" si="50"/>
        <v>600</v>
      </c>
      <c r="X391" s="10">
        <v>4</v>
      </c>
      <c r="Y391" s="10">
        <v>150</v>
      </c>
      <c r="Z391" s="10">
        <f t="shared" si="51"/>
        <v>600</v>
      </c>
      <c r="AA391" s="10">
        <v>4</v>
      </c>
      <c r="AB391" s="10">
        <v>150</v>
      </c>
      <c r="AC391" s="10">
        <f t="shared" si="52"/>
        <v>600</v>
      </c>
      <c r="AD391" s="11">
        <v>18</v>
      </c>
      <c r="AE391" s="26">
        <v>7</v>
      </c>
      <c r="AF391" s="7">
        <f t="shared" si="57"/>
        <v>126</v>
      </c>
      <c r="AG391" s="152">
        <v>1</v>
      </c>
      <c r="AH391" s="139">
        <f>L391+O391+R391+U391+X391+AA391+AD391</f>
        <v>30</v>
      </c>
      <c r="AI391" s="139">
        <f t="shared" si="55"/>
        <v>1926</v>
      </c>
      <c r="AJ391" s="109">
        <f t="shared" si="53"/>
        <v>1926</v>
      </c>
      <c r="AM391" t="b">
        <f>D391='15.02.2022 Смета'!D393</f>
        <v>1</v>
      </c>
      <c r="AN391" t="b">
        <f>F391='15.02.2022 Смета'!E393</f>
        <v>1</v>
      </c>
      <c r="AO391" t="b">
        <f>G391='15.02.2022 Смета'!F393</f>
        <v>1</v>
      </c>
      <c r="AP391" t="b">
        <f>H391='15.02.2022 Смета'!G393</f>
        <v>1</v>
      </c>
    </row>
    <row r="392" spans="1:42" x14ac:dyDescent="0.25">
      <c r="A392" s="106"/>
      <c r="B392" s="96"/>
      <c r="C392" s="97"/>
      <c r="D392" s="179" t="s">
        <v>928</v>
      </c>
      <c r="E392" s="99"/>
      <c r="F392" s="99"/>
      <c r="G392" s="99"/>
      <c r="H392" s="99"/>
      <c r="I392" s="99"/>
      <c r="J392" s="99"/>
      <c r="K392" s="99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2"/>
      <c r="AE392" s="79"/>
      <c r="AF392" s="79"/>
      <c r="AG392" s="153"/>
      <c r="AH392" s="151"/>
      <c r="AI392" s="151"/>
      <c r="AJ392" s="164"/>
      <c r="AM392" t="b">
        <f>D392='15.02.2022 Смета'!D394</f>
        <v>0</v>
      </c>
      <c r="AN392" t="b">
        <f>F392='15.02.2022 Смета'!E394</f>
        <v>1</v>
      </c>
      <c r="AO392" t="b">
        <f>G392='15.02.2022 Смета'!F394</f>
        <v>1</v>
      </c>
      <c r="AP392" t="b">
        <f>H392='15.02.2022 Смета'!G394</f>
        <v>1</v>
      </c>
    </row>
    <row r="393" spans="1:42" ht="39" x14ac:dyDescent="0.25">
      <c r="A393" s="108">
        <v>320</v>
      </c>
      <c r="B393" s="8" t="s">
        <v>16</v>
      </c>
      <c r="C393" s="21" t="s">
        <v>161</v>
      </c>
      <c r="D393" s="22" t="s">
        <v>174</v>
      </c>
      <c r="E393" s="21" t="s">
        <v>746</v>
      </c>
      <c r="F393" s="35">
        <v>44807</v>
      </c>
      <c r="G393" s="35">
        <v>44807</v>
      </c>
      <c r="H393" s="21" t="s">
        <v>301</v>
      </c>
      <c r="I393" s="22" t="s">
        <v>746</v>
      </c>
      <c r="J393" s="35">
        <v>44807</v>
      </c>
      <c r="K393" s="35">
        <v>44807</v>
      </c>
      <c r="L393" s="10"/>
      <c r="M393" s="10">
        <v>3400</v>
      </c>
      <c r="N393" s="10">
        <f t="shared" si="58"/>
        <v>0</v>
      </c>
      <c r="O393" s="10"/>
      <c r="P393" s="10">
        <v>2900</v>
      </c>
      <c r="Q393" s="10">
        <f t="shared" si="59"/>
        <v>0</v>
      </c>
      <c r="R393" s="10"/>
      <c r="S393" s="10">
        <v>2800</v>
      </c>
      <c r="T393" s="10">
        <f t="shared" si="60"/>
        <v>0</v>
      </c>
      <c r="U393" s="10">
        <v>38</v>
      </c>
      <c r="V393" s="10">
        <v>150</v>
      </c>
      <c r="W393" s="10">
        <f t="shared" si="50"/>
        <v>5700</v>
      </c>
      <c r="X393" s="10">
        <v>38</v>
      </c>
      <c r="Y393" s="10">
        <v>150</v>
      </c>
      <c r="Z393" s="10">
        <f t="shared" si="51"/>
        <v>5700</v>
      </c>
      <c r="AA393" s="10">
        <v>38</v>
      </c>
      <c r="AB393" s="10">
        <v>150</v>
      </c>
      <c r="AC393" s="10">
        <f t="shared" si="52"/>
        <v>5700</v>
      </c>
      <c r="AD393" s="11">
        <v>120</v>
      </c>
      <c r="AE393" s="26">
        <v>7</v>
      </c>
      <c r="AF393" s="7">
        <f t="shared" si="57"/>
        <v>840</v>
      </c>
      <c r="AG393" s="152">
        <v>1</v>
      </c>
      <c r="AH393" s="139">
        <f>L393+O393+R393+U393+X393+AA393+AD393</f>
        <v>234</v>
      </c>
      <c r="AI393" s="139">
        <f t="shared" ref="AI393:AI450" si="62">AJ393</f>
        <v>17940</v>
      </c>
      <c r="AJ393" s="109">
        <f t="shared" si="53"/>
        <v>17940</v>
      </c>
      <c r="AM393" t="b">
        <f>D393='15.02.2022 Смета'!D395</f>
        <v>1</v>
      </c>
      <c r="AN393" t="b">
        <f>F393='15.02.2022 Смета'!E395</f>
        <v>1</v>
      </c>
      <c r="AO393" t="b">
        <f>G393='15.02.2022 Смета'!F395</f>
        <v>1</v>
      </c>
      <c r="AP393" t="b">
        <f>H393='15.02.2022 Смета'!G395</f>
        <v>1</v>
      </c>
    </row>
    <row r="394" spans="1:42" ht="14.65" customHeight="1" x14ac:dyDescent="0.25">
      <c r="A394" s="106"/>
      <c r="B394" s="96"/>
      <c r="C394" s="97"/>
      <c r="D394" s="179" t="s">
        <v>897</v>
      </c>
      <c r="E394" s="99"/>
      <c r="F394" s="99"/>
      <c r="G394" s="99"/>
      <c r="H394" s="99"/>
      <c r="I394" s="99"/>
      <c r="J394" s="99"/>
      <c r="K394" s="99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2"/>
      <c r="AE394" s="79"/>
      <c r="AF394" s="79"/>
      <c r="AG394" s="153"/>
      <c r="AH394" s="151"/>
      <c r="AI394" s="151"/>
      <c r="AJ394" s="164"/>
      <c r="AM394" t="b">
        <f>D394='15.02.2022 Смета'!D396</f>
        <v>1</v>
      </c>
      <c r="AN394" t="b">
        <f>F394='15.02.2022 Смета'!E396</f>
        <v>1</v>
      </c>
      <c r="AO394" t="b">
        <f>G394='15.02.2022 Смета'!F396</f>
        <v>1</v>
      </c>
      <c r="AP394" t="b">
        <f>H394='15.02.2022 Смета'!G396</f>
        <v>1</v>
      </c>
    </row>
    <row r="395" spans="1:42" ht="27" customHeight="1" x14ac:dyDescent="0.25">
      <c r="A395" s="108">
        <v>321</v>
      </c>
      <c r="B395" s="8" t="s">
        <v>230</v>
      </c>
      <c r="C395" s="21" t="s">
        <v>231</v>
      </c>
      <c r="D395" s="22" t="s">
        <v>646</v>
      </c>
      <c r="E395" s="21" t="s">
        <v>524</v>
      </c>
      <c r="F395" s="35">
        <v>44609</v>
      </c>
      <c r="G395" s="35">
        <v>44609</v>
      </c>
      <c r="H395" s="21" t="s">
        <v>331</v>
      </c>
      <c r="I395" s="22" t="s">
        <v>524</v>
      </c>
      <c r="J395" s="35">
        <v>44609</v>
      </c>
      <c r="K395" s="35">
        <v>44609</v>
      </c>
      <c r="L395" s="10"/>
      <c r="M395" s="10">
        <v>3400</v>
      </c>
      <c r="N395" s="10">
        <f t="shared" si="58"/>
        <v>0</v>
      </c>
      <c r="O395" s="10"/>
      <c r="P395" s="10">
        <v>2900</v>
      </c>
      <c r="Q395" s="10">
        <f t="shared" si="59"/>
        <v>0</v>
      </c>
      <c r="R395" s="10"/>
      <c r="S395" s="10">
        <v>2800</v>
      </c>
      <c r="T395" s="10">
        <f t="shared" si="60"/>
        <v>0</v>
      </c>
      <c r="U395" s="10">
        <v>24</v>
      </c>
      <c r="V395" s="10">
        <v>150</v>
      </c>
      <c r="W395" s="10">
        <f t="shared" ref="W395:W450" si="63">U395*V395</f>
        <v>3600</v>
      </c>
      <c r="X395" s="10">
        <v>24</v>
      </c>
      <c r="Y395" s="10">
        <v>150</v>
      </c>
      <c r="Z395" s="10">
        <f t="shared" ref="Z395:Z450" si="64">X395*Y395</f>
        <v>3600</v>
      </c>
      <c r="AA395" s="10">
        <v>24</v>
      </c>
      <c r="AB395" s="10">
        <v>150</v>
      </c>
      <c r="AC395" s="10">
        <f t="shared" ref="AC395:AC450" si="65">AA395*AB395</f>
        <v>3600</v>
      </c>
      <c r="AD395" s="11"/>
      <c r="AE395" s="26">
        <v>7</v>
      </c>
      <c r="AF395" s="7">
        <f t="shared" si="57"/>
        <v>0</v>
      </c>
      <c r="AG395" s="152">
        <v>1</v>
      </c>
      <c r="AH395" s="139">
        <f>L395+O395+R395+U395+X395+AA395+AD395</f>
        <v>72</v>
      </c>
      <c r="AI395" s="139">
        <f t="shared" si="62"/>
        <v>10800</v>
      </c>
      <c r="AJ395" s="109">
        <f t="shared" si="53"/>
        <v>10800</v>
      </c>
      <c r="AM395" t="b">
        <f>D395='15.02.2022 Смета'!D397</f>
        <v>1</v>
      </c>
      <c r="AN395" t="b">
        <f>F395='15.02.2022 Смета'!E397</f>
        <v>1</v>
      </c>
      <c r="AO395" t="b">
        <f>G395='15.02.2022 Смета'!F397</f>
        <v>1</v>
      </c>
      <c r="AP395" t="b">
        <f>H395='15.02.2022 Смета'!G397</f>
        <v>1</v>
      </c>
    </row>
    <row r="396" spans="1:42" ht="27" customHeight="1" x14ac:dyDescent="0.25">
      <c r="A396" s="108">
        <v>322</v>
      </c>
      <c r="B396" s="8" t="s">
        <v>230</v>
      </c>
      <c r="C396" s="21" t="s">
        <v>231</v>
      </c>
      <c r="D396" s="22" t="s">
        <v>647</v>
      </c>
      <c r="E396" s="21" t="s">
        <v>525</v>
      </c>
      <c r="F396" s="35">
        <v>44617</v>
      </c>
      <c r="G396" s="35">
        <v>44617</v>
      </c>
      <c r="H396" s="21" t="s">
        <v>1096</v>
      </c>
      <c r="I396" s="22" t="s">
        <v>525</v>
      </c>
      <c r="J396" s="35">
        <v>44617</v>
      </c>
      <c r="K396" s="35">
        <v>44617</v>
      </c>
      <c r="L396" s="10"/>
      <c r="M396" s="10">
        <v>3400</v>
      </c>
      <c r="N396" s="10">
        <f t="shared" si="58"/>
        <v>0</v>
      </c>
      <c r="O396" s="10"/>
      <c r="P396" s="10">
        <v>2900</v>
      </c>
      <c r="Q396" s="10">
        <f t="shared" si="59"/>
        <v>0</v>
      </c>
      <c r="R396" s="10"/>
      <c r="S396" s="10">
        <v>2800</v>
      </c>
      <c r="T396" s="10">
        <f t="shared" si="60"/>
        <v>0</v>
      </c>
      <c r="U396" s="10">
        <v>2</v>
      </c>
      <c r="V396" s="10">
        <v>150</v>
      </c>
      <c r="W396" s="10">
        <f t="shared" si="63"/>
        <v>300</v>
      </c>
      <c r="X396" s="10">
        <v>2</v>
      </c>
      <c r="Y396" s="10">
        <v>150</v>
      </c>
      <c r="Z396" s="10">
        <f t="shared" si="64"/>
        <v>300</v>
      </c>
      <c r="AA396" s="10">
        <v>2</v>
      </c>
      <c r="AB396" s="10">
        <v>150</v>
      </c>
      <c r="AC396" s="10">
        <f t="shared" si="65"/>
        <v>300</v>
      </c>
      <c r="AD396" s="11"/>
      <c r="AE396" s="26">
        <v>7</v>
      </c>
      <c r="AF396" s="7">
        <f t="shared" si="57"/>
        <v>0</v>
      </c>
      <c r="AG396" s="152">
        <v>1</v>
      </c>
      <c r="AH396" s="139">
        <f>L396+O396+R396+U396+X396+AA396+AD396</f>
        <v>6</v>
      </c>
      <c r="AI396" s="139">
        <f t="shared" si="62"/>
        <v>900</v>
      </c>
      <c r="AJ396" s="109">
        <f t="shared" si="53"/>
        <v>900</v>
      </c>
      <c r="AM396" t="b">
        <f>D396='15.02.2022 Смета'!D398</f>
        <v>1</v>
      </c>
      <c r="AN396" t="b">
        <f>F396='15.02.2022 Смета'!E398</f>
        <v>1</v>
      </c>
      <c r="AO396" t="b">
        <f>G396='15.02.2022 Смета'!F398</f>
        <v>1</v>
      </c>
      <c r="AP396" t="b">
        <f>H396='15.02.2022 Смета'!G398</f>
        <v>0</v>
      </c>
    </row>
    <row r="397" spans="1:42" ht="16.149999999999999" customHeight="1" x14ac:dyDescent="0.25">
      <c r="A397" s="108">
        <v>323</v>
      </c>
      <c r="B397" s="8" t="s">
        <v>230</v>
      </c>
      <c r="C397" s="21" t="s">
        <v>231</v>
      </c>
      <c r="D397" s="22" t="s">
        <v>648</v>
      </c>
      <c r="E397" s="21" t="s">
        <v>340</v>
      </c>
      <c r="F397" s="35">
        <v>44622</v>
      </c>
      <c r="G397" s="35">
        <v>44622</v>
      </c>
      <c r="H397" s="21" t="s">
        <v>336</v>
      </c>
      <c r="I397" s="22" t="s">
        <v>340</v>
      </c>
      <c r="J397" s="35">
        <v>44622</v>
      </c>
      <c r="K397" s="35">
        <v>44622</v>
      </c>
      <c r="L397" s="10"/>
      <c r="M397" s="10">
        <v>3400</v>
      </c>
      <c r="N397" s="10">
        <f t="shared" si="58"/>
        <v>0</v>
      </c>
      <c r="O397" s="10"/>
      <c r="P397" s="10">
        <v>2900</v>
      </c>
      <c r="Q397" s="10">
        <f t="shared" si="59"/>
        <v>0</v>
      </c>
      <c r="R397" s="10"/>
      <c r="S397" s="10">
        <v>2800</v>
      </c>
      <c r="T397" s="10">
        <f t="shared" si="60"/>
        <v>0</v>
      </c>
      <c r="U397" s="10">
        <v>20</v>
      </c>
      <c r="V397" s="10">
        <v>150</v>
      </c>
      <c r="W397" s="10">
        <f t="shared" si="63"/>
        <v>3000</v>
      </c>
      <c r="X397" s="10">
        <v>20</v>
      </c>
      <c r="Y397" s="10">
        <v>150</v>
      </c>
      <c r="Z397" s="10">
        <f t="shared" si="64"/>
        <v>3000</v>
      </c>
      <c r="AA397" s="10">
        <v>20</v>
      </c>
      <c r="AB397" s="10">
        <v>150</v>
      </c>
      <c r="AC397" s="10">
        <f t="shared" si="65"/>
        <v>3000</v>
      </c>
      <c r="AD397" s="11"/>
      <c r="AE397" s="26">
        <v>7</v>
      </c>
      <c r="AF397" s="7">
        <f t="shared" si="57"/>
        <v>0</v>
      </c>
      <c r="AG397" s="152">
        <v>1</v>
      </c>
      <c r="AH397" s="139">
        <f>L397+O397+R397+U397+X397+AA397+AD397</f>
        <v>60</v>
      </c>
      <c r="AI397" s="139">
        <f t="shared" si="62"/>
        <v>9000</v>
      </c>
      <c r="AJ397" s="109">
        <f t="shared" si="53"/>
        <v>9000</v>
      </c>
      <c r="AM397" t="b">
        <f>D397='15.02.2022 Смета'!D399</f>
        <v>1</v>
      </c>
      <c r="AN397" t="b">
        <f>F397='15.02.2022 Смета'!E399</f>
        <v>1</v>
      </c>
      <c r="AO397" t="b">
        <f>G397='15.02.2022 Смета'!F399</f>
        <v>1</v>
      </c>
      <c r="AP397" t="b">
        <f>H397='15.02.2022 Смета'!G399</f>
        <v>1</v>
      </c>
    </row>
    <row r="398" spans="1:42" ht="27" customHeight="1" x14ac:dyDescent="0.25">
      <c r="A398" s="108">
        <v>324</v>
      </c>
      <c r="B398" s="8" t="s">
        <v>230</v>
      </c>
      <c r="C398" s="21" t="s">
        <v>231</v>
      </c>
      <c r="D398" s="22" t="s">
        <v>649</v>
      </c>
      <c r="E398" s="21" t="s">
        <v>340</v>
      </c>
      <c r="F398" s="35">
        <v>44647</v>
      </c>
      <c r="G398" s="35">
        <v>44647</v>
      </c>
      <c r="H398" s="21" t="s">
        <v>814</v>
      </c>
      <c r="I398" s="22" t="s">
        <v>340</v>
      </c>
      <c r="J398" s="35">
        <v>44647</v>
      </c>
      <c r="K398" s="35">
        <v>44647</v>
      </c>
      <c r="L398" s="10"/>
      <c r="M398" s="10">
        <v>3400</v>
      </c>
      <c r="N398" s="10">
        <f t="shared" si="58"/>
        <v>0</v>
      </c>
      <c r="O398" s="10"/>
      <c r="P398" s="10">
        <v>2900</v>
      </c>
      <c r="Q398" s="10">
        <f t="shared" si="59"/>
        <v>0</v>
      </c>
      <c r="R398" s="10"/>
      <c r="S398" s="10">
        <v>2800</v>
      </c>
      <c r="T398" s="10">
        <f t="shared" si="60"/>
        <v>0</v>
      </c>
      <c r="U398" s="10">
        <v>9</v>
      </c>
      <c r="V398" s="10">
        <v>150</v>
      </c>
      <c r="W398" s="10">
        <f t="shared" si="63"/>
        <v>1350</v>
      </c>
      <c r="X398" s="10">
        <v>9</v>
      </c>
      <c r="Y398" s="10">
        <v>150</v>
      </c>
      <c r="Z398" s="10">
        <f t="shared" si="64"/>
        <v>1350</v>
      </c>
      <c r="AA398" s="10">
        <v>18</v>
      </c>
      <c r="AB398" s="10">
        <v>150</v>
      </c>
      <c r="AC398" s="10">
        <f t="shared" si="65"/>
        <v>2700</v>
      </c>
      <c r="AD398" s="11"/>
      <c r="AE398" s="26">
        <v>7</v>
      </c>
      <c r="AF398" s="7">
        <f t="shared" si="57"/>
        <v>0</v>
      </c>
      <c r="AG398" s="152">
        <v>1</v>
      </c>
      <c r="AH398" s="139">
        <f>L398+O398+R398+U398+X398+AA398+AD398</f>
        <v>36</v>
      </c>
      <c r="AI398" s="139">
        <f t="shared" si="62"/>
        <v>5400</v>
      </c>
      <c r="AJ398" s="109">
        <f t="shared" si="53"/>
        <v>5400</v>
      </c>
      <c r="AM398" t="b">
        <f>D398='15.02.2022 Смета'!D400</f>
        <v>1</v>
      </c>
      <c r="AN398" t="b">
        <f>F398='15.02.2022 Смета'!E400</f>
        <v>1</v>
      </c>
      <c r="AO398" t="b">
        <f>G398='15.02.2022 Смета'!F400</f>
        <v>1</v>
      </c>
      <c r="AP398" t="b">
        <f>H398='15.02.2022 Смета'!G400</f>
        <v>1</v>
      </c>
    </row>
    <row r="399" spans="1:42" ht="16.149999999999999" customHeight="1" x14ac:dyDescent="0.25">
      <c r="A399" s="108">
        <v>325</v>
      </c>
      <c r="B399" s="8" t="s">
        <v>230</v>
      </c>
      <c r="C399" s="21" t="s">
        <v>231</v>
      </c>
      <c r="D399" s="22" t="s">
        <v>650</v>
      </c>
      <c r="E399" s="21" t="s">
        <v>340</v>
      </c>
      <c r="F399" s="35">
        <v>44692</v>
      </c>
      <c r="G399" s="35">
        <v>44693</v>
      </c>
      <c r="H399" s="21" t="s">
        <v>748</v>
      </c>
      <c r="I399" s="22" t="s">
        <v>300</v>
      </c>
      <c r="J399" s="35">
        <v>44692</v>
      </c>
      <c r="K399" s="35">
        <v>44693</v>
      </c>
      <c r="L399" s="10"/>
      <c r="M399" s="10">
        <v>3400</v>
      </c>
      <c r="N399" s="10">
        <f t="shared" si="58"/>
        <v>0</v>
      </c>
      <c r="O399" s="10"/>
      <c r="P399" s="10">
        <v>2900</v>
      </c>
      <c r="Q399" s="10">
        <f t="shared" si="59"/>
        <v>0</v>
      </c>
      <c r="R399" s="10"/>
      <c r="S399" s="10">
        <v>2800</v>
      </c>
      <c r="T399" s="10">
        <f t="shared" si="60"/>
        <v>0</v>
      </c>
      <c r="U399" s="10">
        <v>36</v>
      </c>
      <c r="V399" s="10">
        <v>150</v>
      </c>
      <c r="W399" s="10">
        <f t="shared" si="63"/>
        <v>5400</v>
      </c>
      <c r="X399" s="10">
        <v>36</v>
      </c>
      <c r="Y399" s="10">
        <v>150</v>
      </c>
      <c r="Z399" s="10">
        <f t="shared" si="64"/>
        <v>5400</v>
      </c>
      <c r="AA399" s="10">
        <v>36</v>
      </c>
      <c r="AB399" s="10">
        <v>150</v>
      </c>
      <c r="AC399" s="10">
        <f t="shared" si="65"/>
        <v>5400</v>
      </c>
      <c r="AD399" s="11">
        <v>108</v>
      </c>
      <c r="AE399" s="26">
        <v>7</v>
      </c>
      <c r="AF399" s="7">
        <f t="shared" si="57"/>
        <v>756</v>
      </c>
      <c r="AG399" s="152">
        <v>1</v>
      </c>
      <c r="AH399" s="139">
        <f>L399+O399+R399+U399+X399+AA399+AD399</f>
        <v>216</v>
      </c>
      <c r="AI399" s="139">
        <f t="shared" si="62"/>
        <v>16956</v>
      </c>
      <c r="AJ399" s="109">
        <f t="shared" si="53"/>
        <v>16956</v>
      </c>
      <c r="AM399" t="b">
        <f>D399='15.02.2022 Смета'!D401</f>
        <v>1</v>
      </c>
      <c r="AN399" t="b">
        <f>F399='15.02.2022 Смета'!E401</f>
        <v>1</v>
      </c>
      <c r="AO399" t="b">
        <f>G399='15.02.2022 Смета'!F401</f>
        <v>1</v>
      </c>
      <c r="AP399" t="b">
        <f>H399='15.02.2022 Смета'!G401</f>
        <v>0</v>
      </c>
    </row>
    <row r="400" spans="1:42" ht="16.149999999999999" customHeight="1" x14ac:dyDescent="0.25">
      <c r="A400" s="108">
        <v>326</v>
      </c>
      <c r="B400" s="8" t="s">
        <v>230</v>
      </c>
      <c r="C400" s="21" t="s">
        <v>231</v>
      </c>
      <c r="D400" s="22" t="s">
        <v>651</v>
      </c>
      <c r="E400" s="21" t="s">
        <v>340</v>
      </c>
      <c r="F400" s="35">
        <v>44698</v>
      </c>
      <c r="G400" s="35">
        <v>44699</v>
      </c>
      <c r="H400" s="21" t="s">
        <v>331</v>
      </c>
      <c r="I400" s="22" t="s">
        <v>300</v>
      </c>
      <c r="J400" s="35">
        <v>44698</v>
      </c>
      <c r="K400" s="35">
        <v>44699</v>
      </c>
      <c r="L400" s="10"/>
      <c r="M400" s="10">
        <v>3400</v>
      </c>
      <c r="N400" s="10">
        <f t="shared" si="58"/>
        <v>0</v>
      </c>
      <c r="O400" s="10"/>
      <c r="P400" s="10">
        <v>2900</v>
      </c>
      <c r="Q400" s="10">
        <f t="shared" si="59"/>
        <v>0</v>
      </c>
      <c r="R400" s="10"/>
      <c r="S400" s="10">
        <v>2800</v>
      </c>
      <c r="T400" s="10">
        <f t="shared" si="60"/>
        <v>0</v>
      </c>
      <c r="U400" s="10">
        <v>14</v>
      </c>
      <c r="V400" s="10">
        <v>150</v>
      </c>
      <c r="W400" s="10">
        <f t="shared" si="63"/>
        <v>2100</v>
      </c>
      <c r="X400" s="10">
        <v>14</v>
      </c>
      <c r="Y400" s="10">
        <v>150</v>
      </c>
      <c r="Z400" s="10">
        <f t="shared" si="64"/>
        <v>2100</v>
      </c>
      <c r="AA400" s="10">
        <v>14</v>
      </c>
      <c r="AB400" s="10">
        <v>150</v>
      </c>
      <c r="AC400" s="10">
        <f t="shared" si="65"/>
        <v>2100</v>
      </c>
      <c r="AD400" s="11">
        <v>42</v>
      </c>
      <c r="AE400" s="26">
        <v>7</v>
      </c>
      <c r="AF400" s="7">
        <f t="shared" si="57"/>
        <v>294</v>
      </c>
      <c r="AG400" s="152">
        <v>1</v>
      </c>
      <c r="AH400" s="139">
        <f t="shared" ref="AH400:AH450" si="66">L400+O400+R400+U400+X400+AA400+AD400</f>
        <v>84</v>
      </c>
      <c r="AI400" s="139">
        <f t="shared" si="62"/>
        <v>6594</v>
      </c>
      <c r="AJ400" s="109">
        <f t="shared" ref="AJ400:AJ450" si="67">N400+Q400+T400+W400+Z400+AC400+AF400</f>
        <v>6594</v>
      </c>
      <c r="AM400" t="b">
        <f>D400='15.02.2022 Смета'!D402</f>
        <v>1</v>
      </c>
      <c r="AN400" t="b">
        <f>F400='15.02.2022 Смета'!E402</f>
        <v>1</v>
      </c>
      <c r="AO400" t="b">
        <f>G400='15.02.2022 Смета'!F402</f>
        <v>1</v>
      </c>
      <c r="AP400" t="b">
        <f>H400='15.02.2022 Смета'!G402</f>
        <v>1</v>
      </c>
    </row>
    <row r="401" spans="1:42" ht="14.65" customHeight="1" x14ac:dyDescent="0.25">
      <c r="A401" s="106"/>
      <c r="B401" s="96"/>
      <c r="C401" s="97"/>
      <c r="D401" s="179" t="s">
        <v>898</v>
      </c>
      <c r="E401" s="99"/>
      <c r="F401" s="99"/>
      <c r="G401" s="99"/>
      <c r="H401" s="99"/>
      <c r="I401" s="99"/>
      <c r="J401" s="99"/>
      <c r="K401" s="99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2"/>
      <c r="AE401" s="79"/>
      <c r="AF401" s="79"/>
      <c r="AG401" s="153"/>
      <c r="AH401" s="151"/>
      <c r="AI401" s="151"/>
      <c r="AJ401" s="164"/>
      <c r="AM401" t="b">
        <f>D401='15.02.2022 Смета'!D403</f>
        <v>1</v>
      </c>
      <c r="AN401" t="b">
        <f>F401='15.02.2022 Смета'!E403</f>
        <v>1</v>
      </c>
      <c r="AO401" t="b">
        <f>G401='15.02.2022 Смета'!F403</f>
        <v>1</v>
      </c>
      <c r="AP401" t="b">
        <f>H401='15.02.2022 Смета'!G403</f>
        <v>1</v>
      </c>
    </row>
    <row r="402" spans="1:42" ht="16.149999999999999" customHeight="1" x14ac:dyDescent="0.25">
      <c r="A402" s="108">
        <v>327</v>
      </c>
      <c r="B402" s="8" t="s">
        <v>229</v>
      </c>
      <c r="C402" s="21" t="s">
        <v>232</v>
      </c>
      <c r="D402" s="22" t="s">
        <v>652</v>
      </c>
      <c r="E402" s="21" t="s">
        <v>340</v>
      </c>
      <c r="F402" s="35">
        <v>44608</v>
      </c>
      <c r="G402" s="35">
        <v>44609</v>
      </c>
      <c r="H402" s="21" t="s">
        <v>331</v>
      </c>
      <c r="I402" s="22" t="s">
        <v>340</v>
      </c>
      <c r="J402" s="35">
        <v>44608</v>
      </c>
      <c r="K402" s="35">
        <v>44609</v>
      </c>
      <c r="L402" s="10"/>
      <c r="M402" s="10">
        <v>3400</v>
      </c>
      <c r="N402" s="10">
        <f t="shared" si="58"/>
        <v>0</v>
      </c>
      <c r="O402" s="10"/>
      <c r="P402" s="10">
        <v>2900</v>
      </c>
      <c r="Q402" s="10">
        <f t="shared" si="59"/>
        <v>0</v>
      </c>
      <c r="R402" s="10"/>
      <c r="S402" s="10">
        <v>2800</v>
      </c>
      <c r="T402" s="10">
        <f t="shared" si="60"/>
        <v>0</v>
      </c>
      <c r="U402" s="10">
        <v>10</v>
      </c>
      <c r="V402" s="10">
        <v>150</v>
      </c>
      <c r="W402" s="10">
        <f t="shared" si="63"/>
        <v>1500</v>
      </c>
      <c r="X402" s="10">
        <v>10</v>
      </c>
      <c r="Y402" s="10">
        <v>150</v>
      </c>
      <c r="Z402" s="10">
        <f t="shared" si="64"/>
        <v>1500</v>
      </c>
      <c r="AA402" s="10">
        <v>10</v>
      </c>
      <c r="AB402" s="10">
        <v>150</v>
      </c>
      <c r="AC402" s="10">
        <f t="shared" si="65"/>
        <v>1500</v>
      </c>
      <c r="AD402" s="11"/>
      <c r="AE402" s="26">
        <v>7</v>
      </c>
      <c r="AF402" s="7">
        <f t="shared" si="57"/>
        <v>0</v>
      </c>
      <c r="AG402" s="152">
        <v>1</v>
      </c>
      <c r="AH402" s="139">
        <f t="shared" si="66"/>
        <v>30</v>
      </c>
      <c r="AI402" s="139">
        <f t="shared" si="62"/>
        <v>4500</v>
      </c>
      <c r="AJ402" s="109">
        <f t="shared" si="67"/>
        <v>4500</v>
      </c>
      <c r="AM402" t="b">
        <f>D402='15.02.2022 Смета'!D404</f>
        <v>1</v>
      </c>
      <c r="AN402" t="b">
        <f>F402='15.02.2022 Смета'!E404</f>
        <v>1</v>
      </c>
      <c r="AO402" t="b">
        <f>G402='15.02.2022 Смета'!F404</f>
        <v>1</v>
      </c>
      <c r="AP402" t="b">
        <f>H402='15.02.2022 Смета'!G404</f>
        <v>1</v>
      </c>
    </row>
    <row r="403" spans="1:42" ht="27" customHeight="1" x14ac:dyDescent="0.25">
      <c r="A403" s="108">
        <v>328</v>
      </c>
      <c r="B403" s="8" t="s">
        <v>229</v>
      </c>
      <c r="C403" s="21" t="s">
        <v>232</v>
      </c>
      <c r="D403" s="22" t="s">
        <v>653</v>
      </c>
      <c r="E403" s="21" t="s">
        <v>747</v>
      </c>
      <c r="F403" s="35">
        <v>44692</v>
      </c>
      <c r="G403" s="35">
        <v>44693</v>
      </c>
      <c r="H403" s="21" t="s">
        <v>748</v>
      </c>
      <c r="I403" s="22" t="s">
        <v>747</v>
      </c>
      <c r="J403" s="35">
        <v>44692</v>
      </c>
      <c r="K403" s="35">
        <v>44693</v>
      </c>
      <c r="L403" s="10"/>
      <c r="M403" s="10">
        <v>3400</v>
      </c>
      <c r="N403" s="10">
        <f t="shared" si="58"/>
        <v>0</v>
      </c>
      <c r="O403" s="10"/>
      <c r="P403" s="10">
        <v>2900</v>
      </c>
      <c r="Q403" s="10">
        <f t="shared" si="59"/>
        <v>0</v>
      </c>
      <c r="R403" s="10"/>
      <c r="S403" s="10">
        <v>2800</v>
      </c>
      <c r="T403" s="10">
        <f t="shared" si="60"/>
        <v>0</v>
      </c>
      <c r="U403" s="10">
        <v>6</v>
      </c>
      <c r="V403" s="10">
        <v>150</v>
      </c>
      <c r="W403" s="10">
        <f t="shared" si="63"/>
        <v>900</v>
      </c>
      <c r="X403" s="10">
        <v>6</v>
      </c>
      <c r="Y403" s="10">
        <v>150</v>
      </c>
      <c r="Z403" s="10">
        <f t="shared" si="64"/>
        <v>900</v>
      </c>
      <c r="AA403" s="10">
        <v>6</v>
      </c>
      <c r="AB403" s="10">
        <v>150</v>
      </c>
      <c r="AC403" s="10">
        <f t="shared" si="65"/>
        <v>900</v>
      </c>
      <c r="AD403" s="11">
        <v>18</v>
      </c>
      <c r="AE403" s="26">
        <v>7</v>
      </c>
      <c r="AF403" s="7">
        <f t="shared" si="57"/>
        <v>126</v>
      </c>
      <c r="AG403" s="152">
        <v>1</v>
      </c>
      <c r="AH403" s="139">
        <f t="shared" si="66"/>
        <v>36</v>
      </c>
      <c r="AI403" s="139">
        <f t="shared" si="62"/>
        <v>2826</v>
      </c>
      <c r="AJ403" s="109">
        <f t="shared" si="67"/>
        <v>2826</v>
      </c>
      <c r="AM403" t="b">
        <f>D403='15.02.2022 Смета'!D405</f>
        <v>1</v>
      </c>
      <c r="AN403" t="b">
        <f>F403='15.02.2022 Смета'!E405</f>
        <v>1</v>
      </c>
      <c r="AO403" t="b">
        <f>G403='15.02.2022 Смета'!F405</f>
        <v>1</v>
      </c>
      <c r="AP403" t="b">
        <f>H403='15.02.2022 Смета'!G405</f>
        <v>1</v>
      </c>
    </row>
    <row r="404" spans="1:42" ht="16.149999999999999" customHeight="1" x14ac:dyDescent="0.25">
      <c r="A404" s="108">
        <v>329</v>
      </c>
      <c r="B404" s="8" t="s">
        <v>229</v>
      </c>
      <c r="C404" s="21" t="s">
        <v>232</v>
      </c>
      <c r="D404" s="22" t="s">
        <v>654</v>
      </c>
      <c r="E404" s="21" t="s">
        <v>340</v>
      </c>
      <c r="F404" s="35">
        <v>44692</v>
      </c>
      <c r="G404" s="35">
        <v>44693</v>
      </c>
      <c r="H404" s="21" t="s">
        <v>748</v>
      </c>
      <c r="I404" s="22" t="s">
        <v>300</v>
      </c>
      <c r="J404" s="35">
        <v>44692</v>
      </c>
      <c r="K404" s="35">
        <v>44693</v>
      </c>
      <c r="L404" s="10"/>
      <c r="M404" s="10">
        <v>3400</v>
      </c>
      <c r="N404" s="10">
        <f t="shared" si="58"/>
        <v>0</v>
      </c>
      <c r="O404" s="10"/>
      <c r="P404" s="10">
        <v>2900</v>
      </c>
      <c r="Q404" s="10">
        <f t="shared" si="59"/>
        <v>0</v>
      </c>
      <c r="R404" s="10"/>
      <c r="S404" s="10">
        <v>2800</v>
      </c>
      <c r="T404" s="10">
        <f t="shared" si="60"/>
        <v>0</v>
      </c>
      <c r="U404" s="10">
        <v>6</v>
      </c>
      <c r="V404" s="10">
        <v>150</v>
      </c>
      <c r="W404" s="10">
        <f t="shared" si="63"/>
        <v>900</v>
      </c>
      <c r="X404" s="10">
        <v>6</v>
      </c>
      <c r="Y404" s="10">
        <v>150</v>
      </c>
      <c r="Z404" s="10">
        <f t="shared" si="64"/>
        <v>900</v>
      </c>
      <c r="AA404" s="10">
        <v>6</v>
      </c>
      <c r="AB404" s="10">
        <v>150</v>
      </c>
      <c r="AC404" s="10">
        <f t="shared" si="65"/>
        <v>900</v>
      </c>
      <c r="AD404" s="11">
        <v>18</v>
      </c>
      <c r="AE404" s="26">
        <v>7</v>
      </c>
      <c r="AF404" s="7">
        <f t="shared" si="57"/>
        <v>126</v>
      </c>
      <c r="AG404" s="152">
        <v>1</v>
      </c>
      <c r="AH404" s="139">
        <f t="shared" si="66"/>
        <v>36</v>
      </c>
      <c r="AI404" s="139">
        <f t="shared" si="62"/>
        <v>2826</v>
      </c>
      <c r="AJ404" s="109">
        <f t="shared" si="67"/>
        <v>2826</v>
      </c>
      <c r="AM404" t="b">
        <f>D404='15.02.2022 Смета'!D406</f>
        <v>1</v>
      </c>
      <c r="AN404" t="b">
        <f>F404='15.02.2022 Смета'!E406</f>
        <v>1</v>
      </c>
      <c r="AO404" t="b">
        <f>G404='15.02.2022 Смета'!F406</f>
        <v>1</v>
      </c>
      <c r="AP404" t="b">
        <f>H404='15.02.2022 Смета'!G406</f>
        <v>1</v>
      </c>
    </row>
    <row r="405" spans="1:42" ht="16.149999999999999" customHeight="1" x14ac:dyDescent="0.25">
      <c r="A405" s="108">
        <v>330</v>
      </c>
      <c r="B405" s="8" t="s">
        <v>229</v>
      </c>
      <c r="C405" s="21" t="s">
        <v>232</v>
      </c>
      <c r="D405" s="22" t="s">
        <v>655</v>
      </c>
      <c r="E405" s="21" t="s">
        <v>340</v>
      </c>
      <c r="F405" s="35">
        <v>44698</v>
      </c>
      <c r="G405" s="35">
        <v>44699</v>
      </c>
      <c r="H405" s="21" t="s">
        <v>331</v>
      </c>
      <c r="I405" s="22" t="s">
        <v>300</v>
      </c>
      <c r="J405" s="35">
        <v>44698</v>
      </c>
      <c r="K405" s="35">
        <v>44699</v>
      </c>
      <c r="L405" s="10"/>
      <c r="M405" s="10">
        <v>3400</v>
      </c>
      <c r="N405" s="10">
        <f t="shared" si="58"/>
        <v>0</v>
      </c>
      <c r="O405" s="10"/>
      <c r="P405" s="10">
        <v>2900</v>
      </c>
      <c r="Q405" s="10">
        <f t="shared" si="59"/>
        <v>0</v>
      </c>
      <c r="R405" s="10"/>
      <c r="S405" s="10">
        <v>2800</v>
      </c>
      <c r="T405" s="10">
        <f t="shared" si="60"/>
        <v>0</v>
      </c>
      <c r="U405" s="10">
        <v>4</v>
      </c>
      <c r="V405" s="10">
        <v>150</v>
      </c>
      <c r="W405" s="10">
        <f t="shared" si="63"/>
        <v>600</v>
      </c>
      <c r="X405" s="10">
        <v>4</v>
      </c>
      <c r="Y405" s="10">
        <v>150</v>
      </c>
      <c r="Z405" s="10">
        <f t="shared" si="64"/>
        <v>600</v>
      </c>
      <c r="AA405" s="10">
        <v>4</v>
      </c>
      <c r="AB405" s="10">
        <v>150</v>
      </c>
      <c r="AC405" s="10">
        <f t="shared" si="65"/>
        <v>600</v>
      </c>
      <c r="AD405" s="11">
        <v>12</v>
      </c>
      <c r="AE405" s="26">
        <v>7</v>
      </c>
      <c r="AF405" s="7">
        <f t="shared" si="57"/>
        <v>84</v>
      </c>
      <c r="AG405" s="152">
        <v>1</v>
      </c>
      <c r="AH405" s="139">
        <f t="shared" si="66"/>
        <v>24</v>
      </c>
      <c r="AI405" s="139">
        <f t="shared" si="62"/>
        <v>1884</v>
      </c>
      <c r="AJ405" s="109">
        <f t="shared" si="67"/>
        <v>1884</v>
      </c>
      <c r="AM405" t="b">
        <f>D405='15.02.2022 Смета'!D407</f>
        <v>1</v>
      </c>
      <c r="AN405" t="b">
        <f>F405='15.02.2022 Смета'!E407</f>
        <v>1</v>
      </c>
      <c r="AO405" t="b">
        <f>G405='15.02.2022 Смета'!F407</f>
        <v>1</v>
      </c>
      <c r="AP405" t="b">
        <f>H405='15.02.2022 Смета'!G407</f>
        <v>1</v>
      </c>
    </row>
    <row r="406" spans="1:42" ht="16.149999999999999" customHeight="1" x14ac:dyDescent="0.25">
      <c r="A406" s="108">
        <v>331</v>
      </c>
      <c r="B406" s="8" t="s">
        <v>229</v>
      </c>
      <c r="C406" s="21" t="s">
        <v>232</v>
      </c>
      <c r="D406" s="22" t="s">
        <v>656</v>
      </c>
      <c r="E406" s="21" t="s">
        <v>340</v>
      </c>
      <c r="F406" s="35">
        <v>44698</v>
      </c>
      <c r="G406" s="35">
        <v>44699</v>
      </c>
      <c r="H406" s="21" t="s">
        <v>331</v>
      </c>
      <c r="I406" s="22" t="s">
        <v>300</v>
      </c>
      <c r="J406" s="35">
        <v>44698</v>
      </c>
      <c r="K406" s="35">
        <v>44699</v>
      </c>
      <c r="L406" s="10"/>
      <c r="M406" s="10">
        <v>3400</v>
      </c>
      <c r="N406" s="10">
        <f t="shared" si="58"/>
        <v>0</v>
      </c>
      <c r="O406" s="10"/>
      <c r="P406" s="10">
        <v>2900</v>
      </c>
      <c r="Q406" s="10">
        <f t="shared" si="59"/>
        <v>0</v>
      </c>
      <c r="R406" s="10"/>
      <c r="S406" s="10">
        <v>2800</v>
      </c>
      <c r="T406" s="10">
        <f t="shared" si="60"/>
        <v>0</v>
      </c>
      <c r="U406" s="10">
        <v>4</v>
      </c>
      <c r="V406" s="10">
        <v>150</v>
      </c>
      <c r="W406" s="10">
        <f t="shared" si="63"/>
        <v>600</v>
      </c>
      <c r="X406" s="10">
        <v>4</v>
      </c>
      <c r="Y406" s="10">
        <v>150</v>
      </c>
      <c r="Z406" s="10">
        <f t="shared" si="64"/>
        <v>600</v>
      </c>
      <c r="AA406" s="10">
        <v>4</v>
      </c>
      <c r="AB406" s="10">
        <v>150</v>
      </c>
      <c r="AC406" s="10">
        <f t="shared" si="65"/>
        <v>600</v>
      </c>
      <c r="AD406" s="11">
        <v>12</v>
      </c>
      <c r="AE406" s="26">
        <v>7</v>
      </c>
      <c r="AF406" s="7">
        <f t="shared" si="57"/>
        <v>84</v>
      </c>
      <c r="AG406" s="152">
        <v>1</v>
      </c>
      <c r="AH406" s="139">
        <f t="shared" si="66"/>
        <v>24</v>
      </c>
      <c r="AI406" s="139">
        <f t="shared" si="62"/>
        <v>1884</v>
      </c>
      <c r="AJ406" s="109">
        <f t="shared" si="67"/>
        <v>1884</v>
      </c>
      <c r="AM406" t="b">
        <f>D406='15.02.2022 Смета'!D408</f>
        <v>1</v>
      </c>
      <c r="AN406" t="b">
        <f>F406='15.02.2022 Смета'!E408</f>
        <v>1</v>
      </c>
      <c r="AO406" t="b">
        <f>G406='15.02.2022 Смета'!F408</f>
        <v>1</v>
      </c>
      <c r="AP406" t="b">
        <f>H406='15.02.2022 Смета'!G408</f>
        <v>1</v>
      </c>
    </row>
    <row r="407" spans="1:42" ht="27" customHeight="1" x14ac:dyDescent="0.25">
      <c r="A407" s="108">
        <v>332</v>
      </c>
      <c r="B407" s="8" t="s">
        <v>229</v>
      </c>
      <c r="C407" s="21" t="s">
        <v>232</v>
      </c>
      <c r="D407" s="22" t="s">
        <v>657</v>
      </c>
      <c r="E407" s="21" t="s">
        <v>340</v>
      </c>
      <c r="F407" s="35">
        <v>44799</v>
      </c>
      <c r="G407" s="35">
        <v>44804</v>
      </c>
      <c r="H407" s="21" t="s">
        <v>815</v>
      </c>
      <c r="I407" s="22" t="s">
        <v>300</v>
      </c>
      <c r="J407" s="35">
        <v>44799</v>
      </c>
      <c r="K407" s="35">
        <v>44804</v>
      </c>
      <c r="L407" s="10"/>
      <c r="M407" s="10">
        <v>3400</v>
      </c>
      <c r="N407" s="10">
        <f t="shared" si="58"/>
        <v>0</v>
      </c>
      <c r="O407" s="10"/>
      <c r="P407" s="10">
        <v>2900</v>
      </c>
      <c r="Q407" s="10">
        <f t="shared" si="59"/>
        <v>0</v>
      </c>
      <c r="R407" s="10"/>
      <c r="S407" s="10">
        <v>2800</v>
      </c>
      <c r="T407" s="10">
        <f t="shared" si="60"/>
        <v>0</v>
      </c>
      <c r="U407" s="10">
        <v>2</v>
      </c>
      <c r="V407" s="10">
        <v>150</v>
      </c>
      <c r="W407" s="10">
        <f t="shared" si="63"/>
        <v>300</v>
      </c>
      <c r="X407" s="10">
        <v>2</v>
      </c>
      <c r="Y407" s="10">
        <v>150</v>
      </c>
      <c r="Z407" s="10">
        <f t="shared" si="64"/>
        <v>300</v>
      </c>
      <c r="AA407" s="10">
        <v>2</v>
      </c>
      <c r="AB407" s="10">
        <v>150</v>
      </c>
      <c r="AC407" s="10">
        <f t="shared" si="65"/>
        <v>300</v>
      </c>
      <c r="AD407" s="11">
        <v>6</v>
      </c>
      <c r="AE407" s="26">
        <v>7</v>
      </c>
      <c r="AF407" s="7">
        <f t="shared" si="57"/>
        <v>42</v>
      </c>
      <c r="AG407" s="152">
        <v>1</v>
      </c>
      <c r="AH407" s="139">
        <f t="shared" si="66"/>
        <v>12</v>
      </c>
      <c r="AI407" s="139">
        <f t="shared" si="62"/>
        <v>942</v>
      </c>
      <c r="AJ407" s="109">
        <f t="shared" si="67"/>
        <v>942</v>
      </c>
      <c r="AM407" t="b">
        <f>D407='15.02.2022 Смета'!D409</f>
        <v>1</v>
      </c>
      <c r="AN407" t="b">
        <f>F407='15.02.2022 Смета'!E409</f>
        <v>1</v>
      </c>
      <c r="AO407" t="b">
        <f>G407='15.02.2022 Смета'!F409</f>
        <v>1</v>
      </c>
      <c r="AP407" t="b">
        <f>H407='15.02.2022 Смета'!G409</f>
        <v>1</v>
      </c>
    </row>
    <row r="408" spans="1:42" ht="27" customHeight="1" x14ac:dyDescent="0.25">
      <c r="A408" s="108">
        <v>333</v>
      </c>
      <c r="B408" s="8" t="s">
        <v>229</v>
      </c>
      <c r="C408" s="21" t="s">
        <v>232</v>
      </c>
      <c r="D408" s="22" t="s">
        <v>658</v>
      </c>
      <c r="E408" s="21" t="s">
        <v>340</v>
      </c>
      <c r="F408" s="35">
        <v>44804</v>
      </c>
      <c r="G408" s="35">
        <v>44810</v>
      </c>
      <c r="H408" s="21" t="s">
        <v>764</v>
      </c>
      <c r="I408" s="22" t="s">
        <v>300</v>
      </c>
      <c r="J408" s="35">
        <v>44804</v>
      </c>
      <c r="K408" s="35">
        <v>44810</v>
      </c>
      <c r="L408" s="10"/>
      <c r="M408" s="10">
        <v>3400</v>
      </c>
      <c r="N408" s="10">
        <f t="shared" si="58"/>
        <v>0</v>
      </c>
      <c r="O408" s="10"/>
      <c r="P408" s="10">
        <v>2900</v>
      </c>
      <c r="Q408" s="10">
        <f t="shared" si="59"/>
        <v>0</v>
      </c>
      <c r="R408" s="10"/>
      <c r="S408" s="10">
        <v>2800</v>
      </c>
      <c r="T408" s="10">
        <f t="shared" si="60"/>
        <v>0</v>
      </c>
      <c r="U408" s="10">
        <v>2</v>
      </c>
      <c r="V408" s="10">
        <v>150</v>
      </c>
      <c r="W408" s="10">
        <f t="shared" si="63"/>
        <v>300</v>
      </c>
      <c r="X408" s="10">
        <v>2</v>
      </c>
      <c r="Y408" s="10">
        <v>150</v>
      </c>
      <c r="Z408" s="10">
        <f t="shared" si="64"/>
        <v>300</v>
      </c>
      <c r="AA408" s="10">
        <v>2</v>
      </c>
      <c r="AB408" s="10">
        <v>150</v>
      </c>
      <c r="AC408" s="10">
        <f t="shared" si="65"/>
        <v>300</v>
      </c>
      <c r="AD408" s="66">
        <v>6</v>
      </c>
      <c r="AE408" s="7">
        <v>7</v>
      </c>
      <c r="AF408" s="7">
        <f t="shared" si="57"/>
        <v>42</v>
      </c>
      <c r="AG408" s="152">
        <v>1</v>
      </c>
      <c r="AH408" s="139">
        <f t="shared" si="66"/>
        <v>12</v>
      </c>
      <c r="AI408" s="139">
        <f t="shared" si="62"/>
        <v>942</v>
      </c>
      <c r="AJ408" s="109">
        <f t="shared" si="67"/>
        <v>942</v>
      </c>
      <c r="AM408" t="b">
        <f>D408='15.02.2022 Смета'!D410</f>
        <v>1</v>
      </c>
      <c r="AN408" t="b">
        <f>F408='15.02.2022 Смета'!E410</f>
        <v>1</v>
      </c>
      <c r="AO408" t="b">
        <f>G408='15.02.2022 Смета'!F410</f>
        <v>1</v>
      </c>
      <c r="AP408" t="b">
        <f>H408='15.02.2022 Смета'!G410</f>
        <v>1</v>
      </c>
    </row>
    <row r="409" spans="1:42" ht="16.899999999999999" customHeight="1" x14ac:dyDescent="0.25">
      <c r="A409" s="106"/>
      <c r="B409" s="96"/>
      <c r="C409" s="97"/>
      <c r="D409" s="179" t="s">
        <v>899</v>
      </c>
      <c r="E409" s="99"/>
      <c r="F409" s="99"/>
      <c r="G409" s="99"/>
      <c r="H409" s="99"/>
      <c r="I409" s="99"/>
      <c r="J409" s="99"/>
      <c r="K409" s="99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2"/>
      <c r="AE409" s="79"/>
      <c r="AF409" s="79"/>
      <c r="AG409" s="153"/>
      <c r="AH409" s="151"/>
      <c r="AI409" s="151"/>
      <c r="AJ409" s="164"/>
      <c r="AM409" t="b">
        <f>D409='15.02.2022 Смета'!D411</f>
        <v>1</v>
      </c>
      <c r="AN409" t="b">
        <f>F409='15.02.2022 Смета'!E411</f>
        <v>1</v>
      </c>
      <c r="AO409" t="b">
        <f>G409='15.02.2022 Смета'!F411</f>
        <v>1</v>
      </c>
      <c r="AP409" t="b">
        <f>H409='15.02.2022 Смета'!G411</f>
        <v>1</v>
      </c>
    </row>
    <row r="410" spans="1:42" ht="27" customHeight="1" x14ac:dyDescent="0.25">
      <c r="A410" s="108">
        <v>334</v>
      </c>
      <c r="B410" s="8" t="s">
        <v>226</v>
      </c>
      <c r="C410" s="21" t="s">
        <v>227</v>
      </c>
      <c r="D410" s="22" t="s">
        <v>659</v>
      </c>
      <c r="E410" s="21" t="s">
        <v>749</v>
      </c>
      <c r="F410" s="35">
        <v>44609</v>
      </c>
      <c r="G410" s="35">
        <v>44609</v>
      </c>
      <c r="H410" s="21" t="s">
        <v>331</v>
      </c>
      <c r="I410" s="22" t="s">
        <v>749</v>
      </c>
      <c r="J410" s="35">
        <v>44609</v>
      </c>
      <c r="K410" s="35">
        <v>44609</v>
      </c>
      <c r="L410" s="10"/>
      <c r="M410" s="10">
        <v>3400</v>
      </c>
      <c r="N410" s="10">
        <f t="shared" si="58"/>
        <v>0</v>
      </c>
      <c r="O410" s="10"/>
      <c r="P410" s="10">
        <v>2900</v>
      </c>
      <c r="Q410" s="10">
        <f t="shared" si="59"/>
        <v>0</v>
      </c>
      <c r="R410" s="10"/>
      <c r="S410" s="10">
        <v>2800</v>
      </c>
      <c r="T410" s="10">
        <f t="shared" si="60"/>
        <v>0</v>
      </c>
      <c r="U410" s="10">
        <v>10</v>
      </c>
      <c r="V410" s="10">
        <v>150</v>
      </c>
      <c r="W410" s="10">
        <f t="shared" si="63"/>
        <v>1500</v>
      </c>
      <c r="X410" s="10">
        <v>10</v>
      </c>
      <c r="Y410" s="10">
        <v>150</v>
      </c>
      <c r="Z410" s="10">
        <f t="shared" si="64"/>
        <v>1500</v>
      </c>
      <c r="AA410" s="10">
        <v>10</v>
      </c>
      <c r="AB410" s="10">
        <v>150</v>
      </c>
      <c r="AC410" s="10">
        <f t="shared" si="65"/>
        <v>1500</v>
      </c>
      <c r="AD410" s="11"/>
      <c r="AE410" s="26">
        <v>7</v>
      </c>
      <c r="AF410" s="7">
        <f t="shared" si="57"/>
        <v>0</v>
      </c>
      <c r="AG410" s="152">
        <v>1</v>
      </c>
      <c r="AH410" s="139">
        <f t="shared" si="66"/>
        <v>30</v>
      </c>
      <c r="AI410" s="139">
        <f t="shared" si="62"/>
        <v>4500</v>
      </c>
      <c r="AJ410" s="109">
        <f t="shared" si="67"/>
        <v>4500</v>
      </c>
      <c r="AM410" t="b">
        <f>D410='15.02.2022 Смета'!D412</f>
        <v>1</v>
      </c>
      <c r="AN410" t="b">
        <f>F410='15.02.2022 Смета'!E412</f>
        <v>1</v>
      </c>
      <c r="AO410" t="b">
        <f>G410='15.02.2022 Смета'!F412</f>
        <v>1</v>
      </c>
      <c r="AP410" t="b">
        <f>H410='15.02.2022 Смета'!G412</f>
        <v>1</v>
      </c>
    </row>
    <row r="411" spans="1:42" ht="27" customHeight="1" x14ac:dyDescent="0.25">
      <c r="A411" s="108">
        <v>335</v>
      </c>
      <c r="B411" s="8" t="s">
        <v>226</v>
      </c>
      <c r="C411" s="21" t="s">
        <v>227</v>
      </c>
      <c r="D411" s="22" t="s">
        <v>660</v>
      </c>
      <c r="E411" s="21" t="s">
        <v>340</v>
      </c>
      <c r="F411" s="35">
        <v>44647</v>
      </c>
      <c r="G411" s="35">
        <v>44647</v>
      </c>
      <c r="H411" s="21" t="s">
        <v>814</v>
      </c>
      <c r="I411" s="22" t="s">
        <v>340</v>
      </c>
      <c r="J411" s="35">
        <v>44647</v>
      </c>
      <c r="K411" s="35">
        <v>44647</v>
      </c>
      <c r="L411" s="10"/>
      <c r="M411" s="10">
        <v>3400</v>
      </c>
      <c r="N411" s="10">
        <f t="shared" si="58"/>
        <v>0</v>
      </c>
      <c r="O411" s="10"/>
      <c r="P411" s="10">
        <v>2900</v>
      </c>
      <c r="Q411" s="10">
        <f t="shared" si="59"/>
        <v>0</v>
      </c>
      <c r="R411" s="10"/>
      <c r="S411" s="10">
        <v>2800</v>
      </c>
      <c r="T411" s="10">
        <f t="shared" si="60"/>
        <v>0</v>
      </c>
      <c r="U411" s="10">
        <v>18</v>
      </c>
      <c r="V411" s="10">
        <v>150</v>
      </c>
      <c r="W411" s="10">
        <f t="shared" si="63"/>
        <v>2700</v>
      </c>
      <c r="X411" s="10">
        <v>18</v>
      </c>
      <c r="Y411" s="10">
        <v>150</v>
      </c>
      <c r="Z411" s="10">
        <f t="shared" si="64"/>
        <v>2700</v>
      </c>
      <c r="AA411" s="10">
        <v>36</v>
      </c>
      <c r="AB411" s="10">
        <v>150</v>
      </c>
      <c r="AC411" s="10">
        <f t="shared" si="65"/>
        <v>5400</v>
      </c>
      <c r="AD411" s="11"/>
      <c r="AE411" s="26">
        <v>7</v>
      </c>
      <c r="AF411" s="7">
        <f t="shared" si="57"/>
        <v>0</v>
      </c>
      <c r="AG411" s="152">
        <v>1</v>
      </c>
      <c r="AH411" s="139">
        <f t="shared" si="66"/>
        <v>72</v>
      </c>
      <c r="AI411" s="139">
        <f t="shared" si="62"/>
        <v>10800</v>
      </c>
      <c r="AJ411" s="109">
        <f t="shared" si="67"/>
        <v>10800</v>
      </c>
      <c r="AM411" t="b">
        <f>D411='15.02.2022 Смета'!D413</f>
        <v>1</v>
      </c>
      <c r="AN411" t="b">
        <f>F411='15.02.2022 Смета'!E413</f>
        <v>1</v>
      </c>
      <c r="AO411" t="b">
        <f>G411='15.02.2022 Смета'!F413</f>
        <v>1</v>
      </c>
      <c r="AP411" t="b">
        <f>H411='15.02.2022 Смета'!G413</f>
        <v>1</v>
      </c>
    </row>
    <row r="412" spans="1:42" ht="16.149999999999999" customHeight="1" x14ac:dyDescent="0.25">
      <c r="A412" s="108">
        <v>336</v>
      </c>
      <c r="B412" s="8" t="s">
        <v>226</v>
      </c>
      <c r="C412" s="21" t="s">
        <v>227</v>
      </c>
      <c r="D412" s="22" t="s">
        <v>650</v>
      </c>
      <c r="E412" s="21" t="s">
        <v>340</v>
      </c>
      <c r="F412" s="35">
        <v>44693</v>
      </c>
      <c r="G412" s="35">
        <v>44693</v>
      </c>
      <c r="H412" s="21" t="s">
        <v>748</v>
      </c>
      <c r="I412" s="22" t="s">
        <v>300</v>
      </c>
      <c r="J412" s="35">
        <v>44693</v>
      </c>
      <c r="K412" s="35">
        <v>44693</v>
      </c>
      <c r="L412" s="10"/>
      <c r="M412" s="10">
        <v>3400</v>
      </c>
      <c r="N412" s="10">
        <f t="shared" si="58"/>
        <v>0</v>
      </c>
      <c r="O412" s="10"/>
      <c r="P412" s="10">
        <v>2900</v>
      </c>
      <c r="Q412" s="10">
        <f t="shared" si="59"/>
        <v>0</v>
      </c>
      <c r="R412" s="10"/>
      <c r="S412" s="10">
        <v>2800</v>
      </c>
      <c r="T412" s="10">
        <f t="shared" si="60"/>
        <v>0</v>
      </c>
      <c r="U412" s="10">
        <v>6</v>
      </c>
      <c r="V412" s="10">
        <v>150</v>
      </c>
      <c r="W412" s="10">
        <f t="shared" si="63"/>
        <v>900</v>
      </c>
      <c r="X412" s="10">
        <v>6</v>
      </c>
      <c r="Y412" s="10">
        <v>150</v>
      </c>
      <c r="Z412" s="10">
        <f t="shared" si="64"/>
        <v>900</v>
      </c>
      <c r="AA412" s="10">
        <v>6</v>
      </c>
      <c r="AB412" s="10">
        <v>150</v>
      </c>
      <c r="AC412" s="10">
        <f t="shared" si="65"/>
        <v>900</v>
      </c>
      <c r="AD412" s="11">
        <v>18</v>
      </c>
      <c r="AE412" s="26">
        <v>7</v>
      </c>
      <c r="AF412" s="7">
        <f t="shared" si="57"/>
        <v>126</v>
      </c>
      <c r="AG412" s="152">
        <v>1</v>
      </c>
      <c r="AH412" s="139">
        <f t="shared" si="66"/>
        <v>36</v>
      </c>
      <c r="AI412" s="139">
        <f t="shared" si="62"/>
        <v>2826</v>
      </c>
      <c r="AJ412" s="109">
        <f t="shared" si="67"/>
        <v>2826</v>
      </c>
      <c r="AM412" t="b">
        <f>D412='15.02.2022 Смета'!D414</f>
        <v>1</v>
      </c>
      <c r="AN412" t="b">
        <f>F412='15.02.2022 Смета'!E414</f>
        <v>1</v>
      </c>
      <c r="AO412" t="b">
        <f>G412='15.02.2022 Смета'!F414</f>
        <v>1</v>
      </c>
      <c r="AP412" t="b">
        <f>H412='15.02.2022 Смета'!G414</f>
        <v>0</v>
      </c>
    </row>
    <row r="413" spans="1:42" ht="16.149999999999999" customHeight="1" x14ac:dyDescent="0.25">
      <c r="A413" s="108">
        <v>337</v>
      </c>
      <c r="B413" s="8" t="s">
        <v>226</v>
      </c>
      <c r="C413" s="21" t="s">
        <v>227</v>
      </c>
      <c r="D413" s="22" t="s">
        <v>651</v>
      </c>
      <c r="E413" s="21" t="s">
        <v>340</v>
      </c>
      <c r="F413" s="35">
        <v>44699</v>
      </c>
      <c r="G413" s="35">
        <v>44699</v>
      </c>
      <c r="H413" s="21" t="s">
        <v>331</v>
      </c>
      <c r="I413" s="22" t="s">
        <v>300</v>
      </c>
      <c r="J413" s="35">
        <v>44699</v>
      </c>
      <c r="K413" s="35">
        <v>44699</v>
      </c>
      <c r="L413" s="10"/>
      <c r="M413" s="10">
        <v>3400</v>
      </c>
      <c r="N413" s="10">
        <f t="shared" si="58"/>
        <v>0</v>
      </c>
      <c r="O413" s="10"/>
      <c r="P413" s="10">
        <v>2900</v>
      </c>
      <c r="Q413" s="10">
        <f t="shared" si="59"/>
        <v>0</v>
      </c>
      <c r="R413" s="10"/>
      <c r="S413" s="10">
        <v>2800</v>
      </c>
      <c r="T413" s="10">
        <f t="shared" si="60"/>
        <v>0</v>
      </c>
      <c r="U413" s="10">
        <v>6</v>
      </c>
      <c r="V413" s="10">
        <v>150</v>
      </c>
      <c r="W413" s="10">
        <f t="shared" si="63"/>
        <v>900</v>
      </c>
      <c r="X413" s="10">
        <v>6</v>
      </c>
      <c r="Y413" s="10">
        <v>150</v>
      </c>
      <c r="Z413" s="10">
        <f t="shared" si="64"/>
        <v>900</v>
      </c>
      <c r="AA413" s="10">
        <v>6</v>
      </c>
      <c r="AB413" s="10">
        <v>150</v>
      </c>
      <c r="AC413" s="10">
        <f t="shared" si="65"/>
        <v>900</v>
      </c>
      <c r="AD413" s="11">
        <v>18</v>
      </c>
      <c r="AE413" s="26">
        <v>7</v>
      </c>
      <c r="AF413" s="7">
        <f t="shared" si="57"/>
        <v>126</v>
      </c>
      <c r="AG413" s="152">
        <v>1</v>
      </c>
      <c r="AH413" s="139">
        <f t="shared" si="66"/>
        <v>36</v>
      </c>
      <c r="AI413" s="139">
        <f t="shared" si="62"/>
        <v>2826</v>
      </c>
      <c r="AJ413" s="109">
        <f t="shared" si="67"/>
        <v>2826</v>
      </c>
      <c r="AM413" t="b">
        <f>D413='15.02.2022 Смета'!D415</f>
        <v>1</v>
      </c>
      <c r="AN413" t="b">
        <f>F413='15.02.2022 Смета'!E415</f>
        <v>1</v>
      </c>
      <c r="AO413" t="b">
        <f>G413='15.02.2022 Смета'!F415</f>
        <v>1</v>
      </c>
      <c r="AP413" t="b">
        <f>H413='15.02.2022 Смета'!G415</f>
        <v>1</v>
      </c>
    </row>
    <row r="414" spans="1:42" ht="15" customHeight="1" x14ac:dyDescent="0.25">
      <c r="A414" s="106"/>
      <c r="B414" s="96"/>
      <c r="C414" s="97"/>
      <c r="D414" s="179" t="s">
        <v>929</v>
      </c>
      <c r="E414" s="99"/>
      <c r="F414" s="99"/>
      <c r="G414" s="99"/>
      <c r="H414" s="99"/>
      <c r="I414" s="99"/>
      <c r="J414" s="99"/>
      <c r="K414" s="99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2"/>
      <c r="AE414" s="79"/>
      <c r="AF414" s="79"/>
      <c r="AG414" s="153"/>
      <c r="AH414" s="151"/>
      <c r="AI414" s="151"/>
      <c r="AJ414" s="164"/>
      <c r="AM414" t="b">
        <f>D414='15.02.2022 Смета'!D416</f>
        <v>1</v>
      </c>
      <c r="AN414" t="b">
        <f>F414='15.02.2022 Смета'!E416</f>
        <v>1</v>
      </c>
      <c r="AO414" t="b">
        <f>G414='15.02.2022 Смета'!F416</f>
        <v>1</v>
      </c>
      <c r="AP414" t="b">
        <f>H414='15.02.2022 Смета'!G416</f>
        <v>1</v>
      </c>
    </row>
    <row r="415" spans="1:42" ht="16.149999999999999" customHeight="1" x14ac:dyDescent="0.25">
      <c r="A415" s="108">
        <v>338</v>
      </c>
      <c r="B415" s="8" t="s">
        <v>229</v>
      </c>
      <c r="C415" s="21" t="s">
        <v>228</v>
      </c>
      <c r="D415" s="22" t="s">
        <v>659</v>
      </c>
      <c r="E415" s="21" t="s">
        <v>340</v>
      </c>
      <c r="F415" s="35">
        <v>44608</v>
      </c>
      <c r="G415" s="35">
        <v>44609</v>
      </c>
      <c r="H415" s="21" t="s">
        <v>331</v>
      </c>
      <c r="I415" s="22" t="s">
        <v>340</v>
      </c>
      <c r="J415" s="35">
        <v>44608</v>
      </c>
      <c r="K415" s="35">
        <v>44609</v>
      </c>
      <c r="L415" s="10"/>
      <c r="M415" s="10">
        <v>3400</v>
      </c>
      <c r="N415" s="10">
        <f t="shared" si="58"/>
        <v>0</v>
      </c>
      <c r="O415" s="10"/>
      <c r="P415" s="10">
        <v>2900</v>
      </c>
      <c r="Q415" s="10">
        <f t="shared" si="59"/>
        <v>0</v>
      </c>
      <c r="R415" s="10"/>
      <c r="S415" s="10">
        <v>2800</v>
      </c>
      <c r="T415" s="10">
        <f t="shared" si="60"/>
        <v>0</v>
      </c>
      <c r="U415" s="10">
        <v>10</v>
      </c>
      <c r="V415" s="10">
        <v>150</v>
      </c>
      <c r="W415" s="10">
        <f t="shared" si="63"/>
        <v>1500</v>
      </c>
      <c r="X415" s="10">
        <v>10</v>
      </c>
      <c r="Y415" s="10">
        <v>150</v>
      </c>
      <c r="Z415" s="10">
        <f t="shared" si="64"/>
        <v>1500</v>
      </c>
      <c r="AA415" s="10">
        <v>10</v>
      </c>
      <c r="AB415" s="10">
        <v>150</v>
      </c>
      <c r="AC415" s="10">
        <f t="shared" si="65"/>
        <v>1500</v>
      </c>
      <c r="AD415" s="11"/>
      <c r="AE415" s="26">
        <v>7</v>
      </c>
      <c r="AF415" s="7">
        <f t="shared" si="57"/>
        <v>0</v>
      </c>
      <c r="AG415" s="152">
        <v>1</v>
      </c>
      <c r="AH415" s="139">
        <f t="shared" si="66"/>
        <v>30</v>
      </c>
      <c r="AI415" s="139">
        <f t="shared" si="62"/>
        <v>4500</v>
      </c>
      <c r="AJ415" s="109">
        <f t="shared" si="67"/>
        <v>4500</v>
      </c>
      <c r="AM415" t="b">
        <f>D415='15.02.2022 Смета'!D417</f>
        <v>1</v>
      </c>
      <c r="AN415" t="b">
        <f>F415='15.02.2022 Смета'!E417</f>
        <v>1</v>
      </c>
      <c r="AO415" t="b">
        <f>G415='15.02.2022 Смета'!F417</f>
        <v>1</v>
      </c>
      <c r="AP415" t="b">
        <f>H415='15.02.2022 Смета'!G417</f>
        <v>1</v>
      </c>
    </row>
    <row r="416" spans="1:42" ht="27" customHeight="1" x14ac:dyDescent="0.25">
      <c r="A416" s="108">
        <v>339</v>
      </c>
      <c r="B416" s="8" t="s">
        <v>229</v>
      </c>
      <c r="C416" s="21" t="s">
        <v>228</v>
      </c>
      <c r="D416" s="22" t="s">
        <v>661</v>
      </c>
      <c r="E416" s="21" t="s">
        <v>340</v>
      </c>
      <c r="F416" s="35">
        <v>44647</v>
      </c>
      <c r="G416" s="35">
        <v>44647</v>
      </c>
      <c r="H416" s="21" t="s">
        <v>814</v>
      </c>
      <c r="I416" s="22" t="s">
        <v>340</v>
      </c>
      <c r="J416" s="35">
        <v>44647</v>
      </c>
      <c r="K416" s="35">
        <v>44647</v>
      </c>
      <c r="L416" s="10"/>
      <c r="M416" s="10">
        <v>3400</v>
      </c>
      <c r="N416" s="10">
        <f t="shared" si="58"/>
        <v>0</v>
      </c>
      <c r="O416" s="10"/>
      <c r="P416" s="10">
        <v>2900</v>
      </c>
      <c r="Q416" s="10">
        <f t="shared" si="59"/>
        <v>0</v>
      </c>
      <c r="R416" s="10"/>
      <c r="S416" s="10">
        <v>2800</v>
      </c>
      <c r="T416" s="10">
        <f t="shared" si="60"/>
        <v>0</v>
      </c>
      <c r="U416" s="10">
        <v>10</v>
      </c>
      <c r="V416" s="10">
        <v>150</v>
      </c>
      <c r="W416" s="10">
        <f t="shared" si="63"/>
        <v>1500</v>
      </c>
      <c r="X416" s="10">
        <v>10</v>
      </c>
      <c r="Y416" s="10">
        <v>150</v>
      </c>
      <c r="Z416" s="10">
        <f t="shared" si="64"/>
        <v>1500</v>
      </c>
      <c r="AA416" s="10">
        <v>20</v>
      </c>
      <c r="AB416" s="10">
        <v>150</v>
      </c>
      <c r="AC416" s="10">
        <f t="shared" si="65"/>
        <v>3000</v>
      </c>
      <c r="AD416" s="11"/>
      <c r="AE416" s="26">
        <v>7</v>
      </c>
      <c r="AF416" s="7">
        <f t="shared" si="57"/>
        <v>0</v>
      </c>
      <c r="AG416" s="152">
        <v>1</v>
      </c>
      <c r="AH416" s="139">
        <f t="shared" si="66"/>
        <v>40</v>
      </c>
      <c r="AI416" s="139">
        <f t="shared" si="62"/>
        <v>6000</v>
      </c>
      <c r="AJ416" s="109">
        <f t="shared" si="67"/>
        <v>6000</v>
      </c>
      <c r="AM416" t="b">
        <f>D416='15.02.2022 Смета'!D418</f>
        <v>1</v>
      </c>
      <c r="AN416" t="b">
        <f>F416='15.02.2022 Смета'!E418</f>
        <v>1</v>
      </c>
      <c r="AO416" t="b">
        <f>G416='15.02.2022 Смета'!F418</f>
        <v>1</v>
      </c>
      <c r="AP416" t="b">
        <f>H416='15.02.2022 Смета'!G418</f>
        <v>1</v>
      </c>
    </row>
    <row r="417" spans="1:42" ht="16.149999999999999" customHeight="1" x14ac:dyDescent="0.25">
      <c r="A417" s="108">
        <v>340</v>
      </c>
      <c r="B417" s="8" t="s">
        <v>229</v>
      </c>
      <c r="C417" s="21" t="s">
        <v>228</v>
      </c>
      <c r="D417" s="22" t="s">
        <v>662</v>
      </c>
      <c r="E417" s="21" t="s">
        <v>1054</v>
      </c>
      <c r="F417" s="35">
        <v>44692</v>
      </c>
      <c r="G417" s="35">
        <v>44693</v>
      </c>
      <c r="H417" s="21" t="s">
        <v>748</v>
      </c>
      <c r="I417" s="22" t="s">
        <v>431</v>
      </c>
      <c r="J417" s="35">
        <v>44692</v>
      </c>
      <c r="K417" s="35">
        <v>44693</v>
      </c>
      <c r="L417" s="10"/>
      <c r="M417" s="10">
        <v>3400</v>
      </c>
      <c r="N417" s="10">
        <f t="shared" si="58"/>
        <v>0</v>
      </c>
      <c r="O417" s="10"/>
      <c r="P417" s="10">
        <v>2900</v>
      </c>
      <c r="Q417" s="10">
        <f t="shared" si="59"/>
        <v>0</v>
      </c>
      <c r="R417" s="10"/>
      <c r="S417" s="10">
        <v>2800</v>
      </c>
      <c r="T417" s="10">
        <f t="shared" si="60"/>
        <v>0</v>
      </c>
      <c r="U417" s="10">
        <v>6</v>
      </c>
      <c r="V417" s="10">
        <v>150</v>
      </c>
      <c r="W417" s="10">
        <f t="shared" si="63"/>
        <v>900</v>
      </c>
      <c r="X417" s="10">
        <v>6</v>
      </c>
      <c r="Y417" s="10">
        <v>150</v>
      </c>
      <c r="Z417" s="10">
        <f t="shared" si="64"/>
        <v>900</v>
      </c>
      <c r="AA417" s="10">
        <v>6</v>
      </c>
      <c r="AB417" s="10">
        <v>150</v>
      </c>
      <c r="AC417" s="10">
        <f t="shared" si="65"/>
        <v>900</v>
      </c>
      <c r="AD417" s="11">
        <v>18</v>
      </c>
      <c r="AE417" s="26">
        <v>7</v>
      </c>
      <c r="AF417" s="7">
        <f t="shared" si="57"/>
        <v>126</v>
      </c>
      <c r="AG417" s="152">
        <v>1</v>
      </c>
      <c r="AH417" s="139">
        <f t="shared" si="66"/>
        <v>36</v>
      </c>
      <c r="AI417" s="139">
        <f t="shared" si="62"/>
        <v>2826</v>
      </c>
      <c r="AJ417" s="109">
        <f t="shared" si="67"/>
        <v>2826</v>
      </c>
      <c r="AM417" t="b">
        <f>D417='15.02.2022 Смета'!D419</f>
        <v>1</v>
      </c>
      <c r="AN417" t="b">
        <f>F417='15.02.2022 Смета'!E419</f>
        <v>1</v>
      </c>
      <c r="AO417" t="b">
        <f>G417='15.02.2022 Смета'!F419</f>
        <v>1</v>
      </c>
      <c r="AP417" t="b">
        <f>H417='15.02.2022 Смета'!G419</f>
        <v>1</v>
      </c>
    </row>
    <row r="418" spans="1:42" ht="16.149999999999999" customHeight="1" x14ac:dyDescent="0.25">
      <c r="A418" s="108">
        <v>341</v>
      </c>
      <c r="B418" s="8" t="s">
        <v>229</v>
      </c>
      <c r="C418" s="21" t="s">
        <v>228</v>
      </c>
      <c r="D418" s="22" t="s">
        <v>650</v>
      </c>
      <c r="E418" s="21" t="s">
        <v>340</v>
      </c>
      <c r="F418" s="35">
        <v>44692</v>
      </c>
      <c r="G418" s="35">
        <v>44693</v>
      </c>
      <c r="H418" s="21" t="s">
        <v>748</v>
      </c>
      <c r="I418" s="22" t="s">
        <v>300</v>
      </c>
      <c r="J418" s="35">
        <v>44692</v>
      </c>
      <c r="K418" s="35">
        <v>44693</v>
      </c>
      <c r="L418" s="10"/>
      <c r="M418" s="10">
        <v>3400</v>
      </c>
      <c r="N418" s="10">
        <f t="shared" si="58"/>
        <v>0</v>
      </c>
      <c r="O418" s="10"/>
      <c r="P418" s="10">
        <v>2900</v>
      </c>
      <c r="Q418" s="10">
        <f t="shared" si="59"/>
        <v>0</v>
      </c>
      <c r="R418" s="10"/>
      <c r="S418" s="10">
        <v>2800</v>
      </c>
      <c r="T418" s="10">
        <f t="shared" si="60"/>
        <v>0</v>
      </c>
      <c r="U418" s="10">
        <v>6</v>
      </c>
      <c r="V418" s="10">
        <v>150</v>
      </c>
      <c r="W418" s="10">
        <f t="shared" si="63"/>
        <v>900</v>
      </c>
      <c r="X418" s="10">
        <v>6</v>
      </c>
      <c r="Y418" s="10">
        <v>150</v>
      </c>
      <c r="Z418" s="10">
        <f t="shared" si="64"/>
        <v>900</v>
      </c>
      <c r="AA418" s="10">
        <v>6</v>
      </c>
      <c r="AB418" s="10">
        <v>150</v>
      </c>
      <c r="AC418" s="10">
        <f t="shared" si="65"/>
        <v>900</v>
      </c>
      <c r="AD418" s="11">
        <v>18</v>
      </c>
      <c r="AE418" s="26">
        <v>7</v>
      </c>
      <c r="AF418" s="7">
        <f t="shared" si="57"/>
        <v>126</v>
      </c>
      <c r="AG418" s="152">
        <v>1</v>
      </c>
      <c r="AH418" s="139">
        <f t="shared" si="66"/>
        <v>36</v>
      </c>
      <c r="AI418" s="139">
        <f t="shared" si="62"/>
        <v>2826</v>
      </c>
      <c r="AJ418" s="109">
        <f t="shared" si="67"/>
        <v>2826</v>
      </c>
      <c r="AM418" t="b">
        <f>D418='15.02.2022 Смета'!D420</f>
        <v>1</v>
      </c>
      <c r="AN418" t="b">
        <f>F418='15.02.2022 Смета'!E420</f>
        <v>1</v>
      </c>
      <c r="AO418" t="b">
        <f>G418='15.02.2022 Смета'!F420</f>
        <v>1</v>
      </c>
      <c r="AP418" t="b">
        <f>H418='15.02.2022 Смета'!G420</f>
        <v>1</v>
      </c>
    </row>
    <row r="419" spans="1:42" ht="16.149999999999999" customHeight="1" x14ac:dyDescent="0.25">
      <c r="A419" s="108">
        <v>342</v>
      </c>
      <c r="B419" s="8" t="s">
        <v>229</v>
      </c>
      <c r="C419" s="21" t="s">
        <v>228</v>
      </c>
      <c r="D419" s="22" t="s">
        <v>663</v>
      </c>
      <c r="E419" s="21" t="s">
        <v>1054</v>
      </c>
      <c r="F419" s="35">
        <v>44698</v>
      </c>
      <c r="G419" s="35">
        <v>44699</v>
      </c>
      <c r="H419" s="21" t="s">
        <v>331</v>
      </c>
      <c r="I419" s="22" t="s">
        <v>431</v>
      </c>
      <c r="J419" s="35">
        <v>44698</v>
      </c>
      <c r="K419" s="35">
        <v>44699</v>
      </c>
      <c r="L419" s="10"/>
      <c r="M419" s="10">
        <v>3400</v>
      </c>
      <c r="N419" s="10">
        <f t="shared" si="58"/>
        <v>0</v>
      </c>
      <c r="O419" s="10"/>
      <c r="P419" s="10">
        <v>2900</v>
      </c>
      <c r="Q419" s="10">
        <f t="shared" si="59"/>
        <v>0</v>
      </c>
      <c r="R419" s="10"/>
      <c r="S419" s="10">
        <v>2800</v>
      </c>
      <c r="T419" s="10">
        <f t="shared" si="60"/>
        <v>0</v>
      </c>
      <c r="U419" s="10">
        <v>6</v>
      </c>
      <c r="V419" s="10">
        <v>150</v>
      </c>
      <c r="W419" s="10">
        <f t="shared" si="63"/>
        <v>900</v>
      </c>
      <c r="X419" s="10">
        <v>6</v>
      </c>
      <c r="Y419" s="10">
        <v>150</v>
      </c>
      <c r="Z419" s="10">
        <f t="shared" si="64"/>
        <v>900</v>
      </c>
      <c r="AA419" s="10">
        <v>6</v>
      </c>
      <c r="AB419" s="10">
        <v>150</v>
      </c>
      <c r="AC419" s="10">
        <f t="shared" si="65"/>
        <v>900</v>
      </c>
      <c r="AD419" s="11">
        <v>18</v>
      </c>
      <c r="AE419" s="26">
        <v>7</v>
      </c>
      <c r="AF419" s="7">
        <f t="shared" si="57"/>
        <v>126</v>
      </c>
      <c r="AG419" s="152">
        <v>1</v>
      </c>
      <c r="AH419" s="139">
        <f t="shared" si="66"/>
        <v>36</v>
      </c>
      <c r="AI419" s="139">
        <f t="shared" si="62"/>
        <v>2826</v>
      </c>
      <c r="AJ419" s="109">
        <f t="shared" si="67"/>
        <v>2826</v>
      </c>
      <c r="AM419" t="b">
        <f>D419='15.02.2022 Смета'!D421</f>
        <v>1</v>
      </c>
      <c r="AN419" t="b">
        <f>F419='15.02.2022 Смета'!E421</f>
        <v>1</v>
      </c>
      <c r="AO419" t="b">
        <f>G419='15.02.2022 Смета'!F421</f>
        <v>1</v>
      </c>
      <c r="AP419" t="b">
        <f>H419='15.02.2022 Смета'!G421</f>
        <v>1</v>
      </c>
    </row>
    <row r="420" spans="1:42" ht="27" customHeight="1" x14ac:dyDescent="0.25">
      <c r="A420" s="108">
        <v>343</v>
      </c>
      <c r="B420" s="8" t="s">
        <v>229</v>
      </c>
      <c r="C420" s="21" t="s">
        <v>228</v>
      </c>
      <c r="D420" s="22" t="s">
        <v>233</v>
      </c>
      <c r="E420" s="21" t="s">
        <v>340</v>
      </c>
      <c r="F420" s="35">
        <v>44698</v>
      </c>
      <c r="G420" s="35">
        <v>44699</v>
      </c>
      <c r="H420" s="21" t="s">
        <v>331</v>
      </c>
      <c r="I420" s="22" t="s">
        <v>300</v>
      </c>
      <c r="J420" s="35">
        <v>44698</v>
      </c>
      <c r="K420" s="35">
        <v>44699</v>
      </c>
      <c r="L420" s="10"/>
      <c r="M420" s="10">
        <v>3400</v>
      </c>
      <c r="N420" s="10">
        <f t="shared" si="58"/>
        <v>0</v>
      </c>
      <c r="O420" s="10"/>
      <c r="P420" s="10">
        <v>2900</v>
      </c>
      <c r="Q420" s="10">
        <f t="shared" si="59"/>
        <v>0</v>
      </c>
      <c r="R420" s="10"/>
      <c r="S420" s="10">
        <v>2800</v>
      </c>
      <c r="T420" s="10">
        <f t="shared" si="60"/>
        <v>0</v>
      </c>
      <c r="U420" s="10">
        <v>6</v>
      </c>
      <c r="V420" s="10">
        <v>150</v>
      </c>
      <c r="W420" s="10">
        <f t="shared" si="63"/>
        <v>900</v>
      </c>
      <c r="X420" s="10">
        <v>6</v>
      </c>
      <c r="Y420" s="10">
        <v>150</v>
      </c>
      <c r="Z420" s="10">
        <f t="shared" si="64"/>
        <v>900</v>
      </c>
      <c r="AA420" s="10">
        <v>6</v>
      </c>
      <c r="AB420" s="10">
        <v>150</v>
      </c>
      <c r="AC420" s="10">
        <f t="shared" si="65"/>
        <v>900</v>
      </c>
      <c r="AD420" s="11">
        <v>18</v>
      </c>
      <c r="AE420" s="26">
        <v>7</v>
      </c>
      <c r="AF420" s="7">
        <f t="shared" si="57"/>
        <v>126</v>
      </c>
      <c r="AG420" s="152">
        <v>1</v>
      </c>
      <c r="AH420" s="139">
        <f t="shared" si="66"/>
        <v>36</v>
      </c>
      <c r="AI420" s="139">
        <f t="shared" si="62"/>
        <v>2826</v>
      </c>
      <c r="AJ420" s="109">
        <f t="shared" si="67"/>
        <v>2826</v>
      </c>
      <c r="AM420" t="b">
        <f>D420='15.02.2022 Смета'!D422</f>
        <v>1</v>
      </c>
      <c r="AN420" t="b">
        <f>F420='15.02.2022 Смета'!E422</f>
        <v>1</v>
      </c>
      <c r="AO420" t="b">
        <f>G420='15.02.2022 Смета'!F422</f>
        <v>1</v>
      </c>
      <c r="AP420" t="b">
        <f>H420='15.02.2022 Смета'!G422</f>
        <v>1</v>
      </c>
    </row>
    <row r="421" spans="1:42" ht="16.899999999999999" customHeight="1" x14ac:dyDescent="0.25">
      <c r="A421" s="106"/>
      <c r="B421" s="96"/>
      <c r="C421" s="97"/>
      <c r="D421" s="179" t="s">
        <v>901</v>
      </c>
      <c r="E421" s="99"/>
      <c r="F421" s="99"/>
      <c r="G421" s="99"/>
      <c r="H421" s="99"/>
      <c r="I421" s="99"/>
      <c r="J421" s="99"/>
      <c r="K421" s="99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2"/>
      <c r="AE421" s="79"/>
      <c r="AF421" s="79"/>
      <c r="AG421" s="153"/>
      <c r="AH421" s="151"/>
      <c r="AI421" s="151"/>
      <c r="AJ421" s="164"/>
      <c r="AM421" t="b">
        <f>D421='15.02.2022 Смета'!D423</f>
        <v>1</v>
      </c>
      <c r="AN421" t="b">
        <f>F421='15.02.2022 Смета'!E423</f>
        <v>1</v>
      </c>
      <c r="AO421" t="b">
        <f>G421='15.02.2022 Смета'!F423</f>
        <v>1</v>
      </c>
      <c r="AP421" t="b">
        <f>H421='15.02.2022 Смета'!G423</f>
        <v>1</v>
      </c>
    </row>
    <row r="422" spans="1:42" ht="27" customHeight="1" x14ac:dyDescent="0.25">
      <c r="A422" s="108">
        <v>344</v>
      </c>
      <c r="B422" s="8" t="s">
        <v>195</v>
      </c>
      <c r="C422" s="21" t="s">
        <v>159</v>
      </c>
      <c r="D422" s="22" t="s">
        <v>174</v>
      </c>
      <c r="E422" s="21" t="s">
        <v>499</v>
      </c>
      <c r="F422" s="35">
        <v>44606</v>
      </c>
      <c r="G422" s="35">
        <v>44610</v>
      </c>
      <c r="H422" s="21" t="s">
        <v>816</v>
      </c>
      <c r="I422" s="22" t="s">
        <v>499</v>
      </c>
      <c r="J422" s="35">
        <v>44606</v>
      </c>
      <c r="K422" s="35">
        <v>44610</v>
      </c>
      <c r="L422" s="10"/>
      <c r="M422" s="10">
        <v>3400</v>
      </c>
      <c r="N422" s="10">
        <f t="shared" si="58"/>
        <v>0</v>
      </c>
      <c r="O422" s="10"/>
      <c r="P422" s="10">
        <v>2900</v>
      </c>
      <c r="Q422" s="10">
        <f t="shared" si="59"/>
        <v>0</v>
      </c>
      <c r="R422" s="10"/>
      <c r="S422" s="10">
        <v>2800</v>
      </c>
      <c r="T422" s="10">
        <f t="shared" si="60"/>
        <v>0</v>
      </c>
      <c r="U422" s="10">
        <v>8</v>
      </c>
      <c r="V422" s="10">
        <v>150</v>
      </c>
      <c r="W422" s="10">
        <f t="shared" si="63"/>
        <v>1200</v>
      </c>
      <c r="X422" s="10">
        <v>8</v>
      </c>
      <c r="Y422" s="10">
        <v>150</v>
      </c>
      <c r="Z422" s="10">
        <f t="shared" si="64"/>
        <v>1200</v>
      </c>
      <c r="AA422" s="10">
        <v>8</v>
      </c>
      <c r="AB422" s="10">
        <v>150</v>
      </c>
      <c r="AC422" s="10">
        <f t="shared" si="65"/>
        <v>1200</v>
      </c>
      <c r="AD422" s="11"/>
      <c r="AE422" s="26">
        <v>7</v>
      </c>
      <c r="AF422" s="7">
        <f t="shared" si="57"/>
        <v>0</v>
      </c>
      <c r="AG422" s="152">
        <v>1</v>
      </c>
      <c r="AH422" s="139">
        <f t="shared" si="66"/>
        <v>24</v>
      </c>
      <c r="AI422" s="139">
        <f t="shared" si="62"/>
        <v>3600</v>
      </c>
      <c r="AJ422" s="109">
        <f t="shared" si="67"/>
        <v>3600</v>
      </c>
      <c r="AM422" t="b">
        <f>D422='15.02.2022 Смета'!D424</f>
        <v>1</v>
      </c>
      <c r="AN422" t="b">
        <f>F422='15.02.2022 Смета'!E424</f>
        <v>1</v>
      </c>
      <c r="AO422" t="b">
        <f>G422='15.02.2022 Смета'!F424</f>
        <v>1</v>
      </c>
      <c r="AP422" t="b">
        <f>H422='15.02.2022 Смета'!G424</f>
        <v>1</v>
      </c>
    </row>
    <row r="423" spans="1:42" x14ac:dyDescent="0.25">
      <c r="A423" s="106"/>
      <c r="B423" s="96"/>
      <c r="C423" s="97"/>
      <c r="D423" s="179" t="s">
        <v>930</v>
      </c>
      <c r="E423" s="99"/>
      <c r="F423" s="99"/>
      <c r="G423" s="99"/>
      <c r="H423" s="99"/>
      <c r="I423" s="99"/>
      <c r="J423" s="99"/>
      <c r="K423" s="99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2"/>
      <c r="AE423" s="79"/>
      <c r="AF423" s="79"/>
      <c r="AG423" s="153"/>
      <c r="AH423" s="151"/>
      <c r="AI423" s="151"/>
      <c r="AJ423" s="164"/>
      <c r="AM423" t="b">
        <f>D423='15.02.2022 Смета'!D425</f>
        <v>0</v>
      </c>
      <c r="AN423" t="b">
        <f>F423='15.02.2022 Смета'!E425</f>
        <v>1</v>
      </c>
      <c r="AO423" t="b">
        <f>G423='15.02.2022 Смета'!F425</f>
        <v>1</v>
      </c>
      <c r="AP423" t="b">
        <f>H423='15.02.2022 Смета'!G425</f>
        <v>1</v>
      </c>
    </row>
    <row r="424" spans="1:42" ht="16.149999999999999" customHeight="1" x14ac:dyDescent="0.25">
      <c r="A424" s="108">
        <v>345</v>
      </c>
      <c r="B424" s="8" t="s">
        <v>193</v>
      </c>
      <c r="C424" s="21" t="s">
        <v>158</v>
      </c>
      <c r="D424" s="22" t="s">
        <v>664</v>
      </c>
      <c r="E424" s="21" t="s">
        <v>516</v>
      </c>
      <c r="F424" s="35">
        <v>44636</v>
      </c>
      <c r="G424" s="35">
        <v>44638</v>
      </c>
      <c r="H424" s="21" t="s">
        <v>301</v>
      </c>
      <c r="I424" s="22" t="s">
        <v>516</v>
      </c>
      <c r="J424" s="35">
        <v>44636</v>
      </c>
      <c r="K424" s="35">
        <v>44638</v>
      </c>
      <c r="L424" s="10"/>
      <c r="M424" s="10">
        <v>3400</v>
      </c>
      <c r="N424" s="10">
        <f t="shared" si="58"/>
        <v>0</v>
      </c>
      <c r="O424" s="10"/>
      <c r="P424" s="10">
        <v>2900</v>
      </c>
      <c r="Q424" s="10">
        <f t="shared" si="59"/>
        <v>0</v>
      </c>
      <c r="R424" s="10"/>
      <c r="S424" s="10">
        <v>2800</v>
      </c>
      <c r="T424" s="10">
        <f t="shared" si="60"/>
        <v>0</v>
      </c>
      <c r="U424" s="10">
        <v>8</v>
      </c>
      <c r="V424" s="10">
        <v>150</v>
      </c>
      <c r="W424" s="10">
        <f t="shared" si="63"/>
        <v>1200</v>
      </c>
      <c r="X424" s="10">
        <v>8</v>
      </c>
      <c r="Y424" s="10">
        <v>150</v>
      </c>
      <c r="Z424" s="10">
        <f t="shared" si="64"/>
        <v>1200</v>
      </c>
      <c r="AA424" s="10">
        <v>8</v>
      </c>
      <c r="AB424" s="10">
        <v>150</v>
      </c>
      <c r="AC424" s="10">
        <f t="shared" si="65"/>
        <v>1200</v>
      </c>
      <c r="AD424" s="11"/>
      <c r="AE424" s="3">
        <v>7</v>
      </c>
      <c r="AF424" s="3">
        <f t="shared" si="57"/>
        <v>0</v>
      </c>
      <c r="AG424" s="152">
        <v>1</v>
      </c>
      <c r="AH424" s="139">
        <f t="shared" si="66"/>
        <v>24</v>
      </c>
      <c r="AI424" s="139">
        <f t="shared" si="62"/>
        <v>3600</v>
      </c>
      <c r="AJ424" s="109">
        <f t="shared" si="67"/>
        <v>3600</v>
      </c>
      <c r="AM424" t="b">
        <f>D424='15.02.2022 Смета'!D426</f>
        <v>1</v>
      </c>
      <c r="AN424" t="b">
        <f>F424='15.02.2022 Смета'!E426</f>
        <v>1</v>
      </c>
      <c r="AO424" t="b">
        <f>G424='15.02.2022 Смета'!F426</f>
        <v>1</v>
      </c>
      <c r="AP424" t="b">
        <f>H424='15.02.2022 Смета'!G426</f>
        <v>1</v>
      </c>
    </row>
    <row r="425" spans="1:42" ht="16.149999999999999" customHeight="1" x14ac:dyDescent="0.25">
      <c r="A425" s="108">
        <v>346</v>
      </c>
      <c r="B425" s="8" t="s">
        <v>193</v>
      </c>
      <c r="C425" s="21" t="s">
        <v>158</v>
      </c>
      <c r="D425" s="22" t="s">
        <v>665</v>
      </c>
      <c r="E425" s="21" t="s">
        <v>1055</v>
      </c>
      <c r="F425" s="35">
        <v>44818</v>
      </c>
      <c r="G425" s="35">
        <v>44820</v>
      </c>
      <c r="H425" s="21" t="s">
        <v>318</v>
      </c>
      <c r="I425" s="22" t="s">
        <v>750</v>
      </c>
      <c r="J425" s="35">
        <v>44818</v>
      </c>
      <c r="K425" s="35">
        <v>44820</v>
      </c>
      <c r="L425" s="10"/>
      <c r="M425" s="10">
        <v>3400</v>
      </c>
      <c r="N425" s="10">
        <f t="shared" si="58"/>
        <v>0</v>
      </c>
      <c r="O425" s="10"/>
      <c r="P425" s="10">
        <v>2900</v>
      </c>
      <c r="Q425" s="10">
        <f t="shared" si="59"/>
        <v>0</v>
      </c>
      <c r="R425" s="10"/>
      <c r="S425" s="10">
        <v>2800</v>
      </c>
      <c r="T425" s="10">
        <f t="shared" si="60"/>
        <v>0</v>
      </c>
      <c r="U425" s="10">
        <v>8</v>
      </c>
      <c r="V425" s="10">
        <v>150</v>
      </c>
      <c r="W425" s="10">
        <f t="shared" si="63"/>
        <v>1200</v>
      </c>
      <c r="X425" s="10">
        <v>8</v>
      </c>
      <c r="Y425" s="10">
        <v>150</v>
      </c>
      <c r="Z425" s="10">
        <f t="shared" si="64"/>
        <v>1200</v>
      </c>
      <c r="AA425" s="10">
        <v>8</v>
      </c>
      <c r="AB425" s="10">
        <v>150</v>
      </c>
      <c r="AC425" s="10">
        <f t="shared" si="65"/>
        <v>1200</v>
      </c>
      <c r="AD425" s="11">
        <v>56</v>
      </c>
      <c r="AE425" s="3">
        <v>7</v>
      </c>
      <c r="AF425" s="3">
        <f t="shared" si="57"/>
        <v>392</v>
      </c>
      <c r="AG425" s="152">
        <v>1</v>
      </c>
      <c r="AH425" s="139">
        <f t="shared" si="66"/>
        <v>80</v>
      </c>
      <c r="AI425" s="139">
        <f t="shared" si="62"/>
        <v>3992</v>
      </c>
      <c r="AJ425" s="109">
        <f t="shared" si="67"/>
        <v>3992</v>
      </c>
      <c r="AM425" t="b">
        <f>D425='15.02.2022 Смета'!D427</f>
        <v>1</v>
      </c>
      <c r="AN425" t="b">
        <f>F425='15.02.2022 Смета'!E427</f>
        <v>1</v>
      </c>
      <c r="AO425" t="b">
        <f>G425='15.02.2022 Смета'!F427</f>
        <v>1</v>
      </c>
      <c r="AP425" t="b">
        <f>H425='15.02.2022 Смета'!G427</f>
        <v>1</v>
      </c>
    </row>
    <row r="426" spans="1:42" x14ac:dyDescent="0.25">
      <c r="A426" s="106"/>
      <c r="B426" s="96"/>
      <c r="C426" s="97"/>
      <c r="D426" s="179" t="s">
        <v>903</v>
      </c>
      <c r="E426" s="99"/>
      <c r="F426" s="99"/>
      <c r="G426" s="99"/>
      <c r="H426" s="99"/>
      <c r="I426" s="99"/>
      <c r="J426" s="99"/>
      <c r="K426" s="99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2"/>
      <c r="AE426" s="79"/>
      <c r="AF426" s="79"/>
      <c r="AG426" s="153"/>
      <c r="AH426" s="151"/>
      <c r="AI426" s="151"/>
      <c r="AJ426" s="164"/>
      <c r="AM426" t="b">
        <f>D426='15.02.2022 Смета'!D428</f>
        <v>1</v>
      </c>
      <c r="AN426" t="b">
        <f>F426='15.02.2022 Смета'!E428</f>
        <v>1</v>
      </c>
      <c r="AO426" t="b">
        <f>G426='15.02.2022 Смета'!F428</f>
        <v>1</v>
      </c>
      <c r="AP426" t="b">
        <f>H426='15.02.2022 Смета'!G428</f>
        <v>1</v>
      </c>
    </row>
    <row r="427" spans="1:42" ht="51" customHeight="1" x14ac:dyDescent="0.25">
      <c r="A427" s="108">
        <v>347</v>
      </c>
      <c r="B427" s="8" t="s">
        <v>193</v>
      </c>
      <c r="C427" s="21" t="s">
        <v>142</v>
      </c>
      <c r="D427" s="22" t="s">
        <v>666</v>
      </c>
      <c r="E427" s="21" t="s">
        <v>482</v>
      </c>
      <c r="F427" s="35">
        <v>44617</v>
      </c>
      <c r="G427" s="35">
        <v>44619</v>
      </c>
      <c r="H427" s="21" t="s">
        <v>775</v>
      </c>
      <c r="I427" s="22" t="s">
        <v>482</v>
      </c>
      <c r="J427" s="35">
        <v>44617</v>
      </c>
      <c r="K427" s="35">
        <v>44619</v>
      </c>
      <c r="L427" s="10"/>
      <c r="M427" s="10">
        <v>3400</v>
      </c>
      <c r="N427" s="10">
        <f t="shared" si="58"/>
        <v>0</v>
      </c>
      <c r="O427" s="10"/>
      <c r="P427" s="10">
        <v>2900</v>
      </c>
      <c r="Q427" s="10">
        <f t="shared" si="59"/>
        <v>0</v>
      </c>
      <c r="R427" s="10"/>
      <c r="S427" s="10">
        <v>2800</v>
      </c>
      <c r="T427" s="10">
        <f t="shared" si="60"/>
        <v>0</v>
      </c>
      <c r="U427" s="10">
        <v>25</v>
      </c>
      <c r="V427" s="10">
        <v>150</v>
      </c>
      <c r="W427" s="10">
        <f t="shared" si="63"/>
        <v>3750</v>
      </c>
      <c r="X427" s="10">
        <v>25</v>
      </c>
      <c r="Y427" s="10">
        <v>150</v>
      </c>
      <c r="Z427" s="10">
        <f t="shared" si="64"/>
        <v>3750</v>
      </c>
      <c r="AA427" s="10">
        <v>25</v>
      </c>
      <c r="AB427" s="10">
        <v>150</v>
      </c>
      <c r="AC427" s="10">
        <f t="shared" si="65"/>
        <v>3750</v>
      </c>
      <c r="AD427" s="12"/>
      <c r="AE427" s="3">
        <v>7</v>
      </c>
      <c r="AF427" s="3">
        <f t="shared" si="57"/>
        <v>0</v>
      </c>
      <c r="AG427" s="152">
        <v>1</v>
      </c>
      <c r="AH427" s="139">
        <f t="shared" si="66"/>
        <v>75</v>
      </c>
      <c r="AI427" s="139">
        <f t="shared" si="62"/>
        <v>11250</v>
      </c>
      <c r="AJ427" s="109">
        <f t="shared" si="67"/>
        <v>11250</v>
      </c>
      <c r="AM427" t="b">
        <f>D427='15.02.2022 Смета'!D429</f>
        <v>1</v>
      </c>
      <c r="AN427" t="b">
        <f>F427='15.02.2022 Смета'!E429</f>
        <v>1</v>
      </c>
      <c r="AO427" t="b">
        <f>G427='15.02.2022 Смета'!F429</f>
        <v>1</v>
      </c>
      <c r="AP427" t="b">
        <f>H427='15.02.2022 Смета'!G429</f>
        <v>0</v>
      </c>
    </row>
    <row r="428" spans="1:42" ht="52.15" customHeight="1" x14ac:dyDescent="0.25">
      <c r="A428" s="108">
        <v>348</v>
      </c>
      <c r="B428" s="8" t="s">
        <v>193</v>
      </c>
      <c r="C428" s="21" t="s">
        <v>142</v>
      </c>
      <c r="D428" s="22" t="s">
        <v>667</v>
      </c>
      <c r="E428" s="21" t="s">
        <v>1062</v>
      </c>
      <c r="F428" s="35">
        <v>44666</v>
      </c>
      <c r="G428" s="35">
        <v>44668</v>
      </c>
      <c r="H428" s="21" t="s">
        <v>775</v>
      </c>
      <c r="I428" s="22" t="s">
        <v>751</v>
      </c>
      <c r="J428" s="35">
        <v>44666</v>
      </c>
      <c r="K428" s="35">
        <v>44668</v>
      </c>
      <c r="L428" s="10"/>
      <c r="M428" s="10">
        <v>3400</v>
      </c>
      <c r="N428" s="10">
        <f t="shared" si="58"/>
        <v>0</v>
      </c>
      <c r="O428" s="10"/>
      <c r="P428" s="10">
        <v>2900</v>
      </c>
      <c r="Q428" s="10">
        <f t="shared" si="59"/>
        <v>0</v>
      </c>
      <c r="R428" s="10"/>
      <c r="S428" s="10">
        <v>2800</v>
      </c>
      <c r="T428" s="10">
        <f t="shared" si="60"/>
        <v>0</v>
      </c>
      <c r="U428" s="10">
        <v>25</v>
      </c>
      <c r="V428" s="10">
        <v>150</v>
      </c>
      <c r="W428" s="10">
        <f t="shared" si="63"/>
        <v>3750</v>
      </c>
      <c r="X428" s="10">
        <v>25</v>
      </c>
      <c r="Y428" s="10">
        <v>150</v>
      </c>
      <c r="Z428" s="10">
        <f t="shared" si="64"/>
        <v>3750</v>
      </c>
      <c r="AA428" s="10">
        <v>25</v>
      </c>
      <c r="AB428" s="10">
        <v>150</v>
      </c>
      <c r="AC428" s="10">
        <f t="shared" si="65"/>
        <v>3750</v>
      </c>
      <c r="AD428" s="11">
        <v>75</v>
      </c>
      <c r="AE428" s="3">
        <v>7</v>
      </c>
      <c r="AF428" s="3">
        <f t="shared" si="57"/>
        <v>525</v>
      </c>
      <c r="AG428" s="152">
        <v>1</v>
      </c>
      <c r="AH428" s="139">
        <f t="shared" si="66"/>
        <v>150</v>
      </c>
      <c r="AI428" s="139">
        <f t="shared" si="62"/>
        <v>11775</v>
      </c>
      <c r="AJ428" s="109">
        <f t="shared" si="67"/>
        <v>11775</v>
      </c>
      <c r="AM428" t="b">
        <f>D428='15.02.2022 Смета'!D430</f>
        <v>1</v>
      </c>
      <c r="AN428" t="b">
        <f>F428='15.02.2022 Смета'!E430</f>
        <v>1</v>
      </c>
      <c r="AO428" t="b">
        <f>G428='15.02.2022 Смета'!F430</f>
        <v>1</v>
      </c>
      <c r="AP428" t="b">
        <f>H428='15.02.2022 Смета'!G430</f>
        <v>0</v>
      </c>
    </row>
    <row r="429" spans="1:42" ht="13.9" customHeight="1" x14ac:dyDescent="0.25">
      <c r="A429" s="106"/>
      <c r="B429" s="96"/>
      <c r="C429" s="97"/>
      <c r="D429" s="179" t="s">
        <v>904</v>
      </c>
      <c r="E429" s="99"/>
      <c r="F429" s="99"/>
      <c r="G429" s="99"/>
      <c r="H429" s="99"/>
      <c r="I429" s="99"/>
      <c r="J429" s="99"/>
      <c r="K429" s="99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2"/>
      <c r="AE429" s="79"/>
      <c r="AF429" s="79"/>
      <c r="AG429" s="153"/>
      <c r="AH429" s="151"/>
      <c r="AI429" s="151"/>
      <c r="AJ429" s="164"/>
      <c r="AM429" t="b">
        <f>D429='15.02.2022 Смета'!D431</f>
        <v>1</v>
      </c>
      <c r="AN429" t="b">
        <f>F429='15.02.2022 Смета'!E431</f>
        <v>1</v>
      </c>
      <c r="AO429" t="b">
        <f>G429='15.02.2022 Смета'!F431</f>
        <v>1</v>
      </c>
      <c r="AP429" t="b">
        <f>H429='15.02.2022 Смета'!G431</f>
        <v>1</v>
      </c>
    </row>
    <row r="430" spans="1:42" ht="27" customHeight="1" x14ac:dyDescent="0.25">
      <c r="A430" s="108">
        <v>349</v>
      </c>
      <c r="B430" s="8" t="s">
        <v>193</v>
      </c>
      <c r="C430" s="21" t="s">
        <v>143</v>
      </c>
      <c r="D430" s="22" t="s">
        <v>668</v>
      </c>
      <c r="E430" s="21" t="s">
        <v>1056</v>
      </c>
      <c r="F430" s="35">
        <v>44671</v>
      </c>
      <c r="G430" s="35">
        <v>44674</v>
      </c>
      <c r="H430" s="21" t="s">
        <v>1057</v>
      </c>
      <c r="I430" s="22" t="s">
        <v>752</v>
      </c>
      <c r="J430" s="35">
        <v>44671</v>
      </c>
      <c r="K430" s="35">
        <v>44674</v>
      </c>
      <c r="L430" s="10"/>
      <c r="M430" s="10">
        <v>3400</v>
      </c>
      <c r="N430" s="10">
        <f t="shared" si="58"/>
        <v>0</v>
      </c>
      <c r="O430" s="10"/>
      <c r="P430" s="10">
        <v>2900</v>
      </c>
      <c r="Q430" s="10">
        <f t="shared" si="59"/>
        <v>0</v>
      </c>
      <c r="R430" s="10"/>
      <c r="S430" s="10">
        <v>2800</v>
      </c>
      <c r="T430" s="10">
        <f t="shared" si="60"/>
        <v>0</v>
      </c>
      <c r="U430" s="10">
        <v>6</v>
      </c>
      <c r="V430" s="10">
        <v>150</v>
      </c>
      <c r="W430" s="10">
        <f t="shared" si="63"/>
        <v>900</v>
      </c>
      <c r="X430" s="10">
        <v>6</v>
      </c>
      <c r="Y430" s="10">
        <v>150</v>
      </c>
      <c r="Z430" s="10">
        <f t="shared" si="64"/>
        <v>900</v>
      </c>
      <c r="AA430" s="10">
        <v>6</v>
      </c>
      <c r="AB430" s="10">
        <v>150</v>
      </c>
      <c r="AC430" s="10">
        <f t="shared" si="65"/>
        <v>900</v>
      </c>
      <c r="AD430" s="11">
        <v>18</v>
      </c>
      <c r="AE430" s="3">
        <v>7</v>
      </c>
      <c r="AF430" s="3">
        <f t="shared" si="57"/>
        <v>126</v>
      </c>
      <c r="AG430" s="152">
        <v>1</v>
      </c>
      <c r="AH430" s="145">
        <f t="shared" si="66"/>
        <v>36</v>
      </c>
      <c r="AI430" s="139">
        <f t="shared" si="62"/>
        <v>2826</v>
      </c>
      <c r="AJ430" s="118">
        <f t="shared" si="67"/>
        <v>2826</v>
      </c>
      <c r="AM430" t="b">
        <f>D430='15.02.2022 Смета'!D432</f>
        <v>1</v>
      </c>
      <c r="AN430" t="b">
        <f>F430='15.02.2022 Смета'!E432</f>
        <v>1</v>
      </c>
      <c r="AO430" t="b">
        <f>G430='15.02.2022 Смета'!F432</f>
        <v>1</v>
      </c>
      <c r="AP430" t="b">
        <f>H430='15.02.2022 Смета'!G432</f>
        <v>0</v>
      </c>
    </row>
    <row r="431" spans="1:42" ht="27" customHeight="1" x14ac:dyDescent="0.25">
      <c r="A431" s="108">
        <v>350</v>
      </c>
      <c r="B431" s="8" t="s">
        <v>193</v>
      </c>
      <c r="C431" s="21" t="s">
        <v>143</v>
      </c>
      <c r="D431" s="22" t="s">
        <v>1097</v>
      </c>
      <c r="E431" s="21" t="s">
        <v>1058</v>
      </c>
      <c r="F431" s="35">
        <v>44682</v>
      </c>
      <c r="G431" s="35">
        <v>44686</v>
      </c>
      <c r="H431" s="21" t="s">
        <v>1057</v>
      </c>
      <c r="I431" s="22" t="s">
        <v>753</v>
      </c>
      <c r="J431" s="35">
        <v>44682</v>
      </c>
      <c r="K431" s="35">
        <v>44686</v>
      </c>
      <c r="L431" s="10"/>
      <c r="M431" s="10">
        <v>3400</v>
      </c>
      <c r="N431" s="10">
        <f t="shared" si="58"/>
        <v>0</v>
      </c>
      <c r="O431" s="10"/>
      <c r="P431" s="10">
        <v>2900</v>
      </c>
      <c r="Q431" s="10">
        <f t="shared" si="59"/>
        <v>0</v>
      </c>
      <c r="R431" s="10"/>
      <c r="S431" s="10">
        <v>2800</v>
      </c>
      <c r="T431" s="10">
        <f t="shared" si="60"/>
        <v>0</v>
      </c>
      <c r="U431" s="10">
        <v>6</v>
      </c>
      <c r="V431" s="10">
        <v>150</v>
      </c>
      <c r="W431" s="10">
        <f t="shared" si="63"/>
        <v>900</v>
      </c>
      <c r="X431" s="10">
        <v>6</v>
      </c>
      <c r="Y431" s="10">
        <v>150</v>
      </c>
      <c r="Z431" s="10">
        <f t="shared" si="64"/>
        <v>900</v>
      </c>
      <c r="AA431" s="10">
        <v>6</v>
      </c>
      <c r="AB431" s="10">
        <v>150</v>
      </c>
      <c r="AC431" s="10">
        <f t="shared" si="65"/>
        <v>900</v>
      </c>
      <c r="AD431" s="11">
        <v>18</v>
      </c>
      <c r="AE431" s="3">
        <v>7</v>
      </c>
      <c r="AF431" s="3">
        <f t="shared" si="57"/>
        <v>126</v>
      </c>
      <c r="AG431" s="152">
        <v>1</v>
      </c>
      <c r="AH431" s="145">
        <f t="shared" si="66"/>
        <v>36</v>
      </c>
      <c r="AI431" s="139">
        <f t="shared" si="62"/>
        <v>2826</v>
      </c>
      <c r="AJ431" s="118">
        <f t="shared" si="67"/>
        <v>2826</v>
      </c>
      <c r="AM431" t="b">
        <f>D431='15.02.2022 Смета'!D433</f>
        <v>0</v>
      </c>
      <c r="AN431" t="b">
        <f>F431='15.02.2022 Смета'!E433</f>
        <v>1</v>
      </c>
      <c r="AO431" t="b">
        <f>G431='15.02.2022 Смета'!F433</f>
        <v>1</v>
      </c>
      <c r="AP431" t="b">
        <f>H431='15.02.2022 Смета'!G433</f>
        <v>0</v>
      </c>
    </row>
    <row r="432" spans="1:42" ht="14.65" customHeight="1" x14ac:dyDescent="0.25">
      <c r="A432" s="106"/>
      <c r="B432" s="96"/>
      <c r="C432" s="97"/>
      <c r="D432" s="179" t="s">
        <v>931</v>
      </c>
      <c r="E432" s="99"/>
      <c r="F432" s="99"/>
      <c r="G432" s="99"/>
      <c r="H432" s="99"/>
      <c r="I432" s="99"/>
      <c r="J432" s="99"/>
      <c r="K432" s="99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2"/>
      <c r="AE432" s="79"/>
      <c r="AF432" s="79"/>
      <c r="AG432" s="153"/>
      <c r="AH432" s="151"/>
      <c r="AI432" s="151"/>
      <c r="AJ432" s="164"/>
      <c r="AM432" t="b">
        <f>D432='15.02.2022 Смета'!D434</f>
        <v>0</v>
      </c>
      <c r="AN432" t="b">
        <f>F432='15.02.2022 Смета'!E434</f>
        <v>1</v>
      </c>
      <c r="AO432" t="b">
        <f>G432='15.02.2022 Смета'!F434</f>
        <v>1</v>
      </c>
      <c r="AP432" t="b">
        <f>H432='15.02.2022 Смета'!G434</f>
        <v>1</v>
      </c>
    </row>
    <row r="433" spans="1:42" ht="27" customHeight="1" x14ac:dyDescent="0.25">
      <c r="A433" s="108">
        <v>351</v>
      </c>
      <c r="B433" s="8" t="s">
        <v>203</v>
      </c>
      <c r="C433" s="21" t="s">
        <v>215</v>
      </c>
      <c r="D433" s="22" t="s">
        <v>670</v>
      </c>
      <c r="E433" s="21" t="s">
        <v>497</v>
      </c>
      <c r="F433" s="35">
        <v>44637</v>
      </c>
      <c r="G433" s="35">
        <v>44639</v>
      </c>
      <c r="H433" s="21" t="s">
        <v>801</v>
      </c>
      <c r="I433" s="22" t="s">
        <v>497</v>
      </c>
      <c r="J433" s="35">
        <v>44637</v>
      </c>
      <c r="K433" s="35">
        <v>44639</v>
      </c>
      <c r="L433" s="10"/>
      <c r="M433" s="10">
        <v>3400</v>
      </c>
      <c r="N433" s="10">
        <f t="shared" si="58"/>
        <v>0</v>
      </c>
      <c r="O433" s="10"/>
      <c r="P433" s="10">
        <v>2900</v>
      </c>
      <c r="Q433" s="10">
        <f t="shared" si="59"/>
        <v>0</v>
      </c>
      <c r="R433" s="10"/>
      <c r="S433" s="10">
        <v>2800</v>
      </c>
      <c r="T433" s="10">
        <f t="shared" si="60"/>
        <v>0</v>
      </c>
      <c r="U433" s="13">
        <v>4</v>
      </c>
      <c r="V433" s="10">
        <v>150</v>
      </c>
      <c r="W433" s="10">
        <f t="shared" si="63"/>
        <v>600</v>
      </c>
      <c r="X433" s="13">
        <v>4</v>
      </c>
      <c r="Y433" s="10">
        <v>150</v>
      </c>
      <c r="Z433" s="10">
        <f t="shared" si="64"/>
        <v>600</v>
      </c>
      <c r="AA433" s="10">
        <v>4</v>
      </c>
      <c r="AB433" s="10">
        <v>150</v>
      </c>
      <c r="AC433" s="10">
        <f t="shared" si="65"/>
        <v>600</v>
      </c>
      <c r="AD433" s="11"/>
      <c r="AE433" s="3">
        <v>7</v>
      </c>
      <c r="AF433" s="3">
        <f t="shared" si="57"/>
        <v>0</v>
      </c>
      <c r="AG433" s="152">
        <v>1</v>
      </c>
      <c r="AH433" s="139">
        <f t="shared" si="66"/>
        <v>12</v>
      </c>
      <c r="AI433" s="139">
        <f t="shared" si="62"/>
        <v>1800</v>
      </c>
      <c r="AJ433" s="109">
        <f t="shared" si="67"/>
        <v>1800</v>
      </c>
      <c r="AM433" t="b">
        <f>D433='15.02.2022 Смета'!D435</f>
        <v>1</v>
      </c>
      <c r="AN433" t="b">
        <f>F433='15.02.2022 Смета'!E435</f>
        <v>1</v>
      </c>
      <c r="AO433" t="b">
        <f>G433='15.02.2022 Смета'!F435</f>
        <v>1</v>
      </c>
      <c r="AP433" t="b">
        <f>H433='15.02.2022 Смета'!G435</f>
        <v>1</v>
      </c>
    </row>
    <row r="434" spans="1:42" ht="27" customHeight="1" x14ac:dyDescent="0.25">
      <c r="A434" s="108">
        <v>352</v>
      </c>
      <c r="B434" s="8" t="s">
        <v>203</v>
      </c>
      <c r="C434" s="21" t="s">
        <v>215</v>
      </c>
      <c r="D434" s="22" t="s">
        <v>92</v>
      </c>
      <c r="E434" s="21" t="s">
        <v>1059</v>
      </c>
      <c r="F434" s="35">
        <v>44677</v>
      </c>
      <c r="G434" s="35">
        <v>44679</v>
      </c>
      <c r="H434" s="21" t="s">
        <v>775</v>
      </c>
      <c r="I434" s="22" t="s">
        <v>754</v>
      </c>
      <c r="J434" s="35">
        <v>44677</v>
      </c>
      <c r="K434" s="35">
        <v>44679</v>
      </c>
      <c r="L434" s="10"/>
      <c r="M434" s="10">
        <v>3400</v>
      </c>
      <c r="N434" s="10">
        <f t="shared" si="58"/>
        <v>0</v>
      </c>
      <c r="O434" s="10"/>
      <c r="P434" s="10">
        <v>2900</v>
      </c>
      <c r="Q434" s="10">
        <f t="shared" si="59"/>
        <v>0</v>
      </c>
      <c r="R434" s="10"/>
      <c r="S434" s="10">
        <v>2800</v>
      </c>
      <c r="T434" s="10">
        <f t="shared" si="60"/>
        <v>0</v>
      </c>
      <c r="U434" s="10">
        <v>6</v>
      </c>
      <c r="V434" s="10">
        <v>150</v>
      </c>
      <c r="W434" s="10">
        <f t="shared" si="63"/>
        <v>900</v>
      </c>
      <c r="X434" s="10">
        <v>6</v>
      </c>
      <c r="Y434" s="10">
        <v>150</v>
      </c>
      <c r="Z434" s="10">
        <f t="shared" si="64"/>
        <v>900</v>
      </c>
      <c r="AA434" s="10">
        <v>6</v>
      </c>
      <c r="AB434" s="10">
        <v>150</v>
      </c>
      <c r="AC434" s="10">
        <f t="shared" si="65"/>
        <v>900</v>
      </c>
      <c r="AD434" s="11">
        <v>24</v>
      </c>
      <c r="AE434" s="3">
        <v>7</v>
      </c>
      <c r="AF434" s="3">
        <f t="shared" si="57"/>
        <v>168</v>
      </c>
      <c r="AG434" s="152">
        <v>1</v>
      </c>
      <c r="AH434" s="139">
        <f t="shared" si="66"/>
        <v>42</v>
      </c>
      <c r="AI434" s="139">
        <f t="shared" si="62"/>
        <v>2868</v>
      </c>
      <c r="AJ434" s="109">
        <f t="shared" si="67"/>
        <v>2868</v>
      </c>
      <c r="AM434" t="b">
        <f>D434='15.02.2022 Смета'!D436</f>
        <v>1</v>
      </c>
      <c r="AN434" t="b">
        <f>F434='15.02.2022 Смета'!E436</f>
        <v>1</v>
      </c>
      <c r="AO434" t="b">
        <f>G434='15.02.2022 Смета'!F436</f>
        <v>1</v>
      </c>
      <c r="AP434" t="b">
        <f>H434='15.02.2022 Смета'!G436</f>
        <v>0</v>
      </c>
    </row>
    <row r="435" spans="1:42" ht="39" customHeight="1" x14ac:dyDescent="0.25">
      <c r="A435" s="108">
        <v>353</v>
      </c>
      <c r="B435" s="8" t="s">
        <v>203</v>
      </c>
      <c r="C435" s="21" t="s">
        <v>215</v>
      </c>
      <c r="D435" s="22" t="s">
        <v>671</v>
      </c>
      <c r="E435" s="21" t="s">
        <v>1060</v>
      </c>
      <c r="F435" s="35">
        <v>44684</v>
      </c>
      <c r="G435" s="35">
        <v>44686</v>
      </c>
      <c r="H435" s="21" t="s">
        <v>541</v>
      </c>
      <c r="I435" s="22" t="s">
        <v>755</v>
      </c>
      <c r="J435" s="35">
        <v>44684</v>
      </c>
      <c r="K435" s="35">
        <v>44686</v>
      </c>
      <c r="L435" s="10"/>
      <c r="M435" s="10">
        <v>3400</v>
      </c>
      <c r="N435" s="10">
        <f t="shared" si="58"/>
        <v>0</v>
      </c>
      <c r="O435" s="10"/>
      <c r="P435" s="10">
        <v>2900</v>
      </c>
      <c r="Q435" s="10">
        <f t="shared" si="59"/>
        <v>0</v>
      </c>
      <c r="R435" s="10"/>
      <c r="S435" s="10">
        <v>2800</v>
      </c>
      <c r="T435" s="10">
        <f t="shared" si="60"/>
        <v>0</v>
      </c>
      <c r="U435" s="10">
        <v>8</v>
      </c>
      <c r="V435" s="10">
        <v>150</v>
      </c>
      <c r="W435" s="10">
        <f t="shared" si="63"/>
        <v>1200</v>
      </c>
      <c r="X435" s="10">
        <v>8</v>
      </c>
      <c r="Y435" s="10">
        <v>150</v>
      </c>
      <c r="Z435" s="10">
        <f t="shared" si="64"/>
        <v>1200</v>
      </c>
      <c r="AA435" s="10">
        <v>8</v>
      </c>
      <c r="AB435" s="10">
        <v>150</v>
      </c>
      <c r="AC435" s="10">
        <f t="shared" si="65"/>
        <v>1200</v>
      </c>
      <c r="AD435" s="11">
        <v>32</v>
      </c>
      <c r="AE435" s="3">
        <v>7</v>
      </c>
      <c r="AF435" s="3">
        <f t="shared" si="57"/>
        <v>224</v>
      </c>
      <c r="AG435" s="152">
        <v>1</v>
      </c>
      <c r="AH435" s="145">
        <f t="shared" si="66"/>
        <v>56</v>
      </c>
      <c r="AI435" s="139">
        <f t="shared" si="62"/>
        <v>3824</v>
      </c>
      <c r="AJ435" s="118">
        <f t="shared" si="67"/>
        <v>3824</v>
      </c>
      <c r="AM435" t="b">
        <f>D435='15.02.2022 Смета'!D437</f>
        <v>1</v>
      </c>
      <c r="AN435" t="b">
        <f>F435='15.02.2022 Смета'!E437</f>
        <v>1</v>
      </c>
      <c r="AO435" t="b">
        <f>G435='15.02.2022 Смета'!F437</f>
        <v>1</v>
      </c>
      <c r="AP435" t="b">
        <f>H435='15.02.2022 Смета'!G437</f>
        <v>1</v>
      </c>
    </row>
    <row r="436" spans="1:42" ht="16.149999999999999" customHeight="1" x14ac:dyDescent="0.25">
      <c r="A436" s="108">
        <v>354</v>
      </c>
      <c r="B436" s="8" t="s">
        <v>203</v>
      </c>
      <c r="C436" s="21" t="s">
        <v>215</v>
      </c>
      <c r="D436" s="22" t="s">
        <v>672</v>
      </c>
      <c r="E436" s="21" t="s">
        <v>1059</v>
      </c>
      <c r="F436" s="35">
        <v>44684</v>
      </c>
      <c r="G436" s="35">
        <v>44686</v>
      </c>
      <c r="H436" s="21" t="s">
        <v>799</v>
      </c>
      <c r="I436" s="22" t="s">
        <v>754</v>
      </c>
      <c r="J436" s="35">
        <v>44684</v>
      </c>
      <c r="K436" s="35">
        <v>44686</v>
      </c>
      <c r="L436" s="10"/>
      <c r="M436" s="10">
        <v>3400</v>
      </c>
      <c r="N436" s="10">
        <f t="shared" si="58"/>
        <v>0</v>
      </c>
      <c r="O436" s="10"/>
      <c r="P436" s="10">
        <v>2900</v>
      </c>
      <c r="Q436" s="10">
        <f t="shared" si="59"/>
        <v>0</v>
      </c>
      <c r="R436" s="10"/>
      <c r="S436" s="10">
        <v>2800</v>
      </c>
      <c r="T436" s="10">
        <f t="shared" si="60"/>
        <v>0</v>
      </c>
      <c r="U436" s="13">
        <v>4</v>
      </c>
      <c r="V436" s="10">
        <v>150</v>
      </c>
      <c r="W436" s="10">
        <f t="shared" si="63"/>
        <v>600</v>
      </c>
      <c r="X436" s="13">
        <v>4</v>
      </c>
      <c r="Y436" s="10">
        <v>150</v>
      </c>
      <c r="Z436" s="10">
        <f t="shared" si="64"/>
        <v>600</v>
      </c>
      <c r="AA436" s="10">
        <v>4</v>
      </c>
      <c r="AB436" s="10">
        <v>150</v>
      </c>
      <c r="AC436" s="10">
        <f t="shared" si="65"/>
        <v>600</v>
      </c>
      <c r="AD436" s="11">
        <v>16</v>
      </c>
      <c r="AE436" s="3">
        <v>7</v>
      </c>
      <c r="AF436" s="3">
        <f t="shared" si="57"/>
        <v>112</v>
      </c>
      <c r="AG436" s="152">
        <v>1</v>
      </c>
      <c r="AH436" s="145">
        <f t="shared" si="66"/>
        <v>28</v>
      </c>
      <c r="AI436" s="139">
        <f t="shared" si="62"/>
        <v>1912</v>
      </c>
      <c r="AJ436" s="118">
        <f t="shared" si="67"/>
        <v>1912</v>
      </c>
      <c r="AM436" t="b">
        <f>D436='15.02.2022 Смета'!D438</f>
        <v>1</v>
      </c>
      <c r="AN436" t="b">
        <f>F436='15.02.2022 Смета'!E438</f>
        <v>1</v>
      </c>
      <c r="AO436" t="b">
        <f>G436='15.02.2022 Смета'!F438</f>
        <v>1</v>
      </c>
      <c r="AP436" t="b">
        <f>H436='15.02.2022 Смета'!G438</f>
        <v>1</v>
      </c>
    </row>
    <row r="437" spans="1:42" ht="40.15" customHeight="1" x14ac:dyDescent="0.25">
      <c r="A437" s="108">
        <v>355</v>
      </c>
      <c r="B437" s="8" t="s">
        <v>203</v>
      </c>
      <c r="C437" s="21" t="s">
        <v>215</v>
      </c>
      <c r="D437" s="22" t="s">
        <v>673</v>
      </c>
      <c r="E437" s="21" t="s">
        <v>1060</v>
      </c>
      <c r="F437" s="35">
        <v>44817</v>
      </c>
      <c r="G437" s="35">
        <v>44819</v>
      </c>
      <c r="H437" s="21" t="s">
        <v>297</v>
      </c>
      <c r="I437" s="22" t="s">
        <v>755</v>
      </c>
      <c r="J437" s="35">
        <v>44817</v>
      </c>
      <c r="K437" s="35">
        <v>44819</v>
      </c>
      <c r="L437" s="10"/>
      <c r="M437" s="10">
        <v>3400</v>
      </c>
      <c r="N437" s="10">
        <f t="shared" si="58"/>
        <v>0</v>
      </c>
      <c r="O437" s="10"/>
      <c r="P437" s="10">
        <v>2900</v>
      </c>
      <c r="Q437" s="10">
        <f t="shared" si="59"/>
        <v>0</v>
      </c>
      <c r="R437" s="10"/>
      <c r="S437" s="10">
        <v>2800</v>
      </c>
      <c r="T437" s="10">
        <f t="shared" si="60"/>
        <v>0</v>
      </c>
      <c r="U437" s="10">
        <v>12</v>
      </c>
      <c r="V437" s="10">
        <v>150</v>
      </c>
      <c r="W437" s="10">
        <f t="shared" si="63"/>
        <v>1800</v>
      </c>
      <c r="X437" s="10">
        <v>12</v>
      </c>
      <c r="Y437" s="10">
        <v>150</v>
      </c>
      <c r="Z437" s="10">
        <f t="shared" si="64"/>
        <v>1800</v>
      </c>
      <c r="AA437" s="10">
        <v>12</v>
      </c>
      <c r="AB437" s="10">
        <v>150</v>
      </c>
      <c r="AC437" s="10">
        <f t="shared" si="65"/>
        <v>1800</v>
      </c>
      <c r="AD437" s="11">
        <v>48</v>
      </c>
      <c r="AE437" s="3">
        <v>7</v>
      </c>
      <c r="AF437" s="3">
        <f t="shared" si="57"/>
        <v>336</v>
      </c>
      <c r="AG437" s="152">
        <v>1</v>
      </c>
      <c r="AH437" s="145">
        <f t="shared" si="66"/>
        <v>84</v>
      </c>
      <c r="AI437" s="139">
        <f t="shared" si="62"/>
        <v>5736</v>
      </c>
      <c r="AJ437" s="118">
        <f t="shared" si="67"/>
        <v>5736</v>
      </c>
      <c r="AM437" t="b">
        <f>D437='15.02.2022 Смета'!D439</f>
        <v>1</v>
      </c>
      <c r="AN437" t="b">
        <f>F437='15.02.2022 Смета'!E439</f>
        <v>1</v>
      </c>
      <c r="AO437" t="b">
        <f>G437='15.02.2022 Смета'!F439</f>
        <v>1</v>
      </c>
      <c r="AP437" t="b">
        <f>H437='15.02.2022 Смета'!G439</f>
        <v>1</v>
      </c>
    </row>
    <row r="438" spans="1:42" ht="16.899999999999999" customHeight="1" x14ac:dyDescent="0.25">
      <c r="A438" s="106"/>
      <c r="B438" s="96"/>
      <c r="C438" s="97"/>
      <c r="D438" s="179" t="s">
        <v>906</v>
      </c>
      <c r="E438" s="99"/>
      <c r="F438" s="99"/>
      <c r="G438" s="99"/>
      <c r="H438" s="99"/>
      <c r="I438" s="99"/>
      <c r="J438" s="99"/>
      <c r="K438" s="99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2"/>
      <c r="AE438" s="79"/>
      <c r="AF438" s="79"/>
      <c r="AG438" s="153"/>
      <c r="AH438" s="151"/>
      <c r="AI438" s="151"/>
      <c r="AJ438" s="164"/>
      <c r="AM438" t="b">
        <f>D438='15.02.2022 Смета'!D440</f>
        <v>1</v>
      </c>
      <c r="AN438" t="b">
        <f>F438='15.02.2022 Смета'!E440</f>
        <v>1</v>
      </c>
      <c r="AO438" t="b">
        <f>G438='15.02.2022 Смета'!F440</f>
        <v>1</v>
      </c>
      <c r="AP438" t="b">
        <f>H438='15.02.2022 Смета'!G440</f>
        <v>1</v>
      </c>
    </row>
    <row r="439" spans="1:42" ht="40.9" customHeight="1" x14ac:dyDescent="0.25">
      <c r="A439" s="108">
        <v>356</v>
      </c>
      <c r="B439" s="8" t="s">
        <v>193</v>
      </c>
      <c r="C439" s="21" t="s">
        <v>194</v>
      </c>
      <c r="D439" s="22" t="s">
        <v>674</v>
      </c>
      <c r="E439" s="21" t="s">
        <v>498</v>
      </c>
      <c r="F439" s="35">
        <v>44610</v>
      </c>
      <c r="G439" s="35">
        <v>44614</v>
      </c>
      <c r="H439" s="21" t="s">
        <v>1057</v>
      </c>
      <c r="I439" s="22" t="s">
        <v>498</v>
      </c>
      <c r="J439" s="35">
        <v>44610</v>
      </c>
      <c r="K439" s="35">
        <v>44614</v>
      </c>
      <c r="L439" s="10"/>
      <c r="M439" s="10">
        <v>3400</v>
      </c>
      <c r="N439" s="10">
        <f t="shared" si="58"/>
        <v>0</v>
      </c>
      <c r="O439" s="10"/>
      <c r="P439" s="10">
        <v>2900</v>
      </c>
      <c r="Q439" s="10">
        <f t="shared" si="59"/>
        <v>0</v>
      </c>
      <c r="R439" s="10"/>
      <c r="S439" s="10">
        <v>2800</v>
      </c>
      <c r="T439" s="10">
        <f t="shared" si="60"/>
        <v>0</v>
      </c>
      <c r="U439" s="10">
        <v>6</v>
      </c>
      <c r="V439" s="10">
        <v>150</v>
      </c>
      <c r="W439" s="10">
        <f t="shared" si="63"/>
        <v>900</v>
      </c>
      <c r="X439" s="10">
        <v>6</v>
      </c>
      <c r="Y439" s="10">
        <v>150</v>
      </c>
      <c r="Z439" s="10">
        <f t="shared" si="64"/>
        <v>900</v>
      </c>
      <c r="AA439" s="10">
        <v>6</v>
      </c>
      <c r="AB439" s="10">
        <v>150</v>
      </c>
      <c r="AC439" s="10">
        <f t="shared" si="65"/>
        <v>900</v>
      </c>
      <c r="AD439" s="11"/>
      <c r="AE439" s="3">
        <v>7</v>
      </c>
      <c r="AF439" s="3">
        <f t="shared" si="57"/>
        <v>0</v>
      </c>
      <c r="AG439" s="152">
        <v>1</v>
      </c>
      <c r="AH439" s="145">
        <f t="shared" si="66"/>
        <v>18</v>
      </c>
      <c r="AI439" s="139">
        <f t="shared" si="62"/>
        <v>2700</v>
      </c>
      <c r="AJ439" s="118">
        <f t="shared" si="67"/>
        <v>2700</v>
      </c>
      <c r="AM439" t="b">
        <f>D439='15.02.2022 Смета'!D441</f>
        <v>1</v>
      </c>
      <c r="AN439" t="b">
        <f>F439='15.02.2022 Смета'!E441</f>
        <v>1</v>
      </c>
      <c r="AO439" t="b">
        <f>G439='15.02.2022 Смета'!F441</f>
        <v>1</v>
      </c>
      <c r="AP439" t="b">
        <f>H439='15.02.2022 Смета'!G441</f>
        <v>0</v>
      </c>
    </row>
    <row r="440" spans="1:42" ht="26.65" customHeight="1" x14ac:dyDescent="0.25">
      <c r="A440" s="108">
        <v>357</v>
      </c>
      <c r="B440" s="8" t="s">
        <v>193</v>
      </c>
      <c r="C440" s="21" t="s">
        <v>194</v>
      </c>
      <c r="D440" s="22" t="s">
        <v>675</v>
      </c>
      <c r="E440" s="21" t="s">
        <v>1061</v>
      </c>
      <c r="F440" s="35">
        <v>44650</v>
      </c>
      <c r="G440" s="35">
        <v>44654</v>
      </c>
      <c r="H440" s="21" t="s">
        <v>1057</v>
      </c>
      <c r="I440" s="22" t="s">
        <v>756</v>
      </c>
      <c r="J440" s="35">
        <v>44650</v>
      </c>
      <c r="K440" s="35">
        <v>44654</v>
      </c>
      <c r="L440" s="10"/>
      <c r="M440" s="10">
        <v>3400</v>
      </c>
      <c r="N440" s="10">
        <f t="shared" si="58"/>
        <v>0</v>
      </c>
      <c r="O440" s="10"/>
      <c r="P440" s="10">
        <v>2900</v>
      </c>
      <c r="Q440" s="10">
        <f t="shared" si="59"/>
        <v>0</v>
      </c>
      <c r="R440" s="10"/>
      <c r="S440" s="10">
        <v>2800</v>
      </c>
      <c r="T440" s="10">
        <f t="shared" si="60"/>
        <v>0</v>
      </c>
      <c r="U440" s="10">
        <v>4</v>
      </c>
      <c r="V440" s="10">
        <v>150</v>
      </c>
      <c r="W440" s="10">
        <f t="shared" si="63"/>
        <v>600</v>
      </c>
      <c r="X440" s="10">
        <v>4</v>
      </c>
      <c r="Y440" s="10">
        <v>150</v>
      </c>
      <c r="Z440" s="10">
        <f t="shared" si="64"/>
        <v>600</v>
      </c>
      <c r="AA440" s="10">
        <v>4</v>
      </c>
      <c r="AB440" s="10">
        <v>150</v>
      </c>
      <c r="AC440" s="10">
        <f t="shared" si="65"/>
        <v>600</v>
      </c>
      <c r="AD440" s="11"/>
      <c r="AE440" s="3">
        <v>7</v>
      </c>
      <c r="AF440" s="3">
        <f t="shared" si="57"/>
        <v>0</v>
      </c>
      <c r="AG440" s="152">
        <v>1</v>
      </c>
      <c r="AH440" s="139">
        <f t="shared" si="66"/>
        <v>12</v>
      </c>
      <c r="AI440" s="139">
        <f t="shared" si="62"/>
        <v>1800</v>
      </c>
      <c r="AJ440" s="109">
        <f t="shared" si="67"/>
        <v>1800</v>
      </c>
      <c r="AM440" t="b">
        <f>D440='15.02.2022 Смета'!D442</f>
        <v>1</v>
      </c>
      <c r="AN440" t="b">
        <f>F440='15.02.2022 Смета'!E442</f>
        <v>1</v>
      </c>
      <c r="AO440" t="b">
        <f>G440='15.02.2022 Смета'!F442</f>
        <v>1</v>
      </c>
      <c r="AP440" t="b">
        <f>H440='15.02.2022 Смета'!G442</f>
        <v>0</v>
      </c>
    </row>
    <row r="441" spans="1:42" x14ac:dyDescent="0.25">
      <c r="A441" s="106"/>
      <c r="B441" s="96"/>
      <c r="C441" s="97"/>
      <c r="D441" s="179" t="s">
        <v>932</v>
      </c>
      <c r="E441" s="99"/>
      <c r="F441" s="99"/>
      <c r="G441" s="99"/>
      <c r="H441" s="99"/>
      <c r="I441" s="99"/>
      <c r="J441" s="99"/>
      <c r="K441" s="99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2"/>
      <c r="AE441" s="79"/>
      <c r="AF441" s="79"/>
      <c r="AG441" s="153"/>
      <c r="AH441" s="151"/>
      <c r="AI441" s="151"/>
      <c r="AJ441" s="164"/>
      <c r="AM441" t="b">
        <f>D441='15.02.2022 Смета'!D443</f>
        <v>0</v>
      </c>
      <c r="AN441" t="b">
        <f>F441='15.02.2022 Смета'!E443</f>
        <v>1</v>
      </c>
      <c r="AO441" t="b">
        <f>G441='15.02.2022 Смета'!F443</f>
        <v>1</v>
      </c>
      <c r="AP441" t="b">
        <f>H441='15.02.2022 Смета'!G443</f>
        <v>1</v>
      </c>
    </row>
    <row r="442" spans="1:42" ht="26.65" customHeight="1" x14ac:dyDescent="0.25">
      <c r="A442" s="108">
        <v>358</v>
      </c>
      <c r="B442" s="8" t="s">
        <v>193</v>
      </c>
      <c r="C442" s="21" t="s">
        <v>117</v>
      </c>
      <c r="D442" s="22" t="s">
        <v>676</v>
      </c>
      <c r="E442" s="21" t="s">
        <v>475</v>
      </c>
      <c r="F442" s="35">
        <v>44600</v>
      </c>
      <c r="G442" s="35">
        <v>44608</v>
      </c>
      <c r="H442" s="21" t="s">
        <v>331</v>
      </c>
      <c r="I442" s="22" t="s">
        <v>475</v>
      </c>
      <c r="J442" s="35">
        <v>44600</v>
      </c>
      <c r="K442" s="35">
        <v>44608</v>
      </c>
      <c r="L442" s="17"/>
      <c r="M442" s="10">
        <v>3400</v>
      </c>
      <c r="N442" s="10">
        <f t="shared" si="58"/>
        <v>0</v>
      </c>
      <c r="O442" s="17"/>
      <c r="P442" s="10">
        <v>2900</v>
      </c>
      <c r="Q442" s="10">
        <f t="shared" si="59"/>
        <v>0</v>
      </c>
      <c r="R442" s="17"/>
      <c r="S442" s="10">
        <v>2800</v>
      </c>
      <c r="T442" s="10">
        <f t="shared" si="60"/>
        <v>0</v>
      </c>
      <c r="U442" s="17">
        <v>35</v>
      </c>
      <c r="V442" s="10">
        <v>150</v>
      </c>
      <c r="W442" s="10">
        <f t="shared" si="63"/>
        <v>5250</v>
      </c>
      <c r="X442" s="17">
        <v>35</v>
      </c>
      <c r="Y442" s="10">
        <v>150</v>
      </c>
      <c r="Z442" s="10">
        <f t="shared" si="64"/>
        <v>5250</v>
      </c>
      <c r="AA442" s="17">
        <v>35</v>
      </c>
      <c r="AB442" s="10">
        <v>150</v>
      </c>
      <c r="AC442" s="10">
        <f t="shared" si="65"/>
        <v>5250</v>
      </c>
      <c r="AD442" s="19"/>
      <c r="AE442" s="3">
        <v>7</v>
      </c>
      <c r="AF442" s="3">
        <f t="shared" si="57"/>
        <v>0</v>
      </c>
      <c r="AG442" s="152">
        <v>1</v>
      </c>
      <c r="AH442" s="139">
        <f t="shared" si="66"/>
        <v>105</v>
      </c>
      <c r="AI442" s="139">
        <f t="shared" si="62"/>
        <v>15750</v>
      </c>
      <c r="AJ442" s="109">
        <f t="shared" si="67"/>
        <v>15750</v>
      </c>
      <c r="AM442" t="b">
        <f>D442='15.02.2022 Смета'!D444</f>
        <v>1</v>
      </c>
      <c r="AN442" t="b">
        <f>F442='15.02.2022 Смета'!E444</f>
        <v>1</v>
      </c>
      <c r="AO442" t="b">
        <f>G442='15.02.2022 Смета'!F444</f>
        <v>1</v>
      </c>
      <c r="AP442" t="b">
        <f>H442='15.02.2022 Смета'!G444</f>
        <v>1</v>
      </c>
    </row>
    <row r="443" spans="1:42" ht="26.65" customHeight="1" x14ac:dyDescent="0.25">
      <c r="A443" s="108">
        <v>359</v>
      </c>
      <c r="B443" s="8" t="s">
        <v>193</v>
      </c>
      <c r="C443" s="21" t="s">
        <v>117</v>
      </c>
      <c r="D443" s="22" t="s">
        <v>677</v>
      </c>
      <c r="E443" s="21" t="s">
        <v>500</v>
      </c>
      <c r="F443" s="35">
        <v>44617</v>
      </c>
      <c r="G443" s="35">
        <v>44624</v>
      </c>
      <c r="H443" s="21" t="s">
        <v>298</v>
      </c>
      <c r="I443" s="22" t="s">
        <v>500</v>
      </c>
      <c r="J443" s="35">
        <v>44617</v>
      </c>
      <c r="K443" s="35">
        <v>44624</v>
      </c>
      <c r="L443" s="19"/>
      <c r="M443" s="10">
        <v>3400</v>
      </c>
      <c r="N443" s="10">
        <f t="shared" si="58"/>
        <v>0</v>
      </c>
      <c r="O443" s="17"/>
      <c r="P443" s="10">
        <v>2900</v>
      </c>
      <c r="Q443" s="10">
        <f t="shared" si="59"/>
        <v>0</v>
      </c>
      <c r="R443" s="17"/>
      <c r="S443" s="10">
        <v>2800</v>
      </c>
      <c r="T443" s="10">
        <f t="shared" si="60"/>
        <v>0</v>
      </c>
      <c r="U443" s="17">
        <v>35</v>
      </c>
      <c r="V443" s="10">
        <v>150</v>
      </c>
      <c r="W443" s="10">
        <f t="shared" si="63"/>
        <v>5250</v>
      </c>
      <c r="X443" s="17">
        <v>35</v>
      </c>
      <c r="Y443" s="10">
        <v>150</v>
      </c>
      <c r="Z443" s="10">
        <f t="shared" si="64"/>
        <v>5250</v>
      </c>
      <c r="AA443" s="17">
        <v>35</v>
      </c>
      <c r="AB443" s="10">
        <v>150</v>
      </c>
      <c r="AC443" s="10">
        <f t="shared" si="65"/>
        <v>5250</v>
      </c>
      <c r="AD443" s="19"/>
      <c r="AE443" s="3">
        <v>7</v>
      </c>
      <c r="AF443" s="3">
        <f t="shared" si="57"/>
        <v>0</v>
      </c>
      <c r="AG443" s="152">
        <v>1</v>
      </c>
      <c r="AH443" s="139">
        <f t="shared" si="66"/>
        <v>105</v>
      </c>
      <c r="AI443" s="139">
        <f t="shared" si="62"/>
        <v>15750</v>
      </c>
      <c r="AJ443" s="109">
        <f t="shared" si="67"/>
        <v>15750</v>
      </c>
      <c r="AM443" t="b">
        <f>D443='15.02.2022 Смета'!D445</f>
        <v>1</v>
      </c>
      <c r="AN443" t="b">
        <f>F443='15.02.2022 Смета'!E445</f>
        <v>1</v>
      </c>
      <c r="AO443" t="b">
        <f>G443='15.02.2022 Смета'!F445</f>
        <v>1</v>
      </c>
      <c r="AP443" t="b">
        <f>H443='15.02.2022 Смета'!G445</f>
        <v>1</v>
      </c>
    </row>
    <row r="444" spans="1:42" ht="26.65" customHeight="1" x14ac:dyDescent="0.25">
      <c r="A444" s="108">
        <v>360</v>
      </c>
      <c r="B444" s="8" t="s">
        <v>193</v>
      </c>
      <c r="C444" s="21" t="s">
        <v>117</v>
      </c>
      <c r="D444" s="22" t="s">
        <v>678</v>
      </c>
      <c r="E444" s="21" t="s">
        <v>500</v>
      </c>
      <c r="F444" s="35">
        <v>44626</v>
      </c>
      <c r="G444" s="35">
        <v>44634</v>
      </c>
      <c r="H444" s="21" t="s">
        <v>318</v>
      </c>
      <c r="I444" s="22" t="s">
        <v>500</v>
      </c>
      <c r="J444" s="35">
        <v>44626</v>
      </c>
      <c r="K444" s="35">
        <v>44634</v>
      </c>
      <c r="L444" s="10"/>
      <c r="M444" s="10">
        <v>3400</v>
      </c>
      <c r="N444" s="10">
        <f t="shared" si="58"/>
        <v>0</v>
      </c>
      <c r="O444" s="10"/>
      <c r="P444" s="10">
        <v>2900</v>
      </c>
      <c r="Q444" s="10">
        <f t="shared" si="59"/>
        <v>0</v>
      </c>
      <c r="R444" s="10"/>
      <c r="S444" s="10">
        <v>2800</v>
      </c>
      <c r="T444" s="10">
        <f t="shared" si="60"/>
        <v>0</v>
      </c>
      <c r="U444" s="10">
        <v>35</v>
      </c>
      <c r="V444" s="10">
        <v>150</v>
      </c>
      <c r="W444" s="10">
        <f t="shared" si="63"/>
        <v>5250</v>
      </c>
      <c r="X444" s="10">
        <v>35</v>
      </c>
      <c r="Y444" s="10">
        <v>150</v>
      </c>
      <c r="Z444" s="10">
        <f t="shared" si="64"/>
        <v>5250</v>
      </c>
      <c r="AA444" s="10">
        <v>35</v>
      </c>
      <c r="AB444" s="10">
        <v>150</v>
      </c>
      <c r="AC444" s="10">
        <f t="shared" si="65"/>
        <v>5250</v>
      </c>
      <c r="AD444" s="11"/>
      <c r="AE444" s="3">
        <v>7</v>
      </c>
      <c r="AF444" s="3">
        <f t="shared" si="57"/>
        <v>0</v>
      </c>
      <c r="AG444" s="152">
        <v>1</v>
      </c>
      <c r="AH444" s="139">
        <f t="shared" si="66"/>
        <v>105</v>
      </c>
      <c r="AI444" s="139">
        <f t="shared" si="62"/>
        <v>15750</v>
      </c>
      <c r="AJ444" s="109">
        <f t="shared" si="67"/>
        <v>15750</v>
      </c>
      <c r="AM444" t="b">
        <f>D444='15.02.2022 Смета'!D446</f>
        <v>1</v>
      </c>
      <c r="AN444" t="b">
        <f>F444='15.02.2022 Смета'!E446</f>
        <v>1</v>
      </c>
      <c r="AO444" t="b">
        <f>G444='15.02.2022 Смета'!F446</f>
        <v>1</v>
      </c>
      <c r="AP444" t="b">
        <f>H444='15.02.2022 Смета'!G446</f>
        <v>1</v>
      </c>
    </row>
    <row r="445" spans="1:42" ht="26.65" customHeight="1" x14ac:dyDescent="0.25">
      <c r="A445" s="108">
        <v>361</v>
      </c>
      <c r="B445" s="8" t="s">
        <v>193</v>
      </c>
      <c r="C445" s="21" t="s">
        <v>117</v>
      </c>
      <c r="D445" s="22" t="s">
        <v>679</v>
      </c>
      <c r="E445" s="21" t="s">
        <v>695</v>
      </c>
      <c r="F445" s="35">
        <v>44654</v>
      </c>
      <c r="G445" s="35">
        <v>44662</v>
      </c>
      <c r="H445" s="21" t="s">
        <v>331</v>
      </c>
      <c r="I445" s="22" t="s">
        <v>695</v>
      </c>
      <c r="J445" s="35">
        <v>44654</v>
      </c>
      <c r="K445" s="35">
        <v>44662</v>
      </c>
      <c r="L445" s="17"/>
      <c r="M445" s="10">
        <v>3400</v>
      </c>
      <c r="N445" s="10">
        <f t="shared" si="58"/>
        <v>0</v>
      </c>
      <c r="O445" s="17"/>
      <c r="P445" s="10">
        <v>2900</v>
      </c>
      <c r="Q445" s="10">
        <f t="shared" si="59"/>
        <v>0</v>
      </c>
      <c r="R445" s="17"/>
      <c r="S445" s="10">
        <v>2800</v>
      </c>
      <c r="T445" s="10">
        <f t="shared" si="60"/>
        <v>0</v>
      </c>
      <c r="U445" s="17">
        <v>35</v>
      </c>
      <c r="V445" s="10">
        <v>150</v>
      </c>
      <c r="W445" s="10">
        <f t="shared" si="63"/>
        <v>5250</v>
      </c>
      <c r="X445" s="17">
        <v>35</v>
      </c>
      <c r="Y445" s="10">
        <v>150</v>
      </c>
      <c r="Z445" s="10">
        <f t="shared" si="64"/>
        <v>5250</v>
      </c>
      <c r="AA445" s="17">
        <v>35</v>
      </c>
      <c r="AB445" s="10">
        <v>150</v>
      </c>
      <c r="AC445" s="10">
        <f t="shared" si="65"/>
        <v>5250</v>
      </c>
      <c r="AD445" s="19">
        <v>105</v>
      </c>
      <c r="AE445" s="3">
        <v>7</v>
      </c>
      <c r="AF445" s="3">
        <f t="shared" si="57"/>
        <v>735</v>
      </c>
      <c r="AG445" s="152">
        <v>1</v>
      </c>
      <c r="AH445" s="145">
        <f t="shared" si="66"/>
        <v>210</v>
      </c>
      <c r="AI445" s="139">
        <f t="shared" si="62"/>
        <v>16485</v>
      </c>
      <c r="AJ445" s="118">
        <f t="shared" si="67"/>
        <v>16485</v>
      </c>
      <c r="AM445" t="b">
        <f>D445='15.02.2022 Смета'!D447</f>
        <v>1</v>
      </c>
      <c r="AN445" t="b">
        <f>F445='15.02.2022 Смета'!E447</f>
        <v>1</v>
      </c>
      <c r="AO445" t="b">
        <f>G445='15.02.2022 Смета'!F447</f>
        <v>1</v>
      </c>
      <c r="AP445" t="b">
        <f>H445='15.02.2022 Смета'!G447</f>
        <v>1</v>
      </c>
    </row>
    <row r="446" spans="1:42" ht="26.65" customHeight="1" x14ac:dyDescent="0.25">
      <c r="A446" s="108">
        <v>362</v>
      </c>
      <c r="B446" s="8" t="s">
        <v>193</v>
      </c>
      <c r="C446" s="21" t="s">
        <v>117</v>
      </c>
      <c r="D446" s="22" t="s">
        <v>1098</v>
      </c>
      <c r="E446" s="21" t="s">
        <v>506</v>
      </c>
      <c r="F446" s="35">
        <v>44664</v>
      </c>
      <c r="G446" s="35">
        <v>44670</v>
      </c>
      <c r="H446" s="21" t="s">
        <v>797</v>
      </c>
      <c r="I446" s="22" t="s">
        <v>506</v>
      </c>
      <c r="J446" s="35">
        <v>44664</v>
      </c>
      <c r="K446" s="35">
        <v>44670</v>
      </c>
      <c r="L446" s="17"/>
      <c r="M446" s="10">
        <v>3400</v>
      </c>
      <c r="N446" s="10">
        <f t="shared" si="58"/>
        <v>0</v>
      </c>
      <c r="O446" s="17"/>
      <c r="P446" s="10">
        <v>2900</v>
      </c>
      <c r="Q446" s="10">
        <f t="shared" si="59"/>
        <v>0</v>
      </c>
      <c r="R446" s="17"/>
      <c r="S446" s="10">
        <v>2800</v>
      </c>
      <c r="T446" s="10">
        <f t="shared" si="60"/>
        <v>0</v>
      </c>
      <c r="U446" s="17">
        <v>35</v>
      </c>
      <c r="V446" s="10">
        <v>150</v>
      </c>
      <c r="W446" s="10">
        <f t="shared" si="63"/>
        <v>5250</v>
      </c>
      <c r="X446" s="17">
        <v>35</v>
      </c>
      <c r="Y446" s="10">
        <v>150</v>
      </c>
      <c r="Z446" s="10">
        <f t="shared" si="64"/>
        <v>5250</v>
      </c>
      <c r="AA446" s="17">
        <v>35</v>
      </c>
      <c r="AB446" s="10">
        <v>150</v>
      </c>
      <c r="AC446" s="10">
        <f t="shared" si="65"/>
        <v>5250</v>
      </c>
      <c r="AD446" s="19">
        <v>105</v>
      </c>
      <c r="AE446" s="3">
        <v>7</v>
      </c>
      <c r="AF446" s="3">
        <f>AD446*AE446</f>
        <v>735</v>
      </c>
      <c r="AG446" s="152">
        <v>1</v>
      </c>
      <c r="AH446" s="145">
        <f t="shared" si="66"/>
        <v>210</v>
      </c>
      <c r="AI446" s="139">
        <f t="shared" si="62"/>
        <v>16485</v>
      </c>
      <c r="AJ446" s="118">
        <f t="shared" si="67"/>
        <v>16485</v>
      </c>
      <c r="AM446" t="b">
        <f>D446='15.02.2022 Смета'!D448</f>
        <v>0</v>
      </c>
      <c r="AN446" t="b">
        <f>F446='15.02.2022 Смета'!E448</f>
        <v>1</v>
      </c>
      <c r="AO446" t="b">
        <f>G446='15.02.2022 Смета'!F448</f>
        <v>1</v>
      </c>
      <c r="AP446" t="b">
        <f>H446='15.02.2022 Смета'!G448</f>
        <v>1</v>
      </c>
    </row>
    <row r="447" spans="1:42" ht="26.65" customHeight="1" x14ac:dyDescent="0.25">
      <c r="A447" s="108">
        <v>363</v>
      </c>
      <c r="B447" s="8" t="s">
        <v>193</v>
      </c>
      <c r="C447" s="21" t="s">
        <v>117</v>
      </c>
      <c r="D447" s="22" t="s">
        <v>681</v>
      </c>
      <c r="E447" s="21" t="s">
        <v>828</v>
      </c>
      <c r="F447" s="35">
        <v>44673</v>
      </c>
      <c r="G447" s="35">
        <v>44679</v>
      </c>
      <c r="H447" s="21" t="s">
        <v>331</v>
      </c>
      <c r="I447" s="22" t="s">
        <v>432</v>
      </c>
      <c r="J447" s="35">
        <v>44673</v>
      </c>
      <c r="K447" s="35">
        <v>44679</v>
      </c>
      <c r="L447" s="17"/>
      <c r="M447" s="10">
        <v>3400</v>
      </c>
      <c r="N447" s="10">
        <f>L447*M447</f>
        <v>0</v>
      </c>
      <c r="O447" s="17"/>
      <c r="P447" s="10">
        <v>2900</v>
      </c>
      <c r="Q447" s="10">
        <f>O447*P447</f>
        <v>0</v>
      </c>
      <c r="R447" s="17"/>
      <c r="S447" s="10">
        <v>2800</v>
      </c>
      <c r="T447" s="10">
        <f>R447*S447</f>
        <v>0</v>
      </c>
      <c r="U447" s="17">
        <v>35</v>
      </c>
      <c r="V447" s="10">
        <v>150</v>
      </c>
      <c r="W447" s="10">
        <f t="shared" si="63"/>
        <v>5250</v>
      </c>
      <c r="X447" s="17">
        <v>35</v>
      </c>
      <c r="Y447" s="10">
        <v>150</v>
      </c>
      <c r="Z447" s="10">
        <f t="shared" si="64"/>
        <v>5250</v>
      </c>
      <c r="AA447" s="17">
        <v>35</v>
      </c>
      <c r="AB447" s="10">
        <v>150</v>
      </c>
      <c r="AC447" s="10">
        <f t="shared" si="65"/>
        <v>5250</v>
      </c>
      <c r="AD447" s="19">
        <v>105</v>
      </c>
      <c r="AE447" s="3">
        <v>7</v>
      </c>
      <c r="AF447" s="3">
        <f>AD447*AE447</f>
        <v>735</v>
      </c>
      <c r="AG447" s="152">
        <v>1</v>
      </c>
      <c r="AH447" s="145">
        <f t="shared" si="66"/>
        <v>210</v>
      </c>
      <c r="AI447" s="139">
        <f t="shared" si="62"/>
        <v>16485</v>
      </c>
      <c r="AJ447" s="118">
        <f t="shared" si="67"/>
        <v>16485</v>
      </c>
      <c r="AM447" t="b">
        <f>D447='15.02.2022 Смета'!D449</f>
        <v>1</v>
      </c>
      <c r="AN447" t="b">
        <f>F447='15.02.2022 Смета'!E449</f>
        <v>1</v>
      </c>
      <c r="AO447" t="b">
        <f>G447='15.02.2022 Смета'!F449</f>
        <v>1</v>
      </c>
      <c r="AP447" t="b">
        <f>H447='15.02.2022 Смета'!G449</f>
        <v>1</v>
      </c>
    </row>
    <row r="448" spans="1:42" ht="16.149999999999999" customHeight="1" x14ac:dyDescent="0.25">
      <c r="A448" s="108">
        <v>364</v>
      </c>
      <c r="B448" s="45" t="s">
        <v>193</v>
      </c>
      <c r="C448" s="21" t="s">
        <v>117</v>
      </c>
      <c r="D448" s="22" t="s">
        <v>71</v>
      </c>
      <c r="E448" s="21" t="s">
        <v>329</v>
      </c>
      <c r="F448" s="35">
        <v>44700</v>
      </c>
      <c r="G448" s="35">
        <v>44703</v>
      </c>
      <c r="H448" s="21" t="s">
        <v>301</v>
      </c>
      <c r="I448" s="22" t="s">
        <v>329</v>
      </c>
      <c r="J448" s="35">
        <v>44700</v>
      </c>
      <c r="K448" s="35">
        <v>44703</v>
      </c>
      <c r="L448" s="10"/>
      <c r="M448" s="10">
        <v>3400</v>
      </c>
      <c r="N448" s="10">
        <f>L448*M448</f>
        <v>0</v>
      </c>
      <c r="O448" s="10"/>
      <c r="P448" s="10">
        <v>2900</v>
      </c>
      <c r="Q448" s="10">
        <f>O448*P448</f>
        <v>0</v>
      </c>
      <c r="R448" s="10"/>
      <c r="S448" s="10">
        <v>2800</v>
      </c>
      <c r="T448" s="10">
        <f>R448*S448</f>
        <v>0</v>
      </c>
      <c r="U448" s="10">
        <v>35</v>
      </c>
      <c r="V448" s="10">
        <v>150</v>
      </c>
      <c r="W448" s="10">
        <f t="shared" si="63"/>
        <v>5250</v>
      </c>
      <c r="X448" s="10">
        <v>35</v>
      </c>
      <c r="Y448" s="10">
        <v>150</v>
      </c>
      <c r="Z448" s="10">
        <f t="shared" si="64"/>
        <v>5250</v>
      </c>
      <c r="AA448" s="10">
        <v>35</v>
      </c>
      <c r="AB448" s="10">
        <v>150</v>
      </c>
      <c r="AC448" s="10">
        <f t="shared" si="65"/>
        <v>5250</v>
      </c>
      <c r="AD448" s="11">
        <v>105</v>
      </c>
      <c r="AE448" s="3">
        <v>7</v>
      </c>
      <c r="AF448" s="3">
        <f>AD448*AE448</f>
        <v>735</v>
      </c>
      <c r="AG448" s="152">
        <v>1</v>
      </c>
      <c r="AH448" s="145">
        <f t="shared" si="66"/>
        <v>210</v>
      </c>
      <c r="AI448" s="139">
        <f t="shared" si="62"/>
        <v>16485</v>
      </c>
      <c r="AJ448" s="118">
        <f t="shared" si="67"/>
        <v>16485</v>
      </c>
      <c r="AM448" t="b">
        <f>D448='15.02.2022 Смета'!D450</f>
        <v>1</v>
      </c>
      <c r="AN448" t="b">
        <f>F448='15.02.2022 Смета'!E450</f>
        <v>1</v>
      </c>
      <c r="AO448" t="b">
        <f>G448='15.02.2022 Смета'!F450</f>
        <v>1</v>
      </c>
      <c r="AP448" t="b">
        <f>H448='15.02.2022 Смета'!G450</f>
        <v>1</v>
      </c>
    </row>
    <row r="449" spans="1:42" ht="14.65" customHeight="1" x14ac:dyDescent="0.25">
      <c r="A449" s="106"/>
      <c r="B449" s="96"/>
      <c r="C449" s="97"/>
      <c r="D449" s="179" t="s">
        <v>933</v>
      </c>
      <c r="E449" s="99"/>
      <c r="F449" s="99"/>
      <c r="G449" s="99"/>
      <c r="H449" s="99"/>
      <c r="I449" s="99"/>
      <c r="J449" s="99"/>
      <c r="K449" s="99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2"/>
      <c r="AE449" s="79"/>
      <c r="AF449" s="79"/>
      <c r="AG449" s="153"/>
      <c r="AH449" s="151"/>
      <c r="AI449" s="151"/>
      <c r="AJ449" s="164"/>
      <c r="AM449" t="b">
        <f>D449='15.02.2022 Смета'!D451</f>
        <v>0</v>
      </c>
      <c r="AN449" t="b">
        <f>F449='15.02.2022 Смета'!E451</f>
        <v>1</v>
      </c>
      <c r="AO449" t="b">
        <f>G449='15.02.2022 Смета'!F451</f>
        <v>1</v>
      </c>
      <c r="AP449" t="b">
        <f>H449='15.02.2022 Смета'!G451</f>
        <v>1</v>
      </c>
    </row>
    <row r="450" spans="1:42" ht="16.149999999999999" customHeight="1" thickBot="1" x14ac:dyDescent="0.3">
      <c r="A450" s="121">
        <v>365</v>
      </c>
      <c r="B450" s="122"/>
      <c r="C450" s="123" t="s">
        <v>757</v>
      </c>
      <c r="D450" s="124" t="s">
        <v>555</v>
      </c>
      <c r="E450" s="123" t="s">
        <v>758</v>
      </c>
      <c r="F450" s="125">
        <v>44562</v>
      </c>
      <c r="G450" s="125">
        <v>44926</v>
      </c>
      <c r="H450" s="123" t="s">
        <v>758</v>
      </c>
      <c r="I450" s="124" t="s">
        <v>758</v>
      </c>
      <c r="J450" s="125">
        <v>44562</v>
      </c>
      <c r="K450" s="125">
        <v>44926</v>
      </c>
      <c r="L450" s="126">
        <v>43</v>
      </c>
      <c r="M450" s="126">
        <v>3400</v>
      </c>
      <c r="N450" s="126">
        <f>L450*M450</f>
        <v>146200</v>
      </c>
      <c r="O450" s="126">
        <v>43</v>
      </c>
      <c r="P450" s="126">
        <v>2900</v>
      </c>
      <c r="Q450" s="126">
        <f>O450*P450</f>
        <v>124700</v>
      </c>
      <c r="R450" s="126">
        <v>43</v>
      </c>
      <c r="S450" s="126">
        <v>2800</v>
      </c>
      <c r="T450" s="126">
        <f>R450*S450</f>
        <v>120400</v>
      </c>
      <c r="U450" s="126">
        <v>521</v>
      </c>
      <c r="V450" s="126">
        <v>150</v>
      </c>
      <c r="W450" s="126">
        <f t="shared" si="63"/>
        <v>78150</v>
      </c>
      <c r="X450" s="126">
        <v>521</v>
      </c>
      <c r="Y450" s="126">
        <v>150</v>
      </c>
      <c r="Z450" s="126">
        <f t="shared" si="64"/>
        <v>78150</v>
      </c>
      <c r="AA450" s="126">
        <v>628</v>
      </c>
      <c r="AB450" s="126">
        <v>150</v>
      </c>
      <c r="AC450" s="126">
        <f t="shared" si="65"/>
        <v>94200</v>
      </c>
      <c r="AD450" s="127">
        <v>1844</v>
      </c>
      <c r="AE450" s="128">
        <v>7</v>
      </c>
      <c r="AF450" s="129">
        <f>AD450*AE450</f>
        <v>12908</v>
      </c>
      <c r="AG450" s="166">
        <v>1</v>
      </c>
      <c r="AH450" s="148">
        <f t="shared" si="66"/>
        <v>3643</v>
      </c>
      <c r="AI450" s="167">
        <f t="shared" si="62"/>
        <v>654708</v>
      </c>
      <c r="AJ450" s="130">
        <f t="shared" si="67"/>
        <v>654708</v>
      </c>
      <c r="AM450" t="b">
        <f>D450='15.02.2022 Смета'!D452</f>
        <v>1</v>
      </c>
      <c r="AN450" t="b">
        <f>F450='15.02.2022 Смета'!E452</f>
        <v>1</v>
      </c>
      <c r="AO450" t="b">
        <f>G450='15.02.2022 Смета'!F452</f>
        <v>1</v>
      </c>
      <c r="AP450" t="b">
        <f>H450='15.02.2022 Смета'!G452</f>
        <v>1</v>
      </c>
    </row>
  </sheetData>
  <mergeCells count="14">
    <mergeCell ref="U4:AC4"/>
    <mergeCell ref="AD4:AF4"/>
    <mergeCell ref="AG4:AI4"/>
    <mergeCell ref="AJ4:AJ5"/>
    <mergeCell ref="A2:AJ2"/>
    <mergeCell ref="A4:A5"/>
    <mergeCell ref="B4:B5"/>
    <mergeCell ref="C4:C5"/>
    <mergeCell ref="D4:D5"/>
    <mergeCell ref="E4:E5"/>
    <mergeCell ref="F4:F5"/>
    <mergeCell ref="G4:G5"/>
    <mergeCell ref="H4:H5"/>
    <mergeCell ref="L4:T4"/>
  </mergeCells>
  <printOptions horizontalCentered="1"/>
  <pageMargins left="0.11811023622047245" right="0.11811023622047245" top="1.0236220472440944" bottom="0.39370078740157483" header="0" footer="0"/>
  <pageSetup paperSize="9" scale="93" orientation="landscape" r:id="rId1"/>
  <rowBreaks count="21" manualBreakCount="21">
    <brk id="17" max="7" man="1"/>
    <brk id="32" max="7" man="1"/>
    <brk id="60" max="7" man="1"/>
    <brk id="90" max="7" man="1"/>
    <brk id="110" max="7" man="1"/>
    <brk id="131" max="7" man="1"/>
    <brk id="153" max="7" man="1"/>
    <brk id="183" max="7" man="1"/>
    <brk id="201" max="7" man="1"/>
    <brk id="219" max="7" man="1"/>
    <brk id="245" max="7" man="1"/>
    <brk id="263" max="7" man="1"/>
    <brk id="286" max="7" man="1"/>
    <brk id="302" max="7" man="1"/>
    <brk id="321" max="7" man="1"/>
    <brk id="342" max="7" man="1"/>
    <brk id="363" max="7" man="1"/>
    <brk id="379" max="7" man="1"/>
    <brk id="393" max="7" man="1"/>
    <brk id="419" max="7" man="1"/>
    <brk id="439" max="7" man="1"/>
  </rowBreaks>
  <colBreaks count="1" manualBreakCount="1">
    <brk id="8" min="1" max="449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450"/>
  <sheetViews>
    <sheetView view="pageBreakPreview" zoomScale="70" zoomScaleNormal="50" zoomScaleSheetLayoutView="70" workbookViewId="0">
      <selection activeCell="A2" sqref="A2:AJ2"/>
    </sheetView>
  </sheetViews>
  <sheetFormatPr defaultRowHeight="15" x14ac:dyDescent="0.25"/>
  <cols>
    <col min="1" max="1" width="4.28515625" style="175" customWidth="1"/>
    <col min="2" max="2" width="24" style="4" hidden="1" customWidth="1"/>
    <col min="3" max="3" width="17.28515625" style="85" hidden="1" customWidth="1"/>
    <col min="4" max="4" width="65.5703125" style="37" customWidth="1"/>
    <col min="5" max="5" width="25.7109375" style="85" customWidth="1"/>
    <col min="6" max="7" width="15.28515625" style="40" customWidth="1"/>
    <col min="8" max="8" width="24.7109375" style="85" customWidth="1"/>
    <col min="9" max="9" width="17" style="37" hidden="1" customWidth="1"/>
    <col min="10" max="10" width="14.28515625" style="40" hidden="1" customWidth="1"/>
    <col min="11" max="11" width="13" style="40" hidden="1" customWidth="1"/>
    <col min="12" max="12" width="8.28515625" style="6" hidden="1" customWidth="1"/>
    <col min="13" max="13" width="7.7109375" style="6" hidden="1" customWidth="1"/>
    <col min="14" max="14" width="10.7109375" style="6" hidden="1" customWidth="1"/>
    <col min="15" max="16" width="7.7109375" style="6" hidden="1" customWidth="1"/>
    <col min="17" max="17" width="10" style="6" hidden="1" customWidth="1"/>
    <col min="18" max="19" width="7.7109375" style="6" hidden="1" customWidth="1"/>
    <col min="20" max="20" width="10.28515625" style="6" hidden="1" customWidth="1"/>
    <col min="21" max="22" width="7.7109375" hidden="1" customWidth="1"/>
    <col min="23" max="23" width="10.7109375" hidden="1" customWidth="1"/>
    <col min="24" max="25" width="7.7109375" hidden="1" customWidth="1"/>
    <col min="26" max="26" width="10.28515625" hidden="1" customWidth="1"/>
    <col min="27" max="27" width="10" hidden="1" customWidth="1"/>
    <col min="28" max="28" width="7.7109375" hidden="1" customWidth="1"/>
    <col min="29" max="29" width="11.28515625" hidden="1" customWidth="1"/>
    <col min="30" max="30" width="9.28515625" hidden="1" customWidth="1"/>
    <col min="31" max="31" width="7.7109375" hidden="1" customWidth="1"/>
    <col min="32" max="32" width="11.42578125" hidden="1" customWidth="1"/>
    <col min="33" max="33" width="12.7109375" hidden="1" customWidth="1"/>
    <col min="34" max="34" width="10.28515625" hidden="1" customWidth="1"/>
    <col min="35" max="35" width="17.28515625" hidden="1" customWidth="1"/>
    <col min="36" max="36" width="12.28515625" hidden="1" customWidth="1"/>
  </cols>
  <sheetData>
    <row r="1" spans="1:42" ht="256.14999999999998" customHeight="1" x14ac:dyDescent="0.25"/>
    <row r="2" spans="1:42" ht="21" customHeight="1" x14ac:dyDescent="0.25">
      <c r="A2" s="1954" t="s">
        <v>1109</v>
      </c>
      <c r="B2" s="1954"/>
      <c r="C2" s="1954"/>
      <c r="D2" s="1954"/>
      <c r="E2" s="1954"/>
      <c r="F2" s="1954"/>
      <c r="G2" s="1954"/>
      <c r="H2" s="1954"/>
      <c r="I2" s="1954"/>
      <c r="J2" s="1954"/>
      <c r="K2" s="1954"/>
      <c r="L2" s="1954"/>
      <c r="M2" s="1954"/>
      <c r="N2" s="1954"/>
      <c r="O2" s="1954"/>
      <c r="P2" s="1954"/>
      <c r="Q2" s="1954"/>
      <c r="R2" s="1954"/>
      <c r="S2" s="1954"/>
      <c r="T2" s="1954"/>
      <c r="U2" s="1954"/>
      <c r="V2" s="1954"/>
      <c r="W2" s="1954"/>
      <c r="X2" s="1954"/>
      <c r="Y2" s="1954"/>
      <c r="Z2" s="1954"/>
      <c r="AA2" s="1954"/>
      <c r="AB2" s="1954"/>
      <c r="AC2" s="1954"/>
      <c r="AD2" s="1954"/>
      <c r="AE2" s="1954"/>
      <c r="AF2" s="1954"/>
      <c r="AG2" s="1954"/>
      <c r="AH2" s="1954"/>
      <c r="AI2" s="1954"/>
      <c r="AJ2" s="1954"/>
    </row>
    <row r="3" spans="1:42" ht="15.75" thickBot="1" x14ac:dyDescent="0.3"/>
    <row r="4" spans="1:42" ht="45" customHeight="1" x14ac:dyDescent="0.25">
      <c r="A4" s="1955" t="s">
        <v>0</v>
      </c>
      <c r="B4" s="1957" t="s">
        <v>106</v>
      </c>
      <c r="C4" s="1959" t="s">
        <v>107</v>
      </c>
      <c r="D4" s="1959" t="s">
        <v>94</v>
      </c>
      <c r="E4" s="1959" t="s">
        <v>295</v>
      </c>
      <c r="F4" s="1961" t="s">
        <v>917</v>
      </c>
      <c r="G4" s="1961" t="s">
        <v>938</v>
      </c>
      <c r="H4" s="1959" t="s">
        <v>296</v>
      </c>
      <c r="I4" s="176" t="s">
        <v>295</v>
      </c>
      <c r="J4" s="176" t="s">
        <v>96</v>
      </c>
      <c r="K4" s="176" t="s">
        <v>97</v>
      </c>
      <c r="L4" s="1957" t="s">
        <v>1</v>
      </c>
      <c r="M4" s="1957"/>
      <c r="N4" s="1957"/>
      <c r="O4" s="1957"/>
      <c r="P4" s="1957"/>
      <c r="Q4" s="1957"/>
      <c r="R4" s="1957"/>
      <c r="S4" s="1957"/>
      <c r="T4" s="1957"/>
      <c r="U4" s="1963" t="s">
        <v>5</v>
      </c>
      <c r="V4" s="1963"/>
      <c r="W4" s="1963"/>
      <c r="X4" s="1963"/>
      <c r="Y4" s="1963"/>
      <c r="Z4" s="1963"/>
      <c r="AA4" s="1963"/>
      <c r="AB4" s="1963"/>
      <c r="AC4" s="1963"/>
      <c r="AD4" s="1963" t="s">
        <v>7</v>
      </c>
      <c r="AE4" s="1963"/>
      <c r="AF4" s="1963"/>
      <c r="AG4" s="1964" t="s">
        <v>934</v>
      </c>
      <c r="AH4" s="1964"/>
      <c r="AI4" s="1964"/>
      <c r="AJ4" s="1965" t="s">
        <v>20</v>
      </c>
    </row>
    <row r="5" spans="1:42" ht="32.65" customHeight="1" thickBot="1" x14ac:dyDescent="0.3">
      <c r="A5" s="1956"/>
      <c r="B5" s="1958"/>
      <c r="C5" s="1960"/>
      <c r="D5" s="1960"/>
      <c r="E5" s="1960"/>
      <c r="F5" s="1962"/>
      <c r="G5" s="1962"/>
      <c r="H5" s="1960"/>
      <c r="I5" s="177"/>
      <c r="J5" s="177"/>
      <c r="K5" s="177"/>
      <c r="L5" s="177" t="s">
        <v>3</v>
      </c>
      <c r="M5" s="177" t="s">
        <v>409</v>
      </c>
      <c r="N5" s="177" t="s">
        <v>410</v>
      </c>
      <c r="O5" s="177" t="s">
        <v>3</v>
      </c>
      <c r="P5" s="177" t="s">
        <v>409</v>
      </c>
      <c r="Q5" s="177" t="s">
        <v>410</v>
      </c>
      <c r="R5" s="177" t="s">
        <v>4</v>
      </c>
      <c r="S5" s="177" t="s">
        <v>409</v>
      </c>
      <c r="T5" s="177" t="s">
        <v>410</v>
      </c>
      <c r="U5" s="177" t="s">
        <v>3</v>
      </c>
      <c r="V5" s="177" t="s">
        <v>409</v>
      </c>
      <c r="W5" s="177" t="s">
        <v>410</v>
      </c>
      <c r="X5" s="177" t="s">
        <v>3</v>
      </c>
      <c r="Y5" s="177" t="s">
        <v>409</v>
      </c>
      <c r="Z5" s="177" t="s">
        <v>410</v>
      </c>
      <c r="AA5" s="177" t="s">
        <v>4</v>
      </c>
      <c r="AB5" s="177" t="s">
        <v>409</v>
      </c>
      <c r="AC5" s="177" t="s">
        <v>410</v>
      </c>
      <c r="AD5" s="177" t="s">
        <v>4</v>
      </c>
      <c r="AE5" s="177" t="s">
        <v>409</v>
      </c>
      <c r="AF5" s="177" t="s">
        <v>410</v>
      </c>
      <c r="AG5" s="177" t="s">
        <v>935</v>
      </c>
      <c r="AH5" s="177" t="s">
        <v>919</v>
      </c>
      <c r="AI5" s="177" t="s">
        <v>936</v>
      </c>
      <c r="AJ5" s="1966"/>
    </row>
    <row r="6" spans="1:42" ht="18" customHeight="1" x14ac:dyDescent="0.25">
      <c r="A6" s="106"/>
      <c r="B6" s="96"/>
      <c r="C6" s="97"/>
      <c r="D6" s="98" t="s">
        <v>832</v>
      </c>
      <c r="E6" s="98"/>
      <c r="F6" s="99"/>
      <c r="G6" s="99"/>
      <c r="H6" s="99"/>
      <c r="I6" s="99"/>
      <c r="J6" s="99"/>
      <c r="K6" s="99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2"/>
      <c r="AE6" s="79"/>
      <c r="AF6" s="79"/>
      <c r="AG6" s="79"/>
      <c r="AH6" s="137"/>
      <c r="AI6" s="137"/>
      <c r="AJ6" s="107"/>
    </row>
    <row r="7" spans="1:42" ht="16.149999999999999" customHeight="1" x14ac:dyDescent="0.25">
      <c r="A7" s="108">
        <v>1</v>
      </c>
      <c r="B7" s="8" t="s">
        <v>67</v>
      </c>
      <c r="C7" s="21" t="s">
        <v>163</v>
      </c>
      <c r="D7" s="22" t="s">
        <v>174</v>
      </c>
      <c r="E7" s="21" t="s">
        <v>693</v>
      </c>
      <c r="F7" s="35">
        <v>44812</v>
      </c>
      <c r="G7" s="35">
        <v>44815</v>
      </c>
      <c r="H7" s="21" t="s">
        <v>297</v>
      </c>
      <c r="I7" s="22" t="s">
        <v>693</v>
      </c>
      <c r="J7" s="35">
        <v>44812</v>
      </c>
      <c r="K7" s="35">
        <v>44815</v>
      </c>
      <c r="L7" s="10"/>
      <c r="M7" s="10">
        <v>3400</v>
      </c>
      <c r="N7" s="10">
        <f t="shared" ref="N7:N20" si="0">L7*M7</f>
        <v>0</v>
      </c>
      <c r="O7" s="10"/>
      <c r="P7" s="10">
        <v>2900</v>
      </c>
      <c r="Q7" s="10">
        <f t="shared" ref="Q7:Q20" si="1">O7*P7</f>
        <v>0</v>
      </c>
      <c r="R7" s="10"/>
      <c r="S7" s="10">
        <v>2800</v>
      </c>
      <c r="T7" s="10">
        <f t="shared" ref="T7:T20" si="2">R7*S7</f>
        <v>0</v>
      </c>
      <c r="U7" s="10">
        <v>8</v>
      </c>
      <c r="V7" s="10">
        <v>150</v>
      </c>
      <c r="W7" s="10">
        <f t="shared" ref="W7:W80" si="3">U7*V7</f>
        <v>1200</v>
      </c>
      <c r="X7" s="10">
        <v>8</v>
      </c>
      <c r="Y7" s="10">
        <v>150</v>
      </c>
      <c r="Z7" s="10">
        <f t="shared" ref="Z7:Z80" si="4">X7*Y7</f>
        <v>1200</v>
      </c>
      <c r="AA7" s="10">
        <v>16</v>
      </c>
      <c r="AB7" s="10">
        <v>150</v>
      </c>
      <c r="AC7" s="10">
        <f t="shared" ref="AC7:AC80" si="5">AA7*AB7</f>
        <v>2400</v>
      </c>
      <c r="AD7" s="11">
        <v>32</v>
      </c>
      <c r="AE7" s="26">
        <v>7</v>
      </c>
      <c r="AF7" s="7">
        <f t="shared" ref="AF7:AF20" si="6">AD7*AE7</f>
        <v>224</v>
      </c>
      <c r="AG7" s="152">
        <v>1</v>
      </c>
      <c r="AH7" s="139">
        <f t="shared" ref="AH7:AH80" si="7">L7+O7+R7+U7+X7+AA7+AD7</f>
        <v>64</v>
      </c>
      <c r="AI7" s="139">
        <f>AJ7</f>
        <v>5024</v>
      </c>
      <c r="AJ7" s="109">
        <f t="shared" ref="AJ7:AJ80" si="8">N7+Q7+T7+W7+Z7+AC7+AF7</f>
        <v>5024</v>
      </c>
      <c r="AM7" t="b">
        <f>D7='15.02.2022 Смета'!D9</f>
        <v>1</v>
      </c>
      <c r="AN7" t="b">
        <f>F7='15.02.2022 Смета'!E9</f>
        <v>1</v>
      </c>
      <c r="AO7" t="b">
        <f>G7='15.02.2022 Смета'!F9</f>
        <v>1</v>
      </c>
      <c r="AP7" t="b">
        <f>H7='15.02.2022 Смета'!G9</f>
        <v>1</v>
      </c>
    </row>
    <row r="8" spans="1:42" x14ac:dyDescent="0.25">
      <c r="A8" s="106"/>
      <c r="B8" s="96"/>
      <c r="C8" s="97"/>
      <c r="D8" s="98" t="s">
        <v>833</v>
      </c>
      <c r="E8" s="99"/>
      <c r="F8" s="99"/>
      <c r="G8" s="99"/>
      <c r="H8" s="99"/>
      <c r="I8" s="99"/>
      <c r="J8" s="99"/>
      <c r="K8" s="99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2"/>
      <c r="AE8" s="79"/>
      <c r="AF8" s="79"/>
      <c r="AG8" s="153"/>
      <c r="AH8" s="151"/>
      <c r="AI8" s="151"/>
      <c r="AJ8" s="164"/>
      <c r="AM8" t="b">
        <f>D8='15.02.2022 Смета'!D10</f>
        <v>1</v>
      </c>
      <c r="AN8" t="b">
        <f>F8='15.02.2022 Смета'!E10</f>
        <v>1</v>
      </c>
      <c r="AO8" t="b">
        <f>G8='15.02.2022 Смета'!F10</f>
        <v>1</v>
      </c>
      <c r="AP8" t="b">
        <f>H8='15.02.2022 Смета'!G10</f>
        <v>1</v>
      </c>
    </row>
    <row r="9" spans="1:42" ht="16.149999999999999" customHeight="1" x14ac:dyDescent="0.25">
      <c r="A9" s="108">
        <v>2</v>
      </c>
      <c r="B9" s="8" t="s">
        <v>15</v>
      </c>
      <c r="C9" s="21" t="s">
        <v>135</v>
      </c>
      <c r="D9" s="22" t="s">
        <v>550</v>
      </c>
      <c r="E9" s="21" t="s">
        <v>484</v>
      </c>
      <c r="F9" s="35">
        <v>44635</v>
      </c>
      <c r="G9" s="35">
        <v>44640</v>
      </c>
      <c r="H9" s="21" t="s">
        <v>301</v>
      </c>
      <c r="I9" s="22" t="s">
        <v>484</v>
      </c>
      <c r="J9" s="35">
        <v>44635</v>
      </c>
      <c r="K9" s="35">
        <v>44640</v>
      </c>
      <c r="L9" s="10"/>
      <c r="M9" s="10">
        <v>3400</v>
      </c>
      <c r="N9" s="10">
        <f t="shared" si="0"/>
        <v>0</v>
      </c>
      <c r="O9" s="10"/>
      <c r="P9" s="10">
        <v>2900</v>
      </c>
      <c r="Q9" s="10">
        <f t="shared" si="1"/>
        <v>0</v>
      </c>
      <c r="R9" s="10"/>
      <c r="S9" s="10">
        <v>2800</v>
      </c>
      <c r="T9" s="10">
        <f t="shared" si="2"/>
        <v>0</v>
      </c>
      <c r="U9" s="10">
        <v>14</v>
      </c>
      <c r="V9" s="10">
        <v>150</v>
      </c>
      <c r="W9" s="10">
        <f t="shared" si="3"/>
        <v>2100</v>
      </c>
      <c r="X9" s="10">
        <v>14</v>
      </c>
      <c r="Y9" s="10">
        <v>150</v>
      </c>
      <c r="Z9" s="10">
        <f t="shared" si="4"/>
        <v>2100</v>
      </c>
      <c r="AA9" s="10">
        <v>14</v>
      </c>
      <c r="AB9" s="10">
        <v>150</v>
      </c>
      <c r="AC9" s="10">
        <f t="shared" si="5"/>
        <v>2100</v>
      </c>
      <c r="AD9" s="11"/>
      <c r="AE9" s="26">
        <v>7</v>
      </c>
      <c r="AF9" s="7">
        <f t="shared" si="6"/>
        <v>0</v>
      </c>
      <c r="AG9" s="152">
        <v>1</v>
      </c>
      <c r="AH9" s="139">
        <f t="shared" si="7"/>
        <v>42</v>
      </c>
      <c r="AI9" s="139">
        <f t="shared" ref="AI9:AI72" si="9">AJ9</f>
        <v>6300</v>
      </c>
      <c r="AJ9" s="109">
        <f t="shared" si="8"/>
        <v>6300</v>
      </c>
      <c r="AM9" t="b">
        <f>D9='15.02.2022 Смета'!D11</f>
        <v>1</v>
      </c>
      <c r="AN9" t="b">
        <f>F9='15.02.2022 Смета'!E11</f>
        <v>1</v>
      </c>
      <c r="AO9" t="b">
        <f>G9='15.02.2022 Смета'!F11</f>
        <v>1</v>
      </c>
      <c r="AP9" t="b">
        <f>H9='15.02.2022 Смета'!G11</f>
        <v>1</v>
      </c>
    </row>
    <row r="10" spans="1:42" ht="29.65" customHeight="1" x14ac:dyDescent="0.25">
      <c r="A10" s="108">
        <v>3</v>
      </c>
      <c r="B10" s="8" t="s">
        <v>15</v>
      </c>
      <c r="C10" s="21" t="s">
        <v>135</v>
      </c>
      <c r="D10" s="22" t="s">
        <v>984</v>
      </c>
      <c r="E10" s="21" t="s">
        <v>468</v>
      </c>
      <c r="F10" s="35">
        <v>44670</v>
      </c>
      <c r="G10" s="35">
        <v>44675</v>
      </c>
      <c r="H10" s="21" t="s">
        <v>301</v>
      </c>
      <c r="I10" s="22" t="s">
        <v>468</v>
      </c>
      <c r="J10" s="35">
        <v>44670</v>
      </c>
      <c r="K10" s="35">
        <v>44675</v>
      </c>
      <c r="L10" s="10"/>
      <c r="M10" s="10">
        <v>3400</v>
      </c>
      <c r="N10" s="10">
        <f t="shared" si="0"/>
        <v>0</v>
      </c>
      <c r="O10" s="10"/>
      <c r="P10" s="10">
        <v>2900</v>
      </c>
      <c r="Q10" s="10">
        <f t="shared" si="1"/>
        <v>0</v>
      </c>
      <c r="R10" s="10"/>
      <c r="S10" s="10">
        <v>2800</v>
      </c>
      <c r="T10" s="10">
        <f t="shared" si="2"/>
        <v>0</v>
      </c>
      <c r="U10" s="10">
        <v>14</v>
      </c>
      <c r="V10" s="10">
        <v>150</v>
      </c>
      <c r="W10" s="10">
        <f t="shared" si="3"/>
        <v>2100</v>
      </c>
      <c r="X10" s="10">
        <v>14</v>
      </c>
      <c r="Y10" s="10">
        <v>150</v>
      </c>
      <c r="Z10" s="10">
        <f t="shared" si="4"/>
        <v>2100</v>
      </c>
      <c r="AA10" s="10">
        <v>14</v>
      </c>
      <c r="AB10" s="10">
        <v>150</v>
      </c>
      <c r="AC10" s="10">
        <f t="shared" si="5"/>
        <v>2100</v>
      </c>
      <c r="AD10" s="11">
        <v>45</v>
      </c>
      <c r="AE10" s="26">
        <v>7</v>
      </c>
      <c r="AF10" s="7">
        <f t="shared" si="6"/>
        <v>315</v>
      </c>
      <c r="AG10" s="152">
        <v>1</v>
      </c>
      <c r="AH10" s="139">
        <f t="shared" si="7"/>
        <v>87</v>
      </c>
      <c r="AI10" s="139">
        <f t="shared" si="9"/>
        <v>6615</v>
      </c>
      <c r="AJ10" s="109">
        <f t="shared" si="8"/>
        <v>6615</v>
      </c>
      <c r="AM10" t="b">
        <f>D10='15.02.2022 Смета'!D12</f>
        <v>0</v>
      </c>
      <c r="AN10" t="b">
        <f>F10='15.02.2022 Смета'!E12</f>
        <v>1</v>
      </c>
      <c r="AO10" t="b">
        <f>G10='15.02.2022 Смета'!F12</f>
        <v>1</v>
      </c>
      <c r="AP10" t="b">
        <f>H10='15.02.2022 Смета'!G12</f>
        <v>1</v>
      </c>
    </row>
    <row r="11" spans="1:42" ht="30.6" customHeight="1" x14ac:dyDescent="0.25">
      <c r="A11" s="108">
        <v>4</v>
      </c>
      <c r="B11" s="8" t="s">
        <v>15</v>
      </c>
      <c r="C11" s="21" t="s">
        <v>135</v>
      </c>
      <c r="D11" s="22" t="s">
        <v>1066</v>
      </c>
      <c r="E11" s="21" t="s">
        <v>468</v>
      </c>
      <c r="F11" s="35">
        <v>44684</v>
      </c>
      <c r="G11" s="35">
        <v>44689</v>
      </c>
      <c r="H11" s="21" t="s">
        <v>301</v>
      </c>
      <c r="I11" s="22" t="s">
        <v>468</v>
      </c>
      <c r="J11" s="35">
        <v>44684</v>
      </c>
      <c r="K11" s="35">
        <v>44689</v>
      </c>
      <c r="L11" s="10"/>
      <c r="M11" s="10">
        <v>3400</v>
      </c>
      <c r="N11" s="10">
        <f t="shared" si="0"/>
        <v>0</v>
      </c>
      <c r="O11" s="10"/>
      <c r="P11" s="10">
        <v>2900</v>
      </c>
      <c r="Q11" s="10">
        <f t="shared" si="1"/>
        <v>0</v>
      </c>
      <c r="R11" s="10"/>
      <c r="S11" s="10">
        <v>2800</v>
      </c>
      <c r="T11" s="10">
        <f t="shared" si="2"/>
        <v>0</v>
      </c>
      <c r="U11" s="10">
        <v>14</v>
      </c>
      <c r="V11" s="10">
        <v>150</v>
      </c>
      <c r="W11" s="10">
        <f t="shared" si="3"/>
        <v>2100</v>
      </c>
      <c r="X11" s="10">
        <v>14</v>
      </c>
      <c r="Y11" s="10">
        <v>150</v>
      </c>
      <c r="Z11" s="10">
        <f t="shared" si="4"/>
        <v>2100</v>
      </c>
      <c r="AA11" s="10">
        <v>14</v>
      </c>
      <c r="AB11" s="10">
        <v>150</v>
      </c>
      <c r="AC11" s="10">
        <f t="shared" si="5"/>
        <v>2100</v>
      </c>
      <c r="AD11" s="11">
        <v>45</v>
      </c>
      <c r="AE11" s="26">
        <v>7</v>
      </c>
      <c r="AF11" s="7">
        <f t="shared" si="6"/>
        <v>315</v>
      </c>
      <c r="AG11" s="152">
        <v>1</v>
      </c>
      <c r="AH11" s="139">
        <f t="shared" si="7"/>
        <v>87</v>
      </c>
      <c r="AI11" s="139">
        <f t="shared" si="9"/>
        <v>6615</v>
      </c>
      <c r="AJ11" s="109">
        <f t="shared" si="8"/>
        <v>6615</v>
      </c>
      <c r="AM11" t="b">
        <f>D11='15.02.2022 Смета'!D13</f>
        <v>0</v>
      </c>
      <c r="AN11" t="b">
        <f>F11='15.02.2022 Смета'!E13</f>
        <v>1</v>
      </c>
      <c r="AO11" t="b">
        <f>G11='15.02.2022 Смета'!F13</f>
        <v>1</v>
      </c>
      <c r="AP11" t="b">
        <f>H11='15.02.2022 Смета'!G13</f>
        <v>1</v>
      </c>
    </row>
    <row r="12" spans="1:42" ht="26.25" x14ac:dyDescent="0.25">
      <c r="A12" s="112">
        <v>5</v>
      </c>
      <c r="B12" s="81" t="s">
        <v>15</v>
      </c>
      <c r="C12" s="69" t="s">
        <v>135</v>
      </c>
      <c r="D12" s="70" t="s">
        <v>1065</v>
      </c>
      <c r="E12" s="69" t="s">
        <v>694</v>
      </c>
      <c r="F12" s="82">
        <v>44824</v>
      </c>
      <c r="G12" s="82">
        <v>44829</v>
      </c>
      <c r="H12" s="69" t="s">
        <v>301</v>
      </c>
      <c r="I12" s="70" t="s">
        <v>694</v>
      </c>
      <c r="J12" s="82">
        <v>44824</v>
      </c>
      <c r="K12" s="82">
        <v>44829</v>
      </c>
      <c r="L12" s="71">
        <v>1</v>
      </c>
      <c r="M12" s="71">
        <v>3400</v>
      </c>
      <c r="N12" s="71">
        <f t="shared" si="0"/>
        <v>3400</v>
      </c>
      <c r="O12" s="71">
        <v>1</v>
      </c>
      <c r="P12" s="71">
        <v>2900</v>
      </c>
      <c r="Q12" s="71">
        <f t="shared" si="1"/>
        <v>2900</v>
      </c>
      <c r="R12" s="71">
        <v>1</v>
      </c>
      <c r="S12" s="71">
        <v>2800</v>
      </c>
      <c r="T12" s="71">
        <f t="shared" si="2"/>
        <v>2800</v>
      </c>
      <c r="U12" s="71">
        <v>14</v>
      </c>
      <c r="V12" s="71">
        <v>150</v>
      </c>
      <c r="W12" s="71">
        <f t="shared" si="3"/>
        <v>2100</v>
      </c>
      <c r="X12" s="71">
        <v>14</v>
      </c>
      <c r="Y12" s="71">
        <v>150</v>
      </c>
      <c r="Z12" s="71">
        <f t="shared" si="4"/>
        <v>2100</v>
      </c>
      <c r="AA12" s="71">
        <v>14</v>
      </c>
      <c r="AB12" s="71">
        <v>150</v>
      </c>
      <c r="AC12" s="71">
        <f t="shared" si="5"/>
        <v>2100</v>
      </c>
      <c r="AD12" s="83">
        <v>45</v>
      </c>
      <c r="AE12" s="72">
        <v>7</v>
      </c>
      <c r="AF12" s="84">
        <f t="shared" si="6"/>
        <v>315</v>
      </c>
      <c r="AG12" s="152">
        <v>1</v>
      </c>
      <c r="AH12" s="141">
        <f t="shared" si="7"/>
        <v>90</v>
      </c>
      <c r="AI12" s="139">
        <f t="shared" si="9"/>
        <v>15715</v>
      </c>
      <c r="AJ12" s="113">
        <f t="shared" si="8"/>
        <v>15715</v>
      </c>
      <c r="AM12" t="b">
        <f>D12='15.02.2022 Смета'!D14</f>
        <v>0</v>
      </c>
      <c r="AN12" t="b">
        <f>F12='15.02.2022 Смета'!E14</f>
        <v>1</v>
      </c>
      <c r="AO12" t="b">
        <f>G12='15.02.2022 Смета'!F14</f>
        <v>1</v>
      </c>
      <c r="AP12" t="b">
        <f>H12='15.02.2022 Смета'!G14</f>
        <v>1</v>
      </c>
    </row>
    <row r="13" spans="1:42" ht="25.5" x14ac:dyDescent="0.25">
      <c r="A13" s="108">
        <v>6</v>
      </c>
      <c r="B13" s="20"/>
      <c r="C13" s="21" t="s">
        <v>135</v>
      </c>
      <c r="D13" s="22" t="s">
        <v>548</v>
      </c>
      <c r="E13" s="21" t="s">
        <v>43</v>
      </c>
      <c r="F13" s="21" t="s">
        <v>43</v>
      </c>
      <c r="G13" s="21" t="s">
        <v>43</v>
      </c>
      <c r="H13" s="41" t="s">
        <v>43</v>
      </c>
      <c r="I13" s="22" t="s">
        <v>43</v>
      </c>
      <c r="J13" s="22" t="s">
        <v>43</v>
      </c>
      <c r="K13" s="22" t="s">
        <v>43</v>
      </c>
      <c r="L13" s="28">
        <v>6</v>
      </c>
      <c r="M13" s="10">
        <v>3400</v>
      </c>
      <c r="N13" s="28">
        <f t="shared" si="0"/>
        <v>20400</v>
      </c>
      <c r="O13" s="28">
        <v>6</v>
      </c>
      <c r="P13" s="10">
        <v>2900</v>
      </c>
      <c r="Q13" s="28">
        <f t="shared" si="1"/>
        <v>17400</v>
      </c>
      <c r="R13" s="28">
        <v>6</v>
      </c>
      <c r="S13" s="10">
        <v>2800</v>
      </c>
      <c r="T13" s="28">
        <f t="shared" si="2"/>
        <v>16800</v>
      </c>
      <c r="U13" s="31">
        <v>30</v>
      </c>
      <c r="V13" s="31">
        <v>150</v>
      </c>
      <c r="W13" s="10">
        <f t="shared" si="3"/>
        <v>4500</v>
      </c>
      <c r="X13" s="29">
        <v>30</v>
      </c>
      <c r="Y13" s="29">
        <v>150</v>
      </c>
      <c r="Z13" s="29">
        <f t="shared" si="4"/>
        <v>4500</v>
      </c>
      <c r="AA13" s="29">
        <v>30</v>
      </c>
      <c r="AB13" s="29">
        <v>150</v>
      </c>
      <c r="AC13" s="29">
        <f t="shared" si="5"/>
        <v>4500</v>
      </c>
      <c r="AD13" s="29">
        <v>108</v>
      </c>
      <c r="AE13" s="3">
        <v>7</v>
      </c>
      <c r="AF13" s="29">
        <f t="shared" si="6"/>
        <v>756</v>
      </c>
      <c r="AG13" s="152">
        <v>1</v>
      </c>
      <c r="AH13" s="139">
        <f t="shared" si="7"/>
        <v>216</v>
      </c>
      <c r="AI13" s="139">
        <f t="shared" si="9"/>
        <v>68856</v>
      </c>
      <c r="AJ13" s="109">
        <f t="shared" si="8"/>
        <v>68856</v>
      </c>
      <c r="AM13" t="b">
        <f>D13='15.02.2022 Смета'!D15</f>
        <v>1</v>
      </c>
      <c r="AN13" t="b">
        <f>F13='15.02.2022 Смета'!E15</f>
        <v>1</v>
      </c>
      <c r="AO13" t="b">
        <f>G13='15.02.2022 Смета'!F15</f>
        <v>1</v>
      </c>
      <c r="AP13" t="b">
        <f>H13='15.02.2022 Смета'!G15</f>
        <v>1</v>
      </c>
    </row>
    <row r="14" spans="1:42" ht="16.149999999999999" customHeight="1" x14ac:dyDescent="0.25">
      <c r="A14" s="106"/>
      <c r="B14" s="96"/>
      <c r="C14" s="97"/>
      <c r="D14" s="98" t="s">
        <v>834</v>
      </c>
      <c r="E14" s="98"/>
      <c r="F14" s="99"/>
      <c r="G14" s="99"/>
      <c r="H14" s="99"/>
      <c r="I14" s="99"/>
      <c r="J14" s="99"/>
      <c r="K14" s="99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2"/>
      <c r="AE14" s="79"/>
      <c r="AF14" s="79"/>
      <c r="AG14" s="153"/>
      <c r="AH14" s="151"/>
      <c r="AI14" s="151"/>
      <c r="AJ14" s="164"/>
      <c r="AM14" t="b">
        <f>D14='15.02.2022 Смета'!D16</f>
        <v>1</v>
      </c>
      <c r="AN14" t="b">
        <f>F14='15.02.2022 Смета'!E16</f>
        <v>1</v>
      </c>
      <c r="AO14" t="b">
        <f>G14='15.02.2022 Смета'!F16</f>
        <v>1</v>
      </c>
      <c r="AP14" t="b">
        <f>H14='15.02.2022 Смета'!G16</f>
        <v>1</v>
      </c>
    </row>
    <row r="15" spans="1:42" ht="16.149999999999999" customHeight="1" x14ac:dyDescent="0.25">
      <c r="A15" s="108">
        <v>7</v>
      </c>
      <c r="B15" s="8" t="s">
        <v>181</v>
      </c>
      <c r="C15" s="21" t="s">
        <v>156</v>
      </c>
      <c r="D15" s="22" t="s">
        <v>174</v>
      </c>
      <c r="E15" s="21" t="s">
        <v>322</v>
      </c>
      <c r="F15" s="35">
        <v>44632</v>
      </c>
      <c r="G15" s="35">
        <v>44632</v>
      </c>
      <c r="H15" s="21" t="s">
        <v>939</v>
      </c>
      <c r="I15" s="22" t="s">
        <v>322</v>
      </c>
      <c r="J15" s="35">
        <v>44632</v>
      </c>
      <c r="K15" s="35">
        <v>44632</v>
      </c>
      <c r="L15" s="10"/>
      <c r="M15" s="10">
        <v>3400</v>
      </c>
      <c r="N15" s="10">
        <f t="shared" si="0"/>
        <v>0</v>
      </c>
      <c r="O15" s="10"/>
      <c r="P15" s="10">
        <v>2900</v>
      </c>
      <c r="Q15" s="10">
        <f t="shared" si="1"/>
        <v>0</v>
      </c>
      <c r="R15" s="10"/>
      <c r="S15" s="10">
        <v>2800</v>
      </c>
      <c r="T15" s="10">
        <f t="shared" si="2"/>
        <v>0</v>
      </c>
      <c r="U15" s="10">
        <v>10</v>
      </c>
      <c r="V15" s="10">
        <v>150</v>
      </c>
      <c r="W15" s="10">
        <f t="shared" si="3"/>
        <v>1500</v>
      </c>
      <c r="X15" s="10">
        <v>10</v>
      </c>
      <c r="Y15" s="10">
        <v>150</v>
      </c>
      <c r="Z15" s="10">
        <f t="shared" si="4"/>
        <v>1500</v>
      </c>
      <c r="AA15" s="10">
        <v>10</v>
      </c>
      <c r="AB15" s="10">
        <v>150</v>
      </c>
      <c r="AC15" s="10">
        <f t="shared" si="5"/>
        <v>1500</v>
      </c>
      <c r="AD15" s="11"/>
      <c r="AE15" s="3">
        <v>7</v>
      </c>
      <c r="AF15" s="3">
        <f t="shared" si="6"/>
        <v>0</v>
      </c>
      <c r="AG15" s="152">
        <v>1</v>
      </c>
      <c r="AH15" s="139">
        <f t="shared" si="7"/>
        <v>30</v>
      </c>
      <c r="AI15" s="139">
        <f t="shared" si="9"/>
        <v>4500</v>
      </c>
      <c r="AJ15" s="109">
        <f t="shared" si="8"/>
        <v>4500</v>
      </c>
      <c r="AM15" t="b">
        <f>D15='15.02.2022 Смета'!D17</f>
        <v>1</v>
      </c>
      <c r="AN15" t="b">
        <f>F15='15.02.2022 Смета'!E17</f>
        <v>1</v>
      </c>
      <c r="AO15" t="b">
        <f>G15='15.02.2022 Смета'!F17</f>
        <v>1</v>
      </c>
      <c r="AP15" t="b">
        <f>H15='15.02.2022 Смета'!G17</f>
        <v>1</v>
      </c>
    </row>
    <row r="16" spans="1:42" ht="16.149999999999999" customHeight="1" x14ac:dyDescent="0.25">
      <c r="A16" s="114">
        <v>8</v>
      </c>
      <c r="B16" s="73" t="s">
        <v>181</v>
      </c>
      <c r="C16" s="74" t="s">
        <v>156</v>
      </c>
      <c r="D16" s="75" t="s">
        <v>174</v>
      </c>
      <c r="E16" s="74" t="s">
        <v>492</v>
      </c>
      <c r="F16" s="76">
        <v>44632</v>
      </c>
      <c r="G16" s="76">
        <v>44632</v>
      </c>
      <c r="H16" s="74" t="s">
        <v>303</v>
      </c>
      <c r="I16" s="75" t="s">
        <v>492</v>
      </c>
      <c r="J16" s="76">
        <v>44632</v>
      </c>
      <c r="K16" s="76">
        <v>44632</v>
      </c>
      <c r="L16" s="77"/>
      <c r="M16" s="77">
        <v>3400</v>
      </c>
      <c r="N16" s="77">
        <f t="shared" si="0"/>
        <v>0</v>
      </c>
      <c r="O16" s="77"/>
      <c r="P16" s="77">
        <v>2900</v>
      </c>
      <c r="Q16" s="77">
        <f t="shared" si="1"/>
        <v>0</v>
      </c>
      <c r="R16" s="77"/>
      <c r="S16" s="77">
        <v>2800</v>
      </c>
      <c r="T16" s="77">
        <f t="shared" si="2"/>
        <v>0</v>
      </c>
      <c r="U16" s="77">
        <v>10</v>
      </c>
      <c r="V16" s="77">
        <v>150</v>
      </c>
      <c r="W16" s="77">
        <f t="shared" si="3"/>
        <v>1500</v>
      </c>
      <c r="X16" s="77">
        <v>10</v>
      </c>
      <c r="Y16" s="77">
        <v>150</v>
      </c>
      <c r="Z16" s="77">
        <f t="shared" si="4"/>
        <v>1500</v>
      </c>
      <c r="AA16" s="77">
        <v>10</v>
      </c>
      <c r="AB16" s="77">
        <v>150</v>
      </c>
      <c r="AC16" s="77">
        <f t="shared" si="5"/>
        <v>1500</v>
      </c>
      <c r="AD16" s="78"/>
      <c r="AE16" s="79">
        <v>7</v>
      </c>
      <c r="AF16" s="80">
        <f t="shared" si="6"/>
        <v>0</v>
      </c>
      <c r="AG16" s="152">
        <v>1</v>
      </c>
      <c r="AH16" s="142">
        <f t="shared" si="7"/>
        <v>30</v>
      </c>
      <c r="AI16" s="139">
        <f t="shared" si="9"/>
        <v>4500</v>
      </c>
      <c r="AJ16" s="115">
        <f t="shared" si="8"/>
        <v>4500</v>
      </c>
      <c r="AM16" t="b">
        <f>D16='15.02.2022 Смета'!D18</f>
        <v>1</v>
      </c>
      <c r="AN16" t="b">
        <f>F16='15.02.2022 Смета'!E18</f>
        <v>1</v>
      </c>
      <c r="AO16" t="b">
        <f>G16='15.02.2022 Смета'!F18</f>
        <v>1</v>
      </c>
      <c r="AP16" t="b">
        <f>H16='15.02.2022 Смета'!G18</f>
        <v>1</v>
      </c>
    </row>
    <row r="17" spans="1:42" ht="16.149999999999999" customHeight="1" x14ac:dyDescent="0.25">
      <c r="A17" s="108">
        <v>9</v>
      </c>
      <c r="B17" s="8" t="s">
        <v>181</v>
      </c>
      <c r="C17" s="21" t="s">
        <v>156</v>
      </c>
      <c r="D17" s="22" t="s">
        <v>174</v>
      </c>
      <c r="E17" s="21" t="s">
        <v>462</v>
      </c>
      <c r="F17" s="35">
        <v>44682</v>
      </c>
      <c r="G17" s="35">
        <v>44682</v>
      </c>
      <c r="H17" s="21" t="s">
        <v>305</v>
      </c>
      <c r="I17" s="22" t="s">
        <v>462</v>
      </c>
      <c r="J17" s="35">
        <v>44682</v>
      </c>
      <c r="K17" s="35">
        <v>44682</v>
      </c>
      <c r="L17" s="10"/>
      <c r="M17" s="10">
        <v>3400</v>
      </c>
      <c r="N17" s="10">
        <f t="shared" si="0"/>
        <v>0</v>
      </c>
      <c r="O17" s="10"/>
      <c r="P17" s="10">
        <v>2900</v>
      </c>
      <c r="Q17" s="10">
        <f t="shared" si="1"/>
        <v>0</v>
      </c>
      <c r="R17" s="10"/>
      <c r="S17" s="10">
        <v>2800</v>
      </c>
      <c r="T17" s="10">
        <f t="shared" si="2"/>
        <v>0</v>
      </c>
      <c r="U17" s="10">
        <v>20</v>
      </c>
      <c r="V17" s="10">
        <v>150</v>
      </c>
      <c r="W17" s="10">
        <f t="shared" si="3"/>
        <v>3000</v>
      </c>
      <c r="X17" s="10">
        <v>20</v>
      </c>
      <c r="Y17" s="10">
        <v>150</v>
      </c>
      <c r="Z17" s="10">
        <f t="shared" si="4"/>
        <v>3000</v>
      </c>
      <c r="AA17" s="10">
        <v>20</v>
      </c>
      <c r="AB17" s="10">
        <v>150</v>
      </c>
      <c r="AC17" s="10">
        <f t="shared" si="5"/>
        <v>3000</v>
      </c>
      <c r="AD17" s="11">
        <v>60</v>
      </c>
      <c r="AE17" s="26">
        <v>7</v>
      </c>
      <c r="AF17" s="7">
        <f t="shared" si="6"/>
        <v>420</v>
      </c>
      <c r="AG17" s="152">
        <v>1</v>
      </c>
      <c r="AH17" s="139">
        <f t="shared" si="7"/>
        <v>120</v>
      </c>
      <c r="AI17" s="139">
        <f t="shared" si="9"/>
        <v>9420</v>
      </c>
      <c r="AJ17" s="109">
        <f t="shared" si="8"/>
        <v>9420</v>
      </c>
      <c r="AM17" t="b">
        <f>D17='15.02.2022 Смета'!D19</f>
        <v>1</v>
      </c>
      <c r="AN17" t="b">
        <f>F17='15.02.2022 Смета'!E19</f>
        <v>1</v>
      </c>
      <c r="AO17" t="b">
        <f>G17='15.02.2022 Смета'!F19</f>
        <v>1</v>
      </c>
      <c r="AP17" t="b">
        <f>H17='15.02.2022 Смета'!G19</f>
        <v>1</v>
      </c>
    </row>
    <row r="18" spans="1:42" x14ac:dyDescent="0.25">
      <c r="A18" s="106"/>
      <c r="B18" s="96"/>
      <c r="C18" s="97"/>
      <c r="D18" s="98" t="s">
        <v>836</v>
      </c>
      <c r="E18" s="99"/>
      <c r="F18" s="99"/>
      <c r="G18" s="99"/>
      <c r="H18" s="99"/>
      <c r="I18" s="99"/>
      <c r="J18" s="99"/>
      <c r="K18" s="99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2"/>
      <c r="AE18" s="79"/>
      <c r="AF18" s="79"/>
      <c r="AG18" s="153"/>
      <c r="AH18" s="151"/>
      <c r="AI18" s="151"/>
      <c r="AJ18" s="164"/>
      <c r="AM18" t="b">
        <f>D18='15.02.2022 Смета'!D20</f>
        <v>1</v>
      </c>
      <c r="AN18" t="b">
        <f>F18='15.02.2022 Смета'!E20</f>
        <v>1</v>
      </c>
      <c r="AO18" t="b">
        <f>G18='15.02.2022 Смета'!F20</f>
        <v>1</v>
      </c>
      <c r="AP18" t="b">
        <f>H18='15.02.2022 Смета'!G20</f>
        <v>1</v>
      </c>
    </row>
    <row r="19" spans="1:42" ht="16.149999999999999" customHeight="1" x14ac:dyDescent="0.25">
      <c r="A19" s="108">
        <v>10</v>
      </c>
      <c r="B19" s="8" t="s">
        <v>207</v>
      </c>
      <c r="C19" s="21" t="s">
        <v>113</v>
      </c>
      <c r="D19" s="22" t="s">
        <v>311</v>
      </c>
      <c r="E19" s="21" t="s">
        <v>306</v>
      </c>
      <c r="F19" s="35">
        <v>44605</v>
      </c>
      <c r="G19" s="35">
        <v>44611</v>
      </c>
      <c r="H19" s="21" t="s">
        <v>309</v>
      </c>
      <c r="I19" s="22" t="s">
        <v>306</v>
      </c>
      <c r="J19" s="35">
        <v>44605</v>
      </c>
      <c r="K19" s="35">
        <v>44611</v>
      </c>
      <c r="L19" s="10"/>
      <c r="M19" s="10">
        <v>3400</v>
      </c>
      <c r="N19" s="10">
        <f t="shared" si="0"/>
        <v>0</v>
      </c>
      <c r="O19" s="10"/>
      <c r="P19" s="10">
        <v>2900</v>
      </c>
      <c r="Q19" s="10">
        <f t="shared" si="1"/>
        <v>0</v>
      </c>
      <c r="R19" s="10"/>
      <c r="S19" s="10">
        <v>2800</v>
      </c>
      <c r="T19" s="10">
        <f t="shared" si="2"/>
        <v>0</v>
      </c>
      <c r="U19" s="10">
        <v>13</v>
      </c>
      <c r="V19" s="10">
        <v>150</v>
      </c>
      <c r="W19" s="10">
        <f t="shared" si="3"/>
        <v>1950</v>
      </c>
      <c r="X19" s="10">
        <v>13</v>
      </c>
      <c r="Y19" s="10">
        <v>150</v>
      </c>
      <c r="Z19" s="10">
        <f t="shared" si="4"/>
        <v>1950</v>
      </c>
      <c r="AA19" s="10">
        <v>26</v>
      </c>
      <c r="AB19" s="10">
        <v>150</v>
      </c>
      <c r="AC19" s="10">
        <f t="shared" si="5"/>
        <v>3900</v>
      </c>
      <c r="AD19" s="11"/>
      <c r="AE19" s="26">
        <v>7</v>
      </c>
      <c r="AF19" s="7">
        <f t="shared" si="6"/>
        <v>0</v>
      </c>
      <c r="AG19" s="152">
        <v>1</v>
      </c>
      <c r="AH19" s="139">
        <f t="shared" si="7"/>
        <v>52</v>
      </c>
      <c r="AI19" s="139">
        <f t="shared" si="9"/>
        <v>7800</v>
      </c>
      <c r="AJ19" s="109">
        <f t="shared" si="8"/>
        <v>7800</v>
      </c>
      <c r="AM19" t="b">
        <f>D19='15.02.2022 Смета'!D21</f>
        <v>1</v>
      </c>
      <c r="AN19" t="b">
        <f>F19='15.02.2022 Смета'!E21</f>
        <v>1</v>
      </c>
      <c r="AO19" t="b">
        <f>G19='15.02.2022 Смета'!F21</f>
        <v>1</v>
      </c>
      <c r="AP19" t="b">
        <f>H19='15.02.2022 Смета'!G21</f>
        <v>1</v>
      </c>
    </row>
    <row r="20" spans="1:42" ht="16.149999999999999" customHeight="1" x14ac:dyDescent="0.25">
      <c r="A20" s="108">
        <v>11</v>
      </c>
      <c r="B20" s="8" t="s">
        <v>207</v>
      </c>
      <c r="C20" s="21" t="s">
        <v>113</v>
      </c>
      <c r="D20" s="22" t="s">
        <v>311</v>
      </c>
      <c r="E20" s="21" t="s">
        <v>307</v>
      </c>
      <c r="F20" s="35">
        <v>44631</v>
      </c>
      <c r="G20" s="35">
        <v>44639</v>
      </c>
      <c r="H20" s="21" t="s">
        <v>310</v>
      </c>
      <c r="I20" s="22" t="s">
        <v>307</v>
      </c>
      <c r="J20" s="35">
        <v>44631</v>
      </c>
      <c r="K20" s="35">
        <v>44639</v>
      </c>
      <c r="L20" s="10"/>
      <c r="M20" s="10">
        <v>3400</v>
      </c>
      <c r="N20" s="10">
        <f t="shared" si="0"/>
        <v>0</v>
      </c>
      <c r="O20" s="10"/>
      <c r="P20" s="10">
        <v>2900</v>
      </c>
      <c r="Q20" s="10">
        <f t="shared" si="1"/>
        <v>0</v>
      </c>
      <c r="R20" s="10"/>
      <c r="S20" s="10">
        <v>2800</v>
      </c>
      <c r="T20" s="10">
        <f t="shared" si="2"/>
        <v>0</v>
      </c>
      <c r="U20" s="10">
        <v>16</v>
      </c>
      <c r="V20" s="10">
        <v>150</v>
      </c>
      <c r="W20" s="10">
        <f t="shared" si="3"/>
        <v>2400</v>
      </c>
      <c r="X20" s="10">
        <v>16</v>
      </c>
      <c r="Y20" s="10">
        <v>150</v>
      </c>
      <c r="Z20" s="10">
        <f t="shared" si="4"/>
        <v>2400</v>
      </c>
      <c r="AA20" s="10">
        <v>32</v>
      </c>
      <c r="AB20" s="10">
        <v>150</v>
      </c>
      <c r="AC20" s="10">
        <f t="shared" si="5"/>
        <v>4800</v>
      </c>
      <c r="AD20" s="11"/>
      <c r="AE20" s="26">
        <v>7</v>
      </c>
      <c r="AF20" s="7">
        <f t="shared" si="6"/>
        <v>0</v>
      </c>
      <c r="AG20" s="152">
        <v>1</v>
      </c>
      <c r="AH20" s="139">
        <f t="shared" si="7"/>
        <v>64</v>
      </c>
      <c r="AI20" s="139">
        <f t="shared" si="9"/>
        <v>9600</v>
      </c>
      <c r="AJ20" s="109">
        <f t="shared" si="8"/>
        <v>9600</v>
      </c>
      <c r="AM20" t="b">
        <f>D20='15.02.2022 Смета'!D22</f>
        <v>1</v>
      </c>
      <c r="AN20" t="b">
        <f>F20='15.02.2022 Смета'!E22</f>
        <v>1</v>
      </c>
      <c r="AO20" t="b">
        <f>G20='15.02.2022 Смета'!F22</f>
        <v>1</v>
      </c>
      <c r="AP20" t="b">
        <f>H20='15.02.2022 Смета'!G22</f>
        <v>1</v>
      </c>
    </row>
    <row r="21" spans="1:42" ht="16.149999999999999" customHeight="1" x14ac:dyDescent="0.25">
      <c r="A21" s="108">
        <v>12</v>
      </c>
      <c r="B21" s="63"/>
      <c r="C21" s="47" t="s">
        <v>113</v>
      </c>
      <c r="D21" s="22" t="s">
        <v>39</v>
      </c>
      <c r="E21" s="21" t="s">
        <v>308</v>
      </c>
      <c r="F21" s="35">
        <v>44711</v>
      </c>
      <c r="G21" s="35">
        <v>44715</v>
      </c>
      <c r="H21" s="21" t="s">
        <v>301</v>
      </c>
      <c r="I21" s="51" t="s">
        <v>308</v>
      </c>
      <c r="J21" s="52">
        <v>44711</v>
      </c>
      <c r="K21" s="52">
        <v>44715</v>
      </c>
      <c r="L21" s="49"/>
      <c r="M21" s="49">
        <v>0</v>
      </c>
      <c r="N21" s="49"/>
      <c r="O21" s="49"/>
      <c r="P21" s="49">
        <v>0</v>
      </c>
      <c r="Q21" s="49"/>
      <c r="R21" s="49"/>
      <c r="S21" s="49">
        <v>0</v>
      </c>
      <c r="T21" s="49"/>
      <c r="U21" s="49">
        <v>2</v>
      </c>
      <c r="V21" s="49">
        <v>150</v>
      </c>
      <c r="W21" s="49">
        <f t="shared" si="3"/>
        <v>300</v>
      </c>
      <c r="X21" s="49">
        <v>2</v>
      </c>
      <c r="Y21" s="49">
        <v>150</v>
      </c>
      <c r="Z21" s="49">
        <f t="shared" si="4"/>
        <v>300</v>
      </c>
      <c r="AA21" s="49">
        <v>2</v>
      </c>
      <c r="AB21" s="49">
        <v>150</v>
      </c>
      <c r="AC21" s="49">
        <f t="shared" si="5"/>
        <v>300</v>
      </c>
      <c r="AD21" s="65">
        <v>5</v>
      </c>
      <c r="AE21" s="54">
        <v>7</v>
      </c>
      <c r="AF21" s="55">
        <v>36</v>
      </c>
      <c r="AG21" s="155">
        <v>1</v>
      </c>
      <c r="AH21" s="154">
        <f t="shared" si="7"/>
        <v>11</v>
      </c>
      <c r="AI21" s="154">
        <f t="shared" si="9"/>
        <v>936</v>
      </c>
      <c r="AJ21" s="165">
        <f t="shared" si="8"/>
        <v>936</v>
      </c>
      <c r="AM21" t="b">
        <f>D21='15.02.2022 Смета'!D23</f>
        <v>1</v>
      </c>
      <c r="AN21" t="b">
        <f>F21='15.02.2022 Смета'!E23</f>
        <v>1</v>
      </c>
      <c r="AO21" t="b">
        <f>G21='15.02.2022 Смета'!F23</f>
        <v>1</v>
      </c>
      <c r="AP21" t="b">
        <f>H21='15.02.2022 Смета'!G23</f>
        <v>1</v>
      </c>
    </row>
    <row r="22" spans="1:42" x14ac:dyDescent="0.25">
      <c r="A22" s="106"/>
      <c r="B22" s="96"/>
      <c r="C22" s="97"/>
      <c r="D22" s="179" t="s">
        <v>837</v>
      </c>
      <c r="E22" s="99"/>
      <c r="F22" s="99"/>
      <c r="G22" s="99"/>
      <c r="H22" s="99"/>
      <c r="I22" s="99"/>
      <c r="J22" s="99"/>
      <c r="K22" s="99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2"/>
      <c r="AE22" s="79"/>
      <c r="AF22" s="79"/>
      <c r="AG22" s="153"/>
      <c r="AH22" s="151"/>
      <c r="AI22" s="151"/>
      <c r="AJ22" s="164"/>
      <c r="AM22" t="b">
        <f>D22='15.02.2022 Смета'!D24</f>
        <v>1</v>
      </c>
      <c r="AN22" t="b">
        <f>F22='15.02.2022 Смета'!E24</f>
        <v>1</v>
      </c>
      <c r="AO22" t="b">
        <f>G22='15.02.2022 Смета'!F24</f>
        <v>1</v>
      </c>
      <c r="AP22" t="b">
        <f>H22='15.02.2022 Смета'!G24</f>
        <v>1</v>
      </c>
    </row>
    <row r="23" spans="1:42" ht="66" customHeight="1" x14ac:dyDescent="0.25">
      <c r="A23" s="108">
        <v>13</v>
      </c>
      <c r="B23" s="8" t="s">
        <v>239</v>
      </c>
      <c r="C23" s="21" t="s">
        <v>144</v>
      </c>
      <c r="D23" s="22" t="s">
        <v>1067</v>
      </c>
      <c r="E23" s="21" t="s">
        <v>483</v>
      </c>
      <c r="F23" s="35" t="s">
        <v>683</v>
      </c>
      <c r="G23" s="35" t="s">
        <v>684</v>
      </c>
      <c r="H23" s="21" t="s">
        <v>312</v>
      </c>
      <c r="I23" s="22" t="s">
        <v>483</v>
      </c>
      <c r="J23" s="35" t="s">
        <v>683</v>
      </c>
      <c r="K23" s="35" t="s">
        <v>684</v>
      </c>
      <c r="L23" s="14"/>
      <c r="M23" s="10">
        <v>3400</v>
      </c>
      <c r="N23" s="10">
        <f t="shared" ref="N23:N50" si="10">L23*M23</f>
        <v>0</v>
      </c>
      <c r="O23" s="14"/>
      <c r="P23" s="10">
        <v>2900</v>
      </c>
      <c r="Q23" s="10">
        <f t="shared" ref="Q23:Q50" si="11">O23*P23</f>
        <v>0</v>
      </c>
      <c r="R23" s="14"/>
      <c r="S23" s="10">
        <v>2800</v>
      </c>
      <c r="T23" s="10">
        <f t="shared" ref="T23:T50" si="12">R23*S23</f>
        <v>0</v>
      </c>
      <c r="U23" s="10">
        <v>60</v>
      </c>
      <c r="V23" s="10">
        <v>150</v>
      </c>
      <c r="W23" s="10">
        <f t="shared" si="3"/>
        <v>9000</v>
      </c>
      <c r="X23" s="10">
        <v>60</v>
      </c>
      <c r="Y23" s="10">
        <v>150</v>
      </c>
      <c r="Z23" s="10">
        <f t="shared" si="4"/>
        <v>9000</v>
      </c>
      <c r="AA23" s="10">
        <v>60</v>
      </c>
      <c r="AB23" s="10">
        <v>150</v>
      </c>
      <c r="AC23" s="10">
        <f t="shared" si="5"/>
        <v>9000</v>
      </c>
      <c r="AD23" s="11"/>
      <c r="AE23" s="26">
        <v>7</v>
      </c>
      <c r="AF23" s="7">
        <f t="shared" ref="AF23:AF54" si="13">AD23*AE23</f>
        <v>0</v>
      </c>
      <c r="AG23" s="152">
        <v>1</v>
      </c>
      <c r="AH23" s="139">
        <f t="shared" si="7"/>
        <v>180</v>
      </c>
      <c r="AI23" s="139">
        <f t="shared" si="9"/>
        <v>27000</v>
      </c>
      <c r="AJ23" s="109">
        <f t="shared" si="8"/>
        <v>27000</v>
      </c>
      <c r="AM23" t="b">
        <f>D23='15.02.2022 Смета'!D25</f>
        <v>0</v>
      </c>
      <c r="AN23" t="b">
        <f>F23='15.02.2022 Смета'!E25</f>
        <v>1</v>
      </c>
      <c r="AO23" t="b">
        <f>G23='15.02.2022 Смета'!F25</f>
        <v>1</v>
      </c>
      <c r="AP23" t="b">
        <f>H23='15.02.2022 Смета'!G25</f>
        <v>1</v>
      </c>
    </row>
    <row r="24" spans="1:42" ht="51" x14ac:dyDescent="0.25">
      <c r="A24" s="108">
        <v>14</v>
      </c>
      <c r="B24" s="8" t="s">
        <v>239</v>
      </c>
      <c r="C24" s="21" t="s">
        <v>144</v>
      </c>
      <c r="D24" s="22" t="s">
        <v>1068</v>
      </c>
      <c r="E24" s="21" t="s">
        <v>340</v>
      </c>
      <c r="F24" s="35" t="s">
        <v>686</v>
      </c>
      <c r="G24" s="35" t="s">
        <v>687</v>
      </c>
      <c r="H24" s="21" t="s">
        <v>312</v>
      </c>
      <c r="I24" s="22" t="s">
        <v>340</v>
      </c>
      <c r="J24" s="35" t="s">
        <v>686</v>
      </c>
      <c r="K24" s="35" t="s">
        <v>687</v>
      </c>
      <c r="L24" s="14"/>
      <c r="M24" s="10">
        <v>3400</v>
      </c>
      <c r="N24" s="10">
        <f t="shared" si="10"/>
        <v>0</v>
      </c>
      <c r="O24" s="14"/>
      <c r="P24" s="10">
        <v>2900</v>
      </c>
      <c r="Q24" s="10">
        <f t="shared" si="11"/>
        <v>0</v>
      </c>
      <c r="R24" s="14"/>
      <c r="S24" s="10">
        <v>2800</v>
      </c>
      <c r="T24" s="10">
        <f t="shared" si="12"/>
        <v>0</v>
      </c>
      <c r="U24" s="10">
        <v>12</v>
      </c>
      <c r="V24" s="10">
        <v>150</v>
      </c>
      <c r="W24" s="10">
        <f t="shared" si="3"/>
        <v>1800</v>
      </c>
      <c r="X24" s="10">
        <v>12</v>
      </c>
      <c r="Y24" s="10">
        <v>150</v>
      </c>
      <c r="Z24" s="10">
        <f t="shared" si="4"/>
        <v>1800</v>
      </c>
      <c r="AA24" s="10">
        <v>12</v>
      </c>
      <c r="AB24" s="10">
        <v>150</v>
      </c>
      <c r="AC24" s="10">
        <f t="shared" si="5"/>
        <v>1800</v>
      </c>
      <c r="AD24" s="11"/>
      <c r="AE24" s="26">
        <v>7</v>
      </c>
      <c r="AF24" s="7">
        <f t="shared" si="13"/>
        <v>0</v>
      </c>
      <c r="AG24" s="152">
        <v>1</v>
      </c>
      <c r="AH24" s="139">
        <f t="shared" si="7"/>
        <v>36</v>
      </c>
      <c r="AI24" s="139">
        <f t="shared" si="9"/>
        <v>5400</v>
      </c>
      <c r="AJ24" s="109">
        <f t="shared" si="8"/>
        <v>5400</v>
      </c>
      <c r="AM24" t="b">
        <f>D24='15.02.2022 Смета'!D26</f>
        <v>0</v>
      </c>
      <c r="AN24" t="b">
        <f>F24='15.02.2022 Смета'!E26</f>
        <v>1</v>
      </c>
      <c r="AO24" t="b">
        <f>G24='15.02.2022 Смета'!F26</f>
        <v>1</v>
      </c>
      <c r="AP24" t="b">
        <f>H24='15.02.2022 Смета'!G26</f>
        <v>1</v>
      </c>
    </row>
    <row r="25" spans="1:42" ht="89.25" x14ac:dyDescent="0.25">
      <c r="A25" s="108">
        <v>15</v>
      </c>
      <c r="B25" s="8" t="s">
        <v>239</v>
      </c>
      <c r="C25" s="21" t="s">
        <v>144</v>
      </c>
      <c r="D25" s="22" t="s">
        <v>1071</v>
      </c>
      <c r="E25" s="21" t="s">
        <v>314</v>
      </c>
      <c r="F25" s="35" t="s">
        <v>759</v>
      </c>
      <c r="G25" s="35" t="s">
        <v>760</v>
      </c>
      <c r="H25" s="21" t="s">
        <v>312</v>
      </c>
      <c r="I25" s="38" t="s">
        <v>314</v>
      </c>
      <c r="J25" s="35" t="s">
        <v>759</v>
      </c>
      <c r="K25" s="35" t="s">
        <v>760</v>
      </c>
      <c r="L25" s="14"/>
      <c r="M25" s="10">
        <v>3400</v>
      </c>
      <c r="N25" s="10">
        <f t="shared" si="10"/>
        <v>0</v>
      </c>
      <c r="O25" s="14"/>
      <c r="P25" s="10">
        <v>2900</v>
      </c>
      <c r="Q25" s="10">
        <f t="shared" si="11"/>
        <v>0</v>
      </c>
      <c r="R25" s="14"/>
      <c r="S25" s="10">
        <v>2800</v>
      </c>
      <c r="T25" s="10">
        <f t="shared" si="12"/>
        <v>0</v>
      </c>
      <c r="U25" s="10">
        <v>106</v>
      </c>
      <c r="V25" s="10">
        <v>150</v>
      </c>
      <c r="W25" s="10">
        <f t="shared" si="3"/>
        <v>15900</v>
      </c>
      <c r="X25" s="10">
        <v>106</v>
      </c>
      <c r="Y25" s="10">
        <v>150</v>
      </c>
      <c r="Z25" s="10">
        <f t="shared" si="4"/>
        <v>15900</v>
      </c>
      <c r="AA25" s="10">
        <v>106</v>
      </c>
      <c r="AB25" s="10">
        <v>150</v>
      </c>
      <c r="AC25" s="10">
        <f t="shared" si="5"/>
        <v>15900</v>
      </c>
      <c r="AD25" s="11"/>
      <c r="AE25" s="26">
        <v>7</v>
      </c>
      <c r="AF25" s="7">
        <f t="shared" si="13"/>
        <v>0</v>
      </c>
      <c r="AG25" s="152">
        <v>1</v>
      </c>
      <c r="AH25" s="139">
        <f t="shared" si="7"/>
        <v>318</v>
      </c>
      <c r="AI25" s="139">
        <f t="shared" si="9"/>
        <v>47700</v>
      </c>
      <c r="AJ25" s="109">
        <f t="shared" si="8"/>
        <v>47700</v>
      </c>
      <c r="AM25" t="b">
        <f>D25='15.02.2022 Смета'!D27</f>
        <v>0</v>
      </c>
      <c r="AN25" t="b">
        <f>F25='15.02.2022 Смета'!E27</f>
        <v>1</v>
      </c>
      <c r="AO25" t="b">
        <f>G25='15.02.2022 Смета'!F27</f>
        <v>1</v>
      </c>
      <c r="AP25" t="b">
        <f>H25='15.02.2022 Смета'!G27</f>
        <v>1</v>
      </c>
    </row>
    <row r="26" spans="1:42" ht="51" x14ac:dyDescent="0.25">
      <c r="A26" s="108">
        <v>16</v>
      </c>
      <c r="B26" s="8" t="s">
        <v>239</v>
      </c>
      <c r="C26" s="21" t="s">
        <v>144</v>
      </c>
      <c r="D26" s="22" t="s">
        <v>1069</v>
      </c>
      <c r="E26" s="21" t="s">
        <v>340</v>
      </c>
      <c r="F26" s="35" t="s">
        <v>690</v>
      </c>
      <c r="G26" s="35" t="s">
        <v>691</v>
      </c>
      <c r="H26" s="21" t="s">
        <v>312</v>
      </c>
      <c r="I26" s="22" t="s">
        <v>340</v>
      </c>
      <c r="J26" s="35" t="s">
        <v>690</v>
      </c>
      <c r="K26" s="35" t="s">
        <v>691</v>
      </c>
      <c r="L26" s="14"/>
      <c r="M26" s="10">
        <v>3400</v>
      </c>
      <c r="N26" s="10">
        <f t="shared" si="10"/>
        <v>0</v>
      </c>
      <c r="O26" s="14"/>
      <c r="P26" s="10">
        <v>2900</v>
      </c>
      <c r="Q26" s="10">
        <f t="shared" si="11"/>
        <v>0</v>
      </c>
      <c r="R26" s="14"/>
      <c r="S26" s="10">
        <v>2800</v>
      </c>
      <c r="T26" s="10">
        <f t="shared" si="12"/>
        <v>0</v>
      </c>
      <c r="U26" s="10">
        <v>18</v>
      </c>
      <c r="V26" s="10">
        <v>150</v>
      </c>
      <c r="W26" s="10">
        <f t="shared" si="3"/>
        <v>2700</v>
      </c>
      <c r="X26" s="10">
        <v>18</v>
      </c>
      <c r="Y26" s="10">
        <v>150</v>
      </c>
      <c r="Z26" s="10">
        <f t="shared" si="4"/>
        <v>2700</v>
      </c>
      <c r="AA26" s="10">
        <v>18</v>
      </c>
      <c r="AB26" s="10">
        <v>150</v>
      </c>
      <c r="AC26" s="10">
        <f t="shared" si="5"/>
        <v>2700</v>
      </c>
      <c r="AD26" s="11">
        <v>60</v>
      </c>
      <c r="AE26" s="26">
        <v>7</v>
      </c>
      <c r="AF26" s="7">
        <f t="shared" si="13"/>
        <v>420</v>
      </c>
      <c r="AG26" s="152">
        <v>1</v>
      </c>
      <c r="AH26" s="139">
        <f t="shared" si="7"/>
        <v>114</v>
      </c>
      <c r="AI26" s="139">
        <f t="shared" si="9"/>
        <v>8520</v>
      </c>
      <c r="AJ26" s="109">
        <f t="shared" si="8"/>
        <v>8520</v>
      </c>
      <c r="AM26" t="b">
        <f>D26='15.02.2022 Смета'!D28</f>
        <v>0</v>
      </c>
      <c r="AN26" t="b">
        <f>F26='15.02.2022 Смета'!E28</f>
        <v>1</v>
      </c>
      <c r="AO26" t="b">
        <f>G26='15.02.2022 Смета'!F28</f>
        <v>1</v>
      </c>
      <c r="AP26" t="b">
        <f>H26='15.02.2022 Смета'!G28</f>
        <v>1</v>
      </c>
    </row>
    <row r="27" spans="1:42" ht="64.900000000000006" customHeight="1" x14ac:dyDescent="0.25">
      <c r="A27" s="112">
        <v>17</v>
      </c>
      <c r="B27" s="8" t="s">
        <v>239</v>
      </c>
      <c r="C27" s="21" t="s">
        <v>144</v>
      </c>
      <c r="D27" s="22" t="s">
        <v>240</v>
      </c>
      <c r="E27" s="21" t="s">
        <v>316</v>
      </c>
      <c r="F27" s="35">
        <v>44713</v>
      </c>
      <c r="G27" s="35">
        <v>44713</v>
      </c>
      <c r="H27" s="21" t="s">
        <v>1070</v>
      </c>
      <c r="I27" s="38" t="s">
        <v>316</v>
      </c>
      <c r="J27" s="35">
        <v>44713</v>
      </c>
      <c r="K27" s="35">
        <v>44713</v>
      </c>
      <c r="L27" s="14"/>
      <c r="M27" s="10">
        <v>3400</v>
      </c>
      <c r="N27" s="10">
        <f t="shared" si="10"/>
        <v>0</v>
      </c>
      <c r="O27" s="14"/>
      <c r="P27" s="10">
        <v>2900</v>
      </c>
      <c r="Q27" s="10">
        <f t="shared" si="11"/>
        <v>0</v>
      </c>
      <c r="R27" s="14"/>
      <c r="S27" s="10">
        <v>2800</v>
      </c>
      <c r="T27" s="10">
        <f t="shared" si="12"/>
        <v>0</v>
      </c>
      <c r="U27" s="10">
        <v>8</v>
      </c>
      <c r="V27" s="10">
        <v>150</v>
      </c>
      <c r="W27" s="10">
        <f t="shared" si="3"/>
        <v>1200</v>
      </c>
      <c r="X27" s="10">
        <v>8</v>
      </c>
      <c r="Y27" s="10">
        <v>150</v>
      </c>
      <c r="Z27" s="10">
        <f t="shared" si="4"/>
        <v>1200</v>
      </c>
      <c r="AA27" s="10">
        <v>8</v>
      </c>
      <c r="AB27" s="10">
        <v>150</v>
      </c>
      <c r="AC27" s="10">
        <f t="shared" si="5"/>
        <v>1200</v>
      </c>
      <c r="AD27" s="11">
        <v>24</v>
      </c>
      <c r="AE27" s="26">
        <v>7</v>
      </c>
      <c r="AF27" s="7">
        <f t="shared" si="13"/>
        <v>168</v>
      </c>
      <c r="AG27" s="152">
        <v>1</v>
      </c>
      <c r="AH27" s="139">
        <f t="shared" si="7"/>
        <v>48</v>
      </c>
      <c r="AI27" s="139">
        <f t="shared" si="9"/>
        <v>3768</v>
      </c>
      <c r="AJ27" s="109">
        <f t="shared" si="8"/>
        <v>3768</v>
      </c>
      <c r="AM27" t="b">
        <f>D27='15.02.2022 Смета'!D29</f>
        <v>1</v>
      </c>
      <c r="AN27" t="b">
        <f>F27='15.02.2022 Смета'!E29</f>
        <v>1</v>
      </c>
      <c r="AO27" t="b">
        <f>G27='15.02.2022 Смета'!F29</f>
        <v>1</v>
      </c>
      <c r="AP27" t="b">
        <f>H27='15.02.2022 Смета'!G29</f>
        <v>0</v>
      </c>
    </row>
    <row r="28" spans="1:42" ht="38.25" x14ac:dyDescent="0.25">
      <c r="A28" s="108">
        <v>18</v>
      </c>
      <c r="B28" s="8" t="s">
        <v>239</v>
      </c>
      <c r="C28" s="21" t="s">
        <v>144</v>
      </c>
      <c r="D28" s="22" t="s">
        <v>241</v>
      </c>
      <c r="E28" s="21" t="s">
        <v>692</v>
      </c>
      <c r="F28" s="35">
        <v>44724</v>
      </c>
      <c r="G28" s="35">
        <v>44724</v>
      </c>
      <c r="H28" s="21" t="s">
        <v>317</v>
      </c>
      <c r="I28" s="22" t="s">
        <v>692</v>
      </c>
      <c r="J28" s="35">
        <v>44724</v>
      </c>
      <c r="K28" s="35">
        <v>44724</v>
      </c>
      <c r="L28" s="14"/>
      <c r="M28" s="10">
        <v>3400</v>
      </c>
      <c r="N28" s="10">
        <f t="shared" si="10"/>
        <v>0</v>
      </c>
      <c r="O28" s="14"/>
      <c r="P28" s="10">
        <v>2900</v>
      </c>
      <c r="Q28" s="10">
        <f t="shared" si="11"/>
        <v>0</v>
      </c>
      <c r="R28" s="14"/>
      <c r="S28" s="10">
        <v>2800</v>
      </c>
      <c r="T28" s="10">
        <f t="shared" si="12"/>
        <v>0</v>
      </c>
      <c r="U28" s="10">
        <v>4</v>
      </c>
      <c r="V28" s="10">
        <v>150</v>
      </c>
      <c r="W28" s="10">
        <f t="shared" si="3"/>
        <v>600</v>
      </c>
      <c r="X28" s="10">
        <v>4</v>
      </c>
      <c r="Y28" s="10">
        <v>150</v>
      </c>
      <c r="Z28" s="10">
        <f t="shared" si="4"/>
        <v>600</v>
      </c>
      <c r="AA28" s="10">
        <v>4</v>
      </c>
      <c r="AB28" s="10">
        <v>150</v>
      </c>
      <c r="AC28" s="10">
        <f t="shared" si="5"/>
        <v>600</v>
      </c>
      <c r="AD28" s="11">
        <v>12</v>
      </c>
      <c r="AE28" s="26">
        <v>7</v>
      </c>
      <c r="AF28" s="7">
        <f t="shared" si="13"/>
        <v>84</v>
      </c>
      <c r="AG28" s="152">
        <v>1</v>
      </c>
      <c r="AH28" s="139">
        <f t="shared" si="7"/>
        <v>24</v>
      </c>
      <c r="AI28" s="139">
        <f t="shared" si="9"/>
        <v>1884</v>
      </c>
      <c r="AJ28" s="109">
        <f t="shared" si="8"/>
        <v>1884</v>
      </c>
      <c r="AM28" t="b">
        <f>D28='15.02.2022 Смета'!D30</f>
        <v>1</v>
      </c>
      <c r="AN28" t="b">
        <f>F28='15.02.2022 Смета'!E30</f>
        <v>1</v>
      </c>
      <c r="AO28" t="b">
        <f>G28='15.02.2022 Смета'!F30</f>
        <v>1</v>
      </c>
      <c r="AP28" t="b">
        <f>H28='15.02.2022 Смета'!G30</f>
        <v>1</v>
      </c>
    </row>
    <row r="29" spans="1:42" ht="16.149999999999999" customHeight="1" x14ac:dyDescent="0.25">
      <c r="A29" s="108">
        <v>19</v>
      </c>
      <c r="B29" s="8" t="s">
        <v>239</v>
      </c>
      <c r="C29" s="21" t="s">
        <v>144</v>
      </c>
      <c r="D29" s="22" t="s">
        <v>527</v>
      </c>
      <c r="E29" s="21" t="s">
        <v>340</v>
      </c>
      <c r="F29" s="35">
        <v>44726</v>
      </c>
      <c r="G29" s="35">
        <v>44729</v>
      </c>
      <c r="H29" s="21" t="s">
        <v>979</v>
      </c>
      <c r="I29" s="22" t="s">
        <v>340</v>
      </c>
      <c r="J29" s="35">
        <v>44726</v>
      </c>
      <c r="K29" s="35">
        <v>44729</v>
      </c>
      <c r="L29" s="14"/>
      <c r="M29" s="10">
        <v>3400</v>
      </c>
      <c r="N29" s="10">
        <f t="shared" si="10"/>
        <v>0</v>
      </c>
      <c r="O29" s="14"/>
      <c r="P29" s="10">
        <v>2900</v>
      </c>
      <c r="Q29" s="10">
        <f t="shared" si="11"/>
        <v>0</v>
      </c>
      <c r="R29" s="14"/>
      <c r="S29" s="10">
        <v>2800</v>
      </c>
      <c r="T29" s="10">
        <f t="shared" si="12"/>
        <v>0</v>
      </c>
      <c r="U29" s="10">
        <v>8</v>
      </c>
      <c r="V29" s="10">
        <v>150</v>
      </c>
      <c r="W29" s="10">
        <f t="shared" si="3"/>
        <v>1200</v>
      </c>
      <c r="X29" s="10">
        <v>8</v>
      </c>
      <c r="Y29" s="10">
        <v>150</v>
      </c>
      <c r="Z29" s="10">
        <f t="shared" si="4"/>
        <v>1200</v>
      </c>
      <c r="AA29" s="10">
        <v>8</v>
      </c>
      <c r="AB29" s="10">
        <v>150</v>
      </c>
      <c r="AC29" s="10">
        <f t="shared" si="5"/>
        <v>1200</v>
      </c>
      <c r="AD29" s="11">
        <v>24</v>
      </c>
      <c r="AE29" s="26">
        <v>7</v>
      </c>
      <c r="AF29" s="7">
        <f t="shared" si="13"/>
        <v>168</v>
      </c>
      <c r="AG29" s="152">
        <v>1</v>
      </c>
      <c r="AH29" s="139">
        <f t="shared" si="7"/>
        <v>48</v>
      </c>
      <c r="AI29" s="139">
        <f t="shared" si="9"/>
        <v>3768</v>
      </c>
      <c r="AJ29" s="109">
        <f t="shared" si="8"/>
        <v>3768</v>
      </c>
      <c r="AM29" t="b">
        <f>D29='15.02.2022 Смета'!D31</f>
        <v>1</v>
      </c>
      <c r="AN29" t="b">
        <f>F29='15.02.2022 Смета'!E31</f>
        <v>1</v>
      </c>
      <c r="AO29" t="b">
        <f>G29='15.02.2022 Смета'!F31</f>
        <v>1</v>
      </c>
      <c r="AP29" t="b">
        <f>H29='15.02.2022 Смета'!G31</f>
        <v>0</v>
      </c>
    </row>
    <row r="30" spans="1:42" ht="27" customHeight="1" x14ac:dyDescent="0.25">
      <c r="A30" s="114">
        <v>20</v>
      </c>
      <c r="B30" s="8" t="s">
        <v>239</v>
      </c>
      <c r="C30" s="21" t="s">
        <v>144</v>
      </c>
      <c r="D30" s="22" t="s">
        <v>242</v>
      </c>
      <c r="E30" s="21" t="s">
        <v>692</v>
      </c>
      <c r="F30" s="35">
        <v>44773</v>
      </c>
      <c r="G30" s="35">
        <v>44773</v>
      </c>
      <c r="H30" s="21" t="s">
        <v>299</v>
      </c>
      <c r="I30" s="22" t="s">
        <v>692</v>
      </c>
      <c r="J30" s="35">
        <v>44773</v>
      </c>
      <c r="K30" s="35">
        <v>44773</v>
      </c>
      <c r="L30" s="14"/>
      <c r="M30" s="10">
        <v>3400</v>
      </c>
      <c r="N30" s="10">
        <f t="shared" si="10"/>
        <v>0</v>
      </c>
      <c r="O30" s="14"/>
      <c r="P30" s="10">
        <v>2900</v>
      </c>
      <c r="Q30" s="10">
        <f t="shared" si="11"/>
        <v>0</v>
      </c>
      <c r="R30" s="14"/>
      <c r="S30" s="10">
        <v>2800</v>
      </c>
      <c r="T30" s="10">
        <f t="shared" si="12"/>
        <v>0</v>
      </c>
      <c r="U30" s="10">
        <v>4</v>
      </c>
      <c r="V30" s="10">
        <v>150</v>
      </c>
      <c r="W30" s="10">
        <f t="shared" si="3"/>
        <v>600</v>
      </c>
      <c r="X30" s="10">
        <v>4</v>
      </c>
      <c r="Y30" s="10">
        <v>150</v>
      </c>
      <c r="Z30" s="10">
        <f t="shared" si="4"/>
        <v>600</v>
      </c>
      <c r="AA30" s="10">
        <v>4</v>
      </c>
      <c r="AB30" s="10">
        <v>150</v>
      </c>
      <c r="AC30" s="10">
        <f t="shared" si="5"/>
        <v>600</v>
      </c>
      <c r="AD30" s="11">
        <v>12</v>
      </c>
      <c r="AE30" s="26">
        <v>7</v>
      </c>
      <c r="AF30" s="7">
        <f t="shared" si="13"/>
        <v>84</v>
      </c>
      <c r="AG30" s="152">
        <v>1</v>
      </c>
      <c r="AH30" s="139">
        <f t="shared" si="7"/>
        <v>24</v>
      </c>
      <c r="AI30" s="139">
        <f t="shared" si="9"/>
        <v>1884</v>
      </c>
      <c r="AJ30" s="109">
        <f t="shared" si="8"/>
        <v>1884</v>
      </c>
      <c r="AM30" t="b">
        <f>D30='15.02.2022 Смета'!D32</f>
        <v>1</v>
      </c>
      <c r="AN30" t="b">
        <f>F30='15.02.2022 Смета'!E32</f>
        <v>1</v>
      </c>
      <c r="AO30" t="b">
        <f>G30='15.02.2022 Смета'!F32</f>
        <v>1</v>
      </c>
      <c r="AP30" t="b">
        <f>H30='15.02.2022 Смета'!G32</f>
        <v>1</v>
      </c>
    </row>
    <row r="31" spans="1:42" ht="27" customHeight="1" x14ac:dyDescent="0.25">
      <c r="A31" s="108">
        <v>21</v>
      </c>
      <c r="B31" s="8" t="s">
        <v>239</v>
      </c>
      <c r="C31" s="21" t="s">
        <v>144</v>
      </c>
      <c r="D31" s="22" t="s">
        <v>243</v>
      </c>
      <c r="E31" s="21" t="s">
        <v>692</v>
      </c>
      <c r="F31" s="35">
        <v>44787</v>
      </c>
      <c r="G31" s="35">
        <v>44787</v>
      </c>
      <c r="H31" s="21" t="s">
        <v>318</v>
      </c>
      <c r="I31" s="22" t="s">
        <v>692</v>
      </c>
      <c r="J31" s="35">
        <v>44787</v>
      </c>
      <c r="K31" s="35">
        <v>44787</v>
      </c>
      <c r="L31" s="14"/>
      <c r="M31" s="10">
        <v>3400</v>
      </c>
      <c r="N31" s="10">
        <f t="shared" si="10"/>
        <v>0</v>
      </c>
      <c r="O31" s="14"/>
      <c r="P31" s="10">
        <v>2900</v>
      </c>
      <c r="Q31" s="10">
        <f t="shared" si="11"/>
        <v>0</v>
      </c>
      <c r="R31" s="14"/>
      <c r="S31" s="10">
        <v>2800</v>
      </c>
      <c r="T31" s="10">
        <f t="shared" si="12"/>
        <v>0</v>
      </c>
      <c r="U31" s="10">
        <v>4</v>
      </c>
      <c r="V31" s="10">
        <v>150</v>
      </c>
      <c r="W31" s="10">
        <f t="shared" si="3"/>
        <v>600</v>
      </c>
      <c r="X31" s="10">
        <v>4</v>
      </c>
      <c r="Y31" s="10">
        <v>150</v>
      </c>
      <c r="Z31" s="10">
        <f t="shared" si="4"/>
        <v>600</v>
      </c>
      <c r="AA31" s="10">
        <v>4</v>
      </c>
      <c r="AB31" s="10">
        <v>150</v>
      </c>
      <c r="AC31" s="10">
        <f t="shared" si="5"/>
        <v>600</v>
      </c>
      <c r="AD31" s="11">
        <v>12</v>
      </c>
      <c r="AE31" s="26">
        <v>7</v>
      </c>
      <c r="AF31" s="7">
        <f t="shared" si="13"/>
        <v>84</v>
      </c>
      <c r="AG31" s="152">
        <v>1</v>
      </c>
      <c r="AH31" s="139">
        <f t="shared" si="7"/>
        <v>24</v>
      </c>
      <c r="AI31" s="139">
        <f t="shared" si="9"/>
        <v>1884</v>
      </c>
      <c r="AJ31" s="109">
        <f t="shared" si="8"/>
        <v>1884</v>
      </c>
      <c r="AM31" t="b">
        <f>D31='15.02.2022 Смета'!D33</f>
        <v>1</v>
      </c>
      <c r="AN31" t="b">
        <f>F31='15.02.2022 Смета'!E33</f>
        <v>1</v>
      </c>
      <c r="AO31" t="b">
        <f>G31='15.02.2022 Смета'!F33</f>
        <v>1</v>
      </c>
      <c r="AP31" t="b">
        <f>H31='15.02.2022 Смета'!G33</f>
        <v>1</v>
      </c>
    </row>
    <row r="32" spans="1:42" ht="27" customHeight="1" x14ac:dyDescent="0.25">
      <c r="A32" s="108">
        <v>22</v>
      </c>
      <c r="B32" s="8" t="s">
        <v>239</v>
      </c>
      <c r="C32" s="21" t="s">
        <v>144</v>
      </c>
      <c r="D32" s="22" t="s">
        <v>244</v>
      </c>
      <c r="E32" s="21" t="s">
        <v>692</v>
      </c>
      <c r="F32" s="35">
        <v>44829</v>
      </c>
      <c r="G32" s="35">
        <v>44829</v>
      </c>
      <c r="H32" s="21" t="s">
        <v>763</v>
      </c>
      <c r="I32" s="22" t="s">
        <v>692</v>
      </c>
      <c r="J32" s="35">
        <v>44829</v>
      </c>
      <c r="K32" s="35">
        <v>44829</v>
      </c>
      <c r="L32" s="14"/>
      <c r="M32" s="10">
        <v>3400</v>
      </c>
      <c r="N32" s="10">
        <f t="shared" si="10"/>
        <v>0</v>
      </c>
      <c r="O32" s="14"/>
      <c r="P32" s="10">
        <v>2900</v>
      </c>
      <c r="Q32" s="10">
        <f t="shared" si="11"/>
        <v>0</v>
      </c>
      <c r="R32" s="14"/>
      <c r="S32" s="10">
        <v>2800</v>
      </c>
      <c r="T32" s="10">
        <f t="shared" si="12"/>
        <v>0</v>
      </c>
      <c r="U32" s="10">
        <v>4</v>
      </c>
      <c r="V32" s="10">
        <v>150</v>
      </c>
      <c r="W32" s="10">
        <f t="shared" si="3"/>
        <v>600</v>
      </c>
      <c r="X32" s="10">
        <v>4</v>
      </c>
      <c r="Y32" s="10">
        <v>150</v>
      </c>
      <c r="Z32" s="10">
        <f t="shared" si="4"/>
        <v>600</v>
      </c>
      <c r="AA32" s="10">
        <v>4</v>
      </c>
      <c r="AB32" s="10">
        <v>150</v>
      </c>
      <c r="AC32" s="10">
        <f t="shared" si="5"/>
        <v>600</v>
      </c>
      <c r="AD32" s="11">
        <v>12</v>
      </c>
      <c r="AE32" s="26">
        <v>7</v>
      </c>
      <c r="AF32" s="7">
        <f t="shared" si="13"/>
        <v>84</v>
      </c>
      <c r="AG32" s="152">
        <v>1</v>
      </c>
      <c r="AH32" s="139">
        <f t="shared" si="7"/>
        <v>24</v>
      </c>
      <c r="AI32" s="139">
        <f t="shared" si="9"/>
        <v>1884</v>
      </c>
      <c r="AJ32" s="109">
        <f t="shared" si="8"/>
        <v>1884</v>
      </c>
      <c r="AM32" t="b">
        <f>D32='15.02.2022 Смета'!D34</f>
        <v>1</v>
      </c>
      <c r="AN32" t="b">
        <f>F32='15.02.2022 Смета'!E34</f>
        <v>1</v>
      </c>
      <c r="AO32" t="b">
        <f>G32='15.02.2022 Смета'!F34</f>
        <v>1</v>
      </c>
      <c r="AP32" t="b">
        <f>H32='15.02.2022 Смета'!G34</f>
        <v>1</v>
      </c>
    </row>
    <row r="33" spans="1:42" x14ac:dyDescent="0.25">
      <c r="A33" s="106"/>
      <c r="B33" s="96"/>
      <c r="C33" s="97"/>
      <c r="D33" s="179" t="s">
        <v>838</v>
      </c>
      <c r="E33" s="99"/>
      <c r="F33" s="99"/>
      <c r="G33" s="99"/>
      <c r="H33" s="99"/>
      <c r="I33" s="99"/>
      <c r="J33" s="99"/>
      <c r="K33" s="99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2"/>
      <c r="AE33" s="79"/>
      <c r="AF33" s="79"/>
      <c r="AG33" s="153"/>
      <c r="AH33" s="151"/>
      <c r="AI33" s="151"/>
      <c r="AJ33" s="164"/>
      <c r="AM33" t="b">
        <f>D33='15.02.2022 Смета'!D35</f>
        <v>1</v>
      </c>
      <c r="AN33" t="b">
        <f>F33='15.02.2022 Смета'!E35</f>
        <v>1</v>
      </c>
      <c r="AO33" t="b">
        <f>G33='15.02.2022 Смета'!F35</f>
        <v>1</v>
      </c>
      <c r="AP33" t="b">
        <f>H33='15.02.2022 Смета'!G35</f>
        <v>1</v>
      </c>
    </row>
    <row r="34" spans="1:42" ht="16.149999999999999" customHeight="1" x14ac:dyDescent="0.25">
      <c r="A34" s="108">
        <v>23</v>
      </c>
      <c r="B34" s="8" t="s">
        <v>184</v>
      </c>
      <c r="C34" s="21" t="s">
        <v>128</v>
      </c>
      <c r="D34" s="22" t="s">
        <v>180</v>
      </c>
      <c r="E34" s="21" t="s">
        <v>320</v>
      </c>
      <c r="F34" s="35">
        <v>44606</v>
      </c>
      <c r="G34" s="35">
        <v>44611</v>
      </c>
      <c r="H34" s="21" t="s">
        <v>319</v>
      </c>
      <c r="I34" s="38" t="s">
        <v>320</v>
      </c>
      <c r="J34" s="35">
        <v>44606</v>
      </c>
      <c r="K34" s="35">
        <v>44611</v>
      </c>
      <c r="L34" s="10"/>
      <c r="M34" s="10">
        <v>3400</v>
      </c>
      <c r="N34" s="10">
        <f t="shared" si="10"/>
        <v>0</v>
      </c>
      <c r="O34" s="10"/>
      <c r="P34" s="10">
        <v>2900</v>
      </c>
      <c r="Q34" s="10">
        <f t="shared" si="11"/>
        <v>0</v>
      </c>
      <c r="R34" s="10"/>
      <c r="S34" s="10">
        <v>2800</v>
      </c>
      <c r="T34" s="10">
        <f t="shared" si="12"/>
        <v>0</v>
      </c>
      <c r="U34" s="10">
        <v>16</v>
      </c>
      <c r="V34" s="10">
        <v>150</v>
      </c>
      <c r="W34" s="10">
        <f t="shared" si="3"/>
        <v>2400</v>
      </c>
      <c r="X34" s="10">
        <v>16</v>
      </c>
      <c r="Y34" s="10">
        <v>150</v>
      </c>
      <c r="Z34" s="10">
        <f t="shared" si="4"/>
        <v>2400</v>
      </c>
      <c r="AA34" s="10">
        <v>16</v>
      </c>
      <c r="AB34" s="10">
        <v>150</v>
      </c>
      <c r="AC34" s="10">
        <f t="shared" si="5"/>
        <v>2400</v>
      </c>
      <c r="AD34" s="11"/>
      <c r="AE34" s="26">
        <v>7</v>
      </c>
      <c r="AF34" s="7">
        <f t="shared" si="13"/>
        <v>0</v>
      </c>
      <c r="AG34" s="152">
        <v>1</v>
      </c>
      <c r="AH34" s="139">
        <f t="shared" si="7"/>
        <v>48</v>
      </c>
      <c r="AI34" s="139">
        <f t="shared" si="9"/>
        <v>7200</v>
      </c>
      <c r="AJ34" s="109">
        <f t="shared" si="8"/>
        <v>7200</v>
      </c>
      <c r="AM34" t="b">
        <f>D34='15.02.2022 Смета'!D36</f>
        <v>1</v>
      </c>
      <c r="AN34" t="b">
        <f>F34='15.02.2022 Смета'!E36</f>
        <v>1</v>
      </c>
      <c r="AO34" t="b">
        <f>G34='15.02.2022 Смета'!F36</f>
        <v>1</v>
      </c>
      <c r="AP34" t="b">
        <f>H34='15.02.2022 Смета'!G36</f>
        <v>1</v>
      </c>
    </row>
    <row r="35" spans="1:42" ht="16.149999999999999" customHeight="1" x14ac:dyDescent="0.25">
      <c r="A35" s="108">
        <v>24</v>
      </c>
      <c r="B35" s="8" t="s">
        <v>184</v>
      </c>
      <c r="C35" s="21" t="s">
        <v>128</v>
      </c>
      <c r="D35" s="22" t="s">
        <v>174</v>
      </c>
      <c r="E35" s="21" t="s">
        <v>322</v>
      </c>
      <c r="F35" s="35">
        <v>44691</v>
      </c>
      <c r="G35" s="35">
        <v>44696</v>
      </c>
      <c r="H35" s="21" t="s">
        <v>321</v>
      </c>
      <c r="I35" s="22" t="s">
        <v>322</v>
      </c>
      <c r="J35" s="35">
        <v>44691</v>
      </c>
      <c r="K35" s="35">
        <v>44696</v>
      </c>
      <c r="L35" s="10"/>
      <c r="M35" s="10">
        <v>3400</v>
      </c>
      <c r="N35" s="10">
        <f t="shared" si="10"/>
        <v>0</v>
      </c>
      <c r="O35" s="10"/>
      <c r="P35" s="10">
        <v>2900</v>
      </c>
      <c r="Q35" s="10">
        <f t="shared" si="11"/>
        <v>0</v>
      </c>
      <c r="R35" s="10"/>
      <c r="S35" s="10">
        <v>2800</v>
      </c>
      <c r="T35" s="10">
        <f t="shared" si="12"/>
        <v>0</v>
      </c>
      <c r="U35" s="10">
        <v>16</v>
      </c>
      <c r="V35" s="10">
        <v>150</v>
      </c>
      <c r="W35" s="10">
        <f t="shared" si="3"/>
        <v>2400</v>
      </c>
      <c r="X35" s="10">
        <v>16</v>
      </c>
      <c r="Y35" s="10">
        <v>150</v>
      </c>
      <c r="Z35" s="10">
        <f t="shared" si="4"/>
        <v>2400</v>
      </c>
      <c r="AA35" s="10">
        <v>16</v>
      </c>
      <c r="AB35" s="10">
        <v>150</v>
      </c>
      <c r="AC35" s="10">
        <f t="shared" si="5"/>
        <v>2400</v>
      </c>
      <c r="AD35" s="11">
        <v>51</v>
      </c>
      <c r="AE35" s="26">
        <v>7</v>
      </c>
      <c r="AF35" s="7">
        <f t="shared" si="13"/>
        <v>357</v>
      </c>
      <c r="AG35" s="152">
        <v>1</v>
      </c>
      <c r="AH35" s="139">
        <f t="shared" si="7"/>
        <v>99</v>
      </c>
      <c r="AI35" s="139">
        <f t="shared" si="9"/>
        <v>7557</v>
      </c>
      <c r="AJ35" s="109">
        <f t="shared" si="8"/>
        <v>7557</v>
      </c>
      <c r="AM35" t="b">
        <f>D35='15.02.2022 Смета'!D37</f>
        <v>1</v>
      </c>
      <c r="AN35" t="b">
        <f>F35='15.02.2022 Смета'!E37</f>
        <v>1</v>
      </c>
      <c r="AO35" t="b">
        <f>G35='15.02.2022 Смета'!F37</f>
        <v>1</v>
      </c>
      <c r="AP35" t="b">
        <f>H35='15.02.2022 Смета'!G37</f>
        <v>1</v>
      </c>
    </row>
    <row r="36" spans="1:42" ht="16.149999999999999" customHeight="1" x14ac:dyDescent="0.25">
      <c r="A36" s="108">
        <v>25</v>
      </c>
      <c r="B36" s="8" t="s">
        <v>184</v>
      </c>
      <c r="C36" s="21" t="s">
        <v>128</v>
      </c>
      <c r="D36" s="22" t="s">
        <v>553</v>
      </c>
      <c r="E36" s="21" t="s">
        <v>695</v>
      </c>
      <c r="F36" s="35">
        <v>44746</v>
      </c>
      <c r="G36" s="35">
        <v>44751</v>
      </c>
      <c r="H36" s="21" t="s">
        <v>321</v>
      </c>
      <c r="I36" s="22" t="s">
        <v>695</v>
      </c>
      <c r="J36" s="35">
        <v>44746</v>
      </c>
      <c r="K36" s="35">
        <v>44751</v>
      </c>
      <c r="L36" s="10">
        <v>1</v>
      </c>
      <c r="M36" s="10">
        <v>3400</v>
      </c>
      <c r="N36" s="10">
        <f t="shared" si="10"/>
        <v>3400</v>
      </c>
      <c r="O36" s="10">
        <v>1</v>
      </c>
      <c r="P36" s="10">
        <v>2900</v>
      </c>
      <c r="Q36" s="10">
        <f t="shared" si="11"/>
        <v>2900</v>
      </c>
      <c r="R36" s="10">
        <v>1</v>
      </c>
      <c r="S36" s="10">
        <v>2800</v>
      </c>
      <c r="T36" s="10">
        <f t="shared" si="12"/>
        <v>2800</v>
      </c>
      <c r="U36" s="10">
        <v>16</v>
      </c>
      <c r="V36" s="10">
        <v>150</v>
      </c>
      <c r="W36" s="10">
        <f t="shared" si="3"/>
        <v>2400</v>
      </c>
      <c r="X36" s="10">
        <v>16</v>
      </c>
      <c r="Y36" s="10">
        <v>150</v>
      </c>
      <c r="Z36" s="10">
        <f t="shared" si="4"/>
        <v>2400</v>
      </c>
      <c r="AA36" s="10">
        <v>16</v>
      </c>
      <c r="AB36" s="10">
        <v>150</v>
      </c>
      <c r="AC36" s="10">
        <f t="shared" si="5"/>
        <v>2400</v>
      </c>
      <c r="AD36" s="11">
        <v>51</v>
      </c>
      <c r="AE36" s="26">
        <v>7</v>
      </c>
      <c r="AF36" s="7">
        <f t="shared" si="13"/>
        <v>357</v>
      </c>
      <c r="AG36" s="152">
        <v>1</v>
      </c>
      <c r="AH36" s="139">
        <f t="shared" si="7"/>
        <v>102</v>
      </c>
      <c r="AI36" s="139">
        <f t="shared" si="9"/>
        <v>16657</v>
      </c>
      <c r="AJ36" s="109">
        <f t="shared" si="8"/>
        <v>16657</v>
      </c>
      <c r="AM36" t="b">
        <f>D36='15.02.2022 Смета'!D38</f>
        <v>1</v>
      </c>
      <c r="AN36" t="b">
        <f>F36='15.02.2022 Смета'!E38</f>
        <v>1</v>
      </c>
      <c r="AO36" t="b">
        <f>G36='15.02.2022 Смета'!F38</f>
        <v>1</v>
      </c>
      <c r="AP36" t="b">
        <f>H36='15.02.2022 Смета'!G38</f>
        <v>1</v>
      </c>
    </row>
    <row r="37" spans="1:42" x14ac:dyDescent="0.25">
      <c r="A37" s="106"/>
      <c r="B37" s="96"/>
      <c r="C37" s="97"/>
      <c r="D37" s="179" t="s">
        <v>839</v>
      </c>
      <c r="E37" s="99"/>
      <c r="F37" s="99"/>
      <c r="G37" s="99"/>
      <c r="H37" s="99"/>
      <c r="I37" s="99"/>
      <c r="J37" s="99"/>
      <c r="K37" s="99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2"/>
      <c r="AE37" s="79"/>
      <c r="AF37" s="79"/>
      <c r="AG37" s="153"/>
      <c r="AH37" s="151"/>
      <c r="AI37" s="151"/>
      <c r="AJ37" s="164"/>
      <c r="AM37" t="b">
        <f>D37='15.02.2022 Смета'!D39</f>
        <v>1</v>
      </c>
      <c r="AN37" t="b">
        <f>F37='15.02.2022 Смета'!E39</f>
        <v>1</v>
      </c>
      <c r="AO37" t="b">
        <f>G37='15.02.2022 Смета'!F39</f>
        <v>1</v>
      </c>
      <c r="AP37" t="b">
        <f>H37='15.02.2022 Смета'!G39</f>
        <v>1</v>
      </c>
    </row>
    <row r="38" spans="1:42" ht="16.149999999999999" customHeight="1" x14ac:dyDescent="0.25">
      <c r="A38" s="108">
        <v>26</v>
      </c>
      <c r="B38" s="8" t="s">
        <v>18</v>
      </c>
      <c r="C38" s="21" t="s">
        <v>126</v>
      </c>
      <c r="D38" s="22" t="s">
        <v>73</v>
      </c>
      <c r="E38" s="21" t="s">
        <v>474</v>
      </c>
      <c r="F38" s="35">
        <v>44606</v>
      </c>
      <c r="G38" s="35">
        <v>44609</v>
      </c>
      <c r="H38" s="21" t="s">
        <v>332</v>
      </c>
      <c r="I38" s="22" t="s">
        <v>474</v>
      </c>
      <c r="J38" s="35">
        <v>44606</v>
      </c>
      <c r="K38" s="35">
        <v>44609</v>
      </c>
      <c r="L38" s="11"/>
      <c r="M38" s="10">
        <v>3400</v>
      </c>
      <c r="N38" s="10">
        <f t="shared" si="10"/>
        <v>0</v>
      </c>
      <c r="O38" s="10"/>
      <c r="P38" s="10">
        <v>2900</v>
      </c>
      <c r="Q38" s="10">
        <f t="shared" si="11"/>
        <v>0</v>
      </c>
      <c r="R38" s="10"/>
      <c r="S38" s="10">
        <v>2800</v>
      </c>
      <c r="T38" s="10">
        <f t="shared" si="12"/>
        <v>0</v>
      </c>
      <c r="U38" s="10">
        <v>3</v>
      </c>
      <c r="V38" s="10">
        <v>150</v>
      </c>
      <c r="W38" s="10">
        <f t="shared" si="3"/>
        <v>450</v>
      </c>
      <c r="X38" s="10">
        <v>3</v>
      </c>
      <c r="Y38" s="10">
        <v>150</v>
      </c>
      <c r="Z38" s="10">
        <f t="shared" si="4"/>
        <v>450</v>
      </c>
      <c r="AA38" s="10">
        <v>3</v>
      </c>
      <c r="AB38" s="10">
        <v>150</v>
      </c>
      <c r="AC38" s="10">
        <f t="shared" si="5"/>
        <v>450</v>
      </c>
      <c r="AD38" s="11"/>
      <c r="AE38" s="26">
        <v>7</v>
      </c>
      <c r="AF38" s="7">
        <f t="shared" si="13"/>
        <v>0</v>
      </c>
      <c r="AG38" s="152">
        <v>1</v>
      </c>
      <c r="AH38" s="139">
        <f t="shared" si="7"/>
        <v>9</v>
      </c>
      <c r="AI38" s="139">
        <f t="shared" si="9"/>
        <v>1350</v>
      </c>
      <c r="AJ38" s="109">
        <f t="shared" si="8"/>
        <v>1350</v>
      </c>
      <c r="AM38" t="b">
        <f>D38='15.02.2022 Смета'!D40</f>
        <v>1</v>
      </c>
      <c r="AN38" t="b">
        <f>F38='15.02.2022 Смета'!E40</f>
        <v>1</v>
      </c>
      <c r="AO38" t="b">
        <f>G38='15.02.2022 Смета'!F40</f>
        <v>1</v>
      </c>
      <c r="AP38" t="b">
        <f>H38='15.02.2022 Смета'!G40</f>
        <v>1</v>
      </c>
    </row>
    <row r="39" spans="1:42" ht="16.149999999999999" customHeight="1" x14ac:dyDescent="0.25">
      <c r="A39" s="108">
        <v>27</v>
      </c>
      <c r="B39" s="8" t="s">
        <v>18</v>
      </c>
      <c r="C39" s="21" t="s">
        <v>126</v>
      </c>
      <c r="D39" s="22" t="s">
        <v>286</v>
      </c>
      <c r="E39" s="21" t="s">
        <v>696</v>
      </c>
      <c r="F39" s="35">
        <v>44606</v>
      </c>
      <c r="G39" s="35">
        <v>44609</v>
      </c>
      <c r="H39" s="21" t="s">
        <v>332</v>
      </c>
      <c r="I39" s="22" t="s">
        <v>696</v>
      </c>
      <c r="J39" s="35">
        <v>44606</v>
      </c>
      <c r="K39" s="35">
        <v>44609</v>
      </c>
      <c r="L39" s="11"/>
      <c r="M39" s="10">
        <v>3400</v>
      </c>
      <c r="N39" s="10">
        <f t="shared" si="10"/>
        <v>0</v>
      </c>
      <c r="O39" s="10"/>
      <c r="P39" s="10">
        <v>2900</v>
      </c>
      <c r="Q39" s="10">
        <f t="shared" si="11"/>
        <v>0</v>
      </c>
      <c r="R39" s="10"/>
      <c r="S39" s="10">
        <v>2800</v>
      </c>
      <c r="T39" s="10">
        <f t="shared" si="12"/>
        <v>0</v>
      </c>
      <c r="U39" s="10">
        <v>3</v>
      </c>
      <c r="V39" s="10">
        <v>150</v>
      </c>
      <c r="W39" s="10">
        <f t="shared" si="3"/>
        <v>450</v>
      </c>
      <c r="X39" s="10">
        <v>3</v>
      </c>
      <c r="Y39" s="10">
        <v>150</v>
      </c>
      <c r="Z39" s="10">
        <f t="shared" si="4"/>
        <v>450</v>
      </c>
      <c r="AA39" s="10">
        <v>3</v>
      </c>
      <c r="AB39" s="10">
        <v>150</v>
      </c>
      <c r="AC39" s="10">
        <f t="shared" si="5"/>
        <v>450</v>
      </c>
      <c r="AD39" s="11"/>
      <c r="AE39" s="26">
        <v>7</v>
      </c>
      <c r="AF39" s="7">
        <f t="shared" si="13"/>
        <v>0</v>
      </c>
      <c r="AG39" s="152">
        <v>1</v>
      </c>
      <c r="AH39" s="139">
        <f t="shared" si="7"/>
        <v>9</v>
      </c>
      <c r="AI39" s="139">
        <f t="shared" si="9"/>
        <v>1350</v>
      </c>
      <c r="AJ39" s="109">
        <f t="shared" si="8"/>
        <v>1350</v>
      </c>
      <c r="AM39" t="b">
        <f>D39='15.02.2022 Смета'!D41</f>
        <v>1</v>
      </c>
      <c r="AN39" t="b">
        <f>F39='15.02.2022 Смета'!E41</f>
        <v>1</v>
      </c>
      <c r="AO39" t="b">
        <f>G39='15.02.2022 Смета'!F41</f>
        <v>1</v>
      </c>
      <c r="AP39" t="b">
        <f>H39='15.02.2022 Смета'!G41</f>
        <v>0</v>
      </c>
    </row>
    <row r="40" spans="1:42" ht="16.149999999999999" customHeight="1" x14ac:dyDescent="0.25">
      <c r="A40" s="108">
        <v>28</v>
      </c>
      <c r="B40" s="8" t="s">
        <v>18</v>
      </c>
      <c r="C40" s="21" t="s">
        <v>126</v>
      </c>
      <c r="D40" s="22" t="s">
        <v>287</v>
      </c>
      <c r="E40" s="21" t="s">
        <v>327</v>
      </c>
      <c r="F40" s="35">
        <v>44609</v>
      </c>
      <c r="G40" s="35">
        <v>44612</v>
      </c>
      <c r="H40" s="21" t="s">
        <v>699</v>
      </c>
      <c r="I40" s="22" t="s">
        <v>327</v>
      </c>
      <c r="J40" s="35">
        <v>44609</v>
      </c>
      <c r="K40" s="35">
        <v>44612</v>
      </c>
      <c r="L40" s="11"/>
      <c r="M40" s="10">
        <v>3400</v>
      </c>
      <c r="N40" s="10">
        <f t="shared" si="10"/>
        <v>0</v>
      </c>
      <c r="O40" s="10"/>
      <c r="P40" s="10">
        <v>2900</v>
      </c>
      <c r="Q40" s="10">
        <f t="shared" si="11"/>
        <v>0</v>
      </c>
      <c r="R40" s="10"/>
      <c r="S40" s="10">
        <v>2800</v>
      </c>
      <c r="T40" s="10">
        <f t="shared" si="12"/>
        <v>0</v>
      </c>
      <c r="U40" s="10">
        <v>3</v>
      </c>
      <c r="V40" s="10">
        <v>150</v>
      </c>
      <c r="W40" s="10">
        <f t="shared" si="3"/>
        <v>450</v>
      </c>
      <c r="X40" s="10">
        <v>3</v>
      </c>
      <c r="Y40" s="10">
        <v>150</v>
      </c>
      <c r="Z40" s="10">
        <f t="shared" si="4"/>
        <v>450</v>
      </c>
      <c r="AA40" s="10">
        <v>3</v>
      </c>
      <c r="AB40" s="10">
        <v>150</v>
      </c>
      <c r="AC40" s="10">
        <f t="shared" si="5"/>
        <v>450</v>
      </c>
      <c r="AD40" s="11"/>
      <c r="AE40" s="26">
        <v>7</v>
      </c>
      <c r="AF40" s="7">
        <f t="shared" si="13"/>
        <v>0</v>
      </c>
      <c r="AG40" s="152">
        <v>1</v>
      </c>
      <c r="AH40" s="139">
        <f t="shared" si="7"/>
        <v>9</v>
      </c>
      <c r="AI40" s="139">
        <f t="shared" si="9"/>
        <v>1350</v>
      </c>
      <c r="AJ40" s="109">
        <f t="shared" si="8"/>
        <v>1350</v>
      </c>
      <c r="AM40" t="b">
        <f>D40='15.02.2022 Смета'!D42</f>
        <v>1</v>
      </c>
      <c r="AN40" t="b">
        <f>F40='15.02.2022 Смета'!E42</f>
        <v>1</v>
      </c>
      <c r="AO40" t="b">
        <f>G40='15.02.2022 Смета'!F42</f>
        <v>1</v>
      </c>
      <c r="AP40" t="b">
        <f>H40='15.02.2022 Смета'!G42</f>
        <v>1</v>
      </c>
    </row>
    <row r="41" spans="1:42" ht="27" customHeight="1" x14ac:dyDescent="0.25">
      <c r="A41" s="112">
        <v>29</v>
      </c>
      <c r="B41" s="8" t="s">
        <v>18</v>
      </c>
      <c r="C41" s="21" t="s">
        <v>126</v>
      </c>
      <c r="D41" s="22" t="s">
        <v>288</v>
      </c>
      <c r="E41" s="21" t="s">
        <v>526</v>
      </c>
      <c r="F41" s="35">
        <v>44609</v>
      </c>
      <c r="G41" s="35">
        <v>44612</v>
      </c>
      <c r="H41" s="21" t="s">
        <v>332</v>
      </c>
      <c r="I41" s="22" t="s">
        <v>526</v>
      </c>
      <c r="J41" s="35">
        <v>44609</v>
      </c>
      <c r="K41" s="35">
        <v>44612</v>
      </c>
      <c r="L41" s="11"/>
      <c r="M41" s="10">
        <v>3400</v>
      </c>
      <c r="N41" s="10">
        <f t="shared" si="10"/>
        <v>0</v>
      </c>
      <c r="O41" s="10"/>
      <c r="P41" s="10">
        <v>2900</v>
      </c>
      <c r="Q41" s="10">
        <f t="shared" si="11"/>
        <v>0</v>
      </c>
      <c r="R41" s="10"/>
      <c r="S41" s="10">
        <v>2800</v>
      </c>
      <c r="T41" s="10">
        <f t="shared" si="12"/>
        <v>0</v>
      </c>
      <c r="U41" s="10">
        <v>3</v>
      </c>
      <c r="V41" s="10">
        <v>150</v>
      </c>
      <c r="W41" s="10">
        <f t="shared" si="3"/>
        <v>450</v>
      </c>
      <c r="X41" s="10">
        <v>3</v>
      </c>
      <c r="Y41" s="10">
        <v>150</v>
      </c>
      <c r="Z41" s="10">
        <f t="shared" si="4"/>
        <v>450</v>
      </c>
      <c r="AA41" s="10">
        <v>3</v>
      </c>
      <c r="AB41" s="10">
        <v>150</v>
      </c>
      <c r="AC41" s="10">
        <f t="shared" si="5"/>
        <v>450</v>
      </c>
      <c r="AD41" s="11"/>
      <c r="AE41" s="26">
        <v>7</v>
      </c>
      <c r="AF41" s="7">
        <f t="shared" si="13"/>
        <v>0</v>
      </c>
      <c r="AG41" s="152">
        <v>1</v>
      </c>
      <c r="AH41" s="139">
        <f t="shared" si="7"/>
        <v>9</v>
      </c>
      <c r="AI41" s="139">
        <f t="shared" si="9"/>
        <v>1350</v>
      </c>
      <c r="AJ41" s="109">
        <f t="shared" si="8"/>
        <v>1350</v>
      </c>
      <c r="AM41" t="b">
        <f>D41='15.02.2022 Смета'!D43</f>
        <v>1</v>
      </c>
      <c r="AN41" t="b">
        <f>F41='15.02.2022 Смета'!E43</f>
        <v>1</v>
      </c>
      <c r="AO41" t="b">
        <f>G41='15.02.2022 Смета'!F43</f>
        <v>1</v>
      </c>
      <c r="AP41" t="b">
        <f>H41='15.02.2022 Смета'!G43</f>
        <v>1</v>
      </c>
    </row>
    <row r="42" spans="1:42" ht="16.149999999999999" customHeight="1" x14ac:dyDescent="0.25">
      <c r="A42" s="108">
        <v>30</v>
      </c>
      <c r="B42" s="8" t="s">
        <v>13</v>
      </c>
      <c r="C42" s="21" t="s">
        <v>126</v>
      </c>
      <c r="D42" s="22" t="s">
        <v>62</v>
      </c>
      <c r="E42" s="21" t="s">
        <v>329</v>
      </c>
      <c r="F42" s="35">
        <v>44663</v>
      </c>
      <c r="G42" s="35">
        <v>44668</v>
      </c>
      <c r="H42" s="21" t="s">
        <v>331</v>
      </c>
      <c r="I42" s="38" t="s">
        <v>329</v>
      </c>
      <c r="J42" s="35">
        <v>44663</v>
      </c>
      <c r="K42" s="35">
        <v>44668</v>
      </c>
      <c r="L42" s="10"/>
      <c r="M42" s="10">
        <v>3400</v>
      </c>
      <c r="N42" s="10">
        <f t="shared" si="10"/>
        <v>0</v>
      </c>
      <c r="O42" s="10"/>
      <c r="P42" s="10">
        <v>2900</v>
      </c>
      <c r="Q42" s="10">
        <f t="shared" si="11"/>
        <v>0</v>
      </c>
      <c r="R42" s="10"/>
      <c r="S42" s="10">
        <v>2800</v>
      </c>
      <c r="T42" s="10">
        <f t="shared" si="12"/>
        <v>0</v>
      </c>
      <c r="U42" s="10">
        <v>14</v>
      </c>
      <c r="V42" s="10">
        <v>150</v>
      </c>
      <c r="W42" s="10">
        <f t="shared" si="3"/>
        <v>2100</v>
      </c>
      <c r="X42" s="10">
        <v>14</v>
      </c>
      <c r="Y42" s="10">
        <v>150</v>
      </c>
      <c r="Z42" s="10">
        <f t="shared" si="4"/>
        <v>2100</v>
      </c>
      <c r="AA42" s="10">
        <v>14</v>
      </c>
      <c r="AB42" s="10">
        <v>150</v>
      </c>
      <c r="AC42" s="10">
        <f t="shared" si="5"/>
        <v>2100</v>
      </c>
      <c r="AD42" s="11">
        <v>45</v>
      </c>
      <c r="AE42" s="26">
        <v>7</v>
      </c>
      <c r="AF42" s="7">
        <f t="shared" si="13"/>
        <v>315</v>
      </c>
      <c r="AG42" s="152">
        <v>1</v>
      </c>
      <c r="AH42" s="139">
        <f t="shared" si="7"/>
        <v>87</v>
      </c>
      <c r="AI42" s="139">
        <f t="shared" si="9"/>
        <v>6615</v>
      </c>
      <c r="AJ42" s="109">
        <f t="shared" si="8"/>
        <v>6615</v>
      </c>
      <c r="AM42" t="b">
        <f>D42='15.02.2022 Смета'!D44</f>
        <v>1</v>
      </c>
      <c r="AN42" t="b">
        <f>F42='15.02.2022 Смета'!E44</f>
        <v>1</v>
      </c>
      <c r="AO42" t="b">
        <f>G42='15.02.2022 Смета'!F44</f>
        <v>1</v>
      </c>
      <c r="AP42" t="b">
        <f>H42='15.02.2022 Смета'!G44</f>
        <v>1</v>
      </c>
    </row>
    <row r="43" spans="1:42" ht="16.149999999999999" customHeight="1" x14ac:dyDescent="0.25">
      <c r="A43" s="108">
        <v>31</v>
      </c>
      <c r="B43" s="8" t="s">
        <v>13</v>
      </c>
      <c r="C43" s="21" t="s">
        <v>126</v>
      </c>
      <c r="D43" s="22" t="s">
        <v>61</v>
      </c>
      <c r="E43" s="21" t="s">
        <v>330</v>
      </c>
      <c r="F43" s="35">
        <v>44669</v>
      </c>
      <c r="G43" s="35">
        <v>44674</v>
      </c>
      <c r="H43" s="21" t="s">
        <v>331</v>
      </c>
      <c r="I43" s="38" t="s">
        <v>330</v>
      </c>
      <c r="J43" s="35">
        <v>44669</v>
      </c>
      <c r="K43" s="35">
        <v>44674</v>
      </c>
      <c r="L43" s="10"/>
      <c r="M43" s="10">
        <v>3400</v>
      </c>
      <c r="N43" s="10">
        <f t="shared" si="10"/>
        <v>0</v>
      </c>
      <c r="O43" s="10"/>
      <c r="P43" s="10">
        <v>2900</v>
      </c>
      <c r="Q43" s="10">
        <f t="shared" si="11"/>
        <v>0</v>
      </c>
      <c r="R43" s="10"/>
      <c r="S43" s="10">
        <v>2800</v>
      </c>
      <c r="T43" s="10">
        <f t="shared" si="12"/>
        <v>0</v>
      </c>
      <c r="U43" s="10">
        <v>14</v>
      </c>
      <c r="V43" s="10">
        <v>150</v>
      </c>
      <c r="W43" s="10">
        <f t="shared" si="3"/>
        <v>2100</v>
      </c>
      <c r="X43" s="10">
        <v>14</v>
      </c>
      <c r="Y43" s="10">
        <v>150</v>
      </c>
      <c r="Z43" s="10">
        <f t="shared" si="4"/>
        <v>2100</v>
      </c>
      <c r="AA43" s="10">
        <v>14</v>
      </c>
      <c r="AB43" s="10">
        <v>150</v>
      </c>
      <c r="AC43" s="10">
        <f t="shared" si="5"/>
        <v>2100</v>
      </c>
      <c r="AD43" s="11">
        <v>45</v>
      </c>
      <c r="AE43" s="26">
        <v>7</v>
      </c>
      <c r="AF43" s="7">
        <f t="shared" si="13"/>
        <v>315</v>
      </c>
      <c r="AG43" s="152">
        <v>1</v>
      </c>
      <c r="AH43" s="139">
        <f t="shared" si="7"/>
        <v>87</v>
      </c>
      <c r="AI43" s="139">
        <f t="shared" si="9"/>
        <v>6615</v>
      </c>
      <c r="AJ43" s="109">
        <f t="shared" si="8"/>
        <v>6615</v>
      </c>
      <c r="AM43" t="b">
        <f>D43='15.02.2022 Смета'!D45</f>
        <v>1</v>
      </c>
      <c r="AN43" t="b">
        <f>F43='15.02.2022 Смета'!E45</f>
        <v>1</v>
      </c>
      <c r="AO43" t="b">
        <f>G43='15.02.2022 Смета'!F45</f>
        <v>1</v>
      </c>
      <c r="AP43" t="b">
        <f>H43='15.02.2022 Смета'!G45</f>
        <v>1</v>
      </c>
    </row>
    <row r="44" spans="1:42" ht="16.149999999999999" customHeight="1" x14ac:dyDescent="0.25">
      <c r="A44" s="114">
        <v>32</v>
      </c>
      <c r="B44" s="8" t="s">
        <v>18</v>
      </c>
      <c r="C44" s="21" t="s">
        <v>126</v>
      </c>
      <c r="D44" s="22" t="s">
        <v>74</v>
      </c>
      <c r="E44" s="21" t="s">
        <v>340</v>
      </c>
      <c r="F44" s="35">
        <v>44683</v>
      </c>
      <c r="G44" s="35">
        <v>44597</v>
      </c>
      <c r="H44" s="21" t="s">
        <v>332</v>
      </c>
      <c r="I44" s="22" t="s">
        <v>340</v>
      </c>
      <c r="J44" s="35">
        <v>44683</v>
      </c>
      <c r="K44" s="35">
        <v>44597</v>
      </c>
      <c r="L44" s="10"/>
      <c r="M44" s="10">
        <v>3400</v>
      </c>
      <c r="N44" s="10">
        <f t="shared" si="10"/>
        <v>0</v>
      </c>
      <c r="O44" s="10"/>
      <c r="P44" s="10">
        <v>2900</v>
      </c>
      <c r="Q44" s="10">
        <f t="shared" si="11"/>
        <v>0</v>
      </c>
      <c r="R44" s="10"/>
      <c r="S44" s="10">
        <v>2800</v>
      </c>
      <c r="T44" s="10">
        <f t="shared" si="12"/>
        <v>0</v>
      </c>
      <c r="U44" s="10">
        <v>6</v>
      </c>
      <c r="V44" s="10">
        <v>150</v>
      </c>
      <c r="W44" s="10">
        <f t="shared" si="3"/>
        <v>900</v>
      </c>
      <c r="X44" s="10">
        <v>6</v>
      </c>
      <c r="Y44" s="10">
        <v>150</v>
      </c>
      <c r="Z44" s="10">
        <f t="shared" si="4"/>
        <v>900</v>
      </c>
      <c r="AA44" s="10">
        <v>6</v>
      </c>
      <c r="AB44" s="10">
        <v>150</v>
      </c>
      <c r="AC44" s="10">
        <f t="shared" si="5"/>
        <v>900</v>
      </c>
      <c r="AD44" s="11"/>
      <c r="AE44" s="26">
        <v>7</v>
      </c>
      <c r="AF44" s="7">
        <f t="shared" si="13"/>
        <v>0</v>
      </c>
      <c r="AG44" s="152">
        <v>1</v>
      </c>
      <c r="AH44" s="139">
        <f t="shared" si="7"/>
        <v>18</v>
      </c>
      <c r="AI44" s="139">
        <f t="shared" si="9"/>
        <v>2700</v>
      </c>
      <c r="AJ44" s="109">
        <f t="shared" si="8"/>
        <v>2700</v>
      </c>
      <c r="AM44" t="b">
        <f>D44='15.02.2022 Смета'!D46</f>
        <v>1</v>
      </c>
      <c r="AN44" t="b">
        <f>F44='15.02.2022 Смета'!E46</f>
        <v>1</v>
      </c>
      <c r="AO44" t="b">
        <f>G44='15.02.2022 Смета'!F46</f>
        <v>1</v>
      </c>
      <c r="AP44" t="b">
        <f>H44='15.02.2022 Смета'!G46</f>
        <v>1</v>
      </c>
    </row>
    <row r="45" spans="1:42" ht="27" customHeight="1" x14ac:dyDescent="0.25">
      <c r="A45" s="108">
        <v>33</v>
      </c>
      <c r="B45" s="8" t="s">
        <v>18</v>
      </c>
      <c r="C45" s="21" t="s">
        <v>126</v>
      </c>
      <c r="D45" s="22" t="s">
        <v>985</v>
      </c>
      <c r="E45" s="21" t="s">
        <v>333</v>
      </c>
      <c r="F45" s="35">
        <v>44763</v>
      </c>
      <c r="G45" s="35">
        <v>44766</v>
      </c>
      <c r="H45" s="21" t="s">
        <v>332</v>
      </c>
      <c r="I45" s="38" t="s">
        <v>333</v>
      </c>
      <c r="J45" s="35">
        <v>44763</v>
      </c>
      <c r="K45" s="35">
        <v>44766</v>
      </c>
      <c r="L45" s="10">
        <v>2</v>
      </c>
      <c r="M45" s="10">
        <v>3400</v>
      </c>
      <c r="N45" s="10">
        <f t="shared" si="10"/>
        <v>6800</v>
      </c>
      <c r="O45" s="10">
        <v>2</v>
      </c>
      <c r="P45" s="10">
        <v>2900</v>
      </c>
      <c r="Q45" s="10">
        <f t="shared" si="11"/>
        <v>5800</v>
      </c>
      <c r="R45" s="10">
        <v>2</v>
      </c>
      <c r="S45" s="10">
        <v>2800</v>
      </c>
      <c r="T45" s="10">
        <f t="shared" si="12"/>
        <v>5600</v>
      </c>
      <c r="U45" s="10">
        <v>6</v>
      </c>
      <c r="V45" s="10">
        <v>150</v>
      </c>
      <c r="W45" s="10">
        <f t="shared" si="3"/>
        <v>900</v>
      </c>
      <c r="X45" s="10">
        <v>6</v>
      </c>
      <c r="Y45" s="10">
        <v>150</v>
      </c>
      <c r="Z45" s="10">
        <f t="shared" si="4"/>
        <v>900</v>
      </c>
      <c r="AA45" s="10">
        <v>6</v>
      </c>
      <c r="AB45" s="10">
        <v>150</v>
      </c>
      <c r="AC45" s="10">
        <f t="shared" si="5"/>
        <v>900</v>
      </c>
      <c r="AD45" s="11">
        <v>24</v>
      </c>
      <c r="AE45" s="26">
        <v>7</v>
      </c>
      <c r="AF45" s="7">
        <f t="shared" si="13"/>
        <v>168</v>
      </c>
      <c r="AG45" s="152">
        <v>1</v>
      </c>
      <c r="AH45" s="139">
        <f t="shared" si="7"/>
        <v>48</v>
      </c>
      <c r="AI45" s="139">
        <f t="shared" si="9"/>
        <v>21068</v>
      </c>
      <c r="AJ45" s="109">
        <f t="shared" si="8"/>
        <v>21068</v>
      </c>
      <c r="AM45" t="b">
        <f>D45='15.02.2022 Смета'!D47</f>
        <v>0</v>
      </c>
      <c r="AN45" t="b">
        <f>F45='15.02.2022 Смета'!E47</f>
        <v>1</v>
      </c>
      <c r="AO45" t="b">
        <f>G45='15.02.2022 Смета'!F47</f>
        <v>1</v>
      </c>
      <c r="AP45" t="b">
        <f>H45='15.02.2022 Смета'!G47</f>
        <v>1</v>
      </c>
    </row>
    <row r="46" spans="1:42" ht="27" customHeight="1" x14ac:dyDescent="0.25">
      <c r="A46" s="108">
        <v>34</v>
      </c>
      <c r="B46" s="8" t="s">
        <v>18</v>
      </c>
      <c r="C46" s="21" t="s">
        <v>126</v>
      </c>
      <c r="D46" s="22" t="s">
        <v>291</v>
      </c>
      <c r="E46" s="21" t="s">
        <v>1072</v>
      </c>
      <c r="F46" s="35">
        <v>44766</v>
      </c>
      <c r="G46" s="35">
        <v>44769</v>
      </c>
      <c r="H46" s="21" t="s">
        <v>332</v>
      </c>
      <c r="I46" s="38" t="s">
        <v>697</v>
      </c>
      <c r="J46" s="35">
        <v>44766</v>
      </c>
      <c r="K46" s="35">
        <v>44769</v>
      </c>
      <c r="L46" s="11">
        <v>2</v>
      </c>
      <c r="M46" s="10">
        <v>3400</v>
      </c>
      <c r="N46" s="10">
        <f t="shared" si="10"/>
        <v>6800</v>
      </c>
      <c r="O46" s="10">
        <v>2</v>
      </c>
      <c r="P46" s="10">
        <v>2900</v>
      </c>
      <c r="Q46" s="10">
        <f t="shared" si="11"/>
        <v>5800</v>
      </c>
      <c r="R46" s="10">
        <v>2</v>
      </c>
      <c r="S46" s="10">
        <v>2800</v>
      </c>
      <c r="T46" s="10">
        <f t="shared" si="12"/>
        <v>5600</v>
      </c>
      <c r="U46" s="10">
        <v>6</v>
      </c>
      <c r="V46" s="10">
        <v>150</v>
      </c>
      <c r="W46" s="10">
        <f t="shared" si="3"/>
        <v>900</v>
      </c>
      <c r="X46" s="10">
        <v>6</v>
      </c>
      <c r="Y46" s="10">
        <v>150</v>
      </c>
      <c r="Z46" s="10">
        <f t="shared" si="4"/>
        <v>900</v>
      </c>
      <c r="AA46" s="10">
        <v>6</v>
      </c>
      <c r="AB46" s="10">
        <v>150</v>
      </c>
      <c r="AC46" s="10">
        <f t="shared" si="5"/>
        <v>900</v>
      </c>
      <c r="AD46" s="11">
        <v>24</v>
      </c>
      <c r="AE46" s="26">
        <v>7</v>
      </c>
      <c r="AF46" s="7">
        <f t="shared" si="13"/>
        <v>168</v>
      </c>
      <c r="AG46" s="152">
        <v>1</v>
      </c>
      <c r="AH46" s="139">
        <f t="shared" si="7"/>
        <v>48</v>
      </c>
      <c r="AI46" s="139">
        <f t="shared" si="9"/>
        <v>21068</v>
      </c>
      <c r="AJ46" s="109">
        <f t="shared" si="8"/>
        <v>21068</v>
      </c>
      <c r="AM46" t="b">
        <f>D46='15.02.2022 Смета'!D48</f>
        <v>1</v>
      </c>
      <c r="AN46" t="b">
        <f>F46='15.02.2022 Смета'!E48</f>
        <v>1</v>
      </c>
      <c r="AO46" t="b">
        <f>G46='15.02.2022 Смета'!F48</f>
        <v>1</v>
      </c>
      <c r="AP46" t="b">
        <f>H46='15.02.2022 Смета'!G48</f>
        <v>1</v>
      </c>
    </row>
    <row r="47" spans="1:42" ht="16.149999999999999" customHeight="1" x14ac:dyDescent="0.25">
      <c r="A47" s="108">
        <v>35</v>
      </c>
      <c r="B47" s="8" t="s">
        <v>18</v>
      </c>
      <c r="C47" s="21" t="s">
        <v>126</v>
      </c>
      <c r="D47" s="22" t="s">
        <v>292</v>
      </c>
      <c r="E47" s="21" t="s">
        <v>333</v>
      </c>
      <c r="F47" s="35">
        <v>44803</v>
      </c>
      <c r="G47" s="35">
        <v>44806</v>
      </c>
      <c r="H47" s="21" t="s">
        <v>332</v>
      </c>
      <c r="I47" s="22" t="s">
        <v>698</v>
      </c>
      <c r="J47" s="35">
        <v>44803</v>
      </c>
      <c r="K47" s="35">
        <v>44806</v>
      </c>
      <c r="L47" s="11">
        <v>2</v>
      </c>
      <c r="M47" s="10">
        <v>3400</v>
      </c>
      <c r="N47" s="10">
        <f t="shared" si="10"/>
        <v>6800</v>
      </c>
      <c r="O47" s="10">
        <v>2</v>
      </c>
      <c r="P47" s="10">
        <v>2900</v>
      </c>
      <c r="Q47" s="10">
        <f t="shared" si="11"/>
        <v>5800</v>
      </c>
      <c r="R47" s="10">
        <v>2</v>
      </c>
      <c r="S47" s="10">
        <v>2800</v>
      </c>
      <c r="T47" s="10">
        <f t="shared" si="12"/>
        <v>5600</v>
      </c>
      <c r="U47" s="10">
        <v>6</v>
      </c>
      <c r="V47" s="10">
        <v>150</v>
      </c>
      <c r="W47" s="10">
        <f t="shared" si="3"/>
        <v>900</v>
      </c>
      <c r="X47" s="10">
        <v>6</v>
      </c>
      <c r="Y47" s="10">
        <v>150</v>
      </c>
      <c r="Z47" s="10">
        <f t="shared" si="4"/>
        <v>900</v>
      </c>
      <c r="AA47" s="10">
        <v>6</v>
      </c>
      <c r="AB47" s="10">
        <v>150</v>
      </c>
      <c r="AC47" s="10">
        <f t="shared" si="5"/>
        <v>900</v>
      </c>
      <c r="AD47" s="11">
        <v>24</v>
      </c>
      <c r="AE47" s="26">
        <v>7</v>
      </c>
      <c r="AF47" s="7">
        <f t="shared" si="13"/>
        <v>168</v>
      </c>
      <c r="AG47" s="152">
        <v>1</v>
      </c>
      <c r="AH47" s="139">
        <f t="shared" si="7"/>
        <v>48</v>
      </c>
      <c r="AI47" s="139">
        <f t="shared" si="9"/>
        <v>21068</v>
      </c>
      <c r="AJ47" s="109">
        <f t="shared" si="8"/>
        <v>21068</v>
      </c>
      <c r="AM47" t="b">
        <f>D47='15.02.2022 Смета'!D49</f>
        <v>1</v>
      </c>
      <c r="AN47" t="b">
        <f>F47='15.02.2022 Смета'!E49</f>
        <v>1</v>
      </c>
      <c r="AO47" t="b">
        <f>G47='15.02.2022 Смета'!F49</f>
        <v>1</v>
      </c>
      <c r="AP47" t="b">
        <f>H47='15.02.2022 Смета'!G49</f>
        <v>1</v>
      </c>
    </row>
    <row r="48" spans="1:42" ht="16.149999999999999" customHeight="1" x14ac:dyDescent="0.25">
      <c r="A48" s="108">
        <v>36</v>
      </c>
      <c r="B48" s="8" t="s">
        <v>18</v>
      </c>
      <c r="C48" s="21" t="s">
        <v>126</v>
      </c>
      <c r="D48" s="22" t="s">
        <v>75</v>
      </c>
      <c r="E48" s="21" t="s">
        <v>700</v>
      </c>
      <c r="F48" s="35">
        <v>44806</v>
      </c>
      <c r="G48" s="35">
        <v>44809</v>
      </c>
      <c r="H48" s="21" t="s">
        <v>699</v>
      </c>
      <c r="I48" s="38" t="s">
        <v>700</v>
      </c>
      <c r="J48" s="35">
        <v>44806</v>
      </c>
      <c r="K48" s="35">
        <v>44809</v>
      </c>
      <c r="L48" s="10">
        <v>2</v>
      </c>
      <c r="M48" s="10">
        <v>3400</v>
      </c>
      <c r="N48" s="10">
        <f t="shared" si="10"/>
        <v>6800</v>
      </c>
      <c r="O48" s="10">
        <v>2</v>
      </c>
      <c r="P48" s="10">
        <v>2900</v>
      </c>
      <c r="Q48" s="10">
        <f t="shared" si="11"/>
        <v>5800</v>
      </c>
      <c r="R48" s="10">
        <v>2</v>
      </c>
      <c r="S48" s="10">
        <v>2800</v>
      </c>
      <c r="T48" s="10">
        <f t="shared" si="12"/>
        <v>5600</v>
      </c>
      <c r="U48" s="10">
        <v>6</v>
      </c>
      <c r="V48" s="10">
        <v>150</v>
      </c>
      <c r="W48" s="10">
        <f t="shared" si="3"/>
        <v>900</v>
      </c>
      <c r="X48" s="10">
        <v>6</v>
      </c>
      <c r="Y48" s="10">
        <v>150</v>
      </c>
      <c r="Z48" s="10">
        <f t="shared" si="4"/>
        <v>900</v>
      </c>
      <c r="AA48" s="10">
        <v>6</v>
      </c>
      <c r="AB48" s="10">
        <v>150</v>
      </c>
      <c r="AC48" s="10">
        <f t="shared" si="5"/>
        <v>900</v>
      </c>
      <c r="AD48" s="11">
        <v>24</v>
      </c>
      <c r="AE48" s="26">
        <v>7</v>
      </c>
      <c r="AF48" s="7">
        <f t="shared" si="13"/>
        <v>168</v>
      </c>
      <c r="AG48" s="152">
        <v>1</v>
      </c>
      <c r="AH48" s="139">
        <f t="shared" si="7"/>
        <v>48</v>
      </c>
      <c r="AI48" s="139">
        <f t="shared" si="9"/>
        <v>21068</v>
      </c>
      <c r="AJ48" s="109">
        <f t="shared" si="8"/>
        <v>21068</v>
      </c>
      <c r="AM48" t="b">
        <f>D48='15.02.2022 Смета'!D50</f>
        <v>1</v>
      </c>
      <c r="AN48" t="b">
        <f>F48='15.02.2022 Смета'!E50</f>
        <v>1</v>
      </c>
      <c r="AO48" t="b">
        <f>G48='15.02.2022 Смета'!F50</f>
        <v>1</v>
      </c>
      <c r="AP48" t="b">
        <f>H48='15.02.2022 Смета'!G50</f>
        <v>1</v>
      </c>
    </row>
    <row r="49" spans="1:42" ht="26.25" x14ac:dyDescent="0.25">
      <c r="A49" s="108">
        <v>37</v>
      </c>
      <c r="B49" s="8" t="s">
        <v>13</v>
      </c>
      <c r="C49" s="21" t="s">
        <v>126</v>
      </c>
      <c r="D49" s="22" t="s">
        <v>290</v>
      </c>
      <c r="E49" s="21" t="s">
        <v>328</v>
      </c>
      <c r="F49" s="35">
        <v>44817</v>
      </c>
      <c r="G49" s="35">
        <v>44822</v>
      </c>
      <c r="H49" s="21" t="s">
        <v>1073</v>
      </c>
      <c r="I49" s="22" t="s">
        <v>328</v>
      </c>
      <c r="J49" s="35">
        <v>44817</v>
      </c>
      <c r="K49" s="35">
        <v>44822</v>
      </c>
      <c r="L49" s="10">
        <v>1</v>
      </c>
      <c r="M49" s="10">
        <v>3400</v>
      </c>
      <c r="N49" s="10">
        <f t="shared" si="10"/>
        <v>3400</v>
      </c>
      <c r="O49" s="10">
        <v>1</v>
      </c>
      <c r="P49" s="10">
        <v>2900</v>
      </c>
      <c r="Q49" s="10">
        <f t="shared" si="11"/>
        <v>2900</v>
      </c>
      <c r="R49" s="10">
        <v>1</v>
      </c>
      <c r="S49" s="10">
        <v>2800</v>
      </c>
      <c r="T49" s="10">
        <f t="shared" si="12"/>
        <v>2800</v>
      </c>
      <c r="U49" s="10">
        <v>14</v>
      </c>
      <c r="V49" s="10">
        <v>150</v>
      </c>
      <c r="W49" s="10">
        <f t="shared" si="3"/>
        <v>2100</v>
      </c>
      <c r="X49" s="10">
        <v>14</v>
      </c>
      <c r="Y49" s="10">
        <v>150</v>
      </c>
      <c r="Z49" s="10">
        <f t="shared" si="4"/>
        <v>2100</v>
      </c>
      <c r="AA49" s="10">
        <v>14</v>
      </c>
      <c r="AB49" s="10">
        <v>150</v>
      </c>
      <c r="AC49" s="10">
        <f t="shared" si="5"/>
        <v>2100</v>
      </c>
      <c r="AD49" s="11">
        <v>45</v>
      </c>
      <c r="AE49" s="26">
        <v>7</v>
      </c>
      <c r="AF49" s="7">
        <f t="shared" si="13"/>
        <v>315</v>
      </c>
      <c r="AG49" s="152">
        <v>1</v>
      </c>
      <c r="AH49" s="139">
        <f t="shared" si="7"/>
        <v>90</v>
      </c>
      <c r="AI49" s="139">
        <f t="shared" si="9"/>
        <v>15715</v>
      </c>
      <c r="AJ49" s="109">
        <f t="shared" si="8"/>
        <v>15715</v>
      </c>
      <c r="AM49" t="b">
        <f>D49='15.02.2022 Смета'!D51</f>
        <v>1</v>
      </c>
      <c r="AN49" t="b">
        <f>F49='15.02.2022 Смета'!E51</f>
        <v>1</v>
      </c>
      <c r="AO49" t="b">
        <f>G49='15.02.2022 Смета'!F51</f>
        <v>1</v>
      </c>
      <c r="AP49" t="b">
        <f>H49='15.02.2022 Смета'!G51</f>
        <v>0</v>
      </c>
    </row>
    <row r="50" spans="1:42" ht="26.25" x14ac:dyDescent="0.25">
      <c r="A50" s="108">
        <v>38</v>
      </c>
      <c r="B50" s="8" t="s">
        <v>13</v>
      </c>
      <c r="C50" s="21" t="s">
        <v>126</v>
      </c>
      <c r="D50" s="22" t="s">
        <v>289</v>
      </c>
      <c r="E50" s="21" t="s">
        <v>1001</v>
      </c>
      <c r="F50" s="35">
        <v>44824</v>
      </c>
      <c r="G50" s="35">
        <v>44829</v>
      </c>
      <c r="H50" s="21" t="s">
        <v>1073</v>
      </c>
      <c r="I50" s="22" t="s">
        <v>324</v>
      </c>
      <c r="J50" s="35">
        <v>44824</v>
      </c>
      <c r="K50" s="35">
        <v>44829</v>
      </c>
      <c r="L50" s="10">
        <v>1</v>
      </c>
      <c r="M50" s="10">
        <v>3400</v>
      </c>
      <c r="N50" s="10">
        <f t="shared" si="10"/>
        <v>3400</v>
      </c>
      <c r="O50" s="10">
        <v>1</v>
      </c>
      <c r="P50" s="10">
        <v>2900</v>
      </c>
      <c r="Q50" s="10">
        <f t="shared" si="11"/>
        <v>2900</v>
      </c>
      <c r="R50" s="10">
        <v>1</v>
      </c>
      <c r="S50" s="10">
        <v>2800</v>
      </c>
      <c r="T50" s="10">
        <f t="shared" si="12"/>
        <v>2800</v>
      </c>
      <c r="U50" s="10">
        <v>14</v>
      </c>
      <c r="V50" s="10">
        <v>150</v>
      </c>
      <c r="W50" s="10">
        <f t="shared" si="3"/>
        <v>2100</v>
      </c>
      <c r="X50" s="10">
        <v>14</v>
      </c>
      <c r="Y50" s="10">
        <v>150</v>
      </c>
      <c r="Z50" s="10">
        <f t="shared" si="4"/>
        <v>2100</v>
      </c>
      <c r="AA50" s="10">
        <v>14</v>
      </c>
      <c r="AB50" s="10">
        <v>150</v>
      </c>
      <c r="AC50" s="10">
        <f t="shared" si="5"/>
        <v>2100</v>
      </c>
      <c r="AD50" s="11">
        <v>45</v>
      </c>
      <c r="AE50" s="26">
        <v>7</v>
      </c>
      <c r="AF50" s="7">
        <f t="shared" si="13"/>
        <v>315</v>
      </c>
      <c r="AG50" s="152">
        <v>1</v>
      </c>
      <c r="AH50" s="139">
        <f t="shared" si="7"/>
        <v>90</v>
      </c>
      <c r="AI50" s="139">
        <f t="shared" si="9"/>
        <v>15715</v>
      </c>
      <c r="AJ50" s="109">
        <f t="shared" si="8"/>
        <v>15715</v>
      </c>
      <c r="AM50" t="b">
        <f>D50='15.02.2022 Смета'!D52</f>
        <v>1</v>
      </c>
      <c r="AN50" t="b">
        <f>F50='15.02.2022 Смета'!E52</f>
        <v>1</v>
      </c>
      <c r="AO50" t="b">
        <f>G50='15.02.2022 Смета'!F52</f>
        <v>1</v>
      </c>
      <c r="AP50" t="b">
        <f>H50='15.02.2022 Смета'!G52</f>
        <v>0</v>
      </c>
    </row>
    <row r="51" spans="1:42" ht="16.149999999999999" customHeight="1" x14ac:dyDescent="0.25">
      <c r="A51" s="108">
        <v>39</v>
      </c>
      <c r="B51" s="8"/>
      <c r="C51" s="21" t="s">
        <v>126</v>
      </c>
      <c r="D51" s="57" t="s">
        <v>285</v>
      </c>
      <c r="E51" s="9" t="s">
        <v>817</v>
      </c>
      <c r="F51" s="35">
        <v>44831</v>
      </c>
      <c r="G51" s="35">
        <v>44836</v>
      </c>
      <c r="H51" s="21" t="s">
        <v>323</v>
      </c>
      <c r="I51" s="57" t="s">
        <v>817</v>
      </c>
      <c r="J51" s="62">
        <v>44831</v>
      </c>
      <c r="K51" s="62">
        <v>44836</v>
      </c>
      <c r="L51" s="10"/>
      <c r="M51" s="10"/>
      <c r="N51" s="10"/>
      <c r="O51" s="10"/>
      <c r="P51" s="10"/>
      <c r="Q51" s="10"/>
      <c r="R51" s="10"/>
      <c r="S51" s="10"/>
      <c r="T51" s="10"/>
      <c r="U51" s="10">
        <v>15</v>
      </c>
      <c r="V51" s="10">
        <v>150</v>
      </c>
      <c r="W51" s="10">
        <f t="shared" si="3"/>
        <v>2250</v>
      </c>
      <c r="X51" s="10">
        <v>15</v>
      </c>
      <c r="Y51" s="10">
        <v>150</v>
      </c>
      <c r="Z51" s="10">
        <f t="shared" si="4"/>
        <v>2250</v>
      </c>
      <c r="AA51" s="10">
        <v>15</v>
      </c>
      <c r="AB51" s="10">
        <v>150</v>
      </c>
      <c r="AC51" s="10">
        <f t="shared" si="5"/>
        <v>2250</v>
      </c>
      <c r="AD51" s="11">
        <v>45</v>
      </c>
      <c r="AE51" s="26">
        <v>7</v>
      </c>
      <c r="AF51" s="7">
        <f t="shared" si="13"/>
        <v>315</v>
      </c>
      <c r="AG51" s="152">
        <v>1</v>
      </c>
      <c r="AH51" s="139">
        <f t="shared" si="7"/>
        <v>90</v>
      </c>
      <c r="AI51" s="139">
        <f t="shared" si="9"/>
        <v>7065</v>
      </c>
      <c r="AJ51" s="109">
        <f t="shared" si="8"/>
        <v>7065</v>
      </c>
      <c r="AM51" t="b">
        <f>D51='15.02.2022 Смета'!D53</f>
        <v>1</v>
      </c>
      <c r="AN51" t="b">
        <f>F51='15.02.2022 Смета'!E53</f>
        <v>1</v>
      </c>
      <c r="AO51" t="b">
        <f>G51='15.02.2022 Смета'!F53</f>
        <v>1</v>
      </c>
      <c r="AP51" t="b">
        <f>H51='15.02.2022 Смета'!G53</f>
        <v>1</v>
      </c>
    </row>
    <row r="52" spans="1:42" x14ac:dyDescent="0.25">
      <c r="A52" s="106"/>
      <c r="B52" s="96"/>
      <c r="C52" s="97"/>
      <c r="D52" s="180" t="s">
        <v>840</v>
      </c>
      <c r="E52" s="99"/>
      <c r="F52" s="99"/>
      <c r="G52" s="99"/>
      <c r="H52" s="99"/>
      <c r="I52" s="99"/>
      <c r="J52" s="99"/>
      <c r="K52" s="99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2"/>
      <c r="AE52" s="79"/>
      <c r="AF52" s="79"/>
      <c r="AG52" s="153"/>
      <c r="AH52" s="151"/>
      <c r="AI52" s="151"/>
      <c r="AJ52" s="164"/>
      <c r="AM52" t="b">
        <f>D52='15.02.2022 Смета'!D54</f>
        <v>1</v>
      </c>
      <c r="AN52" t="b">
        <f>F52='15.02.2022 Смета'!E54</f>
        <v>1</v>
      </c>
      <c r="AO52" t="b">
        <f>G52='15.02.2022 Смета'!F54</f>
        <v>1</v>
      </c>
      <c r="AP52" t="b">
        <f>H52='15.02.2022 Смета'!G54</f>
        <v>1</v>
      </c>
    </row>
    <row r="53" spans="1:42" ht="16.149999999999999" customHeight="1" x14ac:dyDescent="0.25">
      <c r="A53" s="108">
        <v>40</v>
      </c>
      <c r="B53" s="8" t="s">
        <v>216</v>
      </c>
      <c r="C53" s="21" t="s">
        <v>122</v>
      </c>
      <c r="D53" s="22" t="s">
        <v>556</v>
      </c>
      <c r="E53" s="21" t="s">
        <v>335</v>
      </c>
      <c r="F53" s="35">
        <v>44622</v>
      </c>
      <c r="G53" s="35">
        <v>44625</v>
      </c>
      <c r="H53" s="21" t="s">
        <v>336</v>
      </c>
      <c r="I53" s="22" t="s">
        <v>335</v>
      </c>
      <c r="J53" s="35">
        <v>44622</v>
      </c>
      <c r="K53" s="35">
        <v>44625</v>
      </c>
      <c r="L53" s="10"/>
      <c r="M53" s="10">
        <v>3400</v>
      </c>
      <c r="N53" s="10">
        <f>L53*M53</f>
        <v>0</v>
      </c>
      <c r="O53" s="10"/>
      <c r="P53" s="10">
        <v>2900</v>
      </c>
      <c r="Q53" s="10">
        <f>O53*P53</f>
        <v>0</v>
      </c>
      <c r="R53" s="10"/>
      <c r="S53" s="10">
        <v>2800</v>
      </c>
      <c r="T53" s="10">
        <f>R53*S53</f>
        <v>0</v>
      </c>
      <c r="U53" s="10">
        <v>18</v>
      </c>
      <c r="V53" s="10">
        <v>150</v>
      </c>
      <c r="W53" s="10">
        <f t="shared" si="3"/>
        <v>2700</v>
      </c>
      <c r="X53" s="10">
        <v>18</v>
      </c>
      <c r="Y53" s="10">
        <v>150</v>
      </c>
      <c r="Z53" s="10">
        <f t="shared" si="4"/>
        <v>2700</v>
      </c>
      <c r="AA53" s="10">
        <v>18</v>
      </c>
      <c r="AB53" s="10">
        <v>150</v>
      </c>
      <c r="AC53" s="10">
        <f t="shared" si="5"/>
        <v>2700</v>
      </c>
      <c r="AD53" s="11"/>
      <c r="AE53" s="26">
        <v>7</v>
      </c>
      <c r="AF53" s="7">
        <f t="shared" si="13"/>
        <v>0</v>
      </c>
      <c r="AG53" s="152">
        <v>1</v>
      </c>
      <c r="AH53" s="139">
        <f t="shared" si="7"/>
        <v>54</v>
      </c>
      <c r="AI53" s="139">
        <f t="shared" si="9"/>
        <v>8100</v>
      </c>
      <c r="AJ53" s="109">
        <f t="shared" si="8"/>
        <v>8100</v>
      </c>
      <c r="AM53" t="b">
        <f>D53='15.02.2022 Смета'!D55</f>
        <v>1</v>
      </c>
      <c r="AN53" t="b">
        <f>F53='15.02.2022 Смета'!E55</f>
        <v>1</v>
      </c>
      <c r="AO53" t="b">
        <f>G53='15.02.2022 Смета'!F55</f>
        <v>1</v>
      </c>
      <c r="AP53" t="b">
        <f>H53='15.02.2022 Смета'!G55</f>
        <v>1</v>
      </c>
    </row>
    <row r="54" spans="1:42" ht="16.149999999999999" customHeight="1" x14ac:dyDescent="0.25">
      <c r="A54" s="112">
        <v>41</v>
      </c>
      <c r="B54" s="8" t="s">
        <v>216</v>
      </c>
      <c r="C54" s="21" t="s">
        <v>122</v>
      </c>
      <c r="D54" s="22" t="s">
        <v>557</v>
      </c>
      <c r="E54" s="21" t="s">
        <v>335</v>
      </c>
      <c r="F54" s="35">
        <v>44648</v>
      </c>
      <c r="G54" s="35">
        <v>44651</v>
      </c>
      <c r="H54" s="21" t="s">
        <v>334</v>
      </c>
      <c r="I54" s="22" t="s">
        <v>335</v>
      </c>
      <c r="J54" s="35">
        <v>44648</v>
      </c>
      <c r="K54" s="35">
        <v>44651</v>
      </c>
      <c r="L54" s="10"/>
      <c r="M54" s="10">
        <v>3400</v>
      </c>
      <c r="N54" s="10">
        <f>L54*M54</f>
        <v>0</v>
      </c>
      <c r="O54" s="10"/>
      <c r="P54" s="10">
        <v>2900</v>
      </c>
      <c r="Q54" s="10">
        <f>O54*P54</f>
        <v>0</v>
      </c>
      <c r="R54" s="10"/>
      <c r="S54" s="10">
        <v>2800</v>
      </c>
      <c r="T54" s="10">
        <f>R54*S54</f>
        <v>0</v>
      </c>
      <c r="U54" s="10">
        <v>18</v>
      </c>
      <c r="V54" s="10">
        <v>150</v>
      </c>
      <c r="W54" s="10">
        <f t="shared" si="3"/>
        <v>2700</v>
      </c>
      <c r="X54" s="10">
        <v>18</v>
      </c>
      <c r="Y54" s="10">
        <v>150</v>
      </c>
      <c r="Z54" s="10">
        <f t="shared" si="4"/>
        <v>2700</v>
      </c>
      <c r="AA54" s="10">
        <v>18</v>
      </c>
      <c r="AB54" s="10">
        <v>150</v>
      </c>
      <c r="AC54" s="10">
        <f t="shared" si="5"/>
        <v>2700</v>
      </c>
      <c r="AD54" s="11"/>
      <c r="AE54" s="26">
        <v>7</v>
      </c>
      <c r="AF54" s="7">
        <f t="shared" si="13"/>
        <v>0</v>
      </c>
      <c r="AG54" s="152">
        <v>1</v>
      </c>
      <c r="AH54" s="139">
        <f t="shared" si="7"/>
        <v>54</v>
      </c>
      <c r="AI54" s="139">
        <f t="shared" si="9"/>
        <v>8100</v>
      </c>
      <c r="AJ54" s="109">
        <f t="shared" si="8"/>
        <v>8100</v>
      </c>
      <c r="AM54" t="b">
        <f>D54='15.02.2022 Смета'!D56</f>
        <v>1</v>
      </c>
      <c r="AN54" t="b">
        <f>F54='15.02.2022 Смета'!E56</f>
        <v>1</v>
      </c>
      <c r="AO54" t="b">
        <f>G54='15.02.2022 Смета'!F56</f>
        <v>1</v>
      </c>
      <c r="AP54" t="b">
        <f>H54='15.02.2022 Смета'!G56</f>
        <v>1</v>
      </c>
    </row>
    <row r="55" spans="1:42" ht="27" customHeight="1" x14ac:dyDescent="0.25">
      <c r="A55" s="108">
        <v>42</v>
      </c>
      <c r="B55" s="8"/>
      <c r="C55" s="47" t="s">
        <v>122</v>
      </c>
      <c r="D55" s="22" t="s">
        <v>93</v>
      </c>
      <c r="E55" s="21" t="s">
        <v>338</v>
      </c>
      <c r="F55" s="35">
        <v>44698</v>
      </c>
      <c r="G55" s="35">
        <v>44701</v>
      </c>
      <c r="H55" s="21" t="s">
        <v>764</v>
      </c>
      <c r="I55" s="53" t="s">
        <v>338</v>
      </c>
      <c r="J55" s="52">
        <v>44698</v>
      </c>
      <c r="K55" s="52">
        <v>44701</v>
      </c>
      <c r="L55" s="49"/>
      <c r="M55" s="49"/>
      <c r="N55" s="60"/>
      <c r="O55" s="49"/>
      <c r="P55" s="49"/>
      <c r="Q55" s="60"/>
      <c r="R55" s="49"/>
      <c r="S55" s="49"/>
      <c r="T55" s="61"/>
      <c r="U55" s="49">
        <v>117</v>
      </c>
      <c r="V55" s="49">
        <v>150</v>
      </c>
      <c r="W55" s="49">
        <f t="shared" si="3"/>
        <v>17550</v>
      </c>
      <c r="X55" s="49">
        <v>58</v>
      </c>
      <c r="Y55" s="49">
        <v>150</v>
      </c>
      <c r="Z55" s="49">
        <f t="shared" si="4"/>
        <v>8700</v>
      </c>
      <c r="AA55" s="49">
        <v>58</v>
      </c>
      <c r="AB55" s="49">
        <v>150</v>
      </c>
      <c r="AC55" s="49">
        <f t="shared" si="5"/>
        <v>8700</v>
      </c>
      <c r="AD55" s="65">
        <v>170</v>
      </c>
      <c r="AE55" s="54">
        <v>7</v>
      </c>
      <c r="AF55" s="55">
        <v>1192</v>
      </c>
      <c r="AG55" s="152">
        <v>1</v>
      </c>
      <c r="AH55" s="154">
        <f t="shared" si="7"/>
        <v>403</v>
      </c>
      <c r="AI55" s="139">
        <f t="shared" si="9"/>
        <v>36142</v>
      </c>
      <c r="AJ55" s="165">
        <f t="shared" si="8"/>
        <v>36142</v>
      </c>
      <c r="AM55" t="b">
        <f>D55='15.02.2022 Смета'!D57</f>
        <v>1</v>
      </c>
      <c r="AN55" t="b">
        <f>F55='15.02.2022 Смета'!E57</f>
        <v>1</v>
      </c>
      <c r="AO55" t="b">
        <f>G55='15.02.2022 Смета'!F57</f>
        <v>1</v>
      </c>
      <c r="AP55" t="b">
        <f>H55='15.02.2022 Смета'!G57</f>
        <v>1</v>
      </c>
    </row>
    <row r="56" spans="1:42" ht="16.149999999999999" customHeight="1" x14ac:dyDescent="0.25">
      <c r="A56" s="108">
        <v>43</v>
      </c>
      <c r="B56" s="8" t="s">
        <v>18</v>
      </c>
      <c r="C56" s="21" t="s">
        <v>122</v>
      </c>
      <c r="D56" s="22" t="s">
        <v>559</v>
      </c>
      <c r="E56" s="21" t="s">
        <v>341</v>
      </c>
      <c r="F56" s="35">
        <v>44731</v>
      </c>
      <c r="G56" s="35">
        <v>44734</v>
      </c>
      <c r="H56" s="21" t="s">
        <v>332</v>
      </c>
      <c r="I56" s="38" t="s">
        <v>341</v>
      </c>
      <c r="J56" s="35">
        <v>44731</v>
      </c>
      <c r="K56" s="35">
        <v>44734</v>
      </c>
      <c r="L56" s="10">
        <v>2</v>
      </c>
      <c r="M56" s="10">
        <v>3400</v>
      </c>
      <c r="N56" s="10">
        <f t="shared" ref="N56:N127" si="14">L56*M56</f>
        <v>6800</v>
      </c>
      <c r="O56" s="10">
        <v>2</v>
      </c>
      <c r="P56" s="10">
        <v>2900</v>
      </c>
      <c r="Q56" s="10">
        <f t="shared" ref="Q56:Q127" si="15">O56*P56</f>
        <v>5800</v>
      </c>
      <c r="R56" s="10">
        <v>2</v>
      </c>
      <c r="S56" s="10">
        <v>2800</v>
      </c>
      <c r="T56" s="10">
        <f t="shared" ref="T56:T127" si="16">R56*S56</f>
        <v>5600</v>
      </c>
      <c r="U56" s="10">
        <v>26</v>
      </c>
      <c r="V56" s="10">
        <v>150</v>
      </c>
      <c r="W56" s="10">
        <f t="shared" si="3"/>
        <v>3900</v>
      </c>
      <c r="X56" s="10">
        <v>26</v>
      </c>
      <c r="Y56" s="10">
        <v>150</v>
      </c>
      <c r="Z56" s="10">
        <f t="shared" si="4"/>
        <v>3900</v>
      </c>
      <c r="AA56" s="10">
        <v>26</v>
      </c>
      <c r="AB56" s="10">
        <v>150</v>
      </c>
      <c r="AC56" s="10">
        <f t="shared" si="5"/>
        <v>3900</v>
      </c>
      <c r="AD56" s="11">
        <v>84</v>
      </c>
      <c r="AE56" s="26">
        <v>7</v>
      </c>
      <c r="AF56" s="7">
        <f t="shared" ref="AF56:AF127" si="17">AD56*AE56</f>
        <v>588</v>
      </c>
      <c r="AG56" s="152">
        <v>1</v>
      </c>
      <c r="AH56" s="139">
        <f t="shared" si="7"/>
        <v>168</v>
      </c>
      <c r="AI56" s="139">
        <f t="shared" si="9"/>
        <v>30488</v>
      </c>
      <c r="AJ56" s="109">
        <f t="shared" si="8"/>
        <v>30488</v>
      </c>
      <c r="AM56" t="b">
        <f>D56='15.02.2022 Смета'!D58</f>
        <v>1</v>
      </c>
      <c r="AN56" t="b">
        <f>F56='15.02.2022 Смета'!E58</f>
        <v>1</v>
      </c>
      <c r="AO56" t="b">
        <f>G56='15.02.2022 Смета'!F58</f>
        <v>1</v>
      </c>
      <c r="AP56" t="b">
        <f>H56='15.02.2022 Смета'!G58</f>
        <v>1</v>
      </c>
    </row>
    <row r="57" spans="1:42" ht="16.149999999999999" customHeight="1" x14ac:dyDescent="0.25">
      <c r="A57" s="114">
        <v>44</v>
      </c>
      <c r="B57" s="8" t="s">
        <v>18</v>
      </c>
      <c r="C57" s="21" t="s">
        <v>122</v>
      </c>
      <c r="D57" s="22" t="s">
        <v>558</v>
      </c>
      <c r="E57" s="21" t="s">
        <v>340</v>
      </c>
      <c r="F57" s="35">
        <v>44735</v>
      </c>
      <c r="G57" s="35">
        <v>44738</v>
      </c>
      <c r="H57" s="21" t="s">
        <v>332</v>
      </c>
      <c r="I57" s="22" t="s">
        <v>340</v>
      </c>
      <c r="J57" s="35">
        <v>44735</v>
      </c>
      <c r="K57" s="35">
        <v>44738</v>
      </c>
      <c r="L57" s="10">
        <v>2</v>
      </c>
      <c r="M57" s="10">
        <v>3400</v>
      </c>
      <c r="N57" s="10">
        <f t="shared" si="14"/>
        <v>6800</v>
      </c>
      <c r="O57" s="10">
        <v>2</v>
      </c>
      <c r="P57" s="10">
        <v>2900</v>
      </c>
      <c r="Q57" s="10">
        <f t="shared" si="15"/>
        <v>5800</v>
      </c>
      <c r="R57" s="10">
        <v>2</v>
      </c>
      <c r="S57" s="10">
        <v>2800</v>
      </c>
      <c r="T57" s="10">
        <f t="shared" si="16"/>
        <v>5600</v>
      </c>
      <c r="U57" s="10">
        <v>26</v>
      </c>
      <c r="V57" s="10">
        <v>150</v>
      </c>
      <c r="W57" s="10">
        <f t="shared" si="3"/>
        <v>3900</v>
      </c>
      <c r="X57" s="10">
        <v>26</v>
      </c>
      <c r="Y57" s="10">
        <v>150</v>
      </c>
      <c r="Z57" s="10">
        <f t="shared" si="4"/>
        <v>3900</v>
      </c>
      <c r="AA57" s="10">
        <v>26</v>
      </c>
      <c r="AB57" s="10">
        <v>150</v>
      </c>
      <c r="AC57" s="10">
        <f t="shared" si="5"/>
        <v>3900</v>
      </c>
      <c r="AD57" s="11">
        <v>84</v>
      </c>
      <c r="AE57" s="26">
        <v>7</v>
      </c>
      <c r="AF57" s="7">
        <f t="shared" si="17"/>
        <v>588</v>
      </c>
      <c r="AG57" s="152">
        <v>1</v>
      </c>
      <c r="AH57" s="139">
        <f t="shared" si="7"/>
        <v>168</v>
      </c>
      <c r="AI57" s="139">
        <f t="shared" si="9"/>
        <v>30488</v>
      </c>
      <c r="AJ57" s="109">
        <f t="shared" si="8"/>
        <v>30488</v>
      </c>
      <c r="AM57" t="b">
        <f>D57='15.02.2022 Смета'!D59</f>
        <v>1</v>
      </c>
      <c r="AN57" t="b">
        <f>F57='15.02.2022 Смета'!E59</f>
        <v>1</v>
      </c>
      <c r="AO57" t="b">
        <f>G57='15.02.2022 Смета'!F59</f>
        <v>1</v>
      </c>
      <c r="AP57" t="b">
        <f>H57='15.02.2022 Смета'!G59</f>
        <v>1</v>
      </c>
    </row>
    <row r="58" spans="1:42" ht="16.149999999999999" customHeight="1" x14ac:dyDescent="0.25">
      <c r="A58" s="108">
        <v>45</v>
      </c>
      <c r="B58" s="8" t="s">
        <v>18</v>
      </c>
      <c r="C58" s="21" t="s">
        <v>122</v>
      </c>
      <c r="D58" s="22" t="s">
        <v>560</v>
      </c>
      <c r="E58" s="21" t="s">
        <v>342</v>
      </c>
      <c r="F58" s="35">
        <v>44761</v>
      </c>
      <c r="G58" s="35">
        <v>44764</v>
      </c>
      <c r="H58" s="21" t="s">
        <v>331</v>
      </c>
      <c r="I58" s="38" t="s">
        <v>342</v>
      </c>
      <c r="J58" s="35">
        <v>44761</v>
      </c>
      <c r="K58" s="35">
        <v>44764</v>
      </c>
      <c r="L58" s="10">
        <v>2</v>
      </c>
      <c r="M58" s="10">
        <v>3400</v>
      </c>
      <c r="N58" s="10">
        <f t="shared" si="14"/>
        <v>6800</v>
      </c>
      <c r="O58" s="10">
        <v>2</v>
      </c>
      <c r="P58" s="10">
        <v>2900</v>
      </c>
      <c r="Q58" s="10">
        <f t="shared" si="15"/>
        <v>5800</v>
      </c>
      <c r="R58" s="10">
        <v>2</v>
      </c>
      <c r="S58" s="10">
        <v>2800</v>
      </c>
      <c r="T58" s="10">
        <f t="shared" si="16"/>
        <v>5600</v>
      </c>
      <c r="U58" s="10">
        <v>26</v>
      </c>
      <c r="V58" s="10">
        <v>150</v>
      </c>
      <c r="W58" s="10">
        <f t="shared" si="3"/>
        <v>3900</v>
      </c>
      <c r="X58" s="10">
        <v>26</v>
      </c>
      <c r="Y58" s="10">
        <v>150</v>
      </c>
      <c r="Z58" s="10">
        <f t="shared" si="4"/>
        <v>3900</v>
      </c>
      <c r="AA58" s="10">
        <v>26</v>
      </c>
      <c r="AB58" s="10">
        <v>150</v>
      </c>
      <c r="AC58" s="10">
        <f t="shared" si="5"/>
        <v>3900</v>
      </c>
      <c r="AD58" s="11">
        <v>84</v>
      </c>
      <c r="AE58" s="26">
        <v>7</v>
      </c>
      <c r="AF58" s="7">
        <f t="shared" si="17"/>
        <v>588</v>
      </c>
      <c r="AG58" s="152">
        <v>1</v>
      </c>
      <c r="AH58" s="139">
        <f t="shared" si="7"/>
        <v>168</v>
      </c>
      <c r="AI58" s="139">
        <f t="shared" si="9"/>
        <v>30488</v>
      </c>
      <c r="AJ58" s="109">
        <f t="shared" si="8"/>
        <v>30488</v>
      </c>
      <c r="AM58" t="b">
        <f>D58='15.02.2022 Смета'!D60</f>
        <v>1</v>
      </c>
      <c r="AN58" t="b">
        <f>F58='15.02.2022 Смета'!E60</f>
        <v>1</v>
      </c>
      <c r="AO58" t="b">
        <f>G58='15.02.2022 Смета'!F60</f>
        <v>1</v>
      </c>
      <c r="AP58" t="b">
        <f>H58='15.02.2022 Смета'!G60</f>
        <v>1</v>
      </c>
    </row>
    <row r="59" spans="1:42" ht="16.149999999999999" customHeight="1" x14ac:dyDescent="0.25">
      <c r="A59" s="108">
        <v>46</v>
      </c>
      <c r="B59" s="8" t="s">
        <v>18</v>
      </c>
      <c r="C59" s="21" t="s">
        <v>122</v>
      </c>
      <c r="D59" s="22" t="s">
        <v>560</v>
      </c>
      <c r="E59" s="21" t="s">
        <v>343</v>
      </c>
      <c r="F59" s="35">
        <v>44796</v>
      </c>
      <c r="G59" s="35">
        <v>44799</v>
      </c>
      <c r="H59" s="21" t="s">
        <v>331</v>
      </c>
      <c r="I59" s="38" t="s">
        <v>343</v>
      </c>
      <c r="J59" s="35">
        <v>44796</v>
      </c>
      <c r="K59" s="35">
        <v>44799</v>
      </c>
      <c r="L59" s="10">
        <v>2</v>
      </c>
      <c r="M59" s="10">
        <v>3400</v>
      </c>
      <c r="N59" s="10">
        <f t="shared" si="14"/>
        <v>6800</v>
      </c>
      <c r="O59" s="10">
        <v>2</v>
      </c>
      <c r="P59" s="10">
        <v>2900</v>
      </c>
      <c r="Q59" s="10">
        <f t="shared" si="15"/>
        <v>5800</v>
      </c>
      <c r="R59" s="10">
        <v>2</v>
      </c>
      <c r="S59" s="10">
        <v>2800</v>
      </c>
      <c r="T59" s="10">
        <f t="shared" si="16"/>
        <v>5600</v>
      </c>
      <c r="U59" s="10">
        <v>26</v>
      </c>
      <c r="V59" s="10">
        <v>150</v>
      </c>
      <c r="W59" s="10">
        <f t="shared" si="3"/>
        <v>3900</v>
      </c>
      <c r="X59" s="10">
        <v>26</v>
      </c>
      <c r="Y59" s="10">
        <v>150</v>
      </c>
      <c r="Z59" s="10">
        <f t="shared" si="4"/>
        <v>3900</v>
      </c>
      <c r="AA59" s="10">
        <v>26</v>
      </c>
      <c r="AB59" s="10">
        <v>150</v>
      </c>
      <c r="AC59" s="10">
        <f t="shared" si="5"/>
        <v>3900</v>
      </c>
      <c r="AD59" s="11">
        <v>84</v>
      </c>
      <c r="AE59" s="26">
        <v>7</v>
      </c>
      <c r="AF59" s="7">
        <f t="shared" si="17"/>
        <v>588</v>
      </c>
      <c r="AG59" s="152">
        <v>1</v>
      </c>
      <c r="AH59" s="139">
        <f t="shared" si="7"/>
        <v>168</v>
      </c>
      <c r="AI59" s="139">
        <f t="shared" si="9"/>
        <v>30488</v>
      </c>
      <c r="AJ59" s="109">
        <f t="shared" si="8"/>
        <v>30488</v>
      </c>
      <c r="AM59" t="b">
        <f>D59='15.02.2022 Смета'!D61</f>
        <v>1</v>
      </c>
      <c r="AN59" t="b">
        <f>F59='15.02.2022 Смета'!E61</f>
        <v>1</v>
      </c>
      <c r="AO59" t="b">
        <f>G59='15.02.2022 Смета'!F61</f>
        <v>1</v>
      </c>
      <c r="AP59" t="b">
        <f>H59='15.02.2022 Смета'!G61</f>
        <v>1</v>
      </c>
    </row>
    <row r="60" spans="1:42" ht="27" customHeight="1" x14ac:dyDescent="0.25">
      <c r="A60" s="108">
        <v>47</v>
      </c>
      <c r="B60" s="8" t="s">
        <v>216</v>
      </c>
      <c r="C60" s="21" t="s">
        <v>122</v>
      </c>
      <c r="D60" s="22" t="s">
        <v>561</v>
      </c>
      <c r="E60" s="21" t="s">
        <v>828</v>
      </c>
      <c r="F60" s="35">
        <v>44810</v>
      </c>
      <c r="G60" s="35">
        <v>44813</v>
      </c>
      <c r="H60" s="21" t="s">
        <v>1074</v>
      </c>
      <c r="I60" s="38" t="s">
        <v>828</v>
      </c>
      <c r="J60" s="35">
        <v>44810</v>
      </c>
      <c r="K60" s="35">
        <v>44813</v>
      </c>
      <c r="L60" s="10">
        <v>1</v>
      </c>
      <c r="M60" s="10">
        <v>3400</v>
      </c>
      <c r="N60" s="10">
        <f t="shared" si="14"/>
        <v>3400</v>
      </c>
      <c r="O60" s="10">
        <v>1</v>
      </c>
      <c r="P60" s="10">
        <v>2900</v>
      </c>
      <c r="Q60" s="10">
        <f t="shared" si="15"/>
        <v>2900</v>
      </c>
      <c r="R60" s="10">
        <v>1</v>
      </c>
      <c r="S60" s="10">
        <v>2800</v>
      </c>
      <c r="T60" s="10">
        <f t="shared" si="16"/>
        <v>2800</v>
      </c>
      <c r="U60" s="10">
        <v>18</v>
      </c>
      <c r="V60" s="10">
        <v>150</v>
      </c>
      <c r="W60" s="10">
        <f t="shared" si="3"/>
        <v>2700</v>
      </c>
      <c r="X60" s="10">
        <v>18</v>
      </c>
      <c r="Y60" s="10">
        <v>150</v>
      </c>
      <c r="Z60" s="10">
        <f t="shared" si="4"/>
        <v>2700</v>
      </c>
      <c r="AA60" s="10">
        <v>18</v>
      </c>
      <c r="AB60" s="10">
        <v>150</v>
      </c>
      <c r="AC60" s="10">
        <f t="shared" si="5"/>
        <v>2700</v>
      </c>
      <c r="AD60" s="11">
        <v>54</v>
      </c>
      <c r="AE60" s="26">
        <v>7</v>
      </c>
      <c r="AF60" s="7">
        <f t="shared" si="17"/>
        <v>378</v>
      </c>
      <c r="AG60" s="152">
        <v>1</v>
      </c>
      <c r="AH60" s="139">
        <f t="shared" si="7"/>
        <v>111</v>
      </c>
      <c r="AI60" s="139">
        <f t="shared" si="9"/>
        <v>17578</v>
      </c>
      <c r="AJ60" s="109">
        <f t="shared" si="8"/>
        <v>17578</v>
      </c>
      <c r="AM60" t="b">
        <f>D60='15.02.2022 Смета'!D62</f>
        <v>1</v>
      </c>
      <c r="AN60" t="b">
        <f>F60='15.02.2022 Смета'!E62</f>
        <v>1</v>
      </c>
      <c r="AO60" t="b">
        <f>G60='15.02.2022 Смета'!F62</f>
        <v>1</v>
      </c>
      <c r="AP60" t="b">
        <f>H60='15.02.2022 Смета'!G62</f>
        <v>0</v>
      </c>
    </row>
    <row r="61" spans="1:42" x14ac:dyDescent="0.25">
      <c r="A61" s="108">
        <v>48</v>
      </c>
      <c r="B61" s="8"/>
      <c r="C61" s="8" t="s">
        <v>122</v>
      </c>
      <c r="D61" s="57" t="s">
        <v>561</v>
      </c>
      <c r="E61" s="9" t="s">
        <v>827</v>
      </c>
      <c r="F61" s="35">
        <v>44831</v>
      </c>
      <c r="G61" s="35">
        <v>44834</v>
      </c>
      <c r="H61" s="21" t="s">
        <v>334</v>
      </c>
      <c r="I61" s="57" t="s">
        <v>827</v>
      </c>
      <c r="J61" s="62">
        <v>44831</v>
      </c>
      <c r="K61" s="62">
        <v>44834</v>
      </c>
      <c r="L61" s="10">
        <v>1</v>
      </c>
      <c r="M61" s="10">
        <v>3400</v>
      </c>
      <c r="N61" s="10">
        <f t="shared" si="14"/>
        <v>3400</v>
      </c>
      <c r="O61" s="10">
        <v>1</v>
      </c>
      <c r="P61" s="10">
        <v>2900</v>
      </c>
      <c r="Q61" s="10">
        <f t="shared" si="15"/>
        <v>2900</v>
      </c>
      <c r="R61" s="10">
        <v>1</v>
      </c>
      <c r="S61" s="10">
        <v>2800</v>
      </c>
      <c r="T61" s="10">
        <f t="shared" si="16"/>
        <v>2800</v>
      </c>
      <c r="U61" s="10">
        <v>18</v>
      </c>
      <c r="V61" s="10">
        <v>150</v>
      </c>
      <c r="W61" s="10">
        <f t="shared" si="3"/>
        <v>2700</v>
      </c>
      <c r="X61" s="10">
        <v>18</v>
      </c>
      <c r="Y61" s="10">
        <v>150</v>
      </c>
      <c r="Z61" s="10">
        <f t="shared" si="4"/>
        <v>2700</v>
      </c>
      <c r="AA61" s="10">
        <v>18</v>
      </c>
      <c r="AB61" s="10">
        <v>150</v>
      </c>
      <c r="AC61" s="10">
        <f t="shared" si="5"/>
        <v>2700</v>
      </c>
      <c r="AD61" s="11">
        <v>54</v>
      </c>
      <c r="AE61" s="26">
        <v>7</v>
      </c>
      <c r="AF61" s="7">
        <f t="shared" si="17"/>
        <v>378</v>
      </c>
      <c r="AG61" s="152">
        <v>1</v>
      </c>
      <c r="AH61" s="139">
        <f t="shared" si="7"/>
        <v>111</v>
      </c>
      <c r="AI61" s="139">
        <f t="shared" si="9"/>
        <v>17578</v>
      </c>
      <c r="AJ61" s="109">
        <f t="shared" si="8"/>
        <v>17578</v>
      </c>
      <c r="AM61" t="b">
        <f>D61='15.02.2022 Смета'!D63</f>
        <v>1</v>
      </c>
      <c r="AN61" t="b">
        <f>F61='15.02.2022 Смета'!E63</f>
        <v>1</v>
      </c>
      <c r="AO61" t="b">
        <f>G61='15.02.2022 Смета'!F63</f>
        <v>1</v>
      </c>
      <c r="AP61" t="b">
        <f>H61='15.02.2022 Смета'!G63</f>
        <v>1</v>
      </c>
    </row>
    <row r="62" spans="1:42" x14ac:dyDescent="0.25">
      <c r="A62" s="106"/>
      <c r="B62" s="96"/>
      <c r="C62" s="97"/>
      <c r="D62" s="179" t="s">
        <v>922</v>
      </c>
      <c r="E62" s="99"/>
      <c r="F62" s="99"/>
      <c r="G62" s="99"/>
      <c r="H62" s="99"/>
      <c r="I62" s="99"/>
      <c r="J62" s="99"/>
      <c r="K62" s="99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2"/>
      <c r="AE62" s="79"/>
      <c r="AF62" s="79"/>
      <c r="AG62" s="153"/>
      <c r="AH62" s="151"/>
      <c r="AI62" s="151"/>
      <c r="AJ62" s="164"/>
      <c r="AM62" t="b">
        <f>D62='15.02.2022 Смета'!D64</f>
        <v>1</v>
      </c>
      <c r="AN62" t="b">
        <f>F62='15.02.2022 Смета'!E64</f>
        <v>1</v>
      </c>
      <c r="AO62" t="b">
        <f>G62='15.02.2022 Смета'!F64</f>
        <v>1</v>
      </c>
      <c r="AP62" t="b">
        <f>H62='15.02.2022 Смета'!G64</f>
        <v>1</v>
      </c>
    </row>
    <row r="63" spans="1:42" ht="16.149999999999999" customHeight="1" x14ac:dyDescent="0.25">
      <c r="A63" s="108">
        <v>49</v>
      </c>
      <c r="B63" s="8" t="s">
        <v>17</v>
      </c>
      <c r="C63" s="21" t="s">
        <v>150</v>
      </c>
      <c r="D63" s="22" t="s">
        <v>173</v>
      </c>
      <c r="E63" s="21" t="s">
        <v>340</v>
      </c>
      <c r="F63" s="35">
        <v>44712</v>
      </c>
      <c r="G63" s="35">
        <v>44715</v>
      </c>
      <c r="H63" s="21" t="s">
        <v>301</v>
      </c>
      <c r="I63" s="38" t="s">
        <v>340</v>
      </c>
      <c r="J63" s="35">
        <v>44712</v>
      </c>
      <c r="K63" s="35">
        <v>44715</v>
      </c>
      <c r="L63" s="10"/>
      <c r="M63" s="10">
        <v>3400</v>
      </c>
      <c r="N63" s="10">
        <f t="shared" si="14"/>
        <v>0</v>
      </c>
      <c r="O63" s="10"/>
      <c r="P63" s="10">
        <v>2900</v>
      </c>
      <c r="Q63" s="10">
        <f t="shared" si="15"/>
        <v>0</v>
      </c>
      <c r="R63" s="10"/>
      <c r="S63" s="10">
        <v>2800</v>
      </c>
      <c r="T63" s="10">
        <f t="shared" si="16"/>
        <v>0</v>
      </c>
      <c r="U63" s="10">
        <v>49</v>
      </c>
      <c r="V63" s="10">
        <v>150</v>
      </c>
      <c r="W63" s="10">
        <f t="shared" si="3"/>
        <v>7350</v>
      </c>
      <c r="X63" s="10">
        <v>49</v>
      </c>
      <c r="Y63" s="10">
        <v>150</v>
      </c>
      <c r="Z63" s="10">
        <f t="shared" si="4"/>
        <v>7350</v>
      </c>
      <c r="AA63" s="10">
        <v>49</v>
      </c>
      <c r="AB63" s="10">
        <v>150</v>
      </c>
      <c r="AC63" s="10">
        <f t="shared" si="5"/>
        <v>7350</v>
      </c>
      <c r="AD63" s="11">
        <v>147</v>
      </c>
      <c r="AE63" s="26">
        <v>7</v>
      </c>
      <c r="AF63" s="7">
        <f t="shared" si="17"/>
        <v>1029</v>
      </c>
      <c r="AG63" s="152">
        <v>1</v>
      </c>
      <c r="AH63" s="139">
        <f t="shared" si="7"/>
        <v>294</v>
      </c>
      <c r="AI63" s="139">
        <f t="shared" si="9"/>
        <v>23079</v>
      </c>
      <c r="AJ63" s="109">
        <f t="shared" si="8"/>
        <v>23079</v>
      </c>
      <c r="AM63" t="b">
        <f>D63='15.02.2022 Смета'!D65</f>
        <v>1</v>
      </c>
      <c r="AN63" t="b">
        <f>F63='15.02.2022 Смета'!E65</f>
        <v>1</v>
      </c>
      <c r="AO63" t="b">
        <f>G63='15.02.2022 Смета'!F65</f>
        <v>1</v>
      </c>
      <c r="AP63" t="b">
        <f>H63='15.02.2022 Смета'!G65</f>
        <v>1</v>
      </c>
    </row>
    <row r="64" spans="1:42" ht="16.149999999999999" customHeight="1" x14ac:dyDescent="0.25">
      <c r="A64" s="108">
        <v>50</v>
      </c>
      <c r="B64" s="8" t="s">
        <v>17</v>
      </c>
      <c r="C64" s="21" t="s">
        <v>150</v>
      </c>
      <c r="D64" s="22" t="s">
        <v>174</v>
      </c>
      <c r="E64" s="21" t="s">
        <v>344</v>
      </c>
      <c r="F64" s="35">
        <v>44733</v>
      </c>
      <c r="G64" s="35">
        <v>44736</v>
      </c>
      <c r="H64" s="21" t="s">
        <v>301</v>
      </c>
      <c r="I64" s="38" t="s">
        <v>344</v>
      </c>
      <c r="J64" s="35">
        <v>44733</v>
      </c>
      <c r="K64" s="35">
        <v>44736</v>
      </c>
      <c r="L64" s="11"/>
      <c r="M64" s="10">
        <v>3400</v>
      </c>
      <c r="N64" s="10">
        <f t="shared" si="14"/>
        <v>0</v>
      </c>
      <c r="O64" s="10"/>
      <c r="P64" s="10">
        <v>2900</v>
      </c>
      <c r="Q64" s="10">
        <f t="shared" si="15"/>
        <v>0</v>
      </c>
      <c r="R64" s="10"/>
      <c r="S64" s="10">
        <v>2800</v>
      </c>
      <c r="T64" s="10">
        <f t="shared" si="16"/>
        <v>0</v>
      </c>
      <c r="U64" s="10">
        <v>49</v>
      </c>
      <c r="V64" s="10">
        <v>150</v>
      </c>
      <c r="W64" s="10">
        <f t="shared" si="3"/>
        <v>7350</v>
      </c>
      <c r="X64" s="10">
        <v>49</v>
      </c>
      <c r="Y64" s="10">
        <v>150</v>
      </c>
      <c r="Z64" s="10">
        <f t="shared" si="4"/>
        <v>7350</v>
      </c>
      <c r="AA64" s="10">
        <v>49</v>
      </c>
      <c r="AB64" s="10">
        <v>150</v>
      </c>
      <c r="AC64" s="10">
        <f t="shared" si="5"/>
        <v>7350</v>
      </c>
      <c r="AD64" s="11">
        <v>147</v>
      </c>
      <c r="AE64" s="26">
        <v>7</v>
      </c>
      <c r="AF64" s="7">
        <f t="shared" si="17"/>
        <v>1029</v>
      </c>
      <c r="AG64" s="152">
        <v>1</v>
      </c>
      <c r="AH64" s="139">
        <f t="shared" si="7"/>
        <v>294</v>
      </c>
      <c r="AI64" s="139">
        <f t="shared" si="9"/>
        <v>23079</v>
      </c>
      <c r="AJ64" s="109">
        <f t="shared" si="8"/>
        <v>23079</v>
      </c>
      <c r="AM64" t="b">
        <f>D64='15.02.2022 Смета'!D66</f>
        <v>1</v>
      </c>
      <c r="AN64" t="b">
        <f>F64='15.02.2022 Смета'!E66</f>
        <v>1</v>
      </c>
      <c r="AO64" t="b">
        <f>G64='15.02.2022 Смета'!F66</f>
        <v>1</v>
      </c>
      <c r="AP64" t="b">
        <f>H64='15.02.2022 Смета'!G66</f>
        <v>1</v>
      </c>
    </row>
    <row r="65" spans="1:42" ht="16.149999999999999" customHeight="1" x14ac:dyDescent="0.25">
      <c r="A65" s="108">
        <v>51</v>
      </c>
      <c r="B65" s="8" t="s">
        <v>17</v>
      </c>
      <c r="C65" s="21" t="s">
        <v>150</v>
      </c>
      <c r="D65" s="22" t="s">
        <v>174</v>
      </c>
      <c r="E65" s="21" t="s">
        <v>342</v>
      </c>
      <c r="F65" s="35">
        <v>44753</v>
      </c>
      <c r="G65" s="35">
        <v>44756</v>
      </c>
      <c r="H65" s="21" t="s">
        <v>301</v>
      </c>
      <c r="I65" s="38" t="s">
        <v>342</v>
      </c>
      <c r="J65" s="35">
        <v>44753</v>
      </c>
      <c r="K65" s="35">
        <v>44756</v>
      </c>
      <c r="L65" s="11"/>
      <c r="M65" s="10">
        <v>3400</v>
      </c>
      <c r="N65" s="10">
        <f t="shared" si="14"/>
        <v>0</v>
      </c>
      <c r="O65" s="10"/>
      <c r="P65" s="10">
        <v>2900</v>
      </c>
      <c r="Q65" s="10">
        <f t="shared" si="15"/>
        <v>0</v>
      </c>
      <c r="R65" s="10"/>
      <c r="S65" s="10">
        <v>2800</v>
      </c>
      <c r="T65" s="10">
        <f t="shared" si="16"/>
        <v>0</v>
      </c>
      <c r="U65" s="10">
        <v>81</v>
      </c>
      <c r="V65" s="10">
        <v>150</v>
      </c>
      <c r="W65" s="10">
        <f t="shared" si="3"/>
        <v>12150</v>
      </c>
      <c r="X65" s="10">
        <v>81</v>
      </c>
      <c r="Y65" s="10">
        <v>150</v>
      </c>
      <c r="Z65" s="10">
        <f t="shared" si="4"/>
        <v>12150</v>
      </c>
      <c r="AA65" s="10">
        <v>81</v>
      </c>
      <c r="AB65" s="10">
        <v>150</v>
      </c>
      <c r="AC65" s="10">
        <f t="shared" si="5"/>
        <v>12150</v>
      </c>
      <c r="AD65" s="11">
        <v>243</v>
      </c>
      <c r="AE65" s="26">
        <v>7</v>
      </c>
      <c r="AF65" s="7">
        <f t="shared" si="17"/>
        <v>1701</v>
      </c>
      <c r="AG65" s="152">
        <v>1</v>
      </c>
      <c r="AH65" s="139">
        <f t="shared" si="7"/>
        <v>486</v>
      </c>
      <c r="AI65" s="139">
        <f t="shared" si="9"/>
        <v>38151</v>
      </c>
      <c r="AJ65" s="109">
        <f t="shared" si="8"/>
        <v>38151</v>
      </c>
      <c r="AM65" t="b">
        <f>D65='15.02.2022 Смета'!D67</f>
        <v>1</v>
      </c>
      <c r="AN65" t="b">
        <f>F65='15.02.2022 Смета'!E67</f>
        <v>1</v>
      </c>
      <c r="AO65" t="b">
        <f>G65='15.02.2022 Смета'!F67</f>
        <v>1</v>
      </c>
      <c r="AP65" t="b">
        <f>H65='15.02.2022 Смета'!G67</f>
        <v>1</v>
      </c>
    </row>
    <row r="66" spans="1:42" ht="16.149999999999999" customHeight="1" x14ac:dyDescent="0.25">
      <c r="A66" s="108">
        <v>52</v>
      </c>
      <c r="B66" s="8" t="s">
        <v>17</v>
      </c>
      <c r="C66" s="21" t="s">
        <v>150</v>
      </c>
      <c r="D66" s="22" t="s">
        <v>174</v>
      </c>
      <c r="E66" s="21" t="s">
        <v>345</v>
      </c>
      <c r="F66" s="35">
        <v>44756</v>
      </c>
      <c r="G66" s="35">
        <v>44760</v>
      </c>
      <c r="H66" s="21" t="s">
        <v>301</v>
      </c>
      <c r="I66" s="38" t="s">
        <v>345</v>
      </c>
      <c r="J66" s="35">
        <v>44756</v>
      </c>
      <c r="K66" s="35">
        <v>44760</v>
      </c>
      <c r="L66" s="11"/>
      <c r="M66" s="10">
        <v>3400</v>
      </c>
      <c r="N66" s="10">
        <f t="shared" si="14"/>
        <v>0</v>
      </c>
      <c r="O66" s="10"/>
      <c r="P66" s="10">
        <v>2900</v>
      </c>
      <c r="Q66" s="10">
        <f t="shared" si="15"/>
        <v>0</v>
      </c>
      <c r="R66" s="10"/>
      <c r="S66" s="10">
        <v>2800</v>
      </c>
      <c r="T66" s="10">
        <f t="shared" si="16"/>
        <v>0</v>
      </c>
      <c r="U66" s="10">
        <v>81</v>
      </c>
      <c r="V66" s="10">
        <v>150</v>
      </c>
      <c r="W66" s="10">
        <f t="shared" si="3"/>
        <v>12150</v>
      </c>
      <c r="X66" s="10">
        <v>81</v>
      </c>
      <c r="Y66" s="10">
        <v>150</v>
      </c>
      <c r="Z66" s="10">
        <f t="shared" si="4"/>
        <v>12150</v>
      </c>
      <c r="AA66" s="10">
        <v>81</v>
      </c>
      <c r="AB66" s="10">
        <v>150</v>
      </c>
      <c r="AC66" s="10">
        <f t="shared" si="5"/>
        <v>12150</v>
      </c>
      <c r="AD66" s="11">
        <v>243</v>
      </c>
      <c r="AE66" s="26">
        <v>7</v>
      </c>
      <c r="AF66" s="7">
        <f t="shared" si="17"/>
        <v>1701</v>
      </c>
      <c r="AG66" s="152">
        <v>1</v>
      </c>
      <c r="AH66" s="139">
        <f t="shared" si="7"/>
        <v>486</v>
      </c>
      <c r="AI66" s="139">
        <f t="shared" si="9"/>
        <v>38151</v>
      </c>
      <c r="AJ66" s="109">
        <f t="shared" si="8"/>
        <v>38151</v>
      </c>
      <c r="AM66" t="b">
        <f>D66='15.02.2022 Смета'!D68</f>
        <v>1</v>
      </c>
      <c r="AN66" t="b">
        <f>F66='15.02.2022 Смета'!E68</f>
        <v>1</v>
      </c>
      <c r="AO66" t="b">
        <f>G66='15.02.2022 Смета'!F68</f>
        <v>1</v>
      </c>
      <c r="AP66" t="b">
        <f>H66='15.02.2022 Смета'!G68</f>
        <v>1</v>
      </c>
    </row>
    <row r="67" spans="1:42" ht="16.149999999999999" customHeight="1" x14ac:dyDescent="0.25">
      <c r="A67" s="112">
        <v>53</v>
      </c>
      <c r="B67" s="8" t="s">
        <v>17</v>
      </c>
      <c r="C67" s="21" t="s">
        <v>150</v>
      </c>
      <c r="D67" s="22" t="s">
        <v>563</v>
      </c>
      <c r="E67" s="21" t="s">
        <v>340</v>
      </c>
      <c r="F67" s="35">
        <v>44774</v>
      </c>
      <c r="G67" s="35">
        <v>44777</v>
      </c>
      <c r="H67" s="21" t="s">
        <v>301</v>
      </c>
      <c r="I67" s="22" t="s">
        <v>340</v>
      </c>
      <c r="J67" s="35">
        <v>44774</v>
      </c>
      <c r="K67" s="35">
        <v>44777</v>
      </c>
      <c r="L67" s="10">
        <v>11</v>
      </c>
      <c r="M67" s="10">
        <v>3400</v>
      </c>
      <c r="N67" s="10">
        <f t="shared" si="14"/>
        <v>37400</v>
      </c>
      <c r="O67" s="10">
        <v>11</v>
      </c>
      <c r="P67" s="10">
        <v>2900</v>
      </c>
      <c r="Q67" s="10">
        <f t="shared" si="15"/>
        <v>31900</v>
      </c>
      <c r="R67" s="10">
        <v>11</v>
      </c>
      <c r="S67" s="10">
        <v>2800</v>
      </c>
      <c r="T67" s="10">
        <f t="shared" si="16"/>
        <v>30800</v>
      </c>
      <c r="U67" s="10">
        <v>45</v>
      </c>
      <c r="V67" s="10">
        <v>150</v>
      </c>
      <c r="W67" s="10">
        <f t="shared" si="3"/>
        <v>6750</v>
      </c>
      <c r="X67" s="10">
        <v>45</v>
      </c>
      <c r="Y67" s="10">
        <v>150</v>
      </c>
      <c r="Z67" s="10">
        <f t="shared" si="4"/>
        <v>6750</v>
      </c>
      <c r="AA67" s="10">
        <v>45</v>
      </c>
      <c r="AB67" s="10">
        <v>150</v>
      </c>
      <c r="AC67" s="10">
        <f t="shared" si="5"/>
        <v>6750</v>
      </c>
      <c r="AD67" s="11">
        <v>135</v>
      </c>
      <c r="AE67" s="26">
        <v>7</v>
      </c>
      <c r="AF67" s="7">
        <f t="shared" si="17"/>
        <v>945</v>
      </c>
      <c r="AG67" s="152">
        <v>1</v>
      </c>
      <c r="AH67" s="139">
        <f t="shared" si="7"/>
        <v>303</v>
      </c>
      <c r="AI67" s="139">
        <f t="shared" si="9"/>
        <v>121295</v>
      </c>
      <c r="AJ67" s="109">
        <f t="shared" si="8"/>
        <v>121295</v>
      </c>
      <c r="AM67" t="b">
        <f>D67='15.02.2022 Смета'!D69</f>
        <v>1</v>
      </c>
      <c r="AN67" t="b">
        <f>F67='15.02.2022 Смета'!E69</f>
        <v>1</v>
      </c>
      <c r="AO67" t="b">
        <f>G67='15.02.2022 Смета'!F69</f>
        <v>1</v>
      </c>
      <c r="AP67" t="b">
        <f>H67='15.02.2022 Смета'!G69</f>
        <v>1</v>
      </c>
    </row>
    <row r="68" spans="1:42" ht="16.149999999999999" customHeight="1" x14ac:dyDescent="0.25">
      <c r="A68" s="108">
        <v>54</v>
      </c>
      <c r="B68" s="8" t="s">
        <v>17</v>
      </c>
      <c r="C68" s="21" t="s">
        <v>150</v>
      </c>
      <c r="D68" s="22" t="s">
        <v>562</v>
      </c>
      <c r="E68" s="21" t="s">
        <v>344</v>
      </c>
      <c r="F68" s="35">
        <v>44790</v>
      </c>
      <c r="G68" s="35">
        <v>44792</v>
      </c>
      <c r="H68" s="21" t="s">
        <v>346</v>
      </c>
      <c r="I68" s="38" t="s">
        <v>344</v>
      </c>
      <c r="J68" s="35">
        <v>44790</v>
      </c>
      <c r="K68" s="35">
        <v>44792</v>
      </c>
      <c r="L68" s="10"/>
      <c r="M68" s="10">
        <v>3400</v>
      </c>
      <c r="N68" s="10">
        <f t="shared" si="14"/>
        <v>0</v>
      </c>
      <c r="O68" s="10"/>
      <c r="P68" s="10">
        <v>2900</v>
      </c>
      <c r="Q68" s="10">
        <f t="shared" si="15"/>
        <v>0</v>
      </c>
      <c r="R68" s="10"/>
      <c r="S68" s="10">
        <v>2800</v>
      </c>
      <c r="T68" s="10">
        <f t="shared" si="16"/>
        <v>0</v>
      </c>
      <c r="U68" s="10">
        <v>12</v>
      </c>
      <c r="V68" s="10">
        <v>150</v>
      </c>
      <c r="W68" s="10">
        <f t="shared" si="3"/>
        <v>1800</v>
      </c>
      <c r="X68" s="10">
        <v>12</v>
      </c>
      <c r="Y68" s="10">
        <v>150</v>
      </c>
      <c r="Z68" s="10">
        <f t="shared" si="4"/>
        <v>1800</v>
      </c>
      <c r="AA68" s="10">
        <v>12</v>
      </c>
      <c r="AB68" s="10">
        <v>150</v>
      </c>
      <c r="AC68" s="10">
        <f t="shared" si="5"/>
        <v>1800</v>
      </c>
      <c r="AD68" s="11">
        <v>36</v>
      </c>
      <c r="AE68" s="26">
        <v>7</v>
      </c>
      <c r="AF68" s="7">
        <f t="shared" si="17"/>
        <v>252</v>
      </c>
      <c r="AG68" s="152">
        <v>1</v>
      </c>
      <c r="AH68" s="139">
        <f t="shared" si="7"/>
        <v>72</v>
      </c>
      <c r="AI68" s="139">
        <f t="shared" si="9"/>
        <v>5652</v>
      </c>
      <c r="AJ68" s="109">
        <f t="shared" si="8"/>
        <v>5652</v>
      </c>
      <c r="AM68" t="b">
        <f>D68='15.02.2022 Смета'!D70</f>
        <v>1</v>
      </c>
      <c r="AN68" t="b">
        <f>F68='15.02.2022 Смета'!E70</f>
        <v>1</v>
      </c>
      <c r="AO68" t="b">
        <f>G68='15.02.2022 Смета'!F70</f>
        <v>1</v>
      </c>
      <c r="AP68" t="b">
        <f>H68='15.02.2022 Смета'!G70</f>
        <v>1</v>
      </c>
    </row>
    <row r="69" spans="1:42" ht="18" customHeight="1" x14ac:dyDescent="0.25">
      <c r="A69" s="106"/>
      <c r="B69" s="96"/>
      <c r="C69" s="97"/>
      <c r="D69" s="179" t="s">
        <v>842</v>
      </c>
      <c r="E69" s="99"/>
      <c r="F69" s="99"/>
      <c r="G69" s="99"/>
      <c r="H69" s="99"/>
      <c r="I69" s="99"/>
      <c r="J69" s="99"/>
      <c r="K69" s="99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2"/>
      <c r="AE69" s="79"/>
      <c r="AF69" s="79"/>
      <c r="AG69" s="153"/>
      <c r="AH69" s="151"/>
      <c r="AI69" s="151"/>
      <c r="AJ69" s="164"/>
      <c r="AM69" t="b">
        <f>D69='15.02.2022 Смета'!D71</f>
        <v>1</v>
      </c>
      <c r="AN69" t="b">
        <f>F69='15.02.2022 Смета'!E71</f>
        <v>1</v>
      </c>
      <c r="AO69" t="b">
        <f>G69='15.02.2022 Смета'!F71</f>
        <v>1</v>
      </c>
      <c r="AP69" t="b">
        <f>H69='15.02.2022 Смета'!G71</f>
        <v>1</v>
      </c>
    </row>
    <row r="70" spans="1:42" ht="16.149999999999999" customHeight="1" x14ac:dyDescent="0.25">
      <c r="A70" s="108">
        <v>55</v>
      </c>
      <c r="B70" s="16" t="s">
        <v>24</v>
      </c>
      <c r="C70" s="21" t="s">
        <v>137</v>
      </c>
      <c r="D70" s="22" t="s">
        <v>81</v>
      </c>
      <c r="E70" s="21" t="s">
        <v>347</v>
      </c>
      <c r="F70" s="35">
        <v>44693</v>
      </c>
      <c r="G70" s="35">
        <v>44696</v>
      </c>
      <c r="H70" s="21" t="s">
        <v>301</v>
      </c>
      <c r="I70" s="38" t="s">
        <v>347</v>
      </c>
      <c r="J70" s="35">
        <v>44693</v>
      </c>
      <c r="K70" s="35">
        <v>44696</v>
      </c>
      <c r="L70" s="10"/>
      <c r="M70" s="10">
        <v>3400</v>
      </c>
      <c r="N70" s="10">
        <f t="shared" si="14"/>
        <v>0</v>
      </c>
      <c r="O70" s="17"/>
      <c r="P70" s="10">
        <v>2900</v>
      </c>
      <c r="Q70" s="10">
        <f t="shared" si="15"/>
        <v>0</v>
      </c>
      <c r="R70" s="17"/>
      <c r="S70" s="10">
        <v>2800</v>
      </c>
      <c r="T70" s="10">
        <f t="shared" si="16"/>
        <v>0</v>
      </c>
      <c r="U70" s="10">
        <v>44</v>
      </c>
      <c r="V70" s="10">
        <v>150</v>
      </c>
      <c r="W70" s="10">
        <f t="shared" si="3"/>
        <v>6600</v>
      </c>
      <c r="X70" s="10">
        <v>44</v>
      </c>
      <c r="Y70" s="10">
        <v>150</v>
      </c>
      <c r="Z70" s="10">
        <f t="shared" si="4"/>
        <v>6600</v>
      </c>
      <c r="AA70" s="10">
        <v>44</v>
      </c>
      <c r="AB70" s="10">
        <v>150</v>
      </c>
      <c r="AC70" s="10">
        <f t="shared" si="5"/>
        <v>6600</v>
      </c>
      <c r="AD70" s="11">
        <v>132</v>
      </c>
      <c r="AE70" s="26">
        <v>7</v>
      </c>
      <c r="AF70" s="7">
        <f t="shared" si="17"/>
        <v>924</v>
      </c>
      <c r="AG70" s="152">
        <v>1</v>
      </c>
      <c r="AH70" s="139">
        <f t="shared" si="7"/>
        <v>264</v>
      </c>
      <c r="AI70" s="139">
        <f t="shared" si="9"/>
        <v>20724</v>
      </c>
      <c r="AJ70" s="109">
        <f t="shared" si="8"/>
        <v>20724</v>
      </c>
      <c r="AM70" t="b">
        <f>D70='15.02.2022 Смета'!D72</f>
        <v>1</v>
      </c>
      <c r="AN70" t="b">
        <f>F70='15.02.2022 Смета'!E72</f>
        <v>1</v>
      </c>
      <c r="AO70" t="b">
        <f>G70='15.02.2022 Смета'!F72</f>
        <v>1</v>
      </c>
      <c r="AP70" t="b">
        <f>H70='15.02.2022 Смета'!G72</f>
        <v>1</v>
      </c>
    </row>
    <row r="71" spans="1:42" ht="16.149999999999999" customHeight="1" x14ac:dyDescent="0.25">
      <c r="A71" s="114">
        <v>56</v>
      </c>
      <c r="B71" s="16" t="s">
        <v>24</v>
      </c>
      <c r="C71" s="21" t="s">
        <v>137</v>
      </c>
      <c r="D71" s="22" t="s">
        <v>178</v>
      </c>
      <c r="E71" s="21" t="s">
        <v>701</v>
      </c>
      <c r="F71" s="35">
        <v>44693</v>
      </c>
      <c r="G71" s="35">
        <v>44696</v>
      </c>
      <c r="H71" s="21" t="s">
        <v>301</v>
      </c>
      <c r="I71" s="22" t="s">
        <v>701</v>
      </c>
      <c r="J71" s="35">
        <v>44693</v>
      </c>
      <c r="K71" s="35">
        <v>44696</v>
      </c>
      <c r="L71" s="10"/>
      <c r="M71" s="10">
        <v>3400</v>
      </c>
      <c r="N71" s="10">
        <f t="shared" si="14"/>
        <v>0</v>
      </c>
      <c r="O71" s="17"/>
      <c r="P71" s="10">
        <v>2900</v>
      </c>
      <c r="Q71" s="10">
        <f t="shared" si="15"/>
        <v>0</v>
      </c>
      <c r="R71" s="17"/>
      <c r="S71" s="10">
        <v>2800</v>
      </c>
      <c r="T71" s="10">
        <f t="shared" si="16"/>
        <v>0</v>
      </c>
      <c r="U71" s="10">
        <v>62</v>
      </c>
      <c r="V71" s="10">
        <v>150</v>
      </c>
      <c r="W71" s="10">
        <f t="shared" si="3"/>
        <v>9300</v>
      </c>
      <c r="X71" s="10">
        <v>62</v>
      </c>
      <c r="Y71" s="10">
        <v>150</v>
      </c>
      <c r="Z71" s="10">
        <f t="shared" si="4"/>
        <v>9300</v>
      </c>
      <c r="AA71" s="10">
        <v>62</v>
      </c>
      <c r="AB71" s="10">
        <v>150</v>
      </c>
      <c r="AC71" s="10">
        <f t="shared" si="5"/>
        <v>9300</v>
      </c>
      <c r="AD71" s="11">
        <v>186</v>
      </c>
      <c r="AE71" s="26">
        <v>7</v>
      </c>
      <c r="AF71" s="7">
        <f t="shared" si="17"/>
        <v>1302</v>
      </c>
      <c r="AG71" s="152">
        <v>1</v>
      </c>
      <c r="AH71" s="139">
        <f t="shared" si="7"/>
        <v>372</v>
      </c>
      <c r="AI71" s="139">
        <f t="shared" si="9"/>
        <v>29202</v>
      </c>
      <c r="AJ71" s="109">
        <f t="shared" si="8"/>
        <v>29202</v>
      </c>
      <c r="AM71" t="b">
        <f>D71='15.02.2022 Смета'!D73</f>
        <v>1</v>
      </c>
      <c r="AN71" t="b">
        <f>F71='15.02.2022 Смета'!E73</f>
        <v>1</v>
      </c>
      <c r="AO71" t="b">
        <f>G71='15.02.2022 Смета'!F73</f>
        <v>1</v>
      </c>
      <c r="AP71" t="b">
        <f>H71='15.02.2022 Смета'!G73</f>
        <v>1</v>
      </c>
    </row>
    <row r="72" spans="1:42" ht="16.149999999999999" customHeight="1" x14ac:dyDescent="0.25">
      <c r="A72" s="108">
        <v>57</v>
      </c>
      <c r="B72" s="16" t="s">
        <v>24</v>
      </c>
      <c r="C72" s="21" t="s">
        <v>137</v>
      </c>
      <c r="D72" s="22" t="s">
        <v>70</v>
      </c>
      <c r="E72" s="21" t="s">
        <v>348</v>
      </c>
      <c r="F72" s="35">
        <v>44736</v>
      </c>
      <c r="G72" s="35">
        <v>44739</v>
      </c>
      <c r="H72" s="21" t="s">
        <v>301</v>
      </c>
      <c r="I72" s="22" t="s">
        <v>348</v>
      </c>
      <c r="J72" s="35">
        <v>44736</v>
      </c>
      <c r="K72" s="35">
        <v>44739</v>
      </c>
      <c r="L72" s="10"/>
      <c r="M72" s="10">
        <v>3400</v>
      </c>
      <c r="N72" s="10">
        <f t="shared" si="14"/>
        <v>0</v>
      </c>
      <c r="O72" s="17"/>
      <c r="P72" s="10">
        <v>2900</v>
      </c>
      <c r="Q72" s="10">
        <f t="shared" si="15"/>
        <v>0</v>
      </c>
      <c r="R72" s="17"/>
      <c r="S72" s="10">
        <v>2800</v>
      </c>
      <c r="T72" s="10">
        <f t="shared" si="16"/>
        <v>0</v>
      </c>
      <c r="U72" s="17">
        <v>54</v>
      </c>
      <c r="V72" s="10">
        <v>150</v>
      </c>
      <c r="W72" s="10">
        <f t="shared" si="3"/>
        <v>8100</v>
      </c>
      <c r="X72" s="17">
        <v>54</v>
      </c>
      <c r="Y72" s="10">
        <v>150</v>
      </c>
      <c r="Z72" s="10">
        <f t="shared" si="4"/>
        <v>8100</v>
      </c>
      <c r="AA72" s="17">
        <v>54</v>
      </c>
      <c r="AB72" s="10">
        <v>150</v>
      </c>
      <c r="AC72" s="10">
        <f t="shared" si="5"/>
        <v>8100</v>
      </c>
      <c r="AD72" s="19">
        <v>162</v>
      </c>
      <c r="AE72" s="26">
        <v>7</v>
      </c>
      <c r="AF72" s="7">
        <f t="shared" si="17"/>
        <v>1134</v>
      </c>
      <c r="AG72" s="152">
        <v>1</v>
      </c>
      <c r="AH72" s="139">
        <f t="shared" si="7"/>
        <v>324</v>
      </c>
      <c r="AI72" s="139">
        <f t="shared" si="9"/>
        <v>25434</v>
      </c>
      <c r="AJ72" s="109">
        <f t="shared" si="8"/>
        <v>25434</v>
      </c>
      <c r="AM72" t="b">
        <f>D72='15.02.2022 Смета'!D74</f>
        <v>1</v>
      </c>
      <c r="AN72" t="b">
        <f>F72='15.02.2022 Смета'!E74</f>
        <v>1</v>
      </c>
      <c r="AO72" t="b">
        <f>G72='15.02.2022 Смета'!F74</f>
        <v>1</v>
      </c>
      <c r="AP72" t="b">
        <f>H72='15.02.2022 Смета'!G74</f>
        <v>1</v>
      </c>
    </row>
    <row r="73" spans="1:42" ht="16.149999999999999" customHeight="1" x14ac:dyDescent="0.25">
      <c r="A73" s="108">
        <v>58</v>
      </c>
      <c r="B73" s="16" t="s">
        <v>24</v>
      </c>
      <c r="C73" s="21" t="s">
        <v>137</v>
      </c>
      <c r="D73" s="22" t="s">
        <v>70</v>
      </c>
      <c r="E73" s="21" t="s">
        <v>349</v>
      </c>
      <c r="F73" s="35">
        <v>44736</v>
      </c>
      <c r="G73" s="35">
        <v>44739</v>
      </c>
      <c r="H73" s="21" t="s">
        <v>301</v>
      </c>
      <c r="I73" s="22" t="s">
        <v>349</v>
      </c>
      <c r="J73" s="35">
        <v>44736</v>
      </c>
      <c r="K73" s="35">
        <v>44739</v>
      </c>
      <c r="L73" s="10"/>
      <c r="M73" s="10">
        <v>3400</v>
      </c>
      <c r="N73" s="10">
        <f t="shared" si="14"/>
        <v>0</v>
      </c>
      <c r="O73" s="17"/>
      <c r="P73" s="10">
        <v>2900</v>
      </c>
      <c r="Q73" s="10">
        <f t="shared" si="15"/>
        <v>0</v>
      </c>
      <c r="R73" s="17"/>
      <c r="S73" s="10">
        <v>2800</v>
      </c>
      <c r="T73" s="10">
        <f t="shared" si="16"/>
        <v>0</v>
      </c>
      <c r="U73" s="17">
        <v>24</v>
      </c>
      <c r="V73" s="10">
        <v>150</v>
      </c>
      <c r="W73" s="10">
        <f t="shared" si="3"/>
        <v>3600</v>
      </c>
      <c r="X73" s="17">
        <v>24</v>
      </c>
      <c r="Y73" s="10">
        <v>150</v>
      </c>
      <c r="Z73" s="10">
        <f t="shared" si="4"/>
        <v>3600</v>
      </c>
      <c r="AA73" s="17">
        <v>24</v>
      </c>
      <c r="AB73" s="10">
        <v>150</v>
      </c>
      <c r="AC73" s="10">
        <f t="shared" si="5"/>
        <v>3600</v>
      </c>
      <c r="AD73" s="19">
        <v>72</v>
      </c>
      <c r="AE73" s="26">
        <v>7</v>
      </c>
      <c r="AF73" s="7">
        <f t="shared" si="17"/>
        <v>504</v>
      </c>
      <c r="AG73" s="152">
        <v>1</v>
      </c>
      <c r="AH73" s="139">
        <f t="shared" si="7"/>
        <v>144</v>
      </c>
      <c r="AI73" s="139">
        <f t="shared" ref="AI73:AI136" si="18">AJ73</f>
        <v>11304</v>
      </c>
      <c r="AJ73" s="109">
        <f t="shared" si="8"/>
        <v>11304</v>
      </c>
      <c r="AM73" t="b">
        <f>D73='15.02.2022 Смета'!D75</f>
        <v>1</v>
      </c>
      <c r="AN73" t="b">
        <f>F73='15.02.2022 Смета'!E75</f>
        <v>1</v>
      </c>
      <c r="AO73" t="b">
        <f>G73='15.02.2022 Смета'!F75</f>
        <v>1</v>
      </c>
      <c r="AP73" t="b">
        <f>H73='15.02.2022 Смета'!G75</f>
        <v>1</v>
      </c>
    </row>
    <row r="74" spans="1:42" ht="16.149999999999999" customHeight="1" x14ac:dyDescent="0.25">
      <c r="A74" s="108">
        <v>59</v>
      </c>
      <c r="B74" s="16" t="s">
        <v>24</v>
      </c>
      <c r="C74" s="21" t="s">
        <v>137</v>
      </c>
      <c r="D74" s="22" t="s">
        <v>71</v>
      </c>
      <c r="E74" s="21" t="s">
        <v>374</v>
      </c>
      <c r="F74" s="35">
        <v>44736</v>
      </c>
      <c r="G74" s="35">
        <v>44739</v>
      </c>
      <c r="H74" s="21" t="s">
        <v>301</v>
      </c>
      <c r="I74" s="22" t="s">
        <v>374</v>
      </c>
      <c r="J74" s="35">
        <v>44736</v>
      </c>
      <c r="K74" s="35">
        <v>44739</v>
      </c>
      <c r="L74" s="10"/>
      <c r="M74" s="10">
        <v>3400</v>
      </c>
      <c r="N74" s="10">
        <f t="shared" si="14"/>
        <v>0</v>
      </c>
      <c r="O74" s="17"/>
      <c r="P74" s="10">
        <v>2900</v>
      </c>
      <c r="Q74" s="10">
        <f t="shared" si="15"/>
        <v>0</v>
      </c>
      <c r="R74" s="17"/>
      <c r="S74" s="10">
        <v>2800</v>
      </c>
      <c r="T74" s="10">
        <f t="shared" si="16"/>
        <v>0</v>
      </c>
      <c r="U74" s="17">
        <v>72</v>
      </c>
      <c r="V74" s="10">
        <v>150</v>
      </c>
      <c r="W74" s="10">
        <f t="shared" si="3"/>
        <v>10800</v>
      </c>
      <c r="X74" s="17">
        <v>72</v>
      </c>
      <c r="Y74" s="10">
        <v>150</v>
      </c>
      <c r="Z74" s="10">
        <f t="shared" si="4"/>
        <v>10800</v>
      </c>
      <c r="AA74" s="17">
        <v>72</v>
      </c>
      <c r="AB74" s="10">
        <v>150</v>
      </c>
      <c r="AC74" s="10">
        <f t="shared" si="5"/>
        <v>10800</v>
      </c>
      <c r="AD74" s="19">
        <v>216</v>
      </c>
      <c r="AE74" s="26">
        <v>7</v>
      </c>
      <c r="AF74" s="7">
        <f t="shared" si="17"/>
        <v>1512</v>
      </c>
      <c r="AG74" s="152">
        <v>1</v>
      </c>
      <c r="AH74" s="139">
        <f t="shared" si="7"/>
        <v>432</v>
      </c>
      <c r="AI74" s="139">
        <f t="shared" si="18"/>
        <v>33912</v>
      </c>
      <c r="AJ74" s="109">
        <f t="shared" si="8"/>
        <v>33912</v>
      </c>
      <c r="AM74" t="b">
        <f>D74='15.02.2022 Смета'!D76</f>
        <v>1</v>
      </c>
      <c r="AN74" t="b">
        <f>F74='15.02.2022 Смета'!E76</f>
        <v>1</v>
      </c>
      <c r="AO74" t="b">
        <f>G74='15.02.2022 Смета'!F76</f>
        <v>1</v>
      </c>
      <c r="AP74" t="b">
        <f>H74='15.02.2022 Смета'!G76</f>
        <v>1</v>
      </c>
    </row>
    <row r="75" spans="1:42" ht="16.149999999999999" customHeight="1" x14ac:dyDescent="0.25">
      <c r="A75" s="108">
        <v>60</v>
      </c>
      <c r="B75" s="16" t="s">
        <v>24</v>
      </c>
      <c r="C75" s="21" t="s">
        <v>137</v>
      </c>
      <c r="D75" s="22" t="s">
        <v>70</v>
      </c>
      <c r="E75" s="21" t="s">
        <v>350</v>
      </c>
      <c r="F75" s="35">
        <v>44805</v>
      </c>
      <c r="G75" s="35">
        <v>44807</v>
      </c>
      <c r="H75" s="21" t="s">
        <v>301</v>
      </c>
      <c r="I75" s="38" t="s">
        <v>350</v>
      </c>
      <c r="J75" s="35">
        <v>44805</v>
      </c>
      <c r="K75" s="35">
        <v>44807</v>
      </c>
      <c r="L75" s="10"/>
      <c r="M75" s="10">
        <v>3400</v>
      </c>
      <c r="N75" s="10">
        <f t="shared" si="14"/>
        <v>0</v>
      </c>
      <c r="O75" s="17"/>
      <c r="P75" s="10">
        <v>2900</v>
      </c>
      <c r="Q75" s="10">
        <f t="shared" si="15"/>
        <v>0</v>
      </c>
      <c r="R75" s="17"/>
      <c r="S75" s="10">
        <v>2800</v>
      </c>
      <c r="T75" s="10">
        <f t="shared" si="16"/>
        <v>0</v>
      </c>
      <c r="U75" s="17">
        <v>54</v>
      </c>
      <c r="V75" s="10">
        <v>150</v>
      </c>
      <c r="W75" s="10">
        <f t="shared" si="3"/>
        <v>8100</v>
      </c>
      <c r="X75" s="17">
        <v>54</v>
      </c>
      <c r="Y75" s="10">
        <v>150</v>
      </c>
      <c r="Z75" s="10">
        <f t="shared" si="4"/>
        <v>8100</v>
      </c>
      <c r="AA75" s="17">
        <v>54</v>
      </c>
      <c r="AB75" s="10">
        <v>150</v>
      </c>
      <c r="AC75" s="10">
        <f t="shared" si="5"/>
        <v>8100</v>
      </c>
      <c r="AD75" s="19">
        <v>162</v>
      </c>
      <c r="AE75" s="26">
        <v>7</v>
      </c>
      <c r="AF75" s="7">
        <f t="shared" si="17"/>
        <v>1134</v>
      </c>
      <c r="AG75" s="152">
        <v>1</v>
      </c>
      <c r="AH75" s="145">
        <f t="shared" si="7"/>
        <v>324</v>
      </c>
      <c r="AI75" s="139">
        <f t="shared" si="18"/>
        <v>25434</v>
      </c>
      <c r="AJ75" s="118">
        <f t="shared" si="8"/>
        <v>25434</v>
      </c>
      <c r="AM75" t="b">
        <f>D75='15.02.2022 Смета'!D77</f>
        <v>1</v>
      </c>
      <c r="AN75" t="b">
        <f>F75='15.02.2022 Смета'!E77</f>
        <v>1</v>
      </c>
      <c r="AO75" t="b">
        <f>G75='15.02.2022 Смета'!F77</f>
        <v>1</v>
      </c>
      <c r="AP75" t="b">
        <f>H75='15.02.2022 Смета'!G77</f>
        <v>1</v>
      </c>
    </row>
    <row r="76" spans="1:42" ht="16.149999999999999" customHeight="1" x14ac:dyDescent="0.25">
      <c r="A76" s="108">
        <v>61</v>
      </c>
      <c r="B76" s="16" t="s">
        <v>24</v>
      </c>
      <c r="C76" s="21" t="s">
        <v>137</v>
      </c>
      <c r="D76" s="22" t="s">
        <v>70</v>
      </c>
      <c r="E76" s="21" t="s">
        <v>351</v>
      </c>
      <c r="F76" s="35">
        <v>44807</v>
      </c>
      <c r="G76" s="35">
        <v>44809</v>
      </c>
      <c r="H76" s="21" t="s">
        <v>301</v>
      </c>
      <c r="I76" s="22" t="s">
        <v>351</v>
      </c>
      <c r="J76" s="35">
        <v>44807</v>
      </c>
      <c r="K76" s="35">
        <v>44809</v>
      </c>
      <c r="L76" s="10"/>
      <c r="M76" s="10">
        <v>3400</v>
      </c>
      <c r="N76" s="10">
        <f t="shared" si="14"/>
        <v>0</v>
      </c>
      <c r="O76" s="17"/>
      <c r="P76" s="10">
        <v>2900</v>
      </c>
      <c r="Q76" s="10">
        <f t="shared" si="15"/>
        <v>0</v>
      </c>
      <c r="R76" s="17"/>
      <c r="S76" s="10">
        <v>2800</v>
      </c>
      <c r="T76" s="10">
        <f t="shared" si="16"/>
        <v>0</v>
      </c>
      <c r="U76" s="17">
        <v>80</v>
      </c>
      <c r="V76" s="10">
        <v>150</v>
      </c>
      <c r="W76" s="10">
        <f t="shared" si="3"/>
        <v>12000</v>
      </c>
      <c r="X76" s="17">
        <v>80</v>
      </c>
      <c r="Y76" s="10">
        <v>150</v>
      </c>
      <c r="Z76" s="10">
        <f t="shared" si="4"/>
        <v>12000</v>
      </c>
      <c r="AA76" s="17">
        <v>80</v>
      </c>
      <c r="AB76" s="10">
        <v>150</v>
      </c>
      <c r="AC76" s="10">
        <f t="shared" si="5"/>
        <v>12000</v>
      </c>
      <c r="AD76" s="19">
        <v>240</v>
      </c>
      <c r="AE76" s="26">
        <v>7</v>
      </c>
      <c r="AF76" s="7">
        <f t="shared" si="17"/>
        <v>1680</v>
      </c>
      <c r="AG76" s="152">
        <v>1</v>
      </c>
      <c r="AH76" s="145">
        <f t="shared" si="7"/>
        <v>480</v>
      </c>
      <c r="AI76" s="139">
        <f t="shared" si="18"/>
        <v>37680</v>
      </c>
      <c r="AJ76" s="118">
        <f t="shared" si="8"/>
        <v>37680</v>
      </c>
      <c r="AM76" t="b">
        <f>D76='15.02.2022 Смета'!D78</f>
        <v>1</v>
      </c>
      <c r="AN76" t="b">
        <f>F76='15.02.2022 Смета'!E78</f>
        <v>1</v>
      </c>
      <c r="AO76" t="b">
        <f>G76='15.02.2022 Смета'!F78</f>
        <v>1</v>
      </c>
      <c r="AP76" t="b">
        <f>H76='15.02.2022 Смета'!G78</f>
        <v>1</v>
      </c>
    </row>
    <row r="77" spans="1:42" ht="16.149999999999999" customHeight="1" x14ac:dyDescent="0.25">
      <c r="A77" s="108">
        <v>62</v>
      </c>
      <c r="B77" s="8" t="s">
        <v>24</v>
      </c>
      <c r="C77" s="21" t="s">
        <v>137</v>
      </c>
      <c r="D77" s="22" t="s">
        <v>81</v>
      </c>
      <c r="E77" s="21" t="s">
        <v>352</v>
      </c>
      <c r="F77" s="35">
        <v>44826</v>
      </c>
      <c r="G77" s="35">
        <v>44829</v>
      </c>
      <c r="H77" s="21" t="s">
        <v>301</v>
      </c>
      <c r="I77" s="22" t="s">
        <v>352</v>
      </c>
      <c r="J77" s="35">
        <v>44826</v>
      </c>
      <c r="K77" s="35">
        <v>44829</v>
      </c>
      <c r="L77" s="10"/>
      <c r="M77" s="10">
        <v>3400</v>
      </c>
      <c r="N77" s="10">
        <f t="shared" si="14"/>
        <v>0</v>
      </c>
      <c r="O77" s="10"/>
      <c r="P77" s="10">
        <v>2900</v>
      </c>
      <c r="Q77" s="10">
        <f t="shared" si="15"/>
        <v>0</v>
      </c>
      <c r="R77" s="10"/>
      <c r="S77" s="10">
        <v>2800</v>
      </c>
      <c r="T77" s="10">
        <f t="shared" si="16"/>
        <v>0</v>
      </c>
      <c r="U77" s="10">
        <v>26</v>
      </c>
      <c r="V77" s="10">
        <v>150</v>
      </c>
      <c r="W77" s="10">
        <f t="shared" si="3"/>
        <v>3900</v>
      </c>
      <c r="X77" s="10">
        <v>26</v>
      </c>
      <c r="Y77" s="10">
        <v>150</v>
      </c>
      <c r="Z77" s="10">
        <f t="shared" si="4"/>
        <v>3900</v>
      </c>
      <c r="AA77" s="10">
        <v>26</v>
      </c>
      <c r="AB77" s="10">
        <v>150</v>
      </c>
      <c r="AC77" s="10">
        <f t="shared" si="5"/>
        <v>3900</v>
      </c>
      <c r="AD77" s="11">
        <v>78</v>
      </c>
      <c r="AE77" s="26">
        <v>7</v>
      </c>
      <c r="AF77" s="7">
        <f t="shared" si="17"/>
        <v>546</v>
      </c>
      <c r="AG77" s="152">
        <v>1</v>
      </c>
      <c r="AH77" s="145">
        <f t="shared" si="7"/>
        <v>156</v>
      </c>
      <c r="AI77" s="139">
        <f t="shared" si="18"/>
        <v>12246</v>
      </c>
      <c r="AJ77" s="118">
        <f t="shared" si="8"/>
        <v>12246</v>
      </c>
      <c r="AM77" t="b">
        <f>D77='15.02.2022 Смета'!D79</f>
        <v>1</v>
      </c>
      <c r="AN77" t="b">
        <f>F77='15.02.2022 Смета'!E79</f>
        <v>1</v>
      </c>
      <c r="AO77" t="b">
        <f>G77='15.02.2022 Смета'!F79</f>
        <v>1</v>
      </c>
      <c r="AP77" t="b">
        <f>H77='15.02.2022 Смета'!G79</f>
        <v>1</v>
      </c>
    </row>
    <row r="78" spans="1:42" ht="16.149999999999999" customHeight="1" x14ac:dyDescent="0.25">
      <c r="A78" s="108">
        <v>63</v>
      </c>
      <c r="B78" s="8" t="s">
        <v>24</v>
      </c>
      <c r="C78" s="21" t="s">
        <v>137</v>
      </c>
      <c r="D78" s="22" t="s">
        <v>1075</v>
      </c>
      <c r="E78" s="21" t="s">
        <v>702</v>
      </c>
      <c r="F78" s="35">
        <v>44826</v>
      </c>
      <c r="G78" s="35">
        <v>44829</v>
      </c>
      <c r="H78" s="21" t="s">
        <v>301</v>
      </c>
      <c r="I78" s="22" t="s">
        <v>702</v>
      </c>
      <c r="J78" s="35">
        <v>44826</v>
      </c>
      <c r="K78" s="35">
        <v>44829</v>
      </c>
      <c r="L78" s="17"/>
      <c r="M78" s="10">
        <v>3400</v>
      </c>
      <c r="N78" s="10">
        <f t="shared" si="14"/>
        <v>0</v>
      </c>
      <c r="O78" s="17"/>
      <c r="P78" s="10">
        <v>2900</v>
      </c>
      <c r="Q78" s="10">
        <f t="shared" si="15"/>
        <v>0</v>
      </c>
      <c r="R78" s="17"/>
      <c r="S78" s="10">
        <v>2800</v>
      </c>
      <c r="T78" s="10">
        <f t="shared" si="16"/>
        <v>0</v>
      </c>
      <c r="U78" s="10">
        <v>32</v>
      </c>
      <c r="V78" s="10">
        <v>150</v>
      </c>
      <c r="W78" s="10">
        <f t="shared" si="3"/>
        <v>4800</v>
      </c>
      <c r="X78" s="10">
        <v>32</v>
      </c>
      <c r="Y78" s="10">
        <v>150</v>
      </c>
      <c r="Z78" s="10">
        <f t="shared" si="4"/>
        <v>4800</v>
      </c>
      <c r="AA78" s="10">
        <v>32</v>
      </c>
      <c r="AB78" s="10">
        <v>150</v>
      </c>
      <c r="AC78" s="10">
        <f t="shared" si="5"/>
        <v>4800</v>
      </c>
      <c r="AD78" s="11">
        <v>96</v>
      </c>
      <c r="AE78" s="26">
        <v>7</v>
      </c>
      <c r="AF78" s="7">
        <f t="shared" si="17"/>
        <v>672</v>
      </c>
      <c r="AG78" s="152">
        <v>1</v>
      </c>
      <c r="AH78" s="139">
        <f t="shared" si="7"/>
        <v>192</v>
      </c>
      <c r="AI78" s="139">
        <f t="shared" si="18"/>
        <v>15072</v>
      </c>
      <c r="AJ78" s="109">
        <f t="shared" si="8"/>
        <v>15072</v>
      </c>
      <c r="AK78" s="67"/>
      <c r="AM78" t="b">
        <f>D78='15.02.2022 Смета'!D80</f>
        <v>1</v>
      </c>
      <c r="AN78" t="b">
        <f>F78='15.02.2022 Смета'!E80</f>
        <v>1</v>
      </c>
      <c r="AO78" t="b">
        <f>G78='15.02.2022 Смета'!F80</f>
        <v>1</v>
      </c>
      <c r="AP78" t="b">
        <f>H78='15.02.2022 Смета'!G80</f>
        <v>1</v>
      </c>
    </row>
    <row r="79" spans="1:42" ht="14.65" customHeight="1" x14ac:dyDescent="0.25">
      <c r="A79" s="106"/>
      <c r="B79" s="96"/>
      <c r="C79" s="97"/>
      <c r="D79" s="179" t="s">
        <v>913</v>
      </c>
      <c r="E79" s="99"/>
      <c r="F79" s="99"/>
      <c r="G79" s="99"/>
      <c r="H79" s="99"/>
      <c r="I79" s="99"/>
      <c r="J79" s="99"/>
      <c r="K79" s="99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2"/>
      <c r="AE79" s="79"/>
      <c r="AF79" s="79"/>
      <c r="AG79" s="153"/>
      <c r="AH79" s="151"/>
      <c r="AI79" s="151"/>
      <c r="AJ79" s="164"/>
      <c r="AK79" s="67"/>
      <c r="AM79" t="b">
        <f>D79='15.02.2022 Смета'!D81</f>
        <v>1</v>
      </c>
      <c r="AN79" t="b">
        <f>F79='15.02.2022 Смета'!E81</f>
        <v>1</v>
      </c>
      <c r="AO79" t="b">
        <f>G79='15.02.2022 Смета'!F81</f>
        <v>1</v>
      </c>
      <c r="AP79" t="b">
        <f>H79='15.02.2022 Смета'!G81</f>
        <v>1</v>
      </c>
    </row>
    <row r="80" spans="1:42" ht="25.5" x14ac:dyDescent="0.25">
      <c r="A80" s="108">
        <v>64</v>
      </c>
      <c r="B80" s="8" t="s">
        <v>198</v>
      </c>
      <c r="C80" s="21" t="s">
        <v>151</v>
      </c>
      <c r="D80" s="22" t="s">
        <v>174</v>
      </c>
      <c r="E80" s="21" t="s">
        <v>463</v>
      </c>
      <c r="F80" s="35">
        <v>44650</v>
      </c>
      <c r="G80" s="35">
        <v>44655</v>
      </c>
      <c r="H80" s="21" t="s">
        <v>1076</v>
      </c>
      <c r="I80" s="22" t="s">
        <v>463</v>
      </c>
      <c r="J80" s="35">
        <v>44650</v>
      </c>
      <c r="K80" s="35">
        <v>44655</v>
      </c>
      <c r="L80" s="10"/>
      <c r="M80" s="10">
        <v>3400</v>
      </c>
      <c r="N80" s="10">
        <f t="shared" si="14"/>
        <v>0</v>
      </c>
      <c r="O80" s="10"/>
      <c r="P80" s="10">
        <v>2900</v>
      </c>
      <c r="Q80" s="10">
        <f t="shared" si="15"/>
        <v>0</v>
      </c>
      <c r="R80" s="10"/>
      <c r="S80" s="10">
        <v>2800</v>
      </c>
      <c r="T80" s="10">
        <f t="shared" si="16"/>
        <v>0</v>
      </c>
      <c r="U80" s="10">
        <v>16</v>
      </c>
      <c r="V80" s="10">
        <v>150</v>
      </c>
      <c r="W80" s="10">
        <f t="shared" si="3"/>
        <v>2400</v>
      </c>
      <c r="X80" s="10">
        <v>16</v>
      </c>
      <c r="Y80" s="10">
        <v>150</v>
      </c>
      <c r="Z80" s="10">
        <f t="shared" si="4"/>
        <v>2400</v>
      </c>
      <c r="AA80" s="10">
        <v>16</v>
      </c>
      <c r="AB80" s="10">
        <v>150</v>
      </c>
      <c r="AC80" s="10">
        <f t="shared" si="5"/>
        <v>2400</v>
      </c>
      <c r="AD80" s="11"/>
      <c r="AE80" s="26">
        <v>7</v>
      </c>
      <c r="AF80" s="7">
        <f t="shared" si="17"/>
        <v>0</v>
      </c>
      <c r="AG80" s="152">
        <v>1</v>
      </c>
      <c r="AH80" s="139">
        <f t="shared" si="7"/>
        <v>48</v>
      </c>
      <c r="AI80" s="139">
        <f t="shared" si="18"/>
        <v>7200</v>
      </c>
      <c r="AJ80" s="109">
        <f t="shared" si="8"/>
        <v>7200</v>
      </c>
      <c r="AK80" s="67"/>
      <c r="AM80" t="b">
        <f>D80='15.02.2022 Смета'!D82</f>
        <v>1</v>
      </c>
      <c r="AN80" t="b">
        <f>F80='15.02.2022 Смета'!E82</f>
        <v>1</v>
      </c>
      <c r="AO80" t="b">
        <f>G80='15.02.2022 Смета'!F82</f>
        <v>1</v>
      </c>
      <c r="AP80" t="b">
        <f>H80='15.02.2022 Смета'!G82</f>
        <v>0</v>
      </c>
    </row>
    <row r="81" spans="1:42" ht="25.5" x14ac:dyDescent="0.25">
      <c r="A81" s="112">
        <v>65</v>
      </c>
      <c r="B81" s="8" t="s">
        <v>198</v>
      </c>
      <c r="C81" s="21" t="s">
        <v>151</v>
      </c>
      <c r="D81" s="22" t="s">
        <v>174</v>
      </c>
      <c r="E81" s="21" t="s">
        <v>342</v>
      </c>
      <c r="F81" s="35">
        <v>44655</v>
      </c>
      <c r="G81" s="35">
        <v>44661</v>
      </c>
      <c r="H81" s="21" t="s">
        <v>766</v>
      </c>
      <c r="I81" s="22" t="s">
        <v>342</v>
      </c>
      <c r="J81" s="35">
        <v>44655</v>
      </c>
      <c r="K81" s="35">
        <v>44661</v>
      </c>
      <c r="L81" s="10"/>
      <c r="M81" s="10">
        <v>3400</v>
      </c>
      <c r="N81" s="10">
        <f t="shared" si="14"/>
        <v>0</v>
      </c>
      <c r="O81" s="10"/>
      <c r="P81" s="10">
        <v>2900</v>
      </c>
      <c r="Q81" s="10">
        <f t="shared" si="15"/>
        <v>0</v>
      </c>
      <c r="R81" s="10"/>
      <c r="S81" s="10">
        <v>2800</v>
      </c>
      <c r="T81" s="10">
        <f t="shared" si="16"/>
        <v>0</v>
      </c>
      <c r="U81" s="10">
        <v>22</v>
      </c>
      <c r="V81" s="10">
        <v>150</v>
      </c>
      <c r="W81" s="10">
        <f t="shared" ref="W81:W153" si="19">U81*V81</f>
        <v>3300</v>
      </c>
      <c r="X81" s="10">
        <v>22</v>
      </c>
      <c r="Y81" s="10">
        <v>150</v>
      </c>
      <c r="Z81" s="10">
        <f t="shared" ref="Z81:Z153" si="20">X81*Y81</f>
        <v>3300</v>
      </c>
      <c r="AA81" s="10">
        <v>22</v>
      </c>
      <c r="AB81" s="10">
        <v>150</v>
      </c>
      <c r="AC81" s="10">
        <f t="shared" ref="AC81:AC153" si="21">AA81*AB81</f>
        <v>3300</v>
      </c>
      <c r="AD81" s="11">
        <v>66</v>
      </c>
      <c r="AE81" s="26">
        <v>7</v>
      </c>
      <c r="AF81" s="7">
        <f t="shared" si="17"/>
        <v>462</v>
      </c>
      <c r="AG81" s="152">
        <v>1</v>
      </c>
      <c r="AH81" s="139">
        <f t="shared" ref="AH81:AH156" si="22">L81+O81+R81+U81+X81+AA81+AD81</f>
        <v>132</v>
      </c>
      <c r="AI81" s="139">
        <f t="shared" si="18"/>
        <v>10362</v>
      </c>
      <c r="AJ81" s="109">
        <f t="shared" ref="AJ81:AJ156" si="23">N81+Q81+T81+W81+Z81+AC81+AF81</f>
        <v>10362</v>
      </c>
      <c r="AK81" s="67"/>
      <c r="AM81" t="b">
        <f>D81='15.02.2022 Смета'!D83</f>
        <v>1</v>
      </c>
      <c r="AN81" t="b">
        <f>F81='15.02.2022 Смета'!E83</f>
        <v>1</v>
      </c>
      <c r="AO81" t="b">
        <f>G81='15.02.2022 Смета'!F83</f>
        <v>1</v>
      </c>
      <c r="AP81" t="b">
        <f>H81='15.02.2022 Смета'!G83</f>
        <v>1</v>
      </c>
    </row>
    <row r="82" spans="1:42" ht="25.5" x14ac:dyDescent="0.25">
      <c r="A82" s="108">
        <v>66</v>
      </c>
      <c r="B82" s="8" t="s">
        <v>198</v>
      </c>
      <c r="C82" s="21" t="s">
        <v>151</v>
      </c>
      <c r="D82" s="22" t="s">
        <v>174</v>
      </c>
      <c r="E82" s="21" t="s">
        <v>344</v>
      </c>
      <c r="F82" s="35">
        <v>44713</v>
      </c>
      <c r="G82" s="35">
        <v>44717</v>
      </c>
      <c r="H82" s="21" t="s">
        <v>767</v>
      </c>
      <c r="I82" s="38" t="s">
        <v>344</v>
      </c>
      <c r="J82" s="35">
        <v>44713</v>
      </c>
      <c r="K82" s="35">
        <v>44717</v>
      </c>
      <c r="L82" s="10"/>
      <c r="M82" s="10">
        <v>3400</v>
      </c>
      <c r="N82" s="10">
        <f t="shared" si="14"/>
        <v>0</v>
      </c>
      <c r="O82" s="10"/>
      <c r="P82" s="10">
        <v>2900</v>
      </c>
      <c r="Q82" s="10">
        <f t="shared" si="15"/>
        <v>0</v>
      </c>
      <c r="R82" s="10"/>
      <c r="S82" s="10">
        <v>2800</v>
      </c>
      <c r="T82" s="10">
        <f t="shared" si="16"/>
        <v>0</v>
      </c>
      <c r="U82" s="10">
        <v>22</v>
      </c>
      <c r="V82" s="10">
        <v>150</v>
      </c>
      <c r="W82" s="10">
        <f t="shared" si="19"/>
        <v>3300</v>
      </c>
      <c r="X82" s="10">
        <v>22</v>
      </c>
      <c r="Y82" s="10">
        <v>150</v>
      </c>
      <c r="Z82" s="10">
        <f t="shared" si="20"/>
        <v>3300</v>
      </c>
      <c r="AA82" s="10">
        <v>22</v>
      </c>
      <c r="AB82" s="10">
        <v>150</v>
      </c>
      <c r="AC82" s="10">
        <f t="shared" si="21"/>
        <v>3300</v>
      </c>
      <c r="AD82" s="11">
        <v>66</v>
      </c>
      <c r="AE82" s="26">
        <v>7</v>
      </c>
      <c r="AF82" s="7">
        <f t="shared" si="17"/>
        <v>462</v>
      </c>
      <c r="AG82" s="152">
        <v>1</v>
      </c>
      <c r="AH82" s="139">
        <f t="shared" si="22"/>
        <v>132</v>
      </c>
      <c r="AI82" s="139">
        <f t="shared" si="18"/>
        <v>10362</v>
      </c>
      <c r="AJ82" s="109">
        <f t="shared" si="23"/>
        <v>10362</v>
      </c>
      <c r="AK82" s="67"/>
      <c r="AM82" t="b">
        <f>D82='15.02.2022 Смета'!D84</f>
        <v>1</v>
      </c>
      <c r="AN82" t="b">
        <f>F82='15.02.2022 Смета'!E84</f>
        <v>1</v>
      </c>
      <c r="AO82" t="b">
        <f>G82='15.02.2022 Смета'!F84</f>
        <v>1</v>
      </c>
      <c r="AP82" t="b">
        <f>H82='15.02.2022 Смета'!G84</f>
        <v>1</v>
      </c>
    </row>
    <row r="83" spans="1:42" ht="25.5" x14ac:dyDescent="0.25">
      <c r="A83" s="108">
        <v>67</v>
      </c>
      <c r="B83" s="8" t="s">
        <v>198</v>
      </c>
      <c r="C83" s="21" t="s">
        <v>151</v>
      </c>
      <c r="D83" s="22" t="s">
        <v>174</v>
      </c>
      <c r="E83" s="21" t="s">
        <v>345</v>
      </c>
      <c r="F83" s="35">
        <v>44743</v>
      </c>
      <c r="G83" s="35">
        <v>44748</v>
      </c>
      <c r="H83" s="21" t="s">
        <v>767</v>
      </c>
      <c r="I83" s="38" t="s">
        <v>345</v>
      </c>
      <c r="J83" s="35">
        <v>44743</v>
      </c>
      <c r="K83" s="35">
        <v>44748</v>
      </c>
      <c r="L83" s="10"/>
      <c r="M83" s="10">
        <v>3400</v>
      </c>
      <c r="N83" s="10">
        <f t="shared" si="14"/>
        <v>0</v>
      </c>
      <c r="O83" s="10"/>
      <c r="P83" s="10">
        <v>2900</v>
      </c>
      <c r="Q83" s="10">
        <f t="shared" si="15"/>
        <v>0</v>
      </c>
      <c r="R83" s="10"/>
      <c r="S83" s="10">
        <v>2800</v>
      </c>
      <c r="T83" s="10">
        <f t="shared" si="16"/>
        <v>0</v>
      </c>
      <c r="U83" s="10">
        <v>20</v>
      </c>
      <c r="V83" s="10">
        <v>150</v>
      </c>
      <c r="W83" s="10">
        <f t="shared" si="19"/>
        <v>3000</v>
      </c>
      <c r="X83" s="10">
        <v>20</v>
      </c>
      <c r="Y83" s="10">
        <v>150</v>
      </c>
      <c r="Z83" s="10">
        <f t="shared" si="20"/>
        <v>3000</v>
      </c>
      <c r="AA83" s="10">
        <v>20</v>
      </c>
      <c r="AB83" s="10">
        <v>150</v>
      </c>
      <c r="AC83" s="10">
        <f t="shared" si="21"/>
        <v>3000</v>
      </c>
      <c r="AD83" s="11">
        <v>60</v>
      </c>
      <c r="AE83" s="26">
        <v>7</v>
      </c>
      <c r="AF83" s="7">
        <f t="shared" si="17"/>
        <v>420</v>
      </c>
      <c r="AG83" s="152">
        <v>1</v>
      </c>
      <c r="AH83" s="139">
        <f t="shared" si="22"/>
        <v>120</v>
      </c>
      <c r="AI83" s="139">
        <f t="shared" si="18"/>
        <v>9420</v>
      </c>
      <c r="AJ83" s="109">
        <f t="shared" si="23"/>
        <v>9420</v>
      </c>
      <c r="AK83" s="67"/>
      <c r="AM83" t="b">
        <f>D83='15.02.2022 Смета'!D85</f>
        <v>1</v>
      </c>
      <c r="AN83" t="b">
        <f>F83='15.02.2022 Смета'!E85</f>
        <v>1</v>
      </c>
      <c r="AO83" t="b">
        <f>G83='15.02.2022 Смета'!F85</f>
        <v>1</v>
      </c>
      <c r="AP83" t="b">
        <f>H83='15.02.2022 Смета'!G85</f>
        <v>1</v>
      </c>
    </row>
    <row r="84" spans="1:42" ht="25.5" x14ac:dyDescent="0.25">
      <c r="A84" s="114">
        <v>68</v>
      </c>
      <c r="B84" s="8" t="s">
        <v>198</v>
      </c>
      <c r="C84" s="21" t="s">
        <v>151</v>
      </c>
      <c r="D84" s="22" t="s">
        <v>174</v>
      </c>
      <c r="E84" s="21" t="s">
        <v>1002</v>
      </c>
      <c r="F84" s="35">
        <v>44748</v>
      </c>
      <c r="G84" s="35">
        <v>44752</v>
      </c>
      <c r="H84" s="21" t="s">
        <v>767</v>
      </c>
      <c r="I84" s="22" t="s">
        <v>703</v>
      </c>
      <c r="J84" s="35">
        <v>44748</v>
      </c>
      <c r="K84" s="35">
        <v>44752</v>
      </c>
      <c r="L84" s="10"/>
      <c r="M84" s="10">
        <v>3400</v>
      </c>
      <c r="N84" s="10">
        <f t="shared" si="14"/>
        <v>0</v>
      </c>
      <c r="O84" s="10"/>
      <c r="P84" s="10">
        <v>2900</v>
      </c>
      <c r="Q84" s="10">
        <f t="shared" si="15"/>
        <v>0</v>
      </c>
      <c r="R84" s="10"/>
      <c r="S84" s="10">
        <v>2800</v>
      </c>
      <c r="T84" s="10">
        <f t="shared" si="16"/>
        <v>0</v>
      </c>
      <c r="U84" s="10">
        <v>20</v>
      </c>
      <c r="V84" s="10">
        <v>150</v>
      </c>
      <c r="W84" s="10">
        <f t="shared" si="19"/>
        <v>3000</v>
      </c>
      <c r="X84" s="10">
        <v>20</v>
      </c>
      <c r="Y84" s="10">
        <v>150</v>
      </c>
      <c r="Z84" s="10">
        <f t="shared" si="20"/>
        <v>3000</v>
      </c>
      <c r="AA84" s="10">
        <v>20</v>
      </c>
      <c r="AB84" s="10">
        <v>150</v>
      </c>
      <c r="AC84" s="10">
        <f t="shared" si="21"/>
        <v>3000</v>
      </c>
      <c r="AD84" s="11">
        <v>60</v>
      </c>
      <c r="AE84" s="26">
        <v>7</v>
      </c>
      <c r="AF84" s="7">
        <f t="shared" si="17"/>
        <v>420</v>
      </c>
      <c r="AG84" s="152">
        <v>1</v>
      </c>
      <c r="AH84" s="139">
        <f t="shared" si="22"/>
        <v>120</v>
      </c>
      <c r="AI84" s="139">
        <f t="shared" si="18"/>
        <v>9420</v>
      </c>
      <c r="AJ84" s="109">
        <f t="shared" si="23"/>
        <v>9420</v>
      </c>
      <c r="AK84" s="67"/>
      <c r="AM84" t="b">
        <f>D84='15.02.2022 Смета'!D86</f>
        <v>1</v>
      </c>
      <c r="AN84" t="b">
        <f>F84='15.02.2022 Смета'!E86</f>
        <v>1</v>
      </c>
      <c r="AO84" t="b">
        <f>G84='15.02.2022 Смета'!F86</f>
        <v>1</v>
      </c>
      <c r="AP84" t="b">
        <f>H84='15.02.2022 Смета'!G86</f>
        <v>1</v>
      </c>
    </row>
    <row r="85" spans="1:42" x14ac:dyDescent="0.25">
      <c r="A85" s="106"/>
      <c r="B85" s="96"/>
      <c r="C85" s="97"/>
      <c r="D85" s="179" t="s">
        <v>843</v>
      </c>
      <c r="E85" s="99"/>
      <c r="F85" s="99"/>
      <c r="G85" s="99"/>
      <c r="H85" s="99"/>
      <c r="I85" s="99"/>
      <c r="J85" s="99"/>
      <c r="K85" s="99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2"/>
      <c r="AE85" s="79"/>
      <c r="AF85" s="79"/>
      <c r="AG85" s="153"/>
      <c r="AH85" s="151"/>
      <c r="AI85" s="151"/>
      <c r="AJ85" s="164"/>
      <c r="AK85" s="67"/>
      <c r="AM85" t="b">
        <f>D85='15.02.2022 Смета'!D87</f>
        <v>1</v>
      </c>
      <c r="AN85" t="b">
        <f>F85='15.02.2022 Смета'!E87</f>
        <v>1</v>
      </c>
      <c r="AO85" t="b">
        <f>G85='15.02.2022 Смета'!F87</f>
        <v>1</v>
      </c>
      <c r="AP85" t="b">
        <f>H85='15.02.2022 Смета'!G87</f>
        <v>1</v>
      </c>
    </row>
    <row r="86" spans="1:42" ht="16.149999999999999" customHeight="1" x14ac:dyDescent="0.25">
      <c r="A86" s="108">
        <v>69</v>
      </c>
      <c r="B86" s="8" t="s">
        <v>164</v>
      </c>
      <c r="C86" s="21" t="s">
        <v>121</v>
      </c>
      <c r="D86" s="22" t="s">
        <v>84</v>
      </c>
      <c r="E86" s="21" t="s">
        <v>505</v>
      </c>
      <c r="F86" s="35">
        <v>44593</v>
      </c>
      <c r="G86" s="35">
        <v>44595</v>
      </c>
      <c r="H86" s="21" t="s">
        <v>318</v>
      </c>
      <c r="I86" s="22" t="s">
        <v>505</v>
      </c>
      <c r="J86" s="35">
        <v>44593</v>
      </c>
      <c r="K86" s="35">
        <v>44595</v>
      </c>
      <c r="L86" s="10"/>
      <c r="M86" s="10">
        <v>3400</v>
      </c>
      <c r="N86" s="10">
        <f t="shared" si="14"/>
        <v>0</v>
      </c>
      <c r="O86" s="10"/>
      <c r="P86" s="10">
        <v>2900</v>
      </c>
      <c r="Q86" s="10">
        <f t="shared" si="15"/>
        <v>0</v>
      </c>
      <c r="R86" s="10"/>
      <c r="S86" s="10">
        <v>2800</v>
      </c>
      <c r="T86" s="10">
        <f t="shared" si="16"/>
        <v>0</v>
      </c>
      <c r="U86" s="10">
        <v>16</v>
      </c>
      <c r="V86" s="10">
        <v>150</v>
      </c>
      <c r="W86" s="10">
        <f t="shared" si="19"/>
        <v>2400</v>
      </c>
      <c r="X86" s="10">
        <v>16</v>
      </c>
      <c r="Y86" s="10">
        <v>150</v>
      </c>
      <c r="Z86" s="10">
        <f t="shared" si="20"/>
        <v>2400</v>
      </c>
      <c r="AA86" s="10">
        <v>30</v>
      </c>
      <c r="AB86" s="10">
        <v>150</v>
      </c>
      <c r="AC86" s="10">
        <f t="shared" si="21"/>
        <v>4500</v>
      </c>
      <c r="AD86" s="11"/>
      <c r="AE86" s="26">
        <v>7</v>
      </c>
      <c r="AF86" s="7">
        <f t="shared" si="17"/>
        <v>0</v>
      </c>
      <c r="AG86" s="152">
        <v>1</v>
      </c>
      <c r="AH86" s="139">
        <f t="shared" si="22"/>
        <v>62</v>
      </c>
      <c r="AI86" s="139">
        <f t="shared" si="18"/>
        <v>9300</v>
      </c>
      <c r="AJ86" s="109">
        <f t="shared" si="23"/>
        <v>9300</v>
      </c>
      <c r="AK86" s="67"/>
      <c r="AM86" t="b">
        <f>D86='15.02.2022 Смета'!D88</f>
        <v>1</v>
      </c>
      <c r="AN86" t="b">
        <f>F86='15.02.2022 Смета'!E88</f>
        <v>1</v>
      </c>
      <c r="AO86" t="b">
        <f>G86='15.02.2022 Смета'!F88</f>
        <v>1</v>
      </c>
      <c r="AP86" t="b">
        <f>H86='15.02.2022 Смета'!G88</f>
        <v>1</v>
      </c>
    </row>
    <row r="87" spans="1:42" ht="16.149999999999999" customHeight="1" x14ac:dyDescent="0.25">
      <c r="A87" s="108">
        <v>70</v>
      </c>
      <c r="B87" s="8" t="s">
        <v>164</v>
      </c>
      <c r="C87" s="21" t="s">
        <v>121</v>
      </c>
      <c r="D87" s="22" t="s">
        <v>249</v>
      </c>
      <c r="E87" s="21" t="s">
        <v>353</v>
      </c>
      <c r="F87" s="35">
        <v>44629</v>
      </c>
      <c r="G87" s="35">
        <v>44632</v>
      </c>
      <c r="H87" s="21" t="s">
        <v>318</v>
      </c>
      <c r="I87" s="38" t="s">
        <v>353</v>
      </c>
      <c r="J87" s="35">
        <v>44629</v>
      </c>
      <c r="K87" s="35">
        <v>44632</v>
      </c>
      <c r="L87" s="10"/>
      <c r="M87" s="10">
        <v>3400</v>
      </c>
      <c r="N87" s="10">
        <f t="shared" si="14"/>
        <v>0</v>
      </c>
      <c r="O87" s="10"/>
      <c r="P87" s="10">
        <v>2900</v>
      </c>
      <c r="Q87" s="10">
        <f t="shared" si="15"/>
        <v>0</v>
      </c>
      <c r="R87" s="10"/>
      <c r="S87" s="10">
        <v>2800</v>
      </c>
      <c r="T87" s="10">
        <f t="shared" si="16"/>
        <v>0</v>
      </c>
      <c r="U87" s="10">
        <v>22</v>
      </c>
      <c r="V87" s="10">
        <v>150</v>
      </c>
      <c r="W87" s="10">
        <f t="shared" si="19"/>
        <v>3300</v>
      </c>
      <c r="X87" s="10">
        <v>22</v>
      </c>
      <c r="Y87" s="10">
        <v>150</v>
      </c>
      <c r="Z87" s="10">
        <f t="shared" si="20"/>
        <v>3300</v>
      </c>
      <c r="AA87" s="10">
        <v>42</v>
      </c>
      <c r="AB87" s="10">
        <v>150</v>
      </c>
      <c r="AC87" s="10">
        <f t="shared" si="21"/>
        <v>6300</v>
      </c>
      <c r="AD87" s="11"/>
      <c r="AE87" s="26">
        <v>7</v>
      </c>
      <c r="AF87" s="7">
        <f t="shared" si="17"/>
        <v>0</v>
      </c>
      <c r="AG87" s="152">
        <v>1</v>
      </c>
      <c r="AH87" s="145">
        <f t="shared" si="22"/>
        <v>86</v>
      </c>
      <c r="AI87" s="139">
        <f t="shared" si="18"/>
        <v>12900</v>
      </c>
      <c r="AJ87" s="118">
        <f t="shared" si="23"/>
        <v>12900</v>
      </c>
      <c r="AM87" t="b">
        <f>D87='15.02.2022 Смета'!D89</f>
        <v>1</v>
      </c>
      <c r="AN87" t="b">
        <f>F87='15.02.2022 Смета'!E89</f>
        <v>1</v>
      </c>
      <c r="AO87" t="b">
        <f>G87='15.02.2022 Смета'!F89</f>
        <v>1</v>
      </c>
      <c r="AP87" t="b">
        <f>H87='15.02.2022 Смета'!G89</f>
        <v>1</v>
      </c>
    </row>
    <row r="88" spans="1:42" ht="16.149999999999999" customHeight="1" x14ac:dyDescent="0.25">
      <c r="A88" s="108">
        <v>71</v>
      </c>
      <c r="B88" s="8" t="s">
        <v>164</v>
      </c>
      <c r="C88" s="21" t="s">
        <v>121</v>
      </c>
      <c r="D88" s="22" t="s">
        <v>40</v>
      </c>
      <c r="E88" s="21" t="s">
        <v>340</v>
      </c>
      <c r="F88" s="35">
        <v>44677</v>
      </c>
      <c r="G88" s="35">
        <v>44679</v>
      </c>
      <c r="H88" s="21" t="s">
        <v>318</v>
      </c>
      <c r="I88" s="38" t="s">
        <v>340</v>
      </c>
      <c r="J88" s="35">
        <v>44677</v>
      </c>
      <c r="K88" s="35">
        <v>44679</v>
      </c>
      <c r="L88" s="10"/>
      <c r="M88" s="10">
        <v>3400</v>
      </c>
      <c r="N88" s="10">
        <f t="shared" si="14"/>
        <v>0</v>
      </c>
      <c r="O88" s="10"/>
      <c r="P88" s="10">
        <v>2900</v>
      </c>
      <c r="Q88" s="10">
        <f t="shared" si="15"/>
        <v>0</v>
      </c>
      <c r="R88" s="10"/>
      <c r="S88" s="10">
        <v>2800</v>
      </c>
      <c r="T88" s="10">
        <f t="shared" si="16"/>
        <v>0</v>
      </c>
      <c r="U88" s="10">
        <v>16</v>
      </c>
      <c r="V88" s="10">
        <v>150</v>
      </c>
      <c r="W88" s="10">
        <f t="shared" si="19"/>
        <v>2400</v>
      </c>
      <c r="X88" s="10">
        <v>16</v>
      </c>
      <c r="Y88" s="10">
        <v>150</v>
      </c>
      <c r="Z88" s="10">
        <f t="shared" si="20"/>
        <v>2400</v>
      </c>
      <c r="AA88" s="10">
        <v>30</v>
      </c>
      <c r="AB88" s="10">
        <v>150</v>
      </c>
      <c r="AC88" s="10">
        <f t="shared" si="21"/>
        <v>4500</v>
      </c>
      <c r="AD88" s="11">
        <v>62</v>
      </c>
      <c r="AE88" s="26">
        <v>7</v>
      </c>
      <c r="AF88" s="7">
        <f t="shared" si="17"/>
        <v>434</v>
      </c>
      <c r="AG88" s="152">
        <v>1</v>
      </c>
      <c r="AH88" s="145">
        <f t="shared" si="22"/>
        <v>124</v>
      </c>
      <c r="AI88" s="139">
        <f t="shared" si="18"/>
        <v>9734</v>
      </c>
      <c r="AJ88" s="118">
        <f t="shared" si="23"/>
        <v>9734</v>
      </c>
      <c r="AM88" t="b">
        <f>D88='15.02.2022 Смета'!D90</f>
        <v>1</v>
      </c>
      <c r="AN88" t="b">
        <f>F88='15.02.2022 Смета'!E90</f>
        <v>1</v>
      </c>
      <c r="AO88" t="b">
        <f>G88='15.02.2022 Смета'!F90</f>
        <v>1</v>
      </c>
      <c r="AP88" t="b">
        <f>H88='15.02.2022 Смета'!G90</f>
        <v>1</v>
      </c>
    </row>
    <row r="89" spans="1:42" ht="16.149999999999999" customHeight="1" x14ac:dyDescent="0.25">
      <c r="A89" s="108">
        <v>72</v>
      </c>
      <c r="B89" s="8" t="s">
        <v>164</v>
      </c>
      <c r="C89" s="21" t="s">
        <v>121</v>
      </c>
      <c r="D89" s="22" t="s">
        <v>250</v>
      </c>
      <c r="E89" s="21" t="s">
        <v>354</v>
      </c>
      <c r="F89" s="35">
        <v>44713</v>
      </c>
      <c r="G89" s="35">
        <v>44716</v>
      </c>
      <c r="H89" s="21" t="s">
        <v>318</v>
      </c>
      <c r="I89" s="38" t="s">
        <v>354</v>
      </c>
      <c r="J89" s="35">
        <v>44713</v>
      </c>
      <c r="K89" s="35">
        <v>44716</v>
      </c>
      <c r="L89" s="10"/>
      <c r="M89" s="10">
        <v>3400</v>
      </c>
      <c r="N89" s="10">
        <f t="shared" si="14"/>
        <v>0</v>
      </c>
      <c r="O89" s="10"/>
      <c r="P89" s="10">
        <v>2900</v>
      </c>
      <c r="Q89" s="10">
        <f t="shared" si="15"/>
        <v>0</v>
      </c>
      <c r="R89" s="10"/>
      <c r="S89" s="10">
        <v>2800</v>
      </c>
      <c r="T89" s="10">
        <f t="shared" si="16"/>
        <v>0</v>
      </c>
      <c r="U89" s="10">
        <v>16</v>
      </c>
      <c r="V89" s="10">
        <v>150</v>
      </c>
      <c r="W89" s="10">
        <f t="shared" si="19"/>
        <v>2400</v>
      </c>
      <c r="X89" s="10">
        <v>16</v>
      </c>
      <c r="Y89" s="10">
        <v>150</v>
      </c>
      <c r="Z89" s="10">
        <f t="shared" si="20"/>
        <v>2400</v>
      </c>
      <c r="AA89" s="10">
        <v>30</v>
      </c>
      <c r="AB89" s="10">
        <v>150</v>
      </c>
      <c r="AC89" s="10">
        <f t="shared" si="21"/>
        <v>4500</v>
      </c>
      <c r="AD89" s="11">
        <v>62</v>
      </c>
      <c r="AE89" s="26">
        <v>7</v>
      </c>
      <c r="AF89" s="7">
        <f t="shared" si="17"/>
        <v>434</v>
      </c>
      <c r="AG89" s="152">
        <v>1</v>
      </c>
      <c r="AH89" s="145">
        <f t="shared" si="22"/>
        <v>124</v>
      </c>
      <c r="AI89" s="139">
        <f t="shared" si="18"/>
        <v>9734</v>
      </c>
      <c r="AJ89" s="118">
        <f t="shared" si="23"/>
        <v>9734</v>
      </c>
      <c r="AM89" t="b">
        <f>D89='15.02.2022 Смета'!D91</f>
        <v>1</v>
      </c>
      <c r="AN89" t="b">
        <f>F89='15.02.2022 Смета'!E91</f>
        <v>1</v>
      </c>
      <c r="AO89" t="b">
        <f>G89='15.02.2022 Смета'!F91</f>
        <v>1</v>
      </c>
      <c r="AP89" t="b">
        <f>H89='15.02.2022 Смета'!G91</f>
        <v>1</v>
      </c>
    </row>
    <row r="90" spans="1:42" ht="16.149999999999999" customHeight="1" x14ac:dyDescent="0.25">
      <c r="A90" s="108">
        <v>73</v>
      </c>
      <c r="B90" s="8" t="s">
        <v>164</v>
      </c>
      <c r="C90" s="21" t="s">
        <v>121</v>
      </c>
      <c r="D90" s="22" t="s">
        <v>251</v>
      </c>
      <c r="E90" s="21" t="s">
        <v>355</v>
      </c>
      <c r="F90" s="35">
        <v>44818</v>
      </c>
      <c r="G90" s="35">
        <v>44821</v>
      </c>
      <c r="H90" s="21" t="s">
        <v>318</v>
      </c>
      <c r="I90" s="38" t="s">
        <v>355</v>
      </c>
      <c r="J90" s="35">
        <v>44818</v>
      </c>
      <c r="K90" s="35">
        <v>44821</v>
      </c>
      <c r="L90" s="10"/>
      <c r="M90" s="10">
        <v>3400</v>
      </c>
      <c r="N90" s="10">
        <f t="shared" si="14"/>
        <v>0</v>
      </c>
      <c r="O90" s="10"/>
      <c r="P90" s="10">
        <v>2900</v>
      </c>
      <c r="Q90" s="10">
        <f t="shared" si="15"/>
        <v>0</v>
      </c>
      <c r="R90" s="10"/>
      <c r="S90" s="10">
        <v>2800</v>
      </c>
      <c r="T90" s="10">
        <f t="shared" si="16"/>
        <v>0</v>
      </c>
      <c r="U90" s="10">
        <v>18</v>
      </c>
      <c r="V90" s="10">
        <v>150</v>
      </c>
      <c r="W90" s="10">
        <f t="shared" si="19"/>
        <v>2700</v>
      </c>
      <c r="X90" s="10">
        <v>18</v>
      </c>
      <c r="Y90" s="10">
        <v>150</v>
      </c>
      <c r="Z90" s="10">
        <f t="shared" si="20"/>
        <v>2700</v>
      </c>
      <c r="AA90" s="10">
        <v>34</v>
      </c>
      <c r="AB90" s="10">
        <v>150</v>
      </c>
      <c r="AC90" s="10">
        <f t="shared" si="21"/>
        <v>5100</v>
      </c>
      <c r="AD90" s="11">
        <v>70</v>
      </c>
      <c r="AE90" s="26">
        <v>7</v>
      </c>
      <c r="AF90" s="7">
        <f t="shared" si="17"/>
        <v>490</v>
      </c>
      <c r="AG90" s="152">
        <v>1</v>
      </c>
      <c r="AH90" s="145">
        <f t="shared" si="22"/>
        <v>140</v>
      </c>
      <c r="AI90" s="139">
        <f t="shared" si="18"/>
        <v>10990</v>
      </c>
      <c r="AJ90" s="118">
        <f t="shared" si="23"/>
        <v>10990</v>
      </c>
      <c r="AM90" t="b">
        <f>D90='15.02.2022 Смета'!D92</f>
        <v>1</v>
      </c>
      <c r="AN90" t="b">
        <f>F90='15.02.2022 Смета'!E92</f>
        <v>1</v>
      </c>
      <c r="AO90" t="b">
        <f>G90='15.02.2022 Смета'!F92</f>
        <v>1</v>
      </c>
      <c r="AP90" t="b">
        <f>H90='15.02.2022 Смета'!G92</f>
        <v>1</v>
      </c>
    </row>
    <row r="91" spans="1:42" ht="15.6" customHeight="1" x14ac:dyDescent="0.25">
      <c r="A91" s="106"/>
      <c r="B91" s="96"/>
      <c r="C91" s="97"/>
      <c r="D91" s="179" t="s">
        <v>844</v>
      </c>
      <c r="E91" s="99"/>
      <c r="F91" s="99"/>
      <c r="G91" s="99"/>
      <c r="H91" s="99"/>
      <c r="I91" s="99"/>
      <c r="J91" s="99"/>
      <c r="K91" s="99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2"/>
      <c r="AE91" s="79"/>
      <c r="AF91" s="79"/>
      <c r="AG91" s="153"/>
      <c r="AH91" s="151"/>
      <c r="AI91" s="151"/>
      <c r="AJ91" s="164"/>
      <c r="AM91" t="b">
        <f>D91='15.02.2022 Смета'!D93</f>
        <v>1</v>
      </c>
      <c r="AN91" t="b">
        <f>F91='15.02.2022 Смета'!E93</f>
        <v>1</v>
      </c>
      <c r="AO91" t="b">
        <f>G91='15.02.2022 Смета'!F93</f>
        <v>1</v>
      </c>
      <c r="AP91" t="b">
        <f>H91='15.02.2022 Смета'!G93</f>
        <v>1</v>
      </c>
    </row>
    <row r="92" spans="1:42" ht="25.5" x14ac:dyDescent="0.25">
      <c r="A92" s="108">
        <v>74</v>
      </c>
      <c r="B92" s="8" t="s">
        <v>272</v>
      </c>
      <c r="C92" s="21" t="s">
        <v>273</v>
      </c>
      <c r="D92" s="22" t="s">
        <v>70</v>
      </c>
      <c r="E92" s="21" t="s">
        <v>493</v>
      </c>
      <c r="F92" s="35">
        <v>44618</v>
      </c>
      <c r="G92" s="35">
        <v>44619</v>
      </c>
      <c r="H92" s="21" t="s">
        <v>298</v>
      </c>
      <c r="I92" s="22" t="s">
        <v>493</v>
      </c>
      <c r="J92" s="35">
        <v>44618</v>
      </c>
      <c r="K92" s="35">
        <v>44619</v>
      </c>
      <c r="L92" s="14"/>
      <c r="M92" s="10">
        <v>3400</v>
      </c>
      <c r="N92" s="10">
        <f t="shared" si="14"/>
        <v>0</v>
      </c>
      <c r="O92" s="14"/>
      <c r="P92" s="10">
        <v>2900</v>
      </c>
      <c r="Q92" s="10">
        <f t="shared" si="15"/>
        <v>0</v>
      </c>
      <c r="R92" s="14"/>
      <c r="S92" s="10">
        <v>2800</v>
      </c>
      <c r="T92" s="10">
        <f t="shared" si="16"/>
        <v>0</v>
      </c>
      <c r="U92" s="10">
        <v>9</v>
      </c>
      <c r="V92" s="10">
        <v>150</v>
      </c>
      <c r="W92" s="10">
        <f t="shared" si="19"/>
        <v>1350</v>
      </c>
      <c r="X92" s="10">
        <v>9</v>
      </c>
      <c r="Y92" s="10">
        <v>150</v>
      </c>
      <c r="Z92" s="10">
        <f t="shared" si="20"/>
        <v>1350</v>
      </c>
      <c r="AA92" s="10">
        <v>15</v>
      </c>
      <c r="AB92" s="10">
        <v>150</v>
      </c>
      <c r="AC92" s="10">
        <f t="shared" si="21"/>
        <v>2250</v>
      </c>
      <c r="AD92" s="10"/>
      <c r="AE92" s="26">
        <v>7</v>
      </c>
      <c r="AF92" s="7">
        <f t="shared" si="17"/>
        <v>0</v>
      </c>
      <c r="AG92" s="152">
        <v>1</v>
      </c>
      <c r="AH92" s="145">
        <f t="shared" si="22"/>
        <v>33</v>
      </c>
      <c r="AI92" s="139">
        <f t="shared" si="18"/>
        <v>4950</v>
      </c>
      <c r="AJ92" s="118">
        <f t="shared" si="23"/>
        <v>4950</v>
      </c>
      <c r="AM92" t="b">
        <f>D92='15.02.2022 Смета'!D94</f>
        <v>1</v>
      </c>
      <c r="AN92" t="b">
        <f>F92='15.02.2022 Смета'!E94</f>
        <v>1</v>
      </c>
      <c r="AO92" t="b">
        <f>G92='15.02.2022 Смета'!F94</f>
        <v>1</v>
      </c>
      <c r="AP92" t="b">
        <f>H92='15.02.2022 Смета'!G94</f>
        <v>1</v>
      </c>
    </row>
    <row r="93" spans="1:42" ht="15.6" customHeight="1" x14ac:dyDescent="0.25">
      <c r="A93" s="106"/>
      <c r="B93" s="96"/>
      <c r="C93" s="97"/>
      <c r="D93" s="179" t="s">
        <v>845</v>
      </c>
      <c r="E93" s="99"/>
      <c r="F93" s="99"/>
      <c r="G93" s="99"/>
      <c r="H93" s="99"/>
      <c r="I93" s="99"/>
      <c r="J93" s="99"/>
      <c r="K93" s="99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2"/>
      <c r="AE93" s="79"/>
      <c r="AF93" s="79"/>
      <c r="AG93" s="153"/>
      <c r="AH93" s="151"/>
      <c r="AI93" s="151"/>
      <c r="AJ93" s="164"/>
      <c r="AM93" t="b">
        <f>D93='15.02.2022 Смета'!D95</f>
        <v>1</v>
      </c>
      <c r="AN93" t="b">
        <f>F93='15.02.2022 Смета'!E95</f>
        <v>1</v>
      </c>
      <c r="AO93" t="b">
        <f>G93='15.02.2022 Смета'!F95</f>
        <v>1</v>
      </c>
      <c r="AP93" t="b">
        <f>H93='15.02.2022 Смета'!G95</f>
        <v>1</v>
      </c>
    </row>
    <row r="94" spans="1:42" ht="27" customHeight="1" x14ac:dyDescent="0.25">
      <c r="A94" s="108">
        <v>75</v>
      </c>
      <c r="B94" s="8" t="s">
        <v>222</v>
      </c>
      <c r="C94" s="21" t="s">
        <v>138</v>
      </c>
      <c r="D94" s="22" t="s">
        <v>190</v>
      </c>
      <c r="E94" s="21" t="s">
        <v>466</v>
      </c>
      <c r="F94" s="35">
        <v>44644</v>
      </c>
      <c r="G94" s="35">
        <v>44647</v>
      </c>
      <c r="H94" s="21" t="s">
        <v>937</v>
      </c>
      <c r="I94" s="22" t="s">
        <v>466</v>
      </c>
      <c r="J94" s="35">
        <v>44644</v>
      </c>
      <c r="K94" s="35">
        <v>44647</v>
      </c>
      <c r="L94" s="10"/>
      <c r="M94" s="10">
        <v>3400</v>
      </c>
      <c r="N94" s="10">
        <f t="shared" si="14"/>
        <v>0</v>
      </c>
      <c r="O94" s="10"/>
      <c r="P94" s="10">
        <v>2900</v>
      </c>
      <c r="Q94" s="10">
        <f t="shared" si="15"/>
        <v>0</v>
      </c>
      <c r="R94" s="10"/>
      <c r="S94" s="10">
        <v>2800</v>
      </c>
      <c r="T94" s="10">
        <f t="shared" si="16"/>
        <v>0</v>
      </c>
      <c r="U94" s="10">
        <v>5</v>
      </c>
      <c r="V94" s="10">
        <v>150</v>
      </c>
      <c r="W94" s="10">
        <f t="shared" si="19"/>
        <v>750</v>
      </c>
      <c r="X94" s="10">
        <v>5</v>
      </c>
      <c r="Y94" s="10">
        <v>150</v>
      </c>
      <c r="Z94" s="10">
        <f t="shared" si="20"/>
        <v>750</v>
      </c>
      <c r="AA94" s="10">
        <v>5</v>
      </c>
      <c r="AB94" s="10">
        <v>150</v>
      </c>
      <c r="AC94" s="10">
        <f t="shared" si="21"/>
        <v>750</v>
      </c>
      <c r="AD94" s="27"/>
      <c r="AE94" s="26">
        <v>7</v>
      </c>
      <c r="AF94" s="7">
        <f t="shared" si="17"/>
        <v>0</v>
      </c>
      <c r="AG94" s="152">
        <v>1</v>
      </c>
      <c r="AH94" s="145">
        <f t="shared" si="22"/>
        <v>15</v>
      </c>
      <c r="AI94" s="139">
        <f t="shared" si="18"/>
        <v>2250</v>
      </c>
      <c r="AJ94" s="118">
        <f t="shared" si="23"/>
        <v>2250</v>
      </c>
      <c r="AM94" t="b">
        <f>D94='15.02.2022 Смета'!D96</f>
        <v>1</v>
      </c>
      <c r="AN94" t="b">
        <f>F94='15.02.2022 Смета'!E96</f>
        <v>1</v>
      </c>
      <c r="AO94" t="b">
        <f>G94='15.02.2022 Смета'!F96</f>
        <v>1</v>
      </c>
      <c r="AP94" t="b">
        <f>H94='15.02.2022 Смета'!G96</f>
        <v>0</v>
      </c>
    </row>
    <row r="95" spans="1:42" ht="27" customHeight="1" x14ac:dyDescent="0.25">
      <c r="A95" s="112">
        <v>76</v>
      </c>
      <c r="B95" s="8" t="s">
        <v>222</v>
      </c>
      <c r="C95" s="21" t="s">
        <v>138</v>
      </c>
      <c r="D95" s="22" t="s">
        <v>25</v>
      </c>
      <c r="E95" s="21" t="s">
        <v>476</v>
      </c>
      <c r="F95" s="35">
        <v>44648</v>
      </c>
      <c r="G95" s="35">
        <v>44651</v>
      </c>
      <c r="H95" s="21" t="s">
        <v>937</v>
      </c>
      <c r="I95" s="22" t="s">
        <v>476</v>
      </c>
      <c r="J95" s="35">
        <v>44648</v>
      </c>
      <c r="K95" s="35">
        <v>44651</v>
      </c>
      <c r="L95" s="10"/>
      <c r="M95" s="10">
        <v>3400</v>
      </c>
      <c r="N95" s="10">
        <f t="shared" si="14"/>
        <v>0</v>
      </c>
      <c r="O95" s="10"/>
      <c r="P95" s="10">
        <v>2900</v>
      </c>
      <c r="Q95" s="10">
        <f t="shared" si="15"/>
        <v>0</v>
      </c>
      <c r="R95" s="10"/>
      <c r="S95" s="10">
        <v>2800</v>
      </c>
      <c r="T95" s="10">
        <f t="shared" si="16"/>
        <v>0</v>
      </c>
      <c r="U95" s="13">
        <v>11</v>
      </c>
      <c r="V95" s="10">
        <v>150</v>
      </c>
      <c r="W95" s="10">
        <f t="shared" si="19"/>
        <v>1650</v>
      </c>
      <c r="X95" s="13">
        <v>11</v>
      </c>
      <c r="Y95" s="10">
        <v>150</v>
      </c>
      <c r="Z95" s="10">
        <f t="shared" si="20"/>
        <v>1650</v>
      </c>
      <c r="AA95" s="13">
        <v>11</v>
      </c>
      <c r="AB95" s="10">
        <v>150</v>
      </c>
      <c r="AC95" s="10">
        <f t="shared" si="21"/>
        <v>1650</v>
      </c>
      <c r="AD95" s="24"/>
      <c r="AE95" s="26">
        <v>7</v>
      </c>
      <c r="AF95" s="7">
        <f t="shared" si="17"/>
        <v>0</v>
      </c>
      <c r="AG95" s="152">
        <v>1</v>
      </c>
      <c r="AH95" s="145">
        <f t="shared" si="22"/>
        <v>33</v>
      </c>
      <c r="AI95" s="139">
        <f t="shared" si="18"/>
        <v>4950</v>
      </c>
      <c r="AJ95" s="118">
        <f t="shared" si="23"/>
        <v>4950</v>
      </c>
      <c r="AM95" t="b">
        <f>D95='15.02.2022 Смета'!D97</f>
        <v>1</v>
      </c>
      <c r="AN95" t="b">
        <f>F95='15.02.2022 Смета'!E97</f>
        <v>1</v>
      </c>
      <c r="AO95" t="b">
        <f>G95='15.02.2022 Смета'!F97</f>
        <v>1</v>
      </c>
      <c r="AP95" t="b">
        <f>H95='15.02.2022 Смета'!G97</f>
        <v>0</v>
      </c>
    </row>
    <row r="96" spans="1:42" ht="27" customHeight="1" x14ac:dyDescent="0.25">
      <c r="A96" s="108">
        <v>77</v>
      </c>
      <c r="B96" s="8" t="s">
        <v>222</v>
      </c>
      <c r="C96" s="21" t="s">
        <v>138</v>
      </c>
      <c r="D96" s="22" t="s">
        <v>26</v>
      </c>
      <c r="E96" s="21" t="s">
        <v>358</v>
      </c>
      <c r="F96" s="35">
        <v>44649</v>
      </c>
      <c r="G96" s="35">
        <v>44651</v>
      </c>
      <c r="H96" s="21" t="s">
        <v>937</v>
      </c>
      <c r="I96" s="38" t="s">
        <v>358</v>
      </c>
      <c r="J96" s="35">
        <v>44649</v>
      </c>
      <c r="K96" s="35">
        <v>44651</v>
      </c>
      <c r="L96" s="10"/>
      <c r="M96" s="10">
        <v>3400</v>
      </c>
      <c r="N96" s="10">
        <f t="shared" si="14"/>
        <v>0</v>
      </c>
      <c r="O96" s="10"/>
      <c r="P96" s="10">
        <v>2900</v>
      </c>
      <c r="Q96" s="10">
        <f t="shared" si="15"/>
        <v>0</v>
      </c>
      <c r="R96" s="10"/>
      <c r="S96" s="10">
        <v>2800</v>
      </c>
      <c r="T96" s="10">
        <f t="shared" si="16"/>
        <v>0</v>
      </c>
      <c r="U96" s="13">
        <v>8</v>
      </c>
      <c r="V96" s="10">
        <v>150</v>
      </c>
      <c r="W96" s="10">
        <f t="shared" si="19"/>
        <v>1200</v>
      </c>
      <c r="X96" s="13">
        <v>4</v>
      </c>
      <c r="Y96" s="10">
        <v>150</v>
      </c>
      <c r="Z96" s="10">
        <f t="shared" si="20"/>
        <v>600</v>
      </c>
      <c r="AA96" s="13">
        <v>4</v>
      </c>
      <c r="AB96" s="10">
        <v>150</v>
      </c>
      <c r="AC96" s="10">
        <f t="shared" si="21"/>
        <v>600</v>
      </c>
      <c r="AD96" s="24"/>
      <c r="AE96" s="26">
        <v>7</v>
      </c>
      <c r="AF96" s="7">
        <f t="shared" si="17"/>
        <v>0</v>
      </c>
      <c r="AG96" s="152">
        <v>1</v>
      </c>
      <c r="AH96" s="145">
        <f t="shared" si="22"/>
        <v>16</v>
      </c>
      <c r="AI96" s="139">
        <f t="shared" si="18"/>
        <v>2400</v>
      </c>
      <c r="AJ96" s="118">
        <f t="shared" si="23"/>
        <v>2400</v>
      </c>
      <c r="AM96" t="b">
        <f>D96='15.02.2022 Смета'!D98</f>
        <v>1</v>
      </c>
      <c r="AN96" t="b">
        <f>F96='15.02.2022 Смета'!E98</f>
        <v>1</v>
      </c>
      <c r="AO96" t="b">
        <f>G96='15.02.2022 Смета'!F98</f>
        <v>1</v>
      </c>
      <c r="AP96" t="b">
        <f>H96='15.02.2022 Смета'!G98</f>
        <v>0</v>
      </c>
    </row>
    <row r="97" spans="1:42" ht="27" customHeight="1" x14ac:dyDescent="0.25">
      <c r="A97" s="112">
        <v>78</v>
      </c>
      <c r="B97" s="8" t="s">
        <v>222</v>
      </c>
      <c r="C97" s="21" t="s">
        <v>138</v>
      </c>
      <c r="D97" s="22" t="s">
        <v>564</v>
      </c>
      <c r="E97" s="21" t="s">
        <v>469</v>
      </c>
      <c r="F97" s="35">
        <v>44651</v>
      </c>
      <c r="G97" s="35">
        <v>44654</v>
      </c>
      <c r="H97" s="21" t="s">
        <v>937</v>
      </c>
      <c r="I97" s="22" t="s">
        <v>469</v>
      </c>
      <c r="J97" s="35">
        <v>44651</v>
      </c>
      <c r="K97" s="35">
        <v>44654</v>
      </c>
      <c r="L97" s="10"/>
      <c r="M97" s="10">
        <v>3400</v>
      </c>
      <c r="N97" s="10">
        <f t="shared" si="14"/>
        <v>0</v>
      </c>
      <c r="O97" s="10"/>
      <c r="P97" s="10">
        <v>2900</v>
      </c>
      <c r="Q97" s="10">
        <f t="shared" si="15"/>
        <v>0</v>
      </c>
      <c r="R97" s="10"/>
      <c r="S97" s="10">
        <v>2800</v>
      </c>
      <c r="T97" s="10">
        <f t="shared" si="16"/>
        <v>0</v>
      </c>
      <c r="U97" s="10">
        <v>4</v>
      </c>
      <c r="V97" s="10">
        <v>150</v>
      </c>
      <c r="W97" s="10">
        <f t="shared" si="19"/>
        <v>600</v>
      </c>
      <c r="X97" s="10">
        <v>4</v>
      </c>
      <c r="Y97" s="10">
        <v>150</v>
      </c>
      <c r="Z97" s="10">
        <f t="shared" si="20"/>
        <v>600</v>
      </c>
      <c r="AA97" s="10">
        <v>4</v>
      </c>
      <c r="AB97" s="10">
        <v>150</v>
      </c>
      <c r="AC97" s="10">
        <f t="shared" si="21"/>
        <v>600</v>
      </c>
      <c r="AD97" s="11"/>
      <c r="AE97" s="26">
        <v>7</v>
      </c>
      <c r="AF97" s="7">
        <f t="shared" si="17"/>
        <v>0</v>
      </c>
      <c r="AG97" s="152">
        <v>1</v>
      </c>
      <c r="AH97" s="145">
        <f t="shared" si="22"/>
        <v>12</v>
      </c>
      <c r="AI97" s="139">
        <f t="shared" si="18"/>
        <v>1800</v>
      </c>
      <c r="AJ97" s="118">
        <f t="shared" si="23"/>
        <v>1800</v>
      </c>
      <c r="AM97" t="b">
        <f>D97='15.02.2022 Смета'!D99</f>
        <v>1</v>
      </c>
      <c r="AN97" t="b">
        <f>F97='15.02.2022 Смета'!E99</f>
        <v>1</v>
      </c>
      <c r="AO97" t="b">
        <f>G97='15.02.2022 Смета'!F99</f>
        <v>1</v>
      </c>
      <c r="AP97" t="b">
        <f>H97='15.02.2022 Смета'!G99</f>
        <v>0</v>
      </c>
    </row>
    <row r="98" spans="1:42" ht="27" customHeight="1" x14ac:dyDescent="0.25">
      <c r="A98" s="108">
        <v>79</v>
      </c>
      <c r="B98" s="8" t="s">
        <v>222</v>
      </c>
      <c r="C98" s="21" t="s">
        <v>138</v>
      </c>
      <c r="D98" s="22" t="s">
        <v>27</v>
      </c>
      <c r="E98" s="21" t="s">
        <v>470</v>
      </c>
      <c r="F98" s="35">
        <v>44657</v>
      </c>
      <c r="G98" s="35">
        <v>44660</v>
      </c>
      <c r="H98" s="21" t="s">
        <v>394</v>
      </c>
      <c r="I98" s="22" t="s">
        <v>470</v>
      </c>
      <c r="J98" s="35">
        <v>44657</v>
      </c>
      <c r="K98" s="35">
        <v>44660</v>
      </c>
      <c r="L98" s="10"/>
      <c r="M98" s="10">
        <v>3400</v>
      </c>
      <c r="N98" s="10">
        <f t="shared" si="14"/>
        <v>0</v>
      </c>
      <c r="O98" s="10"/>
      <c r="P98" s="10">
        <v>2900</v>
      </c>
      <c r="Q98" s="10">
        <f t="shared" si="15"/>
        <v>0</v>
      </c>
      <c r="R98" s="10"/>
      <c r="S98" s="10">
        <v>2800</v>
      </c>
      <c r="T98" s="10">
        <f t="shared" si="16"/>
        <v>0</v>
      </c>
      <c r="U98" s="10">
        <v>6</v>
      </c>
      <c r="V98" s="10">
        <v>150</v>
      </c>
      <c r="W98" s="10">
        <f t="shared" si="19"/>
        <v>900</v>
      </c>
      <c r="X98" s="10">
        <v>3</v>
      </c>
      <c r="Y98" s="10">
        <v>150</v>
      </c>
      <c r="Z98" s="10">
        <f t="shared" si="20"/>
        <v>450</v>
      </c>
      <c r="AA98" s="11">
        <v>3</v>
      </c>
      <c r="AB98" s="10">
        <v>150</v>
      </c>
      <c r="AC98" s="10">
        <f t="shared" si="21"/>
        <v>450</v>
      </c>
      <c r="AD98" s="11"/>
      <c r="AE98" s="26">
        <v>7</v>
      </c>
      <c r="AF98" s="7">
        <f t="shared" si="17"/>
        <v>0</v>
      </c>
      <c r="AG98" s="152">
        <v>1</v>
      </c>
      <c r="AH98" s="139">
        <f t="shared" si="22"/>
        <v>12</v>
      </c>
      <c r="AI98" s="139">
        <f t="shared" si="18"/>
        <v>1800</v>
      </c>
      <c r="AJ98" s="109">
        <f t="shared" si="23"/>
        <v>1800</v>
      </c>
      <c r="AM98" t="b">
        <f>D98='15.02.2022 Смета'!D100</f>
        <v>1</v>
      </c>
      <c r="AN98" t="b">
        <f>F98='15.02.2022 Смета'!E100</f>
        <v>1</v>
      </c>
      <c r="AO98" t="b">
        <f>G98='15.02.2022 Смета'!F100</f>
        <v>1</v>
      </c>
      <c r="AP98" t="b">
        <f>H98='15.02.2022 Смета'!G100</f>
        <v>0</v>
      </c>
    </row>
    <row r="99" spans="1:42" ht="27" customHeight="1" x14ac:dyDescent="0.25">
      <c r="A99" s="112">
        <v>80</v>
      </c>
      <c r="B99" s="8" t="s">
        <v>222</v>
      </c>
      <c r="C99" s="21" t="s">
        <v>138</v>
      </c>
      <c r="D99" s="22" t="s">
        <v>28</v>
      </c>
      <c r="E99" s="21" t="s">
        <v>358</v>
      </c>
      <c r="F99" s="35">
        <v>44657</v>
      </c>
      <c r="G99" s="35">
        <v>44660</v>
      </c>
      <c r="H99" s="21" t="s">
        <v>394</v>
      </c>
      <c r="I99" s="22" t="s">
        <v>358</v>
      </c>
      <c r="J99" s="35">
        <v>44657</v>
      </c>
      <c r="K99" s="35">
        <v>44660</v>
      </c>
      <c r="L99" s="10"/>
      <c r="M99" s="10">
        <v>3400</v>
      </c>
      <c r="N99" s="10">
        <f t="shared" si="14"/>
        <v>0</v>
      </c>
      <c r="O99" s="10"/>
      <c r="P99" s="10">
        <v>2900</v>
      </c>
      <c r="Q99" s="10">
        <f t="shared" si="15"/>
        <v>0</v>
      </c>
      <c r="R99" s="10"/>
      <c r="S99" s="10">
        <v>2800</v>
      </c>
      <c r="T99" s="10">
        <f t="shared" si="16"/>
        <v>0</v>
      </c>
      <c r="U99" s="10">
        <v>10</v>
      </c>
      <c r="V99" s="10">
        <v>150</v>
      </c>
      <c r="W99" s="10">
        <f t="shared" si="19"/>
        <v>1500</v>
      </c>
      <c r="X99" s="10">
        <v>5</v>
      </c>
      <c r="Y99" s="10">
        <v>150</v>
      </c>
      <c r="Z99" s="10">
        <f t="shared" si="20"/>
        <v>750</v>
      </c>
      <c r="AA99" s="11">
        <v>5</v>
      </c>
      <c r="AB99" s="10">
        <v>150</v>
      </c>
      <c r="AC99" s="10">
        <f t="shared" si="21"/>
        <v>750</v>
      </c>
      <c r="AD99" s="11"/>
      <c r="AE99" s="26">
        <v>7</v>
      </c>
      <c r="AF99" s="7">
        <f t="shared" si="17"/>
        <v>0</v>
      </c>
      <c r="AG99" s="152">
        <v>1</v>
      </c>
      <c r="AH99" s="139">
        <f t="shared" si="22"/>
        <v>20</v>
      </c>
      <c r="AI99" s="139">
        <f t="shared" si="18"/>
        <v>3000</v>
      </c>
      <c r="AJ99" s="109">
        <f t="shared" si="23"/>
        <v>3000</v>
      </c>
      <c r="AM99" t="b">
        <f>D99='15.02.2022 Смета'!D101</f>
        <v>1</v>
      </c>
      <c r="AN99" t="b">
        <f>F99='15.02.2022 Смета'!E101</f>
        <v>1</v>
      </c>
      <c r="AO99" t="b">
        <f>G99='15.02.2022 Смета'!F101</f>
        <v>1</v>
      </c>
      <c r="AP99" t="b">
        <f>H99='15.02.2022 Смета'!G101</f>
        <v>0</v>
      </c>
    </row>
    <row r="100" spans="1:42" ht="27" customHeight="1" x14ac:dyDescent="0.25">
      <c r="A100" s="108">
        <v>81</v>
      </c>
      <c r="B100" s="8" t="s">
        <v>222</v>
      </c>
      <c r="C100" s="21" t="s">
        <v>138</v>
      </c>
      <c r="D100" s="22" t="s">
        <v>29</v>
      </c>
      <c r="E100" s="21" t="s">
        <v>470</v>
      </c>
      <c r="F100" s="35">
        <v>44665</v>
      </c>
      <c r="G100" s="35">
        <v>44668</v>
      </c>
      <c r="H100" s="21" t="s">
        <v>361</v>
      </c>
      <c r="I100" s="22" t="s">
        <v>445</v>
      </c>
      <c r="J100" s="35">
        <v>44665</v>
      </c>
      <c r="K100" s="35">
        <v>44668</v>
      </c>
      <c r="L100" s="10"/>
      <c r="M100" s="10">
        <v>3400</v>
      </c>
      <c r="N100" s="10">
        <f t="shared" si="14"/>
        <v>0</v>
      </c>
      <c r="O100" s="10"/>
      <c r="P100" s="10">
        <v>2900</v>
      </c>
      <c r="Q100" s="10">
        <f t="shared" si="15"/>
        <v>0</v>
      </c>
      <c r="R100" s="10"/>
      <c r="S100" s="10">
        <v>2800</v>
      </c>
      <c r="T100" s="10">
        <f t="shared" si="16"/>
        <v>0</v>
      </c>
      <c r="U100" s="10">
        <v>20</v>
      </c>
      <c r="V100" s="10">
        <v>150</v>
      </c>
      <c r="W100" s="10">
        <f t="shared" si="19"/>
        <v>3000</v>
      </c>
      <c r="X100" s="10">
        <v>16</v>
      </c>
      <c r="Y100" s="10">
        <v>150</v>
      </c>
      <c r="Z100" s="10">
        <f t="shared" si="20"/>
        <v>2400</v>
      </c>
      <c r="AA100" s="11">
        <v>16</v>
      </c>
      <c r="AB100" s="10">
        <v>150</v>
      </c>
      <c r="AC100" s="10">
        <f t="shared" si="21"/>
        <v>2400</v>
      </c>
      <c r="AD100" s="11">
        <v>64</v>
      </c>
      <c r="AE100" s="26">
        <v>7</v>
      </c>
      <c r="AF100" s="7">
        <f t="shared" si="17"/>
        <v>448</v>
      </c>
      <c r="AG100" s="152">
        <v>1</v>
      </c>
      <c r="AH100" s="139">
        <f t="shared" si="22"/>
        <v>116</v>
      </c>
      <c r="AI100" s="139">
        <f t="shared" si="18"/>
        <v>8248</v>
      </c>
      <c r="AJ100" s="109">
        <f t="shared" si="23"/>
        <v>8248</v>
      </c>
      <c r="AM100" t="b">
        <f>D100='15.02.2022 Смета'!D102</f>
        <v>1</v>
      </c>
      <c r="AN100" t="b">
        <f>F100='15.02.2022 Смета'!E102</f>
        <v>1</v>
      </c>
      <c r="AO100" t="b">
        <f>G100='15.02.2022 Смета'!F102</f>
        <v>1</v>
      </c>
      <c r="AP100" t="b">
        <f>H100='15.02.2022 Смета'!G102</f>
        <v>1</v>
      </c>
    </row>
    <row r="101" spans="1:42" ht="16.149999999999999" customHeight="1" x14ac:dyDescent="0.25">
      <c r="A101" s="112">
        <v>82</v>
      </c>
      <c r="B101" s="8" t="s">
        <v>222</v>
      </c>
      <c r="C101" s="21" t="s">
        <v>138</v>
      </c>
      <c r="D101" s="22" t="s">
        <v>30</v>
      </c>
      <c r="E101" s="21" t="s">
        <v>358</v>
      </c>
      <c r="F101" s="35">
        <v>44665</v>
      </c>
      <c r="G101" s="35">
        <v>44668</v>
      </c>
      <c r="H101" s="21" t="s">
        <v>361</v>
      </c>
      <c r="I101" s="38" t="s">
        <v>358</v>
      </c>
      <c r="J101" s="35">
        <v>44665</v>
      </c>
      <c r="K101" s="35">
        <v>44668</v>
      </c>
      <c r="L101" s="10"/>
      <c r="M101" s="10">
        <v>3400</v>
      </c>
      <c r="N101" s="10">
        <f t="shared" si="14"/>
        <v>0</v>
      </c>
      <c r="O101" s="10"/>
      <c r="P101" s="10">
        <v>2900</v>
      </c>
      <c r="Q101" s="10">
        <f t="shared" si="15"/>
        <v>0</v>
      </c>
      <c r="R101" s="10"/>
      <c r="S101" s="10">
        <v>2800</v>
      </c>
      <c r="T101" s="10">
        <f t="shared" si="16"/>
        <v>0</v>
      </c>
      <c r="U101" s="10">
        <v>21</v>
      </c>
      <c r="V101" s="10">
        <v>150</v>
      </c>
      <c r="W101" s="10">
        <f t="shared" si="19"/>
        <v>3150</v>
      </c>
      <c r="X101" s="10">
        <v>18</v>
      </c>
      <c r="Y101" s="10">
        <v>150</v>
      </c>
      <c r="Z101" s="10">
        <f t="shared" si="20"/>
        <v>2700</v>
      </c>
      <c r="AA101" s="11">
        <v>18</v>
      </c>
      <c r="AB101" s="10">
        <v>150</v>
      </c>
      <c r="AC101" s="10">
        <f t="shared" si="21"/>
        <v>2700</v>
      </c>
      <c r="AD101" s="11">
        <v>72</v>
      </c>
      <c r="AE101" s="26">
        <v>7</v>
      </c>
      <c r="AF101" s="7">
        <f t="shared" si="17"/>
        <v>504</v>
      </c>
      <c r="AG101" s="152">
        <v>1</v>
      </c>
      <c r="AH101" s="139">
        <f t="shared" si="22"/>
        <v>129</v>
      </c>
      <c r="AI101" s="139">
        <f t="shared" si="18"/>
        <v>9054</v>
      </c>
      <c r="AJ101" s="109">
        <f t="shared" si="23"/>
        <v>9054</v>
      </c>
      <c r="AM101" t="b">
        <f>D101='15.02.2022 Смета'!D103</f>
        <v>1</v>
      </c>
      <c r="AN101" t="b">
        <f>F101='15.02.2022 Смета'!E103</f>
        <v>1</v>
      </c>
      <c r="AO101" t="b">
        <f>G101='15.02.2022 Смета'!F103</f>
        <v>1</v>
      </c>
      <c r="AP101" t="b">
        <f>H101='15.02.2022 Смета'!G103</f>
        <v>1</v>
      </c>
    </row>
    <row r="102" spans="1:42" ht="39.6" customHeight="1" x14ac:dyDescent="0.25">
      <c r="A102" s="108">
        <v>83</v>
      </c>
      <c r="B102" s="8" t="s">
        <v>222</v>
      </c>
      <c r="C102" s="21" t="s">
        <v>138</v>
      </c>
      <c r="D102" s="22" t="s">
        <v>270</v>
      </c>
      <c r="E102" s="21" t="s">
        <v>704</v>
      </c>
      <c r="F102" s="35">
        <v>44677</v>
      </c>
      <c r="G102" s="35">
        <v>44680</v>
      </c>
      <c r="H102" s="21" t="s">
        <v>937</v>
      </c>
      <c r="I102" s="22" t="s">
        <v>704</v>
      </c>
      <c r="J102" s="35">
        <v>44677</v>
      </c>
      <c r="K102" s="35">
        <v>44680</v>
      </c>
      <c r="L102" s="10"/>
      <c r="M102" s="10">
        <v>3400</v>
      </c>
      <c r="N102" s="10">
        <f t="shared" si="14"/>
        <v>0</v>
      </c>
      <c r="O102" s="10"/>
      <c r="P102" s="10">
        <v>2900</v>
      </c>
      <c r="Q102" s="10">
        <f t="shared" si="15"/>
        <v>0</v>
      </c>
      <c r="R102" s="10"/>
      <c r="S102" s="10">
        <v>2800</v>
      </c>
      <c r="T102" s="10">
        <f t="shared" si="16"/>
        <v>0</v>
      </c>
      <c r="U102" s="10">
        <v>14</v>
      </c>
      <c r="V102" s="10">
        <v>150</v>
      </c>
      <c r="W102" s="10">
        <f t="shared" si="19"/>
        <v>2100</v>
      </c>
      <c r="X102" s="10">
        <v>14</v>
      </c>
      <c r="Y102" s="10">
        <v>150</v>
      </c>
      <c r="Z102" s="10">
        <f t="shared" si="20"/>
        <v>2100</v>
      </c>
      <c r="AA102" s="11">
        <v>14</v>
      </c>
      <c r="AB102" s="10">
        <v>150</v>
      </c>
      <c r="AC102" s="10">
        <f t="shared" si="21"/>
        <v>2100</v>
      </c>
      <c r="AD102" s="11">
        <v>56</v>
      </c>
      <c r="AE102" s="26">
        <v>7</v>
      </c>
      <c r="AF102" s="7">
        <f t="shared" si="17"/>
        <v>392</v>
      </c>
      <c r="AG102" s="152">
        <v>1</v>
      </c>
      <c r="AH102" s="139">
        <f t="shared" si="22"/>
        <v>98</v>
      </c>
      <c r="AI102" s="139">
        <f t="shared" si="18"/>
        <v>6692</v>
      </c>
      <c r="AJ102" s="109">
        <f t="shared" si="23"/>
        <v>6692</v>
      </c>
      <c r="AM102" t="b">
        <f>D102='15.02.2022 Смета'!D104</f>
        <v>1</v>
      </c>
      <c r="AN102" t="b">
        <f>F102='15.02.2022 Смета'!E104</f>
        <v>1</v>
      </c>
      <c r="AO102" t="b">
        <f>G102='15.02.2022 Смета'!F104</f>
        <v>1</v>
      </c>
      <c r="AP102" t="b">
        <f>H102='15.02.2022 Смета'!G104</f>
        <v>1</v>
      </c>
    </row>
    <row r="103" spans="1:42" ht="27" customHeight="1" x14ac:dyDescent="0.25">
      <c r="A103" s="112">
        <v>84</v>
      </c>
      <c r="B103" s="8" t="s">
        <v>222</v>
      </c>
      <c r="C103" s="21" t="s">
        <v>138</v>
      </c>
      <c r="D103" s="22" t="s">
        <v>528</v>
      </c>
      <c r="E103" s="21" t="s">
        <v>340</v>
      </c>
      <c r="F103" s="35">
        <v>44711</v>
      </c>
      <c r="G103" s="35">
        <v>44714</v>
      </c>
      <c r="H103" s="21" t="s">
        <v>394</v>
      </c>
      <c r="I103" s="38" t="s">
        <v>340</v>
      </c>
      <c r="J103" s="35">
        <v>44711</v>
      </c>
      <c r="K103" s="35">
        <v>44714</v>
      </c>
      <c r="L103" s="28"/>
      <c r="M103" s="10">
        <v>3400</v>
      </c>
      <c r="N103" s="10">
        <f t="shared" si="14"/>
        <v>0</v>
      </c>
      <c r="O103" s="28"/>
      <c r="P103" s="10">
        <v>2900</v>
      </c>
      <c r="Q103" s="10">
        <f t="shared" si="15"/>
        <v>0</v>
      </c>
      <c r="R103" s="28"/>
      <c r="S103" s="10">
        <v>2800</v>
      </c>
      <c r="T103" s="10">
        <f t="shared" si="16"/>
        <v>0</v>
      </c>
      <c r="U103" s="29">
        <v>10</v>
      </c>
      <c r="V103" s="10">
        <v>150</v>
      </c>
      <c r="W103" s="10">
        <f t="shared" si="19"/>
        <v>1500</v>
      </c>
      <c r="X103" s="29">
        <v>5</v>
      </c>
      <c r="Y103" s="10">
        <v>150</v>
      </c>
      <c r="Z103" s="10">
        <f t="shared" si="20"/>
        <v>750</v>
      </c>
      <c r="AA103" s="29">
        <v>5</v>
      </c>
      <c r="AB103" s="10">
        <v>150</v>
      </c>
      <c r="AC103" s="10">
        <f t="shared" si="21"/>
        <v>750</v>
      </c>
      <c r="AD103" s="29">
        <v>20</v>
      </c>
      <c r="AE103" s="26">
        <v>7</v>
      </c>
      <c r="AF103" s="7">
        <f t="shared" si="17"/>
        <v>140</v>
      </c>
      <c r="AG103" s="152">
        <v>1</v>
      </c>
      <c r="AH103" s="139">
        <f t="shared" si="22"/>
        <v>40</v>
      </c>
      <c r="AI103" s="139">
        <f t="shared" si="18"/>
        <v>3140</v>
      </c>
      <c r="AJ103" s="109">
        <f t="shared" si="23"/>
        <v>3140</v>
      </c>
      <c r="AM103" t="b">
        <f>D103='15.02.2022 Смета'!D105</f>
        <v>1</v>
      </c>
      <c r="AN103" t="b">
        <f>F103='15.02.2022 Смета'!E105</f>
        <v>1</v>
      </c>
      <c r="AO103" t="b">
        <f>G103='15.02.2022 Смета'!F105</f>
        <v>1</v>
      </c>
      <c r="AP103" t="b">
        <f>H103='15.02.2022 Смета'!G105</f>
        <v>0</v>
      </c>
    </row>
    <row r="104" spans="1:42" ht="27" customHeight="1" x14ac:dyDescent="0.25">
      <c r="A104" s="108">
        <v>85</v>
      </c>
      <c r="B104" s="21" t="s">
        <v>222</v>
      </c>
      <c r="C104" s="21" t="s">
        <v>138</v>
      </c>
      <c r="D104" s="22" t="s">
        <v>32</v>
      </c>
      <c r="E104" s="21" t="s">
        <v>340</v>
      </c>
      <c r="F104" s="35">
        <v>44720</v>
      </c>
      <c r="G104" s="35">
        <v>44723</v>
      </c>
      <c r="H104" s="21" t="s">
        <v>937</v>
      </c>
      <c r="I104" s="38" t="s">
        <v>340</v>
      </c>
      <c r="J104" s="35">
        <v>44720</v>
      </c>
      <c r="K104" s="35">
        <v>44723</v>
      </c>
      <c r="L104" s="11"/>
      <c r="M104" s="10">
        <v>3400</v>
      </c>
      <c r="N104" s="10">
        <f t="shared" si="14"/>
        <v>0</v>
      </c>
      <c r="O104" s="10"/>
      <c r="P104" s="10">
        <v>2900</v>
      </c>
      <c r="Q104" s="10">
        <f t="shared" si="15"/>
        <v>0</v>
      </c>
      <c r="R104" s="10"/>
      <c r="S104" s="10">
        <v>2800</v>
      </c>
      <c r="T104" s="10">
        <f t="shared" si="16"/>
        <v>0</v>
      </c>
      <c r="U104" s="10">
        <v>20</v>
      </c>
      <c r="V104" s="10">
        <v>150</v>
      </c>
      <c r="W104" s="10">
        <f t="shared" si="19"/>
        <v>3000</v>
      </c>
      <c r="X104" s="10">
        <v>15</v>
      </c>
      <c r="Y104" s="10">
        <v>150</v>
      </c>
      <c r="Z104" s="10">
        <f t="shared" si="20"/>
        <v>2250</v>
      </c>
      <c r="AA104" s="10">
        <v>15</v>
      </c>
      <c r="AB104" s="10">
        <v>150</v>
      </c>
      <c r="AC104" s="10">
        <f t="shared" si="21"/>
        <v>2250</v>
      </c>
      <c r="AD104" s="11">
        <v>60</v>
      </c>
      <c r="AE104" s="26">
        <v>7</v>
      </c>
      <c r="AF104" s="7">
        <f t="shared" si="17"/>
        <v>420</v>
      </c>
      <c r="AG104" s="152">
        <v>1</v>
      </c>
      <c r="AH104" s="139">
        <f t="shared" si="22"/>
        <v>110</v>
      </c>
      <c r="AI104" s="139">
        <f t="shared" si="18"/>
        <v>7920</v>
      </c>
      <c r="AJ104" s="109">
        <f t="shared" si="23"/>
        <v>7920</v>
      </c>
      <c r="AM104" t="b">
        <f>D104='15.02.2022 Смета'!D106</f>
        <v>1</v>
      </c>
      <c r="AN104" t="b">
        <f>F104='15.02.2022 Смета'!E106</f>
        <v>1</v>
      </c>
      <c r="AO104" t="b">
        <f>G104='15.02.2022 Смета'!F106</f>
        <v>1</v>
      </c>
      <c r="AP104" t="b">
        <f>H104='15.02.2022 Смета'!G106</f>
        <v>0</v>
      </c>
    </row>
    <row r="105" spans="1:42" ht="27" customHeight="1" x14ac:dyDescent="0.25">
      <c r="A105" s="112">
        <v>86</v>
      </c>
      <c r="B105" s="8" t="s">
        <v>172</v>
      </c>
      <c r="C105" s="47" t="s">
        <v>138</v>
      </c>
      <c r="D105" s="22" t="s">
        <v>31</v>
      </c>
      <c r="E105" s="21" t="s">
        <v>965</v>
      </c>
      <c r="F105" s="35">
        <v>44720</v>
      </c>
      <c r="G105" s="35">
        <v>44723</v>
      </c>
      <c r="H105" s="21" t="s">
        <v>937</v>
      </c>
      <c r="I105" s="51" t="s">
        <v>705</v>
      </c>
      <c r="J105" s="52">
        <v>44720</v>
      </c>
      <c r="K105" s="52">
        <v>44723</v>
      </c>
      <c r="L105" s="49"/>
      <c r="M105" s="49">
        <v>3400</v>
      </c>
      <c r="N105" s="49">
        <f t="shared" si="14"/>
        <v>0</v>
      </c>
      <c r="O105" s="49"/>
      <c r="P105" s="49">
        <v>2900</v>
      </c>
      <c r="Q105" s="49">
        <f t="shared" si="15"/>
        <v>0</v>
      </c>
      <c r="R105" s="49"/>
      <c r="S105" s="49">
        <v>2800</v>
      </c>
      <c r="T105" s="49">
        <f t="shared" si="16"/>
        <v>0</v>
      </c>
      <c r="U105" s="49">
        <v>42</v>
      </c>
      <c r="V105" s="49">
        <v>150</v>
      </c>
      <c r="W105" s="49">
        <f t="shared" si="19"/>
        <v>6300</v>
      </c>
      <c r="X105" s="49">
        <v>42</v>
      </c>
      <c r="Y105" s="49">
        <v>150</v>
      </c>
      <c r="Z105" s="49">
        <f t="shared" si="20"/>
        <v>6300</v>
      </c>
      <c r="AA105" s="49">
        <v>42</v>
      </c>
      <c r="AB105" s="49">
        <v>150</v>
      </c>
      <c r="AC105" s="49">
        <f t="shared" si="21"/>
        <v>6300</v>
      </c>
      <c r="AD105" s="50">
        <v>190</v>
      </c>
      <c r="AE105" s="54">
        <v>7</v>
      </c>
      <c r="AF105" s="55">
        <f t="shared" si="17"/>
        <v>1330</v>
      </c>
      <c r="AG105" s="152">
        <v>1</v>
      </c>
      <c r="AH105" s="154">
        <f t="shared" si="22"/>
        <v>316</v>
      </c>
      <c r="AI105" s="139">
        <f t="shared" si="18"/>
        <v>20230</v>
      </c>
      <c r="AJ105" s="165">
        <f t="shared" si="23"/>
        <v>20230</v>
      </c>
      <c r="AM105" t="b">
        <f>D105='15.02.2022 Смета'!D107</f>
        <v>1</v>
      </c>
      <c r="AN105" t="b">
        <f>F105='15.02.2022 Смета'!E107</f>
        <v>1</v>
      </c>
      <c r="AO105" t="b">
        <f>G105='15.02.2022 Смета'!F107</f>
        <v>1</v>
      </c>
      <c r="AP105" t="b">
        <f>H105='15.02.2022 Смета'!G107</f>
        <v>1</v>
      </c>
    </row>
    <row r="106" spans="1:42" ht="16.149999999999999" customHeight="1" x14ac:dyDescent="0.25">
      <c r="A106" s="108">
        <v>87</v>
      </c>
      <c r="B106" s="8" t="s">
        <v>222</v>
      </c>
      <c r="C106" s="21" t="s">
        <v>138</v>
      </c>
      <c r="D106" s="22" t="s">
        <v>33</v>
      </c>
      <c r="E106" s="21" t="s">
        <v>358</v>
      </c>
      <c r="F106" s="35">
        <v>44727</v>
      </c>
      <c r="G106" s="35">
        <v>44730</v>
      </c>
      <c r="H106" s="21" t="s">
        <v>361</v>
      </c>
      <c r="I106" s="22" t="s">
        <v>358</v>
      </c>
      <c r="J106" s="35">
        <v>44727</v>
      </c>
      <c r="K106" s="35">
        <v>44730</v>
      </c>
      <c r="L106" s="10"/>
      <c r="M106" s="10">
        <v>3400</v>
      </c>
      <c r="N106" s="10">
        <f t="shared" si="14"/>
        <v>0</v>
      </c>
      <c r="O106" s="10"/>
      <c r="P106" s="10">
        <v>2900</v>
      </c>
      <c r="Q106" s="10">
        <f t="shared" si="15"/>
        <v>0</v>
      </c>
      <c r="R106" s="10"/>
      <c r="S106" s="10">
        <v>2800</v>
      </c>
      <c r="T106" s="10">
        <f t="shared" si="16"/>
        <v>0</v>
      </c>
      <c r="U106" s="10">
        <v>21</v>
      </c>
      <c r="V106" s="10">
        <v>150</v>
      </c>
      <c r="W106" s="10">
        <f t="shared" si="19"/>
        <v>3150</v>
      </c>
      <c r="X106" s="10">
        <v>18</v>
      </c>
      <c r="Y106" s="10">
        <v>150</v>
      </c>
      <c r="Z106" s="10">
        <f t="shared" si="20"/>
        <v>2700</v>
      </c>
      <c r="AA106" s="11">
        <v>18</v>
      </c>
      <c r="AB106" s="10">
        <v>150</v>
      </c>
      <c r="AC106" s="10">
        <f t="shared" si="21"/>
        <v>2700</v>
      </c>
      <c r="AD106" s="11">
        <v>72</v>
      </c>
      <c r="AE106" s="26">
        <v>7</v>
      </c>
      <c r="AF106" s="7">
        <f t="shared" si="17"/>
        <v>504</v>
      </c>
      <c r="AG106" s="152">
        <v>1</v>
      </c>
      <c r="AH106" s="145">
        <f t="shared" si="22"/>
        <v>129</v>
      </c>
      <c r="AI106" s="139">
        <f t="shared" si="18"/>
        <v>9054</v>
      </c>
      <c r="AJ106" s="118">
        <f t="shared" si="23"/>
        <v>9054</v>
      </c>
      <c r="AM106" t="b">
        <f>D106='15.02.2022 Смета'!D108</f>
        <v>1</v>
      </c>
      <c r="AN106" t="b">
        <f>F106='15.02.2022 Смета'!E108</f>
        <v>1</v>
      </c>
      <c r="AO106" t="b">
        <f>G106='15.02.2022 Смета'!F108</f>
        <v>1</v>
      </c>
      <c r="AP106" t="b">
        <f>H106='15.02.2022 Смета'!G108</f>
        <v>0</v>
      </c>
    </row>
    <row r="107" spans="1:42" ht="40.15" customHeight="1" x14ac:dyDescent="0.25">
      <c r="A107" s="112">
        <v>88</v>
      </c>
      <c r="B107" s="8" t="s">
        <v>222</v>
      </c>
      <c r="C107" s="21" t="s">
        <v>138</v>
      </c>
      <c r="D107" s="22" t="s">
        <v>44</v>
      </c>
      <c r="E107" s="21" t="s">
        <v>706</v>
      </c>
      <c r="F107" s="35">
        <v>44819</v>
      </c>
      <c r="G107" s="35">
        <v>44822</v>
      </c>
      <c r="H107" s="21" t="s">
        <v>1004</v>
      </c>
      <c r="I107" s="22" t="s">
        <v>706</v>
      </c>
      <c r="J107" s="35">
        <v>44819</v>
      </c>
      <c r="K107" s="35">
        <v>44822</v>
      </c>
      <c r="L107" s="14"/>
      <c r="M107" s="10">
        <v>3400</v>
      </c>
      <c r="N107" s="10">
        <f t="shared" si="14"/>
        <v>0</v>
      </c>
      <c r="O107" s="14"/>
      <c r="P107" s="10">
        <v>2900</v>
      </c>
      <c r="Q107" s="10">
        <f t="shared" si="15"/>
        <v>0</v>
      </c>
      <c r="R107" s="14"/>
      <c r="S107" s="10">
        <v>2800</v>
      </c>
      <c r="T107" s="10">
        <f t="shared" si="16"/>
        <v>0</v>
      </c>
      <c r="U107" s="10">
        <v>32</v>
      </c>
      <c r="V107" s="10">
        <v>150</v>
      </c>
      <c r="W107" s="10">
        <f t="shared" si="19"/>
        <v>4800</v>
      </c>
      <c r="X107" s="10">
        <v>24</v>
      </c>
      <c r="Y107" s="10">
        <v>150</v>
      </c>
      <c r="Z107" s="10">
        <f t="shared" si="20"/>
        <v>3600</v>
      </c>
      <c r="AA107" s="10">
        <v>24</v>
      </c>
      <c r="AB107" s="10">
        <v>150</v>
      </c>
      <c r="AC107" s="10">
        <f t="shared" si="21"/>
        <v>3600</v>
      </c>
      <c r="AD107" s="11">
        <v>96</v>
      </c>
      <c r="AE107" s="26">
        <v>7</v>
      </c>
      <c r="AF107" s="7">
        <f t="shared" si="17"/>
        <v>672</v>
      </c>
      <c r="AG107" s="152">
        <v>1</v>
      </c>
      <c r="AH107" s="145">
        <f t="shared" si="22"/>
        <v>176</v>
      </c>
      <c r="AI107" s="139">
        <f t="shared" si="18"/>
        <v>12672</v>
      </c>
      <c r="AJ107" s="118">
        <f t="shared" si="23"/>
        <v>12672</v>
      </c>
      <c r="AM107" t="b">
        <f>D107='15.02.2022 Смета'!D109</f>
        <v>1</v>
      </c>
      <c r="AN107" t="b">
        <f>F107='15.02.2022 Смета'!E109</f>
        <v>1</v>
      </c>
      <c r="AO107" t="b">
        <f>G107='15.02.2022 Смета'!F109</f>
        <v>1</v>
      </c>
      <c r="AP107" t="b">
        <f>H107='15.02.2022 Смета'!G109</f>
        <v>0</v>
      </c>
    </row>
    <row r="108" spans="1:42" ht="41.65" customHeight="1" x14ac:dyDescent="0.25">
      <c r="A108" s="108">
        <v>89</v>
      </c>
      <c r="B108" s="8" t="s">
        <v>222</v>
      </c>
      <c r="C108" s="21" t="s">
        <v>138</v>
      </c>
      <c r="D108" s="22" t="s">
        <v>34</v>
      </c>
      <c r="E108" s="21" t="s">
        <v>706</v>
      </c>
      <c r="F108" s="35">
        <v>44826</v>
      </c>
      <c r="G108" s="35">
        <v>44829</v>
      </c>
      <c r="H108" s="21" t="s">
        <v>1004</v>
      </c>
      <c r="I108" s="22" t="s">
        <v>706</v>
      </c>
      <c r="J108" s="35">
        <v>44826</v>
      </c>
      <c r="K108" s="35">
        <v>44829</v>
      </c>
      <c r="L108" s="10">
        <v>8</v>
      </c>
      <c r="M108" s="10">
        <v>3400</v>
      </c>
      <c r="N108" s="10">
        <f t="shared" si="14"/>
        <v>27200</v>
      </c>
      <c r="O108" s="10"/>
      <c r="P108" s="10">
        <v>2900</v>
      </c>
      <c r="Q108" s="10">
        <f t="shared" si="15"/>
        <v>0</v>
      </c>
      <c r="R108" s="10"/>
      <c r="S108" s="10">
        <v>2800</v>
      </c>
      <c r="T108" s="10">
        <f t="shared" si="16"/>
        <v>0</v>
      </c>
      <c r="U108" s="10">
        <v>32</v>
      </c>
      <c r="V108" s="10">
        <v>150</v>
      </c>
      <c r="W108" s="10">
        <f t="shared" si="19"/>
        <v>4800</v>
      </c>
      <c r="X108" s="10">
        <v>24</v>
      </c>
      <c r="Y108" s="10">
        <v>150</v>
      </c>
      <c r="Z108" s="10">
        <f t="shared" si="20"/>
        <v>3600</v>
      </c>
      <c r="AA108" s="10">
        <v>24</v>
      </c>
      <c r="AB108" s="10">
        <v>150</v>
      </c>
      <c r="AC108" s="10">
        <f t="shared" si="21"/>
        <v>3600</v>
      </c>
      <c r="AD108" s="11">
        <v>96</v>
      </c>
      <c r="AE108" s="26">
        <v>7</v>
      </c>
      <c r="AF108" s="7">
        <f t="shared" si="17"/>
        <v>672</v>
      </c>
      <c r="AG108" s="152">
        <v>1</v>
      </c>
      <c r="AH108" s="145">
        <f t="shared" si="22"/>
        <v>184</v>
      </c>
      <c r="AI108" s="139">
        <f t="shared" si="18"/>
        <v>39872</v>
      </c>
      <c r="AJ108" s="118">
        <f t="shared" si="23"/>
        <v>39872</v>
      </c>
      <c r="AM108" t="b">
        <f>D108='15.02.2022 Смета'!D110</f>
        <v>1</v>
      </c>
      <c r="AN108" t="b">
        <f>F108='15.02.2022 Смета'!E110</f>
        <v>1</v>
      </c>
      <c r="AO108" t="b">
        <f>G108='15.02.2022 Смета'!F110</f>
        <v>1</v>
      </c>
      <c r="AP108" t="b">
        <f>H108='15.02.2022 Смета'!G110</f>
        <v>0</v>
      </c>
    </row>
    <row r="109" spans="1:42" ht="16.149999999999999" customHeight="1" x14ac:dyDescent="0.25">
      <c r="A109" s="106"/>
      <c r="B109" s="96"/>
      <c r="C109" s="97"/>
      <c r="D109" s="179" t="s">
        <v>846</v>
      </c>
      <c r="E109" s="99"/>
      <c r="F109" s="99"/>
      <c r="G109" s="99"/>
      <c r="H109" s="99"/>
      <c r="I109" s="99"/>
      <c r="J109" s="99"/>
      <c r="K109" s="99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2"/>
      <c r="AE109" s="79"/>
      <c r="AF109" s="79"/>
      <c r="AG109" s="153"/>
      <c r="AH109" s="151"/>
      <c r="AI109" s="151"/>
      <c r="AJ109" s="164"/>
      <c r="AM109" t="b">
        <f>D109='15.02.2022 Смета'!D111</f>
        <v>1</v>
      </c>
      <c r="AN109" t="b">
        <f>F109='15.02.2022 Смета'!E111</f>
        <v>1</v>
      </c>
      <c r="AO109" t="b">
        <f>G109='15.02.2022 Смета'!F111</f>
        <v>1</v>
      </c>
      <c r="AP109" t="b">
        <f>H109='15.02.2022 Смета'!G111</f>
        <v>1</v>
      </c>
    </row>
    <row r="110" spans="1:42" ht="26.25" x14ac:dyDescent="0.25">
      <c r="A110" s="108">
        <v>90</v>
      </c>
      <c r="B110" s="8" t="s">
        <v>208</v>
      </c>
      <c r="C110" s="21" t="s">
        <v>110</v>
      </c>
      <c r="D110" s="22" t="s">
        <v>209</v>
      </c>
      <c r="E110" s="21" t="s">
        <v>945</v>
      </c>
      <c r="F110" s="35">
        <v>44617</v>
      </c>
      <c r="G110" s="35">
        <v>44619</v>
      </c>
      <c r="H110" s="21" t="s">
        <v>301</v>
      </c>
      <c r="I110" s="22" t="s">
        <v>508</v>
      </c>
      <c r="J110" s="35">
        <v>44617</v>
      </c>
      <c r="K110" s="35">
        <v>44619</v>
      </c>
      <c r="L110" s="10"/>
      <c r="M110" s="10">
        <v>3400</v>
      </c>
      <c r="N110" s="10">
        <f t="shared" si="14"/>
        <v>0</v>
      </c>
      <c r="O110" s="10"/>
      <c r="P110" s="10">
        <v>2900</v>
      </c>
      <c r="Q110" s="10">
        <f t="shared" si="15"/>
        <v>0</v>
      </c>
      <c r="R110" s="10"/>
      <c r="S110" s="10">
        <v>2800</v>
      </c>
      <c r="T110" s="10">
        <f t="shared" si="16"/>
        <v>0</v>
      </c>
      <c r="U110" s="10">
        <v>80</v>
      </c>
      <c r="V110" s="10">
        <v>150</v>
      </c>
      <c r="W110" s="10">
        <f t="shared" si="19"/>
        <v>12000</v>
      </c>
      <c r="X110" s="10">
        <v>40</v>
      </c>
      <c r="Y110" s="10">
        <v>150</v>
      </c>
      <c r="Z110" s="10">
        <f t="shared" si="20"/>
        <v>6000</v>
      </c>
      <c r="AA110" s="10">
        <v>40</v>
      </c>
      <c r="AB110" s="10">
        <v>150</v>
      </c>
      <c r="AC110" s="10">
        <f t="shared" si="21"/>
        <v>6000</v>
      </c>
      <c r="AD110" s="11"/>
      <c r="AE110" s="26">
        <v>7</v>
      </c>
      <c r="AF110" s="7">
        <f t="shared" si="17"/>
        <v>0</v>
      </c>
      <c r="AG110" s="152">
        <v>1</v>
      </c>
      <c r="AH110" s="145">
        <f t="shared" si="22"/>
        <v>160</v>
      </c>
      <c r="AI110" s="139">
        <f t="shared" si="18"/>
        <v>24000</v>
      </c>
      <c r="AJ110" s="118">
        <f t="shared" si="23"/>
        <v>24000</v>
      </c>
      <c r="AM110" t="b">
        <f>D110='15.02.2022 Смета'!D112</f>
        <v>1</v>
      </c>
      <c r="AN110" t="b">
        <f>F110='15.02.2022 Смета'!E112</f>
        <v>1</v>
      </c>
      <c r="AO110" t="b">
        <f>G110='15.02.2022 Смета'!F112</f>
        <v>1</v>
      </c>
      <c r="AP110" t="b">
        <f>H110='15.02.2022 Смета'!G112</f>
        <v>1</v>
      </c>
    </row>
    <row r="111" spans="1:42" ht="16.149999999999999" customHeight="1" x14ac:dyDescent="0.25">
      <c r="A111" s="114">
        <v>91</v>
      </c>
      <c r="B111" s="8" t="s">
        <v>225</v>
      </c>
      <c r="C111" s="21" t="s">
        <v>110</v>
      </c>
      <c r="D111" s="22" t="s">
        <v>565</v>
      </c>
      <c r="E111" s="21" t="s">
        <v>363</v>
      </c>
      <c r="F111" s="35">
        <v>44625</v>
      </c>
      <c r="G111" s="35">
        <v>44626</v>
      </c>
      <c r="H111" s="21" t="s">
        <v>748</v>
      </c>
      <c r="I111" s="22" t="s">
        <v>363</v>
      </c>
      <c r="J111" s="35">
        <v>44625</v>
      </c>
      <c r="K111" s="35">
        <v>44626</v>
      </c>
      <c r="L111" s="10"/>
      <c r="M111" s="10">
        <v>3400</v>
      </c>
      <c r="N111" s="10">
        <f t="shared" si="14"/>
        <v>0</v>
      </c>
      <c r="O111" s="10"/>
      <c r="P111" s="10">
        <v>2900</v>
      </c>
      <c r="Q111" s="10">
        <f t="shared" si="15"/>
        <v>0</v>
      </c>
      <c r="R111" s="10"/>
      <c r="S111" s="10">
        <v>2800</v>
      </c>
      <c r="T111" s="10">
        <f t="shared" si="16"/>
        <v>0</v>
      </c>
      <c r="U111" s="10">
        <v>40</v>
      </c>
      <c r="V111" s="10">
        <v>150</v>
      </c>
      <c r="W111" s="10">
        <f t="shared" si="19"/>
        <v>6000</v>
      </c>
      <c r="X111" s="10">
        <v>24</v>
      </c>
      <c r="Y111" s="10">
        <v>150</v>
      </c>
      <c r="Z111" s="10">
        <f t="shared" si="20"/>
        <v>3600</v>
      </c>
      <c r="AA111" s="10">
        <v>24</v>
      </c>
      <c r="AB111" s="10">
        <v>150</v>
      </c>
      <c r="AC111" s="10">
        <f t="shared" si="21"/>
        <v>3600</v>
      </c>
      <c r="AD111" s="11"/>
      <c r="AE111" s="26">
        <v>7</v>
      </c>
      <c r="AF111" s="7">
        <f t="shared" si="17"/>
        <v>0</v>
      </c>
      <c r="AG111" s="152">
        <v>1</v>
      </c>
      <c r="AH111" s="145">
        <f t="shared" si="22"/>
        <v>88</v>
      </c>
      <c r="AI111" s="139">
        <f t="shared" si="18"/>
        <v>13200</v>
      </c>
      <c r="AJ111" s="118">
        <f t="shared" si="23"/>
        <v>13200</v>
      </c>
      <c r="AM111" t="b">
        <f>D111='15.02.2022 Смета'!D113</f>
        <v>1</v>
      </c>
      <c r="AN111" t="b">
        <f>F111='15.02.2022 Смета'!E113</f>
        <v>1</v>
      </c>
      <c r="AO111" t="b">
        <f>G111='15.02.2022 Смета'!F113</f>
        <v>1</v>
      </c>
      <c r="AP111" t="b">
        <f>H111='15.02.2022 Смета'!G113</f>
        <v>0</v>
      </c>
    </row>
    <row r="112" spans="1:42" ht="63.75" x14ac:dyDescent="0.25">
      <c r="A112" s="108">
        <v>92</v>
      </c>
      <c r="B112" s="8" t="s">
        <v>208</v>
      </c>
      <c r="C112" s="21" t="s">
        <v>110</v>
      </c>
      <c r="D112" s="22" t="s">
        <v>566</v>
      </c>
      <c r="E112" s="21" t="s">
        <v>487</v>
      </c>
      <c r="F112" s="35">
        <v>44652</v>
      </c>
      <c r="G112" s="35">
        <v>44653</v>
      </c>
      <c r="H112" s="21" t="s">
        <v>297</v>
      </c>
      <c r="I112" s="22" t="s">
        <v>487</v>
      </c>
      <c r="J112" s="35">
        <v>44652</v>
      </c>
      <c r="K112" s="35">
        <v>44653</v>
      </c>
      <c r="L112" s="10"/>
      <c r="M112" s="10">
        <v>3400</v>
      </c>
      <c r="N112" s="10">
        <f t="shared" si="14"/>
        <v>0</v>
      </c>
      <c r="O112" s="10"/>
      <c r="P112" s="10">
        <v>2900</v>
      </c>
      <c r="Q112" s="10">
        <f t="shared" si="15"/>
        <v>0</v>
      </c>
      <c r="R112" s="10"/>
      <c r="S112" s="10">
        <v>2800</v>
      </c>
      <c r="T112" s="10">
        <f t="shared" si="16"/>
        <v>0</v>
      </c>
      <c r="U112" s="10">
        <v>20</v>
      </c>
      <c r="V112" s="10">
        <v>150</v>
      </c>
      <c r="W112" s="10">
        <f t="shared" si="19"/>
        <v>3000</v>
      </c>
      <c r="X112" s="10">
        <v>10</v>
      </c>
      <c r="Y112" s="10">
        <v>150</v>
      </c>
      <c r="Z112" s="10">
        <f t="shared" si="20"/>
        <v>1500</v>
      </c>
      <c r="AA112" s="10">
        <v>10</v>
      </c>
      <c r="AB112" s="10">
        <v>150</v>
      </c>
      <c r="AC112" s="10">
        <f t="shared" si="21"/>
        <v>1500</v>
      </c>
      <c r="AD112" s="11"/>
      <c r="AE112" s="26">
        <v>7</v>
      </c>
      <c r="AF112" s="7">
        <f t="shared" si="17"/>
        <v>0</v>
      </c>
      <c r="AG112" s="152">
        <v>1</v>
      </c>
      <c r="AH112" s="145">
        <f t="shared" si="22"/>
        <v>40</v>
      </c>
      <c r="AI112" s="139">
        <f t="shared" si="18"/>
        <v>6000</v>
      </c>
      <c r="AJ112" s="118">
        <f t="shared" si="23"/>
        <v>6000</v>
      </c>
      <c r="AM112" t="b">
        <f>D112='15.02.2022 Смета'!D114</f>
        <v>1</v>
      </c>
      <c r="AN112" t="b">
        <f>F112='15.02.2022 Смета'!E114</f>
        <v>1</v>
      </c>
      <c r="AO112" t="b">
        <f>G112='15.02.2022 Смета'!F114</f>
        <v>1</v>
      </c>
      <c r="AP112" t="b">
        <f>H112='15.02.2022 Смета'!G114</f>
        <v>1</v>
      </c>
    </row>
    <row r="113" spans="1:42" ht="27" customHeight="1" x14ac:dyDescent="0.25">
      <c r="A113" s="114">
        <v>93</v>
      </c>
      <c r="B113" s="8" t="s">
        <v>208</v>
      </c>
      <c r="C113" s="21" t="s">
        <v>110</v>
      </c>
      <c r="D113" s="22" t="s">
        <v>72</v>
      </c>
      <c r="E113" s="21" t="s">
        <v>707</v>
      </c>
      <c r="F113" s="35">
        <v>44687</v>
      </c>
      <c r="G113" s="35">
        <v>44689</v>
      </c>
      <c r="H113" s="21" t="s">
        <v>301</v>
      </c>
      <c r="I113" s="22" t="s">
        <v>707</v>
      </c>
      <c r="J113" s="35">
        <v>44687</v>
      </c>
      <c r="K113" s="35">
        <v>44689</v>
      </c>
      <c r="L113" s="10"/>
      <c r="M113" s="10">
        <v>3400</v>
      </c>
      <c r="N113" s="10">
        <f t="shared" si="14"/>
        <v>0</v>
      </c>
      <c r="O113" s="10"/>
      <c r="P113" s="10">
        <v>2900</v>
      </c>
      <c r="Q113" s="10">
        <f t="shared" si="15"/>
        <v>0</v>
      </c>
      <c r="R113" s="10"/>
      <c r="S113" s="10">
        <v>2800</v>
      </c>
      <c r="T113" s="10">
        <f t="shared" si="16"/>
        <v>0</v>
      </c>
      <c r="U113" s="10">
        <v>136</v>
      </c>
      <c r="V113" s="10">
        <v>150</v>
      </c>
      <c r="W113" s="10">
        <f t="shared" si="19"/>
        <v>20400</v>
      </c>
      <c r="X113" s="10">
        <v>68</v>
      </c>
      <c r="Y113" s="10">
        <v>150</v>
      </c>
      <c r="Z113" s="10">
        <f t="shared" si="20"/>
        <v>10200</v>
      </c>
      <c r="AA113" s="10">
        <v>68</v>
      </c>
      <c r="AB113" s="10">
        <v>150</v>
      </c>
      <c r="AC113" s="10">
        <f t="shared" si="21"/>
        <v>10200</v>
      </c>
      <c r="AD113" s="11">
        <v>275</v>
      </c>
      <c r="AE113" s="26">
        <v>7</v>
      </c>
      <c r="AF113" s="7">
        <f t="shared" si="17"/>
        <v>1925</v>
      </c>
      <c r="AG113" s="152">
        <v>1</v>
      </c>
      <c r="AH113" s="145">
        <f t="shared" si="22"/>
        <v>547</v>
      </c>
      <c r="AI113" s="139">
        <f t="shared" si="18"/>
        <v>42725</v>
      </c>
      <c r="AJ113" s="118">
        <f t="shared" si="23"/>
        <v>42725</v>
      </c>
      <c r="AM113" t="b">
        <f>D113='15.02.2022 Смета'!D115</f>
        <v>1</v>
      </c>
      <c r="AN113" t="b">
        <f>F113='15.02.2022 Смета'!E115</f>
        <v>1</v>
      </c>
      <c r="AO113" t="b">
        <f>G113='15.02.2022 Смета'!F115</f>
        <v>1</v>
      </c>
      <c r="AP113" t="b">
        <f>H113='15.02.2022 Смета'!G115</f>
        <v>1</v>
      </c>
    </row>
    <row r="114" spans="1:42" ht="27" customHeight="1" x14ac:dyDescent="0.25">
      <c r="A114" s="108">
        <v>94</v>
      </c>
      <c r="B114" s="8" t="s">
        <v>225</v>
      </c>
      <c r="C114" s="21" t="s">
        <v>110</v>
      </c>
      <c r="D114" s="22" t="s">
        <v>567</v>
      </c>
      <c r="E114" s="21" t="s">
        <v>708</v>
      </c>
      <c r="F114" s="35">
        <v>44708</v>
      </c>
      <c r="G114" s="35">
        <v>44710</v>
      </c>
      <c r="H114" s="21" t="s">
        <v>301</v>
      </c>
      <c r="I114" s="22" t="s">
        <v>708</v>
      </c>
      <c r="J114" s="35">
        <v>44708</v>
      </c>
      <c r="K114" s="35">
        <v>44710</v>
      </c>
      <c r="L114" s="10"/>
      <c r="M114" s="10">
        <v>3400</v>
      </c>
      <c r="N114" s="10">
        <f t="shared" si="14"/>
        <v>0</v>
      </c>
      <c r="O114" s="10"/>
      <c r="P114" s="10">
        <v>2900</v>
      </c>
      <c r="Q114" s="10">
        <f t="shared" si="15"/>
        <v>0</v>
      </c>
      <c r="R114" s="10"/>
      <c r="S114" s="10">
        <v>2800</v>
      </c>
      <c r="T114" s="10">
        <f t="shared" si="16"/>
        <v>0</v>
      </c>
      <c r="U114" s="10">
        <v>60</v>
      </c>
      <c r="V114" s="10">
        <v>150</v>
      </c>
      <c r="W114" s="10">
        <f t="shared" si="19"/>
        <v>9000</v>
      </c>
      <c r="X114" s="10">
        <v>60</v>
      </c>
      <c r="Y114" s="10">
        <v>150</v>
      </c>
      <c r="Z114" s="10">
        <f t="shared" si="20"/>
        <v>9000</v>
      </c>
      <c r="AA114" s="10">
        <v>60</v>
      </c>
      <c r="AB114" s="10">
        <v>150</v>
      </c>
      <c r="AC114" s="10">
        <f t="shared" si="21"/>
        <v>9000</v>
      </c>
      <c r="AD114" s="11">
        <v>132</v>
      </c>
      <c r="AE114" s="26">
        <v>7</v>
      </c>
      <c r="AF114" s="7">
        <f t="shared" si="17"/>
        <v>924</v>
      </c>
      <c r="AG114" s="152">
        <v>1</v>
      </c>
      <c r="AH114" s="145">
        <f t="shared" si="22"/>
        <v>312</v>
      </c>
      <c r="AI114" s="139">
        <f t="shared" si="18"/>
        <v>27924</v>
      </c>
      <c r="AJ114" s="118">
        <f t="shared" si="23"/>
        <v>27924</v>
      </c>
      <c r="AM114" t="b">
        <f>D114='15.02.2022 Смета'!D116</f>
        <v>1</v>
      </c>
      <c r="AN114" t="b">
        <f>F114='15.02.2022 Смета'!E116</f>
        <v>1</v>
      </c>
      <c r="AO114" t="b">
        <f>G114='15.02.2022 Смета'!F116</f>
        <v>1</v>
      </c>
      <c r="AP114" t="b">
        <f>H114='15.02.2022 Смета'!G116</f>
        <v>1</v>
      </c>
    </row>
    <row r="115" spans="1:42" ht="16.149999999999999" customHeight="1" x14ac:dyDescent="0.25">
      <c r="A115" s="114">
        <v>95</v>
      </c>
      <c r="B115" s="8" t="s">
        <v>225</v>
      </c>
      <c r="C115" s="21" t="s">
        <v>110</v>
      </c>
      <c r="D115" s="22" t="s">
        <v>568</v>
      </c>
      <c r="E115" s="21" t="s">
        <v>709</v>
      </c>
      <c r="F115" s="35">
        <v>44722</v>
      </c>
      <c r="G115" s="35">
        <v>44724</v>
      </c>
      <c r="H115" s="21" t="s">
        <v>323</v>
      </c>
      <c r="I115" s="22" t="s">
        <v>709</v>
      </c>
      <c r="J115" s="35">
        <v>44722</v>
      </c>
      <c r="K115" s="35">
        <v>44724</v>
      </c>
      <c r="L115" s="10"/>
      <c r="M115" s="10">
        <v>3400</v>
      </c>
      <c r="N115" s="10">
        <f t="shared" si="14"/>
        <v>0</v>
      </c>
      <c r="O115" s="10"/>
      <c r="P115" s="10">
        <v>2900</v>
      </c>
      <c r="Q115" s="10">
        <f t="shared" si="15"/>
        <v>0</v>
      </c>
      <c r="R115" s="10"/>
      <c r="S115" s="10">
        <v>2800</v>
      </c>
      <c r="T115" s="10">
        <f t="shared" si="16"/>
        <v>0</v>
      </c>
      <c r="U115" s="10">
        <v>44</v>
      </c>
      <c r="V115" s="10">
        <v>150</v>
      </c>
      <c r="W115" s="10">
        <f t="shared" si="19"/>
        <v>6600</v>
      </c>
      <c r="X115" s="10">
        <v>26</v>
      </c>
      <c r="Y115" s="10">
        <v>150</v>
      </c>
      <c r="Z115" s="10">
        <f t="shared" si="20"/>
        <v>3900</v>
      </c>
      <c r="AA115" s="10">
        <v>26</v>
      </c>
      <c r="AB115" s="10">
        <v>150</v>
      </c>
      <c r="AC115" s="10">
        <f t="shared" si="21"/>
        <v>3900</v>
      </c>
      <c r="AD115" s="11">
        <v>96</v>
      </c>
      <c r="AE115" s="26">
        <v>7</v>
      </c>
      <c r="AF115" s="7">
        <f t="shared" si="17"/>
        <v>672</v>
      </c>
      <c r="AG115" s="152">
        <v>1</v>
      </c>
      <c r="AH115" s="145">
        <f t="shared" si="22"/>
        <v>192</v>
      </c>
      <c r="AI115" s="139">
        <f t="shared" si="18"/>
        <v>15072</v>
      </c>
      <c r="AJ115" s="118">
        <f t="shared" si="23"/>
        <v>15072</v>
      </c>
      <c r="AM115" t="b">
        <f>D115='15.02.2022 Смета'!D117</f>
        <v>1</v>
      </c>
      <c r="AN115" t="b">
        <f>F115='15.02.2022 Смета'!E117</f>
        <v>1</v>
      </c>
      <c r="AO115" t="b">
        <f>G115='15.02.2022 Смета'!F117</f>
        <v>1</v>
      </c>
      <c r="AP115" t="b">
        <f>H115='15.02.2022 Смета'!G117</f>
        <v>1</v>
      </c>
    </row>
    <row r="116" spans="1:42" ht="16.149999999999999" customHeight="1" x14ac:dyDescent="0.25">
      <c r="A116" s="108">
        <v>96</v>
      </c>
      <c r="B116" s="8" t="s">
        <v>225</v>
      </c>
      <c r="C116" s="21" t="s">
        <v>110</v>
      </c>
      <c r="D116" s="22" t="s">
        <v>569</v>
      </c>
      <c r="E116" s="21" t="s">
        <v>710</v>
      </c>
      <c r="F116" s="35">
        <v>44729</v>
      </c>
      <c r="G116" s="35">
        <v>44731</v>
      </c>
      <c r="H116" s="21" t="s">
        <v>301</v>
      </c>
      <c r="I116" s="22" t="s">
        <v>710</v>
      </c>
      <c r="J116" s="35">
        <v>44729</v>
      </c>
      <c r="K116" s="35">
        <v>44731</v>
      </c>
      <c r="L116" s="10">
        <v>3</v>
      </c>
      <c r="M116" s="10">
        <v>3400</v>
      </c>
      <c r="N116" s="10">
        <f t="shared" si="14"/>
        <v>10200</v>
      </c>
      <c r="O116" s="10">
        <v>3</v>
      </c>
      <c r="P116" s="10">
        <v>2900</v>
      </c>
      <c r="Q116" s="10">
        <f t="shared" si="15"/>
        <v>8700</v>
      </c>
      <c r="R116" s="10">
        <v>3</v>
      </c>
      <c r="S116" s="10">
        <v>2800</v>
      </c>
      <c r="T116" s="10">
        <f t="shared" si="16"/>
        <v>8400</v>
      </c>
      <c r="U116" s="10">
        <v>72</v>
      </c>
      <c r="V116" s="10">
        <v>150</v>
      </c>
      <c r="W116" s="10">
        <f t="shared" si="19"/>
        <v>10800</v>
      </c>
      <c r="X116" s="10">
        <v>36</v>
      </c>
      <c r="Y116" s="10">
        <v>150</v>
      </c>
      <c r="Z116" s="10">
        <f t="shared" si="20"/>
        <v>5400</v>
      </c>
      <c r="AA116" s="10">
        <v>36</v>
      </c>
      <c r="AB116" s="10">
        <v>150</v>
      </c>
      <c r="AC116" s="10">
        <f t="shared" si="21"/>
        <v>5400</v>
      </c>
      <c r="AD116" s="11">
        <v>153</v>
      </c>
      <c r="AE116" s="26">
        <v>7</v>
      </c>
      <c r="AF116" s="7">
        <f t="shared" si="17"/>
        <v>1071</v>
      </c>
      <c r="AG116" s="152">
        <v>1</v>
      </c>
      <c r="AH116" s="145">
        <f t="shared" si="22"/>
        <v>306</v>
      </c>
      <c r="AI116" s="139">
        <f t="shared" si="18"/>
        <v>49971</v>
      </c>
      <c r="AJ116" s="118">
        <f t="shared" si="23"/>
        <v>49971</v>
      </c>
      <c r="AM116" t="b">
        <f>D116='15.02.2022 Смета'!D118</f>
        <v>1</v>
      </c>
      <c r="AN116" t="b">
        <f>F116='15.02.2022 Смета'!E118</f>
        <v>1</v>
      </c>
      <c r="AO116" t="b">
        <f>G116='15.02.2022 Смета'!F118</f>
        <v>1</v>
      </c>
      <c r="AP116" t="b">
        <f>H116='15.02.2022 Смета'!G118</f>
        <v>1</v>
      </c>
    </row>
    <row r="117" spans="1:42" ht="16.149999999999999" customHeight="1" x14ac:dyDescent="0.25">
      <c r="A117" s="114">
        <v>97</v>
      </c>
      <c r="B117" s="8" t="s">
        <v>225</v>
      </c>
      <c r="C117" s="21" t="s">
        <v>110</v>
      </c>
      <c r="D117" s="22" t="s">
        <v>570</v>
      </c>
      <c r="E117" s="21" t="s">
        <v>711</v>
      </c>
      <c r="F117" s="35">
        <v>44736</v>
      </c>
      <c r="G117" s="35">
        <v>44738</v>
      </c>
      <c r="H117" s="21" t="s">
        <v>301</v>
      </c>
      <c r="I117" s="22" t="s">
        <v>711</v>
      </c>
      <c r="J117" s="35">
        <v>44736</v>
      </c>
      <c r="K117" s="35">
        <v>44738</v>
      </c>
      <c r="L117" s="10">
        <v>3</v>
      </c>
      <c r="M117" s="10">
        <v>3400</v>
      </c>
      <c r="N117" s="10">
        <f t="shared" si="14"/>
        <v>10200</v>
      </c>
      <c r="O117" s="10">
        <v>3</v>
      </c>
      <c r="P117" s="10">
        <v>2900</v>
      </c>
      <c r="Q117" s="10">
        <f t="shared" si="15"/>
        <v>8700</v>
      </c>
      <c r="R117" s="10">
        <v>3</v>
      </c>
      <c r="S117" s="10">
        <v>2800</v>
      </c>
      <c r="T117" s="10">
        <f t="shared" si="16"/>
        <v>8400</v>
      </c>
      <c r="U117" s="10">
        <v>80</v>
      </c>
      <c r="V117" s="10">
        <v>150</v>
      </c>
      <c r="W117" s="10">
        <f t="shared" si="19"/>
        <v>12000</v>
      </c>
      <c r="X117" s="10">
        <v>44</v>
      </c>
      <c r="Y117" s="10">
        <v>150</v>
      </c>
      <c r="Z117" s="10">
        <f t="shared" si="20"/>
        <v>6600</v>
      </c>
      <c r="AA117" s="10">
        <v>44</v>
      </c>
      <c r="AB117" s="10">
        <v>150</v>
      </c>
      <c r="AC117" s="10">
        <f t="shared" si="21"/>
        <v>6600</v>
      </c>
      <c r="AD117" s="11">
        <v>177</v>
      </c>
      <c r="AE117" s="26">
        <v>7</v>
      </c>
      <c r="AF117" s="7">
        <f t="shared" si="17"/>
        <v>1239</v>
      </c>
      <c r="AG117" s="152">
        <v>1</v>
      </c>
      <c r="AH117" s="145">
        <f t="shared" si="22"/>
        <v>354</v>
      </c>
      <c r="AI117" s="139">
        <f t="shared" si="18"/>
        <v>53739</v>
      </c>
      <c r="AJ117" s="118">
        <f t="shared" si="23"/>
        <v>53739</v>
      </c>
      <c r="AM117" t="b">
        <f>D117='15.02.2022 Смета'!D119</f>
        <v>1</v>
      </c>
      <c r="AN117" t="b">
        <f>F117='15.02.2022 Смета'!E119</f>
        <v>1</v>
      </c>
      <c r="AO117" t="b">
        <f>G117='15.02.2022 Смета'!F119</f>
        <v>1</v>
      </c>
      <c r="AP117" t="b">
        <f>H117='15.02.2022 Смета'!G119</f>
        <v>1</v>
      </c>
    </row>
    <row r="118" spans="1:42" ht="27" customHeight="1" x14ac:dyDescent="0.25">
      <c r="A118" s="108">
        <v>98</v>
      </c>
      <c r="B118" s="8" t="s">
        <v>208</v>
      </c>
      <c r="C118" s="21" t="s">
        <v>110</v>
      </c>
      <c r="D118" s="22" t="s">
        <v>210</v>
      </c>
      <c r="E118" s="21" t="s">
        <v>365</v>
      </c>
      <c r="F118" s="35">
        <v>44820</v>
      </c>
      <c r="G118" s="35">
        <v>44822</v>
      </c>
      <c r="H118" s="21" t="s">
        <v>301</v>
      </c>
      <c r="I118" s="38" t="s">
        <v>365</v>
      </c>
      <c r="J118" s="35">
        <v>44820</v>
      </c>
      <c r="K118" s="35">
        <v>44822</v>
      </c>
      <c r="L118" s="10"/>
      <c r="M118" s="10">
        <v>3400</v>
      </c>
      <c r="N118" s="10">
        <f t="shared" si="14"/>
        <v>0</v>
      </c>
      <c r="O118" s="10"/>
      <c r="P118" s="10">
        <v>2900</v>
      </c>
      <c r="Q118" s="10">
        <f t="shared" si="15"/>
        <v>0</v>
      </c>
      <c r="R118" s="10"/>
      <c r="S118" s="10">
        <v>2800</v>
      </c>
      <c r="T118" s="10">
        <f t="shared" si="16"/>
        <v>0</v>
      </c>
      <c r="U118" s="10"/>
      <c r="V118" s="10">
        <v>150</v>
      </c>
      <c r="W118" s="10">
        <f t="shared" si="19"/>
        <v>0</v>
      </c>
      <c r="X118" s="10"/>
      <c r="Y118" s="10">
        <v>150</v>
      </c>
      <c r="Z118" s="10">
        <f t="shared" si="20"/>
        <v>0</v>
      </c>
      <c r="AA118" s="10"/>
      <c r="AB118" s="10">
        <v>150</v>
      </c>
      <c r="AC118" s="10">
        <f t="shared" si="21"/>
        <v>0</v>
      </c>
      <c r="AD118" s="66">
        <v>288</v>
      </c>
      <c r="AE118" s="7">
        <v>7</v>
      </c>
      <c r="AF118" s="7">
        <f t="shared" si="17"/>
        <v>2016</v>
      </c>
      <c r="AG118" s="152">
        <v>1</v>
      </c>
      <c r="AH118" s="139">
        <f t="shared" si="22"/>
        <v>288</v>
      </c>
      <c r="AI118" s="139">
        <f t="shared" si="18"/>
        <v>2016</v>
      </c>
      <c r="AJ118" s="109">
        <f t="shared" si="23"/>
        <v>2016</v>
      </c>
      <c r="AM118" t="b">
        <f>D118='15.02.2022 Смета'!D120</f>
        <v>1</v>
      </c>
      <c r="AN118" t="b">
        <f>F118='15.02.2022 Смета'!E120</f>
        <v>1</v>
      </c>
      <c r="AO118" t="b">
        <f>G118='15.02.2022 Смета'!F120</f>
        <v>1</v>
      </c>
      <c r="AP118" t="b">
        <f>H118='15.02.2022 Смета'!G120</f>
        <v>1</v>
      </c>
    </row>
    <row r="119" spans="1:42" ht="27" customHeight="1" x14ac:dyDescent="0.25">
      <c r="A119" s="114">
        <v>99</v>
      </c>
      <c r="B119" s="8" t="s">
        <v>225</v>
      </c>
      <c r="C119" s="21" t="s">
        <v>110</v>
      </c>
      <c r="D119" s="22" t="s">
        <v>571</v>
      </c>
      <c r="E119" s="21" t="s">
        <v>1077</v>
      </c>
      <c r="F119" s="35">
        <v>44827</v>
      </c>
      <c r="G119" s="35">
        <v>44829</v>
      </c>
      <c r="H119" s="21" t="s">
        <v>301</v>
      </c>
      <c r="I119" s="22" t="s">
        <v>761</v>
      </c>
      <c r="J119" s="35">
        <v>44827</v>
      </c>
      <c r="K119" s="35">
        <v>44829</v>
      </c>
      <c r="L119" s="10"/>
      <c r="M119" s="10">
        <v>3400</v>
      </c>
      <c r="N119" s="10">
        <f t="shared" si="14"/>
        <v>0</v>
      </c>
      <c r="O119" s="10"/>
      <c r="P119" s="10">
        <v>2900</v>
      </c>
      <c r="Q119" s="10">
        <f t="shared" si="15"/>
        <v>0</v>
      </c>
      <c r="R119" s="10"/>
      <c r="S119" s="10">
        <v>2800</v>
      </c>
      <c r="T119" s="10">
        <f t="shared" si="16"/>
        <v>0</v>
      </c>
      <c r="U119" s="10">
        <v>76</v>
      </c>
      <c r="V119" s="10">
        <v>150</v>
      </c>
      <c r="W119" s="10">
        <f t="shared" si="19"/>
        <v>11400</v>
      </c>
      <c r="X119" s="10">
        <v>42</v>
      </c>
      <c r="Y119" s="10">
        <v>150</v>
      </c>
      <c r="Z119" s="10">
        <f t="shared" si="20"/>
        <v>6300</v>
      </c>
      <c r="AA119" s="10">
        <v>42</v>
      </c>
      <c r="AB119" s="10">
        <v>150</v>
      </c>
      <c r="AC119" s="10">
        <f t="shared" si="21"/>
        <v>6300</v>
      </c>
      <c r="AD119" s="11">
        <v>160</v>
      </c>
      <c r="AE119" s="26">
        <v>7</v>
      </c>
      <c r="AF119" s="7">
        <f t="shared" si="17"/>
        <v>1120</v>
      </c>
      <c r="AG119" s="152">
        <v>1</v>
      </c>
      <c r="AH119" s="139">
        <f t="shared" si="22"/>
        <v>320</v>
      </c>
      <c r="AI119" s="139">
        <f t="shared" si="18"/>
        <v>25120</v>
      </c>
      <c r="AJ119" s="109">
        <f t="shared" si="23"/>
        <v>25120</v>
      </c>
      <c r="AM119" t="b">
        <f>D119='15.02.2022 Смета'!D121</f>
        <v>1</v>
      </c>
      <c r="AN119" t="b">
        <f>F119='15.02.2022 Смета'!E121</f>
        <v>1</v>
      </c>
      <c r="AO119" t="b">
        <f>G119='15.02.2022 Смета'!F121</f>
        <v>1</v>
      </c>
      <c r="AP119" t="b">
        <f>H119='15.02.2022 Смета'!G121</f>
        <v>1</v>
      </c>
    </row>
    <row r="120" spans="1:42" x14ac:dyDescent="0.25">
      <c r="A120" s="106"/>
      <c r="B120" s="96"/>
      <c r="C120" s="97"/>
      <c r="D120" s="179" t="s">
        <v>914</v>
      </c>
      <c r="E120" s="99"/>
      <c r="F120" s="99"/>
      <c r="G120" s="99"/>
      <c r="H120" s="99"/>
      <c r="I120" s="99"/>
      <c r="J120" s="99"/>
      <c r="K120" s="99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2"/>
      <c r="AE120" s="79"/>
      <c r="AF120" s="79"/>
      <c r="AG120" s="153"/>
      <c r="AH120" s="151"/>
      <c r="AI120" s="151"/>
      <c r="AJ120" s="164"/>
      <c r="AM120" t="b">
        <f>D120='15.02.2022 Смета'!D122</f>
        <v>1</v>
      </c>
      <c r="AN120" t="b">
        <f>F120='15.02.2022 Смета'!E122</f>
        <v>1</v>
      </c>
      <c r="AO120" t="b">
        <f>G120='15.02.2022 Смета'!F122</f>
        <v>1</v>
      </c>
      <c r="AP120" t="b">
        <f>H120='15.02.2022 Смета'!G122</f>
        <v>1</v>
      </c>
    </row>
    <row r="121" spans="1:42" ht="16.149999999999999" customHeight="1" x14ac:dyDescent="0.25">
      <c r="A121" s="112">
        <v>100</v>
      </c>
      <c r="B121" s="8" t="s">
        <v>19</v>
      </c>
      <c r="C121" s="21" t="s">
        <v>153</v>
      </c>
      <c r="D121" s="22" t="s">
        <v>58</v>
      </c>
      <c r="E121" s="21" t="s">
        <v>340</v>
      </c>
      <c r="F121" s="35">
        <v>44597</v>
      </c>
      <c r="G121" s="35">
        <v>44906</v>
      </c>
      <c r="H121" s="21" t="s">
        <v>748</v>
      </c>
      <c r="I121" s="22" t="s">
        <v>300</v>
      </c>
      <c r="J121" s="35">
        <v>44597</v>
      </c>
      <c r="K121" s="35">
        <v>44906</v>
      </c>
      <c r="L121" s="10"/>
      <c r="M121" s="10">
        <v>3400</v>
      </c>
      <c r="N121" s="10">
        <f t="shared" si="14"/>
        <v>0</v>
      </c>
      <c r="O121" s="10"/>
      <c r="P121" s="10">
        <v>2900</v>
      </c>
      <c r="Q121" s="10">
        <f t="shared" si="15"/>
        <v>0</v>
      </c>
      <c r="R121" s="10"/>
      <c r="S121" s="10">
        <v>2800</v>
      </c>
      <c r="T121" s="10">
        <f t="shared" si="16"/>
        <v>0</v>
      </c>
      <c r="U121" s="10">
        <v>2</v>
      </c>
      <c r="V121" s="10">
        <v>150</v>
      </c>
      <c r="W121" s="10">
        <f t="shared" si="19"/>
        <v>300</v>
      </c>
      <c r="X121" s="10">
        <v>2</v>
      </c>
      <c r="Y121" s="10">
        <v>150</v>
      </c>
      <c r="Z121" s="10">
        <f t="shared" si="20"/>
        <v>300</v>
      </c>
      <c r="AA121" s="10">
        <v>2</v>
      </c>
      <c r="AB121" s="10">
        <v>150</v>
      </c>
      <c r="AC121" s="10">
        <f t="shared" si="21"/>
        <v>300</v>
      </c>
      <c r="AD121" s="11"/>
      <c r="AE121" s="26">
        <v>7</v>
      </c>
      <c r="AF121" s="7">
        <f t="shared" si="17"/>
        <v>0</v>
      </c>
      <c r="AG121" s="152">
        <v>1</v>
      </c>
      <c r="AH121" s="139">
        <f t="shared" si="22"/>
        <v>6</v>
      </c>
      <c r="AI121" s="139">
        <f t="shared" si="18"/>
        <v>900</v>
      </c>
      <c r="AJ121" s="109">
        <f t="shared" si="23"/>
        <v>900</v>
      </c>
      <c r="AM121" t="b">
        <f>D121='15.02.2022 Смета'!D123</f>
        <v>1</v>
      </c>
      <c r="AN121" t="b">
        <f>F121='15.02.2022 Смета'!E123</f>
        <v>1</v>
      </c>
      <c r="AO121" t="b">
        <f>G121='15.02.2022 Смета'!F123</f>
        <v>1</v>
      </c>
      <c r="AP121" t="b">
        <f>H121='15.02.2022 Смета'!G123</f>
        <v>1</v>
      </c>
    </row>
    <row r="122" spans="1:42" ht="39.4" customHeight="1" x14ac:dyDescent="0.25">
      <c r="A122" s="108">
        <v>101</v>
      </c>
      <c r="B122" s="8" t="s">
        <v>19</v>
      </c>
      <c r="C122" s="21" t="s">
        <v>153</v>
      </c>
      <c r="D122" s="22" t="s">
        <v>174</v>
      </c>
      <c r="E122" s="21" t="s">
        <v>1006</v>
      </c>
      <c r="F122" s="35">
        <v>44738</v>
      </c>
      <c r="G122" s="35">
        <v>44742</v>
      </c>
      <c r="H122" s="21" t="s">
        <v>748</v>
      </c>
      <c r="I122" s="22" t="s">
        <v>712</v>
      </c>
      <c r="J122" s="35">
        <v>44738</v>
      </c>
      <c r="K122" s="35">
        <v>44742</v>
      </c>
      <c r="L122" s="10"/>
      <c r="M122" s="10">
        <v>3400</v>
      </c>
      <c r="N122" s="10">
        <f t="shared" si="14"/>
        <v>0</v>
      </c>
      <c r="O122" s="10"/>
      <c r="P122" s="10">
        <v>2900</v>
      </c>
      <c r="Q122" s="10">
        <f t="shared" si="15"/>
        <v>0</v>
      </c>
      <c r="R122" s="10"/>
      <c r="S122" s="10">
        <v>2800</v>
      </c>
      <c r="T122" s="10">
        <f t="shared" si="16"/>
        <v>0</v>
      </c>
      <c r="U122" s="10">
        <v>6</v>
      </c>
      <c r="V122" s="10">
        <v>150</v>
      </c>
      <c r="W122" s="10">
        <f t="shared" si="19"/>
        <v>900</v>
      </c>
      <c r="X122" s="10">
        <v>6</v>
      </c>
      <c r="Y122" s="10">
        <v>150</v>
      </c>
      <c r="Z122" s="10">
        <f t="shared" si="20"/>
        <v>900</v>
      </c>
      <c r="AA122" s="10">
        <v>6</v>
      </c>
      <c r="AB122" s="10">
        <v>150</v>
      </c>
      <c r="AC122" s="10">
        <f t="shared" si="21"/>
        <v>900</v>
      </c>
      <c r="AD122" s="11">
        <v>24</v>
      </c>
      <c r="AE122" s="26">
        <v>7</v>
      </c>
      <c r="AF122" s="7">
        <f t="shared" si="17"/>
        <v>168</v>
      </c>
      <c r="AG122" s="152">
        <v>1</v>
      </c>
      <c r="AH122" s="139">
        <f t="shared" si="22"/>
        <v>42</v>
      </c>
      <c r="AI122" s="139">
        <f t="shared" si="18"/>
        <v>2868</v>
      </c>
      <c r="AJ122" s="109">
        <f t="shared" si="23"/>
        <v>2868</v>
      </c>
      <c r="AM122" t="b">
        <f>D122='15.02.2022 Смета'!D124</f>
        <v>1</v>
      </c>
      <c r="AN122" t="b">
        <f>F122='15.02.2022 Смета'!E124</f>
        <v>1</v>
      </c>
      <c r="AO122" t="b">
        <f>G122='15.02.2022 Смета'!F124</f>
        <v>1</v>
      </c>
      <c r="AP122" t="b">
        <f>H122='15.02.2022 Смета'!G124</f>
        <v>1</v>
      </c>
    </row>
    <row r="123" spans="1:42" x14ac:dyDescent="0.25">
      <c r="A123" s="106"/>
      <c r="B123" s="96"/>
      <c r="C123" s="97"/>
      <c r="D123" s="179" t="s">
        <v>847</v>
      </c>
      <c r="E123" s="99"/>
      <c r="F123" s="99"/>
      <c r="G123" s="99"/>
      <c r="H123" s="99"/>
      <c r="I123" s="99"/>
      <c r="J123" s="99"/>
      <c r="K123" s="99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2"/>
      <c r="AE123" s="79"/>
      <c r="AF123" s="79"/>
      <c r="AG123" s="153"/>
      <c r="AH123" s="151"/>
      <c r="AI123" s="151"/>
      <c r="AJ123" s="164"/>
      <c r="AM123" t="b">
        <f>D123='15.02.2022 Смета'!D125</f>
        <v>1</v>
      </c>
      <c r="AN123" t="b">
        <f>F123='15.02.2022 Смета'!E125</f>
        <v>1</v>
      </c>
      <c r="AO123" t="b">
        <f>G123='15.02.2022 Смета'!F125</f>
        <v>1</v>
      </c>
      <c r="AP123" t="b">
        <f>H123='15.02.2022 Смета'!G125</f>
        <v>1</v>
      </c>
    </row>
    <row r="124" spans="1:42" ht="16.149999999999999" customHeight="1" x14ac:dyDescent="0.25">
      <c r="A124" s="108">
        <v>102</v>
      </c>
      <c r="B124" s="15" t="s">
        <v>14</v>
      </c>
      <c r="C124" s="21" t="s">
        <v>157</v>
      </c>
      <c r="D124" s="22" t="s">
        <v>572</v>
      </c>
      <c r="E124" s="21" t="s">
        <v>340</v>
      </c>
      <c r="F124" s="35">
        <v>44665</v>
      </c>
      <c r="G124" s="35">
        <v>44669</v>
      </c>
      <c r="H124" s="21" t="s">
        <v>309</v>
      </c>
      <c r="I124" s="22" t="s">
        <v>340</v>
      </c>
      <c r="J124" s="35">
        <v>44665</v>
      </c>
      <c r="K124" s="35">
        <v>44669</v>
      </c>
      <c r="L124" s="14"/>
      <c r="M124" s="10">
        <v>3400</v>
      </c>
      <c r="N124" s="10">
        <f t="shared" si="14"/>
        <v>0</v>
      </c>
      <c r="O124" s="14"/>
      <c r="P124" s="10">
        <v>2900</v>
      </c>
      <c r="Q124" s="10">
        <f t="shared" si="15"/>
        <v>0</v>
      </c>
      <c r="R124" s="14"/>
      <c r="S124" s="10">
        <v>2800</v>
      </c>
      <c r="T124" s="10">
        <f t="shared" si="16"/>
        <v>0</v>
      </c>
      <c r="U124" s="10">
        <v>7</v>
      </c>
      <c r="V124" s="10">
        <v>150</v>
      </c>
      <c r="W124" s="10">
        <f t="shared" si="19"/>
        <v>1050</v>
      </c>
      <c r="X124" s="10">
        <v>7</v>
      </c>
      <c r="Y124" s="10">
        <v>150</v>
      </c>
      <c r="Z124" s="10">
        <f t="shared" si="20"/>
        <v>1050</v>
      </c>
      <c r="AA124" s="10">
        <v>7</v>
      </c>
      <c r="AB124" s="10">
        <v>150</v>
      </c>
      <c r="AC124" s="10">
        <f t="shared" si="21"/>
        <v>1050</v>
      </c>
      <c r="AD124" s="10">
        <v>27</v>
      </c>
      <c r="AE124" s="26">
        <v>7</v>
      </c>
      <c r="AF124" s="7">
        <f t="shared" si="17"/>
        <v>189</v>
      </c>
      <c r="AG124" s="152">
        <v>1</v>
      </c>
      <c r="AH124" s="139">
        <f t="shared" si="22"/>
        <v>48</v>
      </c>
      <c r="AI124" s="139">
        <f t="shared" si="18"/>
        <v>3339</v>
      </c>
      <c r="AJ124" s="109">
        <f t="shared" si="23"/>
        <v>3339</v>
      </c>
      <c r="AM124" t="b">
        <f>D124='15.02.2022 Смета'!D126</f>
        <v>1</v>
      </c>
      <c r="AN124" t="b">
        <f>F124='15.02.2022 Смета'!E126</f>
        <v>1</v>
      </c>
      <c r="AO124" t="b">
        <f>G124='15.02.2022 Смета'!F126</f>
        <v>1</v>
      </c>
      <c r="AP124" t="b">
        <f>H124='15.02.2022 Смета'!G126</f>
        <v>1</v>
      </c>
    </row>
    <row r="125" spans="1:42" ht="27" customHeight="1" x14ac:dyDescent="0.25">
      <c r="A125" s="114">
        <v>103</v>
      </c>
      <c r="B125" s="15" t="s">
        <v>14</v>
      </c>
      <c r="C125" s="21" t="s">
        <v>157</v>
      </c>
      <c r="D125" s="22" t="s">
        <v>529</v>
      </c>
      <c r="E125" s="21" t="s">
        <v>713</v>
      </c>
      <c r="F125" s="35">
        <v>44706</v>
      </c>
      <c r="G125" s="35">
        <v>44712</v>
      </c>
      <c r="H125" s="21" t="s">
        <v>530</v>
      </c>
      <c r="I125" s="22" t="s">
        <v>713</v>
      </c>
      <c r="J125" s="35">
        <v>44706</v>
      </c>
      <c r="K125" s="35">
        <v>44712</v>
      </c>
      <c r="L125" s="28"/>
      <c r="M125" s="10">
        <v>3400</v>
      </c>
      <c r="N125" s="10">
        <f t="shared" si="14"/>
        <v>0</v>
      </c>
      <c r="O125" s="28"/>
      <c r="P125" s="10">
        <v>2900</v>
      </c>
      <c r="Q125" s="10">
        <f t="shared" si="15"/>
        <v>0</v>
      </c>
      <c r="R125" s="28"/>
      <c r="S125" s="10">
        <v>2800</v>
      </c>
      <c r="T125" s="10">
        <f t="shared" si="16"/>
        <v>0</v>
      </c>
      <c r="U125" s="10">
        <v>10</v>
      </c>
      <c r="V125" s="10">
        <v>150</v>
      </c>
      <c r="W125" s="10">
        <f t="shared" si="19"/>
        <v>1500</v>
      </c>
      <c r="X125" s="10">
        <v>10</v>
      </c>
      <c r="Y125" s="10">
        <v>150</v>
      </c>
      <c r="Z125" s="10">
        <f t="shared" si="20"/>
        <v>1500</v>
      </c>
      <c r="AA125" s="10">
        <v>10</v>
      </c>
      <c r="AB125" s="10">
        <v>150</v>
      </c>
      <c r="AC125" s="10">
        <f t="shared" si="21"/>
        <v>1500</v>
      </c>
      <c r="AD125" s="29">
        <v>30</v>
      </c>
      <c r="AE125" s="26">
        <v>7</v>
      </c>
      <c r="AF125" s="7">
        <f t="shared" si="17"/>
        <v>210</v>
      </c>
      <c r="AG125" s="152">
        <v>1</v>
      </c>
      <c r="AH125" s="139">
        <f t="shared" si="22"/>
        <v>60</v>
      </c>
      <c r="AI125" s="139">
        <f t="shared" si="18"/>
        <v>4710</v>
      </c>
      <c r="AJ125" s="109">
        <f t="shared" si="23"/>
        <v>4710</v>
      </c>
      <c r="AM125" t="b">
        <f>D125='15.02.2022 Смета'!D127</f>
        <v>1</v>
      </c>
      <c r="AN125" t="b">
        <f>F125='15.02.2022 Смета'!E127</f>
        <v>1</v>
      </c>
      <c r="AO125" t="b">
        <f>G125='15.02.2022 Смета'!F127</f>
        <v>1</v>
      </c>
      <c r="AP125" t="b">
        <f>H125='15.02.2022 Смета'!G127</f>
        <v>1</v>
      </c>
    </row>
    <row r="126" spans="1:42" ht="27" customHeight="1" x14ac:dyDescent="0.25">
      <c r="A126" s="108">
        <v>104</v>
      </c>
      <c r="B126" s="15" t="s">
        <v>14</v>
      </c>
      <c r="C126" s="21" t="s">
        <v>157</v>
      </c>
      <c r="D126" s="22" t="s">
        <v>173</v>
      </c>
      <c r="E126" s="21" t="s">
        <v>714</v>
      </c>
      <c r="F126" s="35">
        <v>44746</v>
      </c>
      <c r="G126" s="35">
        <v>44752</v>
      </c>
      <c r="H126" s="21" t="s">
        <v>367</v>
      </c>
      <c r="I126" s="22" t="s">
        <v>714</v>
      </c>
      <c r="J126" s="35">
        <v>44746</v>
      </c>
      <c r="K126" s="35">
        <v>44752</v>
      </c>
      <c r="L126" s="14"/>
      <c r="M126" s="10">
        <v>3400</v>
      </c>
      <c r="N126" s="10">
        <f t="shared" si="14"/>
        <v>0</v>
      </c>
      <c r="O126" s="14"/>
      <c r="P126" s="10">
        <v>2900</v>
      </c>
      <c r="Q126" s="10">
        <f t="shared" si="15"/>
        <v>0</v>
      </c>
      <c r="R126" s="14"/>
      <c r="S126" s="10">
        <v>2800</v>
      </c>
      <c r="T126" s="10">
        <f t="shared" si="16"/>
        <v>0</v>
      </c>
      <c r="U126" s="10">
        <v>9</v>
      </c>
      <c r="V126" s="10">
        <v>150</v>
      </c>
      <c r="W126" s="10">
        <f t="shared" si="19"/>
        <v>1350</v>
      </c>
      <c r="X126" s="10">
        <v>9</v>
      </c>
      <c r="Y126" s="10">
        <v>150</v>
      </c>
      <c r="Z126" s="10">
        <f t="shared" si="20"/>
        <v>1350</v>
      </c>
      <c r="AA126" s="10">
        <v>9</v>
      </c>
      <c r="AB126" s="10">
        <v>150</v>
      </c>
      <c r="AC126" s="10">
        <f t="shared" si="21"/>
        <v>1350</v>
      </c>
      <c r="AD126" s="10">
        <v>27</v>
      </c>
      <c r="AE126" s="26">
        <v>7</v>
      </c>
      <c r="AF126" s="7">
        <f t="shared" si="17"/>
        <v>189</v>
      </c>
      <c r="AG126" s="152">
        <v>1</v>
      </c>
      <c r="AH126" s="139">
        <f t="shared" si="22"/>
        <v>54</v>
      </c>
      <c r="AI126" s="139">
        <f t="shared" si="18"/>
        <v>4239</v>
      </c>
      <c r="AJ126" s="109">
        <f t="shared" si="23"/>
        <v>4239</v>
      </c>
      <c r="AM126" t="b">
        <f>D126='15.02.2022 Смета'!D128</f>
        <v>1</v>
      </c>
      <c r="AN126" t="b">
        <f>F126='15.02.2022 Смета'!E128</f>
        <v>1</v>
      </c>
      <c r="AO126" t="b">
        <f>G126='15.02.2022 Смета'!F128</f>
        <v>1</v>
      </c>
      <c r="AP126" t="b">
        <f>H126='15.02.2022 Смета'!G128</f>
        <v>1</v>
      </c>
    </row>
    <row r="127" spans="1:42" ht="27" customHeight="1" x14ac:dyDescent="0.25">
      <c r="A127" s="114">
        <v>105</v>
      </c>
      <c r="B127" s="15" t="s">
        <v>14</v>
      </c>
      <c r="C127" s="21" t="s">
        <v>157</v>
      </c>
      <c r="D127" s="22" t="s">
        <v>174</v>
      </c>
      <c r="E127" s="21" t="s">
        <v>714</v>
      </c>
      <c r="F127" s="35">
        <v>44746</v>
      </c>
      <c r="G127" s="35">
        <v>44752</v>
      </c>
      <c r="H127" s="21" t="s">
        <v>367</v>
      </c>
      <c r="I127" s="22" t="s">
        <v>714</v>
      </c>
      <c r="J127" s="35">
        <v>44746</v>
      </c>
      <c r="K127" s="35">
        <v>44752</v>
      </c>
      <c r="L127" s="28"/>
      <c r="M127" s="10">
        <v>3400</v>
      </c>
      <c r="N127" s="10">
        <f t="shared" si="14"/>
        <v>0</v>
      </c>
      <c r="O127" s="28"/>
      <c r="P127" s="10">
        <v>2900</v>
      </c>
      <c r="Q127" s="10">
        <f t="shared" si="15"/>
        <v>0</v>
      </c>
      <c r="R127" s="28"/>
      <c r="S127" s="10">
        <v>2800</v>
      </c>
      <c r="T127" s="10">
        <f t="shared" si="16"/>
        <v>0</v>
      </c>
      <c r="U127" s="10">
        <v>44</v>
      </c>
      <c r="V127" s="10">
        <v>150</v>
      </c>
      <c r="W127" s="10">
        <f t="shared" si="19"/>
        <v>6600</v>
      </c>
      <c r="X127" s="10">
        <v>44</v>
      </c>
      <c r="Y127" s="10">
        <v>150</v>
      </c>
      <c r="Z127" s="10">
        <f t="shared" si="20"/>
        <v>6600</v>
      </c>
      <c r="AA127" s="10">
        <v>44</v>
      </c>
      <c r="AB127" s="10">
        <v>150</v>
      </c>
      <c r="AC127" s="10">
        <f t="shared" si="21"/>
        <v>6600</v>
      </c>
      <c r="AD127" s="29">
        <v>132</v>
      </c>
      <c r="AE127" s="26">
        <v>7</v>
      </c>
      <c r="AF127" s="7">
        <f t="shared" si="17"/>
        <v>924</v>
      </c>
      <c r="AG127" s="152">
        <v>1</v>
      </c>
      <c r="AH127" s="145">
        <f t="shared" si="22"/>
        <v>264</v>
      </c>
      <c r="AI127" s="139">
        <f t="shared" si="18"/>
        <v>20724</v>
      </c>
      <c r="AJ127" s="118">
        <f t="shared" si="23"/>
        <v>20724</v>
      </c>
      <c r="AM127" t="b">
        <f>D127='15.02.2022 Смета'!D129</f>
        <v>1</v>
      </c>
      <c r="AN127" t="b">
        <f>F127='15.02.2022 Смета'!E129</f>
        <v>1</v>
      </c>
      <c r="AO127" t="b">
        <f>G127='15.02.2022 Смета'!F129</f>
        <v>1</v>
      </c>
      <c r="AP127" t="b">
        <f>H127='15.02.2022 Смета'!G129</f>
        <v>1</v>
      </c>
    </row>
    <row r="128" spans="1:42" x14ac:dyDescent="0.25">
      <c r="A128" s="106"/>
      <c r="B128" s="96"/>
      <c r="C128" s="97"/>
      <c r="D128" s="179" t="s">
        <v>848</v>
      </c>
      <c r="E128" s="99"/>
      <c r="F128" s="99"/>
      <c r="G128" s="99"/>
      <c r="H128" s="99"/>
      <c r="I128" s="99"/>
      <c r="J128" s="99"/>
      <c r="K128" s="99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2"/>
      <c r="AE128" s="79"/>
      <c r="AF128" s="79"/>
      <c r="AG128" s="153"/>
      <c r="AH128" s="151"/>
      <c r="AI128" s="151"/>
      <c r="AJ128" s="164"/>
      <c r="AM128" t="b">
        <f>D128='15.02.2022 Смета'!D130</f>
        <v>1</v>
      </c>
      <c r="AN128" t="b">
        <f>F128='15.02.2022 Смета'!E130</f>
        <v>1</v>
      </c>
      <c r="AO128" t="b">
        <f>G128='15.02.2022 Смета'!F130</f>
        <v>1</v>
      </c>
      <c r="AP128" t="b">
        <f>H128='15.02.2022 Смета'!G130</f>
        <v>1</v>
      </c>
    </row>
    <row r="129" spans="1:42" ht="27" customHeight="1" x14ac:dyDescent="0.25">
      <c r="A129" s="108">
        <v>106</v>
      </c>
      <c r="B129" s="18" t="s">
        <v>172</v>
      </c>
      <c r="C129" s="44" t="s">
        <v>120</v>
      </c>
      <c r="D129" s="42" t="s">
        <v>174</v>
      </c>
      <c r="E129" s="21" t="s">
        <v>369</v>
      </c>
      <c r="F129" s="43">
        <v>44621</v>
      </c>
      <c r="G129" s="43">
        <v>44625</v>
      </c>
      <c r="H129" s="21" t="s">
        <v>319</v>
      </c>
      <c r="I129" s="38" t="s">
        <v>369</v>
      </c>
      <c r="J129" s="43">
        <v>44621</v>
      </c>
      <c r="K129" s="43">
        <v>44625</v>
      </c>
      <c r="L129" s="13"/>
      <c r="M129" s="10">
        <v>3400</v>
      </c>
      <c r="N129" s="10">
        <f t="shared" ref="N129:N204" si="24">L129*M129</f>
        <v>0</v>
      </c>
      <c r="O129" s="13"/>
      <c r="P129" s="10">
        <v>2900</v>
      </c>
      <c r="Q129" s="10">
        <f t="shared" ref="Q129:Q204" si="25">O129*P129</f>
        <v>0</v>
      </c>
      <c r="R129" s="13"/>
      <c r="S129" s="10">
        <v>2800</v>
      </c>
      <c r="T129" s="10">
        <f t="shared" ref="T129:T204" si="26">R129*S129</f>
        <v>0</v>
      </c>
      <c r="U129" s="13">
        <v>44</v>
      </c>
      <c r="V129" s="10">
        <v>150</v>
      </c>
      <c r="W129" s="10">
        <f t="shared" si="19"/>
        <v>6600</v>
      </c>
      <c r="X129" s="13">
        <v>44</v>
      </c>
      <c r="Y129" s="10">
        <v>150</v>
      </c>
      <c r="Z129" s="10">
        <f t="shared" si="20"/>
        <v>6600</v>
      </c>
      <c r="AA129" s="13">
        <v>44</v>
      </c>
      <c r="AB129" s="10">
        <v>150</v>
      </c>
      <c r="AC129" s="10">
        <f t="shared" si="21"/>
        <v>6600</v>
      </c>
      <c r="AD129" s="24"/>
      <c r="AE129" s="26">
        <v>7</v>
      </c>
      <c r="AF129" s="7">
        <f t="shared" ref="AF129:AF204" si="27">AD129*AE129</f>
        <v>0</v>
      </c>
      <c r="AG129" s="152">
        <v>1</v>
      </c>
      <c r="AH129" s="145">
        <f t="shared" si="22"/>
        <v>132</v>
      </c>
      <c r="AI129" s="139">
        <f t="shared" si="18"/>
        <v>19800</v>
      </c>
      <c r="AJ129" s="118">
        <f t="shared" si="23"/>
        <v>19800</v>
      </c>
      <c r="AM129" t="b">
        <f>D129='15.02.2022 Смета'!D131</f>
        <v>1</v>
      </c>
      <c r="AN129" t="b">
        <f>F129='15.02.2022 Смета'!E131</f>
        <v>1</v>
      </c>
      <c r="AO129" t="b">
        <f>G129='15.02.2022 Смета'!F131</f>
        <v>1</v>
      </c>
      <c r="AP129" t="b">
        <f>H129='15.02.2022 Смета'!G131</f>
        <v>1</v>
      </c>
    </row>
    <row r="130" spans="1:42" ht="27" customHeight="1" x14ac:dyDescent="0.25">
      <c r="A130" s="108">
        <v>107</v>
      </c>
      <c r="B130" s="8" t="s">
        <v>172</v>
      </c>
      <c r="C130" s="21" t="s">
        <v>120</v>
      </c>
      <c r="D130" s="22" t="s">
        <v>46</v>
      </c>
      <c r="E130" s="21" t="s">
        <v>370</v>
      </c>
      <c r="F130" s="35">
        <v>44636</v>
      </c>
      <c r="G130" s="35">
        <v>44639</v>
      </c>
      <c r="H130" s="21" t="s">
        <v>301</v>
      </c>
      <c r="I130" s="38" t="s">
        <v>370</v>
      </c>
      <c r="J130" s="35">
        <v>44636</v>
      </c>
      <c r="K130" s="35">
        <v>44639</v>
      </c>
      <c r="L130" s="10"/>
      <c r="M130" s="10">
        <v>3400</v>
      </c>
      <c r="N130" s="10">
        <f t="shared" si="24"/>
        <v>0</v>
      </c>
      <c r="O130" s="10"/>
      <c r="P130" s="10">
        <v>2900</v>
      </c>
      <c r="Q130" s="10">
        <f t="shared" si="25"/>
        <v>0</v>
      </c>
      <c r="R130" s="10"/>
      <c r="S130" s="10">
        <v>2800</v>
      </c>
      <c r="T130" s="10">
        <f t="shared" si="26"/>
        <v>0</v>
      </c>
      <c r="U130" s="10">
        <v>18</v>
      </c>
      <c r="V130" s="10">
        <v>150</v>
      </c>
      <c r="W130" s="10">
        <f t="shared" si="19"/>
        <v>2700</v>
      </c>
      <c r="X130" s="10">
        <v>18</v>
      </c>
      <c r="Y130" s="10">
        <v>150</v>
      </c>
      <c r="Z130" s="10">
        <f t="shared" si="20"/>
        <v>2700</v>
      </c>
      <c r="AA130" s="13">
        <v>18</v>
      </c>
      <c r="AB130" s="10">
        <v>150</v>
      </c>
      <c r="AC130" s="10">
        <f t="shared" si="21"/>
        <v>2700</v>
      </c>
      <c r="AD130" s="11"/>
      <c r="AE130" s="26">
        <v>7</v>
      </c>
      <c r="AF130" s="7">
        <f t="shared" si="27"/>
        <v>0</v>
      </c>
      <c r="AG130" s="152">
        <v>1</v>
      </c>
      <c r="AH130" s="145">
        <f t="shared" si="22"/>
        <v>54</v>
      </c>
      <c r="AI130" s="139">
        <f t="shared" si="18"/>
        <v>8100</v>
      </c>
      <c r="AJ130" s="118">
        <f t="shared" si="23"/>
        <v>8100</v>
      </c>
      <c r="AM130" t="b">
        <f>D130='15.02.2022 Смета'!D132</f>
        <v>1</v>
      </c>
      <c r="AN130" t="b">
        <f>F130='15.02.2022 Смета'!E132</f>
        <v>1</v>
      </c>
      <c r="AO130" t="b">
        <f>G130='15.02.2022 Смета'!F132</f>
        <v>1</v>
      </c>
      <c r="AP130" t="b">
        <f>H130='15.02.2022 Смета'!G132</f>
        <v>1</v>
      </c>
    </row>
    <row r="131" spans="1:42" ht="27" customHeight="1" x14ac:dyDescent="0.25">
      <c r="A131" s="108">
        <v>108</v>
      </c>
      <c r="B131" s="8" t="s">
        <v>172</v>
      </c>
      <c r="C131" s="21" t="s">
        <v>120</v>
      </c>
      <c r="D131" s="22" t="s">
        <v>70</v>
      </c>
      <c r="E131" s="21" t="s">
        <v>371</v>
      </c>
      <c r="F131" s="35">
        <v>44640</v>
      </c>
      <c r="G131" s="35">
        <v>44645</v>
      </c>
      <c r="H131" s="21" t="s">
        <v>319</v>
      </c>
      <c r="I131" s="38" t="s">
        <v>371</v>
      </c>
      <c r="J131" s="35">
        <v>44640</v>
      </c>
      <c r="K131" s="35">
        <v>44645</v>
      </c>
      <c r="L131" s="10"/>
      <c r="M131" s="10">
        <v>3400</v>
      </c>
      <c r="N131" s="10">
        <f t="shared" si="24"/>
        <v>0</v>
      </c>
      <c r="O131" s="10"/>
      <c r="P131" s="10">
        <v>2900</v>
      </c>
      <c r="Q131" s="10">
        <f t="shared" si="25"/>
        <v>0</v>
      </c>
      <c r="R131" s="10"/>
      <c r="S131" s="10">
        <v>2800</v>
      </c>
      <c r="T131" s="10">
        <f t="shared" si="26"/>
        <v>0</v>
      </c>
      <c r="U131" s="10">
        <v>34</v>
      </c>
      <c r="V131" s="10">
        <v>150</v>
      </c>
      <c r="W131" s="10">
        <f t="shared" si="19"/>
        <v>5100</v>
      </c>
      <c r="X131" s="10">
        <v>34</v>
      </c>
      <c r="Y131" s="10">
        <v>150</v>
      </c>
      <c r="Z131" s="10">
        <f t="shared" si="20"/>
        <v>5100</v>
      </c>
      <c r="AA131" s="10">
        <v>34</v>
      </c>
      <c r="AB131" s="10">
        <v>150</v>
      </c>
      <c r="AC131" s="10">
        <f t="shared" si="21"/>
        <v>5100</v>
      </c>
      <c r="AD131" s="11"/>
      <c r="AE131" s="26">
        <v>7</v>
      </c>
      <c r="AF131" s="7">
        <f t="shared" si="27"/>
        <v>0</v>
      </c>
      <c r="AG131" s="152">
        <v>1</v>
      </c>
      <c r="AH131" s="139">
        <f t="shared" si="22"/>
        <v>102</v>
      </c>
      <c r="AI131" s="139">
        <f t="shared" si="18"/>
        <v>15300</v>
      </c>
      <c r="AJ131" s="109">
        <f t="shared" si="23"/>
        <v>15300</v>
      </c>
      <c r="AM131" t="b">
        <f>D131='15.02.2022 Смета'!D133</f>
        <v>1</v>
      </c>
      <c r="AN131" t="b">
        <f>F131='15.02.2022 Смета'!E133</f>
        <v>1</v>
      </c>
      <c r="AO131" t="b">
        <f>G131='15.02.2022 Смета'!F133</f>
        <v>1</v>
      </c>
      <c r="AP131" t="b">
        <f>H131='15.02.2022 Смета'!G133</f>
        <v>1</v>
      </c>
    </row>
    <row r="132" spans="1:42" ht="16.149999999999999" customHeight="1" x14ac:dyDescent="0.25">
      <c r="A132" s="106"/>
      <c r="B132" s="96"/>
      <c r="C132" s="97"/>
      <c r="D132" s="179" t="s">
        <v>849</v>
      </c>
      <c r="E132" s="99"/>
      <c r="F132" s="99"/>
      <c r="G132" s="99"/>
      <c r="H132" s="99"/>
      <c r="I132" s="99"/>
      <c r="J132" s="99"/>
      <c r="K132" s="99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2"/>
      <c r="AE132" s="79"/>
      <c r="AF132" s="79"/>
      <c r="AG132" s="153"/>
      <c r="AH132" s="151"/>
      <c r="AI132" s="151"/>
      <c r="AJ132" s="164"/>
      <c r="AM132" t="b">
        <f>D132='15.02.2022 Смета'!D134</f>
        <v>1</v>
      </c>
      <c r="AN132" t="b">
        <f>F132='15.02.2022 Смета'!E134</f>
        <v>1</v>
      </c>
      <c r="AO132" t="b">
        <f>G132='15.02.2022 Смета'!F134</f>
        <v>1</v>
      </c>
      <c r="AP132" t="b">
        <f>H132='15.02.2022 Смета'!G134</f>
        <v>1</v>
      </c>
    </row>
    <row r="133" spans="1:42" ht="16.149999999999999" customHeight="1" x14ac:dyDescent="0.25">
      <c r="A133" s="108">
        <v>109</v>
      </c>
      <c r="B133" s="8" t="s">
        <v>219</v>
      </c>
      <c r="C133" s="21" t="s">
        <v>220</v>
      </c>
      <c r="D133" s="22" t="s">
        <v>573</v>
      </c>
      <c r="E133" s="21" t="s">
        <v>376</v>
      </c>
      <c r="F133" s="35">
        <v>44670</v>
      </c>
      <c r="G133" s="35">
        <v>44673</v>
      </c>
      <c r="H133" s="21" t="s">
        <v>301</v>
      </c>
      <c r="I133" s="22" t="s">
        <v>376</v>
      </c>
      <c r="J133" s="35">
        <v>44670</v>
      </c>
      <c r="K133" s="35">
        <v>44673</v>
      </c>
      <c r="L133" s="10"/>
      <c r="M133" s="10">
        <v>3400</v>
      </c>
      <c r="N133" s="10">
        <f t="shared" si="24"/>
        <v>0</v>
      </c>
      <c r="O133" s="10"/>
      <c r="P133" s="10">
        <v>2900</v>
      </c>
      <c r="Q133" s="10">
        <f t="shared" si="25"/>
        <v>0</v>
      </c>
      <c r="R133" s="10"/>
      <c r="S133" s="10">
        <v>2800</v>
      </c>
      <c r="T133" s="10">
        <f t="shared" si="26"/>
        <v>0</v>
      </c>
      <c r="U133" s="10">
        <v>16</v>
      </c>
      <c r="V133" s="10">
        <v>150</v>
      </c>
      <c r="W133" s="10">
        <f t="shared" si="19"/>
        <v>2400</v>
      </c>
      <c r="X133" s="10">
        <v>16</v>
      </c>
      <c r="Y133" s="10">
        <v>150</v>
      </c>
      <c r="Z133" s="10">
        <f t="shared" si="20"/>
        <v>2400</v>
      </c>
      <c r="AA133" s="10">
        <v>16</v>
      </c>
      <c r="AB133" s="10">
        <v>150</v>
      </c>
      <c r="AC133" s="10">
        <f t="shared" si="21"/>
        <v>2400</v>
      </c>
      <c r="AD133" s="11">
        <v>48</v>
      </c>
      <c r="AE133" s="26">
        <v>7</v>
      </c>
      <c r="AF133" s="7">
        <f t="shared" si="27"/>
        <v>336</v>
      </c>
      <c r="AG133" s="152">
        <v>1</v>
      </c>
      <c r="AH133" s="139">
        <f t="shared" si="22"/>
        <v>96</v>
      </c>
      <c r="AI133" s="139">
        <f t="shared" si="18"/>
        <v>7536</v>
      </c>
      <c r="AJ133" s="109">
        <f t="shared" si="23"/>
        <v>7536</v>
      </c>
      <c r="AM133" t="b">
        <f>D133='15.02.2022 Смета'!D135</f>
        <v>1</v>
      </c>
      <c r="AN133" t="b">
        <f>F133='15.02.2022 Смета'!E135</f>
        <v>1</v>
      </c>
      <c r="AO133" t="b">
        <f>G133='15.02.2022 Смета'!F135</f>
        <v>1</v>
      </c>
      <c r="AP133" t="b">
        <f>H133='15.02.2022 Смета'!G135</f>
        <v>1</v>
      </c>
    </row>
    <row r="134" spans="1:42" ht="16.149999999999999" customHeight="1" x14ac:dyDescent="0.25">
      <c r="A134" s="108">
        <v>110</v>
      </c>
      <c r="B134" s="8" t="s">
        <v>219</v>
      </c>
      <c r="C134" s="21" t="s">
        <v>220</v>
      </c>
      <c r="D134" s="22" t="s">
        <v>36</v>
      </c>
      <c r="E134" s="21" t="s">
        <v>378</v>
      </c>
      <c r="F134" s="35">
        <v>44671</v>
      </c>
      <c r="G134" s="35">
        <v>44673</v>
      </c>
      <c r="H134" s="21" t="s">
        <v>301</v>
      </c>
      <c r="I134" s="38" t="s">
        <v>378</v>
      </c>
      <c r="J134" s="35">
        <v>44671</v>
      </c>
      <c r="K134" s="35">
        <v>44673</v>
      </c>
      <c r="L134" s="10"/>
      <c r="M134" s="10">
        <v>3400</v>
      </c>
      <c r="N134" s="10">
        <f t="shared" si="24"/>
        <v>0</v>
      </c>
      <c r="O134" s="10"/>
      <c r="P134" s="10">
        <v>2900</v>
      </c>
      <c r="Q134" s="10">
        <f t="shared" si="25"/>
        <v>0</v>
      </c>
      <c r="R134" s="10"/>
      <c r="S134" s="10">
        <v>2800</v>
      </c>
      <c r="T134" s="10">
        <f t="shared" si="26"/>
        <v>0</v>
      </c>
      <c r="U134" s="10">
        <v>8</v>
      </c>
      <c r="V134" s="10">
        <v>150</v>
      </c>
      <c r="W134" s="10">
        <f t="shared" si="19"/>
        <v>1200</v>
      </c>
      <c r="X134" s="10">
        <v>8</v>
      </c>
      <c r="Y134" s="10">
        <v>150</v>
      </c>
      <c r="Z134" s="10">
        <f t="shared" si="20"/>
        <v>1200</v>
      </c>
      <c r="AA134" s="10">
        <v>8</v>
      </c>
      <c r="AB134" s="10">
        <v>150</v>
      </c>
      <c r="AC134" s="10">
        <f t="shared" si="21"/>
        <v>1200</v>
      </c>
      <c r="AD134" s="11">
        <v>24</v>
      </c>
      <c r="AE134" s="26">
        <v>7</v>
      </c>
      <c r="AF134" s="7">
        <f t="shared" si="27"/>
        <v>168</v>
      </c>
      <c r="AG134" s="152">
        <v>1</v>
      </c>
      <c r="AH134" s="139">
        <f t="shared" si="22"/>
        <v>48</v>
      </c>
      <c r="AI134" s="139">
        <f t="shared" si="18"/>
        <v>3768</v>
      </c>
      <c r="AJ134" s="109">
        <f t="shared" si="23"/>
        <v>3768</v>
      </c>
      <c r="AM134" t="b">
        <f>D134='15.02.2022 Смета'!D136</f>
        <v>1</v>
      </c>
      <c r="AN134" t="b">
        <f>F134='15.02.2022 Смета'!E136</f>
        <v>1</v>
      </c>
      <c r="AO134" t="b">
        <f>G134='15.02.2022 Смета'!F136</f>
        <v>1</v>
      </c>
      <c r="AP134" t="b">
        <f>H134='15.02.2022 Смета'!G136</f>
        <v>1</v>
      </c>
    </row>
    <row r="135" spans="1:42" ht="16.149999999999999" customHeight="1" x14ac:dyDescent="0.25">
      <c r="A135" s="108">
        <v>111</v>
      </c>
      <c r="B135" s="8" t="s">
        <v>219</v>
      </c>
      <c r="C135" s="21" t="s">
        <v>220</v>
      </c>
      <c r="D135" s="22" t="s">
        <v>37</v>
      </c>
      <c r="E135" s="21" t="s">
        <v>337</v>
      </c>
      <c r="F135" s="35">
        <v>44712</v>
      </c>
      <c r="G135" s="35">
        <v>44715</v>
      </c>
      <c r="H135" s="21" t="s">
        <v>301</v>
      </c>
      <c r="I135" s="38" t="s">
        <v>337</v>
      </c>
      <c r="J135" s="35">
        <v>44712</v>
      </c>
      <c r="K135" s="35">
        <v>44715</v>
      </c>
      <c r="L135" s="10"/>
      <c r="M135" s="10">
        <v>3400</v>
      </c>
      <c r="N135" s="10">
        <f t="shared" si="24"/>
        <v>0</v>
      </c>
      <c r="O135" s="10"/>
      <c r="P135" s="10">
        <v>2900</v>
      </c>
      <c r="Q135" s="10">
        <f t="shared" si="25"/>
        <v>0</v>
      </c>
      <c r="R135" s="10"/>
      <c r="S135" s="10">
        <v>2800</v>
      </c>
      <c r="T135" s="10">
        <f t="shared" si="26"/>
        <v>0</v>
      </c>
      <c r="U135" s="10">
        <v>18</v>
      </c>
      <c r="V135" s="10">
        <v>150</v>
      </c>
      <c r="W135" s="10">
        <f t="shared" si="19"/>
        <v>2700</v>
      </c>
      <c r="X135" s="10">
        <v>18</v>
      </c>
      <c r="Y135" s="10">
        <v>150</v>
      </c>
      <c r="Z135" s="10">
        <f t="shared" si="20"/>
        <v>2700</v>
      </c>
      <c r="AA135" s="10">
        <v>18</v>
      </c>
      <c r="AB135" s="10">
        <v>150</v>
      </c>
      <c r="AC135" s="10">
        <f t="shared" si="21"/>
        <v>2700</v>
      </c>
      <c r="AD135" s="11">
        <v>54</v>
      </c>
      <c r="AE135" s="26">
        <v>7</v>
      </c>
      <c r="AF135" s="7">
        <f t="shared" si="27"/>
        <v>378</v>
      </c>
      <c r="AG135" s="152">
        <v>1</v>
      </c>
      <c r="AH135" s="139">
        <f t="shared" si="22"/>
        <v>108</v>
      </c>
      <c r="AI135" s="139">
        <f t="shared" si="18"/>
        <v>8478</v>
      </c>
      <c r="AJ135" s="109">
        <f t="shared" si="23"/>
        <v>8478</v>
      </c>
      <c r="AM135" t="b">
        <f>D135='15.02.2022 Смета'!D137</f>
        <v>1</v>
      </c>
      <c r="AN135" t="b">
        <f>F135='15.02.2022 Смета'!E137</f>
        <v>1</v>
      </c>
      <c r="AO135" t="b">
        <f>G135='15.02.2022 Смета'!F137</f>
        <v>1</v>
      </c>
      <c r="AP135" t="b">
        <f>H135='15.02.2022 Смета'!G137</f>
        <v>1</v>
      </c>
    </row>
    <row r="136" spans="1:42" ht="16.149999999999999" customHeight="1" x14ac:dyDescent="0.25">
      <c r="A136" s="108">
        <v>112</v>
      </c>
      <c r="B136" s="8" t="s">
        <v>219</v>
      </c>
      <c r="C136" s="21" t="s">
        <v>220</v>
      </c>
      <c r="D136" s="22" t="s">
        <v>35</v>
      </c>
      <c r="E136" s="21" t="s">
        <v>375</v>
      </c>
      <c r="F136" s="35">
        <v>44719</v>
      </c>
      <c r="G136" s="35">
        <v>44722</v>
      </c>
      <c r="H136" s="21" t="s">
        <v>301</v>
      </c>
      <c r="I136" s="38" t="s">
        <v>375</v>
      </c>
      <c r="J136" s="35">
        <v>44719</v>
      </c>
      <c r="K136" s="35">
        <v>44722</v>
      </c>
      <c r="L136" s="10"/>
      <c r="M136" s="10">
        <v>3400</v>
      </c>
      <c r="N136" s="10">
        <f t="shared" si="24"/>
        <v>0</v>
      </c>
      <c r="O136" s="10"/>
      <c r="P136" s="10">
        <v>2900</v>
      </c>
      <c r="Q136" s="10">
        <f t="shared" si="25"/>
        <v>0</v>
      </c>
      <c r="R136" s="10"/>
      <c r="S136" s="10">
        <v>2800</v>
      </c>
      <c r="T136" s="10">
        <f t="shared" si="26"/>
        <v>0</v>
      </c>
      <c r="U136" s="10">
        <v>20</v>
      </c>
      <c r="V136" s="10">
        <v>150</v>
      </c>
      <c r="W136" s="10">
        <f t="shared" si="19"/>
        <v>3000</v>
      </c>
      <c r="X136" s="10">
        <v>20</v>
      </c>
      <c r="Y136" s="10">
        <v>150</v>
      </c>
      <c r="Z136" s="10">
        <f t="shared" si="20"/>
        <v>3000</v>
      </c>
      <c r="AA136" s="10">
        <v>20</v>
      </c>
      <c r="AB136" s="10">
        <v>150</v>
      </c>
      <c r="AC136" s="10">
        <f t="shared" si="21"/>
        <v>3000</v>
      </c>
      <c r="AD136" s="11">
        <v>60</v>
      </c>
      <c r="AE136" s="26">
        <v>7</v>
      </c>
      <c r="AF136" s="7">
        <f t="shared" si="27"/>
        <v>420</v>
      </c>
      <c r="AG136" s="152">
        <v>1</v>
      </c>
      <c r="AH136" s="139">
        <f t="shared" si="22"/>
        <v>120</v>
      </c>
      <c r="AI136" s="139">
        <f t="shared" si="18"/>
        <v>9420</v>
      </c>
      <c r="AJ136" s="109">
        <f t="shared" si="23"/>
        <v>9420</v>
      </c>
      <c r="AM136" t="b">
        <f>D136='15.02.2022 Смета'!D138</f>
        <v>1</v>
      </c>
      <c r="AN136" t="b">
        <f>F136='15.02.2022 Смета'!E138</f>
        <v>1</v>
      </c>
      <c r="AO136" t="b">
        <f>G136='15.02.2022 Смета'!F138</f>
        <v>1</v>
      </c>
      <c r="AP136" t="b">
        <f>H136='15.02.2022 Смета'!G138</f>
        <v>1</v>
      </c>
    </row>
    <row r="137" spans="1:42" ht="16.149999999999999" customHeight="1" x14ac:dyDescent="0.25">
      <c r="A137" s="108">
        <v>113</v>
      </c>
      <c r="B137" s="8" t="s">
        <v>219</v>
      </c>
      <c r="C137" s="21" t="s">
        <v>220</v>
      </c>
      <c r="D137" s="22" t="s">
        <v>36</v>
      </c>
      <c r="E137" s="21" t="s">
        <v>375</v>
      </c>
      <c r="F137" s="35">
        <v>44720</v>
      </c>
      <c r="G137" s="35">
        <v>44722</v>
      </c>
      <c r="H137" s="21" t="s">
        <v>301</v>
      </c>
      <c r="I137" s="22" t="s">
        <v>379</v>
      </c>
      <c r="J137" s="35">
        <v>44720</v>
      </c>
      <c r="K137" s="35">
        <v>44722</v>
      </c>
      <c r="L137" s="10"/>
      <c r="M137" s="10">
        <v>3400</v>
      </c>
      <c r="N137" s="10">
        <f t="shared" si="24"/>
        <v>0</v>
      </c>
      <c r="O137" s="10"/>
      <c r="P137" s="10">
        <v>2900</v>
      </c>
      <c r="Q137" s="10">
        <f t="shared" si="25"/>
        <v>0</v>
      </c>
      <c r="R137" s="10"/>
      <c r="S137" s="10">
        <v>2800</v>
      </c>
      <c r="T137" s="10">
        <f t="shared" si="26"/>
        <v>0</v>
      </c>
      <c r="U137" s="10">
        <v>8</v>
      </c>
      <c r="V137" s="10">
        <v>150</v>
      </c>
      <c r="W137" s="10">
        <f t="shared" si="19"/>
        <v>1200</v>
      </c>
      <c r="X137" s="10">
        <v>8</v>
      </c>
      <c r="Y137" s="10">
        <v>150</v>
      </c>
      <c r="Z137" s="10">
        <f t="shared" si="20"/>
        <v>1200</v>
      </c>
      <c r="AA137" s="10">
        <v>8</v>
      </c>
      <c r="AB137" s="10">
        <v>150</v>
      </c>
      <c r="AC137" s="10">
        <f t="shared" si="21"/>
        <v>1200</v>
      </c>
      <c r="AD137" s="11">
        <v>24</v>
      </c>
      <c r="AE137" s="26">
        <v>7</v>
      </c>
      <c r="AF137" s="7">
        <f t="shared" si="27"/>
        <v>168</v>
      </c>
      <c r="AG137" s="152">
        <v>1</v>
      </c>
      <c r="AH137" s="139">
        <f t="shared" si="22"/>
        <v>48</v>
      </c>
      <c r="AI137" s="139">
        <f t="shared" ref="AI137:AI200" si="28">AJ137</f>
        <v>3768</v>
      </c>
      <c r="AJ137" s="109">
        <f t="shared" si="23"/>
        <v>3768</v>
      </c>
      <c r="AM137" t="b">
        <f>D137='15.02.2022 Смета'!D139</f>
        <v>1</v>
      </c>
      <c r="AN137" t="b">
        <f>F137='15.02.2022 Смета'!E139</f>
        <v>1</v>
      </c>
      <c r="AO137" t="b">
        <f>G137='15.02.2022 Смета'!F139</f>
        <v>1</v>
      </c>
      <c r="AP137" t="b">
        <f>H137='15.02.2022 Смета'!G139</f>
        <v>1</v>
      </c>
    </row>
    <row r="138" spans="1:42" ht="16.149999999999999" customHeight="1" x14ac:dyDescent="0.25">
      <c r="A138" s="108">
        <v>114</v>
      </c>
      <c r="B138" s="8" t="s">
        <v>219</v>
      </c>
      <c r="C138" s="21" t="s">
        <v>220</v>
      </c>
      <c r="D138" s="22" t="s">
        <v>574</v>
      </c>
      <c r="E138" s="21" t="s">
        <v>380</v>
      </c>
      <c r="F138" s="35">
        <v>44726</v>
      </c>
      <c r="G138" s="35">
        <v>44729</v>
      </c>
      <c r="H138" s="21" t="s">
        <v>301</v>
      </c>
      <c r="I138" s="22" t="s">
        <v>380</v>
      </c>
      <c r="J138" s="35">
        <v>44726</v>
      </c>
      <c r="K138" s="35">
        <v>44729</v>
      </c>
      <c r="L138" s="10"/>
      <c r="M138" s="10">
        <v>3400</v>
      </c>
      <c r="N138" s="10">
        <f t="shared" si="24"/>
        <v>0</v>
      </c>
      <c r="O138" s="10"/>
      <c r="P138" s="10">
        <v>2900</v>
      </c>
      <c r="Q138" s="10">
        <f t="shared" si="25"/>
        <v>0</v>
      </c>
      <c r="R138" s="10"/>
      <c r="S138" s="10">
        <v>2800</v>
      </c>
      <c r="T138" s="10">
        <f t="shared" si="26"/>
        <v>0</v>
      </c>
      <c r="U138" s="10">
        <v>15</v>
      </c>
      <c r="V138" s="10">
        <v>150</v>
      </c>
      <c r="W138" s="10">
        <f t="shared" si="19"/>
        <v>2250</v>
      </c>
      <c r="X138" s="10">
        <v>15</v>
      </c>
      <c r="Y138" s="10">
        <v>150</v>
      </c>
      <c r="Z138" s="10">
        <f t="shared" si="20"/>
        <v>2250</v>
      </c>
      <c r="AA138" s="10">
        <v>15</v>
      </c>
      <c r="AB138" s="10">
        <v>150</v>
      </c>
      <c r="AC138" s="10">
        <f t="shared" si="21"/>
        <v>2250</v>
      </c>
      <c r="AD138" s="11">
        <v>45</v>
      </c>
      <c r="AE138" s="26">
        <v>7</v>
      </c>
      <c r="AF138" s="7">
        <f t="shared" si="27"/>
        <v>315</v>
      </c>
      <c r="AG138" s="152">
        <v>1</v>
      </c>
      <c r="AH138" s="139">
        <f t="shared" si="22"/>
        <v>90</v>
      </c>
      <c r="AI138" s="139">
        <f t="shared" si="28"/>
        <v>7065</v>
      </c>
      <c r="AJ138" s="109">
        <f t="shared" si="23"/>
        <v>7065</v>
      </c>
      <c r="AM138" t="b">
        <f>D138='15.02.2022 Смета'!D140</f>
        <v>1</v>
      </c>
      <c r="AN138" t="b">
        <f>F138='15.02.2022 Смета'!E140</f>
        <v>1</v>
      </c>
      <c r="AO138" t="b">
        <f>G138='15.02.2022 Смета'!F140</f>
        <v>1</v>
      </c>
      <c r="AP138" t="b">
        <f>H138='15.02.2022 Смета'!G140</f>
        <v>1</v>
      </c>
    </row>
    <row r="139" spans="1:42" ht="16.149999999999999" customHeight="1" x14ac:dyDescent="0.25">
      <c r="A139" s="108">
        <v>115</v>
      </c>
      <c r="B139" s="8" t="s">
        <v>219</v>
      </c>
      <c r="C139" s="21" t="s">
        <v>220</v>
      </c>
      <c r="D139" s="22" t="s">
        <v>575</v>
      </c>
      <c r="E139" s="21" t="s">
        <v>377</v>
      </c>
      <c r="F139" s="35">
        <v>44740</v>
      </c>
      <c r="G139" s="35">
        <v>44743</v>
      </c>
      <c r="H139" s="21" t="s">
        <v>301</v>
      </c>
      <c r="I139" s="38" t="s">
        <v>377</v>
      </c>
      <c r="J139" s="35">
        <v>44740</v>
      </c>
      <c r="K139" s="35">
        <v>44743</v>
      </c>
      <c r="L139" s="10"/>
      <c r="M139" s="10">
        <v>3400</v>
      </c>
      <c r="N139" s="10">
        <f t="shared" si="24"/>
        <v>0</v>
      </c>
      <c r="O139" s="10"/>
      <c r="P139" s="10">
        <v>2900</v>
      </c>
      <c r="Q139" s="10">
        <f t="shared" si="25"/>
        <v>0</v>
      </c>
      <c r="R139" s="10"/>
      <c r="S139" s="10">
        <v>2800</v>
      </c>
      <c r="T139" s="10">
        <f t="shared" si="26"/>
        <v>0</v>
      </c>
      <c r="U139" s="10">
        <v>13</v>
      </c>
      <c r="V139" s="10">
        <v>150</v>
      </c>
      <c r="W139" s="10">
        <f t="shared" si="19"/>
        <v>1950</v>
      </c>
      <c r="X139" s="10">
        <v>13</v>
      </c>
      <c r="Y139" s="10">
        <v>150</v>
      </c>
      <c r="Z139" s="10">
        <f t="shared" si="20"/>
        <v>1950</v>
      </c>
      <c r="AA139" s="10">
        <v>13</v>
      </c>
      <c r="AB139" s="10">
        <v>150</v>
      </c>
      <c r="AC139" s="10">
        <f t="shared" si="21"/>
        <v>1950</v>
      </c>
      <c r="AD139" s="11">
        <v>39</v>
      </c>
      <c r="AE139" s="26">
        <v>7</v>
      </c>
      <c r="AF139" s="7">
        <f t="shared" si="27"/>
        <v>273</v>
      </c>
      <c r="AG139" s="152">
        <v>1</v>
      </c>
      <c r="AH139" s="139">
        <f t="shared" si="22"/>
        <v>78</v>
      </c>
      <c r="AI139" s="139">
        <f t="shared" si="28"/>
        <v>6123</v>
      </c>
      <c r="AJ139" s="109">
        <f t="shared" si="23"/>
        <v>6123</v>
      </c>
      <c r="AM139" t="b">
        <f>D139='15.02.2022 Смета'!D141</f>
        <v>1</v>
      </c>
      <c r="AN139" t="b">
        <f>F139='15.02.2022 Смета'!E141</f>
        <v>1</v>
      </c>
      <c r="AO139" t="b">
        <f>G139='15.02.2022 Смета'!F141</f>
        <v>1</v>
      </c>
      <c r="AP139" t="b">
        <f>H139='15.02.2022 Смета'!G141</f>
        <v>1</v>
      </c>
    </row>
    <row r="140" spans="1:42" ht="16.149999999999999" customHeight="1" x14ac:dyDescent="0.25">
      <c r="A140" s="108">
        <v>116</v>
      </c>
      <c r="B140" s="8" t="s">
        <v>219</v>
      </c>
      <c r="C140" s="21" t="s">
        <v>220</v>
      </c>
      <c r="D140" s="22" t="s">
        <v>221</v>
      </c>
      <c r="E140" s="21" t="s">
        <v>375</v>
      </c>
      <c r="F140" s="35">
        <v>44775</v>
      </c>
      <c r="G140" s="35">
        <v>44778</v>
      </c>
      <c r="H140" s="21" t="s">
        <v>301</v>
      </c>
      <c r="I140" s="22" t="s">
        <v>379</v>
      </c>
      <c r="J140" s="35">
        <v>44775</v>
      </c>
      <c r="K140" s="35">
        <v>44778</v>
      </c>
      <c r="L140" s="10"/>
      <c r="M140" s="10">
        <v>3400</v>
      </c>
      <c r="N140" s="10">
        <f t="shared" si="24"/>
        <v>0</v>
      </c>
      <c r="O140" s="10"/>
      <c r="P140" s="10">
        <v>2900</v>
      </c>
      <c r="Q140" s="10">
        <f t="shared" si="25"/>
        <v>0</v>
      </c>
      <c r="R140" s="10"/>
      <c r="S140" s="10">
        <v>2800</v>
      </c>
      <c r="T140" s="10">
        <f t="shared" si="26"/>
        <v>0</v>
      </c>
      <c r="U140" s="10">
        <v>20</v>
      </c>
      <c r="V140" s="10">
        <v>150</v>
      </c>
      <c r="W140" s="10">
        <f t="shared" si="19"/>
        <v>3000</v>
      </c>
      <c r="X140" s="10">
        <v>20</v>
      </c>
      <c r="Y140" s="10">
        <v>150</v>
      </c>
      <c r="Z140" s="10">
        <f t="shared" si="20"/>
        <v>3000</v>
      </c>
      <c r="AA140" s="10">
        <v>20</v>
      </c>
      <c r="AB140" s="10">
        <v>150</v>
      </c>
      <c r="AC140" s="10">
        <f t="shared" si="21"/>
        <v>3000</v>
      </c>
      <c r="AD140" s="11">
        <v>60</v>
      </c>
      <c r="AE140" s="26">
        <v>7</v>
      </c>
      <c r="AF140" s="7">
        <f t="shared" si="27"/>
        <v>420</v>
      </c>
      <c r="AG140" s="152">
        <v>1</v>
      </c>
      <c r="AH140" s="139">
        <f t="shared" si="22"/>
        <v>120</v>
      </c>
      <c r="AI140" s="139">
        <f t="shared" si="28"/>
        <v>9420</v>
      </c>
      <c r="AJ140" s="109">
        <f t="shared" si="23"/>
        <v>9420</v>
      </c>
      <c r="AM140" t="b">
        <f>D140='15.02.2022 Смета'!D142</f>
        <v>1</v>
      </c>
      <c r="AN140" t="b">
        <f>F140='15.02.2022 Смета'!E142</f>
        <v>1</v>
      </c>
      <c r="AO140" t="b">
        <f>G140='15.02.2022 Смета'!F142</f>
        <v>1</v>
      </c>
      <c r="AP140" t="b">
        <f>H140='15.02.2022 Смета'!G142</f>
        <v>1</v>
      </c>
    </row>
    <row r="141" spans="1:42" ht="27" customHeight="1" x14ac:dyDescent="0.25">
      <c r="A141" s="108">
        <v>117</v>
      </c>
      <c r="B141" s="8" t="s">
        <v>219</v>
      </c>
      <c r="C141" s="21" t="s">
        <v>220</v>
      </c>
      <c r="D141" s="22" t="s">
        <v>576</v>
      </c>
      <c r="E141" s="21" t="s">
        <v>337</v>
      </c>
      <c r="F141" s="35">
        <v>44796</v>
      </c>
      <c r="G141" s="35">
        <v>44799</v>
      </c>
      <c r="H141" s="21" t="s">
        <v>301</v>
      </c>
      <c r="I141" s="22" t="s">
        <v>337</v>
      </c>
      <c r="J141" s="35">
        <v>44796</v>
      </c>
      <c r="K141" s="35">
        <v>44799</v>
      </c>
      <c r="L141" s="10"/>
      <c r="M141" s="10">
        <v>3400</v>
      </c>
      <c r="N141" s="10">
        <f t="shared" si="24"/>
        <v>0</v>
      </c>
      <c r="O141" s="10"/>
      <c r="P141" s="10">
        <v>2900</v>
      </c>
      <c r="Q141" s="10">
        <f t="shared" si="25"/>
        <v>0</v>
      </c>
      <c r="R141" s="10"/>
      <c r="S141" s="10">
        <v>2800</v>
      </c>
      <c r="T141" s="10">
        <f t="shared" si="26"/>
        <v>0</v>
      </c>
      <c r="U141" s="10">
        <v>15</v>
      </c>
      <c r="V141" s="10">
        <v>150</v>
      </c>
      <c r="W141" s="10">
        <f t="shared" si="19"/>
        <v>2250</v>
      </c>
      <c r="X141" s="10">
        <v>15</v>
      </c>
      <c r="Y141" s="10">
        <v>150</v>
      </c>
      <c r="Z141" s="10">
        <f t="shared" si="20"/>
        <v>2250</v>
      </c>
      <c r="AA141" s="10">
        <v>15</v>
      </c>
      <c r="AB141" s="10">
        <v>150</v>
      </c>
      <c r="AC141" s="10">
        <f t="shared" si="21"/>
        <v>2250</v>
      </c>
      <c r="AD141" s="11">
        <v>45</v>
      </c>
      <c r="AE141" s="26">
        <v>7</v>
      </c>
      <c r="AF141" s="7">
        <f t="shared" si="27"/>
        <v>315</v>
      </c>
      <c r="AG141" s="152">
        <v>1</v>
      </c>
      <c r="AH141" s="145">
        <f t="shared" si="22"/>
        <v>90</v>
      </c>
      <c r="AI141" s="139">
        <f t="shared" si="28"/>
        <v>7065</v>
      </c>
      <c r="AJ141" s="118">
        <f t="shared" si="23"/>
        <v>7065</v>
      </c>
      <c r="AM141" t="b">
        <f>D141='15.02.2022 Смета'!D143</f>
        <v>1</v>
      </c>
      <c r="AN141" t="b">
        <f>F141='15.02.2022 Смета'!E143</f>
        <v>1</v>
      </c>
      <c r="AO141" t="b">
        <f>G141='15.02.2022 Смета'!F143</f>
        <v>1</v>
      </c>
      <c r="AP141" t="b">
        <f>H141='15.02.2022 Смета'!G143</f>
        <v>1</v>
      </c>
    </row>
    <row r="142" spans="1:42" ht="16.149999999999999" customHeight="1" x14ac:dyDescent="0.25">
      <c r="A142" s="108">
        <v>118</v>
      </c>
      <c r="B142" s="8" t="s">
        <v>219</v>
      </c>
      <c r="C142" s="21" t="s">
        <v>220</v>
      </c>
      <c r="D142" s="22" t="s">
        <v>577</v>
      </c>
      <c r="E142" s="21" t="s">
        <v>380</v>
      </c>
      <c r="F142" s="35">
        <v>44811</v>
      </c>
      <c r="G142" s="35">
        <v>44813</v>
      </c>
      <c r="H142" s="21" t="s">
        <v>301</v>
      </c>
      <c r="I142" s="22" t="s">
        <v>380</v>
      </c>
      <c r="J142" s="35">
        <v>44811</v>
      </c>
      <c r="K142" s="35">
        <v>44813</v>
      </c>
      <c r="L142" s="10"/>
      <c r="M142" s="10">
        <v>3400</v>
      </c>
      <c r="N142" s="10">
        <f t="shared" si="24"/>
        <v>0</v>
      </c>
      <c r="O142" s="10"/>
      <c r="P142" s="10">
        <v>2900</v>
      </c>
      <c r="Q142" s="10">
        <f t="shared" si="25"/>
        <v>0</v>
      </c>
      <c r="R142" s="10"/>
      <c r="S142" s="10">
        <v>2800</v>
      </c>
      <c r="T142" s="10">
        <f t="shared" si="26"/>
        <v>0</v>
      </c>
      <c r="U142" s="10">
        <v>12</v>
      </c>
      <c r="V142" s="10">
        <v>150</v>
      </c>
      <c r="W142" s="10">
        <f t="shared" si="19"/>
        <v>1800</v>
      </c>
      <c r="X142" s="10">
        <v>12</v>
      </c>
      <c r="Y142" s="10">
        <v>150</v>
      </c>
      <c r="Z142" s="10">
        <f t="shared" si="20"/>
        <v>1800</v>
      </c>
      <c r="AA142" s="10">
        <v>12</v>
      </c>
      <c r="AB142" s="10">
        <v>150</v>
      </c>
      <c r="AC142" s="10">
        <f t="shared" si="21"/>
        <v>1800</v>
      </c>
      <c r="AD142" s="11">
        <v>36</v>
      </c>
      <c r="AE142" s="26">
        <v>7</v>
      </c>
      <c r="AF142" s="7">
        <f t="shared" si="27"/>
        <v>252</v>
      </c>
      <c r="AG142" s="152">
        <v>1</v>
      </c>
      <c r="AH142" s="139">
        <f t="shared" si="22"/>
        <v>72</v>
      </c>
      <c r="AI142" s="139">
        <f t="shared" si="28"/>
        <v>5652</v>
      </c>
      <c r="AJ142" s="109">
        <f t="shared" si="23"/>
        <v>5652</v>
      </c>
      <c r="AK142" s="67"/>
      <c r="AM142" t="b">
        <f>D142='15.02.2022 Смета'!D144</f>
        <v>1</v>
      </c>
      <c r="AN142" t="b">
        <f>F142='15.02.2022 Смета'!E144</f>
        <v>1</v>
      </c>
      <c r="AO142" t="b">
        <f>G142='15.02.2022 Смета'!F144</f>
        <v>1</v>
      </c>
      <c r="AP142" t="b">
        <f>H142='15.02.2022 Смета'!G144</f>
        <v>1</v>
      </c>
    </row>
    <row r="143" spans="1:42" ht="15.6" customHeight="1" x14ac:dyDescent="0.25">
      <c r="A143" s="106"/>
      <c r="B143" s="96"/>
      <c r="C143" s="97"/>
      <c r="D143" s="179" t="s">
        <v>850</v>
      </c>
      <c r="E143" s="99"/>
      <c r="F143" s="99"/>
      <c r="G143" s="99"/>
      <c r="H143" s="99"/>
      <c r="I143" s="99"/>
      <c r="J143" s="99"/>
      <c r="K143" s="99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2"/>
      <c r="AE143" s="79"/>
      <c r="AF143" s="79"/>
      <c r="AG143" s="153"/>
      <c r="AH143" s="151"/>
      <c r="AI143" s="151"/>
      <c r="AJ143" s="164"/>
      <c r="AK143" s="67"/>
      <c r="AM143" t="b">
        <f>D143='15.02.2022 Смета'!D145</f>
        <v>1</v>
      </c>
      <c r="AN143" t="b">
        <f>F143='15.02.2022 Смета'!E145</f>
        <v>1</v>
      </c>
      <c r="AO143" t="b">
        <f>G143='15.02.2022 Смета'!F145</f>
        <v>1</v>
      </c>
      <c r="AP143" t="b">
        <f>H143='15.02.2022 Смета'!G145</f>
        <v>1</v>
      </c>
    </row>
    <row r="144" spans="1:42" ht="25.5" x14ac:dyDescent="0.25">
      <c r="A144" s="108">
        <v>119</v>
      </c>
      <c r="B144" s="8" t="s">
        <v>213</v>
      </c>
      <c r="C144" s="8" t="s">
        <v>130</v>
      </c>
      <c r="D144" s="57" t="s">
        <v>174</v>
      </c>
      <c r="E144" s="9" t="s">
        <v>506</v>
      </c>
      <c r="F144" s="156">
        <v>44618</v>
      </c>
      <c r="G144" s="35">
        <v>44835</v>
      </c>
      <c r="H144" s="21" t="s">
        <v>1078</v>
      </c>
      <c r="I144" s="57" t="s">
        <v>381</v>
      </c>
      <c r="J144" s="64">
        <v>44618</v>
      </c>
      <c r="K144" s="62">
        <v>44835</v>
      </c>
      <c r="L144" s="10"/>
      <c r="M144" s="10">
        <v>3400</v>
      </c>
      <c r="N144" s="10">
        <f t="shared" si="24"/>
        <v>0</v>
      </c>
      <c r="O144" s="10"/>
      <c r="P144" s="10">
        <v>2900</v>
      </c>
      <c r="Q144" s="10">
        <f t="shared" si="25"/>
        <v>0</v>
      </c>
      <c r="R144" s="10"/>
      <c r="S144" s="10">
        <v>2800</v>
      </c>
      <c r="T144" s="10">
        <f t="shared" si="26"/>
        <v>0</v>
      </c>
      <c r="U144" s="10">
        <v>27</v>
      </c>
      <c r="V144" s="10">
        <v>150</v>
      </c>
      <c r="W144" s="10">
        <f t="shared" si="19"/>
        <v>4050</v>
      </c>
      <c r="X144" s="10">
        <v>27</v>
      </c>
      <c r="Y144" s="10">
        <v>150</v>
      </c>
      <c r="Z144" s="10">
        <f t="shared" si="20"/>
        <v>4050</v>
      </c>
      <c r="AA144" s="10">
        <v>27</v>
      </c>
      <c r="AB144" s="10">
        <v>150</v>
      </c>
      <c r="AC144" s="10">
        <f t="shared" si="21"/>
        <v>4050</v>
      </c>
      <c r="AD144" s="11"/>
      <c r="AE144" s="26">
        <v>7</v>
      </c>
      <c r="AF144" s="7">
        <f t="shared" si="27"/>
        <v>0</v>
      </c>
      <c r="AG144" s="152">
        <v>1</v>
      </c>
      <c r="AH144" s="139">
        <f t="shared" si="22"/>
        <v>81</v>
      </c>
      <c r="AI144" s="139">
        <f t="shared" si="28"/>
        <v>12150</v>
      </c>
      <c r="AJ144" s="109">
        <f t="shared" si="23"/>
        <v>12150</v>
      </c>
      <c r="AK144" s="67"/>
      <c r="AM144" t="b">
        <f>D144='15.02.2022 Смета'!D146</f>
        <v>1</v>
      </c>
      <c r="AN144" t="b">
        <f>F144='15.02.2022 Смета'!E146</f>
        <v>1</v>
      </c>
      <c r="AO144" t="b">
        <f>G144='15.02.2022 Смета'!F146</f>
        <v>1</v>
      </c>
      <c r="AP144" t="b">
        <f>H144='15.02.2022 Смета'!G146</f>
        <v>0</v>
      </c>
    </row>
    <row r="145" spans="1:42" x14ac:dyDescent="0.25">
      <c r="A145" s="108">
        <v>120</v>
      </c>
      <c r="B145" s="8" t="s">
        <v>213</v>
      </c>
      <c r="C145" s="21" t="s">
        <v>130</v>
      </c>
      <c r="D145" s="22" t="s">
        <v>578</v>
      </c>
      <c r="E145" s="21" t="s">
        <v>441</v>
      </c>
      <c r="F145" s="35">
        <v>44625</v>
      </c>
      <c r="G145" s="35">
        <v>44625</v>
      </c>
      <c r="H145" s="21" t="s">
        <v>301</v>
      </c>
      <c r="I145" s="22" t="s">
        <v>441</v>
      </c>
      <c r="J145" s="35">
        <v>44625</v>
      </c>
      <c r="K145" s="35">
        <v>44625</v>
      </c>
      <c r="L145" s="10"/>
      <c r="M145" s="10">
        <v>3400</v>
      </c>
      <c r="N145" s="10">
        <f t="shared" si="24"/>
        <v>0</v>
      </c>
      <c r="O145" s="10"/>
      <c r="P145" s="10">
        <v>2900</v>
      </c>
      <c r="Q145" s="10">
        <f t="shared" si="25"/>
        <v>0</v>
      </c>
      <c r="R145" s="10"/>
      <c r="S145" s="10">
        <v>2800</v>
      </c>
      <c r="T145" s="10">
        <f t="shared" si="26"/>
        <v>0</v>
      </c>
      <c r="U145" s="10">
        <v>17</v>
      </c>
      <c r="V145" s="10">
        <v>150</v>
      </c>
      <c r="W145" s="10">
        <f t="shared" si="19"/>
        <v>2550</v>
      </c>
      <c r="X145" s="10">
        <v>17</v>
      </c>
      <c r="Y145" s="10">
        <v>150</v>
      </c>
      <c r="Z145" s="10">
        <f t="shared" si="20"/>
        <v>2550</v>
      </c>
      <c r="AA145" s="10">
        <v>17</v>
      </c>
      <c r="AB145" s="10">
        <v>150</v>
      </c>
      <c r="AC145" s="10">
        <f t="shared" si="21"/>
        <v>2550</v>
      </c>
      <c r="AD145" s="11"/>
      <c r="AE145" s="26">
        <v>7</v>
      </c>
      <c r="AF145" s="7">
        <f t="shared" si="27"/>
        <v>0</v>
      </c>
      <c r="AG145" s="152">
        <v>1</v>
      </c>
      <c r="AH145" s="139">
        <f t="shared" si="22"/>
        <v>51</v>
      </c>
      <c r="AI145" s="139">
        <f t="shared" si="28"/>
        <v>7650</v>
      </c>
      <c r="AJ145" s="109">
        <f t="shared" si="23"/>
        <v>7650</v>
      </c>
      <c r="AK145" s="67"/>
      <c r="AM145" t="b">
        <f>D145='15.02.2022 Смета'!D147</f>
        <v>1</v>
      </c>
      <c r="AN145" t="b">
        <f>F145='15.02.2022 Смета'!E147</f>
        <v>1</v>
      </c>
      <c r="AO145" t="b">
        <f>G145='15.02.2022 Смета'!F147</f>
        <v>1</v>
      </c>
      <c r="AP145" t="b">
        <f>H145='15.02.2022 Смета'!G147</f>
        <v>1</v>
      </c>
    </row>
    <row r="146" spans="1:42" ht="25.5" x14ac:dyDescent="0.25">
      <c r="A146" s="108">
        <v>121</v>
      </c>
      <c r="B146" s="8" t="s">
        <v>213</v>
      </c>
      <c r="C146" s="8" t="s">
        <v>130</v>
      </c>
      <c r="D146" s="57" t="s">
        <v>174</v>
      </c>
      <c r="E146" s="9" t="s">
        <v>1007</v>
      </c>
      <c r="F146" s="35">
        <v>44626</v>
      </c>
      <c r="G146" s="35">
        <v>44856</v>
      </c>
      <c r="H146" s="21" t="s">
        <v>1079</v>
      </c>
      <c r="I146" s="57" t="s">
        <v>382</v>
      </c>
      <c r="J146" s="62">
        <v>44626</v>
      </c>
      <c r="K146" s="62">
        <v>44856</v>
      </c>
      <c r="L146" s="10"/>
      <c r="M146" s="10">
        <v>3400</v>
      </c>
      <c r="N146" s="10">
        <f t="shared" si="24"/>
        <v>0</v>
      </c>
      <c r="O146" s="10"/>
      <c r="P146" s="10">
        <v>2900</v>
      </c>
      <c r="Q146" s="10">
        <f t="shared" si="25"/>
        <v>0</v>
      </c>
      <c r="R146" s="10"/>
      <c r="S146" s="10">
        <v>2800</v>
      </c>
      <c r="T146" s="10">
        <f t="shared" si="26"/>
        <v>0</v>
      </c>
      <c r="U146" s="10">
        <v>27</v>
      </c>
      <c r="V146" s="10">
        <v>150</v>
      </c>
      <c r="W146" s="10">
        <f t="shared" si="19"/>
        <v>4050</v>
      </c>
      <c r="X146" s="10">
        <v>27</v>
      </c>
      <c r="Y146" s="10">
        <v>150</v>
      </c>
      <c r="Z146" s="10">
        <f t="shared" si="20"/>
        <v>4050</v>
      </c>
      <c r="AA146" s="10">
        <v>27</v>
      </c>
      <c r="AB146" s="10">
        <v>150</v>
      </c>
      <c r="AC146" s="10">
        <f t="shared" si="21"/>
        <v>4050</v>
      </c>
      <c r="AD146" s="12"/>
      <c r="AE146" s="26">
        <v>7</v>
      </c>
      <c r="AF146" s="7">
        <f t="shared" si="27"/>
        <v>0</v>
      </c>
      <c r="AG146" s="152">
        <v>1</v>
      </c>
      <c r="AH146" s="139">
        <f t="shared" si="22"/>
        <v>81</v>
      </c>
      <c r="AI146" s="139">
        <f t="shared" si="28"/>
        <v>12150</v>
      </c>
      <c r="AJ146" s="109">
        <f t="shared" si="23"/>
        <v>12150</v>
      </c>
      <c r="AK146" s="67"/>
      <c r="AM146" t="b">
        <f>D146='15.02.2022 Смета'!D148</f>
        <v>1</v>
      </c>
      <c r="AN146" t="b">
        <f>F146='15.02.2022 Смета'!E148</f>
        <v>1</v>
      </c>
      <c r="AO146" t="b">
        <f>G146='15.02.2022 Смета'!F148</f>
        <v>1</v>
      </c>
      <c r="AP146" t="b">
        <f>H146='15.02.2022 Смета'!G148</f>
        <v>0</v>
      </c>
    </row>
    <row r="147" spans="1:42" ht="28.9" customHeight="1" x14ac:dyDescent="0.25">
      <c r="A147" s="108">
        <v>122</v>
      </c>
      <c r="B147" s="8" t="s">
        <v>213</v>
      </c>
      <c r="C147" s="21" t="s">
        <v>130</v>
      </c>
      <c r="D147" s="22" t="s">
        <v>578</v>
      </c>
      <c r="E147" s="21" t="s">
        <v>492</v>
      </c>
      <c r="F147" s="35">
        <v>44639</v>
      </c>
      <c r="G147" s="35">
        <v>44639</v>
      </c>
      <c r="H147" s="21" t="s">
        <v>771</v>
      </c>
      <c r="I147" s="22" t="s">
        <v>492</v>
      </c>
      <c r="J147" s="35">
        <v>44639</v>
      </c>
      <c r="K147" s="35">
        <v>44639</v>
      </c>
      <c r="L147" s="10"/>
      <c r="M147" s="10">
        <v>3400</v>
      </c>
      <c r="N147" s="10">
        <f t="shared" si="24"/>
        <v>0</v>
      </c>
      <c r="O147" s="10"/>
      <c r="P147" s="10">
        <v>2900</v>
      </c>
      <c r="Q147" s="10">
        <f t="shared" si="25"/>
        <v>0</v>
      </c>
      <c r="R147" s="10"/>
      <c r="S147" s="10">
        <v>2800</v>
      </c>
      <c r="T147" s="10">
        <f t="shared" si="26"/>
        <v>0</v>
      </c>
      <c r="U147" s="10">
        <v>17</v>
      </c>
      <c r="V147" s="10">
        <v>150</v>
      </c>
      <c r="W147" s="10">
        <f t="shared" si="19"/>
        <v>2550</v>
      </c>
      <c r="X147" s="10">
        <v>17</v>
      </c>
      <c r="Y147" s="10">
        <v>150</v>
      </c>
      <c r="Z147" s="10">
        <f t="shared" si="20"/>
        <v>2550</v>
      </c>
      <c r="AA147" s="10">
        <v>17</v>
      </c>
      <c r="AB147" s="10">
        <v>150</v>
      </c>
      <c r="AC147" s="10">
        <f t="shared" si="21"/>
        <v>2550</v>
      </c>
      <c r="AD147" s="11"/>
      <c r="AE147" s="26">
        <v>7</v>
      </c>
      <c r="AF147" s="7">
        <f t="shared" si="27"/>
        <v>0</v>
      </c>
      <c r="AG147" s="152">
        <v>1</v>
      </c>
      <c r="AH147" s="139">
        <f t="shared" si="22"/>
        <v>51</v>
      </c>
      <c r="AI147" s="139">
        <f t="shared" si="28"/>
        <v>7650</v>
      </c>
      <c r="AJ147" s="109">
        <f t="shared" si="23"/>
        <v>7650</v>
      </c>
      <c r="AK147" s="67"/>
      <c r="AM147" t="b">
        <f>D147='15.02.2022 Смета'!D149</f>
        <v>1</v>
      </c>
      <c r="AN147" t="b">
        <f>F147='15.02.2022 Смета'!E149</f>
        <v>1</v>
      </c>
      <c r="AO147" t="b">
        <f>G147='15.02.2022 Смета'!F149</f>
        <v>1</v>
      </c>
      <c r="AP147" t="b">
        <f>H147='15.02.2022 Смета'!G149</f>
        <v>1</v>
      </c>
    </row>
    <row r="148" spans="1:42" x14ac:dyDescent="0.25">
      <c r="A148" s="108">
        <v>123</v>
      </c>
      <c r="B148" s="8" t="s">
        <v>213</v>
      </c>
      <c r="C148" s="21" t="s">
        <v>130</v>
      </c>
      <c r="D148" s="22" t="s">
        <v>579</v>
      </c>
      <c r="E148" s="21" t="s">
        <v>329</v>
      </c>
      <c r="F148" s="35">
        <v>44660</v>
      </c>
      <c r="G148" s="35">
        <v>44660</v>
      </c>
      <c r="H148" s="21" t="s">
        <v>301</v>
      </c>
      <c r="I148" s="22" t="s">
        <v>329</v>
      </c>
      <c r="J148" s="35">
        <v>44660</v>
      </c>
      <c r="K148" s="35">
        <v>44660</v>
      </c>
      <c r="L148" s="10"/>
      <c r="M148" s="10">
        <v>3400</v>
      </c>
      <c r="N148" s="10">
        <f t="shared" si="24"/>
        <v>0</v>
      </c>
      <c r="O148" s="10"/>
      <c r="P148" s="10">
        <v>2900</v>
      </c>
      <c r="Q148" s="10">
        <f t="shared" si="25"/>
        <v>0</v>
      </c>
      <c r="R148" s="10"/>
      <c r="S148" s="10">
        <v>2800</v>
      </c>
      <c r="T148" s="10">
        <f t="shared" si="26"/>
        <v>0</v>
      </c>
      <c r="U148" s="10">
        <v>17</v>
      </c>
      <c r="V148" s="10">
        <v>150</v>
      </c>
      <c r="W148" s="10">
        <f t="shared" si="19"/>
        <v>2550</v>
      </c>
      <c r="X148" s="10">
        <v>17</v>
      </c>
      <c r="Y148" s="10">
        <v>150</v>
      </c>
      <c r="Z148" s="10">
        <f t="shared" si="20"/>
        <v>2550</v>
      </c>
      <c r="AA148" s="10">
        <v>17</v>
      </c>
      <c r="AB148" s="10">
        <v>150</v>
      </c>
      <c r="AC148" s="10">
        <f t="shared" si="21"/>
        <v>2550</v>
      </c>
      <c r="AD148" s="11"/>
      <c r="AE148" s="26">
        <v>7</v>
      </c>
      <c r="AF148" s="7">
        <f t="shared" si="27"/>
        <v>0</v>
      </c>
      <c r="AG148" s="152">
        <v>1</v>
      </c>
      <c r="AH148" s="139">
        <f t="shared" si="22"/>
        <v>51</v>
      </c>
      <c r="AI148" s="139">
        <f t="shared" si="28"/>
        <v>7650</v>
      </c>
      <c r="AJ148" s="109">
        <f t="shared" si="23"/>
        <v>7650</v>
      </c>
      <c r="AK148" s="67"/>
      <c r="AM148" t="b">
        <f>D148='15.02.2022 Смета'!D150</f>
        <v>1</v>
      </c>
      <c r="AN148" t="b">
        <f>F148='15.02.2022 Смета'!E150</f>
        <v>1</v>
      </c>
      <c r="AO148" t="b">
        <f>G148='15.02.2022 Смета'!F150</f>
        <v>1</v>
      </c>
      <c r="AP148" t="b">
        <f>H148='15.02.2022 Смета'!G150</f>
        <v>1</v>
      </c>
    </row>
    <row r="149" spans="1:42" ht="25.5" x14ac:dyDescent="0.25">
      <c r="A149" s="108">
        <v>124</v>
      </c>
      <c r="B149" s="8" t="s">
        <v>213</v>
      </c>
      <c r="C149" s="8" t="s">
        <v>130</v>
      </c>
      <c r="D149" s="57" t="s">
        <v>174</v>
      </c>
      <c r="E149" s="9" t="s">
        <v>494</v>
      </c>
      <c r="F149" s="156">
        <v>44702</v>
      </c>
      <c r="G149" s="156">
        <v>44863</v>
      </c>
      <c r="H149" s="21" t="s">
        <v>1079</v>
      </c>
      <c r="I149" s="57" t="s">
        <v>383</v>
      </c>
      <c r="J149" s="64">
        <v>44702</v>
      </c>
      <c r="K149" s="64">
        <v>44863</v>
      </c>
      <c r="L149" s="10"/>
      <c r="M149" s="10">
        <v>3400</v>
      </c>
      <c r="N149" s="10">
        <f t="shared" si="24"/>
        <v>0</v>
      </c>
      <c r="O149" s="10"/>
      <c r="P149" s="10">
        <v>2900</v>
      </c>
      <c r="Q149" s="10">
        <f t="shared" si="25"/>
        <v>0</v>
      </c>
      <c r="R149" s="10"/>
      <c r="S149" s="10">
        <v>2800</v>
      </c>
      <c r="T149" s="10">
        <f t="shared" si="26"/>
        <v>0</v>
      </c>
      <c r="U149" s="10">
        <v>17</v>
      </c>
      <c r="V149" s="10">
        <v>150</v>
      </c>
      <c r="W149" s="10">
        <f t="shared" si="19"/>
        <v>2550</v>
      </c>
      <c r="X149" s="10">
        <v>17</v>
      </c>
      <c r="Y149" s="10">
        <v>150</v>
      </c>
      <c r="Z149" s="10">
        <f t="shared" si="20"/>
        <v>2550</v>
      </c>
      <c r="AA149" s="10">
        <v>17</v>
      </c>
      <c r="AB149" s="10">
        <v>150</v>
      </c>
      <c r="AC149" s="10">
        <f t="shared" si="21"/>
        <v>2550</v>
      </c>
      <c r="AD149" s="11">
        <v>54</v>
      </c>
      <c r="AE149" s="26">
        <v>7</v>
      </c>
      <c r="AF149" s="7">
        <f t="shared" si="27"/>
        <v>378</v>
      </c>
      <c r="AG149" s="152">
        <v>1</v>
      </c>
      <c r="AH149" s="145">
        <f t="shared" si="22"/>
        <v>105</v>
      </c>
      <c r="AI149" s="139">
        <f t="shared" si="28"/>
        <v>8028</v>
      </c>
      <c r="AJ149" s="118">
        <f t="shared" si="23"/>
        <v>8028</v>
      </c>
      <c r="AM149" t="b">
        <f>D149='15.02.2022 Смета'!D151</f>
        <v>1</v>
      </c>
      <c r="AN149" t="b">
        <f>F149='15.02.2022 Смета'!E151</f>
        <v>1</v>
      </c>
      <c r="AO149" t="b">
        <f>G149='15.02.2022 Смета'!F151</f>
        <v>1</v>
      </c>
      <c r="AP149" t="b">
        <f>H149='15.02.2022 Смета'!G151</f>
        <v>0</v>
      </c>
    </row>
    <row r="150" spans="1:42" ht="27.6" customHeight="1" x14ac:dyDescent="0.25">
      <c r="A150" s="108">
        <v>125</v>
      </c>
      <c r="B150" s="8" t="s">
        <v>214</v>
      </c>
      <c r="C150" s="21" t="s">
        <v>130</v>
      </c>
      <c r="D150" s="22" t="s">
        <v>580</v>
      </c>
      <c r="E150" s="21" t="s">
        <v>1080</v>
      </c>
      <c r="F150" s="35">
        <v>44702</v>
      </c>
      <c r="G150" s="35">
        <v>44870</v>
      </c>
      <c r="H150" s="21" t="s">
        <v>1079</v>
      </c>
      <c r="I150" s="22" t="s">
        <v>442</v>
      </c>
      <c r="J150" s="35">
        <v>44702</v>
      </c>
      <c r="K150" s="35">
        <v>44870</v>
      </c>
      <c r="L150" s="11"/>
      <c r="M150" s="10">
        <v>3400</v>
      </c>
      <c r="N150" s="10">
        <f t="shared" si="24"/>
        <v>0</v>
      </c>
      <c r="O150" s="10"/>
      <c r="P150" s="10">
        <v>2900</v>
      </c>
      <c r="Q150" s="10">
        <f t="shared" si="25"/>
        <v>0</v>
      </c>
      <c r="R150" s="10"/>
      <c r="S150" s="10">
        <v>2800</v>
      </c>
      <c r="T150" s="10">
        <f t="shared" si="26"/>
        <v>0</v>
      </c>
      <c r="U150" s="10">
        <v>30</v>
      </c>
      <c r="V150" s="10">
        <v>150</v>
      </c>
      <c r="W150" s="10">
        <f t="shared" si="19"/>
        <v>4500</v>
      </c>
      <c r="X150" s="10">
        <v>30</v>
      </c>
      <c r="Y150" s="10">
        <v>150</v>
      </c>
      <c r="Z150" s="10">
        <f t="shared" si="20"/>
        <v>4500</v>
      </c>
      <c r="AA150" s="10">
        <v>30</v>
      </c>
      <c r="AB150" s="10">
        <v>150</v>
      </c>
      <c r="AC150" s="10">
        <f t="shared" si="21"/>
        <v>4500</v>
      </c>
      <c r="AD150" s="11">
        <v>96</v>
      </c>
      <c r="AE150" s="26">
        <v>7</v>
      </c>
      <c r="AF150" s="7">
        <f t="shared" si="27"/>
        <v>672</v>
      </c>
      <c r="AG150" s="152">
        <v>1</v>
      </c>
      <c r="AH150" s="145">
        <f t="shared" si="22"/>
        <v>186</v>
      </c>
      <c r="AI150" s="139">
        <f t="shared" si="28"/>
        <v>14172</v>
      </c>
      <c r="AJ150" s="118">
        <f t="shared" si="23"/>
        <v>14172</v>
      </c>
      <c r="AM150" t="b">
        <f>D150='15.02.2022 Смета'!D152</f>
        <v>1</v>
      </c>
      <c r="AN150" t="b">
        <f>F150='15.02.2022 Смета'!E152</f>
        <v>1</v>
      </c>
      <c r="AO150" t="b">
        <f>G150='15.02.2022 Смета'!F152</f>
        <v>1</v>
      </c>
      <c r="AP150" t="b">
        <f>H150='15.02.2022 Смета'!G152</f>
        <v>0</v>
      </c>
    </row>
    <row r="151" spans="1:42" ht="16.149999999999999" customHeight="1" x14ac:dyDescent="0.25">
      <c r="A151" s="108">
        <v>126</v>
      </c>
      <c r="B151" s="8" t="s">
        <v>213</v>
      </c>
      <c r="C151" s="21" t="s">
        <v>130</v>
      </c>
      <c r="D151" s="22" t="s">
        <v>818</v>
      </c>
      <c r="E151" s="21" t="s">
        <v>329</v>
      </c>
      <c r="F151" s="35">
        <v>44814</v>
      </c>
      <c r="G151" s="35">
        <v>44814</v>
      </c>
      <c r="H151" s="21" t="s">
        <v>772</v>
      </c>
      <c r="I151" s="22" t="s">
        <v>329</v>
      </c>
      <c r="J151" s="35">
        <v>44814</v>
      </c>
      <c r="K151" s="35">
        <v>44814</v>
      </c>
      <c r="L151" s="10">
        <v>1</v>
      </c>
      <c r="M151" s="10">
        <v>3400</v>
      </c>
      <c r="N151" s="10">
        <f t="shared" si="24"/>
        <v>3400</v>
      </c>
      <c r="O151" s="10">
        <v>1</v>
      </c>
      <c r="P151" s="10">
        <v>2900</v>
      </c>
      <c r="Q151" s="10">
        <f t="shared" si="25"/>
        <v>2900</v>
      </c>
      <c r="R151" s="10">
        <v>1</v>
      </c>
      <c r="S151" s="10">
        <v>2800</v>
      </c>
      <c r="T151" s="10">
        <f t="shared" si="26"/>
        <v>2800</v>
      </c>
      <c r="U151" s="10">
        <v>14</v>
      </c>
      <c r="V151" s="10">
        <v>150</v>
      </c>
      <c r="W151" s="10">
        <f t="shared" si="19"/>
        <v>2100</v>
      </c>
      <c r="X151" s="10">
        <v>14</v>
      </c>
      <c r="Y151" s="10">
        <v>150</v>
      </c>
      <c r="Z151" s="10">
        <f t="shared" si="20"/>
        <v>2100</v>
      </c>
      <c r="AA151" s="10">
        <v>14</v>
      </c>
      <c r="AB151" s="10">
        <v>150</v>
      </c>
      <c r="AC151" s="10">
        <f t="shared" si="21"/>
        <v>2100</v>
      </c>
      <c r="AD151" s="11">
        <v>45</v>
      </c>
      <c r="AE151" s="26">
        <v>7</v>
      </c>
      <c r="AF151" s="7">
        <f t="shared" si="27"/>
        <v>315</v>
      </c>
      <c r="AG151" s="152">
        <v>1</v>
      </c>
      <c r="AH151" s="145">
        <f t="shared" si="22"/>
        <v>90</v>
      </c>
      <c r="AI151" s="139">
        <f t="shared" si="28"/>
        <v>15715</v>
      </c>
      <c r="AJ151" s="118">
        <f t="shared" si="23"/>
        <v>15715</v>
      </c>
      <c r="AM151" t="b">
        <f>D151='15.02.2022 Смета'!D153</f>
        <v>1</v>
      </c>
      <c r="AN151" t="b">
        <f>F151='15.02.2022 Смета'!E153</f>
        <v>1</v>
      </c>
      <c r="AO151" t="b">
        <f>G151='15.02.2022 Смета'!F153</f>
        <v>1</v>
      </c>
      <c r="AP151" t="b">
        <f>H151='15.02.2022 Смета'!G153</f>
        <v>1</v>
      </c>
    </row>
    <row r="152" spans="1:42" x14ac:dyDescent="0.25">
      <c r="A152" s="106"/>
      <c r="B152" s="96"/>
      <c r="C152" s="97"/>
      <c r="D152" s="179" t="s">
        <v>851</v>
      </c>
      <c r="E152" s="99"/>
      <c r="F152" s="99"/>
      <c r="G152" s="99"/>
      <c r="H152" s="99"/>
      <c r="I152" s="99"/>
      <c r="J152" s="99"/>
      <c r="K152" s="99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2"/>
      <c r="AE152" s="79"/>
      <c r="AF152" s="79"/>
      <c r="AG152" s="153"/>
      <c r="AH152" s="151"/>
      <c r="AI152" s="151"/>
      <c r="AJ152" s="164"/>
      <c r="AM152" t="b">
        <f>D152='15.02.2022 Смета'!D154</f>
        <v>1</v>
      </c>
      <c r="AN152" t="b">
        <f>F152='15.02.2022 Смета'!E154</f>
        <v>1</v>
      </c>
      <c r="AO152" t="b">
        <f>G152='15.02.2022 Смета'!F154</f>
        <v>1</v>
      </c>
      <c r="AP152" t="b">
        <f>H152='15.02.2022 Смета'!G154</f>
        <v>1</v>
      </c>
    </row>
    <row r="153" spans="1:42" ht="27" customHeight="1" x14ac:dyDescent="0.25">
      <c r="A153" s="114">
        <v>127</v>
      </c>
      <c r="B153" s="8" t="s">
        <v>65</v>
      </c>
      <c r="C153" s="21" t="s">
        <v>162</v>
      </c>
      <c r="D153" s="22" t="s">
        <v>180</v>
      </c>
      <c r="E153" s="21" t="s">
        <v>1008</v>
      </c>
      <c r="F153" s="35">
        <v>44672</v>
      </c>
      <c r="G153" s="35">
        <v>44674</v>
      </c>
      <c r="H153" s="21" t="s">
        <v>310</v>
      </c>
      <c r="I153" s="22" t="s">
        <v>715</v>
      </c>
      <c r="J153" s="35">
        <v>44672</v>
      </c>
      <c r="K153" s="35">
        <v>44674</v>
      </c>
      <c r="L153" s="10"/>
      <c r="M153" s="10">
        <v>3400</v>
      </c>
      <c r="N153" s="10">
        <f t="shared" si="24"/>
        <v>0</v>
      </c>
      <c r="O153" s="10"/>
      <c r="P153" s="10">
        <v>2900</v>
      </c>
      <c r="Q153" s="10">
        <f t="shared" si="25"/>
        <v>0</v>
      </c>
      <c r="R153" s="10"/>
      <c r="S153" s="10">
        <v>2800</v>
      </c>
      <c r="T153" s="10">
        <f t="shared" si="26"/>
        <v>0</v>
      </c>
      <c r="U153" s="10">
        <v>38</v>
      </c>
      <c r="V153" s="10">
        <v>150</v>
      </c>
      <c r="W153" s="10">
        <f t="shared" si="19"/>
        <v>5700</v>
      </c>
      <c r="X153" s="10">
        <v>38</v>
      </c>
      <c r="Y153" s="10">
        <v>150</v>
      </c>
      <c r="Z153" s="10">
        <f t="shared" si="20"/>
        <v>5700</v>
      </c>
      <c r="AA153" s="10">
        <v>38</v>
      </c>
      <c r="AB153" s="10">
        <v>150</v>
      </c>
      <c r="AC153" s="10">
        <f t="shared" si="21"/>
        <v>5700</v>
      </c>
      <c r="AD153" s="11">
        <v>114</v>
      </c>
      <c r="AE153" s="26">
        <v>7</v>
      </c>
      <c r="AF153" s="7">
        <f t="shared" si="27"/>
        <v>798</v>
      </c>
      <c r="AG153" s="152">
        <v>1</v>
      </c>
      <c r="AH153" s="145">
        <f t="shared" si="22"/>
        <v>228</v>
      </c>
      <c r="AI153" s="139">
        <f t="shared" si="28"/>
        <v>17898</v>
      </c>
      <c r="AJ153" s="118">
        <f t="shared" si="23"/>
        <v>17898</v>
      </c>
      <c r="AM153" t="b">
        <f>D153='15.02.2022 Смета'!D155</f>
        <v>1</v>
      </c>
      <c r="AN153" t="b">
        <f>F153='15.02.2022 Смета'!E155</f>
        <v>1</v>
      </c>
      <c r="AO153" t="b">
        <f>G153='15.02.2022 Смета'!F155</f>
        <v>1</v>
      </c>
      <c r="AP153" t="b">
        <f>H153='15.02.2022 Смета'!G155</f>
        <v>1</v>
      </c>
    </row>
    <row r="154" spans="1:42" x14ac:dyDescent="0.25">
      <c r="A154" s="106"/>
      <c r="B154" s="96"/>
      <c r="C154" s="97"/>
      <c r="D154" s="179" t="s">
        <v>852</v>
      </c>
      <c r="E154" s="99"/>
      <c r="F154" s="99"/>
      <c r="G154" s="99"/>
      <c r="H154" s="99"/>
      <c r="I154" s="99"/>
      <c r="J154" s="99"/>
      <c r="K154" s="99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2"/>
      <c r="AE154" s="79"/>
      <c r="AF154" s="79"/>
      <c r="AG154" s="153"/>
      <c r="AH154" s="151"/>
      <c r="AI154" s="151"/>
      <c r="AJ154" s="164"/>
      <c r="AM154" t="b">
        <f>D154='15.02.2022 Смета'!D156</f>
        <v>1</v>
      </c>
      <c r="AN154" t="b">
        <f>F154='15.02.2022 Смета'!E156</f>
        <v>1</v>
      </c>
      <c r="AO154" t="b">
        <f>G154='15.02.2022 Смета'!F156</f>
        <v>1</v>
      </c>
      <c r="AP154" t="b">
        <f>H154='15.02.2022 Смета'!G156</f>
        <v>1</v>
      </c>
    </row>
    <row r="155" spans="1:42" ht="27.6" customHeight="1" x14ac:dyDescent="0.25">
      <c r="A155" s="108">
        <v>128</v>
      </c>
      <c r="B155" s="8" t="s">
        <v>205</v>
      </c>
      <c r="C155" s="21" t="s">
        <v>140</v>
      </c>
      <c r="D155" s="22" t="s">
        <v>581</v>
      </c>
      <c r="E155" s="21" t="s">
        <v>496</v>
      </c>
      <c r="F155" s="35">
        <v>44666</v>
      </c>
      <c r="G155" s="35">
        <v>44668</v>
      </c>
      <c r="H155" s="21" t="s">
        <v>301</v>
      </c>
      <c r="I155" s="22" t="s">
        <v>496</v>
      </c>
      <c r="J155" s="35">
        <v>44666</v>
      </c>
      <c r="K155" s="35">
        <v>44668</v>
      </c>
      <c r="L155" s="10"/>
      <c r="M155" s="10">
        <v>3400</v>
      </c>
      <c r="N155" s="10">
        <f t="shared" si="24"/>
        <v>0</v>
      </c>
      <c r="O155" s="10"/>
      <c r="P155" s="10">
        <v>2900</v>
      </c>
      <c r="Q155" s="10">
        <f t="shared" si="25"/>
        <v>0</v>
      </c>
      <c r="R155" s="10"/>
      <c r="S155" s="10">
        <v>2800</v>
      </c>
      <c r="T155" s="10">
        <f t="shared" si="26"/>
        <v>0</v>
      </c>
      <c r="U155" s="10">
        <v>6</v>
      </c>
      <c r="V155" s="10">
        <v>150</v>
      </c>
      <c r="W155" s="10">
        <f t="shared" ref="W155:W230" si="29">U155*V155</f>
        <v>900</v>
      </c>
      <c r="X155" s="10">
        <v>6</v>
      </c>
      <c r="Y155" s="10">
        <v>150</v>
      </c>
      <c r="Z155" s="10">
        <f t="shared" ref="Z155:Z230" si="30">X155*Y155</f>
        <v>900</v>
      </c>
      <c r="AA155" s="10">
        <v>6</v>
      </c>
      <c r="AB155" s="10">
        <v>150</v>
      </c>
      <c r="AC155" s="10">
        <f t="shared" ref="AC155:AC230" si="31">AA155*AB155</f>
        <v>900</v>
      </c>
      <c r="AD155" s="11">
        <v>18</v>
      </c>
      <c r="AE155" s="26">
        <v>7</v>
      </c>
      <c r="AF155" s="7">
        <f t="shared" si="27"/>
        <v>126</v>
      </c>
      <c r="AG155" s="152">
        <v>1</v>
      </c>
      <c r="AH155" s="145">
        <f t="shared" si="22"/>
        <v>36</v>
      </c>
      <c r="AI155" s="139">
        <f t="shared" si="28"/>
        <v>2826</v>
      </c>
      <c r="AJ155" s="118">
        <f t="shared" si="23"/>
        <v>2826</v>
      </c>
      <c r="AM155" t="b">
        <f>D155='15.02.2022 Смета'!D157</f>
        <v>1</v>
      </c>
      <c r="AN155" t="b">
        <f>F155='15.02.2022 Смета'!E157</f>
        <v>1</v>
      </c>
      <c r="AO155" t="b">
        <f>G155='15.02.2022 Смета'!F157</f>
        <v>1</v>
      </c>
      <c r="AP155" t="b">
        <f>H155='15.02.2022 Смета'!G157</f>
        <v>1</v>
      </c>
    </row>
    <row r="156" spans="1:42" ht="16.149999999999999" customHeight="1" x14ac:dyDescent="0.25">
      <c r="A156" s="108">
        <v>129</v>
      </c>
      <c r="B156" s="8" t="s">
        <v>205</v>
      </c>
      <c r="C156" s="21" t="s">
        <v>140</v>
      </c>
      <c r="D156" s="22" t="s">
        <v>582</v>
      </c>
      <c r="E156" s="21" t="s">
        <v>340</v>
      </c>
      <c r="F156" s="35">
        <v>44666</v>
      </c>
      <c r="G156" s="35">
        <v>44668</v>
      </c>
      <c r="H156" s="21" t="s">
        <v>301</v>
      </c>
      <c r="I156" s="22" t="s">
        <v>340</v>
      </c>
      <c r="J156" s="35">
        <v>44666</v>
      </c>
      <c r="K156" s="35">
        <v>44668</v>
      </c>
      <c r="L156" s="10"/>
      <c r="M156" s="10">
        <v>3400</v>
      </c>
      <c r="N156" s="10">
        <f t="shared" si="24"/>
        <v>0</v>
      </c>
      <c r="O156" s="10"/>
      <c r="P156" s="10">
        <v>2900</v>
      </c>
      <c r="Q156" s="10">
        <f t="shared" si="25"/>
        <v>0</v>
      </c>
      <c r="R156" s="10"/>
      <c r="S156" s="10">
        <v>2800</v>
      </c>
      <c r="T156" s="10">
        <f t="shared" si="26"/>
        <v>0</v>
      </c>
      <c r="U156" s="10">
        <v>4</v>
      </c>
      <c r="V156" s="10">
        <v>150</v>
      </c>
      <c r="W156" s="10">
        <f t="shared" si="29"/>
        <v>600</v>
      </c>
      <c r="X156" s="10">
        <v>4</v>
      </c>
      <c r="Y156" s="10">
        <v>150</v>
      </c>
      <c r="Z156" s="10">
        <f t="shared" si="30"/>
        <v>600</v>
      </c>
      <c r="AA156" s="10">
        <v>4</v>
      </c>
      <c r="AB156" s="10">
        <v>150</v>
      </c>
      <c r="AC156" s="10">
        <f t="shared" si="31"/>
        <v>600</v>
      </c>
      <c r="AD156" s="11">
        <v>12</v>
      </c>
      <c r="AE156" s="26">
        <v>7</v>
      </c>
      <c r="AF156" s="7">
        <f t="shared" si="27"/>
        <v>84</v>
      </c>
      <c r="AG156" s="152">
        <v>1</v>
      </c>
      <c r="AH156" s="145">
        <f t="shared" si="22"/>
        <v>24</v>
      </c>
      <c r="AI156" s="139">
        <f t="shared" si="28"/>
        <v>1884</v>
      </c>
      <c r="AJ156" s="118">
        <f t="shared" si="23"/>
        <v>1884</v>
      </c>
      <c r="AM156" t="b">
        <f>D156='15.02.2022 Смета'!D158</f>
        <v>1</v>
      </c>
      <c r="AN156" t="b">
        <f>F156='15.02.2022 Смета'!E158</f>
        <v>1</v>
      </c>
      <c r="AO156" t="b">
        <f>G156='15.02.2022 Смета'!F158</f>
        <v>1</v>
      </c>
      <c r="AP156" t="b">
        <f>H156='15.02.2022 Смета'!G158</f>
        <v>1</v>
      </c>
    </row>
    <row r="157" spans="1:42" ht="13.9" customHeight="1" x14ac:dyDescent="0.25">
      <c r="A157" s="106"/>
      <c r="B157" s="96"/>
      <c r="C157" s="97"/>
      <c r="D157" s="179" t="s">
        <v>853</v>
      </c>
      <c r="E157" s="99"/>
      <c r="F157" s="99"/>
      <c r="G157" s="99"/>
      <c r="H157" s="99"/>
      <c r="I157" s="99"/>
      <c r="J157" s="99"/>
      <c r="K157" s="99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2"/>
      <c r="AE157" s="79"/>
      <c r="AF157" s="79"/>
      <c r="AG157" s="153"/>
      <c r="AH157" s="151"/>
      <c r="AI157" s="151"/>
      <c r="AJ157" s="164"/>
      <c r="AM157" t="b">
        <f>D157='15.02.2022 Смета'!D159</f>
        <v>1</v>
      </c>
      <c r="AN157" t="b">
        <f>F157='15.02.2022 Смета'!E159</f>
        <v>1</v>
      </c>
      <c r="AO157" t="b">
        <f>G157='15.02.2022 Смета'!F159</f>
        <v>1</v>
      </c>
      <c r="AP157" t="b">
        <f>H157='15.02.2022 Смета'!G159</f>
        <v>1</v>
      </c>
    </row>
    <row r="158" spans="1:42" ht="16.149999999999999" customHeight="1" x14ac:dyDescent="0.25">
      <c r="A158" s="108">
        <v>130</v>
      </c>
      <c r="B158" s="16" t="s">
        <v>217</v>
      </c>
      <c r="C158" s="21" t="s">
        <v>131</v>
      </c>
      <c r="D158" s="22" t="s">
        <v>583</v>
      </c>
      <c r="E158" s="21" t="s">
        <v>503</v>
      </c>
      <c r="F158" s="35">
        <v>44653</v>
      </c>
      <c r="G158" s="35">
        <v>44655</v>
      </c>
      <c r="H158" s="21" t="s">
        <v>301</v>
      </c>
      <c r="I158" s="22" t="s">
        <v>503</v>
      </c>
      <c r="J158" s="35">
        <v>44653</v>
      </c>
      <c r="K158" s="35">
        <v>44655</v>
      </c>
      <c r="L158" s="17"/>
      <c r="M158" s="10">
        <v>3400</v>
      </c>
      <c r="N158" s="10">
        <f t="shared" si="24"/>
        <v>0</v>
      </c>
      <c r="O158" s="17"/>
      <c r="P158" s="10">
        <v>2900</v>
      </c>
      <c r="Q158" s="10">
        <f t="shared" si="25"/>
        <v>0</v>
      </c>
      <c r="R158" s="17"/>
      <c r="S158" s="10">
        <v>2800</v>
      </c>
      <c r="T158" s="10">
        <f t="shared" si="26"/>
        <v>0</v>
      </c>
      <c r="U158" s="17">
        <v>2</v>
      </c>
      <c r="V158" s="10">
        <v>150</v>
      </c>
      <c r="W158" s="10">
        <f t="shared" si="29"/>
        <v>300</v>
      </c>
      <c r="X158" s="17">
        <v>2</v>
      </c>
      <c r="Y158" s="10">
        <v>150</v>
      </c>
      <c r="Z158" s="10">
        <f t="shared" si="30"/>
        <v>300</v>
      </c>
      <c r="AA158" s="17">
        <v>2</v>
      </c>
      <c r="AB158" s="10">
        <v>150</v>
      </c>
      <c r="AC158" s="10">
        <f t="shared" si="31"/>
        <v>300</v>
      </c>
      <c r="AD158" s="19"/>
      <c r="AE158" s="26">
        <v>7</v>
      </c>
      <c r="AF158" s="7">
        <f t="shared" si="27"/>
        <v>0</v>
      </c>
      <c r="AG158" s="152">
        <v>1</v>
      </c>
      <c r="AH158" s="139">
        <f t="shared" ref="AH158:AH233" si="32">L158+O158+R158+U158+X158+AA158+AD158</f>
        <v>6</v>
      </c>
      <c r="AI158" s="139">
        <f t="shared" si="28"/>
        <v>900</v>
      </c>
      <c r="AJ158" s="109">
        <f t="shared" ref="AJ158:AJ233" si="33">N158+Q158+T158+W158+Z158+AC158+AF158</f>
        <v>900</v>
      </c>
      <c r="AM158" t="b">
        <f>D158='15.02.2022 Смета'!D160</f>
        <v>1</v>
      </c>
      <c r="AN158" t="b">
        <f>F158='15.02.2022 Смета'!E160</f>
        <v>1</v>
      </c>
      <c r="AO158" t="b">
        <f>G158='15.02.2022 Смета'!F160</f>
        <v>1</v>
      </c>
      <c r="AP158" t="b">
        <f>H158='15.02.2022 Смета'!G160</f>
        <v>1</v>
      </c>
    </row>
    <row r="159" spans="1:42" ht="27" customHeight="1" x14ac:dyDescent="0.25">
      <c r="A159" s="108">
        <v>131</v>
      </c>
      <c r="B159" s="16" t="s">
        <v>217</v>
      </c>
      <c r="C159" s="21" t="s">
        <v>131</v>
      </c>
      <c r="D159" s="22" t="s">
        <v>584</v>
      </c>
      <c r="E159" s="21" t="s">
        <v>1009</v>
      </c>
      <c r="F159" s="35">
        <v>44696</v>
      </c>
      <c r="G159" s="35">
        <v>44698</v>
      </c>
      <c r="H159" s="21" t="s">
        <v>301</v>
      </c>
      <c r="I159" s="22" t="s">
        <v>716</v>
      </c>
      <c r="J159" s="35">
        <v>44696</v>
      </c>
      <c r="K159" s="35">
        <v>44698</v>
      </c>
      <c r="L159" s="17"/>
      <c r="M159" s="10">
        <v>3400</v>
      </c>
      <c r="N159" s="10">
        <f t="shared" si="24"/>
        <v>0</v>
      </c>
      <c r="O159" s="17"/>
      <c r="P159" s="10">
        <v>2900</v>
      </c>
      <c r="Q159" s="10">
        <f t="shared" si="25"/>
        <v>0</v>
      </c>
      <c r="R159" s="17"/>
      <c r="S159" s="10">
        <v>2800</v>
      </c>
      <c r="T159" s="10">
        <f t="shared" si="26"/>
        <v>0</v>
      </c>
      <c r="U159" s="17">
        <v>8</v>
      </c>
      <c r="V159" s="10">
        <v>150</v>
      </c>
      <c r="W159" s="10">
        <f t="shared" si="29"/>
        <v>1200</v>
      </c>
      <c r="X159" s="17">
        <v>8</v>
      </c>
      <c r="Y159" s="10">
        <v>150</v>
      </c>
      <c r="Z159" s="10">
        <f t="shared" si="30"/>
        <v>1200</v>
      </c>
      <c r="AA159" s="17">
        <v>8</v>
      </c>
      <c r="AB159" s="10">
        <v>150</v>
      </c>
      <c r="AC159" s="10">
        <f t="shared" si="31"/>
        <v>1200</v>
      </c>
      <c r="AD159" s="19">
        <v>24</v>
      </c>
      <c r="AE159" s="26">
        <v>7</v>
      </c>
      <c r="AF159" s="7">
        <f t="shared" si="27"/>
        <v>168</v>
      </c>
      <c r="AG159" s="152">
        <v>1</v>
      </c>
      <c r="AH159" s="139">
        <f t="shared" si="32"/>
        <v>48</v>
      </c>
      <c r="AI159" s="139">
        <f t="shared" si="28"/>
        <v>3768</v>
      </c>
      <c r="AJ159" s="109">
        <f t="shared" si="33"/>
        <v>3768</v>
      </c>
      <c r="AM159" t="b">
        <f>D159='15.02.2022 Смета'!D161</f>
        <v>1</v>
      </c>
      <c r="AN159" t="b">
        <f>F159='15.02.2022 Смета'!E161</f>
        <v>1</v>
      </c>
      <c r="AO159" t="b">
        <f>G159='15.02.2022 Смета'!F161</f>
        <v>1</v>
      </c>
      <c r="AP159" t="b">
        <f>H159='15.02.2022 Смета'!G161</f>
        <v>1</v>
      </c>
    </row>
    <row r="160" spans="1:42" x14ac:dyDescent="0.25">
      <c r="A160" s="106"/>
      <c r="B160" s="96"/>
      <c r="C160" s="97"/>
      <c r="D160" s="179" t="s">
        <v>854</v>
      </c>
      <c r="E160" s="99"/>
      <c r="F160" s="99"/>
      <c r="G160" s="99"/>
      <c r="H160" s="99"/>
      <c r="I160" s="99"/>
      <c r="J160" s="99"/>
      <c r="K160" s="99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2"/>
      <c r="AE160" s="79"/>
      <c r="AF160" s="79"/>
      <c r="AG160" s="153"/>
      <c r="AH160" s="151"/>
      <c r="AI160" s="151"/>
      <c r="AJ160" s="164"/>
      <c r="AM160" t="b">
        <f>D160='15.02.2022 Смета'!D162</f>
        <v>1</v>
      </c>
      <c r="AN160" t="b">
        <f>F160='15.02.2022 Смета'!E162</f>
        <v>1</v>
      </c>
      <c r="AO160" t="b">
        <f>G160='15.02.2022 Смета'!F162</f>
        <v>1</v>
      </c>
      <c r="AP160" t="b">
        <f>H160='15.02.2022 Смета'!G162</f>
        <v>1</v>
      </c>
    </row>
    <row r="161" spans="1:42" ht="16.149999999999999" customHeight="1" x14ac:dyDescent="0.25">
      <c r="A161" s="108">
        <v>132</v>
      </c>
      <c r="B161" s="8" t="s">
        <v>212</v>
      </c>
      <c r="C161" s="21" t="s">
        <v>245</v>
      </c>
      <c r="D161" s="22" t="s">
        <v>585</v>
      </c>
      <c r="E161" s="21" t="s">
        <v>330</v>
      </c>
      <c r="F161" s="35">
        <v>44582</v>
      </c>
      <c r="G161" s="35">
        <v>44584</v>
      </c>
      <c r="H161" s="21" t="s">
        <v>299</v>
      </c>
      <c r="I161" s="22" t="s">
        <v>330</v>
      </c>
      <c r="J161" s="35">
        <v>44582</v>
      </c>
      <c r="K161" s="35">
        <v>44584</v>
      </c>
      <c r="L161" s="10"/>
      <c r="M161" s="10">
        <v>3400</v>
      </c>
      <c r="N161" s="10">
        <f t="shared" si="24"/>
        <v>0</v>
      </c>
      <c r="O161" s="10"/>
      <c r="P161" s="10">
        <v>2900</v>
      </c>
      <c r="Q161" s="10">
        <f t="shared" si="25"/>
        <v>0</v>
      </c>
      <c r="R161" s="10"/>
      <c r="S161" s="10">
        <v>2800</v>
      </c>
      <c r="T161" s="10">
        <f t="shared" si="26"/>
        <v>0</v>
      </c>
      <c r="U161" s="10">
        <v>10</v>
      </c>
      <c r="V161" s="10">
        <v>150</v>
      </c>
      <c r="W161" s="10">
        <f t="shared" si="29"/>
        <v>1500</v>
      </c>
      <c r="X161" s="10">
        <v>10</v>
      </c>
      <c r="Y161" s="10">
        <v>150</v>
      </c>
      <c r="Z161" s="10">
        <f t="shared" si="30"/>
        <v>1500</v>
      </c>
      <c r="AA161" s="10">
        <v>10</v>
      </c>
      <c r="AB161" s="10">
        <v>150</v>
      </c>
      <c r="AC161" s="10">
        <f t="shared" si="31"/>
        <v>1500</v>
      </c>
      <c r="AD161" s="11"/>
      <c r="AE161" s="26">
        <v>7</v>
      </c>
      <c r="AF161" s="7">
        <f t="shared" si="27"/>
        <v>0</v>
      </c>
      <c r="AG161" s="152">
        <v>1</v>
      </c>
      <c r="AH161" s="139">
        <f t="shared" si="32"/>
        <v>30</v>
      </c>
      <c r="AI161" s="139">
        <f t="shared" si="28"/>
        <v>4500</v>
      </c>
      <c r="AJ161" s="109">
        <f t="shared" si="33"/>
        <v>4500</v>
      </c>
      <c r="AM161" t="b">
        <f>D161='15.02.2022 Смета'!D163</f>
        <v>1</v>
      </c>
      <c r="AN161" t="b">
        <f>F161='15.02.2022 Смета'!E163</f>
        <v>1</v>
      </c>
      <c r="AO161" t="b">
        <f>G161='15.02.2022 Смета'!F163</f>
        <v>1</v>
      </c>
      <c r="AP161" t="b">
        <f>H161='15.02.2022 Смета'!G163</f>
        <v>1</v>
      </c>
    </row>
    <row r="162" spans="1:42" ht="16.149999999999999" customHeight="1" x14ac:dyDescent="0.25">
      <c r="A162" s="108">
        <v>133</v>
      </c>
      <c r="B162" s="8" t="s">
        <v>212</v>
      </c>
      <c r="C162" s="21" t="s">
        <v>245</v>
      </c>
      <c r="D162" s="22" t="s">
        <v>174</v>
      </c>
      <c r="E162" s="21" t="s">
        <v>473</v>
      </c>
      <c r="F162" s="35">
        <v>44589</v>
      </c>
      <c r="G162" s="35">
        <v>44591</v>
      </c>
      <c r="H162" s="21" t="s">
        <v>299</v>
      </c>
      <c r="I162" s="22" t="s">
        <v>473</v>
      </c>
      <c r="J162" s="35">
        <v>44589</v>
      </c>
      <c r="K162" s="35">
        <v>44591</v>
      </c>
      <c r="L162" s="10"/>
      <c r="M162" s="10">
        <v>3400</v>
      </c>
      <c r="N162" s="10">
        <f t="shared" si="24"/>
        <v>0</v>
      </c>
      <c r="O162" s="10"/>
      <c r="P162" s="10">
        <v>2900</v>
      </c>
      <c r="Q162" s="10">
        <f t="shared" si="25"/>
        <v>0</v>
      </c>
      <c r="R162" s="10"/>
      <c r="S162" s="10">
        <v>2800</v>
      </c>
      <c r="T162" s="10">
        <f t="shared" si="26"/>
        <v>0</v>
      </c>
      <c r="U162" s="10">
        <v>10</v>
      </c>
      <c r="V162" s="10">
        <v>150</v>
      </c>
      <c r="W162" s="10">
        <f t="shared" si="29"/>
        <v>1500</v>
      </c>
      <c r="X162" s="10">
        <v>10</v>
      </c>
      <c r="Y162" s="10">
        <v>150</v>
      </c>
      <c r="Z162" s="10">
        <f t="shared" si="30"/>
        <v>1500</v>
      </c>
      <c r="AA162" s="10">
        <v>20</v>
      </c>
      <c r="AB162" s="10">
        <v>150</v>
      </c>
      <c r="AC162" s="10">
        <f t="shared" si="31"/>
        <v>3000</v>
      </c>
      <c r="AD162" s="11"/>
      <c r="AE162" s="26">
        <v>7</v>
      </c>
      <c r="AF162" s="7">
        <f t="shared" si="27"/>
        <v>0</v>
      </c>
      <c r="AG162" s="152">
        <v>1</v>
      </c>
      <c r="AH162" s="139">
        <f t="shared" si="32"/>
        <v>40</v>
      </c>
      <c r="AI162" s="139">
        <f t="shared" si="28"/>
        <v>6000</v>
      </c>
      <c r="AJ162" s="109">
        <f t="shared" si="33"/>
        <v>6000</v>
      </c>
      <c r="AM162" t="b">
        <f>D162='15.02.2022 Смета'!D164</f>
        <v>1</v>
      </c>
      <c r="AN162" t="b">
        <f>F162='15.02.2022 Смета'!E164</f>
        <v>1</v>
      </c>
      <c r="AO162" t="b">
        <f>G162='15.02.2022 Смета'!F164</f>
        <v>1</v>
      </c>
      <c r="AP162" t="b">
        <f>H162='15.02.2022 Смета'!G164</f>
        <v>1</v>
      </c>
    </row>
    <row r="163" spans="1:42" ht="16.149999999999999" customHeight="1" x14ac:dyDescent="0.25">
      <c r="A163" s="108">
        <v>134</v>
      </c>
      <c r="B163" s="8" t="s">
        <v>212</v>
      </c>
      <c r="C163" s="21" t="s">
        <v>245</v>
      </c>
      <c r="D163" s="22" t="s">
        <v>174</v>
      </c>
      <c r="E163" s="21" t="s">
        <v>494</v>
      </c>
      <c r="F163" s="35">
        <v>44589</v>
      </c>
      <c r="G163" s="35">
        <v>44590</v>
      </c>
      <c r="H163" s="21" t="s">
        <v>299</v>
      </c>
      <c r="I163" s="22" t="s">
        <v>494</v>
      </c>
      <c r="J163" s="35">
        <v>44589</v>
      </c>
      <c r="K163" s="35">
        <v>44590</v>
      </c>
      <c r="L163" s="10"/>
      <c r="M163" s="10">
        <v>3400</v>
      </c>
      <c r="N163" s="10">
        <f t="shared" si="24"/>
        <v>0</v>
      </c>
      <c r="O163" s="10"/>
      <c r="P163" s="10">
        <v>2900</v>
      </c>
      <c r="Q163" s="10">
        <f t="shared" si="25"/>
        <v>0</v>
      </c>
      <c r="R163" s="10"/>
      <c r="S163" s="10">
        <v>2800</v>
      </c>
      <c r="T163" s="10">
        <f t="shared" si="26"/>
        <v>0</v>
      </c>
      <c r="U163" s="10">
        <v>11</v>
      </c>
      <c r="V163" s="10">
        <v>150</v>
      </c>
      <c r="W163" s="10">
        <f t="shared" si="29"/>
        <v>1650</v>
      </c>
      <c r="X163" s="10">
        <v>11</v>
      </c>
      <c r="Y163" s="10">
        <v>150</v>
      </c>
      <c r="Z163" s="10">
        <f t="shared" si="30"/>
        <v>1650</v>
      </c>
      <c r="AA163" s="10">
        <v>22</v>
      </c>
      <c r="AB163" s="10">
        <v>150</v>
      </c>
      <c r="AC163" s="10">
        <f t="shared" si="31"/>
        <v>3300</v>
      </c>
      <c r="AD163" s="11"/>
      <c r="AE163" s="26">
        <v>7</v>
      </c>
      <c r="AF163" s="7">
        <f t="shared" si="27"/>
        <v>0</v>
      </c>
      <c r="AG163" s="152">
        <v>1</v>
      </c>
      <c r="AH163" s="139">
        <f t="shared" si="32"/>
        <v>44</v>
      </c>
      <c r="AI163" s="139">
        <f t="shared" si="28"/>
        <v>6600</v>
      </c>
      <c r="AJ163" s="109">
        <f t="shared" si="33"/>
        <v>6600</v>
      </c>
      <c r="AM163" t="b">
        <f>D163='15.02.2022 Смета'!D165</f>
        <v>1</v>
      </c>
      <c r="AN163" t="b">
        <f>F163='15.02.2022 Смета'!E165</f>
        <v>1</v>
      </c>
      <c r="AO163" t="b">
        <f>G163='15.02.2022 Смета'!F165</f>
        <v>1</v>
      </c>
      <c r="AP163" t="b">
        <f>H163='15.02.2022 Смета'!G165</f>
        <v>1</v>
      </c>
    </row>
    <row r="164" spans="1:42" ht="16.149999999999999" customHeight="1" x14ac:dyDescent="0.25">
      <c r="A164" s="108">
        <v>135</v>
      </c>
      <c r="B164" s="8" t="s">
        <v>212</v>
      </c>
      <c r="C164" s="21" t="s">
        <v>245</v>
      </c>
      <c r="D164" s="22" t="s">
        <v>174</v>
      </c>
      <c r="E164" s="21" t="s">
        <v>472</v>
      </c>
      <c r="F164" s="35">
        <v>44596</v>
      </c>
      <c r="G164" s="35">
        <v>44598</v>
      </c>
      <c r="H164" s="21" t="s">
        <v>299</v>
      </c>
      <c r="I164" s="22" t="s">
        <v>472</v>
      </c>
      <c r="J164" s="35">
        <v>44596</v>
      </c>
      <c r="K164" s="35">
        <v>44598</v>
      </c>
      <c r="L164" s="10"/>
      <c r="M164" s="10">
        <v>3400</v>
      </c>
      <c r="N164" s="10">
        <f t="shared" si="24"/>
        <v>0</v>
      </c>
      <c r="O164" s="10"/>
      <c r="P164" s="10">
        <v>2900</v>
      </c>
      <c r="Q164" s="10">
        <f t="shared" si="25"/>
        <v>0</v>
      </c>
      <c r="R164" s="10"/>
      <c r="S164" s="10">
        <v>2800</v>
      </c>
      <c r="T164" s="10">
        <f t="shared" si="26"/>
        <v>0</v>
      </c>
      <c r="U164" s="10">
        <v>10</v>
      </c>
      <c r="V164" s="10">
        <v>150</v>
      </c>
      <c r="W164" s="10">
        <f t="shared" si="29"/>
        <v>1500</v>
      </c>
      <c r="X164" s="10">
        <v>10</v>
      </c>
      <c r="Y164" s="10">
        <v>150</v>
      </c>
      <c r="Z164" s="10">
        <f t="shared" si="30"/>
        <v>1500</v>
      </c>
      <c r="AA164" s="10">
        <v>20</v>
      </c>
      <c r="AB164" s="10">
        <v>150</v>
      </c>
      <c r="AC164" s="10">
        <f t="shared" si="31"/>
        <v>3000</v>
      </c>
      <c r="AD164" s="11"/>
      <c r="AE164" s="26">
        <v>7</v>
      </c>
      <c r="AF164" s="7">
        <f t="shared" si="27"/>
        <v>0</v>
      </c>
      <c r="AG164" s="152">
        <v>1</v>
      </c>
      <c r="AH164" s="139">
        <f t="shared" si="32"/>
        <v>40</v>
      </c>
      <c r="AI164" s="139">
        <f t="shared" si="28"/>
        <v>6000</v>
      </c>
      <c r="AJ164" s="109">
        <f t="shared" si="33"/>
        <v>6000</v>
      </c>
      <c r="AM164" t="b">
        <f>D164='15.02.2022 Смета'!D166</f>
        <v>1</v>
      </c>
      <c r="AN164" t="b">
        <f>F164='15.02.2022 Смета'!E166</f>
        <v>1</v>
      </c>
      <c r="AO164" t="b">
        <f>G164='15.02.2022 Смета'!F166</f>
        <v>1</v>
      </c>
      <c r="AP164" t="b">
        <f>H164='15.02.2022 Смета'!G166</f>
        <v>1</v>
      </c>
    </row>
    <row r="165" spans="1:42" ht="16.149999999999999" customHeight="1" x14ac:dyDescent="0.25">
      <c r="A165" s="108">
        <v>136</v>
      </c>
      <c r="B165" s="8" t="s">
        <v>212</v>
      </c>
      <c r="C165" s="21" t="s">
        <v>245</v>
      </c>
      <c r="D165" s="22" t="s">
        <v>174</v>
      </c>
      <c r="E165" s="21" t="s">
        <v>441</v>
      </c>
      <c r="F165" s="35">
        <v>44603</v>
      </c>
      <c r="G165" s="35">
        <v>44605</v>
      </c>
      <c r="H165" s="21" t="s">
        <v>312</v>
      </c>
      <c r="I165" s="22" t="s">
        <v>441</v>
      </c>
      <c r="J165" s="35">
        <v>44603</v>
      </c>
      <c r="K165" s="35">
        <v>44605</v>
      </c>
      <c r="L165" s="10"/>
      <c r="M165" s="10">
        <v>3400</v>
      </c>
      <c r="N165" s="10">
        <f t="shared" si="24"/>
        <v>0</v>
      </c>
      <c r="O165" s="10"/>
      <c r="P165" s="10">
        <v>2900</v>
      </c>
      <c r="Q165" s="10">
        <f t="shared" si="25"/>
        <v>0</v>
      </c>
      <c r="R165" s="10"/>
      <c r="S165" s="10">
        <v>2800</v>
      </c>
      <c r="T165" s="10">
        <f t="shared" si="26"/>
        <v>0</v>
      </c>
      <c r="U165" s="10">
        <v>11</v>
      </c>
      <c r="V165" s="10">
        <v>150</v>
      </c>
      <c r="W165" s="10">
        <f t="shared" si="29"/>
        <v>1650</v>
      </c>
      <c r="X165" s="10">
        <v>11</v>
      </c>
      <c r="Y165" s="10">
        <v>150</v>
      </c>
      <c r="Z165" s="10">
        <f t="shared" si="30"/>
        <v>1650</v>
      </c>
      <c r="AA165" s="10">
        <v>22</v>
      </c>
      <c r="AB165" s="10">
        <v>150</v>
      </c>
      <c r="AC165" s="10">
        <f t="shared" si="31"/>
        <v>3300</v>
      </c>
      <c r="AD165" s="11"/>
      <c r="AE165" s="26">
        <v>7</v>
      </c>
      <c r="AF165" s="7">
        <f t="shared" si="27"/>
        <v>0</v>
      </c>
      <c r="AG165" s="152">
        <v>1</v>
      </c>
      <c r="AH165" s="139">
        <f t="shared" si="32"/>
        <v>44</v>
      </c>
      <c r="AI165" s="139">
        <f t="shared" si="28"/>
        <v>6600</v>
      </c>
      <c r="AJ165" s="109">
        <f t="shared" si="33"/>
        <v>6600</v>
      </c>
      <c r="AM165" t="b">
        <f>D165='15.02.2022 Смета'!D167</f>
        <v>1</v>
      </c>
      <c r="AN165" t="b">
        <f>F165='15.02.2022 Смета'!E167</f>
        <v>1</v>
      </c>
      <c r="AO165" t="b">
        <f>G165='15.02.2022 Смета'!F167</f>
        <v>1</v>
      </c>
      <c r="AP165" t="b">
        <f>H165='15.02.2022 Смета'!G167</f>
        <v>1</v>
      </c>
    </row>
    <row r="166" spans="1:42" ht="16.149999999999999" customHeight="1" x14ac:dyDescent="0.25">
      <c r="A166" s="108">
        <v>137</v>
      </c>
      <c r="B166" s="8" t="s">
        <v>212</v>
      </c>
      <c r="C166" s="21" t="s">
        <v>245</v>
      </c>
      <c r="D166" s="22" t="s">
        <v>585</v>
      </c>
      <c r="E166" s="21" t="s">
        <v>329</v>
      </c>
      <c r="F166" s="35">
        <v>44631</v>
      </c>
      <c r="G166" s="35">
        <v>44632</v>
      </c>
      <c r="H166" s="21" t="s">
        <v>334</v>
      </c>
      <c r="I166" s="22" t="s">
        <v>329</v>
      </c>
      <c r="J166" s="35">
        <v>44631</v>
      </c>
      <c r="K166" s="35">
        <v>44632</v>
      </c>
      <c r="L166" s="10"/>
      <c r="M166" s="10">
        <v>3400</v>
      </c>
      <c r="N166" s="10">
        <f t="shared" si="24"/>
        <v>0</v>
      </c>
      <c r="O166" s="10"/>
      <c r="P166" s="10">
        <v>2900</v>
      </c>
      <c r="Q166" s="10">
        <f t="shared" si="25"/>
        <v>0</v>
      </c>
      <c r="R166" s="10"/>
      <c r="S166" s="10">
        <v>2800</v>
      </c>
      <c r="T166" s="10">
        <f t="shared" si="26"/>
        <v>0</v>
      </c>
      <c r="U166" s="10">
        <v>10</v>
      </c>
      <c r="V166" s="10">
        <v>150</v>
      </c>
      <c r="W166" s="10">
        <f t="shared" si="29"/>
        <v>1500</v>
      </c>
      <c r="X166" s="10">
        <v>10</v>
      </c>
      <c r="Y166" s="10">
        <v>150</v>
      </c>
      <c r="Z166" s="10">
        <f t="shared" si="30"/>
        <v>1500</v>
      </c>
      <c r="AA166" s="10">
        <v>20</v>
      </c>
      <c r="AB166" s="10">
        <v>150</v>
      </c>
      <c r="AC166" s="10">
        <f t="shared" si="31"/>
        <v>3000</v>
      </c>
      <c r="AD166" s="11"/>
      <c r="AE166" s="26">
        <v>7</v>
      </c>
      <c r="AF166" s="7">
        <f t="shared" si="27"/>
        <v>0</v>
      </c>
      <c r="AG166" s="152">
        <v>1</v>
      </c>
      <c r="AH166" s="139">
        <f t="shared" si="32"/>
        <v>40</v>
      </c>
      <c r="AI166" s="139">
        <f t="shared" si="28"/>
        <v>6000</v>
      </c>
      <c r="AJ166" s="109">
        <f t="shared" si="33"/>
        <v>6000</v>
      </c>
      <c r="AM166" t="b">
        <f>D166='15.02.2022 Смета'!D168</f>
        <v>1</v>
      </c>
      <c r="AN166" t="b">
        <f>F166='15.02.2022 Смета'!E168</f>
        <v>1</v>
      </c>
      <c r="AO166" t="b">
        <f>G166='15.02.2022 Смета'!F168</f>
        <v>1</v>
      </c>
      <c r="AP166" t="b">
        <f>H166='15.02.2022 Смета'!G168</f>
        <v>1</v>
      </c>
    </row>
    <row r="167" spans="1:42" ht="16.149999999999999" customHeight="1" x14ac:dyDescent="0.25">
      <c r="A167" s="108">
        <v>138</v>
      </c>
      <c r="B167" s="8" t="s">
        <v>212</v>
      </c>
      <c r="C167" s="21" t="s">
        <v>245</v>
      </c>
      <c r="D167" s="22" t="s">
        <v>174</v>
      </c>
      <c r="E167" s="21" t="s">
        <v>322</v>
      </c>
      <c r="F167" s="35">
        <v>44638</v>
      </c>
      <c r="G167" s="35">
        <v>44640</v>
      </c>
      <c r="H167" s="21" t="s">
        <v>312</v>
      </c>
      <c r="I167" s="22" t="s">
        <v>322</v>
      </c>
      <c r="J167" s="35">
        <v>44638</v>
      </c>
      <c r="K167" s="35">
        <v>44640</v>
      </c>
      <c r="L167" s="10"/>
      <c r="M167" s="10">
        <v>3400</v>
      </c>
      <c r="N167" s="10">
        <f t="shared" si="24"/>
        <v>0</v>
      </c>
      <c r="O167" s="10"/>
      <c r="P167" s="10">
        <v>2900</v>
      </c>
      <c r="Q167" s="10">
        <f t="shared" si="25"/>
        <v>0</v>
      </c>
      <c r="R167" s="10"/>
      <c r="S167" s="10">
        <v>2800</v>
      </c>
      <c r="T167" s="10">
        <f t="shared" si="26"/>
        <v>0</v>
      </c>
      <c r="U167" s="10">
        <v>12</v>
      </c>
      <c r="V167" s="10">
        <v>150</v>
      </c>
      <c r="W167" s="10">
        <f t="shared" si="29"/>
        <v>1800</v>
      </c>
      <c r="X167" s="10">
        <v>12</v>
      </c>
      <c r="Y167" s="10">
        <v>150</v>
      </c>
      <c r="Z167" s="10">
        <f t="shared" si="30"/>
        <v>1800</v>
      </c>
      <c r="AA167" s="10">
        <v>24</v>
      </c>
      <c r="AB167" s="10">
        <v>150</v>
      </c>
      <c r="AC167" s="10">
        <f t="shared" si="31"/>
        <v>3600</v>
      </c>
      <c r="AD167" s="11"/>
      <c r="AE167" s="26">
        <v>7</v>
      </c>
      <c r="AF167" s="7">
        <f t="shared" si="27"/>
        <v>0</v>
      </c>
      <c r="AG167" s="152">
        <v>1</v>
      </c>
      <c r="AH167" s="139">
        <f t="shared" si="32"/>
        <v>48</v>
      </c>
      <c r="AI167" s="139">
        <f t="shared" si="28"/>
        <v>7200</v>
      </c>
      <c r="AJ167" s="109">
        <f t="shared" si="33"/>
        <v>7200</v>
      </c>
      <c r="AM167" t="b">
        <f>D167='15.02.2022 Смета'!D169</f>
        <v>1</v>
      </c>
      <c r="AN167" t="b">
        <f>F167='15.02.2022 Смета'!E169</f>
        <v>1</v>
      </c>
      <c r="AO167" t="b">
        <f>G167='15.02.2022 Смета'!F169</f>
        <v>1</v>
      </c>
      <c r="AP167" t="b">
        <f>H167='15.02.2022 Смета'!G169</f>
        <v>1</v>
      </c>
    </row>
    <row r="168" spans="1:42" ht="14.65" customHeight="1" x14ac:dyDescent="0.25">
      <c r="A168" s="106"/>
      <c r="B168" s="96"/>
      <c r="C168" s="97"/>
      <c r="D168" s="179" t="s">
        <v>923</v>
      </c>
      <c r="E168" s="99"/>
      <c r="F168" s="99"/>
      <c r="G168" s="99"/>
      <c r="H168" s="99"/>
      <c r="I168" s="99"/>
      <c r="J168" s="99"/>
      <c r="K168" s="99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2"/>
      <c r="AE168" s="79"/>
      <c r="AF168" s="79"/>
      <c r="AG168" s="153"/>
      <c r="AH168" s="151"/>
      <c r="AI168" s="151"/>
      <c r="AJ168" s="164"/>
      <c r="AM168" t="b">
        <f>D168='15.02.2022 Смета'!D170</f>
        <v>0</v>
      </c>
      <c r="AN168" t="b">
        <f>F168='15.02.2022 Смета'!E170</f>
        <v>1</v>
      </c>
      <c r="AO168" t="b">
        <f>G168='15.02.2022 Смета'!F170</f>
        <v>1</v>
      </c>
      <c r="AP168" t="b">
        <f>H168='15.02.2022 Смета'!G170</f>
        <v>1</v>
      </c>
    </row>
    <row r="169" spans="1:42" ht="16.149999999999999" customHeight="1" x14ac:dyDescent="0.25">
      <c r="A169" s="114">
        <v>139</v>
      </c>
      <c r="B169" s="8" t="s">
        <v>212</v>
      </c>
      <c r="C169" s="21" t="s">
        <v>211</v>
      </c>
      <c r="D169" s="22" t="s">
        <v>174</v>
      </c>
      <c r="E169" s="21" t="s">
        <v>322</v>
      </c>
      <c r="F169" s="35">
        <v>44631</v>
      </c>
      <c r="G169" s="35">
        <v>44633</v>
      </c>
      <c r="H169" s="21" t="s">
        <v>748</v>
      </c>
      <c r="I169" s="22" t="s">
        <v>322</v>
      </c>
      <c r="J169" s="35">
        <v>44631</v>
      </c>
      <c r="K169" s="35">
        <v>44633</v>
      </c>
      <c r="L169" s="10"/>
      <c r="M169" s="10">
        <v>3400</v>
      </c>
      <c r="N169" s="10">
        <f t="shared" si="24"/>
        <v>0</v>
      </c>
      <c r="O169" s="10"/>
      <c r="P169" s="10">
        <v>2900</v>
      </c>
      <c r="Q169" s="10">
        <f t="shared" si="25"/>
        <v>0</v>
      </c>
      <c r="R169" s="10"/>
      <c r="S169" s="10">
        <v>2800</v>
      </c>
      <c r="T169" s="10">
        <f t="shared" si="26"/>
        <v>0</v>
      </c>
      <c r="U169" s="10">
        <v>15</v>
      </c>
      <c r="V169" s="10">
        <v>150</v>
      </c>
      <c r="W169" s="10">
        <f t="shared" si="29"/>
        <v>2250</v>
      </c>
      <c r="X169" s="10">
        <v>15</v>
      </c>
      <c r="Y169" s="10">
        <v>150</v>
      </c>
      <c r="Z169" s="10">
        <f t="shared" si="30"/>
        <v>2250</v>
      </c>
      <c r="AA169" s="10">
        <v>30</v>
      </c>
      <c r="AB169" s="10">
        <v>150</v>
      </c>
      <c r="AC169" s="10">
        <f t="shared" si="31"/>
        <v>4500</v>
      </c>
      <c r="AD169" s="11"/>
      <c r="AE169" s="26">
        <v>7</v>
      </c>
      <c r="AF169" s="7">
        <f t="shared" si="27"/>
        <v>0</v>
      </c>
      <c r="AG169" s="152">
        <v>1</v>
      </c>
      <c r="AH169" s="139">
        <f t="shared" si="32"/>
        <v>60</v>
      </c>
      <c r="AI169" s="139">
        <f t="shared" si="28"/>
        <v>9000</v>
      </c>
      <c r="AJ169" s="109">
        <f t="shared" si="33"/>
        <v>9000</v>
      </c>
      <c r="AM169" t="b">
        <f>D169='15.02.2022 Смета'!D171</f>
        <v>1</v>
      </c>
      <c r="AN169" t="b">
        <f>F169='15.02.2022 Смета'!E171</f>
        <v>1</v>
      </c>
      <c r="AO169" t="b">
        <f>G169='15.02.2022 Смета'!F171</f>
        <v>1</v>
      </c>
      <c r="AP169" t="b">
        <f>H169='15.02.2022 Смета'!G171</f>
        <v>1</v>
      </c>
    </row>
    <row r="170" spans="1:42" ht="16.149999999999999" customHeight="1" x14ac:dyDescent="0.25">
      <c r="A170" s="108">
        <v>140</v>
      </c>
      <c r="B170" s="8" t="s">
        <v>212</v>
      </c>
      <c r="C170" s="21" t="s">
        <v>211</v>
      </c>
      <c r="D170" s="42" t="s">
        <v>586</v>
      </c>
      <c r="E170" s="44" t="s">
        <v>486</v>
      </c>
      <c r="F170" s="35">
        <v>44639</v>
      </c>
      <c r="G170" s="35">
        <v>44640</v>
      </c>
      <c r="H170" s="44" t="s">
        <v>301</v>
      </c>
      <c r="I170" s="42" t="s">
        <v>486</v>
      </c>
      <c r="J170" s="35">
        <v>44639</v>
      </c>
      <c r="K170" s="35">
        <v>44640</v>
      </c>
      <c r="L170" s="10"/>
      <c r="M170" s="10">
        <v>3400</v>
      </c>
      <c r="N170" s="10">
        <f t="shared" si="24"/>
        <v>0</v>
      </c>
      <c r="O170" s="10"/>
      <c r="P170" s="10">
        <v>2900</v>
      </c>
      <c r="Q170" s="10">
        <f t="shared" si="25"/>
        <v>0</v>
      </c>
      <c r="R170" s="10"/>
      <c r="S170" s="10">
        <v>2800</v>
      </c>
      <c r="T170" s="10">
        <f t="shared" si="26"/>
        <v>0</v>
      </c>
      <c r="U170" s="10">
        <v>10</v>
      </c>
      <c r="V170" s="10">
        <v>150</v>
      </c>
      <c r="W170" s="10">
        <f t="shared" si="29"/>
        <v>1500</v>
      </c>
      <c r="X170" s="10">
        <v>10</v>
      </c>
      <c r="Y170" s="10">
        <v>150</v>
      </c>
      <c r="Z170" s="10">
        <f t="shared" si="30"/>
        <v>1500</v>
      </c>
      <c r="AA170" s="10">
        <v>20</v>
      </c>
      <c r="AB170" s="10">
        <v>150</v>
      </c>
      <c r="AC170" s="10">
        <f t="shared" si="31"/>
        <v>3000</v>
      </c>
      <c r="AD170" s="11"/>
      <c r="AE170" s="26">
        <v>7</v>
      </c>
      <c r="AF170" s="7">
        <f t="shared" si="27"/>
        <v>0</v>
      </c>
      <c r="AG170" s="152">
        <v>1</v>
      </c>
      <c r="AH170" s="139">
        <f t="shared" si="32"/>
        <v>40</v>
      </c>
      <c r="AI170" s="139">
        <f t="shared" si="28"/>
        <v>6000</v>
      </c>
      <c r="AJ170" s="109">
        <f t="shared" si="33"/>
        <v>6000</v>
      </c>
      <c r="AM170" t="b">
        <f>D170='15.02.2022 Смета'!D172</f>
        <v>1</v>
      </c>
      <c r="AN170" t="b">
        <f>F170='15.02.2022 Смета'!E172</f>
        <v>1</v>
      </c>
      <c r="AO170" t="b">
        <f>G170='15.02.2022 Смета'!F172</f>
        <v>1</v>
      </c>
      <c r="AP170" t="b">
        <f>H170='15.02.2022 Смета'!G172</f>
        <v>1</v>
      </c>
    </row>
    <row r="171" spans="1:42" ht="16.149999999999999" customHeight="1" x14ac:dyDescent="0.25">
      <c r="A171" s="114">
        <v>141</v>
      </c>
      <c r="B171" s="8" t="s">
        <v>212</v>
      </c>
      <c r="C171" s="21" t="s">
        <v>211</v>
      </c>
      <c r="D171" s="22" t="s">
        <v>587</v>
      </c>
      <c r="E171" s="21" t="s">
        <v>322</v>
      </c>
      <c r="F171" s="35">
        <v>44680</v>
      </c>
      <c r="G171" s="35">
        <v>44682</v>
      </c>
      <c r="H171" s="21" t="s">
        <v>301</v>
      </c>
      <c r="I171" s="22" t="s">
        <v>322</v>
      </c>
      <c r="J171" s="35">
        <v>44680</v>
      </c>
      <c r="K171" s="35">
        <v>44682</v>
      </c>
      <c r="L171" s="10"/>
      <c r="M171" s="10">
        <v>3400</v>
      </c>
      <c r="N171" s="10">
        <f t="shared" si="24"/>
        <v>0</v>
      </c>
      <c r="O171" s="10"/>
      <c r="P171" s="10">
        <v>2900</v>
      </c>
      <c r="Q171" s="10">
        <f t="shared" si="25"/>
        <v>0</v>
      </c>
      <c r="R171" s="10"/>
      <c r="S171" s="10">
        <v>2800</v>
      </c>
      <c r="T171" s="10">
        <f t="shared" si="26"/>
        <v>0</v>
      </c>
      <c r="U171" s="10">
        <v>15</v>
      </c>
      <c r="V171" s="10">
        <v>150</v>
      </c>
      <c r="W171" s="10">
        <f t="shared" si="29"/>
        <v>2250</v>
      </c>
      <c r="X171" s="10">
        <v>15</v>
      </c>
      <c r="Y171" s="10">
        <v>150</v>
      </c>
      <c r="Z171" s="10">
        <f t="shared" si="30"/>
        <v>2250</v>
      </c>
      <c r="AA171" s="10">
        <v>30</v>
      </c>
      <c r="AB171" s="10">
        <v>150</v>
      </c>
      <c r="AC171" s="10">
        <f t="shared" si="31"/>
        <v>4500</v>
      </c>
      <c r="AD171" s="11">
        <v>60</v>
      </c>
      <c r="AE171" s="26">
        <v>7</v>
      </c>
      <c r="AF171" s="7">
        <f t="shared" si="27"/>
        <v>420</v>
      </c>
      <c r="AG171" s="152">
        <v>1</v>
      </c>
      <c r="AH171" s="139">
        <f t="shared" si="32"/>
        <v>120</v>
      </c>
      <c r="AI171" s="139">
        <f t="shared" si="28"/>
        <v>9420</v>
      </c>
      <c r="AJ171" s="109">
        <f t="shared" si="33"/>
        <v>9420</v>
      </c>
      <c r="AM171" t="b">
        <f>D171='15.02.2022 Смета'!D173</f>
        <v>1</v>
      </c>
      <c r="AN171" t="b">
        <f>F171='15.02.2022 Смета'!E173</f>
        <v>1</v>
      </c>
      <c r="AO171" t="b">
        <f>G171='15.02.2022 Смета'!F173</f>
        <v>1</v>
      </c>
      <c r="AP171" t="b">
        <f>H171='15.02.2022 Смета'!G173</f>
        <v>1</v>
      </c>
    </row>
    <row r="172" spans="1:42" ht="16.149999999999999" customHeight="1" x14ac:dyDescent="0.25">
      <c r="A172" s="108">
        <v>142</v>
      </c>
      <c r="B172" s="8" t="s">
        <v>212</v>
      </c>
      <c r="C172" s="21" t="s">
        <v>211</v>
      </c>
      <c r="D172" s="22" t="s">
        <v>60</v>
      </c>
      <c r="E172" s="21" t="s">
        <v>441</v>
      </c>
      <c r="F172" s="35">
        <v>44722</v>
      </c>
      <c r="G172" s="35">
        <v>44724</v>
      </c>
      <c r="H172" s="21" t="s">
        <v>301</v>
      </c>
      <c r="I172" s="22" t="s">
        <v>441</v>
      </c>
      <c r="J172" s="35">
        <v>44722</v>
      </c>
      <c r="K172" s="35">
        <v>44724</v>
      </c>
      <c r="L172" s="10">
        <v>1</v>
      </c>
      <c r="M172" s="10">
        <v>3400</v>
      </c>
      <c r="N172" s="10">
        <f t="shared" si="24"/>
        <v>3400</v>
      </c>
      <c r="O172" s="10">
        <v>1</v>
      </c>
      <c r="P172" s="10">
        <v>2900</v>
      </c>
      <c r="Q172" s="10">
        <f t="shared" si="25"/>
        <v>2900</v>
      </c>
      <c r="R172" s="10">
        <v>1</v>
      </c>
      <c r="S172" s="10">
        <v>2800</v>
      </c>
      <c r="T172" s="10">
        <f t="shared" si="26"/>
        <v>2800</v>
      </c>
      <c r="U172" s="10">
        <v>12</v>
      </c>
      <c r="V172" s="10">
        <v>150</v>
      </c>
      <c r="W172" s="10">
        <f t="shared" si="29"/>
        <v>1800</v>
      </c>
      <c r="X172" s="10">
        <v>12</v>
      </c>
      <c r="Y172" s="10">
        <v>150</v>
      </c>
      <c r="Z172" s="10">
        <f t="shared" si="30"/>
        <v>1800</v>
      </c>
      <c r="AA172" s="10">
        <v>24</v>
      </c>
      <c r="AB172" s="10">
        <v>150</v>
      </c>
      <c r="AC172" s="10">
        <f t="shared" si="31"/>
        <v>3600</v>
      </c>
      <c r="AD172" s="11">
        <v>51</v>
      </c>
      <c r="AE172" s="26">
        <v>7</v>
      </c>
      <c r="AF172" s="7">
        <f t="shared" si="27"/>
        <v>357</v>
      </c>
      <c r="AG172" s="152">
        <v>1</v>
      </c>
      <c r="AH172" s="139">
        <f t="shared" si="32"/>
        <v>102</v>
      </c>
      <c r="AI172" s="139">
        <f t="shared" si="28"/>
        <v>16657</v>
      </c>
      <c r="AJ172" s="109">
        <f t="shared" si="33"/>
        <v>16657</v>
      </c>
      <c r="AM172" t="b">
        <f>D172='15.02.2022 Смета'!D174</f>
        <v>1</v>
      </c>
      <c r="AN172" t="b">
        <f>F172='15.02.2022 Смета'!E174</f>
        <v>1</v>
      </c>
      <c r="AO172" t="b">
        <f>G172='15.02.2022 Смета'!F174</f>
        <v>1</v>
      </c>
      <c r="AP172" t="b">
        <f>H172='15.02.2022 Смета'!G174</f>
        <v>1</v>
      </c>
    </row>
    <row r="173" spans="1:42" ht="16.149999999999999" customHeight="1" x14ac:dyDescent="0.25">
      <c r="A173" s="114">
        <v>143</v>
      </c>
      <c r="B173" s="8" t="s">
        <v>212</v>
      </c>
      <c r="C173" s="21" t="s">
        <v>211</v>
      </c>
      <c r="D173" s="22" t="s">
        <v>588</v>
      </c>
      <c r="E173" s="21" t="s">
        <v>441</v>
      </c>
      <c r="F173" s="35">
        <v>44785</v>
      </c>
      <c r="G173" s="35">
        <v>44787</v>
      </c>
      <c r="H173" s="21" t="s">
        <v>301</v>
      </c>
      <c r="I173" s="22" t="s">
        <v>441</v>
      </c>
      <c r="J173" s="35">
        <v>44785</v>
      </c>
      <c r="K173" s="35">
        <v>44787</v>
      </c>
      <c r="L173" s="10"/>
      <c r="M173" s="10">
        <v>3400</v>
      </c>
      <c r="N173" s="10">
        <f t="shared" si="24"/>
        <v>0</v>
      </c>
      <c r="O173" s="10"/>
      <c r="P173" s="10">
        <v>2900</v>
      </c>
      <c r="Q173" s="10">
        <f t="shared" si="25"/>
        <v>0</v>
      </c>
      <c r="R173" s="10"/>
      <c r="S173" s="10">
        <v>2800</v>
      </c>
      <c r="T173" s="10">
        <f t="shared" si="26"/>
        <v>0</v>
      </c>
      <c r="U173" s="10">
        <v>12</v>
      </c>
      <c r="V173" s="10">
        <v>150</v>
      </c>
      <c r="W173" s="10">
        <f t="shared" si="29"/>
        <v>1800</v>
      </c>
      <c r="X173" s="10">
        <v>12</v>
      </c>
      <c r="Y173" s="10">
        <v>150</v>
      </c>
      <c r="Z173" s="10">
        <f t="shared" si="30"/>
        <v>1800</v>
      </c>
      <c r="AA173" s="10">
        <v>24</v>
      </c>
      <c r="AB173" s="10">
        <v>150</v>
      </c>
      <c r="AC173" s="10">
        <f t="shared" si="31"/>
        <v>3600</v>
      </c>
      <c r="AD173" s="11">
        <v>48</v>
      </c>
      <c r="AE173" s="26">
        <v>7</v>
      </c>
      <c r="AF173" s="7">
        <f t="shared" si="27"/>
        <v>336</v>
      </c>
      <c r="AG173" s="152">
        <v>1</v>
      </c>
      <c r="AH173" s="139">
        <f t="shared" si="32"/>
        <v>96</v>
      </c>
      <c r="AI173" s="139">
        <f t="shared" si="28"/>
        <v>7536</v>
      </c>
      <c r="AJ173" s="109">
        <f t="shared" si="33"/>
        <v>7536</v>
      </c>
      <c r="AM173" t="b">
        <f>D173='15.02.2022 Смета'!D175</f>
        <v>1</v>
      </c>
      <c r="AN173" t="b">
        <f>F173='15.02.2022 Смета'!E175</f>
        <v>1</v>
      </c>
      <c r="AO173" t="b">
        <f>G173='15.02.2022 Смета'!F175</f>
        <v>1</v>
      </c>
      <c r="AP173" t="b">
        <f>H173='15.02.2022 Смета'!G175</f>
        <v>1</v>
      </c>
    </row>
    <row r="174" spans="1:42" x14ac:dyDescent="0.25">
      <c r="A174" s="106"/>
      <c r="B174" s="96"/>
      <c r="C174" s="97"/>
      <c r="D174" s="179" t="s">
        <v>856</v>
      </c>
      <c r="E174" s="99"/>
      <c r="F174" s="99"/>
      <c r="G174" s="99"/>
      <c r="H174" s="99"/>
      <c r="I174" s="99"/>
      <c r="J174" s="99"/>
      <c r="K174" s="99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2"/>
      <c r="AE174" s="79"/>
      <c r="AF174" s="79"/>
      <c r="AG174" s="153"/>
      <c r="AH174" s="151"/>
      <c r="AI174" s="151"/>
      <c r="AJ174" s="164"/>
      <c r="AM174" t="b">
        <f>D174='15.02.2022 Смета'!D176</f>
        <v>1</v>
      </c>
      <c r="AN174" t="b">
        <f>F174='15.02.2022 Смета'!E176</f>
        <v>1</v>
      </c>
      <c r="AO174" t="b">
        <f>G174='15.02.2022 Смета'!F176</f>
        <v>1</v>
      </c>
      <c r="AP174" t="b">
        <f>H174='15.02.2022 Смета'!G176</f>
        <v>1</v>
      </c>
    </row>
    <row r="175" spans="1:42" ht="27" customHeight="1" x14ac:dyDescent="0.25">
      <c r="A175" s="108">
        <v>144</v>
      </c>
      <c r="B175" s="8" t="s">
        <v>218</v>
      </c>
      <c r="C175" s="21" t="s">
        <v>115</v>
      </c>
      <c r="D175" s="22" t="s">
        <v>173</v>
      </c>
      <c r="E175" s="21" t="s">
        <v>481</v>
      </c>
      <c r="F175" s="35">
        <v>44586</v>
      </c>
      <c r="G175" s="21" t="s">
        <v>98</v>
      </c>
      <c r="H175" s="21" t="s">
        <v>384</v>
      </c>
      <c r="I175" s="22" t="s">
        <v>481</v>
      </c>
      <c r="J175" s="35">
        <v>44586</v>
      </c>
      <c r="K175" s="21" t="s">
        <v>98</v>
      </c>
      <c r="L175" s="11"/>
      <c r="M175" s="10">
        <v>3400</v>
      </c>
      <c r="N175" s="10">
        <f t="shared" si="24"/>
        <v>0</v>
      </c>
      <c r="O175" s="10"/>
      <c r="P175" s="10">
        <v>2900</v>
      </c>
      <c r="Q175" s="10">
        <f t="shared" si="25"/>
        <v>0</v>
      </c>
      <c r="R175" s="10"/>
      <c r="S175" s="10">
        <v>2800</v>
      </c>
      <c r="T175" s="10">
        <f t="shared" si="26"/>
        <v>0</v>
      </c>
      <c r="U175" s="10">
        <v>12</v>
      </c>
      <c r="V175" s="10">
        <v>150</v>
      </c>
      <c r="W175" s="10">
        <f t="shared" si="29"/>
        <v>1800</v>
      </c>
      <c r="X175" s="10">
        <v>12</v>
      </c>
      <c r="Y175" s="10">
        <v>150</v>
      </c>
      <c r="Z175" s="10">
        <f t="shared" si="30"/>
        <v>1800</v>
      </c>
      <c r="AA175" s="10">
        <v>12</v>
      </c>
      <c r="AB175" s="10">
        <v>150</v>
      </c>
      <c r="AC175" s="10">
        <f t="shared" si="31"/>
        <v>1800</v>
      </c>
      <c r="AD175" s="11"/>
      <c r="AE175" s="26">
        <v>7</v>
      </c>
      <c r="AF175" s="7">
        <f t="shared" si="27"/>
        <v>0</v>
      </c>
      <c r="AG175" s="152">
        <v>1</v>
      </c>
      <c r="AH175" s="139">
        <f t="shared" si="32"/>
        <v>36</v>
      </c>
      <c r="AI175" s="139">
        <f t="shared" si="28"/>
        <v>5400</v>
      </c>
      <c r="AJ175" s="109">
        <f t="shared" si="33"/>
        <v>5400</v>
      </c>
      <c r="AM175" t="b">
        <f>D175='15.02.2022 Смета'!D177</f>
        <v>1</v>
      </c>
      <c r="AN175" t="b">
        <f>F175='15.02.2022 Смета'!E177</f>
        <v>1</v>
      </c>
      <c r="AO175" t="b">
        <f>G175='15.02.2022 Смета'!F177</f>
        <v>1</v>
      </c>
      <c r="AP175" t="b">
        <f>H175='15.02.2022 Смета'!G177</f>
        <v>1</v>
      </c>
    </row>
    <row r="176" spans="1:42" ht="16.149999999999999" customHeight="1" x14ac:dyDescent="0.25">
      <c r="A176" s="108">
        <v>145</v>
      </c>
      <c r="B176" s="8" t="s">
        <v>218</v>
      </c>
      <c r="C176" s="21" t="s">
        <v>115</v>
      </c>
      <c r="D176" s="22" t="s">
        <v>589</v>
      </c>
      <c r="E176" s="21" t="s">
        <v>1081</v>
      </c>
      <c r="F176" s="35">
        <v>44706</v>
      </c>
      <c r="G176" s="35">
        <v>44709</v>
      </c>
      <c r="H176" s="21" t="s">
        <v>298</v>
      </c>
      <c r="I176" s="22" t="s">
        <v>385</v>
      </c>
      <c r="J176" s="35">
        <v>44706</v>
      </c>
      <c r="K176" s="35">
        <v>44709</v>
      </c>
      <c r="L176" s="10"/>
      <c r="M176" s="10">
        <v>3400</v>
      </c>
      <c r="N176" s="10">
        <f t="shared" si="24"/>
        <v>0</v>
      </c>
      <c r="O176" s="10"/>
      <c r="P176" s="10">
        <v>2900</v>
      </c>
      <c r="Q176" s="10">
        <f t="shared" si="25"/>
        <v>0</v>
      </c>
      <c r="R176" s="10"/>
      <c r="S176" s="10">
        <v>2800</v>
      </c>
      <c r="T176" s="10">
        <f t="shared" si="26"/>
        <v>0</v>
      </c>
      <c r="U176" s="10">
        <v>6</v>
      </c>
      <c r="V176" s="10">
        <v>150</v>
      </c>
      <c r="W176" s="10">
        <f t="shared" si="29"/>
        <v>900</v>
      </c>
      <c r="X176" s="10">
        <v>6</v>
      </c>
      <c r="Y176" s="10">
        <v>150</v>
      </c>
      <c r="Z176" s="10">
        <f t="shared" si="30"/>
        <v>900</v>
      </c>
      <c r="AA176" s="10">
        <v>6</v>
      </c>
      <c r="AB176" s="10">
        <v>150</v>
      </c>
      <c r="AC176" s="10">
        <f t="shared" si="31"/>
        <v>900</v>
      </c>
      <c r="AD176" s="11">
        <v>30</v>
      </c>
      <c r="AE176" s="26">
        <v>7</v>
      </c>
      <c r="AF176" s="7">
        <f t="shared" si="27"/>
        <v>210</v>
      </c>
      <c r="AG176" s="152">
        <v>1</v>
      </c>
      <c r="AH176" s="139">
        <f t="shared" si="32"/>
        <v>48</v>
      </c>
      <c r="AI176" s="139">
        <f t="shared" si="28"/>
        <v>2910</v>
      </c>
      <c r="AJ176" s="109">
        <f t="shared" si="33"/>
        <v>2910</v>
      </c>
      <c r="AM176" t="b">
        <f>D176='15.02.2022 Смета'!D178</f>
        <v>1</v>
      </c>
      <c r="AN176" t="b">
        <f>F176='15.02.2022 Смета'!E178</f>
        <v>1</v>
      </c>
      <c r="AO176" t="b">
        <f>G176='15.02.2022 Смета'!F178</f>
        <v>1</v>
      </c>
      <c r="AP176" t="b">
        <f>H176='15.02.2022 Смета'!G178</f>
        <v>1</v>
      </c>
    </row>
    <row r="177" spans="1:42" x14ac:dyDescent="0.25">
      <c r="A177" s="106"/>
      <c r="B177" s="96"/>
      <c r="C177" s="97"/>
      <c r="D177" s="179" t="s">
        <v>911</v>
      </c>
      <c r="E177" s="99"/>
      <c r="F177" s="99"/>
      <c r="G177" s="99"/>
      <c r="H177" s="99"/>
      <c r="I177" s="99"/>
      <c r="J177" s="99"/>
      <c r="K177" s="99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2"/>
      <c r="AE177" s="79"/>
      <c r="AF177" s="79"/>
      <c r="AG177" s="153"/>
      <c r="AH177" s="151"/>
      <c r="AI177" s="151"/>
      <c r="AJ177" s="164"/>
      <c r="AM177" t="b">
        <f>D177='15.02.2022 Смета'!D179</f>
        <v>1</v>
      </c>
      <c r="AN177" t="b">
        <f>F177='15.02.2022 Смета'!E179</f>
        <v>1</v>
      </c>
      <c r="AO177" t="b">
        <f>G177='15.02.2022 Смета'!F179</f>
        <v>1</v>
      </c>
      <c r="AP177" t="b">
        <f>H177='15.02.2022 Смета'!G179</f>
        <v>1</v>
      </c>
    </row>
    <row r="178" spans="1:42" ht="18" customHeight="1" x14ac:dyDescent="0.25">
      <c r="A178" s="108">
        <v>146</v>
      </c>
      <c r="B178" s="8" t="s">
        <v>172</v>
      </c>
      <c r="C178" s="47" t="s">
        <v>109</v>
      </c>
      <c r="D178" s="22" t="s">
        <v>38</v>
      </c>
      <c r="E178" s="21" t="s">
        <v>376</v>
      </c>
      <c r="F178" s="35">
        <v>44638</v>
      </c>
      <c r="G178" s="35">
        <v>44640</v>
      </c>
      <c r="H178" s="21" t="s">
        <v>773</v>
      </c>
      <c r="I178" s="53" t="s">
        <v>376</v>
      </c>
      <c r="J178" s="52">
        <v>44638</v>
      </c>
      <c r="K178" s="52">
        <v>44640</v>
      </c>
      <c r="L178" s="49"/>
      <c r="M178" s="49">
        <v>3400</v>
      </c>
      <c r="N178" s="49">
        <f t="shared" si="24"/>
        <v>0</v>
      </c>
      <c r="O178" s="49"/>
      <c r="P178" s="49">
        <v>2900</v>
      </c>
      <c r="Q178" s="49">
        <f t="shared" si="25"/>
        <v>0</v>
      </c>
      <c r="R178" s="49"/>
      <c r="S178" s="49">
        <v>2800</v>
      </c>
      <c r="T178" s="49">
        <f t="shared" si="26"/>
        <v>0</v>
      </c>
      <c r="U178" s="49">
        <v>67</v>
      </c>
      <c r="V178" s="49">
        <v>150</v>
      </c>
      <c r="W178" s="49">
        <f t="shared" si="29"/>
        <v>10050</v>
      </c>
      <c r="X178" s="49">
        <v>67</v>
      </c>
      <c r="Y178" s="49">
        <v>150</v>
      </c>
      <c r="Z178" s="49">
        <f t="shared" si="30"/>
        <v>10050</v>
      </c>
      <c r="AA178" s="49">
        <v>68</v>
      </c>
      <c r="AB178" s="49">
        <v>150</v>
      </c>
      <c r="AC178" s="49">
        <f t="shared" si="31"/>
        <v>10200</v>
      </c>
      <c r="AD178" s="50">
        <v>166</v>
      </c>
      <c r="AE178" s="54">
        <v>7</v>
      </c>
      <c r="AF178" s="55">
        <f t="shared" si="27"/>
        <v>1162</v>
      </c>
      <c r="AG178" s="152">
        <v>1</v>
      </c>
      <c r="AH178" s="154">
        <f t="shared" si="32"/>
        <v>368</v>
      </c>
      <c r="AI178" s="139">
        <f t="shared" si="28"/>
        <v>31462</v>
      </c>
      <c r="AJ178" s="165">
        <f t="shared" si="33"/>
        <v>31462</v>
      </c>
      <c r="AM178" t="b">
        <f>D178='15.02.2022 Смета'!D180</f>
        <v>1</v>
      </c>
      <c r="AN178" t="b">
        <f>F178='15.02.2022 Смета'!E180</f>
        <v>1</v>
      </c>
      <c r="AO178" t="b">
        <f>G178='15.02.2022 Смета'!F180</f>
        <v>1</v>
      </c>
      <c r="AP178" t="b">
        <f>H178='15.02.2022 Смета'!G180</f>
        <v>1</v>
      </c>
    </row>
    <row r="179" spans="1:42" ht="38.25" x14ac:dyDescent="0.25">
      <c r="A179" s="108">
        <v>147</v>
      </c>
      <c r="B179" s="8" t="s">
        <v>219</v>
      </c>
      <c r="C179" s="21" t="s">
        <v>109</v>
      </c>
      <c r="D179" s="22" t="s">
        <v>1082</v>
      </c>
      <c r="E179" s="21" t="s">
        <v>501</v>
      </c>
      <c r="F179" s="35" t="s">
        <v>717</v>
      </c>
      <c r="G179" s="35" t="s">
        <v>718</v>
      </c>
      <c r="H179" s="21" t="s">
        <v>774</v>
      </c>
      <c r="I179" s="22" t="s">
        <v>501</v>
      </c>
      <c r="J179" s="35" t="s">
        <v>717</v>
      </c>
      <c r="K179" s="35" t="s">
        <v>718</v>
      </c>
      <c r="L179" s="10"/>
      <c r="M179" s="10">
        <v>3400</v>
      </c>
      <c r="N179" s="10">
        <f t="shared" si="24"/>
        <v>0</v>
      </c>
      <c r="O179" s="10"/>
      <c r="P179" s="10">
        <v>2900</v>
      </c>
      <c r="Q179" s="10">
        <f t="shared" si="25"/>
        <v>0</v>
      </c>
      <c r="R179" s="10"/>
      <c r="S179" s="10">
        <v>2800</v>
      </c>
      <c r="T179" s="10">
        <f t="shared" si="26"/>
        <v>0</v>
      </c>
      <c r="U179" s="10">
        <v>13</v>
      </c>
      <c r="V179" s="10">
        <v>150</v>
      </c>
      <c r="W179" s="10">
        <f t="shared" si="29"/>
        <v>1950</v>
      </c>
      <c r="X179" s="10">
        <v>13</v>
      </c>
      <c r="Y179" s="10">
        <v>150</v>
      </c>
      <c r="Z179" s="10">
        <f t="shared" si="30"/>
        <v>1950</v>
      </c>
      <c r="AA179" s="10">
        <v>13</v>
      </c>
      <c r="AB179" s="10">
        <v>150</v>
      </c>
      <c r="AC179" s="10">
        <f t="shared" si="31"/>
        <v>1950</v>
      </c>
      <c r="AD179" s="11">
        <v>39</v>
      </c>
      <c r="AE179" s="26">
        <v>7</v>
      </c>
      <c r="AF179" s="7">
        <f t="shared" si="27"/>
        <v>273</v>
      </c>
      <c r="AG179" s="152">
        <v>1</v>
      </c>
      <c r="AH179" s="139">
        <f t="shared" si="32"/>
        <v>78</v>
      </c>
      <c r="AI179" s="139">
        <f t="shared" si="28"/>
        <v>6123</v>
      </c>
      <c r="AJ179" s="109">
        <f t="shared" si="33"/>
        <v>6123</v>
      </c>
      <c r="AM179" t="b">
        <f>D179='15.02.2022 Смета'!D181</f>
        <v>0</v>
      </c>
      <c r="AN179" t="b">
        <f>F179='15.02.2022 Смета'!E181</f>
        <v>1</v>
      </c>
      <c r="AO179" t="b">
        <f>G179='15.02.2022 Смета'!F181</f>
        <v>1</v>
      </c>
      <c r="AP179" t="b">
        <f>H179='15.02.2022 Смета'!G181</f>
        <v>1</v>
      </c>
    </row>
    <row r="180" spans="1:42" x14ac:dyDescent="0.25">
      <c r="A180" s="108">
        <v>148</v>
      </c>
      <c r="B180" s="8" t="s">
        <v>219</v>
      </c>
      <c r="C180" s="21" t="s">
        <v>109</v>
      </c>
      <c r="D180" s="22" t="s">
        <v>81</v>
      </c>
      <c r="E180" s="21" t="s">
        <v>501</v>
      </c>
      <c r="F180" s="35">
        <v>44680</v>
      </c>
      <c r="G180" s="35">
        <v>44682</v>
      </c>
      <c r="H180" s="21" t="s">
        <v>774</v>
      </c>
      <c r="I180" s="22" t="s">
        <v>501</v>
      </c>
      <c r="J180" s="35">
        <v>44680</v>
      </c>
      <c r="K180" s="35">
        <v>44682</v>
      </c>
      <c r="L180" s="10"/>
      <c r="M180" s="10">
        <v>3400</v>
      </c>
      <c r="N180" s="10">
        <f t="shared" si="24"/>
        <v>0</v>
      </c>
      <c r="O180" s="10"/>
      <c r="P180" s="10">
        <v>2900</v>
      </c>
      <c r="Q180" s="10">
        <f t="shared" si="25"/>
        <v>0</v>
      </c>
      <c r="R180" s="10"/>
      <c r="S180" s="10">
        <v>2800</v>
      </c>
      <c r="T180" s="10">
        <f t="shared" si="26"/>
        <v>0</v>
      </c>
      <c r="U180" s="10">
        <v>3</v>
      </c>
      <c r="V180" s="10">
        <v>150</v>
      </c>
      <c r="W180" s="10">
        <f t="shared" si="29"/>
        <v>450</v>
      </c>
      <c r="X180" s="10">
        <v>3</v>
      </c>
      <c r="Y180" s="10">
        <v>150</v>
      </c>
      <c r="Z180" s="10">
        <f t="shared" si="30"/>
        <v>450</v>
      </c>
      <c r="AA180" s="10">
        <v>3</v>
      </c>
      <c r="AB180" s="10">
        <v>150</v>
      </c>
      <c r="AC180" s="10">
        <f t="shared" si="31"/>
        <v>450</v>
      </c>
      <c r="AD180" s="11">
        <v>9</v>
      </c>
      <c r="AE180" s="26">
        <v>7</v>
      </c>
      <c r="AF180" s="7">
        <f t="shared" si="27"/>
        <v>63</v>
      </c>
      <c r="AG180" s="152">
        <v>1</v>
      </c>
      <c r="AH180" s="139">
        <f t="shared" si="32"/>
        <v>18</v>
      </c>
      <c r="AI180" s="139">
        <f t="shared" si="28"/>
        <v>1413</v>
      </c>
      <c r="AJ180" s="109">
        <f t="shared" si="33"/>
        <v>1413</v>
      </c>
      <c r="AM180" t="b">
        <f>D180='15.02.2022 Смета'!D182</f>
        <v>1</v>
      </c>
      <c r="AN180" t="b">
        <f>F180='15.02.2022 Смета'!E182</f>
        <v>1</v>
      </c>
      <c r="AO180" t="b">
        <f>G180='15.02.2022 Смета'!F182</f>
        <v>1</v>
      </c>
      <c r="AP180" t="b">
        <f>H180='15.02.2022 Смета'!G182</f>
        <v>1</v>
      </c>
    </row>
    <row r="181" spans="1:42" x14ac:dyDescent="0.25">
      <c r="A181" s="108">
        <v>149</v>
      </c>
      <c r="B181" s="8" t="s">
        <v>219</v>
      </c>
      <c r="C181" s="21" t="s">
        <v>109</v>
      </c>
      <c r="D181" s="22" t="s">
        <v>81</v>
      </c>
      <c r="E181" s="21" t="s">
        <v>501</v>
      </c>
      <c r="F181" s="35">
        <v>44715</v>
      </c>
      <c r="G181" s="35">
        <v>44717</v>
      </c>
      <c r="H181" s="21" t="s">
        <v>774</v>
      </c>
      <c r="I181" s="22" t="s">
        <v>501</v>
      </c>
      <c r="J181" s="35">
        <v>44715</v>
      </c>
      <c r="K181" s="35">
        <v>44717</v>
      </c>
      <c r="L181" s="10"/>
      <c r="M181" s="10">
        <v>3400</v>
      </c>
      <c r="N181" s="10">
        <f t="shared" si="24"/>
        <v>0</v>
      </c>
      <c r="O181" s="10"/>
      <c r="P181" s="10">
        <v>2900</v>
      </c>
      <c r="Q181" s="10">
        <f t="shared" si="25"/>
        <v>0</v>
      </c>
      <c r="R181" s="10"/>
      <c r="S181" s="10">
        <v>2800</v>
      </c>
      <c r="T181" s="10">
        <f t="shared" si="26"/>
        <v>0</v>
      </c>
      <c r="U181" s="10">
        <v>3</v>
      </c>
      <c r="V181" s="10">
        <v>150</v>
      </c>
      <c r="W181" s="10">
        <f t="shared" si="29"/>
        <v>450</v>
      </c>
      <c r="X181" s="10">
        <v>3</v>
      </c>
      <c r="Y181" s="10">
        <v>150</v>
      </c>
      <c r="Z181" s="10">
        <f t="shared" si="30"/>
        <v>450</v>
      </c>
      <c r="AA181" s="10">
        <v>3</v>
      </c>
      <c r="AB181" s="10">
        <v>150</v>
      </c>
      <c r="AC181" s="10">
        <f t="shared" si="31"/>
        <v>450</v>
      </c>
      <c r="AD181" s="11">
        <v>9</v>
      </c>
      <c r="AE181" s="26">
        <v>7</v>
      </c>
      <c r="AF181" s="7">
        <f t="shared" si="27"/>
        <v>63</v>
      </c>
      <c r="AG181" s="152">
        <v>1</v>
      </c>
      <c r="AH181" s="139">
        <f t="shared" si="32"/>
        <v>18</v>
      </c>
      <c r="AI181" s="139">
        <f t="shared" si="28"/>
        <v>1413</v>
      </c>
      <c r="AJ181" s="109">
        <f t="shared" si="33"/>
        <v>1413</v>
      </c>
      <c r="AM181" t="b">
        <f>D181='15.02.2022 Смета'!D183</f>
        <v>1</v>
      </c>
      <c r="AN181" t="b">
        <f>F181='15.02.2022 Смета'!E183</f>
        <v>1</v>
      </c>
      <c r="AO181" t="b">
        <f>G181='15.02.2022 Смета'!F183</f>
        <v>1</v>
      </c>
      <c r="AP181" t="b">
        <f>H181='15.02.2022 Смета'!G183</f>
        <v>1</v>
      </c>
    </row>
    <row r="182" spans="1:42" x14ac:dyDescent="0.25">
      <c r="A182" s="108">
        <v>150</v>
      </c>
      <c r="B182" s="8" t="s">
        <v>219</v>
      </c>
      <c r="C182" s="21" t="s">
        <v>109</v>
      </c>
      <c r="D182" s="22" t="s">
        <v>174</v>
      </c>
      <c r="E182" s="21" t="s">
        <v>380</v>
      </c>
      <c r="F182" s="35">
        <v>44715</v>
      </c>
      <c r="G182" s="35">
        <v>44717</v>
      </c>
      <c r="H182" s="21" t="s">
        <v>773</v>
      </c>
      <c r="I182" s="22" t="s">
        <v>380</v>
      </c>
      <c r="J182" s="35">
        <v>44715</v>
      </c>
      <c r="K182" s="35">
        <v>44717</v>
      </c>
      <c r="L182" s="10"/>
      <c r="M182" s="10">
        <v>3400</v>
      </c>
      <c r="N182" s="10">
        <f t="shared" si="24"/>
        <v>0</v>
      </c>
      <c r="O182" s="10"/>
      <c r="P182" s="10">
        <v>2900</v>
      </c>
      <c r="Q182" s="10">
        <f t="shared" si="25"/>
        <v>0</v>
      </c>
      <c r="R182" s="10"/>
      <c r="S182" s="10">
        <v>2800</v>
      </c>
      <c r="T182" s="10">
        <f t="shared" si="26"/>
        <v>0</v>
      </c>
      <c r="U182" s="10">
        <v>4</v>
      </c>
      <c r="V182" s="10">
        <v>150</v>
      </c>
      <c r="W182" s="10">
        <f t="shared" si="29"/>
        <v>600</v>
      </c>
      <c r="X182" s="10">
        <v>4</v>
      </c>
      <c r="Y182" s="10">
        <v>150</v>
      </c>
      <c r="Z182" s="10">
        <f t="shared" si="30"/>
        <v>600</v>
      </c>
      <c r="AA182" s="10">
        <v>4</v>
      </c>
      <c r="AB182" s="10">
        <v>150</v>
      </c>
      <c r="AC182" s="10">
        <f t="shared" si="31"/>
        <v>600</v>
      </c>
      <c r="AD182" s="11">
        <v>12</v>
      </c>
      <c r="AE182" s="26">
        <v>7</v>
      </c>
      <c r="AF182" s="7">
        <f t="shared" si="27"/>
        <v>84</v>
      </c>
      <c r="AG182" s="152">
        <v>1</v>
      </c>
      <c r="AH182" s="139">
        <f t="shared" si="32"/>
        <v>24</v>
      </c>
      <c r="AI182" s="139">
        <f t="shared" si="28"/>
        <v>1884</v>
      </c>
      <c r="AJ182" s="109">
        <f t="shared" si="33"/>
        <v>1884</v>
      </c>
      <c r="AM182" t="b">
        <f>D182='15.02.2022 Смета'!D184</f>
        <v>1</v>
      </c>
      <c r="AN182" t="b">
        <f>F182='15.02.2022 Смета'!E184</f>
        <v>1</v>
      </c>
      <c r="AO182" t="b">
        <f>G182='15.02.2022 Смета'!F184</f>
        <v>1</v>
      </c>
      <c r="AP182" t="b">
        <f>H182='15.02.2022 Смета'!G184</f>
        <v>1</v>
      </c>
    </row>
    <row r="183" spans="1:42" ht="16.149999999999999" customHeight="1" x14ac:dyDescent="0.25">
      <c r="A183" s="108">
        <v>151</v>
      </c>
      <c r="B183" s="8" t="s">
        <v>219</v>
      </c>
      <c r="C183" s="21" t="s">
        <v>109</v>
      </c>
      <c r="D183" s="22" t="s">
        <v>71</v>
      </c>
      <c r="E183" s="21" t="s">
        <v>501</v>
      </c>
      <c r="F183" s="35">
        <v>44715</v>
      </c>
      <c r="G183" s="35">
        <v>44717</v>
      </c>
      <c r="H183" s="21" t="s">
        <v>773</v>
      </c>
      <c r="I183" s="22" t="s">
        <v>387</v>
      </c>
      <c r="J183" s="35">
        <v>44715</v>
      </c>
      <c r="K183" s="35">
        <v>44717</v>
      </c>
      <c r="L183" s="10"/>
      <c r="M183" s="10">
        <v>3400</v>
      </c>
      <c r="N183" s="10">
        <f t="shared" si="24"/>
        <v>0</v>
      </c>
      <c r="O183" s="10"/>
      <c r="P183" s="10">
        <v>2900</v>
      </c>
      <c r="Q183" s="10">
        <f t="shared" si="25"/>
        <v>0</v>
      </c>
      <c r="R183" s="10"/>
      <c r="S183" s="10">
        <v>2800</v>
      </c>
      <c r="T183" s="10">
        <f t="shared" si="26"/>
        <v>0</v>
      </c>
      <c r="U183" s="10">
        <v>4</v>
      </c>
      <c r="V183" s="10">
        <v>150</v>
      </c>
      <c r="W183" s="10">
        <f t="shared" si="29"/>
        <v>600</v>
      </c>
      <c r="X183" s="10">
        <v>4</v>
      </c>
      <c r="Y183" s="10">
        <v>150</v>
      </c>
      <c r="Z183" s="10">
        <f t="shared" si="30"/>
        <v>600</v>
      </c>
      <c r="AA183" s="10">
        <v>4</v>
      </c>
      <c r="AB183" s="10">
        <v>150</v>
      </c>
      <c r="AC183" s="10">
        <f t="shared" si="31"/>
        <v>600</v>
      </c>
      <c r="AD183" s="11">
        <v>12</v>
      </c>
      <c r="AE183" s="26">
        <v>7</v>
      </c>
      <c r="AF183" s="7">
        <f t="shared" si="27"/>
        <v>84</v>
      </c>
      <c r="AG183" s="152">
        <v>1</v>
      </c>
      <c r="AH183" s="139">
        <f t="shared" si="32"/>
        <v>24</v>
      </c>
      <c r="AI183" s="139">
        <f t="shared" si="28"/>
        <v>1884</v>
      </c>
      <c r="AJ183" s="109">
        <f t="shared" si="33"/>
        <v>1884</v>
      </c>
      <c r="AM183" t="b">
        <f>D183='15.02.2022 Смета'!D185</f>
        <v>1</v>
      </c>
      <c r="AN183" t="b">
        <f>F183='15.02.2022 Смета'!E185</f>
        <v>1</v>
      </c>
      <c r="AO183" t="b">
        <f>G183='15.02.2022 Смета'!F185</f>
        <v>1</v>
      </c>
      <c r="AP183" t="b">
        <f>H183='15.02.2022 Смета'!G185</f>
        <v>1</v>
      </c>
    </row>
    <row r="184" spans="1:42" ht="63.75" x14ac:dyDescent="0.25">
      <c r="A184" s="108">
        <v>152</v>
      </c>
      <c r="B184" s="8" t="s">
        <v>219</v>
      </c>
      <c r="C184" s="21" t="s">
        <v>109</v>
      </c>
      <c r="D184" s="22" t="s">
        <v>1083</v>
      </c>
      <c r="E184" s="21" t="s">
        <v>387</v>
      </c>
      <c r="F184" s="35" t="s">
        <v>720</v>
      </c>
      <c r="G184" s="35" t="s">
        <v>721</v>
      </c>
      <c r="H184" s="21" t="s">
        <v>774</v>
      </c>
      <c r="I184" s="22" t="s">
        <v>387</v>
      </c>
      <c r="J184" s="35" t="s">
        <v>720</v>
      </c>
      <c r="K184" s="35" t="s">
        <v>721</v>
      </c>
      <c r="L184" s="10"/>
      <c r="M184" s="10">
        <v>3400</v>
      </c>
      <c r="N184" s="10">
        <f t="shared" si="24"/>
        <v>0</v>
      </c>
      <c r="O184" s="10"/>
      <c r="P184" s="10">
        <v>2900</v>
      </c>
      <c r="Q184" s="10">
        <f t="shared" si="25"/>
        <v>0</v>
      </c>
      <c r="R184" s="10"/>
      <c r="S184" s="10">
        <v>2800</v>
      </c>
      <c r="T184" s="10">
        <f t="shared" si="26"/>
        <v>0</v>
      </c>
      <c r="U184" s="10">
        <v>15</v>
      </c>
      <c r="V184" s="10">
        <v>150</v>
      </c>
      <c r="W184" s="10">
        <f t="shared" si="29"/>
        <v>2250</v>
      </c>
      <c r="X184" s="10">
        <v>15</v>
      </c>
      <c r="Y184" s="10">
        <v>150</v>
      </c>
      <c r="Z184" s="10">
        <f t="shared" si="30"/>
        <v>2250</v>
      </c>
      <c r="AA184" s="10">
        <v>15</v>
      </c>
      <c r="AB184" s="10">
        <v>150</v>
      </c>
      <c r="AC184" s="10">
        <f t="shared" si="31"/>
        <v>2250</v>
      </c>
      <c r="AD184" s="11">
        <v>45</v>
      </c>
      <c r="AE184" s="26">
        <v>7</v>
      </c>
      <c r="AF184" s="7">
        <f t="shared" si="27"/>
        <v>315</v>
      </c>
      <c r="AG184" s="152">
        <v>1</v>
      </c>
      <c r="AH184" s="145">
        <f t="shared" si="32"/>
        <v>90</v>
      </c>
      <c r="AI184" s="139">
        <f t="shared" si="28"/>
        <v>7065</v>
      </c>
      <c r="AJ184" s="118">
        <f t="shared" si="33"/>
        <v>7065</v>
      </c>
      <c r="AM184" t="b">
        <f>D184='15.02.2022 Смета'!D186</f>
        <v>0</v>
      </c>
      <c r="AN184" t="b">
        <f>F184='15.02.2022 Смета'!E186</f>
        <v>1</v>
      </c>
      <c r="AO184" t="b">
        <f>G184='15.02.2022 Смета'!F186</f>
        <v>1</v>
      </c>
      <c r="AP184" t="b">
        <f>H184='15.02.2022 Смета'!G186</f>
        <v>1</v>
      </c>
    </row>
    <row r="185" spans="1:42" x14ac:dyDescent="0.25">
      <c r="A185" s="108">
        <v>153</v>
      </c>
      <c r="B185" s="8" t="s">
        <v>219</v>
      </c>
      <c r="C185" s="21" t="s">
        <v>109</v>
      </c>
      <c r="D185" s="22" t="s">
        <v>70</v>
      </c>
      <c r="E185" s="21" t="s">
        <v>377</v>
      </c>
      <c r="F185" s="35">
        <v>44785</v>
      </c>
      <c r="G185" s="35">
        <v>44787</v>
      </c>
      <c r="H185" s="21" t="s">
        <v>773</v>
      </c>
      <c r="I185" s="38" t="s">
        <v>377</v>
      </c>
      <c r="J185" s="35">
        <v>44785</v>
      </c>
      <c r="K185" s="35">
        <v>44787</v>
      </c>
      <c r="L185" s="10"/>
      <c r="M185" s="10">
        <v>3400</v>
      </c>
      <c r="N185" s="10">
        <f t="shared" si="24"/>
        <v>0</v>
      </c>
      <c r="O185" s="10"/>
      <c r="P185" s="10">
        <v>2900</v>
      </c>
      <c r="Q185" s="10">
        <f t="shared" si="25"/>
        <v>0</v>
      </c>
      <c r="R185" s="10"/>
      <c r="S185" s="10">
        <v>2800</v>
      </c>
      <c r="T185" s="10">
        <f t="shared" si="26"/>
        <v>0</v>
      </c>
      <c r="U185" s="10">
        <v>4</v>
      </c>
      <c r="V185" s="10">
        <v>150</v>
      </c>
      <c r="W185" s="10">
        <f t="shared" si="29"/>
        <v>600</v>
      </c>
      <c r="X185" s="10">
        <v>4</v>
      </c>
      <c r="Y185" s="10">
        <v>150</v>
      </c>
      <c r="Z185" s="10">
        <f t="shared" si="30"/>
        <v>600</v>
      </c>
      <c r="AA185" s="10">
        <v>4</v>
      </c>
      <c r="AB185" s="10">
        <v>150</v>
      </c>
      <c r="AC185" s="10">
        <f t="shared" si="31"/>
        <v>600</v>
      </c>
      <c r="AD185" s="11">
        <v>12</v>
      </c>
      <c r="AE185" s="26">
        <v>7</v>
      </c>
      <c r="AF185" s="7">
        <f t="shared" si="27"/>
        <v>84</v>
      </c>
      <c r="AG185" s="152">
        <v>1</v>
      </c>
      <c r="AH185" s="145">
        <f t="shared" si="32"/>
        <v>24</v>
      </c>
      <c r="AI185" s="139">
        <f t="shared" si="28"/>
        <v>1884</v>
      </c>
      <c r="AJ185" s="118">
        <f t="shared" si="33"/>
        <v>1884</v>
      </c>
      <c r="AM185" t="b">
        <f>D185='15.02.2022 Смета'!D187</f>
        <v>1</v>
      </c>
      <c r="AN185" t="b">
        <f>F185='15.02.2022 Смета'!E187</f>
        <v>1</v>
      </c>
      <c r="AO185" t="b">
        <f>G185='15.02.2022 Смета'!F187</f>
        <v>1</v>
      </c>
      <c r="AP185" t="b">
        <f>H185='15.02.2022 Смета'!G187</f>
        <v>1</v>
      </c>
    </row>
    <row r="186" spans="1:42" x14ac:dyDescent="0.25">
      <c r="A186" s="106"/>
      <c r="B186" s="96"/>
      <c r="C186" s="97"/>
      <c r="D186" s="179" t="s">
        <v>857</v>
      </c>
      <c r="E186" s="99"/>
      <c r="F186" s="99"/>
      <c r="G186" s="99"/>
      <c r="H186" s="99"/>
      <c r="I186" s="99"/>
      <c r="J186" s="99"/>
      <c r="K186" s="99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2"/>
      <c r="AE186" s="79"/>
      <c r="AF186" s="79"/>
      <c r="AG186" s="153"/>
      <c r="AH186" s="151"/>
      <c r="AI186" s="151"/>
      <c r="AJ186" s="164"/>
      <c r="AM186" t="b">
        <f>D186='15.02.2022 Смета'!D188</f>
        <v>1</v>
      </c>
      <c r="AN186" t="b">
        <f>F186='15.02.2022 Смета'!E188</f>
        <v>1</v>
      </c>
      <c r="AO186" t="b">
        <f>G186='15.02.2022 Смета'!F188</f>
        <v>1</v>
      </c>
      <c r="AP186" t="b">
        <f>H186='15.02.2022 Смета'!G188</f>
        <v>1</v>
      </c>
    </row>
    <row r="187" spans="1:42" ht="38.25" x14ac:dyDescent="0.25">
      <c r="A187" s="108">
        <v>154</v>
      </c>
      <c r="B187" s="8" t="s">
        <v>223</v>
      </c>
      <c r="C187" s="21" t="s">
        <v>145</v>
      </c>
      <c r="D187" s="22" t="s">
        <v>590</v>
      </c>
      <c r="E187" s="21" t="s">
        <v>1015</v>
      </c>
      <c r="F187" s="35">
        <v>44684</v>
      </c>
      <c r="G187" s="35">
        <v>44687</v>
      </c>
      <c r="H187" s="21" t="s">
        <v>388</v>
      </c>
      <c r="I187" s="22" t="s">
        <v>722</v>
      </c>
      <c r="J187" s="35">
        <v>44684</v>
      </c>
      <c r="K187" s="35">
        <v>44687</v>
      </c>
      <c r="L187" s="10"/>
      <c r="M187" s="10">
        <v>3400</v>
      </c>
      <c r="N187" s="10">
        <f t="shared" si="24"/>
        <v>0</v>
      </c>
      <c r="O187" s="10"/>
      <c r="P187" s="10">
        <v>2900</v>
      </c>
      <c r="Q187" s="10">
        <f t="shared" si="25"/>
        <v>0</v>
      </c>
      <c r="R187" s="10"/>
      <c r="S187" s="10">
        <v>2800</v>
      </c>
      <c r="T187" s="10">
        <f t="shared" si="26"/>
        <v>0</v>
      </c>
      <c r="U187" s="10">
        <v>20</v>
      </c>
      <c r="V187" s="10">
        <v>150</v>
      </c>
      <c r="W187" s="10">
        <f t="shared" si="29"/>
        <v>3000</v>
      </c>
      <c r="X187" s="10">
        <v>20</v>
      </c>
      <c r="Y187" s="10">
        <v>150</v>
      </c>
      <c r="Z187" s="10">
        <f t="shared" si="30"/>
        <v>3000</v>
      </c>
      <c r="AA187" s="10">
        <v>20</v>
      </c>
      <c r="AB187" s="10">
        <v>150</v>
      </c>
      <c r="AC187" s="10">
        <f t="shared" si="31"/>
        <v>3000</v>
      </c>
      <c r="AD187" s="11">
        <v>64</v>
      </c>
      <c r="AE187" s="26">
        <v>7</v>
      </c>
      <c r="AF187" s="7">
        <f t="shared" si="27"/>
        <v>448</v>
      </c>
      <c r="AG187" s="152">
        <v>1</v>
      </c>
      <c r="AH187" s="145">
        <f t="shared" si="32"/>
        <v>124</v>
      </c>
      <c r="AI187" s="139">
        <f t="shared" si="28"/>
        <v>9448</v>
      </c>
      <c r="AJ187" s="118">
        <f t="shared" si="33"/>
        <v>9448</v>
      </c>
      <c r="AM187" t="b">
        <f>D187='15.02.2022 Смета'!D189</f>
        <v>1</v>
      </c>
      <c r="AN187" t="b">
        <f>F187='15.02.2022 Смета'!E189</f>
        <v>1</v>
      </c>
      <c r="AO187" t="b">
        <f>G187='15.02.2022 Смета'!F189</f>
        <v>1</v>
      </c>
      <c r="AP187" t="b">
        <f>H187='15.02.2022 Смета'!G189</f>
        <v>1</v>
      </c>
    </row>
    <row r="188" spans="1:42" ht="16.149999999999999" customHeight="1" x14ac:dyDescent="0.25">
      <c r="A188" s="108">
        <v>155</v>
      </c>
      <c r="B188" s="8" t="s">
        <v>223</v>
      </c>
      <c r="C188" s="21" t="s">
        <v>145</v>
      </c>
      <c r="D188" s="22" t="s">
        <v>591</v>
      </c>
      <c r="E188" s="21" t="s">
        <v>1014</v>
      </c>
      <c r="F188" s="35">
        <v>44687</v>
      </c>
      <c r="G188" s="35">
        <v>44690</v>
      </c>
      <c r="H188" s="21" t="s">
        <v>298</v>
      </c>
      <c r="I188" s="22" t="s">
        <v>723</v>
      </c>
      <c r="J188" s="35">
        <v>44687</v>
      </c>
      <c r="K188" s="35">
        <v>44690</v>
      </c>
      <c r="L188" s="10"/>
      <c r="M188" s="10">
        <v>3400</v>
      </c>
      <c r="N188" s="10">
        <f t="shared" si="24"/>
        <v>0</v>
      </c>
      <c r="O188" s="10"/>
      <c r="P188" s="10">
        <v>2900</v>
      </c>
      <c r="Q188" s="10">
        <f t="shared" si="25"/>
        <v>0</v>
      </c>
      <c r="R188" s="10"/>
      <c r="S188" s="10">
        <v>2800</v>
      </c>
      <c r="T188" s="10">
        <f t="shared" si="26"/>
        <v>0</v>
      </c>
      <c r="U188" s="10">
        <v>40</v>
      </c>
      <c r="V188" s="10">
        <v>150</v>
      </c>
      <c r="W188" s="10">
        <f t="shared" si="29"/>
        <v>6000</v>
      </c>
      <c r="X188" s="10">
        <v>40</v>
      </c>
      <c r="Y188" s="10">
        <v>150</v>
      </c>
      <c r="Z188" s="10">
        <f t="shared" si="30"/>
        <v>6000</v>
      </c>
      <c r="AA188" s="10">
        <v>40</v>
      </c>
      <c r="AB188" s="10">
        <v>150</v>
      </c>
      <c r="AC188" s="10">
        <f t="shared" si="31"/>
        <v>6000</v>
      </c>
      <c r="AD188" s="11">
        <v>128</v>
      </c>
      <c r="AE188" s="26">
        <v>7</v>
      </c>
      <c r="AF188" s="7">
        <f t="shared" si="27"/>
        <v>896</v>
      </c>
      <c r="AG188" s="152">
        <v>1</v>
      </c>
      <c r="AH188" s="145">
        <f t="shared" si="32"/>
        <v>248</v>
      </c>
      <c r="AI188" s="139">
        <f t="shared" si="28"/>
        <v>18896</v>
      </c>
      <c r="AJ188" s="118">
        <f t="shared" si="33"/>
        <v>18896</v>
      </c>
      <c r="AM188" t="b">
        <f>D188='15.02.2022 Смета'!D190</f>
        <v>1</v>
      </c>
      <c r="AN188" t="b">
        <f>F188='15.02.2022 Смета'!E190</f>
        <v>1</v>
      </c>
      <c r="AO188" t="b">
        <f>G188='15.02.2022 Смета'!F190</f>
        <v>1</v>
      </c>
      <c r="AP188" t="b">
        <f>H188='15.02.2022 Смета'!G190</f>
        <v>1</v>
      </c>
    </row>
    <row r="189" spans="1:42" ht="65.650000000000006" customHeight="1" x14ac:dyDescent="0.25">
      <c r="A189" s="108">
        <v>156</v>
      </c>
      <c r="B189" s="8" t="s">
        <v>223</v>
      </c>
      <c r="C189" s="21" t="s">
        <v>145</v>
      </c>
      <c r="D189" s="22" t="s">
        <v>592</v>
      </c>
      <c r="E189" s="21" t="s">
        <v>1084</v>
      </c>
      <c r="F189" s="35">
        <v>44729</v>
      </c>
      <c r="G189" s="35">
        <v>44731</v>
      </c>
      <c r="H189" s="21" t="s">
        <v>367</v>
      </c>
      <c r="I189" s="22" t="s">
        <v>724</v>
      </c>
      <c r="J189" s="35">
        <v>44729</v>
      </c>
      <c r="K189" s="35">
        <v>44731</v>
      </c>
      <c r="L189" s="10">
        <v>8</v>
      </c>
      <c r="M189" s="10">
        <v>3400</v>
      </c>
      <c r="N189" s="10">
        <f t="shared" si="24"/>
        <v>27200</v>
      </c>
      <c r="O189" s="10">
        <v>8</v>
      </c>
      <c r="P189" s="10">
        <v>2900</v>
      </c>
      <c r="Q189" s="10">
        <f t="shared" si="25"/>
        <v>23200</v>
      </c>
      <c r="R189" s="10">
        <v>8</v>
      </c>
      <c r="S189" s="10">
        <v>2800</v>
      </c>
      <c r="T189" s="10">
        <f t="shared" si="26"/>
        <v>22400</v>
      </c>
      <c r="U189" s="10">
        <v>26</v>
      </c>
      <c r="V189" s="10">
        <v>150</v>
      </c>
      <c r="W189" s="10">
        <f t="shared" si="29"/>
        <v>3900</v>
      </c>
      <c r="X189" s="10">
        <v>26</v>
      </c>
      <c r="Y189" s="10">
        <v>150</v>
      </c>
      <c r="Z189" s="10">
        <f t="shared" si="30"/>
        <v>3900</v>
      </c>
      <c r="AA189" s="10">
        <v>26</v>
      </c>
      <c r="AB189" s="10">
        <v>150</v>
      </c>
      <c r="AC189" s="10">
        <f t="shared" si="31"/>
        <v>3900</v>
      </c>
      <c r="AD189" s="11">
        <v>92</v>
      </c>
      <c r="AE189" s="26">
        <v>7</v>
      </c>
      <c r="AF189" s="7">
        <f t="shared" si="27"/>
        <v>644</v>
      </c>
      <c r="AG189" s="152">
        <v>1</v>
      </c>
      <c r="AH189" s="145">
        <f t="shared" si="32"/>
        <v>194</v>
      </c>
      <c r="AI189" s="139">
        <f t="shared" si="28"/>
        <v>85144</v>
      </c>
      <c r="AJ189" s="118">
        <f t="shared" si="33"/>
        <v>85144</v>
      </c>
      <c r="AM189" t="b">
        <f>D189='15.02.2022 Смета'!D191</f>
        <v>1</v>
      </c>
      <c r="AN189" t="b">
        <f>F189='15.02.2022 Смета'!E191</f>
        <v>1</v>
      </c>
      <c r="AO189" t="b">
        <f>G189='15.02.2022 Смета'!F191</f>
        <v>1</v>
      </c>
      <c r="AP189" t="b">
        <f>H189='15.02.2022 Смета'!G191</f>
        <v>1</v>
      </c>
    </row>
    <row r="190" spans="1:42" ht="18" customHeight="1" x14ac:dyDescent="0.25">
      <c r="A190" s="106"/>
      <c r="B190" s="96"/>
      <c r="C190" s="97"/>
      <c r="D190" s="179" t="s">
        <v>858</v>
      </c>
      <c r="E190" s="99"/>
      <c r="F190" s="99"/>
      <c r="G190" s="99"/>
      <c r="H190" s="99"/>
      <c r="I190" s="99"/>
      <c r="J190" s="99"/>
      <c r="K190" s="99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2"/>
      <c r="AE190" s="79"/>
      <c r="AF190" s="79"/>
      <c r="AG190" s="153"/>
      <c r="AH190" s="151"/>
      <c r="AI190" s="151"/>
      <c r="AJ190" s="164"/>
      <c r="AM190" t="b">
        <f>D190='15.02.2022 Смета'!D192</f>
        <v>1</v>
      </c>
      <c r="AN190" t="b">
        <f>F190='15.02.2022 Смета'!E192</f>
        <v>1</v>
      </c>
      <c r="AO190" t="b">
        <f>G190='15.02.2022 Смета'!F192</f>
        <v>1</v>
      </c>
      <c r="AP190" t="b">
        <f>H190='15.02.2022 Смета'!G192</f>
        <v>1</v>
      </c>
    </row>
    <row r="191" spans="1:42" ht="16.149999999999999" customHeight="1" x14ac:dyDescent="0.25">
      <c r="A191" s="108">
        <v>157</v>
      </c>
      <c r="B191" s="8" t="s">
        <v>224</v>
      </c>
      <c r="C191" s="21" t="s">
        <v>139</v>
      </c>
      <c r="D191" s="22" t="s">
        <v>174</v>
      </c>
      <c r="E191" s="21" t="s">
        <v>345</v>
      </c>
      <c r="F191" s="35">
        <v>44661</v>
      </c>
      <c r="G191" s="35">
        <v>44668</v>
      </c>
      <c r="H191" s="21" t="s">
        <v>298</v>
      </c>
      <c r="I191" s="22" t="s">
        <v>725</v>
      </c>
      <c r="J191" s="35">
        <v>44661</v>
      </c>
      <c r="K191" s="35">
        <v>44668</v>
      </c>
      <c r="L191" s="10"/>
      <c r="M191" s="10">
        <v>3400</v>
      </c>
      <c r="N191" s="10">
        <f t="shared" si="24"/>
        <v>0</v>
      </c>
      <c r="O191" s="10"/>
      <c r="P191" s="10">
        <v>2900</v>
      </c>
      <c r="Q191" s="10">
        <f t="shared" si="25"/>
        <v>0</v>
      </c>
      <c r="R191" s="10"/>
      <c r="S191" s="10">
        <v>2800</v>
      </c>
      <c r="T191" s="10">
        <f t="shared" si="26"/>
        <v>0</v>
      </c>
      <c r="U191" s="10">
        <v>4</v>
      </c>
      <c r="V191" s="10">
        <v>150</v>
      </c>
      <c r="W191" s="10">
        <f t="shared" si="29"/>
        <v>600</v>
      </c>
      <c r="X191" s="10">
        <v>4</v>
      </c>
      <c r="Y191" s="10">
        <v>150</v>
      </c>
      <c r="Z191" s="10">
        <f t="shared" si="30"/>
        <v>600</v>
      </c>
      <c r="AA191" s="10">
        <v>4</v>
      </c>
      <c r="AB191" s="10">
        <v>150</v>
      </c>
      <c r="AC191" s="10">
        <f t="shared" si="31"/>
        <v>600</v>
      </c>
      <c r="AD191" s="11">
        <v>12</v>
      </c>
      <c r="AE191" s="26">
        <v>7</v>
      </c>
      <c r="AF191" s="7">
        <f t="shared" si="27"/>
        <v>84</v>
      </c>
      <c r="AG191" s="152">
        <v>1</v>
      </c>
      <c r="AH191" s="145">
        <f t="shared" si="32"/>
        <v>24</v>
      </c>
      <c r="AI191" s="139">
        <f t="shared" si="28"/>
        <v>1884</v>
      </c>
      <c r="AJ191" s="118">
        <f t="shared" si="33"/>
        <v>1884</v>
      </c>
      <c r="AM191" t="b">
        <f>D191='15.02.2022 Смета'!D193</f>
        <v>1</v>
      </c>
      <c r="AN191" t="b">
        <f>F191='15.02.2022 Смета'!E193</f>
        <v>1</v>
      </c>
      <c r="AO191" t="b">
        <f>G191='15.02.2022 Смета'!F193</f>
        <v>1</v>
      </c>
      <c r="AP191" t="b">
        <f>H191='15.02.2022 Смета'!G193</f>
        <v>1</v>
      </c>
    </row>
    <row r="192" spans="1:42" ht="16.149999999999999" customHeight="1" x14ac:dyDescent="0.25">
      <c r="A192" s="108">
        <v>158</v>
      </c>
      <c r="B192" s="8" t="s">
        <v>224</v>
      </c>
      <c r="C192" s="21" t="s">
        <v>139</v>
      </c>
      <c r="D192" s="22" t="s">
        <v>174</v>
      </c>
      <c r="E192" s="21" t="s">
        <v>342</v>
      </c>
      <c r="F192" s="35">
        <v>44715</v>
      </c>
      <c r="G192" s="35">
        <v>44724</v>
      </c>
      <c r="H192" s="21" t="s">
        <v>298</v>
      </c>
      <c r="I192" s="22" t="s">
        <v>726</v>
      </c>
      <c r="J192" s="35">
        <v>44715</v>
      </c>
      <c r="K192" s="35">
        <v>44724</v>
      </c>
      <c r="L192" s="11"/>
      <c r="M192" s="10">
        <v>3400</v>
      </c>
      <c r="N192" s="10">
        <f t="shared" si="24"/>
        <v>0</v>
      </c>
      <c r="O192" s="10"/>
      <c r="P192" s="10">
        <v>2900</v>
      </c>
      <c r="Q192" s="10">
        <f t="shared" si="25"/>
        <v>0</v>
      </c>
      <c r="R192" s="10"/>
      <c r="S192" s="10">
        <v>2800</v>
      </c>
      <c r="T192" s="10">
        <f t="shared" si="26"/>
        <v>0</v>
      </c>
      <c r="U192" s="10">
        <v>4</v>
      </c>
      <c r="V192" s="10">
        <v>150</v>
      </c>
      <c r="W192" s="10">
        <f t="shared" si="29"/>
        <v>600</v>
      </c>
      <c r="X192" s="10">
        <v>4</v>
      </c>
      <c r="Y192" s="10">
        <v>150</v>
      </c>
      <c r="Z192" s="10">
        <f t="shared" si="30"/>
        <v>600</v>
      </c>
      <c r="AA192" s="10">
        <v>4</v>
      </c>
      <c r="AB192" s="10">
        <v>150</v>
      </c>
      <c r="AC192" s="10">
        <f t="shared" si="31"/>
        <v>600</v>
      </c>
      <c r="AD192" s="11">
        <v>12</v>
      </c>
      <c r="AE192" s="26">
        <v>7</v>
      </c>
      <c r="AF192" s="7">
        <f t="shared" si="27"/>
        <v>84</v>
      </c>
      <c r="AG192" s="152">
        <v>1</v>
      </c>
      <c r="AH192" s="145">
        <f t="shared" si="32"/>
        <v>24</v>
      </c>
      <c r="AI192" s="139">
        <f t="shared" si="28"/>
        <v>1884</v>
      </c>
      <c r="AJ192" s="118">
        <f t="shared" si="33"/>
        <v>1884</v>
      </c>
      <c r="AM192" t="b">
        <f>D192='15.02.2022 Смета'!D194</f>
        <v>1</v>
      </c>
      <c r="AN192" t="b">
        <f>F192='15.02.2022 Смета'!E194</f>
        <v>1</v>
      </c>
      <c r="AO192" t="b">
        <f>G192='15.02.2022 Смета'!F194</f>
        <v>1</v>
      </c>
      <c r="AP192" t="b">
        <f>H192='15.02.2022 Смета'!G194</f>
        <v>1</v>
      </c>
    </row>
    <row r="193" spans="1:42" ht="16.149999999999999" customHeight="1" x14ac:dyDescent="0.25">
      <c r="A193" s="108">
        <v>159</v>
      </c>
      <c r="B193" s="8" t="s">
        <v>224</v>
      </c>
      <c r="C193" s="21" t="s">
        <v>139</v>
      </c>
      <c r="D193" s="22" t="s">
        <v>531</v>
      </c>
      <c r="E193" s="21" t="s">
        <v>340</v>
      </c>
      <c r="F193" s="35">
        <v>44748</v>
      </c>
      <c r="G193" s="35">
        <v>44750</v>
      </c>
      <c r="H193" s="21" t="s">
        <v>298</v>
      </c>
      <c r="I193" s="22" t="s">
        <v>340</v>
      </c>
      <c r="J193" s="35">
        <v>44748</v>
      </c>
      <c r="K193" s="35">
        <v>44750</v>
      </c>
      <c r="L193" s="10"/>
      <c r="M193" s="10">
        <v>3400</v>
      </c>
      <c r="N193" s="10">
        <f t="shared" si="24"/>
        <v>0</v>
      </c>
      <c r="O193" s="10"/>
      <c r="P193" s="10">
        <v>2900</v>
      </c>
      <c r="Q193" s="10">
        <f t="shared" si="25"/>
        <v>0</v>
      </c>
      <c r="R193" s="10"/>
      <c r="S193" s="10">
        <v>2800</v>
      </c>
      <c r="T193" s="10">
        <f t="shared" si="26"/>
        <v>0</v>
      </c>
      <c r="U193" s="10">
        <v>6</v>
      </c>
      <c r="V193" s="10">
        <v>150</v>
      </c>
      <c r="W193" s="10">
        <f t="shared" si="29"/>
        <v>900</v>
      </c>
      <c r="X193" s="10">
        <v>6</v>
      </c>
      <c r="Y193" s="10">
        <v>150</v>
      </c>
      <c r="Z193" s="10">
        <f t="shared" si="30"/>
        <v>900</v>
      </c>
      <c r="AA193" s="10">
        <v>6</v>
      </c>
      <c r="AB193" s="10">
        <v>150</v>
      </c>
      <c r="AC193" s="10">
        <f t="shared" si="31"/>
        <v>900</v>
      </c>
      <c r="AD193" s="11">
        <v>18</v>
      </c>
      <c r="AE193" s="26">
        <v>7</v>
      </c>
      <c r="AF193" s="7">
        <f t="shared" si="27"/>
        <v>126</v>
      </c>
      <c r="AG193" s="152">
        <v>1</v>
      </c>
      <c r="AH193" s="145">
        <f>L193+O193+R193+U193+X193+AA193+AD193</f>
        <v>36</v>
      </c>
      <c r="AI193" s="139">
        <f t="shared" si="28"/>
        <v>2826</v>
      </c>
      <c r="AJ193" s="118">
        <f>N193+Q193+T193+W193+Z193+AC193+AF193</f>
        <v>2826</v>
      </c>
      <c r="AM193" t="b">
        <f>D193='15.02.2022 Смета'!D195</f>
        <v>1</v>
      </c>
      <c r="AN193" t="b">
        <f>F193='15.02.2022 Смета'!E195</f>
        <v>1</v>
      </c>
      <c r="AO193" t="b">
        <f>G193='15.02.2022 Смета'!F195</f>
        <v>1</v>
      </c>
      <c r="AP193" t="b">
        <f>H193='15.02.2022 Смета'!G195</f>
        <v>1</v>
      </c>
    </row>
    <row r="194" spans="1:42" ht="16.149999999999999" customHeight="1" x14ac:dyDescent="0.25">
      <c r="A194" s="108">
        <v>160</v>
      </c>
      <c r="B194" s="8" t="s">
        <v>224</v>
      </c>
      <c r="C194" s="21" t="s">
        <v>139</v>
      </c>
      <c r="D194" s="22" t="s">
        <v>532</v>
      </c>
      <c r="E194" s="21" t="s">
        <v>345</v>
      </c>
      <c r="F194" s="35">
        <v>44748</v>
      </c>
      <c r="G194" s="35">
        <v>44750</v>
      </c>
      <c r="H194" s="21" t="s">
        <v>298</v>
      </c>
      <c r="I194" s="22" t="s">
        <v>725</v>
      </c>
      <c r="J194" s="35">
        <v>44748</v>
      </c>
      <c r="K194" s="35">
        <v>44750</v>
      </c>
      <c r="L194" s="10"/>
      <c r="M194" s="10">
        <v>3400</v>
      </c>
      <c r="N194" s="10">
        <f t="shared" si="24"/>
        <v>0</v>
      </c>
      <c r="O194" s="10"/>
      <c r="P194" s="10">
        <v>2900</v>
      </c>
      <c r="Q194" s="10">
        <f t="shared" si="25"/>
        <v>0</v>
      </c>
      <c r="R194" s="10"/>
      <c r="S194" s="10">
        <v>2800</v>
      </c>
      <c r="T194" s="10">
        <f t="shared" si="26"/>
        <v>0</v>
      </c>
      <c r="U194" s="10">
        <v>6</v>
      </c>
      <c r="V194" s="10">
        <v>150</v>
      </c>
      <c r="W194" s="10">
        <f t="shared" si="29"/>
        <v>900</v>
      </c>
      <c r="X194" s="10">
        <v>6</v>
      </c>
      <c r="Y194" s="10">
        <v>150</v>
      </c>
      <c r="Z194" s="10">
        <f t="shared" si="30"/>
        <v>900</v>
      </c>
      <c r="AA194" s="10">
        <v>6</v>
      </c>
      <c r="AB194" s="10">
        <v>150</v>
      </c>
      <c r="AC194" s="10">
        <f t="shared" si="31"/>
        <v>900</v>
      </c>
      <c r="AD194" s="11">
        <v>18</v>
      </c>
      <c r="AE194" s="26">
        <v>7</v>
      </c>
      <c r="AF194" s="7">
        <f t="shared" si="27"/>
        <v>126</v>
      </c>
      <c r="AG194" s="152">
        <v>1</v>
      </c>
      <c r="AH194" s="145">
        <f>L194+O194+R194+U194+X194+AA194+AD194</f>
        <v>36</v>
      </c>
      <c r="AI194" s="139">
        <f t="shared" si="28"/>
        <v>2826</v>
      </c>
      <c r="AJ194" s="118">
        <f>N194+Q194+T194+W194+Z194+AC194+AF194</f>
        <v>2826</v>
      </c>
      <c r="AM194" t="b">
        <f>D194='15.02.2022 Смета'!D196</f>
        <v>1</v>
      </c>
      <c r="AN194" t="b">
        <f>F194='15.02.2022 Смета'!E196</f>
        <v>1</v>
      </c>
      <c r="AO194" t="b">
        <f>G194='15.02.2022 Смета'!F196</f>
        <v>1</v>
      </c>
      <c r="AP194" t="b">
        <f>H194='15.02.2022 Смета'!G196</f>
        <v>1</v>
      </c>
    </row>
    <row r="195" spans="1:42" ht="16.149999999999999" customHeight="1" x14ac:dyDescent="0.25">
      <c r="A195" s="108">
        <v>161</v>
      </c>
      <c r="B195" s="8" t="s">
        <v>224</v>
      </c>
      <c r="C195" s="21" t="s">
        <v>139</v>
      </c>
      <c r="D195" s="22" t="s">
        <v>63</v>
      </c>
      <c r="E195" s="21" t="s">
        <v>340</v>
      </c>
      <c r="F195" s="35">
        <v>44750</v>
      </c>
      <c r="G195" s="35">
        <v>44759</v>
      </c>
      <c r="H195" s="21" t="s">
        <v>298</v>
      </c>
      <c r="I195" s="22" t="s">
        <v>340</v>
      </c>
      <c r="J195" s="35">
        <v>44750</v>
      </c>
      <c r="K195" s="35">
        <v>44759</v>
      </c>
      <c r="L195" s="10"/>
      <c r="M195" s="10">
        <v>3400</v>
      </c>
      <c r="N195" s="10">
        <f t="shared" si="24"/>
        <v>0</v>
      </c>
      <c r="O195" s="10"/>
      <c r="P195" s="10">
        <v>2900</v>
      </c>
      <c r="Q195" s="10">
        <f t="shared" si="25"/>
        <v>0</v>
      </c>
      <c r="R195" s="10"/>
      <c r="S195" s="10">
        <v>2800</v>
      </c>
      <c r="T195" s="10">
        <f t="shared" si="26"/>
        <v>0</v>
      </c>
      <c r="U195" s="10">
        <v>8</v>
      </c>
      <c r="V195" s="10">
        <v>150</v>
      </c>
      <c r="W195" s="10">
        <f t="shared" si="29"/>
        <v>1200</v>
      </c>
      <c r="X195" s="10">
        <v>8</v>
      </c>
      <c r="Y195" s="10">
        <v>150</v>
      </c>
      <c r="Z195" s="10">
        <f t="shared" si="30"/>
        <v>1200</v>
      </c>
      <c r="AA195" s="10">
        <v>8</v>
      </c>
      <c r="AB195" s="10">
        <v>150</v>
      </c>
      <c r="AC195" s="10">
        <f t="shared" si="31"/>
        <v>1200</v>
      </c>
      <c r="AD195" s="11">
        <v>24</v>
      </c>
      <c r="AE195" s="26">
        <v>7</v>
      </c>
      <c r="AF195" s="7">
        <f t="shared" si="27"/>
        <v>168</v>
      </c>
      <c r="AG195" s="152">
        <v>1</v>
      </c>
      <c r="AH195" s="145">
        <f t="shared" si="32"/>
        <v>48</v>
      </c>
      <c r="AI195" s="139">
        <f t="shared" si="28"/>
        <v>3768</v>
      </c>
      <c r="AJ195" s="118">
        <f t="shared" si="33"/>
        <v>3768</v>
      </c>
      <c r="AM195" t="b">
        <f>D195='15.02.2022 Смета'!D197</f>
        <v>1</v>
      </c>
      <c r="AN195" t="b">
        <f>F195='15.02.2022 Смета'!E197</f>
        <v>1</v>
      </c>
      <c r="AO195" t="b">
        <f>G195='15.02.2022 Смета'!F197</f>
        <v>1</v>
      </c>
      <c r="AP195" t="b">
        <f>H195='15.02.2022 Смета'!G197</f>
        <v>1</v>
      </c>
    </row>
    <row r="196" spans="1:42" ht="16.149999999999999" customHeight="1" x14ac:dyDescent="0.25">
      <c r="A196" s="108">
        <v>162</v>
      </c>
      <c r="B196" s="8" t="s">
        <v>224</v>
      </c>
      <c r="C196" s="21" t="s">
        <v>139</v>
      </c>
      <c r="D196" s="22" t="s">
        <v>64</v>
      </c>
      <c r="E196" s="21" t="s">
        <v>345</v>
      </c>
      <c r="F196" s="35">
        <v>44808</v>
      </c>
      <c r="G196" s="35">
        <v>44815</v>
      </c>
      <c r="H196" s="21" t="s">
        <v>298</v>
      </c>
      <c r="I196" s="22" t="s">
        <v>725</v>
      </c>
      <c r="J196" s="35">
        <v>44808</v>
      </c>
      <c r="K196" s="35">
        <v>44815</v>
      </c>
      <c r="L196" s="10"/>
      <c r="M196" s="10">
        <v>3400</v>
      </c>
      <c r="N196" s="10">
        <f t="shared" si="24"/>
        <v>0</v>
      </c>
      <c r="O196" s="10"/>
      <c r="P196" s="10">
        <v>2900</v>
      </c>
      <c r="Q196" s="10">
        <f t="shared" si="25"/>
        <v>0</v>
      </c>
      <c r="R196" s="10"/>
      <c r="S196" s="10">
        <v>2800</v>
      </c>
      <c r="T196" s="10">
        <f t="shared" si="26"/>
        <v>0</v>
      </c>
      <c r="U196" s="10">
        <v>4</v>
      </c>
      <c r="V196" s="10">
        <v>150</v>
      </c>
      <c r="W196" s="10">
        <f t="shared" si="29"/>
        <v>600</v>
      </c>
      <c r="X196" s="10">
        <v>4</v>
      </c>
      <c r="Y196" s="10">
        <v>150</v>
      </c>
      <c r="Z196" s="10">
        <f t="shared" si="30"/>
        <v>600</v>
      </c>
      <c r="AA196" s="10">
        <v>4</v>
      </c>
      <c r="AB196" s="10">
        <v>150</v>
      </c>
      <c r="AC196" s="10">
        <f t="shared" si="31"/>
        <v>600</v>
      </c>
      <c r="AD196" s="11">
        <v>12</v>
      </c>
      <c r="AE196" s="26">
        <v>7</v>
      </c>
      <c r="AF196" s="7">
        <f t="shared" si="27"/>
        <v>84</v>
      </c>
      <c r="AG196" s="152">
        <v>1</v>
      </c>
      <c r="AH196" s="139">
        <f t="shared" si="32"/>
        <v>24</v>
      </c>
      <c r="AI196" s="139">
        <f t="shared" si="28"/>
        <v>1884</v>
      </c>
      <c r="AJ196" s="109">
        <f t="shared" si="33"/>
        <v>1884</v>
      </c>
      <c r="AM196" t="b">
        <f>D196='15.02.2022 Смета'!D198</f>
        <v>1</v>
      </c>
      <c r="AN196" t="b">
        <f>F196='15.02.2022 Смета'!E198</f>
        <v>1</v>
      </c>
      <c r="AO196" t="b">
        <f>G196='15.02.2022 Смета'!F198</f>
        <v>1</v>
      </c>
      <c r="AP196" t="b">
        <f>H196='15.02.2022 Смета'!G198</f>
        <v>1</v>
      </c>
    </row>
    <row r="197" spans="1:42" x14ac:dyDescent="0.25">
      <c r="A197" s="106"/>
      <c r="B197" s="96"/>
      <c r="C197" s="97"/>
      <c r="D197" s="179" t="s">
        <v>859</v>
      </c>
      <c r="E197" s="99"/>
      <c r="F197" s="99"/>
      <c r="G197" s="99"/>
      <c r="H197" s="99"/>
      <c r="I197" s="99"/>
      <c r="J197" s="99"/>
      <c r="K197" s="99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2"/>
      <c r="AE197" s="79"/>
      <c r="AF197" s="79"/>
      <c r="AG197" s="153"/>
      <c r="AH197" s="151"/>
      <c r="AI197" s="151"/>
      <c r="AJ197" s="164"/>
      <c r="AM197" t="b">
        <f>D197='15.02.2022 Смета'!D199</f>
        <v>1</v>
      </c>
      <c r="AN197" t="b">
        <f>F197='15.02.2022 Смета'!E199</f>
        <v>1</v>
      </c>
      <c r="AO197" t="b">
        <f>G197='15.02.2022 Смета'!F199</f>
        <v>1</v>
      </c>
      <c r="AP197" t="b">
        <f>H197='15.02.2022 Смета'!G199</f>
        <v>1</v>
      </c>
    </row>
    <row r="198" spans="1:42" ht="52.15" customHeight="1" x14ac:dyDescent="0.25">
      <c r="A198" s="114">
        <v>163</v>
      </c>
      <c r="B198" s="8" t="s">
        <v>268</v>
      </c>
      <c r="C198" s="21" t="s">
        <v>152</v>
      </c>
      <c r="D198" s="22" t="s">
        <v>593</v>
      </c>
      <c r="E198" s="21" t="s">
        <v>523</v>
      </c>
      <c r="F198" s="35">
        <v>44610</v>
      </c>
      <c r="G198" s="35">
        <v>44612</v>
      </c>
      <c r="H198" s="21" t="s">
        <v>775</v>
      </c>
      <c r="I198" s="22" t="s">
        <v>523</v>
      </c>
      <c r="J198" s="35">
        <v>44610</v>
      </c>
      <c r="K198" s="35">
        <v>44612</v>
      </c>
      <c r="L198" s="10"/>
      <c r="M198" s="10">
        <v>3400</v>
      </c>
      <c r="N198" s="10">
        <f t="shared" si="24"/>
        <v>0</v>
      </c>
      <c r="O198" s="10"/>
      <c r="P198" s="10">
        <v>2900</v>
      </c>
      <c r="Q198" s="10">
        <f t="shared" si="25"/>
        <v>0</v>
      </c>
      <c r="R198" s="10"/>
      <c r="S198" s="10">
        <v>2800</v>
      </c>
      <c r="T198" s="10">
        <f t="shared" si="26"/>
        <v>0</v>
      </c>
      <c r="U198" s="10">
        <v>8</v>
      </c>
      <c r="V198" s="10">
        <v>150</v>
      </c>
      <c r="W198" s="10">
        <f t="shared" si="29"/>
        <v>1200</v>
      </c>
      <c r="X198" s="10">
        <v>8</v>
      </c>
      <c r="Y198" s="10">
        <v>150</v>
      </c>
      <c r="Z198" s="10">
        <f t="shared" si="30"/>
        <v>1200</v>
      </c>
      <c r="AA198" s="10">
        <v>8</v>
      </c>
      <c r="AB198" s="10">
        <v>150</v>
      </c>
      <c r="AC198" s="10">
        <f t="shared" si="31"/>
        <v>1200</v>
      </c>
      <c r="AD198" s="11"/>
      <c r="AE198" s="26">
        <v>7</v>
      </c>
      <c r="AF198" s="7">
        <f t="shared" si="27"/>
        <v>0</v>
      </c>
      <c r="AG198" s="152">
        <v>1</v>
      </c>
      <c r="AH198" s="139">
        <f t="shared" si="32"/>
        <v>24</v>
      </c>
      <c r="AI198" s="139">
        <f t="shared" si="28"/>
        <v>3600</v>
      </c>
      <c r="AJ198" s="109">
        <f t="shared" si="33"/>
        <v>3600</v>
      </c>
      <c r="AM198" t="b">
        <f>D198='15.02.2022 Смета'!D200</f>
        <v>1</v>
      </c>
      <c r="AN198" t="b">
        <f>F198='15.02.2022 Смета'!E200</f>
        <v>1</v>
      </c>
      <c r="AO198" t="b">
        <f>G198='15.02.2022 Смета'!F200</f>
        <v>1</v>
      </c>
      <c r="AP198" t="b">
        <f>H198='15.02.2022 Смета'!G200</f>
        <v>1</v>
      </c>
    </row>
    <row r="199" spans="1:42" ht="27" customHeight="1" x14ac:dyDescent="0.25">
      <c r="A199" s="108">
        <v>164</v>
      </c>
      <c r="B199" s="8" t="s">
        <v>268</v>
      </c>
      <c r="C199" s="21" t="s">
        <v>152</v>
      </c>
      <c r="D199" s="22" t="s">
        <v>594</v>
      </c>
      <c r="E199" s="21" t="s">
        <v>358</v>
      </c>
      <c r="F199" s="35">
        <v>44610</v>
      </c>
      <c r="G199" s="35">
        <v>44612</v>
      </c>
      <c r="H199" s="21" t="s">
        <v>776</v>
      </c>
      <c r="I199" s="22" t="s">
        <v>358</v>
      </c>
      <c r="J199" s="35">
        <v>44610</v>
      </c>
      <c r="K199" s="35">
        <v>44612</v>
      </c>
      <c r="L199" s="10"/>
      <c r="M199" s="10">
        <v>3400</v>
      </c>
      <c r="N199" s="10">
        <f t="shared" si="24"/>
        <v>0</v>
      </c>
      <c r="O199" s="10"/>
      <c r="P199" s="10">
        <v>2900</v>
      </c>
      <c r="Q199" s="10">
        <f t="shared" si="25"/>
        <v>0</v>
      </c>
      <c r="R199" s="10"/>
      <c r="S199" s="10">
        <v>2800</v>
      </c>
      <c r="T199" s="10">
        <f t="shared" si="26"/>
        <v>0</v>
      </c>
      <c r="U199" s="10">
        <v>2</v>
      </c>
      <c r="V199" s="10">
        <v>150</v>
      </c>
      <c r="W199" s="10">
        <f t="shared" si="29"/>
        <v>300</v>
      </c>
      <c r="X199" s="10">
        <v>2</v>
      </c>
      <c r="Y199" s="10">
        <v>150</v>
      </c>
      <c r="Z199" s="10">
        <f t="shared" si="30"/>
        <v>300</v>
      </c>
      <c r="AA199" s="10">
        <v>2</v>
      </c>
      <c r="AB199" s="10">
        <v>150</v>
      </c>
      <c r="AC199" s="10">
        <f t="shared" si="31"/>
        <v>300</v>
      </c>
      <c r="AD199" s="11"/>
      <c r="AE199" s="26">
        <v>7</v>
      </c>
      <c r="AF199" s="7">
        <f t="shared" si="27"/>
        <v>0</v>
      </c>
      <c r="AG199" s="152">
        <v>1</v>
      </c>
      <c r="AH199" s="139">
        <f t="shared" si="32"/>
        <v>6</v>
      </c>
      <c r="AI199" s="139">
        <f t="shared" si="28"/>
        <v>900</v>
      </c>
      <c r="AJ199" s="109">
        <f t="shared" si="33"/>
        <v>900</v>
      </c>
      <c r="AM199" t="b">
        <f>D199='15.02.2022 Смета'!D201</f>
        <v>1</v>
      </c>
      <c r="AN199" t="b">
        <f>F199='15.02.2022 Смета'!E201</f>
        <v>1</v>
      </c>
      <c r="AO199" t="b">
        <f>G199='15.02.2022 Смета'!F201</f>
        <v>1</v>
      </c>
      <c r="AP199" t="b">
        <f>H199='15.02.2022 Смета'!G201</f>
        <v>1</v>
      </c>
    </row>
    <row r="200" spans="1:42" ht="52.5" customHeight="1" x14ac:dyDescent="0.25">
      <c r="A200" s="114">
        <v>165</v>
      </c>
      <c r="B200" s="8"/>
      <c r="C200" s="47" t="s">
        <v>152</v>
      </c>
      <c r="D200" s="22" t="s">
        <v>41</v>
      </c>
      <c r="E200" s="21" t="s">
        <v>464</v>
      </c>
      <c r="F200" s="35">
        <v>44639</v>
      </c>
      <c r="G200" s="35">
        <v>44641</v>
      </c>
      <c r="H200" s="21" t="s">
        <v>1085</v>
      </c>
      <c r="I200" s="51" t="s">
        <v>464</v>
      </c>
      <c r="J200" s="52">
        <v>44639</v>
      </c>
      <c r="K200" s="52">
        <v>44641</v>
      </c>
      <c r="L200" s="49">
        <v>1</v>
      </c>
      <c r="M200" s="49">
        <v>3400</v>
      </c>
      <c r="N200" s="49">
        <f t="shared" si="24"/>
        <v>3400</v>
      </c>
      <c r="O200" s="49">
        <v>1</v>
      </c>
      <c r="P200" s="49">
        <v>2900</v>
      </c>
      <c r="Q200" s="49">
        <f t="shared" si="25"/>
        <v>2900</v>
      </c>
      <c r="R200" s="49">
        <v>1</v>
      </c>
      <c r="S200" s="49">
        <v>2800</v>
      </c>
      <c r="T200" s="49">
        <f t="shared" si="26"/>
        <v>2800</v>
      </c>
      <c r="U200" s="49">
        <v>25</v>
      </c>
      <c r="V200" s="49">
        <v>150</v>
      </c>
      <c r="W200" s="49">
        <f t="shared" si="29"/>
        <v>3750</v>
      </c>
      <c r="X200" s="49">
        <v>25</v>
      </c>
      <c r="Y200" s="49">
        <v>150</v>
      </c>
      <c r="Z200" s="49">
        <f t="shared" si="30"/>
        <v>3750</v>
      </c>
      <c r="AA200" s="49">
        <v>24</v>
      </c>
      <c r="AB200" s="49">
        <v>150</v>
      </c>
      <c r="AC200" s="49">
        <f t="shared" si="31"/>
        <v>3600</v>
      </c>
      <c r="AD200" s="50">
        <v>138</v>
      </c>
      <c r="AE200" s="54">
        <v>7</v>
      </c>
      <c r="AF200" s="55">
        <f t="shared" si="27"/>
        <v>966</v>
      </c>
      <c r="AG200" s="152">
        <v>1</v>
      </c>
      <c r="AH200" s="154">
        <f t="shared" si="32"/>
        <v>215</v>
      </c>
      <c r="AI200" s="139">
        <f t="shared" si="28"/>
        <v>21166</v>
      </c>
      <c r="AJ200" s="165">
        <f t="shared" si="33"/>
        <v>21166</v>
      </c>
      <c r="AM200" t="b">
        <f>D200='15.02.2022 Смета'!D202</f>
        <v>1</v>
      </c>
      <c r="AN200" t="b">
        <f>F200='15.02.2022 Смета'!E202</f>
        <v>1</v>
      </c>
      <c r="AO200" t="b">
        <f>G200='15.02.2022 Смета'!F202</f>
        <v>1</v>
      </c>
      <c r="AP200" t="b">
        <f>H200='15.02.2022 Смета'!G202</f>
        <v>0</v>
      </c>
    </row>
    <row r="201" spans="1:42" ht="16.149999999999999" customHeight="1" x14ac:dyDescent="0.25">
      <c r="A201" s="108">
        <v>166</v>
      </c>
      <c r="B201" s="8" t="s">
        <v>268</v>
      </c>
      <c r="C201" s="21" t="s">
        <v>152</v>
      </c>
      <c r="D201" s="22" t="s">
        <v>595</v>
      </c>
      <c r="E201" s="21" t="s">
        <v>358</v>
      </c>
      <c r="F201" s="35">
        <v>44639</v>
      </c>
      <c r="G201" s="35">
        <v>44641</v>
      </c>
      <c r="H201" s="21" t="s">
        <v>1017</v>
      </c>
      <c r="I201" s="22" t="s">
        <v>358</v>
      </c>
      <c r="J201" s="35">
        <v>44639</v>
      </c>
      <c r="K201" s="35">
        <v>44641</v>
      </c>
      <c r="L201" s="10"/>
      <c r="M201" s="10">
        <v>3400</v>
      </c>
      <c r="N201" s="10">
        <f t="shared" si="24"/>
        <v>0</v>
      </c>
      <c r="O201" s="10"/>
      <c r="P201" s="10">
        <v>2900</v>
      </c>
      <c r="Q201" s="10">
        <f t="shared" si="25"/>
        <v>0</v>
      </c>
      <c r="R201" s="10"/>
      <c r="S201" s="10">
        <v>2800</v>
      </c>
      <c r="T201" s="10">
        <f t="shared" si="26"/>
        <v>0</v>
      </c>
      <c r="U201" s="10">
        <v>2</v>
      </c>
      <c r="V201" s="10">
        <v>150</v>
      </c>
      <c r="W201" s="10">
        <f t="shared" si="29"/>
        <v>300</v>
      </c>
      <c r="X201" s="10">
        <v>2</v>
      </c>
      <c r="Y201" s="10">
        <v>150</v>
      </c>
      <c r="Z201" s="10">
        <f t="shared" si="30"/>
        <v>300</v>
      </c>
      <c r="AA201" s="10">
        <v>2</v>
      </c>
      <c r="AB201" s="10">
        <v>150</v>
      </c>
      <c r="AC201" s="10">
        <f t="shared" si="31"/>
        <v>300</v>
      </c>
      <c r="AD201" s="11"/>
      <c r="AE201" s="26">
        <v>7</v>
      </c>
      <c r="AF201" s="7">
        <f t="shared" si="27"/>
        <v>0</v>
      </c>
      <c r="AG201" s="152">
        <v>1</v>
      </c>
      <c r="AH201" s="139">
        <f t="shared" si="32"/>
        <v>6</v>
      </c>
      <c r="AI201" s="139">
        <f t="shared" ref="AI201:AI263" si="34">AJ201</f>
        <v>900</v>
      </c>
      <c r="AJ201" s="109">
        <f t="shared" si="33"/>
        <v>900</v>
      </c>
      <c r="AM201" t="b">
        <f>D201='15.02.2022 Смета'!D203</f>
        <v>1</v>
      </c>
      <c r="AN201" t="b">
        <f>F201='15.02.2022 Смета'!E203</f>
        <v>1</v>
      </c>
      <c r="AO201" t="b">
        <f>G201='15.02.2022 Смета'!F203</f>
        <v>1</v>
      </c>
      <c r="AP201" t="b">
        <f>H201='15.02.2022 Смета'!G203</f>
        <v>0</v>
      </c>
    </row>
    <row r="202" spans="1:42" ht="52.5" customHeight="1" x14ac:dyDescent="0.25">
      <c r="A202" s="114">
        <v>167</v>
      </c>
      <c r="B202" s="8" t="s">
        <v>268</v>
      </c>
      <c r="C202" s="21" t="s">
        <v>152</v>
      </c>
      <c r="D202" s="22" t="s">
        <v>533</v>
      </c>
      <c r="E202" s="21" t="s">
        <v>1018</v>
      </c>
      <c r="F202" s="35">
        <v>44666</v>
      </c>
      <c r="G202" s="35">
        <v>44667</v>
      </c>
      <c r="H202" s="21" t="s">
        <v>1019</v>
      </c>
      <c r="I202" s="22" t="s">
        <v>727</v>
      </c>
      <c r="J202" s="35">
        <v>44666</v>
      </c>
      <c r="K202" s="35">
        <v>44667</v>
      </c>
      <c r="L202" s="28"/>
      <c r="M202" s="10">
        <v>3400</v>
      </c>
      <c r="N202" s="10">
        <f t="shared" si="24"/>
        <v>0</v>
      </c>
      <c r="O202" s="28"/>
      <c r="P202" s="10">
        <v>2900</v>
      </c>
      <c r="Q202" s="10">
        <f t="shared" si="25"/>
        <v>0</v>
      </c>
      <c r="R202" s="28"/>
      <c r="S202" s="10">
        <v>2800</v>
      </c>
      <c r="T202" s="10">
        <f t="shared" si="26"/>
        <v>0</v>
      </c>
      <c r="U202" s="29">
        <v>7</v>
      </c>
      <c r="V202" s="10">
        <v>150</v>
      </c>
      <c r="W202" s="10">
        <f t="shared" si="29"/>
        <v>1050</v>
      </c>
      <c r="X202" s="29">
        <v>7</v>
      </c>
      <c r="Y202" s="10">
        <v>150</v>
      </c>
      <c r="Z202" s="10">
        <f t="shared" si="30"/>
        <v>1050</v>
      </c>
      <c r="AA202" s="29">
        <v>7</v>
      </c>
      <c r="AB202" s="10">
        <v>150</v>
      </c>
      <c r="AC202" s="10">
        <f t="shared" si="31"/>
        <v>1050</v>
      </c>
      <c r="AD202" s="29">
        <v>21</v>
      </c>
      <c r="AE202" s="26">
        <v>7</v>
      </c>
      <c r="AF202" s="7">
        <f t="shared" si="27"/>
        <v>147</v>
      </c>
      <c r="AG202" s="152">
        <v>1</v>
      </c>
      <c r="AH202" s="139">
        <f t="shared" si="32"/>
        <v>42</v>
      </c>
      <c r="AI202" s="139">
        <f t="shared" si="34"/>
        <v>3297</v>
      </c>
      <c r="AJ202" s="109">
        <f t="shared" si="33"/>
        <v>3297</v>
      </c>
      <c r="AM202" t="b">
        <f>D202='15.02.2022 Смета'!D204</f>
        <v>1</v>
      </c>
      <c r="AN202" t="b">
        <f>F202='15.02.2022 Смета'!E204</f>
        <v>1</v>
      </c>
      <c r="AO202" t="b">
        <f>G202='15.02.2022 Смета'!F204</f>
        <v>1</v>
      </c>
      <c r="AP202" t="b">
        <f>H202='15.02.2022 Смета'!G204</f>
        <v>0</v>
      </c>
    </row>
    <row r="203" spans="1:42" ht="52.15" customHeight="1" x14ac:dyDescent="0.25">
      <c r="A203" s="108">
        <v>168</v>
      </c>
      <c r="B203" s="8" t="s">
        <v>268</v>
      </c>
      <c r="C203" s="21" t="s">
        <v>152</v>
      </c>
      <c r="D203" s="22" t="s">
        <v>596</v>
      </c>
      <c r="E203" s="21" t="s">
        <v>1018</v>
      </c>
      <c r="F203" s="35">
        <v>44667</v>
      </c>
      <c r="G203" s="35">
        <v>44668</v>
      </c>
      <c r="H203" s="21" t="s">
        <v>1019</v>
      </c>
      <c r="I203" s="22" t="s">
        <v>727</v>
      </c>
      <c r="J203" s="35">
        <v>44667</v>
      </c>
      <c r="K203" s="35">
        <v>44668</v>
      </c>
      <c r="L203" s="10"/>
      <c r="M203" s="10">
        <v>3400</v>
      </c>
      <c r="N203" s="10">
        <f t="shared" si="24"/>
        <v>0</v>
      </c>
      <c r="O203" s="10"/>
      <c r="P203" s="10">
        <v>2900</v>
      </c>
      <c r="Q203" s="10">
        <f t="shared" si="25"/>
        <v>0</v>
      </c>
      <c r="R203" s="10"/>
      <c r="S203" s="10">
        <v>2800</v>
      </c>
      <c r="T203" s="10">
        <f t="shared" si="26"/>
        <v>0</v>
      </c>
      <c r="U203" s="10">
        <v>32</v>
      </c>
      <c r="V203" s="10">
        <v>150</v>
      </c>
      <c r="W203" s="10">
        <f t="shared" si="29"/>
        <v>4800</v>
      </c>
      <c r="X203" s="10">
        <v>32</v>
      </c>
      <c r="Y203" s="10">
        <v>150</v>
      </c>
      <c r="Z203" s="10">
        <f t="shared" si="30"/>
        <v>4800</v>
      </c>
      <c r="AA203" s="10">
        <v>32</v>
      </c>
      <c r="AB203" s="10">
        <v>150</v>
      </c>
      <c r="AC203" s="10">
        <f t="shared" si="31"/>
        <v>4800</v>
      </c>
      <c r="AD203" s="11">
        <v>96</v>
      </c>
      <c r="AE203" s="26">
        <v>7</v>
      </c>
      <c r="AF203" s="7">
        <f t="shared" si="27"/>
        <v>672</v>
      </c>
      <c r="AG203" s="152">
        <v>1</v>
      </c>
      <c r="AH203" s="139">
        <f t="shared" si="32"/>
        <v>192</v>
      </c>
      <c r="AI203" s="139">
        <f t="shared" si="34"/>
        <v>15072</v>
      </c>
      <c r="AJ203" s="109">
        <f t="shared" si="33"/>
        <v>15072</v>
      </c>
      <c r="AM203" t="b">
        <f>D203='15.02.2022 Смета'!D205</f>
        <v>1</v>
      </c>
      <c r="AN203" t="b">
        <f>F203='15.02.2022 Смета'!E205</f>
        <v>1</v>
      </c>
      <c r="AO203" t="b">
        <f>G203='15.02.2022 Смета'!F205</f>
        <v>1</v>
      </c>
      <c r="AP203" t="b">
        <f>H203='15.02.2022 Смета'!G205</f>
        <v>0</v>
      </c>
    </row>
    <row r="204" spans="1:42" ht="16.149999999999999" customHeight="1" x14ac:dyDescent="0.25">
      <c r="A204" s="114">
        <v>169</v>
      </c>
      <c r="B204" s="8" t="s">
        <v>268</v>
      </c>
      <c r="C204" s="21" t="s">
        <v>152</v>
      </c>
      <c r="D204" s="22" t="s">
        <v>597</v>
      </c>
      <c r="E204" s="21" t="s">
        <v>358</v>
      </c>
      <c r="F204" s="35">
        <v>44667</v>
      </c>
      <c r="G204" s="35">
        <v>44668</v>
      </c>
      <c r="H204" s="21" t="s">
        <v>1019</v>
      </c>
      <c r="I204" s="22" t="s">
        <v>358</v>
      </c>
      <c r="J204" s="35">
        <v>44667</v>
      </c>
      <c r="K204" s="35">
        <v>44668</v>
      </c>
      <c r="L204" s="10"/>
      <c r="M204" s="10">
        <v>3400</v>
      </c>
      <c r="N204" s="10">
        <f t="shared" si="24"/>
        <v>0</v>
      </c>
      <c r="O204" s="10"/>
      <c r="P204" s="10">
        <v>2900</v>
      </c>
      <c r="Q204" s="10">
        <f t="shared" si="25"/>
        <v>0</v>
      </c>
      <c r="R204" s="10"/>
      <c r="S204" s="10">
        <v>2800</v>
      </c>
      <c r="T204" s="10">
        <f t="shared" si="26"/>
        <v>0</v>
      </c>
      <c r="U204" s="10">
        <v>8</v>
      </c>
      <c r="V204" s="10">
        <v>150</v>
      </c>
      <c r="W204" s="10">
        <f t="shared" si="29"/>
        <v>1200</v>
      </c>
      <c r="X204" s="10">
        <v>8</v>
      </c>
      <c r="Y204" s="10">
        <v>150</v>
      </c>
      <c r="Z204" s="10">
        <f t="shared" si="30"/>
        <v>1200</v>
      </c>
      <c r="AA204" s="10">
        <v>8</v>
      </c>
      <c r="AB204" s="10">
        <v>150</v>
      </c>
      <c r="AC204" s="10">
        <f t="shared" si="31"/>
        <v>1200</v>
      </c>
      <c r="AD204" s="11">
        <v>24</v>
      </c>
      <c r="AE204" s="26">
        <v>7</v>
      </c>
      <c r="AF204" s="7">
        <f t="shared" si="27"/>
        <v>168</v>
      </c>
      <c r="AG204" s="152">
        <v>1</v>
      </c>
      <c r="AH204" s="145">
        <f t="shared" si="32"/>
        <v>48</v>
      </c>
      <c r="AI204" s="139">
        <f t="shared" si="34"/>
        <v>3768</v>
      </c>
      <c r="AJ204" s="118">
        <f t="shared" si="33"/>
        <v>3768</v>
      </c>
      <c r="AM204" t="b">
        <f>D204='15.02.2022 Смета'!D206</f>
        <v>1</v>
      </c>
      <c r="AN204" t="b">
        <f>F204='15.02.2022 Смета'!E206</f>
        <v>1</v>
      </c>
      <c r="AO204" t="b">
        <f>G204='15.02.2022 Смета'!F206</f>
        <v>1</v>
      </c>
      <c r="AP204" t="b">
        <f>H204='15.02.2022 Смета'!G206</f>
        <v>0</v>
      </c>
    </row>
    <row r="205" spans="1:42" ht="52.5" customHeight="1" x14ac:dyDescent="0.25">
      <c r="A205" s="108">
        <v>170</v>
      </c>
      <c r="B205" s="8" t="s">
        <v>268</v>
      </c>
      <c r="C205" s="21" t="s">
        <v>152</v>
      </c>
      <c r="D205" s="22" t="s">
        <v>598</v>
      </c>
      <c r="E205" s="21" t="s">
        <v>1018</v>
      </c>
      <c r="F205" s="35">
        <v>44750</v>
      </c>
      <c r="G205" s="35">
        <v>44752</v>
      </c>
      <c r="H205" s="21" t="s">
        <v>1086</v>
      </c>
      <c r="I205" s="22" t="s">
        <v>727</v>
      </c>
      <c r="J205" s="35">
        <v>44750</v>
      </c>
      <c r="K205" s="35">
        <v>44752</v>
      </c>
      <c r="L205" s="10"/>
      <c r="M205" s="10">
        <v>3400</v>
      </c>
      <c r="N205" s="10">
        <f t="shared" ref="N205:N282" si="35">L205*M205</f>
        <v>0</v>
      </c>
      <c r="O205" s="10"/>
      <c r="P205" s="10">
        <v>2900</v>
      </c>
      <c r="Q205" s="10">
        <f t="shared" ref="Q205:Q282" si="36">O205*P205</f>
        <v>0</v>
      </c>
      <c r="R205" s="10"/>
      <c r="S205" s="10">
        <v>2800</v>
      </c>
      <c r="T205" s="10">
        <f t="shared" ref="T205:T282" si="37">R205*S205</f>
        <v>0</v>
      </c>
      <c r="U205" s="10">
        <v>8</v>
      </c>
      <c r="V205" s="10">
        <v>150</v>
      </c>
      <c r="W205" s="10">
        <f t="shared" si="29"/>
        <v>1200</v>
      </c>
      <c r="X205" s="10">
        <v>8</v>
      </c>
      <c r="Y205" s="10">
        <v>150</v>
      </c>
      <c r="Z205" s="10">
        <f t="shared" si="30"/>
        <v>1200</v>
      </c>
      <c r="AA205" s="10">
        <v>8</v>
      </c>
      <c r="AB205" s="10">
        <v>150</v>
      </c>
      <c r="AC205" s="10">
        <f t="shared" si="31"/>
        <v>1200</v>
      </c>
      <c r="AD205" s="11">
        <v>24</v>
      </c>
      <c r="AE205" s="26">
        <v>7</v>
      </c>
      <c r="AF205" s="7">
        <f t="shared" ref="AF205:AF211" si="38">AD205*AE205</f>
        <v>168</v>
      </c>
      <c r="AG205" s="152">
        <v>1</v>
      </c>
      <c r="AH205" s="145">
        <f t="shared" si="32"/>
        <v>48</v>
      </c>
      <c r="AI205" s="139">
        <f t="shared" si="34"/>
        <v>3768</v>
      </c>
      <c r="AJ205" s="118">
        <f t="shared" si="33"/>
        <v>3768</v>
      </c>
      <c r="AM205" t="b">
        <f>D205='15.02.2022 Смета'!D207</f>
        <v>1</v>
      </c>
      <c r="AN205" t="b">
        <f>F205='15.02.2022 Смета'!E207</f>
        <v>1</v>
      </c>
      <c r="AO205" t="b">
        <f>G205='15.02.2022 Смета'!F207</f>
        <v>1</v>
      </c>
      <c r="AP205" t="b">
        <f>H205='15.02.2022 Смета'!G207</f>
        <v>0</v>
      </c>
    </row>
    <row r="206" spans="1:42" ht="52.9" customHeight="1" x14ac:dyDescent="0.25">
      <c r="A206" s="114">
        <v>171</v>
      </c>
      <c r="B206" s="8" t="s">
        <v>268</v>
      </c>
      <c r="C206" s="21" t="s">
        <v>152</v>
      </c>
      <c r="D206" s="22" t="s">
        <v>599</v>
      </c>
      <c r="E206" s="21" t="s">
        <v>1018</v>
      </c>
      <c r="F206" s="35">
        <v>44750</v>
      </c>
      <c r="G206" s="35">
        <v>44752</v>
      </c>
      <c r="H206" s="21" t="s">
        <v>1086</v>
      </c>
      <c r="I206" s="22" t="s">
        <v>727</v>
      </c>
      <c r="J206" s="35">
        <v>44750</v>
      </c>
      <c r="K206" s="35">
        <v>44752</v>
      </c>
      <c r="L206" s="10"/>
      <c r="M206" s="10">
        <v>3400</v>
      </c>
      <c r="N206" s="10">
        <f t="shared" si="35"/>
        <v>0</v>
      </c>
      <c r="O206" s="10"/>
      <c r="P206" s="10">
        <v>2900</v>
      </c>
      <c r="Q206" s="10">
        <f t="shared" si="36"/>
        <v>0</v>
      </c>
      <c r="R206" s="10"/>
      <c r="S206" s="10">
        <v>2800</v>
      </c>
      <c r="T206" s="10">
        <f t="shared" si="37"/>
        <v>0</v>
      </c>
      <c r="U206" s="10">
        <v>2</v>
      </c>
      <c r="V206" s="10">
        <v>150</v>
      </c>
      <c r="W206" s="10">
        <f t="shared" si="29"/>
        <v>300</v>
      </c>
      <c r="X206" s="10">
        <v>2</v>
      </c>
      <c r="Y206" s="10">
        <v>150</v>
      </c>
      <c r="Z206" s="10">
        <f t="shared" si="30"/>
        <v>300</v>
      </c>
      <c r="AA206" s="10">
        <v>2</v>
      </c>
      <c r="AB206" s="10">
        <v>150</v>
      </c>
      <c r="AC206" s="10">
        <f t="shared" si="31"/>
        <v>300</v>
      </c>
      <c r="AD206" s="11">
        <v>6</v>
      </c>
      <c r="AE206" s="26">
        <v>7</v>
      </c>
      <c r="AF206" s="7">
        <f t="shared" si="38"/>
        <v>42</v>
      </c>
      <c r="AG206" s="152">
        <v>1</v>
      </c>
      <c r="AH206" s="145">
        <f t="shared" si="32"/>
        <v>12</v>
      </c>
      <c r="AI206" s="139">
        <f t="shared" si="34"/>
        <v>942</v>
      </c>
      <c r="AJ206" s="118">
        <f t="shared" si="33"/>
        <v>942</v>
      </c>
      <c r="AM206" t="b">
        <f>D206='15.02.2022 Смета'!D208</f>
        <v>1</v>
      </c>
      <c r="AN206" t="b">
        <f>F206='15.02.2022 Смета'!E208</f>
        <v>1</v>
      </c>
      <c r="AO206" t="b">
        <f>G206='15.02.2022 Смета'!F208</f>
        <v>1</v>
      </c>
      <c r="AP206" t="b">
        <f>H206='15.02.2022 Смета'!G208</f>
        <v>0</v>
      </c>
    </row>
    <row r="207" spans="1:42" ht="39.4" customHeight="1" x14ac:dyDescent="0.25">
      <c r="A207" s="108">
        <v>172</v>
      </c>
      <c r="B207" s="8" t="s">
        <v>268</v>
      </c>
      <c r="C207" s="21" t="s">
        <v>152</v>
      </c>
      <c r="D207" s="22" t="s">
        <v>600</v>
      </c>
      <c r="E207" s="21" t="s">
        <v>823</v>
      </c>
      <c r="F207" s="35">
        <v>44727</v>
      </c>
      <c r="G207" s="35">
        <v>44730</v>
      </c>
      <c r="H207" s="21" t="s">
        <v>310</v>
      </c>
      <c r="I207" s="22" t="s">
        <v>823</v>
      </c>
      <c r="J207" s="35">
        <v>44727</v>
      </c>
      <c r="K207" s="35">
        <v>44730</v>
      </c>
      <c r="L207" s="10"/>
      <c r="M207" s="10">
        <v>3400</v>
      </c>
      <c r="N207" s="10">
        <f t="shared" si="35"/>
        <v>0</v>
      </c>
      <c r="O207" s="10"/>
      <c r="P207" s="10">
        <v>2900</v>
      </c>
      <c r="Q207" s="10">
        <f t="shared" si="36"/>
        <v>0</v>
      </c>
      <c r="R207" s="10"/>
      <c r="S207" s="10">
        <v>2800</v>
      </c>
      <c r="T207" s="10">
        <f t="shared" si="37"/>
        <v>0</v>
      </c>
      <c r="U207" s="10">
        <v>32</v>
      </c>
      <c r="V207" s="10">
        <v>150</v>
      </c>
      <c r="W207" s="10">
        <f t="shared" si="29"/>
        <v>4800</v>
      </c>
      <c r="X207" s="10">
        <v>32</v>
      </c>
      <c r="Y207" s="10">
        <v>150</v>
      </c>
      <c r="Z207" s="10">
        <f t="shared" si="30"/>
        <v>4800</v>
      </c>
      <c r="AA207" s="10">
        <v>32</v>
      </c>
      <c r="AB207" s="10">
        <v>150</v>
      </c>
      <c r="AC207" s="10">
        <f t="shared" si="31"/>
        <v>4800</v>
      </c>
      <c r="AD207" s="11">
        <v>96</v>
      </c>
      <c r="AE207" s="26">
        <v>7</v>
      </c>
      <c r="AF207" s="7">
        <f t="shared" si="38"/>
        <v>672</v>
      </c>
      <c r="AG207" s="152">
        <v>1</v>
      </c>
      <c r="AH207" s="145">
        <f t="shared" si="32"/>
        <v>192</v>
      </c>
      <c r="AI207" s="139">
        <f t="shared" si="34"/>
        <v>15072</v>
      </c>
      <c r="AJ207" s="118">
        <f t="shared" si="33"/>
        <v>15072</v>
      </c>
      <c r="AM207" t="b">
        <f>D207='15.02.2022 Смета'!D209</f>
        <v>1</v>
      </c>
      <c r="AN207" t="b">
        <f>F207='15.02.2022 Смета'!E209</f>
        <v>1</v>
      </c>
      <c r="AO207" t="b">
        <f>G207='15.02.2022 Смета'!F209</f>
        <v>1</v>
      </c>
      <c r="AP207" t="b">
        <f>H207='15.02.2022 Смета'!G209</f>
        <v>1</v>
      </c>
    </row>
    <row r="208" spans="1:42" ht="16.149999999999999" customHeight="1" x14ac:dyDescent="0.25">
      <c r="A208" s="114">
        <v>173</v>
      </c>
      <c r="B208" s="8" t="s">
        <v>268</v>
      </c>
      <c r="C208" s="21" t="s">
        <v>152</v>
      </c>
      <c r="D208" s="22" t="s">
        <v>601</v>
      </c>
      <c r="E208" s="21" t="s">
        <v>340</v>
      </c>
      <c r="F208" s="35">
        <v>44727</v>
      </c>
      <c r="G208" s="35">
        <v>44730</v>
      </c>
      <c r="H208" s="21" t="s">
        <v>310</v>
      </c>
      <c r="I208" s="22" t="s">
        <v>340</v>
      </c>
      <c r="J208" s="35">
        <v>44727</v>
      </c>
      <c r="K208" s="35">
        <v>44730</v>
      </c>
      <c r="L208" s="10"/>
      <c r="M208" s="10">
        <v>3400</v>
      </c>
      <c r="N208" s="10">
        <f t="shared" si="35"/>
        <v>0</v>
      </c>
      <c r="O208" s="10"/>
      <c r="P208" s="10">
        <v>2900</v>
      </c>
      <c r="Q208" s="10">
        <f t="shared" si="36"/>
        <v>0</v>
      </c>
      <c r="R208" s="10"/>
      <c r="S208" s="10">
        <v>2800</v>
      </c>
      <c r="T208" s="10">
        <f t="shared" si="37"/>
        <v>0</v>
      </c>
      <c r="U208" s="10">
        <v>6</v>
      </c>
      <c r="V208" s="10">
        <v>150</v>
      </c>
      <c r="W208" s="10">
        <f t="shared" si="29"/>
        <v>900</v>
      </c>
      <c r="X208" s="10">
        <v>6</v>
      </c>
      <c r="Y208" s="10">
        <v>150</v>
      </c>
      <c r="Z208" s="10">
        <f t="shared" si="30"/>
        <v>900</v>
      </c>
      <c r="AA208" s="10">
        <v>6</v>
      </c>
      <c r="AB208" s="10">
        <v>150</v>
      </c>
      <c r="AC208" s="10">
        <f t="shared" si="31"/>
        <v>900</v>
      </c>
      <c r="AD208" s="11">
        <v>18</v>
      </c>
      <c r="AE208" s="26">
        <v>7</v>
      </c>
      <c r="AF208" s="7">
        <f t="shared" si="38"/>
        <v>126</v>
      </c>
      <c r="AG208" s="152">
        <v>1</v>
      </c>
      <c r="AH208" s="145">
        <f t="shared" si="32"/>
        <v>36</v>
      </c>
      <c r="AI208" s="139">
        <f t="shared" si="34"/>
        <v>2826</v>
      </c>
      <c r="AJ208" s="118">
        <f t="shared" si="33"/>
        <v>2826</v>
      </c>
      <c r="AM208" t="b">
        <f>D208='15.02.2022 Смета'!D210</f>
        <v>1</v>
      </c>
      <c r="AN208" t="b">
        <f>F208='15.02.2022 Смета'!E210</f>
        <v>1</v>
      </c>
      <c r="AO208" t="b">
        <f>G208='15.02.2022 Смета'!F210</f>
        <v>1</v>
      </c>
      <c r="AP208" t="b">
        <f>H208='15.02.2022 Смета'!G210</f>
        <v>1</v>
      </c>
    </row>
    <row r="209" spans="1:42" ht="17.649999999999999" customHeight="1" x14ac:dyDescent="0.25">
      <c r="A209" s="106"/>
      <c r="B209" s="96"/>
      <c r="C209" s="97"/>
      <c r="D209" s="179" t="s">
        <v>861</v>
      </c>
      <c r="E209" s="99"/>
      <c r="F209" s="99"/>
      <c r="G209" s="99"/>
      <c r="H209" s="99"/>
      <c r="I209" s="99"/>
      <c r="J209" s="99"/>
      <c r="K209" s="99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2"/>
      <c r="AE209" s="79"/>
      <c r="AF209" s="79"/>
      <c r="AG209" s="153"/>
      <c r="AH209" s="151"/>
      <c r="AI209" s="151"/>
      <c r="AJ209" s="164"/>
      <c r="AM209" t="b">
        <f>D209='15.02.2022 Смета'!D211</f>
        <v>1</v>
      </c>
      <c r="AN209" t="b">
        <f>F209='15.02.2022 Смета'!E211</f>
        <v>1</v>
      </c>
      <c r="AO209" t="b">
        <f>G209='15.02.2022 Смета'!F211</f>
        <v>1</v>
      </c>
      <c r="AP209" t="b">
        <f>H209='15.02.2022 Смета'!G211</f>
        <v>1</v>
      </c>
    </row>
    <row r="210" spans="1:42" ht="27" customHeight="1" x14ac:dyDescent="0.25">
      <c r="A210" s="108">
        <v>174</v>
      </c>
      <c r="B210" s="8" t="s">
        <v>12</v>
      </c>
      <c r="C210" s="21" t="s">
        <v>123</v>
      </c>
      <c r="D210" s="22" t="s">
        <v>256</v>
      </c>
      <c r="E210" s="21" t="s">
        <v>822</v>
      </c>
      <c r="F210" s="35">
        <v>44622</v>
      </c>
      <c r="G210" s="35">
        <v>44624</v>
      </c>
      <c r="H210" s="21" t="s">
        <v>393</v>
      </c>
      <c r="I210" s="38" t="s">
        <v>822</v>
      </c>
      <c r="J210" s="35">
        <v>44622</v>
      </c>
      <c r="K210" s="35">
        <v>44624</v>
      </c>
      <c r="L210" s="10"/>
      <c r="M210" s="10">
        <v>3400</v>
      </c>
      <c r="N210" s="10">
        <f t="shared" si="35"/>
        <v>0</v>
      </c>
      <c r="O210" s="10"/>
      <c r="P210" s="10">
        <v>2900</v>
      </c>
      <c r="Q210" s="10">
        <f t="shared" si="36"/>
        <v>0</v>
      </c>
      <c r="R210" s="10"/>
      <c r="S210" s="10">
        <v>2800</v>
      </c>
      <c r="T210" s="10">
        <f t="shared" si="37"/>
        <v>0</v>
      </c>
      <c r="U210" s="10">
        <v>16</v>
      </c>
      <c r="V210" s="10">
        <v>150</v>
      </c>
      <c r="W210" s="10">
        <f t="shared" si="29"/>
        <v>2400</v>
      </c>
      <c r="X210" s="10">
        <v>16</v>
      </c>
      <c r="Y210" s="10">
        <v>150</v>
      </c>
      <c r="Z210" s="10">
        <f t="shared" si="30"/>
        <v>2400</v>
      </c>
      <c r="AA210" s="10">
        <v>32</v>
      </c>
      <c r="AB210" s="10">
        <v>150</v>
      </c>
      <c r="AC210" s="10">
        <f t="shared" si="31"/>
        <v>4800</v>
      </c>
      <c r="AD210" s="11"/>
      <c r="AE210" s="26">
        <v>7</v>
      </c>
      <c r="AF210" s="7">
        <f t="shared" si="38"/>
        <v>0</v>
      </c>
      <c r="AG210" s="152">
        <v>1</v>
      </c>
      <c r="AH210" s="139">
        <f t="shared" si="32"/>
        <v>64</v>
      </c>
      <c r="AI210" s="139">
        <f t="shared" si="34"/>
        <v>9600</v>
      </c>
      <c r="AJ210" s="109">
        <f t="shared" si="33"/>
        <v>9600</v>
      </c>
      <c r="AM210" t="b">
        <f>D210='15.02.2022 Смета'!D212</f>
        <v>1</v>
      </c>
      <c r="AN210" t="b">
        <f>F210='15.02.2022 Смета'!E212</f>
        <v>1</v>
      </c>
      <c r="AO210" t="b">
        <f>G210='15.02.2022 Смета'!F212</f>
        <v>1</v>
      </c>
      <c r="AP210" t="b">
        <f>H210='15.02.2022 Смета'!G212</f>
        <v>1</v>
      </c>
    </row>
    <row r="211" spans="1:42" ht="27" customHeight="1" x14ac:dyDescent="0.25">
      <c r="A211" s="108">
        <v>175</v>
      </c>
      <c r="B211" s="8" t="s">
        <v>12</v>
      </c>
      <c r="C211" s="21" t="s">
        <v>123</v>
      </c>
      <c r="D211" s="22" t="s">
        <v>257</v>
      </c>
      <c r="E211" s="21" t="s">
        <v>439</v>
      </c>
      <c r="F211" s="35">
        <v>44672</v>
      </c>
      <c r="G211" s="35">
        <v>44674</v>
      </c>
      <c r="H211" s="21" t="s">
        <v>438</v>
      </c>
      <c r="I211" s="22" t="s">
        <v>439</v>
      </c>
      <c r="J211" s="35">
        <v>44672</v>
      </c>
      <c r="K211" s="35">
        <v>44674</v>
      </c>
      <c r="L211" s="10"/>
      <c r="M211" s="10">
        <v>3400</v>
      </c>
      <c r="N211" s="10">
        <f t="shared" si="35"/>
        <v>0</v>
      </c>
      <c r="O211" s="10"/>
      <c r="P211" s="10">
        <v>2900</v>
      </c>
      <c r="Q211" s="10">
        <f t="shared" si="36"/>
        <v>0</v>
      </c>
      <c r="R211" s="10"/>
      <c r="S211" s="10">
        <v>2800</v>
      </c>
      <c r="T211" s="10">
        <f t="shared" si="37"/>
        <v>0</v>
      </c>
      <c r="U211" s="10">
        <v>20</v>
      </c>
      <c r="V211" s="10">
        <v>150</v>
      </c>
      <c r="W211" s="10">
        <f t="shared" si="29"/>
        <v>3000</v>
      </c>
      <c r="X211" s="10">
        <v>20</v>
      </c>
      <c r="Y211" s="10">
        <v>150</v>
      </c>
      <c r="Z211" s="10">
        <f t="shared" si="30"/>
        <v>3000</v>
      </c>
      <c r="AA211" s="10">
        <v>40</v>
      </c>
      <c r="AB211" s="10">
        <v>150</v>
      </c>
      <c r="AC211" s="10">
        <f t="shared" si="31"/>
        <v>6000</v>
      </c>
      <c r="AD211" s="11">
        <v>80</v>
      </c>
      <c r="AE211" s="26">
        <v>7</v>
      </c>
      <c r="AF211" s="7">
        <f t="shared" si="38"/>
        <v>560</v>
      </c>
      <c r="AG211" s="152">
        <v>1</v>
      </c>
      <c r="AH211" s="139">
        <f t="shared" si="32"/>
        <v>160</v>
      </c>
      <c r="AI211" s="139">
        <f t="shared" si="34"/>
        <v>12560</v>
      </c>
      <c r="AJ211" s="109">
        <f t="shared" si="33"/>
        <v>12560</v>
      </c>
      <c r="AM211" t="b">
        <f>D211='15.02.2022 Смета'!D213</f>
        <v>1</v>
      </c>
      <c r="AN211" t="b">
        <f>F211='15.02.2022 Смета'!E213</f>
        <v>1</v>
      </c>
      <c r="AO211" t="b">
        <f>G211='15.02.2022 Смета'!F213</f>
        <v>1</v>
      </c>
      <c r="AP211" t="b">
        <f>H211='15.02.2022 Смета'!G213</f>
        <v>1</v>
      </c>
    </row>
    <row r="212" spans="1:42" ht="27" customHeight="1" x14ac:dyDescent="0.25">
      <c r="A212" s="108">
        <v>176</v>
      </c>
      <c r="B212" s="8"/>
      <c r="C212" s="47" t="s">
        <v>123</v>
      </c>
      <c r="D212" s="22" t="s">
        <v>45</v>
      </c>
      <c r="E212" s="21" t="s">
        <v>358</v>
      </c>
      <c r="F212" s="35">
        <v>44701</v>
      </c>
      <c r="G212" s="35">
        <v>44702</v>
      </c>
      <c r="H212" s="21" t="s">
        <v>438</v>
      </c>
      <c r="I212" s="51" t="s">
        <v>360</v>
      </c>
      <c r="J212" s="52">
        <v>44701</v>
      </c>
      <c r="K212" s="52">
        <v>44702</v>
      </c>
      <c r="L212" s="49"/>
      <c r="M212" s="49">
        <v>3400</v>
      </c>
      <c r="N212" s="49">
        <f t="shared" si="35"/>
        <v>0</v>
      </c>
      <c r="O212" s="49"/>
      <c r="P212" s="49">
        <v>2900</v>
      </c>
      <c r="Q212" s="49">
        <f t="shared" si="36"/>
        <v>0</v>
      </c>
      <c r="R212" s="49"/>
      <c r="S212" s="49">
        <v>2800</v>
      </c>
      <c r="T212" s="49">
        <f t="shared" si="37"/>
        <v>0</v>
      </c>
      <c r="U212" s="49">
        <v>2</v>
      </c>
      <c r="V212" s="49">
        <v>150</v>
      </c>
      <c r="W212" s="49">
        <f t="shared" si="29"/>
        <v>300</v>
      </c>
      <c r="X212" s="49">
        <v>3</v>
      </c>
      <c r="Y212" s="49">
        <v>150</v>
      </c>
      <c r="Z212" s="49">
        <f t="shared" si="30"/>
        <v>450</v>
      </c>
      <c r="AA212" s="49">
        <v>3</v>
      </c>
      <c r="AB212" s="49">
        <v>150</v>
      </c>
      <c r="AC212" s="49">
        <f t="shared" si="31"/>
        <v>450</v>
      </c>
      <c r="AD212" s="50"/>
      <c r="AE212" s="54">
        <v>7</v>
      </c>
      <c r="AF212" s="55">
        <v>150</v>
      </c>
      <c r="AG212" s="152">
        <v>1</v>
      </c>
      <c r="AH212" s="154">
        <f t="shared" si="32"/>
        <v>8</v>
      </c>
      <c r="AI212" s="139">
        <f t="shared" si="34"/>
        <v>1350</v>
      </c>
      <c r="AJ212" s="165">
        <f t="shared" si="33"/>
        <v>1350</v>
      </c>
      <c r="AM212" t="b">
        <f>D212='15.02.2022 Смета'!D214</f>
        <v>1</v>
      </c>
      <c r="AN212" t="b">
        <f>F212='15.02.2022 Смета'!E214</f>
        <v>1</v>
      </c>
      <c r="AO212" t="b">
        <f>G212='15.02.2022 Смета'!F214</f>
        <v>1</v>
      </c>
      <c r="AP212" t="b">
        <f>H212='15.02.2022 Смета'!G214</f>
        <v>0</v>
      </c>
    </row>
    <row r="213" spans="1:42" ht="27" customHeight="1" x14ac:dyDescent="0.25">
      <c r="A213" s="108">
        <v>177</v>
      </c>
      <c r="B213" s="8" t="s">
        <v>12</v>
      </c>
      <c r="C213" s="21" t="s">
        <v>123</v>
      </c>
      <c r="D213" s="22" t="s">
        <v>258</v>
      </c>
      <c r="E213" s="21" t="s">
        <v>358</v>
      </c>
      <c r="F213" s="35">
        <v>44736</v>
      </c>
      <c r="G213" s="35">
        <v>44738</v>
      </c>
      <c r="H213" s="21" t="s">
        <v>1087</v>
      </c>
      <c r="I213" s="22" t="s">
        <v>360</v>
      </c>
      <c r="J213" s="35">
        <v>44736</v>
      </c>
      <c r="K213" s="35">
        <v>44738</v>
      </c>
      <c r="L213" s="10"/>
      <c r="M213" s="10">
        <v>3400</v>
      </c>
      <c r="N213" s="10">
        <f t="shared" si="35"/>
        <v>0</v>
      </c>
      <c r="O213" s="10"/>
      <c r="P213" s="10">
        <v>2900</v>
      </c>
      <c r="Q213" s="10">
        <f t="shared" si="36"/>
        <v>0</v>
      </c>
      <c r="R213" s="10"/>
      <c r="S213" s="10">
        <v>2800</v>
      </c>
      <c r="T213" s="10">
        <f t="shared" si="37"/>
        <v>0</v>
      </c>
      <c r="U213" s="10">
        <v>16</v>
      </c>
      <c r="V213" s="10">
        <v>150</v>
      </c>
      <c r="W213" s="10">
        <f t="shared" si="29"/>
        <v>2400</v>
      </c>
      <c r="X213" s="10">
        <v>16</v>
      </c>
      <c r="Y213" s="10">
        <v>150</v>
      </c>
      <c r="Z213" s="10">
        <f t="shared" si="30"/>
        <v>2400</v>
      </c>
      <c r="AA213" s="10">
        <v>32</v>
      </c>
      <c r="AB213" s="10">
        <v>150</v>
      </c>
      <c r="AC213" s="10">
        <f t="shared" si="31"/>
        <v>4800</v>
      </c>
      <c r="AD213" s="11">
        <v>64</v>
      </c>
      <c r="AE213" s="26">
        <v>7</v>
      </c>
      <c r="AF213" s="7">
        <f>AD213*AE213</f>
        <v>448</v>
      </c>
      <c r="AG213" s="152">
        <v>1</v>
      </c>
      <c r="AH213" s="139">
        <f t="shared" si="32"/>
        <v>128</v>
      </c>
      <c r="AI213" s="139">
        <f t="shared" si="34"/>
        <v>10048</v>
      </c>
      <c r="AJ213" s="109">
        <f t="shared" si="33"/>
        <v>10048</v>
      </c>
      <c r="AM213" t="b">
        <f>D213='15.02.2022 Смета'!D215</f>
        <v>1</v>
      </c>
      <c r="AN213" t="b">
        <f>F213='15.02.2022 Смета'!E215</f>
        <v>1</v>
      </c>
      <c r="AO213" t="b">
        <f>G213='15.02.2022 Смета'!F215</f>
        <v>1</v>
      </c>
      <c r="AP213" t="b">
        <f>H213='15.02.2022 Смета'!G215</f>
        <v>0</v>
      </c>
    </row>
    <row r="214" spans="1:42" ht="27" customHeight="1" x14ac:dyDescent="0.25">
      <c r="A214" s="108">
        <v>178</v>
      </c>
      <c r="B214" s="8" t="s">
        <v>12</v>
      </c>
      <c r="C214" s="21" t="s">
        <v>123</v>
      </c>
      <c r="D214" s="22" t="s">
        <v>259</v>
      </c>
      <c r="E214" s="21" t="s">
        <v>1021</v>
      </c>
      <c r="F214" s="35">
        <v>44813</v>
      </c>
      <c r="G214" s="35">
        <v>44815</v>
      </c>
      <c r="H214" s="21" t="s">
        <v>323</v>
      </c>
      <c r="I214" s="22" t="s">
        <v>728</v>
      </c>
      <c r="J214" s="35">
        <v>44813</v>
      </c>
      <c r="K214" s="35">
        <v>44815</v>
      </c>
      <c r="L214" s="10"/>
      <c r="M214" s="10">
        <v>3400</v>
      </c>
      <c r="N214" s="10">
        <f t="shared" si="35"/>
        <v>0</v>
      </c>
      <c r="O214" s="10"/>
      <c r="P214" s="10">
        <v>2900</v>
      </c>
      <c r="Q214" s="10">
        <f t="shared" si="36"/>
        <v>0</v>
      </c>
      <c r="R214" s="10"/>
      <c r="S214" s="10">
        <v>2800</v>
      </c>
      <c r="T214" s="10">
        <f t="shared" si="37"/>
        <v>0</v>
      </c>
      <c r="U214" s="10">
        <v>40</v>
      </c>
      <c r="V214" s="10">
        <v>150</v>
      </c>
      <c r="W214" s="10">
        <f t="shared" si="29"/>
        <v>6000</v>
      </c>
      <c r="X214" s="10">
        <v>40</v>
      </c>
      <c r="Y214" s="10">
        <v>150</v>
      </c>
      <c r="Z214" s="10">
        <f t="shared" si="30"/>
        <v>6000</v>
      </c>
      <c r="AA214" s="10">
        <v>80</v>
      </c>
      <c r="AB214" s="10">
        <v>150</v>
      </c>
      <c r="AC214" s="10">
        <f t="shared" si="31"/>
        <v>12000</v>
      </c>
      <c r="AD214" s="11">
        <v>160</v>
      </c>
      <c r="AE214" s="26">
        <v>7</v>
      </c>
      <c r="AF214" s="7">
        <f>AD214*AE214</f>
        <v>1120</v>
      </c>
      <c r="AG214" s="152">
        <v>1</v>
      </c>
      <c r="AH214" s="139">
        <f t="shared" si="32"/>
        <v>320</v>
      </c>
      <c r="AI214" s="139">
        <f t="shared" si="34"/>
        <v>25120</v>
      </c>
      <c r="AJ214" s="109">
        <f t="shared" si="33"/>
        <v>25120</v>
      </c>
      <c r="AM214" t="b">
        <f>D214='15.02.2022 Смета'!D216</f>
        <v>1</v>
      </c>
      <c r="AN214" t="b">
        <f>F214='15.02.2022 Смета'!E216</f>
        <v>1</v>
      </c>
      <c r="AO214" t="b">
        <f>G214='15.02.2022 Смета'!F216</f>
        <v>1</v>
      </c>
      <c r="AP214" t="b">
        <f>H214='15.02.2022 Смета'!G216</f>
        <v>1</v>
      </c>
    </row>
    <row r="215" spans="1:42" ht="16.149999999999999" customHeight="1" x14ac:dyDescent="0.25">
      <c r="A215" s="106"/>
      <c r="B215" s="96"/>
      <c r="C215" s="97"/>
      <c r="D215" s="179" t="s">
        <v>862</v>
      </c>
      <c r="E215" s="99"/>
      <c r="F215" s="99"/>
      <c r="G215" s="99"/>
      <c r="H215" s="99"/>
      <c r="I215" s="99"/>
      <c r="J215" s="99"/>
      <c r="K215" s="99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2"/>
      <c r="AE215" s="79"/>
      <c r="AF215" s="79"/>
      <c r="AG215" s="153"/>
      <c r="AH215" s="151"/>
      <c r="AI215" s="151"/>
      <c r="AJ215" s="164"/>
      <c r="AM215" t="b">
        <f>D215='15.02.2022 Смета'!D217</f>
        <v>1</v>
      </c>
      <c r="AN215" t="b">
        <f>F215='15.02.2022 Смета'!E217</f>
        <v>1</v>
      </c>
      <c r="AO215" t="b">
        <f>G215='15.02.2022 Смета'!F217</f>
        <v>1</v>
      </c>
      <c r="AP215" t="b">
        <f>H215='15.02.2022 Смета'!G217</f>
        <v>1</v>
      </c>
    </row>
    <row r="216" spans="1:42" ht="16.149999999999999" customHeight="1" x14ac:dyDescent="0.25">
      <c r="A216" s="108">
        <v>179</v>
      </c>
      <c r="B216" s="8" t="s">
        <v>22</v>
      </c>
      <c r="C216" s="21" t="s">
        <v>108</v>
      </c>
      <c r="D216" s="22" t="s">
        <v>602</v>
      </c>
      <c r="E216" s="21" t="s">
        <v>358</v>
      </c>
      <c r="F216" s="35">
        <v>44657</v>
      </c>
      <c r="G216" s="35">
        <v>44661</v>
      </c>
      <c r="H216" s="21" t="s">
        <v>310</v>
      </c>
      <c r="I216" s="22" t="s">
        <v>358</v>
      </c>
      <c r="J216" s="35">
        <v>44657</v>
      </c>
      <c r="K216" s="35">
        <v>44661</v>
      </c>
      <c r="L216" s="10"/>
      <c r="M216" s="10">
        <v>3400</v>
      </c>
      <c r="N216" s="10">
        <f t="shared" si="35"/>
        <v>0</v>
      </c>
      <c r="O216" s="10"/>
      <c r="P216" s="10">
        <v>2900</v>
      </c>
      <c r="Q216" s="10">
        <f t="shared" si="36"/>
        <v>0</v>
      </c>
      <c r="R216" s="10"/>
      <c r="S216" s="10">
        <v>2800</v>
      </c>
      <c r="T216" s="10">
        <f t="shared" si="37"/>
        <v>0</v>
      </c>
      <c r="U216" s="10">
        <v>40</v>
      </c>
      <c r="V216" s="10">
        <v>150</v>
      </c>
      <c r="W216" s="10">
        <f t="shared" si="29"/>
        <v>6000</v>
      </c>
      <c r="X216" s="10">
        <v>20</v>
      </c>
      <c r="Y216" s="10">
        <v>150</v>
      </c>
      <c r="Z216" s="10">
        <f t="shared" si="30"/>
        <v>3000</v>
      </c>
      <c r="AA216" s="10">
        <v>20</v>
      </c>
      <c r="AB216" s="10">
        <v>150</v>
      </c>
      <c r="AC216" s="10">
        <f t="shared" si="31"/>
        <v>3000</v>
      </c>
      <c r="AD216" s="11">
        <v>86</v>
      </c>
      <c r="AE216" s="26">
        <v>7</v>
      </c>
      <c r="AF216" s="7">
        <f>(AD216*AE216)-132</f>
        <v>470</v>
      </c>
      <c r="AG216" s="152">
        <v>1</v>
      </c>
      <c r="AH216" s="139">
        <f t="shared" si="32"/>
        <v>166</v>
      </c>
      <c r="AI216" s="139">
        <f t="shared" si="34"/>
        <v>12470</v>
      </c>
      <c r="AJ216" s="109">
        <f t="shared" si="33"/>
        <v>12470</v>
      </c>
      <c r="AM216" t="b">
        <f>D216='15.02.2022 Смета'!D218</f>
        <v>1</v>
      </c>
      <c r="AN216" t="b">
        <f>F216='15.02.2022 Смета'!E218</f>
        <v>1</v>
      </c>
      <c r="AO216" t="b">
        <f>G216='15.02.2022 Смета'!F218</f>
        <v>1</v>
      </c>
      <c r="AP216" t="b">
        <f>H216='15.02.2022 Смета'!G218</f>
        <v>1</v>
      </c>
    </row>
    <row r="217" spans="1:42" ht="16.149999999999999" customHeight="1" x14ac:dyDescent="0.25">
      <c r="A217" s="108">
        <v>180</v>
      </c>
      <c r="B217" s="8"/>
      <c r="C217" s="21" t="s">
        <v>108</v>
      </c>
      <c r="D217" s="57" t="s">
        <v>831</v>
      </c>
      <c r="E217" s="9" t="s">
        <v>830</v>
      </c>
      <c r="F217" s="35">
        <v>44831</v>
      </c>
      <c r="G217" s="35">
        <v>44835</v>
      </c>
      <c r="H217" s="21" t="s">
        <v>310</v>
      </c>
      <c r="I217" s="57" t="s">
        <v>830</v>
      </c>
      <c r="J217" s="62">
        <v>44831</v>
      </c>
      <c r="K217" s="62">
        <v>44835</v>
      </c>
      <c r="L217" s="11">
        <v>4</v>
      </c>
      <c r="M217" s="10">
        <v>3400</v>
      </c>
      <c r="N217" s="10">
        <f t="shared" si="35"/>
        <v>13600</v>
      </c>
      <c r="O217" s="10">
        <v>4</v>
      </c>
      <c r="P217" s="10">
        <v>2900</v>
      </c>
      <c r="Q217" s="10">
        <f t="shared" si="36"/>
        <v>11600</v>
      </c>
      <c r="R217" s="10">
        <v>4</v>
      </c>
      <c r="S217" s="10">
        <v>2800</v>
      </c>
      <c r="T217" s="10">
        <f t="shared" si="37"/>
        <v>11200</v>
      </c>
      <c r="U217" s="10">
        <v>80</v>
      </c>
      <c r="V217" s="10">
        <v>150</v>
      </c>
      <c r="W217" s="10">
        <f t="shared" si="29"/>
        <v>12000</v>
      </c>
      <c r="X217" s="10">
        <v>40</v>
      </c>
      <c r="Y217" s="10">
        <v>150</v>
      </c>
      <c r="Z217" s="10">
        <f t="shared" si="30"/>
        <v>6000</v>
      </c>
      <c r="AA217" s="10">
        <v>40</v>
      </c>
      <c r="AB217" s="10">
        <v>150</v>
      </c>
      <c r="AC217" s="10">
        <f t="shared" si="31"/>
        <v>6000</v>
      </c>
      <c r="AD217" s="11">
        <v>172</v>
      </c>
      <c r="AE217" s="26">
        <v>7</v>
      </c>
      <c r="AF217" s="7">
        <f t="shared" ref="AF217:AF295" si="39">AD217*AE217</f>
        <v>1204</v>
      </c>
      <c r="AG217" s="152">
        <v>1</v>
      </c>
      <c r="AH217" s="139">
        <f t="shared" si="32"/>
        <v>344</v>
      </c>
      <c r="AI217" s="139">
        <f t="shared" si="34"/>
        <v>61604</v>
      </c>
      <c r="AJ217" s="109">
        <f t="shared" si="33"/>
        <v>61604</v>
      </c>
      <c r="AM217" t="b">
        <f>D217='15.02.2022 Смета'!D219</f>
        <v>1</v>
      </c>
      <c r="AN217" t="b">
        <f>F217='15.02.2022 Смета'!E219</f>
        <v>1</v>
      </c>
      <c r="AO217" t="b">
        <f>G217='15.02.2022 Смета'!F219</f>
        <v>1</v>
      </c>
      <c r="AP217" t="b">
        <f>H217='15.02.2022 Смета'!G219</f>
        <v>1</v>
      </c>
    </row>
    <row r="218" spans="1:42" ht="18" customHeight="1" x14ac:dyDescent="0.25">
      <c r="A218" s="106"/>
      <c r="B218" s="96"/>
      <c r="C218" s="97"/>
      <c r="D218" s="179" t="s">
        <v>912</v>
      </c>
      <c r="E218" s="99"/>
      <c r="F218" s="99"/>
      <c r="G218" s="99"/>
      <c r="H218" s="99"/>
      <c r="I218" s="99"/>
      <c r="J218" s="99"/>
      <c r="K218" s="99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2"/>
      <c r="AE218" s="79"/>
      <c r="AF218" s="79"/>
      <c r="AG218" s="153"/>
      <c r="AH218" s="151"/>
      <c r="AI218" s="151"/>
      <c r="AJ218" s="164"/>
      <c r="AM218" t="b">
        <f>D218='15.02.2022 Смета'!D220</f>
        <v>1</v>
      </c>
      <c r="AN218" t="b">
        <f>F218='15.02.2022 Смета'!E220</f>
        <v>1</v>
      </c>
      <c r="AO218" t="b">
        <f>G218='15.02.2022 Смета'!F220</f>
        <v>1</v>
      </c>
      <c r="AP218" t="b">
        <f>H218='15.02.2022 Смета'!G220</f>
        <v>1</v>
      </c>
    </row>
    <row r="219" spans="1:42" ht="16.149999999999999" customHeight="1" x14ac:dyDescent="0.25">
      <c r="A219" s="108">
        <v>181</v>
      </c>
      <c r="B219" s="8" t="s">
        <v>217</v>
      </c>
      <c r="C219" s="21" t="s">
        <v>133</v>
      </c>
      <c r="D219" s="22" t="s">
        <v>173</v>
      </c>
      <c r="E219" s="21" t="s">
        <v>700</v>
      </c>
      <c r="F219" s="35">
        <v>44629</v>
      </c>
      <c r="G219" s="35">
        <v>44631</v>
      </c>
      <c r="H219" s="21" t="s">
        <v>301</v>
      </c>
      <c r="I219" s="22" t="s">
        <v>340</v>
      </c>
      <c r="J219" s="35">
        <v>44629</v>
      </c>
      <c r="K219" s="35">
        <v>44631</v>
      </c>
      <c r="L219" s="10"/>
      <c r="M219" s="10">
        <v>3400</v>
      </c>
      <c r="N219" s="10">
        <f t="shared" si="35"/>
        <v>0</v>
      </c>
      <c r="O219" s="10"/>
      <c r="P219" s="10">
        <v>2900</v>
      </c>
      <c r="Q219" s="10">
        <f t="shared" si="36"/>
        <v>0</v>
      </c>
      <c r="R219" s="10"/>
      <c r="S219" s="10">
        <v>2800</v>
      </c>
      <c r="T219" s="10">
        <f t="shared" si="37"/>
        <v>0</v>
      </c>
      <c r="U219" s="10">
        <v>22</v>
      </c>
      <c r="V219" s="10">
        <v>150</v>
      </c>
      <c r="W219" s="10">
        <f t="shared" si="29"/>
        <v>3300</v>
      </c>
      <c r="X219" s="10">
        <v>22</v>
      </c>
      <c r="Y219" s="10">
        <v>150</v>
      </c>
      <c r="Z219" s="10">
        <f t="shared" si="30"/>
        <v>3300</v>
      </c>
      <c r="AA219" s="10">
        <v>28</v>
      </c>
      <c r="AB219" s="10">
        <v>150</v>
      </c>
      <c r="AC219" s="10">
        <f t="shared" si="31"/>
        <v>4200</v>
      </c>
      <c r="AD219" s="11"/>
      <c r="AE219" s="26">
        <v>7</v>
      </c>
      <c r="AF219" s="7">
        <f t="shared" si="39"/>
        <v>0</v>
      </c>
      <c r="AG219" s="152">
        <v>1</v>
      </c>
      <c r="AH219" s="139">
        <f t="shared" si="32"/>
        <v>72</v>
      </c>
      <c r="AI219" s="139">
        <f t="shared" si="34"/>
        <v>10800</v>
      </c>
      <c r="AJ219" s="109">
        <f t="shared" si="33"/>
        <v>10800</v>
      </c>
      <c r="AM219" t="b">
        <f>D219='15.02.2022 Смета'!D221</f>
        <v>1</v>
      </c>
      <c r="AN219" t="b">
        <f>F219='15.02.2022 Смета'!E221</f>
        <v>1</v>
      </c>
      <c r="AO219" t="b">
        <f>G219='15.02.2022 Смета'!F221</f>
        <v>1</v>
      </c>
      <c r="AP219" t="b">
        <f>H219='15.02.2022 Смета'!G221</f>
        <v>1</v>
      </c>
    </row>
    <row r="220" spans="1:42" ht="16.149999999999999" customHeight="1" x14ac:dyDescent="0.25">
      <c r="A220" s="108">
        <v>182</v>
      </c>
      <c r="B220" s="8" t="s">
        <v>217</v>
      </c>
      <c r="C220" s="21" t="s">
        <v>133</v>
      </c>
      <c r="D220" s="22" t="s">
        <v>603</v>
      </c>
      <c r="E220" s="21" t="s">
        <v>1022</v>
      </c>
      <c r="F220" s="35">
        <v>44661</v>
      </c>
      <c r="G220" s="35">
        <v>44666</v>
      </c>
      <c r="H220" s="21" t="s">
        <v>301</v>
      </c>
      <c r="I220" s="22" t="s">
        <v>729</v>
      </c>
      <c r="J220" s="35">
        <v>44661</v>
      </c>
      <c r="K220" s="35">
        <v>44666</v>
      </c>
      <c r="L220" s="10"/>
      <c r="M220" s="10">
        <v>3400</v>
      </c>
      <c r="N220" s="10">
        <f t="shared" si="35"/>
        <v>0</v>
      </c>
      <c r="O220" s="10"/>
      <c r="P220" s="10">
        <v>2900</v>
      </c>
      <c r="Q220" s="10">
        <f t="shared" si="36"/>
        <v>0</v>
      </c>
      <c r="R220" s="10"/>
      <c r="S220" s="10">
        <v>2800</v>
      </c>
      <c r="T220" s="10">
        <f t="shared" si="37"/>
        <v>0</v>
      </c>
      <c r="U220" s="10">
        <v>30</v>
      </c>
      <c r="V220" s="10">
        <v>150</v>
      </c>
      <c r="W220" s="10">
        <f t="shared" si="29"/>
        <v>4500</v>
      </c>
      <c r="X220" s="10">
        <v>30</v>
      </c>
      <c r="Y220" s="10">
        <v>150</v>
      </c>
      <c r="Z220" s="10">
        <f t="shared" si="30"/>
        <v>4500</v>
      </c>
      <c r="AA220" s="10">
        <v>36</v>
      </c>
      <c r="AB220" s="10">
        <v>150</v>
      </c>
      <c r="AC220" s="10">
        <f t="shared" si="31"/>
        <v>5400</v>
      </c>
      <c r="AD220" s="11">
        <v>96</v>
      </c>
      <c r="AE220" s="26">
        <v>7</v>
      </c>
      <c r="AF220" s="7">
        <f t="shared" si="39"/>
        <v>672</v>
      </c>
      <c r="AG220" s="152">
        <v>1</v>
      </c>
      <c r="AH220" s="139">
        <f t="shared" si="32"/>
        <v>192</v>
      </c>
      <c r="AI220" s="139">
        <f t="shared" si="34"/>
        <v>15072</v>
      </c>
      <c r="AJ220" s="109">
        <f t="shared" si="33"/>
        <v>15072</v>
      </c>
      <c r="AM220" t="b">
        <f>D220='15.02.2022 Смета'!D222</f>
        <v>1</v>
      </c>
      <c r="AN220" t="b">
        <f>F220='15.02.2022 Смета'!E222</f>
        <v>1</v>
      </c>
      <c r="AO220" t="b">
        <f>G220='15.02.2022 Смета'!F222</f>
        <v>1</v>
      </c>
      <c r="AP220" t="b">
        <f>H220='15.02.2022 Смета'!G222</f>
        <v>1</v>
      </c>
    </row>
    <row r="221" spans="1:42" ht="16.149999999999999" customHeight="1" x14ac:dyDescent="0.25">
      <c r="A221" s="108">
        <v>183</v>
      </c>
      <c r="B221" s="8" t="s">
        <v>217</v>
      </c>
      <c r="C221" s="21" t="s">
        <v>133</v>
      </c>
      <c r="D221" s="22" t="s">
        <v>586</v>
      </c>
      <c r="E221" s="21" t="s">
        <v>333</v>
      </c>
      <c r="F221" s="35">
        <v>44815</v>
      </c>
      <c r="G221" s="35">
        <v>44819</v>
      </c>
      <c r="H221" s="21" t="s">
        <v>301</v>
      </c>
      <c r="I221" s="22" t="s">
        <v>698</v>
      </c>
      <c r="J221" s="35">
        <v>44815</v>
      </c>
      <c r="K221" s="35">
        <v>44819</v>
      </c>
      <c r="L221" s="10">
        <v>6</v>
      </c>
      <c r="M221" s="10">
        <v>3400</v>
      </c>
      <c r="N221" s="10">
        <f t="shared" si="35"/>
        <v>20400</v>
      </c>
      <c r="O221" s="10">
        <v>6</v>
      </c>
      <c r="P221" s="10">
        <v>2900</v>
      </c>
      <c r="Q221" s="10">
        <f t="shared" si="36"/>
        <v>17400</v>
      </c>
      <c r="R221" s="10">
        <v>6</v>
      </c>
      <c r="S221" s="10">
        <v>2800</v>
      </c>
      <c r="T221" s="10">
        <f t="shared" si="37"/>
        <v>16800</v>
      </c>
      <c r="U221" s="10">
        <v>30</v>
      </c>
      <c r="V221" s="10">
        <v>150</v>
      </c>
      <c r="W221" s="10">
        <f t="shared" si="29"/>
        <v>4500</v>
      </c>
      <c r="X221" s="10">
        <v>30</v>
      </c>
      <c r="Y221" s="10">
        <v>150</v>
      </c>
      <c r="Z221" s="10">
        <f t="shared" si="30"/>
        <v>4500</v>
      </c>
      <c r="AA221" s="10">
        <v>36</v>
      </c>
      <c r="AB221" s="10">
        <v>150</v>
      </c>
      <c r="AC221" s="10">
        <f t="shared" si="31"/>
        <v>5400</v>
      </c>
      <c r="AD221" s="11">
        <v>96</v>
      </c>
      <c r="AE221" s="26">
        <v>7</v>
      </c>
      <c r="AF221" s="7">
        <f t="shared" si="39"/>
        <v>672</v>
      </c>
      <c r="AG221" s="152">
        <v>1</v>
      </c>
      <c r="AH221" s="139">
        <f t="shared" si="32"/>
        <v>210</v>
      </c>
      <c r="AI221" s="139">
        <f t="shared" si="34"/>
        <v>69672</v>
      </c>
      <c r="AJ221" s="109">
        <f t="shared" si="33"/>
        <v>69672</v>
      </c>
      <c r="AM221" t="b">
        <f>D221='15.02.2022 Смета'!D223</f>
        <v>1</v>
      </c>
      <c r="AN221" t="b">
        <f>F221='15.02.2022 Смета'!E223</f>
        <v>1</v>
      </c>
      <c r="AO221" t="b">
        <f>G221='15.02.2022 Смета'!F223</f>
        <v>1</v>
      </c>
      <c r="AP221" t="b">
        <f>H221='15.02.2022 Смета'!G223</f>
        <v>1</v>
      </c>
    </row>
    <row r="222" spans="1:42" ht="15" customHeight="1" x14ac:dyDescent="0.25">
      <c r="A222" s="106"/>
      <c r="B222" s="96"/>
      <c r="C222" s="97"/>
      <c r="D222" s="179" t="s">
        <v>863</v>
      </c>
      <c r="E222" s="99"/>
      <c r="F222" s="99"/>
      <c r="G222" s="99"/>
      <c r="H222" s="99"/>
      <c r="I222" s="99"/>
      <c r="J222" s="99"/>
      <c r="K222" s="99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2"/>
      <c r="AE222" s="79"/>
      <c r="AF222" s="79"/>
      <c r="AG222" s="153"/>
      <c r="AH222" s="151"/>
      <c r="AI222" s="151"/>
      <c r="AJ222" s="164"/>
      <c r="AM222" t="b">
        <f>D222='15.02.2022 Смета'!D224</f>
        <v>1</v>
      </c>
      <c r="AN222" t="b">
        <f>F222='15.02.2022 Смета'!E224</f>
        <v>1</v>
      </c>
      <c r="AO222" t="b">
        <f>G222='15.02.2022 Смета'!F224</f>
        <v>1</v>
      </c>
      <c r="AP222" t="b">
        <f>H222='15.02.2022 Смета'!G224</f>
        <v>1</v>
      </c>
    </row>
    <row r="223" spans="1:42" ht="16.149999999999999" customHeight="1" x14ac:dyDescent="0.25">
      <c r="A223" s="108">
        <v>184</v>
      </c>
      <c r="B223" s="8" t="s">
        <v>206</v>
      </c>
      <c r="C223" s="21" t="s">
        <v>132</v>
      </c>
      <c r="D223" s="22" t="s">
        <v>604</v>
      </c>
      <c r="E223" s="21" t="s">
        <v>330</v>
      </c>
      <c r="F223" s="35">
        <v>44598</v>
      </c>
      <c r="G223" s="35">
        <v>44605</v>
      </c>
      <c r="H223" s="21" t="s">
        <v>301</v>
      </c>
      <c r="I223" s="22" t="s">
        <v>330</v>
      </c>
      <c r="J223" s="35">
        <v>44598</v>
      </c>
      <c r="K223" s="35">
        <v>44605</v>
      </c>
      <c r="L223" s="10"/>
      <c r="M223" s="10">
        <v>3400</v>
      </c>
      <c r="N223" s="10">
        <f t="shared" si="35"/>
        <v>0</v>
      </c>
      <c r="O223" s="10"/>
      <c r="P223" s="10">
        <v>2900</v>
      </c>
      <c r="Q223" s="10">
        <f t="shared" si="36"/>
        <v>0</v>
      </c>
      <c r="R223" s="10"/>
      <c r="S223" s="10">
        <v>2800</v>
      </c>
      <c r="T223" s="10">
        <f t="shared" si="37"/>
        <v>0</v>
      </c>
      <c r="U223" s="10">
        <v>16</v>
      </c>
      <c r="V223" s="10">
        <v>150</v>
      </c>
      <c r="W223" s="10">
        <f t="shared" si="29"/>
        <v>2400</v>
      </c>
      <c r="X223" s="10">
        <v>16</v>
      </c>
      <c r="Y223" s="10">
        <v>150</v>
      </c>
      <c r="Z223" s="10">
        <f t="shared" si="30"/>
        <v>2400</v>
      </c>
      <c r="AA223" s="10">
        <v>16</v>
      </c>
      <c r="AB223" s="10">
        <v>150</v>
      </c>
      <c r="AC223" s="10">
        <f t="shared" si="31"/>
        <v>2400</v>
      </c>
      <c r="AD223" s="11"/>
      <c r="AE223" s="26">
        <v>7</v>
      </c>
      <c r="AF223" s="7">
        <f t="shared" si="39"/>
        <v>0</v>
      </c>
      <c r="AG223" s="152">
        <v>1</v>
      </c>
      <c r="AH223" s="139">
        <f t="shared" si="32"/>
        <v>48</v>
      </c>
      <c r="AI223" s="139">
        <f t="shared" si="34"/>
        <v>7200</v>
      </c>
      <c r="AJ223" s="109">
        <f t="shared" si="33"/>
        <v>7200</v>
      </c>
      <c r="AM223" t="b">
        <f>D223='15.02.2022 Смета'!D225</f>
        <v>1</v>
      </c>
      <c r="AN223" t="b">
        <f>F223='15.02.2022 Смета'!E225</f>
        <v>1</v>
      </c>
      <c r="AO223" t="b">
        <f>G223='15.02.2022 Смета'!F225</f>
        <v>1</v>
      </c>
      <c r="AP223" t="b">
        <f>H223='15.02.2022 Смета'!G225</f>
        <v>1</v>
      </c>
    </row>
    <row r="224" spans="1:42" ht="27" customHeight="1" x14ac:dyDescent="0.25">
      <c r="A224" s="108">
        <v>185</v>
      </c>
      <c r="B224" s="8" t="s">
        <v>206</v>
      </c>
      <c r="C224" s="21" t="s">
        <v>132</v>
      </c>
      <c r="D224" s="22" t="s">
        <v>276</v>
      </c>
      <c r="E224" s="21" t="s">
        <v>440</v>
      </c>
      <c r="F224" s="35">
        <v>44612</v>
      </c>
      <c r="G224" s="35">
        <v>44619</v>
      </c>
      <c r="H224" s="21" t="s">
        <v>394</v>
      </c>
      <c r="I224" s="22" t="s">
        <v>440</v>
      </c>
      <c r="J224" s="35">
        <v>44612</v>
      </c>
      <c r="K224" s="35">
        <v>44619</v>
      </c>
      <c r="L224" s="10"/>
      <c r="M224" s="10">
        <v>3400</v>
      </c>
      <c r="N224" s="10">
        <f t="shared" si="35"/>
        <v>0</v>
      </c>
      <c r="O224" s="10"/>
      <c r="P224" s="10">
        <v>2900</v>
      </c>
      <c r="Q224" s="10">
        <f t="shared" si="36"/>
        <v>0</v>
      </c>
      <c r="R224" s="10"/>
      <c r="S224" s="10">
        <v>2800</v>
      </c>
      <c r="T224" s="10">
        <f t="shared" si="37"/>
        <v>0</v>
      </c>
      <c r="U224" s="10">
        <v>16</v>
      </c>
      <c r="V224" s="10">
        <v>150</v>
      </c>
      <c r="W224" s="10">
        <f t="shared" si="29"/>
        <v>2400</v>
      </c>
      <c r="X224" s="10">
        <v>16</v>
      </c>
      <c r="Y224" s="10">
        <v>150</v>
      </c>
      <c r="Z224" s="10">
        <f t="shared" si="30"/>
        <v>2400</v>
      </c>
      <c r="AA224" s="10">
        <v>16</v>
      </c>
      <c r="AB224" s="10">
        <v>150</v>
      </c>
      <c r="AC224" s="10">
        <f t="shared" si="31"/>
        <v>2400</v>
      </c>
      <c r="AD224" s="11"/>
      <c r="AE224" s="26">
        <v>7</v>
      </c>
      <c r="AF224" s="7">
        <f t="shared" si="39"/>
        <v>0</v>
      </c>
      <c r="AG224" s="152">
        <v>1</v>
      </c>
      <c r="AH224" s="139">
        <f t="shared" si="32"/>
        <v>48</v>
      </c>
      <c r="AI224" s="139">
        <f t="shared" si="34"/>
        <v>7200</v>
      </c>
      <c r="AJ224" s="109">
        <f t="shared" si="33"/>
        <v>7200</v>
      </c>
      <c r="AM224" t="b">
        <f>D224='15.02.2022 Смета'!D226</f>
        <v>1</v>
      </c>
      <c r="AN224" t="b">
        <f>F224='15.02.2022 Смета'!E226</f>
        <v>1</v>
      </c>
      <c r="AO224" t="b">
        <f>G224='15.02.2022 Смета'!F226</f>
        <v>1</v>
      </c>
      <c r="AP224" t="b">
        <f>H224='15.02.2022 Смета'!G226</f>
        <v>1</v>
      </c>
    </row>
    <row r="225" spans="1:42" ht="27" customHeight="1" x14ac:dyDescent="0.25">
      <c r="A225" s="108">
        <v>186</v>
      </c>
      <c r="B225" s="8" t="s">
        <v>206</v>
      </c>
      <c r="C225" s="21" t="s">
        <v>132</v>
      </c>
      <c r="D225" s="22" t="s">
        <v>277</v>
      </c>
      <c r="E225" s="21" t="s">
        <v>471</v>
      </c>
      <c r="F225" s="35">
        <v>44625</v>
      </c>
      <c r="G225" s="35">
        <v>44640</v>
      </c>
      <c r="H225" s="21" t="s">
        <v>986</v>
      </c>
      <c r="I225" s="22" t="s">
        <v>471</v>
      </c>
      <c r="J225" s="35">
        <v>44625</v>
      </c>
      <c r="K225" s="35">
        <v>44640</v>
      </c>
      <c r="L225" s="10"/>
      <c r="M225" s="10">
        <v>3400</v>
      </c>
      <c r="N225" s="10">
        <f t="shared" si="35"/>
        <v>0</v>
      </c>
      <c r="O225" s="10"/>
      <c r="P225" s="10">
        <v>2900</v>
      </c>
      <c r="Q225" s="10">
        <f t="shared" si="36"/>
        <v>0</v>
      </c>
      <c r="R225" s="10"/>
      <c r="S225" s="10">
        <v>2800</v>
      </c>
      <c r="T225" s="10">
        <f t="shared" si="37"/>
        <v>0</v>
      </c>
      <c r="U225" s="10">
        <v>16</v>
      </c>
      <c r="V225" s="10">
        <v>150</v>
      </c>
      <c r="W225" s="10">
        <f t="shared" si="29"/>
        <v>2400</v>
      </c>
      <c r="X225" s="10">
        <v>16</v>
      </c>
      <c r="Y225" s="10">
        <v>150</v>
      </c>
      <c r="Z225" s="10">
        <f t="shared" si="30"/>
        <v>2400</v>
      </c>
      <c r="AA225" s="10">
        <v>16</v>
      </c>
      <c r="AB225" s="10">
        <v>150</v>
      </c>
      <c r="AC225" s="10">
        <f t="shared" si="31"/>
        <v>2400</v>
      </c>
      <c r="AD225" s="11"/>
      <c r="AE225" s="26">
        <v>7</v>
      </c>
      <c r="AF225" s="7">
        <f t="shared" si="39"/>
        <v>0</v>
      </c>
      <c r="AG225" s="152">
        <v>1</v>
      </c>
      <c r="AH225" s="145">
        <f t="shared" si="32"/>
        <v>48</v>
      </c>
      <c r="AI225" s="139">
        <f t="shared" si="34"/>
        <v>7200</v>
      </c>
      <c r="AJ225" s="118">
        <f t="shared" si="33"/>
        <v>7200</v>
      </c>
      <c r="AM225" t="b">
        <f>D225='15.02.2022 Смета'!D227</f>
        <v>1</v>
      </c>
      <c r="AN225" t="b">
        <f>F225='15.02.2022 Смета'!E227</f>
        <v>1</v>
      </c>
      <c r="AO225" t="b">
        <f>G225='15.02.2022 Смета'!F227</f>
        <v>1</v>
      </c>
      <c r="AP225" t="b">
        <f>H225='15.02.2022 Смета'!G227</f>
        <v>0</v>
      </c>
    </row>
    <row r="226" spans="1:42" ht="27" customHeight="1" x14ac:dyDescent="0.25">
      <c r="A226" s="108">
        <v>187</v>
      </c>
      <c r="B226" s="8" t="s">
        <v>206</v>
      </c>
      <c r="C226" s="21" t="s">
        <v>132</v>
      </c>
      <c r="D226" s="22" t="s">
        <v>278</v>
      </c>
      <c r="E226" s="21" t="s">
        <v>330</v>
      </c>
      <c r="F226" s="35">
        <v>44626</v>
      </c>
      <c r="G226" s="35">
        <v>44654</v>
      </c>
      <c r="H226" s="21" t="s">
        <v>987</v>
      </c>
      <c r="I226" s="22" t="s">
        <v>330</v>
      </c>
      <c r="J226" s="35">
        <v>44626</v>
      </c>
      <c r="K226" s="35">
        <v>44654</v>
      </c>
      <c r="L226" s="10"/>
      <c r="M226" s="10">
        <v>3400</v>
      </c>
      <c r="N226" s="10">
        <f t="shared" si="35"/>
        <v>0</v>
      </c>
      <c r="O226" s="10"/>
      <c r="P226" s="10">
        <v>2900</v>
      </c>
      <c r="Q226" s="10">
        <f t="shared" si="36"/>
        <v>0</v>
      </c>
      <c r="R226" s="10"/>
      <c r="S226" s="10">
        <v>2800</v>
      </c>
      <c r="T226" s="10">
        <f t="shared" si="37"/>
        <v>0</v>
      </c>
      <c r="U226" s="10">
        <v>18</v>
      </c>
      <c r="V226" s="10">
        <v>150</v>
      </c>
      <c r="W226" s="10">
        <f t="shared" si="29"/>
        <v>2700</v>
      </c>
      <c r="X226" s="10">
        <v>18</v>
      </c>
      <c r="Y226" s="10">
        <v>150</v>
      </c>
      <c r="Z226" s="10">
        <f t="shared" si="30"/>
        <v>2700</v>
      </c>
      <c r="AA226" s="10"/>
      <c r="AB226" s="10">
        <v>150</v>
      </c>
      <c r="AC226" s="10">
        <f t="shared" si="31"/>
        <v>0</v>
      </c>
      <c r="AD226" s="11"/>
      <c r="AE226" s="26">
        <v>7</v>
      </c>
      <c r="AF226" s="7">
        <f t="shared" si="39"/>
        <v>0</v>
      </c>
      <c r="AG226" s="152">
        <v>1</v>
      </c>
      <c r="AH226" s="145">
        <f t="shared" si="32"/>
        <v>36</v>
      </c>
      <c r="AI226" s="139">
        <f t="shared" si="34"/>
        <v>5400</v>
      </c>
      <c r="AJ226" s="118">
        <f t="shared" si="33"/>
        <v>5400</v>
      </c>
      <c r="AM226" t="b">
        <f>D226='15.02.2022 Смета'!D228</f>
        <v>1</v>
      </c>
      <c r="AN226" t="b">
        <f>F226='15.02.2022 Смета'!E228</f>
        <v>1</v>
      </c>
      <c r="AO226" t="b">
        <f>G226='15.02.2022 Смета'!F228</f>
        <v>1</v>
      </c>
      <c r="AP226" t="b">
        <f>H226='15.02.2022 Смета'!G228</f>
        <v>0</v>
      </c>
    </row>
    <row r="227" spans="1:42" ht="27" customHeight="1" x14ac:dyDescent="0.25">
      <c r="A227" s="108">
        <v>188</v>
      </c>
      <c r="B227" s="8" t="s">
        <v>186</v>
      </c>
      <c r="C227" s="21" t="s">
        <v>132</v>
      </c>
      <c r="D227" s="22" t="s">
        <v>279</v>
      </c>
      <c r="E227" s="21" t="s">
        <v>460</v>
      </c>
      <c r="F227" s="35">
        <v>44632</v>
      </c>
      <c r="G227" s="35">
        <v>44696</v>
      </c>
      <c r="H227" s="21" t="s">
        <v>779</v>
      </c>
      <c r="I227" s="22" t="s">
        <v>460</v>
      </c>
      <c r="J227" s="35">
        <v>44632</v>
      </c>
      <c r="K227" s="35">
        <v>44696</v>
      </c>
      <c r="L227" s="10"/>
      <c r="M227" s="10">
        <v>3400</v>
      </c>
      <c r="N227" s="10">
        <f t="shared" si="35"/>
        <v>0</v>
      </c>
      <c r="O227" s="10"/>
      <c r="P227" s="10">
        <v>2900</v>
      </c>
      <c r="Q227" s="10">
        <f t="shared" si="36"/>
        <v>0</v>
      </c>
      <c r="R227" s="10"/>
      <c r="S227" s="10">
        <v>2800</v>
      </c>
      <c r="T227" s="10">
        <f t="shared" si="37"/>
        <v>0</v>
      </c>
      <c r="U227" s="10">
        <v>20</v>
      </c>
      <c r="V227" s="10">
        <v>150</v>
      </c>
      <c r="W227" s="10">
        <f t="shared" si="29"/>
        <v>3000</v>
      </c>
      <c r="X227" s="10">
        <v>20</v>
      </c>
      <c r="Y227" s="10">
        <v>150</v>
      </c>
      <c r="Z227" s="10">
        <f t="shared" si="30"/>
        <v>3000</v>
      </c>
      <c r="AA227" s="10">
        <v>20</v>
      </c>
      <c r="AB227" s="10">
        <v>150</v>
      </c>
      <c r="AC227" s="10">
        <f t="shared" si="31"/>
        <v>3000</v>
      </c>
      <c r="AD227" s="11"/>
      <c r="AE227" s="26">
        <v>7</v>
      </c>
      <c r="AF227" s="7">
        <f t="shared" si="39"/>
        <v>0</v>
      </c>
      <c r="AG227" s="152">
        <v>1</v>
      </c>
      <c r="AH227" s="145">
        <f t="shared" si="32"/>
        <v>60</v>
      </c>
      <c r="AI227" s="139">
        <f t="shared" si="34"/>
        <v>9000</v>
      </c>
      <c r="AJ227" s="118">
        <f t="shared" si="33"/>
        <v>9000</v>
      </c>
      <c r="AM227" t="b">
        <f>D227='15.02.2022 Смета'!D229</f>
        <v>1</v>
      </c>
      <c r="AN227" t="b">
        <f>F227='15.02.2022 Смета'!E229</f>
        <v>1</v>
      </c>
      <c r="AO227" t="b">
        <f>G227='15.02.2022 Смета'!F229</f>
        <v>1</v>
      </c>
      <c r="AP227" t="b">
        <f>H227='15.02.2022 Смета'!G229</f>
        <v>0</v>
      </c>
    </row>
    <row r="228" spans="1:42" ht="27" customHeight="1" x14ac:dyDescent="0.25">
      <c r="A228" s="108">
        <v>189</v>
      </c>
      <c r="B228" s="8" t="s">
        <v>186</v>
      </c>
      <c r="C228" s="21" t="s">
        <v>132</v>
      </c>
      <c r="D228" s="22" t="s">
        <v>280</v>
      </c>
      <c r="E228" s="21" t="s">
        <v>1088</v>
      </c>
      <c r="F228" s="35">
        <v>44632</v>
      </c>
      <c r="G228" s="35">
        <v>44700</v>
      </c>
      <c r="H228" s="21" t="s">
        <v>779</v>
      </c>
      <c r="I228" s="22" t="s">
        <v>398</v>
      </c>
      <c r="J228" s="35">
        <v>44632</v>
      </c>
      <c r="K228" s="35">
        <v>44700</v>
      </c>
      <c r="L228" s="10"/>
      <c r="M228" s="10">
        <v>3400</v>
      </c>
      <c r="N228" s="10">
        <f t="shared" si="35"/>
        <v>0</v>
      </c>
      <c r="O228" s="10"/>
      <c r="P228" s="10">
        <v>2900</v>
      </c>
      <c r="Q228" s="10">
        <f t="shared" si="36"/>
        <v>0</v>
      </c>
      <c r="R228" s="10"/>
      <c r="S228" s="10">
        <v>2800</v>
      </c>
      <c r="T228" s="10">
        <f t="shared" si="37"/>
        <v>0</v>
      </c>
      <c r="U228" s="10">
        <v>20</v>
      </c>
      <c r="V228" s="10">
        <v>150</v>
      </c>
      <c r="W228" s="10">
        <f t="shared" si="29"/>
        <v>3000</v>
      </c>
      <c r="X228" s="10">
        <v>20</v>
      </c>
      <c r="Y228" s="10">
        <v>150</v>
      </c>
      <c r="Z228" s="10">
        <f t="shared" si="30"/>
        <v>3000</v>
      </c>
      <c r="AA228" s="10">
        <v>20</v>
      </c>
      <c r="AB228" s="10">
        <v>150</v>
      </c>
      <c r="AC228" s="10">
        <f t="shared" si="31"/>
        <v>3000</v>
      </c>
      <c r="AD228" s="11"/>
      <c r="AE228" s="26">
        <v>7</v>
      </c>
      <c r="AF228" s="7">
        <f t="shared" si="39"/>
        <v>0</v>
      </c>
      <c r="AG228" s="152">
        <v>1</v>
      </c>
      <c r="AH228" s="145">
        <f t="shared" si="32"/>
        <v>60</v>
      </c>
      <c r="AI228" s="139">
        <f t="shared" si="34"/>
        <v>9000</v>
      </c>
      <c r="AJ228" s="118">
        <f t="shared" si="33"/>
        <v>9000</v>
      </c>
      <c r="AM228" t="b">
        <f>D228='15.02.2022 Смета'!D230</f>
        <v>1</v>
      </c>
      <c r="AN228" t="b">
        <f>F228='15.02.2022 Смета'!E230</f>
        <v>1</v>
      </c>
      <c r="AO228" t="b">
        <f>G228='15.02.2022 Смета'!F230</f>
        <v>1</v>
      </c>
      <c r="AP228" t="b">
        <f>H228='15.02.2022 Смета'!G230</f>
        <v>1</v>
      </c>
    </row>
    <row r="229" spans="1:42" ht="26.25" x14ac:dyDescent="0.25">
      <c r="A229" s="108">
        <v>190</v>
      </c>
      <c r="B229" s="8" t="s">
        <v>186</v>
      </c>
      <c r="C229" s="21" t="s">
        <v>132</v>
      </c>
      <c r="D229" s="22" t="s">
        <v>76</v>
      </c>
      <c r="E229" s="21" t="s">
        <v>1089</v>
      </c>
      <c r="F229" s="35">
        <v>44647</v>
      </c>
      <c r="G229" s="35">
        <v>44714</v>
      </c>
      <c r="H229" s="21" t="s">
        <v>399</v>
      </c>
      <c r="I229" s="22" t="s">
        <v>400</v>
      </c>
      <c r="J229" s="35">
        <v>44647</v>
      </c>
      <c r="K229" s="35">
        <v>44714</v>
      </c>
      <c r="L229" s="10"/>
      <c r="M229" s="10">
        <v>3400</v>
      </c>
      <c r="N229" s="10">
        <f t="shared" si="35"/>
        <v>0</v>
      </c>
      <c r="O229" s="10"/>
      <c r="P229" s="10">
        <v>2900</v>
      </c>
      <c r="Q229" s="10">
        <f t="shared" si="36"/>
        <v>0</v>
      </c>
      <c r="R229" s="10"/>
      <c r="S229" s="10">
        <v>2800</v>
      </c>
      <c r="T229" s="10">
        <f t="shared" si="37"/>
        <v>0</v>
      </c>
      <c r="U229" s="10">
        <v>19</v>
      </c>
      <c r="V229" s="10">
        <v>150</v>
      </c>
      <c r="W229" s="10">
        <f t="shared" si="29"/>
        <v>2850</v>
      </c>
      <c r="X229" s="10">
        <v>19</v>
      </c>
      <c r="Y229" s="10">
        <v>150</v>
      </c>
      <c r="Z229" s="10">
        <f t="shared" si="30"/>
        <v>2850</v>
      </c>
      <c r="AA229" s="10">
        <v>19</v>
      </c>
      <c r="AB229" s="10">
        <v>150</v>
      </c>
      <c r="AC229" s="10">
        <f t="shared" si="31"/>
        <v>2850</v>
      </c>
      <c r="AD229" s="11"/>
      <c r="AE229" s="26">
        <v>7</v>
      </c>
      <c r="AF229" s="7">
        <f t="shared" si="39"/>
        <v>0</v>
      </c>
      <c r="AG229" s="152">
        <v>1</v>
      </c>
      <c r="AH229" s="145">
        <f t="shared" si="32"/>
        <v>57</v>
      </c>
      <c r="AI229" s="139">
        <f t="shared" si="34"/>
        <v>8550</v>
      </c>
      <c r="AJ229" s="118">
        <f t="shared" si="33"/>
        <v>8550</v>
      </c>
      <c r="AM229" t="b">
        <f>D229='15.02.2022 Смета'!D231</f>
        <v>1</v>
      </c>
      <c r="AN229" t="b">
        <f>F229='15.02.2022 Смета'!E231</f>
        <v>1</v>
      </c>
      <c r="AO229" t="b">
        <f>G229='15.02.2022 Смета'!F231</f>
        <v>1</v>
      </c>
      <c r="AP229" t="b">
        <f>H229='15.02.2022 Смета'!G231</f>
        <v>1</v>
      </c>
    </row>
    <row r="230" spans="1:42" ht="16.149999999999999" customHeight="1" x14ac:dyDescent="0.25">
      <c r="A230" s="108">
        <v>191</v>
      </c>
      <c r="B230" s="8" t="s">
        <v>186</v>
      </c>
      <c r="C230" s="21" t="s">
        <v>132</v>
      </c>
      <c r="D230" s="22" t="s">
        <v>281</v>
      </c>
      <c r="E230" s="21" t="s">
        <v>328</v>
      </c>
      <c r="F230" s="35">
        <v>44714</v>
      </c>
      <c r="G230" s="35">
        <v>44718</v>
      </c>
      <c r="H230" s="21" t="s">
        <v>321</v>
      </c>
      <c r="I230" s="38" t="s">
        <v>328</v>
      </c>
      <c r="J230" s="35">
        <v>44714</v>
      </c>
      <c r="K230" s="35">
        <v>44718</v>
      </c>
      <c r="L230" s="10">
        <v>1</v>
      </c>
      <c r="M230" s="10">
        <v>3400</v>
      </c>
      <c r="N230" s="10">
        <f t="shared" si="35"/>
        <v>3400</v>
      </c>
      <c r="O230" s="10">
        <v>1</v>
      </c>
      <c r="P230" s="10">
        <v>2900</v>
      </c>
      <c r="Q230" s="10">
        <f t="shared" si="36"/>
        <v>2900</v>
      </c>
      <c r="R230" s="10">
        <v>1</v>
      </c>
      <c r="S230" s="10">
        <v>2800</v>
      </c>
      <c r="T230" s="10">
        <f t="shared" si="37"/>
        <v>2800</v>
      </c>
      <c r="U230" s="10">
        <v>20</v>
      </c>
      <c r="V230" s="10">
        <v>150</v>
      </c>
      <c r="W230" s="10">
        <f t="shared" si="29"/>
        <v>3000</v>
      </c>
      <c r="X230" s="10">
        <v>20</v>
      </c>
      <c r="Y230" s="10">
        <v>150</v>
      </c>
      <c r="Z230" s="10">
        <f t="shared" si="30"/>
        <v>3000</v>
      </c>
      <c r="AA230" s="10">
        <v>20</v>
      </c>
      <c r="AB230" s="10">
        <v>150</v>
      </c>
      <c r="AC230" s="10">
        <f t="shared" si="31"/>
        <v>3000</v>
      </c>
      <c r="AD230" s="11"/>
      <c r="AE230" s="26">
        <v>7</v>
      </c>
      <c r="AF230" s="7">
        <f t="shared" si="39"/>
        <v>0</v>
      </c>
      <c r="AG230" s="152">
        <v>1</v>
      </c>
      <c r="AH230" s="145">
        <f t="shared" si="32"/>
        <v>63</v>
      </c>
      <c r="AI230" s="139">
        <f t="shared" si="34"/>
        <v>18100</v>
      </c>
      <c r="AJ230" s="118">
        <f t="shared" si="33"/>
        <v>18100</v>
      </c>
      <c r="AM230" t="b">
        <f>D230='15.02.2022 Смета'!D232</f>
        <v>1</v>
      </c>
      <c r="AN230" t="b">
        <f>F230='15.02.2022 Смета'!E232</f>
        <v>1</v>
      </c>
      <c r="AO230" t="b">
        <f>G230='15.02.2022 Смета'!F232</f>
        <v>1</v>
      </c>
      <c r="AP230" t="b">
        <f>H230='15.02.2022 Смета'!G232</f>
        <v>1</v>
      </c>
    </row>
    <row r="231" spans="1:42" ht="16.149999999999999" customHeight="1" x14ac:dyDescent="0.25">
      <c r="A231" s="108">
        <v>192</v>
      </c>
      <c r="B231" s="8" t="s">
        <v>206</v>
      </c>
      <c r="C231" s="21" t="s">
        <v>132</v>
      </c>
      <c r="D231" s="22" t="s">
        <v>78</v>
      </c>
      <c r="E231" s="21" t="s">
        <v>330</v>
      </c>
      <c r="F231" s="35">
        <v>44715</v>
      </c>
      <c r="G231" s="35">
        <v>44718</v>
      </c>
      <c r="H231" s="21" t="s">
        <v>331</v>
      </c>
      <c r="I231" s="22" t="s">
        <v>330</v>
      </c>
      <c r="J231" s="35">
        <v>44715</v>
      </c>
      <c r="K231" s="35">
        <v>44718</v>
      </c>
      <c r="L231" s="10">
        <v>1</v>
      </c>
      <c r="M231" s="10">
        <v>3400</v>
      </c>
      <c r="N231" s="10">
        <f t="shared" si="35"/>
        <v>3400</v>
      </c>
      <c r="O231" s="10">
        <v>1</v>
      </c>
      <c r="P231" s="10">
        <v>2900</v>
      </c>
      <c r="Q231" s="10">
        <f t="shared" si="36"/>
        <v>2900</v>
      </c>
      <c r="R231" s="10">
        <v>1</v>
      </c>
      <c r="S231" s="10">
        <v>2800</v>
      </c>
      <c r="T231" s="10">
        <f t="shared" si="37"/>
        <v>2800</v>
      </c>
      <c r="U231" s="10">
        <v>13</v>
      </c>
      <c r="V231" s="10">
        <v>150</v>
      </c>
      <c r="W231" s="10">
        <f t="shared" ref="W231:W311" si="40">U231*V231</f>
        <v>1950</v>
      </c>
      <c r="X231" s="10">
        <v>13</v>
      </c>
      <c r="Y231" s="10">
        <v>150</v>
      </c>
      <c r="Z231" s="10">
        <f t="shared" ref="Z231:Z311" si="41">X231*Y231</f>
        <v>1950</v>
      </c>
      <c r="AA231" s="10">
        <v>13</v>
      </c>
      <c r="AB231" s="10">
        <v>150</v>
      </c>
      <c r="AC231" s="10">
        <f t="shared" ref="AC231:AC311" si="42">AA231*AB231</f>
        <v>1950</v>
      </c>
      <c r="AD231" s="11">
        <v>42</v>
      </c>
      <c r="AE231" s="26">
        <v>7</v>
      </c>
      <c r="AF231" s="7">
        <f t="shared" si="39"/>
        <v>294</v>
      </c>
      <c r="AG231" s="152">
        <v>1</v>
      </c>
      <c r="AH231" s="145">
        <f t="shared" si="32"/>
        <v>84</v>
      </c>
      <c r="AI231" s="139">
        <f t="shared" si="34"/>
        <v>15244</v>
      </c>
      <c r="AJ231" s="118">
        <f t="shared" si="33"/>
        <v>15244</v>
      </c>
      <c r="AM231" t="b">
        <f>D231='15.02.2022 Смета'!D233</f>
        <v>1</v>
      </c>
      <c r="AN231" t="b">
        <f>F231='15.02.2022 Смета'!E233</f>
        <v>1</v>
      </c>
      <c r="AO231" t="b">
        <f>G231='15.02.2022 Смета'!F233</f>
        <v>1</v>
      </c>
      <c r="AP231" t="b">
        <f>H231='15.02.2022 Смета'!G233</f>
        <v>1</v>
      </c>
    </row>
    <row r="232" spans="1:42" ht="16.149999999999999" customHeight="1" x14ac:dyDescent="0.25">
      <c r="A232" s="108">
        <v>193</v>
      </c>
      <c r="B232" s="8" t="s">
        <v>206</v>
      </c>
      <c r="C232" s="21" t="s">
        <v>132</v>
      </c>
      <c r="D232" s="22" t="s">
        <v>79</v>
      </c>
      <c r="E232" s="21" t="s">
        <v>329</v>
      </c>
      <c r="F232" s="35">
        <v>44733</v>
      </c>
      <c r="G232" s="35">
        <v>44736</v>
      </c>
      <c r="H232" s="21" t="s">
        <v>331</v>
      </c>
      <c r="I232" s="22" t="s">
        <v>329</v>
      </c>
      <c r="J232" s="35">
        <v>44733</v>
      </c>
      <c r="K232" s="35">
        <v>44736</v>
      </c>
      <c r="L232" s="10">
        <v>1</v>
      </c>
      <c r="M232" s="10">
        <v>3400</v>
      </c>
      <c r="N232" s="10">
        <f t="shared" si="35"/>
        <v>3400</v>
      </c>
      <c r="O232" s="10">
        <v>1</v>
      </c>
      <c r="P232" s="10">
        <v>2900</v>
      </c>
      <c r="Q232" s="10">
        <f t="shared" si="36"/>
        <v>2900</v>
      </c>
      <c r="R232" s="10">
        <v>1</v>
      </c>
      <c r="S232" s="10">
        <v>2800</v>
      </c>
      <c r="T232" s="10">
        <f t="shared" si="37"/>
        <v>2800</v>
      </c>
      <c r="U232" s="10">
        <v>13</v>
      </c>
      <c r="V232" s="10">
        <v>150</v>
      </c>
      <c r="W232" s="10">
        <f t="shared" si="40"/>
        <v>1950</v>
      </c>
      <c r="X232" s="10">
        <v>13</v>
      </c>
      <c r="Y232" s="10">
        <v>150</v>
      </c>
      <c r="Z232" s="10">
        <f t="shared" si="41"/>
        <v>1950</v>
      </c>
      <c r="AA232" s="10">
        <v>13</v>
      </c>
      <c r="AB232" s="10">
        <v>150</v>
      </c>
      <c r="AC232" s="10">
        <f t="shared" si="42"/>
        <v>1950</v>
      </c>
      <c r="AD232" s="11">
        <v>42</v>
      </c>
      <c r="AE232" s="26">
        <v>7</v>
      </c>
      <c r="AF232" s="7">
        <f t="shared" si="39"/>
        <v>294</v>
      </c>
      <c r="AG232" s="152">
        <v>1</v>
      </c>
      <c r="AH232" s="145">
        <f t="shared" si="32"/>
        <v>84</v>
      </c>
      <c r="AI232" s="139">
        <f t="shared" si="34"/>
        <v>15244</v>
      </c>
      <c r="AJ232" s="118">
        <f t="shared" si="33"/>
        <v>15244</v>
      </c>
      <c r="AM232" t="b">
        <f>D232='15.02.2022 Смета'!D234</f>
        <v>1</v>
      </c>
      <c r="AN232" t="b">
        <f>F232='15.02.2022 Смета'!E234</f>
        <v>1</v>
      </c>
      <c r="AO232" t="b">
        <f>G232='15.02.2022 Смета'!F234</f>
        <v>1</v>
      </c>
      <c r="AP232" t="b">
        <f>H232='15.02.2022 Смета'!G234</f>
        <v>1</v>
      </c>
    </row>
    <row r="233" spans="1:42" ht="16.149999999999999" customHeight="1" x14ac:dyDescent="0.25">
      <c r="A233" s="108">
        <v>194</v>
      </c>
      <c r="B233" s="8" t="s">
        <v>206</v>
      </c>
      <c r="C233" s="21" t="s">
        <v>132</v>
      </c>
      <c r="D233" s="22" t="s">
        <v>282</v>
      </c>
      <c r="E233" s="21" t="s">
        <v>329</v>
      </c>
      <c r="F233" s="35">
        <v>44754</v>
      </c>
      <c r="G233" s="35">
        <v>44757</v>
      </c>
      <c r="H233" s="21" t="s">
        <v>331</v>
      </c>
      <c r="I233" s="22" t="s">
        <v>329</v>
      </c>
      <c r="J233" s="35">
        <v>44754</v>
      </c>
      <c r="K233" s="35">
        <v>44757</v>
      </c>
      <c r="L233" s="10">
        <v>1</v>
      </c>
      <c r="M233" s="10">
        <v>3400</v>
      </c>
      <c r="N233" s="10">
        <f t="shared" si="35"/>
        <v>3400</v>
      </c>
      <c r="O233" s="10">
        <v>1</v>
      </c>
      <c r="P233" s="10">
        <v>2900</v>
      </c>
      <c r="Q233" s="10">
        <f t="shared" si="36"/>
        <v>2900</v>
      </c>
      <c r="R233" s="10">
        <v>1</v>
      </c>
      <c r="S233" s="10">
        <v>2800</v>
      </c>
      <c r="T233" s="10">
        <f t="shared" si="37"/>
        <v>2800</v>
      </c>
      <c r="U233" s="10">
        <v>13</v>
      </c>
      <c r="V233" s="10">
        <v>150</v>
      </c>
      <c r="W233" s="10">
        <f t="shared" si="40"/>
        <v>1950</v>
      </c>
      <c r="X233" s="10">
        <v>13</v>
      </c>
      <c r="Y233" s="10">
        <v>150</v>
      </c>
      <c r="Z233" s="10">
        <f t="shared" si="41"/>
        <v>1950</v>
      </c>
      <c r="AA233" s="10">
        <v>13</v>
      </c>
      <c r="AB233" s="10">
        <v>150</v>
      </c>
      <c r="AC233" s="10">
        <f t="shared" si="42"/>
        <v>1950</v>
      </c>
      <c r="AD233" s="11">
        <v>42</v>
      </c>
      <c r="AE233" s="26">
        <v>7</v>
      </c>
      <c r="AF233" s="7">
        <f t="shared" si="39"/>
        <v>294</v>
      </c>
      <c r="AG233" s="152">
        <v>1</v>
      </c>
      <c r="AH233" s="145">
        <f t="shared" si="32"/>
        <v>84</v>
      </c>
      <c r="AI233" s="139">
        <f t="shared" si="34"/>
        <v>15244</v>
      </c>
      <c r="AJ233" s="118">
        <f t="shared" si="33"/>
        <v>15244</v>
      </c>
      <c r="AM233" t="b">
        <f>D233='15.02.2022 Смета'!D235</f>
        <v>1</v>
      </c>
      <c r="AN233" t="b">
        <f>F233='15.02.2022 Смета'!E235</f>
        <v>1</v>
      </c>
      <c r="AO233" t="b">
        <f>G233='15.02.2022 Смета'!F235</f>
        <v>1</v>
      </c>
      <c r="AP233" t="b">
        <f>H233='15.02.2022 Смета'!G235</f>
        <v>1</v>
      </c>
    </row>
    <row r="234" spans="1:42" ht="26.25" x14ac:dyDescent="0.25">
      <c r="A234" s="108">
        <v>195</v>
      </c>
      <c r="B234" s="8" t="s">
        <v>206</v>
      </c>
      <c r="C234" s="21" t="s">
        <v>132</v>
      </c>
      <c r="D234" s="22" t="s">
        <v>283</v>
      </c>
      <c r="E234" s="21" t="s">
        <v>330</v>
      </c>
      <c r="F234" s="35">
        <v>44801</v>
      </c>
      <c r="G234" s="35">
        <v>44892</v>
      </c>
      <c r="H234" s="21" t="s">
        <v>988</v>
      </c>
      <c r="I234" s="22" t="s">
        <v>330</v>
      </c>
      <c r="J234" s="35">
        <v>44801</v>
      </c>
      <c r="K234" s="35">
        <v>44892</v>
      </c>
      <c r="L234" s="10">
        <v>1</v>
      </c>
      <c r="M234" s="10">
        <v>3400</v>
      </c>
      <c r="N234" s="10">
        <f t="shared" si="35"/>
        <v>3400</v>
      </c>
      <c r="O234" s="10">
        <v>1</v>
      </c>
      <c r="P234" s="10">
        <v>2900</v>
      </c>
      <c r="Q234" s="10">
        <f t="shared" si="36"/>
        <v>2900</v>
      </c>
      <c r="R234" s="10">
        <v>1</v>
      </c>
      <c r="S234" s="10">
        <v>2800</v>
      </c>
      <c r="T234" s="10">
        <f t="shared" si="37"/>
        <v>2800</v>
      </c>
      <c r="U234" s="10">
        <v>18</v>
      </c>
      <c r="V234" s="10">
        <v>150</v>
      </c>
      <c r="W234" s="10">
        <f t="shared" si="40"/>
        <v>2700</v>
      </c>
      <c r="X234" s="10">
        <v>18</v>
      </c>
      <c r="Y234" s="10">
        <v>150</v>
      </c>
      <c r="Z234" s="10">
        <f t="shared" si="41"/>
        <v>2700</v>
      </c>
      <c r="AA234" s="10">
        <v>18</v>
      </c>
      <c r="AB234" s="10">
        <v>150</v>
      </c>
      <c r="AC234" s="10">
        <f t="shared" si="42"/>
        <v>2700</v>
      </c>
      <c r="AD234" s="11">
        <v>69</v>
      </c>
      <c r="AE234" s="26">
        <v>7</v>
      </c>
      <c r="AF234" s="7">
        <f t="shared" si="39"/>
        <v>483</v>
      </c>
      <c r="AG234" s="152">
        <v>1</v>
      </c>
      <c r="AH234" s="145">
        <f t="shared" ref="AH234:AH317" si="43">L234+O234+R234+U234+X234+AA234+AD234</f>
        <v>126</v>
      </c>
      <c r="AI234" s="139">
        <f t="shared" si="34"/>
        <v>17683</v>
      </c>
      <c r="AJ234" s="118">
        <f t="shared" ref="AJ234:AJ317" si="44">N234+Q234+T234+W234+Z234+AC234+AF234</f>
        <v>17683</v>
      </c>
      <c r="AM234" t="b">
        <f>D234='15.02.2022 Смета'!D236</f>
        <v>1</v>
      </c>
      <c r="AN234" t="b">
        <f>F234='15.02.2022 Смета'!E236</f>
        <v>1</v>
      </c>
      <c r="AO234" t="b">
        <f>G234='15.02.2022 Смета'!F236</f>
        <v>1</v>
      </c>
      <c r="AP234" t="b">
        <f>H234='15.02.2022 Смета'!G236</f>
        <v>0</v>
      </c>
    </row>
    <row r="235" spans="1:42" ht="26.25" x14ac:dyDescent="0.25">
      <c r="A235" s="108">
        <v>196</v>
      </c>
      <c r="B235" s="8" t="s">
        <v>206</v>
      </c>
      <c r="C235" s="21" t="s">
        <v>132</v>
      </c>
      <c r="D235" s="22" t="s">
        <v>77</v>
      </c>
      <c r="E235" s="21" t="s">
        <v>522</v>
      </c>
      <c r="F235" s="35">
        <v>44802</v>
      </c>
      <c r="G235" s="35">
        <v>44869</v>
      </c>
      <c r="H235" s="21" t="s">
        <v>399</v>
      </c>
      <c r="I235" s="22" t="s">
        <v>522</v>
      </c>
      <c r="J235" s="35">
        <v>44802</v>
      </c>
      <c r="K235" s="35">
        <v>44869</v>
      </c>
      <c r="L235" s="10">
        <v>1</v>
      </c>
      <c r="M235" s="10">
        <v>3400</v>
      </c>
      <c r="N235" s="10">
        <f t="shared" si="35"/>
        <v>3400</v>
      </c>
      <c r="O235" s="10">
        <v>1</v>
      </c>
      <c r="P235" s="10">
        <v>2900</v>
      </c>
      <c r="Q235" s="10">
        <f t="shared" si="36"/>
        <v>2900</v>
      </c>
      <c r="R235" s="10">
        <v>1</v>
      </c>
      <c r="S235" s="10">
        <v>2800</v>
      </c>
      <c r="T235" s="10">
        <f t="shared" si="37"/>
        <v>2800</v>
      </c>
      <c r="U235" s="10">
        <v>18</v>
      </c>
      <c r="V235" s="10">
        <v>150</v>
      </c>
      <c r="W235" s="10">
        <f t="shared" si="40"/>
        <v>2700</v>
      </c>
      <c r="X235" s="10">
        <v>18</v>
      </c>
      <c r="Y235" s="10">
        <v>150</v>
      </c>
      <c r="Z235" s="10">
        <f t="shared" si="41"/>
        <v>2700</v>
      </c>
      <c r="AA235" s="10">
        <v>18</v>
      </c>
      <c r="AB235" s="10">
        <v>150</v>
      </c>
      <c r="AC235" s="10">
        <f t="shared" si="42"/>
        <v>2700</v>
      </c>
      <c r="AD235" s="11">
        <v>69</v>
      </c>
      <c r="AE235" s="26">
        <v>7</v>
      </c>
      <c r="AF235" s="7">
        <f t="shared" si="39"/>
        <v>483</v>
      </c>
      <c r="AG235" s="152">
        <v>1</v>
      </c>
      <c r="AH235" s="145">
        <f t="shared" si="43"/>
        <v>126</v>
      </c>
      <c r="AI235" s="139">
        <f t="shared" si="34"/>
        <v>17683</v>
      </c>
      <c r="AJ235" s="118">
        <f t="shared" si="44"/>
        <v>17683</v>
      </c>
      <c r="AM235" t="b">
        <f>D235='15.02.2022 Смета'!D237</f>
        <v>1</v>
      </c>
      <c r="AN235" t="b">
        <f>F235='15.02.2022 Смета'!E237</f>
        <v>1</v>
      </c>
      <c r="AO235" t="b">
        <f>G235='15.02.2022 Смета'!F237</f>
        <v>1</v>
      </c>
      <c r="AP235" t="b">
        <f>H235='15.02.2022 Смета'!G237</f>
        <v>1</v>
      </c>
    </row>
    <row r="236" spans="1:42" ht="26.25" x14ac:dyDescent="0.25">
      <c r="A236" s="108">
        <v>197</v>
      </c>
      <c r="B236" s="8" t="s">
        <v>206</v>
      </c>
      <c r="C236" s="21" t="s">
        <v>132</v>
      </c>
      <c r="D236" s="22" t="s">
        <v>284</v>
      </c>
      <c r="E236" s="21" t="s">
        <v>1064</v>
      </c>
      <c r="F236" s="35">
        <v>44815</v>
      </c>
      <c r="G236" s="35">
        <v>44829</v>
      </c>
      <c r="H236" s="21" t="s">
        <v>989</v>
      </c>
      <c r="I236" s="22" t="s">
        <v>402</v>
      </c>
      <c r="J236" s="35">
        <v>44815</v>
      </c>
      <c r="K236" s="35">
        <v>44829</v>
      </c>
      <c r="L236" s="10">
        <v>1</v>
      </c>
      <c r="M236" s="10">
        <v>3400</v>
      </c>
      <c r="N236" s="10">
        <f t="shared" si="35"/>
        <v>3400</v>
      </c>
      <c r="O236" s="10">
        <v>1</v>
      </c>
      <c r="P236" s="10">
        <v>2900</v>
      </c>
      <c r="Q236" s="10">
        <f t="shared" si="36"/>
        <v>2900</v>
      </c>
      <c r="R236" s="10">
        <v>1</v>
      </c>
      <c r="S236" s="10">
        <v>2800</v>
      </c>
      <c r="T236" s="10">
        <f t="shared" si="37"/>
        <v>2800</v>
      </c>
      <c r="U236" s="10">
        <v>18</v>
      </c>
      <c r="V236" s="10">
        <v>150</v>
      </c>
      <c r="W236" s="10">
        <f t="shared" si="40"/>
        <v>2700</v>
      </c>
      <c r="X236" s="10">
        <v>18</v>
      </c>
      <c r="Y236" s="10">
        <v>150</v>
      </c>
      <c r="Z236" s="10">
        <f t="shared" si="41"/>
        <v>2700</v>
      </c>
      <c r="AA236" s="10">
        <v>18</v>
      </c>
      <c r="AB236" s="10">
        <v>150</v>
      </c>
      <c r="AC236" s="10">
        <f t="shared" si="42"/>
        <v>2700</v>
      </c>
      <c r="AD236" s="11">
        <v>69</v>
      </c>
      <c r="AE236" s="26">
        <v>7</v>
      </c>
      <c r="AF236" s="7">
        <f t="shared" si="39"/>
        <v>483</v>
      </c>
      <c r="AG236" s="152">
        <v>1</v>
      </c>
      <c r="AH236" s="139">
        <f>L236+O236+R236+U236+X236+AA236+AD236</f>
        <v>126</v>
      </c>
      <c r="AI236" s="139">
        <f t="shared" si="34"/>
        <v>17683</v>
      </c>
      <c r="AJ236" s="109">
        <f>N236+Q236+T236+W236+Z236+AC236+AF236</f>
        <v>17683</v>
      </c>
      <c r="AM236" t="b">
        <f>D236='15.02.2022 Смета'!D238</f>
        <v>1</v>
      </c>
      <c r="AN236" t="b">
        <f>F236='15.02.2022 Смета'!E238</f>
        <v>1</v>
      </c>
      <c r="AO236" t="b">
        <f>G236='15.02.2022 Смета'!F238</f>
        <v>1</v>
      </c>
      <c r="AP236" t="b">
        <f>H236='15.02.2022 Смета'!G238</f>
        <v>0</v>
      </c>
    </row>
    <row r="237" spans="1:42" ht="27.6" customHeight="1" x14ac:dyDescent="0.25">
      <c r="A237" s="108">
        <v>198</v>
      </c>
      <c r="B237" s="20"/>
      <c r="C237" s="21" t="s">
        <v>132</v>
      </c>
      <c r="D237" s="22" t="s">
        <v>549</v>
      </c>
      <c r="E237" s="21" t="s">
        <v>43</v>
      </c>
      <c r="F237" s="21" t="s">
        <v>43</v>
      </c>
      <c r="G237" s="21" t="s">
        <v>43</v>
      </c>
      <c r="H237" s="21" t="s">
        <v>43</v>
      </c>
      <c r="I237" s="41" t="s">
        <v>43</v>
      </c>
      <c r="J237" s="21" t="s">
        <v>43</v>
      </c>
      <c r="K237" s="21" t="s">
        <v>43</v>
      </c>
      <c r="L237" s="28">
        <v>2</v>
      </c>
      <c r="M237" s="10">
        <v>3400</v>
      </c>
      <c r="N237" s="28">
        <f t="shared" si="35"/>
        <v>6800</v>
      </c>
      <c r="O237" s="28">
        <v>2</v>
      </c>
      <c r="P237" s="10">
        <v>2900</v>
      </c>
      <c r="Q237" s="28">
        <f t="shared" si="36"/>
        <v>5800</v>
      </c>
      <c r="R237" s="28">
        <v>2</v>
      </c>
      <c r="S237" s="10">
        <v>2800</v>
      </c>
      <c r="T237" s="28">
        <f t="shared" si="37"/>
        <v>5600</v>
      </c>
      <c r="U237" s="10">
        <v>32</v>
      </c>
      <c r="V237" s="10">
        <v>150</v>
      </c>
      <c r="W237" s="10">
        <f t="shared" si="40"/>
        <v>4800</v>
      </c>
      <c r="X237" s="10">
        <v>32</v>
      </c>
      <c r="Y237" s="10">
        <v>150</v>
      </c>
      <c r="Z237" s="10">
        <f t="shared" si="41"/>
        <v>4800</v>
      </c>
      <c r="AA237" s="10">
        <v>32</v>
      </c>
      <c r="AB237" s="10">
        <v>150</v>
      </c>
      <c r="AC237" s="10">
        <f t="shared" si="42"/>
        <v>4800</v>
      </c>
      <c r="AD237" s="11">
        <v>63</v>
      </c>
      <c r="AE237" s="26">
        <v>7</v>
      </c>
      <c r="AF237" s="7">
        <f t="shared" si="39"/>
        <v>441</v>
      </c>
      <c r="AG237" s="152">
        <v>1</v>
      </c>
      <c r="AH237" s="139">
        <f t="shared" si="43"/>
        <v>165</v>
      </c>
      <c r="AI237" s="139">
        <f t="shared" si="34"/>
        <v>33041</v>
      </c>
      <c r="AJ237" s="109">
        <f t="shared" si="44"/>
        <v>33041</v>
      </c>
      <c r="AM237" t="b">
        <f>D237='15.02.2022 Смета'!D239</f>
        <v>1</v>
      </c>
      <c r="AN237" t="b">
        <f>F237='15.02.2022 Смета'!E239</f>
        <v>1</v>
      </c>
      <c r="AO237" t="b">
        <f>G237='15.02.2022 Смета'!F239</f>
        <v>1</v>
      </c>
      <c r="AP237" t="b">
        <f>H237='15.02.2022 Смета'!G239</f>
        <v>1</v>
      </c>
    </row>
    <row r="238" spans="1:42" ht="14.65" customHeight="1" x14ac:dyDescent="0.25">
      <c r="A238" s="106"/>
      <c r="B238" s="96"/>
      <c r="C238" s="97"/>
      <c r="D238" s="179" t="s">
        <v>864</v>
      </c>
      <c r="E238" s="99"/>
      <c r="F238" s="99"/>
      <c r="G238" s="99"/>
      <c r="H238" s="99"/>
      <c r="I238" s="99"/>
      <c r="J238" s="99"/>
      <c r="K238" s="99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2"/>
      <c r="AE238" s="79"/>
      <c r="AF238" s="79"/>
      <c r="AG238" s="153"/>
      <c r="AH238" s="151"/>
      <c r="AI238" s="151"/>
      <c r="AJ238" s="164"/>
      <c r="AM238" t="b">
        <f>D238='15.02.2022 Смета'!D240</f>
        <v>1</v>
      </c>
      <c r="AN238" t="b">
        <f>F238='15.02.2022 Смета'!E240</f>
        <v>1</v>
      </c>
      <c r="AO238" t="b">
        <f>G238='15.02.2022 Смета'!F240</f>
        <v>1</v>
      </c>
      <c r="AP238" t="b">
        <f>H238='15.02.2022 Смета'!G240</f>
        <v>1</v>
      </c>
    </row>
    <row r="239" spans="1:42" ht="16.149999999999999" customHeight="1" x14ac:dyDescent="0.25">
      <c r="A239" s="108">
        <v>199</v>
      </c>
      <c r="B239" s="8" t="s">
        <v>189</v>
      </c>
      <c r="C239" s="21" t="s">
        <v>149</v>
      </c>
      <c r="D239" s="22" t="s">
        <v>271</v>
      </c>
      <c r="E239" s="21" t="s">
        <v>488</v>
      </c>
      <c r="F239" s="35">
        <v>44630</v>
      </c>
      <c r="G239" s="35">
        <v>44633</v>
      </c>
      <c r="H239" s="21" t="s">
        <v>336</v>
      </c>
      <c r="I239" s="22" t="s">
        <v>488</v>
      </c>
      <c r="J239" s="35">
        <v>44630</v>
      </c>
      <c r="K239" s="35">
        <v>44633</v>
      </c>
      <c r="L239" s="10"/>
      <c r="M239" s="10">
        <v>3400</v>
      </c>
      <c r="N239" s="10">
        <f t="shared" si="35"/>
        <v>0</v>
      </c>
      <c r="O239" s="10"/>
      <c r="P239" s="10">
        <v>2900</v>
      </c>
      <c r="Q239" s="10">
        <f t="shared" si="36"/>
        <v>0</v>
      </c>
      <c r="R239" s="10"/>
      <c r="S239" s="10">
        <v>2800</v>
      </c>
      <c r="T239" s="10">
        <f t="shared" si="37"/>
        <v>0</v>
      </c>
      <c r="U239" s="10">
        <v>15</v>
      </c>
      <c r="V239" s="10">
        <v>150</v>
      </c>
      <c r="W239" s="10">
        <f t="shared" si="40"/>
        <v>2250</v>
      </c>
      <c r="X239" s="10">
        <v>15</v>
      </c>
      <c r="Y239" s="10">
        <v>150</v>
      </c>
      <c r="Z239" s="10">
        <f t="shared" si="41"/>
        <v>2250</v>
      </c>
      <c r="AA239" s="10">
        <v>15</v>
      </c>
      <c r="AB239" s="10">
        <v>150</v>
      </c>
      <c r="AC239" s="10">
        <f t="shared" si="42"/>
        <v>2250</v>
      </c>
      <c r="AD239" s="11"/>
      <c r="AE239" s="26">
        <v>7</v>
      </c>
      <c r="AF239" s="7">
        <f t="shared" si="39"/>
        <v>0</v>
      </c>
      <c r="AG239" s="152">
        <v>1</v>
      </c>
      <c r="AH239" s="139">
        <f t="shared" si="43"/>
        <v>45</v>
      </c>
      <c r="AI239" s="139">
        <f t="shared" si="34"/>
        <v>6750</v>
      </c>
      <c r="AJ239" s="109">
        <f t="shared" si="44"/>
        <v>6750</v>
      </c>
      <c r="AM239" t="b">
        <f>D239='15.02.2022 Смета'!D241</f>
        <v>1</v>
      </c>
      <c r="AN239" t="b">
        <f>F239='15.02.2022 Смета'!E241</f>
        <v>1</v>
      </c>
      <c r="AO239" t="b">
        <f>G239='15.02.2022 Смета'!F241</f>
        <v>1</v>
      </c>
      <c r="AP239" t="b">
        <f>H239='15.02.2022 Смета'!G241</f>
        <v>1</v>
      </c>
    </row>
    <row r="240" spans="1:42" ht="16.149999999999999" customHeight="1" x14ac:dyDescent="0.25">
      <c r="A240" s="108">
        <v>200</v>
      </c>
      <c r="B240" s="8"/>
      <c r="C240" s="21" t="s">
        <v>149</v>
      </c>
      <c r="D240" s="22" t="s">
        <v>271</v>
      </c>
      <c r="E240" s="21" t="s">
        <v>489</v>
      </c>
      <c r="F240" s="35">
        <v>44624</v>
      </c>
      <c r="G240" s="35">
        <v>44626</v>
      </c>
      <c r="H240" s="21" t="s">
        <v>336</v>
      </c>
      <c r="I240" s="22" t="s">
        <v>489</v>
      </c>
      <c r="J240" s="35">
        <v>44624</v>
      </c>
      <c r="K240" s="35">
        <v>44626</v>
      </c>
      <c r="L240" s="10"/>
      <c r="M240" s="10">
        <v>3400</v>
      </c>
      <c r="N240" s="10">
        <f t="shared" si="35"/>
        <v>0</v>
      </c>
      <c r="O240" s="10"/>
      <c r="P240" s="10">
        <v>2900</v>
      </c>
      <c r="Q240" s="10">
        <f t="shared" si="36"/>
        <v>0</v>
      </c>
      <c r="R240" s="10"/>
      <c r="S240" s="10">
        <v>2800</v>
      </c>
      <c r="T240" s="10">
        <f t="shared" si="37"/>
        <v>0</v>
      </c>
      <c r="U240" s="10">
        <v>15</v>
      </c>
      <c r="V240" s="10">
        <v>150</v>
      </c>
      <c r="W240" s="10">
        <f t="shared" si="40"/>
        <v>2250</v>
      </c>
      <c r="X240" s="10">
        <v>15</v>
      </c>
      <c r="Y240" s="10">
        <v>150</v>
      </c>
      <c r="Z240" s="10">
        <f t="shared" si="41"/>
        <v>2250</v>
      </c>
      <c r="AA240" s="10">
        <v>15</v>
      </c>
      <c r="AB240" s="10">
        <v>150</v>
      </c>
      <c r="AC240" s="10">
        <f t="shared" si="42"/>
        <v>2250</v>
      </c>
      <c r="AD240" s="11"/>
      <c r="AE240" s="26">
        <v>7</v>
      </c>
      <c r="AF240" s="7">
        <f t="shared" si="39"/>
        <v>0</v>
      </c>
      <c r="AG240" s="152">
        <v>1</v>
      </c>
      <c r="AH240" s="139">
        <f t="shared" si="43"/>
        <v>45</v>
      </c>
      <c r="AI240" s="139">
        <f t="shared" si="34"/>
        <v>6750</v>
      </c>
      <c r="AJ240" s="109">
        <f t="shared" si="44"/>
        <v>6750</v>
      </c>
      <c r="AM240" t="b">
        <f>D240='15.02.2022 Смета'!D242</f>
        <v>1</v>
      </c>
      <c r="AN240" t="b">
        <f>F240='15.02.2022 Смета'!E242</f>
        <v>1</v>
      </c>
      <c r="AO240" t="b">
        <f>G240='15.02.2022 Смета'!F242</f>
        <v>1</v>
      </c>
      <c r="AP240" t="b">
        <f>H240='15.02.2022 Смета'!G242</f>
        <v>1</v>
      </c>
    </row>
    <row r="241" spans="1:42" ht="16.149999999999999" customHeight="1" x14ac:dyDescent="0.25">
      <c r="A241" s="108">
        <v>201</v>
      </c>
      <c r="B241" s="8" t="s">
        <v>189</v>
      </c>
      <c r="C241" s="21" t="s">
        <v>149</v>
      </c>
      <c r="D241" s="22" t="s">
        <v>271</v>
      </c>
      <c r="E241" s="21" t="s">
        <v>514</v>
      </c>
      <c r="F241" s="35">
        <v>44679</v>
      </c>
      <c r="G241" s="35">
        <v>44682</v>
      </c>
      <c r="H241" s="21" t="s">
        <v>336</v>
      </c>
      <c r="I241" s="22" t="s">
        <v>514</v>
      </c>
      <c r="J241" s="35">
        <v>44679</v>
      </c>
      <c r="K241" s="35">
        <v>44682</v>
      </c>
      <c r="L241" s="10"/>
      <c r="M241" s="10">
        <v>3400</v>
      </c>
      <c r="N241" s="10">
        <f t="shared" si="35"/>
        <v>0</v>
      </c>
      <c r="O241" s="10"/>
      <c r="P241" s="10">
        <v>2900</v>
      </c>
      <c r="Q241" s="10">
        <f t="shared" si="36"/>
        <v>0</v>
      </c>
      <c r="R241" s="10"/>
      <c r="S241" s="10">
        <v>2800</v>
      </c>
      <c r="T241" s="10">
        <f t="shared" si="37"/>
        <v>0</v>
      </c>
      <c r="U241" s="10">
        <v>19</v>
      </c>
      <c r="V241" s="10">
        <v>150</v>
      </c>
      <c r="W241" s="10">
        <f t="shared" si="40"/>
        <v>2850</v>
      </c>
      <c r="X241" s="10">
        <v>19</v>
      </c>
      <c r="Y241" s="10">
        <v>150</v>
      </c>
      <c r="Z241" s="10">
        <f t="shared" si="41"/>
        <v>2850</v>
      </c>
      <c r="AA241" s="10">
        <v>19</v>
      </c>
      <c r="AB241" s="10">
        <v>150</v>
      </c>
      <c r="AC241" s="10">
        <f t="shared" si="42"/>
        <v>2850</v>
      </c>
      <c r="AD241" s="11">
        <v>60</v>
      </c>
      <c r="AE241" s="26">
        <v>7</v>
      </c>
      <c r="AF241" s="7">
        <f t="shared" si="39"/>
        <v>420</v>
      </c>
      <c r="AG241" s="152">
        <v>1</v>
      </c>
      <c r="AH241" s="145">
        <f t="shared" si="43"/>
        <v>117</v>
      </c>
      <c r="AI241" s="139">
        <f t="shared" si="34"/>
        <v>8970</v>
      </c>
      <c r="AJ241" s="118">
        <f t="shared" si="44"/>
        <v>8970</v>
      </c>
      <c r="AM241" t="b">
        <f>D241='15.02.2022 Смета'!D243</f>
        <v>1</v>
      </c>
      <c r="AN241" t="b">
        <f>F241='15.02.2022 Смета'!E243</f>
        <v>1</v>
      </c>
      <c r="AO241" t="b">
        <f>G241='15.02.2022 Смета'!F243</f>
        <v>1</v>
      </c>
      <c r="AP241" t="b">
        <f>H241='15.02.2022 Смета'!G243</f>
        <v>1</v>
      </c>
    </row>
    <row r="242" spans="1:42" ht="16.149999999999999" customHeight="1" x14ac:dyDescent="0.25">
      <c r="A242" s="108">
        <v>202</v>
      </c>
      <c r="B242" s="8" t="s">
        <v>189</v>
      </c>
      <c r="C242" s="21" t="s">
        <v>149</v>
      </c>
      <c r="D242" s="22" t="s">
        <v>174</v>
      </c>
      <c r="E242" s="21" t="s">
        <v>511</v>
      </c>
      <c r="F242" s="35">
        <v>44708</v>
      </c>
      <c r="G242" s="35">
        <v>44710</v>
      </c>
      <c r="H242" s="21" t="s">
        <v>336</v>
      </c>
      <c r="I242" s="22" t="s">
        <v>511</v>
      </c>
      <c r="J242" s="35">
        <v>44708</v>
      </c>
      <c r="K242" s="35">
        <v>44710</v>
      </c>
      <c r="L242" s="10"/>
      <c r="M242" s="10">
        <v>3400</v>
      </c>
      <c r="N242" s="10">
        <f t="shared" si="35"/>
        <v>0</v>
      </c>
      <c r="O242" s="10"/>
      <c r="P242" s="10">
        <v>2900</v>
      </c>
      <c r="Q242" s="10">
        <f t="shared" si="36"/>
        <v>0</v>
      </c>
      <c r="R242" s="10"/>
      <c r="S242" s="10">
        <v>2800</v>
      </c>
      <c r="T242" s="10">
        <f t="shared" si="37"/>
        <v>0</v>
      </c>
      <c r="U242" s="10">
        <v>19</v>
      </c>
      <c r="V242" s="10">
        <v>150</v>
      </c>
      <c r="W242" s="10">
        <f t="shared" si="40"/>
        <v>2850</v>
      </c>
      <c r="X242" s="10">
        <v>19</v>
      </c>
      <c r="Y242" s="10">
        <v>150</v>
      </c>
      <c r="Z242" s="10">
        <f t="shared" si="41"/>
        <v>2850</v>
      </c>
      <c r="AA242" s="10">
        <v>19</v>
      </c>
      <c r="AB242" s="10">
        <v>150</v>
      </c>
      <c r="AC242" s="10">
        <f t="shared" si="42"/>
        <v>2850</v>
      </c>
      <c r="AD242" s="11">
        <v>60</v>
      </c>
      <c r="AE242" s="26">
        <v>7</v>
      </c>
      <c r="AF242" s="7">
        <f t="shared" si="39"/>
        <v>420</v>
      </c>
      <c r="AG242" s="152">
        <v>1</v>
      </c>
      <c r="AH242" s="145">
        <f t="shared" si="43"/>
        <v>117</v>
      </c>
      <c r="AI242" s="139">
        <f t="shared" si="34"/>
        <v>8970</v>
      </c>
      <c r="AJ242" s="118">
        <f t="shared" si="44"/>
        <v>8970</v>
      </c>
      <c r="AM242" t="b">
        <f>D242='15.02.2022 Смета'!D244</f>
        <v>1</v>
      </c>
      <c r="AN242" t="b">
        <f>F242='15.02.2022 Смета'!E244</f>
        <v>1</v>
      </c>
      <c r="AO242" t="b">
        <f>G242='15.02.2022 Смета'!F244</f>
        <v>1</v>
      </c>
      <c r="AP242" t="b">
        <f>H242='15.02.2022 Смета'!G244</f>
        <v>1</v>
      </c>
    </row>
    <row r="243" spans="1:42" ht="16.149999999999999" customHeight="1" x14ac:dyDescent="0.25">
      <c r="A243" s="108">
        <v>203</v>
      </c>
      <c r="B243" s="8" t="s">
        <v>189</v>
      </c>
      <c r="C243" s="21" t="s">
        <v>149</v>
      </c>
      <c r="D243" s="22" t="s">
        <v>174</v>
      </c>
      <c r="E243" s="21" t="s">
        <v>510</v>
      </c>
      <c r="F243" s="35">
        <v>44711</v>
      </c>
      <c r="G243" s="35">
        <v>44714</v>
      </c>
      <c r="H243" s="21" t="s">
        <v>336</v>
      </c>
      <c r="I243" s="22" t="s">
        <v>510</v>
      </c>
      <c r="J243" s="35">
        <v>44711</v>
      </c>
      <c r="K243" s="35">
        <v>44714</v>
      </c>
      <c r="L243" s="10">
        <v>1</v>
      </c>
      <c r="M243" s="10">
        <v>3400</v>
      </c>
      <c r="N243" s="10">
        <f t="shared" si="35"/>
        <v>3400</v>
      </c>
      <c r="O243" s="10">
        <v>1</v>
      </c>
      <c r="P243" s="10">
        <v>2900</v>
      </c>
      <c r="Q243" s="10">
        <f t="shared" si="36"/>
        <v>2900</v>
      </c>
      <c r="R243" s="10">
        <v>1</v>
      </c>
      <c r="S243" s="10">
        <v>2800</v>
      </c>
      <c r="T243" s="10">
        <f t="shared" si="37"/>
        <v>2800</v>
      </c>
      <c r="U243" s="10">
        <v>19</v>
      </c>
      <c r="V243" s="10">
        <v>150</v>
      </c>
      <c r="W243" s="10">
        <f t="shared" si="40"/>
        <v>2850</v>
      </c>
      <c r="X243" s="10">
        <v>19</v>
      </c>
      <c r="Y243" s="10">
        <v>150</v>
      </c>
      <c r="Z243" s="10">
        <f t="shared" si="41"/>
        <v>2850</v>
      </c>
      <c r="AA243" s="10">
        <v>19</v>
      </c>
      <c r="AB243" s="10">
        <v>150</v>
      </c>
      <c r="AC243" s="10">
        <f t="shared" si="42"/>
        <v>2850</v>
      </c>
      <c r="AD243" s="11">
        <v>60</v>
      </c>
      <c r="AE243" s="26">
        <v>7</v>
      </c>
      <c r="AF243" s="7">
        <f t="shared" si="39"/>
        <v>420</v>
      </c>
      <c r="AG243" s="152">
        <v>1</v>
      </c>
      <c r="AH243" s="145">
        <f t="shared" si="43"/>
        <v>120</v>
      </c>
      <c r="AI243" s="139">
        <f t="shared" si="34"/>
        <v>18070</v>
      </c>
      <c r="AJ243" s="118">
        <f t="shared" si="44"/>
        <v>18070</v>
      </c>
      <c r="AM243" t="b">
        <f>D243='15.02.2022 Смета'!D245</f>
        <v>1</v>
      </c>
      <c r="AN243" t="b">
        <f>F243='15.02.2022 Смета'!E245</f>
        <v>1</v>
      </c>
      <c r="AO243" t="b">
        <f>G243='15.02.2022 Смета'!F245</f>
        <v>1</v>
      </c>
      <c r="AP243" t="b">
        <f>H243='15.02.2022 Смета'!G245</f>
        <v>1</v>
      </c>
    </row>
    <row r="244" spans="1:42" ht="16.149999999999999" customHeight="1" x14ac:dyDescent="0.25">
      <c r="A244" s="108">
        <v>204</v>
      </c>
      <c r="B244" s="8" t="s">
        <v>189</v>
      </c>
      <c r="C244" s="21" t="s">
        <v>149</v>
      </c>
      <c r="D244" s="22" t="s">
        <v>174</v>
      </c>
      <c r="E244" s="21" t="s">
        <v>515</v>
      </c>
      <c r="F244" s="35">
        <v>44718</v>
      </c>
      <c r="G244" s="35">
        <v>44720</v>
      </c>
      <c r="H244" s="21" t="s">
        <v>336</v>
      </c>
      <c r="I244" s="22" t="s">
        <v>515</v>
      </c>
      <c r="J244" s="35">
        <v>44718</v>
      </c>
      <c r="K244" s="35">
        <v>44720</v>
      </c>
      <c r="L244" s="10">
        <v>1</v>
      </c>
      <c r="M244" s="10">
        <v>3400</v>
      </c>
      <c r="N244" s="10">
        <f t="shared" si="35"/>
        <v>3400</v>
      </c>
      <c r="O244" s="10">
        <v>1</v>
      </c>
      <c r="P244" s="10">
        <v>2900</v>
      </c>
      <c r="Q244" s="10">
        <f t="shared" si="36"/>
        <v>2900</v>
      </c>
      <c r="R244" s="10">
        <v>1</v>
      </c>
      <c r="S244" s="10">
        <v>2800</v>
      </c>
      <c r="T244" s="10">
        <f t="shared" si="37"/>
        <v>2800</v>
      </c>
      <c r="U244" s="10">
        <v>19</v>
      </c>
      <c r="V244" s="10">
        <v>150</v>
      </c>
      <c r="W244" s="10">
        <f t="shared" si="40"/>
        <v>2850</v>
      </c>
      <c r="X244" s="10">
        <v>19</v>
      </c>
      <c r="Y244" s="10">
        <v>150</v>
      </c>
      <c r="Z244" s="10">
        <f t="shared" si="41"/>
        <v>2850</v>
      </c>
      <c r="AA244" s="10">
        <v>19</v>
      </c>
      <c r="AB244" s="10">
        <v>150</v>
      </c>
      <c r="AC244" s="10">
        <f t="shared" si="42"/>
        <v>2850</v>
      </c>
      <c r="AD244" s="11">
        <v>60</v>
      </c>
      <c r="AE244" s="26">
        <v>7</v>
      </c>
      <c r="AF244" s="7">
        <f t="shared" si="39"/>
        <v>420</v>
      </c>
      <c r="AG244" s="152">
        <v>1</v>
      </c>
      <c r="AH244" s="145">
        <f t="shared" si="43"/>
        <v>120</v>
      </c>
      <c r="AI244" s="139">
        <f t="shared" si="34"/>
        <v>18070</v>
      </c>
      <c r="AJ244" s="118">
        <f t="shared" si="44"/>
        <v>18070</v>
      </c>
      <c r="AM244" t="b">
        <f>D244='15.02.2022 Смета'!D246</f>
        <v>1</v>
      </c>
      <c r="AN244" t="b">
        <f>F244='15.02.2022 Смета'!E246</f>
        <v>1</v>
      </c>
      <c r="AO244" t="b">
        <f>G244='15.02.2022 Смета'!F246</f>
        <v>1</v>
      </c>
      <c r="AP244" t="b">
        <f>H244='15.02.2022 Смета'!G246</f>
        <v>1</v>
      </c>
    </row>
    <row r="245" spans="1:42" ht="16.149999999999999" customHeight="1" x14ac:dyDescent="0.25">
      <c r="A245" s="108">
        <v>205</v>
      </c>
      <c r="B245" s="8" t="s">
        <v>189</v>
      </c>
      <c r="C245" s="21" t="s">
        <v>149</v>
      </c>
      <c r="D245" s="22" t="s">
        <v>174</v>
      </c>
      <c r="E245" s="21" t="s">
        <v>781</v>
      </c>
      <c r="F245" s="35">
        <v>44722</v>
      </c>
      <c r="G245" s="35">
        <v>44725</v>
      </c>
      <c r="H245" s="21" t="s">
        <v>336</v>
      </c>
      <c r="I245" s="22" t="s">
        <v>781</v>
      </c>
      <c r="J245" s="35">
        <v>44722</v>
      </c>
      <c r="K245" s="35">
        <v>44725</v>
      </c>
      <c r="L245" s="10">
        <v>1</v>
      </c>
      <c r="M245" s="10">
        <v>3400</v>
      </c>
      <c r="N245" s="10">
        <f t="shared" si="35"/>
        <v>3400</v>
      </c>
      <c r="O245" s="10">
        <v>1</v>
      </c>
      <c r="P245" s="10">
        <v>2900</v>
      </c>
      <c r="Q245" s="10">
        <f t="shared" si="36"/>
        <v>2900</v>
      </c>
      <c r="R245" s="10">
        <v>1</v>
      </c>
      <c r="S245" s="10">
        <v>2800</v>
      </c>
      <c r="T245" s="10">
        <f t="shared" si="37"/>
        <v>2800</v>
      </c>
      <c r="U245" s="10">
        <v>15</v>
      </c>
      <c r="V245" s="10">
        <v>150</v>
      </c>
      <c r="W245" s="10">
        <f t="shared" si="40"/>
        <v>2250</v>
      </c>
      <c r="X245" s="10">
        <v>15</v>
      </c>
      <c r="Y245" s="10">
        <v>150</v>
      </c>
      <c r="Z245" s="10">
        <f t="shared" si="41"/>
        <v>2250</v>
      </c>
      <c r="AA245" s="10">
        <v>15</v>
      </c>
      <c r="AB245" s="10">
        <v>150</v>
      </c>
      <c r="AC245" s="10">
        <f t="shared" si="42"/>
        <v>2250</v>
      </c>
      <c r="AD245" s="11">
        <v>48</v>
      </c>
      <c r="AE245" s="26">
        <v>7</v>
      </c>
      <c r="AF245" s="7">
        <f t="shared" si="39"/>
        <v>336</v>
      </c>
      <c r="AG245" s="152">
        <v>1</v>
      </c>
      <c r="AH245" s="145">
        <f t="shared" si="43"/>
        <v>96</v>
      </c>
      <c r="AI245" s="139">
        <f t="shared" si="34"/>
        <v>16186</v>
      </c>
      <c r="AJ245" s="118">
        <f t="shared" si="44"/>
        <v>16186</v>
      </c>
      <c r="AM245" t="b">
        <f>D245='15.02.2022 Смета'!D247</f>
        <v>1</v>
      </c>
      <c r="AN245" t="b">
        <f>F245='15.02.2022 Смета'!E247</f>
        <v>1</v>
      </c>
      <c r="AO245" t="b">
        <f>G245='15.02.2022 Смета'!F247</f>
        <v>1</v>
      </c>
      <c r="AP245" t="b">
        <f>H245='15.02.2022 Смета'!G247</f>
        <v>1</v>
      </c>
    </row>
    <row r="246" spans="1:42" ht="16.149999999999999" customHeight="1" x14ac:dyDescent="0.25">
      <c r="A246" s="108">
        <v>206</v>
      </c>
      <c r="B246" s="8" t="s">
        <v>189</v>
      </c>
      <c r="C246" s="21" t="s">
        <v>149</v>
      </c>
      <c r="D246" s="22" t="s">
        <v>174</v>
      </c>
      <c r="E246" s="21" t="s">
        <v>534</v>
      </c>
      <c r="F246" s="35">
        <v>44732</v>
      </c>
      <c r="G246" s="35">
        <v>44736</v>
      </c>
      <c r="H246" s="21" t="s">
        <v>336</v>
      </c>
      <c r="I246" s="22" t="s">
        <v>534</v>
      </c>
      <c r="J246" s="35">
        <v>44732</v>
      </c>
      <c r="K246" s="35">
        <v>44736</v>
      </c>
      <c r="L246" s="14">
        <v>1</v>
      </c>
      <c r="M246" s="10">
        <v>3400</v>
      </c>
      <c r="N246" s="10">
        <f t="shared" si="35"/>
        <v>3400</v>
      </c>
      <c r="O246" s="14">
        <v>1</v>
      </c>
      <c r="P246" s="10">
        <v>2900</v>
      </c>
      <c r="Q246" s="10">
        <f t="shared" si="36"/>
        <v>2900</v>
      </c>
      <c r="R246" s="14">
        <v>1</v>
      </c>
      <c r="S246" s="10">
        <v>2800</v>
      </c>
      <c r="T246" s="10">
        <f t="shared" si="37"/>
        <v>2800</v>
      </c>
      <c r="U246" s="12">
        <v>19</v>
      </c>
      <c r="V246" s="10">
        <v>150</v>
      </c>
      <c r="W246" s="10">
        <f t="shared" si="40"/>
        <v>2850</v>
      </c>
      <c r="X246" s="12">
        <v>19</v>
      </c>
      <c r="Y246" s="10">
        <v>150</v>
      </c>
      <c r="Z246" s="10">
        <f t="shared" si="41"/>
        <v>2850</v>
      </c>
      <c r="AA246" s="12">
        <v>19</v>
      </c>
      <c r="AB246" s="10">
        <v>150</v>
      </c>
      <c r="AC246" s="10">
        <f t="shared" si="42"/>
        <v>2850</v>
      </c>
      <c r="AD246" s="12">
        <v>60</v>
      </c>
      <c r="AE246" s="26">
        <v>7</v>
      </c>
      <c r="AF246" s="7">
        <f t="shared" si="39"/>
        <v>420</v>
      </c>
      <c r="AG246" s="152">
        <v>1</v>
      </c>
      <c r="AH246" s="145">
        <f t="shared" si="43"/>
        <v>120</v>
      </c>
      <c r="AI246" s="139">
        <f t="shared" si="34"/>
        <v>18070</v>
      </c>
      <c r="AJ246" s="118">
        <f t="shared" si="44"/>
        <v>18070</v>
      </c>
      <c r="AM246" t="b">
        <f>D246='15.02.2022 Смета'!D248</f>
        <v>1</v>
      </c>
      <c r="AN246" t="b">
        <f>F246='15.02.2022 Смета'!E248</f>
        <v>1</v>
      </c>
      <c r="AO246" t="b">
        <f>G246='15.02.2022 Смета'!F248</f>
        <v>1</v>
      </c>
      <c r="AP246" t="b">
        <f>H246='15.02.2022 Смета'!G248</f>
        <v>1</v>
      </c>
    </row>
    <row r="247" spans="1:42" ht="16.149999999999999" customHeight="1" x14ac:dyDescent="0.25">
      <c r="A247" s="108">
        <v>207</v>
      </c>
      <c r="B247" s="8" t="s">
        <v>189</v>
      </c>
      <c r="C247" s="21" t="s">
        <v>149</v>
      </c>
      <c r="D247" s="22" t="s">
        <v>174</v>
      </c>
      <c r="E247" s="21" t="s">
        <v>535</v>
      </c>
      <c r="F247" s="35">
        <v>44739</v>
      </c>
      <c r="G247" s="35">
        <v>44742</v>
      </c>
      <c r="H247" s="21" t="s">
        <v>336</v>
      </c>
      <c r="I247" s="22" t="s">
        <v>535</v>
      </c>
      <c r="J247" s="35">
        <v>44739</v>
      </c>
      <c r="K247" s="35">
        <v>44742</v>
      </c>
      <c r="L247" s="14">
        <v>1</v>
      </c>
      <c r="M247" s="10">
        <v>3400</v>
      </c>
      <c r="N247" s="10">
        <f t="shared" si="35"/>
        <v>3400</v>
      </c>
      <c r="O247" s="14">
        <v>1</v>
      </c>
      <c r="P247" s="10">
        <v>2900</v>
      </c>
      <c r="Q247" s="10">
        <f t="shared" si="36"/>
        <v>2900</v>
      </c>
      <c r="R247" s="14">
        <v>1</v>
      </c>
      <c r="S247" s="10">
        <v>2800</v>
      </c>
      <c r="T247" s="10">
        <f t="shared" si="37"/>
        <v>2800</v>
      </c>
      <c r="U247" s="12">
        <v>19</v>
      </c>
      <c r="V247" s="10">
        <v>150</v>
      </c>
      <c r="W247" s="10">
        <f t="shared" si="40"/>
        <v>2850</v>
      </c>
      <c r="X247" s="12">
        <v>19</v>
      </c>
      <c r="Y247" s="10">
        <v>150</v>
      </c>
      <c r="Z247" s="10">
        <f t="shared" si="41"/>
        <v>2850</v>
      </c>
      <c r="AA247" s="12">
        <v>19</v>
      </c>
      <c r="AB247" s="10">
        <v>150</v>
      </c>
      <c r="AC247" s="10">
        <f t="shared" si="42"/>
        <v>2850</v>
      </c>
      <c r="AD247" s="12">
        <v>60</v>
      </c>
      <c r="AE247" s="26">
        <v>7</v>
      </c>
      <c r="AF247" s="7">
        <f t="shared" si="39"/>
        <v>420</v>
      </c>
      <c r="AG247" s="152">
        <v>1</v>
      </c>
      <c r="AH247" s="145">
        <f t="shared" si="43"/>
        <v>120</v>
      </c>
      <c r="AI247" s="139">
        <f t="shared" si="34"/>
        <v>18070</v>
      </c>
      <c r="AJ247" s="118">
        <f t="shared" si="44"/>
        <v>18070</v>
      </c>
      <c r="AM247" t="b">
        <f>D247='15.02.2022 Смета'!D249</f>
        <v>1</v>
      </c>
      <c r="AN247" t="b">
        <f>F247='15.02.2022 Смета'!E249</f>
        <v>1</v>
      </c>
      <c r="AO247" t="b">
        <f>G247='15.02.2022 Смета'!F249</f>
        <v>1</v>
      </c>
      <c r="AP247" t="b">
        <f>H247='15.02.2022 Смета'!G249</f>
        <v>1</v>
      </c>
    </row>
    <row r="248" spans="1:42" ht="16.149999999999999" customHeight="1" x14ac:dyDescent="0.25">
      <c r="A248" s="106"/>
      <c r="B248" s="96"/>
      <c r="C248" s="97"/>
      <c r="D248" s="179" t="s">
        <v>865</v>
      </c>
      <c r="E248" s="99"/>
      <c r="F248" s="99"/>
      <c r="G248" s="99"/>
      <c r="H248" s="99"/>
      <c r="I248" s="99"/>
      <c r="J248" s="99"/>
      <c r="K248" s="99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2"/>
      <c r="AE248" s="79"/>
      <c r="AF248" s="79"/>
      <c r="AG248" s="153"/>
      <c r="AH248" s="151"/>
      <c r="AI248" s="151"/>
      <c r="AJ248" s="164"/>
      <c r="AM248" t="b">
        <f>D248='15.02.2022 Смета'!D250</f>
        <v>1</v>
      </c>
      <c r="AN248" t="b">
        <f>F248='15.02.2022 Смета'!E250</f>
        <v>1</v>
      </c>
      <c r="AO248" t="b">
        <f>G248='15.02.2022 Смета'!F250</f>
        <v>1</v>
      </c>
      <c r="AP248" t="b">
        <f>H248='15.02.2022 Смета'!G250</f>
        <v>1</v>
      </c>
    </row>
    <row r="249" spans="1:42" ht="16.149999999999999" customHeight="1" x14ac:dyDescent="0.25">
      <c r="A249" s="108">
        <v>208</v>
      </c>
      <c r="B249" s="8" t="s">
        <v>16</v>
      </c>
      <c r="C249" s="21" t="s">
        <v>160</v>
      </c>
      <c r="D249" s="22" t="s">
        <v>174</v>
      </c>
      <c r="E249" s="21" t="s">
        <v>406</v>
      </c>
      <c r="F249" s="35">
        <v>44679</v>
      </c>
      <c r="G249" s="35">
        <v>44681</v>
      </c>
      <c r="H249" s="21" t="s">
        <v>301</v>
      </c>
      <c r="I249" s="22" t="s">
        <v>406</v>
      </c>
      <c r="J249" s="35">
        <v>44679</v>
      </c>
      <c r="K249" s="35">
        <v>44681</v>
      </c>
      <c r="L249" s="10"/>
      <c r="M249" s="10">
        <v>3400</v>
      </c>
      <c r="N249" s="10">
        <f t="shared" si="35"/>
        <v>0</v>
      </c>
      <c r="O249" s="10"/>
      <c r="P249" s="10">
        <v>2900</v>
      </c>
      <c r="Q249" s="10">
        <f t="shared" si="36"/>
        <v>0</v>
      </c>
      <c r="R249" s="10"/>
      <c r="S249" s="10">
        <v>2800</v>
      </c>
      <c r="T249" s="10">
        <f t="shared" si="37"/>
        <v>0</v>
      </c>
      <c r="U249" s="23">
        <v>32</v>
      </c>
      <c r="V249" s="10">
        <v>150</v>
      </c>
      <c r="W249" s="10">
        <f t="shared" si="40"/>
        <v>4800</v>
      </c>
      <c r="X249" s="23">
        <v>32</v>
      </c>
      <c r="Y249" s="10">
        <v>150</v>
      </c>
      <c r="Z249" s="10">
        <f t="shared" si="41"/>
        <v>4800</v>
      </c>
      <c r="AA249" s="23">
        <v>32</v>
      </c>
      <c r="AB249" s="10">
        <v>150</v>
      </c>
      <c r="AC249" s="10">
        <f t="shared" si="42"/>
        <v>4800</v>
      </c>
      <c r="AD249" s="11">
        <v>57</v>
      </c>
      <c r="AE249" s="26">
        <v>7</v>
      </c>
      <c r="AF249" s="7">
        <f t="shared" si="39"/>
        <v>399</v>
      </c>
      <c r="AG249" s="152">
        <v>1</v>
      </c>
      <c r="AH249" s="145">
        <f t="shared" si="43"/>
        <v>153</v>
      </c>
      <c r="AI249" s="139">
        <f t="shared" si="34"/>
        <v>14799</v>
      </c>
      <c r="AJ249" s="118">
        <f t="shared" si="44"/>
        <v>14799</v>
      </c>
      <c r="AM249" t="b">
        <f>D249='15.02.2022 Смета'!D251</f>
        <v>1</v>
      </c>
      <c r="AN249" t="b">
        <f>F249='15.02.2022 Смета'!E251</f>
        <v>1</v>
      </c>
      <c r="AO249" t="b">
        <f>G249='15.02.2022 Смета'!F251</f>
        <v>1</v>
      </c>
      <c r="AP249" t="b">
        <f>H249='15.02.2022 Смета'!G251</f>
        <v>1</v>
      </c>
    </row>
    <row r="250" spans="1:42" ht="16.149999999999999" customHeight="1" x14ac:dyDescent="0.25">
      <c r="A250" s="108">
        <v>209</v>
      </c>
      <c r="B250" s="8" t="s">
        <v>16</v>
      </c>
      <c r="C250" s="21" t="s">
        <v>160</v>
      </c>
      <c r="D250" s="22" t="s">
        <v>173</v>
      </c>
      <c r="E250" s="21" t="s">
        <v>512</v>
      </c>
      <c r="F250" s="35">
        <v>44686</v>
      </c>
      <c r="G250" s="35">
        <v>44687</v>
      </c>
      <c r="H250" s="21" t="s">
        <v>301</v>
      </c>
      <c r="I250" s="22" t="s">
        <v>512</v>
      </c>
      <c r="J250" s="35">
        <v>44686</v>
      </c>
      <c r="K250" s="35">
        <v>44687</v>
      </c>
      <c r="L250" s="10"/>
      <c r="M250" s="10">
        <v>3400</v>
      </c>
      <c r="N250" s="10">
        <f t="shared" si="35"/>
        <v>0</v>
      </c>
      <c r="O250" s="10"/>
      <c r="P250" s="10">
        <v>2900</v>
      </c>
      <c r="Q250" s="10">
        <f t="shared" si="36"/>
        <v>0</v>
      </c>
      <c r="R250" s="10"/>
      <c r="S250" s="10">
        <v>2800</v>
      </c>
      <c r="T250" s="10">
        <f t="shared" si="37"/>
        <v>0</v>
      </c>
      <c r="U250" s="10">
        <v>7</v>
      </c>
      <c r="V250" s="10">
        <v>150</v>
      </c>
      <c r="W250" s="10">
        <f t="shared" si="40"/>
        <v>1050</v>
      </c>
      <c r="X250" s="10">
        <v>7</v>
      </c>
      <c r="Y250" s="10">
        <v>150</v>
      </c>
      <c r="Z250" s="10">
        <f t="shared" si="41"/>
        <v>1050</v>
      </c>
      <c r="AA250" s="10">
        <v>7</v>
      </c>
      <c r="AB250" s="10">
        <v>150</v>
      </c>
      <c r="AC250" s="10">
        <f t="shared" si="42"/>
        <v>1050</v>
      </c>
      <c r="AD250" s="11">
        <v>27</v>
      </c>
      <c r="AE250" s="26">
        <v>7</v>
      </c>
      <c r="AF250" s="7">
        <f t="shared" si="39"/>
        <v>189</v>
      </c>
      <c r="AG250" s="152">
        <v>1</v>
      </c>
      <c r="AH250" s="145">
        <f t="shared" si="43"/>
        <v>48</v>
      </c>
      <c r="AI250" s="139">
        <f t="shared" si="34"/>
        <v>3339</v>
      </c>
      <c r="AJ250" s="118">
        <f t="shared" si="44"/>
        <v>3339</v>
      </c>
      <c r="AM250" t="b">
        <f>D250='15.02.2022 Смета'!D252</f>
        <v>1</v>
      </c>
      <c r="AN250" t="b">
        <f>F250='15.02.2022 Смета'!E252</f>
        <v>1</v>
      </c>
      <c r="AO250" t="b">
        <f>G250='15.02.2022 Смета'!F252</f>
        <v>1</v>
      </c>
      <c r="AP250" t="b">
        <f>H250='15.02.2022 Смета'!G252</f>
        <v>1</v>
      </c>
    </row>
    <row r="251" spans="1:42" ht="27.6" customHeight="1" x14ac:dyDescent="0.25">
      <c r="A251" s="108">
        <v>210</v>
      </c>
      <c r="B251" s="8" t="s">
        <v>16</v>
      </c>
      <c r="C251" s="21" t="s">
        <v>160</v>
      </c>
      <c r="D251" s="22" t="s">
        <v>59</v>
      </c>
      <c r="E251" s="21" t="s">
        <v>405</v>
      </c>
      <c r="F251" s="35">
        <v>44714</v>
      </c>
      <c r="G251" s="35">
        <v>44717</v>
      </c>
      <c r="H251" s="21" t="s">
        <v>1090</v>
      </c>
      <c r="I251" s="22" t="s">
        <v>405</v>
      </c>
      <c r="J251" s="35">
        <v>44714</v>
      </c>
      <c r="K251" s="35">
        <v>44717</v>
      </c>
      <c r="L251" s="10"/>
      <c r="M251" s="10">
        <v>3400</v>
      </c>
      <c r="N251" s="10">
        <f t="shared" si="35"/>
        <v>0</v>
      </c>
      <c r="O251" s="10"/>
      <c r="P251" s="10">
        <v>2900</v>
      </c>
      <c r="Q251" s="10">
        <f t="shared" si="36"/>
        <v>0</v>
      </c>
      <c r="R251" s="10"/>
      <c r="S251" s="10">
        <v>2800</v>
      </c>
      <c r="T251" s="10">
        <f t="shared" si="37"/>
        <v>0</v>
      </c>
      <c r="U251" s="10">
        <v>21</v>
      </c>
      <c r="V251" s="10">
        <v>150</v>
      </c>
      <c r="W251" s="10">
        <f t="shared" si="40"/>
        <v>3150</v>
      </c>
      <c r="X251" s="10">
        <v>21</v>
      </c>
      <c r="Y251" s="10">
        <v>150</v>
      </c>
      <c r="Z251" s="10">
        <f t="shared" si="41"/>
        <v>3150</v>
      </c>
      <c r="AA251" s="10">
        <v>21</v>
      </c>
      <c r="AB251" s="10">
        <v>150</v>
      </c>
      <c r="AC251" s="10">
        <f t="shared" si="42"/>
        <v>3150</v>
      </c>
      <c r="AD251" s="11">
        <v>81</v>
      </c>
      <c r="AE251" s="26">
        <v>7</v>
      </c>
      <c r="AF251" s="7">
        <f t="shared" si="39"/>
        <v>567</v>
      </c>
      <c r="AG251" s="152">
        <v>1</v>
      </c>
      <c r="AH251" s="139">
        <f t="shared" si="43"/>
        <v>144</v>
      </c>
      <c r="AI251" s="139">
        <f t="shared" si="34"/>
        <v>10017</v>
      </c>
      <c r="AJ251" s="109">
        <f t="shared" si="44"/>
        <v>10017</v>
      </c>
      <c r="AM251" t="b">
        <f>D251='15.02.2022 Смета'!D253</f>
        <v>1</v>
      </c>
      <c r="AN251" t="b">
        <f>F251='15.02.2022 Смета'!E253</f>
        <v>1</v>
      </c>
      <c r="AO251" t="b">
        <f>G251='15.02.2022 Смета'!F253</f>
        <v>1</v>
      </c>
      <c r="AP251" t="b">
        <f>H251='15.02.2022 Смета'!G253</f>
        <v>0</v>
      </c>
    </row>
    <row r="252" spans="1:42" ht="16.149999999999999" customHeight="1" x14ac:dyDescent="0.25">
      <c r="A252" s="108">
        <v>211</v>
      </c>
      <c r="B252" s="8" t="s">
        <v>16</v>
      </c>
      <c r="C252" s="21" t="s">
        <v>160</v>
      </c>
      <c r="D252" s="22" t="s">
        <v>60</v>
      </c>
      <c r="E252" s="21" t="s">
        <v>782</v>
      </c>
      <c r="F252" s="35">
        <v>44820</v>
      </c>
      <c r="G252" s="35">
        <v>44822</v>
      </c>
      <c r="H252" s="21" t="s">
        <v>301</v>
      </c>
      <c r="I252" s="22" t="s">
        <v>782</v>
      </c>
      <c r="J252" s="35">
        <v>44820</v>
      </c>
      <c r="K252" s="35">
        <v>44822</v>
      </c>
      <c r="L252" s="10">
        <v>1</v>
      </c>
      <c r="M252" s="10">
        <v>3400</v>
      </c>
      <c r="N252" s="10">
        <f t="shared" si="35"/>
        <v>3400</v>
      </c>
      <c r="O252" s="10">
        <v>1</v>
      </c>
      <c r="P252" s="10">
        <v>2900</v>
      </c>
      <c r="Q252" s="10">
        <f t="shared" si="36"/>
        <v>2900</v>
      </c>
      <c r="R252" s="10">
        <v>1</v>
      </c>
      <c r="S252" s="10">
        <v>2800</v>
      </c>
      <c r="T252" s="10">
        <f t="shared" si="37"/>
        <v>2800</v>
      </c>
      <c r="U252" s="10">
        <v>21</v>
      </c>
      <c r="V252" s="10">
        <v>150</v>
      </c>
      <c r="W252" s="10">
        <f t="shared" si="40"/>
        <v>3150</v>
      </c>
      <c r="X252" s="10">
        <v>21</v>
      </c>
      <c r="Y252" s="10">
        <v>150</v>
      </c>
      <c r="Z252" s="10">
        <f t="shared" si="41"/>
        <v>3150</v>
      </c>
      <c r="AA252" s="10">
        <v>21</v>
      </c>
      <c r="AB252" s="10">
        <v>150</v>
      </c>
      <c r="AC252" s="10">
        <f t="shared" si="42"/>
        <v>3150</v>
      </c>
      <c r="AD252" s="11">
        <v>81</v>
      </c>
      <c r="AE252" s="26">
        <v>7</v>
      </c>
      <c r="AF252" s="7">
        <f t="shared" si="39"/>
        <v>567</v>
      </c>
      <c r="AG252" s="152">
        <v>1</v>
      </c>
      <c r="AH252" s="139">
        <f t="shared" si="43"/>
        <v>147</v>
      </c>
      <c r="AI252" s="139">
        <f t="shared" si="34"/>
        <v>19117</v>
      </c>
      <c r="AJ252" s="109">
        <f t="shared" si="44"/>
        <v>19117</v>
      </c>
      <c r="AM252" t="b">
        <f>D252='15.02.2022 Смета'!D254</f>
        <v>1</v>
      </c>
      <c r="AN252" t="b">
        <f>F252='15.02.2022 Смета'!E254</f>
        <v>1</v>
      </c>
      <c r="AO252" t="b">
        <f>G252='15.02.2022 Смета'!F254</f>
        <v>1</v>
      </c>
      <c r="AP252" t="b">
        <f>H252='15.02.2022 Смета'!G254</f>
        <v>1</v>
      </c>
    </row>
    <row r="253" spans="1:42" ht="16.899999999999999" customHeight="1" x14ac:dyDescent="0.25">
      <c r="A253" s="106"/>
      <c r="B253" s="96"/>
      <c r="C253" s="97"/>
      <c r="D253" s="179" t="s">
        <v>924</v>
      </c>
      <c r="E253" s="99"/>
      <c r="F253" s="99"/>
      <c r="G253" s="99"/>
      <c r="H253" s="99"/>
      <c r="I253" s="99"/>
      <c r="J253" s="99"/>
      <c r="K253" s="99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2"/>
      <c r="AE253" s="79"/>
      <c r="AF253" s="79"/>
      <c r="AG253" s="153"/>
      <c r="AH253" s="151"/>
      <c r="AI253" s="151"/>
      <c r="AJ253" s="164"/>
      <c r="AM253" t="b">
        <f>D253='15.02.2022 Смета'!D255</f>
        <v>0</v>
      </c>
      <c r="AN253" t="b">
        <f>F253='15.02.2022 Смета'!E255</f>
        <v>1</v>
      </c>
      <c r="AO253" t="b">
        <f>G253='15.02.2022 Смета'!F255</f>
        <v>1</v>
      </c>
      <c r="AP253" t="b">
        <f>H253='15.02.2022 Смета'!G255</f>
        <v>1</v>
      </c>
    </row>
    <row r="254" spans="1:42" ht="65.650000000000006" customHeight="1" x14ac:dyDescent="0.25">
      <c r="A254" s="108">
        <v>212</v>
      </c>
      <c r="B254" s="8"/>
      <c r="C254" s="21" t="s">
        <v>119</v>
      </c>
      <c r="D254" s="22" t="s">
        <v>605</v>
      </c>
      <c r="E254" s="21" t="s">
        <v>455</v>
      </c>
      <c r="F254" s="35">
        <v>44624</v>
      </c>
      <c r="G254" s="35">
        <v>44625</v>
      </c>
      <c r="H254" s="21" t="s">
        <v>301</v>
      </c>
      <c r="I254" s="22" t="s">
        <v>455</v>
      </c>
      <c r="J254" s="35">
        <v>44624</v>
      </c>
      <c r="K254" s="35">
        <v>44625</v>
      </c>
      <c r="L254" s="10"/>
      <c r="M254" s="10">
        <v>3400</v>
      </c>
      <c r="N254" s="10">
        <f t="shared" si="35"/>
        <v>0</v>
      </c>
      <c r="O254" s="10"/>
      <c r="P254" s="10">
        <v>2900</v>
      </c>
      <c r="Q254" s="10">
        <f t="shared" si="36"/>
        <v>0</v>
      </c>
      <c r="R254" s="10"/>
      <c r="S254" s="10">
        <v>2800</v>
      </c>
      <c r="T254" s="10">
        <f t="shared" si="37"/>
        <v>0</v>
      </c>
      <c r="U254" s="10">
        <v>92</v>
      </c>
      <c r="V254" s="10">
        <v>150</v>
      </c>
      <c r="W254" s="10">
        <f t="shared" si="40"/>
        <v>13800</v>
      </c>
      <c r="X254" s="10">
        <v>76</v>
      </c>
      <c r="Y254" s="10">
        <v>150</v>
      </c>
      <c r="Z254" s="10">
        <f t="shared" si="41"/>
        <v>11400</v>
      </c>
      <c r="AA254" s="10">
        <v>76</v>
      </c>
      <c r="AB254" s="10">
        <v>150</v>
      </c>
      <c r="AC254" s="10">
        <f t="shared" si="42"/>
        <v>11400</v>
      </c>
      <c r="AD254" s="11"/>
      <c r="AE254" s="26">
        <v>7</v>
      </c>
      <c r="AF254" s="7">
        <f t="shared" si="39"/>
        <v>0</v>
      </c>
      <c r="AG254" s="152">
        <v>1</v>
      </c>
      <c r="AH254" s="139">
        <f t="shared" si="43"/>
        <v>244</v>
      </c>
      <c r="AI254" s="139">
        <f t="shared" si="34"/>
        <v>36600</v>
      </c>
      <c r="AJ254" s="109">
        <f t="shared" si="44"/>
        <v>36600</v>
      </c>
      <c r="AM254" t="b">
        <f>D254='15.02.2022 Смета'!D256</f>
        <v>1</v>
      </c>
      <c r="AN254" t="b">
        <f>F254='15.02.2022 Смета'!E256</f>
        <v>1</v>
      </c>
      <c r="AO254" t="b">
        <f>G254='15.02.2022 Смета'!F256</f>
        <v>1</v>
      </c>
      <c r="AP254" t="b">
        <f>H254='15.02.2022 Смета'!G256</f>
        <v>1</v>
      </c>
    </row>
    <row r="255" spans="1:42" ht="64.5" customHeight="1" x14ac:dyDescent="0.25">
      <c r="A255" s="108">
        <v>213</v>
      </c>
      <c r="B255" s="8" t="s">
        <v>192</v>
      </c>
      <c r="C255" s="21" t="s">
        <v>119</v>
      </c>
      <c r="D255" s="22" t="s">
        <v>264</v>
      </c>
      <c r="E255" s="21" t="s">
        <v>447</v>
      </c>
      <c r="F255" s="35">
        <v>44695</v>
      </c>
      <c r="G255" s="35">
        <v>44696</v>
      </c>
      <c r="H255" s="21" t="s">
        <v>301</v>
      </c>
      <c r="I255" s="22" t="s">
        <v>447</v>
      </c>
      <c r="J255" s="35">
        <v>44695</v>
      </c>
      <c r="K255" s="35">
        <v>44696</v>
      </c>
      <c r="L255" s="10"/>
      <c r="M255" s="10">
        <v>3400</v>
      </c>
      <c r="N255" s="10">
        <f t="shared" si="35"/>
        <v>0</v>
      </c>
      <c r="O255" s="10"/>
      <c r="P255" s="10">
        <v>2900</v>
      </c>
      <c r="Q255" s="10">
        <f t="shared" si="36"/>
        <v>0</v>
      </c>
      <c r="R255" s="10"/>
      <c r="S255" s="10">
        <v>2800</v>
      </c>
      <c r="T255" s="10">
        <f t="shared" si="37"/>
        <v>0</v>
      </c>
      <c r="U255" s="10">
        <v>92</v>
      </c>
      <c r="V255" s="10">
        <v>150</v>
      </c>
      <c r="W255" s="10">
        <f t="shared" si="40"/>
        <v>13800</v>
      </c>
      <c r="X255" s="10">
        <v>76</v>
      </c>
      <c r="Y255" s="10">
        <v>150</v>
      </c>
      <c r="Z255" s="10">
        <f t="shared" si="41"/>
        <v>11400</v>
      </c>
      <c r="AA255" s="10">
        <v>76</v>
      </c>
      <c r="AB255" s="10">
        <v>150</v>
      </c>
      <c r="AC255" s="10">
        <f t="shared" si="42"/>
        <v>11400</v>
      </c>
      <c r="AD255" s="11">
        <v>244</v>
      </c>
      <c r="AE255" s="26">
        <v>7</v>
      </c>
      <c r="AF255" s="7">
        <f t="shared" si="39"/>
        <v>1708</v>
      </c>
      <c r="AG255" s="152">
        <v>1</v>
      </c>
      <c r="AH255" s="145">
        <f t="shared" si="43"/>
        <v>488</v>
      </c>
      <c r="AI255" s="139">
        <f t="shared" si="34"/>
        <v>38308</v>
      </c>
      <c r="AJ255" s="118">
        <f t="shared" si="44"/>
        <v>38308</v>
      </c>
      <c r="AM255" t="b">
        <f>D255='15.02.2022 Смета'!D257</f>
        <v>1</v>
      </c>
      <c r="AN255" t="b">
        <f>F255='15.02.2022 Смета'!E257</f>
        <v>1</v>
      </c>
      <c r="AO255" t="b">
        <f>G255='15.02.2022 Смета'!F257</f>
        <v>1</v>
      </c>
      <c r="AP255" t="b">
        <f>H255='15.02.2022 Смета'!G257</f>
        <v>1</v>
      </c>
    </row>
    <row r="256" spans="1:42" ht="67.150000000000006" customHeight="1" x14ac:dyDescent="0.25">
      <c r="A256" s="108">
        <v>214</v>
      </c>
      <c r="B256" s="21" t="s">
        <v>192</v>
      </c>
      <c r="C256" s="21" t="s">
        <v>119</v>
      </c>
      <c r="D256" s="22" t="s">
        <v>606</v>
      </c>
      <c r="E256" s="21" t="s">
        <v>455</v>
      </c>
      <c r="F256" s="35">
        <v>44730</v>
      </c>
      <c r="G256" s="35">
        <v>44731</v>
      </c>
      <c r="H256" s="21" t="s">
        <v>301</v>
      </c>
      <c r="I256" s="22" t="s">
        <v>455</v>
      </c>
      <c r="J256" s="35">
        <v>44730</v>
      </c>
      <c r="K256" s="35">
        <v>44731</v>
      </c>
      <c r="L256" s="10"/>
      <c r="M256" s="10">
        <v>3400</v>
      </c>
      <c r="N256" s="10">
        <f t="shared" si="35"/>
        <v>0</v>
      </c>
      <c r="O256" s="10"/>
      <c r="P256" s="10">
        <v>2900</v>
      </c>
      <c r="Q256" s="10">
        <f t="shared" si="36"/>
        <v>0</v>
      </c>
      <c r="R256" s="10"/>
      <c r="S256" s="10">
        <v>2800</v>
      </c>
      <c r="T256" s="10">
        <f t="shared" si="37"/>
        <v>0</v>
      </c>
      <c r="U256" s="10">
        <v>92</v>
      </c>
      <c r="V256" s="10">
        <v>150</v>
      </c>
      <c r="W256" s="10">
        <f t="shared" si="40"/>
        <v>13800</v>
      </c>
      <c r="X256" s="10">
        <v>76</v>
      </c>
      <c r="Y256" s="10">
        <v>150</v>
      </c>
      <c r="Z256" s="10">
        <f t="shared" si="41"/>
        <v>11400</v>
      </c>
      <c r="AA256" s="10">
        <v>76</v>
      </c>
      <c r="AB256" s="10">
        <v>150</v>
      </c>
      <c r="AC256" s="10">
        <f t="shared" si="42"/>
        <v>11400</v>
      </c>
      <c r="AD256" s="11">
        <v>244</v>
      </c>
      <c r="AE256" s="26">
        <v>7</v>
      </c>
      <c r="AF256" s="7">
        <f t="shared" si="39"/>
        <v>1708</v>
      </c>
      <c r="AG256" s="152">
        <v>1</v>
      </c>
      <c r="AH256" s="145">
        <f t="shared" si="43"/>
        <v>488</v>
      </c>
      <c r="AI256" s="139">
        <f t="shared" si="34"/>
        <v>38308</v>
      </c>
      <c r="AJ256" s="118">
        <f t="shared" si="44"/>
        <v>38308</v>
      </c>
      <c r="AM256" t="b">
        <f>D256='15.02.2022 Смета'!D258</f>
        <v>1</v>
      </c>
      <c r="AN256" t="b">
        <f>F256='15.02.2022 Смета'!E258</f>
        <v>1</v>
      </c>
      <c r="AO256" t="b">
        <f>G256='15.02.2022 Смета'!F258</f>
        <v>1</v>
      </c>
      <c r="AP256" t="b">
        <f>H256='15.02.2022 Смета'!G258</f>
        <v>1</v>
      </c>
    </row>
    <row r="257" spans="1:42" ht="12.6" customHeight="1" x14ac:dyDescent="0.25">
      <c r="A257" s="106"/>
      <c r="B257" s="96"/>
      <c r="C257" s="97"/>
      <c r="D257" s="179" t="s">
        <v>867</v>
      </c>
      <c r="E257" s="99"/>
      <c r="F257" s="99"/>
      <c r="G257" s="99"/>
      <c r="H257" s="99"/>
      <c r="I257" s="99"/>
      <c r="J257" s="99"/>
      <c r="K257" s="99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2"/>
      <c r="AE257" s="79"/>
      <c r="AF257" s="79"/>
      <c r="AG257" s="153"/>
      <c r="AH257" s="151"/>
      <c r="AI257" s="151"/>
      <c r="AJ257" s="164"/>
      <c r="AM257" t="b">
        <f>D257='15.02.2022 Смета'!D259</f>
        <v>1</v>
      </c>
      <c r="AN257" t="b">
        <f>F257='15.02.2022 Смета'!E259</f>
        <v>1</v>
      </c>
      <c r="AO257" t="b">
        <f>G257='15.02.2022 Смета'!F259</f>
        <v>1</v>
      </c>
      <c r="AP257" t="b">
        <f>H257='15.02.2022 Смета'!G259</f>
        <v>1</v>
      </c>
    </row>
    <row r="258" spans="1:42" ht="27" customHeight="1" x14ac:dyDescent="0.25">
      <c r="A258" s="108">
        <v>215</v>
      </c>
      <c r="B258" s="8" t="s">
        <v>260</v>
      </c>
      <c r="C258" s="21" t="s">
        <v>261</v>
      </c>
      <c r="D258" s="22" t="s">
        <v>173</v>
      </c>
      <c r="E258" s="21" t="s">
        <v>340</v>
      </c>
      <c r="F258" s="35">
        <v>44597</v>
      </c>
      <c r="G258" s="35">
        <v>44597</v>
      </c>
      <c r="H258" s="21" t="s">
        <v>407</v>
      </c>
      <c r="I258" s="38" t="s">
        <v>340</v>
      </c>
      <c r="J258" s="35">
        <v>44597</v>
      </c>
      <c r="K258" s="35">
        <v>44597</v>
      </c>
      <c r="L258" s="14"/>
      <c r="M258" s="10">
        <v>3400</v>
      </c>
      <c r="N258" s="10">
        <f t="shared" si="35"/>
        <v>0</v>
      </c>
      <c r="O258" s="14"/>
      <c r="P258" s="10">
        <v>2900</v>
      </c>
      <c r="Q258" s="10">
        <f t="shared" si="36"/>
        <v>0</v>
      </c>
      <c r="R258" s="14"/>
      <c r="S258" s="10">
        <v>2800</v>
      </c>
      <c r="T258" s="10">
        <f t="shared" si="37"/>
        <v>0</v>
      </c>
      <c r="U258" s="10">
        <v>19</v>
      </c>
      <c r="V258" s="10">
        <v>150</v>
      </c>
      <c r="W258" s="10">
        <f t="shared" si="40"/>
        <v>2850</v>
      </c>
      <c r="X258" s="10">
        <v>19</v>
      </c>
      <c r="Y258" s="10">
        <v>150</v>
      </c>
      <c r="Z258" s="10">
        <f t="shared" si="41"/>
        <v>2850</v>
      </c>
      <c r="AA258" s="10">
        <v>19</v>
      </c>
      <c r="AB258" s="10">
        <v>150</v>
      </c>
      <c r="AC258" s="10">
        <f t="shared" si="42"/>
        <v>2850</v>
      </c>
      <c r="AD258" s="10"/>
      <c r="AE258" s="26">
        <v>7</v>
      </c>
      <c r="AF258" s="7">
        <f t="shared" si="39"/>
        <v>0</v>
      </c>
      <c r="AG258" s="152">
        <v>1</v>
      </c>
      <c r="AH258" s="145">
        <f t="shared" si="43"/>
        <v>57</v>
      </c>
      <c r="AI258" s="139">
        <f t="shared" si="34"/>
        <v>8550</v>
      </c>
      <c r="AJ258" s="118">
        <f t="shared" si="44"/>
        <v>8550</v>
      </c>
      <c r="AM258" t="b">
        <f>D258='15.02.2022 Смета'!D260</f>
        <v>1</v>
      </c>
      <c r="AN258" t="b">
        <f>F258='15.02.2022 Смета'!E260</f>
        <v>1</v>
      </c>
      <c r="AO258" t="b">
        <f>G258='15.02.2022 Смета'!F260</f>
        <v>1</v>
      </c>
      <c r="AP258" t="b">
        <f>H258='15.02.2022 Смета'!G260</f>
        <v>1</v>
      </c>
    </row>
    <row r="259" spans="1:42" ht="27" customHeight="1" x14ac:dyDescent="0.25">
      <c r="A259" s="108">
        <v>216</v>
      </c>
      <c r="B259" s="8" t="s">
        <v>260</v>
      </c>
      <c r="C259" s="21" t="s">
        <v>261</v>
      </c>
      <c r="D259" s="22" t="s">
        <v>70</v>
      </c>
      <c r="E259" s="21" t="s">
        <v>513</v>
      </c>
      <c r="F259" s="35">
        <v>44598</v>
      </c>
      <c r="G259" s="35">
        <v>44598</v>
      </c>
      <c r="H259" s="21" t="s">
        <v>408</v>
      </c>
      <c r="I259" s="22" t="s">
        <v>513</v>
      </c>
      <c r="J259" s="35">
        <v>44598</v>
      </c>
      <c r="K259" s="35">
        <v>44598</v>
      </c>
      <c r="L259" s="14"/>
      <c r="M259" s="10">
        <v>3400</v>
      </c>
      <c r="N259" s="10">
        <f t="shared" si="35"/>
        <v>0</v>
      </c>
      <c r="O259" s="14"/>
      <c r="P259" s="10">
        <v>2900</v>
      </c>
      <c r="Q259" s="10">
        <f t="shared" si="36"/>
        <v>0</v>
      </c>
      <c r="R259" s="14"/>
      <c r="S259" s="10">
        <v>2800</v>
      </c>
      <c r="T259" s="10">
        <f t="shared" si="37"/>
        <v>0</v>
      </c>
      <c r="U259" s="10">
        <v>34</v>
      </c>
      <c r="V259" s="10">
        <v>150</v>
      </c>
      <c r="W259" s="10">
        <f t="shared" si="40"/>
        <v>5100</v>
      </c>
      <c r="X259" s="10">
        <v>44</v>
      </c>
      <c r="Y259" s="10">
        <v>150</v>
      </c>
      <c r="Z259" s="10">
        <f t="shared" si="41"/>
        <v>6600</v>
      </c>
      <c r="AA259" s="10">
        <v>34</v>
      </c>
      <c r="AB259" s="10">
        <v>150</v>
      </c>
      <c r="AC259" s="10">
        <f t="shared" si="42"/>
        <v>5100</v>
      </c>
      <c r="AD259" s="10"/>
      <c r="AE259" s="26">
        <v>7</v>
      </c>
      <c r="AF259" s="7">
        <f t="shared" si="39"/>
        <v>0</v>
      </c>
      <c r="AG259" s="152">
        <v>1</v>
      </c>
      <c r="AH259" s="139">
        <f t="shared" si="43"/>
        <v>112</v>
      </c>
      <c r="AI259" s="139">
        <f t="shared" si="34"/>
        <v>16800</v>
      </c>
      <c r="AJ259" s="109">
        <f t="shared" si="44"/>
        <v>16800</v>
      </c>
      <c r="AM259" t="b">
        <f>D259='15.02.2022 Смета'!D261</f>
        <v>1</v>
      </c>
      <c r="AN259" t="b">
        <f>F259='15.02.2022 Смета'!E261</f>
        <v>1</v>
      </c>
      <c r="AO259" t="b">
        <f>G259='15.02.2022 Смета'!F261</f>
        <v>1</v>
      </c>
      <c r="AP259" t="b">
        <f>H259='15.02.2022 Смета'!G261</f>
        <v>1</v>
      </c>
    </row>
    <row r="260" spans="1:42" ht="28.9" customHeight="1" x14ac:dyDescent="0.25">
      <c r="A260" s="106"/>
      <c r="B260" s="96"/>
      <c r="C260" s="97"/>
      <c r="D260" s="179" t="s">
        <v>925</v>
      </c>
      <c r="E260" s="99"/>
      <c r="F260" s="99"/>
      <c r="G260" s="99"/>
      <c r="H260" s="99"/>
      <c r="I260" s="99"/>
      <c r="J260" s="99"/>
      <c r="K260" s="99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2"/>
      <c r="AE260" s="79"/>
      <c r="AF260" s="79"/>
      <c r="AG260" s="153"/>
      <c r="AH260" s="151"/>
      <c r="AI260" s="151"/>
      <c r="AJ260" s="164"/>
      <c r="AM260" t="b">
        <f>D260='15.02.2022 Смета'!D262</f>
        <v>0</v>
      </c>
      <c r="AN260" t="b">
        <f>F260='15.02.2022 Смета'!E262</f>
        <v>1</v>
      </c>
      <c r="AO260" t="b">
        <f>G260='15.02.2022 Смета'!F262</f>
        <v>1</v>
      </c>
      <c r="AP260" t="b">
        <f>H260='15.02.2022 Смета'!G262</f>
        <v>1</v>
      </c>
    </row>
    <row r="261" spans="1:42" x14ac:dyDescent="0.25">
      <c r="A261" s="108">
        <v>217</v>
      </c>
      <c r="B261" s="8" t="s">
        <v>175</v>
      </c>
      <c r="C261" s="21" t="s">
        <v>819</v>
      </c>
      <c r="D261" s="22" t="s">
        <v>173</v>
      </c>
      <c r="E261" s="21" t="s">
        <v>479</v>
      </c>
      <c r="F261" s="35">
        <v>44618</v>
      </c>
      <c r="G261" s="35">
        <v>44619</v>
      </c>
      <c r="H261" s="21" t="s">
        <v>979</v>
      </c>
      <c r="I261" s="22" t="s">
        <v>479</v>
      </c>
      <c r="J261" s="35">
        <v>44618</v>
      </c>
      <c r="K261" s="35">
        <v>44619</v>
      </c>
      <c r="L261" s="10"/>
      <c r="M261" s="10">
        <v>3400</v>
      </c>
      <c r="N261" s="10">
        <f t="shared" si="35"/>
        <v>0</v>
      </c>
      <c r="O261" s="10"/>
      <c r="P261" s="10">
        <v>2900</v>
      </c>
      <c r="Q261" s="10">
        <f t="shared" si="36"/>
        <v>0</v>
      </c>
      <c r="R261" s="10"/>
      <c r="S261" s="10">
        <v>2800</v>
      </c>
      <c r="T261" s="10">
        <f t="shared" si="37"/>
        <v>0</v>
      </c>
      <c r="U261" s="10">
        <v>4</v>
      </c>
      <c r="V261" s="10">
        <v>150</v>
      </c>
      <c r="W261" s="10">
        <f t="shared" si="40"/>
        <v>600</v>
      </c>
      <c r="X261" s="10">
        <v>4</v>
      </c>
      <c r="Y261" s="10">
        <v>150</v>
      </c>
      <c r="Z261" s="10">
        <f t="shared" si="41"/>
        <v>600</v>
      </c>
      <c r="AA261" s="10">
        <v>8</v>
      </c>
      <c r="AB261" s="10">
        <v>150</v>
      </c>
      <c r="AC261" s="10">
        <f t="shared" si="42"/>
        <v>1200</v>
      </c>
      <c r="AD261" s="68"/>
      <c r="AE261" s="26">
        <v>7</v>
      </c>
      <c r="AF261" s="7">
        <f t="shared" si="39"/>
        <v>0</v>
      </c>
      <c r="AG261" s="152">
        <v>1</v>
      </c>
      <c r="AH261" s="139">
        <f t="shared" si="43"/>
        <v>16</v>
      </c>
      <c r="AI261" s="139">
        <f t="shared" si="34"/>
        <v>2400</v>
      </c>
      <c r="AJ261" s="109">
        <f t="shared" si="44"/>
        <v>2400</v>
      </c>
      <c r="AM261" t="b">
        <f>D261='15.02.2022 Смета'!D263</f>
        <v>1</v>
      </c>
      <c r="AN261" t="b">
        <f>F261='15.02.2022 Смета'!E263</f>
        <v>1</v>
      </c>
      <c r="AO261" t="b">
        <f>G261='15.02.2022 Смета'!F263</f>
        <v>1</v>
      </c>
      <c r="AP261" t="b">
        <f>H261='15.02.2022 Смета'!G263</f>
        <v>0</v>
      </c>
    </row>
    <row r="262" spans="1:42" ht="27" customHeight="1" x14ac:dyDescent="0.25">
      <c r="A262" s="108">
        <v>218</v>
      </c>
      <c r="B262" s="8" t="s">
        <v>175</v>
      </c>
      <c r="C262" s="21" t="s">
        <v>819</v>
      </c>
      <c r="D262" s="22" t="s">
        <v>174</v>
      </c>
      <c r="E262" s="21" t="s">
        <v>480</v>
      </c>
      <c r="F262" s="35">
        <v>44618</v>
      </c>
      <c r="G262" s="35">
        <v>44619</v>
      </c>
      <c r="H262" s="21" t="s">
        <v>979</v>
      </c>
      <c r="I262" s="22" t="s">
        <v>480</v>
      </c>
      <c r="J262" s="35">
        <v>44618</v>
      </c>
      <c r="K262" s="35">
        <v>44619</v>
      </c>
      <c r="L262" s="10"/>
      <c r="M262" s="10">
        <v>3400</v>
      </c>
      <c r="N262" s="10">
        <f t="shared" si="35"/>
        <v>0</v>
      </c>
      <c r="O262" s="10"/>
      <c r="P262" s="10">
        <v>2900</v>
      </c>
      <c r="Q262" s="10">
        <f t="shared" si="36"/>
        <v>0</v>
      </c>
      <c r="R262" s="10"/>
      <c r="S262" s="10">
        <v>2800</v>
      </c>
      <c r="T262" s="10">
        <f t="shared" si="37"/>
        <v>0</v>
      </c>
      <c r="U262" s="10">
        <v>30</v>
      </c>
      <c r="V262" s="10">
        <v>150</v>
      </c>
      <c r="W262" s="10">
        <f t="shared" si="40"/>
        <v>4500</v>
      </c>
      <c r="X262" s="10">
        <v>30</v>
      </c>
      <c r="Y262" s="10">
        <v>150</v>
      </c>
      <c r="Z262" s="10">
        <f t="shared" si="41"/>
        <v>4500</v>
      </c>
      <c r="AA262" s="10">
        <v>60</v>
      </c>
      <c r="AB262" s="10">
        <v>150</v>
      </c>
      <c r="AC262" s="10">
        <f t="shared" si="42"/>
        <v>9000</v>
      </c>
      <c r="AD262" s="68"/>
      <c r="AE262" s="26">
        <v>7</v>
      </c>
      <c r="AF262" s="7">
        <f t="shared" si="39"/>
        <v>0</v>
      </c>
      <c r="AG262" s="152">
        <v>1</v>
      </c>
      <c r="AH262" s="139">
        <f t="shared" si="43"/>
        <v>120</v>
      </c>
      <c r="AI262" s="139">
        <f t="shared" si="34"/>
        <v>18000</v>
      </c>
      <c r="AJ262" s="109">
        <f t="shared" si="44"/>
        <v>18000</v>
      </c>
      <c r="AM262" t="b">
        <f>D262='15.02.2022 Смета'!D264</f>
        <v>1</v>
      </c>
      <c r="AN262" t="b">
        <f>F262='15.02.2022 Смета'!E264</f>
        <v>1</v>
      </c>
      <c r="AO262" t="b">
        <f>G262='15.02.2022 Смета'!F264</f>
        <v>1</v>
      </c>
      <c r="AP262" t="b">
        <f>H262='15.02.2022 Смета'!G264</f>
        <v>0</v>
      </c>
    </row>
    <row r="263" spans="1:42" ht="40.9" customHeight="1" x14ac:dyDescent="0.25">
      <c r="A263" s="108">
        <v>219</v>
      </c>
      <c r="B263" s="21" t="s">
        <v>175</v>
      </c>
      <c r="C263" s="21" t="s">
        <v>819</v>
      </c>
      <c r="D263" s="22" t="s">
        <v>180</v>
      </c>
      <c r="E263" s="21" t="s">
        <v>458</v>
      </c>
      <c r="F263" s="35">
        <v>44709</v>
      </c>
      <c r="G263" s="35">
        <v>44710</v>
      </c>
      <c r="H263" s="21" t="s">
        <v>979</v>
      </c>
      <c r="I263" s="22" t="s">
        <v>458</v>
      </c>
      <c r="J263" s="35">
        <v>44709</v>
      </c>
      <c r="K263" s="35">
        <v>44710</v>
      </c>
      <c r="L263" s="9"/>
      <c r="M263" s="10">
        <v>3400</v>
      </c>
      <c r="N263" s="10">
        <f t="shared" si="35"/>
        <v>0</v>
      </c>
      <c r="O263" s="9"/>
      <c r="P263" s="10">
        <v>2900</v>
      </c>
      <c r="Q263" s="10">
        <f t="shared" si="36"/>
        <v>0</v>
      </c>
      <c r="R263" s="9"/>
      <c r="S263" s="10">
        <v>2800</v>
      </c>
      <c r="T263" s="10">
        <f t="shared" si="37"/>
        <v>0</v>
      </c>
      <c r="U263" s="8">
        <v>34</v>
      </c>
      <c r="V263" s="10">
        <v>150</v>
      </c>
      <c r="W263" s="10">
        <f t="shared" si="40"/>
        <v>5100</v>
      </c>
      <c r="X263" s="8">
        <v>34</v>
      </c>
      <c r="Y263" s="10">
        <v>150</v>
      </c>
      <c r="Z263" s="10">
        <f t="shared" si="41"/>
        <v>5100</v>
      </c>
      <c r="AA263" s="8">
        <v>68</v>
      </c>
      <c r="AB263" s="10">
        <v>150</v>
      </c>
      <c r="AC263" s="10">
        <f t="shared" si="42"/>
        <v>10200</v>
      </c>
      <c r="AD263" s="8">
        <v>136</v>
      </c>
      <c r="AE263" s="26">
        <v>7</v>
      </c>
      <c r="AF263" s="7">
        <f t="shared" si="39"/>
        <v>952</v>
      </c>
      <c r="AG263" s="152">
        <v>1</v>
      </c>
      <c r="AH263" s="139">
        <f t="shared" si="43"/>
        <v>272</v>
      </c>
      <c r="AI263" s="139">
        <f t="shared" si="34"/>
        <v>21352</v>
      </c>
      <c r="AJ263" s="109">
        <f t="shared" si="44"/>
        <v>21352</v>
      </c>
      <c r="AM263" t="b">
        <f>D263='15.02.2022 Смета'!D265</f>
        <v>1</v>
      </c>
      <c r="AN263" t="b">
        <f>F263='15.02.2022 Смета'!E265</f>
        <v>1</v>
      </c>
      <c r="AO263" t="b">
        <f>G263='15.02.2022 Смета'!F265</f>
        <v>1</v>
      </c>
      <c r="AP263" t="b">
        <f>H263='15.02.2022 Смета'!G265</f>
        <v>0</v>
      </c>
    </row>
    <row r="264" spans="1:42" ht="14.65" customHeight="1" x14ac:dyDescent="0.25">
      <c r="A264" s="106"/>
      <c r="B264" s="96"/>
      <c r="C264" s="97"/>
      <c r="D264" s="179" t="s">
        <v>869</v>
      </c>
      <c r="E264" s="99"/>
      <c r="F264" s="99"/>
      <c r="G264" s="99"/>
      <c r="H264" s="99"/>
      <c r="I264" s="99"/>
      <c r="J264" s="99"/>
      <c r="K264" s="99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2"/>
      <c r="AE264" s="79"/>
      <c r="AF264" s="79"/>
      <c r="AG264" s="153"/>
      <c r="AH264" s="151"/>
      <c r="AI264" s="151"/>
      <c r="AJ264" s="164"/>
      <c r="AM264" t="b">
        <f>D264='15.02.2022 Смета'!D266</f>
        <v>1</v>
      </c>
      <c r="AN264" t="b">
        <f>F264='15.02.2022 Смета'!E266</f>
        <v>1</v>
      </c>
      <c r="AO264" t="b">
        <f>G264='15.02.2022 Смета'!F266</f>
        <v>1</v>
      </c>
      <c r="AP264" t="b">
        <f>H264='15.02.2022 Смета'!G266</f>
        <v>1</v>
      </c>
    </row>
    <row r="265" spans="1:42" ht="27" customHeight="1" x14ac:dyDescent="0.25">
      <c r="A265" s="108">
        <v>220</v>
      </c>
      <c r="B265" s="8" t="s">
        <v>201</v>
      </c>
      <c r="C265" s="21" t="s">
        <v>155</v>
      </c>
      <c r="D265" s="22" t="s">
        <v>607</v>
      </c>
      <c r="E265" s="21" t="s">
        <v>490</v>
      </c>
      <c r="F265" s="35">
        <v>44590</v>
      </c>
      <c r="G265" s="35">
        <v>44591</v>
      </c>
      <c r="H265" s="21" t="s">
        <v>298</v>
      </c>
      <c r="I265" s="22" t="s">
        <v>490</v>
      </c>
      <c r="J265" s="35">
        <v>44590</v>
      </c>
      <c r="K265" s="35">
        <v>44591</v>
      </c>
      <c r="L265" s="10"/>
      <c r="M265" s="10">
        <v>3400</v>
      </c>
      <c r="N265" s="10">
        <f t="shared" si="35"/>
        <v>0</v>
      </c>
      <c r="O265" s="10"/>
      <c r="P265" s="10">
        <v>2900</v>
      </c>
      <c r="Q265" s="10">
        <f t="shared" si="36"/>
        <v>0</v>
      </c>
      <c r="R265" s="10"/>
      <c r="S265" s="10">
        <v>2800</v>
      </c>
      <c r="T265" s="10">
        <f t="shared" si="37"/>
        <v>0</v>
      </c>
      <c r="U265" s="10">
        <v>86</v>
      </c>
      <c r="V265" s="10">
        <v>150</v>
      </c>
      <c r="W265" s="10">
        <f t="shared" si="40"/>
        <v>12900</v>
      </c>
      <c r="X265" s="10">
        <v>86</v>
      </c>
      <c r="Y265" s="10">
        <v>150</v>
      </c>
      <c r="Z265" s="10">
        <f t="shared" si="41"/>
        <v>12900</v>
      </c>
      <c r="AA265" s="10">
        <v>86</v>
      </c>
      <c r="AB265" s="10">
        <v>150</v>
      </c>
      <c r="AC265" s="10">
        <f t="shared" si="42"/>
        <v>12900</v>
      </c>
      <c r="AD265" s="11"/>
      <c r="AE265" s="26">
        <v>7</v>
      </c>
      <c r="AF265" s="7">
        <f t="shared" si="39"/>
        <v>0</v>
      </c>
      <c r="AG265" s="152">
        <v>1</v>
      </c>
      <c r="AH265" s="139">
        <f t="shared" si="43"/>
        <v>258</v>
      </c>
      <c r="AI265" s="139">
        <f t="shared" ref="AI265:AI328" si="45">AJ265</f>
        <v>38700</v>
      </c>
      <c r="AJ265" s="109">
        <f t="shared" si="44"/>
        <v>38700</v>
      </c>
      <c r="AM265" t="b">
        <f>D265='15.02.2022 Смета'!D267</f>
        <v>1</v>
      </c>
      <c r="AN265" t="b">
        <f>F265='15.02.2022 Смета'!E267</f>
        <v>1</v>
      </c>
      <c r="AO265" t="b">
        <f>G265='15.02.2022 Смета'!F267</f>
        <v>1</v>
      </c>
      <c r="AP265" t="b">
        <f>H265='15.02.2022 Смета'!G267</f>
        <v>1</v>
      </c>
    </row>
    <row r="266" spans="1:42" ht="27" customHeight="1" x14ac:dyDescent="0.25">
      <c r="A266" s="108">
        <v>221</v>
      </c>
      <c r="B266" s="8" t="s">
        <v>201</v>
      </c>
      <c r="C266" s="21" t="s">
        <v>155</v>
      </c>
      <c r="D266" s="22" t="s">
        <v>80</v>
      </c>
      <c r="E266" s="21" t="s">
        <v>412</v>
      </c>
      <c r="F266" s="35">
        <v>44625</v>
      </c>
      <c r="G266" s="35">
        <v>44626</v>
      </c>
      <c r="H266" s="21" t="s">
        <v>301</v>
      </c>
      <c r="I266" s="38" t="s">
        <v>412</v>
      </c>
      <c r="J266" s="35">
        <v>44625</v>
      </c>
      <c r="K266" s="35">
        <v>44626</v>
      </c>
      <c r="L266" s="10"/>
      <c r="M266" s="10">
        <v>3400</v>
      </c>
      <c r="N266" s="10">
        <f t="shared" si="35"/>
        <v>0</v>
      </c>
      <c r="O266" s="10"/>
      <c r="P266" s="10">
        <v>2900</v>
      </c>
      <c r="Q266" s="10">
        <f t="shared" si="36"/>
        <v>0</v>
      </c>
      <c r="R266" s="10"/>
      <c r="S266" s="10">
        <v>2800</v>
      </c>
      <c r="T266" s="10">
        <f t="shared" si="37"/>
        <v>0</v>
      </c>
      <c r="U266" s="10">
        <v>124</v>
      </c>
      <c r="V266" s="10">
        <v>150</v>
      </c>
      <c r="W266" s="10">
        <f t="shared" si="40"/>
        <v>18600</v>
      </c>
      <c r="X266" s="10">
        <v>124</v>
      </c>
      <c r="Y266" s="10">
        <v>150</v>
      </c>
      <c r="Z266" s="10">
        <f t="shared" si="41"/>
        <v>18600</v>
      </c>
      <c r="AA266" s="10">
        <v>124</v>
      </c>
      <c r="AB266" s="10">
        <v>150</v>
      </c>
      <c r="AC266" s="10">
        <f t="shared" si="42"/>
        <v>18600</v>
      </c>
      <c r="AD266" s="11"/>
      <c r="AE266" s="26">
        <v>7</v>
      </c>
      <c r="AF266" s="7">
        <f t="shared" si="39"/>
        <v>0</v>
      </c>
      <c r="AG266" s="152">
        <v>1</v>
      </c>
      <c r="AH266" s="139">
        <f t="shared" si="43"/>
        <v>372</v>
      </c>
      <c r="AI266" s="139">
        <f t="shared" si="45"/>
        <v>55800</v>
      </c>
      <c r="AJ266" s="109">
        <f t="shared" si="44"/>
        <v>55800</v>
      </c>
      <c r="AM266" t="b">
        <f>D266='15.02.2022 Смета'!D268</f>
        <v>1</v>
      </c>
      <c r="AN266" t="b">
        <f>F266='15.02.2022 Смета'!E268</f>
        <v>1</v>
      </c>
      <c r="AO266" t="b">
        <f>G266='15.02.2022 Смета'!F268</f>
        <v>1</v>
      </c>
      <c r="AP266" t="b">
        <f>H266='15.02.2022 Смета'!G268</f>
        <v>1</v>
      </c>
    </row>
    <row r="267" spans="1:42" ht="16.149999999999999" customHeight="1" x14ac:dyDescent="0.25">
      <c r="A267" s="108">
        <v>222</v>
      </c>
      <c r="B267" s="8" t="s">
        <v>201</v>
      </c>
      <c r="C267" s="21" t="s">
        <v>155</v>
      </c>
      <c r="D267" s="22" t="s">
        <v>608</v>
      </c>
      <c r="E267" s="21" t="s">
        <v>449</v>
      </c>
      <c r="F267" s="35">
        <v>44625</v>
      </c>
      <c r="G267" s="35">
        <v>44626</v>
      </c>
      <c r="H267" s="21" t="s">
        <v>301</v>
      </c>
      <c r="I267" s="22" t="s">
        <v>449</v>
      </c>
      <c r="J267" s="35">
        <v>44625</v>
      </c>
      <c r="K267" s="35">
        <v>44626</v>
      </c>
      <c r="L267" s="10"/>
      <c r="M267" s="10">
        <v>3400</v>
      </c>
      <c r="N267" s="10">
        <f t="shared" si="35"/>
        <v>0</v>
      </c>
      <c r="O267" s="10"/>
      <c r="P267" s="10">
        <v>2900</v>
      </c>
      <c r="Q267" s="10">
        <f t="shared" si="36"/>
        <v>0</v>
      </c>
      <c r="R267" s="10"/>
      <c r="S267" s="10">
        <v>2800</v>
      </c>
      <c r="T267" s="10">
        <f t="shared" si="37"/>
        <v>0</v>
      </c>
      <c r="U267" s="10">
        <v>42</v>
      </c>
      <c r="V267" s="10">
        <v>150</v>
      </c>
      <c r="W267" s="10">
        <f t="shared" si="40"/>
        <v>6300</v>
      </c>
      <c r="X267" s="10">
        <v>42</v>
      </c>
      <c r="Y267" s="10">
        <v>150</v>
      </c>
      <c r="Z267" s="10">
        <f t="shared" si="41"/>
        <v>6300</v>
      </c>
      <c r="AA267" s="10">
        <v>42</v>
      </c>
      <c r="AB267" s="10">
        <v>150</v>
      </c>
      <c r="AC267" s="10">
        <f t="shared" si="42"/>
        <v>6300</v>
      </c>
      <c r="AD267" s="11"/>
      <c r="AE267" s="26">
        <v>7</v>
      </c>
      <c r="AF267" s="7">
        <f t="shared" si="39"/>
        <v>0</v>
      </c>
      <c r="AG267" s="152">
        <v>1</v>
      </c>
      <c r="AH267" s="139">
        <f t="shared" si="43"/>
        <v>126</v>
      </c>
      <c r="AI267" s="139">
        <f t="shared" si="45"/>
        <v>18900</v>
      </c>
      <c r="AJ267" s="109">
        <f t="shared" si="44"/>
        <v>18900</v>
      </c>
      <c r="AM267" t="b">
        <f>D267='15.02.2022 Смета'!D269</f>
        <v>1</v>
      </c>
      <c r="AN267" t="b">
        <f>F267='15.02.2022 Смета'!E269</f>
        <v>1</v>
      </c>
      <c r="AO267" t="b">
        <f>G267='15.02.2022 Смета'!F269</f>
        <v>1</v>
      </c>
      <c r="AP267" t="b">
        <f>H267='15.02.2022 Смета'!G269</f>
        <v>1</v>
      </c>
    </row>
    <row r="268" spans="1:42" ht="27" customHeight="1" x14ac:dyDescent="0.25">
      <c r="A268" s="108">
        <v>223</v>
      </c>
      <c r="B268" s="8" t="s">
        <v>201</v>
      </c>
      <c r="C268" s="21" t="s">
        <v>155</v>
      </c>
      <c r="D268" s="22" t="s">
        <v>609</v>
      </c>
      <c r="E268" s="21" t="s">
        <v>730</v>
      </c>
      <c r="F268" s="35">
        <v>44690</v>
      </c>
      <c r="G268" s="35">
        <v>44699</v>
      </c>
      <c r="H268" s="21" t="s">
        <v>301</v>
      </c>
      <c r="I268" s="22" t="s">
        <v>730</v>
      </c>
      <c r="J268" s="35">
        <v>44690</v>
      </c>
      <c r="K268" s="35">
        <v>44699</v>
      </c>
      <c r="L268" s="10"/>
      <c r="M268" s="10">
        <v>3400</v>
      </c>
      <c r="N268" s="10">
        <f t="shared" si="35"/>
        <v>0</v>
      </c>
      <c r="O268" s="10"/>
      <c r="P268" s="10">
        <v>2900</v>
      </c>
      <c r="Q268" s="10">
        <f t="shared" si="36"/>
        <v>0</v>
      </c>
      <c r="R268" s="10"/>
      <c r="S268" s="10">
        <v>2800</v>
      </c>
      <c r="T268" s="10">
        <f t="shared" si="37"/>
        <v>0</v>
      </c>
      <c r="U268" s="10">
        <v>138</v>
      </c>
      <c r="V268" s="10">
        <v>150</v>
      </c>
      <c r="W268" s="10">
        <f t="shared" si="40"/>
        <v>20700</v>
      </c>
      <c r="X268" s="10">
        <v>138</v>
      </c>
      <c r="Y268" s="10">
        <v>150</v>
      </c>
      <c r="Z268" s="10">
        <f t="shared" si="41"/>
        <v>20700</v>
      </c>
      <c r="AA268" s="10">
        <v>138</v>
      </c>
      <c r="AB268" s="10">
        <v>150</v>
      </c>
      <c r="AC268" s="10">
        <f t="shared" si="42"/>
        <v>20700</v>
      </c>
      <c r="AD268" s="11">
        <v>414</v>
      </c>
      <c r="AE268" s="26">
        <v>7</v>
      </c>
      <c r="AF268" s="7">
        <f t="shared" si="39"/>
        <v>2898</v>
      </c>
      <c r="AG268" s="152">
        <v>1</v>
      </c>
      <c r="AH268" s="139">
        <f t="shared" si="43"/>
        <v>828</v>
      </c>
      <c r="AI268" s="139">
        <f t="shared" si="45"/>
        <v>64998</v>
      </c>
      <c r="AJ268" s="109">
        <f t="shared" si="44"/>
        <v>64998</v>
      </c>
      <c r="AM268" t="b">
        <f>D268='15.02.2022 Смета'!D270</f>
        <v>1</v>
      </c>
      <c r="AN268" t="b">
        <f>F268='15.02.2022 Смета'!E270</f>
        <v>1</v>
      </c>
      <c r="AO268" t="b">
        <f>G268='15.02.2022 Смета'!F270</f>
        <v>1</v>
      </c>
      <c r="AP268" t="b">
        <f>H268='15.02.2022 Смета'!G270</f>
        <v>1</v>
      </c>
    </row>
    <row r="269" spans="1:42" ht="27.6" customHeight="1" x14ac:dyDescent="0.25">
      <c r="A269" s="108">
        <v>224</v>
      </c>
      <c r="B269" s="8" t="s">
        <v>201</v>
      </c>
      <c r="C269" s="21" t="s">
        <v>155</v>
      </c>
      <c r="D269" s="22" t="s">
        <v>537</v>
      </c>
      <c r="E269" s="21" t="s">
        <v>730</v>
      </c>
      <c r="F269" s="35">
        <v>44694</v>
      </c>
      <c r="G269" s="35">
        <v>44697</v>
      </c>
      <c r="H269" s="21" t="s">
        <v>536</v>
      </c>
      <c r="I269" s="22" t="s">
        <v>730</v>
      </c>
      <c r="J269" s="35">
        <v>44694</v>
      </c>
      <c r="K269" s="35">
        <v>44697</v>
      </c>
      <c r="L269" s="10"/>
      <c r="M269" s="10">
        <v>3400</v>
      </c>
      <c r="N269" s="10">
        <f t="shared" si="35"/>
        <v>0</v>
      </c>
      <c r="O269" s="10"/>
      <c r="P269" s="10">
        <v>2900</v>
      </c>
      <c r="Q269" s="10">
        <f t="shared" si="36"/>
        <v>0</v>
      </c>
      <c r="R269" s="10"/>
      <c r="S269" s="10">
        <v>2800</v>
      </c>
      <c r="T269" s="10">
        <f t="shared" si="37"/>
        <v>0</v>
      </c>
      <c r="U269" s="10">
        <v>32</v>
      </c>
      <c r="V269" s="10">
        <v>150</v>
      </c>
      <c r="W269" s="10">
        <f t="shared" si="40"/>
        <v>4800</v>
      </c>
      <c r="X269" s="10">
        <v>32</v>
      </c>
      <c r="Y269" s="10">
        <v>150</v>
      </c>
      <c r="Z269" s="10">
        <f t="shared" si="41"/>
        <v>4800</v>
      </c>
      <c r="AA269" s="10">
        <v>32</v>
      </c>
      <c r="AB269" s="10">
        <v>150</v>
      </c>
      <c r="AC269" s="10">
        <f t="shared" si="42"/>
        <v>4800</v>
      </c>
      <c r="AD269" s="11">
        <v>96</v>
      </c>
      <c r="AE269" s="26">
        <v>7</v>
      </c>
      <c r="AF269" s="7">
        <f t="shared" si="39"/>
        <v>672</v>
      </c>
      <c r="AG269" s="152">
        <v>1</v>
      </c>
      <c r="AH269" s="139">
        <f t="shared" si="43"/>
        <v>192</v>
      </c>
      <c r="AI269" s="139">
        <f t="shared" si="45"/>
        <v>15072</v>
      </c>
      <c r="AJ269" s="109">
        <f t="shared" si="44"/>
        <v>15072</v>
      </c>
      <c r="AM269" t="b">
        <f>D269='15.02.2022 Смета'!D271</f>
        <v>1</v>
      </c>
      <c r="AN269" t="b">
        <f>F269='15.02.2022 Смета'!E271</f>
        <v>1</v>
      </c>
      <c r="AO269" t="b">
        <f>G269='15.02.2022 Смета'!F271</f>
        <v>1</v>
      </c>
      <c r="AP269" t="b">
        <f>H269='15.02.2022 Смета'!G271</f>
        <v>1</v>
      </c>
    </row>
    <row r="270" spans="1:42" ht="16.149999999999999" customHeight="1" x14ac:dyDescent="0.25">
      <c r="A270" s="108">
        <v>225</v>
      </c>
      <c r="B270" s="8" t="s">
        <v>201</v>
      </c>
      <c r="C270" s="21" t="s">
        <v>155</v>
      </c>
      <c r="D270" s="22" t="s">
        <v>610</v>
      </c>
      <c r="E270" s="21" t="s">
        <v>449</v>
      </c>
      <c r="F270" s="35">
        <v>44695</v>
      </c>
      <c r="G270" s="35">
        <v>44697</v>
      </c>
      <c r="H270" s="21" t="s">
        <v>536</v>
      </c>
      <c r="I270" s="22" t="s">
        <v>449</v>
      </c>
      <c r="J270" s="35">
        <v>44695</v>
      </c>
      <c r="K270" s="35">
        <v>44697</v>
      </c>
      <c r="L270" s="10"/>
      <c r="M270" s="10">
        <v>3400</v>
      </c>
      <c r="N270" s="10">
        <f t="shared" si="35"/>
        <v>0</v>
      </c>
      <c r="O270" s="10"/>
      <c r="P270" s="10">
        <v>2900</v>
      </c>
      <c r="Q270" s="10">
        <f t="shared" si="36"/>
        <v>0</v>
      </c>
      <c r="R270" s="10"/>
      <c r="S270" s="10">
        <v>2800</v>
      </c>
      <c r="T270" s="10">
        <f t="shared" si="37"/>
        <v>0</v>
      </c>
      <c r="U270" s="10">
        <v>32</v>
      </c>
      <c r="V270" s="10">
        <v>150</v>
      </c>
      <c r="W270" s="10">
        <f t="shared" si="40"/>
        <v>4800</v>
      </c>
      <c r="X270" s="10">
        <v>32</v>
      </c>
      <c r="Y270" s="10">
        <v>150</v>
      </c>
      <c r="Z270" s="10">
        <f t="shared" si="41"/>
        <v>4800</v>
      </c>
      <c r="AA270" s="10">
        <v>32</v>
      </c>
      <c r="AB270" s="10">
        <v>150</v>
      </c>
      <c r="AC270" s="10">
        <f t="shared" si="42"/>
        <v>4800</v>
      </c>
      <c r="AD270" s="11">
        <v>96</v>
      </c>
      <c r="AE270" s="26">
        <v>7</v>
      </c>
      <c r="AF270" s="7">
        <f t="shared" si="39"/>
        <v>672</v>
      </c>
      <c r="AG270" s="152">
        <v>1</v>
      </c>
      <c r="AH270" s="139">
        <f t="shared" si="43"/>
        <v>192</v>
      </c>
      <c r="AI270" s="139">
        <f t="shared" si="45"/>
        <v>15072</v>
      </c>
      <c r="AJ270" s="109">
        <f t="shared" si="44"/>
        <v>15072</v>
      </c>
      <c r="AM270" t="b">
        <f>D270='15.02.2022 Смета'!D272</f>
        <v>1</v>
      </c>
      <c r="AN270" t="b">
        <f>F270='15.02.2022 Смета'!E272</f>
        <v>1</v>
      </c>
      <c r="AO270" t="b">
        <f>G270='15.02.2022 Смета'!F272</f>
        <v>1</v>
      </c>
      <c r="AP270" t="b">
        <f>H270='15.02.2022 Смета'!G272</f>
        <v>1</v>
      </c>
    </row>
    <row r="271" spans="1:42" x14ac:dyDescent="0.25">
      <c r="A271" s="106"/>
      <c r="B271" s="96"/>
      <c r="C271" s="97"/>
      <c r="D271" s="179" t="s">
        <v>870</v>
      </c>
      <c r="E271" s="99"/>
      <c r="F271" s="99"/>
      <c r="G271" s="99"/>
      <c r="H271" s="99"/>
      <c r="I271" s="99"/>
      <c r="J271" s="99"/>
      <c r="K271" s="99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2"/>
      <c r="AE271" s="79"/>
      <c r="AF271" s="79"/>
      <c r="AG271" s="153"/>
      <c r="AH271" s="151"/>
      <c r="AI271" s="151"/>
      <c r="AJ271" s="164"/>
      <c r="AM271" t="b">
        <f>D271='15.02.2022 Смета'!D273</f>
        <v>1</v>
      </c>
      <c r="AN271" t="b">
        <f>F271='15.02.2022 Смета'!E273</f>
        <v>1</v>
      </c>
      <c r="AO271" t="b">
        <f>G271='15.02.2022 Смета'!F273</f>
        <v>1</v>
      </c>
      <c r="AP271" t="b">
        <f>H271='15.02.2022 Смета'!G273</f>
        <v>1</v>
      </c>
    </row>
    <row r="272" spans="1:42" ht="27" customHeight="1" x14ac:dyDescent="0.25">
      <c r="A272" s="108">
        <v>226</v>
      </c>
      <c r="B272" s="8" t="s">
        <v>200</v>
      </c>
      <c r="C272" s="21" t="s">
        <v>199</v>
      </c>
      <c r="D272" s="22" t="s">
        <v>262</v>
      </c>
      <c r="E272" s="21" t="s">
        <v>340</v>
      </c>
      <c r="F272" s="35">
        <v>44617</v>
      </c>
      <c r="G272" s="35">
        <v>44618</v>
      </c>
      <c r="H272" s="21" t="s">
        <v>783</v>
      </c>
      <c r="I272" s="22" t="s">
        <v>340</v>
      </c>
      <c r="J272" s="35">
        <v>44617</v>
      </c>
      <c r="K272" s="35">
        <v>44618</v>
      </c>
      <c r="L272" s="10"/>
      <c r="M272" s="10">
        <v>3400</v>
      </c>
      <c r="N272" s="10">
        <f t="shared" si="35"/>
        <v>0</v>
      </c>
      <c r="O272" s="10"/>
      <c r="P272" s="10">
        <v>2900</v>
      </c>
      <c r="Q272" s="10">
        <f t="shared" si="36"/>
        <v>0</v>
      </c>
      <c r="R272" s="10"/>
      <c r="S272" s="10">
        <v>2800</v>
      </c>
      <c r="T272" s="10">
        <f t="shared" si="37"/>
        <v>0</v>
      </c>
      <c r="U272" s="10">
        <v>26</v>
      </c>
      <c r="V272" s="10">
        <v>150</v>
      </c>
      <c r="W272" s="10">
        <f t="shared" si="40"/>
        <v>3900</v>
      </c>
      <c r="X272" s="10">
        <v>15</v>
      </c>
      <c r="Y272" s="10">
        <v>150</v>
      </c>
      <c r="Z272" s="10">
        <f t="shared" si="41"/>
        <v>2250</v>
      </c>
      <c r="AA272" s="10">
        <v>15</v>
      </c>
      <c r="AB272" s="10">
        <v>150</v>
      </c>
      <c r="AC272" s="10">
        <f t="shared" si="42"/>
        <v>2250</v>
      </c>
      <c r="AD272" s="11"/>
      <c r="AE272" s="26">
        <v>7</v>
      </c>
      <c r="AF272" s="7">
        <f t="shared" si="39"/>
        <v>0</v>
      </c>
      <c r="AG272" s="152">
        <v>1</v>
      </c>
      <c r="AH272" s="139">
        <f t="shared" si="43"/>
        <v>56</v>
      </c>
      <c r="AI272" s="139">
        <f t="shared" si="45"/>
        <v>8400</v>
      </c>
      <c r="AJ272" s="109">
        <f t="shared" si="44"/>
        <v>8400</v>
      </c>
      <c r="AM272" t="b">
        <f>D272='15.02.2022 Смета'!D274</f>
        <v>1</v>
      </c>
      <c r="AN272" t="b">
        <f>F272='15.02.2022 Смета'!E274</f>
        <v>1</v>
      </c>
      <c r="AO272" t="b">
        <f>G272='15.02.2022 Смета'!F274</f>
        <v>1</v>
      </c>
      <c r="AP272" t="b">
        <f>H272='15.02.2022 Смета'!G274</f>
        <v>1</v>
      </c>
    </row>
    <row r="273" spans="1:42" ht="27" customHeight="1" x14ac:dyDescent="0.25">
      <c r="A273" s="108">
        <v>227</v>
      </c>
      <c r="B273" s="8" t="s">
        <v>200</v>
      </c>
      <c r="C273" s="21" t="s">
        <v>199</v>
      </c>
      <c r="D273" s="22" t="s">
        <v>611</v>
      </c>
      <c r="E273" s="21" t="s">
        <v>340</v>
      </c>
      <c r="F273" s="35">
        <v>44631</v>
      </c>
      <c r="G273" s="35">
        <v>44632</v>
      </c>
      <c r="H273" s="21" t="s">
        <v>784</v>
      </c>
      <c r="I273" s="38" t="s">
        <v>340</v>
      </c>
      <c r="J273" s="35">
        <v>44631</v>
      </c>
      <c r="K273" s="35">
        <v>44632</v>
      </c>
      <c r="L273" s="10"/>
      <c r="M273" s="10">
        <v>3400</v>
      </c>
      <c r="N273" s="10">
        <f t="shared" si="35"/>
        <v>0</v>
      </c>
      <c r="O273" s="10"/>
      <c r="P273" s="10">
        <v>2900</v>
      </c>
      <c r="Q273" s="10">
        <f t="shared" si="36"/>
        <v>0</v>
      </c>
      <c r="R273" s="10"/>
      <c r="S273" s="10">
        <v>2800</v>
      </c>
      <c r="T273" s="10">
        <f t="shared" si="37"/>
        <v>0</v>
      </c>
      <c r="U273" s="10">
        <v>26</v>
      </c>
      <c r="V273" s="10">
        <v>150</v>
      </c>
      <c r="W273" s="10">
        <f t="shared" si="40"/>
        <v>3900</v>
      </c>
      <c r="X273" s="10">
        <v>15</v>
      </c>
      <c r="Y273" s="10">
        <v>150</v>
      </c>
      <c r="Z273" s="10">
        <f t="shared" si="41"/>
        <v>2250</v>
      </c>
      <c r="AA273" s="10">
        <v>15</v>
      </c>
      <c r="AB273" s="10">
        <v>150</v>
      </c>
      <c r="AC273" s="10">
        <f t="shared" si="42"/>
        <v>2250</v>
      </c>
      <c r="AD273" s="11"/>
      <c r="AE273" s="26">
        <v>7</v>
      </c>
      <c r="AF273" s="7">
        <f t="shared" si="39"/>
        <v>0</v>
      </c>
      <c r="AG273" s="152">
        <v>1</v>
      </c>
      <c r="AH273" s="145">
        <f t="shared" si="43"/>
        <v>56</v>
      </c>
      <c r="AI273" s="139">
        <f t="shared" si="45"/>
        <v>8400</v>
      </c>
      <c r="AJ273" s="118">
        <f t="shared" si="44"/>
        <v>8400</v>
      </c>
      <c r="AM273" t="b">
        <f>D273='15.02.2022 Смета'!D275</f>
        <v>1</v>
      </c>
      <c r="AN273" t="b">
        <f>F273='15.02.2022 Смета'!E275</f>
        <v>1</v>
      </c>
      <c r="AO273" t="b">
        <f>G273='15.02.2022 Смета'!F275</f>
        <v>1</v>
      </c>
      <c r="AP273" t="b">
        <f>H273='15.02.2022 Смета'!G275</f>
        <v>1</v>
      </c>
    </row>
    <row r="274" spans="1:42" ht="27" customHeight="1" x14ac:dyDescent="0.25">
      <c r="A274" s="108">
        <v>228</v>
      </c>
      <c r="B274" s="8" t="s">
        <v>200</v>
      </c>
      <c r="C274" s="21" t="s">
        <v>199</v>
      </c>
      <c r="D274" s="22" t="s">
        <v>612</v>
      </c>
      <c r="E274" s="21" t="s">
        <v>478</v>
      </c>
      <c r="F274" s="35">
        <v>44673</v>
      </c>
      <c r="G274" s="35">
        <v>44674</v>
      </c>
      <c r="H274" s="21" t="s">
        <v>783</v>
      </c>
      <c r="I274" s="22" t="s">
        <v>478</v>
      </c>
      <c r="J274" s="35">
        <v>44673</v>
      </c>
      <c r="K274" s="35">
        <v>44674</v>
      </c>
      <c r="L274" s="10"/>
      <c r="M274" s="10">
        <v>3400</v>
      </c>
      <c r="N274" s="10">
        <f t="shared" si="35"/>
        <v>0</v>
      </c>
      <c r="O274" s="10"/>
      <c r="P274" s="10">
        <v>2900</v>
      </c>
      <c r="Q274" s="10">
        <f t="shared" si="36"/>
        <v>0</v>
      </c>
      <c r="R274" s="10"/>
      <c r="S274" s="10">
        <v>2800</v>
      </c>
      <c r="T274" s="10">
        <f t="shared" si="37"/>
        <v>0</v>
      </c>
      <c r="U274" s="10">
        <v>27</v>
      </c>
      <c r="V274" s="10">
        <v>150</v>
      </c>
      <c r="W274" s="10">
        <f t="shared" si="40"/>
        <v>4050</v>
      </c>
      <c r="X274" s="10">
        <v>27</v>
      </c>
      <c r="Y274" s="10">
        <v>150</v>
      </c>
      <c r="Z274" s="10">
        <f t="shared" si="41"/>
        <v>4050</v>
      </c>
      <c r="AA274" s="10">
        <v>27</v>
      </c>
      <c r="AB274" s="10">
        <v>150</v>
      </c>
      <c r="AC274" s="10">
        <f t="shared" si="42"/>
        <v>4050</v>
      </c>
      <c r="AD274" s="11">
        <v>90</v>
      </c>
      <c r="AE274" s="26">
        <v>7</v>
      </c>
      <c r="AF274" s="7">
        <f t="shared" si="39"/>
        <v>630</v>
      </c>
      <c r="AG274" s="152">
        <v>1</v>
      </c>
      <c r="AH274" s="145">
        <f t="shared" si="43"/>
        <v>171</v>
      </c>
      <c r="AI274" s="139">
        <f t="shared" si="45"/>
        <v>12780</v>
      </c>
      <c r="AJ274" s="118">
        <f t="shared" si="44"/>
        <v>12780</v>
      </c>
      <c r="AM274" t="b">
        <f>D274='15.02.2022 Смета'!D276</f>
        <v>1</v>
      </c>
      <c r="AN274" t="b">
        <f>F274='15.02.2022 Смета'!E276</f>
        <v>1</v>
      </c>
      <c r="AO274" t="b">
        <f>G274='15.02.2022 Смета'!F276</f>
        <v>1</v>
      </c>
      <c r="AP274" t="b">
        <f>H274='15.02.2022 Смета'!G276</f>
        <v>1</v>
      </c>
    </row>
    <row r="275" spans="1:42" ht="27" customHeight="1" x14ac:dyDescent="0.25">
      <c r="A275" s="108">
        <v>229</v>
      </c>
      <c r="B275" s="8" t="s">
        <v>200</v>
      </c>
      <c r="C275" s="21" t="s">
        <v>199</v>
      </c>
      <c r="D275" s="22" t="s">
        <v>263</v>
      </c>
      <c r="E275" s="21" t="s">
        <v>340</v>
      </c>
      <c r="F275" s="35">
        <v>44694</v>
      </c>
      <c r="G275" s="35">
        <v>44695</v>
      </c>
      <c r="H275" s="21" t="s">
        <v>446</v>
      </c>
      <c r="I275" s="22" t="s">
        <v>340</v>
      </c>
      <c r="J275" s="35">
        <v>44694</v>
      </c>
      <c r="K275" s="35">
        <v>44695</v>
      </c>
      <c r="L275" s="10"/>
      <c r="M275" s="10">
        <v>3400</v>
      </c>
      <c r="N275" s="10">
        <f t="shared" si="35"/>
        <v>0</v>
      </c>
      <c r="O275" s="10"/>
      <c r="P275" s="10">
        <v>2900</v>
      </c>
      <c r="Q275" s="10">
        <f t="shared" si="36"/>
        <v>0</v>
      </c>
      <c r="R275" s="10"/>
      <c r="S275" s="10">
        <v>2800</v>
      </c>
      <c r="T275" s="10">
        <f t="shared" si="37"/>
        <v>0</v>
      </c>
      <c r="U275" s="10">
        <v>15</v>
      </c>
      <c r="V275" s="10">
        <v>150</v>
      </c>
      <c r="W275" s="10">
        <f t="shared" si="40"/>
        <v>2250</v>
      </c>
      <c r="X275" s="10">
        <v>15</v>
      </c>
      <c r="Y275" s="10">
        <v>150</v>
      </c>
      <c r="Z275" s="10">
        <f t="shared" si="41"/>
        <v>2250</v>
      </c>
      <c r="AA275" s="10">
        <v>15</v>
      </c>
      <c r="AB275" s="10">
        <v>150</v>
      </c>
      <c r="AC275" s="10">
        <f t="shared" si="42"/>
        <v>2250</v>
      </c>
      <c r="AD275" s="11">
        <v>55</v>
      </c>
      <c r="AE275" s="26">
        <v>7</v>
      </c>
      <c r="AF275" s="7">
        <f t="shared" si="39"/>
        <v>385</v>
      </c>
      <c r="AG275" s="152">
        <v>1</v>
      </c>
      <c r="AH275" s="145">
        <f t="shared" si="43"/>
        <v>100</v>
      </c>
      <c r="AI275" s="139">
        <f t="shared" si="45"/>
        <v>7135</v>
      </c>
      <c r="AJ275" s="118">
        <f t="shared" si="44"/>
        <v>7135</v>
      </c>
      <c r="AM275" t="b">
        <f>D275='15.02.2022 Смета'!D277</f>
        <v>1</v>
      </c>
      <c r="AN275" t="b">
        <f>F275='15.02.2022 Смета'!E277</f>
        <v>1</v>
      </c>
      <c r="AO275" t="b">
        <f>G275='15.02.2022 Смета'!F277</f>
        <v>1</v>
      </c>
      <c r="AP275" t="b">
        <f>H275='15.02.2022 Смета'!G277</f>
        <v>1</v>
      </c>
    </row>
    <row r="276" spans="1:42" ht="14.65" customHeight="1" x14ac:dyDescent="0.25">
      <c r="A276" s="106"/>
      <c r="B276" s="96"/>
      <c r="C276" s="97"/>
      <c r="D276" s="179" t="s">
        <v>871</v>
      </c>
      <c r="E276" s="99"/>
      <c r="F276" s="99"/>
      <c r="G276" s="99"/>
      <c r="H276" s="99"/>
      <c r="I276" s="99"/>
      <c r="J276" s="99"/>
      <c r="K276" s="99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2"/>
      <c r="AE276" s="79"/>
      <c r="AF276" s="79"/>
      <c r="AG276" s="153"/>
      <c r="AH276" s="151"/>
      <c r="AI276" s="151"/>
      <c r="AJ276" s="164"/>
      <c r="AM276" t="b">
        <f>D276='15.02.2022 Смета'!D278</f>
        <v>1</v>
      </c>
      <c r="AN276" t="b">
        <f>F276='15.02.2022 Смета'!E278</f>
        <v>1</v>
      </c>
      <c r="AO276" t="b">
        <f>G276='15.02.2022 Смета'!F278</f>
        <v>1</v>
      </c>
      <c r="AP276" t="b">
        <f>H276='15.02.2022 Смета'!G278</f>
        <v>1</v>
      </c>
    </row>
    <row r="277" spans="1:42" ht="27" customHeight="1" x14ac:dyDescent="0.25">
      <c r="A277" s="108">
        <v>230</v>
      </c>
      <c r="B277" s="8" t="s">
        <v>23</v>
      </c>
      <c r="C277" s="21" t="s">
        <v>141</v>
      </c>
      <c r="D277" s="22" t="s">
        <v>173</v>
      </c>
      <c r="E277" s="21" t="s">
        <v>451</v>
      </c>
      <c r="F277" s="35">
        <v>44707</v>
      </c>
      <c r="G277" s="35">
        <v>44710</v>
      </c>
      <c r="H277" s="21" t="s">
        <v>785</v>
      </c>
      <c r="I277" s="22" t="s">
        <v>451</v>
      </c>
      <c r="J277" s="35">
        <v>44707</v>
      </c>
      <c r="K277" s="35">
        <v>44710</v>
      </c>
      <c r="L277" s="10">
        <v>3</v>
      </c>
      <c r="M277" s="10">
        <v>3400</v>
      </c>
      <c r="N277" s="10">
        <f t="shared" si="35"/>
        <v>10200</v>
      </c>
      <c r="O277" s="10">
        <v>3</v>
      </c>
      <c r="P277" s="10">
        <v>2900</v>
      </c>
      <c r="Q277" s="10">
        <f t="shared" si="36"/>
        <v>8700</v>
      </c>
      <c r="R277" s="10">
        <v>3</v>
      </c>
      <c r="S277" s="10">
        <v>2800</v>
      </c>
      <c r="T277" s="10">
        <f t="shared" si="37"/>
        <v>8400</v>
      </c>
      <c r="U277" s="10">
        <v>21</v>
      </c>
      <c r="V277" s="10">
        <v>150</v>
      </c>
      <c r="W277" s="10">
        <f t="shared" si="40"/>
        <v>3150</v>
      </c>
      <c r="X277" s="10">
        <v>18</v>
      </c>
      <c r="Y277" s="10">
        <v>150</v>
      </c>
      <c r="Z277" s="10">
        <f t="shared" si="41"/>
        <v>2700</v>
      </c>
      <c r="AA277" s="10">
        <v>18</v>
      </c>
      <c r="AB277" s="10">
        <v>150</v>
      </c>
      <c r="AC277" s="10">
        <f t="shared" si="42"/>
        <v>2700</v>
      </c>
      <c r="AD277" s="11">
        <v>72</v>
      </c>
      <c r="AE277" s="26">
        <v>7</v>
      </c>
      <c r="AF277" s="7">
        <f t="shared" si="39"/>
        <v>504</v>
      </c>
      <c r="AG277" s="152">
        <v>1</v>
      </c>
      <c r="AH277" s="145">
        <f t="shared" si="43"/>
        <v>138</v>
      </c>
      <c r="AI277" s="139">
        <f t="shared" si="45"/>
        <v>36354</v>
      </c>
      <c r="AJ277" s="118">
        <f t="shared" si="44"/>
        <v>36354</v>
      </c>
      <c r="AM277" t="b">
        <f>D277='15.02.2022 Смета'!D279</f>
        <v>1</v>
      </c>
      <c r="AN277" t="b">
        <f>F277='15.02.2022 Смета'!E279</f>
        <v>1</v>
      </c>
      <c r="AO277" t="b">
        <f>G277='15.02.2022 Смета'!F279</f>
        <v>1</v>
      </c>
      <c r="AP277" t="b">
        <f>H277='15.02.2022 Смета'!G279</f>
        <v>1</v>
      </c>
    </row>
    <row r="278" spans="1:42" ht="27" customHeight="1" x14ac:dyDescent="0.25">
      <c r="A278" s="108">
        <v>231</v>
      </c>
      <c r="B278" s="8" t="s">
        <v>23</v>
      </c>
      <c r="C278" s="21" t="s">
        <v>141</v>
      </c>
      <c r="D278" s="22" t="s">
        <v>69</v>
      </c>
      <c r="E278" s="21" t="s">
        <v>392</v>
      </c>
      <c r="F278" s="35">
        <v>44798</v>
      </c>
      <c r="G278" s="35">
        <v>44801</v>
      </c>
      <c r="H278" s="21" t="s">
        <v>785</v>
      </c>
      <c r="I278" s="22" t="s">
        <v>392</v>
      </c>
      <c r="J278" s="35">
        <v>44798</v>
      </c>
      <c r="K278" s="35">
        <v>44801</v>
      </c>
      <c r="L278" s="10">
        <v>2</v>
      </c>
      <c r="M278" s="10">
        <v>3400</v>
      </c>
      <c r="N278" s="10">
        <f t="shared" si="35"/>
        <v>6800</v>
      </c>
      <c r="O278" s="10">
        <v>2</v>
      </c>
      <c r="P278" s="10">
        <v>2900</v>
      </c>
      <c r="Q278" s="10">
        <f t="shared" si="36"/>
        <v>5800</v>
      </c>
      <c r="R278" s="10">
        <v>2</v>
      </c>
      <c r="S278" s="10">
        <v>2800</v>
      </c>
      <c r="T278" s="10">
        <f t="shared" si="37"/>
        <v>5600</v>
      </c>
      <c r="U278" s="10">
        <v>14</v>
      </c>
      <c r="V278" s="10">
        <v>150</v>
      </c>
      <c r="W278" s="10">
        <f t="shared" si="40"/>
        <v>2100</v>
      </c>
      <c r="X278" s="10">
        <v>12</v>
      </c>
      <c r="Y278" s="10">
        <v>150</v>
      </c>
      <c r="Z278" s="10">
        <f t="shared" si="41"/>
        <v>1800</v>
      </c>
      <c r="AA278" s="10">
        <v>12</v>
      </c>
      <c r="AB278" s="10">
        <v>150</v>
      </c>
      <c r="AC278" s="10">
        <f t="shared" si="42"/>
        <v>1800</v>
      </c>
      <c r="AD278" s="11">
        <v>48</v>
      </c>
      <c r="AE278" s="26">
        <v>7</v>
      </c>
      <c r="AF278" s="7">
        <f t="shared" si="39"/>
        <v>336</v>
      </c>
      <c r="AG278" s="152">
        <v>1</v>
      </c>
      <c r="AH278" s="145">
        <f t="shared" si="43"/>
        <v>92</v>
      </c>
      <c r="AI278" s="139">
        <f t="shared" si="45"/>
        <v>24236</v>
      </c>
      <c r="AJ278" s="118">
        <f t="shared" si="44"/>
        <v>24236</v>
      </c>
      <c r="AM278" t="b">
        <f>D278='15.02.2022 Смета'!D280</f>
        <v>1</v>
      </c>
      <c r="AN278" t="b">
        <f>F278='15.02.2022 Смета'!E280</f>
        <v>1</v>
      </c>
      <c r="AO278" t="b">
        <f>G278='15.02.2022 Смета'!F280</f>
        <v>1</v>
      </c>
      <c r="AP278" t="b">
        <f>H278='15.02.2022 Смета'!G280</f>
        <v>1</v>
      </c>
    </row>
    <row r="279" spans="1:42" ht="13.15" customHeight="1" x14ac:dyDescent="0.25">
      <c r="A279" s="106"/>
      <c r="B279" s="96"/>
      <c r="C279" s="97"/>
      <c r="D279" s="179" t="s">
        <v>872</v>
      </c>
      <c r="E279" s="99"/>
      <c r="F279" s="99"/>
      <c r="G279" s="99"/>
      <c r="H279" s="99"/>
      <c r="I279" s="99"/>
      <c r="J279" s="99"/>
      <c r="K279" s="99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2"/>
      <c r="AE279" s="79"/>
      <c r="AF279" s="79"/>
      <c r="AG279" s="153"/>
      <c r="AH279" s="151"/>
      <c r="AI279" s="151"/>
      <c r="AJ279" s="164"/>
      <c r="AM279" t="b">
        <f>D279='15.02.2022 Смета'!D281</f>
        <v>1</v>
      </c>
      <c r="AN279" t="b">
        <f>F279='15.02.2022 Смета'!E281</f>
        <v>1</v>
      </c>
      <c r="AO279" t="b">
        <f>G279='15.02.2022 Смета'!F281</f>
        <v>1</v>
      </c>
      <c r="AP279" t="b">
        <f>H279='15.02.2022 Смета'!G281</f>
        <v>1</v>
      </c>
    </row>
    <row r="280" spans="1:42" ht="52.5" customHeight="1" x14ac:dyDescent="0.25">
      <c r="A280" s="108">
        <v>232</v>
      </c>
      <c r="B280" s="8" t="s">
        <v>68</v>
      </c>
      <c r="C280" s="21" t="s">
        <v>204</v>
      </c>
      <c r="D280" s="22" t="s">
        <v>180</v>
      </c>
      <c r="E280" s="21" t="s">
        <v>1027</v>
      </c>
      <c r="F280" s="35">
        <v>44821</v>
      </c>
      <c r="G280" s="35">
        <v>44822</v>
      </c>
      <c r="H280" s="21" t="s">
        <v>297</v>
      </c>
      <c r="I280" s="22" t="s">
        <v>786</v>
      </c>
      <c r="J280" s="35">
        <v>44821</v>
      </c>
      <c r="K280" s="35">
        <v>44822</v>
      </c>
      <c r="L280" s="10"/>
      <c r="M280" s="10">
        <v>3400</v>
      </c>
      <c r="N280" s="10">
        <f t="shared" si="35"/>
        <v>0</v>
      </c>
      <c r="O280" s="10"/>
      <c r="P280" s="10">
        <v>2900</v>
      </c>
      <c r="Q280" s="10">
        <f t="shared" si="36"/>
        <v>0</v>
      </c>
      <c r="R280" s="10"/>
      <c r="S280" s="10">
        <v>2800</v>
      </c>
      <c r="T280" s="10">
        <f t="shared" si="37"/>
        <v>0</v>
      </c>
      <c r="U280" s="10">
        <v>134</v>
      </c>
      <c r="V280" s="10">
        <v>150</v>
      </c>
      <c r="W280" s="10">
        <f t="shared" si="40"/>
        <v>20100</v>
      </c>
      <c r="X280" s="10">
        <v>134</v>
      </c>
      <c r="Y280" s="10">
        <v>150</v>
      </c>
      <c r="Z280" s="10">
        <f t="shared" si="41"/>
        <v>20100</v>
      </c>
      <c r="AA280" s="10">
        <v>134</v>
      </c>
      <c r="AB280" s="10">
        <v>150</v>
      </c>
      <c r="AC280" s="10">
        <f t="shared" si="42"/>
        <v>20100</v>
      </c>
      <c r="AD280" s="11">
        <v>402</v>
      </c>
      <c r="AE280" s="26">
        <v>7</v>
      </c>
      <c r="AF280" s="7">
        <f t="shared" si="39"/>
        <v>2814</v>
      </c>
      <c r="AG280" s="152">
        <v>1</v>
      </c>
      <c r="AH280" s="145">
        <f t="shared" si="43"/>
        <v>804</v>
      </c>
      <c r="AI280" s="139">
        <f t="shared" si="45"/>
        <v>63114</v>
      </c>
      <c r="AJ280" s="118">
        <f t="shared" si="44"/>
        <v>63114</v>
      </c>
      <c r="AM280" t="b">
        <f>D280='15.02.2022 Смета'!D282</f>
        <v>1</v>
      </c>
      <c r="AN280" t="b">
        <f>F280='15.02.2022 Смета'!E282</f>
        <v>1</v>
      </c>
      <c r="AO280" t="b">
        <f>G280='15.02.2022 Смета'!F282</f>
        <v>1</v>
      </c>
      <c r="AP280" t="b">
        <f>H280='15.02.2022 Смета'!G282</f>
        <v>1</v>
      </c>
    </row>
    <row r="281" spans="1:42" ht="15" customHeight="1" x14ac:dyDescent="0.25">
      <c r="A281" s="106"/>
      <c r="B281" s="96"/>
      <c r="C281" s="97"/>
      <c r="D281" s="179" t="s">
        <v>873</v>
      </c>
      <c r="E281" s="99"/>
      <c r="F281" s="99"/>
      <c r="G281" s="99"/>
      <c r="H281" s="99"/>
      <c r="I281" s="99"/>
      <c r="J281" s="99"/>
      <c r="K281" s="99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2"/>
      <c r="AE281" s="79"/>
      <c r="AF281" s="79"/>
      <c r="AG281" s="153"/>
      <c r="AH281" s="151"/>
      <c r="AI281" s="151"/>
      <c r="AJ281" s="164"/>
      <c r="AM281" t="b">
        <f>D281='15.02.2022 Смета'!D283</f>
        <v>1</v>
      </c>
      <c r="AN281" t="b">
        <f>F281='15.02.2022 Смета'!E283</f>
        <v>1</v>
      </c>
      <c r="AO281" t="b">
        <f>G281='15.02.2022 Смета'!F283</f>
        <v>1</v>
      </c>
      <c r="AP281" t="b">
        <f>H281='15.02.2022 Смета'!G283</f>
        <v>1</v>
      </c>
    </row>
    <row r="282" spans="1:42" ht="27" customHeight="1" x14ac:dyDescent="0.25">
      <c r="A282" s="108">
        <v>233</v>
      </c>
      <c r="B282" s="8" t="s">
        <v>197</v>
      </c>
      <c r="C282" s="21" t="s">
        <v>154</v>
      </c>
      <c r="D282" s="22" t="s">
        <v>173</v>
      </c>
      <c r="E282" s="21" t="s">
        <v>1029</v>
      </c>
      <c r="F282" s="35">
        <v>44724</v>
      </c>
      <c r="G282" s="35">
        <v>44724</v>
      </c>
      <c r="H282" s="21" t="s">
        <v>990</v>
      </c>
      <c r="I282" s="22" t="s">
        <v>414</v>
      </c>
      <c r="J282" s="35">
        <v>44724</v>
      </c>
      <c r="K282" s="35">
        <v>44724</v>
      </c>
      <c r="L282" s="10">
        <v>1</v>
      </c>
      <c r="M282" s="10">
        <v>3400</v>
      </c>
      <c r="N282" s="10">
        <f t="shared" si="35"/>
        <v>3400</v>
      </c>
      <c r="O282" s="10">
        <v>1</v>
      </c>
      <c r="P282" s="10">
        <v>2900</v>
      </c>
      <c r="Q282" s="10">
        <f t="shared" si="36"/>
        <v>2900</v>
      </c>
      <c r="R282" s="10">
        <v>1</v>
      </c>
      <c r="S282" s="10">
        <v>2800</v>
      </c>
      <c r="T282" s="10">
        <f t="shared" si="37"/>
        <v>2800</v>
      </c>
      <c r="U282" s="10">
        <v>13</v>
      </c>
      <c r="V282" s="10">
        <v>150</v>
      </c>
      <c r="W282" s="10">
        <f t="shared" si="40"/>
        <v>1950</v>
      </c>
      <c r="X282" s="10">
        <v>13</v>
      </c>
      <c r="Y282" s="10">
        <v>150</v>
      </c>
      <c r="Z282" s="10">
        <f t="shared" si="41"/>
        <v>1950</v>
      </c>
      <c r="AA282" s="10">
        <v>13</v>
      </c>
      <c r="AB282" s="10">
        <v>150</v>
      </c>
      <c r="AC282" s="10">
        <f t="shared" si="42"/>
        <v>1950</v>
      </c>
      <c r="AD282" s="11">
        <v>39</v>
      </c>
      <c r="AE282" s="26">
        <v>7</v>
      </c>
      <c r="AF282" s="7">
        <f t="shared" si="39"/>
        <v>273</v>
      </c>
      <c r="AG282" s="152">
        <v>1</v>
      </c>
      <c r="AH282" s="145">
        <f t="shared" si="43"/>
        <v>81</v>
      </c>
      <c r="AI282" s="139">
        <f t="shared" si="45"/>
        <v>15223</v>
      </c>
      <c r="AJ282" s="118">
        <f t="shared" si="44"/>
        <v>15223</v>
      </c>
      <c r="AM282" t="b">
        <f>D282='15.02.2022 Смета'!D284</f>
        <v>1</v>
      </c>
      <c r="AN282" t="b">
        <f>F282='15.02.2022 Смета'!E284</f>
        <v>1</v>
      </c>
      <c r="AO282" t="b">
        <f>G282='15.02.2022 Смета'!F284</f>
        <v>1</v>
      </c>
      <c r="AP282" t="b">
        <f>H282='15.02.2022 Смета'!G284</f>
        <v>0</v>
      </c>
    </row>
    <row r="283" spans="1:42" x14ac:dyDescent="0.25">
      <c r="A283" s="106"/>
      <c r="B283" s="96"/>
      <c r="C283" s="97"/>
      <c r="D283" s="179" t="s">
        <v>874</v>
      </c>
      <c r="E283" s="99"/>
      <c r="F283" s="99"/>
      <c r="G283" s="99"/>
      <c r="H283" s="99"/>
      <c r="I283" s="99"/>
      <c r="J283" s="99"/>
      <c r="K283" s="99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2"/>
      <c r="AE283" s="79"/>
      <c r="AF283" s="79"/>
      <c r="AG283" s="153"/>
      <c r="AH283" s="151"/>
      <c r="AI283" s="151"/>
      <c r="AJ283" s="164"/>
      <c r="AM283" t="b">
        <f>D283='15.02.2022 Смета'!D285</f>
        <v>1</v>
      </c>
      <c r="AN283" t="b">
        <f>F283='15.02.2022 Смета'!E285</f>
        <v>1</v>
      </c>
      <c r="AO283" t="b">
        <f>G283='15.02.2022 Смета'!F285</f>
        <v>1</v>
      </c>
      <c r="AP283" t="b">
        <f>H283='15.02.2022 Смета'!G285</f>
        <v>1</v>
      </c>
    </row>
    <row r="284" spans="1:42" ht="27" customHeight="1" x14ac:dyDescent="0.25">
      <c r="A284" s="108">
        <v>234</v>
      </c>
      <c r="B284" s="8" t="s">
        <v>207</v>
      </c>
      <c r="C284" s="21" t="s">
        <v>118</v>
      </c>
      <c r="D284" s="22" t="s">
        <v>613</v>
      </c>
      <c r="E284" s="21" t="s">
        <v>507</v>
      </c>
      <c r="F284" s="35">
        <v>44587</v>
      </c>
      <c r="G284" s="35">
        <v>44591</v>
      </c>
      <c r="H284" s="21" t="s">
        <v>1091</v>
      </c>
      <c r="I284" s="22" t="s">
        <v>507</v>
      </c>
      <c r="J284" s="35">
        <v>44587</v>
      </c>
      <c r="K284" s="35">
        <v>44591</v>
      </c>
      <c r="L284" s="10"/>
      <c r="M284" s="10">
        <v>3400</v>
      </c>
      <c r="N284" s="10">
        <f t="shared" ref="N284:N366" si="46">L284*M284</f>
        <v>0</v>
      </c>
      <c r="O284" s="10"/>
      <c r="P284" s="10">
        <v>2900</v>
      </c>
      <c r="Q284" s="10">
        <f t="shared" ref="Q284:Q366" si="47">O284*P284</f>
        <v>0</v>
      </c>
      <c r="R284" s="10"/>
      <c r="S284" s="10">
        <v>2800</v>
      </c>
      <c r="T284" s="10">
        <f t="shared" ref="T284:T366" si="48">R284*S284</f>
        <v>0</v>
      </c>
      <c r="U284" s="10">
        <v>80</v>
      </c>
      <c r="V284" s="10">
        <v>150</v>
      </c>
      <c r="W284" s="10">
        <f t="shared" si="40"/>
        <v>12000</v>
      </c>
      <c r="X284" s="10">
        <v>85</v>
      </c>
      <c r="Y284" s="10">
        <v>150</v>
      </c>
      <c r="Z284" s="10">
        <f t="shared" si="41"/>
        <v>12750</v>
      </c>
      <c r="AA284" s="10">
        <v>160</v>
      </c>
      <c r="AB284" s="10">
        <v>150</v>
      </c>
      <c r="AC284" s="10">
        <f t="shared" si="42"/>
        <v>24000</v>
      </c>
      <c r="AD284" s="11"/>
      <c r="AE284" s="26">
        <v>7</v>
      </c>
      <c r="AF284" s="7">
        <f t="shared" si="39"/>
        <v>0</v>
      </c>
      <c r="AG284" s="152">
        <v>1</v>
      </c>
      <c r="AH284" s="139">
        <f t="shared" si="43"/>
        <v>325</v>
      </c>
      <c r="AI284" s="139">
        <f t="shared" si="45"/>
        <v>48750</v>
      </c>
      <c r="AJ284" s="109">
        <f t="shared" si="44"/>
        <v>48750</v>
      </c>
      <c r="AM284" t="b">
        <f>D284='15.02.2022 Смета'!D286</f>
        <v>1</v>
      </c>
      <c r="AN284" t="b">
        <f>F284='15.02.2022 Смета'!E286</f>
        <v>1</v>
      </c>
      <c r="AO284" t="b">
        <f>G284='15.02.2022 Смета'!F286</f>
        <v>1</v>
      </c>
      <c r="AP284" t="b">
        <f>H284='15.02.2022 Смета'!G286</f>
        <v>0</v>
      </c>
    </row>
    <row r="285" spans="1:42" ht="15" customHeight="1" x14ac:dyDescent="0.25">
      <c r="A285" s="106"/>
      <c r="B285" s="96"/>
      <c r="C285" s="97"/>
      <c r="D285" s="179" t="s">
        <v>875</v>
      </c>
      <c r="E285" s="99"/>
      <c r="F285" s="99"/>
      <c r="G285" s="99"/>
      <c r="H285" s="99"/>
      <c r="I285" s="99"/>
      <c r="J285" s="99"/>
      <c r="K285" s="99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2"/>
      <c r="AE285" s="79"/>
      <c r="AF285" s="79"/>
      <c r="AG285" s="153"/>
      <c r="AH285" s="151"/>
      <c r="AI285" s="151"/>
      <c r="AJ285" s="164"/>
      <c r="AM285" t="b">
        <f>D285='15.02.2022 Смета'!D287</f>
        <v>1</v>
      </c>
      <c r="AN285" t="b">
        <f>F285='15.02.2022 Смета'!E287</f>
        <v>1</v>
      </c>
      <c r="AO285" t="b">
        <f>G285='15.02.2022 Смета'!F287</f>
        <v>1</v>
      </c>
      <c r="AP285" t="b">
        <f>H285='15.02.2022 Смета'!G287</f>
        <v>1</v>
      </c>
    </row>
    <row r="286" spans="1:42" ht="16.149999999999999" customHeight="1" x14ac:dyDescent="0.25">
      <c r="A286" s="108">
        <v>235</v>
      </c>
      <c r="B286" s="8" t="s">
        <v>181</v>
      </c>
      <c r="C286" s="21" t="s">
        <v>182</v>
      </c>
      <c r="D286" s="22" t="s">
        <v>434</v>
      </c>
      <c r="E286" s="21" t="s">
        <v>461</v>
      </c>
      <c r="F286" s="35">
        <v>44611</v>
      </c>
      <c r="G286" s="35">
        <v>44612</v>
      </c>
      <c r="H286" s="21" t="s">
        <v>312</v>
      </c>
      <c r="I286" s="22" t="s">
        <v>461</v>
      </c>
      <c r="J286" s="35">
        <v>44611</v>
      </c>
      <c r="K286" s="35">
        <v>44612</v>
      </c>
      <c r="L286" s="10"/>
      <c r="M286" s="10">
        <v>3400</v>
      </c>
      <c r="N286" s="10">
        <f t="shared" si="46"/>
        <v>0</v>
      </c>
      <c r="O286" s="10"/>
      <c r="P286" s="10">
        <v>2900</v>
      </c>
      <c r="Q286" s="10">
        <f t="shared" si="47"/>
        <v>0</v>
      </c>
      <c r="R286" s="10"/>
      <c r="S286" s="10">
        <v>2800</v>
      </c>
      <c r="T286" s="10">
        <f t="shared" si="48"/>
        <v>0</v>
      </c>
      <c r="U286" s="10">
        <v>18</v>
      </c>
      <c r="V286" s="10">
        <v>150</v>
      </c>
      <c r="W286" s="10">
        <f t="shared" si="40"/>
        <v>2700</v>
      </c>
      <c r="X286" s="10">
        <v>18</v>
      </c>
      <c r="Y286" s="10">
        <v>150</v>
      </c>
      <c r="Z286" s="10">
        <f t="shared" si="41"/>
        <v>2700</v>
      </c>
      <c r="AA286" s="10">
        <v>18</v>
      </c>
      <c r="AB286" s="10">
        <v>150</v>
      </c>
      <c r="AC286" s="10">
        <f t="shared" si="42"/>
        <v>2700</v>
      </c>
      <c r="AD286" s="11"/>
      <c r="AE286" s="26">
        <v>7</v>
      </c>
      <c r="AF286" s="7">
        <f t="shared" si="39"/>
        <v>0</v>
      </c>
      <c r="AG286" s="152">
        <v>1</v>
      </c>
      <c r="AH286" s="139">
        <f t="shared" si="43"/>
        <v>54</v>
      </c>
      <c r="AI286" s="139">
        <f t="shared" si="45"/>
        <v>8100</v>
      </c>
      <c r="AJ286" s="109">
        <f t="shared" si="44"/>
        <v>8100</v>
      </c>
      <c r="AM286" t="b">
        <f>D286='15.02.2022 Смета'!D288</f>
        <v>1</v>
      </c>
      <c r="AN286" t="b">
        <f>F286='15.02.2022 Смета'!E288</f>
        <v>1</v>
      </c>
      <c r="AO286" t="b">
        <f>G286='15.02.2022 Смета'!F288</f>
        <v>1</v>
      </c>
      <c r="AP286" t="b">
        <f>H286='15.02.2022 Смета'!G288</f>
        <v>1</v>
      </c>
    </row>
    <row r="287" spans="1:42" ht="16.149999999999999" customHeight="1" x14ac:dyDescent="0.25">
      <c r="A287" s="108">
        <v>236</v>
      </c>
      <c r="B287" s="8" t="s">
        <v>181</v>
      </c>
      <c r="C287" s="21" t="s">
        <v>182</v>
      </c>
      <c r="D287" s="22" t="s">
        <v>614</v>
      </c>
      <c r="E287" s="21" t="s">
        <v>340</v>
      </c>
      <c r="F287" s="35">
        <v>44654</v>
      </c>
      <c r="G287" s="35">
        <v>44654</v>
      </c>
      <c r="H287" s="21" t="s">
        <v>305</v>
      </c>
      <c r="I287" s="22" t="s">
        <v>340</v>
      </c>
      <c r="J287" s="35">
        <v>44654</v>
      </c>
      <c r="K287" s="35">
        <v>44654</v>
      </c>
      <c r="L287" s="10"/>
      <c r="M287" s="10">
        <v>3400</v>
      </c>
      <c r="N287" s="10">
        <f t="shared" si="46"/>
        <v>0</v>
      </c>
      <c r="O287" s="10"/>
      <c r="P287" s="10">
        <v>2900</v>
      </c>
      <c r="Q287" s="10">
        <f t="shared" si="47"/>
        <v>0</v>
      </c>
      <c r="R287" s="10"/>
      <c r="S287" s="10">
        <v>2800</v>
      </c>
      <c r="T287" s="10">
        <f t="shared" si="48"/>
        <v>0</v>
      </c>
      <c r="U287" s="10">
        <v>18</v>
      </c>
      <c r="V287" s="10">
        <v>150</v>
      </c>
      <c r="W287" s="10">
        <f t="shared" si="40"/>
        <v>2700</v>
      </c>
      <c r="X287" s="10">
        <v>18</v>
      </c>
      <c r="Y287" s="10">
        <v>150</v>
      </c>
      <c r="Z287" s="10">
        <f t="shared" si="41"/>
        <v>2700</v>
      </c>
      <c r="AA287" s="10">
        <v>18</v>
      </c>
      <c r="AB287" s="10">
        <v>150</v>
      </c>
      <c r="AC287" s="10">
        <f t="shared" si="42"/>
        <v>2700</v>
      </c>
      <c r="AD287" s="11"/>
      <c r="AE287" s="26">
        <v>7</v>
      </c>
      <c r="AF287" s="7">
        <f t="shared" si="39"/>
        <v>0</v>
      </c>
      <c r="AG287" s="152">
        <v>1</v>
      </c>
      <c r="AH287" s="139">
        <f t="shared" si="43"/>
        <v>54</v>
      </c>
      <c r="AI287" s="139">
        <f t="shared" si="45"/>
        <v>8100</v>
      </c>
      <c r="AJ287" s="109">
        <f t="shared" si="44"/>
        <v>8100</v>
      </c>
      <c r="AM287" t="b">
        <f>D287='15.02.2022 Смета'!D289</f>
        <v>1</v>
      </c>
      <c r="AN287" t="b">
        <f>F287='15.02.2022 Смета'!E289</f>
        <v>1</v>
      </c>
      <c r="AO287" t="b">
        <f>G287='15.02.2022 Смета'!F289</f>
        <v>1</v>
      </c>
      <c r="AP287" t="b">
        <f>H287='15.02.2022 Смета'!G289</f>
        <v>1</v>
      </c>
    </row>
    <row r="288" spans="1:42" ht="16.149999999999999" customHeight="1" x14ac:dyDescent="0.25">
      <c r="A288" s="108">
        <v>237</v>
      </c>
      <c r="B288" s="8" t="s">
        <v>181</v>
      </c>
      <c r="C288" s="21" t="s">
        <v>182</v>
      </c>
      <c r="D288" s="22" t="s">
        <v>183</v>
      </c>
      <c r="E288" s="21" t="s">
        <v>461</v>
      </c>
      <c r="F288" s="35">
        <v>44752</v>
      </c>
      <c r="G288" s="35">
        <v>44752</v>
      </c>
      <c r="H288" s="21" t="s">
        <v>787</v>
      </c>
      <c r="I288" s="22" t="s">
        <v>461</v>
      </c>
      <c r="J288" s="35">
        <v>44752</v>
      </c>
      <c r="K288" s="35">
        <v>44752</v>
      </c>
      <c r="L288" s="10"/>
      <c r="M288" s="10">
        <v>3400</v>
      </c>
      <c r="N288" s="10">
        <f t="shared" si="46"/>
        <v>0</v>
      </c>
      <c r="O288" s="10"/>
      <c r="P288" s="10">
        <v>2900</v>
      </c>
      <c r="Q288" s="10">
        <f t="shared" si="47"/>
        <v>0</v>
      </c>
      <c r="R288" s="10"/>
      <c r="S288" s="10">
        <v>2800</v>
      </c>
      <c r="T288" s="10">
        <f t="shared" si="48"/>
        <v>0</v>
      </c>
      <c r="U288" s="10">
        <v>22</v>
      </c>
      <c r="V288" s="10">
        <v>150</v>
      </c>
      <c r="W288" s="10">
        <f t="shared" si="40"/>
        <v>3300</v>
      </c>
      <c r="X288" s="10">
        <v>22</v>
      </c>
      <c r="Y288" s="10">
        <v>150</v>
      </c>
      <c r="Z288" s="10">
        <f t="shared" si="41"/>
        <v>3300</v>
      </c>
      <c r="AA288" s="10">
        <v>22</v>
      </c>
      <c r="AB288" s="10">
        <v>150</v>
      </c>
      <c r="AC288" s="10">
        <f t="shared" si="42"/>
        <v>3300</v>
      </c>
      <c r="AD288" s="11">
        <v>66</v>
      </c>
      <c r="AE288" s="26">
        <v>7</v>
      </c>
      <c r="AF288" s="7">
        <f t="shared" si="39"/>
        <v>462</v>
      </c>
      <c r="AG288" s="152">
        <v>1</v>
      </c>
      <c r="AH288" s="139">
        <f t="shared" si="43"/>
        <v>132</v>
      </c>
      <c r="AI288" s="139">
        <f t="shared" si="45"/>
        <v>10362</v>
      </c>
      <c r="AJ288" s="109">
        <f t="shared" si="44"/>
        <v>10362</v>
      </c>
      <c r="AM288" t="b">
        <f>D288='15.02.2022 Смета'!D290</f>
        <v>1</v>
      </c>
      <c r="AN288" t="b">
        <f>F288='15.02.2022 Смета'!E290</f>
        <v>1</v>
      </c>
      <c r="AO288" t="b">
        <f>G288='15.02.2022 Смета'!F290</f>
        <v>1</v>
      </c>
      <c r="AP288" t="b">
        <f>H288='15.02.2022 Смета'!G290</f>
        <v>1</v>
      </c>
    </row>
    <row r="289" spans="1:42" ht="14.65" customHeight="1" x14ac:dyDescent="0.25">
      <c r="A289" s="106"/>
      <c r="B289" s="96"/>
      <c r="C289" s="97"/>
      <c r="D289" s="179" t="s">
        <v>876</v>
      </c>
      <c r="E289" s="99"/>
      <c r="F289" s="99"/>
      <c r="G289" s="99"/>
      <c r="H289" s="99"/>
      <c r="I289" s="99"/>
      <c r="J289" s="99"/>
      <c r="K289" s="99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2"/>
      <c r="AE289" s="79"/>
      <c r="AF289" s="79"/>
      <c r="AG289" s="153"/>
      <c r="AH289" s="151"/>
      <c r="AI289" s="151"/>
      <c r="AJ289" s="164"/>
      <c r="AM289" t="b">
        <f>D289='15.02.2022 Смета'!D291</f>
        <v>1</v>
      </c>
      <c r="AN289" t="b">
        <f>F289='15.02.2022 Смета'!E291</f>
        <v>1</v>
      </c>
      <c r="AO289" t="b">
        <f>G289='15.02.2022 Смета'!F291</f>
        <v>1</v>
      </c>
      <c r="AP289" t="b">
        <f>H289='15.02.2022 Смета'!G291</f>
        <v>1</v>
      </c>
    </row>
    <row r="290" spans="1:42" ht="38.25" x14ac:dyDescent="0.25">
      <c r="A290" s="108">
        <v>238</v>
      </c>
      <c r="B290" s="8" t="s">
        <v>191</v>
      </c>
      <c r="C290" s="21" t="s">
        <v>293</v>
      </c>
      <c r="D290" s="22" t="s">
        <v>1092</v>
      </c>
      <c r="E290" s="21" t="s">
        <v>485</v>
      </c>
      <c r="F290" s="35" t="s">
        <v>788</v>
      </c>
      <c r="G290" s="35" t="s">
        <v>789</v>
      </c>
      <c r="H290" s="21" t="s">
        <v>1031</v>
      </c>
      <c r="I290" s="22" t="s">
        <v>485</v>
      </c>
      <c r="J290" s="35" t="s">
        <v>788</v>
      </c>
      <c r="K290" s="35" t="s">
        <v>789</v>
      </c>
      <c r="L290" s="10"/>
      <c r="M290" s="10">
        <v>3400</v>
      </c>
      <c r="N290" s="10">
        <f t="shared" si="46"/>
        <v>0</v>
      </c>
      <c r="O290" s="10"/>
      <c r="P290" s="10">
        <v>2900</v>
      </c>
      <c r="Q290" s="10">
        <f t="shared" si="47"/>
        <v>0</v>
      </c>
      <c r="R290" s="10"/>
      <c r="S290" s="10">
        <v>2800</v>
      </c>
      <c r="T290" s="10">
        <f t="shared" si="48"/>
        <v>0</v>
      </c>
      <c r="U290" s="10">
        <v>20</v>
      </c>
      <c r="V290" s="10">
        <v>150</v>
      </c>
      <c r="W290" s="10">
        <f t="shared" si="40"/>
        <v>3000</v>
      </c>
      <c r="X290" s="10">
        <v>20</v>
      </c>
      <c r="Y290" s="10">
        <v>150</v>
      </c>
      <c r="Z290" s="10">
        <f t="shared" si="41"/>
        <v>3000</v>
      </c>
      <c r="AA290" s="10">
        <v>20</v>
      </c>
      <c r="AB290" s="10">
        <v>150</v>
      </c>
      <c r="AC290" s="10">
        <f t="shared" si="42"/>
        <v>3000</v>
      </c>
      <c r="AD290" s="11">
        <v>60</v>
      </c>
      <c r="AE290" s="26">
        <v>7</v>
      </c>
      <c r="AF290" s="7">
        <f t="shared" si="39"/>
        <v>420</v>
      </c>
      <c r="AG290" s="152">
        <v>1</v>
      </c>
      <c r="AH290" s="139">
        <f t="shared" si="43"/>
        <v>120</v>
      </c>
      <c r="AI290" s="139">
        <f t="shared" si="45"/>
        <v>9420</v>
      </c>
      <c r="AJ290" s="109">
        <f t="shared" si="44"/>
        <v>9420</v>
      </c>
      <c r="AM290" t="b">
        <f>D290='15.02.2022 Смета'!D292</f>
        <v>0</v>
      </c>
      <c r="AN290" t="b">
        <f>F290='15.02.2022 Смета'!E292</f>
        <v>1</v>
      </c>
      <c r="AO290" t="b">
        <f>G290='15.02.2022 Смета'!F292</f>
        <v>1</v>
      </c>
      <c r="AP290" t="b">
        <f>H290='15.02.2022 Смета'!G292</f>
        <v>0</v>
      </c>
    </row>
    <row r="291" spans="1:42" ht="16.149999999999999" customHeight="1" x14ac:dyDescent="0.25">
      <c r="A291" s="108">
        <v>239</v>
      </c>
      <c r="B291" s="8" t="s">
        <v>191</v>
      </c>
      <c r="C291" s="21" t="s">
        <v>293</v>
      </c>
      <c r="D291" s="22" t="s">
        <v>538</v>
      </c>
      <c r="E291" s="21" t="s">
        <v>1032</v>
      </c>
      <c r="F291" s="35">
        <v>44680</v>
      </c>
      <c r="G291" s="35">
        <v>44684</v>
      </c>
      <c r="H291" s="21" t="s">
        <v>309</v>
      </c>
      <c r="I291" s="22" t="s">
        <v>539</v>
      </c>
      <c r="J291" s="35">
        <v>44680</v>
      </c>
      <c r="K291" s="35">
        <v>44684</v>
      </c>
      <c r="L291" s="28"/>
      <c r="M291" s="10">
        <v>3400</v>
      </c>
      <c r="N291" s="10">
        <f t="shared" si="46"/>
        <v>0</v>
      </c>
      <c r="O291" s="28"/>
      <c r="P291" s="10">
        <v>2900</v>
      </c>
      <c r="Q291" s="10">
        <f t="shared" si="47"/>
        <v>0</v>
      </c>
      <c r="R291" s="28"/>
      <c r="S291" s="10">
        <v>2800</v>
      </c>
      <c r="T291" s="10">
        <f t="shared" si="48"/>
        <v>0</v>
      </c>
      <c r="U291" s="29">
        <v>2</v>
      </c>
      <c r="V291" s="10">
        <v>150</v>
      </c>
      <c r="W291" s="10">
        <f t="shared" si="40"/>
        <v>300</v>
      </c>
      <c r="X291" s="29">
        <v>2</v>
      </c>
      <c r="Y291" s="10">
        <v>150</v>
      </c>
      <c r="Z291" s="10">
        <f t="shared" si="41"/>
        <v>300</v>
      </c>
      <c r="AA291" s="29">
        <v>2</v>
      </c>
      <c r="AB291" s="10">
        <v>150</v>
      </c>
      <c r="AC291" s="10">
        <f t="shared" si="42"/>
        <v>300</v>
      </c>
      <c r="AD291" s="29">
        <v>6</v>
      </c>
      <c r="AE291" s="26">
        <v>7</v>
      </c>
      <c r="AF291" s="7">
        <f t="shared" si="39"/>
        <v>42</v>
      </c>
      <c r="AG291" s="152">
        <v>1</v>
      </c>
      <c r="AH291" s="139">
        <f t="shared" si="43"/>
        <v>12</v>
      </c>
      <c r="AI291" s="139">
        <f t="shared" si="45"/>
        <v>942</v>
      </c>
      <c r="AJ291" s="109">
        <f t="shared" si="44"/>
        <v>942</v>
      </c>
      <c r="AM291" t="b">
        <f>D291='15.02.2022 Смета'!D293</f>
        <v>1</v>
      </c>
      <c r="AN291" t="b">
        <f>F291='15.02.2022 Смета'!E293</f>
        <v>1</v>
      </c>
      <c r="AO291" t="b">
        <f>G291='15.02.2022 Смета'!F293</f>
        <v>1</v>
      </c>
      <c r="AP291" t="b">
        <f>H291='15.02.2022 Смета'!G293</f>
        <v>1</v>
      </c>
    </row>
    <row r="292" spans="1:42" ht="52.9" customHeight="1" x14ac:dyDescent="0.25">
      <c r="A292" s="108">
        <v>240</v>
      </c>
      <c r="B292" s="8" t="s">
        <v>191</v>
      </c>
      <c r="C292" s="21" t="s">
        <v>293</v>
      </c>
      <c r="D292" s="22" t="s">
        <v>1093</v>
      </c>
      <c r="E292" s="21" t="s">
        <v>450</v>
      </c>
      <c r="F292" s="35" t="s">
        <v>791</v>
      </c>
      <c r="G292" s="35" t="s">
        <v>792</v>
      </c>
      <c r="H292" s="21" t="s">
        <v>336</v>
      </c>
      <c r="I292" s="22" t="s">
        <v>450</v>
      </c>
      <c r="J292" s="35" t="s">
        <v>791</v>
      </c>
      <c r="K292" s="35" t="s">
        <v>792</v>
      </c>
      <c r="L292" s="10"/>
      <c r="M292" s="10">
        <v>3400</v>
      </c>
      <c r="N292" s="10">
        <f t="shared" si="46"/>
        <v>0</v>
      </c>
      <c r="O292" s="10"/>
      <c r="P292" s="10">
        <v>2900</v>
      </c>
      <c r="Q292" s="10">
        <f t="shared" si="47"/>
        <v>0</v>
      </c>
      <c r="R292" s="10"/>
      <c r="S292" s="10">
        <v>2800</v>
      </c>
      <c r="T292" s="10">
        <f t="shared" si="48"/>
        <v>0</v>
      </c>
      <c r="U292" s="10">
        <v>9</v>
      </c>
      <c r="V292" s="10">
        <v>150</v>
      </c>
      <c r="W292" s="10">
        <f t="shared" si="40"/>
        <v>1350</v>
      </c>
      <c r="X292" s="10">
        <v>9</v>
      </c>
      <c r="Y292" s="10">
        <v>150</v>
      </c>
      <c r="Z292" s="10">
        <f t="shared" si="41"/>
        <v>1350</v>
      </c>
      <c r="AA292" s="10">
        <v>9</v>
      </c>
      <c r="AB292" s="10">
        <v>150</v>
      </c>
      <c r="AC292" s="10">
        <f t="shared" si="42"/>
        <v>1350</v>
      </c>
      <c r="AD292" s="11">
        <v>27</v>
      </c>
      <c r="AE292" s="26">
        <v>7</v>
      </c>
      <c r="AF292" s="7">
        <f t="shared" si="39"/>
        <v>189</v>
      </c>
      <c r="AG292" s="152">
        <v>1</v>
      </c>
      <c r="AH292" s="139">
        <f t="shared" si="43"/>
        <v>54</v>
      </c>
      <c r="AI292" s="139">
        <f t="shared" si="45"/>
        <v>4239</v>
      </c>
      <c r="AJ292" s="109">
        <f t="shared" si="44"/>
        <v>4239</v>
      </c>
      <c r="AM292" t="b">
        <f>D292='15.02.2022 Смета'!D294</f>
        <v>0</v>
      </c>
      <c r="AN292" t="b">
        <f>F292='15.02.2022 Смета'!E294</f>
        <v>1</v>
      </c>
      <c r="AO292" t="b">
        <f>G292='15.02.2022 Смета'!F294</f>
        <v>1</v>
      </c>
      <c r="AP292" t="b">
        <f>H292='15.02.2022 Смета'!G294</f>
        <v>1</v>
      </c>
    </row>
    <row r="293" spans="1:42" ht="51" x14ac:dyDescent="0.25">
      <c r="A293" s="108">
        <v>241</v>
      </c>
      <c r="B293" s="8" t="s">
        <v>191</v>
      </c>
      <c r="C293" s="21" t="s">
        <v>293</v>
      </c>
      <c r="D293" s="22" t="s">
        <v>1094</v>
      </c>
      <c r="E293" s="21" t="s">
        <v>417</v>
      </c>
      <c r="F293" s="35" t="s">
        <v>794</v>
      </c>
      <c r="G293" s="35" t="s">
        <v>795</v>
      </c>
      <c r="H293" s="21" t="s">
        <v>336</v>
      </c>
      <c r="I293" s="38" t="s">
        <v>417</v>
      </c>
      <c r="J293" s="35" t="s">
        <v>794</v>
      </c>
      <c r="K293" s="35" t="s">
        <v>795</v>
      </c>
      <c r="L293" s="10"/>
      <c r="M293" s="10">
        <v>3400</v>
      </c>
      <c r="N293" s="10">
        <f t="shared" si="46"/>
        <v>0</v>
      </c>
      <c r="O293" s="10"/>
      <c r="P293" s="10">
        <v>2900</v>
      </c>
      <c r="Q293" s="10">
        <f t="shared" si="47"/>
        <v>0</v>
      </c>
      <c r="R293" s="10"/>
      <c r="S293" s="10">
        <v>2800</v>
      </c>
      <c r="T293" s="10">
        <f t="shared" si="48"/>
        <v>0</v>
      </c>
      <c r="U293" s="10">
        <v>9</v>
      </c>
      <c r="V293" s="10">
        <v>150</v>
      </c>
      <c r="W293" s="10">
        <f t="shared" si="40"/>
        <v>1350</v>
      </c>
      <c r="X293" s="10">
        <v>9</v>
      </c>
      <c r="Y293" s="10">
        <v>150</v>
      </c>
      <c r="Z293" s="10">
        <f t="shared" si="41"/>
        <v>1350</v>
      </c>
      <c r="AA293" s="10">
        <v>9</v>
      </c>
      <c r="AB293" s="10">
        <v>150</v>
      </c>
      <c r="AC293" s="10">
        <f t="shared" si="42"/>
        <v>1350</v>
      </c>
      <c r="AD293" s="11">
        <v>27</v>
      </c>
      <c r="AE293" s="26">
        <v>7</v>
      </c>
      <c r="AF293" s="7">
        <f t="shared" si="39"/>
        <v>189</v>
      </c>
      <c r="AG293" s="152">
        <v>1</v>
      </c>
      <c r="AH293" s="139">
        <f t="shared" si="43"/>
        <v>54</v>
      </c>
      <c r="AI293" s="139">
        <f t="shared" si="45"/>
        <v>4239</v>
      </c>
      <c r="AJ293" s="109">
        <f t="shared" si="44"/>
        <v>4239</v>
      </c>
      <c r="AM293" t="b">
        <f>D293='15.02.2022 Смета'!D295</f>
        <v>0</v>
      </c>
      <c r="AN293" t="b">
        <f>F293='15.02.2022 Смета'!E295</f>
        <v>1</v>
      </c>
      <c r="AO293" t="b">
        <f>G293='15.02.2022 Смета'!F295</f>
        <v>1</v>
      </c>
      <c r="AP293" t="b">
        <f>H293='15.02.2022 Смета'!G295</f>
        <v>1</v>
      </c>
    </row>
    <row r="294" spans="1:42" ht="16.149999999999999" customHeight="1" x14ac:dyDescent="0.25">
      <c r="A294" s="108">
        <v>242</v>
      </c>
      <c r="B294" s="8" t="s">
        <v>191</v>
      </c>
      <c r="C294" s="21" t="s">
        <v>293</v>
      </c>
      <c r="D294" s="22" t="s">
        <v>540</v>
      </c>
      <c r="E294" s="21" t="s">
        <v>1035</v>
      </c>
      <c r="F294" s="35">
        <v>44709</v>
      </c>
      <c r="G294" s="35">
        <v>44709</v>
      </c>
      <c r="H294" s="21" t="s">
        <v>541</v>
      </c>
      <c r="I294" s="22" t="s">
        <v>796</v>
      </c>
      <c r="J294" s="35">
        <v>44709</v>
      </c>
      <c r="K294" s="35">
        <v>44709</v>
      </c>
      <c r="L294" s="28"/>
      <c r="M294" s="10">
        <v>3400</v>
      </c>
      <c r="N294" s="10">
        <f t="shared" si="46"/>
        <v>0</v>
      </c>
      <c r="O294" s="28"/>
      <c r="P294" s="10">
        <v>2900</v>
      </c>
      <c r="Q294" s="10">
        <f t="shared" si="47"/>
        <v>0</v>
      </c>
      <c r="R294" s="28"/>
      <c r="S294" s="10">
        <v>2800</v>
      </c>
      <c r="T294" s="10">
        <f t="shared" si="48"/>
        <v>0</v>
      </c>
      <c r="U294" s="29">
        <v>1</v>
      </c>
      <c r="V294" s="10">
        <v>150</v>
      </c>
      <c r="W294" s="10">
        <f t="shared" si="40"/>
        <v>150</v>
      </c>
      <c r="X294" s="29">
        <v>1</v>
      </c>
      <c r="Y294" s="10">
        <v>150</v>
      </c>
      <c r="Z294" s="10">
        <f t="shared" si="41"/>
        <v>150</v>
      </c>
      <c r="AA294" s="29">
        <v>1</v>
      </c>
      <c r="AB294" s="10">
        <v>150</v>
      </c>
      <c r="AC294" s="10">
        <f t="shared" si="42"/>
        <v>150</v>
      </c>
      <c r="AD294" s="29">
        <v>3</v>
      </c>
      <c r="AE294" s="26">
        <v>7</v>
      </c>
      <c r="AF294" s="7">
        <f t="shared" si="39"/>
        <v>21</v>
      </c>
      <c r="AG294" s="152">
        <v>1</v>
      </c>
      <c r="AH294" s="139">
        <f t="shared" si="43"/>
        <v>6</v>
      </c>
      <c r="AI294" s="139">
        <f t="shared" si="45"/>
        <v>471</v>
      </c>
      <c r="AJ294" s="109">
        <f t="shared" si="44"/>
        <v>471</v>
      </c>
      <c r="AM294" t="b">
        <f>D294='15.02.2022 Смета'!D296</f>
        <v>1</v>
      </c>
      <c r="AN294" t="b">
        <f>F294='15.02.2022 Смета'!E296</f>
        <v>1</v>
      </c>
      <c r="AO294" t="b">
        <f>G294='15.02.2022 Смета'!F296</f>
        <v>1</v>
      </c>
      <c r="AP294" t="b">
        <f>H294='15.02.2022 Смета'!G296</f>
        <v>1</v>
      </c>
    </row>
    <row r="295" spans="1:42" ht="16.149999999999999" customHeight="1" x14ac:dyDescent="0.25">
      <c r="A295" s="108">
        <v>243</v>
      </c>
      <c r="B295" s="8" t="s">
        <v>191</v>
      </c>
      <c r="C295" s="21" t="s">
        <v>293</v>
      </c>
      <c r="D295" s="22" t="s">
        <v>542</v>
      </c>
      <c r="E295" s="21" t="s">
        <v>1032</v>
      </c>
      <c r="F295" s="35">
        <v>44709</v>
      </c>
      <c r="G295" s="35">
        <v>44709</v>
      </c>
      <c r="H295" s="21" t="s">
        <v>541</v>
      </c>
      <c r="I295" s="22" t="s">
        <v>539</v>
      </c>
      <c r="J295" s="35">
        <v>44709</v>
      </c>
      <c r="K295" s="35">
        <v>44709</v>
      </c>
      <c r="L295" s="28"/>
      <c r="M295" s="10">
        <v>3400</v>
      </c>
      <c r="N295" s="10">
        <f t="shared" si="46"/>
        <v>0</v>
      </c>
      <c r="O295" s="28"/>
      <c r="P295" s="10">
        <v>2900</v>
      </c>
      <c r="Q295" s="10">
        <f t="shared" si="47"/>
        <v>0</v>
      </c>
      <c r="R295" s="28"/>
      <c r="S295" s="10">
        <v>2800</v>
      </c>
      <c r="T295" s="10">
        <f t="shared" si="48"/>
        <v>0</v>
      </c>
      <c r="U295" s="29">
        <v>2</v>
      </c>
      <c r="V295" s="10">
        <v>150</v>
      </c>
      <c r="W295" s="10">
        <f t="shared" si="40"/>
        <v>300</v>
      </c>
      <c r="X295" s="29">
        <v>2</v>
      </c>
      <c r="Y295" s="10">
        <v>150</v>
      </c>
      <c r="Z295" s="10">
        <f t="shared" si="41"/>
        <v>300</v>
      </c>
      <c r="AA295" s="29">
        <v>2</v>
      </c>
      <c r="AB295" s="10">
        <v>150</v>
      </c>
      <c r="AC295" s="10">
        <f t="shared" si="42"/>
        <v>300</v>
      </c>
      <c r="AD295" s="29">
        <v>6</v>
      </c>
      <c r="AE295" s="26">
        <v>7</v>
      </c>
      <c r="AF295" s="7">
        <f t="shared" si="39"/>
        <v>42</v>
      </c>
      <c r="AG295" s="152">
        <v>1</v>
      </c>
      <c r="AH295" s="139">
        <f t="shared" si="43"/>
        <v>12</v>
      </c>
      <c r="AI295" s="139">
        <f t="shared" si="45"/>
        <v>942</v>
      </c>
      <c r="AJ295" s="109">
        <f t="shared" si="44"/>
        <v>942</v>
      </c>
      <c r="AM295" t="b">
        <f>D295='15.02.2022 Смета'!D297</f>
        <v>1</v>
      </c>
      <c r="AN295" t="b">
        <f>F295='15.02.2022 Смета'!E297</f>
        <v>1</v>
      </c>
      <c r="AO295" t="b">
        <f>G295='15.02.2022 Смета'!F297</f>
        <v>1</v>
      </c>
      <c r="AP295" t="b">
        <f>H295='15.02.2022 Смета'!G297</f>
        <v>1</v>
      </c>
    </row>
    <row r="296" spans="1:42" ht="16.149999999999999" customHeight="1" x14ac:dyDescent="0.25">
      <c r="A296" s="106"/>
      <c r="B296" s="96"/>
      <c r="C296" s="97"/>
      <c r="D296" s="179" t="s">
        <v>877</v>
      </c>
      <c r="E296" s="99"/>
      <c r="F296" s="99"/>
      <c r="G296" s="99"/>
      <c r="H296" s="99"/>
      <c r="I296" s="99"/>
      <c r="J296" s="99"/>
      <c r="K296" s="99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2"/>
      <c r="AE296" s="79"/>
      <c r="AF296" s="79"/>
      <c r="AG296" s="153"/>
      <c r="AH296" s="151"/>
      <c r="AI296" s="151"/>
      <c r="AJ296" s="164"/>
      <c r="AM296" t="b">
        <f>D296='15.02.2022 Смета'!D298</f>
        <v>1</v>
      </c>
      <c r="AN296" t="b">
        <f>F296='15.02.2022 Смета'!E298</f>
        <v>1</v>
      </c>
      <c r="AO296" t="b">
        <f>G296='15.02.2022 Смета'!F298</f>
        <v>1</v>
      </c>
      <c r="AP296" t="b">
        <f>H296='15.02.2022 Смета'!G298</f>
        <v>1</v>
      </c>
    </row>
    <row r="297" spans="1:42" ht="27" customHeight="1" x14ac:dyDescent="0.25">
      <c r="A297" s="108">
        <v>244</v>
      </c>
      <c r="B297" s="15" t="s">
        <v>269</v>
      </c>
      <c r="C297" s="21" t="s">
        <v>134</v>
      </c>
      <c r="D297" s="22" t="s">
        <v>615</v>
      </c>
      <c r="E297" s="21" t="s">
        <v>340</v>
      </c>
      <c r="F297" s="35">
        <v>44631</v>
      </c>
      <c r="G297" s="35">
        <v>44635</v>
      </c>
      <c r="H297" s="21" t="s">
        <v>319</v>
      </c>
      <c r="I297" s="22" t="s">
        <v>340</v>
      </c>
      <c r="J297" s="35">
        <v>44631</v>
      </c>
      <c r="K297" s="35">
        <v>44635</v>
      </c>
      <c r="L297" s="14"/>
      <c r="M297" s="10">
        <v>3400</v>
      </c>
      <c r="N297" s="10">
        <f t="shared" si="46"/>
        <v>0</v>
      </c>
      <c r="O297" s="14"/>
      <c r="P297" s="10">
        <v>2900</v>
      </c>
      <c r="Q297" s="10">
        <f t="shared" si="47"/>
        <v>0</v>
      </c>
      <c r="R297" s="14"/>
      <c r="S297" s="10">
        <v>2800</v>
      </c>
      <c r="T297" s="10">
        <f t="shared" si="48"/>
        <v>0</v>
      </c>
      <c r="U297" s="10">
        <v>30</v>
      </c>
      <c r="V297" s="10">
        <v>150</v>
      </c>
      <c r="W297" s="10">
        <f t="shared" si="40"/>
        <v>4500</v>
      </c>
      <c r="X297" s="10">
        <v>30</v>
      </c>
      <c r="Y297" s="10">
        <v>150</v>
      </c>
      <c r="Z297" s="10">
        <f t="shared" si="41"/>
        <v>4500</v>
      </c>
      <c r="AA297" s="10">
        <v>30</v>
      </c>
      <c r="AB297" s="10">
        <v>150</v>
      </c>
      <c r="AC297" s="10">
        <f t="shared" si="42"/>
        <v>4500</v>
      </c>
      <c r="AD297" s="10"/>
      <c r="AE297" s="26">
        <v>7</v>
      </c>
      <c r="AF297" s="7">
        <f>AD297*AE297</f>
        <v>0</v>
      </c>
      <c r="AG297" s="152">
        <v>1</v>
      </c>
      <c r="AH297" s="139">
        <f t="shared" si="43"/>
        <v>90</v>
      </c>
      <c r="AI297" s="139">
        <f t="shared" si="45"/>
        <v>13500</v>
      </c>
      <c r="AJ297" s="109">
        <f t="shared" si="44"/>
        <v>13500</v>
      </c>
      <c r="AM297" t="b">
        <f>D297='15.02.2022 Смета'!D299</f>
        <v>1</v>
      </c>
      <c r="AN297" t="b">
        <f>F297='15.02.2022 Смета'!E299</f>
        <v>1</v>
      </c>
      <c r="AO297" t="b">
        <f>G297='15.02.2022 Смета'!F299</f>
        <v>1</v>
      </c>
      <c r="AP297" t="b">
        <f>H297='15.02.2022 Смета'!G299</f>
        <v>1</v>
      </c>
    </row>
    <row r="298" spans="1:42" ht="42" customHeight="1" x14ac:dyDescent="0.25">
      <c r="A298" s="108">
        <v>245</v>
      </c>
      <c r="B298" s="15" t="s">
        <v>269</v>
      </c>
      <c r="C298" s="21" t="s">
        <v>134</v>
      </c>
      <c r="D298" s="22" t="s">
        <v>616</v>
      </c>
      <c r="E298" s="21" t="s">
        <v>991</v>
      </c>
      <c r="F298" s="35">
        <v>44631</v>
      </c>
      <c r="G298" s="35">
        <v>44635</v>
      </c>
      <c r="H298" s="21" t="s">
        <v>319</v>
      </c>
      <c r="I298" s="22" t="s">
        <v>465</v>
      </c>
      <c r="J298" s="35">
        <v>44631</v>
      </c>
      <c r="K298" s="35">
        <v>44635</v>
      </c>
      <c r="L298" s="14"/>
      <c r="M298" s="10">
        <v>3400</v>
      </c>
      <c r="N298" s="10">
        <f t="shared" si="46"/>
        <v>0</v>
      </c>
      <c r="O298" s="14"/>
      <c r="P298" s="10">
        <v>2900</v>
      </c>
      <c r="Q298" s="10">
        <f t="shared" si="47"/>
        <v>0</v>
      </c>
      <c r="R298" s="14"/>
      <c r="S298" s="10">
        <v>2800</v>
      </c>
      <c r="T298" s="10">
        <f t="shared" si="48"/>
        <v>0</v>
      </c>
      <c r="U298" s="10">
        <v>34</v>
      </c>
      <c r="V298" s="10">
        <v>150</v>
      </c>
      <c r="W298" s="10">
        <f t="shared" si="40"/>
        <v>5100</v>
      </c>
      <c r="X298" s="10">
        <v>34</v>
      </c>
      <c r="Y298" s="10">
        <v>150</v>
      </c>
      <c r="Z298" s="10">
        <f t="shared" si="41"/>
        <v>5100</v>
      </c>
      <c r="AA298" s="10">
        <v>34</v>
      </c>
      <c r="AB298" s="10">
        <v>150</v>
      </c>
      <c r="AC298" s="10">
        <f t="shared" si="42"/>
        <v>5100</v>
      </c>
      <c r="AD298" s="10"/>
      <c r="AE298" s="26">
        <v>7</v>
      </c>
      <c r="AF298" s="7">
        <f>AD298*AE298</f>
        <v>0</v>
      </c>
      <c r="AG298" s="152">
        <v>1</v>
      </c>
      <c r="AH298" s="145">
        <f t="shared" si="43"/>
        <v>102</v>
      </c>
      <c r="AI298" s="139">
        <f t="shared" si="45"/>
        <v>15300</v>
      </c>
      <c r="AJ298" s="118">
        <f t="shared" si="44"/>
        <v>15300</v>
      </c>
      <c r="AM298" t="b">
        <f>D298='15.02.2022 Смета'!D300</f>
        <v>1</v>
      </c>
      <c r="AN298" t="b">
        <f>F298='15.02.2022 Смета'!E300</f>
        <v>1</v>
      </c>
      <c r="AO298" t="b">
        <f>G298='15.02.2022 Смета'!F300</f>
        <v>1</v>
      </c>
      <c r="AP298" t="b">
        <f>H298='15.02.2022 Смета'!G300</f>
        <v>1</v>
      </c>
    </row>
    <row r="299" spans="1:42" x14ac:dyDescent="0.25">
      <c r="A299" s="106"/>
      <c r="B299" s="96"/>
      <c r="C299" s="97"/>
      <c r="D299" s="179" t="s">
        <v>878</v>
      </c>
      <c r="E299" s="99"/>
      <c r="F299" s="99"/>
      <c r="G299" s="99"/>
      <c r="H299" s="99"/>
      <c r="I299" s="99"/>
      <c r="J299" s="99"/>
      <c r="K299" s="99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2"/>
      <c r="AE299" s="79"/>
      <c r="AF299" s="79"/>
      <c r="AG299" s="153"/>
      <c r="AH299" s="151"/>
      <c r="AI299" s="151"/>
      <c r="AJ299" s="164"/>
      <c r="AM299" t="b">
        <f>D299='15.02.2022 Смета'!D301</f>
        <v>1</v>
      </c>
      <c r="AN299" t="b">
        <f>F299='15.02.2022 Смета'!E301</f>
        <v>1</v>
      </c>
      <c r="AO299" t="b">
        <f>G299='15.02.2022 Смета'!F301</f>
        <v>1</v>
      </c>
      <c r="AP299" t="b">
        <f>H299='15.02.2022 Смета'!G301</f>
        <v>1</v>
      </c>
    </row>
    <row r="300" spans="1:42" ht="52.9" customHeight="1" x14ac:dyDescent="0.25">
      <c r="A300" s="108">
        <v>246</v>
      </c>
      <c r="B300" s="8" t="s">
        <v>237</v>
      </c>
      <c r="C300" s="21" t="s">
        <v>236</v>
      </c>
      <c r="D300" s="22" t="s">
        <v>85</v>
      </c>
      <c r="E300" s="21" t="s">
        <v>491</v>
      </c>
      <c r="F300" s="35">
        <v>44588</v>
      </c>
      <c r="G300" s="35">
        <v>44591</v>
      </c>
      <c r="H300" s="21" t="s">
        <v>298</v>
      </c>
      <c r="I300" s="22" t="s">
        <v>491</v>
      </c>
      <c r="J300" s="35">
        <v>44588</v>
      </c>
      <c r="K300" s="35">
        <v>44591</v>
      </c>
      <c r="L300" s="10"/>
      <c r="M300" s="10">
        <v>3400</v>
      </c>
      <c r="N300" s="10">
        <f t="shared" si="46"/>
        <v>0</v>
      </c>
      <c r="O300" s="10"/>
      <c r="P300" s="10">
        <v>2900</v>
      </c>
      <c r="Q300" s="10">
        <f t="shared" si="47"/>
        <v>0</v>
      </c>
      <c r="R300" s="10"/>
      <c r="S300" s="10">
        <v>2800</v>
      </c>
      <c r="T300" s="10">
        <f t="shared" si="48"/>
        <v>0</v>
      </c>
      <c r="U300" s="10">
        <v>10</v>
      </c>
      <c r="V300" s="10">
        <v>150</v>
      </c>
      <c r="W300" s="10">
        <f t="shared" si="40"/>
        <v>1500</v>
      </c>
      <c r="X300" s="10">
        <v>10</v>
      </c>
      <c r="Y300" s="10">
        <v>150</v>
      </c>
      <c r="Z300" s="10">
        <f t="shared" si="41"/>
        <v>1500</v>
      </c>
      <c r="AA300" s="10">
        <v>10</v>
      </c>
      <c r="AB300" s="10">
        <v>150</v>
      </c>
      <c r="AC300" s="10">
        <f t="shared" si="42"/>
        <v>1500</v>
      </c>
      <c r="AD300" s="11"/>
      <c r="AE300" s="26">
        <v>7</v>
      </c>
      <c r="AF300" s="7">
        <f>AD300*AE300</f>
        <v>0</v>
      </c>
      <c r="AG300" s="152">
        <v>1</v>
      </c>
      <c r="AH300" s="139">
        <f t="shared" si="43"/>
        <v>30</v>
      </c>
      <c r="AI300" s="139">
        <f t="shared" si="45"/>
        <v>4500</v>
      </c>
      <c r="AJ300" s="109">
        <f t="shared" si="44"/>
        <v>4500</v>
      </c>
      <c r="AM300" t="b">
        <f>D300='15.02.2022 Смета'!D302</f>
        <v>1</v>
      </c>
      <c r="AN300" t="b">
        <f>F300='15.02.2022 Смета'!E302</f>
        <v>1</v>
      </c>
      <c r="AO300" t="b">
        <f>G300='15.02.2022 Смета'!F302</f>
        <v>1</v>
      </c>
      <c r="AP300" t="b">
        <f>H300='15.02.2022 Смета'!G302</f>
        <v>1</v>
      </c>
    </row>
    <row r="301" spans="1:42" ht="16.149999999999999" customHeight="1" x14ac:dyDescent="0.25">
      <c r="A301" s="108">
        <v>247</v>
      </c>
      <c r="B301" s="8" t="s">
        <v>237</v>
      </c>
      <c r="C301" s="21" t="s">
        <v>236</v>
      </c>
      <c r="D301" s="22" t="s">
        <v>86</v>
      </c>
      <c r="E301" s="21" t="s">
        <v>449</v>
      </c>
      <c r="F301" s="35">
        <v>44588</v>
      </c>
      <c r="G301" s="35">
        <v>44591</v>
      </c>
      <c r="H301" s="21" t="s">
        <v>298</v>
      </c>
      <c r="I301" s="22" t="s">
        <v>449</v>
      </c>
      <c r="J301" s="35">
        <v>44588</v>
      </c>
      <c r="K301" s="35">
        <v>44591</v>
      </c>
      <c r="L301" s="10"/>
      <c r="M301" s="10">
        <v>3400</v>
      </c>
      <c r="N301" s="10">
        <f t="shared" si="46"/>
        <v>0</v>
      </c>
      <c r="O301" s="10"/>
      <c r="P301" s="10">
        <v>2900</v>
      </c>
      <c r="Q301" s="10">
        <f t="shared" si="47"/>
        <v>0</v>
      </c>
      <c r="R301" s="10"/>
      <c r="S301" s="10">
        <v>2800</v>
      </c>
      <c r="T301" s="10">
        <f t="shared" si="48"/>
        <v>0</v>
      </c>
      <c r="U301" s="10">
        <v>2</v>
      </c>
      <c r="V301" s="10">
        <v>150</v>
      </c>
      <c r="W301" s="10">
        <f t="shared" si="40"/>
        <v>300</v>
      </c>
      <c r="X301" s="10">
        <v>2</v>
      </c>
      <c r="Y301" s="10">
        <v>150</v>
      </c>
      <c r="Z301" s="10">
        <f t="shared" si="41"/>
        <v>300</v>
      </c>
      <c r="AA301" s="10">
        <v>2</v>
      </c>
      <c r="AB301" s="10">
        <v>150</v>
      </c>
      <c r="AC301" s="10">
        <f t="shared" si="42"/>
        <v>300</v>
      </c>
      <c r="AD301" s="11"/>
      <c r="AE301" s="26">
        <v>7</v>
      </c>
      <c r="AF301" s="7">
        <f>AD301*AE301</f>
        <v>0</v>
      </c>
      <c r="AG301" s="152">
        <v>1</v>
      </c>
      <c r="AH301" s="139">
        <f t="shared" si="43"/>
        <v>6</v>
      </c>
      <c r="AI301" s="139">
        <f t="shared" si="45"/>
        <v>900</v>
      </c>
      <c r="AJ301" s="109">
        <f t="shared" si="44"/>
        <v>900</v>
      </c>
      <c r="AM301" t="b">
        <f>D301='15.02.2022 Смета'!D303</f>
        <v>1</v>
      </c>
      <c r="AN301" t="b">
        <f>F301='15.02.2022 Смета'!E303</f>
        <v>1</v>
      </c>
      <c r="AO301" t="b">
        <f>G301='15.02.2022 Смета'!F303</f>
        <v>1</v>
      </c>
      <c r="AP301" t="b">
        <f>H301='15.02.2022 Смета'!G303</f>
        <v>1</v>
      </c>
    </row>
    <row r="302" spans="1:42" ht="53.65" customHeight="1" x14ac:dyDescent="0.25">
      <c r="A302" s="108">
        <v>248</v>
      </c>
      <c r="B302" s="8"/>
      <c r="C302" s="47" t="s">
        <v>236</v>
      </c>
      <c r="D302" s="22" t="s">
        <v>87</v>
      </c>
      <c r="E302" s="21" t="s">
        <v>491</v>
      </c>
      <c r="F302" s="35">
        <v>44700</v>
      </c>
      <c r="G302" s="35">
        <v>44703</v>
      </c>
      <c r="H302" s="21" t="s">
        <v>1036</v>
      </c>
      <c r="I302" s="51" t="s">
        <v>448</v>
      </c>
      <c r="J302" s="52">
        <v>44700</v>
      </c>
      <c r="K302" s="52">
        <v>44703</v>
      </c>
      <c r="L302" s="49"/>
      <c r="M302" s="49">
        <v>3400</v>
      </c>
      <c r="N302" s="49">
        <f t="shared" si="46"/>
        <v>0</v>
      </c>
      <c r="O302" s="49"/>
      <c r="P302" s="49">
        <v>2900</v>
      </c>
      <c r="Q302" s="49">
        <f t="shared" si="47"/>
        <v>0</v>
      </c>
      <c r="R302" s="49"/>
      <c r="S302" s="49">
        <v>2800</v>
      </c>
      <c r="T302" s="49">
        <f t="shared" si="48"/>
        <v>0</v>
      </c>
      <c r="U302" s="49">
        <v>2</v>
      </c>
      <c r="V302" s="49">
        <v>150</v>
      </c>
      <c r="W302" s="49">
        <f t="shared" si="40"/>
        <v>300</v>
      </c>
      <c r="X302" s="49">
        <v>3</v>
      </c>
      <c r="Y302" s="49">
        <v>150</v>
      </c>
      <c r="Z302" s="49">
        <f t="shared" si="41"/>
        <v>450</v>
      </c>
      <c r="AA302" s="49">
        <v>3</v>
      </c>
      <c r="AB302" s="49">
        <v>150</v>
      </c>
      <c r="AC302" s="49">
        <f t="shared" si="42"/>
        <v>450</v>
      </c>
      <c r="AD302" s="50"/>
      <c r="AE302" s="54">
        <v>7</v>
      </c>
      <c r="AF302" s="55">
        <v>150</v>
      </c>
      <c r="AG302" s="152">
        <v>1</v>
      </c>
      <c r="AH302" s="154">
        <f t="shared" si="43"/>
        <v>8</v>
      </c>
      <c r="AI302" s="139">
        <f t="shared" si="45"/>
        <v>1350</v>
      </c>
      <c r="AJ302" s="165">
        <f t="shared" si="44"/>
        <v>1350</v>
      </c>
      <c r="AM302" t="b">
        <f>D302='15.02.2022 Смета'!D304</f>
        <v>1</v>
      </c>
      <c r="AN302" t="b">
        <f>F302='15.02.2022 Смета'!E304</f>
        <v>1</v>
      </c>
      <c r="AO302" t="b">
        <f>G302='15.02.2022 Смета'!F304</f>
        <v>1</v>
      </c>
      <c r="AP302" t="b">
        <f>H302='15.02.2022 Смета'!G304</f>
        <v>0</v>
      </c>
    </row>
    <row r="303" spans="1:42" ht="16.149999999999999" customHeight="1" x14ac:dyDescent="0.25">
      <c r="A303" s="108">
        <v>249</v>
      </c>
      <c r="B303" s="8" t="s">
        <v>238</v>
      </c>
      <c r="C303" s="21" t="s">
        <v>236</v>
      </c>
      <c r="D303" s="22" t="s">
        <v>88</v>
      </c>
      <c r="E303" s="21" t="s">
        <v>449</v>
      </c>
      <c r="F303" s="35">
        <v>44700</v>
      </c>
      <c r="G303" s="35">
        <v>44703</v>
      </c>
      <c r="H303" s="21" t="s">
        <v>1036</v>
      </c>
      <c r="I303" s="22" t="s">
        <v>449</v>
      </c>
      <c r="J303" s="35">
        <v>44700</v>
      </c>
      <c r="K303" s="35">
        <v>44703</v>
      </c>
      <c r="L303" s="11"/>
      <c r="M303" s="10">
        <v>3400</v>
      </c>
      <c r="N303" s="10">
        <f t="shared" si="46"/>
        <v>0</v>
      </c>
      <c r="O303" s="10"/>
      <c r="P303" s="10">
        <v>2900</v>
      </c>
      <c r="Q303" s="10">
        <f t="shared" si="47"/>
        <v>0</v>
      </c>
      <c r="R303" s="10"/>
      <c r="S303" s="10">
        <v>2800</v>
      </c>
      <c r="T303" s="10">
        <f t="shared" si="48"/>
        <v>0</v>
      </c>
      <c r="U303" s="10">
        <v>2</v>
      </c>
      <c r="V303" s="10">
        <v>150</v>
      </c>
      <c r="W303" s="10">
        <f t="shared" si="40"/>
        <v>300</v>
      </c>
      <c r="X303" s="10">
        <v>2</v>
      </c>
      <c r="Y303" s="10">
        <v>150</v>
      </c>
      <c r="Z303" s="10">
        <f t="shared" si="41"/>
        <v>300</v>
      </c>
      <c r="AA303" s="10">
        <v>2</v>
      </c>
      <c r="AB303" s="10">
        <v>150</v>
      </c>
      <c r="AC303" s="10">
        <f t="shared" si="42"/>
        <v>300</v>
      </c>
      <c r="AD303" s="11">
        <v>9</v>
      </c>
      <c r="AE303" s="26">
        <v>7</v>
      </c>
      <c r="AF303" s="7">
        <f t="shared" ref="AF303:AF363" si="49">AD303*AE303</f>
        <v>63</v>
      </c>
      <c r="AG303" s="152">
        <v>1</v>
      </c>
      <c r="AH303" s="139">
        <f t="shared" si="43"/>
        <v>15</v>
      </c>
      <c r="AI303" s="139">
        <f t="shared" si="45"/>
        <v>963</v>
      </c>
      <c r="AJ303" s="109">
        <f t="shared" si="44"/>
        <v>963</v>
      </c>
      <c r="AM303" t="b">
        <f>D303='15.02.2022 Смета'!D305</f>
        <v>1</v>
      </c>
      <c r="AN303" t="b">
        <f>F303='15.02.2022 Смета'!E305</f>
        <v>1</v>
      </c>
      <c r="AO303" t="b">
        <f>G303='15.02.2022 Смета'!F305</f>
        <v>1</v>
      </c>
      <c r="AP303" t="b">
        <f>H303='15.02.2022 Смета'!G305</f>
        <v>0</v>
      </c>
    </row>
    <row r="304" spans="1:42" ht="51.4" customHeight="1" x14ac:dyDescent="0.25">
      <c r="A304" s="108">
        <v>250</v>
      </c>
      <c r="B304" s="8" t="s">
        <v>238</v>
      </c>
      <c r="C304" s="21" t="s">
        <v>236</v>
      </c>
      <c r="D304" s="22" t="s">
        <v>90</v>
      </c>
      <c r="E304" s="21" t="s">
        <v>1037</v>
      </c>
      <c r="F304" s="35">
        <v>44813</v>
      </c>
      <c r="G304" s="35">
        <v>44815</v>
      </c>
      <c r="H304" s="21" t="s">
        <v>541</v>
      </c>
      <c r="I304" s="22" t="s">
        <v>731</v>
      </c>
      <c r="J304" s="35">
        <v>44813</v>
      </c>
      <c r="K304" s="35">
        <v>44815</v>
      </c>
      <c r="L304" s="10">
        <v>2</v>
      </c>
      <c r="M304" s="10">
        <v>3400</v>
      </c>
      <c r="N304" s="10">
        <f t="shared" si="46"/>
        <v>6800</v>
      </c>
      <c r="O304" s="10">
        <v>2</v>
      </c>
      <c r="P304" s="10">
        <v>2900</v>
      </c>
      <c r="Q304" s="10">
        <f t="shared" si="47"/>
        <v>5800</v>
      </c>
      <c r="R304" s="10">
        <v>2</v>
      </c>
      <c r="S304" s="10">
        <v>2800</v>
      </c>
      <c r="T304" s="10">
        <f t="shared" si="48"/>
        <v>5600</v>
      </c>
      <c r="U304" s="10">
        <v>10</v>
      </c>
      <c r="V304" s="10">
        <v>150</v>
      </c>
      <c r="W304" s="10">
        <f t="shared" si="40"/>
        <v>1500</v>
      </c>
      <c r="X304" s="10">
        <v>10</v>
      </c>
      <c r="Y304" s="10">
        <v>150</v>
      </c>
      <c r="Z304" s="10">
        <f t="shared" si="41"/>
        <v>1500</v>
      </c>
      <c r="AA304" s="10">
        <v>10</v>
      </c>
      <c r="AB304" s="10">
        <v>150</v>
      </c>
      <c r="AC304" s="10">
        <f t="shared" si="42"/>
        <v>1500</v>
      </c>
      <c r="AD304" s="11">
        <v>36</v>
      </c>
      <c r="AE304" s="26">
        <v>7</v>
      </c>
      <c r="AF304" s="7">
        <f t="shared" si="49"/>
        <v>252</v>
      </c>
      <c r="AG304" s="152">
        <v>1</v>
      </c>
      <c r="AH304" s="139">
        <f t="shared" si="43"/>
        <v>72</v>
      </c>
      <c r="AI304" s="139">
        <f t="shared" si="45"/>
        <v>22952</v>
      </c>
      <c r="AJ304" s="109">
        <f t="shared" si="44"/>
        <v>22952</v>
      </c>
      <c r="AM304" t="b">
        <f>D304='15.02.2022 Смета'!D306</f>
        <v>1</v>
      </c>
      <c r="AN304" t="b">
        <f>F304='15.02.2022 Смета'!E306</f>
        <v>1</v>
      </c>
      <c r="AO304" t="b">
        <f>G304='15.02.2022 Смета'!F306</f>
        <v>1</v>
      </c>
      <c r="AP304" t="b">
        <f>H304='15.02.2022 Смета'!G306</f>
        <v>1</v>
      </c>
    </row>
    <row r="305" spans="1:42" ht="16.149999999999999" customHeight="1" x14ac:dyDescent="0.25">
      <c r="A305" s="108">
        <v>251</v>
      </c>
      <c r="B305" s="8" t="s">
        <v>238</v>
      </c>
      <c r="C305" s="21" t="s">
        <v>236</v>
      </c>
      <c r="D305" s="22" t="s">
        <v>89</v>
      </c>
      <c r="E305" s="21" t="s">
        <v>449</v>
      </c>
      <c r="F305" s="35">
        <v>44813</v>
      </c>
      <c r="G305" s="35">
        <v>44815</v>
      </c>
      <c r="H305" s="21" t="s">
        <v>541</v>
      </c>
      <c r="I305" s="22" t="s">
        <v>411</v>
      </c>
      <c r="J305" s="35">
        <v>44813</v>
      </c>
      <c r="K305" s="35">
        <v>44815</v>
      </c>
      <c r="L305" s="10">
        <v>1</v>
      </c>
      <c r="M305" s="10">
        <v>3400</v>
      </c>
      <c r="N305" s="10">
        <f t="shared" si="46"/>
        <v>3400</v>
      </c>
      <c r="O305" s="10">
        <v>1</v>
      </c>
      <c r="P305" s="10">
        <v>2900</v>
      </c>
      <c r="Q305" s="10">
        <f t="shared" si="47"/>
        <v>2900</v>
      </c>
      <c r="R305" s="10">
        <v>1</v>
      </c>
      <c r="S305" s="10">
        <v>2800</v>
      </c>
      <c r="T305" s="10">
        <f t="shared" si="48"/>
        <v>2800</v>
      </c>
      <c r="U305" s="10">
        <v>2</v>
      </c>
      <c r="V305" s="10">
        <v>150</v>
      </c>
      <c r="W305" s="10">
        <f t="shared" si="40"/>
        <v>300</v>
      </c>
      <c r="X305" s="10">
        <v>2</v>
      </c>
      <c r="Y305" s="10">
        <v>150</v>
      </c>
      <c r="Z305" s="10">
        <f t="shared" si="41"/>
        <v>300</v>
      </c>
      <c r="AA305" s="10">
        <v>2</v>
      </c>
      <c r="AB305" s="10">
        <v>150</v>
      </c>
      <c r="AC305" s="10">
        <f t="shared" si="42"/>
        <v>300</v>
      </c>
      <c r="AD305" s="11">
        <v>9</v>
      </c>
      <c r="AE305" s="26">
        <v>7</v>
      </c>
      <c r="AF305" s="7">
        <f t="shared" si="49"/>
        <v>63</v>
      </c>
      <c r="AG305" s="152">
        <v>1</v>
      </c>
      <c r="AH305" s="139">
        <f t="shared" si="43"/>
        <v>18</v>
      </c>
      <c r="AI305" s="139">
        <f t="shared" si="45"/>
        <v>10063</v>
      </c>
      <c r="AJ305" s="109">
        <f t="shared" si="44"/>
        <v>10063</v>
      </c>
      <c r="AM305" t="b">
        <f>D305='15.02.2022 Смета'!D307</f>
        <v>1</v>
      </c>
      <c r="AN305" t="b">
        <f>F305='15.02.2022 Смета'!E307</f>
        <v>1</v>
      </c>
      <c r="AO305" t="b">
        <f>G305='15.02.2022 Смета'!F307</f>
        <v>1</v>
      </c>
      <c r="AP305" t="b">
        <f>H305='15.02.2022 Смета'!G307</f>
        <v>1</v>
      </c>
    </row>
    <row r="306" spans="1:42" ht="15" customHeight="1" x14ac:dyDescent="0.25">
      <c r="A306" s="106"/>
      <c r="B306" s="96"/>
      <c r="C306" s="97"/>
      <c r="D306" s="179" t="s">
        <v>879</v>
      </c>
      <c r="E306" s="99"/>
      <c r="F306" s="99"/>
      <c r="G306" s="99"/>
      <c r="H306" s="99"/>
      <c r="I306" s="99"/>
      <c r="J306" s="99"/>
      <c r="K306" s="99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2"/>
      <c r="AE306" s="79"/>
      <c r="AF306" s="79"/>
      <c r="AG306" s="153"/>
      <c r="AH306" s="151"/>
      <c r="AI306" s="151"/>
      <c r="AJ306" s="164"/>
      <c r="AM306" t="b">
        <f>D306='15.02.2022 Смета'!D308</f>
        <v>1</v>
      </c>
      <c r="AN306" t="b">
        <f>F306='15.02.2022 Смета'!E308</f>
        <v>1</v>
      </c>
      <c r="AO306" t="b">
        <f>G306='15.02.2022 Смета'!F308</f>
        <v>1</v>
      </c>
      <c r="AP306" t="b">
        <f>H306='15.02.2022 Смета'!G308</f>
        <v>1</v>
      </c>
    </row>
    <row r="307" spans="1:42" ht="27" customHeight="1" x14ac:dyDescent="0.25">
      <c r="A307" s="108">
        <v>252</v>
      </c>
      <c r="B307" s="8" t="s">
        <v>187</v>
      </c>
      <c r="C307" s="21" t="s">
        <v>147</v>
      </c>
      <c r="D307" s="22" t="s">
        <v>234</v>
      </c>
      <c r="E307" s="21" t="s">
        <v>419</v>
      </c>
      <c r="F307" s="35">
        <v>44687</v>
      </c>
      <c r="G307" s="35">
        <v>44687</v>
      </c>
      <c r="H307" s="21" t="s">
        <v>1038</v>
      </c>
      <c r="I307" s="22" t="s">
        <v>419</v>
      </c>
      <c r="J307" s="35">
        <v>44687</v>
      </c>
      <c r="K307" s="35">
        <v>44687</v>
      </c>
      <c r="L307" s="10"/>
      <c r="M307" s="10">
        <v>3400</v>
      </c>
      <c r="N307" s="10">
        <f t="shared" si="46"/>
        <v>0</v>
      </c>
      <c r="O307" s="10"/>
      <c r="P307" s="10">
        <v>2900</v>
      </c>
      <c r="Q307" s="10">
        <f t="shared" si="47"/>
        <v>0</v>
      </c>
      <c r="R307" s="10"/>
      <c r="S307" s="10">
        <v>2800</v>
      </c>
      <c r="T307" s="10">
        <f t="shared" si="48"/>
        <v>0</v>
      </c>
      <c r="U307" s="10">
        <v>9</v>
      </c>
      <c r="V307" s="10">
        <v>150</v>
      </c>
      <c r="W307" s="10">
        <f t="shared" si="40"/>
        <v>1350</v>
      </c>
      <c r="X307" s="10">
        <v>9</v>
      </c>
      <c r="Y307" s="10">
        <v>150</v>
      </c>
      <c r="Z307" s="10">
        <f t="shared" si="41"/>
        <v>1350</v>
      </c>
      <c r="AA307" s="10">
        <v>9</v>
      </c>
      <c r="AB307" s="10">
        <v>150</v>
      </c>
      <c r="AC307" s="10">
        <f t="shared" si="42"/>
        <v>1350</v>
      </c>
      <c r="AD307" s="11">
        <v>48</v>
      </c>
      <c r="AE307" s="26">
        <v>7</v>
      </c>
      <c r="AF307" s="7">
        <f t="shared" si="49"/>
        <v>336</v>
      </c>
      <c r="AG307" s="152">
        <v>1</v>
      </c>
      <c r="AH307" s="139">
        <f t="shared" si="43"/>
        <v>75</v>
      </c>
      <c r="AI307" s="139">
        <f t="shared" si="45"/>
        <v>4386</v>
      </c>
      <c r="AJ307" s="109">
        <f t="shared" si="44"/>
        <v>4386</v>
      </c>
      <c r="AM307" t="b">
        <f>D307='15.02.2022 Смета'!D309</f>
        <v>1</v>
      </c>
      <c r="AN307" t="b">
        <f>F307='15.02.2022 Смета'!E309</f>
        <v>1</v>
      </c>
      <c r="AO307" t="b">
        <f>G307='15.02.2022 Смета'!F309</f>
        <v>1</v>
      </c>
      <c r="AP307" t="b">
        <f>H307='15.02.2022 Смета'!G309</f>
        <v>0</v>
      </c>
    </row>
    <row r="308" spans="1:42" ht="15" customHeight="1" x14ac:dyDescent="0.25">
      <c r="A308" s="106"/>
      <c r="B308" s="96"/>
      <c r="C308" s="97"/>
      <c r="D308" s="179" t="s">
        <v>880</v>
      </c>
      <c r="E308" s="99"/>
      <c r="F308" s="99"/>
      <c r="G308" s="99"/>
      <c r="H308" s="99"/>
      <c r="I308" s="99"/>
      <c r="J308" s="99"/>
      <c r="K308" s="99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2"/>
      <c r="AE308" s="79"/>
      <c r="AF308" s="79"/>
      <c r="AG308" s="153"/>
      <c r="AH308" s="151"/>
      <c r="AI308" s="151"/>
      <c r="AJ308" s="164"/>
      <c r="AM308" t="b">
        <f>D308='15.02.2022 Смета'!D310</f>
        <v>1</v>
      </c>
      <c r="AN308" t="b">
        <f>F308='15.02.2022 Смета'!E310</f>
        <v>1</v>
      </c>
      <c r="AO308" t="b">
        <f>G308='15.02.2022 Смета'!F310</f>
        <v>1</v>
      </c>
      <c r="AP308" t="b">
        <f>H308='15.02.2022 Смета'!G310</f>
        <v>1</v>
      </c>
    </row>
    <row r="309" spans="1:42" ht="27" customHeight="1" x14ac:dyDescent="0.25">
      <c r="A309" s="108">
        <v>253</v>
      </c>
      <c r="B309" s="8" t="s">
        <v>171</v>
      </c>
      <c r="C309" s="21" t="s">
        <v>148</v>
      </c>
      <c r="D309" s="22" t="s">
        <v>617</v>
      </c>
      <c r="E309" s="21" t="s">
        <v>1039</v>
      </c>
      <c r="F309" s="35">
        <v>44711</v>
      </c>
      <c r="G309" s="35">
        <v>44712</v>
      </c>
      <c r="H309" s="21" t="s">
        <v>992</v>
      </c>
      <c r="I309" s="22" t="s">
        <v>732</v>
      </c>
      <c r="J309" s="35">
        <v>44711</v>
      </c>
      <c r="K309" s="35">
        <v>44712</v>
      </c>
      <c r="L309" s="14"/>
      <c r="M309" s="10">
        <v>3400</v>
      </c>
      <c r="N309" s="10">
        <f t="shared" si="46"/>
        <v>0</v>
      </c>
      <c r="O309" s="14"/>
      <c r="P309" s="10">
        <v>2900</v>
      </c>
      <c r="Q309" s="10">
        <f t="shared" si="47"/>
        <v>0</v>
      </c>
      <c r="R309" s="14"/>
      <c r="S309" s="10">
        <v>2800</v>
      </c>
      <c r="T309" s="10">
        <f t="shared" si="48"/>
        <v>0</v>
      </c>
      <c r="U309" s="12">
        <v>60</v>
      </c>
      <c r="V309" s="10">
        <v>150</v>
      </c>
      <c r="W309" s="10">
        <f t="shared" si="40"/>
        <v>9000</v>
      </c>
      <c r="X309" s="12">
        <v>60</v>
      </c>
      <c r="Y309" s="10">
        <v>150</v>
      </c>
      <c r="Z309" s="10">
        <f t="shared" si="41"/>
        <v>9000</v>
      </c>
      <c r="AA309" s="12">
        <v>60</v>
      </c>
      <c r="AB309" s="10">
        <v>150</v>
      </c>
      <c r="AC309" s="10">
        <f t="shared" si="42"/>
        <v>9000</v>
      </c>
      <c r="AD309" s="12">
        <v>180</v>
      </c>
      <c r="AE309" s="26">
        <v>7</v>
      </c>
      <c r="AF309" s="7">
        <f t="shared" si="49"/>
        <v>1260</v>
      </c>
      <c r="AG309" s="152">
        <v>1</v>
      </c>
      <c r="AH309" s="139">
        <f t="shared" si="43"/>
        <v>360</v>
      </c>
      <c r="AI309" s="139">
        <f t="shared" si="45"/>
        <v>28260</v>
      </c>
      <c r="AJ309" s="109">
        <f t="shared" si="44"/>
        <v>28260</v>
      </c>
      <c r="AM309" t="b">
        <f>D309='15.02.2022 Смета'!D311</f>
        <v>1</v>
      </c>
      <c r="AN309" t="b">
        <f>F309='15.02.2022 Смета'!E311</f>
        <v>1</v>
      </c>
      <c r="AO309" t="b">
        <f>G309='15.02.2022 Смета'!F311</f>
        <v>1</v>
      </c>
      <c r="AP309" t="b">
        <f>H309='15.02.2022 Смета'!G311</f>
        <v>0</v>
      </c>
    </row>
    <row r="310" spans="1:42" ht="27" customHeight="1" x14ac:dyDescent="0.25">
      <c r="A310" s="108">
        <v>254</v>
      </c>
      <c r="B310" s="8" t="s">
        <v>171</v>
      </c>
      <c r="C310" s="21" t="s">
        <v>148</v>
      </c>
      <c r="D310" s="22" t="s">
        <v>91</v>
      </c>
      <c r="E310" s="21" t="s">
        <v>340</v>
      </c>
      <c r="F310" s="35">
        <v>44722</v>
      </c>
      <c r="G310" s="35">
        <v>44724</v>
      </c>
      <c r="H310" s="21" t="s">
        <v>802</v>
      </c>
      <c r="I310" s="22" t="s">
        <v>300</v>
      </c>
      <c r="J310" s="35">
        <v>44722</v>
      </c>
      <c r="K310" s="35">
        <v>44724</v>
      </c>
      <c r="L310" s="14">
        <v>10</v>
      </c>
      <c r="M310" s="10">
        <v>3400</v>
      </c>
      <c r="N310" s="10">
        <f t="shared" si="46"/>
        <v>34000</v>
      </c>
      <c r="O310" s="14">
        <v>10</v>
      </c>
      <c r="P310" s="10">
        <v>2900</v>
      </c>
      <c r="Q310" s="10">
        <f t="shared" si="47"/>
        <v>29000</v>
      </c>
      <c r="R310" s="14">
        <v>10</v>
      </c>
      <c r="S310" s="10">
        <v>2800</v>
      </c>
      <c r="T310" s="10">
        <f t="shared" si="48"/>
        <v>28000</v>
      </c>
      <c r="U310" s="12">
        <v>60</v>
      </c>
      <c r="V310" s="10">
        <v>150</v>
      </c>
      <c r="W310" s="10">
        <f t="shared" si="40"/>
        <v>9000</v>
      </c>
      <c r="X310" s="12">
        <v>60</v>
      </c>
      <c r="Y310" s="10">
        <v>150</v>
      </c>
      <c r="Z310" s="10">
        <f t="shared" si="41"/>
        <v>9000</v>
      </c>
      <c r="AA310" s="12">
        <v>60</v>
      </c>
      <c r="AB310" s="10">
        <v>150</v>
      </c>
      <c r="AC310" s="10">
        <f t="shared" si="42"/>
        <v>9000</v>
      </c>
      <c r="AD310" s="12">
        <v>300</v>
      </c>
      <c r="AE310" s="26">
        <v>7</v>
      </c>
      <c r="AF310" s="7">
        <f t="shared" si="49"/>
        <v>2100</v>
      </c>
      <c r="AG310" s="152">
        <v>1</v>
      </c>
      <c r="AH310" s="139">
        <f t="shared" si="43"/>
        <v>510</v>
      </c>
      <c r="AI310" s="139">
        <f t="shared" si="45"/>
        <v>120100</v>
      </c>
      <c r="AJ310" s="109">
        <f t="shared" si="44"/>
        <v>120100</v>
      </c>
      <c r="AM310" t="b">
        <f>D310='15.02.2022 Смета'!D312</f>
        <v>1</v>
      </c>
      <c r="AN310" t="b">
        <f>F310='15.02.2022 Смета'!E312</f>
        <v>1</v>
      </c>
      <c r="AO310" t="b">
        <f>G310='15.02.2022 Смета'!F312</f>
        <v>1</v>
      </c>
      <c r="AP310" t="b">
        <f>H310='15.02.2022 Смета'!G312</f>
        <v>1</v>
      </c>
    </row>
    <row r="311" spans="1:42" ht="27" customHeight="1" x14ac:dyDescent="0.25">
      <c r="A311" s="108">
        <v>255</v>
      </c>
      <c r="B311" s="8" t="s">
        <v>171</v>
      </c>
      <c r="C311" s="21" t="s">
        <v>148</v>
      </c>
      <c r="D311" s="22" t="s">
        <v>618</v>
      </c>
      <c r="E311" s="21" t="s">
        <v>1029</v>
      </c>
      <c r="F311" s="35">
        <v>44785</v>
      </c>
      <c r="G311" s="35">
        <v>44787</v>
      </c>
      <c r="H311" s="21" t="s">
        <v>767</v>
      </c>
      <c r="I311" s="22" t="s">
        <v>414</v>
      </c>
      <c r="J311" s="35">
        <v>44785</v>
      </c>
      <c r="K311" s="35">
        <v>44787</v>
      </c>
      <c r="L311" s="14"/>
      <c r="M311" s="10">
        <v>3400</v>
      </c>
      <c r="N311" s="10">
        <f t="shared" si="46"/>
        <v>0</v>
      </c>
      <c r="O311" s="14"/>
      <c r="P311" s="10">
        <v>2900</v>
      </c>
      <c r="Q311" s="10">
        <f t="shared" si="47"/>
        <v>0</v>
      </c>
      <c r="R311" s="14"/>
      <c r="S311" s="10">
        <v>2800</v>
      </c>
      <c r="T311" s="10">
        <f t="shared" si="48"/>
        <v>0</v>
      </c>
      <c r="U311" s="12">
        <v>60</v>
      </c>
      <c r="V311" s="10">
        <v>150</v>
      </c>
      <c r="W311" s="10">
        <f t="shared" si="40"/>
        <v>9000</v>
      </c>
      <c r="X311" s="12">
        <v>60</v>
      </c>
      <c r="Y311" s="10">
        <v>150</v>
      </c>
      <c r="Z311" s="10">
        <f t="shared" si="41"/>
        <v>9000</v>
      </c>
      <c r="AA311" s="12">
        <v>60</v>
      </c>
      <c r="AB311" s="10">
        <v>150</v>
      </c>
      <c r="AC311" s="10">
        <f t="shared" si="42"/>
        <v>9000</v>
      </c>
      <c r="AD311" s="12">
        <v>180</v>
      </c>
      <c r="AE311" s="26">
        <v>7</v>
      </c>
      <c r="AF311" s="7">
        <f t="shared" si="49"/>
        <v>1260</v>
      </c>
      <c r="AG311" s="152">
        <v>1</v>
      </c>
      <c r="AH311" s="139">
        <f t="shared" si="43"/>
        <v>360</v>
      </c>
      <c r="AI311" s="139">
        <f t="shared" si="45"/>
        <v>28260</v>
      </c>
      <c r="AJ311" s="109">
        <f t="shared" si="44"/>
        <v>28260</v>
      </c>
      <c r="AM311" t="b">
        <f>D311='15.02.2022 Смета'!D313</f>
        <v>1</v>
      </c>
      <c r="AN311" t="b">
        <f>F311='15.02.2022 Смета'!E313</f>
        <v>1</v>
      </c>
      <c r="AO311" t="b">
        <f>G311='15.02.2022 Смета'!F313</f>
        <v>1</v>
      </c>
      <c r="AP311" t="b">
        <f>H311='15.02.2022 Смета'!G313</f>
        <v>1</v>
      </c>
    </row>
    <row r="312" spans="1:42" ht="16.149999999999999" customHeight="1" x14ac:dyDescent="0.25">
      <c r="A312" s="106"/>
      <c r="B312" s="96"/>
      <c r="C312" s="97"/>
      <c r="D312" s="179" t="s">
        <v>881</v>
      </c>
      <c r="E312" s="99"/>
      <c r="F312" s="99"/>
      <c r="G312" s="99"/>
      <c r="H312" s="99"/>
      <c r="I312" s="99"/>
      <c r="J312" s="99"/>
      <c r="K312" s="99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2"/>
      <c r="AE312" s="79"/>
      <c r="AF312" s="79"/>
      <c r="AG312" s="153"/>
      <c r="AH312" s="151"/>
      <c r="AI312" s="151"/>
      <c r="AJ312" s="164"/>
      <c r="AM312" t="b">
        <f>D312='15.02.2022 Смета'!D314</f>
        <v>1</v>
      </c>
      <c r="AN312" t="b">
        <f>F312='15.02.2022 Смета'!E314</f>
        <v>1</v>
      </c>
      <c r="AO312" t="b">
        <f>G312='15.02.2022 Смета'!F314</f>
        <v>1</v>
      </c>
      <c r="AP312" t="b">
        <f>H312='15.02.2022 Смета'!G314</f>
        <v>1</v>
      </c>
    </row>
    <row r="313" spans="1:42" ht="27" customHeight="1" x14ac:dyDescent="0.25">
      <c r="A313" s="108">
        <v>256</v>
      </c>
      <c r="B313" s="8" t="s">
        <v>188</v>
      </c>
      <c r="C313" s="21" t="s">
        <v>116</v>
      </c>
      <c r="D313" s="22" t="s">
        <v>619</v>
      </c>
      <c r="E313" s="21" t="s">
        <v>477</v>
      </c>
      <c r="F313" s="35">
        <v>44601</v>
      </c>
      <c r="G313" s="35">
        <v>44603</v>
      </c>
      <c r="H313" s="21" t="s">
        <v>301</v>
      </c>
      <c r="I313" s="22" t="s">
        <v>477</v>
      </c>
      <c r="J313" s="35">
        <v>44601</v>
      </c>
      <c r="K313" s="35">
        <v>44603</v>
      </c>
      <c r="L313" s="10"/>
      <c r="M313" s="10">
        <v>3400</v>
      </c>
      <c r="N313" s="10">
        <f t="shared" si="46"/>
        <v>0</v>
      </c>
      <c r="O313" s="10"/>
      <c r="P313" s="10">
        <v>2900</v>
      </c>
      <c r="Q313" s="10">
        <f t="shared" si="47"/>
        <v>0</v>
      </c>
      <c r="R313" s="10"/>
      <c r="S313" s="10">
        <v>2800</v>
      </c>
      <c r="T313" s="10">
        <f t="shared" si="48"/>
        <v>0</v>
      </c>
      <c r="U313" s="10">
        <v>80</v>
      </c>
      <c r="V313" s="10">
        <v>150</v>
      </c>
      <c r="W313" s="10">
        <f t="shared" ref="W313:W393" si="50">U313*V313</f>
        <v>12000</v>
      </c>
      <c r="X313" s="10">
        <v>80</v>
      </c>
      <c r="Y313" s="10">
        <v>150</v>
      </c>
      <c r="Z313" s="10">
        <f t="shared" ref="Z313:Z393" si="51">X313*Y313</f>
        <v>12000</v>
      </c>
      <c r="AA313" s="10">
        <v>160</v>
      </c>
      <c r="AB313" s="10">
        <v>150</v>
      </c>
      <c r="AC313" s="10">
        <f t="shared" ref="AC313:AC393" si="52">AA313*AB313</f>
        <v>24000</v>
      </c>
      <c r="AD313" s="11"/>
      <c r="AE313" s="26">
        <v>7</v>
      </c>
      <c r="AF313" s="7">
        <f t="shared" si="49"/>
        <v>0</v>
      </c>
      <c r="AG313" s="152">
        <v>1</v>
      </c>
      <c r="AH313" s="139">
        <f t="shared" si="43"/>
        <v>320</v>
      </c>
      <c r="AI313" s="139">
        <f t="shared" si="45"/>
        <v>48000</v>
      </c>
      <c r="AJ313" s="109">
        <f t="shared" si="44"/>
        <v>48000</v>
      </c>
      <c r="AM313" t="b">
        <f>D313='15.02.2022 Смета'!D315</f>
        <v>1</v>
      </c>
      <c r="AN313" t="b">
        <f>F313='15.02.2022 Смета'!E315</f>
        <v>1</v>
      </c>
      <c r="AO313" t="b">
        <f>G313='15.02.2022 Смета'!F315</f>
        <v>1</v>
      </c>
      <c r="AP313" t="b">
        <f>H313='15.02.2022 Смета'!G315</f>
        <v>1</v>
      </c>
    </row>
    <row r="314" spans="1:42" ht="27" customHeight="1" x14ac:dyDescent="0.25">
      <c r="A314" s="108">
        <v>257</v>
      </c>
      <c r="B314" s="8" t="s">
        <v>188</v>
      </c>
      <c r="C314" s="21" t="s">
        <v>116</v>
      </c>
      <c r="D314" s="22" t="s">
        <v>620</v>
      </c>
      <c r="E314" s="21" t="s">
        <v>477</v>
      </c>
      <c r="F314" s="35">
        <v>44631</v>
      </c>
      <c r="G314" s="35">
        <v>44633</v>
      </c>
      <c r="H314" s="21" t="s">
        <v>803</v>
      </c>
      <c r="I314" s="22" t="s">
        <v>477</v>
      </c>
      <c r="J314" s="35">
        <v>44631</v>
      </c>
      <c r="K314" s="35">
        <v>44633</v>
      </c>
      <c r="L314" s="10"/>
      <c r="M314" s="10">
        <v>3400</v>
      </c>
      <c r="N314" s="10">
        <f t="shared" si="46"/>
        <v>0</v>
      </c>
      <c r="O314" s="10"/>
      <c r="P314" s="10">
        <v>2900</v>
      </c>
      <c r="Q314" s="10">
        <f t="shared" si="47"/>
        <v>0</v>
      </c>
      <c r="R314" s="10"/>
      <c r="S314" s="10">
        <v>2800</v>
      </c>
      <c r="T314" s="10">
        <f t="shared" si="48"/>
        <v>0</v>
      </c>
      <c r="U314" s="10">
        <v>80</v>
      </c>
      <c r="V314" s="10">
        <v>150</v>
      </c>
      <c r="W314" s="10">
        <f t="shared" si="50"/>
        <v>12000</v>
      </c>
      <c r="X314" s="10">
        <v>80</v>
      </c>
      <c r="Y314" s="10">
        <v>150</v>
      </c>
      <c r="Z314" s="10">
        <f t="shared" si="51"/>
        <v>12000</v>
      </c>
      <c r="AA314" s="10">
        <v>160</v>
      </c>
      <c r="AB314" s="10">
        <v>150</v>
      </c>
      <c r="AC314" s="10">
        <f t="shared" si="52"/>
        <v>24000</v>
      </c>
      <c r="AD314" s="11"/>
      <c r="AE314" s="26">
        <v>7</v>
      </c>
      <c r="AF314" s="7">
        <f t="shared" si="49"/>
        <v>0</v>
      </c>
      <c r="AG314" s="152">
        <v>1</v>
      </c>
      <c r="AH314" s="139">
        <f t="shared" si="43"/>
        <v>320</v>
      </c>
      <c r="AI314" s="139">
        <f t="shared" si="45"/>
        <v>48000</v>
      </c>
      <c r="AJ314" s="109">
        <f t="shared" si="44"/>
        <v>48000</v>
      </c>
      <c r="AM314" t="b">
        <f>D314='15.02.2022 Смета'!D316</f>
        <v>1</v>
      </c>
      <c r="AN314" t="b">
        <f>F314='15.02.2022 Смета'!E316</f>
        <v>1</v>
      </c>
      <c r="AO314" t="b">
        <f>G314='15.02.2022 Смета'!F316</f>
        <v>1</v>
      </c>
      <c r="AP314" t="b">
        <f>H314='15.02.2022 Смета'!G316</f>
        <v>1</v>
      </c>
    </row>
    <row r="315" spans="1:42" ht="27" customHeight="1" x14ac:dyDescent="0.25">
      <c r="A315" s="108">
        <v>258</v>
      </c>
      <c r="B315" s="8" t="s">
        <v>188</v>
      </c>
      <c r="C315" s="21" t="s">
        <v>116</v>
      </c>
      <c r="D315" s="22" t="s">
        <v>621</v>
      </c>
      <c r="E315" s="21" t="s">
        <v>457</v>
      </c>
      <c r="F315" s="35">
        <v>44666</v>
      </c>
      <c r="G315" s="35">
        <v>44668</v>
      </c>
      <c r="H315" s="21" t="s">
        <v>301</v>
      </c>
      <c r="I315" s="22" t="s">
        <v>457</v>
      </c>
      <c r="J315" s="35">
        <v>44666</v>
      </c>
      <c r="K315" s="35">
        <v>44668</v>
      </c>
      <c r="L315" s="10"/>
      <c r="M315" s="10">
        <v>3400</v>
      </c>
      <c r="N315" s="10">
        <f t="shared" si="46"/>
        <v>0</v>
      </c>
      <c r="O315" s="10"/>
      <c r="P315" s="10">
        <v>2900</v>
      </c>
      <c r="Q315" s="10">
        <f t="shared" si="47"/>
        <v>0</v>
      </c>
      <c r="R315" s="10"/>
      <c r="S315" s="10">
        <v>2800</v>
      </c>
      <c r="T315" s="10">
        <f t="shared" si="48"/>
        <v>0</v>
      </c>
      <c r="U315" s="10">
        <v>80</v>
      </c>
      <c r="V315" s="10">
        <v>150</v>
      </c>
      <c r="W315" s="10">
        <f t="shared" si="50"/>
        <v>12000</v>
      </c>
      <c r="X315" s="10">
        <v>80</v>
      </c>
      <c r="Y315" s="10">
        <v>150</v>
      </c>
      <c r="Z315" s="10">
        <f t="shared" si="51"/>
        <v>12000</v>
      </c>
      <c r="AA315" s="10">
        <v>160</v>
      </c>
      <c r="AB315" s="10">
        <v>150</v>
      </c>
      <c r="AC315" s="10">
        <f t="shared" si="52"/>
        <v>24000</v>
      </c>
      <c r="AD315" s="11">
        <v>323</v>
      </c>
      <c r="AE315" s="26">
        <v>7</v>
      </c>
      <c r="AF315" s="7">
        <f t="shared" si="49"/>
        <v>2261</v>
      </c>
      <c r="AG315" s="152">
        <v>1</v>
      </c>
      <c r="AH315" s="145">
        <f t="shared" si="43"/>
        <v>643</v>
      </c>
      <c r="AI315" s="139">
        <f t="shared" si="45"/>
        <v>50261</v>
      </c>
      <c r="AJ315" s="118">
        <f t="shared" si="44"/>
        <v>50261</v>
      </c>
      <c r="AM315" t="b">
        <f>D315='15.02.2022 Смета'!D317</f>
        <v>1</v>
      </c>
      <c r="AN315" t="b">
        <f>F315='15.02.2022 Смета'!E317</f>
        <v>1</v>
      </c>
      <c r="AO315" t="b">
        <f>G315='15.02.2022 Смета'!F317</f>
        <v>1</v>
      </c>
      <c r="AP315" t="b">
        <f>H315='15.02.2022 Смета'!G317</f>
        <v>1</v>
      </c>
    </row>
    <row r="316" spans="1:42" ht="27" customHeight="1" x14ac:dyDescent="0.25">
      <c r="A316" s="108">
        <v>259</v>
      </c>
      <c r="B316" s="8" t="s">
        <v>188</v>
      </c>
      <c r="C316" s="21" t="s">
        <v>116</v>
      </c>
      <c r="D316" s="22" t="s">
        <v>622</v>
      </c>
      <c r="E316" s="21" t="s">
        <v>1040</v>
      </c>
      <c r="F316" s="35">
        <v>44701</v>
      </c>
      <c r="G316" s="35">
        <v>44703</v>
      </c>
      <c r="H316" s="21" t="s">
        <v>301</v>
      </c>
      <c r="I316" s="22" t="s">
        <v>733</v>
      </c>
      <c r="J316" s="35">
        <v>44701</v>
      </c>
      <c r="K316" s="35">
        <v>44703</v>
      </c>
      <c r="L316" s="10"/>
      <c r="M316" s="10">
        <v>3400</v>
      </c>
      <c r="N316" s="10">
        <f t="shared" si="46"/>
        <v>0</v>
      </c>
      <c r="O316" s="10"/>
      <c r="P316" s="10">
        <v>2900</v>
      </c>
      <c r="Q316" s="10">
        <f t="shared" si="47"/>
        <v>0</v>
      </c>
      <c r="R316" s="10"/>
      <c r="S316" s="10">
        <v>2800</v>
      </c>
      <c r="T316" s="10">
        <f t="shared" si="48"/>
        <v>0</v>
      </c>
      <c r="U316" s="10">
        <v>80</v>
      </c>
      <c r="V316" s="10">
        <v>150</v>
      </c>
      <c r="W316" s="10">
        <f t="shared" si="50"/>
        <v>12000</v>
      </c>
      <c r="X316" s="10">
        <v>80</v>
      </c>
      <c r="Y316" s="10">
        <v>150</v>
      </c>
      <c r="Z316" s="10">
        <f t="shared" si="51"/>
        <v>12000</v>
      </c>
      <c r="AA316" s="10">
        <v>160</v>
      </c>
      <c r="AB316" s="10">
        <v>150</v>
      </c>
      <c r="AC316" s="10">
        <f t="shared" si="52"/>
        <v>24000</v>
      </c>
      <c r="AD316" s="11">
        <v>323</v>
      </c>
      <c r="AE316" s="26">
        <v>7</v>
      </c>
      <c r="AF316" s="7">
        <f t="shared" si="49"/>
        <v>2261</v>
      </c>
      <c r="AG316" s="152">
        <v>1</v>
      </c>
      <c r="AH316" s="145">
        <f t="shared" si="43"/>
        <v>643</v>
      </c>
      <c r="AI316" s="139">
        <f t="shared" si="45"/>
        <v>50261</v>
      </c>
      <c r="AJ316" s="118">
        <f t="shared" si="44"/>
        <v>50261</v>
      </c>
      <c r="AM316" t="b">
        <f>D316='15.02.2022 Смета'!D318</f>
        <v>1</v>
      </c>
      <c r="AN316" t="b">
        <f>F316='15.02.2022 Смета'!E318</f>
        <v>1</v>
      </c>
      <c r="AO316" t="b">
        <f>G316='15.02.2022 Смета'!F318</f>
        <v>1</v>
      </c>
      <c r="AP316" t="b">
        <f>H316='15.02.2022 Смета'!G318</f>
        <v>1</v>
      </c>
    </row>
    <row r="317" spans="1:42" ht="16.149999999999999" customHeight="1" x14ac:dyDescent="0.25">
      <c r="A317" s="108">
        <v>260</v>
      </c>
      <c r="B317" s="8" t="s">
        <v>188</v>
      </c>
      <c r="C317" s="21" t="s">
        <v>116</v>
      </c>
      <c r="D317" s="22" t="s">
        <v>71</v>
      </c>
      <c r="E317" s="21" t="s">
        <v>509</v>
      </c>
      <c r="F317" s="35">
        <v>44827</v>
      </c>
      <c r="G317" s="35">
        <v>44829</v>
      </c>
      <c r="H317" s="21" t="s">
        <v>334</v>
      </c>
      <c r="I317" s="22" t="s">
        <v>509</v>
      </c>
      <c r="J317" s="35">
        <v>44827</v>
      </c>
      <c r="K317" s="35">
        <v>44829</v>
      </c>
      <c r="L317" s="10">
        <v>1</v>
      </c>
      <c r="M317" s="10">
        <v>3400</v>
      </c>
      <c r="N317" s="10">
        <f t="shared" si="46"/>
        <v>3400</v>
      </c>
      <c r="O317" s="10">
        <v>1</v>
      </c>
      <c r="P317" s="10">
        <v>2900</v>
      </c>
      <c r="Q317" s="10">
        <f t="shared" si="47"/>
        <v>2900</v>
      </c>
      <c r="R317" s="10">
        <v>1</v>
      </c>
      <c r="S317" s="10">
        <v>2800</v>
      </c>
      <c r="T317" s="10">
        <f t="shared" si="48"/>
        <v>2800</v>
      </c>
      <c r="U317" s="10">
        <v>17</v>
      </c>
      <c r="V317" s="10">
        <v>150</v>
      </c>
      <c r="W317" s="10">
        <f t="shared" si="50"/>
        <v>2550</v>
      </c>
      <c r="X317" s="10">
        <v>17</v>
      </c>
      <c r="Y317" s="10">
        <v>150</v>
      </c>
      <c r="Z317" s="10">
        <f t="shared" si="51"/>
        <v>2550</v>
      </c>
      <c r="AA317" s="10">
        <v>34</v>
      </c>
      <c r="AB317" s="10">
        <v>150</v>
      </c>
      <c r="AC317" s="10">
        <f t="shared" si="52"/>
        <v>5100</v>
      </c>
      <c r="AD317" s="11">
        <v>71</v>
      </c>
      <c r="AE317" s="26">
        <v>7</v>
      </c>
      <c r="AF317" s="7">
        <f t="shared" si="49"/>
        <v>497</v>
      </c>
      <c r="AG317" s="152">
        <v>1</v>
      </c>
      <c r="AH317" s="145">
        <f t="shared" si="43"/>
        <v>142</v>
      </c>
      <c r="AI317" s="139">
        <f t="shared" si="45"/>
        <v>19797</v>
      </c>
      <c r="AJ317" s="118">
        <f t="shared" si="44"/>
        <v>19797</v>
      </c>
      <c r="AM317" t="b">
        <f>D317='15.02.2022 Смета'!D319</f>
        <v>1</v>
      </c>
      <c r="AN317" t="b">
        <f>F317='15.02.2022 Смета'!E319</f>
        <v>1</v>
      </c>
      <c r="AO317" t="b">
        <f>G317='15.02.2022 Смета'!F319</f>
        <v>1</v>
      </c>
      <c r="AP317" t="b">
        <f>H317='15.02.2022 Смета'!G319</f>
        <v>1</v>
      </c>
    </row>
    <row r="318" spans="1:42" ht="27" customHeight="1" x14ac:dyDescent="0.25">
      <c r="A318" s="108">
        <v>261</v>
      </c>
      <c r="B318" s="8" t="s">
        <v>188</v>
      </c>
      <c r="C318" s="21" t="s">
        <v>116</v>
      </c>
      <c r="D318" s="22" t="s">
        <v>623</v>
      </c>
      <c r="E318" s="21" t="s">
        <v>1040</v>
      </c>
      <c r="F318" s="35">
        <v>44827</v>
      </c>
      <c r="G318" s="35">
        <v>44829</v>
      </c>
      <c r="H318" s="21" t="s">
        <v>334</v>
      </c>
      <c r="I318" s="22" t="s">
        <v>733</v>
      </c>
      <c r="J318" s="35">
        <v>44827</v>
      </c>
      <c r="K318" s="35">
        <v>44829</v>
      </c>
      <c r="L318" s="10">
        <v>1</v>
      </c>
      <c r="M318" s="10">
        <v>3400</v>
      </c>
      <c r="N318" s="10">
        <f t="shared" si="46"/>
        <v>3400</v>
      </c>
      <c r="O318" s="10">
        <v>1</v>
      </c>
      <c r="P318" s="10">
        <v>2900</v>
      </c>
      <c r="Q318" s="10">
        <f t="shared" si="47"/>
        <v>2900</v>
      </c>
      <c r="R318" s="10">
        <v>1</v>
      </c>
      <c r="S318" s="10">
        <v>2800</v>
      </c>
      <c r="T318" s="10">
        <f t="shared" si="48"/>
        <v>2800</v>
      </c>
      <c r="U318" s="10">
        <v>63</v>
      </c>
      <c r="V318" s="10">
        <v>150</v>
      </c>
      <c r="W318" s="10">
        <f t="shared" si="50"/>
        <v>9450</v>
      </c>
      <c r="X318" s="10">
        <v>63</v>
      </c>
      <c r="Y318" s="10">
        <v>150</v>
      </c>
      <c r="Z318" s="10">
        <f t="shared" si="51"/>
        <v>9450</v>
      </c>
      <c r="AA318" s="10">
        <v>126</v>
      </c>
      <c r="AB318" s="10">
        <v>150</v>
      </c>
      <c r="AC318" s="10">
        <f t="shared" si="52"/>
        <v>18900</v>
      </c>
      <c r="AD318" s="11">
        <v>255</v>
      </c>
      <c r="AE318" s="26">
        <v>7</v>
      </c>
      <c r="AF318" s="7">
        <f t="shared" si="49"/>
        <v>1785</v>
      </c>
      <c r="AG318" s="152">
        <v>1</v>
      </c>
      <c r="AH318" s="145">
        <f>L318+O318+R318+U318+X318+AA318+AD318</f>
        <v>510</v>
      </c>
      <c r="AI318" s="139">
        <f t="shared" si="45"/>
        <v>48685</v>
      </c>
      <c r="AJ318" s="118">
        <f t="shared" ref="AJ318:AJ399" si="53">N318+Q318+T318+W318+Z318+AC318+AF318</f>
        <v>48685</v>
      </c>
      <c r="AM318" t="b">
        <f>D318='15.02.2022 Смета'!D320</f>
        <v>1</v>
      </c>
      <c r="AN318" t="b">
        <f>F318='15.02.2022 Смета'!E320</f>
        <v>1</v>
      </c>
      <c r="AO318" t="b">
        <f>G318='15.02.2022 Смета'!F320</f>
        <v>1</v>
      </c>
      <c r="AP318" t="b">
        <f>H318='15.02.2022 Смета'!G320</f>
        <v>1</v>
      </c>
    </row>
    <row r="319" spans="1:42" ht="18" customHeight="1" x14ac:dyDescent="0.25">
      <c r="A319" s="106"/>
      <c r="B319" s="96"/>
      <c r="C319" s="97"/>
      <c r="D319" s="179" t="s">
        <v>882</v>
      </c>
      <c r="E319" s="99"/>
      <c r="F319" s="99"/>
      <c r="G319" s="99"/>
      <c r="H319" s="99"/>
      <c r="I319" s="99"/>
      <c r="J319" s="99"/>
      <c r="K319" s="99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2"/>
      <c r="AE319" s="79"/>
      <c r="AF319" s="79"/>
      <c r="AG319" s="153"/>
      <c r="AH319" s="151"/>
      <c r="AI319" s="151"/>
      <c r="AJ319" s="164"/>
      <c r="AM319" t="b">
        <f>D319='15.02.2022 Смета'!D321</f>
        <v>1</v>
      </c>
      <c r="AN319" t="b">
        <f>F319='15.02.2022 Смета'!E321</f>
        <v>1</v>
      </c>
      <c r="AO319" t="b">
        <f>G319='15.02.2022 Смета'!F321</f>
        <v>1</v>
      </c>
      <c r="AP319" t="b">
        <f>H319='15.02.2022 Смета'!G321</f>
        <v>1</v>
      </c>
    </row>
    <row r="320" spans="1:42" ht="27" customHeight="1" x14ac:dyDescent="0.25">
      <c r="A320" s="108">
        <v>262</v>
      </c>
      <c r="B320" s="8" t="s">
        <v>167</v>
      </c>
      <c r="C320" s="21" t="s">
        <v>168</v>
      </c>
      <c r="D320" s="22" t="s">
        <v>625</v>
      </c>
      <c r="E320" s="21" t="s">
        <v>443</v>
      </c>
      <c r="F320" s="35">
        <v>44651</v>
      </c>
      <c r="G320" s="35">
        <v>44654</v>
      </c>
      <c r="H320" s="21" t="s">
        <v>805</v>
      </c>
      <c r="I320" s="22" t="s">
        <v>734</v>
      </c>
      <c r="J320" s="35">
        <v>44651</v>
      </c>
      <c r="K320" s="35">
        <v>44654</v>
      </c>
      <c r="L320" s="10"/>
      <c r="M320" s="10">
        <v>3400</v>
      </c>
      <c r="N320" s="10">
        <f t="shared" si="46"/>
        <v>0</v>
      </c>
      <c r="O320" s="10"/>
      <c r="P320" s="10">
        <v>2900</v>
      </c>
      <c r="Q320" s="10">
        <f t="shared" si="47"/>
        <v>0</v>
      </c>
      <c r="R320" s="10"/>
      <c r="S320" s="10">
        <v>2800</v>
      </c>
      <c r="T320" s="10">
        <f t="shared" si="48"/>
        <v>0</v>
      </c>
      <c r="U320" s="10">
        <v>2</v>
      </c>
      <c r="V320" s="10">
        <v>150</v>
      </c>
      <c r="W320" s="10">
        <f t="shared" si="50"/>
        <v>300</v>
      </c>
      <c r="X320" s="10">
        <v>2</v>
      </c>
      <c r="Y320" s="10">
        <v>150</v>
      </c>
      <c r="Z320" s="10">
        <f t="shared" si="51"/>
        <v>300</v>
      </c>
      <c r="AA320" s="10">
        <v>2</v>
      </c>
      <c r="AB320" s="10">
        <v>150</v>
      </c>
      <c r="AC320" s="10">
        <f t="shared" si="52"/>
        <v>300</v>
      </c>
      <c r="AD320" s="11"/>
      <c r="AE320" s="26">
        <v>7</v>
      </c>
      <c r="AF320" s="7">
        <f t="shared" si="49"/>
        <v>0</v>
      </c>
      <c r="AG320" s="152">
        <v>1</v>
      </c>
      <c r="AH320" s="145">
        <f t="shared" ref="AH320:AH333" si="54">L320+O320+R320+U320+X320+AA320+AD320</f>
        <v>6</v>
      </c>
      <c r="AI320" s="139">
        <f t="shared" si="45"/>
        <v>900</v>
      </c>
      <c r="AJ320" s="118">
        <f t="shared" si="53"/>
        <v>900</v>
      </c>
      <c r="AM320" t="b">
        <f>D320='15.02.2022 Смета'!D322</f>
        <v>1</v>
      </c>
      <c r="AN320" t="b">
        <f>F320='15.02.2022 Смета'!E322</f>
        <v>1</v>
      </c>
      <c r="AO320" t="b">
        <f>G320='15.02.2022 Смета'!F322</f>
        <v>1</v>
      </c>
      <c r="AP320" t="b">
        <f>H320='15.02.2022 Смета'!G322</f>
        <v>0</v>
      </c>
    </row>
    <row r="321" spans="1:42" ht="27" customHeight="1" x14ac:dyDescent="0.25">
      <c r="A321" s="108">
        <v>263</v>
      </c>
      <c r="B321" s="8" t="s">
        <v>167</v>
      </c>
      <c r="C321" s="21" t="s">
        <v>168</v>
      </c>
      <c r="D321" s="22" t="s">
        <v>626</v>
      </c>
      <c r="E321" s="21" t="s">
        <v>443</v>
      </c>
      <c r="F321" s="35">
        <v>44693</v>
      </c>
      <c r="G321" s="35">
        <v>44696</v>
      </c>
      <c r="H321" s="21" t="s">
        <v>1095</v>
      </c>
      <c r="I321" s="22" t="s">
        <v>443</v>
      </c>
      <c r="J321" s="35">
        <v>44693</v>
      </c>
      <c r="K321" s="35">
        <v>44696</v>
      </c>
      <c r="L321" s="10"/>
      <c r="M321" s="10">
        <v>3400</v>
      </c>
      <c r="N321" s="10">
        <f t="shared" si="46"/>
        <v>0</v>
      </c>
      <c r="O321" s="10"/>
      <c r="P321" s="10">
        <v>2900</v>
      </c>
      <c r="Q321" s="10">
        <f t="shared" si="47"/>
        <v>0</v>
      </c>
      <c r="R321" s="10"/>
      <c r="S321" s="10">
        <v>2800</v>
      </c>
      <c r="T321" s="10">
        <f t="shared" si="48"/>
        <v>0</v>
      </c>
      <c r="U321" s="10">
        <v>2</v>
      </c>
      <c r="V321" s="10">
        <v>150</v>
      </c>
      <c r="W321" s="10">
        <f t="shared" si="50"/>
        <v>300</v>
      </c>
      <c r="X321" s="10">
        <v>2</v>
      </c>
      <c r="Y321" s="10">
        <v>150</v>
      </c>
      <c r="Z321" s="10">
        <f t="shared" si="51"/>
        <v>300</v>
      </c>
      <c r="AA321" s="10">
        <v>2</v>
      </c>
      <c r="AB321" s="10">
        <v>150</v>
      </c>
      <c r="AC321" s="10">
        <f t="shared" si="52"/>
        <v>300</v>
      </c>
      <c r="AD321" s="11">
        <v>6</v>
      </c>
      <c r="AE321" s="26">
        <v>7</v>
      </c>
      <c r="AF321" s="7">
        <f t="shared" si="49"/>
        <v>42</v>
      </c>
      <c r="AG321" s="152">
        <v>1</v>
      </c>
      <c r="AH321" s="145">
        <f t="shared" si="54"/>
        <v>12</v>
      </c>
      <c r="AI321" s="139">
        <f t="shared" si="45"/>
        <v>942</v>
      </c>
      <c r="AJ321" s="118">
        <f t="shared" si="53"/>
        <v>942</v>
      </c>
      <c r="AM321" t="b">
        <f>D321='15.02.2022 Смета'!D323</f>
        <v>1</v>
      </c>
      <c r="AN321" t="b">
        <f>F321='15.02.2022 Смета'!E323</f>
        <v>1</v>
      </c>
      <c r="AO321" t="b">
        <f>G321='15.02.2022 Смета'!F323</f>
        <v>1</v>
      </c>
      <c r="AP321" t="b">
        <f>H321='15.02.2022 Смета'!G323</f>
        <v>0</v>
      </c>
    </row>
    <row r="322" spans="1:42" ht="27" customHeight="1" x14ac:dyDescent="0.25">
      <c r="A322" s="108">
        <v>264</v>
      </c>
      <c r="B322" s="8" t="s">
        <v>167</v>
      </c>
      <c r="C322" s="21" t="s">
        <v>168</v>
      </c>
      <c r="D322" s="22" t="s">
        <v>628</v>
      </c>
      <c r="E322" s="21" t="s">
        <v>502</v>
      </c>
      <c r="F322" s="35">
        <v>44693</v>
      </c>
      <c r="G322" s="35">
        <v>44696</v>
      </c>
      <c r="H322" s="21" t="s">
        <v>805</v>
      </c>
      <c r="I322" s="22" t="s">
        <v>502</v>
      </c>
      <c r="J322" s="35">
        <v>44693</v>
      </c>
      <c r="K322" s="35">
        <v>44696</v>
      </c>
      <c r="L322" s="10"/>
      <c r="M322" s="10">
        <v>3400</v>
      </c>
      <c r="N322" s="10">
        <f t="shared" si="46"/>
        <v>0</v>
      </c>
      <c r="O322" s="10"/>
      <c r="P322" s="10">
        <v>2900</v>
      </c>
      <c r="Q322" s="10">
        <f t="shared" si="47"/>
        <v>0</v>
      </c>
      <c r="R322" s="10"/>
      <c r="S322" s="10">
        <v>2800</v>
      </c>
      <c r="T322" s="10">
        <f t="shared" si="48"/>
        <v>0</v>
      </c>
      <c r="U322" s="10">
        <v>2</v>
      </c>
      <c r="V322" s="10">
        <v>150</v>
      </c>
      <c r="W322" s="10">
        <f t="shared" si="50"/>
        <v>300</v>
      </c>
      <c r="X322" s="10">
        <v>2</v>
      </c>
      <c r="Y322" s="10">
        <v>150</v>
      </c>
      <c r="Z322" s="10">
        <f t="shared" si="51"/>
        <v>300</v>
      </c>
      <c r="AA322" s="10">
        <v>2</v>
      </c>
      <c r="AB322" s="10">
        <v>150</v>
      </c>
      <c r="AC322" s="10">
        <f t="shared" si="52"/>
        <v>300</v>
      </c>
      <c r="AD322" s="11">
        <v>6</v>
      </c>
      <c r="AE322" s="26">
        <v>7</v>
      </c>
      <c r="AF322" s="7">
        <f t="shared" si="49"/>
        <v>42</v>
      </c>
      <c r="AG322" s="152">
        <v>1</v>
      </c>
      <c r="AH322" s="145">
        <f t="shared" si="54"/>
        <v>12</v>
      </c>
      <c r="AI322" s="139">
        <f t="shared" si="45"/>
        <v>942</v>
      </c>
      <c r="AJ322" s="118">
        <f t="shared" si="53"/>
        <v>942</v>
      </c>
      <c r="AM322" t="b">
        <f>D322='15.02.2022 Смета'!D324</f>
        <v>1</v>
      </c>
      <c r="AN322" t="b">
        <f>F322='15.02.2022 Смета'!E324</f>
        <v>1</v>
      </c>
      <c r="AO322" t="b">
        <f>G322='15.02.2022 Смета'!F324</f>
        <v>1</v>
      </c>
      <c r="AP322" t="b">
        <f>H322='15.02.2022 Смета'!G324</f>
        <v>1</v>
      </c>
    </row>
    <row r="323" spans="1:42" ht="27" customHeight="1" x14ac:dyDescent="0.25">
      <c r="A323" s="108">
        <v>265</v>
      </c>
      <c r="B323" s="8" t="s">
        <v>167</v>
      </c>
      <c r="C323" s="21" t="s">
        <v>168</v>
      </c>
      <c r="D323" s="22" t="s">
        <v>51</v>
      </c>
      <c r="E323" s="21" t="s">
        <v>443</v>
      </c>
      <c r="F323" s="35">
        <v>44694</v>
      </c>
      <c r="G323" s="35">
        <v>44696</v>
      </c>
      <c r="H323" s="21" t="s">
        <v>774</v>
      </c>
      <c r="I323" s="22" t="s">
        <v>443</v>
      </c>
      <c r="J323" s="35">
        <v>44694</v>
      </c>
      <c r="K323" s="35">
        <v>44696</v>
      </c>
      <c r="L323" s="10"/>
      <c r="M323" s="10">
        <v>3400</v>
      </c>
      <c r="N323" s="10">
        <f t="shared" si="46"/>
        <v>0</v>
      </c>
      <c r="O323" s="10"/>
      <c r="P323" s="10">
        <v>2900</v>
      </c>
      <c r="Q323" s="10">
        <f t="shared" si="47"/>
        <v>0</v>
      </c>
      <c r="R323" s="10"/>
      <c r="S323" s="10">
        <v>2800</v>
      </c>
      <c r="T323" s="10">
        <f t="shared" si="48"/>
        <v>0</v>
      </c>
      <c r="U323" s="10">
        <v>4</v>
      </c>
      <c r="V323" s="10">
        <v>150</v>
      </c>
      <c r="W323" s="10">
        <f t="shared" si="50"/>
        <v>600</v>
      </c>
      <c r="X323" s="10">
        <v>4</v>
      </c>
      <c r="Y323" s="10">
        <v>150</v>
      </c>
      <c r="Z323" s="10">
        <f t="shared" si="51"/>
        <v>600</v>
      </c>
      <c r="AA323" s="10">
        <v>4</v>
      </c>
      <c r="AB323" s="10">
        <v>150</v>
      </c>
      <c r="AC323" s="10">
        <f t="shared" si="52"/>
        <v>600</v>
      </c>
      <c r="AD323" s="11">
        <v>12</v>
      </c>
      <c r="AE323" s="26">
        <v>7</v>
      </c>
      <c r="AF323" s="7">
        <f t="shared" si="49"/>
        <v>84</v>
      </c>
      <c r="AG323" s="152">
        <v>1</v>
      </c>
      <c r="AH323" s="145">
        <f t="shared" si="54"/>
        <v>24</v>
      </c>
      <c r="AI323" s="139">
        <f t="shared" si="45"/>
        <v>1884</v>
      </c>
      <c r="AJ323" s="118">
        <f t="shared" si="53"/>
        <v>1884</v>
      </c>
      <c r="AM323" t="b">
        <f>D323='15.02.2022 Смета'!D325</f>
        <v>1</v>
      </c>
      <c r="AN323" t="b">
        <f>F323='15.02.2022 Смета'!E325</f>
        <v>1</v>
      </c>
      <c r="AO323" t="b">
        <f>G323='15.02.2022 Смета'!F325</f>
        <v>1</v>
      </c>
      <c r="AP323" t="b">
        <f>H323='15.02.2022 Смета'!G325</f>
        <v>1</v>
      </c>
    </row>
    <row r="324" spans="1:42" ht="27" customHeight="1" x14ac:dyDescent="0.25">
      <c r="A324" s="108">
        <v>266</v>
      </c>
      <c r="B324" s="8" t="s">
        <v>167</v>
      </c>
      <c r="C324" s="21" t="s">
        <v>168</v>
      </c>
      <c r="D324" s="22" t="s">
        <v>543</v>
      </c>
      <c r="E324" s="21" t="s">
        <v>517</v>
      </c>
      <c r="F324" s="35">
        <v>44701</v>
      </c>
      <c r="G324" s="35">
        <v>44703</v>
      </c>
      <c r="H324" s="21" t="s">
        <v>1095</v>
      </c>
      <c r="I324" s="22" t="s">
        <v>517</v>
      </c>
      <c r="J324" s="35">
        <v>44701</v>
      </c>
      <c r="K324" s="35">
        <v>44703</v>
      </c>
      <c r="L324" s="10"/>
      <c r="M324" s="10">
        <v>3400</v>
      </c>
      <c r="N324" s="10">
        <f t="shared" si="46"/>
        <v>0</v>
      </c>
      <c r="O324" s="10"/>
      <c r="P324" s="10">
        <v>2900</v>
      </c>
      <c r="Q324" s="10">
        <f t="shared" si="47"/>
        <v>0</v>
      </c>
      <c r="R324" s="10"/>
      <c r="S324" s="10">
        <v>2800</v>
      </c>
      <c r="T324" s="10">
        <f t="shared" si="48"/>
        <v>0</v>
      </c>
      <c r="U324" s="10">
        <v>6</v>
      </c>
      <c r="V324" s="10">
        <v>150</v>
      </c>
      <c r="W324" s="10">
        <f t="shared" si="50"/>
        <v>900</v>
      </c>
      <c r="X324" s="10">
        <v>6</v>
      </c>
      <c r="Y324" s="10">
        <v>150</v>
      </c>
      <c r="Z324" s="10">
        <f t="shared" si="51"/>
        <v>900</v>
      </c>
      <c r="AA324" s="10">
        <v>6</v>
      </c>
      <c r="AB324" s="10">
        <v>150</v>
      </c>
      <c r="AC324" s="10">
        <f t="shared" si="52"/>
        <v>900</v>
      </c>
      <c r="AD324" s="11">
        <v>18</v>
      </c>
      <c r="AE324" s="26">
        <v>7</v>
      </c>
      <c r="AF324" s="7">
        <f t="shared" si="49"/>
        <v>126</v>
      </c>
      <c r="AG324" s="152">
        <v>1</v>
      </c>
      <c r="AH324" s="145">
        <f t="shared" si="54"/>
        <v>36</v>
      </c>
      <c r="AI324" s="139">
        <f t="shared" si="45"/>
        <v>2826</v>
      </c>
      <c r="AJ324" s="118">
        <f t="shared" si="53"/>
        <v>2826</v>
      </c>
      <c r="AM324" t="b">
        <f>D324='15.02.2022 Смета'!D326</f>
        <v>1</v>
      </c>
      <c r="AN324" t="b">
        <f>F324='15.02.2022 Смета'!E326</f>
        <v>1</v>
      </c>
      <c r="AO324" t="b">
        <f>G324='15.02.2022 Смета'!F326</f>
        <v>1</v>
      </c>
      <c r="AP324" t="b">
        <f>H324='15.02.2022 Смета'!G326</f>
        <v>0</v>
      </c>
    </row>
    <row r="325" spans="1:42" ht="27" customHeight="1" x14ac:dyDescent="0.25">
      <c r="A325" s="108">
        <v>267</v>
      </c>
      <c r="B325" s="8" t="s">
        <v>167</v>
      </c>
      <c r="C325" s="21" t="s">
        <v>168</v>
      </c>
      <c r="D325" s="22" t="s">
        <v>627</v>
      </c>
      <c r="E325" s="21" t="s">
        <v>443</v>
      </c>
      <c r="F325" s="35">
        <v>44715</v>
      </c>
      <c r="G325" s="35">
        <v>44717</v>
      </c>
      <c r="H325" s="21" t="s">
        <v>422</v>
      </c>
      <c r="I325" s="22" t="s">
        <v>443</v>
      </c>
      <c r="J325" s="35">
        <v>44715</v>
      </c>
      <c r="K325" s="35">
        <v>44717</v>
      </c>
      <c r="L325" s="10">
        <v>1</v>
      </c>
      <c r="M325" s="10">
        <v>3400</v>
      </c>
      <c r="N325" s="10">
        <f t="shared" si="46"/>
        <v>3400</v>
      </c>
      <c r="O325" s="10">
        <v>1</v>
      </c>
      <c r="P325" s="10">
        <v>2900</v>
      </c>
      <c r="Q325" s="10">
        <f t="shared" si="47"/>
        <v>2900</v>
      </c>
      <c r="R325" s="10">
        <v>1</v>
      </c>
      <c r="S325" s="10">
        <v>2800</v>
      </c>
      <c r="T325" s="10">
        <f t="shared" si="48"/>
        <v>2800</v>
      </c>
      <c r="U325" s="10">
        <v>6</v>
      </c>
      <c r="V325" s="10">
        <v>150</v>
      </c>
      <c r="W325" s="10">
        <f t="shared" si="50"/>
        <v>900</v>
      </c>
      <c r="X325" s="10">
        <v>6</v>
      </c>
      <c r="Y325" s="10">
        <v>150</v>
      </c>
      <c r="Z325" s="10">
        <f t="shared" si="51"/>
        <v>900</v>
      </c>
      <c r="AA325" s="10">
        <v>6</v>
      </c>
      <c r="AB325" s="10">
        <v>150</v>
      </c>
      <c r="AC325" s="10">
        <f t="shared" si="52"/>
        <v>900</v>
      </c>
      <c r="AD325" s="11">
        <v>18</v>
      </c>
      <c r="AE325" s="26">
        <v>7</v>
      </c>
      <c r="AF325" s="7">
        <f t="shared" si="49"/>
        <v>126</v>
      </c>
      <c r="AG325" s="152">
        <v>1</v>
      </c>
      <c r="AH325" s="145">
        <f t="shared" si="54"/>
        <v>39</v>
      </c>
      <c r="AI325" s="139">
        <f t="shared" si="45"/>
        <v>11926</v>
      </c>
      <c r="AJ325" s="118">
        <f t="shared" si="53"/>
        <v>11926</v>
      </c>
      <c r="AM325" t="b">
        <f>D325='15.02.2022 Смета'!D327</f>
        <v>1</v>
      </c>
      <c r="AN325" t="b">
        <f>F325='15.02.2022 Смета'!E327</f>
        <v>1</v>
      </c>
      <c r="AO325" t="b">
        <f>G325='15.02.2022 Смета'!F327</f>
        <v>1</v>
      </c>
      <c r="AP325" t="b">
        <f>H325='15.02.2022 Смета'!G327</f>
        <v>1</v>
      </c>
    </row>
    <row r="326" spans="1:42" ht="27" customHeight="1" x14ac:dyDescent="0.25">
      <c r="A326" s="108">
        <v>268</v>
      </c>
      <c r="B326" s="8" t="s">
        <v>167</v>
      </c>
      <c r="C326" s="21" t="s">
        <v>168</v>
      </c>
      <c r="D326" s="22" t="s">
        <v>52</v>
      </c>
      <c r="E326" s="21" t="s">
        <v>443</v>
      </c>
      <c r="F326" s="35">
        <v>44722</v>
      </c>
      <c r="G326" s="35">
        <v>44724</v>
      </c>
      <c r="H326" s="21" t="s">
        <v>1043</v>
      </c>
      <c r="I326" s="22" t="s">
        <v>443</v>
      </c>
      <c r="J326" s="35">
        <v>44722</v>
      </c>
      <c r="K326" s="35">
        <v>44724</v>
      </c>
      <c r="L326" s="10">
        <v>1</v>
      </c>
      <c r="M326" s="10">
        <v>3400</v>
      </c>
      <c r="N326" s="10">
        <f t="shared" si="46"/>
        <v>3400</v>
      </c>
      <c r="O326" s="10">
        <v>1</v>
      </c>
      <c r="P326" s="10">
        <v>2900</v>
      </c>
      <c r="Q326" s="10">
        <f t="shared" si="47"/>
        <v>2900</v>
      </c>
      <c r="R326" s="10">
        <v>1</v>
      </c>
      <c r="S326" s="10">
        <v>2800</v>
      </c>
      <c r="T326" s="10">
        <f t="shared" si="48"/>
        <v>2800</v>
      </c>
      <c r="U326" s="10">
        <v>4</v>
      </c>
      <c r="V326" s="10">
        <v>150</v>
      </c>
      <c r="W326" s="10">
        <f t="shared" si="50"/>
        <v>600</v>
      </c>
      <c r="X326" s="10">
        <v>4</v>
      </c>
      <c r="Y326" s="10">
        <v>150</v>
      </c>
      <c r="Z326" s="10">
        <f t="shared" si="51"/>
        <v>600</v>
      </c>
      <c r="AA326" s="10">
        <v>4</v>
      </c>
      <c r="AB326" s="10">
        <v>150</v>
      </c>
      <c r="AC326" s="10">
        <f t="shared" si="52"/>
        <v>600</v>
      </c>
      <c r="AD326" s="11">
        <v>12</v>
      </c>
      <c r="AE326" s="26">
        <v>7</v>
      </c>
      <c r="AF326" s="7">
        <f t="shared" si="49"/>
        <v>84</v>
      </c>
      <c r="AG326" s="152">
        <v>1</v>
      </c>
      <c r="AH326" s="145">
        <f t="shared" si="54"/>
        <v>27</v>
      </c>
      <c r="AI326" s="139">
        <f t="shared" si="45"/>
        <v>10984</v>
      </c>
      <c r="AJ326" s="118">
        <f t="shared" si="53"/>
        <v>10984</v>
      </c>
      <c r="AM326" t="b">
        <f>D326='15.02.2022 Смета'!D328</f>
        <v>1</v>
      </c>
      <c r="AN326" t="b">
        <f>F326='15.02.2022 Смета'!E328</f>
        <v>1</v>
      </c>
      <c r="AO326" t="b">
        <f>G326='15.02.2022 Смета'!F328</f>
        <v>1</v>
      </c>
      <c r="AP326" t="b">
        <f>H326='15.02.2022 Смета'!G328</f>
        <v>0</v>
      </c>
    </row>
    <row r="327" spans="1:42" ht="27" customHeight="1" x14ac:dyDescent="0.25">
      <c r="A327" s="108">
        <v>269</v>
      </c>
      <c r="B327" s="8" t="s">
        <v>167</v>
      </c>
      <c r="C327" s="21" t="s">
        <v>168</v>
      </c>
      <c r="D327" s="22" t="s">
        <v>53</v>
      </c>
      <c r="E327" s="21" t="s">
        <v>443</v>
      </c>
      <c r="F327" s="35">
        <v>44729</v>
      </c>
      <c r="G327" s="35">
        <v>44731</v>
      </c>
      <c r="H327" s="21" t="s">
        <v>1044</v>
      </c>
      <c r="I327" s="22" t="s">
        <v>443</v>
      </c>
      <c r="J327" s="35">
        <v>44729</v>
      </c>
      <c r="K327" s="35">
        <v>44731</v>
      </c>
      <c r="L327" s="10">
        <v>1</v>
      </c>
      <c r="M327" s="10">
        <v>3400</v>
      </c>
      <c r="N327" s="10">
        <f t="shared" si="46"/>
        <v>3400</v>
      </c>
      <c r="O327" s="10">
        <v>1</v>
      </c>
      <c r="P327" s="10">
        <v>2900</v>
      </c>
      <c r="Q327" s="10">
        <f t="shared" si="47"/>
        <v>2900</v>
      </c>
      <c r="R327" s="10">
        <v>1</v>
      </c>
      <c r="S327" s="10">
        <v>2800</v>
      </c>
      <c r="T327" s="10">
        <f t="shared" si="48"/>
        <v>2800</v>
      </c>
      <c r="U327" s="10">
        <v>4</v>
      </c>
      <c r="V327" s="10">
        <v>150</v>
      </c>
      <c r="W327" s="10">
        <f t="shared" si="50"/>
        <v>600</v>
      </c>
      <c r="X327" s="10">
        <v>4</v>
      </c>
      <c r="Y327" s="10">
        <v>150</v>
      </c>
      <c r="Z327" s="10">
        <f t="shared" si="51"/>
        <v>600</v>
      </c>
      <c r="AA327" s="10">
        <v>4</v>
      </c>
      <c r="AB327" s="10">
        <v>150</v>
      </c>
      <c r="AC327" s="10">
        <f t="shared" si="52"/>
        <v>600</v>
      </c>
      <c r="AD327" s="11">
        <v>12</v>
      </c>
      <c r="AE327" s="26">
        <v>7</v>
      </c>
      <c r="AF327" s="7">
        <f t="shared" si="49"/>
        <v>84</v>
      </c>
      <c r="AG327" s="152">
        <v>1</v>
      </c>
      <c r="AH327" s="145">
        <f t="shared" si="54"/>
        <v>27</v>
      </c>
      <c r="AI327" s="139">
        <f t="shared" si="45"/>
        <v>10984</v>
      </c>
      <c r="AJ327" s="118">
        <f t="shared" si="53"/>
        <v>10984</v>
      </c>
      <c r="AM327" t="b">
        <f>D327='15.02.2022 Смета'!D329</f>
        <v>1</v>
      </c>
      <c r="AN327" t="b">
        <f>F327='15.02.2022 Смета'!E329</f>
        <v>1</v>
      </c>
      <c r="AO327" t="b">
        <f>G327='15.02.2022 Смета'!F329</f>
        <v>1</v>
      </c>
      <c r="AP327" t="b">
        <f>H327='15.02.2022 Смета'!G329</f>
        <v>0</v>
      </c>
    </row>
    <row r="328" spans="1:42" ht="27" customHeight="1" x14ac:dyDescent="0.25">
      <c r="A328" s="108">
        <v>270</v>
      </c>
      <c r="B328" s="8" t="s">
        <v>167</v>
      </c>
      <c r="C328" s="21" t="s">
        <v>168</v>
      </c>
      <c r="D328" s="22" t="s">
        <v>544</v>
      </c>
      <c r="E328" s="21" t="s">
        <v>443</v>
      </c>
      <c r="F328" s="35">
        <v>44743</v>
      </c>
      <c r="G328" s="35">
        <v>44745</v>
      </c>
      <c r="H328" s="21" t="s">
        <v>774</v>
      </c>
      <c r="I328" s="22" t="s">
        <v>443</v>
      </c>
      <c r="J328" s="35">
        <v>44743</v>
      </c>
      <c r="K328" s="35">
        <v>44745</v>
      </c>
      <c r="L328" s="10">
        <v>1</v>
      </c>
      <c r="M328" s="10">
        <v>3400</v>
      </c>
      <c r="N328" s="10">
        <f t="shared" si="46"/>
        <v>3400</v>
      </c>
      <c r="O328" s="10">
        <v>1</v>
      </c>
      <c r="P328" s="10">
        <v>2900</v>
      </c>
      <c r="Q328" s="10">
        <f t="shared" si="47"/>
        <v>2900</v>
      </c>
      <c r="R328" s="10">
        <v>1</v>
      </c>
      <c r="S328" s="10">
        <v>2800</v>
      </c>
      <c r="T328" s="10">
        <f t="shared" si="48"/>
        <v>2800</v>
      </c>
      <c r="U328" s="10">
        <v>4</v>
      </c>
      <c r="V328" s="10">
        <v>150</v>
      </c>
      <c r="W328" s="10">
        <f t="shared" si="50"/>
        <v>600</v>
      </c>
      <c r="X328" s="10">
        <v>4</v>
      </c>
      <c r="Y328" s="10">
        <v>150</v>
      </c>
      <c r="Z328" s="10">
        <f t="shared" si="51"/>
        <v>600</v>
      </c>
      <c r="AA328" s="10">
        <v>4</v>
      </c>
      <c r="AB328" s="10">
        <v>150</v>
      </c>
      <c r="AC328" s="10">
        <f t="shared" si="52"/>
        <v>600</v>
      </c>
      <c r="AD328" s="11">
        <v>12</v>
      </c>
      <c r="AE328" s="26">
        <v>7</v>
      </c>
      <c r="AF328" s="7">
        <f t="shared" si="49"/>
        <v>84</v>
      </c>
      <c r="AG328" s="152">
        <v>1</v>
      </c>
      <c r="AH328" s="145">
        <f t="shared" si="54"/>
        <v>27</v>
      </c>
      <c r="AI328" s="139">
        <f t="shared" si="45"/>
        <v>10984</v>
      </c>
      <c r="AJ328" s="118">
        <f t="shared" si="53"/>
        <v>10984</v>
      </c>
      <c r="AM328" t="b">
        <f>D328='15.02.2022 Смета'!D330</f>
        <v>1</v>
      </c>
      <c r="AN328" t="b">
        <f>F328='15.02.2022 Смета'!E330</f>
        <v>1</v>
      </c>
      <c r="AO328" t="b">
        <f>G328='15.02.2022 Смета'!F330</f>
        <v>1</v>
      </c>
      <c r="AP328" t="b">
        <f>H328='15.02.2022 Смета'!G330</f>
        <v>0</v>
      </c>
    </row>
    <row r="329" spans="1:42" ht="27" customHeight="1" x14ac:dyDescent="0.25">
      <c r="A329" s="108">
        <v>271</v>
      </c>
      <c r="B329" s="8" t="s">
        <v>167</v>
      </c>
      <c r="C329" s="21" t="s">
        <v>168</v>
      </c>
      <c r="D329" s="22" t="s">
        <v>55</v>
      </c>
      <c r="E329" s="21" t="s">
        <v>443</v>
      </c>
      <c r="F329" s="35">
        <v>44750</v>
      </c>
      <c r="G329" s="35">
        <v>44752</v>
      </c>
      <c r="H329" s="21" t="s">
        <v>444</v>
      </c>
      <c r="I329" s="22" t="s">
        <v>443</v>
      </c>
      <c r="J329" s="35">
        <v>44750</v>
      </c>
      <c r="K329" s="35">
        <v>44752</v>
      </c>
      <c r="L329" s="10">
        <v>1</v>
      </c>
      <c r="M329" s="10">
        <v>3400</v>
      </c>
      <c r="N329" s="10">
        <f t="shared" si="46"/>
        <v>3400</v>
      </c>
      <c r="O329" s="10">
        <v>1</v>
      </c>
      <c r="P329" s="10">
        <v>2900</v>
      </c>
      <c r="Q329" s="10">
        <f t="shared" si="47"/>
        <v>2900</v>
      </c>
      <c r="R329" s="10">
        <v>1</v>
      </c>
      <c r="S329" s="10">
        <v>2800</v>
      </c>
      <c r="T329" s="10">
        <f t="shared" si="48"/>
        <v>2800</v>
      </c>
      <c r="U329" s="10">
        <v>4</v>
      </c>
      <c r="V329" s="10">
        <v>150</v>
      </c>
      <c r="W329" s="10">
        <f t="shared" si="50"/>
        <v>600</v>
      </c>
      <c r="X329" s="10">
        <v>4</v>
      </c>
      <c r="Y329" s="10">
        <v>150</v>
      </c>
      <c r="Z329" s="10">
        <f t="shared" si="51"/>
        <v>600</v>
      </c>
      <c r="AA329" s="10">
        <v>4</v>
      </c>
      <c r="AB329" s="10">
        <v>150</v>
      </c>
      <c r="AC329" s="10">
        <f t="shared" si="52"/>
        <v>600</v>
      </c>
      <c r="AD329" s="11">
        <v>12</v>
      </c>
      <c r="AE329" s="26">
        <v>7</v>
      </c>
      <c r="AF329" s="7">
        <f t="shared" si="49"/>
        <v>84</v>
      </c>
      <c r="AG329" s="152">
        <v>1</v>
      </c>
      <c r="AH329" s="145">
        <f t="shared" si="54"/>
        <v>27</v>
      </c>
      <c r="AI329" s="139">
        <f t="shared" ref="AI329:AI391" si="55">AJ329</f>
        <v>10984</v>
      </c>
      <c r="AJ329" s="118">
        <f t="shared" si="53"/>
        <v>10984</v>
      </c>
      <c r="AM329" t="b">
        <f>D329='15.02.2022 Смета'!D331</f>
        <v>1</v>
      </c>
      <c r="AN329" t="b">
        <f>F329='15.02.2022 Смета'!E331</f>
        <v>1</v>
      </c>
      <c r="AO329" t="b">
        <f>G329='15.02.2022 Смета'!F331</f>
        <v>1</v>
      </c>
      <c r="AP329" t="b">
        <f>H329='15.02.2022 Смета'!G331</f>
        <v>1</v>
      </c>
    </row>
    <row r="330" spans="1:42" ht="27" customHeight="1" x14ac:dyDescent="0.25">
      <c r="A330" s="108">
        <v>272</v>
      </c>
      <c r="B330" s="8" t="s">
        <v>167</v>
      </c>
      <c r="C330" s="21" t="s">
        <v>168</v>
      </c>
      <c r="D330" s="22" t="s">
        <v>624</v>
      </c>
      <c r="E330" s="21" t="s">
        <v>443</v>
      </c>
      <c r="F330" s="35">
        <v>44770</v>
      </c>
      <c r="G330" s="35">
        <v>44773</v>
      </c>
      <c r="H330" s="21" t="s">
        <v>806</v>
      </c>
      <c r="I330" s="22" t="s">
        <v>443</v>
      </c>
      <c r="J330" s="35">
        <v>44770</v>
      </c>
      <c r="K330" s="35">
        <v>44773</v>
      </c>
      <c r="L330" s="10"/>
      <c r="M330" s="10">
        <v>3400</v>
      </c>
      <c r="N330" s="10">
        <f t="shared" si="46"/>
        <v>0</v>
      </c>
      <c r="O330" s="10"/>
      <c r="P330" s="10">
        <v>2900</v>
      </c>
      <c r="Q330" s="10">
        <f t="shared" si="47"/>
        <v>0</v>
      </c>
      <c r="R330" s="10"/>
      <c r="S330" s="10">
        <v>2800</v>
      </c>
      <c r="T330" s="10">
        <f t="shared" si="48"/>
        <v>0</v>
      </c>
      <c r="U330" s="10">
        <v>2</v>
      </c>
      <c r="V330" s="10">
        <v>150</v>
      </c>
      <c r="W330" s="10">
        <f t="shared" si="50"/>
        <v>300</v>
      </c>
      <c r="X330" s="10">
        <v>2</v>
      </c>
      <c r="Y330" s="10">
        <v>150</v>
      </c>
      <c r="Z330" s="10">
        <f t="shared" si="51"/>
        <v>300</v>
      </c>
      <c r="AA330" s="10">
        <v>2</v>
      </c>
      <c r="AB330" s="10">
        <v>150</v>
      </c>
      <c r="AC330" s="10">
        <f t="shared" si="52"/>
        <v>300</v>
      </c>
      <c r="AD330" s="11">
        <v>6</v>
      </c>
      <c r="AE330" s="26">
        <v>7</v>
      </c>
      <c r="AF330" s="7">
        <f t="shared" si="49"/>
        <v>42</v>
      </c>
      <c r="AG330" s="152">
        <v>1</v>
      </c>
      <c r="AH330" s="145">
        <f t="shared" si="54"/>
        <v>12</v>
      </c>
      <c r="AI330" s="139">
        <f t="shared" si="55"/>
        <v>942</v>
      </c>
      <c r="AJ330" s="118">
        <f t="shared" si="53"/>
        <v>942</v>
      </c>
      <c r="AM330" t="b">
        <f>D330='15.02.2022 Смета'!D332</f>
        <v>1</v>
      </c>
      <c r="AN330" t="b">
        <f>F330='15.02.2022 Смета'!E332</f>
        <v>1</v>
      </c>
      <c r="AO330" t="b">
        <f>G330='15.02.2022 Смета'!F332</f>
        <v>1</v>
      </c>
      <c r="AP330" t="b">
        <f>H330='15.02.2022 Смета'!G332</f>
        <v>1</v>
      </c>
    </row>
    <row r="331" spans="1:42" ht="16.149999999999999" customHeight="1" x14ac:dyDescent="0.25">
      <c r="A331" s="108">
        <v>273</v>
      </c>
      <c r="B331" s="8" t="s">
        <v>167</v>
      </c>
      <c r="C331" s="21" t="s">
        <v>168</v>
      </c>
      <c r="D331" s="22" t="s">
        <v>54</v>
      </c>
      <c r="E331" s="21" t="s">
        <v>807</v>
      </c>
      <c r="F331" s="35">
        <v>44815</v>
      </c>
      <c r="G331" s="35">
        <v>44815</v>
      </c>
      <c r="H331" s="21" t="s">
        <v>301</v>
      </c>
      <c r="I331" s="22" t="s">
        <v>807</v>
      </c>
      <c r="J331" s="35">
        <v>44815</v>
      </c>
      <c r="K331" s="35">
        <v>44815</v>
      </c>
      <c r="L331" s="10"/>
      <c r="M331" s="10">
        <v>3400</v>
      </c>
      <c r="N331" s="10">
        <f t="shared" si="46"/>
        <v>0</v>
      </c>
      <c r="O331" s="10"/>
      <c r="P331" s="10">
        <v>2900</v>
      </c>
      <c r="Q331" s="10">
        <f t="shared" si="47"/>
        <v>0</v>
      </c>
      <c r="R331" s="10"/>
      <c r="S331" s="10">
        <v>2800</v>
      </c>
      <c r="T331" s="10">
        <f t="shared" si="48"/>
        <v>0</v>
      </c>
      <c r="U331" s="10">
        <v>1</v>
      </c>
      <c r="V331" s="10">
        <v>150</v>
      </c>
      <c r="W331" s="10">
        <f t="shared" si="50"/>
        <v>150</v>
      </c>
      <c r="X331" s="10">
        <v>1</v>
      </c>
      <c r="Y331" s="10">
        <v>150</v>
      </c>
      <c r="Z331" s="10">
        <f t="shared" si="51"/>
        <v>150</v>
      </c>
      <c r="AA331" s="10">
        <v>1</v>
      </c>
      <c r="AB331" s="10">
        <v>150</v>
      </c>
      <c r="AC331" s="10">
        <f t="shared" si="52"/>
        <v>150</v>
      </c>
      <c r="AD331" s="11">
        <v>3</v>
      </c>
      <c r="AE331" s="26">
        <v>7</v>
      </c>
      <c r="AF331" s="7">
        <f t="shared" si="49"/>
        <v>21</v>
      </c>
      <c r="AG331" s="152">
        <v>1</v>
      </c>
      <c r="AH331" s="145">
        <f t="shared" si="54"/>
        <v>6</v>
      </c>
      <c r="AI331" s="139">
        <f t="shared" si="55"/>
        <v>471</v>
      </c>
      <c r="AJ331" s="118">
        <f t="shared" si="53"/>
        <v>471</v>
      </c>
      <c r="AM331" t="b">
        <f>D331='15.02.2022 Смета'!D333</f>
        <v>1</v>
      </c>
      <c r="AN331" t="b">
        <f>F331='15.02.2022 Смета'!E333</f>
        <v>1</v>
      </c>
      <c r="AO331" t="b">
        <f>G331='15.02.2022 Смета'!F333</f>
        <v>1</v>
      </c>
      <c r="AP331" t="b">
        <f>H331='15.02.2022 Смета'!G333</f>
        <v>1</v>
      </c>
    </row>
    <row r="332" spans="1:42" ht="27" customHeight="1" x14ac:dyDescent="0.25">
      <c r="A332" s="108">
        <v>274</v>
      </c>
      <c r="B332" s="8" t="s">
        <v>167</v>
      </c>
      <c r="C332" s="21" t="s">
        <v>168</v>
      </c>
      <c r="D332" s="22" t="s">
        <v>56</v>
      </c>
      <c r="E332" s="21" t="s">
        <v>735</v>
      </c>
      <c r="F332" s="35">
        <v>44820</v>
      </c>
      <c r="G332" s="35">
        <v>44822</v>
      </c>
      <c r="H332" s="21" t="s">
        <v>808</v>
      </c>
      <c r="I332" s="22" t="s">
        <v>735</v>
      </c>
      <c r="J332" s="35">
        <v>44820</v>
      </c>
      <c r="K332" s="35">
        <v>44822</v>
      </c>
      <c r="L332" s="10">
        <v>1</v>
      </c>
      <c r="M332" s="10">
        <v>3400</v>
      </c>
      <c r="N332" s="10">
        <f t="shared" si="46"/>
        <v>3400</v>
      </c>
      <c r="O332" s="10">
        <v>1</v>
      </c>
      <c r="P332" s="10">
        <v>2900</v>
      </c>
      <c r="Q332" s="10">
        <f t="shared" si="47"/>
        <v>2900</v>
      </c>
      <c r="R332" s="10">
        <v>1</v>
      </c>
      <c r="S332" s="10">
        <v>2800</v>
      </c>
      <c r="T332" s="10">
        <f t="shared" si="48"/>
        <v>2800</v>
      </c>
      <c r="U332" s="10">
        <v>4</v>
      </c>
      <c r="V332" s="10">
        <v>150</v>
      </c>
      <c r="W332" s="10">
        <f t="shared" si="50"/>
        <v>600</v>
      </c>
      <c r="X332" s="10">
        <v>4</v>
      </c>
      <c r="Y332" s="10">
        <v>150</v>
      </c>
      <c r="Z332" s="10">
        <f t="shared" si="51"/>
        <v>600</v>
      </c>
      <c r="AA332" s="10">
        <v>4</v>
      </c>
      <c r="AB332" s="10">
        <v>150</v>
      </c>
      <c r="AC332" s="10">
        <f t="shared" si="52"/>
        <v>600</v>
      </c>
      <c r="AD332" s="11">
        <v>12</v>
      </c>
      <c r="AE332" s="26">
        <v>7</v>
      </c>
      <c r="AF332" s="7">
        <f t="shared" si="49"/>
        <v>84</v>
      </c>
      <c r="AG332" s="152">
        <v>1</v>
      </c>
      <c r="AH332" s="139">
        <f t="shared" si="54"/>
        <v>27</v>
      </c>
      <c r="AI332" s="139">
        <f t="shared" si="55"/>
        <v>10984</v>
      </c>
      <c r="AJ332" s="109">
        <f t="shared" si="53"/>
        <v>10984</v>
      </c>
      <c r="AM332" t="b">
        <f>D332='15.02.2022 Смета'!D334</f>
        <v>1</v>
      </c>
      <c r="AN332" t="b">
        <f>F332='15.02.2022 Смета'!E334</f>
        <v>1</v>
      </c>
      <c r="AO332" t="b">
        <f>G332='15.02.2022 Смета'!F334</f>
        <v>1</v>
      </c>
      <c r="AP332" t="b">
        <f>H332='15.02.2022 Смета'!G334</f>
        <v>1</v>
      </c>
    </row>
    <row r="333" spans="1:42" ht="27" customHeight="1" x14ac:dyDescent="0.25">
      <c r="A333" s="108">
        <v>275</v>
      </c>
      <c r="B333" s="8" t="s">
        <v>167</v>
      </c>
      <c r="C333" s="21" t="s">
        <v>168</v>
      </c>
      <c r="D333" s="22" t="s">
        <v>57</v>
      </c>
      <c r="E333" s="21" t="s">
        <v>735</v>
      </c>
      <c r="F333" s="35">
        <v>44827</v>
      </c>
      <c r="G333" s="35">
        <v>44829</v>
      </c>
      <c r="H333" s="21" t="s">
        <v>1046</v>
      </c>
      <c r="I333" s="22" t="s">
        <v>735</v>
      </c>
      <c r="J333" s="35">
        <v>44827</v>
      </c>
      <c r="K333" s="35">
        <v>44829</v>
      </c>
      <c r="L333" s="10">
        <v>1</v>
      </c>
      <c r="M333" s="10">
        <v>3400</v>
      </c>
      <c r="N333" s="10">
        <f t="shared" si="46"/>
        <v>3400</v>
      </c>
      <c r="O333" s="10">
        <v>1</v>
      </c>
      <c r="P333" s="10">
        <v>2900</v>
      </c>
      <c r="Q333" s="10">
        <f t="shared" si="47"/>
        <v>2900</v>
      </c>
      <c r="R333" s="10">
        <v>1</v>
      </c>
      <c r="S333" s="10">
        <v>2800</v>
      </c>
      <c r="T333" s="10">
        <f t="shared" si="48"/>
        <v>2800</v>
      </c>
      <c r="U333" s="10">
        <v>4</v>
      </c>
      <c r="V333" s="10">
        <v>150</v>
      </c>
      <c r="W333" s="10">
        <f t="shared" si="50"/>
        <v>600</v>
      </c>
      <c r="X333" s="10">
        <v>4</v>
      </c>
      <c r="Y333" s="10">
        <v>150</v>
      </c>
      <c r="Z333" s="10">
        <f t="shared" si="51"/>
        <v>600</v>
      </c>
      <c r="AA333" s="10">
        <v>4</v>
      </c>
      <c r="AB333" s="10">
        <v>150</v>
      </c>
      <c r="AC333" s="10">
        <f t="shared" si="52"/>
        <v>600</v>
      </c>
      <c r="AD333" s="11">
        <v>12</v>
      </c>
      <c r="AE333" s="26">
        <v>7</v>
      </c>
      <c r="AF333" s="7">
        <f t="shared" si="49"/>
        <v>84</v>
      </c>
      <c r="AG333" s="152">
        <v>1</v>
      </c>
      <c r="AH333" s="139">
        <f t="shared" si="54"/>
        <v>27</v>
      </c>
      <c r="AI333" s="139">
        <f t="shared" si="55"/>
        <v>10984</v>
      </c>
      <c r="AJ333" s="109">
        <f t="shared" si="53"/>
        <v>10984</v>
      </c>
      <c r="AM333" t="b">
        <f>D333='15.02.2022 Смета'!D335</f>
        <v>1</v>
      </c>
      <c r="AN333" t="b">
        <f>F333='15.02.2022 Смета'!E335</f>
        <v>1</v>
      </c>
      <c r="AO333" t="b">
        <f>G333='15.02.2022 Смета'!F335</f>
        <v>1</v>
      </c>
      <c r="AP333" t="b">
        <f>H333='15.02.2022 Смета'!G335</f>
        <v>0</v>
      </c>
    </row>
    <row r="334" spans="1:42" x14ac:dyDescent="0.25">
      <c r="A334" s="106"/>
      <c r="B334" s="96"/>
      <c r="C334" s="97"/>
      <c r="D334" s="179" t="s">
        <v>883</v>
      </c>
      <c r="E334" s="99"/>
      <c r="F334" s="99"/>
      <c r="G334" s="99"/>
      <c r="H334" s="99"/>
      <c r="I334" s="99"/>
      <c r="J334" s="99"/>
      <c r="K334" s="99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2"/>
      <c r="AE334" s="79"/>
      <c r="AF334" s="79"/>
      <c r="AG334" s="153"/>
      <c r="AH334" s="151"/>
      <c r="AI334" s="151"/>
      <c r="AJ334" s="164"/>
      <c r="AM334" t="b">
        <f>D334='15.02.2022 Смета'!D336</f>
        <v>1</v>
      </c>
      <c r="AN334" t="b">
        <f>F334='15.02.2022 Смета'!E336</f>
        <v>1</v>
      </c>
      <c r="AO334" t="b">
        <f>G334='15.02.2022 Смета'!F336</f>
        <v>1</v>
      </c>
      <c r="AP334" t="b">
        <f>H334='15.02.2022 Смета'!G336</f>
        <v>1</v>
      </c>
    </row>
    <row r="335" spans="1:42" ht="27" customHeight="1" x14ac:dyDescent="0.25">
      <c r="A335" s="108">
        <v>276</v>
      </c>
      <c r="B335" s="15" t="s">
        <v>246</v>
      </c>
      <c r="C335" s="21" t="s">
        <v>248</v>
      </c>
      <c r="D335" s="22" t="s">
        <v>629</v>
      </c>
      <c r="E335" s="21" t="s">
        <v>809</v>
      </c>
      <c r="F335" s="35">
        <v>44610</v>
      </c>
      <c r="G335" s="35">
        <v>44612</v>
      </c>
      <c r="H335" s="21" t="s">
        <v>426</v>
      </c>
      <c r="I335" s="22" t="s">
        <v>809</v>
      </c>
      <c r="J335" s="35">
        <v>44610</v>
      </c>
      <c r="K335" s="35">
        <v>44612</v>
      </c>
      <c r="L335" s="14"/>
      <c r="M335" s="10">
        <v>3400</v>
      </c>
      <c r="N335" s="10">
        <f t="shared" si="46"/>
        <v>0</v>
      </c>
      <c r="O335" s="14"/>
      <c r="P335" s="10">
        <v>2900</v>
      </c>
      <c r="Q335" s="10">
        <f t="shared" si="47"/>
        <v>0</v>
      </c>
      <c r="R335" s="14"/>
      <c r="S335" s="10">
        <v>2800</v>
      </c>
      <c r="T335" s="10">
        <f t="shared" si="48"/>
        <v>0</v>
      </c>
      <c r="U335" s="10">
        <v>23</v>
      </c>
      <c r="V335" s="10">
        <v>150</v>
      </c>
      <c r="W335" s="10">
        <f t="shared" si="50"/>
        <v>3450</v>
      </c>
      <c r="X335" s="10">
        <v>23</v>
      </c>
      <c r="Y335" s="10">
        <v>150</v>
      </c>
      <c r="Z335" s="10">
        <f t="shared" si="51"/>
        <v>3450</v>
      </c>
      <c r="AA335" s="10">
        <v>23</v>
      </c>
      <c r="AB335" s="10">
        <v>150</v>
      </c>
      <c r="AC335" s="10">
        <f t="shared" si="52"/>
        <v>3450</v>
      </c>
      <c r="AD335" s="10"/>
      <c r="AE335" s="26">
        <v>7</v>
      </c>
      <c r="AF335" s="7">
        <f t="shared" si="49"/>
        <v>0</v>
      </c>
      <c r="AG335" s="152">
        <v>1</v>
      </c>
      <c r="AH335" s="139">
        <f>L335+O335+R335+U335+X335+AA335+AD335</f>
        <v>69</v>
      </c>
      <c r="AI335" s="139">
        <f t="shared" si="55"/>
        <v>10350</v>
      </c>
      <c r="AJ335" s="109">
        <f t="shared" si="53"/>
        <v>10350</v>
      </c>
      <c r="AM335" t="b">
        <f>D335='15.02.2022 Смета'!D337</f>
        <v>1</v>
      </c>
      <c r="AN335" t="b">
        <f>F335='15.02.2022 Смета'!E337</f>
        <v>1</v>
      </c>
      <c r="AO335" t="b">
        <f>G335='15.02.2022 Смета'!F337</f>
        <v>1</v>
      </c>
      <c r="AP335" t="b">
        <f>H335='15.02.2022 Смета'!G337</f>
        <v>1</v>
      </c>
    </row>
    <row r="336" spans="1:42" ht="27" customHeight="1" x14ac:dyDescent="0.25">
      <c r="A336" s="108">
        <v>277</v>
      </c>
      <c r="B336" s="15" t="s">
        <v>246</v>
      </c>
      <c r="C336" s="21" t="s">
        <v>248</v>
      </c>
      <c r="D336" s="22" t="s">
        <v>630</v>
      </c>
      <c r="E336" s="21" t="s">
        <v>340</v>
      </c>
      <c r="F336" s="35">
        <v>44610</v>
      </c>
      <c r="G336" s="35">
        <v>44612</v>
      </c>
      <c r="H336" s="21" t="s">
        <v>426</v>
      </c>
      <c r="I336" s="22" t="s">
        <v>340</v>
      </c>
      <c r="J336" s="35">
        <v>44610</v>
      </c>
      <c r="K336" s="35">
        <v>44612</v>
      </c>
      <c r="L336" s="14"/>
      <c r="M336" s="10">
        <v>3400</v>
      </c>
      <c r="N336" s="10">
        <f t="shared" si="46"/>
        <v>0</v>
      </c>
      <c r="O336" s="14"/>
      <c r="P336" s="10">
        <v>2900</v>
      </c>
      <c r="Q336" s="10">
        <f t="shared" si="47"/>
        <v>0</v>
      </c>
      <c r="R336" s="14"/>
      <c r="S336" s="10">
        <v>2800</v>
      </c>
      <c r="T336" s="10">
        <f t="shared" si="48"/>
        <v>0</v>
      </c>
      <c r="U336" s="10">
        <v>15</v>
      </c>
      <c r="V336" s="10">
        <v>150</v>
      </c>
      <c r="W336" s="10">
        <f t="shared" si="50"/>
        <v>2250</v>
      </c>
      <c r="X336" s="10">
        <v>15</v>
      </c>
      <c r="Y336" s="10">
        <v>150</v>
      </c>
      <c r="Z336" s="10">
        <f t="shared" si="51"/>
        <v>2250</v>
      </c>
      <c r="AA336" s="10">
        <v>15</v>
      </c>
      <c r="AB336" s="10">
        <v>150</v>
      </c>
      <c r="AC336" s="10">
        <f t="shared" si="52"/>
        <v>2250</v>
      </c>
      <c r="AD336" s="10"/>
      <c r="AE336" s="26">
        <v>7</v>
      </c>
      <c r="AF336" s="7">
        <f t="shared" si="49"/>
        <v>0</v>
      </c>
      <c r="AG336" s="152">
        <v>1</v>
      </c>
      <c r="AH336" s="139">
        <f>L336+O336+R336+U336+X336+AA336+AD336</f>
        <v>45</v>
      </c>
      <c r="AI336" s="139">
        <f t="shared" si="55"/>
        <v>6750</v>
      </c>
      <c r="AJ336" s="109">
        <f t="shared" si="53"/>
        <v>6750</v>
      </c>
      <c r="AM336" t="b">
        <f>D336='15.02.2022 Смета'!D338</f>
        <v>1</v>
      </c>
      <c r="AN336" t="b">
        <f>F336='15.02.2022 Смета'!E338</f>
        <v>1</v>
      </c>
      <c r="AO336" t="b">
        <f>G336='15.02.2022 Смета'!F338</f>
        <v>1</v>
      </c>
      <c r="AP336" t="b">
        <f>H336='15.02.2022 Смета'!G338</f>
        <v>1</v>
      </c>
    </row>
    <row r="337" spans="1:42" ht="15.6" customHeight="1" x14ac:dyDescent="0.25">
      <c r="A337" s="106"/>
      <c r="B337" s="96"/>
      <c r="C337" s="97"/>
      <c r="D337" s="179" t="s">
        <v>884</v>
      </c>
      <c r="E337" s="99"/>
      <c r="F337" s="99"/>
      <c r="G337" s="99"/>
      <c r="H337" s="99"/>
      <c r="I337" s="99"/>
      <c r="J337" s="99"/>
      <c r="K337" s="99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2"/>
      <c r="AE337" s="79"/>
      <c r="AF337" s="79"/>
      <c r="AG337" s="153"/>
      <c r="AH337" s="151"/>
      <c r="AI337" s="151"/>
      <c r="AJ337" s="164"/>
      <c r="AM337" t="b">
        <f>D337='15.02.2022 Смета'!D339</f>
        <v>1</v>
      </c>
      <c r="AN337" t="b">
        <f>F337='15.02.2022 Смета'!E339</f>
        <v>1</v>
      </c>
      <c r="AO337" t="b">
        <f>G337='15.02.2022 Смета'!F339</f>
        <v>1</v>
      </c>
      <c r="AP337" t="b">
        <f>H337='15.02.2022 Смета'!G339</f>
        <v>1</v>
      </c>
    </row>
    <row r="338" spans="1:42" ht="16.149999999999999" customHeight="1" x14ac:dyDescent="0.25">
      <c r="A338" s="108">
        <v>278</v>
      </c>
      <c r="B338" s="8" t="s">
        <v>164</v>
      </c>
      <c r="C338" s="21" t="s">
        <v>129</v>
      </c>
      <c r="D338" s="22" t="s">
        <v>252</v>
      </c>
      <c r="E338" s="21" t="s">
        <v>504</v>
      </c>
      <c r="F338" s="35">
        <v>44608</v>
      </c>
      <c r="G338" s="35">
        <v>44611</v>
      </c>
      <c r="H338" s="21" t="s">
        <v>318</v>
      </c>
      <c r="I338" s="22" t="s">
        <v>504</v>
      </c>
      <c r="J338" s="35">
        <v>44608</v>
      </c>
      <c r="K338" s="35">
        <v>44611</v>
      </c>
      <c r="L338" s="10"/>
      <c r="M338" s="10">
        <v>3400</v>
      </c>
      <c r="N338" s="10">
        <f t="shared" si="46"/>
        <v>0</v>
      </c>
      <c r="O338" s="10"/>
      <c r="P338" s="10">
        <v>2900</v>
      </c>
      <c r="Q338" s="10">
        <f t="shared" si="47"/>
        <v>0</v>
      </c>
      <c r="R338" s="10"/>
      <c r="S338" s="10">
        <v>2800</v>
      </c>
      <c r="T338" s="10">
        <f t="shared" si="48"/>
        <v>0</v>
      </c>
      <c r="U338" s="10">
        <v>20</v>
      </c>
      <c r="V338" s="10">
        <v>150</v>
      </c>
      <c r="W338" s="10">
        <f t="shared" si="50"/>
        <v>3000</v>
      </c>
      <c r="X338" s="10">
        <v>20</v>
      </c>
      <c r="Y338" s="10">
        <v>150</v>
      </c>
      <c r="Z338" s="10">
        <f t="shared" si="51"/>
        <v>3000</v>
      </c>
      <c r="AA338" s="10">
        <v>38</v>
      </c>
      <c r="AB338" s="10">
        <v>150</v>
      </c>
      <c r="AC338" s="10">
        <f t="shared" si="52"/>
        <v>5700</v>
      </c>
      <c r="AD338" s="11"/>
      <c r="AE338" s="26">
        <v>7</v>
      </c>
      <c r="AF338" s="7">
        <f t="shared" si="49"/>
        <v>0</v>
      </c>
      <c r="AG338" s="152">
        <v>1</v>
      </c>
      <c r="AH338" s="139">
        <f>L338+O338+R338+U338+X338+AA338+AD338</f>
        <v>78</v>
      </c>
      <c r="AI338" s="139">
        <f t="shared" si="55"/>
        <v>11700</v>
      </c>
      <c r="AJ338" s="109">
        <f t="shared" si="53"/>
        <v>11700</v>
      </c>
      <c r="AM338" t="b">
        <f>D338='15.02.2022 Смета'!D340</f>
        <v>1</v>
      </c>
      <c r="AN338" t="b">
        <f>F338='15.02.2022 Смета'!E340</f>
        <v>1</v>
      </c>
      <c r="AO338" t="b">
        <f>G338='15.02.2022 Смета'!F340</f>
        <v>1</v>
      </c>
      <c r="AP338" t="b">
        <f>H338='15.02.2022 Смета'!G340</f>
        <v>1</v>
      </c>
    </row>
    <row r="339" spans="1:42" ht="16.149999999999999" customHeight="1" x14ac:dyDescent="0.25">
      <c r="A339" s="108">
        <v>279</v>
      </c>
      <c r="B339" s="8" t="s">
        <v>164</v>
      </c>
      <c r="C339" s="21" t="s">
        <v>129</v>
      </c>
      <c r="D339" s="22" t="s">
        <v>631</v>
      </c>
      <c r="E339" s="21" t="s">
        <v>1047</v>
      </c>
      <c r="F339" s="35">
        <v>44664</v>
      </c>
      <c r="G339" s="35">
        <v>44667</v>
      </c>
      <c r="H339" s="21" t="s">
        <v>318</v>
      </c>
      <c r="I339" s="22" t="s">
        <v>736</v>
      </c>
      <c r="J339" s="35">
        <v>44664</v>
      </c>
      <c r="K339" s="35">
        <v>44667</v>
      </c>
      <c r="L339" s="10"/>
      <c r="M339" s="10">
        <v>3400</v>
      </c>
      <c r="N339" s="10">
        <f t="shared" si="46"/>
        <v>0</v>
      </c>
      <c r="O339" s="10"/>
      <c r="P339" s="10">
        <v>2900</v>
      </c>
      <c r="Q339" s="10">
        <f t="shared" si="47"/>
        <v>0</v>
      </c>
      <c r="R339" s="10"/>
      <c r="S339" s="10">
        <v>2800</v>
      </c>
      <c r="T339" s="10">
        <f t="shared" si="48"/>
        <v>0</v>
      </c>
      <c r="U339" s="10">
        <v>22</v>
      </c>
      <c r="V339" s="10">
        <v>150</v>
      </c>
      <c r="W339" s="10">
        <f t="shared" si="50"/>
        <v>3300</v>
      </c>
      <c r="X339" s="10">
        <v>22</v>
      </c>
      <c r="Y339" s="10">
        <v>150</v>
      </c>
      <c r="Z339" s="10">
        <f t="shared" si="51"/>
        <v>3300</v>
      </c>
      <c r="AA339" s="10">
        <v>42</v>
      </c>
      <c r="AB339" s="10">
        <v>150</v>
      </c>
      <c r="AC339" s="10">
        <f t="shared" si="52"/>
        <v>6300</v>
      </c>
      <c r="AD339" s="11">
        <v>86</v>
      </c>
      <c r="AE339" s="26">
        <v>7</v>
      </c>
      <c r="AF339" s="7">
        <f t="shared" si="49"/>
        <v>602</v>
      </c>
      <c r="AG339" s="152">
        <v>1</v>
      </c>
      <c r="AH339" s="145">
        <f>L339+O339+R339+U339+X339+AA339+AD339</f>
        <v>172</v>
      </c>
      <c r="AI339" s="139">
        <f t="shared" si="55"/>
        <v>13502</v>
      </c>
      <c r="AJ339" s="118">
        <f t="shared" si="53"/>
        <v>13502</v>
      </c>
      <c r="AM339" t="b">
        <f>D339='15.02.2022 Смета'!D341</f>
        <v>1</v>
      </c>
      <c r="AN339" t="b">
        <f>F339='15.02.2022 Смета'!E341</f>
        <v>1</v>
      </c>
      <c r="AO339" t="b">
        <f>G339='15.02.2022 Смета'!F341</f>
        <v>1</v>
      </c>
      <c r="AP339" t="b">
        <f>H339='15.02.2022 Смета'!G341</f>
        <v>1</v>
      </c>
    </row>
    <row r="340" spans="1:42" ht="16.149999999999999" customHeight="1" x14ac:dyDescent="0.25">
      <c r="A340" s="108">
        <v>280</v>
      </c>
      <c r="B340" s="8" t="s">
        <v>164</v>
      </c>
      <c r="C340" s="21" t="s">
        <v>129</v>
      </c>
      <c r="D340" s="22" t="s">
        <v>253</v>
      </c>
      <c r="E340" s="21" t="s">
        <v>1048</v>
      </c>
      <c r="F340" s="35">
        <v>44824</v>
      </c>
      <c r="G340" s="35">
        <v>44826</v>
      </c>
      <c r="H340" s="21" t="s">
        <v>427</v>
      </c>
      <c r="I340" s="22" t="s">
        <v>737</v>
      </c>
      <c r="J340" s="35">
        <v>44824</v>
      </c>
      <c r="K340" s="35">
        <v>44826</v>
      </c>
      <c r="L340" s="10"/>
      <c r="M340" s="10">
        <v>3400</v>
      </c>
      <c r="N340" s="10">
        <f t="shared" si="46"/>
        <v>0</v>
      </c>
      <c r="O340" s="10"/>
      <c r="P340" s="10">
        <v>2900</v>
      </c>
      <c r="Q340" s="10">
        <f t="shared" si="47"/>
        <v>0</v>
      </c>
      <c r="R340" s="10"/>
      <c r="S340" s="10">
        <v>2800</v>
      </c>
      <c r="T340" s="10">
        <f t="shared" si="48"/>
        <v>0</v>
      </c>
      <c r="U340" s="10">
        <v>20</v>
      </c>
      <c r="V340" s="10">
        <v>150</v>
      </c>
      <c r="W340" s="10">
        <f t="shared" si="50"/>
        <v>3000</v>
      </c>
      <c r="X340" s="10">
        <v>20</v>
      </c>
      <c r="Y340" s="10">
        <v>150</v>
      </c>
      <c r="Z340" s="10">
        <f t="shared" si="51"/>
        <v>3000</v>
      </c>
      <c r="AA340" s="10">
        <v>38</v>
      </c>
      <c r="AB340" s="10">
        <v>150</v>
      </c>
      <c r="AC340" s="10">
        <f t="shared" si="52"/>
        <v>5700</v>
      </c>
      <c r="AD340" s="11">
        <v>78</v>
      </c>
      <c r="AE340" s="26">
        <v>7</v>
      </c>
      <c r="AF340" s="7">
        <f t="shared" si="49"/>
        <v>546</v>
      </c>
      <c r="AG340" s="152">
        <v>1</v>
      </c>
      <c r="AH340" s="145">
        <f>L340+O340+R340+U340+X340+AA340+AD340</f>
        <v>156</v>
      </c>
      <c r="AI340" s="139">
        <f t="shared" si="55"/>
        <v>12246</v>
      </c>
      <c r="AJ340" s="118">
        <f t="shared" si="53"/>
        <v>12246</v>
      </c>
      <c r="AM340" t="b">
        <f>D340='15.02.2022 Смета'!D342</f>
        <v>1</v>
      </c>
      <c r="AN340" t="b">
        <f>F340='15.02.2022 Смета'!E342</f>
        <v>1</v>
      </c>
      <c r="AO340" t="b">
        <f>G340='15.02.2022 Смета'!F342</f>
        <v>1</v>
      </c>
      <c r="AP340" t="b">
        <f>H340='15.02.2022 Смета'!G342</f>
        <v>1</v>
      </c>
    </row>
    <row r="341" spans="1:42" ht="15" customHeight="1" x14ac:dyDescent="0.25">
      <c r="A341" s="106"/>
      <c r="B341" s="96"/>
      <c r="C341" s="97"/>
      <c r="D341" s="179" t="s">
        <v>926</v>
      </c>
      <c r="E341" s="99"/>
      <c r="F341" s="99"/>
      <c r="G341" s="99"/>
      <c r="H341" s="99"/>
      <c r="I341" s="99"/>
      <c r="J341" s="99"/>
      <c r="K341" s="99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2"/>
      <c r="AE341" s="79"/>
      <c r="AF341" s="79"/>
      <c r="AG341" s="153"/>
      <c r="AH341" s="151"/>
      <c r="AI341" s="151"/>
      <c r="AJ341" s="164"/>
      <c r="AM341" t="b">
        <f>D341='15.02.2022 Смета'!D343</f>
        <v>0</v>
      </c>
      <c r="AN341" t="b">
        <f>F341='15.02.2022 Смета'!E343</f>
        <v>1</v>
      </c>
      <c r="AO341" t="b">
        <f>G341='15.02.2022 Смета'!F343</f>
        <v>1</v>
      </c>
      <c r="AP341" t="b">
        <f>H341='15.02.2022 Смета'!G343</f>
        <v>1</v>
      </c>
    </row>
    <row r="342" spans="1:42" ht="27" customHeight="1" x14ac:dyDescent="0.25">
      <c r="A342" s="108">
        <v>281</v>
      </c>
      <c r="B342" s="8" t="s">
        <v>218</v>
      </c>
      <c r="C342" s="21" t="s">
        <v>114</v>
      </c>
      <c r="D342" s="22" t="s">
        <v>632</v>
      </c>
      <c r="E342" s="21" t="s">
        <v>1049</v>
      </c>
      <c r="F342" s="35">
        <v>44719</v>
      </c>
      <c r="G342" s="35">
        <v>44722</v>
      </c>
      <c r="H342" s="21" t="s">
        <v>779</v>
      </c>
      <c r="I342" s="22" t="s">
        <v>738</v>
      </c>
      <c r="J342" s="35">
        <v>44719</v>
      </c>
      <c r="K342" s="35">
        <v>44722</v>
      </c>
      <c r="L342" s="10"/>
      <c r="M342" s="10">
        <v>3400</v>
      </c>
      <c r="N342" s="10">
        <f t="shared" si="46"/>
        <v>0</v>
      </c>
      <c r="O342" s="10"/>
      <c r="P342" s="10">
        <v>2900</v>
      </c>
      <c r="Q342" s="10">
        <f t="shared" si="47"/>
        <v>0</v>
      </c>
      <c r="R342" s="10"/>
      <c r="S342" s="10">
        <v>2800</v>
      </c>
      <c r="T342" s="10">
        <f t="shared" si="48"/>
        <v>0</v>
      </c>
      <c r="U342" s="10">
        <v>39</v>
      </c>
      <c r="V342" s="10">
        <v>150</v>
      </c>
      <c r="W342" s="10">
        <f t="shared" si="50"/>
        <v>5850</v>
      </c>
      <c r="X342" s="10">
        <v>39</v>
      </c>
      <c r="Y342" s="10">
        <v>150</v>
      </c>
      <c r="Z342" s="10">
        <f t="shared" si="51"/>
        <v>5850</v>
      </c>
      <c r="AA342" s="10">
        <v>39</v>
      </c>
      <c r="AB342" s="10">
        <v>150</v>
      </c>
      <c r="AC342" s="10">
        <f t="shared" si="52"/>
        <v>5850</v>
      </c>
      <c r="AD342" s="11">
        <v>147</v>
      </c>
      <c r="AE342" s="26">
        <v>7</v>
      </c>
      <c r="AF342" s="7">
        <f t="shared" si="49"/>
        <v>1029</v>
      </c>
      <c r="AG342" s="152">
        <v>1</v>
      </c>
      <c r="AH342" s="145">
        <f>L342+O342+R342+U342+X342+AA342+AD342</f>
        <v>264</v>
      </c>
      <c r="AI342" s="139">
        <f t="shared" si="55"/>
        <v>18579</v>
      </c>
      <c r="AJ342" s="118">
        <f t="shared" si="53"/>
        <v>18579</v>
      </c>
      <c r="AM342" t="b">
        <f>D342='15.02.2022 Смета'!D344</f>
        <v>1</v>
      </c>
      <c r="AN342" t="b">
        <f>F342='15.02.2022 Смета'!E344</f>
        <v>1</v>
      </c>
      <c r="AO342" t="b">
        <f>G342='15.02.2022 Смета'!F344</f>
        <v>1</v>
      </c>
      <c r="AP342" t="b">
        <f>H342='15.02.2022 Смета'!G344</f>
        <v>0</v>
      </c>
    </row>
    <row r="343" spans="1:42" x14ac:dyDescent="0.25">
      <c r="A343" s="106"/>
      <c r="B343" s="96"/>
      <c r="C343" s="97"/>
      <c r="D343" s="179" t="s">
        <v>886</v>
      </c>
      <c r="E343" s="99"/>
      <c r="F343" s="99"/>
      <c r="G343" s="99"/>
      <c r="H343" s="99"/>
      <c r="I343" s="99"/>
      <c r="J343" s="99"/>
      <c r="K343" s="99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2"/>
      <c r="AE343" s="79"/>
      <c r="AF343" s="79"/>
      <c r="AG343" s="153"/>
      <c r="AH343" s="151"/>
      <c r="AI343" s="151"/>
      <c r="AJ343" s="164"/>
      <c r="AM343" t="b">
        <f>D343='15.02.2022 Смета'!D345</f>
        <v>1</v>
      </c>
      <c r="AN343" t="b">
        <f>F343='15.02.2022 Смета'!E345</f>
        <v>1</v>
      </c>
      <c r="AO343" t="b">
        <f>G343='15.02.2022 Смета'!F345</f>
        <v>1</v>
      </c>
      <c r="AP343" t="b">
        <f>H343='15.02.2022 Смета'!G345</f>
        <v>1</v>
      </c>
    </row>
    <row r="344" spans="1:42" ht="38.65" customHeight="1" x14ac:dyDescent="0.25">
      <c r="A344" s="108">
        <v>282</v>
      </c>
      <c r="B344" s="8" t="s">
        <v>170</v>
      </c>
      <c r="C344" s="21" t="s">
        <v>146</v>
      </c>
      <c r="D344" s="22" t="s">
        <v>633</v>
      </c>
      <c r="E344" s="21" t="s">
        <v>1050</v>
      </c>
      <c r="F344" s="35">
        <v>44686</v>
      </c>
      <c r="G344" s="35">
        <v>44689</v>
      </c>
      <c r="H344" s="21" t="s">
        <v>428</v>
      </c>
      <c r="I344" s="22" t="s">
        <v>739</v>
      </c>
      <c r="J344" s="35">
        <v>44686</v>
      </c>
      <c r="K344" s="35">
        <v>44689</v>
      </c>
      <c r="L344" s="10"/>
      <c r="M344" s="10">
        <v>3400</v>
      </c>
      <c r="N344" s="10">
        <f t="shared" si="46"/>
        <v>0</v>
      </c>
      <c r="O344" s="10"/>
      <c r="P344" s="10">
        <v>2900</v>
      </c>
      <c r="Q344" s="10">
        <f t="shared" si="47"/>
        <v>0</v>
      </c>
      <c r="R344" s="10"/>
      <c r="S344" s="10">
        <v>2800</v>
      </c>
      <c r="T344" s="10">
        <f t="shared" si="48"/>
        <v>0</v>
      </c>
      <c r="U344" s="10">
        <v>112</v>
      </c>
      <c r="V344" s="10">
        <v>150</v>
      </c>
      <c r="W344" s="10">
        <f t="shared" si="50"/>
        <v>16800</v>
      </c>
      <c r="X344" s="10">
        <v>112</v>
      </c>
      <c r="Y344" s="10">
        <v>150</v>
      </c>
      <c r="Z344" s="10">
        <f t="shared" si="51"/>
        <v>16800</v>
      </c>
      <c r="AA344" s="10">
        <v>112</v>
      </c>
      <c r="AB344" s="10">
        <v>150</v>
      </c>
      <c r="AC344" s="10">
        <f t="shared" si="52"/>
        <v>16800</v>
      </c>
      <c r="AD344" s="11">
        <v>336</v>
      </c>
      <c r="AE344" s="26">
        <v>7</v>
      </c>
      <c r="AF344" s="7">
        <f t="shared" si="49"/>
        <v>2352</v>
      </c>
      <c r="AG344" s="152">
        <v>1</v>
      </c>
      <c r="AH344" s="145">
        <f>L344+O344+R344+U344+X344+AA344+AD344</f>
        <v>672</v>
      </c>
      <c r="AI344" s="139">
        <f t="shared" si="55"/>
        <v>52752</v>
      </c>
      <c r="AJ344" s="118">
        <f t="shared" si="53"/>
        <v>52752</v>
      </c>
      <c r="AM344" t="b">
        <f>D344='15.02.2022 Смета'!D346</f>
        <v>1</v>
      </c>
      <c r="AN344" t="b">
        <f>F344='15.02.2022 Смета'!E346</f>
        <v>1</v>
      </c>
      <c r="AO344" t="b">
        <f>G344='15.02.2022 Смета'!F346</f>
        <v>1</v>
      </c>
      <c r="AP344" t="b">
        <f>H344='15.02.2022 Смета'!G346</f>
        <v>1</v>
      </c>
    </row>
    <row r="345" spans="1:42" ht="15.6" customHeight="1" x14ac:dyDescent="0.25">
      <c r="A345" s="106"/>
      <c r="B345" s="96"/>
      <c r="C345" s="97"/>
      <c r="D345" s="179" t="s">
        <v>927</v>
      </c>
      <c r="E345" s="99"/>
      <c r="F345" s="99"/>
      <c r="G345" s="99"/>
      <c r="H345" s="99"/>
      <c r="I345" s="99"/>
      <c r="J345" s="99"/>
      <c r="K345" s="99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2"/>
      <c r="AE345" s="79"/>
      <c r="AF345" s="79"/>
      <c r="AG345" s="153"/>
      <c r="AH345" s="151"/>
      <c r="AI345" s="151"/>
      <c r="AJ345" s="164"/>
      <c r="AM345" t="b">
        <f>D345='15.02.2022 Смета'!D347</f>
        <v>0</v>
      </c>
      <c r="AN345" t="b">
        <f>F345='15.02.2022 Смета'!E347</f>
        <v>1</v>
      </c>
      <c r="AO345" t="b">
        <f>G345='15.02.2022 Смета'!F347</f>
        <v>1</v>
      </c>
      <c r="AP345" t="b">
        <f>H345='15.02.2022 Смета'!G347</f>
        <v>1</v>
      </c>
    </row>
    <row r="346" spans="1:42" ht="27" customHeight="1" x14ac:dyDescent="0.25">
      <c r="A346" s="108">
        <v>283</v>
      </c>
      <c r="B346" s="8" t="s">
        <v>176</v>
      </c>
      <c r="C346" s="21" t="s">
        <v>177</v>
      </c>
      <c r="D346" s="22" t="s">
        <v>634</v>
      </c>
      <c r="E346" s="21" t="s">
        <v>452</v>
      </c>
      <c r="F346" s="35">
        <v>44674</v>
      </c>
      <c r="G346" s="35">
        <v>44675</v>
      </c>
      <c r="H346" s="21" t="s">
        <v>301</v>
      </c>
      <c r="I346" s="22" t="s">
        <v>452</v>
      </c>
      <c r="J346" s="35">
        <v>44674</v>
      </c>
      <c r="K346" s="35">
        <v>44675</v>
      </c>
      <c r="L346" s="10"/>
      <c r="M346" s="10">
        <v>3400</v>
      </c>
      <c r="N346" s="10">
        <f t="shared" si="46"/>
        <v>0</v>
      </c>
      <c r="O346" s="10"/>
      <c r="P346" s="10">
        <v>2900</v>
      </c>
      <c r="Q346" s="10">
        <f t="shared" si="47"/>
        <v>0</v>
      </c>
      <c r="R346" s="10"/>
      <c r="S346" s="10">
        <v>2800</v>
      </c>
      <c r="T346" s="10">
        <f t="shared" si="48"/>
        <v>0</v>
      </c>
      <c r="U346" s="10">
        <v>10</v>
      </c>
      <c r="V346" s="10">
        <v>150</v>
      </c>
      <c r="W346" s="10">
        <f t="shared" si="50"/>
        <v>1500</v>
      </c>
      <c r="X346" s="10">
        <v>10</v>
      </c>
      <c r="Y346" s="10">
        <v>150</v>
      </c>
      <c r="Z346" s="10">
        <f t="shared" si="51"/>
        <v>1500</v>
      </c>
      <c r="AA346" s="10">
        <v>10</v>
      </c>
      <c r="AB346" s="10">
        <v>150</v>
      </c>
      <c r="AC346" s="10">
        <f t="shared" si="52"/>
        <v>1500</v>
      </c>
      <c r="AD346" s="11">
        <v>30</v>
      </c>
      <c r="AE346" s="26">
        <v>7</v>
      </c>
      <c r="AF346" s="7">
        <f t="shared" si="49"/>
        <v>210</v>
      </c>
      <c r="AG346" s="152">
        <v>1</v>
      </c>
      <c r="AH346" s="145">
        <f>L346+O346+R346+U346+X346+AA346+AD346</f>
        <v>60</v>
      </c>
      <c r="AI346" s="139">
        <f t="shared" si="55"/>
        <v>4710</v>
      </c>
      <c r="AJ346" s="118">
        <f t="shared" si="53"/>
        <v>4710</v>
      </c>
      <c r="AM346" t="b">
        <f>D346='15.02.2022 Смета'!D348</f>
        <v>1</v>
      </c>
      <c r="AN346" t="b">
        <f>F346='15.02.2022 Смета'!E348</f>
        <v>1</v>
      </c>
      <c r="AO346" t="b">
        <f>G346='15.02.2022 Смета'!F348</f>
        <v>1</v>
      </c>
      <c r="AP346" t="b">
        <f>H346='15.02.2022 Смета'!G348</f>
        <v>1</v>
      </c>
    </row>
    <row r="347" spans="1:42" ht="27" customHeight="1" x14ac:dyDescent="0.25">
      <c r="A347" s="108">
        <v>284</v>
      </c>
      <c r="B347" s="8" t="s">
        <v>176</v>
      </c>
      <c r="C347" s="21" t="s">
        <v>177</v>
      </c>
      <c r="D347" s="22" t="s">
        <v>635</v>
      </c>
      <c r="E347" s="21" t="s">
        <v>453</v>
      </c>
      <c r="F347" s="35">
        <v>44674</v>
      </c>
      <c r="G347" s="35">
        <v>44675</v>
      </c>
      <c r="H347" s="21" t="s">
        <v>301</v>
      </c>
      <c r="I347" s="22" t="s">
        <v>453</v>
      </c>
      <c r="J347" s="35">
        <v>44674</v>
      </c>
      <c r="K347" s="35">
        <v>44675</v>
      </c>
      <c r="L347" s="10"/>
      <c r="M347" s="10">
        <v>3400</v>
      </c>
      <c r="N347" s="10">
        <f t="shared" si="46"/>
        <v>0</v>
      </c>
      <c r="O347" s="10"/>
      <c r="P347" s="10">
        <v>2900</v>
      </c>
      <c r="Q347" s="10">
        <f t="shared" si="47"/>
        <v>0</v>
      </c>
      <c r="R347" s="10"/>
      <c r="S347" s="10">
        <v>2800</v>
      </c>
      <c r="T347" s="10">
        <f t="shared" si="48"/>
        <v>0</v>
      </c>
      <c r="U347" s="10">
        <v>6</v>
      </c>
      <c r="V347" s="10">
        <v>150</v>
      </c>
      <c r="W347" s="10">
        <f t="shared" si="50"/>
        <v>900</v>
      </c>
      <c r="X347" s="10">
        <v>6</v>
      </c>
      <c r="Y347" s="10">
        <v>150</v>
      </c>
      <c r="Z347" s="10">
        <f t="shared" si="51"/>
        <v>900</v>
      </c>
      <c r="AA347" s="10">
        <v>6</v>
      </c>
      <c r="AB347" s="10">
        <v>150</v>
      </c>
      <c r="AC347" s="10">
        <f t="shared" si="52"/>
        <v>900</v>
      </c>
      <c r="AD347" s="11">
        <v>18</v>
      </c>
      <c r="AE347" s="26">
        <v>7</v>
      </c>
      <c r="AF347" s="7">
        <f t="shared" si="49"/>
        <v>126</v>
      </c>
      <c r="AG347" s="152">
        <v>1</v>
      </c>
      <c r="AH347" s="145">
        <f>L347+O347+R347+U347+X347+AA347+AD347</f>
        <v>36</v>
      </c>
      <c r="AI347" s="139">
        <f t="shared" si="55"/>
        <v>2826</v>
      </c>
      <c r="AJ347" s="118">
        <f t="shared" si="53"/>
        <v>2826</v>
      </c>
      <c r="AM347" t="b">
        <f>D347='15.02.2022 Смета'!D349</f>
        <v>1</v>
      </c>
      <c r="AN347" t="b">
        <f>F347='15.02.2022 Смета'!E349</f>
        <v>1</v>
      </c>
      <c r="AO347" t="b">
        <f>G347='15.02.2022 Смета'!F349</f>
        <v>1</v>
      </c>
      <c r="AP347" t="b">
        <f>H347='15.02.2022 Смета'!G349</f>
        <v>1</v>
      </c>
    </row>
    <row r="348" spans="1:42" ht="15" customHeight="1" x14ac:dyDescent="0.25">
      <c r="A348" s="106"/>
      <c r="B348" s="96"/>
      <c r="C348" s="97"/>
      <c r="D348" s="179" t="s">
        <v>888</v>
      </c>
      <c r="E348" s="99"/>
      <c r="F348" s="99"/>
      <c r="G348" s="99"/>
      <c r="H348" s="99"/>
      <c r="I348" s="99"/>
      <c r="J348" s="99"/>
      <c r="K348" s="99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2"/>
      <c r="AE348" s="79"/>
      <c r="AF348" s="79"/>
      <c r="AG348" s="153"/>
      <c r="AH348" s="151"/>
      <c r="AI348" s="151"/>
      <c r="AJ348" s="164"/>
      <c r="AM348" t="b">
        <f>D348='15.02.2022 Смета'!D350</f>
        <v>1</v>
      </c>
      <c r="AN348" t="b">
        <f>F348='15.02.2022 Смета'!E350</f>
        <v>1</v>
      </c>
      <c r="AO348" t="b">
        <f>G348='15.02.2022 Смета'!F350</f>
        <v>1</v>
      </c>
      <c r="AP348" t="b">
        <f>H348='15.02.2022 Смета'!G350</f>
        <v>1</v>
      </c>
    </row>
    <row r="349" spans="1:42" ht="27" customHeight="1" x14ac:dyDescent="0.25">
      <c r="A349" s="108">
        <v>285</v>
      </c>
      <c r="B349" s="8" t="s">
        <v>21</v>
      </c>
      <c r="C349" s="21" t="s">
        <v>125</v>
      </c>
      <c r="D349" s="22" t="s">
        <v>185</v>
      </c>
      <c r="E349" s="21" t="s">
        <v>740</v>
      </c>
      <c r="F349" s="35">
        <v>44672</v>
      </c>
      <c r="G349" s="35">
        <v>44675</v>
      </c>
      <c r="H349" s="21" t="s">
        <v>982</v>
      </c>
      <c r="I349" s="22" t="s">
        <v>740</v>
      </c>
      <c r="J349" s="35">
        <v>44672</v>
      </c>
      <c r="K349" s="35">
        <v>44675</v>
      </c>
      <c r="L349" s="10"/>
      <c r="M349" s="10">
        <v>3400</v>
      </c>
      <c r="N349" s="10">
        <f t="shared" si="46"/>
        <v>0</v>
      </c>
      <c r="O349" s="10"/>
      <c r="P349" s="10">
        <v>2900</v>
      </c>
      <c r="Q349" s="10">
        <f t="shared" si="47"/>
        <v>0</v>
      </c>
      <c r="R349" s="10"/>
      <c r="S349" s="10">
        <v>2800</v>
      </c>
      <c r="T349" s="10">
        <f t="shared" si="48"/>
        <v>0</v>
      </c>
      <c r="U349" s="10">
        <v>28</v>
      </c>
      <c r="V349" s="10">
        <v>150</v>
      </c>
      <c r="W349" s="10">
        <f t="shared" si="50"/>
        <v>4200</v>
      </c>
      <c r="X349" s="10">
        <v>28</v>
      </c>
      <c r="Y349" s="10">
        <v>150</v>
      </c>
      <c r="Z349" s="10">
        <f t="shared" si="51"/>
        <v>4200</v>
      </c>
      <c r="AA349" s="10">
        <v>28</v>
      </c>
      <c r="AB349" s="10">
        <v>150</v>
      </c>
      <c r="AC349" s="10">
        <f t="shared" si="52"/>
        <v>4200</v>
      </c>
      <c r="AD349" s="11">
        <v>84</v>
      </c>
      <c r="AE349" s="26">
        <v>7</v>
      </c>
      <c r="AF349" s="7">
        <f t="shared" si="49"/>
        <v>588</v>
      </c>
      <c r="AG349" s="152">
        <v>1</v>
      </c>
      <c r="AH349" s="145">
        <f t="shared" ref="AH349:AH355" si="56">L349+O349+R349+U349+X349+AA349+AD349</f>
        <v>168</v>
      </c>
      <c r="AI349" s="139">
        <f t="shared" si="55"/>
        <v>13188</v>
      </c>
      <c r="AJ349" s="118">
        <f t="shared" si="53"/>
        <v>13188</v>
      </c>
      <c r="AM349" t="b">
        <f>D349='15.02.2022 Смета'!D351</f>
        <v>1</v>
      </c>
      <c r="AN349" t="b">
        <f>F349='15.02.2022 Смета'!E351</f>
        <v>1</v>
      </c>
      <c r="AO349" t="b">
        <f>G349='15.02.2022 Смета'!F351</f>
        <v>1</v>
      </c>
      <c r="AP349" t="b">
        <f>H349='15.02.2022 Смета'!G351</f>
        <v>0</v>
      </c>
    </row>
    <row r="350" spans="1:42" ht="27" customHeight="1" x14ac:dyDescent="0.25">
      <c r="A350" s="108">
        <v>286</v>
      </c>
      <c r="B350" s="8" t="s">
        <v>21</v>
      </c>
      <c r="C350" s="21" t="s">
        <v>125</v>
      </c>
      <c r="D350" s="22" t="s">
        <v>636</v>
      </c>
      <c r="E350" s="21" t="s">
        <v>340</v>
      </c>
      <c r="F350" s="35">
        <v>44672</v>
      </c>
      <c r="G350" s="35">
        <v>44675</v>
      </c>
      <c r="H350" s="21" t="s">
        <v>982</v>
      </c>
      <c r="I350" s="22" t="s">
        <v>300</v>
      </c>
      <c r="J350" s="35">
        <v>44672</v>
      </c>
      <c r="K350" s="35">
        <v>44675</v>
      </c>
      <c r="L350" s="10"/>
      <c r="M350" s="10">
        <v>3400</v>
      </c>
      <c r="N350" s="10">
        <f t="shared" si="46"/>
        <v>0</v>
      </c>
      <c r="O350" s="10"/>
      <c r="P350" s="10">
        <v>2900</v>
      </c>
      <c r="Q350" s="10">
        <f t="shared" si="47"/>
        <v>0</v>
      </c>
      <c r="R350" s="10"/>
      <c r="S350" s="10">
        <v>2800</v>
      </c>
      <c r="T350" s="10">
        <f t="shared" si="48"/>
        <v>0</v>
      </c>
      <c r="U350" s="10">
        <v>28</v>
      </c>
      <c r="V350" s="10">
        <v>150</v>
      </c>
      <c r="W350" s="10">
        <f t="shared" si="50"/>
        <v>4200</v>
      </c>
      <c r="X350" s="10">
        <v>28</v>
      </c>
      <c r="Y350" s="10">
        <v>150</v>
      </c>
      <c r="Z350" s="10">
        <f t="shared" si="51"/>
        <v>4200</v>
      </c>
      <c r="AA350" s="10">
        <v>28</v>
      </c>
      <c r="AB350" s="10">
        <v>150</v>
      </c>
      <c r="AC350" s="10">
        <f t="shared" si="52"/>
        <v>4200</v>
      </c>
      <c r="AD350" s="11">
        <v>84</v>
      </c>
      <c r="AE350" s="26">
        <v>7</v>
      </c>
      <c r="AF350" s="7">
        <f t="shared" si="49"/>
        <v>588</v>
      </c>
      <c r="AG350" s="152">
        <v>1</v>
      </c>
      <c r="AH350" s="145">
        <f t="shared" si="56"/>
        <v>168</v>
      </c>
      <c r="AI350" s="139">
        <f t="shared" si="55"/>
        <v>13188</v>
      </c>
      <c r="AJ350" s="118">
        <f t="shared" si="53"/>
        <v>13188</v>
      </c>
      <c r="AM350" t="b">
        <f>D350='15.02.2022 Смета'!D352</f>
        <v>1</v>
      </c>
      <c r="AN350" t="b">
        <f>F350='15.02.2022 Смета'!E352</f>
        <v>1</v>
      </c>
      <c r="AO350" t="b">
        <f>G350='15.02.2022 Смета'!F352</f>
        <v>1</v>
      </c>
      <c r="AP350" t="b">
        <f>H350='15.02.2022 Смета'!G352</f>
        <v>0</v>
      </c>
    </row>
    <row r="351" spans="1:42" ht="27" customHeight="1" x14ac:dyDescent="0.25">
      <c r="A351" s="108">
        <v>287</v>
      </c>
      <c r="B351" s="8" t="s">
        <v>21</v>
      </c>
      <c r="C351" s="21" t="s">
        <v>125</v>
      </c>
      <c r="D351" s="33" t="s">
        <v>42</v>
      </c>
      <c r="E351" s="21" t="s">
        <v>983</v>
      </c>
      <c r="F351" s="35">
        <v>44672</v>
      </c>
      <c r="G351" s="35">
        <v>44675</v>
      </c>
      <c r="H351" s="21" t="s">
        <v>982</v>
      </c>
      <c r="I351" s="22" t="s">
        <v>429</v>
      </c>
      <c r="J351" s="35">
        <v>44672</v>
      </c>
      <c r="K351" s="35">
        <v>44675</v>
      </c>
      <c r="L351" s="10"/>
      <c r="M351" s="10">
        <v>3400</v>
      </c>
      <c r="N351" s="10">
        <f t="shared" si="46"/>
        <v>0</v>
      </c>
      <c r="O351" s="10"/>
      <c r="P351" s="10">
        <v>2900</v>
      </c>
      <c r="Q351" s="10">
        <f t="shared" si="47"/>
        <v>0</v>
      </c>
      <c r="R351" s="10"/>
      <c r="S351" s="10">
        <v>2800</v>
      </c>
      <c r="T351" s="10">
        <f t="shared" si="48"/>
        <v>0</v>
      </c>
      <c r="U351" s="10">
        <v>28</v>
      </c>
      <c r="V351" s="10">
        <v>150</v>
      </c>
      <c r="W351" s="10">
        <f t="shared" si="50"/>
        <v>4200</v>
      </c>
      <c r="X351" s="10">
        <v>28</v>
      </c>
      <c r="Y351" s="10">
        <v>150</v>
      </c>
      <c r="Z351" s="10">
        <f t="shared" si="51"/>
        <v>4200</v>
      </c>
      <c r="AA351" s="10">
        <v>28</v>
      </c>
      <c r="AB351" s="10">
        <v>150</v>
      </c>
      <c r="AC351" s="10">
        <f t="shared" si="52"/>
        <v>4200</v>
      </c>
      <c r="AD351" s="11">
        <v>84</v>
      </c>
      <c r="AE351" s="26">
        <v>7</v>
      </c>
      <c r="AF351" s="7">
        <f t="shared" si="49"/>
        <v>588</v>
      </c>
      <c r="AG351" s="152">
        <v>1</v>
      </c>
      <c r="AH351" s="145">
        <f t="shared" si="56"/>
        <v>168</v>
      </c>
      <c r="AI351" s="139">
        <f t="shared" si="55"/>
        <v>13188</v>
      </c>
      <c r="AJ351" s="118">
        <f t="shared" si="53"/>
        <v>13188</v>
      </c>
      <c r="AM351" t="b">
        <f>D351='15.02.2022 Смета'!D353</f>
        <v>1</v>
      </c>
      <c r="AN351" t="b">
        <f>F351='15.02.2022 Смета'!E353</f>
        <v>1</v>
      </c>
      <c r="AO351" t="b">
        <f>G351='15.02.2022 Смета'!F353</f>
        <v>1</v>
      </c>
      <c r="AP351" t="b">
        <f>H351='15.02.2022 Смета'!G353</f>
        <v>0</v>
      </c>
    </row>
    <row r="352" spans="1:42" ht="27" customHeight="1" x14ac:dyDescent="0.25">
      <c r="A352" s="108">
        <v>288</v>
      </c>
      <c r="B352" s="8" t="s">
        <v>21</v>
      </c>
      <c r="C352" s="21" t="s">
        <v>125</v>
      </c>
      <c r="D352" s="22" t="s">
        <v>42</v>
      </c>
      <c r="E352" s="21" t="s">
        <v>740</v>
      </c>
      <c r="F352" s="35">
        <v>44732</v>
      </c>
      <c r="G352" s="35">
        <v>44735</v>
      </c>
      <c r="H352" s="21" t="s">
        <v>982</v>
      </c>
      <c r="I352" s="22" t="s">
        <v>740</v>
      </c>
      <c r="J352" s="35">
        <v>44732</v>
      </c>
      <c r="K352" s="35">
        <v>44735</v>
      </c>
      <c r="L352" s="10"/>
      <c r="M352" s="10">
        <v>3400</v>
      </c>
      <c r="N352" s="10">
        <f t="shared" si="46"/>
        <v>0</v>
      </c>
      <c r="O352" s="10"/>
      <c r="P352" s="10">
        <v>2900</v>
      </c>
      <c r="Q352" s="10">
        <f t="shared" si="47"/>
        <v>0</v>
      </c>
      <c r="R352" s="10"/>
      <c r="S352" s="10">
        <v>2800</v>
      </c>
      <c r="T352" s="10">
        <f t="shared" si="48"/>
        <v>0</v>
      </c>
      <c r="U352" s="10">
        <v>42</v>
      </c>
      <c r="V352" s="10">
        <v>150</v>
      </c>
      <c r="W352" s="10">
        <f t="shared" si="50"/>
        <v>6300</v>
      </c>
      <c r="X352" s="10">
        <v>42</v>
      </c>
      <c r="Y352" s="10">
        <v>150</v>
      </c>
      <c r="Z352" s="10">
        <f t="shared" si="51"/>
        <v>6300</v>
      </c>
      <c r="AA352" s="10">
        <v>42</v>
      </c>
      <c r="AB352" s="10">
        <v>150</v>
      </c>
      <c r="AC352" s="10">
        <f t="shared" si="52"/>
        <v>6300</v>
      </c>
      <c r="AD352" s="11">
        <v>126</v>
      </c>
      <c r="AE352" s="26">
        <v>7</v>
      </c>
      <c r="AF352" s="7">
        <f t="shared" si="49"/>
        <v>882</v>
      </c>
      <c r="AG352" s="152">
        <v>1</v>
      </c>
      <c r="AH352" s="145">
        <f t="shared" si="56"/>
        <v>252</v>
      </c>
      <c r="AI352" s="139">
        <f t="shared" si="55"/>
        <v>19782</v>
      </c>
      <c r="AJ352" s="118">
        <f t="shared" si="53"/>
        <v>19782</v>
      </c>
      <c r="AM352" t="b">
        <f>D352='15.02.2022 Смета'!D354</f>
        <v>1</v>
      </c>
      <c r="AN352" t="b">
        <f>F352='15.02.2022 Смета'!E354</f>
        <v>1</v>
      </c>
      <c r="AO352" t="b">
        <f>G352='15.02.2022 Смета'!F354</f>
        <v>1</v>
      </c>
      <c r="AP352" t="b">
        <f>H352='15.02.2022 Смета'!G354</f>
        <v>0</v>
      </c>
    </row>
    <row r="353" spans="1:42" ht="27" customHeight="1" x14ac:dyDescent="0.25">
      <c r="A353" s="108">
        <v>289</v>
      </c>
      <c r="B353" s="8" t="s">
        <v>21</v>
      </c>
      <c r="C353" s="21" t="s">
        <v>125</v>
      </c>
      <c r="D353" s="22" t="s">
        <v>637</v>
      </c>
      <c r="E353" s="21" t="s">
        <v>340</v>
      </c>
      <c r="F353" s="35">
        <v>44732</v>
      </c>
      <c r="G353" s="35">
        <v>44735</v>
      </c>
      <c r="H353" s="21" t="s">
        <v>993</v>
      </c>
      <c r="I353" s="22" t="s">
        <v>340</v>
      </c>
      <c r="J353" s="35">
        <v>44732</v>
      </c>
      <c r="K353" s="35">
        <v>44735</v>
      </c>
      <c r="L353" s="10">
        <v>2</v>
      </c>
      <c r="M353" s="10">
        <v>3400</v>
      </c>
      <c r="N353" s="10">
        <f t="shared" si="46"/>
        <v>6800</v>
      </c>
      <c r="O353" s="10">
        <v>2</v>
      </c>
      <c r="P353" s="10">
        <v>2900</v>
      </c>
      <c r="Q353" s="10">
        <f t="shared" si="47"/>
        <v>5800</v>
      </c>
      <c r="R353" s="10">
        <v>2</v>
      </c>
      <c r="S353" s="10">
        <v>2800</v>
      </c>
      <c r="T353" s="10">
        <f t="shared" si="48"/>
        <v>5600</v>
      </c>
      <c r="U353" s="10">
        <v>14</v>
      </c>
      <c r="V353" s="10">
        <v>150</v>
      </c>
      <c r="W353" s="10">
        <f t="shared" si="50"/>
        <v>2100</v>
      </c>
      <c r="X353" s="10">
        <v>14</v>
      </c>
      <c r="Y353" s="10">
        <v>150</v>
      </c>
      <c r="Z353" s="10">
        <f t="shared" si="51"/>
        <v>2100</v>
      </c>
      <c r="AA353" s="10">
        <v>14</v>
      </c>
      <c r="AB353" s="10">
        <v>150</v>
      </c>
      <c r="AC353" s="10">
        <f t="shared" si="52"/>
        <v>2100</v>
      </c>
      <c r="AD353" s="11">
        <v>48</v>
      </c>
      <c r="AE353" s="26">
        <v>7</v>
      </c>
      <c r="AF353" s="7">
        <f t="shared" si="49"/>
        <v>336</v>
      </c>
      <c r="AG353" s="152">
        <v>1</v>
      </c>
      <c r="AH353" s="139">
        <f t="shared" si="56"/>
        <v>96</v>
      </c>
      <c r="AI353" s="139">
        <f t="shared" si="55"/>
        <v>24836</v>
      </c>
      <c r="AJ353" s="109">
        <f t="shared" si="53"/>
        <v>24836</v>
      </c>
      <c r="AM353" t="b">
        <f>D353='15.02.2022 Смета'!D355</f>
        <v>1</v>
      </c>
      <c r="AN353" t="b">
        <f>F353='15.02.2022 Смета'!E355</f>
        <v>1</v>
      </c>
      <c r="AO353" t="b">
        <f>G353='15.02.2022 Смета'!F355</f>
        <v>1</v>
      </c>
      <c r="AP353" t="b">
        <f>H353='15.02.2022 Смета'!G355</f>
        <v>0</v>
      </c>
    </row>
    <row r="354" spans="1:42" ht="27" customHeight="1" x14ac:dyDescent="0.25">
      <c r="A354" s="108">
        <v>290</v>
      </c>
      <c r="B354" s="8" t="s">
        <v>21</v>
      </c>
      <c r="C354" s="21" t="s">
        <v>125</v>
      </c>
      <c r="D354" s="22" t="s">
        <v>545</v>
      </c>
      <c r="E354" s="21" t="s">
        <v>983</v>
      </c>
      <c r="F354" s="35">
        <v>44732</v>
      </c>
      <c r="G354" s="35">
        <v>44735</v>
      </c>
      <c r="H354" s="21" t="s">
        <v>993</v>
      </c>
      <c r="I354" s="22" t="s">
        <v>429</v>
      </c>
      <c r="J354" s="35">
        <v>44732</v>
      </c>
      <c r="K354" s="35">
        <v>44735</v>
      </c>
      <c r="L354" s="28"/>
      <c r="M354" s="10">
        <v>3400</v>
      </c>
      <c r="N354" s="10">
        <f t="shared" si="46"/>
        <v>0</v>
      </c>
      <c r="O354" s="28"/>
      <c r="P354" s="10">
        <v>2900</v>
      </c>
      <c r="Q354" s="10">
        <f t="shared" si="47"/>
        <v>0</v>
      </c>
      <c r="R354" s="28"/>
      <c r="S354" s="10">
        <v>2800</v>
      </c>
      <c r="T354" s="10">
        <f t="shared" si="48"/>
        <v>0</v>
      </c>
      <c r="U354" s="10">
        <v>14</v>
      </c>
      <c r="V354" s="10">
        <v>150</v>
      </c>
      <c r="W354" s="10">
        <f t="shared" si="50"/>
        <v>2100</v>
      </c>
      <c r="X354" s="10">
        <v>14</v>
      </c>
      <c r="Y354" s="10">
        <v>150</v>
      </c>
      <c r="Z354" s="10">
        <f t="shared" si="51"/>
        <v>2100</v>
      </c>
      <c r="AA354" s="10">
        <v>14</v>
      </c>
      <c r="AB354" s="10">
        <v>150</v>
      </c>
      <c r="AC354" s="10">
        <f t="shared" si="52"/>
        <v>2100</v>
      </c>
      <c r="AD354" s="11">
        <v>42</v>
      </c>
      <c r="AE354" s="26">
        <v>7</v>
      </c>
      <c r="AF354" s="7">
        <f t="shared" si="49"/>
        <v>294</v>
      </c>
      <c r="AG354" s="152">
        <v>1</v>
      </c>
      <c r="AH354" s="139">
        <f t="shared" si="56"/>
        <v>84</v>
      </c>
      <c r="AI354" s="139">
        <f t="shared" si="55"/>
        <v>6594</v>
      </c>
      <c r="AJ354" s="109">
        <f t="shared" si="53"/>
        <v>6594</v>
      </c>
      <c r="AM354" t="b">
        <f>D354='15.02.2022 Смета'!D356</f>
        <v>1</v>
      </c>
      <c r="AN354" t="b">
        <f>F354='15.02.2022 Смета'!E356</f>
        <v>1</v>
      </c>
      <c r="AO354" t="b">
        <f>G354='15.02.2022 Смета'!F356</f>
        <v>1</v>
      </c>
      <c r="AP354" t="b">
        <f>H354='15.02.2022 Смета'!G356</f>
        <v>0</v>
      </c>
    </row>
    <row r="355" spans="1:42" ht="27" customHeight="1" x14ac:dyDescent="0.25">
      <c r="A355" s="108">
        <v>291</v>
      </c>
      <c r="B355" s="8"/>
      <c r="C355" s="21" t="s">
        <v>125</v>
      </c>
      <c r="D355" s="57" t="s">
        <v>909</v>
      </c>
      <c r="E355" s="21" t="s">
        <v>747</v>
      </c>
      <c r="F355" s="35">
        <v>44832</v>
      </c>
      <c r="G355" s="35">
        <v>44834</v>
      </c>
      <c r="H355" s="21" t="s">
        <v>993</v>
      </c>
      <c r="I355" s="57" t="s">
        <v>921</v>
      </c>
      <c r="J355" s="62">
        <v>44832</v>
      </c>
      <c r="K355" s="62">
        <v>44834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>
        <v>19</v>
      </c>
      <c r="V355" s="10">
        <v>150</v>
      </c>
      <c r="W355" s="10">
        <f t="shared" si="50"/>
        <v>2850</v>
      </c>
      <c r="X355" s="10">
        <v>19</v>
      </c>
      <c r="Y355" s="10">
        <v>150</v>
      </c>
      <c r="Z355" s="10">
        <f t="shared" si="51"/>
        <v>2850</v>
      </c>
      <c r="AA355" s="10">
        <v>18</v>
      </c>
      <c r="AB355" s="10">
        <v>150</v>
      </c>
      <c r="AC355" s="10">
        <f t="shared" si="52"/>
        <v>2700</v>
      </c>
      <c r="AD355" s="11">
        <v>80</v>
      </c>
      <c r="AE355" s="26">
        <v>7</v>
      </c>
      <c r="AF355" s="7">
        <v>549</v>
      </c>
      <c r="AG355" s="152">
        <v>1</v>
      </c>
      <c r="AH355" s="139">
        <f t="shared" si="56"/>
        <v>136</v>
      </c>
      <c r="AI355" s="139">
        <f t="shared" si="55"/>
        <v>8949</v>
      </c>
      <c r="AJ355" s="109">
        <f t="shared" si="53"/>
        <v>8949</v>
      </c>
      <c r="AK355" s="161"/>
      <c r="AM355" t="b">
        <f>D355='15.02.2022 Смета'!D357</f>
        <v>1</v>
      </c>
      <c r="AN355" t="b">
        <f>F355='15.02.2022 Смета'!E357</f>
        <v>1</v>
      </c>
      <c r="AO355" t="b">
        <f>G355='15.02.2022 Смета'!F357</f>
        <v>1</v>
      </c>
      <c r="AP355" t="b">
        <f>H355='15.02.2022 Смета'!G357</f>
        <v>0</v>
      </c>
    </row>
    <row r="356" spans="1:42" x14ac:dyDescent="0.25">
      <c r="A356" s="106"/>
      <c r="B356" s="96"/>
      <c r="C356" s="97"/>
      <c r="D356" s="179" t="s">
        <v>889</v>
      </c>
      <c r="E356" s="99"/>
      <c r="F356" s="99"/>
      <c r="G356" s="99"/>
      <c r="H356" s="99"/>
      <c r="I356" s="99"/>
      <c r="J356" s="99"/>
      <c r="K356" s="99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2"/>
      <c r="AE356" s="79"/>
      <c r="AF356" s="79"/>
      <c r="AG356" s="153"/>
      <c r="AH356" s="151"/>
      <c r="AI356" s="151"/>
      <c r="AJ356" s="164"/>
      <c r="AK356" s="150"/>
      <c r="AM356" t="b">
        <f>D356='15.02.2022 Смета'!D358</f>
        <v>1</v>
      </c>
      <c r="AN356" t="b">
        <f>F356='15.02.2022 Смета'!E358</f>
        <v>1</v>
      </c>
      <c r="AO356" t="b">
        <f>G356='15.02.2022 Смета'!F358</f>
        <v>1</v>
      </c>
      <c r="AP356" t="b">
        <f>H356='15.02.2022 Смета'!G358</f>
        <v>1</v>
      </c>
    </row>
    <row r="357" spans="1:42" ht="27" customHeight="1" x14ac:dyDescent="0.25">
      <c r="A357" s="108">
        <v>292</v>
      </c>
      <c r="B357" s="8" t="s">
        <v>235</v>
      </c>
      <c r="C357" s="21" t="s">
        <v>111</v>
      </c>
      <c r="D357" s="22" t="s">
        <v>638</v>
      </c>
      <c r="E357" s="21" t="s">
        <v>495</v>
      </c>
      <c r="F357" s="35">
        <v>44632</v>
      </c>
      <c r="G357" s="35">
        <v>44632</v>
      </c>
      <c r="H357" s="21" t="s">
        <v>301</v>
      </c>
      <c r="I357" s="22" t="s">
        <v>495</v>
      </c>
      <c r="J357" s="35">
        <v>44632</v>
      </c>
      <c r="K357" s="35">
        <v>44632</v>
      </c>
      <c r="L357" s="10"/>
      <c r="M357" s="10">
        <v>3400</v>
      </c>
      <c r="N357" s="10">
        <f t="shared" si="46"/>
        <v>0</v>
      </c>
      <c r="O357" s="10"/>
      <c r="P357" s="10">
        <v>2900</v>
      </c>
      <c r="Q357" s="10">
        <f t="shared" si="47"/>
        <v>0</v>
      </c>
      <c r="R357" s="10"/>
      <c r="S357" s="10">
        <v>2800</v>
      </c>
      <c r="T357" s="10">
        <f t="shared" si="48"/>
        <v>0</v>
      </c>
      <c r="U357" s="10">
        <v>32</v>
      </c>
      <c r="V357" s="10">
        <v>150</v>
      </c>
      <c r="W357" s="10">
        <f t="shared" si="50"/>
        <v>4800</v>
      </c>
      <c r="X357" s="10">
        <v>32</v>
      </c>
      <c r="Y357" s="10">
        <v>150</v>
      </c>
      <c r="Z357" s="10">
        <f t="shared" si="51"/>
        <v>4800</v>
      </c>
      <c r="AA357" s="10">
        <v>64</v>
      </c>
      <c r="AB357" s="10">
        <v>150</v>
      </c>
      <c r="AC357" s="10">
        <f t="shared" si="52"/>
        <v>9600</v>
      </c>
      <c r="AD357" s="11"/>
      <c r="AE357" s="26">
        <v>7</v>
      </c>
      <c r="AF357" s="7">
        <f t="shared" si="49"/>
        <v>0</v>
      </c>
      <c r="AG357" s="152">
        <v>1</v>
      </c>
      <c r="AH357" s="139">
        <f>L357+O357+R357+U357+X357+AA357+AD357</f>
        <v>128</v>
      </c>
      <c r="AI357" s="139">
        <f t="shared" si="55"/>
        <v>19200</v>
      </c>
      <c r="AJ357" s="109">
        <f t="shared" si="53"/>
        <v>19200</v>
      </c>
      <c r="AM357" t="b">
        <f>D357='15.02.2022 Смета'!D359</f>
        <v>1</v>
      </c>
      <c r="AN357" t="b">
        <f>F357='15.02.2022 Смета'!E359</f>
        <v>1</v>
      </c>
      <c r="AO357" t="b">
        <f>G357='15.02.2022 Смета'!F359</f>
        <v>1</v>
      </c>
      <c r="AP357" t="b">
        <f>H357='15.02.2022 Смета'!G359</f>
        <v>1</v>
      </c>
    </row>
    <row r="358" spans="1:42" ht="27" customHeight="1" x14ac:dyDescent="0.25">
      <c r="A358" s="108">
        <v>293</v>
      </c>
      <c r="B358" s="8" t="s">
        <v>235</v>
      </c>
      <c r="C358" s="21" t="s">
        <v>111</v>
      </c>
      <c r="D358" s="22" t="s">
        <v>639</v>
      </c>
      <c r="E358" s="21" t="s">
        <v>1051</v>
      </c>
      <c r="F358" s="35">
        <v>44751</v>
      </c>
      <c r="G358" s="35">
        <v>44751</v>
      </c>
      <c r="H358" s="21" t="s">
        <v>301</v>
      </c>
      <c r="I358" s="22" t="s">
        <v>741</v>
      </c>
      <c r="J358" s="35">
        <v>44751</v>
      </c>
      <c r="K358" s="35">
        <v>44751</v>
      </c>
      <c r="L358" s="10"/>
      <c r="M358" s="10">
        <v>3400</v>
      </c>
      <c r="N358" s="10">
        <f t="shared" si="46"/>
        <v>0</v>
      </c>
      <c r="O358" s="10"/>
      <c r="P358" s="10">
        <v>2900</v>
      </c>
      <c r="Q358" s="10">
        <f t="shared" si="47"/>
        <v>0</v>
      </c>
      <c r="R358" s="10"/>
      <c r="S358" s="10">
        <v>2800</v>
      </c>
      <c r="T358" s="10">
        <f t="shared" si="48"/>
        <v>0</v>
      </c>
      <c r="U358" s="10">
        <v>32</v>
      </c>
      <c r="V358" s="10">
        <v>150</v>
      </c>
      <c r="W358" s="10">
        <f t="shared" si="50"/>
        <v>4800</v>
      </c>
      <c r="X358" s="10">
        <v>32</v>
      </c>
      <c r="Y358" s="10">
        <v>150</v>
      </c>
      <c r="Z358" s="10">
        <f t="shared" si="51"/>
        <v>4800</v>
      </c>
      <c r="AA358" s="10">
        <v>64</v>
      </c>
      <c r="AB358" s="10">
        <v>150</v>
      </c>
      <c r="AC358" s="10">
        <f t="shared" si="52"/>
        <v>9600</v>
      </c>
      <c r="AD358" s="11">
        <v>128</v>
      </c>
      <c r="AE358" s="26">
        <v>7</v>
      </c>
      <c r="AF358" s="7">
        <f t="shared" si="49"/>
        <v>896</v>
      </c>
      <c r="AG358" s="152">
        <v>1</v>
      </c>
      <c r="AH358" s="139">
        <f>L358+O358+R358+U358+X358+AA358+AD358</f>
        <v>256</v>
      </c>
      <c r="AI358" s="139">
        <f t="shared" si="55"/>
        <v>20096</v>
      </c>
      <c r="AJ358" s="109">
        <f t="shared" si="53"/>
        <v>20096</v>
      </c>
      <c r="AM358" t="b">
        <f>D358='15.02.2022 Смета'!D360</f>
        <v>1</v>
      </c>
      <c r="AN358" t="b">
        <f>F358='15.02.2022 Смета'!E360</f>
        <v>1</v>
      </c>
      <c r="AO358" t="b">
        <f>G358='15.02.2022 Смета'!F360</f>
        <v>1</v>
      </c>
      <c r="AP358" t="b">
        <f>H358='15.02.2022 Смета'!G360</f>
        <v>1</v>
      </c>
    </row>
    <row r="359" spans="1:42" ht="13.9" customHeight="1" x14ac:dyDescent="0.25">
      <c r="A359" s="106"/>
      <c r="B359" s="96"/>
      <c r="C359" s="97"/>
      <c r="D359" s="179" t="s">
        <v>890</v>
      </c>
      <c r="E359" s="99"/>
      <c r="F359" s="99"/>
      <c r="G359" s="99"/>
      <c r="H359" s="99"/>
      <c r="I359" s="99"/>
      <c r="J359" s="99"/>
      <c r="K359" s="99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2"/>
      <c r="AE359" s="79"/>
      <c r="AF359" s="79"/>
      <c r="AG359" s="153"/>
      <c r="AH359" s="151"/>
      <c r="AI359" s="151"/>
      <c r="AJ359" s="164"/>
      <c r="AM359" t="b">
        <f>D359='15.02.2022 Смета'!D361</f>
        <v>1</v>
      </c>
      <c r="AN359" t="b">
        <f>F359='15.02.2022 Смета'!E361</f>
        <v>1</v>
      </c>
      <c r="AO359" t="b">
        <f>G359='15.02.2022 Смета'!F361</f>
        <v>1</v>
      </c>
      <c r="AP359" t="b">
        <f>H359='15.02.2022 Смета'!G361</f>
        <v>1</v>
      </c>
    </row>
    <row r="360" spans="1:42" ht="39.4" customHeight="1" x14ac:dyDescent="0.25">
      <c r="A360" s="108">
        <v>294</v>
      </c>
      <c r="B360" s="8" t="s">
        <v>274</v>
      </c>
      <c r="C360" s="21" t="s">
        <v>275</v>
      </c>
      <c r="D360" s="22" t="s">
        <v>81</v>
      </c>
      <c r="E360" s="21" t="s">
        <v>518</v>
      </c>
      <c r="F360" s="35">
        <v>44623</v>
      </c>
      <c r="G360" s="35">
        <v>44626</v>
      </c>
      <c r="H360" s="21" t="s">
        <v>309</v>
      </c>
      <c r="I360" s="22" t="s">
        <v>518</v>
      </c>
      <c r="J360" s="35">
        <v>44623</v>
      </c>
      <c r="K360" s="35">
        <v>44626</v>
      </c>
      <c r="L360" s="14"/>
      <c r="M360" s="10">
        <v>3400</v>
      </c>
      <c r="N360" s="10">
        <f t="shared" si="46"/>
        <v>0</v>
      </c>
      <c r="O360" s="14"/>
      <c r="P360" s="10">
        <v>2900</v>
      </c>
      <c r="Q360" s="10">
        <f t="shared" si="47"/>
        <v>0</v>
      </c>
      <c r="R360" s="14"/>
      <c r="S360" s="10">
        <v>2800</v>
      </c>
      <c r="T360" s="10">
        <f t="shared" si="48"/>
        <v>0</v>
      </c>
      <c r="U360" s="10">
        <v>65</v>
      </c>
      <c r="V360" s="10">
        <v>150</v>
      </c>
      <c r="W360" s="10">
        <f t="shared" si="50"/>
        <v>9750</v>
      </c>
      <c r="X360" s="10">
        <v>65</v>
      </c>
      <c r="Y360" s="10">
        <v>150</v>
      </c>
      <c r="Z360" s="10">
        <f t="shared" si="51"/>
        <v>9750</v>
      </c>
      <c r="AA360" s="10">
        <v>130</v>
      </c>
      <c r="AB360" s="10">
        <v>150</v>
      </c>
      <c r="AC360" s="10">
        <f t="shared" si="52"/>
        <v>19500</v>
      </c>
      <c r="AD360" s="10"/>
      <c r="AE360" s="26">
        <v>7</v>
      </c>
      <c r="AF360" s="7">
        <f t="shared" si="49"/>
        <v>0</v>
      </c>
      <c r="AG360" s="152">
        <v>1</v>
      </c>
      <c r="AH360" s="145">
        <f>L360+O360+R360+U360+X360+AA360+AD360</f>
        <v>260</v>
      </c>
      <c r="AI360" s="139">
        <f t="shared" si="55"/>
        <v>39000</v>
      </c>
      <c r="AJ360" s="118">
        <f t="shared" si="53"/>
        <v>39000</v>
      </c>
      <c r="AM360" t="b">
        <f>D360='15.02.2022 Смета'!D362</f>
        <v>1</v>
      </c>
      <c r="AN360" t="b">
        <f>F360='15.02.2022 Смета'!E362</f>
        <v>1</v>
      </c>
      <c r="AO360" t="b">
        <f>G360='15.02.2022 Смета'!F362</f>
        <v>1</v>
      </c>
      <c r="AP360" t="b">
        <f>H360='15.02.2022 Смета'!G362</f>
        <v>1</v>
      </c>
    </row>
    <row r="361" spans="1:42" ht="16.149999999999999" customHeight="1" x14ac:dyDescent="0.25">
      <c r="A361" s="108">
        <v>295</v>
      </c>
      <c r="B361" s="8" t="s">
        <v>274</v>
      </c>
      <c r="C361" s="21" t="s">
        <v>275</v>
      </c>
      <c r="D361" s="22" t="s">
        <v>69</v>
      </c>
      <c r="E361" s="21" t="s">
        <v>340</v>
      </c>
      <c r="F361" s="35">
        <v>44692</v>
      </c>
      <c r="G361" s="35">
        <v>44695</v>
      </c>
      <c r="H361" s="21" t="s">
        <v>301</v>
      </c>
      <c r="I361" s="22" t="s">
        <v>340</v>
      </c>
      <c r="J361" s="35">
        <v>44692</v>
      </c>
      <c r="K361" s="35">
        <v>44695</v>
      </c>
      <c r="L361" s="14"/>
      <c r="M361" s="10">
        <v>3400</v>
      </c>
      <c r="N361" s="10">
        <f t="shared" si="46"/>
        <v>0</v>
      </c>
      <c r="O361" s="14"/>
      <c r="P361" s="10">
        <v>2900</v>
      </c>
      <c r="Q361" s="10">
        <f t="shared" si="47"/>
        <v>0</v>
      </c>
      <c r="R361" s="14"/>
      <c r="S361" s="10">
        <v>2800</v>
      </c>
      <c r="T361" s="10">
        <f t="shared" si="48"/>
        <v>0</v>
      </c>
      <c r="U361" s="10">
        <v>50</v>
      </c>
      <c r="V361" s="10">
        <v>150</v>
      </c>
      <c r="W361" s="10">
        <f t="shared" si="50"/>
        <v>7500</v>
      </c>
      <c r="X361" s="10">
        <v>50</v>
      </c>
      <c r="Y361" s="10">
        <v>150</v>
      </c>
      <c r="Z361" s="10">
        <f t="shared" si="51"/>
        <v>7500</v>
      </c>
      <c r="AA361" s="10">
        <v>50</v>
      </c>
      <c r="AB361" s="10">
        <v>150</v>
      </c>
      <c r="AC361" s="10">
        <f t="shared" si="52"/>
        <v>7500</v>
      </c>
      <c r="AD361" s="10">
        <v>150</v>
      </c>
      <c r="AE361" s="26">
        <v>7</v>
      </c>
      <c r="AF361" s="7">
        <f t="shared" si="49"/>
        <v>1050</v>
      </c>
      <c r="AG361" s="152">
        <v>1</v>
      </c>
      <c r="AH361" s="145">
        <f>L361+O361+R361+U361+X361+AA361+AD361</f>
        <v>300</v>
      </c>
      <c r="AI361" s="139">
        <f t="shared" si="55"/>
        <v>23550</v>
      </c>
      <c r="AJ361" s="118">
        <f t="shared" si="53"/>
        <v>23550</v>
      </c>
      <c r="AM361" t="b">
        <f>D361='15.02.2022 Смета'!D363</f>
        <v>1</v>
      </c>
      <c r="AN361" t="b">
        <f>F361='15.02.2022 Смета'!E363</f>
        <v>1</v>
      </c>
      <c r="AO361" t="b">
        <f>G361='15.02.2022 Смета'!F363</f>
        <v>1</v>
      </c>
      <c r="AP361" t="b">
        <f>H361='15.02.2022 Смета'!G363</f>
        <v>1</v>
      </c>
    </row>
    <row r="362" spans="1:42" ht="16.149999999999999" customHeight="1" x14ac:dyDescent="0.25">
      <c r="A362" s="106"/>
      <c r="B362" s="96"/>
      <c r="C362" s="97"/>
      <c r="D362" s="179" t="s">
        <v>891</v>
      </c>
      <c r="E362" s="99"/>
      <c r="F362" s="99"/>
      <c r="G362" s="99"/>
      <c r="H362" s="99"/>
      <c r="I362" s="99"/>
      <c r="J362" s="99"/>
      <c r="K362" s="99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2"/>
      <c r="AE362" s="79"/>
      <c r="AF362" s="79"/>
      <c r="AG362" s="153"/>
      <c r="AH362" s="151"/>
      <c r="AI362" s="151"/>
      <c r="AJ362" s="164"/>
      <c r="AM362" t="b">
        <f>D362='15.02.2022 Смета'!D364</f>
        <v>1</v>
      </c>
      <c r="AN362" t="b">
        <f>F362='15.02.2022 Смета'!E364</f>
        <v>1</v>
      </c>
      <c r="AO362" t="b">
        <f>G362='15.02.2022 Смета'!F364</f>
        <v>1</v>
      </c>
      <c r="AP362" t="b">
        <f>H362='15.02.2022 Смета'!G364</f>
        <v>1</v>
      </c>
    </row>
    <row r="363" spans="1:42" ht="38.65" customHeight="1" x14ac:dyDescent="0.25">
      <c r="A363" s="108">
        <v>296</v>
      </c>
      <c r="B363" s="8" t="s">
        <v>165</v>
      </c>
      <c r="C363" s="8" t="s">
        <v>166</v>
      </c>
      <c r="D363" s="57" t="s">
        <v>255</v>
      </c>
      <c r="E363" s="9" t="s">
        <v>521</v>
      </c>
      <c r="F363" s="35">
        <v>44827</v>
      </c>
      <c r="G363" s="35">
        <v>44829</v>
      </c>
      <c r="H363" s="21" t="s">
        <v>367</v>
      </c>
      <c r="I363" s="57" t="s">
        <v>521</v>
      </c>
      <c r="J363" s="62">
        <v>44827</v>
      </c>
      <c r="K363" s="62">
        <v>44829</v>
      </c>
      <c r="L363" s="10">
        <v>4</v>
      </c>
      <c r="M363" s="10">
        <v>3400</v>
      </c>
      <c r="N363" s="10">
        <f t="shared" si="46"/>
        <v>13600</v>
      </c>
      <c r="O363" s="10">
        <v>4</v>
      </c>
      <c r="P363" s="10">
        <v>2900</v>
      </c>
      <c r="Q363" s="10">
        <f t="shared" si="47"/>
        <v>11600</v>
      </c>
      <c r="R363" s="10">
        <v>4</v>
      </c>
      <c r="S363" s="10">
        <v>2800</v>
      </c>
      <c r="T363" s="10">
        <f t="shared" si="48"/>
        <v>11200</v>
      </c>
      <c r="U363" s="10">
        <v>52</v>
      </c>
      <c r="V363" s="10">
        <v>150</v>
      </c>
      <c r="W363" s="10">
        <f t="shared" si="50"/>
        <v>7800</v>
      </c>
      <c r="X363" s="10">
        <v>52</v>
      </c>
      <c r="Y363" s="10">
        <v>150</v>
      </c>
      <c r="Z363" s="10">
        <f t="shared" si="51"/>
        <v>7800</v>
      </c>
      <c r="AA363" s="10">
        <v>52</v>
      </c>
      <c r="AB363" s="10">
        <v>150</v>
      </c>
      <c r="AC363" s="10">
        <f t="shared" si="52"/>
        <v>7800</v>
      </c>
      <c r="AD363" s="11">
        <v>220</v>
      </c>
      <c r="AE363" s="26">
        <v>7</v>
      </c>
      <c r="AF363" s="7">
        <f t="shared" si="49"/>
        <v>1540</v>
      </c>
      <c r="AG363" s="152">
        <v>1</v>
      </c>
      <c r="AH363" s="145">
        <f>L363+O363+R363+U363+X363+AA363+AD363</f>
        <v>388</v>
      </c>
      <c r="AI363" s="139">
        <f t="shared" si="55"/>
        <v>61340</v>
      </c>
      <c r="AJ363" s="118">
        <f t="shared" si="53"/>
        <v>61340</v>
      </c>
      <c r="AM363" t="b">
        <f>D363='15.02.2022 Смета'!D365</f>
        <v>1</v>
      </c>
      <c r="AN363" t="b">
        <f>F363='15.02.2022 Смета'!E365</f>
        <v>1</v>
      </c>
      <c r="AO363" t="b">
        <f>G363='15.02.2022 Смета'!F365</f>
        <v>1</v>
      </c>
      <c r="AP363" t="b">
        <f>H363='15.02.2022 Смета'!G365</f>
        <v>1</v>
      </c>
    </row>
    <row r="364" spans="1:42" x14ac:dyDescent="0.25">
      <c r="A364" s="106"/>
      <c r="B364" s="96"/>
      <c r="C364" s="97"/>
      <c r="D364" s="179" t="s">
        <v>915</v>
      </c>
      <c r="E364" s="99"/>
      <c r="F364" s="99"/>
      <c r="G364" s="99"/>
      <c r="H364" s="99"/>
      <c r="I364" s="99"/>
      <c r="J364" s="99"/>
      <c r="K364" s="99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2"/>
      <c r="AE364" s="79"/>
      <c r="AF364" s="79"/>
      <c r="AG364" s="153"/>
      <c r="AH364" s="151"/>
      <c r="AI364" s="151"/>
      <c r="AJ364" s="164"/>
      <c r="AM364" t="b">
        <f>D364='15.02.2022 Смета'!D366</f>
        <v>1</v>
      </c>
      <c r="AN364" t="b">
        <f>F364='15.02.2022 Смета'!E366</f>
        <v>1</v>
      </c>
      <c r="AO364" t="b">
        <f>G364='15.02.2022 Смета'!F366</f>
        <v>1</v>
      </c>
      <c r="AP364" t="b">
        <f>H364='15.02.2022 Смета'!G366</f>
        <v>1</v>
      </c>
    </row>
    <row r="365" spans="1:42" ht="39.4" customHeight="1" x14ac:dyDescent="0.25">
      <c r="A365" s="108">
        <v>297</v>
      </c>
      <c r="B365" s="15" t="s">
        <v>246</v>
      </c>
      <c r="C365" s="21" t="s">
        <v>247</v>
      </c>
      <c r="D365" s="22" t="s">
        <v>254</v>
      </c>
      <c r="E365" s="21" t="s">
        <v>1052</v>
      </c>
      <c r="F365" s="35">
        <v>44652</v>
      </c>
      <c r="G365" s="35">
        <v>44654</v>
      </c>
      <c r="H365" s="21" t="s">
        <v>309</v>
      </c>
      <c r="I365" s="22" t="s">
        <v>742</v>
      </c>
      <c r="J365" s="35">
        <v>44652</v>
      </c>
      <c r="K365" s="35">
        <v>44654</v>
      </c>
      <c r="L365" s="14"/>
      <c r="M365" s="10">
        <v>3400</v>
      </c>
      <c r="N365" s="10">
        <f t="shared" si="46"/>
        <v>0</v>
      </c>
      <c r="O365" s="14"/>
      <c r="P365" s="10">
        <v>2900</v>
      </c>
      <c r="Q365" s="10">
        <f t="shared" si="47"/>
        <v>0</v>
      </c>
      <c r="R365" s="14"/>
      <c r="S365" s="10">
        <v>2800</v>
      </c>
      <c r="T365" s="10">
        <f t="shared" si="48"/>
        <v>0</v>
      </c>
      <c r="U365" s="10">
        <v>82</v>
      </c>
      <c r="V365" s="10">
        <v>150</v>
      </c>
      <c r="W365" s="10">
        <f t="shared" si="50"/>
        <v>12300</v>
      </c>
      <c r="X365" s="10">
        <v>82</v>
      </c>
      <c r="Y365" s="10">
        <v>150</v>
      </c>
      <c r="Z365" s="10">
        <f t="shared" si="51"/>
        <v>12300</v>
      </c>
      <c r="AA365" s="10">
        <v>82</v>
      </c>
      <c r="AB365" s="10">
        <v>150</v>
      </c>
      <c r="AC365" s="10">
        <f t="shared" si="52"/>
        <v>12300</v>
      </c>
      <c r="AD365" s="10">
        <v>230</v>
      </c>
      <c r="AE365" s="26">
        <v>7</v>
      </c>
      <c r="AF365" s="7">
        <v>1795</v>
      </c>
      <c r="AG365" s="152">
        <v>1</v>
      </c>
      <c r="AH365" s="145">
        <f>L365+O365+R365+U365+X365+AA365+AD365</f>
        <v>476</v>
      </c>
      <c r="AI365" s="139">
        <f t="shared" si="55"/>
        <v>38695</v>
      </c>
      <c r="AJ365" s="118">
        <f t="shared" si="53"/>
        <v>38695</v>
      </c>
      <c r="AM365" t="b">
        <f>D365='15.02.2022 Смета'!D367</f>
        <v>1</v>
      </c>
      <c r="AN365" t="b">
        <f>F365='15.02.2022 Смета'!E367</f>
        <v>1</v>
      </c>
      <c r="AO365" t="b">
        <f>G365='15.02.2022 Смета'!F367</f>
        <v>1</v>
      </c>
      <c r="AP365" t="b">
        <f>H365='15.02.2022 Смета'!G367</f>
        <v>1</v>
      </c>
    </row>
    <row r="366" spans="1:42" ht="16.149999999999999" customHeight="1" x14ac:dyDescent="0.25">
      <c r="A366" s="108">
        <v>298</v>
      </c>
      <c r="B366" s="15" t="s">
        <v>246</v>
      </c>
      <c r="C366" s="21" t="s">
        <v>247</v>
      </c>
      <c r="D366" s="22" t="s">
        <v>69</v>
      </c>
      <c r="E366" s="21" t="s">
        <v>340</v>
      </c>
      <c r="F366" s="35">
        <v>44652</v>
      </c>
      <c r="G366" s="35">
        <v>44654</v>
      </c>
      <c r="H366" s="21" t="s">
        <v>309</v>
      </c>
      <c r="I366" s="22" t="s">
        <v>300</v>
      </c>
      <c r="J366" s="35">
        <v>44652</v>
      </c>
      <c r="K366" s="35">
        <v>44654</v>
      </c>
      <c r="L366" s="14"/>
      <c r="M366" s="10">
        <v>3400</v>
      </c>
      <c r="N366" s="10">
        <f t="shared" si="46"/>
        <v>0</v>
      </c>
      <c r="O366" s="14"/>
      <c r="P366" s="10">
        <v>2900</v>
      </c>
      <c r="Q366" s="10">
        <f t="shared" si="47"/>
        <v>0</v>
      </c>
      <c r="R366" s="14"/>
      <c r="S366" s="10">
        <v>2800</v>
      </c>
      <c r="T366" s="10">
        <f t="shared" si="48"/>
        <v>0</v>
      </c>
      <c r="U366" s="10">
        <v>44</v>
      </c>
      <c r="V366" s="10">
        <v>150</v>
      </c>
      <c r="W366" s="10">
        <f t="shared" si="50"/>
        <v>6600</v>
      </c>
      <c r="X366" s="10">
        <v>28</v>
      </c>
      <c r="Y366" s="10">
        <v>150</v>
      </c>
      <c r="Z366" s="10">
        <f t="shared" si="51"/>
        <v>4200</v>
      </c>
      <c r="AA366" s="10">
        <v>28</v>
      </c>
      <c r="AB366" s="10">
        <v>150</v>
      </c>
      <c r="AC366" s="10">
        <f t="shared" si="52"/>
        <v>4200</v>
      </c>
      <c r="AD366" s="10"/>
      <c r="AE366" s="26">
        <v>7</v>
      </c>
      <c r="AF366" s="7">
        <f t="shared" ref="AF366:AF445" si="57">AD366*AE366</f>
        <v>0</v>
      </c>
      <c r="AG366" s="152">
        <v>1</v>
      </c>
      <c r="AH366" s="145">
        <f>L366+O366+R366+U366+X366+AA366+AD366</f>
        <v>100</v>
      </c>
      <c r="AI366" s="139">
        <f t="shared" si="55"/>
        <v>15000</v>
      </c>
      <c r="AJ366" s="118">
        <f t="shared" si="53"/>
        <v>15000</v>
      </c>
      <c r="AM366" t="b">
        <f>D366='15.02.2022 Смета'!D368</f>
        <v>1</v>
      </c>
      <c r="AN366" t="b">
        <f>F366='15.02.2022 Смета'!E368</f>
        <v>1</v>
      </c>
      <c r="AO366" t="b">
        <f>G366='15.02.2022 Смета'!F368</f>
        <v>1</v>
      </c>
      <c r="AP366" t="b">
        <f>H366='15.02.2022 Смета'!G368</f>
        <v>1</v>
      </c>
    </row>
    <row r="367" spans="1:42" ht="16.899999999999999" customHeight="1" x14ac:dyDescent="0.25">
      <c r="A367" s="106"/>
      <c r="B367" s="96"/>
      <c r="C367" s="97"/>
      <c r="D367" s="179" t="s">
        <v>892</v>
      </c>
      <c r="E367" s="99"/>
      <c r="F367" s="99"/>
      <c r="G367" s="99"/>
      <c r="H367" s="99"/>
      <c r="I367" s="99"/>
      <c r="J367" s="99"/>
      <c r="K367" s="99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2"/>
      <c r="AE367" s="79"/>
      <c r="AF367" s="79"/>
      <c r="AG367" s="153"/>
      <c r="AH367" s="151"/>
      <c r="AI367" s="151"/>
      <c r="AJ367" s="164"/>
      <c r="AM367" t="b">
        <f>D367='15.02.2022 Смета'!D369</f>
        <v>1</v>
      </c>
      <c r="AN367" t="b">
        <f>F367='15.02.2022 Смета'!E369</f>
        <v>1</v>
      </c>
      <c r="AO367" t="b">
        <f>G367='15.02.2022 Смета'!F369</f>
        <v>1</v>
      </c>
      <c r="AP367" t="b">
        <f>H367='15.02.2022 Смета'!G369</f>
        <v>1</v>
      </c>
    </row>
    <row r="368" spans="1:42" ht="16.149999999999999" customHeight="1" x14ac:dyDescent="0.25">
      <c r="A368" s="108">
        <v>299</v>
      </c>
      <c r="B368" s="8" t="s">
        <v>196</v>
      </c>
      <c r="C368" s="21" t="s">
        <v>124</v>
      </c>
      <c r="D368" s="22" t="s">
        <v>174</v>
      </c>
      <c r="E368" s="21" t="s">
        <v>435</v>
      </c>
      <c r="F368" s="35">
        <v>44604</v>
      </c>
      <c r="G368" s="35">
        <v>44605</v>
      </c>
      <c r="H368" s="21" t="s">
        <v>318</v>
      </c>
      <c r="I368" s="22" t="s">
        <v>435</v>
      </c>
      <c r="J368" s="35">
        <v>44604</v>
      </c>
      <c r="K368" s="35">
        <v>44605</v>
      </c>
      <c r="L368" s="10"/>
      <c r="M368" s="10">
        <v>3400</v>
      </c>
      <c r="N368" s="10">
        <f t="shared" ref="N368:N446" si="58">L368*M368</f>
        <v>0</v>
      </c>
      <c r="O368" s="10"/>
      <c r="P368" s="10">
        <v>2900</v>
      </c>
      <c r="Q368" s="10">
        <f t="shared" ref="Q368:Q446" si="59">O368*P368</f>
        <v>0</v>
      </c>
      <c r="R368" s="10"/>
      <c r="S368" s="10">
        <v>2800</v>
      </c>
      <c r="T368" s="10">
        <f t="shared" ref="T368:T446" si="60">R368*S368</f>
        <v>0</v>
      </c>
      <c r="U368" s="10">
        <v>16</v>
      </c>
      <c r="V368" s="10">
        <v>150</v>
      </c>
      <c r="W368" s="10">
        <f t="shared" si="50"/>
        <v>2400</v>
      </c>
      <c r="X368" s="10">
        <v>16</v>
      </c>
      <c r="Y368" s="10">
        <v>150</v>
      </c>
      <c r="Z368" s="10">
        <f t="shared" si="51"/>
        <v>2400</v>
      </c>
      <c r="AA368" s="10">
        <v>32</v>
      </c>
      <c r="AB368" s="10">
        <v>150</v>
      </c>
      <c r="AC368" s="10">
        <f t="shared" si="52"/>
        <v>4800</v>
      </c>
      <c r="AD368" s="11"/>
      <c r="AE368" s="26">
        <v>7</v>
      </c>
      <c r="AF368" s="7">
        <f t="shared" si="57"/>
        <v>0</v>
      </c>
      <c r="AG368" s="152">
        <v>1</v>
      </c>
      <c r="AH368" s="145">
        <f t="shared" ref="AH368:AH373" si="61">L368+O368+R368+U368+X368+AA368+AD368</f>
        <v>64</v>
      </c>
      <c r="AI368" s="139">
        <f t="shared" si="55"/>
        <v>9600</v>
      </c>
      <c r="AJ368" s="118">
        <f t="shared" si="53"/>
        <v>9600</v>
      </c>
      <c r="AM368" t="b">
        <f>D368='15.02.2022 Смета'!D370</f>
        <v>1</v>
      </c>
      <c r="AN368" t="b">
        <f>F368='15.02.2022 Смета'!E370</f>
        <v>1</v>
      </c>
      <c r="AO368" t="b">
        <f>G368='15.02.2022 Смета'!F370</f>
        <v>1</v>
      </c>
      <c r="AP368" t="b">
        <f>H368='15.02.2022 Смета'!G370</f>
        <v>1</v>
      </c>
    </row>
    <row r="369" spans="1:42" ht="27" customHeight="1" x14ac:dyDescent="0.25">
      <c r="A369" s="108">
        <v>300</v>
      </c>
      <c r="B369" s="8" t="s">
        <v>196</v>
      </c>
      <c r="C369" s="21" t="s">
        <v>124</v>
      </c>
      <c r="D369" s="42" t="s">
        <v>71</v>
      </c>
      <c r="E369" s="44" t="s">
        <v>436</v>
      </c>
      <c r="F369" s="35">
        <v>44604</v>
      </c>
      <c r="G369" s="35">
        <v>44605</v>
      </c>
      <c r="H369" s="21" t="s">
        <v>318</v>
      </c>
      <c r="I369" s="42" t="s">
        <v>436</v>
      </c>
      <c r="J369" s="35">
        <v>44604</v>
      </c>
      <c r="K369" s="35">
        <v>44605</v>
      </c>
      <c r="L369" s="10"/>
      <c r="M369" s="10">
        <v>3400</v>
      </c>
      <c r="N369" s="10">
        <f t="shared" si="58"/>
        <v>0</v>
      </c>
      <c r="O369" s="10"/>
      <c r="P369" s="10">
        <v>2900</v>
      </c>
      <c r="Q369" s="10">
        <f t="shared" si="59"/>
        <v>0</v>
      </c>
      <c r="R369" s="10"/>
      <c r="S369" s="10">
        <v>2800</v>
      </c>
      <c r="T369" s="10">
        <f t="shared" si="60"/>
        <v>0</v>
      </c>
      <c r="U369" s="10">
        <v>16</v>
      </c>
      <c r="V369" s="10">
        <v>150</v>
      </c>
      <c r="W369" s="10">
        <f t="shared" si="50"/>
        <v>2400</v>
      </c>
      <c r="X369" s="10">
        <v>16</v>
      </c>
      <c r="Y369" s="10">
        <v>150</v>
      </c>
      <c r="Z369" s="10">
        <f t="shared" si="51"/>
        <v>2400</v>
      </c>
      <c r="AA369" s="10">
        <v>32</v>
      </c>
      <c r="AB369" s="10">
        <v>150</v>
      </c>
      <c r="AC369" s="10">
        <f t="shared" si="52"/>
        <v>4800</v>
      </c>
      <c r="AD369" s="11"/>
      <c r="AE369" s="26">
        <v>7</v>
      </c>
      <c r="AF369" s="7">
        <f t="shared" si="57"/>
        <v>0</v>
      </c>
      <c r="AG369" s="152">
        <v>1</v>
      </c>
      <c r="AH369" s="145">
        <f t="shared" si="61"/>
        <v>64</v>
      </c>
      <c r="AI369" s="139">
        <f t="shared" si="55"/>
        <v>9600</v>
      </c>
      <c r="AJ369" s="118">
        <f t="shared" si="53"/>
        <v>9600</v>
      </c>
      <c r="AM369" t="b">
        <f>D369='15.02.2022 Смета'!D371</f>
        <v>1</v>
      </c>
      <c r="AN369" t="b">
        <f>F369='15.02.2022 Смета'!E371</f>
        <v>1</v>
      </c>
      <c r="AO369" t="b">
        <f>G369='15.02.2022 Смета'!F371</f>
        <v>1</v>
      </c>
      <c r="AP369" t="b">
        <f>H369='15.02.2022 Смета'!G371</f>
        <v>1</v>
      </c>
    </row>
    <row r="370" spans="1:42" ht="16.149999999999999" customHeight="1" x14ac:dyDescent="0.25">
      <c r="A370" s="108">
        <v>301</v>
      </c>
      <c r="B370" s="8" t="s">
        <v>196</v>
      </c>
      <c r="C370" s="21" t="s">
        <v>124</v>
      </c>
      <c r="D370" s="42" t="s">
        <v>641</v>
      </c>
      <c r="E370" s="44" t="s">
        <v>451</v>
      </c>
      <c r="F370" s="35">
        <v>44604</v>
      </c>
      <c r="G370" s="35">
        <v>44605</v>
      </c>
      <c r="H370" s="21" t="s">
        <v>318</v>
      </c>
      <c r="I370" s="42" t="s">
        <v>451</v>
      </c>
      <c r="J370" s="35">
        <v>44604</v>
      </c>
      <c r="K370" s="35">
        <v>44605</v>
      </c>
      <c r="L370" s="10"/>
      <c r="M370" s="10">
        <v>3400</v>
      </c>
      <c r="N370" s="10">
        <f t="shared" si="58"/>
        <v>0</v>
      </c>
      <c r="O370" s="10"/>
      <c r="P370" s="10">
        <v>2900</v>
      </c>
      <c r="Q370" s="10">
        <f t="shared" si="59"/>
        <v>0</v>
      </c>
      <c r="R370" s="10"/>
      <c r="S370" s="10">
        <v>2800</v>
      </c>
      <c r="T370" s="10">
        <f t="shared" si="60"/>
        <v>0</v>
      </c>
      <c r="U370" s="10">
        <v>16</v>
      </c>
      <c r="V370" s="10">
        <v>150</v>
      </c>
      <c r="W370" s="10">
        <f t="shared" si="50"/>
        <v>2400</v>
      </c>
      <c r="X370" s="10">
        <v>16</v>
      </c>
      <c r="Y370" s="10">
        <v>150</v>
      </c>
      <c r="Z370" s="10">
        <f t="shared" si="51"/>
        <v>2400</v>
      </c>
      <c r="AA370" s="10">
        <v>32</v>
      </c>
      <c r="AB370" s="10">
        <v>150</v>
      </c>
      <c r="AC370" s="10">
        <f t="shared" si="52"/>
        <v>4800</v>
      </c>
      <c r="AD370" s="11"/>
      <c r="AE370" s="26">
        <v>7</v>
      </c>
      <c r="AF370" s="7">
        <f t="shared" si="57"/>
        <v>0</v>
      </c>
      <c r="AG370" s="152">
        <v>1</v>
      </c>
      <c r="AH370" s="145">
        <f t="shared" si="61"/>
        <v>64</v>
      </c>
      <c r="AI370" s="139">
        <f t="shared" si="55"/>
        <v>9600</v>
      </c>
      <c r="AJ370" s="118">
        <f t="shared" si="53"/>
        <v>9600</v>
      </c>
      <c r="AM370" t="b">
        <f>D370='15.02.2022 Смета'!D372</f>
        <v>1</v>
      </c>
      <c r="AN370" t="b">
        <f>F370='15.02.2022 Смета'!E372</f>
        <v>1</v>
      </c>
      <c r="AO370" t="b">
        <f>G370='15.02.2022 Смета'!F372</f>
        <v>1</v>
      </c>
      <c r="AP370" t="b">
        <f>H370='15.02.2022 Смета'!G372</f>
        <v>1</v>
      </c>
    </row>
    <row r="371" spans="1:42" ht="16.149999999999999" customHeight="1" x14ac:dyDescent="0.25">
      <c r="A371" s="108">
        <v>302</v>
      </c>
      <c r="B371" s="8" t="s">
        <v>196</v>
      </c>
      <c r="C371" s="21" t="s">
        <v>124</v>
      </c>
      <c r="D371" s="42" t="s">
        <v>642</v>
      </c>
      <c r="E371" s="44" t="s">
        <v>467</v>
      </c>
      <c r="F371" s="35">
        <v>44610</v>
      </c>
      <c r="G371" s="35">
        <v>44612</v>
      </c>
      <c r="H371" s="44" t="s">
        <v>318</v>
      </c>
      <c r="I371" s="42" t="s">
        <v>467</v>
      </c>
      <c r="J371" s="35">
        <v>44610</v>
      </c>
      <c r="K371" s="35">
        <v>44612</v>
      </c>
      <c r="L371" s="10"/>
      <c r="M371" s="10">
        <v>3400</v>
      </c>
      <c r="N371" s="10">
        <f t="shared" si="58"/>
        <v>0</v>
      </c>
      <c r="O371" s="10"/>
      <c r="P371" s="10">
        <v>2900</v>
      </c>
      <c r="Q371" s="10">
        <f t="shared" si="59"/>
        <v>0</v>
      </c>
      <c r="R371" s="10"/>
      <c r="S371" s="10">
        <v>2800</v>
      </c>
      <c r="T371" s="10">
        <f t="shared" si="60"/>
        <v>0</v>
      </c>
      <c r="U371" s="10">
        <v>16</v>
      </c>
      <c r="V371" s="10">
        <v>150</v>
      </c>
      <c r="W371" s="10">
        <f t="shared" si="50"/>
        <v>2400</v>
      </c>
      <c r="X371" s="10">
        <v>16</v>
      </c>
      <c r="Y371" s="10">
        <v>150</v>
      </c>
      <c r="Z371" s="10">
        <f t="shared" si="51"/>
        <v>2400</v>
      </c>
      <c r="AA371" s="10">
        <v>32</v>
      </c>
      <c r="AB371" s="10">
        <v>150</v>
      </c>
      <c r="AC371" s="10">
        <f t="shared" si="52"/>
        <v>4800</v>
      </c>
      <c r="AD371" s="11"/>
      <c r="AE371" s="26">
        <v>7</v>
      </c>
      <c r="AF371" s="7">
        <f t="shared" si="57"/>
        <v>0</v>
      </c>
      <c r="AG371" s="152">
        <v>1</v>
      </c>
      <c r="AH371" s="145">
        <f t="shared" si="61"/>
        <v>64</v>
      </c>
      <c r="AI371" s="139">
        <f t="shared" si="55"/>
        <v>9600</v>
      </c>
      <c r="AJ371" s="118">
        <f t="shared" si="53"/>
        <v>9600</v>
      </c>
      <c r="AM371" t="b">
        <f>D371='15.02.2022 Смета'!D373</f>
        <v>1</v>
      </c>
      <c r="AN371" t="b">
        <f>F371='15.02.2022 Смета'!E373</f>
        <v>1</v>
      </c>
      <c r="AO371" t="b">
        <f>G371='15.02.2022 Смета'!F373</f>
        <v>1</v>
      </c>
      <c r="AP371" t="b">
        <f>H371='15.02.2022 Смета'!G373</f>
        <v>1</v>
      </c>
    </row>
    <row r="372" spans="1:42" ht="16.149999999999999" customHeight="1" x14ac:dyDescent="0.25">
      <c r="A372" s="108">
        <v>303</v>
      </c>
      <c r="B372" s="8" t="s">
        <v>196</v>
      </c>
      <c r="C372" s="21" t="s">
        <v>124</v>
      </c>
      <c r="D372" s="42" t="s">
        <v>174</v>
      </c>
      <c r="E372" s="44" t="s">
        <v>437</v>
      </c>
      <c r="F372" s="35">
        <v>44617</v>
      </c>
      <c r="G372" s="35">
        <v>44619</v>
      </c>
      <c r="H372" s="44" t="s">
        <v>318</v>
      </c>
      <c r="I372" s="42" t="s">
        <v>437</v>
      </c>
      <c r="J372" s="35">
        <v>44617</v>
      </c>
      <c r="K372" s="35">
        <v>44619</v>
      </c>
      <c r="L372" s="10"/>
      <c r="M372" s="10">
        <v>3400</v>
      </c>
      <c r="N372" s="10">
        <f t="shared" si="58"/>
        <v>0</v>
      </c>
      <c r="O372" s="10"/>
      <c r="P372" s="10">
        <v>2900</v>
      </c>
      <c r="Q372" s="10">
        <f t="shared" si="59"/>
        <v>0</v>
      </c>
      <c r="R372" s="10"/>
      <c r="S372" s="10">
        <v>2800</v>
      </c>
      <c r="T372" s="10">
        <f t="shared" si="60"/>
        <v>0</v>
      </c>
      <c r="U372" s="10">
        <v>27</v>
      </c>
      <c r="V372" s="10">
        <v>150</v>
      </c>
      <c r="W372" s="10">
        <f t="shared" si="50"/>
        <v>4050</v>
      </c>
      <c r="X372" s="10">
        <v>27</v>
      </c>
      <c r="Y372" s="10">
        <v>150</v>
      </c>
      <c r="Z372" s="10">
        <f t="shared" si="51"/>
        <v>4050</v>
      </c>
      <c r="AA372" s="10">
        <v>54</v>
      </c>
      <c r="AB372" s="10">
        <v>150</v>
      </c>
      <c r="AC372" s="10">
        <f t="shared" si="52"/>
        <v>8100</v>
      </c>
      <c r="AD372" s="11"/>
      <c r="AE372" s="26">
        <v>7</v>
      </c>
      <c r="AF372" s="7">
        <f t="shared" si="57"/>
        <v>0</v>
      </c>
      <c r="AG372" s="152">
        <v>1</v>
      </c>
      <c r="AH372" s="145">
        <f t="shared" si="61"/>
        <v>108</v>
      </c>
      <c r="AI372" s="139">
        <f t="shared" si="55"/>
        <v>16200</v>
      </c>
      <c r="AJ372" s="118">
        <f t="shared" si="53"/>
        <v>16200</v>
      </c>
      <c r="AM372" t="b">
        <f>D372='15.02.2022 Смета'!D374</f>
        <v>1</v>
      </c>
      <c r="AN372" t="b">
        <f>F372='15.02.2022 Смета'!E374</f>
        <v>1</v>
      </c>
      <c r="AO372" t="b">
        <f>G372='15.02.2022 Смета'!F374</f>
        <v>1</v>
      </c>
      <c r="AP372" t="b">
        <f>H372='15.02.2022 Смета'!G374</f>
        <v>1</v>
      </c>
    </row>
    <row r="373" spans="1:42" ht="16.149999999999999" customHeight="1" x14ac:dyDescent="0.25">
      <c r="A373" s="108">
        <v>304</v>
      </c>
      <c r="B373" s="8" t="s">
        <v>196</v>
      </c>
      <c r="C373" s="21" t="s">
        <v>124</v>
      </c>
      <c r="D373" s="42" t="s">
        <v>643</v>
      </c>
      <c r="E373" s="44" t="s">
        <v>437</v>
      </c>
      <c r="F373" s="35">
        <v>44617</v>
      </c>
      <c r="G373" s="35">
        <v>44619</v>
      </c>
      <c r="H373" s="44" t="s">
        <v>318</v>
      </c>
      <c r="I373" s="42" t="s">
        <v>437</v>
      </c>
      <c r="J373" s="35">
        <v>44617</v>
      </c>
      <c r="K373" s="35">
        <v>44619</v>
      </c>
      <c r="L373" s="10"/>
      <c r="M373" s="10">
        <v>3400</v>
      </c>
      <c r="N373" s="10">
        <f t="shared" si="58"/>
        <v>0</v>
      </c>
      <c r="O373" s="10"/>
      <c r="P373" s="10">
        <v>2900</v>
      </c>
      <c r="Q373" s="10">
        <f t="shared" si="59"/>
        <v>0</v>
      </c>
      <c r="R373" s="10"/>
      <c r="S373" s="10">
        <v>2800</v>
      </c>
      <c r="T373" s="10">
        <f t="shared" si="60"/>
        <v>0</v>
      </c>
      <c r="U373" s="10">
        <v>27</v>
      </c>
      <c r="V373" s="10">
        <v>150</v>
      </c>
      <c r="W373" s="10">
        <f t="shared" si="50"/>
        <v>4050</v>
      </c>
      <c r="X373" s="10">
        <v>27</v>
      </c>
      <c r="Y373" s="10">
        <v>150</v>
      </c>
      <c r="Z373" s="10">
        <f t="shared" si="51"/>
        <v>4050</v>
      </c>
      <c r="AA373" s="10">
        <v>54</v>
      </c>
      <c r="AB373" s="10">
        <v>150</v>
      </c>
      <c r="AC373" s="10">
        <f t="shared" si="52"/>
        <v>8100</v>
      </c>
      <c r="AD373" s="11"/>
      <c r="AE373" s="26">
        <v>7</v>
      </c>
      <c r="AF373" s="7">
        <f t="shared" si="57"/>
        <v>0</v>
      </c>
      <c r="AG373" s="152">
        <v>1</v>
      </c>
      <c r="AH373" s="145">
        <f t="shared" si="61"/>
        <v>108</v>
      </c>
      <c r="AI373" s="139">
        <f t="shared" si="55"/>
        <v>16200</v>
      </c>
      <c r="AJ373" s="118">
        <f t="shared" si="53"/>
        <v>16200</v>
      </c>
      <c r="AM373" t="b">
        <f>D373='15.02.2022 Смета'!D375</f>
        <v>1</v>
      </c>
      <c r="AN373" t="b">
        <f>F373='15.02.2022 Смета'!E375</f>
        <v>1</v>
      </c>
      <c r="AO373" t="b">
        <f>G373='15.02.2022 Смета'!F375</f>
        <v>1</v>
      </c>
      <c r="AP373" t="b">
        <f>H373='15.02.2022 Смета'!G375</f>
        <v>1</v>
      </c>
    </row>
    <row r="374" spans="1:42" ht="53.65" customHeight="1" x14ac:dyDescent="0.25">
      <c r="A374" s="108">
        <v>305</v>
      </c>
      <c r="B374" s="8" t="s">
        <v>196</v>
      </c>
      <c r="C374" s="21" t="s">
        <v>124</v>
      </c>
      <c r="D374" s="22" t="s">
        <v>644</v>
      </c>
      <c r="E374" s="21" t="s">
        <v>743</v>
      </c>
      <c r="F374" s="35">
        <v>44679</v>
      </c>
      <c r="G374" s="35">
        <v>44682</v>
      </c>
      <c r="H374" s="21" t="s">
        <v>298</v>
      </c>
      <c r="I374" s="22" t="s">
        <v>743</v>
      </c>
      <c r="J374" s="35">
        <v>44679</v>
      </c>
      <c r="K374" s="35">
        <v>44682</v>
      </c>
      <c r="L374" s="10"/>
      <c r="M374" s="10">
        <v>3400</v>
      </c>
      <c r="N374" s="10">
        <f t="shared" si="58"/>
        <v>0</v>
      </c>
      <c r="O374" s="10"/>
      <c r="P374" s="10">
        <v>2900</v>
      </c>
      <c r="Q374" s="10">
        <f t="shared" si="59"/>
        <v>0</v>
      </c>
      <c r="R374" s="10"/>
      <c r="S374" s="10">
        <v>2800</v>
      </c>
      <c r="T374" s="10">
        <f t="shared" si="60"/>
        <v>0</v>
      </c>
      <c r="U374" s="10">
        <v>55</v>
      </c>
      <c r="V374" s="10">
        <v>150</v>
      </c>
      <c r="W374" s="10">
        <f t="shared" si="50"/>
        <v>8250</v>
      </c>
      <c r="X374" s="10">
        <v>55</v>
      </c>
      <c r="Y374" s="10">
        <v>150</v>
      </c>
      <c r="Z374" s="10">
        <f t="shared" si="51"/>
        <v>8250</v>
      </c>
      <c r="AA374" s="10">
        <v>110</v>
      </c>
      <c r="AB374" s="10">
        <v>150</v>
      </c>
      <c r="AC374" s="10">
        <f t="shared" si="52"/>
        <v>16500</v>
      </c>
      <c r="AD374" s="11">
        <v>223</v>
      </c>
      <c r="AE374" s="26">
        <v>7</v>
      </c>
      <c r="AF374" s="7">
        <f t="shared" si="57"/>
        <v>1561</v>
      </c>
      <c r="AG374" s="152">
        <v>1</v>
      </c>
      <c r="AH374" s="145">
        <v>421</v>
      </c>
      <c r="AI374" s="139">
        <f t="shared" si="55"/>
        <v>34561</v>
      </c>
      <c r="AJ374" s="118">
        <f t="shared" si="53"/>
        <v>34561</v>
      </c>
      <c r="AM374" t="b">
        <f>D374='15.02.2022 Смета'!D376</f>
        <v>1</v>
      </c>
      <c r="AN374" t="b">
        <f>F374='15.02.2022 Смета'!E376</f>
        <v>1</v>
      </c>
      <c r="AO374" t="b">
        <f>G374='15.02.2022 Смета'!F376</f>
        <v>1</v>
      </c>
      <c r="AP374" t="b">
        <f>H374='15.02.2022 Смета'!G376</f>
        <v>1</v>
      </c>
    </row>
    <row r="375" spans="1:42" ht="52.9" customHeight="1" x14ac:dyDescent="0.25">
      <c r="A375" s="108">
        <v>306</v>
      </c>
      <c r="B375" s="8" t="s">
        <v>196</v>
      </c>
      <c r="C375" s="21" t="s">
        <v>124</v>
      </c>
      <c r="D375" s="22" t="s">
        <v>645</v>
      </c>
      <c r="E375" s="21" t="s">
        <v>743</v>
      </c>
      <c r="F375" s="35">
        <v>44679</v>
      </c>
      <c r="G375" s="35">
        <v>44682</v>
      </c>
      <c r="H375" s="21" t="s">
        <v>298</v>
      </c>
      <c r="I375" s="22" t="s">
        <v>743</v>
      </c>
      <c r="J375" s="35">
        <v>44679</v>
      </c>
      <c r="K375" s="35">
        <v>44682</v>
      </c>
      <c r="L375" s="10"/>
      <c r="M375" s="10">
        <v>3400</v>
      </c>
      <c r="N375" s="10">
        <f t="shared" si="58"/>
        <v>0</v>
      </c>
      <c r="O375" s="10"/>
      <c r="P375" s="10">
        <v>2900</v>
      </c>
      <c r="Q375" s="10">
        <f t="shared" si="59"/>
        <v>0</v>
      </c>
      <c r="R375" s="10"/>
      <c r="S375" s="10">
        <v>2800</v>
      </c>
      <c r="T375" s="10">
        <f t="shared" si="60"/>
        <v>0</v>
      </c>
      <c r="U375" s="10">
        <v>55</v>
      </c>
      <c r="V375" s="10">
        <v>150</v>
      </c>
      <c r="W375" s="10">
        <f t="shared" si="50"/>
        <v>8250</v>
      </c>
      <c r="X375" s="10">
        <v>55</v>
      </c>
      <c r="Y375" s="10">
        <v>150</v>
      </c>
      <c r="Z375" s="10">
        <f t="shared" si="51"/>
        <v>8250</v>
      </c>
      <c r="AA375" s="10">
        <v>110</v>
      </c>
      <c r="AB375" s="10">
        <v>150</v>
      </c>
      <c r="AC375" s="10">
        <f t="shared" si="52"/>
        <v>16500</v>
      </c>
      <c r="AD375" s="11">
        <v>223</v>
      </c>
      <c r="AE375" s="26">
        <v>7</v>
      </c>
      <c r="AF375" s="7">
        <f t="shared" si="57"/>
        <v>1561</v>
      </c>
      <c r="AG375" s="152">
        <v>1</v>
      </c>
      <c r="AH375" s="145">
        <f>L375+O375+R375+U375+X375+AA375+AD375</f>
        <v>443</v>
      </c>
      <c r="AI375" s="139">
        <f t="shared" si="55"/>
        <v>34561</v>
      </c>
      <c r="AJ375" s="118">
        <f t="shared" si="53"/>
        <v>34561</v>
      </c>
      <c r="AM375" t="b">
        <f>D375='15.02.2022 Смета'!D377</f>
        <v>1</v>
      </c>
      <c r="AN375" t="b">
        <f>F375='15.02.2022 Смета'!E377</f>
        <v>1</v>
      </c>
      <c r="AO375" t="b">
        <f>G375='15.02.2022 Смета'!F377</f>
        <v>1</v>
      </c>
      <c r="AP375" t="b">
        <f>H375='15.02.2022 Смета'!G377</f>
        <v>1</v>
      </c>
    </row>
    <row r="376" spans="1:42" ht="52.5" customHeight="1" x14ac:dyDescent="0.25">
      <c r="A376" s="108">
        <v>307</v>
      </c>
      <c r="B376" s="8" t="s">
        <v>196</v>
      </c>
      <c r="C376" s="21" t="s">
        <v>124</v>
      </c>
      <c r="D376" s="22" t="s">
        <v>547</v>
      </c>
      <c r="E376" s="21" t="s">
        <v>743</v>
      </c>
      <c r="F376" s="35">
        <v>44708</v>
      </c>
      <c r="G376" s="35">
        <v>44710</v>
      </c>
      <c r="H376" s="41" t="s">
        <v>43</v>
      </c>
      <c r="I376" s="22" t="s">
        <v>743</v>
      </c>
      <c r="J376" s="35">
        <v>44708</v>
      </c>
      <c r="K376" s="35">
        <v>44710</v>
      </c>
      <c r="L376" s="28"/>
      <c r="M376" s="10">
        <v>3400</v>
      </c>
      <c r="N376" s="10">
        <f t="shared" si="58"/>
        <v>0</v>
      </c>
      <c r="O376" s="28"/>
      <c r="P376" s="10">
        <v>2900</v>
      </c>
      <c r="Q376" s="10">
        <f t="shared" si="59"/>
        <v>0</v>
      </c>
      <c r="R376" s="28"/>
      <c r="S376" s="10">
        <v>2800</v>
      </c>
      <c r="T376" s="10">
        <f t="shared" si="60"/>
        <v>0</v>
      </c>
      <c r="U376" s="10">
        <v>98</v>
      </c>
      <c r="V376" s="10">
        <v>150</v>
      </c>
      <c r="W376" s="10">
        <f t="shared" si="50"/>
        <v>14700</v>
      </c>
      <c r="X376" s="10">
        <v>98</v>
      </c>
      <c r="Y376" s="10">
        <v>150</v>
      </c>
      <c r="Z376" s="10">
        <f t="shared" si="51"/>
        <v>14700</v>
      </c>
      <c r="AA376" s="10">
        <v>196</v>
      </c>
      <c r="AB376" s="10">
        <v>150</v>
      </c>
      <c r="AC376" s="10">
        <f t="shared" si="52"/>
        <v>29400</v>
      </c>
      <c r="AD376" s="11">
        <v>395</v>
      </c>
      <c r="AE376" s="26">
        <v>7</v>
      </c>
      <c r="AF376" s="7">
        <f t="shared" si="57"/>
        <v>2765</v>
      </c>
      <c r="AG376" s="152">
        <v>1</v>
      </c>
      <c r="AH376" s="145">
        <f>L376+O376+R376+U376+X376+AA376+AD376</f>
        <v>787</v>
      </c>
      <c r="AI376" s="139">
        <f t="shared" si="55"/>
        <v>61565</v>
      </c>
      <c r="AJ376" s="118">
        <f t="shared" si="53"/>
        <v>61565</v>
      </c>
      <c r="AM376" t="b">
        <f>D376='15.02.2022 Смета'!D378</f>
        <v>1</v>
      </c>
      <c r="AN376" t="b">
        <f>F376='15.02.2022 Смета'!E378</f>
        <v>1</v>
      </c>
      <c r="AO376" t="b">
        <f>G376='15.02.2022 Смета'!F378</f>
        <v>1</v>
      </c>
      <c r="AP376" t="b">
        <f>H376='15.02.2022 Смета'!G378</f>
        <v>1</v>
      </c>
    </row>
    <row r="377" spans="1:42" ht="20.65" customHeight="1" x14ac:dyDescent="0.25">
      <c r="A377" s="106"/>
      <c r="B377" s="96"/>
      <c r="C377" s="97"/>
      <c r="D377" s="179" t="s">
        <v>893</v>
      </c>
      <c r="E377" s="99"/>
      <c r="F377" s="99"/>
      <c r="G377" s="99"/>
      <c r="H377" s="99"/>
      <c r="I377" s="99"/>
      <c r="J377" s="99"/>
      <c r="K377" s="99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2"/>
      <c r="AE377" s="79"/>
      <c r="AF377" s="79"/>
      <c r="AG377" s="153"/>
      <c r="AH377" s="151"/>
      <c r="AI377" s="151"/>
      <c r="AJ377" s="164"/>
      <c r="AM377" t="b">
        <f>D377='15.02.2022 Смета'!D379</f>
        <v>1</v>
      </c>
      <c r="AN377" t="b">
        <f>F377='15.02.2022 Смета'!E379</f>
        <v>1</v>
      </c>
      <c r="AO377" t="b">
        <f>G377='15.02.2022 Смета'!F379</f>
        <v>1</v>
      </c>
      <c r="AP377" t="b">
        <f>H377='15.02.2022 Смета'!G379</f>
        <v>1</v>
      </c>
    </row>
    <row r="378" spans="1:42" ht="66" customHeight="1" x14ac:dyDescent="0.25">
      <c r="A378" s="108">
        <v>308</v>
      </c>
      <c r="B378" s="8" t="s">
        <v>82</v>
      </c>
      <c r="C378" s="21" t="s">
        <v>202</v>
      </c>
      <c r="D378" s="22" t="s">
        <v>174</v>
      </c>
      <c r="E378" s="21" t="s">
        <v>456</v>
      </c>
      <c r="F378" s="35">
        <v>44596</v>
      </c>
      <c r="G378" s="35">
        <v>44598</v>
      </c>
      <c r="H378" s="21" t="s">
        <v>310</v>
      </c>
      <c r="I378" s="22" t="s">
        <v>456</v>
      </c>
      <c r="J378" s="35">
        <v>44596</v>
      </c>
      <c r="K378" s="35">
        <v>44598</v>
      </c>
      <c r="L378" s="10"/>
      <c r="M378" s="10">
        <v>3400</v>
      </c>
      <c r="N378" s="10">
        <f t="shared" si="58"/>
        <v>0</v>
      </c>
      <c r="O378" s="10"/>
      <c r="P378" s="10">
        <v>2900</v>
      </c>
      <c r="Q378" s="10">
        <f t="shared" si="59"/>
        <v>0</v>
      </c>
      <c r="R378" s="10"/>
      <c r="S378" s="10">
        <v>2800</v>
      </c>
      <c r="T378" s="10">
        <f t="shared" si="60"/>
        <v>0</v>
      </c>
      <c r="U378" s="10">
        <v>75</v>
      </c>
      <c r="V378" s="10">
        <v>150</v>
      </c>
      <c r="W378" s="10">
        <f t="shared" si="50"/>
        <v>11250</v>
      </c>
      <c r="X378" s="10">
        <v>75</v>
      </c>
      <c r="Y378" s="10">
        <v>150</v>
      </c>
      <c r="Z378" s="10">
        <f t="shared" si="51"/>
        <v>11250</v>
      </c>
      <c r="AA378" s="10">
        <v>73</v>
      </c>
      <c r="AB378" s="10">
        <v>150</v>
      </c>
      <c r="AC378" s="10">
        <f t="shared" si="52"/>
        <v>10950</v>
      </c>
      <c r="AD378" s="11"/>
      <c r="AE378" s="26">
        <v>7</v>
      </c>
      <c r="AF378" s="7">
        <f t="shared" si="57"/>
        <v>0</v>
      </c>
      <c r="AG378" s="152">
        <v>1</v>
      </c>
      <c r="AH378" s="145">
        <f>L378+O378+R378+U378+X378+AA378+AD378</f>
        <v>223</v>
      </c>
      <c r="AI378" s="139">
        <f t="shared" si="55"/>
        <v>33450</v>
      </c>
      <c r="AJ378" s="118">
        <f t="shared" si="53"/>
        <v>33450</v>
      </c>
      <c r="AM378" t="b">
        <f>D378='15.02.2022 Смета'!D380</f>
        <v>1</v>
      </c>
      <c r="AN378" t="b">
        <f>F378='15.02.2022 Смета'!E380</f>
        <v>1</v>
      </c>
      <c r="AO378" t="b">
        <f>G378='15.02.2022 Смета'!F380</f>
        <v>1</v>
      </c>
      <c r="AP378" t="b">
        <f>H378='15.02.2022 Смета'!G380</f>
        <v>1</v>
      </c>
    </row>
    <row r="379" spans="1:42" ht="66" customHeight="1" x14ac:dyDescent="0.25">
      <c r="A379" s="108">
        <v>309</v>
      </c>
      <c r="B379" s="8" t="s">
        <v>82</v>
      </c>
      <c r="C379" s="21" t="s">
        <v>202</v>
      </c>
      <c r="D379" s="22" t="s">
        <v>83</v>
      </c>
      <c r="E379" s="21" t="s">
        <v>1053</v>
      </c>
      <c r="F379" s="35">
        <v>44722</v>
      </c>
      <c r="G379" s="35">
        <v>44725</v>
      </c>
      <c r="H379" s="21" t="s">
        <v>310</v>
      </c>
      <c r="I379" s="22" t="s">
        <v>744</v>
      </c>
      <c r="J379" s="35">
        <v>44722</v>
      </c>
      <c r="K379" s="35">
        <v>44725</v>
      </c>
      <c r="L379" s="10"/>
      <c r="M379" s="10">
        <v>3400</v>
      </c>
      <c r="N379" s="10">
        <f t="shared" si="58"/>
        <v>0</v>
      </c>
      <c r="O379" s="10"/>
      <c r="P379" s="10">
        <v>2900</v>
      </c>
      <c r="Q379" s="10">
        <f t="shared" si="59"/>
        <v>0</v>
      </c>
      <c r="R379" s="10"/>
      <c r="S379" s="10">
        <v>2800</v>
      </c>
      <c r="T379" s="10">
        <f t="shared" si="60"/>
        <v>0</v>
      </c>
      <c r="U379" s="10">
        <v>75</v>
      </c>
      <c r="V379" s="10">
        <v>150</v>
      </c>
      <c r="W379" s="10">
        <f t="shared" si="50"/>
        <v>11250</v>
      </c>
      <c r="X379" s="10">
        <v>75</v>
      </c>
      <c r="Y379" s="10">
        <v>150</v>
      </c>
      <c r="Z379" s="10">
        <f t="shared" si="51"/>
        <v>11250</v>
      </c>
      <c r="AA379" s="10">
        <v>75</v>
      </c>
      <c r="AB379" s="10">
        <v>150</v>
      </c>
      <c r="AC379" s="10">
        <f t="shared" si="52"/>
        <v>11250</v>
      </c>
      <c r="AD379" s="11">
        <v>225</v>
      </c>
      <c r="AE379" s="26">
        <v>7</v>
      </c>
      <c r="AF379" s="7">
        <f t="shared" si="57"/>
        <v>1575</v>
      </c>
      <c r="AG379" s="152">
        <v>1</v>
      </c>
      <c r="AH379" s="145">
        <f>L379+O379+R379+U379+X379+AA379+AD379</f>
        <v>450</v>
      </c>
      <c r="AI379" s="139">
        <f t="shared" si="55"/>
        <v>35325</v>
      </c>
      <c r="AJ379" s="118">
        <f t="shared" si="53"/>
        <v>35325</v>
      </c>
      <c r="AM379" t="b">
        <f>D379='15.02.2022 Смета'!D381</f>
        <v>1</v>
      </c>
      <c r="AN379" t="b">
        <f>F379='15.02.2022 Смета'!E381</f>
        <v>1</v>
      </c>
      <c r="AO379" t="b">
        <f>G379='15.02.2022 Смета'!F381</f>
        <v>1</v>
      </c>
      <c r="AP379" t="b">
        <f>H379='15.02.2022 Смета'!G381</f>
        <v>1</v>
      </c>
    </row>
    <row r="380" spans="1:42" ht="17.649999999999999" customHeight="1" x14ac:dyDescent="0.25">
      <c r="A380" s="106"/>
      <c r="B380" s="96"/>
      <c r="C380" s="97"/>
      <c r="D380" s="179" t="s">
        <v>894</v>
      </c>
      <c r="E380" s="99"/>
      <c r="F380" s="99"/>
      <c r="G380" s="99"/>
      <c r="H380" s="99"/>
      <c r="I380" s="99"/>
      <c r="J380" s="99"/>
      <c r="K380" s="99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2"/>
      <c r="AE380" s="79"/>
      <c r="AF380" s="79"/>
      <c r="AG380" s="153"/>
      <c r="AH380" s="151"/>
      <c r="AI380" s="151"/>
      <c r="AJ380" s="164"/>
      <c r="AM380" t="b">
        <f>D380='15.02.2022 Смета'!D382</f>
        <v>1</v>
      </c>
      <c r="AN380" t="b">
        <f>F380='15.02.2022 Смета'!E382</f>
        <v>1</v>
      </c>
      <c r="AO380" t="b">
        <f>G380='15.02.2022 Смета'!F382</f>
        <v>1</v>
      </c>
      <c r="AP380" t="b">
        <f>H380='15.02.2022 Смета'!G382</f>
        <v>1</v>
      </c>
    </row>
    <row r="381" spans="1:42" ht="27" customHeight="1" x14ac:dyDescent="0.25">
      <c r="A381" s="108">
        <v>310</v>
      </c>
      <c r="B381" s="8" t="s">
        <v>66</v>
      </c>
      <c r="C381" s="21" t="s">
        <v>127</v>
      </c>
      <c r="D381" s="22" t="s">
        <v>70</v>
      </c>
      <c r="E381" s="21" t="s">
        <v>459</v>
      </c>
      <c r="F381" s="35">
        <v>44606</v>
      </c>
      <c r="G381" s="35">
        <v>44612</v>
      </c>
      <c r="H381" s="21" t="s">
        <v>812</v>
      </c>
      <c r="I381" s="22" t="s">
        <v>459</v>
      </c>
      <c r="J381" s="35">
        <v>44606</v>
      </c>
      <c r="K381" s="35">
        <v>44612</v>
      </c>
      <c r="L381" s="10"/>
      <c r="M381" s="10">
        <v>3400</v>
      </c>
      <c r="N381" s="10">
        <f t="shared" si="58"/>
        <v>0</v>
      </c>
      <c r="O381" s="10"/>
      <c r="P381" s="10">
        <v>2900</v>
      </c>
      <c r="Q381" s="10">
        <f t="shared" si="59"/>
        <v>0</v>
      </c>
      <c r="R381" s="10"/>
      <c r="S381" s="10">
        <v>2800</v>
      </c>
      <c r="T381" s="10">
        <f t="shared" si="60"/>
        <v>0</v>
      </c>
      <c r="U381" s="10">
        <v>2</v>
      </c>
      <c r="V381" s="10">
        <v>150</v>
      </c>
      <c r="W381" s="10">
        <f t="shared" si="50"/>
        <v>300</v>
      </c>
      <c r="X381" s="10">
        <v>2</v>
      </c>
      <c r="Y381" s="10">
        <v>150</v>
      </c>
      <c r="Z381" s="10">
        <f t="shared" si="51"/>
        <v>300</v>
      </c>
      <c r="AA381" s="10">
        <v>2</v>
      </c>
      <c r="AB381" s="10">
        <v>150</v>
      </c>
      <c r="AC381" s="10">
        <f t="shared" si="52"/>
        <v>300</v>
      </c>
      <c r="AD381" s="11"/>
      <c r="AE381" s="26">
        <v>7</v>
      </c>
      <c r="AF381" s="7">
        <f t="shared" si="57"/>
        <v>0</v>
      </c>
      <c r="AG381" s="152">
        <v>1</v>
      </c>
      <c r="AH381" s="145">
        <f>L381+O381+R381+U381+X381+AA381+AD381</f>
        <v>6</v>
      </c>
      <c r="AI381" s="139">
        <f t="shared" si="55"/>
        <v>900</v>
      </c>
      <c r="AJ381" s="118">
        <f t="shared" si="53"/>
        <v>900</v>
      </c>
      <c r="AM381" t="b">
        <f>D381='15.02.2022 Смета'!D383</f>
        <v>1</v>
      </c>
      <c r="AN381" t="b">
        <f>F381='15.02.2022 Смета'!E383</f>
        <v>1</v>
      </c>
      <c r="AO381" t="b">
        <f>G381='15.02.2022 Смета'!F383</f>
        <v>1</v>
      </c>
      <c r="AP381" t="b">
        <f>H381='15.02.2022 Смета'!G383</f>
        <v>1</v>
      </c>
    </row>
    <row r="382" spans="1:42" ht="39.4" customHeight="1" x14ac:dyDescent="0.25">
      <c r="A382" s="108">
        <v>311</v>
      </c>
      <c r="B382" s="8" t="s">
        <v>66</v>
      </c>
      <c r="C382" s="21" t="s">
        <v>127</v>
      </c>
      <c r="D382" s="22" t="s">
        <v>174</v>
      </c>
      <c r="E382" s="21" t="s">
        <v>520</v>
      </c>
      <c r="F382" s="35">
        <v>44640</v>
      </c>
      <c r="G382" s="35">
        <v>44643</v>
      </c>
      <c r="H382" s="21" t="s">
        <v>310</v>
      </c>
      <c r="I382" s="22" t="s">
        <v>520</v>
      </c>
      <c r="J382" s="35">
        <v>44640</v>
      </c>
      <c r="K382" s="35">
        <v>44643</v>
      </c>
      <c r="L382" s="10"/>
      <c r="M382" s="10">
        <v>3400</v>
      </c>
      <c r="N382" s="10">
        <f t="shared" si="58"/>
        <v>0</v>
      </c>
      <c r="O382" s="10"/>
      <c r="P382" s="10">
        <v>2900</v>
      </c>
      <c r="Q382" s="10">
        <f t="shared" si="59"/>
        <v>0</v>
      </c>
      <c r="R382" s="10"/>
      <c r="S382" s="10">
        <v>2800</v>
      </c>
      <c r="T382" s="10">
        <f t="shared" si="60"/>
        <v>0</v>
      </c>
      <c r="U382" s="10">
        <v>10</v>
      </c>
      <c r="V382" s="10">
        <v>150</v>
      </c>
      <c r="W382" s="10">
        <f t="shared" si="50"/>
        <v>1500</v>
      </c>
      <c r="X382" s="10">
        <v>10</v>
      </c>
      <c r="Y382" s="10">
        <v>150</v>
      </c>
      <c r="Z382" s="10">
        <f t="shared" si="51"/>
        <v>1500</v>
      </c>
      <c r="AA382" s="10">
        <v>10</v>
      </c>
      <c r="AB382" s="10">
        <v>150</v>
      </c>
      <c r="AC382" s="10">
        <f t="shared" si="52"/>
        <v>1500</v>
      </c>
      <c r="AD382" s="11"/>
      <c r="AE382" s="26">
        <v>7</v>
      </c>
      <c r="AF382" s="7">
        <f t="shared" si="57"/>
        <v>0</v>
      </c>
      <c r="AG382" s="152">
        <v>1</v>
      </c>
      <c r="AH382" s="145">
        <f>L382+O382+R382+U382+X382+AA382+AD382</f>
        <v>30</v>
      </c>
      <c r="AI382" s="139">
        <f t="shared" si="55"/>
        <v>4500</v>
      </c>
      <c r="AJ382" s="118">
        <f t="shared" si="53"/>
        <v>4500</v>
      </c>
      <c r="AM382" t="b">
        <f>D382='15.02.2022 Смета'!D384</f>
        <v>1</v>
      </c>
      <c r="AN382" t="b">
        <f>F382='15.02.2022 Смета'!E384</f>
        <v>1</v>
      </c>
      <c r="AO382" t="b">
        <f>G382='15.02.2022 Смета'!F384</f>
        <v>1</v>
      </c>
      <c r="AP382" t="b">
        <f>H382='15.02.2022 Смета'!G384</f>
        <v>1</v>
      </c>
    </row>
    <row r="383" spans="1:42" ht="40.5" customHeight="1" x14ac:dyDescent="0.25">
      <c r="A383" s="108">
        <v>312</v>
      </c>
      <c r="B383" s="8" t="s">
        <v>66</v>
      </c>
      <c r="C383" s="21" t="s">
        <v>127</v>
      </c>
      <c r="D383" s="22" t="s">
        <v>265</v>
      </c>
      <c r="E383" s="21" t="s">
        <v>745</v>
      </c>
      <c r="F383" s="35">
        <v>44640</v>
      </c>
      <c r="G383" s="35">
        <v>44643</v>
      </c>
      <c r="H383" s="21" t="s">
        <v>310</v>
      </c>
      <c r="I383" s="22" t="s">
        <v>745</v>
      </c>
      <c r="J383" s="35">
        <v>44640</v>
      </c>
      <c r="K383" s="35">
        <v>44643</v>
      </c>
      <c r="L383" s="10"/>
      <c r="M383" s="10">
        <v>3400</v>
      </c>
      <c r="N383" s="10">
        <f t="shared" si="58"/>
        <v>0</v>
      </c>
      <c r="O383" s="10"/>
      <c r="P383" s="10">
        <v>2900</v>
      </c>
      <c r="Q383" s="10">
        <f t="shared" si="59"/>
        <v>0</v>
      </c>
      <c r="R383" s="10"/>
      <c r="S383" s="10">
        <v>2800</v>
      </c>
      <c r="T383" s="10">
        <f t="shared" si="60"/>
        <v>0</v>
      </c>
      <c r="U383" s="10">
        <v>10</v>
      </c>
      <c r="V383" s="10">
        <v>150</v>
      </c>
      <c r="W383" s="10">
        <f t="shared" si="50"/>
        <v>1500</v>
      </c>
      <c r="X383" s="10">
        <v>10</v>
      </c>
      <c r="Y383" s="10">
        <v>150</v>
      </c>
      <c r="Z383" s="10">
        <f t="shared" si="51"/>
        <v>1500</v>
      </c>
      <c r="AA383" s="10">
        <v>10</v>
      </c>
      <c r="AB383" s="10">
        <v>150</v>
      </c>
      <c r="AC383" s="10">
        <f t="shared" si="52"/>
        <v>1500</v>
      </c>
      <c r="AD383" s="11"/>
      <c r="AE383" s="26">
        <v>7</v>
      </c>
      <c r="AF383" s="7">
        <f t="shared" si="57"/>
        <v>0</v>
      </c>
      <c r="AG383" s="152">
        <v>1</v>
      </c>
      <c r="AH383" s="139">
        <f>L383+O383+R383+U383+X383+AA383+AD383</f>
        <v>30</v>
      </c>
      <c r="AI383" s="139">
        <f t="shared" si="55"/>
        <v>4500</v>
      </c>
      <c r="AJ383" s="109">
        <f t="shared" si="53"/>
        <v>4500</v>
      </c>
      <c r="AM383" t="b">
        <f>D383='15.02.2022 Смета'!D385</f>
        <v>1</v>
      </c>
      <c r="AN383" t="b">
        <f>F383='15.02.2022 Смета'!E385</f>
        <v>1</v>
      </c>
      <c r="AO383" t="b">
        <f>G383='15.02.2022 Смета'!F385</f>
        <v>1</v>
      </c>
      <c r="AP383" t="b">
        <f>H383='15.02.2022 Смета'!G385</f>
        <v>1</v>
      </c>
    </row>
    <row r="384" spans="1:42" ht="39.4" customHeight="1" x14ac:dyDescent="0.25">
      <c r="A384" s="108">
        <v>313</v>
      </c>
      <c r="B384" s="8" t="s">
        <v>66</v>
      </c>
      <c r="C384" s="21" t="s">
        <v>127</v>
      </c>
      <c r="D384" s="22" t="s">
        <v>266</v>
      </c>
      <c r="E384" s="21" t="s">
        <v>520</v>
      </c>
      <c r="F384" s="35">
        <v>44647</v>
      </c>
      <c r="G384" s="35">
        <v>44649</v>
      </c>
      <c r="H384" s="21" t="s">
        <v>310</v>
      </c>
      <c r="I384" s="22" t="s">
        <v>520</v>
      </c>
      <c r="J384" s="35">
        <v>44647</v>
      </c>
      <c r="K384" s="35">
        <v>44649</v>
      </c>
      <c r="L384" s="10"/>
      <c r="M384" s="10">
        <v>3400</v>
      </c>
      <c r="N384" s="10">
        <f t="shared" si="58"/>
        <v>0</v>
      </c>
      <c r="O384" s="10"/>
      <c r="P384" s="10">
        <v>2900</v>
      </c>
      <c r="Q384" s="10">
        <f t="shared" si="59"/>
        <v>0</v>
      </c>
      <c r="R384" s="10"/>
      <c r="S384" s="10">
        <v>2800</v>
      </c>
      <c r="T384" s="10">
        <f t="shared" si="60"/>
        <v>0</v>
      </c>
      <c r="U384" s="10">
        <v>10</v>
      </c>
      <c r="V384" s="10">
        <v>150</v>
      </c>
      <c r="W384" s="10">
        <f t="shared" si="50"/>
        <v>1500</v>
      </c>
      <c r="X384" s="10">
        <v>10</v>
      </c>
      <c r="Y384" s="10">
        <v>150</v>
      </c>
      <c r="Z384" s="10">
        <f t="shared" si="51"/>
        <v>1500</v>
      </c>
      <c r="AA384" s="10">
        <v>10</v>
      </c>
      <c r="AB384" s="10">
        <v>150</v>
      </c>
      <c r="AC384" s="10">
        <f t="shared" si="52"/>
        <v>1500</v>
      </c>
      <c r="AD384" s="11"/>
      <c r="AE384" s="26">
        <v>7</v>
      </c>
      <c r="AF384" s="7">
        <f t="shared" si="57"/>
        <v>0</v>
      </c>
      <c r="AG384" s="152">
        <v>1</v>
      </c>
      <c r="AH384" s="139">
        <f>L384+O384+R384+U384+X384+AA384+AD384</f>
        <v>30</v>
      </c>
      <c r="AI384" s="139">
        <f t="shared" si="55"/>
        <v>4500</v>
      </c>
      <c r="AJ384" s="109">
        <f t="shared" si="53"/>
        <v>4500</v>
      </c>
      <c r="AM384" t="b">
        <f>D384='15.02.2022 Смета'!D386</f>
        <v>1</v>
      </c>
      <c r="AN384" t="b">
        <f>F384='15.02.2022 Смета'!E386</f>
        <v>1</v>
      </c>
      <c r="AO384" t="b">
        <f>G384='15.02.2022 Смета'!F386</f>
        <v>1</v>
      </c>
      <c r="AP384" t="b">
        <f>H384='15.02.2022 Смета'!G386</f>
        <v>1</v>
      </c>
    </row>
    <row r="385" spans="1:42" ht="40.15" customHeight="1" x14ac:dyDescent="0.25">
      <c r="A385" s="108">
        <v>314</v>
      </c>
      <c r="B385" s="8" t="s">
        <v>66</v>
      </c>
      <c r="C385" s="21" t="s">
        <v>127</v>
      </c>
      <c r="D385" s="22" t="s">
        <v>267</v>
      </c>
      <c r="E385" s="21" t="s">
        <v>519</v>
      </c>
      <c r="F385" s="35">
        <v>44648</v>
      </c>
      <c r="G385" s="35">
        <v>44650</v>
      </c>
      <c r="H385" s="21" t="s">
        <v>310</v>
      </c>
      <c r="I385" s="22" t="s">
        <v>519</v>
      </c>
      <c r="J385" s="35">
        <v>44648</v>
      </c>
      <c r="K385" s="35">
        <v>44650</v>
      </c>
      <c r="L385" s="10"/>
      <c r="M385" s="10">
        <v>3400</v>
      </c>
      <c r="N385" s="10">
        <f t="shared" si="58"/>
        <v>0</v>
      </c>
      <c r="O385" s="10"/>
      <c r="P385" s="10">
        <v>2900</v>
      </c>
      <c r="Q385" s="10">
        <f t="shared" si="59"/>
        <v>0</v>
      </c>
      <c r="R385" s="10"/>
      <c r="S385" s="10">
        <v>2800</v>
      </c>
      <c r="T385" s="10">
        <f t="shared" si="60"/>
        <v>0</v>
      </c>
      <c r="U385" s="10">
        <v>10</v>
      </c>
      <c r="V385" s="10">
        <v>150</v>
      </c>
      <c r="W385" s="10">
        <f t="shared" si="50"/>
        <v>1500</v>
      </c>
      <c r="X385" s="10">
        <v>10</v>
      </c>
      <c r="Y385" s="10">
        <v>150</v>
      </c>
      <c r="Z385" s="10">
        <f t="shared" si="51"/>
        <v>1500</v>
      </c>
      <c r="AA385" s="10">
        <v>10</v>
      </c>
      <c r="AB385" s="10">
        <v>150</v>
      </c>
      <c r="AC385" s="10">
        <f t="shared" si="52"/>
        <v>1500</v>
      </c>
      <c r="AD385" s="11"/>
      <c r="AE385" s="26">
        <v>7</v>
      </c>
      <c r="AF385" s="7">
        <f t="shared" si="57"/>
        <v>0</v>
      </c>
      <c r="AG385" s="152">
        <v>1</v>
      </c>
      <c r="AH385" s="139">
        <f>L385+O385+R385+U385+X385+AA385+AD385</f>
        <v>30</v>
      </c>
      <c r="AI385" s="139">
        <f t="shared" si="55"/>
        <v>4500</v>
      </c>
      <c r="AJ385" s="109">
        <f t="shared" si="53"/>
        <v>4500</v>
      </c>
      <c r="AM385" t="b">
        <f>D385='15.02.2022 Смета'!D387</f>
        <v>1</v>
      </c>
      <c r="AN385" t="b">
        <f>F385='15.02.2022 Смета'!E387</f>
        <v>1</v>
      </c>
      <c r="AO385" t="b">
        <f>G385='15.02.2022 Смета'!F387</f>
        <v>1</v>
      </c>
      <c r="AP385" t="b">
        <f>H385='15.02.2022 Смета'!G387</f>
        <v>1</v>
      </c>
    </row>
    <row r="386" spans="1:42" ht="16.899999999999999" customHeight="1" x14ac:dyDescent="0.25">
      <c r="A386" s="106"/>
      <c r="B386" s="96"/>
      <c r="C386" s="97"/>
      <c r="D386" s="179" t="s">
        <v>895</v>
      </c>
      <c r="E386" s="99"/>
      <c r="F386" s="99"/>
      <c r="G386" s="99"/>
      <c r="H386" s="99"/>
      <c r="I386" s="99"/>
      <c r="J386" s="99"/>
      <c r="K386" s="99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2"/>
      <c r="AE386" s="79"/>
      <c r="AF386" s="79"/>
      <c r="AG386" s="153"/>
      <c r="AH386" s="151"/>
      <c r="AI386" s="151"/>
      <c r="AJ386" s="164"/>
      <c r="AM386" t="b">
        <f>D386='15.02.2022 Смета'!D388</f>
        <v>1</v>
      </c>
      <c r="AN386" t="b">
        <f>F386='15.02.2022 Смета'!E388</f>
        <v>1</v>
      </c>
      <c r="AO386" t="b">
        <f>G386='15.02.2022 Смета'!F388</f>
        <v>1</v>
      </c>
      <c r="AP386" t="b">
        <f>H386='15.02.2022 Смета'!G388</f>
        <v>1</v>
      </c>
    </row>
    <row r="387" spans="1:42" ht="40.9" customHeight="1" x14ac:dyDescent="0.25">
      <c r="A387" s="108">
        <v>315</v>
      </c>
      <c r="B387" s="21" t="s">
        <v>169</v>
      </c>
      <c r="C387" s="21" t="s">
        <v>136</v>
      </c>
      <c r="D387" s="22" t="s">
        <v>47</v>
      </c>
      <c r="E387" s="21" t="s">
        <v>454</v>
      </c>
      <c r="F387" s="35">
        <v>44642</v>
      </c>
      <c r="G387" s="35">
        <v>44648</v>
      </c>
      <c r="H387" s="21" t="s">
        <v>764</v>
      </c>
      <c r="I387" s="22" t="s">
        <v>454</v>
      </c>
      <c r="J387" s="35">
        <v>44642</v>
      </c>
      <c r="K387" s="35">
        <v>44648</v>
      </c>
      <c r="L387" s="10"/>
      <c r="M387" s="10">
        <v>3400</v>
      </c>
      <c r="N387" s="10">
        <f t="shared" si="58"/>
        <v>0</v>
      </c>
      <c r="O387" s="10"/>
      <c r="P387" s="10">
        <v>2900</v>
      </c>
      <c r="Q387" s="10">
        <f t="shared" si="59"/>
        <v>0</v>
      </c>
      <c r="R387" s="10"/>
      <c r="S387" s="10">
        <v>2800</v>
      </c>
      <c r="T387" s="10">
        <f t="shared" si="60"/>
        <v>0</v>
      </c>
      <c r="U387" s="10">
        <v>24</v>
      </c>
      <c r="V387" s="10">
        <v>150</v>
      </c>
      <c r="W387" s="10">
        <f t="shared" si="50"/>
        <v>3600</v>
      </c>
      <c r="X387" s="10">
        <v>24</v>
      </c>
      <c r="Y387" s="10">
        <v>150</v>
      </c>
      <c r="Z387" s="10">
        <f t="shared" si="51"/>
        <v>3600</v>
      </c>
      <c r="AA387" s="10">
        <v>24</v>
      </c>
      <c r="AB387" s="10">
        <v>150</v>
      </c>
      <c r="AC387" s="10">
        <f t="shared" si="52"/>
        <v>3600</v>
      </c>
      <c r="AD387" s="11"/>
      <c r="AE387" s="26">
        <v>7</v>
      </c>
      <c r="AF387" s="7">
        <f t="shared" si="57"/>
        <v>0</v>
      </c>
      <c r="AG387" s="152">
        <v>1</v>
      </c>
      <c r="AH387" s="139">
        <f>L387+O387+R387+U387+X387+AA387+AD387</f>
        <v>72</v>
      </c>
      <c r="AI387" s="139">
        <f t="shared" si="55"/>
        <v>10800</v>
      </c>
      <c r="AJ387" s="109">
        <f t="shared" si="53"/>
        <v>10800</v>
      </c>
      <c r="AM387" t="b">
        <f>D387='15.02.2022 Смета'!D389</f>
        <v>1</v>
      </c>
      <c r="AN387" t="b">
        <f>F387='15.02.2022 Смета'!E389</f>
        <v>1</v>
      </c>
      <c r="AO387" t="b">
        <f>G387='15.02.2022 Смета'!F389</f>
        <v>1</v>
      </c>
      <c r="AP387" t="b">
        <f>H387='15.02.2022 Смета'!G389</f>
        <v>0</v>
      </c>
    </row>
    <row r="388" spans="1:42" ht="40.15" customHeight="1" x14ac:dyDescent="0.25">
      <c r="A388" s="108">
        <v>316</v>
      </c>
      <c r="B388" s="8" t="s">
        <v>169</v>
      </c>
      <c r="C388" s="21" t="s">
        <v>136</v>
      </c>
      <c r="D388" s="22" t="s">
        <v>48</v>
      </c>
      <c r="E388" s="21" t="s">
        <v>454</v>
      </c>
      <c r="F388" s="35">
        <v>44648</v>
      </c>
      <c r="G388" s="35">
        <v>44651</v>
      </c>
      <c r="H388" s="21" t="s">
        <v>764</v>
      </c>
      <c r="I388" s="22" t="s">
        <v>454</v>
      </c>
      <c r="J388" s="35">
        <v>44648</v>
      </c>
      <c r="K388" s="35">
        <v>44651</v>
      </c>
      <c r="L388" s="10"/>
      <c r="M388" s="10">
        <v>3400</v>
      </c>
      <c r="N388" s="10">
        <f t="shared" si="58"/>
        <v>0</v>
      </c>
      <c r="O388" s="10"/>
      <c r="P388" s="10">
        <v>2900</v>
      </c>
      <c r="Q388" s="10">
        <f t="shared" si="59"/>
        <v>0</v>
      </c>
      <c r="R388" s="10"/>
      <c r="S388" s="10">
        <v>2800</v>
      </c>
      <c r="T388" s="10">
        <f t="shared" si="60"/>
        <v>0</v>
      </c>
      <c r="U388" s="10">
        <v>8</v>
      </c>
      <c r="V388" s="10">
        <v>150</v>
      </c>
      <c r="W388" s="10">
        <f t="shared" si="50"/>
        <v>1200</v>
      </c>
      <c r="X388" s="10">
        <v>8</v>
      </c>
      <c r="Y388" s="10">
        <v>150</v>
      </c>
      <c r="Z388" s="10">
        <f t="shared" si="51"/>
        <v>1200</v>
      </c>
      <c r="AA388" s="10">
        <v>8</v>
      </c>
      <c r="AB388" s="10">
        <v>150</v>
      </c>
      <c r="AC388" s="10">
        <f t="shared" si="52"/>
        <v>1200</v>
      </c>
      <c r="AD388" s="11"/>
      <c r="AE388" s="26">
        <v>7</v>
      </c>
      <c r="AF388" s="7">
        <f t="shared" si="57"/>
        <v>0</v>
      </c>
      <c r="AG388" s="152">
        <v>1</v>
      </c>
      <c r="AH388" s="139">
        <f>L388+O388+R388+U388+X388+AA388+AD388</f>
        <v>24</v>
      </c>
      <c r="AI388" s="139">
        <f t="shared" si="55"/>
        <v>3600</v>
      </c>
      <c r="AJ388" s="109">
        <f t="shared" si="53"/>
        <v>3600</v>
      </c>
      <c r="AM388" t="b">
        <f>D388='15.02.2022 Смета'!D390</f>
        <v>1</v>
      </c>
      <c r="AN388" t="b">
        <f>F388='15.02.2022 Смета'!E390</f>
        <v>1</v>
      </c>
      <c r="AO388" t="b">
        <f>G388='15.02.2022 Смета'!F390</f>
        <v>1</v>
      </c>
      <c r="AP388" t="b">
        <f>H388='15.02.2022 Смета'!G390</f>
        <v>0</v>
      </c>
    </row>
    <row r="389" spans="1:42" ht="16.149999999999999" customHeight="1" x14ac:dyDescent="0.25">
      <c r="A389" s="108">
        <v>317</v>
      </c>
      <c r="B389" s="8" t="s">
        <v>169</v>
      </c>
      <c r="C389" s="21" t="s">
        <v>136</v>
      </c>
      <c r="D389" s="22" t="s">
        <v>49</v>
      </c>
      <c r="E389" s="21" t="s">
        <v>340</v>
      </c>
      <c r="F389" s="35">
        <v>44689</v>
      </c>
      <c r="G389" s="35">
        <v>44690</v>
      </c>
      <c r="H389" s="21" t="s">
        <v>318</v>
      </c>
      <c r="I389" s="22" t="s">
        <v>340</v>
      </c>
      <c r="J389" s="35">
        <v>44689</v>
      </c>
      <c r="K389" s="35">
        <v>44690</v>
      </c>
      <c r="L389" s="10"/>
      <c r="M389" s="10">
        <v>3400</v>
      </c>
      <c r="N389" s="10">
        <f t="shared" si="58"/>
        <v>0</v>
      </c>
      <c r="O389" s="10"/>
      <c r="P389" s="10">
        <v>2900</v>
      </c>
      <c r="Q389" s="10">
        <f t="shared" si="59"/>
        <v>0</v>
      </c>
      <c r="R389" s="10"/>
      <c r="S389" s="10">
        <v>2800</v>
      </c>
      <c r="T389" s="10">
        <f t="shared" si="60"/>
        <v>0</v>
      </c>
      <c r="U389" s="10">
        <v>4</v>
      </c>
      <c r="V389" s="10">
        <v>150</v>
      </c>
      <c r="W389" s="10">
        <f t="shared" si="50"/>
        <v>600</v>
      </c>
      <c r="X389" s="10">
        <v>4</v>
      </c>
      <c r="Y389" s="10">
        <v>150</v>
      </c>
      <c r="Z389" s="10">
        <f t="shared" si="51"/>
        <v>600</v>
      </c>
      <c r="AA389" s="10">
        <v>4</v>
      </c>
      <c r="AB389" s="10">
        <v>150</v>
      </c>
      <c r="AC389" s="10">
        <f t="shared" si="52"/>
        <v>600</v>
      </c>
      <c r="AD389" s="11">
        <v>12</v>
      </c>
      <c r="AE389" s="26">
        <v>7</v>
      </c>
      <c r="AF389" s="7">
        <f t="shared" si="57"/>
        <v>84</v>
      </c>
      <c r="AG389" s="152">
        <v>1</v>
      </c>
      <c r="AH389" s="139">
        <f>L389+O389+R389+U389+X389+AA389+AD389</f>
        <v>24</v>
      </c>
      <c r="AI389" s="139">
        <f t="shared" si="55"/>
        <v>1884</v>
      </c>
      <c r="AJ389" s="109">
        <f t="shared" si="53"/>
        <v>1884</v>
      </c>
      <c r="AM389" t="b">
        <f>D389='15.02.2022 Смета'!D391</f>
        <v>1</v>
      </c>
      <c r="AN389" t="b">
        <f>F389='15.02.2022 Смета'!E391</f>
        <v>1</v>
      </c>
      <c r="AO389" t="b">
        <f>G389='15.02.2022 Смета'!F391</f>
        <v>1</v>
      </c>
      <c r="AP389" t="b">
        <f>H389='15.02.2022 Смета'!G391</f>
        <v>1</v>
      </c>
    </row>
    <row r="390" spans="1:42" ht="26.25" x14ac:dyDescent="0.25">
      <c r="A390" s="108">
        <v>318</v>
      </c>
      <c r="B390" s="8" t="s">
        <v>169</v>
      </c>
      <c r="C390" s="21" t="s">
        <v>136</v>
      </c>
      <c r="D390" s="22" t="s">
        <v>50</v>
      </c>
      <c r="E390" s="21" t="s">
        <v>340</v>
      </c>
      <c r="F390" s="35">
        <v>44721</v>
      </c>
      <c r="G390" s="35">
        <v>44732</v>
      </c>
      <c r="H390" s="21" t="s">
        <v>764</v>
      </c>
      <c r="I390" s="22" t="s">
        <v>340</v>
      </c>
      <c r="J390" s="35">
        <v>44721</v>
      </c>
      <c r="K390" s="35">
        <v>44732</v>
      </c>
      <c r="L390" s="10">
        <v>2</v>
      </c>
      <c r="M390" s="10">
        <v>3400</v>
      </c>
      <c r="N390" s="10">
        <f t="shared" si="58"/>
        <v>6800</v>
      </c>
      <c r="O390" s="10">
        <v>2</v>
      </c>
      <c r="P390" s="10">
        <v>2900</v>
      </c>
      <c r="Q390" s="10">
        <f t="shared" si="59"/>
        <v>5800</v>
      </c>
      <c r="R390" s="10">
        <v>2</v>
      </c>
      <c r="S390" s="10">
        <v>2800</v>
      </c>
      <c r="T390" s="10">
        <f t="shared" si="60"/>
        <v>5600</v>
      </c>
      <c r="U390" s="10">
        <v>6</v>
      </c>
      <c r="V390" s="10">
        <v>150</v>
      </c>
      <c r="W390" s="10">
        <f t="shared" si="50"/>
        <v>900</v>
      </c>
      <c r="X390" s="10">
        <v>6</v>
      </c>
      <c r="Y390" s="10">
        <v>150</v>
      </c>
      <c r="Z390" s="10">
        <f t="shared" si="51"/>
        <v>900</v>
      </c>
      <c r="AA390" s="10">
        <v>6</v>
      </c>
      <c r="AB390" s="10">
        <v>150</v>
      </c>
      <c r="AC390" s="10">
        <f t="shared" si="52"/>
        <v>900</v>
      </c>
      <c r="AD390" s="11">
        <v>22</v>
      </c>
      <c r="AE390" s="26">
        <v>7</v>
      </c>
      <c r="AF390" s="7">
        <f t="shared" si="57"/>
        <v>154</v>
      </c>
      <c r="AG390" s="152">
        <v>1</v>
      </c>
      <c r="AH390" s="139">
        <f>L390+O390+R390+U390+X390+AA390+AD390</f>
        <v>46</v>
      </c>
      <c r="AI390" s="139">
        <f t="shared" si="55"/>
        <v>21054</v>
      </c>
      <c r="AJ390" s="109">
        <f t="shared" si="53"/>
        <v>21054</v>
      </c>
      <c r="AM390" t="b">
        <f>D390='15.02.2022 Смета'!D392</f>
        <v>1</v>
      </c>
      <c r="AN390" t="b">
        <f>F390='15.02.2022 Смета'!E392</f>
        <v>1</v>
      </c>
      <c r="AO390" t="b">
        <f>G390='15.02.2022 Смета'!F392</f>
        <v>1</v>
      </c>
      <c r="AP390" t="b">
        <f>H390='15.02.2022 Смета'!G392</f>
        <v>1</v>
      </c>
    </row>
    <row r="391" spans="1:42" ht="26.25" x14ac:dyDescent="0.25">
      <c r="A391" s="108">
        <v>319</v>
      </c>
      <c r="B391" s="8" t="s">
        <v>169</v>
      </c>
      <c r="C391" s="21" t="s">
        <v>136</v>
      </c>
      <c r="D391" s="22" t="s">
        <v>546</v>
      </c>
      <c r="E391" s="21" t="s">
        <v>340</v>
      </c>
      <c r="F391" s="35">
        <v>44815</v>
      </c>
      <c r="G391" s="35">
        <v>44822</v>
      </c>
      <c r="H391" s="21" t="s">
        <v>764</v>
      </c>
      <c r="I391" s="22" t="s">
        <v>300</v>
      </c>
      <c r="J391" s="35">
        <v>44815</v>
      </c>
      <c r="K391" s="35">
        <v>44822</v>
      </c>
      <c r="L391" s="14"/>
      <c r="M391" s="10">
        <v>3400</v>
      </c>
      <c r="N391" s="10">
        <f t="shared" si="58"/>
        <v>0</v>
      </c>
      <c r="O391" s="14"/>
      <c r="P391" s="10">
        <v>2900</v>
      </c>
      <c r="Q391" s="10">
        <f t="shared" si="59"/>
        <v>0</v>
      </c>
      <c r="R391" s="14"/>
      <c r="S391" s="10">
        <v>2800</v>
      </c>
      <c r="T391" s="10">
        <f t="shared" si="60"/>
        <v>0</v>
      </c>
      <c r="U391" s="10">
        <v>4</v>
      </c>
      <c r="V391" s="10">
        <v>150</v>
      </c>
      <c r="W391" s="10">
        <f t="shared" si="50"/>
        <v>600</v>
      </c>
      <c r="X391" s="10">
        <v>4</v>
      </c>
      <c r="Y391" s="10">
        <v>150</v>
      </c>
      <c r="Z391" s="10">
        <f t="shared" si="51"/>
        <v>600</v>
      </c>
      <c r="AA391" s="10">
        <v>4</v>
      </c>
      <c r="AB391" s="10">
        <v>150</v>
      </c>
      <c r="AC391" s="10">
        <f t="shared" si="52"/>
        <v>600</v>
      </c>
      <c r="AD391" s="11">
        <v>18</v>
      </c>
      <c r="AE391" s="26">
        <v>7</v>
      </c>
      <c r="AF391" s="7">
        <f t="shared" si="57"/>
        <v>126</v>
      </c>
      <c r="AG391" s="152">
        <v>1</v>
      </c>
      <c r="AH391" s="139">
        <f>L391+O391+R391+U391+X391+AA391+AD391</f>
        <v>30</v>
      </c>
      <c r="AI391" s="139">
        <f t="shared" si="55"/>
        <v>1926</v>
      </c>
      <c r="AJ391" s="109">
        <f t="shared" si="53"/>
        <v>1926</v>
      </c>
      <c r="AM391" t="b">
        <f>D391='15.02.2022 Смета'!D393</f>
        <v>1</v>
      </c>
      <c r="AN391" t="b">
        <f>F391='15.02.2022 Смета'!E393</f>
        <v>1</v>
      </c>
      <c r="AO391" t="b">
        <f>G391='15.02.2022 Смета'!F393</f>
        <v>1</v>
      </c>
      <c r="AP391" t="b">
        <f>H391='15.02.2022 Смета'!G393</f>
        <v>1</v>
      </c>
    </row>
    <row r="392" spans="1:42" x14ac:dyDescent="0.25">
      <c r="A392" s="106"/>
      <c r="B392" s="96"/>
      <c r="C392" s="97"/>
      <c r="D392" s="179" t="s">
        <v>928</v>
      </c>
      <c r="E392" s="99"/>
      <c r="F392" s="99"/>
      <c r="G392" s="99"/>
      <c r="H392" s="99"/>
      <c r="I392" s="99"/>
      <c r="J392" s="99"/>
      <c r="K392" s="99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2"/>
      <c r="AE392" s="79"/>
      <c r="AF392" s="79"/>
      <c r="AG392" s="153"/>
      <c r="AH392" s="151"/>
      <c r="AI392" s="151"/>
      <c r="AJ392" s="164"/>
      <c r="AM392" t="b">
        <f>D392='15.02.2022 Смета'!D394</f>
        <v>0</v>
      </c>
      <c r="AN392" t="b">
        <f>F392='15.02.2022 Смета'!E394</f>
        <v>1</v>
      </c>
      <c r="AO392" t="b">
        <f>G392='15.02.2022 Смета'!F394</f>
        <v>1</v>
      </c>
      <c r="AP392" t="b">
        <f>H392='15.02.2022 Смета'!G394</f>
        <v>1</v>
      </c>
    </row>
    <row r="393" spans="1:42" ht="39" x14ac:dyDescent="0.25">
      <c r="A393" s="108">
        <v>320</v>
      </c>
      <c r="B393" s="8" t="s">
        <v>16</v>
      </c>
      <c r="C393" s="21" t="s">
        <v>161</v>
      </c>
      <c r="D393" s="22" t="s">
        <v>174</v>
      </c>
      <c r="E393" s="21" t="s">
        <v>746</v>
      </c>
      <c r="F393" s="35">
        <v>44807</v>
      </c>
      <c r="G393" s="35">
        <v>44807</v>
      </c>
      <c r="H393" s="21" t="s">
        <v>301</v>
      </c>
      <c r="I393" s="22" t="s">
        <v>746</v>
      </c>
      <c r="J393" s="35">
        <v>44807</v>
      </c>
      <c r="K393" s="35">
        <v>44807</v>
      </c>
      <c r="L393" s="10"/>
      <c r="M393" s="10">
        <v>3400</v>
      </c>
      <c r="N393" s="10">
        <f t="shared" si="58"/>
        <v>0</v>
      </c>
      <c r="O393" s="10"/>
      <c r="P393" s="10">
        <v>2900</v>
      </c>
      <c r="Q393" s="10">
        <f t="shared" si="59"/>
        <v>0</v>
      </c>
      <c r="R393" s="10"/>
      <c r="S393" s="10">
        <v>2800</v>
      </c>
      <c r="T393" s="10">
        <f t="shared" si="60"/>
        <v>0</v>
      </c>
      <c r="U393" s="10">
        <v>38</v>
      </c>
      <c r="V393" s="10">
        <v>150</v>
      </c>
      <c r="W393" s="10">
        <f t="shared" si="50"/>
        <v>5700</v>
      </c>
      <c r="X393" s="10">
        <v>38</v>
      </c>
      <c r="Y393" s="10">
        <v>150</v>
      </c>
      <c r="Z393" s="10">
        <f t="shared" si="51"/>
        <v>5700</v>
      </c>
      <c r="AA393" s="10">
        <v>38</v>
      </c>
      <c r="AB393" s="10">
        <v>150</v>
      </c>
      <c r="AC393" s="10">
        <f t="shared" si="52"/>
        <v>5700</v>
      </c>
      <c r="AD393" s="11">
        <v>120</v>
      </c>
      <c r="AE393" s="26">
        <v>7</v>
      </c>
      <c r="AF393" s="7">
        <f t="shared" si="57"/>
        <v>840</v>
      </c>
      <c r="AG393" s="152">
        <v>1</v>
      </c>
      <c r="AH393" s="139">
        <f>L393+O393+R393+U393+X393+AA393+AD393</f>
        <v>234</v>
      </c>
      <c r="AI393" s="139">
        <f t="shared" ref="AI393:AI450" si="62">AJ393</f>
        <v>17940</v>
      </c>
      <c r="AJ393" s="109">
        <f t="shared" si="53"/>
        <v>17940</v>
      </c>
      <c r="AM393" t="b">
        <f>D393='15.02.2022 Смета'!D395</f>
        <v>1</v>
      </c>
      <c r="AN393" t="b">
        <f>F393='15.02.2022 Смета'!E395</f>
        <v>1</v>
      </c>
      <c r="AO393" t="b">
        <f>G393='15.02.2022 Смета'!F395</f>
        <v>1</v>
      </c>
      <c r="AP393" t="b">
        <f>H393='15.02.2022 Смета'!G395</f>
        <v>1</v>
      </c>
    </row>
    <row r="394" spans="1:42" ht="14.65" customHeight="1" x14ac:dyDescent="0.25">
      <c r="A394" s="106"/>
      <c r="B394" s="96"/>
      <c r="C394" s="97"/>
      <c r="D394" s="179" t="s">
        <v>897</v>
      </c>
      <c r="E394" s="99"/>
      <c r="F394" s="99"/>
      <c r="G394" s="99"/>
      <c r="H394" s="99"/>
      <c r="I394" s="99"/>
      <c r="J394" s="99"/>
      <c r="K394" s="99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2"/>
      <c r="AE394" s="79"/>
      <c r="AF394" s="79"/>
      <c r="AG394" s="153"/>
      <c r="AH394" s="151"/>
      <c r="AI394" s="151"/>
      <c r="AJ394" s="164"/>
      <c r="AM394" t="b">
        <f>D394='15.02.2022 Смета'!D396</f>
        <v>1</v>
      </c>
      <c r="AN394" t="b">
        <f>F394='15.02.2022 Смета'!E396</f>
        <v>1</v>
      </c>
      <c r="AO394" t="b">
        <f>G394='15.02.2022 Смета'!F396</f>
        <v>1</v>
      </c>
      <c r="AP394" t="b">
        <f>H394='15.02.2022 Смета'!G396</f>
        <v>1</v>
      </c>
    </row>
    <row r="395" spans="1:42" ht="27" customHeight="1" x14ac:dyDescent="0.25">
      <c r="A395" s="108">
        <v>321</v>
      </c>
      <c r="B395" s="8" t="s">
        <v>230</v>
      </c>
      <c r="C395" s="21" t="s">
        <v>231</v>
      </c>
      <c r="D395" s="22" t="s">
        <v>646</v>
      </c>
      <c r="E395" s="21" t="s">
        <v>524</v>
      </c>
      <c r="F395" s="35">
        <v>44609</v>
      </c>
      <c r="G395" s="35">
        <v>44609</v>
      </c>
      <c r="H395" s="21" t="s">
        <v>331</v>
      </c>
      <c r="I395" s="22" t="s">
        <v>524</v>
      </c>
      <c r="J395" s="35">
        <v>44609</v>
      </c>
      <c r="K395" s="35">
        <v>44609</v>
      </c>
      <c r="L395" s="10"/>
      <c r="M395" s="10">
        <v>3400</v>
      </c>
      <c r="N395" s="10">
        <f t="shared" si="58"/>
        <v>0</v>
      </c>
      <c r="O395" s="10"/>
      <c r="P395" s="10">
        <v>2900</v>
      </c>
      <c r="Q395" s="10">
        <f t="shared" si="59"/>
        <v>0</v>
      </c>
      <c r="R395" s="10"/>
      <c r="S395" s="10">
        <v>2800</v>
      </c>
      <c r="T395" s="10">
        <f t="shared" si="60"/>
        <v>0</v>
      </c>
      <c r="U395" s="10">
        <v>24</v>
      </c>
      <c r="V395" s="10">
        <v>150</v>
      </c>
      <c r="W395" s="10">
        <f t="shared" ref="W395:W450" si="63">U395*V395</f>
        <v>3600</v>
      </c>
      <c r="X395" s="10">
        <v>24</v>
      </c>
      <c r="Y395" s="10">
        <v>150</v>
      </c>
      <c r="Z395" s="10">
        <f t="shared" ref="Z395:Z450" si="64">X395*Y395</f>
        <v>3600</v>
      </c>
      <c r="AA395" s="10">
        <v>24</v>
      </c>
      <c r="AB395" s="10">
        <v>150</v>
      </c>
      <c r="AC395" s="10">
        <f t="shared" ref="AC395:AC450" si="65">AA395*AB395</f>
        <v>3600</v>
      </c>
      <c r="AD395" s="11"/>
      <c r="AE395" s="26">
        <v>7</v>
      </c>
      <c r="AF395" s="7">
        <f t="shared" si="57"/>
        <v>0</v>
      </c>
      <c r="AG395" s="152">
        <v>1</v>
      </c>
      <c r="AH395" s="139">
        <f>L395+O395+R395+U395+X395+AA395+AD395</f>
        <v>72</v>
      </c>
      <c r="AI395" s="139">
        <f t="shared" si="62"/>
        <v>10800</v>
      </c>
      <c r="AJ395" s="109">
        <f t="shared" si="53"/>
        <v>10800</v>
      </c>
      <c r="AM395" t="b">
        <f>D395='15.02.2022 Смета'!D397</f>
        <v>1</v>
      </c>
      <c r="AN395" t="b">
        <f>F395='15.02.2022 Смета'!E397</f>
        <v>1</v>
      </c>
      <c r="AO395" t="b">
        <f>G395='15.02.2022 Смета'!F397</f>
        <v>1</v>
      </c>
      <c r="AP395" t="b">
        <f>H395='15.02.2022 Смета'!G397</f>
        <v>1</v>
      </c>
    </row>
    <row r="396" spans="1:42" ht="27" customHeight="1" x14ac:dyDescent="0.25">
      <c r="A396" s="108">
        <v>322</v>
      </c>
      <c r="B396" s="8" t="s">
        <v>230</v>
      </c>
      <c r="C396" s="21" t="s">
        <v>231</v>
      </c>
      <c r="D396" s="22" t="s">
        <v>647</v>
      </c>
      <c r="E396" s="21" t="s">
        <v>525</v>
      </c>
      <c r="F396" s="35">
        <v>44617</v>
      </c>
      <c r="G396" s="35">
        <v>44617</v>
      </c>
      <c r="H396" s="21" t="s">
        <v>1096</v>
      </c>
      <c r="I396" s="22" t="s">
        <v>525</v>
      </c>
      <c r="J396" s="35">
        <v>44617</v>
      </c>
      <c r="K396" s="35">
        <v>44617</v>
      </c>
      <c r="L396" s="10"/>
      <c r="M396" s="10">
        <v>3400</v>
      </c>
      <c r="N396" s="10">
        <f t="shared" si="58"/>
        <v>0</v>
      </c>
      <c r="O396" s="10"/>
      <c r="P396" s="10">
        <v>2900</v>
      </c>
      <c r="Q396" s="10">
        <f t="shared" si="59"/>
        <v>0</v>
      </c>
      <c r="R396" s="10"/>
      <c r="S396" s="10">
        <v>2800</v>
      </c>
      <c r="T396" s="10">
        <f t="shared" si="60"/>
        <v>0</v>
      </c>
      <c r="U396" s="10">
        <v>2</v>
      </c>
      <c r="V396" s="10">
        <v>150</v>
      </c>
      <c r="W396" s="10">
        <f t="shared" si="63"/>
        <v>300</v>
      </c>
      <c r="X396" s="10">
        <v>2</v>
      </c>
      <c r="Y396" s="10">
        <v>150</v>
      </c>
      <c r="Z396" s="10">
        <f t="shared" si="64"/>
        <v>300</v>
      </c>
      <c r="AA396" s="10">
        <v>2</v>
      </c>
      <c r="AB396" s="10">
        <v>150</v>
      </c>
      <c r="AC396" s="10">
        <f t="shared" si="65"/>
        <v>300</v>
      </c>
      <c r="AD396" s="11"/>
      <c r="AE396" s="26">
        <v>7</v>
      </c>
      <c r="AF396" s="7">
        <f t="shared" si="57"/>
        <v>0</v>
      </c>
      <c r="AG396" s="152">
        <v>1</v>
      </c>
      <c r="AH396" s="139">
        <f>L396+O396+R396+U396+X396+AA396+AD396</f>
        <v>6</v>
      </c>
      <c r="AI396" s="139">
        <f t="shared" si="62"/>
        <v>900</v>
      </c>
      <c r="AJ396" s="109">
        <f t="shared" si="53"/>
        <v>900</v>
      </c>
      <c r="AM396" t="b">
        <f>D396='15.02.2022 Смета'!D398</f>
        <v>1</v>
      </c>
      <c r="AN396" t="b">
        <f>F396='15.02.2022 Смета'!E398</f>
        <v>1</v>
      </c>
      <c r="AO396" t="b">
        <f>G396='15.02.2022 Смета'!F398</f>
        <v>1</v>
      </c>
      <c r="AP396" t="b">
        <f>H396='15.02.2022 Смета'!G398</f>
        <v>0</v>
      </c>
    </row>
    <row r="397" spans="1:42" ht="16.149999999999999" customHeight="1" x14ac:dyDescent="0.25">
      <c r="A397" s="108">
        <v>323</v>
      </c>
      <c r="B397" s="8" t="s">
        <v>230</v>
      </c>
      <c r="C397" s="21" t="s">
        <v>231</v>
      </c>
      <c r="D397" s="22" t="s">
        <v>648</v>
      </c>
      <c r="E397" s="21" t="s">
        <v>340</v>
      </c>
      <c r="F397" s="35">
        <v>44622</v>
      </c>
      <c r="G397" s="35">
        <v>44622</v>
      </c>
      <c r="H397" s="21" t="s">
        <v>336</v>
      </c>
      <c r="I397" s="22" t="s">
        <v>340</v>
      </c>
      <c r="J397" s="35">
        <v>44622</v>
      </c>
      <c r="K397" s="35">
        <v>44622</v>
      </c>
      <c r="L397" s="10"/>
      <c r="M397" s="10">
        <v>3400</v>
      </c>
      <c r="N397" s="10">
        <f t="shared" si="58"/>
        <v>0</v>
      </c>
      <c r="O397" s="10"/>
      <c r="P397" s="10">
        <v>2900</v>
      </c>
      <c r="Q397" s="10">
        <f t="shared" si="59"/>
        <v>0</v>
      </c>
      <c r="R397" s="10"/>
      <c r="S397" s="10">
        <v>2800</v>
      </c>
      <c r="T397" s="10">
        <f t="shared" si="60"/>
        <v>0</v>
      </c>
      <c r="U397" s="10">
        <v>20</v>
      </c>
      <c r="V397" s="10">
        <v>150</v>
      </c>
      <c r="W397" s="10">
        <f t="shared" si="63"/>
        <v>3000</v>
      </c>
      <c r="X397" s="10">
        <v>20</v>
      </c>
      <c r="Y397" s="10">
        <v>150</v>
      </c>
      <c r="Z397" s="10">
        <f t="shared" si="64"/>
        <v>3000</v>
      </c>
      <c r="AA397" s="10">
        <v>20</v>
      </c>
      <c r="AB397" s="10">
        <v>150</v>
      </c>
      <c r="AC397" s="10">
        <f t="shared" si="65"/>
        <v>3000</v>
      </c>
      <c r="AD397" s="11"/>
      <c r="AE397" s="26">
        <v>7</v>
      </c>
      <c r="AF397" s="7">
        <f t="shared" si="57"/>
        <v>0</v>
      </c>
      <c r="AG397" s="152">
        <v>1</v>
      </c>
      <c r="AH397" s="139">
        <f>L397+O397+R397+U397+X397+AA397+AD397</f>
        <v>60</v>
      </c>
      <c r="AI397" s="139">
        <f t="shared" si="62"/>
        <v>9000</v>
      </c>
      <c r="AJ397" s="109">
        <f t="shared" si="53"/>
        <v>9000</v>
      </c>
      <c r="AM397" t="b">
        <f>D397='15.02.2022 Смета'!D399</f>
        <v>1</v>
      </c>
      <c r="AN397" t="b">
        <f>F397='15.02.2022 Смета'!E399</f>
        <v>1</v>
      </c>
      <c r="AO397" t="b">
        <f>G397='15.02.2022 Смета'!F399</f>
        <v>1</v>
      </c>
      <c r="AP397" t="b">
        <f>H397='15.02.2022 Смета'!G399</f>
        <v>1</v>
      </c>
    </row>
    <row r="398" spans="1:42" ht="27" customHeight="1" x14ac:dyDescent="0.25">
      <c r="A398" s="108">
        <v>324</v>
      </c>
      <c r="B398" s="8" t="s">
        <v>230</v>
      </c>
      <c r="C398" s="21" t="s">
        <v>231</v>
      </c>
      <c r="D398" s="22" t="s">
        <v>649</v>
      </c>
      <c r="E398" s="21" t="s">
        <v>340</v>
      </c>
      <c r="F398" s="35">
        <v>44647</v>
      </c>
      <c r="G398" s="35">
        <v>44647</v>
      </c>
      <c r="H398" s="21" t="s">
        <v>814</v>
      </c>
      <c r="I398" s="22" t="s">
        <v>340</v>
      </c>
      <c r="J398" s="35">
        <v>44647</v>
      </c>
      <c r="K398" s="35">
        <v>44647</v>
      </c>
      <c r="L398" s="10"/>
      <c r="M398" s="10">
        <v>3400</v>
      </c>
      <c r="N398" s="10">
        <f t="shared" si="58"/>
        <v>0</v>
      </c>
      <c r="O398" s="10"/>
      <c r="P398" s="10">
        <v>2900</v>
      </c>
      <c r="Q398" s="10">
        <f t="shared" si="59"/>
        <v>0</v>
      </c>
      <c r="R398" s="10"/>
      <c r="S398" s="10">
        <v>2800</v>
      </c>
      <c r="T398" s="10">
        <f t="shared" si="60"/>
        <v>0</v>
      </c>
      <c r="U398" s="10">
        <v>9</v>
      </c>
      <c r="V398" s="10">
        <v>150</v>
      </c>
      <c r="W398" s="10">
        <f t="shared" si="63"/>
        <v>1350</v>
      </c>
      <c r="X398" s="10">
        <v>9</v>
      </c>
      <c r="Y398" s="10">
        <v>150</v>
      </c>
      <c r="Z398" s="10">
        <f t="shared" si="64"/>
        <v>1350</v>
      </c>
      <c r="AA398" s="10">
        <v>18</v>
      </c>
      <c r="AB398" s="10">
        <v>150</v>
      </c>
      <c r="AC398" s="10">
        <f t="shared" si="65"/>
        <v>2700</v>
      </c>
      <c r="AD398" s="11"/>
      <c r="AE398" s="26">
        <v>7</v>
      </c>
      <c r="AF398" s="7">
        <f t="shared" si="57"/>
        <v>0</v>
      </c>
      <c r="AG398" s="152">
        <v>1</v>
      </c>
      <c r="AH398" s="139">
        <f>L398+O398+R398+U398+X398+AA398+AD398</f>
        <v>36</v>
      </c>
      <c r="AI398" s="139">
        <f t="shared" si="62"/>
        <v>5400</v>
      </c>
      <c r="AJ398" s="109">
        <f t="shared" si="53"/>
        <v>5400</v>
      </c>
      <c r="AM398" t="b">
        <f>D398='15.02.2022 Смета'!D400</f>
        <v>1</v>
      </c>
      <c r="AN398" t="b">
        <f>F398='15.02.2022 Смета'!E400</f>
        <v>1</v>
      </c>
      <c r="AO398" t="b">
        <f>G398='15.02.2022 Смета'!F400</f>
        <v>1</v>
      </c>
      <c r="AP398" t="b">
        <f>H398='15.02.2022 Смета'!G400</f>
        <v>1</v>
      </c>
    </row>
    <row r="399" spans="1:42" ht="16.149999999999999" customHeight="1" x14ac:dyDescent="0.25">
      <c r="A399" s="108">
        <v>325</v>
      </c>
      <c r="B399" s="8" t="s">
        <v>230</v>
      </c>
      <c r="C399" s="21" t="s">
        <v>231</v>
      </c>
      <c r="D399" s="22" t="s">
        <v>650</v>
      </c>
      <c r="E399" s="21" t="s">
        <v>340</v>
      </c>
      <c r="F399" s="35">
        <v>44692</v>
      </c>
      <c r="G399" s="35">
        <v>44693</v>
      </c>
      <c r="H399" s="21" t="s">
        <v>748</v>
      </c>
      <c r="I399" s="22" t="s">
        <v>300</v>
      </c>
      <c r="J399" s="35">
        <v>44692</v>
      </c>
      <c r="K399" s="35">
        <v>44693</v>
      </c>
      <c r="L399" s="10"/>
      <c r="M399" s="10">
        <v>3400</v>
      </c>
      <c r="N399" s="10">
        <f t="shared" si="58"/>
        <v>0</v>
      </c>
      <c r="O399" s="10"/>
      <c r="P399" s="10">
        <v>2900</v>
      </c>
      <c r="Q399" s="10">
        <f t="shared" si="59"/>
        <v>0</v>
      </c>
      <c r="R399" s="10"/>
      <c r="S399" s="10">
        <v>2800</v>
      </c>
      <c r="T399" s="10">
        <f t="shared" si="60"/>
        <v>0</v>
      </c>
      <c r="U399" s="10">
        <v>36</v>
      </c>
      <c r="V399" s="10">
        <v>150</v>
      </c>
      <c r="W399" s="10">
        <f t="shared" si="63"/>
        <v>5400</v>
      </c>
      <c r="X399" s="10">
        <v>36</v>
      </c>
      <c r="Y399" s="10">
        <v>150</v>
      </c>
      <c r="Z399" s="10">
        <f t="shared" si="64"/>
        <v>5400</v>
      </c>
      <c r="AA399" s="10">
        <v>36</v>
      </c>
      <c r="AB399" s="10">
        <v>150</v>
      </c>
      <c r="AC399" s="10">
        <f t="shared" si="65"/>
        <v>5400</v>
      </c>
      <c r="AD399" s="11">
        <v>108</v>
      </c>
      <c r="AE399" s="26">
        <v>7</v>
      </c>
      <c r="AF399" s="7">
        <f t="shared" si="57"/>
        <v>756</v>
      </c>
      <c r="AG399" s="152">
        <v>1</v>
      </c>
      <c r="AH399" s="139">
        <f>L399+O399+R399+U399+X399+AA399+AD399</f>
        <v>216</v>
      </c>
      <c r="AI399" s="139">
        <f t="shared" si="62"/>
        <v>16956</v>
      </c>
      <c r="AJ399" s="109">
        <f t="shared" si="53"/>
        <v>16956</v>
      </c>
      <c r="AM399" t="b">
        <f>D399='15.02.2022 Смета'!D401</f>
        <v>1</v>
      </c>
      <c r="AN399" t="b">
        <f>F399='15.02.2022 Смета'!E401</f>
        <v>1</v>
      </c>
      <c r="AO399" t="b">
        <f>G399='15.02.2022 Смета'!F401</f>
        <v>1</v>
      </c>
      <c r="AP399" t="b">
        <f>H399='15.02.2022 Смета'!G401</f>
        <v>0</v>
      </c>
    </row>
    <row r="400" spans="1:42" ht="16.149999999999999" customHeight="1" x14ac:dyDescent="0.25">
      <c r="A400" s="108">
        <v>326</v>
      </c>
      <c r="B400" s="8" t="s">
        <v>230</v>
      </c>
      <c r="C400" s="21" t="s">
        <v>231</v>
      </c>
      <c r="D400" s="22" t="s">
        <v>651</v>
      </c>
      <c r="E400" s="21" t="s">
        <v>340</v>
      </c>
      <c r="F400" s="35">
        <v>44698</v>
      </c>
      <c r="G400" s="35">
        <v>44699</v>
      </c>
      <c r="H400" s="21" t="s">
        <v>331</v>
      </c>
      <c r="I400" s="22" t="s">
        <v>300</v>
      </c>
      <c r="J400" s="35">
        <v>44698</v>
      </c>
      <c r="K400" s="35">
        <v>44699</v>
      </c>
      <c r="L400" s="10"/>
      <c r="M400" s="10">
        <v>3400</v>
      </c>
      <c r="N400" s="10">
        <f t="shared" si="58"/>
        <v>0</v>
      </c>
      <c r="O400" s="10"/>
      <c r="P400" s="10">
        <v>2900</v>
      </c>
      <c r="Q400" s="10">
        <f t="shared" si="59"/>
        <v>0</v>
      </c>
      <c r="R400" s="10"/>
      <c r="S400" s="10">
        <v>2800</v>
      </c>
      <c r="T400" s="10">
        <f t="shared" si="60"/>
        <v>0</v>
      </c>
      <c r="U400" s="10">
        <v>14</v>
      </c>
      <c r="V400" s="10">
        <v>150</v>
      </c>
      <c r="W400" s="10">
        <f t="shared" si="63"/>
        <v>2100</v>
      </c>
      <c r="X400" s="10">
        <v>14</v>
      </c>
      <c r="Y400" s="10">
        <v>150</v>
      </c>
      <c r="Z400" s="10">
        <f t="shared" si="64"/>
        <v>2100</v>
      </c>
      <c r="AA400" s="10">
        <v>14</v>
      </c>
      <c r="AB400" s="10">
        <v>150</v>
      </c>
      <c r="AC400" s="10">
        <f t="shared" si="65"/>
        <v>2100</v>
      </c>
      <c r="AD400" s="11">
        <v>42</v>
      </c>
      <c r="AE400" s="26">
        <v>7</v>
      </c>
      <c r="AF400" s="7">
        <f t="shared" si="57"/>
        <v>294</v>
      </c>
      <c r="AG400" s="152">
        <v>1</v>
      </c>
      <c r="AH400" s="139">
        <f t="shared" ref="AH400:AH450" si="66">L400+O400+R400+U400+X400+AA400+AD400</f>
        <v>84</v>
      </c>
      <c r="AI400" s="139">
        <f t="shared" si="62"/>
        <v>6594</v>
      </c>
      <c r="AJ400" s="109">
        <f t="shared" ref="AJ400:AJ450" si="67">N400+Q400+T400+W400+Z400+AC400+AF400</f>
        <v>6594</v>
      </c>
      <c r="AM400" t="b">
        <f>D400='15.02.2022 Смета'!D402</f>
        <v>1</v>
      </c>
      <c r="AN400" t="b">
        <f>F400='15.02.2022 Смета'!E402</f>
        <v>1</v>
      </c>
      <c r="AO400" t="b">
        <f>G400='15.02.2022 Смета'!F402</f>
        <v>1</v>
      </c>
      <c r="AP400" t="b">
        <f>H400='15.02.2022 Смета'!G402</f>
        <v>1</v>
      </c>
    </row>
    <row r="401" spans="1:42" ht="14.65" customHeight="1" x14ac:dyDescent="0.25">
      <c r="A401" s="106"/>
      <c r="B401" s="96"/>
      <c r="C401" s="97"/>
      <c r="D401" s="179" t="s">
        <v>898</v>
      </c>
      <c r="E401" s="99"/>
      <c r="F401" s="99"/>
      <c r="G401" s="99"/>
      <c r="H401" s="99"/>
      <c r="I401" s="99"/>
      <c r="J401" s="99"/>
      <c r="K401" s="99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2"/>
      <c r="AE401" s="79"/>
      <c r="AF401" s="79"/>
      <c r="AG401" s="153"/>
      <c r="AH401" s="151"/>
      <c r="AI401" s="151"/>
      <c r="AJ401" s="164"/>
      <c r="AM401" t="b">
        <f>D401='15.02.2022 Смета'!D403</f>
        <v>1</v>
      </c>
      <c r="AN401" t="b">
        <f>F401='15.02.2022 Смета'!E403</f>
        <v>1</v>
      </c>
      <c r="AO401" t="b">
        <f>G401='15.02.2022 Смета'!F403</f>
        <v>1</v>
      </c>
      <c r="AP401" t="b">
        <f>H401='15.02.2022 Смета'!G403</f>
        <v>1</v>
      </c>
    </row>
    <row r="402" spans="1:42" ht="16.149999999999999" customHeight="1" x14ac:dyDescent="0.25">
      <c r="A402" s="108">
        <v>327</v>
      </c>
      <c r="B402" s="8" t="s">
        <v>229</v>
      </c>
      <c r="C402" s="21" t="s">
        <v>232</v>
      </c>
      <c r="D402" s="22" t="s">
        <v>652</v>
      </c>
      <c r="E402" s="21" t="s">
        <v>340</v>
      </c>
      <c r="F402" s="35">
        <v>44608</v>
      </c>
      <c r="G402" s="35">
        <v>44609</v>
      </c>
      <c r="H402" s="21" t="s">
        <v>331</v>
      </c>
      <c r="I402" s="22" t="s">
        <v>340</v>
      </c>
      <c r="J402" s="35">
        <v>44608</v>
      </c>
      <c r="K402" s="35">
        <v>44609</v>
      </c>
      <c r="L402" s="10"/>
      <c r="M402" s="10">
        <v>3400</v>
      </c>
      <c r="N402" s="10">
        <f t="shared" si="58"/>
        <v>0</v>
      </c>
      <c r="O402" s="10"/>
      <c r="P402" s="10">
        <v>2900</v>
      </c>
      <c r="Q402" s="10">
        <f t="shared" si="59"/>
        <v>0</v>
      </c>
      <c r="R402" s="10"/>
      <c r="S402" s="10">
        <v>2800</v>
      </c>
      <c r="T402" s="10">
        <f t="shared" si="60"/>
        <v>0</v>
      </c>
      <c r="U402" s="10">
        <v>10</v>
      </c>
      <c r="V402" s="10">
        <v>150</v>
      </c>
      <c r="W402" s="10">
        <f t="shared" si="63"/>
        <v>1500</v>
      </c>
      <c r="X402" s="10">
        <v>10</v>
      </c>
      <c r="Y402" s="10">
        <v>150</v>
      </c>
      <c r="Z402" s="10">
        <f t="shared" si="64"/>
        <v>1500</v>
      </c>
      <c r="AA402" s="10">
        <v>10</v>
      </c>
      <c r="AB402" s="10">
        <v>150</v>
      </c>
      <c r="AC402" s="10">
        <f t="shared" si="65"/>
        <v>1500</v>
      </c>
      <c r="AD402" s="11"/>
      <c r="AE402" s="26">
        <v>7</v>
      </c>
      <c r="AF402" s="7">
        <f t="shared" si="57"/>
        <v>0</v>
      </c>
      <c r="AG402" s="152">
        <v>1</v>
      </c>
      <c r="AH402" s="139">
        <f t="shared" si="66"/>
        <v>30</v>
      </c>
      <c r="AI402" s="139">
        <f t="shared" si="62"/>
        <v>4500</v>
      </c>
      <c r="AJ402" s="109">
        <f t="shared" si="67"/>
        <v>4500</v>
      </c>
      <c r="AM402" t="b">
        <f>D402='15.02.2022 Смета'!D404</f>
        <v>1</v>
      </c>
      <c r="AN402" t="b">
        <f>F402='15.02.2022 Смета'!E404</f>
        <v>1</v>
      </c>
      <c r="AO402" t="b">
        <f>G402='15.02.2022 Смета'!F404</f>
        <v>1</v>
      </c>
      <c r="AP402" t="b">
        <f>H402='15.02.2022 Смета'!G404</f>
        <v>1</v>
      </c>
    </row>
    <row r="403" spans="1:42" ht="27" customHeight="1" x14ac:dyDescent="0.25">
      <c r="A403" s="108">
        <v>328</v>
      </c>
      <c r="B403" s="8" t="s">
        <v>229</v>
      </c>
      <c r="C403" s="21" t="s">
        <v>232</v>
      </c>
      <c r="D403" s="22" t="s">
        <v>653</v>
      </c>
      <c r="E403" s="21" t="s">
        <v>747</v>
      </c>
      <c r="F403" s="35">
        <v>44692</v>
      </c>
      <c r="G403" s="35">
        <v>44693</v>
      </c>
      <c r="H403" s="21" t="s">
        <v>748</v>
      </c>
      <c r="I403" s="22" t="s">
        <v>747</v>
      </c>
      <c r="J403" s="35">
        <v>44692</v>
      </c>
      <c r="K403" s="35">
        <v>44693</v>
      </c>
      <c r="L403" s="10"/>
      <c r="M403" s="10">
        <v>3400</v>
      </c>
      <c r="N403" s="10">
        <f t="shared" si="58"/>
        <v>0</v>
      </c>
      <c r="O403" s="10"/>
      <c r="P403" s="10">
        <v>2900</v>
      </c>
      <c r="Q403" s="10">
        <f t="shared" si="59"/>
        <v>0</v>
      </c>
      <c r="R403" s="10"/>
      <c r="S403" s="10">
        <v>2800</v>
      </c>
      <c r="T403" s="10">
        <f t="shared" si="60"/>
        <v>0</v>
      </c>
      <c r="U403" s="10">
        <v>6</v>
      </c>
      <c r="V403" s="10">
        <v>150</v>
      </c>
      <c r="W403" s="10">
        <f t="shared" si="63"/>
        <v>900</v>
      </c>
      <c r="X403" s="10">
        <v>6</v>
      </c>
      <c r="Y403" s="10">
        <v>150</v>
      </c>
      <c r="Z403" s="10">
        <f t="shared" si="64"/>
        <v>900</v>
      </c>
      <c r="AA403" s="10">
        <v>6</v>
      </c>
      <c r="AB403" s="10">
        <v>150</v>
      </c>
      <c r="AC403" s="10">
        <f t="shared" si="65"/>
        <v>900</v>
      </c>
      <c r="AD403" s="11">
        <v>18</v>
      </c>
      <c r="AE403" s="26">
        <v>7</v>
      </c>
      <c r="AF403" s="7">
        <f t="shared" si="57"/>
        <v>126</v>
      </c>
      <c r="AG403" s="152">
        <v>1</v>
      </c>
      <c r="AH403" s="139">
        <f t="shared" si="66"/>
        <v>36</v>
      </c>
      <c r="AI403" s="139">
        <f t="shared" si="62"/>
        <v>2826</v>
      </c>
      <c r="AJ403" s="109">
        <f t="shared" si="67"/>
        <v>2826</v>
      </c>
      <c r="AM403" t="b">
        <f>D403='15.02.2022 Смета'!D405</f>
        <v>1</v>
      </c>
      <c r="AN403" t="b">
        <f>F403='15.02.2022 Смета'!E405</f>
        <v>1</v>
      </c>
      <c r="AO403" t="b">
        <f>G403='15.02.2022 Смета'!F405</f>
        <v>1</v>
      </c>
      <c r="AP403" t="b">
        <f>H403='15.02.2022 Смета'!G405</f>
        <v>1</v>
      </c>
    </row>
    <row r="404" spans="1:42" ht="16.149999999999999" customHeight="1" x14ac:dyDescent="0.25">
      <c r="A404" s="108">
        <v>329</v>
      </c>
      <c r="B404" s="8" t="s">
        <v>229</v>
      </c>
      <c r="C404" s="21" t="s">
        <v>232</v>
      </c>
      <c r="D404" s="22" t="s">
        <v>654</v>
      </c>
      <c r="E404" s="21" t="s">
        <v>340</v>
      </c>
      <c r="F404" s="35">
        <v>44692</v>
      </c>
      <c r="G404" s="35">
        <v>44693</v>
      </c>
      <c r="H404" s="21" t="s">
        <v>748</v>
      </c>
      <c r="I404" s="22" t="s">
        <v>300</v>
      </c>
      <c r="J404" s="35">
        <v>44692</v>
      </c>
      <c r="K404" s="35">
        <v>44693</v>
      </c>
      <c r="L404" s="10"/>
      <c r="M404" s="10">
        <v>3400</v>
      </c>
      <c r="N404" s="10">
        <f t="shared" si="58"/>
        <v>0</v>
      </c>
      <c r="O404" s="10"/>
      <c r="P404" s="10">
        <v>2900</v>
      </c>
      <c r="Q404" s="10">
        <f t="shared" si="59"/>
        <v>0</v>
      </c>
      <c r="R404" s="10"/>
      <c r="S404" s="10">
        <v>2800</v>
      </c>
      <c r="T404" s="10">
        <f t="shared" si="60"/>
        <v>0</v>
      </c>
      <c r="U404" s="10">
        <v>6</v>
      </c>
      <c r="V404" s="10">
        <v>150</v>
      </c>
      <c r="W404" s="10">
        <f t="shared" si="63"/>
        <v>900</v>
      </c>
      <c r="X404" s="10">
        <v>6</v>
      </c>
      <c r="Y404" s="10">
        <v>150</v>
      </c>
      <c r="Z404" s="10">
        <f t="shared" si="64"/>
        <v>900</v>
      </c>
      <c r="AA404" s="10">
        <v>6</v>
      </c>
      <c r="AB404" s="10">
        <v>150</v>
      </c>
      <c r="AC404" s="10">
        <f t="shared" si="65"/>
        <v>900</v>
      </c>
      <c r="AD404" s="11">
        <v>18</v>
      </c>
      <c r="AE404" s="26">
        <v>7</v>
      </c>
      <c r="AF404" s="7">
        <f t="shared" si="57"/>
        <v>126</v>
      </c>
      <c r="AG404" s="152">
        <v>1</v>
      </c>
      <c r="AH404" s="139">
        <f t="shared" si="66"/>
        <v>36</v>
      </c>
      <c r="AI404" s="139">
        <f t="shared" si="62"/>
        <v>2826</v>
      </c>
      <c r="AJ404" s="109">
        <f t="shared" si="67"/>
        <v>2826</v>
      </c>
      <c r="AM404" t="b">
        <f>D404='15.02.2022 Смета'!D406</f>
        <v>1</v>
      </c>
      <c r="AN404" t="b">
        <f>F404='15.02.2022 Смета'!E406</f>
        <v>1</v>
      </c>
      <c r="AO404" t="b">
        <f>G404='15.02.2022 Смета'!F406</f>
        <v>1</v>
      </c>
      <c r="AP404" t="b">
        <f>H404='15.02.2022 Смета'!G406</f>
        <v>1</v>
      </c>
    </row>
    <row r="405" spans="1:42" ht="16.149999999999999" customHeight="1" x14ac:dyDescent="0.25">
      <c r="A405" s="108">
        <v>330</v>
      </c>
      <c r="B405" s="8" t="s">
        <v>229</v>
      </c>
      <c r="C405" s="21" t="s">
        <v>232</v>
      </c>
      <c r="D405" s="22" t="s">
        <v>655</v>
      </c>
      <c r="E405" s="21" t="s">
        <v>340</v>
      </c>
      <c r="F405" s="35">
        <v>44698</v>
      </c>
      <c r="G405" s="35">
        <v>44699</v>
      </c>
      <c r="H405" s="21" t="s">
        <v>331</v>
      </c>
      <c r="I405" s="22" t="s">
        <v>300</v>
      </c>
      <c r="J405" s="35">
        <v>44698</v>
      </c>
      <c r="K405" s="35">
        <v>44699</v>
      </c>
      <c r="L405" s="10"/>
      <c r="M405" s="10">
        <v>3400</v>
      </c>
      <c r="N405" s="10">
        <f t="shared" si="58"/>
        <v>0</v>
      </c>
      <c r="O405" s="10"/>
      <c r="P405" s="10">
        <v>2900</v>
      </c>
      <c r="Q405" s="10">
        <f t="shared" si="59"/>
        <v>0</v>
      </c>
      <c r="R405" s="10"/>
      <c r="S405" s="10">
        <v>2800</v>
      </c>
      <c r="T405" s="10">
        <f t="shared" si="60"/>
        <v>0</v>
      </c>
      <c r="U405" s="10">
        <v>4</v>
      </c>
      <c r="V405" s="10">
        <v>150</v>
      </c>
      <c r="W405" s="10">
        <f t="shared" si="63"/>
        <v>600</v>
      </c>
      <c r="X405" s="10">
        <v>4</v>
      </c>
      <c r="Y405" s="10">
        <v>150</v>
      </c>
      <c r="Z405" s="10">
        <f t="shared" si="64"/>
        <v>600</v>
      </c>
      <c r="AA405" s="10">
        <v>4</v>
      </c>
      <c r="AB405" s="10">
        <v>150</v>
      </c>
      <c r="AC405" s="10">
        <f t="shared" si="65"/>
        <v>600</v>
      </c>
      <c r="AD405" s="11">
        <v>12</v>
      </c>
      <c r="AE405" s="26">
        <v>7</v>
      </c>
      <c r="AF405" s="7">
        <f t="shared" si="57"/>
        <v>84</v>
      </c>
      <c r="AG405" s="152">
        <v>1</v>
      </c>
      <c r="AH405" s="139">
        <f t="shared" si="66"/>
        <v>24</v>
      </c>
      <c r="AI405" s="139">
        <f t="shared" si="62"/>
        <v>1884</v>
      </c>
      <c r="AJ405" s="109">
        <f t="shared" si="67"/>
        <v>1884</v>
      </c>
      <c r="AM405" t="b">
        <f>D405='15.02.2022 Смета'!D407</f>
        <v>1</v>
      </c>
      <c r="AN405" t="b">
        <f>F405='15.02.2022 Смета'!E407</f>
        <v>1</v>
      </c>
      <c r="AO405" t="b">
        <f>G405='15.02.2022 Смета'!F407</f>
        <v>1</v>
      </c>
      <c r="AP405" t="b">
        <f>H405='15.02.2022 Смета'!G407</f>
        <v>1</v>
      </c>
    </row>
    <row r="406" spans="1:42" ht="16.149999999999999" customHeight="1" x14ac:dyDescent="0.25">
      <c r="A406" s="108">
        <v>331</v>
      </c>
      <c r="B406" s="8" t="s">
        <v>229</v>
      </c>
      <c r="C406" s="21" t="s">
        <v>232</v>
      </c>
      <c r="D406" s="22" t="s">
        <v>656</v>
      </c>
      <c r="E406" s="21" t="s">
        <v>340</v>
      </c>
      <c r="F406" s="35">
        <v>44698</v>
      </c>
      <c r="G406" s="35">
        <v>44699</v>
      </c>
      <c r="H406" s="21" t="s">
        <v>331</v>
      </c>
      <c r="I406" s="22" t="s">
        <v>300</v>
      </c>
      <c r="J406" s="35">
        <v>44698</v>
      </c>
      <c r="K406" s="35">
        <v>44699</v>
      </c>
      <c r="L406" s="10"/>
      <c r="M406" s="10">
        <v>3400</v>
      </c>
      <c r="N406" s="10">
        <f t="shared" si="58"/>
        <v>0</v>
      </c>
      <c r="O406" s="10"/>
      <c r="P406" s="10">
        <v>2900</v>
      </c>
      <c r="Q406" s="10">
        <f t="shared" si="59"/>
        <v>0</v>
      </c>
      <c r="R406" s="10"/>
      <c r="S406" s="10">
        <v>2800</v>
      </c>
      <c r="T406" s="10">
        <f t="shared" si="60"/>
        <v>0</v>
      </c>
      <c r="U406" s="10">
        <v>4</v>
      </c>
      <c r="V406" s="10">
        <v>150</v>
      </c>
      <c r="W406" s="10">
        <f t="shared" si="63"/>
        <v>600</v>
      </c>
      <c r="X406" s="10">
        <v>4</v>
      </c>
      <c r="Y406" s="10">
        <v>150</v>
      </c>
      <c r="Z406" s="10">
        <f t="shared" si="64"/>
        <v>600</v>
      </c>
      <c r="AA406" s="10">
        <v>4</v>
      </c>
      <c r="AB406" s="10">
        <v>150</v>
      </c>
      <c r="AC406" s="10">
        <f t="shared" si="65"/>
        <v>600</v>
      </c>
      <c r="AD406" s="11">
        <v>12</v>
      </c>
      <c r="AE406" s="26">
        <v>7</v>
      </c>
      <c r="AF406" s="7">
        <f t="shared" si="57"/>
        <v>84</v>
      </c>
      <c r="AG406" s="152">
        <v>1</v>
      </c>
      <c r="AH406" s="139">
        <f t="shared" si="66"/>
        <v>24</v>
      </c>
      <c r="AI406" s="139">
        <f t="shared" si="62"/>
        <v>1884</v>
      </c>
      <c r="AJ406" s="109">
        <f t="shared" si="67"/>
        <v>1884</v>
      </c>
      <c r="AM406" t="b">
        <f>D406='15.02.2022 Смета'!D408</f>
        <v>1</v>
      </c>
      <c r="AN406" t="b">
        <f>F406='15.02.2022 Смета'!E408</f>
        <v>1</v>
      </c>
      <c r="AO406" t="b">
        <f>G406='15.02.2022 Смета'!F408</f>
        <v>1</v>
      </c>
      <c r="AP406" t="b">
        <f>H406='15.02.2022 Смета'!G408</f>
        <v>1</v>
      </c>
    </row>
    <row r="407" spans="1:42" ht="27" customHeight="1" x14ac:dyDescent="0.25">
      <c r="A407" s="108">
        <v>332</v>
      </c>
      <c r="B407" s="8" t="s">
        <v>229</v>
      </c>
      <c r="C407" s="21" t="s">
        <v>232</v>
      </c>
      <c r="D407" s="22" t="s">
        <v>657</v>
      </c>
      <c r="E407" s="21" t="s">
        <v>340</v>
      </c>
      <c r="F407" s="35">
        <v>44799</v>
      </c>
      <c r="G407" s="35">
        <v>44804</v>
      </c>
      <c r="H407" s="21" t="s">
        <v>815</v>
      </c>
      <c r="I407" s="22" t="s">
        <v>300</v>
      </c>
      <c r="J407" s="35">
        <v>44799</v>
      </c>
      <c r="K407" s="35">
        <v>44804</v>
      </c>
      <c r="L407" s="10"/>
      <c r="M407" s="10">
        <v>3400</v>
      </c>
      <c r="N407" s="10">
        <f t="shared" si="58"/>
        <v>0</v>
      </c>
      <c r="O407" s="10"/>
      <c r="P407" s="10">
        <v>2900</v>
      </c>
      <c r="Q407" s="10">
        <f t="shared" si="59"/>
        <v>0</v>
      </c>
      <c r="R407" s="10"/>
      <c r="S407" s="10">
        <v>2800</v>
      </c>
      <c r="T407" s="10">
        <f t="shared" si="60"/>
        <v>0</v>
      </c>
      <c r="U407" s="10">
        <v>2</v>
      </c>
      <c r="V407" s="10">
        <v>150</v>
      </c>
      <c r="W407" s="10">
        <f t="shared" si="63"/>
        <v>300</v>
      </c>
      <c r="X407" s="10">
        <v>2</v>
      </c>
      <c r="Y407" s="10">
        <v>150</v>
      </c>
      <c r="Z407" s="10">
        <f t="shared" si="64"/>
        <v>300</v>
      </c>
      <c r="AA407" s="10">
        <v>2</v>
      </c>
      <c r="AB407" s="10">
        <v>150</v>
      </c>
      <c r="AC407" s="10">
        <f t="shared" si="65"/>
        <v>300</v>
      </c>
      <c r="AD407" s="11">
        <v>6</v>
      </c>
      <c r="AE407" s="26">
        <v>7</v>
      </c>
      <c r="AF407" s="7">
        <f t="shared" si="57"/>
        <v>42</v>
      </c>
      <c r="AG407" s="152">
        <v>1</v>
      </c>
      <c r="AH407" s="139">
        <f t="shared" si="66"/>
        <v>12</v>
      </c>
      <c r="AI407" s="139">
        <f t="shared" si="62"/>
        <v>942</v>
      </c>
      <c r="AJ407" s="109">
        <f t="shared" si="67"/>
        <v>942</v>
      </c>
      <c r="AM407" t="b">
        <f>D407='15.02.2022 Смета'!D409</f>
        <v>1</v>
      </c>
      <c r="AN407" t="b">
        <f>F407='15.02.2022 Смета'!E409</f>
        <v>1</v>
      </c>
      <c r="AO407" t="b">
        <f>G407='15.02.2022 Смета'!F409</f>
        <v>1</v>
      </c>
      <c r="AP407" t="b">
        <f>H407='15.02.2022 Смета'!G409</f>
        <v>1</v>
      </c>
    </row>
    <row r="408" spans="1:42" ht="27" customHeight="1" x14ac:dyDescent="0.25">
      <c r="A408" s="108">
        <v>333</v>
      </c>
      <c r="B408" s="8" t="s">
        <v>229</v>
      </c>
      <c r="C408" s="21" t="s">
        <v>232</v>
      </c>
      <c r="D408" s="22" t="s">
        <v>658</v>
      </c>
      <c r="E408" s="21" t="s">
        <v>340</v>
      </c>
      <c r="F408" s="35">
        <v>44804</v>
      </c>
      <c r="G408" s="35">
        <v>44810</v>
      </c>
      <c r="H408" s="21" t="s">
        <v>764</v>
      </c>
      <c r="I408" s="22" t="s">
        <v>300</v>
      </c>
      <c r="J408" s="35">
        <v>44804</v>
      </c>
      <c r="K408" s="35">
        <v>44810</v>
      </c>
      <c r="L408" s="10"/>
      <c r="M408" s="10">
        <v>3400</v>
      </c>
      <c r="N408" s="10">
        <f t="shared" si="58"/>
        <v>0</v>
      </c>
      <c r="O408" s="10"/>
      <c r="P408" s="10">
        <v>2900</v>
      </c>
      <c r="Q408" s="10">
        <f t="shared" si="59"/>
        <v>0</v>
      </c>
      <c r="R408" s="10"/>
      <c r="S408" s="10">
        <v>2800</v>
      </c>
      <c r="T408" s="10">
        <f t="shared" si="60"/>
        <v>0</v>
      </c>
      <c r="U408" s="10">
        <v>2</v>
      </c>
      <c r="V408" s="10">
        <v>150</v>
      </c>
      <c r="W408" s="10">
        <f t="shared" si="63"/>
        <v>300</v>
      </c>
      <c r="X408" s="10">
        <v>2</v>
      </c>
      <c r="Y408" s="10">
        <v>150</v>
      </c>
      <c r="Z408" s="10">
        <f t="shared" si="64"/>
        <v>300</v>
      </c>
      <c r="AA408" s="10">
        <v>2</v>
      </c>
      <c r="AB408" s="10">
        <v>150</v>
      </c>
      <c r="AC408" s="10">
        <f t="shared" si="65"/>
        <v>300</v>
      </c>
      <c r="AD408" s="66">
        <v>6</v>
      </c>
      <c r="AE408" s="7">
        <v>7</v>
      </c>
      <c r="AF408" s="7">
        <f t="shared" si="57"/>
        <v>42</v>
      </c>
      <c r="AG408" s="152">
        <v>1</v>
      </c>
      <c r="AH408" s="139">
        <f t="shared" si="66"/>
        <v>12</v>
      </c>
      <c r="AI408" s="139">
        <f t="shared" si="62"/>
        <v>942</v>
      </c>
      <c r="AJ408" s="109">
        <f t="shared" si="67"/>
        <v>942</v>
      </c>
      <c r="AM408" t="b">
        <f>D408='15.02.2022 Смета'!D410</f>
        <v>1</v>
      </c>
      <c r="AN408" t="b">
        <f>F408='15.02.2022 Смета'!E410</f>
        <v>1</v>
      </c>
      <c r="AO408" t="b">
        <f>G408='15.02.2022 Смета'!F410</f>
        <v>1</v>
      </c>
      <c r="AP408" t="b">
        <f>H408='15.02.2022 Смета'!G410</f>
        <v>1</v>
      </c>
    </row>
    <row r="409" spans="1:42" ht="16.899999999999999" customHeight="1" x14ac:dyDescent="0.25">
      <c r="A409" s="106"/>
      <c r="B409" s="96"/>
      <c r="C409" s="97"/>
      <c r="D409" s="179" t="s">
        <v>899</v>
      </c>
      <c r="E409" s="99"/>
      <c r="F409" s="99"/>
      <c r="G409" s="99"/>
      <c r="H409" s="99"/>
      <c r="I409" s="99"/>
      <c r="J409" s="99"/>
      <c r="K409" s="99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2"/>
      <c r="AE409" s="79"/>
      <c r="AF409" s="79"/>
      <c r="AG409" s="153"/>
      <c r="AH409" s="151"/>
      <c r="AI409" s="151"/>
      <c r="AJ409" s="164"/>
      <c r="AM409" t="b">
        <f>D409='15.02.2022 Смета'!D411</f>
        <v>1</v>
      </c>
      <c r="AN409" t="b">
        <f>F409='15.02.2022 Смета'!E411</f>
        <v>1</v>
      </c>
      <c r="AO409" t="b">
        <f>G409='15.02.2022 Смета'!F411</f>
        <v>1</v>
      </c>
      <c r="AP409" t="b">
        <f>H409='15.02.2022 Смета'!G411</f>
        <v>1</v>
      </c>
    </row>
    <row r="410" spans="1:42" ht="27" customHeight="1" x14ac:dyDescent="0.25">
      <c r="A410" s="108">
        <v>334</v>
      </c>
      <c r="B410" s="8" t="s">
        <v>226</v>
      </c>
      <c r="C410" s="21" t="s">
        <v>227</v>
      </c>
      <c r="D410" s="22" t="s">
        <v>659</v>
      </c>
      <c r="E410" s="21" t="s">
        <v>749</v>
      </c>
      <c r="F410" s="35">
        <v>44609</v>
      </c>
      <c r="G410" s="35">
        <v>44609</v>
      </c>
      <c r="H410" s="21" t="s">
        <v>331</v>
      </c>
      <c r="I410" s="22" t="s">
        <v>749</v>
      </c>
      <c r="J410" s="35">
        <v>44609</v>
      </c>
      <c r="K410" s="35">
        <v>44609</v>
      </c>
      <c r="L410" s="10"/>
      <c r="M410" s="10">
        <v>3400</v>
      </c>
      <c r="N410" s="10">
        <f t="shared" si="58"/>
        <v>0</v>
      </c>
      <c r="O410" s="10"/>
      <c r="P410" s="10">
        <v>2900</v>
      </c>
      <c r="Q410" s="10">
        <f t="shared" si="59"/>
        <v>0</v>
      </c>
      <c r="R410" s="10"/>
      <c r="S410" s="10">
        <v>2800</v>
      </c>
      <c r="T410" s="10">
        <f t="shared" si="60"/>
        <v>0</v>
      </c>
      <c r="U410" s="10">
        <v>10</v>
      </c>
      <c r="V410" s="10">
        <v>150</v>
      </c>
      <c r="W410" s="10">
        <f t="shared" si="63"/>
        <v>1500</v>
      </c>
      <c r="X410" s="10">
        <v>10</v>
      </c>
      <c r="Y410" s="10">
        <v>150</v>
      </c>
      <c r="Z410" s="10">
        <f t="shared" si="64"/>
        <v>1500</v>
      </c>
      <c r="AA410" s="10">
        <v>10</v>
      </c>
      <c r="AB410" s="10">
        <v>150</v>
      </c>
      <c r="AC410" s="10">
        <f t="shared" si="65"/>
        <v>1500</v>
      </c>
      <c r="AD410" s="11"/>
      <c r="AE410" s="26">
        <v>7</v>
      </c>
      <c r="AF410" s="7">
        <f t="shared" si="57"/>
        <v>0</v>
      </c>
      <c r="AG410" s="152">
        <v>1</v>
      </c>
      <c r="AH410" s="139">
        <f t="shared" si="66"/>
        <v>30</v>
      </c>
      <c r="AI410" s="139">
        <f t="shared" si="62"/>
        <v>4500</v>
      </c>
      <c r="AJ410" s="109">
        <f t="shared" si="67"/>
        <v>4500</v>
      </c>
      <c r="AM410" t="b">
        <f>D410='15.02.2022 Смета'!D412</f>
        <v>1</v>
      </c>
      <c r="AN410" t="b">
        <f>F410='15.02.2022 Смета'!E412</f>
        <v>1</v>
      </c>
      <c r="AO410" t="b">
        <f>G410='15.02.2022 Смета'!F412</f>
        <v>1</v>
      </c>
      <c r="AP410" t="b">
        <f>H410='15.02.2022 Смета'!G412</f>
        <v>1</v>
      </c>
    </row>
    <row r="411" spans="1:42" ht="27" customHeight="1" x14ac:dyDescent="0.25">
      <c r="A411" s="108">
        <v>335</v>
      </c>
      <c r="B411" s="8" t="s">
        <v>226</v>
      </c>
      <c r="C411" s="21" t="s">
        <v>227</v>
      </c>
      <c r="D411" s="22" t="s">
        <v>660</v>
      </c>
      <c r="E411" s="21" t="s">
        <v>340</v>
      </c>
      <c r="F411" s="35">
        <v>44647</v>
      </c>
      <c r="G411" s="35">
        <v>44647</v>
      </c>
      <c r="H411" s="21" t="s">
        <v>814</v>
      </c>
      <c r="I411" s="22" t="s">
        <v>340</v>
      </c>
      <c r="J411" s="35">
        <v>44647</v>
      </c>
      <c r="K411" s="35">
        <v>44647</v>
      </c>
      <c r="L411" s="10"/>
      <c r="M411" s="10">
        <v>3400</v>
      </c>
      <c r="N411" s="10">
        <f t="shared" si="58"/>
        <v>0</v>
      </c>
      <c r="O411" s="10"/>
      <c r="P411" s="10">
        <v>2900</v>
      </c>
      <c r="Q411" s="10">
        <f t="shared" si="59"/>
        <v>0</v>
      </c>
      <c r="R411" s="10"/>
      <c r="S411" s="10">
        <v>2800</v>
      </c>
      <c r="T411" s="10">
        <f t="shared" si="60"/>
        <v>0</v>
      </c>
      <c r="U411" s="10">
        <v>18</v>
      </c>
      <c r="V411" s="10">
        <v>150</v>
      </c>
      <c r="W411" s="10">
        <f t="shared" si="63"/>
        <v>2700</v>
      </c>
      <c r="X411" s="10">
        <v>18</v>
      </c>
      <c r="Y411" s="10">
        <v>150</v>
      </c>
      <c r="Z411" s="10">
        <f t="shared" si="64"/>
        <v>2700</v>
      </c>
      <c r="AA411" s="10">
        <v>36</v>
      </c>
      <c r="AB411" s="10">
        <v>150</v>
      </c>
      <c r="AC411" s="10">
        <f t="shared" si="65"/>
        <v>5400</v>
      </c>
      <c r="AD411" s="11"/>
      <c r="AE411" s="26">
        <v>7</v>
      </c>
      <c r="AF411" s="7">
        <f t="shared" si="57"/>
        <v>0</v>
      </c>
      <c r="AG411" s="152">
        <v>1</v>
      </c>
      <c r="AH411" s="139">
        <f t="shared" si="66"/>
        <v>72</v>
      </c>
      <c r="AI411" s="139">
        <f t="shared" si="62"/>
        <v>10800</v>
      </c>
      <c r="AJ411" s="109">
        <f t="shared" si="67"/>
        <v>10800</v>
      </c>
      <c r="AM411" t="b">
        <f>D411='15.02.2022 Смета'!D413</f>
        <v>1</v>
      </c>
      <c r="AN411" t="b">
        <f>F411='15.02.2022 Смета'!E413</f>
        <v>1</v>
      </c>
      <c r="AO411" t="b">
        <f>G411='15.02.2022 Смета'!F413</f>
        <v>1</v>
      </c>
      <c r="AP411" t="b">
        <f>H411='15.02.2022 Смета'!G413</f>
        <v>1</v>
      </c>
    </row>
    <row r="412" spans="1:42" ht="16.149999999999999" customHeight="1" x14ac:dyDescent="0.25">
      <c r="A412" s="108">
        <v>336</v>
      </c>
      <c r="B412" s="8" t="s">
        <v>226</v>
      </c>
      <c r="C412" s="21" t="s">
        <v>227</v>
      </c>
      <c r="D412" s="22" t="s">
        <v>650</v>
      </c>
      <c r="E412" s="21" t="s">
        <v>340</v>
      </c>
      <c r="F412" s="35">
        <v>44693</v>
      </c>
      <c r="G412" s="35">
        <v>44693</v>
      </c>
      <c r="H412" s="21" t="s">
        <v>748</v>
      </c>
      <c r="I412" s="22" t="s">
        <v>300</v>
      </c>
      <c r="J412" s="35">
        <v>44693</v>
      </c>
      <c r="K412" s="35">
        <v>44693</v>
      </c>
      <c r="L412" s="10"/>
      <c r="M412" s="10">
        <v>3400</v>
      </c>
      <c r="N412" s="10">
        <f t="shared" si="58"/>
        <v>0</v>
      </c>
      <c r="O412" s="10"/>
      <c r="P412" s="10">
        <v>2900</v>
      </c>
      <c r="Q412" s="10">
        <f t="shared" si="59"/>
        <v>0</v>
      </c>
      <c r="R412" s="10"/>
      <c r="S412" s="10">
        <v>2800</v>
      </c>
      <c r="T412" s="10">
        <f t="shared" si="60"/>
        <v>0</v>
      </c>
      <c r="U412" s="10">
        <v>6</v>
      </c>
      <c r="V412" s="10">
        <v>150</v>
      </c>
      <c r="W412" s="10">
        <f t="shared" si="63"/>
        <v>900</v>
      </c>
      <c r="X412" s="10">
        <v>6</v>
      </c>
      <c r="Y412" s="10">
        <v>150</v>
      </c>
      <c r="Z412" s="10">
        <f t="shared" si="64"/>
        <v>900</v>
      </c>
      <c r="AA412" s="10">
        <v>6</v>
      </c>
      <c r="AB412" s="10">
        <v>150</v>
      </c>
      <c r="AC412" s="10">
        <f t="shared" si="65"/>
        <v>900</v>
      </c>
      <c r="AD412" s="11">
        <v>18</v>
      </c>
      <c r="AE412" s="26">
        <v>7</v>
      </c>
      <c r="AF412" s="7">
        <f t="shared" si="57"/>
        <v>126</v>
      </c>
      <c r="AG412" s="152">
        <v>1</v>
      </c>
      <c r="AH412" s="139">
        <f t="shared" si="66"/>
        <v>36</v>
      </c>
      <c r="AI412" s="139">
        <f t="shared" si="62"/>
        <v>2826</v>
      </c>
      <c r="AJ412" s="109">
        <f t="shared" si="67"/>
        <v>2826</v>
      </c>
      <c r="AM412" t="b">
        <f>D412='15.02.2022 Смета'!D414</f>
        <v>1</v>
      </c>
      <c r="AN412" t="b">
        <f>F412='15.02.2022 Смета'!E414</f>
        <v>1</v>
      </c>
      <c r="AO412" t="b">
        <f>G412='15.02.2022 Смета'!F414</f>
        <v>1</v>
      </c>
      <c r="AP412" t="b">
        <f>H412='15.02.2022 Смета'!G414</f>
        <v>0</v>
      </c>
    </row>
    <row r="413" spans="1:42" ht="16.149999999999999" customHeight="1" x14ac:dyDescent="0.25">
      <c r="A413" s="108">
        <v>337</v>
      </c>
      <c r="B413" s="8" t="s">
        <v>226</v>
      </c>
      <c r="C413" s="21" t="s">
        <v>227</v>
      </c>
      <c r="D413" s="22" t="s">
        <v>651</v>
      </c>
      <c r="E413" s="21" t="s">
        <v>340</v>
      </c>
      <c r="F413" s="35">
        <v>44699</v>
      </c>
      <c r="G413" s="35">
        <v>44699</v>
      </c>
      <c r="H413" s="21" t="s">
        <v>331</v>
      </c>
      <c r="I413" s="22" t="s">
        <v>300</v>
      </c>
      <c r="J413" s="35">
        <v>44699</v>
      </c>
      <c r="K413" s="35">
        <v>44699</v>
      </c>
      <c r="L413" s="10"/>
      <c r="M413" s="10">
        <v>3400</v>
      </c>
      <c r="N413" s="10">
        <f t="shared" si="58"/>
        <v>0</v>
      </c>
      <c r="O413" s="10"/>
      <c r="P413" s="10">
        <v>2900</v>
      </c>
      <c r="Q413" s="10">
        <f t="shared" si="59"/>
        <v>0</v>
      </c>
      <c r="R413" s="10"/>
      <c r="S413" s="10">
        <v>2800</v>
      </c>
      <c r="T413" s="10">
        <f t="shared" si="60"/>
        <v>0</v>
      </c>
      <c r="U413" s="10">
        <v>6</v>
      </c>
      <c r="V413" s="10">
        <v>150</v>
      </c>
      <c r="W413" s="10">
        <f t="shared" si="63"/>
        <v>900</v>
      </c>
      <c r="X413" s="10">
        <v>6</v>
      </c>
      <c r="Y413" s="10">
        <v>150</v>
      </c>
      <c r="Z413" s="10">
        <f t="shared" si="64"/>
        <v>900</v>
      </c>
      <c r="AA413" s="10">
        <v>6</v>
      </c>
      <c r="AB413" s="10">
        <v>150</v>
      </c>
      <c r="AC413" s="10">
        <f t="shared" si="65"/>
        <v>900</v>
      </c>
      <c r="AD413" s="11">
        <v>18</v>
      </c>
      <c r="AE413" s="26">
        <v>7</v>
      </c>
      <c r="AF413" s="7">
        <f t="shared" si="57"/>
        <v>126</v>
      </c>
      <c r="AG413" s="152">
        <v>1</v>
      </c>
      <c r="AH413" s="139">
        <f t="shared" si="66"/>
        <v>36</v>
      </c>
      <c r="AI413" s="139">
        <f t="shared" si="62"/>
        <v>2826</v>
      </c>
      <c r="AJ413" s="109">
        <f t="shared" si="67"/>
        <v>2826</v>
      </c>
      <c r="AM413" t="b">
        <f>D413='15.02.2022 Смета'!D415</f>
        <v>1</v>
      </c>
      <c r="AN413" t="b">
        <f>F413='15.02.2022 Смета'!E415</f>
        <v>1</v>
      </c>
      <c r="AO413" t="b">
        <f>G413='15.02.2022 Смета'!F415</f>
        <v>1</v>
      </c>
      <c r="AP413" t="b">
        <f>H413='15.02.2022 Смета'!G415</f>
        <v>1</v>
      </c>
    </row>
    <row r="414" spans="1:42" ht="15" customHeight="1" x14ac:dyDescent="0.25">
      <c r="A414" s="106"/>
      <c r="B414" s="96"/>
      <c r="C414" s="97"/>
      <c r="D414" s="179" t="s">
        <v>929</v>
      </c>
      <c r="E414" s="99"/>
      <c r="F414" s="99"/>
      <c r="G414" s="99"/>
      <c r="H414" s="99"/>
      <c r="I414" s="99"/>
      <c r="J414" s="99"/>
      <c r="K414" s="99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2"/>
      <c r="AE414" s="79"/>
      <c r="AF414" s="79"/>
      <c r="AG414" s="153"/>
      <c r="AH414" s="151"/>
      <c r="AI414" s="151"/>
      <c r="AJ414" s="164"/>
      <c r="AM414" t="b">
        <f>D414='15.02.2022 Смета'!D416</f>
        <v>1</v>
      </c>
      <c r="AN414" t="b">
        <f>F414='15.02.2022 Смета'!E416</f>
        <v>1</v>
      </c>
      <c r="AO414" t="b">
        <f>G414='15.02.2022 Смета'!F416</f>
        <v>1</v>
      </c>
      <c r="AP414" t="b">
        <f>H414='15.02.2022 Смета'!G416</f>
        <v>1</v>
      </c>
    </row>
    <row r="415" spans="1:42" ht="16.149999999999999" customHeight="1" x14ac:dyDescent="0.25">
      <c r="A415" s="108">
        <v>338</v>
      </c>
      <c r="B415" s="8" t="s">
        <v>229</v>
      </c>
      <c r="C415" s="21" t="s">
        <v>228</v>
      </c>
      <c r="D415" s="22" t="s">
        <v>659</v>
      </c>
      <c r="E415" s="21" t="s">
        <v>340</v>
      </c>
      <c r="F415" s="35">
        <v>44608</v>
      </c>
      <c r="G415" s="35">
        <v>44609</v>
      </c>
      <c r="H415" s="21" t="s">
        <v>331</v>
      </c>
      <c r="I415" s="22" t="s">
        <v>340</v>
      </c>
      <c r="J415" s="35">
        <v>44608</v>
      </c>
      <c r="K415" s="35">
        <v>44609</v>
      </c>
      <c r="L415" s="10"/>
      <c r="M415" s="10">
        <v>3400</v>
      </c>
      <c r="N415" s="10">
        <f t="shared" si="58"/>
        <v>0</v>
      </c>
      <c r="O415" s="10"/>
      <c r="P415" s="10">
        <v>2900</v>
      </c>
      <c r="Q415" s="10">
        <f t="shared" si="59"/>
        <v>0</v>
      </c>
      <c r="R415" s="10"/>
      <c r="S415" s="10">
        <v>2800</v>
      </c>
      <c r="T415" s="10">
        <f t="shared" si="60"/>
        <v>0</v>
      </c>
      <c r="U415" s="10">
        <v>10</v>
      </c>
      <c r="V415" s="10">
        <v>150</v>
      </c>
      <c r="W415" s="10">
        <f t="shared" si="63"/>
        <v>1500</v>
      </c>
      <c r="X415" s="10">
        <v>10</v>
      </c>
      <c r="Y415" s="10">
        <v>150</v>
      </c>
      <c r="Z415" s="10">
        <f t="shared" si="64"/>
        <v>1500</v>
      </c>
      <c r="AA415" s="10">
        <v>10</v>
      </c>
      <c r="AB415" s="10">
        <v>150</v>
      </c>
      <c r="AC415" s="10">
        <f t="shared" si="65"/>
        <v>1500</v>
      </c>
      <c r="AD415" s="11"/>
      <c r="AE415" s="26">
        <v>7</v>
      </c>
      <c r="AF415" s="7">
        <f t="shared" si="57"/>
        <v>0</v>
      </c>
      <c r="AG415" s="152">
        <v>1</v>
      </c>
      <c r="AH415" s="139">
        <f t="shared" si="66"/>
        <v>30</v>
      </c>
      <c r="AI415" s="139">
        <f t="shared" si="62"/>
        <v>4500</v>
      </c>
      <c r="AJ415" s="109">
        <f t="shared" si="67"/>
        <v>4500</v>
      </c>
      <c r="AM415" t="b">
        <f>D415='15.02.2022 Смета'!D417</f>
        <v>1</v>
      </c>
      <c r="AN415" t="b">
        <f>F415='15.02.2022 Смета'!E417</f>
        <v>1</v>
      </c>
      <c r="AO415" t="b">
        <f>G415='15.02.2022 Смета'!F417</f>
        <v>1</v>
      </c>
      <c r="AP415" t="b">
        <f>H415='15.02.2022 Смета'!G417</f>
        <v>1</v>
      </c>
    </row>
    <row r="416" spans="1:42" ht="27" customHeight="1" x14ac:dyDescent="0.25">
      <c r="A416" s="108">
        <v>339</v>
      </c>
      <c r="B416" s="8" t="s">
        <v>229</v>
      </c>
      <c r="C416" s="21" t="s">
        <v>228</v>
      </c>
      <c r="D416" s="22" t="s">
        <v>661</v>
      </c>
      <c r="E416" s="21" t="s">
        <v>340</v>
      </c>
      <c r="F416" s="35">
        <v>44647</v>
      </c>
      <c r="G416" s="35">
        <v>44647</v>
      </c>
      <c r="H416" s="21" t="s">
        <v>814</v>
      </c>
      <c r="I416" s="22" t="s">
        <v>340</v>
      </c>
      <c r="J416" s="35">
        <v>44647</v>
      </c>
      <c r="K416" s="35">
        <v>44647</v>
      </c>
      <c r="L416" s="10"/>
      <c r="M416" s="10">
        <v>3400</v>
      </c>
      <c r="N416" s="10">
        <f t="shared" si="58"/>
        <v>0</v>
      </c>
      <c r="O416" s="10"/>
      <c r="P416" s="10">
        <v>2900</v>
      </c>
      <c r="Q416" s="10">
        <f t="shared" si="59"/>
        <v>0</v>
      </c>
      <c r="R416" s="10"/>
      <c r="S416" s="10">
        <v>2800</v>
      </c>
      <c r="T416" s="10">
        <f t="shared" si="60"/>
        <v>0</v>
      </c>
      <c r="U416" s="10">
        <v>10</v>
      </c>
      <c r="V416" s="10">
        <v>150</v>
      </c>
      <c r="W416" s="10">
        <f t="shared" si="63"/>
        <v>1500</v>
      </c>
      <c r="X416" s="10">
        <v>10</v>
      </c>
      <c r="Y416" s="10">
        <v>150</v>
      </c>
      <c r="Z416" s="10">
        <f t="shared" si="64"/>
        <v>1500</v>
      </c>
      <c r="AA416" s="10">
        <v>20</v>
      </c>
      <c r="AB416" s="10">
        <v>150</v>
      </c>
      <c r="AC416" s="10">
        <f t="shared" si="65"/>
        <v>3000</v>
      </c>
      <c r="AD416" s="11"/>
      <c r="AE416" s="26">
        <v>7</v>
      </c>
      <c r="AF416" s="7">
        <f t="shared" si="57"/>
        <v>0</v>
      </c>
      <c r="AG416" s="152">
        <v>1</v>
      </c>
      <c r="AH416" s="139">
        <f t="shared" si="66"/>
        <v>40</v>
      </c>
      <c r="AI416" s="139">
        <f t="shared" si="62"/>
        <v>6000</v>
      </c>
      <c r="AJ416" s="109">
        <f t="shared" si="67"/>
        <v>6000</v>
      </c>
      <c r="AM416" t="b">
        <f>D416='15.02.2022 Смета'!D418</f>
        <v>1</v>
      </c>
      <c r="AN416" t="b">
        <f>F416='15.02.2022 Смета'!E418</f>
        <v>1</v>
      </c>
      <c r="AO416" t="b">
        <f>G416='15.02.2022 Смета'!F418</f>
        <v>1</v>
      </c>
      <c r="AP416" t="b">
        <f>H416='15.02.2022 Смета'!G418</f>
        <v>1</v>
      </c>
    </row>
    <row r="417" spans="1:42" ht="16.149999999999999" customHeight="1" x14ac:dyDescent="0.25">
      <c r="A417" s="108">
        <v>340</v>
      </c>
      <c r="B417" s="8" t="s">
        <v>229</v>
      </c>
      <c r="C417" s="21" t="s">
        <v>228</v>
      </c>
      <c r="D417" s="22" t="s">
        <v>662</v>
      </c>
      <c r="E417" s="21" t="s">
        <v>1054</v>
      </c>
      <c r="F417" s="35">
        <v>44692</v>
      </c>
      <c r="G417" s="35">
        <v>44693</v>
      </c>
      <c r="H417" s="21" t="s">
        <v>748</v>
      </c>
      <c r="I417" s="22" t="s">
        <v>431</v>
      </c>
      <c r="J417" s="35">
        <v>44692</v>
      </c>
      <c r="K417" s="35">
        <v>44693</v>
      </c>
      <c r="L417" s="10"/>
      <c r="M417" s="10">
        <v>3400</v>
      </c>
      <c r="N417" s="10">
        <f t="shared" si="58"/>
        <v>0</v>
      </c>
      <c r="O417" s="10"/>
      <c r="P417" s="10">
        <v>2900</v>
      </c>
      <c r="Q417" s="10">
        <f t="shared" si="59"/>
        <v>0</v>
      </c>
      <c r="R417" s="10"/>
      <c r="S417" s="10">
        <v>2800</v>
      </c>
      <c r="T417" s="10">
        <f t="shared" si="60"/>
        <v>0</v>
      </c>
      <c r="U417" s="10">
        <v>6</v>
      </c>
      <c r="V417" s="10">
        <v>150</v>
      </c>
      <c r="W417" s="10">
        <f t="shared" si="63"/>
        <v>900</v>
      </c>
      <c r="X417" s="10">
        <v>6</v>
      </c>
      <c r="Y417" s="10">
        <v>150</v>
      </c>
      <c r="Z417" s="10">
        <f t="shared" si="64"/>
        <v>900</v>
      </c>
      <c r="AA417" s="10">
        <v>6</v>
      </c>
      <c r="AB417" s="10">
        <v>150</v>
      </c>
      <c r="AC417" s="10">
        <f t="shared" si="65"/>
        <v>900</v>
      </c>
      <c r="AD417" s="11">
        <v>18</v>
      </c>
      <c r="AE417" s="26">
        <v>7</v>
      </c>
      <c r="AF417" s="7">
        <f t="shared" si="57"/>
        <v>126</v>
      </c>
      <c r="AG417" s="152">
        <v>1</v>
      </c>
      <c r="AH417" s="139">
        <f t="shared" si="66"/>
        <v>36</v>
      </c>
      <c r="AI417" s="139">
        <f t="shared" si="62"/>
        <v>2826</v>
      </c>
      <c r="AJ417" s="109">
        <f t="shared" si="67"/>
        <v>2826</v>
      </c>
      <c r="AM417" t="b">
        <f>D417='15.02.2022 Смета'!D419</f>
        <v>1</v>
      </c>
      <c r="AN417" t="b">
        <f>F417='15.02.2022 Смета'!E419</f>
        <v>1</v>
      </c>
      <c r="AO417" t="b">
        <f>G417='15.02.2022 Смета'!F419</f>
        <v>1</v>
      </c>
      <c r="AP417" t="b">
        <f>H417='15.02.2022 Смета'!G419</f>
        <v>1</v>
      </c>
    </row>
    <row r="418" spans="1:42" ht="16.149999999999999" customHeight="1" x14ac:dyDescent="0.25">
      <c r="A418" s="108">
        <v>341</v>
      </c>
      <c r="B418" s="8" t="s">
        <v>229</v>
      </c>
      <c r="C418" s="21" t="s">
        <v>228</v>
      </c>
      <c r="D418" s="22" t="s">
        <v>650</v>
      </c>
      <c r="E418" s="21" t="s">
        <v>340</v>
      </c>
      <c r="F418" s="35">
        <v>44692</v>
      </c>
      <c r="G418" s="35">
        <v>44693</v>
      </c>
      <c r="H418" s="21" t="s">
        <v>748</v>
      </c>
      <c r="I418" s="22" t="s">
        <v>300</v>
      </c>
      <c r="J418" s="35">
        <v>44692</v>
      </c>
      <c r="K418" s="35">
        <v>44693</v>
      </c>
      <c r="L418" s="10"/>
      <c r="M418" s="10">
        <v>3400</v>
      </c>
      <c r="N418" s="10">
        <f t="shared" si="58"/>
        <v>0</v>
      </c>
      <c r="O418" s="10"/>
      <c r="P418" s="10">
        <v>2900</v>
      </c>
      <c r="Q418" s="10">
        <f t="shared" si="59"/>
        <v>0</v>
      </c>
      <c r="R418" s="10"/>
      <c r="S418" s="10">
        <v>2800</v>
      </c>
      <c r="T418" s="10">
        <f t="shared" si="60"/>
        <v>0</v>
      </c>
      <c r="U418" s="10">
        <v>6</v>
      </c>
      <c r="V418" s="10">
        <v>150</v>
      </c>
      <c r="W418" s="10">
        <f t="shared" si="63"/>
        <v>900</v>
      </c>
      <c r="X418" s="10">
        <v>6</v>
      </c>
      <c r="Y418" s="10">
        <v>150</v>
      </c>
      <c r="Z418" s="10">
        <f t="shared" si="64"/>
        <v>900</v>
      </c>
      <c r="AA418" s="10">
        <v>6</v>
      </c>
      <c r="AB418" s="10">
        <v>150</v>
      </c>
      <c r="AC418" s="10">
        <f t="shared" si="65"/>
        <v>900</v>
      </c>
      <c r="AD418" s="11">
        <v>18</v>
      </c>
      <c r="AE418" s="26">
        <v>7</v>
      </c>
      <c r="AF418" s="7">
        <f t="shared" si="57"/>
        <v>126</v>
      </c>
      <c r="AG418" s="152">
        <v>1</v>
      </c>
      <c r="AH418" s="139">
        <f t="shared" si="66"/>
        <v>36</v>
      </c>
      <c r="AI418" s="139">
        <f t="shared" si="62"/>
        <v>2826</v>
      </c>
      <c r="AJ418" s="109">
        <f t="shared" si="67"/>
        <v>2826</v>
      </c>
      <c r="AM418" t="b">
        <f>D418='15.02.2022 Смета'!D420</f>
        <v>1</v>
      </c>
      <c r="AN418" t="b">
        <f>F418='15.02.2022 Смета'!E420</f>
        <v>1</v>
      </c>
      <c r="AO418" t="b">
        <f>G418='15.02.2022 Смета'!F420</f>
        <v>1</v>
      </c>
      <c r="AP418" t="b">
        <f>H418='15.02.2022 Смета'!G420</f>
        <v>1</v>
      </c>
    </row>
    <row r="419" spans="1:42" ht="16.149999999999999" customHeight="1" x14ac:dyDescent="0.25">
      <c r="A419" s="108">
        <v>342</v>
      </c>
      <c r="B419" s="8" t="s">
        <v>229</v>
      </c>
      <c r="C419" s="21" t="s">
        <v>228</v>
      </c>
      <c r="D419" s="22" t="s">
        <v>663</v>
      </c>
      <c r="E419" s="21" t="s">
        <v>1054</v>
      </c>
      <c r="F419" s="35">
        <v>44698</v>
      </c>
      <c r="G419" s="35">
        <v>44699</v>
      </c>
      <c r="H419" s="21" t="s">
        <v>331</v>
      </c>
      <c r="I419" s="22" t="s">
        <v>431</v>
      </c>
      <c r="J419" s="35">
        <v>44698</v>
      </c>
      <c r="K419" s="35">
        <v>44699</v>
      </c>
      <c r="L419" s="10"/>
      <c r="M419" s="10">
        <v>3400</v>
      </c>
      <c r="N419" s="10">
        <f t="shared" si="58"/>
        <v>0</v>
      </c>
      <c r="O419" s="10"/>
      <c r="P419" s="10">
        <v>2900</v>
      </c>
      <c r="Q419" s="10">
        <f t="shared" si="59"/>
        <v>0</v>
      </c>
      <c r="R419" s="10"/>
      <c r="S419" s="10">
        <v>2800</v>
      </c>
      <c r="T419" s="10">
        <f t="shared" si="60"/>
        <v>0</v>
      </c>
      <c r="U419" s="10">
        <v>6</v>
      </c>
      <c r="V419" s="10">
        <v>150</v>
      </c>
      <c r="W419" s="10">
        <f t="shared" si="63"/>
        <v>900</v>
      </c>
      <c r="X419" s="10">
        <v>6</v>
      </c>
      <c r="Y419" s="10">
        <v>150</v>
      </c>
      <c r="Z419" s="10">
        <f t="shared" si="64"/>
        <v>900</v>
      </c>
      <c r="AA419" s="10">
        <v>6</v>
      </c>
      <c r="AB419" s="10">
        <v>150</v>
      </c>
      <c r="AC419" s="10">
        <f t="shared" si="65"/>
        <v>900</v>
      </c>
      <c r="AD419" s="11">
        <v>18</v>
      </c>
      <c r="AE419" s="26">
        <v>7</v>
      </c>
      <c r="AF419" s="7">
        <f t="shared" si="57"/>
        <v>126</v>
      </c>
      <c r="AG419" s="152">
        <v>1</v>
      </c>
      <c r="AH419" s="139">
        <f t="shared" si="66"/>
        <v>36</v>
      </c>
      <c r="AI419" s="139">
        <f t="shared" si="62"/>
        <v>2826</v>
      </c>
      <c r="AJ419" s="109">
        <f t="shared" si="67"/>
        <v>2826</v>
      </c>
      <c r="AM419" t="b">
        <f>D419='15.02.2022 Смета'!D421</f>
        <v>1</v>
      </c>
      <c r="AN419" t="b">
        <f>F419='15.02.2022 Смета'!E421</f>
        <v>1</v>
      </c>
      <c r="AO419" t="b">
        <f>G419='15.02.2022 Смета'!F421</f>
        <v>1</v>
      </c>
      <c r="AP419" t="b">
        <f>H419='15.02.2022 Смета'!G421</f>
        <v>1</v>
      </c>
    </row>
    <row r="420" spans="1:42" ht="27" customHeight="1" x14ac:dyDescent="0.25">
      <c r="A420" s="108">
        <v>343</v>
      </c>
      <c r="B420" s="8" t="s">
        <v>229</v>
      </c>
      <c r="C420" s="21" t="s">
        <v>228</v>
      </c>
      <c r="D420" s="22" t="s">
        <v>233</v>
      </c>
      <c r="E420" s="21" t="s">
        <v>340</v>
      </c>
      <c r="F420" s="35">
        <v>44698</v>
      </c>
      <c r="G420" s="35">
        <v>44699</v>
      </c>
      <c r="H420" s="21" t="s">
        <v>331</v>
      </c>
      <c r="I420" s="22" t="s">
        <v>300</v>
      </c>
      <c r="J420" s="35">
        <v>44698</v>
      </c>
      <c r="K420" s="35">
        <v>44699</v>
      </c>
      <c r="L420" s="10"/>
      <c r="M420" s="10">
        <v>3400</v>
      </c>
      <c r="N420" s="10">
        <f t="shared" si="58"/>
        <v>0</v>
      </c>
      <c r="O420" s="10"/>
      <c r="P420" s="10">
        <v>2900</v>
      </c>
      <c r="Q420" s="10">
        <f t="shared" si="59"/>
        <v>0</v>
      </c>
      <c r="R420" s="10"/>
      <c r="S420" s="10">
        <v>2800</v>
      </c>
      <c r="T420" s="10">
        <f t="shared" si="60"/>
        <v>0</v>
      </c>
      <c r="U420" s="10">
        <v>6</v>
      </c>
      <c r="V420" s="10">
        <v>150</v>
      </c>
      <c r="W420" s="10">
        <f t="shared" si="63"/>
        <v>900</v>
      </c>
      <c r="X420" s="10">
        <v>6</v>
      </c>
      <c r="Y420" s="10">
        <v>150</v>
      </c>
      <c r="Z420" s="10">
        <f t="shared" si="64"/>
        <v>900</v>
      </c>
      <c r="AA420" s="10">
        <v>6</v>
      </c>
      <c r="AB420" s="10">
        <v>150</v>
      </c>
      <c r="AC420" s="10">
        <f t="shared" si="65"/>
        <v>900</v>
      </c>
      <c r="AD420" s="11">
        <v>18</v>
      </c>
      <c r="AE420" s="26">
        <v>7</v>
      </c>
      <c r="AF420" s="7">
        <f t="shared" si="57"/>
        <v>126</v>
      </c>
      <c r="AG420" s="152">
        <v>1</v>
      </c>
      <c r="AH420" s="139">
        <f t="shared" si="66"/>
        <v>36</v>
      </c>
      <c r="AI420" s="139">
        <f t="shared" si="62"/>
        <v>2826</v>
      </c>
      <c r="AJ420" s="109">
        <f t="shared" si="67"/>
        <v>2826</v>
      </c>
      <c r="AM420" t="b">
        <f>D420='15.02.2022 Смета'!D422</f>
        <v>1</v>
      </c>
      <c r="AN420" t="b">
        <f>F420='15.02.2022 Смета'!E422</f>
        <v>1</v>
      </c>
      <c r="AO420" t="b">
        <f>G420='15.02.2022 Смета'!F422</f>
        <v>1</v>
      </c>
      <c r="AP420" t="b">
        <f>H420='15.02.2022 Смета'!G422</f>
        <v>1</v>
      </c>
    </row>
    <row r="421" spans="1:42" ht="16.899999999999999" customHeight="1" x14ac:dyDescent="0.25">
      <c r="A421" s="106"/>
      <c r="B421" s="96"/>
      <c r="C421" s="97"/>
      <c r="D421" s="179" t="s">
        <v>901</v>
      </c>
      <c r="E421" s="99"/>
      <c r="F421" s="99"/>
      <c r="G421" s="99"/>
      <c r="H421" s="99"/>
      <c r="I421" s="99"/>
      <c r="J421" s="99"/>
      <c r="K421" s="99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2"/>
      <c r="AE421" s="79"/>
      <c r="AF421" s="79"/>
      <c r="AG421" s="153"/>
      <c r="AH421" s="151"/>
      <c r="AI421" s="151"/>
      <c r="AJ421" s="164"/>
      <c r="AM421" t="b">
        <f>D421='15.02.2022 Смета'!D423</f>
        <v>1</v>
      </c>
      <c r="AN421" t="b">
        <f>F421='15.02.2022 Смета'!E423</f>
        <v>1</v>
      </c>
      <c r="AO421" t="b">
        <f>G421='15.02.2022 Смета'!F423</f>
        <v>1</v>
      </c>
      <c r="AP421" t="b">
        <f>H421='15.02.2022 Смета'!G423</f>
        <v>1</v>
      </c>
    </row>
    <row r="422" spans="1:42" ht="27" customHeight="1" x14ac:dyDescent="0.25">
      <c r="A422" s="108">
        <v>344</v>
      </c>
      <c r="B422" s="8" t="s">
        <v>195</v>
      </c>
      <c r="C422" s="21" t="s">
        <v>159</v>
      </c>
      <c r="D422" s="22" t="s">
        <v>174</v>
      </c>
      <c r="E422" s="21" t="s">
        <v>499</v>
      </c>
      <c r="F422" s="35">
        <v>44606</v>
      </c>
      <c r="G422" s="35">
        <v>44610</v>
      </c>
      <c r="H422" s="21" t="s">
        <v>816</v>
      </c>
      <c r="I422" s="22" t="s">
        <v>499</v>
      </c>
      <c r="J422" s="35">
        <v>44606</v>
      </c>
      <c r="K422" s="35">
        <v>44610</v>
      </c>
      <c r="L422" s="10"/>
      <c r="M422" s="10">
        <v>3400</v>
      </c>
      <c r="N422" s="10">
        <f t="shared" si="58"/>
        <v>0</v>
      </c>
      <c r="O422" s="10"/>
      <c r="P422" s="10">
        <v>2900</v>
      </c>
      <c r="Q422" s="10">
        <f t="shared" si="59"/>
        <v>0</v>
      </c>
      <c r="R422" s="10"/>
      <c r="S422" s="10">
        <v>2800</v>
      </c>
      <c r="T422" s="10">
        <f t="shared" si="60"/>
        <v>0</v>
      </c>
      <c r="U422" s="10">
        <v>8</v>
      </c>
      <c r="V422" s="10">
        <v>150</v>
      </c>
      <c r="W422" s="10">
        <f t="shared" si="63"/>
        <v>1200</v>
      </c>
      <c r="X422" s="10">
        <v>8</v>
      </c>
      <c r="Y422" s="10">
        <v>150</v>
      </c>
      <c r="Z422" s="10">
        <f t="shared" si="64"/>
        <v>1200</v>
      </c>
      <c r="AA422" s="10">
        <v>8</v>
      </c>
      <c r="AB422" s="10">
        <v>150</v>
      </c>
      <c r="AC422" s="10">
        <f t="shared" si="65"/>
        <v>1200</v>
      </c>
      <c r="AD422" s="11"/>
      <c r="AE422" s="26">
        <v>7</v>
      </c>
      <c r="AF422" s="7">
        <f t="shared" si="57"/>
        <v>0</v>
      </c>
      <c r="AG422" s="152">
        <v>1</v>
      </c>
      <c r="AH422" s="139">
        <f t="shared" si="66"/>
        <v>24</v>
      </c>
      <c r="AI422" s="139">
        <f t="shared" si="62"/>
        <v>3600</v>
      </c>
      <c r="AJ422" s="109">
        <f t="shared" si="67"/>
        <v>3600</v>
      </c>
      <c r="AM422" t="b">
        <f>D422='15.02.2022 Смета'!D424</f>
        <v>1</v>
      </c>
      <c r="AN422" t="b">
        <f>F422='15.02.2022 Смета'!E424</f>
        <v>1</v>
      </c>
      <c r="AO422" t="b">
        <f>G422='15.02.2022 Смета'!F424</f>
        <v>1</v>
      </c>
      <c r="AP422" t="b">
        <f>H422='15.02.2022 Смета'!G424</f>
        <v>1</v>
      </c>
    </row>
    <row r="423" spans="1:42" x14ac:dyDescent="0.25">
      <c r="A423" s="106"/>
      <c r="B423" s="96"/>
      <c r="C423" s="97"/>
      <c r="D423" s="179" t="s">
        <v>930</v>
      </c>
      <c r="E423" s="99"/>
      <c r="F423" s="99"/>
      <c r="G423" s="99"/>
      <c r="H423" s="99"/>
      <c r="I423" s="99"/>
      <c r="J423" s="99"/>
      <c r="K423" s="99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2"/>
      <c r="AE423" s="79"/>
      <c r="AF423" s="79"/>
      <c r="AG423" s="153"/>
      <c r="AH423" s="151"/>
      <c r="AI423" s="151"/>
      <c r="AJ423" s="164"/>
      <c r="AM423" t="b">
        <f>D423='15.02.2022 Смета'!D425</f>
        <v>0</v>
      </c>
      <c r="AN423" t="b">
        <f>F423='15.02.2022 Смета'!E425</f>
        <v>1</v>
      </c>
      <c r="AO423" t="b">
        <f>G423='15.02.2022 Смета'!F425</f>
        <v>1</v>
      </c>
      <c r="AP423" t="b">
        <f>H423='15.02.2022 Смета'!G425</f>
        <v>1</v>
      </c>
    </row>
    <row r="424" spans="1:42" ht="16.149999999999999" customHeight="1" x14ac:dyDescent="0.25">
      <c r="A424" s="108">
        <v>345</v>
      </c>
      <c r="B424" s="8" t="s">
        <v>193</v>
      </c>
      <c r="C424" s="21" t="s">
        <v>158</v>
      </c>
      <c r="D424" s="22" t="s">
        <v>664</v>
      </c>
      <c r="E424" s="21" t="s">
        <v>516</v>
      </c>
      <c r="F424" s="35">
        <v>44636</v>
      </c>
      <c r="G424" s="35">
        <v>44638</v>
      </c>
      <c r="H424" s="21" t="s">
        <v>301</v>
      </c>
      <c r="I424" s="22" t="s">
        <v>516</v>
      </c>
      <c r="J424" s="35">
        <v>44636</v>
      </c>
      <c r="K424" s="35">
        <v>44638</v>
      </c>
      <c r="L424" s="10"/>
      <c r="M424" s="10">
        <v>3400</v>
      </c>
      <c r="N424" s="10">
        <f t="shared" si="58"/>
        <v>0</v>
      </c>
      <c r="O424" s="10"/>
      <c r="P424" s="10">
        <v>2900</v>
      </c>
      <c r="Q424" s="10">
        <f t="shared" si="59"/>
        <v>0</v>
      </c>
      <c r="R424" s="10"/>
      <c r="S424" s="10">
        <v>2800</v>
      </c>
      <c r="T424" s="10">
        <f t="shared" si="60"/>
        <v>0</v>
      </c>
      <c r="U424" s="10">
        <v>8</v>
      </c>
      <c r="V424" s="10">
        <v>150</v>
      </c>
      <c r="W424" s="10">
        <f t="shared" si="63"/>
        <v>1200</v>
      </c>
      <c r="X424" s="10">
        <v>8</v>
      </c>
      <c r="Y424" s="10">
        <v>150</v>
      </c>
      <c r="Z424" s="10">
        <f t="shared" si="64"/>
        <v>1200</v>
      </c>
      <c r="AA424" s="10">
        <v>8</v>
      </c>
      <c r="AB424" s="10">
        <v>150</v>
      </c>
      <c r="AC424" s="10">
        <f t="shared" si="65"/>
        <v>1200</v>
      </c>
      <c r="AD424" s="11"/>
      <c r="AE424" s="3">
        <v>7</v>
      </c>
      <c r="AF424" s="3">
        <f t="shared" si="57"/>
        <v>0</v>
      </c>
      <c r="AG424" s="152">
        <v>1</v>
      </c>
      <c r="AH424" s="139">
        <f t="shared" si="66"/>
        <v>24</v>
      </c>
      <c r="AI424" s="139">
        <f t="shared" si="62"/>
        <v>3600</v>
      </c>
      <c r="AJ424" s="109">
        <f t="shared" si="67"/>
        <v>3600</v>
      </c>
      <c r="AM424" t="b">
        <f>D424='15.02.2022 Смета'!D426</f>
        <v>1</v>
      </c>
      <c r="AN424" t="b">
        <f>F424='15.02.2022 Смета'!E426</f>
        <v>1</v>
      </c>
      <c r="AO424" t="b">
        <f>G424='15.02.2022 Смета'!F426</f>
        <v>1</v>
      </c>
      <c r="AP424" t="b">
        <f>H424='15.02.2022 Смета'!G426</f>
        <v>1</v>
      </c>
    </row>
    <row r="425" spans="1:42" ht="16.149999999999999" customHeight="1" x14ac:dyDescent="0.25">
      <c r="A425" s="108">
        <v>346</v>
      </c>
      <c r="B425" s="8" t="s">
        <v>193</v>
      </c>
      <c r="C425" s="21" t="s">
        <v>158</v>
      </c>
      <c r="D425" s="22" t="s">
        <v>665</v>
      </c>
      <c r="E425" s="21" t="s">
        <v>1055</v>
      </c>
      <c r="F425" s="35">
        <v>44818</v>
      </c>
      <c r="G425" s="35">
        <v>44820</v>
      </c>
      <c r="H425" s="21" t="s">
        <v>318</v>
      </c>
      <c r="I425" s="22" t="s">
        <v>750</v>
      </c>
      <c r="J425" s="35">
        <v>44818</v>
      </c>
      <c r="K425" s="35">
        <v>44820</v>
      </c>
      <c r="L425" s="10"/>
      <c r="M425" s="10">
        <v>3400</v>
      </c>
      <c r="N425" s="10">
        <f t="shared" si="58"/>
        <v>0</v>
      </c>
      <c r="O425" s="10"/>
      <c r="P425" s="10">
        <v>2900</v>
      </c>
      <c r="Q425" s="10">
        <f t="shared" si="59"/>
        <v>0</v>
      </c>
      <c r="R425" s="10"/>
      <c r="S425" s="10">
        <v>2800</v>
      </c>
      <c r="T425" s="10">
        <f t="shared" si="60"/>
        <v>0</v>
      </c>
      <c r="U425" s="10">
        <v>8</v>
      </c>
      <c r="V425" s="10">
        <v>150</v>
      </c>
      <c r="W425" s="10">
        <f t="shared" si="63"/>
        <v>1200</v>
      </c>
      <c r="X425" s="10">
        <v>8</v>
      </c>
      <c r="Y425" s="10">
        <v>150</v>
      </c>
      <c r="Z425" s="10">
        <f t="shared" si="64"/>
        <v>1200</v>
      </c>
      <c r="AA425" s="10">
        <v>8</v>
      </c>
      <c r="AB425" s="10">
        <v>150</v>
      </c>
      <c r="AC425" s="10">
        <f t="shared" si="65"/>
        <v>1200</v>
      </c>
      <c r="AD425" s="11">
        <v>56</v>
      </c>
      <c r="AE425" s="3">
        <v>7</v>
      </c>
      <c r="AF425" s="3">
        <f t="shared" si="57"/>
        <v>392</v>
      </c>
      <c r="AG425" s="152">
        <v>1</v>
      </c>
      <c r="AH425" s="139">
        <f t="shared" si="66"/>
        <v>80</v>
      </c>
      <c r="AI425" s="139">
        <f t="shared" si="62"/>
        <v>3992</v>
      </c>
      <c r="AJ425" s="109">
        <f t="shared" si="67"/>
        <v>3992</v>
      </c>
      <c r="AM425" t="b">
        <f>D425='15.02.2022 Смета'!D427</f>
        <v>1</v>
      </c>
      <c r="AN425" t="b">
        <f>F425='15.02.2022 Смета'!E427</f>
        <v>1</v>
      </c>
      <c r="AO425" t="b">
        <f>G425='15.02.2022 Смета'!F427</f>
        <v>1</v>
      </c>
      <c r="AP425" t="b">
        <f>H425='15.02.2022 Смета'!G427</f>
        <v>1</v>
      </c>
    </row>
    <row r="426" spans="1:42" x14ac:dyDescent="0.25">
      <c r="A426" s="106"/>
      <c r="B426" s="96"/>
      <c r="C426" s="97"/>
      <c r="D426" s="179" t="s">
        <v>903</v>
      </c>
      <c r="E426" s="99"/>
      <c r="F426" s="99"/>
      <c r="G426" s="99"/>
      <c r="H426" s="99"/>
      <c r="I426" s="99"/>
      <c r="J426" s="99"/>
      <c r="K426" s="99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2"/>
      <c r="AE426" s="79"/>
      <c r="AF426" s="79"/>
      <c r="AG426" s="153"/>
      <c r="AH426" s="151"/>
      <c r="AI426" s="151"/>
      <c r="AJ426" s="164"/>
      <c r="AM426" t="b">
        <f>D426='15.02.2022 Смета'!D428</f>
        <v>1</v>
      </c>
      <c r="AN426" t="b">
        <f>F426='15.02.2022 Смета'!E428</f>
        <v>1</v>
      </c>
      <c r="AO426" t="b">
        <f>G426='15.02.2022 Смета'!F428</f>
        <v>1</v>
      </c>
      <c r="AP426" t="b">
        <f>H426='15.02.2022 Смета'!G428</f>
        <v>1</v>
      </c>
    </row>
    <row r="427" spans="1:42" ht="51" customHeight="1" x14ac:dyDescent="0.25">
      <c r="A427" s="108">
        <v>347</v>
      </c>
      <c r="B427" s="8" t="s">
        <v>193</v>
      </c>
      <c r="C427" s="21" t="s">
        <v>142</v>
      </c>
      <c r="D427" s="22" t="s">
        <v>666</v>
      </c>
      <c r="E427" s="21" t="s">
        <v>482</v>
      </c>
      <c r="F427" s="35">
        <v>44617</v>
      </c>
      <c r="G427" s="35">
        <v>44619</v>
      </c>
      <c r="H427" s="21" t="s">
        <v>775</v>
      </c>
      <c r="I427" s="22" t="s">
        <v>482</v>
      </c>
      <c r="J427" s="35">
        <v>44617</v>
      </c>
      <c r="K427" s="35">
        <v>44619</v>
      </c>
      <c r="L427" s="10"/>
      <c r="M427" s="10">
        <v>3400</v>
      </c>
      <c r="N427" s="10">
        <f t="shared" si="58"/>
        <v>0</v>
      </c>
      <c r="O427" s="10"/>
      <c r="P427" s="10">
        <v>2900</v>
      </c>
      <c r="Q427" s="10">
        <f t="shared" si="59"/>
        <v>0</v>
      </c>
      <c r="R427" s="10"/>
      <c r="S427" s="10">
        <v>2800</v>
      </c>
      <c r="T427" s="10">
        <f t="shared" si="60"/>
        <v>0</v>
      </c>
      <c r="U427" s="10">
        <v>25</v>
      </c>
      <c r="V427" s="10">
        <v>150</v>
      </c>
      <c r="W427" s="10">
        <f t="shared" si="63"/>
        <v>3750</v>
      </c>
      <c r="X427" s="10">
        <v>25</v>
      </c>
      <c r="Y427" s="10">
        <v>150</v>
      </c>
      <c r="Z427" s="10">
        <f t="shared" si="64"/>
        <v>3750</v>
      </c>
      <c r="AA427" s="10">
        <v>25</v>
      </c>
      <c r="AB427" s="10">
        <v>150</v>
      </c>
      <c r="AC427" s="10">
        <f t="shared" si="65"/>
        <v>3750</v>
      </c>
      <c r="AD427" s="12"/>
      <c r="AE427" s="3">
        <v>7</v>
      </c>
      <c r="AF427" s="3">
        <f t="shared" si="57"/>
        <v>0</v>
      </c>
      <c r="AG427" s="152">
        <v>1</v>
      </c>
      <c r="AH427" s="139">
        <f t="shared" si="66"/>
        <v>75</v>
      </c>
      <c r="AI427" s="139">
        <f t="shared" si="62"/>
        <v>11250</v>
      </c>
      <c r="AJ427" s="109">
        <f t="shared" si="67"/>
        <v>11250</v>
      </c>
      <c r="AM427" t="b">
        <f>D427='15.02.2022 Смета'!D429</f>
        <v>1</v>
      </c>
      <c r="AN427" t="b">
        <f>F427='15.02.2022 Смета'!E429</f>
        <v>1</v>
      </c>
      <c r="AO427" t="b">
        <f>G427='15.02.2022 Смета'!F429</f>
        <v>1</v>
      </c>
      <c r="AP427" t="b">
        <f>H427='15.02.2022 Смета'!G429</f>
        <v>0</v>
      </c>
    </row>
    <row r="428" spans="1:42" ht="52.15" customHeight="1" x14ac:dyDescent="0.25">
      <c r="A428" s="108">
        <v>348</v>
      </c>
      <c r="B428" s="8" t="s">
        <v>193</v>
      </c>
      <c r="C428" s="21" t="s">
        <v>142</v>
      </c>
      <c r="D428" s="22" t="s">
        <v>667</v>
      </c>
      <c r="E428" s="21" t="s">
        <v>1062</v>
      </c>
      <c r="F428" s="35">
        <v>44666</v>
      </c>
      <c r="G428" s="35">
        <v>44668</v>
      </c>
      <c r="H428" s="21" t="s">
        <v>775</v>
      </c>
      <c r="I428" s="22" t="s">
        <v>751</v>
      </c>
      <c r="J428" s="35">
        <v>44666</v>
      </c>
      <c r="K428" s="35">
        <v>44668</v>
      </c>
      <c r="L428" s="10"/>
      <c r="M428" s="10">
        <v>3400</v>
      </c>
      <c r="N428" s="10">
        <f t="shared" si="58"/>
        <v>0</v>
      </c>
      <c r="O428" s="10"/>
      <c r="P428" s="10">
        <v>2900</v>
      </c>
      <c r="Q428" s="10">
        <f t="shared" si="59"/>
        <v>0</v>
      </c>
      <c r="R428" s="10"/>
      <c r="S428" s="10">
        <v>2800</v>
      </c>
      <c r="T428" s="10">
        <f t="shared" si="60"/>
        <v>0</v>
      </c>
      <c r="U428" s="10">
        <v>25</v>
      </c>
      <c r="V428" s="10">
        <v>150</v>
      </c>
      <c r="W428" s="10">
        <f t="shared" si="63"/>
        <v>3750</v>
      </c>
      <c r="X428" s="10">
        <v>25</v>
      </c>
      <c r="Y428" s="10">
        <v>150</v>
      </c>
      <c r="Z428" s="10">
        <f t="shared" si="64"/>
        <v>3750</v>
      </c>
      <c r="AA428" s="10">
        <v>25</v>
      </c>
      <c r="AB428" s="10">
        <v>150</v>
      </c>
      <c r="AC428" s="10">
        <f t="shared" si="65"/>
        <v>3750</v>
      </c>
      <c r="AD428" s="11">
        <v>75</v>
      </c>
      <c r="AE428" s="3">
        <v>7</v>
      </c>
      <c r="AF428" s="3">
        <f t="shared" si="57"/>
        <v>525</v>
      </c>
      <c r="AG428" s="152">
        <v>1</v>
      </c>
      <c r="AH428" s="139">
        <f t="shared" si="66"/>
        <v>150</v>
      </c>
      <c r="AI428" s="139">
        <f t="shared" si="62"/>
        <v>11775</v>
      </c>
      <c r="AJ428" s="109">
        <f t="shared" si="67"/>
        <v>11775</v>
      </c>
      <c r="AM428" t="b">
        <f>D428='15.02.2022 Смета'!D430</f>
        <v>1</v>
      </c>
      <c r="AN428" t="b">
        <f>F428='15.02.2022 Смета'!E430</f>
        <v>1</v>
      </c>
      <c r="AO428" t="b">
        <f>G428='15.02.2022 Смета'!F430</f>
        <v>1</v>
      </c>
      <c r="AP428" t="b">
        <f>H428='15.02.2022 Смета'!G430</f>
        <v>0</v>
      </c>
    </row>
    <row r="429" spans="1:42" ht="13.9" customHeight="1" x14ac:dyDescent="0.25">
      <c r="A429" s="106"/>
      <c r="B429" s="96"/>
      <c r="C429" s="97"/>
      <c r="D429" s="179" t="s">
        <v>904</v>
      </c>
      <c r="E429" s="99"/>
      <c r="F429" s="99"/>
      <c r="G429" s="99"/>
      <c r="H429" s="99"/>
      <c r="I429" s="99"/>
      <c r="J429" s="99"/>
      <c r="K429" s="99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2"/>
      <c r="AE429" s="79"/>
      <c r="AF429" s="79"/>
      <c r="AG429" s="153"/>
      <c r="AH429" s="151"/>
      <c r="AI429" s="151"/>
      <c r="AJ429" s="164"/>
      <c r="AM429" t="b">
        <f>D429='15.02.2022 Смета'!D431</f>
        <v>1</v>
      </c>
      <c r="AN429" t="b">
        <f>F429='15.02.2022 Смета'!E431</f>
        <v>1</v>
      </c>
      <c r="AO429" t="b">
        <f>G429='15.02.2022 Смета'!F431</f>
        <v>1</v>
      </c>
      <c r="AP429" t="b">
        <f>H429='15.02.2022 Смета'!G431</f>
        <v>1</v>
      </c>
    </row>
    <row r="430" spans="1:42" ht="27" customHeight="1" x14ac:dyDescent="0.25">
      <c r="A430" s="108">
        <v>349</v>
      </c>
      <c r="B430" s="8" t="s">
        <v>193</v>
      </c>
      <c r="C430" s="21" t="s">
        <v>143</v>
      </c>
      <c r="D430" s="22" t="s">
        <v>668</v>
      </c>
      <c r="E430" s="21" t="s">
        <v>1056</v>
      </c>
      <c r="F430" s="35">
        <v>44671</v>
      </c>
      <c r="G430" s="35">
        <v>44674</v>
      </c>
      <c r="H430" s="21" t="s">
        <v>1057</v>
      </c>
      <c r="I430" s="22" t="s">
        <v>752</v>
      </c>
      <c r="J430" s="35">
        <v>44671</v>
      </c>
      <c r="K430" s="35">
        <v>44674</v>
      </c>
      <c r="L430" s="10"/>
      <c r="M430" s="10">
        <v>3400</v>
      </c>
      <c r="N430" s="10">
        <f t="shared" si="58"/>
        <v>0</v>
      </c>
      <c r="O430" s="10"/>
      <c r="P430" s="10">
        <v>2900</v>
      </c>
      <c r="Q430" s="10">
        <f t="shared" si="59"/>
        <v>0</v>
      </c>
      <c r="R430" s="10"/>
      <c r="S430" s="10">
        <v>2800</v>
      </c>
      <c r="T430" s="10">
        <f t="shared" si="60"/>
        <v>0</v>
      </c>
      <c r="U430" s="10">
        <v>6</v>
      </c>
      <c r="V430" s="10">
        <v>150</v>
      </c>
      <c r="W430" s="10">
        <f t="shared" si="63"/>
        <v>900</v>
      </c>
      <c r="X430" s="10">
        <v>6</v>
      </c>
      <c r="Y430" s="10">
        <v>150</v>
      </c>
      <c r="Z430" s="10">
        <f t="shared" si="64"/>
        <v>900</v>
      </c>
      <c r="AA430" s="10">
        <v>6</v>
      </c>
      <c r="AB430" s="10">
        <v>150</v>
      </c>
      <c r="AC430" s="10">
        <f t="shared" si="65"/>
        <v>900</v>
      </c>
      <c r="AD430" s="11">
        <v>18</v>
      </c>
      <c r="AE430" s="3">
        <v>7</v>
      </c>
      <c r="AF430" s="3">
        <f t="shared" si="57"/>
        <v>126</v>
      </c>
      <c r="AG430" s="152">
        <v>1</v>
      </c>
      <c r="AH430" s="145">
        <f t="shared" si="66"/>
        <v>36</v>
      </c>
      <c r="AI430" s="139">
        <f t="shared" si="62"/>
        <v>2826</v>
      </c>
      <c r="AJ430" s="118">
        <f t="shared" si="67"/>
        <v>2826</v>
      </c>
      <c r="AM430" t="b">
        <f>D430='15.02.2022 Смета'!D432</f>
        <v>1</v>
      </c>
      <c r="AN430" t="b">
        <f>F430='15.02.2022 Смета'!E432</f>
        <v>1</v>
      </c>
      <c r="AO430" t="b">
        <f>G430='15.02.2022 Смета'!F432</f>
        <v>1</v>
      </c>
      <c r="AP430" t="b">
        <f>H430='15.02.2022 Смета'!G432</f>
        <v>0</v>
      </c>
    </row>
    <row r="431" spans="1:42" ht="33" customHeight="1" x14ac:dyDescent="0.25">
      <c r="A431" s="108">
        <v>350</v>
      </c>
      <c r="B431" s="8" t="s">
        <v>193</v>
      </c>
      <c r="C431" s="21" t="s">
        <v>143</v>
      </c>
      <c r="D431" s="22" t="s">
        <v>1097</v>
      </c>
      <c r="E431" s="21" t="s">
        <v>1058</v>
      </c>
      <c r="F431" s="35">
        <v>44682</v>
      </c>
      <c r="G431" s="35">
        <v>44686</v>
      </c>
      <c r="H431" s="21" t="s">
        <v>1057</v>
      </c>
      <c r="I431" s="22" t="s">
        <v>753</v>
      </c>
      <c r="J431" s="35">
        <v>44682</v>
      </c>
      <c r="K431" s="35">
        <v>44686</v>
      </c>
      <c r="L431" s="10"/>
      <c r="M431" s="10">
        <v>3400</v>
      </c>
      <c r="N431" s="10">
        <f t="shared" si="58"/>
        <v>0</v>
      </c>
      <c r="O431" s="10"/>
      <c r="P431" s="10">
        <v>2900</v>
      </c>
      <c r="Q431" s="10">
        <f t="shared" si="59"/>
        <v>0</v>
      </c>
      <c r="R431" s="10"/>
      <c r="S431" s="10">
        <v>2800</v>
      </c>
      <c r="T431" s="10">
        <f t="shared" si="60"/>
        <v>0</v>
      </c>
      <c r="U431" s="10">
        <v>6</v>
      </c>
      <c r="V431" s="10">
        <v>150</v>
      </c>
      <c r="W431" s="10">
        <f t="shared" si="63"/>
        <v>900</v>
      </c>
      <c r="X431" s="10">
        <v>6</v>
      </c>
      <c r="Y431" s="10">
        <v>150</v>
      </c>
      <c r="Z431" s="10">
        <f t="shared" si="64"/>
        <v>900</v>
      </c>
      <c r="AA431" s="10">
        <v>6</v>
      </c>
      <c r="AB431" s="10">
        <v>150</v>
      </c>
      <c r="AC431" s="10">
        <f t="shared" si="65"/>
        <v>900</v>
      </c>
      <c r="AD431" s="11">
        <v>18</v>
      </c>
      <c r="AE431" s="3">
        <v>7</v>
      </c>
      <c r="AF431" s="3">
        <f t="shared" si="57"/>
        <v>126</v>
      </c>
      <c r="AG431" s="152">
        <v>1</v>
      </c>
      <c r="AH431" s="145">
        <f t="shared" si="66"/>
        <v>36</v>
      </c>
      <c r="AI431" s="139">
        <f t="shared" si="62"/>
        <v>2826</v>
      </c>
      <c r="AJ431" s="118">
        <f t="shared" si="67"/>
        <v>2826</v>
      </c>
      <c r="AM431" t="b">
        <f>D431='15.02.2022 Смета'!D433</f>
        <v>0</v>
      </c>
      <c r="AN431" t="b">
        <f>F431='15.02.2022 Смета'!E433</f>
        <v>1</v>
      </c>
      <c r="AO431" t="b">
        <f>G431='15.02.2022 Смета'!F433</f>
        <v>1</v>
      </c>
      <c r="AP431" t="b">
        <f>H431='15.02.2022 Смета'!G433</f>
        <v>0</v>
      </c>
    </row>
    <row r="432" spans="1:42" ht="14.65" customHeight="1" x14ac:dyDescent="0.25">
      <c r="A432" s="106"/>
      <c r="B432" s="96"/>
      <c r="C432" s="97"/>
      <c r="D432" s="179" t="s">
        <v>931</v>
      </c>
      <c r="E432" s="99"/>
      <c r="F432" s="99"/>
      <c r="G432" s="99"/>
      <c r="H432" s="99"/>
      <c r="I432" s="99"/>
      <c r="J432" s="99"/>
      <c r="K432" s="99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2"/>
      <c r="AE432" s="79"/>
      <c r="AF432" s="79"/>
      <c r="AG432" s="153"/>
      <c r="AH432" s="151"/>
      <c r="AI432" s="151"/>
      <c r="AJ432" s="164"/>
      <c r="AM432" t="b">
        <f>D432='15.02.2022 Смета'!D434</f>
        <v>0</v>
      </c>
      <c r="AN432" t="b">
        <f>F432='15.02.2022 Смета'!E434</f>
        <v>1</v>
      </c>
      <c r="AO432" t="b">
        <f>G432='15.02.2022 Смета'!F434</f>
        <v>1</v>
      </c>
      <c r="AP432" t="b">
        <f>H432='15.02.2022 Смета'!G434</f>
        <v>1</v>
      </c>
    </row>
    <row r="433" spans="1:42" ht="33" customHeight="1" x14ac:dyDescent="0.25">
      <c r="A433" s="108">
        <v>351</v>
      </c>
      <c r="B433" s="8" t="s">
        <v>203</v>
      </c>
      <c r="C433" s="21" t="s">
        <v>215</v>
      </c>
      <c r="D433" s="22" t="s">
        <v>670</v>
      </c>
      <c r="E433" s="21" t="s">
        <v>497</v>
      </c>
      <c r="F433" s="35">
        <v>44637</v>
      </c>
      <c r="G433" s="35">
        <v>44639</v>
      </c>
      <c r="H433" s="21" t="s">
        <v>801</v>
      </c>
      <c r="I433" s="22" t="s">
        <v>497</v>
      </c>
      <c r="J433" s="35">
        <v>44637</v>
      </c>
      <c r="K433" s="35">
        <v>44639</v>
      </c>
      <c r="L433" s="10"/>
      <c r="M433" s="10">
        <v>3400</v>
      </c>
      <c r="N433" s="10">
        <f t="shared" si="58"/>
        <v>0</v>
      </c>
      <c r="O433" s="10"/>
      <c r="P433" s="10">
        <v>2900</v>
      </c>
      <c r="Q433" s="10">
        <f t="shared" si="59"/>
        <v>0</v>
      </c>
      <c r="R433" s="10"/>
      <c r="S433" s="10">
        <v>2800</v>
      </c>
      <c r="T433" s="10">
        <f t="shared" si="60"/>
        <v>0</v>
      </c>
      <c r="U433" s="13">
        <v>4</v>
      </c>
      <c r="V433" s="10">
        <v>150</v>
      </c>
      <c r="W433" s="10">
        <f t="shared" si="63"/>
        <v>600</v>
      </c>
      <c r="X433" s="13">
        <v>4</v>
      </c>
      <c r="Y433" s="10">
        <v>150</v>
      </c>
      <c r="Z433" s="10">
        <f t="shared" si="64"/>
        <v>600</v>
      </c>
      <c r="AA433" s="10">
        <v>4</v>
      </c>
      <c r="AB433" s="10">
        <v>150</v>
      </c>
      <c r="AC433" s="10">
        <f t="shared" si="65"/>
        <v>600</v>
      </c>
      <c r="AD433" s="11"/>
      <c r="AE433" s="3">
        <v>7</v>
      </c>
      <c r="AF433" s="3">
        <f t="shared" si="57"/>
        <v>0</v>
      </c>
      <c r="AG433" s="152">
        <v>1</v>
      </c>
      <c r="AH433" s="139">
        <f t="shared" si="66"/>
        <v>12</v>
      </c>
      <c r="AI433" s="139">
        <f t="shared" si="62"/>
        <v>1800</v>
      </c>
      <c r="AJ433" s="109">
        <f t="shared" si="67"/>
        <v>1800</v>
      </c>
      <c r="AM433" t="b">
        <f>D433='15.02.2022 Смета'!D435</f>
        <v>1</v>
      </c>
      <c r="AN433" t="b">
        <f>F433='15.02.2022 Смета'!E435</f>
        <v>1</v>
      </c>
      <c r="AO433" t="b">
        <f>G433='15.02.2022 Смета'!F435</f>
        <v>1</v>
      </c>
      <c r="AP433" t="b">
        <f>H433='15.02.2022 Смета'!G435</f>
        <v>1</v>
      </c>
    </row>
    <row r="434" spans="1:42" ht="33" customHeight="1" x14ac:dyDescent="0.25">
      <c r="A434" s="108">
        <v>352</v>
      </c>
      <c r="B434" s="8" t="s">
        <v>203</v>
      </c>
      <c r="C434" s="21" t="s">
        <v>215</v>
      </c>
      <c r="D434" s="22" t="s">
        <v>92</v>
      </c>
      <c r="E434" s="21" t="s">
        <v>1059</v>
      </c>
      <c r="F434" s="35">
        <v>44677</v>
      </c>
      <c r="G434" s="35">
        <v>44679</v>
      </c>
      <c r="H434" s="21" t="s">
        <v>775</v>
      </c>
      <c r="I434" s="22" t="s">
        <v>754</v>
      </c>
      <c r="J434" s="35">
        <v>44677</v>
      </c>
      <c r="K434" s="35">
        <v>44679</v>
      </c>
      <c r="L434" s="10"/>
      <c r="M434" s="10">
        <v>3400</v>
      </c>
      <c r="N434" s="10">
        <f t="shared" si="58"/>
        <v>0</v>
      </c>
      <c r="O434" s="10"/>
      <c r="P434" s="10">
        <v>2900</v>
      </c>
      <c r="Q434" s="10">
        <f t="shared" si="59"/>
        <v>0</v>
      </c>
      <c r="R434" s="10"/>
      <c r="S434" s="10">
        <v>2800</v>
      </c>
      <c r="T434" s="10">
        <f t="shared" si="60"/>
        <v>0</v>
      </c>
      <c r="U434" s="10">
        <v>6</v>
      </c>
      <c r="V434" s="10">
        <v>150</v>
      </c>
      <c r="W434" s="10">
        <f t="shared" si="63"/>
        <v>900</v>
      </c>
      <c r="X434" s="10">
        <v>6</v>
      </c>
      <c r="Y434" s="10">
        <v>150</v>
      </c>
      <c r="Z434" s="10">
        <f t="shared" si="64"/>
        <v>900</v>
      </c>
      <c r="AA434" s="10">
        <v>6</v>
      </c>
      <c r="AB434" s="10">
        <v>150</v>
      </c>
      <c r="AC434" s="10">
        <f t="shared" si="65"/>
        <v>900</v>
      </c>
      <c r="AD434" s="11">
        <v>24</v>
      </c>
      <c r="AE434" s="3">
        <v>7</v>
      </c>
      <c r="AF434" s="3">
        <f t="shared" si="57"/>
        <v>168</v>
      </c>
      <c r="AG434" s="152">
        <v>1</v>
      </c>
      <c r="AH434" s="139">
        <f t="shared" si="66"/>
        <v>42</v>
      </c>
      <c r="AI434" s="139">
        <f t="shared" si="62"/>
        <v>2868</v>
      </c>
      <c r="AJ434" s="109">
        <f t="shared" si="67"/>
        <v>2868</v>
      </c>
      <c r="AM434" t="b">
        <f>D434='15.02.2022 Смета'!D436</f>
        <v>1</v>
      </c>
      <c r="AN434" t="b">
        <f>F434='15.02.2022 Смета'!E436</f>
        <v>1</v>
      </c>
      <c r="AO434" t="b">
        <f>G434='15.02.2022 Смета'!F436</f>
        <v>1</v>
      </c>
      <c r="AP434" t="b">
        <f>H434='15.02.2022 Смета'!G436</f>
        <v>0</v>
      </c>
    </row>
    <row r="435" spans="1:42" ht="39" customHeight="1" x14ac:dyDescent="0.25">
      <c r="A435" s="108">
        <v>353</v>
      </c>
      <c r="B435" s="8" t="s">
        <v>203</v>
      </c>
      <c r="C435" s="21" t="s">
        <v>215</v>
      </c>
      <c r="D435" s="22" t="s">
        <v>671</v>
      </c>
      <c r="E435" s="21" t="s">
        <v>1060</v>
      </c>
      <c r="F435" s="35">
        <v>44684</v>
      </c>
      <c r="G435" s="35">
        <v>44686</v>
      </c>
      <c r="H435" s="21" t="s">
        <v>541</v>
      </c>
      <c r="I435" s="22" t="s">
        <v>755</v>
      </c>
      <c r="J435" s="35">
        <v>44684</v>
      </c>
      <c r="K435" s="35">
        <v>44686</v>
      </c>
      <c r="L435" s="10"/>
      <c r="M435" s="10">
        <v>3400</v>
      </c>
      <c r="N435" s="10">
        <f t="shared" si="58"/>
        <v>0</v>
      </c>
      <c r="O435" s="10"/>
      <c r="P435" s="10">
        <v>2900</v>
      </c>
      <c r="Q435" s="10">
        <f t="shared" si="59"/>
        <v>0</v>
      </c>
      <c r="R435" s="10"/>
      <c r="S435" s="10">
        <v>2800</v>
      </c>
      <c r="T435" s="10">
        <f t="shared" si="60"/>
        <v>0</v>
      </c>
      <c r="U435" s="10">
        <v>8</v>
      </c>
      <c r="V435" s="10">
        <v>150</v>
      </c>
      <c r="W435" s="10">
        <f t="shared" si="63"/>
        <v>1200</v>
      </c>
      <c r="X435" s="10">
        <v>8</v>
      </c>
      <c r="Y435" s="10">
        <v>150</v>
      </c>
      <c r="Z435" s="10">
        <f t="shared" si="64"/>
        <v>1200</v>
      </c>
      <c r="AA435" s="10">
        <v>8</v>
      </c>
      <c r="AB435" s="10">
        <v>150</v>
      </c>
      <c r="AC435" s="10">
        <f t="shared" si="65"/>
        <v>1200</v>
      </c>
      <c r="AD435" s="11">
        <v>32</v>
      </c>
      <c r="AE435" s="3">
        <v>7</v>
      </c>
      <c r="AF435" s="3">
        <f t="shared" si="57"/>
        <v>224</v>
      </c>
      <c r="AG435" s="152">
        <v>1</v>
      </c>
      <c r="AH435" s="145">
        <f t="shared" si="66"/>
        <v>56</v>
      </c>
      <c r="AI435" s="139">
        <f t="shared" si="62"/>
        <v>3824</v>
      </c>
      <c r="AJ435" s="118">
        <f t="shared" si="67"/>
        <v>3824</v>
      </c>
      <c r="AM435" t="b">
        <f>D435='15.02.2022 Смета'!D437</f>
        <v>1</v>
      </c>
      <c r="AN435" t="b">
        <f>F435='15.02.2022 Смета'!E437</f>
        <v>1</v>
      </c>
      <c r="AO435" t="b">
        <f>G435='15.02.2022 Смета'!F437</f>
        <v>1</v>
      </c>
      <c r="AP435" t="b">
        <f>H435='15.02.2022 Смета'!G437</f>
        <v>1</v>
      </c>
    </row>
    <row r="436" spans="1:42" ht="33" customHeight="1" x14ac:dyDescent="0.25">
      <c r="A436" s="108">
        <v>354</v>
      </c>
      <c r="B436" s="8" t="s">
        <v>203</v>
      </c>
      <c r="C436" s="21" t="s">
        <v>215</v>
      </c>
      <c r="D436" s="22" t="s">
        <v>672</v>
      </c>
      <c r="E436" s="21" t="s">
        <v>1059</v>
      </c>
      <c r="F436" s="35">
        <v>44684</v>
      </c>
      <c r="G436" s="35">
        <v>44686</v>
      </c>
      <c r="H436" s="21" t="s">
        <v>799</v>
      </c>
      <c r="I436" s="22" t="s">
        <v>754</v>
      </c>
      <c r="J436" s="35">
        <v>44684</v>
      </c>
      <c r="K436" s="35">
        <v>44686</v>
      </c>
      <c r="L436" s="10"/>
      <c r="M436" s="10">
        <v>3400</v>
      </c>
      <c r="N436" s="10">
        <f t="shared" si="58"/>
        <v>0</v>
      </c>
      <c r="O436" s="10"/>
      <c r="P436" s="10">
        <v>2900</v>
      </c>
      <c r="Q436" s="10">
        <f t="shared" si="59"/>
        <v>0</v>
      </c>
      <c r="R436" s="10"/>
      <c r="S436" s="10">
        <v>2800</v>
      </c>
      <c r="T436" s="10">
        <f t="shared" si="60"/>
        <v>0</v>
      </c>
      <c r="U436" s="13">
        <v>4</v>
      </c>
      <c r="V436" s="10">
        <v>150</v>
      </c>
      <c r="W436" s="10">
        <f t="shared" si="63"/>
        <v>600</v>
      </c>
      <c r="X436" s="13">
        <v>4</v>
      </c>
      <c r="Y436" s="10">
        <v>150</v>
      </c>
      <c r="Z436" s="10">
        <f t="shared" si="64"/>
        <v>600</v>
      </c>
      <c r="AA436" s="10">
        <v>4</v>
      </c>
      <c r="AB436" s="10">
        <v>150</v>
      </c>
      <c r="AC436" s="10">
        <f t="shared" si="65"/>
        <v>600</v>
      </c>
      <c r="AD436" s="11">
        <v>16</v>
      </c>
      <c r="AE436" s="3">
        <v>7</v>
      </c>
      <c r="AF436" s="3">
        <f t="shared" si="57"/>
        <v>112</v>
      </c>
      <c r="AG436" s="152">
        <v>1</v>
      </c>
      <c r="AH436" s="145">
        <f t="shared" si="66"/>
        <v>28</v>
      </c>
      <c r="AI436" s="139">
        <f t="shared" si="62"/>
        <v>1912</v>
      </c>
      <c r="AJ436" s="118">
        <f t="shared" si="67"/>
        <v>1912</v>
      </c>
      <c r="AM436" t="b">
        <f>D436='15.02.2022 Смета'!D438</f>
        <v>1</v>
      </c>
      <c r="AN436" t="b">
        <f>F436='15.02.2022 Смета'!E438</f>
        <v>1</v>
      </c>
      <c r="AO436" t="b">
        <f>G436='15.02.2022 Смета'!F438</f>
        <v>1</v>
      </c>
      <c r="AP436" t="b">
        <f>H436='15.02.2022 Смета'!G438</f>
        <v>1</v>
      </c>
    </row>
    <row r="437" spans="1:42" ht="40.15" customHeight="1" x14ac:dyDescent="0.25">
      <c r="A437" s="108">
        <v>355</v>
      </c>
      <c r="B437" s="8" t="s">
        <v>203</v>
      </c>
      <c r="C437" s="21" t="s">
        <v>215</v>
      </c>
      <c r="D437" s="22" t="s">
        <v>673</v>
      </c>
      <c r="E437" s="21" t="s">
        <v>1060</v>
      </c>
      <c r="F437" s="35">
        <v>44817</v>
      </c>
      <c r="G437" s="35">
        <v>44819</v>
      </c>
      <c r="H437" s="21" t="s">
        <v>297</v>
      </c>
      <c r="I437" s="22" t="s">
        <v>755</v>
      </c>
      <c r="J437" s="35">
        <v>44817</v>
      </c>
      <c r="K437" s="35">
        <v>44819</v>
      </c>
      <c r="L437" s="10"/>
      <c r="M437" s="10">
        <v>3400</v>
      </c>
      <c r="N437" s="10">
        <f t="shared" si="58"/>
        <v>0</v>
      </c>
      <c r="O437" s="10"/>
      <c r="P437" s="10">
        <v>2900</v>
      </c>
      <c r="Q437" s="10">
        <f t="shared" si="59"/>
        <v>0</v>
      </c>
      <c r="R437" s="10"/>
      <c r="S437" s="10">
        <v>2800</v>
      </c>
      <c r="T437" s="10">
        <f t="shared" si="60"/>
        <v>0</v>
      </c>
      <c r="U437" s="10">
        <v>12</v>
      </c>
      <c r="V437" s="10">
        <v>150</v>
      </c>
      <c r="W437" s="10">
        <f t="shared" si="63"/>
        <v>1800</v>
      </c>
      <c r="X437" s="10">
        <v>12</v>
      </c>
      <c r="Y437" s="10">
        <v>150</v>
      </c>
      <c r="Z437" s="10">
        <f t="shared" si="64"/>
        <v>1800</v>
      </c>
      <c r="AA437" s="10">
        <v>12</v>
      </c>
      <c r="AB437" s="10">
        <v>150</v>
      </c>
      <c r="AC437" s="10">
        <f t="shared" si="65"/>
        <v>1800</v>
      </c>
      <c r="AD437" s="11">
        <v>48</v>
      </c>
      <c r="AE437" s="3">
        <v>7</v>
      </c>
      <c r="AF437" s="3">
        <f t="shared" si="57"/>
        <v>336</v>
      </c>
      <c r="AG437" s="152">
        <v>1</v>
      </c>
      <c r="AH437" s="145">
        <f t="shared" si="66"/>
        <v>84</v>
      </c>
      <c r="AI437" s="139">
        <f t="shared" si="62"/>
        <v>5736</v>
      </c>
      <c r="AJ437" s="118">
        <f t="shared" si="67"/>
        <v>5736</v>
      </c>
      <c r="AM437" t="b">
        <f>D437='15.02.2022 Смета'!D439</f>
        <v>1</v>
      </c>
      <c r="AN437" t="b">
        <f>F437='15.02.2022 Смета'!E439</f>
        <v>1</v>
      </c>
      <c r="AO437" t="b">
        <f>G437='15.02.2022 Смета'!F439</f>
        <v>1</v>
      </c>
      <c r="AP437" t="b">
        <f>H437='15.02.2022 Смета'!G439</f>
        <v>1</v>
      </c>
    </row>
    <row r="438" spans="1:42" ht="16.899999999999999" customHeight="1" x14ac:dyDescent="0.25">
      <c r="A438" s="106"/>
      <c r="B438" s="96"/>
      <c r="C438" s="97"/>
      <c r="D438" s="179" t="s">
        <v>906</v>
      </c>
      <c r="E438" s="99"/>
      <c r="F438" s="99"/>
      <c r="G438" s="99"/>
      <c r="H438" s="99"/>
      <c r="I438" s="99"/>
      <c r="J438" s="99"/>
      <c r="K438" s="99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2"/>
      <c r="AE438" s="79"/>
      <c r="AF438" s="79"/>
      <c r="AG438" s="153"/>
      <c r="AH438" s="151"/>
      <c r="AI438" s="151"/>
      <c r="AJ438" s="164"/>
      <c r="AM438" t="b">
        <f>D438='15.02.2022 Смета'!D440</f>
        <v>1</v>
      </c>
      <c r="AN438" t="b">
        <f>F438='15.02.2022 Смета'!E440</f>
        <v>1</v>
      </c>
      <c r="AO438" t="b">
        <f>G438='15.02.2022 Смета'!F440</f>
        <v>1</v>
      </c>
      <c r="AP438" t="b">
        <f>H438='15.02.2022 Смета'!G440</f>
        <v>1</v>
      </c>
    </row>
    <row r="439" spans="1:42" ht="40.9" customHeight="1" x14ac:dyDescent="0.25">
      <c r="A439" s="108">
        <v>356</v>
      </c>
      <c r="B439" s="8" t="s">
        <v>193</v>
      </c>
      <c r="C439" s="21" t="s">
        <v>194</v>
      </c>
      <c r="D439" s="22" t="s">
        <v>674</v>
      </c>
      <c r="E439" s="21" t="s">
        <v>498</v>
      </c>
      <c r="F439" s="35">
        <v>44610</v>
      </c>
      <c r="G439" s="35">
        <v>44614</v>
      </c>
      <c r="H439" s="21" t="s">
        <v>1057</v>
      </c>
      <c r="I439" s="22" t="s">
        <v>498</v>
      </c>
      <c r="J439" s="35">
        <v>44610</v>
      </c>
      <c r="K439" s="35">
        <v>44614</v>
      </c>
      <c r="L439" s="10"/>
      <c r="M439" s="10">
        <v>3400</v>
      </c>
      <c r="N439" s="10">
        <f t="shared" si="58"/>
        <v>0</v>
      </c>
      <c r="O439" s="10"/>
      <c r="P439" s="10">
        <v>2900</v>
      </c>
      <c r="Q439" s="10">
        <f t="shared" si="59"/>
        <v>0</v>
      </c>
      <c r="R439" s="10"/>
      <c r="S439" s="10">
        <v>2800</v>
      </c>
      <c r="T439" s="10">
        <f t="shared" si="60"/>
        <v>0</v>
      </c>
      <c r="U439" s="10">
        <v>6</v>
      </c>
      <c r="V439" s="10">
        <v>150</v>
      </c>
      <c r="W439" s="10">
        <f t="shared" si="63"/>
        <v>900</v>
      </c>
      <c r="X439" s="10">
        <v>6</v>
      </c>
      <c r="Y439" s="10">
        <v>150</v>
      </c>
      <c r="Z439" s="10">
        <f t="shared" si="64"/>
        <v>900</v>
      </c>
      <c r="AA439" s="10">
        <v>6</v>
      </c>
      <c r="AB439" s="10">
        <v>150</v>
      </c>
      <c r="AC439" s="10">
        <f t="shared" si="65"/>
        <v>900</v>
      </c>
      <c r="AD439" s="11"/>
      <c r="AE439" s="3">
        <v>7</v>
      </c>
      <c r="AF439" s="3">
        <f t="shared" si="57"/>
        <v>0</v>
      </c>
      <c r="AG439" s="152">
        <v>1</v>
      </c>
      <c r="AH439" s="145">
        <f t="shared" si="66"/>
        <v>18</v>
      </c>
      <c r="AI439" s="139">
        <f t="shared" si="62"/>
        <v>2700</v>
      </c>
      <c r="AJ439" s="118">
        <f t="shared" si="67"/>
        <v>2700</v>
      </c>
      <c r="AM439" t="b">
        <f>D439='15.02.2022 Смета'!D441</f>
        <v>1</v>
      </c>
      <c r="AN439" t="b">
        <f>F439='15.02.2022 Смета'!E441</f>
        <v>1</v>
      </c>
      <c r="AO439" t="b">
        <f>G439='15.02.2022 Смета'!F441</f>
        <v>1</v>
      </c>
      <c r="AP439" t="b">
        <f>H439='15.02.2022 Смета'!G441</f>
        <v>0</v>
      </c>
    </row>
    <row r="440" spans="1:42" ht="33" customHeight="1" x14ac:dyDescent="0.25">
      <c r="A440" s="108">
        <v>357</v>
      </c>
      <c r="B440" s="8" t="s">
        <v>193</v>
      </c>
      <c r="C440" s="21" t="s">
        <v>194</v>
      </c>
      <c r="D440" s="22" t="s">
        <v>675</v>
      </c>
      <c r="E440" s="21" t="s">
        <v>1061</v>
      </c>
      <c r="F440" s="35">
        <v>44650</v>
      </c>
      <c r="G440" s="35">
        <v>44654</v>
      </c>
      <c r="H440" s="21" t="s">
        <v>1057</v>
      </c>
      <c r="I440" s="22" t="s">
        <v>756</v>
      </c>
      <c r="J440" s="35">
        <v>44650</v>
      </c>
      <c r="K440" s="35">
        <v>44654</v>
      </c>
      <c r="L440" s="10"/>
      <c r="M440" s="10">
        <v>3400</v>
      </c>
      <c r="N440" s="10">
        <f t="shared" si="58"/>
        <v>0</v>
      </c>
      <c r="O440" s="10"/>
      <c r="P440" s="10">
        <v>2900</v>
      </c>
      <c r="Q440" s="10">
        <f t="shared" si="59"/>
        <v>0</v>
      </c>
      <c r="R440" s="10"/>
      <c r="S440" s="10">
        <v>2800</v>
      </c>
      <c r="T440" s="10">
        <f t="shared" si="60"/>
        <v>0</v>
      </c>
      <c r="U440" s="10">
        <v>4</v>
      </c>
      <c r="V440" s="10">
        <v>150</v>
      </c>
      <c r="W440" s="10">
        <f t="shared" si="63"/>
        <v>600</v>
      </c>
      <c r="X440" s="10">
        <v>4</v>
      </c>
      <c r="Y440" s="10">
        <v>150</v>
      </c>
      <c r="Z440" s="10">
        <f t="shared" si="64"/>
        <v>600</v>
      </c>
      <c r="AA440" s="10">
        <v>4</v>
      </c>
      <c r="AB440" s="10">
        <v>150</v>
      </c>
      <c r="AC440" s="10">
        <f t="shared" si="65"/>
        <v>600</v>
      </c>
      <c r="AD440" s="11"/>
      <c r="AE440" s="3">
        <v>7</v>
      </c>
      <c r="AF440" s="3">
        <f t="shared" si="57"/>
        <v>0</v>
      </c>
      <c r="AG440" s="152">
        <v>1</v>
      </c>
      <c r="AH440" s="139">
        <f t="shared" si="66"/>
        <v>12</v>
      </c>
      <c r="AI440" s="139">
        <f t="shared" si="62"/>
        <v>1800</v>
      </c>
      <c r="AJ440" s="109">
        <f t="shared" si="67"/>
        <v>1800</v>
      </c>
      <c r="AM440" t="b">
        <f>D440='15.02.2022 Смета'!D442</f>
        <v>1</v>
      </c>
      <c r="AN440" t="b">
        <f>F440='15.02.2022 Смета'!E442</f>
        <v>1</v>
      </c>
      <c r="AO440" t="b">
        <f>G440='15.02.2022 Смета'!F442</f>
        <v>1</v>
      </c>
      <c r="AP440" t="b">
        <f>H440='15.02.2022 Смета'!G442</f>
        <v>0</v>
      </c>
    </row>
    <row r="441" spans="1:42" x14ac:dyDescent="0.25">
      <c r="A441" s="106"/>
      <c r="B441" s="96"/>
      <c r="C441" s="97"/>
      <c r="D441" s="179" t="s">
        <v>932</v>
      </c>
      <c r="E441" s="99"/>
      <c r="F441" s="99"/>
      <c r="G441" s="99"/>
      <c r="H441" s="99"/>
      <c r="I441" s="99"/>
      <c r="J441" s="99"/>
      <c r="K441" s="99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2"/>
      <c r="AE441" s="79"/>
      <c r="AF441" s="79"/>
      <c r="AG441" s="153"/>
      <c r="AH441" s="151"/>
      <c r="AI441" s="151"/>
      <c r="AJ441" s="164"/>
      <c r="AM441" t="b">
        <f>D441='15.02.2022 Смета'!D443</f>
        <v>0</v>
      </c>
      <c r="AN441" t="b">
        <f>F441='15.02.2022 Смета'!E443</f>
        <v>1</v>
      </c>
      <c r="AO441" t="b">
        <f>G441='15.02.2022 Смета'!F443</f>
        <v>1</v>
      </c>
      <c r="AP441" t="b">
        <f>H441='15.02.2022 Смета'!G443</f>
        <v>1</v>
      </c>
    </row>
    <row r="442" spans="1:42" ht="33" customHeight="1" x14ac:dyDescent="0.25">
      <c r="A442" s="108">
        <v>358</v>
      </c>
      <c r="B442" s="8" t="s">
        <v>193</v>
      </c>
      <c r="C442" s="21" t="s">
        <v>117</v>
      </c>
      <c r="D442" s="22" t="s">
        <v>676</v>
      </c>
      <c r="E442" s="21" t="s">
        <v>475</v>
      </c>
      <c r="F442" s="35">
        <v>44600</v>
      </c>
      <c r="G442" s="35">
        <v>44608</v>
      </c>
      <c r="H442" s="21" t="s">
        <v>331</v>
      </c>
      <c r="I442" s="22" t="s">
        <v>475</v>
      </c>
      <c r="J442" s="35">
        <v>44600</v>
      </c>
      <c r="K442" s="35">
        <v>44608</v>
      </c>
      <c r="L442" s="17"/>
      <c r="M442" s="10">
        <v>3400</v>
      </c>
      <c r="N442" s="10">
        <f t="shared" si="58"/>
        <v>0</v>
      </c>
      <c r="O442" s="17"/>
      <c r="P442" s="10">
        <v>2900</v>
      </c>
      <c r="Q442" s="10">
        <f t="shared" si="59"/>
        <v>0</v>
      </c>
      <c r="R442" s="17"/>
      <c r="S442" s="10">
        <v>2800</v>
      </c>
      <c r="T442" s="10">
        <f t="shared" si="60"/>
        <v>0</v>
      </c>
      <c r="U442" s="17">
        <v>35</v>
      </c>
      <c r="V442" s="10">
        <v>150</v>
      </c>
      <c r="W442" s="10">
        <f t="shared" si="63"/>
        <v>5250</v>
      </c>
      <c r="X442" s="17">
        <v>35</v>
      </c>
      <c r="Y442" s="10">
        <v>150</v>
      </c>
      <c r="Z442" s="10">
        <f t="shared" si="64"/>
        <v>5250</v>
      </c>
      <c r="AA442" s="17">
        <v>35</v>
      </c>
      <c r="AB442" s="10">
        <v>150</v>
      </c>
      <c r="AC442" s="10">
        <f t="shared" si="65"/>
        <v>5250</v>
      </c>
      <c r="AD442" s="19"/>
      <c r="AE442" s="3">
        <v>7</v>
      </c>
      <c r="AF442" s="3">
        <f t="shared" si="57"/>
        <v>0</v>
      </c>
      <c r="AG442" s="152">
        <v>1</v>
      </c>
      <c r="AH442" s="139">
        <f t="shared" si="66"/>
        <v>105</v>
      </c>
      <c r="AI442" s="139">
        <f t="shared" si="62"/>
        <v>15750</v>
      </c>
      <c r="AJ442" s="109">
        <f t="shared" si="67"/>
        <v>15750</v>
      </c>
      <c r="AM442" t="b">
        <f>D442='15.02.2022 Смета'!D444</f>
        <v>1</v>
      </c>
      <c r="AN442" t="b">
        <f>F442='15.02.2022 Смета'!E444</f>
        <v>1</v>
      </c>
      <c r="AO442" t="b">
        <f>G442='15.02.2022 Смета'!F444</f>
        <v>1</v>
      </c>
      <c r="AP442" t="b">
        <f>H442='15.02.2022 Смета'!G444</f>
        <v>1</v>
      </c>
    </row>
    <row r="443" spans="1:42" ht="33" customHeight="1" x14ac:dyDescent="0.25">
      <c r="A443" s="108">
        <v>359</v>
      </c>
      <c r="B443" s="8" t="s">
        <v>193</v>
      </c>
      <c r="C443" s="21" t="s">
        <v>117</v>
      </c>
      <c r="D443" s="22" t="s">
        <v>677</v>
      </c>
      <c r="E443" s="21" t="s">
        <v>500</v>
      </c>
      <c r="F443" s="35">
        <v>44617</v>
      </c>
      <c r="G443" s="35">
        <v>44624</v>
      </c>
      <c r="H443" s="21" t="s">
        <v>298</v>
      </c>
      <c r="I443" s="22" t="s">
        <v>500</v>
      </c>
      <c r="J443" s="35">
        <v>44617</v>
      </c>
      <c r="K443" s="35">
        <v>44624</v>
      </c>
      <c r="L443" s="19"/>
      <c r="M443" s="10">
        <v>3400</v>
      </c>
      <c r="N443" s="10">
        <f t="shared" si="58"/>
        <v>0</v>
      </c>
      <c r="O443" s="17"/>
      <c r="P443" s="10">
        <v>2900</v>
      </c>
      <c r="Q443" s="10">
        <f t="shared" si="59"/>
        <v>0</v>
      </c>
      <c r="R443" s="17"/>
      <c r="S443" s="10">
        <v>2800</v>
      </c>
      <c r="T443" s="10">
        <f t="shared" si="60"/>
        <v>0</v>
      </c>
      <c r="U443" s="17">
        <v>35</v>
      </c>
      <c r="V443" s="10">
        <v>150</v>
      </c>
      <c r="W443" s="10">
        <f t="shared" si="63"/>
        <v>5250</v>
      </c>
      <c r="X443" s="17">
        <v>35</v>
      </c>
      <c r="Y443" s="10">
        <v>150</v>
      </c>
      <c r="Z443" s="10">
        <f t="shared" si="64"/>
        <v>5250</v>
      </c>
      <c r="AA443" s="17">
        <v>35</v>
      </c>
      <c r="AB443" s="10">
        <v>150</v>
      </c>
      <c r="AC443" s="10">
        <f t="shared" si="65"/>
        <v>5250</v>
      </c>
      <c r="AD443" s="19"/>
      <c r="AE443" s="3">
        <v>7</v>
      </c>
      <c r="AF443" s="3">
        <f t="shared" si="57"/>
        <v>0</v>
      </c>
      <c r="AG443" s="152">
        <v>1</v>
      </c>
      <c r="AH443" s="139">
        <f t="shared" si="66"/>
        <v>105</v>
      </c>
      <c r="AI443" s="139">
        <f t="shared" si="62"/>
        <v>15750</v>
      </c>
      <c r="AJ443" s="109">
        <f t="shared" si="67"/>
        <v>15750</v>
      </c>
      <c r="AM443" t="b">
        <f>D443='15.02.2022 Смета'!D445</f>
        <v>1</v>
      </c>
      <c r="AN443" t="b">
        <f>F443='15.02.2022 Смета'!E445</f>
        <v>1</v>
      </c>
      <c r="AO443" t="b">
        <f>G443='15.02.2022 Смета'!F445</f>
        <v>1</v>
      </c>
      <c r="AP443" t="b">
        <f>H443='15.02.2022 Смета'!G445</f>
        <v>1</v>
      </c>
    </row>
    <row r="444" spans="1:42" ht="33" customHeight="1" x14ac:dyDescent="0.25">
      <c r="A444" s="108">
        <v>360</v>
      </c>
      <c r="B444" s="8" t="s">
        <v>193</v>
      </c>
      <c r="C444" s="21" t="s">
        <v>117</v>
      </c>
      <c r="D444" s="22" t="s">
        <v>678</v>
      </c>
      <c r="E444" s="21" t="s">
        <v>500</v>
      </c>
      <c r="F444" s="35">
        <v>44626</v>
      </c>
      <c r="G444" s="35">
        <v>44634</v>
      </c>
      <c r="H444" s="21" t="s">
        <v>318</v>
      </c>
      <c r="I444" s="22" t="s">
        <v>500</v>
      </c>
      <c r="J444" s="35">
        <v>44626</v>
      </c>
      <c r="K444" s="35">
        <v>44634</v>
      </c>
      <c r="L444" s="10"/>
      <c r="M444" s="10">
        <v>3400</v>
      </c>
      <c r="N444" s="10">
        <f t="shared" si="58"/>
        <v>0</v>
      </c>
      <c r="O444" s="10"/>
      <c r="P444" s="10">
        <v>2900</v>
      </c>
      <c r="Q444" s="10">
        <f t="shared" si="59"/>
        <v>0</v>
      </c>
      <c r="R444" s="10"/>
      <c r="S444" s="10">
        <v>2800</v>
      </c>
      <c r="T444" s="10">
        <f t="shared" si="60"/>
        <v>0</v>
      </c>
      <c r="U444" s="10">
        <v>35</v>
      </c>
      <c r="V444" s="10">
        <v>150</v>
      </c>
      <c r="W444" s="10">
        <f t="shared" si="63"/>
        <v>5250</v>
      </c>
      <c r="X444" s="10">
        <v>35</v>
      </c>
      <c r="Y444" s="10">
        <v>150</v>
      </c>
      <c r="Z444" s="10">
        <f t="shared" si="64"/>
        <v>5250</v>
      </c>
      <c r="AA444" s="10">
        <v>35</v>
      </c>
      <c r="AB444" s="10">
        <v>150</v>
      </c>
      <c r="AC444" s="10">
        <f t="shared" si="65"/>
        <v>5250</v>
      </c>
      <c r="AD444" s="11"/>
      <c r="AE444" s="3">
        <v>7</v>
      </c>
      <c r="AF444" s="3">
        <f t="shared" si="57"/>
        <v>0</v>
      </c>
      <c r="AG444" s="152">
        <v>1</v>
      </c>
      <c r="AH444" s="139">
        <f t="shared" si="66"/>
        <v>105</v>
      </c>
      <c r="AI444" s="139">
        <f t="shared" si="62"/>
        <v>15750</v>
      </c>
      <c r="AJ444" s="109">
        <f t="shared" si="67"/>
        <v>15750</v>
      </c>
      <c r="AM444" t="b">
        <f>D444='15.02.2022 Смета'!D446</f>
        <v>1</v>
      </c>
      <c r="AN444" t="b">
        <f>F444='15.02.2022 Смета'!E446</f>
        <v>1</v>
      </c>
      <c r="AO444" t="b">
        <f>G444='15.02.2022 Смета'!F446</f>
        <v>1</v>
      </c>
      <c r="AP444" t="b">
        <f>H444='15.02.2022 Смета'!G446</f>
        <v>1</v>
      </c>
    </row>
    <row r="445" spans="1:42" ht="33" customHeight="1" x14ac:dyDescent="0.25">
      <c r="A445" s="108">
        <v>361</v>
      </c>
      <c r="B445" s="8" t="s">
        <v>193</v>
      </c>
      <c r="C445" s="21" t="s">
        <v>117</v>
      </c>
      <c r="D445" s="22" t="s">
        <v>679</v>
      </c>
      <c r="E445" s="21" t="s">
        <v>695</v>
      </c>
      <c r="F445" s="35">
        <v>44654</v>
      </c>
      <c r="G445" s="35">
        <v>44662</v>
      </c>
      <c r="H445" s="21" t="s">
        <v>331</v>
      </c>
      <c r="I445" s="22" t="s">
        <v>695</v>
      </c>
      <c r="J445" s="35">
        <v>44654</v>
      </c>
      <c r="K445" s="35">
        <v>44662</v>
      </c>
      <c r="L445" s="17"/>
      <c r="M445" s="10">
        <v>3400</v>
      </c>
      <c r="N445" s="10">
        <f t="shared" si="58"/>
        <v>0</v>
      </c>
      <c r="O445" s="17"/>
      <c r="P445" s="10">
        <v>2900</v>
      </c>
      <c r="Q445" s="10">
        <f t="shared" si="59"/>
        <v>0</v>
      </c>
      <c r="R445" s="17"/>
      <c r="S445" s="10">
        <v>2800</v>
      </c>
      <c r="T445" s="10">
        <f t="shared" si="60"/>
        <v>0</v>
      </c>
      <c r="U445" s="17">
        <v>35</v>
      </c>
      <c r="V445" s="10">
        <v>150</v>
      </c>
      <c r="W445" s="10">
        <f t="shared" si="63"/>
        <v>5250</v>
      </c>
      <c r="X445" s="17">
        <v>35</v>
      </c>
      <c r="Y445" s="10">
        <v>150</v>
      </c>
      <c r="Z445" s="10">
        <f t="shared" si="64"/>
        <v>5250</v>
      </c>
      <c r="AA445" s="17">
        <v>35</v>
      </c>
      <c r="AB445" s="10">
        <v>150</v>
      </c>
      <c r="AC445" s="10">
        <f t="shared" si="65"/>
        <v>5250</v>
      </c>
      <c r="AD445" s="19">
        <v>105</v>
      </c>
      <c r="AE445" s="3">
        <v>7</v>
      </c>
      <c r="AF445" s="3">
        <f t="shared" si="57"/>
        <v>735</v>
      </c>
      <c r="AG445" s="152">
        <v>1</v>
      </c>
      <c r="AH445" s="145">
        <f t="shared" si="66"/>
        <v>210</v>
      </c>
      <c r="AI445" s="139">
        <f t="shared" si="62"/>
        <v>16485</v>
      </c>
      <c r="AJ445" s="118">
        <f t="shared" si="67"/>
        <v>16485</v>
      </c>
      <c r="AM445" t="b">
        <f>D445='15.02.2022 Смета'!D447</f>
        <v>1</v>
      </c>
      <c r="AN445" t="b">
        <f>F445='15.02.2022 Смета'!E447</f>
        <v>1</v>
      </c>
      <c r="AO445" t="b">
        <f>G445='15.02.2022 Смета'!F447</f>
        <v>1</v>
      </c>
      <c r="AP445" t="b">
        <f>H445='15.02.2022 Смета'!G447</f>
        <v>1</v>
      </c>
    </row>
    <row r="446" spans="1:42" ht="33" customHeight="1" x14ac:dyDescent="0.25">
      <c r="A446" s="108">
        <v>362</v>
      </c>
      <c r="B446" s="8" t="s">
        <v>193</v>
      </c>
      <c r="C446" s="21" t="s">
        <v>117</v>
      </c>
      <c r="D446" s="22" t="s">
        <v>1098</v>
      </c>
      <c r="E446" s="21" t="s">
        <v>506</v>
      </c>
      <c r="F446" s="35">
        <v>44664</v>
      </c>
      <c r="G446" s="35">
        <v>44670</v>
      </c>
      <c r="H446" s="21" t="s">
        <v>797</v>
      </c>
      <c r="I446" s="22" t="s">
        <v>506</v>
      </c>
      <c r="J446" s="35">
        <v>44664</v>
      </c>
      <c r="K446" s="35">
        <v>44670</v>
      </c>
      <c r="L446" s="17"/>
      <c r="M446" s="10">
        <v>3400</v>
      </c>
      <c r="N446" s="10">
        <f t="shared" si="58"/>
        <v>0</v>
      </c>
      <c r="O446" s="17"/>
      <c r="P446" s="10">
        <v>2900</v>
      </c>
      <c r="Q446" s="10">
        <f t="shared" si="59"/>
        <v>0</v>
      </c>
      <c r="R446" s="17"/>
      <c r="S446" s="10">
        <v>2800</v>
      </c>
      <c r="T446" s="10">
        <f t="shared" si="60"/>
        <v>0</v>
      </c>
      <c r="U446" s="17">
        <v>35</v>
      </c>
      <c r="V446" s="10">
        <v>150</v>
      </c>
      <c r="W446" s="10">
        <f t="shared" si="63"/>
        <v>5250</v>
      </c>
      <c r="X446" s="17">
        <v>35</v>
      </c>
      <c r="Y446" s="10">
        <v>150</v>
      </c>
      <c r="Z446" s="10">
        <f t="shared" si="64"/>
        <v>5250</v>
      </c>
      <c r="AA446" s="17">
        <v>35</v>
      </c>
      <c r="AB446" s="10">
        <v>150</v>
      </c>
      <c r="AC446" s="10">
        <f t="shared" si="65"/>
        <v>5250</v>
      </c>
      <c r="AD446" s="19">
        <v>105</v>
      </c>
      <c r="AE446" s="3">
        <v>7</v>
      </c>
      <c r="AF446" s="3">
        <f>AD446*AE446</f>
        <v>735</v>
      </c>
      <c r="AG446" s="152">
        <v>1</v>
      </c>
      <c r="AH446" s="145">
        <f t="shared" si="66"/>
        <v>210</v>
      </c>
      <c r="AI446" s="139">
        <f t="shared" si="62"/>
        <v>16485</v>
      </c>
      <c r="AJ446" s="118">
        <f t="shared" si="67"/>
        <v>16485</v>
      </c>
      <c r="AM446" t="b">
        <f>D446='15.02.2022 Смета'!D448</f>
        <v>0</v>
      </c>
      <c r="AN446" t="b">
        <f>F446='15.02.2022 Смета'!E448</f>
        <v>1</v>
      </c>
      <c r="AO446" t="b">
        <f>G446='15.02.2022 Смета'!F448</f>
        <v>1</v>
      </c>
      <c r="AP446" t="b">
        <f>H446='15.02.2022 Смета'!G448</f>
        <v>1</v>
      </c>
    </row>
    <row r="447" spans="1:42" ht="33" customHeight="1" x14ac:dyDescent="0.25">
      <c r="A447" s="108">
        <v>363</v>
      </c>
      <c r="B447" s="8" t="s">
        <v>193</v>
      </c>
      <c r="C447" s="21" t="s">
        <v>117</v>
      </c>
      <c r="D447" s="22" t="s">
        <v>681</v>
      </c>
      <c r="E447" s="21" t="s">
        <v>828</v>
      </c>
      <c r="F447" s="35">
        <v>44673</v>
      </c>
      <c r="G447" s="35">
        <v>44679</v>
      </c>
      <c r="H447" s="21" t="s">
        <v>331</v>
      </c>
      <c r="I447" s="22" t="s">
        <v>432</v>
      </c>
      <c r="J447" s="35">
        <v>44673</v>
      </c>
      <c r="K447" s="35">
        <v>44679</v>
      </c>
      <c r="L447" s="17"/>
      <c r="M447" s="10">
        <v>3400</v>
      </c>
      <c r="N447" s="10">
        <f>L447*M447</f>
        <v>0</v>
      </c>
      <c r="O447" s="17"/>
      <c r="P447" s="10">
        <v>2900</v>
      </c>
      <c r="Q447" s="10">
        <f>O447*P447</f>
        <v>0</v>
      </c>
      <c r="R447" s="17"/>
      <c r="S447" s="10">
        <v>2800</v>
      </c>
      <c r="T447" s="10">
        <f>R447*S447</f>
        <v>0</v>
      </c>
      <c r="U447" s="17">
        <v>35</v>
      </c>
      <c r="V447" s="10">
        <v>150</v>
      </c>
      <c r="W447" s="10">
        <f t="shared" si="63"/>
        <v>5250</v>
      </c>
      <c r="X447" s="17">
        <v>35</v>
      </c>
      <c r="Y447" s="10">
        <v>150</v>
      </c>
      <c r="Z447" s="10">
        <f t="shared" si="64"/>
        <v>5250</v>
      </c>
      <c r="AA447" s="17">
        <v>35</v>
      </c>
      <c r="AB447" s="10">
        <v>150</v>
      </c>
      <c r="AC447" s="10">
        <f t="shared" si="65"/>
        <v>5250</v>
      </c>
      <c r="AD447" s="19">
        <v>105</v>
      </c>
      <c r="AE447" s="3">
        <v>7</v>
      </c>
      <c r="AF447" s="3">
        <f>AD447*AE447</f>
        <v>735</v>
      </c>
      <c r="AG447" s="152">
        <v>1</v>
      </c>
      <c r="AH447" s="145">
        <f t="shared" si="66"/>
        <v>210</v>
      </c>
      <c r="AI447" s="139">
        <f t="shared" si="62"/>
        <v>16485</v>
      </c>
      <c r="AJ447" s="118">
        <f t="shared" si="67"/>
        <v>16485</v>
      </c>
      <c r="AM447" t="b">
        <f>D447='15.02.2022 Смета'!D449</f>
        <v>1</v>
      </c>
      <c r="AN447" t="b">
        <f>F447='15.02.2022 Смета'!E449</f>
        <v>1</v>
      </c>
      <c r="AO447" t="b">
        <f>G447='15.02.2022 Смета'!F449</f>
        <v>1</v>
      </c>
      <c r="AP447" t="b">
        <f>H447='15.02.2022 Смета'!G449</f>
        <v>1</v>
      </c>
    </row>
    <row r="448" spans="1:42" ht="33" customHeight="1" x14ac:dyDescent="0.25">
      <c r="A448" s="108">
        <v>364</v>
      </c>
      <c r="B448" s="45" t="s">
        <v>193</v>
      </c>
      <c r="C448" s="21" t="s">
        <v>117</v>
      </c>
      <c r="D448" s="22" t="s">
        <v>71</v>
      </c>
      <c r="E448" s="21" t="s">
        <v>329</v>
      </c>
      <c r="F448" s="35">
        <v>44700</v>
      </c>
      <c r="G448" s="35">
        <v>44703</v>
      </c>
      <c r="H448" s="21" t="s">
        <v>301</v>
      </c>
      <c r="I448" s="22" t="s">
        <v>329</v>
      </c>
      <c r="J448" s="35">
        <v>44700</v>
      </c>
      <c r="K448" s="35">
        <v>44703</v>
      </c>
      <c r="L448" s="10"/>
      <c r="M448" s="10">
        <v>3400</v>
      </c>
      <c r="N448" s="10">
        <f>L448*M448</f>
        <v>0</v>
      </c>
      <c r="O448" s="10"/>
      <c r="P448" s="10">
        <v>2900</v>
      </c>
      <c r="Q448" s="10">
        <f>O448*P448</f>
        <v>0</v>
      </c>
      <c r="R448" s="10"/>
      <c r="S448" s="10">
        <v>2800</v>
      </c>
      <c r="T448" s="10">
        <f>R448*S448</f>
        <v>0</v>
      </c>
      <c r="U448" s="10">
        <v>35</v>
      </c>
      <c r="V448" s="10">
        <v>150</v>
      </c>
      <c r="W448" s="10">
        <f t="shared" si="63"/>
        <v>5250</v>
      </c>
      <c r="X448" s="10">
        <v>35</v>
      </c>
      <c r="Y448" s="10">
        <v>150</v>
      </c>
      <c r="Z448" s="10">
        <f t="shared" si="64"/>
        <v>5250</v>
      </c>
      <c r="AA448" s="10">
        <v>35</v>
      </c>
      <c r="AB448" s="10">
        <v>150</v>
      </c>
      <c r="AC448" s="10">
        <f t="shared" si="65"/>
        <v>5250</v>
      </c>
      <c r="AD448" s="11">
        <v>105</v>
      </c>
      <c r="AE448" s="3">
        <v>7</v>
      </c>
      <c r="AF448" s="3">
        <f>AD448*AE448</f>
        <v>735</v>
      </c>
      <c r="AG448" s="152">
        <v>1</v>
      </c>
      <c r="AH448" s="145">
        <f t="shared" si="66"/>
        <v>210</v>
      </c>
      <c r="AI448" s="139">
        <f t="shared" si="62"/>
        <v>16485</v>
      </c>
      <c r="AJ448" s="118">
        <f t="shared" si="67"/>
        <v>16485</v>
      </c>
      <c r="AM448" t="b">
        <f>D448='15.02.2022 Смета'!D450</f>
        <v>1</v>
      </c>
      <c r="AN448" t="b">
        <f>F448='15.02.2022 Смета'!E450</f>
        <v>1</v>
      </c>
      <c r="AO448" t="b">
        <f>G448='15.02.2022 Смета'!F450</f>
        <v>1</v>
      </c>
      <c r="AP448" t="b">
        <f>H448='15.02.2022 Смета'!G450</f>
        <v>1</v>
      </c>
    </row>
    <row r="449" spans="1:42" ht="14.65" customHeight="1" x14ac:dyDescent="0.25">
      <c r="A449" s="106"/>
      <c r="B449" s="96"/>
      <c r="C449" s="97"/>
      <c r="D449" s="179" t="s">
        <v>933</v>
      </c>
      <c r="E449" s="99"/>
      <c r="F449" s="99"/>
      <c r="G449" s="99"/>
      <c r="H449" s="99"/>
      <c r="I449" s="99"/>
      <c r="J449" s="99"/>
      <c r="K449" s="99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2"/>
      <c r="AE449" s="79"/>
      <c r="AF449" s="79"/>
      <c r="AG449" s="153"/>
      <c r="AH449" s="151"/>
      <c r="AI449" s="151"/>
      <c r="AJ449" s="164"/>
      <c r="AM449" t="b">
        <f>D449='15.02.2022 Смета'!D451</f>
        <v>0</v>
      </c>
      <c r="AN449" t="b">
        <f>F449='15.02.2022 Смета'!E451</f>
        <v>1</v>
      </c>
      <c r="AO449" t="b">
        <f>G449='15.02.2022 Смета'!F451</f>
        <v>1</v>
      </c>
      <c r="AP449" t="b">
        <f>H449='15.02.2022 Смета'!G451</f>
        <v>1</v>
      </c>
    </row>
    <row r="450" spans="1:42" ht="33" customHeight="1" thickBot="1" x14ac:dyDescent="0.3">
      <c r="A450" s="121">
        <v>365</v>
      </c>
      <c r="B450" s="122"/>
      <c r="C450" s="123" t="s">
        <v>757</v>
      </c>
      <c r="D450" s="124" t="s">
        <v>555</v>
      </c>
      <c r="E450" s="123" t="s">
        <v>758</v>
      </c>
      <c r="F450" s="125">
        <v>44562</v>
      </c>
      <c r="G450" s="125">
        <v>44926</v>
      </c>
      <c r="H450" s="123" t="s">
        <v>758</v>
      </c>
      <c r="I450" s="124" t="s">
        <v>758</v>
      </c>
      <c r="J450" s="125">
        <v>44562</v>
      </c>
      <c r="K450" s="125">
        <v>44926</v>
      </c>
      <c r="L450" s="126">
        <v>43</v>
      </c>
      <c r="M450" s="126">
        <v>3400</v>
      </c>
      <c r="N450" s="126">
        <f>L450*M450</f>
        <v>146200</v>
      </c>
      <c r="O450" s="126">
        <v>43</v>
      </c>
      <c r="P450" s="126">
        <v>2900</v>
      </c>
      <c r="Q450" s="126">
        <f>O450*P450</f>
        <v>124700</v>
      </c>
      <c r="R450" s="126">
        <v>43</v>
      </c>
      <c r="S450" s="126">
        <v>2800</v>
      </c>
      <c r="T450" s="126">
        <f>R450*S450</f>
        <v>120400</v>
      </c>
      <c r="U450" s="126">
        <v>521</v>
      </c>
      <c r="V450" s="126">
        <v>150</v>
      </c>
      <c r="W450" s="126">
        <f t="shared" si="63"/>
        <v>78150</v>
      </c>
      <c r="X450" s="126">
        <v>521</v>
      </c>
      <c r="Y450" s="126">
        <v>150</v>
      </c>
      <c r="Z450" s="126">
        <f t="shared" si="64"/>
        <v>78150</v>
      </c>
      <c r="AA450" s="126">
        <v>628</v>
      </c>
      <c r="AB450" s="126">
        <v>150</v>
      </c>
      <c r="AC450" s="126">
        <f t="shared" si="65"/>
        <v>94200</v>
      </c>
      <c r="AD450" s="127">
        <v>1844</v>
      </c>
      <c r="AE450" s="128">
        <v>7</v>
      </c>
      <c r="AF450" s="129">
        <f>AD450*AE450</f>
        <v>12908</v>
      </c>
      <c r="AG450" s="166">
        <v>1</v>
      </c>
      <c r="AH450" s="148">
        <f t="shared" si="66"/>
        <v>3643</v>
      </c>
      <c r="AI450" s="167">
        <f t="shared" si="62"/>
        <v>654708</v>
      </c>
      <c r="AJ450" s="130">
        <f t="shared" si="67"/>
        <v>654708</v>
      </c>
      <c r="AM450" t="b">
        <f>D450='15.02.2022 Смета'!D452</f>
        <v>1</v>
      </c>
      <c r="AN450" t="b">
        <f>F450='15.02.2022 Смета'!E452</f>
        <v>1</v>
      </c>
      <c r="AO450" t="b">
        <f>G450='15.02.2022 Смета'!F452</f>
        <v>1</v>
      </c>
      <c r="AP450" t="b">
        <f>H450='15.02.2022 Смета'!G452</f>
        <v>1</v>
      </c>
    </row>
  </sheetData>
  <mergeCells count="14">
    <mergeCell ref="U4:AC4"/>
    <mergeCell ref="AD4:AF4"/>
    <mergeCell ref="AG4:AI4"/>
    <mergeCell ref="AJ4:AJ5"/>
    <mergeCell ref="A2:AJ2"/>
    <mergeCell ref="A4:A5"/>
    <mergeCell ref="B4:B5"/>
    <mergeCell ref="C4:C5"/>
    <mergeCell ref="D4:D5"/>
    <mergeCell ref="E4:E5"/>
    <mergeCell ref="F4:F5"/>
    <mergeCell ref="G4:G5"/>
    <mergeCell ref="H4:H5"/>
    <mergeCell ref="L4:T4"/>
  </mergeCells>
  <printOptions horizontalCentered="1"/>
  <pageMargins left="0.11811023622047245" right="0.11811023622047245" top="1.0236220472440944" bottom="0.39370078740157483" header="0" footer="0"/>
  <pageSetup paperSize="9" scale="95" orientation="landscape" r:id="rId1"/>
  <rowBreaks count="22" manualBreakCount="22">
    <brk id="11" max="7" man="1"/>
    <brk id="27" max="7" man="1"/>
    <brk id="51" max="7" man="1"/>
    <brk id="81" max="7" man="1"/>
    <brk id="103" max="7" man="1"/>
    <brk id="122" max="7" man="1"/>
    <brk id="147" max="7" man="1"/>
    <brk id="176" max="7" man="1"/>
    <brk id="196" max="7" man="1"/>
    <brk id="211" max="7" man="1"/>
    <brk id="235" max="7" man="1"/>
    <brk id="256" max="7" man="1"/>
    <brk id="275" max="7" man="1"/>
    <brk id="296" max="7" man="1"/>
    <brk id="314" max="7" man="1"/>
    <brk id="333" max="7" man="1"/>
    <brk id="355" max="7" man="1"/>
    <brk id="375" max="7" man="1"/>
    <brk id="387" max="7" man="1"/>
    <brk id="408" max="7" man="1"/>
    <brk id="428" max="7" man="1"/>
    <brk id="444" max="7" man="1"/>
  </rowBreaks>
  <colBreaks count="1" manualBreakCount="1">
    <brk id="8" min="1" max="44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P449"/>
  <sheetViews>
    <sheetView view="pageBreakPreview" topLeftCell="A357" zoomScale="70" zoomScaleNormal="50" zoomScaleSheetLayoutView="70" workbookViewId="0">
      <selection activeCell="D374" sqref="D374"/>
    </sheetView>
  </sheetViews>
  <sheetFormatPr defaultRowHeight="15" x14ac:dyDescent="0.25"/>
  <cols>
    <col min="1" max="1" width="4.28515625" style="175" customWidth="1"/>
    <col min="2" max="2" width="24" style="4" hidden="1" customWidth="1"/>
    <col min="3" max="3" width="17.28515625" style="85" hidden="1" customWidth="1"/>
    <col min="4" max="4" width="65.5703125" style="37" customWidth="1"/>
    <col min="5" max="5" width="25.7109375" style="85" customWidth="1"/>
    <col min="6" max="7" width="15.28515625" style="40" customWidth="1"/>
    <col min="8" max="8" width="24.7109375" style="85" customWidth="1"/>
    <col min="9" max="9" width="17" style="37" hidden="1" customWidth="1"/>
    <col min="10" max="10" width="14.28515625" style="40" hidden="1" customWidth="1"/>
    <col min="11" max="11" width="13" style="40" hidden="1" customWidth="1"/>
    <col min="12" max="12" width="8.28515625" style="6" hidden="1" customWidth="1"/>
    <col min="13" max="13" width="7.7109375" style="6" hidden="1" customWidth="1"/>
    <col min="14" max="14" width="10.7109375" style="6" hidden="1" customWidth="1"/>
    <col min="15" max="16" width="7.7109375" style="6" hidden="1" customWidth="1"/>
    <col min="17" max="17" width="10" style="6" hidden="1" customWidth="1"/>
    <col min="18" max="19" width="7.7109375" style="6" hidden="1" customWidth="1"/>
    <col min="20" max="20" width="10.28515625" style="6" hidden="1" customWidth="1"/>
    <col min="21" max="22" width="7.7109375" hidden="1" customWidth="1"/>
    <col min="23" max="23" width="10.7109375" hidden="1" customWidth="1"/>
    <col min="24" max="25" width="7.7109375" hidden="1" customWidth="1"/>
    <col min="26" max="26" width="10.28515625" hidden="1" customWidth="1"/>
    <col min="27" max="27" width="10" hidden="1" customWidth="1"/>
    <col min="28" max="28" width="7.7109375" hidden="1" customWidth="1"/>
    <col min="29" max="29" width="11.28515625" hidden="1" customWidth="1"/>
    <col min="30" max="30" width="9.28515625" hidden="1" customWidth="1"/>
    <col min="31" max="31" width="7.7109375" hidden="1" customWidth="1"/>
    <col min="32" max="32" width="11.42578125" hidden="1" customWidth="1"/>
    <col min="33" max="33" width="12.7109375" hidden="1" customWidth="1"/>
    <col min="34" max="34" width="10.28515625" hidden="1" customWidth="1"/>
    <col min="35" max="35" width="17.28515625" hidden="1" customWidth="1"/>
    <col min="36" max="36" width="12.28515625" hidden="1" customWidth="1"/>
  </cols>
  <sheetData>
    <row r="1" spans="1:42" ht="21" customHeight="1" x14ac:dyDescent="0.25">
      <c r="A1" s="1954" t="s">
        <v>941</v>
      </c>
      <c r="B1" s="1954"/>
      <c r="C1" s="1954"/>
      <c r="D1" s="1954"/>
      <c r="E1" s="1954"/>
      <c r="F1" s="1954"/>
      <c r="G1" s="1954"/>
      <c r="H1" s="1954"/>
      <c r="I1" s="1954"/>
      <c r="J1" s="1954"/>
      <c r="K1" s="1954"/>
      <c r="L1" s="1954"/>
      <c r="M1" s="1954"/>
      <c r="N1" s="1954"/>
      <c r="O1" s="1954"/>
      <c r="P1" s="1954"/>
      <c r="Q1" s="1954"/>
      <c r="R1" s="1954"/>
      <c r="S1" s="1954"/>
      <c r="T1" s="1954"/>
      <c r="U1" s="1954"/>
      <c r="V1" s="1954"/>
      <c r="W1" s="1954"/>
      <c r="X1" s="1954"/>
      <c r="Y1" s="1954"/>
      <c r="Z1" s="1954"/>
      <c r="AA1" s="1954"/>
      <c r="AB1" s="1954"/>
      <c r="AC1" s="1954"/>
      <c r="AD1" s="1954"/>
      <c r="AE1" s="1954"/>
      <c r="AF1" s="1954"/>
      <c r="AG1" s="1954"/>
      <c r="AH1" s="1954"/>
      <c r="AI1" s="1954"/>
      <c r="AJ1" s="1954"/>
    </row>
    <row r="2" spans="1:42" ht="15.75" thickBot="1" x14ac:dyDescent="0.3"/>
    <row r="3" spans="1:42" ht="45" customHeight="1" x14ac:dyDescent="0.25">
      <c r="A3" s="1955" t="s">
        <v>0</v>
      </c>
      <c r="B3" s="1957" t="s">
        <v>106</v>
      </c>
      <c r="C3" s="1959" t="s">
        <v>107</v>
      </c>
      <c r="D3" s="1959" t="s">
        <v>94</v>
      </c>
      <c r="E3" s="1959" t="s">
        <v>295</v>
      </c>
      <c r="F3" s="1961" t="s">
        <v>917</v>
      </c>
      <c r="G3" s="1961" t="s">
        <v>938</v>
      </c>
      <c r="H3" s="1959" t="s">
        <v>296</v>
      </c>
      <c r="I3" s="176" t="s">
        <v>295</v>
      </c>
      <c r="J3" s="176" t="s">
        <v>96</v>
      </c>
      <c r="K3" s="176" t="s">
        <v>97</v>
      </c>
      <c r="L3" s="1957" t="s">
        <v>1</v>
      </c>
      <c r="M3" s="1957"/>
      <c r="N3" s="1957"/>
      <c r="O3" s="1957"/>
      <c r="P3" s="1957"/>
      <c r="Q3" s="1957"/>
      <c r="R3" s="1957"/>
      <c r="S3" s="1957"/>
      <c r="T3" s="1957"/>
      <c r="U3" s="1963" t="s">
        <v>5</v>
      </c>
      <c r="V3" s="1963"/>
      <c r="W3" s="1963"/>
      <c r="X3" s="1963"/>
      <c r="Y3" s="1963"/>
      <c r="Z3" s="1963"/>
      <c r="AA3" s="1963"/>
      <c r="AB3" s="1963"/>
      <c r="AC3" s="1963"/>
      <c r="AD3" s="1963" t="s">
        <v>7</v>
      </c>
      <c r="AE3" s="1963"/>
      <c r="AF3" s="1963"/>
      <c r="AG3" s="1964" t="s">
        <v>934</v>
      </c>
      <c r="AH3" s="1964"/>
      <c r="AI3" s="1964"/>
      <c r="AJ3" s="1965" t="s">
        <v>20</v>
      </c>
    </row>
    <row r="4" spans="1:42" ht="32.65" customHeight="1" thickBot="1" x14ac:dyDescent="0.3">
      <c r="A4" s="1956"/>
      <c r="B4" s="1958"/>
      <c r="C4" s="1960"/>
      <c r="D4" s="1960"/>
      <c r="E4" s="1960"/>
      <c r="F4" s="1962"/>
      <c r="G4" s="1962"/>
      <c r="H4" s="1960"/>
      <c r="I4" s="177"/>
      <c r="J4" s="177"/>
      <c r="K4" s="177"/>
      <c r="L4" s="177" t="s">
        <v>3</v>
      </c>
      <c r="M4" s="177" t="s">
        <v>409</v>
      </c>
      <c r="N4" s="177" t="s">
        <v>410</v>
      </c>
      <c r="O4" s="177" t="s">
        <v>3</v>
      </c>
      <c r="P4" s="177" t="s">
        <v>409</v>
      </c>
      <c r="Q4" s="177" t="s">
        <v>410</v>
      </c>
      <c r="R4" s="177" t="s">
        <v>4</v>
      </c>
      <c r="S4" s="177" t="s">
        <v>409</v>
      </c>
      <c r="T4" s="177" t="s">
        <v>410</v>
      </c>
      <c r="U4" s="177" t="s">
        <v>3</v>
      </c>
      <c r="V4" s="177" t="s">
        <v>409</v>
      </c>
      <c r="W4" s="177" t="s">
        <v>410</v>
      </c>
      <c r="X4" s="177" t="s">
        <v>3</v>
      </c>
      <c r="Y4" s="177" t="s">
        <v>409</v>
      </c>
      <c r="Z4" s="177" t="s">
        <v>410</v>
      </c>
      <c r="AA4" s="177" t="s">
        <v>4</v>
      </c>
      <c r="AB4" s="177" t="s">
        <v>409</v>
      </c>
      <c r="AC4" s="177" t="s">
        <v>410</v>
      </c>
      <c r="AD4" s="177" t="s">
        <v>4</v>
      </c>
      <c r="AE4" s="177" t="s">
        <v>409</v>
      </c>
      <c r="AF4" s="177" t="s">
        <v>410</v>
      </c>
      <c r="AG4" s="177" t="s">
        <v>935</v>
      </c>
      <c r="AH4" s="177" t="s">
        <v>919</v>
      </c>
      <c r="AI4" s="177" t="s">
        <v>936</v>
      </c>
      <c r="AJ4" s="1966"/>
    </row>
    <row r="5" spans="1:42" ht="18" customHeight="1" x14ac:dyDescent="0.25">
      <c r="A5" s="106"/>
      <c r="B5" s="96"/>
      <c r="C5" s="97"/>
      <c r="D5" s="98" t="s">
        <v>832</v>
      </c>
      <c r="E5" s="98"/>
      <c r="F5" s="99"/>
      <c r="G5" s="99"/>
      <c r="H5" s="99"/>
      <c r="I5" s="99"/>
      <c r="J5" s="99"/>
      <c r="K5" s="99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2"/>
      <c r="AE5" s="79"/>
      <c r="AF5" s="79"/>
      <c r="AG5" s="79"/>
      <c r="AH5" s="137"/>
      <c r="AI5" s="137"/>
      <c r="AJ5" s="107"/>
    </row>
    <row r="6" spans="1:42" ht="16.149999999999999" customHeight="1" x14ac:dyDescent="0.25">
      <c r="A6" s="108">
        <v>1</v>
      </c>
      <c r="B6" s="8" t="s">
        <v>67</v>
      </c>
      <c r="C6" s="21" t="s">
        <v>163</v>
      </c>
      <c r="D6" s="22" t="s">
        <v>174</v>
      </c>
      <c r="E6" s="21" t="s">
        <v>693</v>
      </c>
      <c r="F6" s="35">
        <v>44812</v>
      </c>
      <c r="G6" s="35">
        <v>44815</v>
      </c>
      <c r="H6" s="21" t="s">
        <v>297</v>
      </c>
      <c r="I6" s="22" t="s">
        <v>693</v>
      </c>
      <c r="J6" s="35">
        <v>44812</v>
      </c>
      <c r="K6" s="35">
        <v>44815</v>
      </c>
      <c r="L6" s="10"/>
      <c r="M6" s="10">
        <v>3400</v>
      </c>
      <c r="N6" s="10">
        <f t="shared" ref="N6:N19" si="0">L6*M6</f>
        <v>0</v>
      </c>
      <c r="O6" s="10"/>
      <c r="P6" s="10">
        <v>2900</v>
      </c>
      <c r="Q6" s="10">
        <f t="shared" ref="Q6:Q19" si="1">O6*P6</f>
        <v>0</v>
      </c>
      <c r="R6" s="10"/>
      <c r="S6" s="10">
        <v>2800</v>
      </c>
      <c r="T6" s="10">
        <f t="shared" ref="T6:T19" si="2">R6*S6</f>
        <v>0</v>
      </c>
      <c r="U6" s="10">
        <v>8</v>
      </c>
      <c r="V6" s="10">
        <v>150</v>
      </c>
      <c r="W6" s="10">
        <f t="shared" ref="W6:W79" si="3">U6*V6</f>
        <v>1200</v>
      </c>
      <c r="X6" s="10">
        <v>8</v>
      </c>
      <c r="Y6" s="10">
        <v>150</v>
      </c>
      <c r="Z6" s="10">
        <f t="shared" ref="Z6:Z79" si="4">X6*Y6</f>
        <v>1200</v>
      </c>
      <c r="AA6" s="10">
        <v>16</v>
      </c>
      <c r="AB6" s="10">
        <v>150</v>
      </c>
      <c r="AC6" s="10">
        <f t="shared" ref="AC6:AC79" si="5">AA6*AB6</f>
        <v>2400</v>
      </c>
      <c r="AD6" s="11">
        <v>32</v>
      </c>
      <c r="AE6" s="26">
        <v>7</v>
      </c>
      <c r="AF6" s="7">
        <f t="shared" ref="AF6:AF19" si="6">AD6*AE6</f>
        <v>224</v>
      </c>
      <c r="AG6" s="152">
        <v>1</v>
      </c>
      <c r="AH6" s="139">
        <f t="shared" ref="AH6:AH79" si="7">L6+O6+R6+U6+X6+AA6+AD6</f>
        <v>64</v>
      </c>
      <c r="AI6" s="139">
        <f>AJ6</f>
        <v>5024</v>
      </c>
      <c r="AJ6" s="109">
        <f t="shared" ref="AJ6:AJ79" si="8">N6+Q6+T6+W6+Z6+AC6+AF6</f>
        <v>5024</v>
      </c>
      <c r="AM6" t="b">
        <f>D6='15.02.2022 Смета'!D9</f>
        <v>1</v>
      </c>
      <c r="AN6" t="b">
        <f>F6='15.02.2022 Смета'!E9</f>
        <v>1</v>
      </c>
      <c r="AO6" t="b">
        <f>G6='15.02.2022 Смета'!F9</f>
        <v>1</v>
      </c>
      <c r="AP6" t="b">
        <f>H6='15.02.2022 Смета'!G9</f>
        <v>1</v>
      </c>
    </row>
    <row r="7" spans="1:42" x14ac:dyDescent="0.25">
      <c r="A7" s="106"/>
      <c r="B7" s="96"/>
      <c r="C7" s="97"/>
      <c r="D7" s="98" t="s">
        <v>833</v>
      </c>
      <c r="E7" s="99"/>
      <c r="F7" s="99"/>
      <c r="G7" s="99"/>
      <c r="H7" s="99"/>
      <c r="I7" s="99"/>
      <c r="J7" s="99"/>
      <c r="K7" s="99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2"/>
      <c r="AE7" s="79"/>
      <c r="AF7" s="79"/>
      <c r="AG7" s="153"/>
      <c r="AH7" s="151"/>
      <c r="AI7" s="151"/>
      <c r="AJ7" s="164"/>
      <c r="AM7" t="b">
        <f>D7='15.02.2022 Смета'!D10</f>
        <v>1</v>
      </c>
      <c r="AN7" t="b">
        <f>F7='15.02.2022 Смета'!E10</f>
        <v>1</v>
      </c>
      <c r="AO7" t="b">
        <f>G7='15.02.2022 Смета'!F10</f>
        <v>1</v>
      </c>
      <c r="AP7" t="b">
        <f>H7='15.02.2022 Смета'!G10</f>
        <v>1</v>
      </c>
    </row>
    <row r="8" spans="1:42" ht="16.149999999999999" customHeight="1" x14ac:dyDescent="0.25">
      <c r="A8" s="108">
        <v>2</v>
      </c>
      <c r="B8" s="8" t="s">
        <v>15</v>
      </c>
      <c r="C8" s="21" t="s">
        <v>135</v>
      </c>
      <c r="D8" s="22" t="s">
        <v>550</v>
      </c>
      <c r="E8" s="21" t="s">
        <v>484</v>
      </c>
      <c r="F8" s="35">
        <v>44635</v>
      </c>
      <c r="G8" s="35">
        <v>44640</v>
      </c>
      <c r="H8" s="21" t="s">
        <v>301</v>
      </c>
      <c r="I8" s="22" t="s">
        <v>484</v>
      </c>
      <c r="J8" s="35">
        <v>44635</v>
      </c>
      <c r="K8" s="35">
        <v>44640</v>
      </c>
      <c r="L8" s="10"/>
      <c r="M8" s="10">
        <v>3400</v>
      </c>
      <c r="N8" s="10">
        <f t="shared" si="0"/>
        <v>0</v>
      </c>
      <c r="O8" s="10"/>
      <c r="P8" s="10">
        <v>2900</v>
      </c>
      <c r="Q8" s="10">
        <f t="shared" si="1"/>
        <v>0</v>
      </c>
      <c r="R8" s="10"/>
      <c r="S8" s="10">
        <v>2800</v>
      </c>
      <c r="T8" s="10">
        <f t="shared" si="2"/>
        <v>0</v>
      </c>
      <c r="U8" s="10">
        <v>14</v>
      </c>
      <c r="V8" s="10">
        <v>150</v>
      </c>
      <c r="W8" s="10">
        <f t="shared" si="3"/>
        <v>2100</v>
      </c>
      <c r="X8" s="10">
        <v>14</v>
      </c>
      <c r="Y8" s="10">
        <v>150</v>
      </c>
      <c r="Z8" s="10">
        <f t="shared" si="4"/>
        <v>2100</v>
      </c>
      <c r="AA8" s="10">
        <v>14</v>
      </c>
      <c r="AB8" s="10">
        <v>150</v>
      </c>
      <c r="AC8" s="10">
        <f t="shared" si="5"/>
        <v>2100</v>
      </c>
      <c r="AD8" s="11"/>
      <c r="AE8" s="26">
        <v>7</v>
      </c>
      <c r="AF8" s="7">
        <f t="shared" si="6"/>
        <v>0</v>
      </c>
      <c r="AG8" s="152">
        <v>1</v>
      </c>
      <c r="AH8" s="139">
        <f t="shared" si="7"/>
        <v>42</v>
      </c>
      <c r="AI8" s="139">
        <f t="shared" ref="AI8:AI71" si="9">AJ8</f>
        <v>6300</v>
      </c>
      <c r="AJ8" s="109">
        <f t="shared" si="8"/>
        <v>6300</v>
      </c>
      <c r="AM8" t="b">
        <f>D8='15.02.2022 Смета'!D11</f>
        <v>1</v>
      </c>
      <c r="AN8" t="b">
        <f>F8='15.02.2022 Смета'!E11</f>
        <v>1</v>
      </c>
      <c r="AO8" t="b">
        <f>G8='15.02.2022 Смета'!F11</f>
        <v>1</v>
      </c>
      <c r="AP8" t="b">
        <f>H8='15.02.2022 Смета'!G11</f>
        <v>1</v>
      </c>
    </row>
    <row r="9" spans="1:42" ht="29.65" customHeight="1" x14ac:dyDescent="0.25">
      <c r="A9" s="108">
        <v>3</v>
      </c>
      <c r="B9" s="8" t="s">
        <v>15</v>
      </c>
      <c r="C9" s="21" t="s">
        <v>135</v>
      </c>
      <c r="D9" s="22" t="s">
        <v>984</v>
      </c>
      <c r="E9" s="21" t="s">
        <v>468</v>
      </c>
      <c r="F9" s="35">
        <v>44670</v>
      </c>
      <c r="G9" s="35">
        <v>44675</v>
      </c>
      <c r="H9" s="21" t="s">
        <v>301</v>
      </c>
      <c r="I9" s="22" t="s">
        <v>468</v>
      </c>
      <c r="J9" s="35">
        <v>44670</v>
      </c>
      <c r="K9" s="35">
        <v>44675</v>
      </c>
      <c r="L9" s="10"/>
      <c r="M9" s="10">
        <v>3400</v>
      </c>
      <c r="N9" s="10">
        <f t="shared" si="0"/>
        <v>0</v>
      </c>
      <c r="O9" s="10"/>
      <c r="P9" s="10">
        <v>2900</v>
      </c>
      <c r="Q9" s="10">
        <f t="shared" si="1"/>
        <v>0</v>
      </c>
      <c r="R9" s="10"/>
      <c r="S9" s="10">
        <v>2800</v>
      </c>
      <c r="T9" s="10">
        <f t="shared" si="2"/>
        <v>0</v>
      </c>
      <c r="U9" s="10">
        <v>14</v>
      </c>
      <c r="V9" s="10">
        <v>150</v>
      </c>
      <c r="W9" s="10">
        <f t="shared" si="3"/>
        <v>2100</v>
      </c>
      <c r="X9" s="10">
        <v>14</v>
      </c>
      <c r="Y9" s="10">
        <v>150</v>
      </c>
      <c r="Z9" s="10">
        <f t="shared" si="4"/>
        <v>2100</v>
      </c>
      <c r="AA9" s="10">
        <v>14</v>
      </c>
      <c r="AB9" s="10">
        <v>150</v>
      </c>
      <c r="AC9" s="10">
        <f t="shared" si="5"/>
        <v>2100</v>
      </c>
      <c r="AD9" s="11">
        <v>45</v>
      </c>
      <c r="AE9" s="26">
        <v>7</v>
      </c>
      <c r="AF9" s="7">
        <f t="shared" si="6"/>
        <v>315</v>
      </c>
      <c r="AG9" s="152">
        <v>1</v>
      </c>
      <c r="AH9" s="139">
        <f t="shared" si="7"/>
        <v>87</v>
      </c>
      <c r="AI9" s="139">
        <f t="shared" si="9"/>
        <v>6615</v>
      </c>
      <c r="AJ9" s="109">
        <f t="shared" si="8"/>
        <v>6615</v>
      </c>
      <c r="AM9" t="b">
        <f>D9='15.02.2022 Смета'!D12</f>
        <v>0</v>
      </c>
      <c r="AN9" t="b">
        <f>F9='15.02.2022 Смета'!E12</f>
        <v>1</v>
      </c>
      <c r="AO9" t="b">
        <f>G9='15.02.2022 Смета'!F12</f>
        <v>1</v>
      </c>
      <c r="AP9" t="b">
        <f>H9='15.02.2022 Смета'!G12</f>
        <v>1</v>
      </c>
    </row>
    <row r="10" spans="1:42" ht="30.6" customHeight="1" x14ac:dyDescent="0.25">
      <c r="A10" s="108">
        <v>4</v>
      </c>
      <c r="B10" s="8" t="s">
        <v>15</v>
      </c>
      <c r="C10" s="21" t="s">
        <v>135</v>
      </c>
      <c r="D10" s="22" t="s">
        <v>1066</v>
      </c>
      <c r="E10" s="21" t="s">
        <v>468</v>
      </c>
      <c r="F10" s="35">
        <v>44684</v>
      </c>
      <c r="G10" s="35">
        <v>44689</v>
      </c>
      <c r="H10" s="21" t="s">
        <v>301</v>
      </c>
      <c r="I10" s="22" t="s">
        <v>468</v>
      </c>
      <c r="J10" s="35">
        <v>44684</v>
      </c>
      <c r="K10" s="35">
        <v>44689</v>
      </c>
      <c r="L10" s="10"/>
      <c r="M10" s="10">
        <v>3400</v>
      </c>
      <c r="N10" s="10">
        <f t="shared" si="0"/>
        <v>0</v>
      </c>
      <c r="O10" s="10"/>
      <c r="P10" s="10">
        <v>2900</v>
      </c>
      <c r="Q10" s="10">
        <f t="shared" si="1"/>
        <v>0</v>
      </c>
      <c r="R10" s="10"/>
      <c r="S10" s="10">
        <v>2800</v>
      </c>
      <c r="T10" s="10">
        <f t="shared" si="2"/>
        <v>0</v>
      </c>
      <c r="U10" s="10">
        <v>14</v>
      </c>
      <c r="V10" s="10">
        <v>150</v>
      </c>
      <c r="W10" s="10">
        <f t="shared" si="3"/>
        <v>2100</v>
      </c>
      <c r="X10" s="10">
        <v>14</v>
      </c>
      <c r="Y10" s="10">
        <v>150</v>
      </c>
      <c r="Z10" s="10">
        <f t="shared" si="4"/>
        <v>2100</v>
      </c>
      <c r="AA10" s="10">
        <v>14</v>
      </c>
      <c r="AB10" s="10">
        <v>150</v>
      </c>
      <c r="AC10" s="10">
        <f t="shared" si="5"/>
        <v>2100</v>
      </c>
      <c r="AD10" s="11">
        <v>45</v>
      </c>
      <c r="AE10" s="26">
        <v>7</v>
      </c>
      <c r="AF10" s="7">
        <f t="shared" si="6"/>
        <v>315</v>
      </c>
      <c r="AG10" s="152">
        <v>1</v>
      </c>
      <c r="AH10" s="139">
        <f t="shared" si="7"/>
        <v>87</v>
      </c>
      <c r="AI10" s="139">
        <f t="shared" si="9"/>
        <v>6615</v>
      </c>
      <c r="AJ10" s="109">
        <f t="shared" si="8"/>
        <v>6615</v>
      </c>
      <c r="AM10" t="b">
        <f>D10='15.02.2022 Смета'!D13</f>
        <v>0</v>
      </c>
      <c r="AN10" t="b">
        <f>F10='15.02.2022 Смета'!E13</f>
        <v>1</v>
      </c>
      <c r="AO10" t="b">
        <f>G10='15.02.2022 Смета'!F13</f>
        <v>1</v>
      </c>
      <c r="AP10" t="b">
        <f>H10='15.02.2022 Смета'!G13</f>
        <v>1</v>
      </c>
    </row>
    <row r="11" spans="1:42" ht="26.25" x14ac:dyDescent="0.25">
      <c r="A11" s="112">
        <v>5</v>
      </c>
      <c r="B11" s="81" t="s">
        <v>15</v>
      </c>
      <c r="C11" s="69" t="s">
        <v>135</v>
      </c>
      <c r="D11" s="70" t="s">
        <v>1065</v>
      </c>
      <c r="E11" s="69" t="s">
        <v>694</v>
      </c>
      <c r="F11" s="82">
        <v>44824</v>
      </c>
      <c r="G11" s="82">
        <v>44829</v>
      </c>
      <c r="H11" s="69" t="s">
        <v>301</v>
      </c>
      <c r="I11" s="70" t="s">
        <v>694</v>
      </c>
      <c r="J11" s="82">
        <v>44824</v>
      </c>
      <c r="K11" s="82">
        <v>44829</v>
      </c>
      <c r="L11" s="71">
        <v>1</v>
      </c>
      <c r="M11" s="71">
        <v>3400</v>
      </c>
      <c r="N11" s="71">
        <f t="shared" si="0"/>
        <v>3400</v>
      </c>
      <c r="O11" s="71">
        <v>1</v>
      </c>
      <c r="P11" s="71">
        <v>2900</v>
      </c>
      <c r="Q11" s="71">
        <f t="shared" si="1"/>
        <v>2900</v>
      </c>
      <c r="R11" s="71">
        <v>1</v>
      </c>
      <c r="S11" s="71">
        <v>2800</v>
      </c>
      <c r="T11" s="71">
        <f t="shared" si="2"/>
        <v>2800</v>
      </c>
      <c r="U11" s="71">
        <v>14</v>
      </c>
      <c r="V11" s="71">
        <v>150</v>
      </c>
      <c r="W11" s="71">
        <f t="shared" si="3"/>
        <v>2100</v>
      </c>
      <c r="X11" s="71">
        <v>14</v>
      </c>
      <c r="Y11" s="71">
        <v>150</v>
      </c>
      <c r="Z11" s="71">
        <f t="shared" si="4"/>
        <v>2100</v>
      </c>
      <c r="AA11" s="71">
        <v>14</v>
      </c>
      <c r="AB11" s="71">
        <v>150</v>
      </c>
      <c r="AC11" s="71">
        <f t="shared" si="5"/>
        <v>2100</v>
      </c>
      <c r="AD11" s="83">
        <v>45</v>
      </c>
      <c r="AE11" s="72">
        <v>7</v>
      </c>
      <c r="AF11" s="84">
        <f t="shared" si="6"/>
        <v>315</v>
      </c>
      <c r="AG11" s="152">
        <v>1</v>
      </c>
      <c r="AH11" s="141">
        <f t="shared" si="7"/>
        <v>90</v>
      </c>
      <c r="AI11" s="139">
        <f t="shared" si="9"/>
        <v>15715</v>
      </c>
      <c r="AJ11" s="113">
        <f t="shared" si="8"/>
        <v>15715</v>
      </c>
      <c r="AM11" t="b">
        <f>D11='15.02.2022 Смета'!D14</f>
        <v>0</v>
      </c>
      <c r="AN11" t="b">
        <f>F11='15.02.2022 Смета'!E14</f>
        <v>1</v>
      </c>
      <c r="AO11" t="b">
        <f>G11='15.02.2022 Смета'!F14</f>
        <v>1</v>
      </c>
      <c r="AP11" t="b">
        <f>H11='15.02.2022 Смета'!G14</f>
        <v>1</v>
      </c>
    </row>
    <row r="12" spans="1:42" ht="25.5" x14ac:dyDescent="0.25">
      <c r="A12" s="108">
        <v>6</v>
      </c>
      <c r="B12" s="20"/>
      <c r="C12" s="21" t="s">
        <v>135</v>
      </c>
      <c r="D12" s="22" t="s">
        <v>548</v>
      </c>
      <c r="E12" s="21" t="s">
        <v>43</v>
      </c>
      <c r="F12" s="21" t="s">
        <v>43</v>
      </c>
      <c r="G12" s="21" t="s">
        <v>43</v>
      </c>
      <c r="H12" s="41" t="s">
        <v>43</v>
      </c>
      <c r="I12" s="22" t="s">
        <v>43</v>
      </c>
      <c r="J12" s="22" t="s">
        <v>43</v>
      </c>
      <c r="K12" s="22" t="s">
        <v>43</v>
      </c>
      <c r="L12" s="28">
        <v>6</v>
      </c>
      <c r="M12" s="10">
        <v>3400</v>
      </c>
      <c r="N12" s="28">
        <f t="shared" si="0"/>
        <v>20400</v>
      </c>
      <c r="O12" s="28">
        <v>6</v>
      </c>
      <c r="P12" s="10">
        <v>2900</v>
      </c>
      <c r="Q12" s="28">
        <f t="shared" si="1"/>
        <v>17400</v>
      </c>
      <c r="R12" s="28">
        <v>6</v>
      </c>
      <c r="S12" s="10">
        <v>2800</v>
      </c>
      <c r="T12" s="28">
        <f t="shared" si="2"/>
        <v>16800</v>
      </c>
      <c r="U12" s="31">
        <v>30</v>
      </c>
      <c r="V12" s="31">
        <v>150</v>
      </c>
      <c r="W12" s="10">
        <f t="shared" si="3"/>
        <v>4500</v>
      </c>
      <c r="X12" s="29">
        <v>30</v>
      </c>
      <c r="Y12" s="29">
        <v>150</v>
      </c>
      <c r="Z12" s="29">
        <f t="shared" si="4"/>
        <v>4500</v>
      </c>
      <c r="AA12" s="29">
        <v>30</v>
      </c>
      <c r="AB12" s="29">
        <v>150</v>
      </c>
      <c r="AC12" s="29">
        <f t="shared" si="5"/>
        <v>4500</v>
      </c>
      <c r="AD12" s="29">
        <v>108</v>
      </c>
      <c r="AE12" s="3">
        <v>7</v>
      </c>
      <c r="AF12" s="29">
        <f t="shared" si="6"/>
        <v>756</v>
      </c>
      <c r="AG12" s="152">
        <v>1</v>
      </c>
      <c r="AH12" s="139">
        <f t="shared" si="7"/>
        <v>216</v>
      </c>
      <c r="AI12" s="139">
        <f t="shared" si="9"/>
        <v>68856</v>
      </c>
      <c r="AJ12" s="109">
        <f t="shared" si="8"/>
        <v>68856</v>
      </c>
      <c r="AM12" t="b">
        <f>D12='15.02.2022 Смета'!D15</f>
        <v>1</v>
      </c>
      <c r="AN12" t="b">
        <f>F12='15.02.2022 Смета'!E15</f>
        <v>1</v>
      </c>
      <c r="AO12" t="b">
        <f>G12='15.02.2022 Смета'!F15</f>
        <v>1</v>
      </c>
      <c r="AP12" t="b">
        <f>H12='15.02.2022 Смета'!G15</f>
        <v>1</v>
      </c>
    </row>
    <row r="13" spans="1:42" ht="16.149999999999999" customHeight="1" x14ac:dyDescent="0.25">
      <c r="A13" s="106"/>
      <c r="B13" s="96"/>
      <c r="C13" s="97"/>
      <c r="D13" s="98" t="s">
        <v>834</v>
      </c>
      <c r="E13" s="98"/>
      <c r="F13" s="99"/>
      <c r="G13" s="99"/>
      <c r="H13" s="99"/>
      <c r="I13" s="99"/>
      <c r="J13" s="99"/>
      <c r="K13" s="99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2"/>
      <c r="AE13" s="79"/>
      <c r="AF13" s="79"/>
      <c r="AG13" s="153"/>
      <c r="AH13" s="151"/>
      <c r="AI13" s="151"/>
      <c r="AJ13" s="164"/>
      <c r="AM13" t="b">
        <f>D13='15.02.2022 Смета'!D16</f>
        <v>1</v>
      </c>
      <c r="AN13" t="b">
        <f>F13='15.02.2022 Смета'!E16</f>
        <v>1</v>
      </c>
      <c r="AO13" t="b">
        <f>G13='15.02.2022 Смета'!F16</f>
        <v>1</v>
      </c>
      <c r="AP13" t="b">
        <f>H13='15.02.2022 Смета'!G16</f>
        <v>1</v>
      </c>
    </row>
    <row r="14" spans="1:42" ht="16.149999999999999" customHeight="1" x14ac:dyDescent="0.25">
      <c r="A14" s="108">
        <v>7</v>
      </c>
      <c r="B14" s="8" t="s">
        <v>181</v>
      </c>
      <c r="C14" s="21" t="s">
        <v>156</v>
      </c>
      <c r="D14" s="22" t="s">
        <v>174</v>
      </c>
      <c r="E14" s="21" t="s">
        <v>322</v>
      </c>
      <c r="F14" s="35">
        <v>44632</v>
      </c>
      <c r="G14" s="35">
        <v>44632</v>
      </c>
      <c r="H14" s="21" t="s">
        <v>939</v>
      </c>
      <c r="I14" s="22" t="s">
        <v>322</v>
      </c>
      <c r="J14" s="35">
        <v>44632</v>
      </c>
      <c r="K14" s="35">
        <v>44632</v>
      </c>
      <c r="L14" s="10"/>
      <c r="M14" s="10">
        <v>3400</v>
      </c>
      <c r="N14" s="10">
        <f t="shared" si="0"/>
        <v>0</v>
      </c>
      <c r="O14" s="10"/>
      <c r="P14" s="10">
        <v>2900</v>
      </c>
      <c r="Q14" s="10">
        <f t="shared" si="1"/>
        <v>0</v>
      </c>
      <c r="R14" s="10"/>
      <c r="S14" s="10">
        <v>2800</v>
      </c>
      <c r="T14" s="10">
        <f t="shared" si="2"/>
        <v>0</v>
      </c>
      <c r="U14" s="10">
        <v>10</v>
      </c>
      <c r="V14" s="10">
        <v>150</v>
      </c>
      <c r="W14" s="10">
        <f t="shared" si="3"/>
        <v>1500</v>
      </c>
      <c r="X14" s="10">
        <v>10</v>
      </c>
      <c r="Y14" s="10">
        <v>150</v>
      </c>
      <c r="Z14" s="10">
        <f t="shared" si="4"/>
        <v>1500</v>
      </c>
      <c r="AA14" s="10">
        <v>10</v>
      </c>
      <c r="AB14" s="10">
        <v>150</v>
      </c>
      <c r="AC14" s="10">
        <f t="shared" si="5"/>
        <v>1500</v>
      </c>
      <c r="AD14" s="11"/>
      <c r="AE14" s="3">
        <v>7</v>
      </c>
      <c r="AF14" s="3">
        <f t="shared" si="6"/>
        <v>0</v>
      </c>
      <c r="AG14" s="152">
        <v>1</v>
      </c>
      <c r="AH14" s="139">
        <f t="shared" si="7"/>
        <v>30</v>
      </c>
      <c r="AI14" s="139">
        <f t="shared" si="9"/>
        <v>4500</v>
      </c>
      <c r="AJ14" s="109">
        <f t="shared" si="8"/>
        <v>4500</v>
      </c>
      <c r="AM14" t="b">
        <f>D14='15.02.2022 Смета'!D17</f>
        <v>1</v>
      </c>
      <c r="AN14" t="b">
        <f>F14='15.02.2022 Смета'!E17</f>
        <v>1</v>
      </c>
      <c r="AO14" t="b">
        <f>G14='15.02.2022 Смета'!F17</f>
        <v>1</v>
      </c>
      <c r="AP14" t="b">
        <f>H14='15.02.2022 Смета'!G17</f>
        <v>1</v>
      </c>
    </row>
    <row r="15" spans="1:42" ht="16.149999999999999" customHeight="1" x14ac:dyDescent="0.25">
      <c r="A15" s="114">
        <v>8</v>
      </c>
      <c r="B15" s="73" t="s">
        <v>181</v>
      </c>
      <c r="C15" s="74" t="s">
        <v>156</v>
      </c>
      <c r="D15" s="75" t="s">
        <v>174</v>
      </c>
      <c r="E15" s="74" t="s">
        <v>492</v>
      </c>
      <c r="F15" s="76">
        <v>44632</v>
      </c>
      <c r="G15" s="76">
        <v>44632</v>
      </c>
      <c r="H15" s="74" t="s">
        <v>303</v>
      </c>
      <c r="I15" s="75" t="s">
        <v>492</v>
      </c>
      <c r="J15" s="76">
        <v>44632</v>
      </c>
      <c r="K15" s="76">
        <v>44632</v>
      </c>
      <c r="L15" s="77"/>
      <c r="M15" s="77">
        <v>3400</v>
      </c>
      <c r="N15" s="77">
        <f t="shared" si="0"/>
        <v>0</v>
      </c>
      <c r="O15" s="77"/>
      <c r="P15" s="77">
        <v>2900</v>
      </c>
      <c r="Q15" s="77">
        <f t="shared" si="1"/>
        <v>0</v>
      </c>
      <c r="R15" s="77"/>
      <c r="S15" s="77">
        <v>2800</v>
      </c>
      <c r="T15" s="77">
        <f t="shared" si="2"/>
        <v>0</v>
      </c>
      <c r="U15" s="77">
        <v>10</v>
      </c>
      <c r="V15" s="77">
        <v>150</v>
      </c>
      <c r="W15" s="77">
        <f t="shared" si="3"/>
        <v>1500</v>
      </c>
      <c r="X15" s="77">
        <v>10</v>
      </c>
      <c r="Y15" s="77">
        <v>150</v>
      </c>
      <c r="Z15" s="77">
        <f t="shared" si="4"/>
        <v>1500</v>
      </c>
      <c r="AA15" s="77">
        <v>10</v>
      </c>
      <c r="AB15" s="77">
        <v>150</v>
      </c>
      <c r="AC15" s="77">
        <f t="shared" si="5"/>
        <v>1500</v>
      </c>
      <c r="AD15" s="78"/>
      <c r="AE15" s="79">
        <v>7</v>
      </c>
      <c r="AF15" s="80">
        <f t="shared" si="6"/>
        <v>0</v>
      </c>
      <c r="AG15" s="152">
        <v>1</v>
      </c>
      <c r="AH15" s="142">
        <f t="shared" si="7"/>
        <v>30</v>
      </c>
      <c r="AI15" s="139">
        <f t="shared" si="9"/>
        <v>4500</v>
      </c>
      <c r="AJ15" s="115">
        <f t="shared" si="8"/>
        <v>4500</v>
      </c>
      <c r="AM15" t="b">
        <f>D15='15.02.2022 Смета'!D18</f>
        <v>1</v>
      </c>
      <c r="AN15" t="b">
        <f>F15='15.02.2022 Смета'!E18</f>
        <v>1</v>
      </c>
      <c r="AO15" t="b">
        <f>G15='15.02.2022 Смета'!F18</f>
        <v>1</v>
      </c>
      <c r="AP15" t="b">
        <f>H15='15.02.2022 Смета'!G18</f>
        <v>1</v>
      </c>
    </row>
    <row r="16" spans="1:42" ht="16.149999999999999" customHeight="1" x14ac:dyDescent="0.25">
      <c r="A16" s="108">
        <v>9</v>
      </c>
      <c r="B16" s="8" t="s">
        <v>181</v>
      </c>
      <c r="C16" s="21" t="s">
        <v>156</v>
      </c>
      <c r="D16" s="22" t="s">
        <v>174</v>
      </c>
      <c r="E16" s="21" t="s">
        <v>462</v>
      </c>
      <c r="F16" s="35">
        <v>44682</v>
      </c>
      <c r="G16" s="35">
        <v>44682</v>
      </c>
      <c r="H16" s="21" t="s">
        <v>305</v>
      </c>
      <c r="I16" s="22" t="s">
        <v>462</v>
      </c>
      <c r="J16" s="35">
        <v>44682</v>
      </c>
      <c r="K16" s="35">
        <v>44682</v>
      </c>
      <c r="L16" s="10"/>
      <c r="M16" s="10">
        <v>3400</v>
      </c>
      <c r="N16" s="10">
        <f t="shared" si="0"/>
        <v>0</v>
      </c>
      <c r="O16" s="10"/>
      <c r="P16" s="10">
        <v>2900</v>
      </c>
      <c r="Q16" s="10">
        <f t="shared" si="1"/>
        <v>0</v>
      </c>
      <c r="R16" s="10"/>
      <c r="S16" s="10">
        <v>2800</v>
      </c>
      <c r="T16" s="10">
        <f t="shared" si="2"/>
        <v>0</v>
      </c>
      <c r="U16" s="10">
        <v>20</v>
      </c>
      <c r="V16" s="10">
        <v>150</v>
      </c>
      <c r="W16" s="10">
        <f t="shared" si="3"/>
        <v>3000</v>
      </c>
      <c r="X16" s="10">
        <v>20</v>
      </c>
      <c r="Y16" s="10">
        <v>150</v>
      </c>
      <c r="Z16" s="10">
        <f t="shared" si="4"/>
        <v>3000</v>
      </c>
      <c r="AA16" s="10">
        <v>20</v>
      </c>
      <c r="AB16" s="10">
        <v>150</v>
      </c>
      <c r="AC16" s="10">
        <f t="shared" si="5"/>
        <v>3000</v>
      </c>
      <c r="AD16" s="11">
        <v>60</v>
      </c>
      <c r="AE16" s="26">
        <v>7</v>
      </c>
      <c r="AF16" s="7">
        <f t="shared" si="6"/>
        <v>420</v>
      </c>
      <c r="AG16" s="152">
        <v>1</v>
      </c>
      <c r="AH16" s="139">
        <f t="shared" si="7"/>
        <v>120</v>
      </c>
      <c r="AI16" s="139">
        <f t="shared" si="9"/>
        <v>9420</v>
      </c>
      <c r="AJ16" s="109">
        <f t="shared" si="8"/>
        <v>9420</v>
      </c>
      <c r="AM16" t="b">
        <f>D16='15.02.2022 Смета'!D19</f>
        <v>1</v>
      </c>
      <c r="AN16" t="b">
        <f>F16='15.02.2022 Смета'!E19</f>
        <v>1</v>
      </c>
      <c r="AO16" t="b">
        <f>G16='15.02.2022 Смета'!F19</f>
        <v>1</v>
      </c>
      <c r="AP16" t="b">
        <f>H16='15.02.2022 Смета'!G19</f>
        <v>1</v>
      </c>
    </row>
    <row r="17" spans="1:42" x14ac:dyDescent="0.25">
      <c r="A17" s="106"/>
      <c r="B17" s="96"/>
      <c r="C17" s="97"/>
      <c r="D17" s="98" t="s">
        <v>836</v>
      </c>
      <c r="E17" s="99"/>
      <c r="F17" s="99"/>
      <c r="G17" s="99"/>
      <c r="H17" s="99"/>
      <c r="I17" s="99"/>
      <c r="J17" s="99"/>
      <c r="K17" s="99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2"/>
      <c r="AE17" s="79"/>
      <c r="AF17" s="79"/>
      <c r="AG17" s="153"/>
      <c r="AH17" s="151"/>
      <c r="AI17" s="151"/>
      <c r="AJ17" s="164"/>
      <c r="AM17" t="b">
        <f>D17='15.02.2022 Смета'!D20</f>
        <v>1</v>
      </c>
      <c r="AN17" t="b">
        <f>F17='15.02.2022 Смета'!E20</f>
        <v>1</v>
      </c>
      <c r="AO17" t="b">
        <f>G17='15.02.2022 Смета'!F20</f>
        <v>1</v>
      </c>
      <c r="AP17" t="b">
        <f>H17='15.02.2022 Смета'!G20</f>
        <v>1</v>
      </c>
    </row>
    <row r="18" spans="1:42" ht="16.149999999999999" customHeight="1" x14ac:dyDescent="0.25">
      <c r="A18" s="108">
        <v>10</v>
      </c>
      <c r="B18" s="8" t="s">
        <v>207</v>
      </c>
      <c r="C18" s="21" t="s">
        <v>113</v>
      </c>
      <c r="D18" s="22" t="s">
        <v>311</v>
      </c>
      <c r="E18" s="21" t="s">
        <v>306</v>
      </c>
      <c r="F18" s="35">
        <v>44605</v>
      </c>
      <c r="G18" s="35">
        <v>44611</v>
      </c>
      <c r="H18" s="21" t="s">
        <v>309</v>
      </c>
      <c r="I18" s="22" t="s">
        <v>306</v>
      </c>
      <c r="J18" s="35">
        <v>44605</v>
      </c>
      <c r="K18" s="35">
        <v>44611</v>
      </c>
      <c r="L18" s="10"/>
      <c r="M18" s="10">
        <v>3400</v>
      </c>
      <c r="N18" s="10">
        <f t="shared" si="0"/>
        <v>0</v>
      </c>
      <c r="O18" s="10"/>
      <c r="P18" s="10">
        <v>2900</v>
      </c>
      <c r="Q18" s="10">
        <f t="shared" si="1"/>
        <v>0</v>
      </c>
      <c r="R18" s="10"/>
      <c r="S18" s="10">
        <v>2800</v>
      </c>
      <c r="T18" s="10">
        <f t="shared" si="2"/>
        <v>0</v>
      </c>
      <c r="U18" s="10">
        <v>13</v>
      </c>
      <c r="V18" s="10">
        <v>150</v>
      </c>
      <c r="W18" s="10">
        <f t="shared" si="3"/>
        <v>1950</v>
      </c>
      <c r="X18" s="10">
        <v>13</v>
      </c>
      <c r="Y18" s="10">
        <v>150</v>
      </c>
      <c r="Z18" s="10">
        <f t="shared" si="4"/>
        <v>1950</v>
      </c>
      <c r="AA18" s="10">
        <v>26</v>
      </c>
      <c r="AB18" s="10">
        <v>150</v>
      </c>
      <c r="AC18" s="10">
        <f t="shared" si="5"/>
        <v>3900</v>
      </c>
      <c r="AD18" s="11"/>
      <c r="AE18" s="26">
        <v>7</v>
      </c>
      <c r="AF18" s="7">
        <f t="shared" si="6"/>
        <v>0</v>
      </c>
      <c r="AG18" s="152">
        <v>1</v>
      </c>
      <c r="AH18" s="139">
        <f t="shared" si="7"/>
        <v>52</v>
      </c>
      <c r="AI18" s="139">
        <f t="shared" si="9"/>
        <v>7800</v>
      </c>
      <c r="AJ18" s="109">
        <f t="shared" si="8"/>
        <v>7800</v>
      </c>
      <c r="AM18" t="b">
        <f>D18='15.02.2022 Смета'!D21</f>
        <v>1</v>
      </c>
      <c r="AN18" t="b">
        <f>F18='15.02.2022 Смета'!E21</f>
        <v>1</v>
      </c>
      <c r="AO18" t="b">
        <f>G18='15.02.2022 Смета'!F21</f>
        <v>1</v>
      </c>
      <c r="AP18" t="b">
        <f>H18='15.02.2022 Смета'!G21</f>
        <v>1</v>
      </c>
    </row>
    <row r="19" spans="1:42" ht="16.149999999999999" customHeight="1" x14ac:dyDescent="0.25">
      <c r="A19" s="108">
        <v>11</v>
      </c>
      <c r="B19" s="8" t="s">
        <v>207</v>
      </c>
      <c r="C19" s="21" t="s">
        <v>113</v>
      </c>
      <c r="D19" s="22" t="s">
        <v>311</v>
      </c>
      <c r="E19" s="21" t="s">
        <v>307</v>
      </c>
      <c r="F19" s="35">
        <v>44631</v>
      </c>
      <c r="G19" s="35">
        <v>44639</v>
      </c>
      <c r="H19" s="21" t="s">
        <v>310</v>
      </c>
      <c r="I19" s="22" t="s">
        <v>307</v>
      </c>
      <c r="J19" s="35">
        <v>44631</v>
      </c>
      <c r="K19" s="35">
        <v>44639</v>
      </c>
      <c r="L19" s="10"/>
      <c r="M19" s="10">
        <v>3400</v>
      </c>
      <c r="N19" s="10">
        <f t="shared" si="0"/>
        <v>0</v>
      </c>
      <c r="O19" s="10"/>
      <c r="P19" s="10">
        <v>2900</v>
      </c>
      <c r="Q19" s="10">
        <f t="shared" si="1"/>
        <v>0</v>
      </c>
      <c r="R19" s="10"/>
      <c r="S19" s="10">
        <v>2800</v>
      </c>
      <c r="T19" s="10">
        <f t="shared" si="2"/>
        <v>0</v>
      </c>
      <c r="U19" s="10">
        <v>16</v>
      </c>
      <c r="V19" s="10">
        <v>150</v>
      </c>
      <c r="W19" s="10">
        <f t="shared" si="3"/>
        <v>2400</v>
      </c>
      <c r="X19" s="10">
        <v>16</v>
      </c>
      <c r="Y19" s="10">
        <v>150</v>
      </c>
      <c r="Z19" s="10">
        <f t="shared" si="4"/>
        <v>2400</v>
      </c>
      <c r="AA19" s="10">
        <v>32</v>
      </c>
      <c r="AB19" s="10">
        <v>150</v>
      </c>
      <c r="AC19" s="10">
        <f t="shared" si="5"/>
        <v>4800</v>
      </c>
      <c r="AD19" s="11"/>
      <c r="AE19" s="26">
        <v>7</v>
      </c>
      <c r="AF19" s="7">
        <f t="shared" si="6"/>
        <v>0</v>
      </c>
      <c r="AG19" s="152">
        <v>1</v>
      </c>
      <c r="AH19" s="139">
        <f t="shared" si="7"/>
        <v>64</v>
      </c>
      <c r="AI19" s="139">
        <f t="shared" si="9"/>
        <v>9600</v>
      </c>
      <c r="AJ19" s="109">
        <f t="shared" si="8"/>
        <v>9600</v>
      </c>
      <c r="AM19" t="b">
        <f>D19='15.02.2022 Смета'!D22</f>
        <v>1</v>
      </c>
      <c r="AN19" t="b">
        <f>F19='15.02.2022 Смета'!E22</f>
        <v>1</v>
      </c>
      <c r="AO19" t="b">
        <f>G19='15.02.2022 Смета'!F22</f>
        <v>1</v>
      </c>
      <c r="AP19" t="b">
        <f>H19='15.02.2022 Смета'!G22</f>
        <v>1</v>
      </c>
    </row>
    <row r="20" spans="1:42" ht="16.149999999999999" customHeight="1" x14ac:dyDescent="0.25">
      <c r="A20" s="108">
        <v>12</v>
      </c>
      <c r="B20" s="63"/>
      <c r="C20" s="47" t="s">
        <v>113</v>
      </c>
      <c r="D20" s="22" t="s">
        <v>39</v>
      </c>
      <c r="E20" s="21" t="s">
        <v>308</v>
      </c>
      <c r="F20" s="35">
        <v>44711</v>
      </c>
      <c r="G20" s="35">
        <v>44715</v>
      </c>
      <c r="H20" s="21" t="s">
        <v>301</v>
      </c>
      <c r="I20" s="51" t="s">
        <v>308</v>
      </c>
      <c r="J20" s="52">
        <v>44711</v>
      </c>
      <c r="K20" s="52">
        <v>44715</v>
      </c>
      <c r="L20" s="49"/>
      <c r="M20" s="49">
        <v>0</v>
      </c>
      <c r="N20" s="49"/>
      <c r="O20" s="49"/>
      <c r="P20" s="49">
        <v>0</v>
      </c>
      <c r="Q20" s="49"/>
      <c r="R20" s="49"/>
      <c r="S20" s="49">
        <v>0</v>
      </c>
      <c r="T20" s="49"/>
      <c r="U20" s="49">
        <v>2</v>
      </c>
      <c r="V20" s="49">
        <v>150</v>
      </c>
      <c r="W20" s="49">
        <f t="shared" si="3"/>
        <v>300</v>
      </c>
      <c r="X20" s="49">
        <v>2</v>
      </c>
      <c r="Y20" s="49">
        <v>150</v>
      </c>
      <c r="Z20" s="49">
        <f t="shared" si="4"/>
        <v>300</v>
      </c>
      <c r="AA20" s="49">
        <v>2</v>
      </c>
      <c r="AB20" s="49">
        <v>150</v>
      </c>
      <c r="AC20" s="49">
        <f t="shared" si="5"/>
        <v>300</v>
      </c>
      <c r="AD20" s="65">
        <v>5</v>
      </c>
      <c r="AE20" s="54">
        <v>7</v>
      </c>
      <c r="AF20" s="55">
        <v>36</v>
      </c>
      <c r="AG20" s="155">
        <v>1</v>
      </c>
      <c r="AH20" s="154">
        <f t="shared" si="7"/>
        <v>11</v>
      </c>
      <c r="AI20" s="154">
        <f t="shared" si="9"/>
        <v>936</v>
      </c>
      <c r="AJ20" s="165">
        <f t="shared" si="8"/>
        <v>936</v>
      </c>
      <c r="AM20" t="b">
        <f>D20='15.02.2022 Смета'!D23</f>
        <v>1</v>
      </c>
      <c r="AN20" t="b">
        <f>F20='15.02.2022 Смета'!E23</f>
        <v>1</v>
      </c>
      <c r="AO20" t="b">
        <f>G20='15.02.2022 Смета'!F23</f>
        <v>1</v>
      </c>
      <c r="AP20" t="b">
        <f>H20='15.02.2022 Смета'!G23</f>
        <v>1</v>
      </c>
    </row>
    <row r="21" spans="1:42" x14ac:dyDescent="0.25">
      <c r="A21" s="106"/>
      <c r="B21" s="96"/>
      <c r="C21" s="97"/>
      <c r="D21" s="179" t="s">
        <v>837</v>
      </c>
      <c r="E21" s="99"/>
      <c r="F21" s="99"/>
      <c r="G21" s="99"/>
      <c r="H21" s="99"/>
      <c r="I21" s="99"/>
      <c r="J21" s="99"/>
      <c r="K21" s="99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2"/>
      <c r="AE21" s="79"/>
      <c r="AF21" s="79"/>
      <c r="AG21" s="153"/>
      <c r="AH21" s="151"/>
      <c r="AI21" s="151"/>
      <c r="AJ21" s="164"/>
      <c r="AM21" t="b">
        <f>D21='15.02.2022 Смета'!D24</f>
        <v>1</v>
      </c>
      <c r="AN21" t="b">
        <f>F21='15.02.2022 Смета'!E24</f>
        <v>1</v>
      </c>
      <c r="AO21" t="b">
        <f>G21='15.02.2022 Смета'!F24</f>
        <v>1</v>
      </c>
      <c r="AP21" t="b">
        <f>H21='15.02.2022 Смета'!G24</f>
        <v>1</v>
      </c>
    </row>
    <row r="22" spans="1:42" ht="66" customHeight="1" x14ac:dyDescent="0.25">
      <c r="A22" s="108">
        <v>13</v>
      </c>
      <c r="B22" s="8" t="s">
        <v>239</v>
      </c>
      <c r="C22" s="21" t="s">
        <v>144</v>
      </c>
      <c r="D22" s="22" t="s">
        <v>1067</v>
      </c>
      <c r="E22" s="21" t="s">
        <v>483</v>
      </c>
      <c r="F22" s="35" t="s">
        <v>683</v>
      </c>
      <c r="G22" s="35" t="s">
        <v>684</v>
      </c>
      <c r="H22" s="21" t="s">
        <v>312</v>
      </c>
      <c r="I22" s="22" t="s">
        <v>483</v>
      </c>
      <c r="J22" s="35" t="s">
        <v>683</v>
      </c>
      <c r="K22" s="35" t="s">
        <v>684</v>
      </c>
      <c r="L22" s="14"/>
      <c r="M22" s="10">
        <v>3400</v>
      </c>
      <c r="N22" s="10">
        <f t="shared" ref="N22:N49" si="10">L22*M22</f>
        <v>0</v>
      </c>
      <c r="O22" s="14"/>
      <c r="P22" s="10">
        <v>2900</v>
      </c>
      <c r="Q22" s="10">
        <f t="shared" ref="Q22:Q49" si="11">O22*P22</f>
        <v>0</v>
      </c>
      <c r="R22" s="14"/>
      <c r="S22" s="10">
        <v>2800</v>
      </c>
      <c r="T22" s="10">
        <f t="shared" ref="T22:T49" si="12">R22*S22</f>
        <v>0</v>
      </c>
      <c r="U22" s="10">
        <v>60</v>
      </c>
      <c r="V22" s="10">
        <v>150</v>
      </c>
      <c r="W22" s="10">
        <f t="shared" si="3"/>
        <v>9000</v>
      </c>
      <c r="X22" s="10">
        <v>60</v>
      </c>
      <c r="Y22" s="10">
        <v>150</v>
      </c>
      <c r="Z22" s="10">
        <f t="shared" si="4"/>
        <v>9000</v>
      </c>
      <c r="AA22" s="10">
        <v>60</v>
      </c>
      <c r="AB22" s="10">
        <v>150</v>
      </c>
      <c r="AC22" s="10">
        <f t="shared" si="5"/>
        <v>9000</v>
      </c>
      <c r="AD22" s="11"/>
      <c r="AE22" s="26">
        <v>7</v>
      </c>
      <c r="AF22" s="7">
        <f t="shared" ref="AF22:AF53" si="13">AD22*AE22</f>
        <v>0</v>
      </c>
      <c r="AG22" s="152">
        <v>1</v>
      </c>
      <c r="AH22" s="139">
        <f t="shared" si="7"/>
        <v>180</v>
      </c>
      <c r="AI22" s="139">
        <f t="shared" si="9"/>
        <v>27000</v>
      </c>
      <c r="AJ22" s="109">
        <f t="shared" si="8"/>
        <v>27000</v>
      </c>
      <c r="AM22" t="b">
        <f>D22='15.02.2022 Смета'!D25</f>
        <v>0</v>
      </c>
      <c r="AN22" t="b">
        <f>F22='15.02.2022 Смета'!E25</f>
        <v>1</v>
      </c>
      <c r="AO22" t="b">
        <f>G22='15.02.2022 Смета'!F25</f>
        <v>1</v>
      </c>
      <c r="AP22" t="b">
        <f>H22='15.02.2022 Смета'!G25</f>
        <v>1</v>
      </c>
    </row>
    <row r="23" spans="1:42" ht="51" x14ac:dyDescent="0.25">
      <c r="A23" s="108">
        <v>14</v>
      </c>
      <c r="B23" s="8" t="s">
        <v>239</v>
      </c>
      <c r="C23" s="21" t="s">
        <v>144</v>
      </c>
      <c r="D23" s="22" t="s">
        <v>1068</v>
      </c>
      <c r="E23" s="21" t="s">
        <v>340</v>
      </c>
      <c r="F23" s="35" t="s">
        <v>686</v>
      </c>
      <c r="G23" s="35" t="s">
        <v>687</v>
      </c>
      <c r="H23" s="21" t="s">
        <v>312</v>
      </c>
      <c r="I23" s="22" t="s">
        <v>340</v>
      </c>
      <c r="J23" s="35" t="s">
        <v>686</v>
      </c>
      <c r="K23" s="35" t="s">
        <v>687</v>
      </c>
      <c r="L23" s="14"/>
      <c r="M23" s="10">
        <v>3400</v>
      </c>
      <c r="N23" s="10">
        <f t="shared" si="10"/>
        <v>0</v>
      </c>
      <c r="O23" s="14"/>
      <c r="P23" s="10">
        <v>2900</v>
      </c>
      <c r="Q23" s="10">
        <f t="shared" si="11"/>
        <v>0</v>
      </c>
      <c r="R23" s="14"/>
      <c r="S23" s="10">
        <v>2800</v>
      </c>
      <c r="T23" s="10">
        <f t="shared" si="12"/>
        <v>0</v>
      </c>
      <c r="U23" s="10">
        <v>12</v>
      </c>
      <c r="V23" s="10">
        <v>150</v>
      </c>
      <c r="W23" s="10">
        <f t="shared" si="3"/>
        <v>1800</v>
      </c>
      <c r="X23" s="10">
        <v>12</v>
      </c>
      <c r="Y23" s="10">
        <v>150</v>
      </c>
      <c r="Z23" s="10">
        <f t="shared" si="4"/>
        <v>1800</v>
      </c>
      <c r="AA23" s="10">
        <v>12</v>
      </c>
      <c r="AB23" s="10">
        <v>150</v>
      </c>
      <c r="AC23" s="10">
        <f t="shared" si="5"/>
        <v>1800</v>
      </c>
      <c r="AD23" s="11"/>
      <c r="AE23" s="26">
        <v>7</v>
      </c>
      <c r="AF23" s="7">
        <f t="shared" si="13"/>
        <v>0</v>
      </c>
      <c r="AG23" s="152">
        <v>1</v>
      </c>
      <c r="AH23" s="139">
        <f t="shared" si="7"/>
        <v>36</v>
      </c>
      <c r="AI23" s="139">
        <f t="shared" si="9"/>
        <v>5400</v>
      </c>
      <c r="AJ23" s="109">
        <f t="shared" si="8"/>
        <v>5400</v>
      </c>
      <c r="AM23" t="b">
        <f>D23='15.02.2022 Смета'!D26</f>
        <v>0</v>
      </c>
      <c r="AN23" t="b">
        <f>F23='15.02.2022 Смета'!E26</f>
        <v>1</v>
      </c>
      <c r="AO23" t="b">
        <f>G23='15.02.2022 Смета'!F26</f>
        <v>1</v>
      </c>
      <c r="AP23" t="b">
        <f>H23='15.02.2022 Смета'!G26</f>
        <v>1</v>
      </c>
    </row>
    <row r="24" spans="1:42" ht="89.25" x14ac:dyDescent="0.25">
      <c r="A24" s="108">
        <v>15</v>
      </c>
      <c r="B24" s="8" t="s">
        <v>239</v>
      </c>
      <c r="C24" s="21" t="s">
        <v>144</v>
      </c>
      <c r="D24" s="22" t="s">
        <v>1071</v>
      </c>
      <c r="E24" s="21" t="s">
        <v>314</v>
      </c>
      <c r="F24" s="35" t="s">
        <v>759</v>
      </c>
      <c r="G24" s="35" t="s">
        <v>760</v>
      </c>
      <c r="H24" s="21" t="s">
        <v>312</v>
      </c>
      <c r="I24" s="38" t="s">
        <v>314</v>
      </c>
      <c r="J24" s="35" t="s">
        <v>759</v>
      </c>
      <c r="K24" s="35" t="s">
        <v>760</v>
      </c>
      <c r="L24" s="14"/>
      <c r="M24" s="10">
        <v>3400</v>
      </c>
      <c r="N24" s="10">
        <f t="shared" si="10"/>
        <v>0</v>
      </c>
      <c r="O24" s="14"/>
      <c r="P24" s="10">
        <v>2900</v>
      </c>
      <c r="Q24" s="10">
        <f t="shared" si="11"/>
        <v>0</v>
      </c>
      <c r="R24" s="14"/>
      <c r="S24" s="10">
        <v>2800</v>
      </c>
      <c r="T24" s="10">
        <f t="shared" si="12"/>
        <v>0</v>
      </c>
      <c r="U24" s="10">
        <v>106</v>
      </c>
      <c r="V24" s="10">
        <v>150</v>
      </c>
      <c r="W24" s="10">
        <f t="shared" si="3"/>
        <v>15900</v>
      </c>
      <c r="X24" s="10">
        <v>106</v>
      </c>
      <c r="Y24" s="10">
        <v>150</v>
      </c>
      <c r="Z24" s="10">
        <f t="shared" si="4"/>
        <v>15900</v>
      </c>
      <c r="AA24" s="10">
        <v>106</v>
      </c>
      <c r="AB24" s="10">
        <v>150</v>
      </c>
      <c r="AC24" s="10">
        <f t="shared" si="5"/>
        <v>15900</v>
      </c>
      <c r="AD24" s="11"/>
      <c r="AE24" s="26">
        <v>7</v>
      </c>
      <c r="AF24" s="7">
        <f t="shared" si="13"/>
        <v>0</v>
      </c>
      <c r="AG24" s="152">
        <v>1</v>
      </c>
      <c r="AH24" s="139">
        <f t="shared" si="7"/>
        <v>318</v>
      </c>
      <c r="AI24" s="139">
        <f t="shared" si="9"/>
        <v>47700</v>
      </c>
      <c r="AJ24" s="109">
        <f t="shared" si="8"/>
        <v>47700</v>
      </c>
      <c r="AM24" t="b">
        <f>D24='15.02.2022 Смета'!D27</f>
        <v>0</v>
      </c>
      <c r="AN24" t="b">
        <f>F24='15.02.2022 Смета'!E27</f>
        <v>1</v>
      </c>
      <c r="AO24" t="b">
        <f>G24='15.02.2022 Смета'!F27</f>
        <v>1</v>
      </c>
      <c r="AP24" t="b">
        <f>H24='15.02.2022 Смета'!G27</f>
        <v>1</v>
      </c>
    </row>
    <row r="25" spans="1:42" ht="51" x14ac:dyDescent="0.25">
      <c r="A25" s="108">
        <v>16</v>
      </c>
      <c r="B25" s="8" t="s">
        <v>239</v>
      </c>
      <c r="C25" s="21" t="s">
        <v>144</v>
      </c>
      <c r="D25" s="22" t="s">
        <v>1069</v>
      </c>
      <c r="E25" s="21" t="s">
        <v>340</v>
      </c>
      <c r="F25" s="35" t="s">
        <v>690</v>
      </c>
      <c r="G25" s="35" t="s">
        <v>691</v>
      </c>
      <c r="H25" s="21" t="s">
        <v>312</v>
      </c>
      <c r="I25" s="22" t="s">
        <v>340</v>
      </c>
      <c r="J25" s="35" t="s">
        <v>690</v>
      </c>
      <c r="K25" s="35" t="s">
        <v>691</v>
      </c>
      <c r="L25" s="14"/>
      <c r="M25" s="10">
        <v>3400</v>
      </c>
      <c r="N25" s="10">
        <f t="shared" si="10"/>
        <v>0</v>
      </c>
      <c r="O25" s="14"/>
      <c r="P25" s="10">
        <v>2900</v>
      </c>
      <c r="Q25" s="10">
        <f t="shared" si="11"/>
        <v>0</v>
      </c>
      <c r="R25" s="14"/>
      <c r="S25" s="10">
        <v>2800</v>
      </c>
      <c r="T25" s="10">
        <f t="shared" si="12"/>
        <v>0</v>
      </c>
      <c r="U25" s="10">
        <v>18</v>
      </c>
      <c r="V25" s="10">
        <v>150</v>
      </c>
      <c r="W25" s="10">
        <f t="shared" si="3"/>
        <v>2700</v>
      </c>
      <c r="X25" s="10">
        <v>18</v>
      </c>
      <c r="Y25" s="10">
        <v>150</v>
      </c>
      <c r="Z25" s="10">
        <f t="shared" si="4"/>
        <v>2700</v>
      </c>
      <c r="AA25" s="10">
        <v>18</v>
      </c>
      <c r="AB25" s="10">
        <v>150</v>
      </c>
      <c r="AC25" s="10">
        <f t="shared" si="5"/>
        <v>2700</v>
      </c>
      <c r="AD25" s="11">
        <v>60</v>
      </c>
      <c r="AE25" s="26">
        <v>7</v>
      </c>
      <c r="AF25" s="7">
        <f t="shared" si="13"/>
        <v>420</v>
      </c>
      <c r="AG25" s="152">
        <v>1</v>
      </c>
      <c r="AH25" s="139">
        <f t="shared" si="7"/>
        <v>114</v>
      </c>
      <c r="AI25" s="139">
        <f t="shared" si="9"/>
        <v>8520</v>
      </c>
      <c r="AJ25" s="109">
        <f t="shared" si="8"/>
        <v>8520</v>
      </c>
      <c r="AM25" t="b">
        <f>D25='15.02.2022 Смета'!D28</f>
        <v>0</v>
      </c>
      <c r="AN25" t="b">
        <f>F25='15.02.2022 Смета'!E28</f>
        <v>1</v>
      </c>
      <c r="AO25" t="b">
        <f>G25='15.02.2022 Смета'!F28</f>
        <v>1</v>
      </c>
      <c r="AP25" t="b">
        <f>H25='15.02.2022 Смета'!G28</f>
        <v>1</v>
      </c>
    </row>
    <row r="26" spans="1:42" ht="64.900000000000006" customHeight="1" x14ac:dyDescent="0.25">
      <c r="A26" s="112">
        <v>17</v>
      </c>
      <c r="B26" s="8" t="s">
        <v>239</v>
      </c>
      <c r="C26" s="21" t="s">
        <v>144</v>
      </c>
      <c r="D26" s="22" t="s">
        <v>240</v>
      </c>
      <c r="E26" s="21" t="s">
        <v>316</v>
      </c>
      <c r="F26" s="35">
        <v>44713</v>
      </c>
      <c r="G26" s="35">
        <v>44713</v>
      </c>
      <c r="H26" s="21" t="s">
        <v>1070</v>
      </c>
      <c r="I26" s="38" t="s">
        <v>316</v>
      </c>
      <c r="J26" s="35">
        <v>44713</v>
      </c>
      <c r="K26" s="35">
        <v>44713</v>
      </c>
      <c r="L26" s="14"/>
      <c r="M26" s="10">
        <v>3400</v>
      </c>
      <c r="N26" s="10">
        <f t="shared" si="10"/>
        <v>0</v>
      </c>
      <c r="O26" s="14"/>
      <c r="P26" s="10">
        <v>2900</v>
      </c>
      <c r="Q26" s="10">
        <f t="shared" si="11"/>
        <v>0</v>
      </c>
      <c r="R26" s="14"/>
      <c r="S26" s="10">
        <v>2800</v>
      </c>
      <c r="T26" s="10">
        <f t="shared" si="12"/>
        <v>0</v>
      </c>
      <c r="U26" s="10">
        <v>8</v>
      </c>
      <c r="V26" s="10">
        <v>150</v>
      </c>
      <c r="W26" s="10">
        <f t="shared" si="3"/>
        <v>1200</v>
      </c>
      <c r="X26" s="10">
        <v>8</v>
      </c>
      <c r="Y26" s="10">
        <v>150</v>
      </c>
      <c r="Z26" s="10">
        <f t="shared" si="4"/>
        <v>1200</v>
      </c>
      <c r="AA26" s="10">
        <v>8</v>
      </c>
      <c r="AB26" s="10">
        <v>150</v>
      </c>
      <c r="AC26" s="10">
        <f t="shared" si="5"/>
        <v>1200</v>
      </c>
      <c r="AD26" s="11">
        <v>24</v>
      </c>
      <c r="AE26" s="26">
        <v>7</v>
      </c>
      <c r="AF26" s="7">
        <f t="shared" si="13"/>
        <v>168</v>
      </c>
      <c r="AG26" s="152">
        <v>1</v>
      </c>
      <c r="AH26" s="139">
        <f t="shared" si="7"/>
        <v>48</v>
      </c>
      <c r="AI26" s="139">
        <f t="shared" si="9"/>
        <v>3768</v>
      </c>
      <c r="AJ26" s="109">
        <f t="shared" si="8"/>
        <v>3768</v>
      </c>
      <c r="AM26" t="b">
        <f>D26='15.02.2022 Смета'!D29</f>
        <v>1</v>
      </c>
      <c r="AN26" t="b">
        <f>F26='15.02.2022 Смета'!E29</f>
        <v>1</v>
      </c>
      <c r="AO26" t="b">
        <f>G26='15.02.2022 Смета'!F29</f>
        <v>1</v>
      </c>
      <c r="AP26" t="b">
        <f>H26='15.02.2022 Смета'!G29</f>
        <v>0</v>
      </c>
    </row>
    <row r="27" spans="1:42" ht="38.25" x14ac:dyDescent="0.25">
      <c r="A27" s="108">
        <v>18</v>
      </c>
      <c r="B27" s="8" t="s">
        <v>239</v>
      </c>
      <c r="C27" s="21" t="s">
        <v>144</v>
      </c>
      <c r="D27" s="22" t="s">
        <v>241</v>
      </c>
      <c r="E27" s="21" t="s">
        <v>692</v>
      </c>
      <c r="F27" s="35">
        <v>44724</v>
      </c>
      <c r="G27" s="35">
        <v>44724</v>
      </c>
      <c r="H27" s="21" t="s">
        <v>317</v>
      </c>
      <c r="I27" s="22" t="s">
        <v>692</v>
      </c>
      <c r="J27" s="35">
        <v>44724</v>
      </c>
      <c r="K27" s="35">
        <v>44724</v>
      </c>
      <c r="L27" s="14"/>
      <c r="M27" s="10">
        <v>3400</v>
      </c>
      <c r="N27" s="10">
        <f t="shared" si="10"/>
        <v>0</v>
      </c>
      <c r="O27" s="14"/>
      <c r="P27" s="10">
        <v>2900</v>
      </c>
      <c r="Q27" s="10">
        <f t="shared" si="11"/>
        <v>0</v>
      </c>
      <c r="R27" s="14"/>
      <c r="S27" s="10">
        <v>2800</v>
      </c>
      <c r="T27" s="10">
        <f t="shared" si="12"/>
        <v>0</v>
      </c>
      <c r="U27" s="10">
        <v>4</v>
      </c>
      <c r="V27" s="10">
        <v>150</v>
      </c>
      <c r="W27" s="10">
        <f t="shared" si="3"/>
        <v>600</v>
      </c>
      <c r="X27" s="10">
        <v>4</v>
      </c>
      <c r="Y27" s="10">
        <v>150</v>
      </c>
      <c r="Z27" s="10">
        <f t="shared" si="4"/>
        <v>600</v>
      </c>
      <c r="AA27" s="10">
        <v>4</v>
      </c>
      <c r="AB27" s="10">
        <v>150</v>
      </c>
      <c r="AC27" s="10">
        <f t="shared" si="5"/>
        <v>600</v>
      </c>
      <c r="AD27" s="11">
        <v>12</v>
      </c>
      <c r="AE27" s="26">
        <v>7</v>
      </c>
      <c r="AF27" s="7">
        <f t="shared" si="13"/>
        <v>84</v>
      </c>
      <c r="AG27" s="152">
        <v>1</v>
      </c>
      <c r="AH27" s="139">
        <f t="shared" si="7"/>
        <v>24</v>
      </c>
      <c r="AI27" s="139">
        <f t="shared" si="9"/>
        <v>1884</v>
      </c>
      <c r="AJ27" s="109">
        <f t="shared" si="8"/>
        <v>1884</v>
      </c>
      <c r="AM27" t="b">
        <f>D27='15.02.2022 Смета'!D30</f>
        <v>1</v>
      </c>
      <c r="AN27" t="b">
        <f>F27='15.02.2022 Смета'!E30</f>
        <v>1</v>
      </c>
      <c r="AO27" t="b">
        <f>G27='15.02.2022 Смета'!F30</f>
        <v>1</v>
      </c>
      <c r="AP27" t="b">
        <f>H27='15.02.2022 Смета'!G30</f>
        <v>1</v>
      </c>
    </row>
    <row r="28" spans="1:42" ht="16.149999999999999" customHeight="1" x14ac:dyDescent="0.25">
      <c r="A28" s="108">
        <v>19</v>
      </c>
      <c r="B28" s="8" t="s">
        <v>239</v>
      </c>
      <c r="C28" s="21" t="s">
        <v>144</v>
      </c>
      <c r="D28" s="22" t="s">
        <v>527</v>
      </c>
      <c r="E28" s="21" t="s">
        <v>340</v>
      </c>
      <c r="F28" s="35">
        <v>44726</v>
      </c>
      <c r="G28" s="35">
        <v>44729</v>
      </c>
      <c r="H28" s="21" t="s">
        <v>979</v>
      </c>
      <c r="I28" s="22" t="s">
        <v>340</v>
      </c>
      <c r="J28" s="35">
        <v>44726</v>
      </c>
      <c r="K28" s="35">
        <v>44729</v>
      </c>
      <c r="L28" s="14"/>
      <c r="M28" s="10">
        <v>3400</v>
      </c>
      <c r="N28" s="10">
        <f t="shared" si="10"/>
        <v>0</v>
      </c>
      <c r="O28" s="14"/>
      <c r="P28" s="10">
        <v>2900</v>
      </c>
      <c r="Q28" s="10">
        <f t="shared" si="11"/>
        <v>0</v>
      </c>
      <c r="R28" s="14"/>
      <c r="S28" s="10">
        <v>2800</v>
      </c>
      <c r="T28" s="10">
        <f t="shared" si="12"/>
        <v>0</v>
      </c>
      <c r="U28" s="10">
        <v>8</v>
      </c>
      <c r="V28" s="10">
        <v>150</v>
      </c>
      <c r="W28" s="10">
        <f t="shared" si="3"/>
        <v>1200</v>
      </c>
      <c r="X28" s="10">
        <v>8</v>
      </c>
      <c r="Y28" s="10">
        <v>150</v>
      </c>
      <c r="Z28" s="10">
        <f t="shared" si="4"/>
        <v>1200</v>
      </c>
      <c r="AA28" s="10">
        <v>8</v>
      </c>
      <c r="AB28" s="10">
        <v>150</v>
      </c>
      <c r="AC28" s="10">
        <f t="shared" si="5"/>
        <v>1200</v>
      </c>
      <c r="AD28" s="11">
        <v>24</v>
      </c>
      <c r="AE28" s="26">
        <v>7</v>
      </c>
      <c r="AF28" s="7">
        <f t="shared" si="13"/>
        <v>168</v>
      </c>
      <c r="AG28" s="152">
        <v>1</v>
      </c>
      <c r="AH28" s="139">
        <f t="shared" si="7"/>
        <v>48</v>
      </c>
      <c r="AI28" s="139">
        <f t="shared" si="9"/>
        <v>3768</v>
      </c>
      <c r="AJ28" s="109">
        <f t="shared" si="8"/>
        <v>3768</v>
      </c>
      <c r="AM28" t="b">
        <f>D28='15.02.2022 Смета'!D31</f>
        <v>1</v>
      </c>
      <c r="AN28" t="b">
        <f>F28='15.02.2022 Смета'!E31</f>
        <v>1</v>
      </c>
      <c r="AO28" t="b">
        <f>G28='15.02.2022 Смета'!F31</f>
        <v>1</v>
      </c>
      <c r="AP28" t="b">
        <f>H28='15.02.2022 Смета'!G31</f>
        <v>0</v>
      </c>
    </row>
    <row r="29" spans="1:42" ht="27" customHeight="1" x14ac:dyDescent="0.25">
      <c r="A29" s="114">
        <v>20</v>
      </c>
      <c r="B29" s="8" t="s">
        <v>239</v>
      </c>
      <c r="C29" s="21" t="s">
        <v>144</v>
      </c>
      <c r="D29" s="22" t="s">
        <v>242</v>
      </c>
      <c r="E29" s="21" t="s">
        <v>692</v>
      </c>
      <c r="F29" s="35">
        <v>44773</v>
      </c>
      <c r="G29" s="35">
        <v>44773</v>
      </c>
      <c r="H29" s="21" t="s">
        <v>299</v>
      </c>
      <c r="I29" s="22" t="s">
        <v>692</v>
      </c>
      <c r="J29" s="35">
        <v>44773</v>
      </c>
      <c r="K29" s="35">
        <v>44773</v>
      </c>
      <c r="L29" s="14"/>
      <c r="M29" s="10">
        <v>3400</v>
      </c>
      <c r="N29" s="10">
        <f t="shared" si="10"/>
        <v>0</v>
      </c>
      <c r="O29" s="14"/>
      <c r="P29" s="10">
        <v>2900</v>
      </c>
      <c r="Q29" s="10">
        <f t="shared" si="11"/>
        <v>0</v>
      </c>
      <c r="R29" s="14"/>
      <c r="S29" s="10">
        <v>2800</v>
      </c>
      <c r="T29" s="10">
        <f t="shared" si="12"/>
        <v>0</v>
      </c>
      <c r="U29" s="10">
        <v>4</v>
      </c>
      <c r="V29" s="10">
        <v>150</v>
      </c>
      <c r="W29" s="10">
        <f t="shared" si="3"/>
        <v>600</v>
      </c>
      <c r="X29" s="10">
        <v>4</v>
      </c>
      <c r="Y29" s="10">
        <v>150</v>
      </c>
      <c r="Z29" s="10">
        <f t="shared" si="4"/>
        <v>600</v>
      </c>
      <c r="AA29" s="10">
        <v>4</v>
      </c>
      <c r="AB29" s="10">
        <v>150</v>
      </c>
      <c r="AC29" s="10">
        <f t="shared" si="5"/>
        <v>600</v>
      </c>
      <c r="AD29" s="11">
        <v>12</v>
      </c>
      <c r="AE29" s="26">
        <v>7</v>
      </c>
      <c r="AF29" s="7">
        <f t="shared" si="13"/>
        <v>84</v>
      </c>
      <c r="AG29" s="152">
        <v>1</v>
      </c>
      <c r="AH29" s="139">
        <f t="shared" si="7"/>
        <v>24</v>
      </c>
      <c r="AI29" s="139">
        <f t="shared" si="9"/>
        <v>1884</v>
      </c>
      <c r="AJ29" s="109">
        <f t="shared" si="8"/>
        <v>1884</v>
      </c>
      <c r="AM29" t="b">
        <f>D29='15.02.2022 Смета'!D32</f>
        <v>1</v>
      </c>
      <c r="AN29" t="b">
        <f>F29='15.02.2022 Смета'!E32</f>
        <v>1</v>
      </c>
      <c r="AO29" t="b">
        <f>G29='15.02.2022 Смета'!F32</f>
        <v>1</v>
      </c>
      <c r="AP29" t="b">
        <f>H29='15.02.2022 Смета'!G32</f>
        <v>1</v>
      </c>
    </row>
    <row r="30" spans="1:42" ht="27" customHeight="1" x14ac:dyDescent="0.25">
      <c r="A30" s="108">
        <v>21</v>
      </c>
      <c r="B30" s="8" t="s">
        <v>239</v>
      </c>
      <c r="C30" s="21" t="s">
        <v>144</v>
      </c>
      <c r="D30" s="22" t="s">
        <v>243</v>
      </c>
      <c r="E30" s="21" t="s">
        <v>692</v>
      </c>
      <c r="F30" s="35">
        <v>44787</v>
      </c>
      <c r="G30" s="35">
        <v>44787</v>
      </c>
      <c r="H30" s="21" t="s">
        <v>318</v>
      </c>
      <c r="I30" s="22" t="s">
        <v>692</v>
      </c>
      <c r="J30" s="35">
        <v>44787</v>
      </c>
      <c r="K30" s="35">
        <v>44787</v>
      </c>
      <c r="L30" s="14"/>
      <c r="M30" s="10">
        <v>3400</v>
      </c>
      <c r="N30" s="10">
        <f t="shared" si="10"/>
        <v>0</v>
      </c>
      <c r="O30" s="14"/>
      <c r="P30" s="10">
        <v>2900</v>
      </c>
      <c r="Q30" s="10">
        <f t="shared" si="11"/>
        <v>0</v>
      </c>
      <c r="R30" s="14"/>
      <c r="S30" s="10">
        <v>2800</v>
      </c>
      <c r="T30" s="10">
        <f t="shared" si="12"/>
        <v>0</v>
      </c>
      <c r="U30" s="10">
        <v>4</v>
      </c>
      <c r="V30" s="10">
        <v>150</v>
      </c>
      <c r="W30" s="10">
        <f t="shared" si="3"/>
        <v>600</v>
      </c>
      <c r="X30" s="10">
        <v>4</v>
      </c>
      <c r="Y30" s="10">
        <v>150</v>
      </c>
      <c r="Z30" s="10">
        <f t="shared" si="4"/>
        <v>600</v>
      </c>
      <c r="AA30" s="10">
        <v>4</v>
      </c>
      <c r="AB30" s="10">
        <v>150</v>
      </c>
      <c r="AC30" s="10">
        <f t="shared" si="5"/>
        <v>600</v>
      </c>
      <c r="AD30" s="11">
        <v>12</v>
      </c>
      <c r="AE30" s="26">
        <v>7</v>
      </c>
      <c r="AF30" s="7">
        <f t="shared" si="13"/>
        <v>84</v>
      </c>
      <c r="AG30" s="152">
        <v>1</v>
      </c>
      <c r="AH30" s="139">
        <f t="shared" si="7"/>
        <v>24</v>
      </c>
      <c r="AI30" s="139">
        <f t="shared" si="9"/>
        <v>1884</v>
      </c>
      <c r="AJ30" s="109">
        <f t="shared" si="8"/>
        <v>1884</v>
      </c>
      <c r="AM30" t="b">
        <f>D30='15.02.2022 Смета'!D33</f>
        <v>1</v>
      </c>
      <c r="AN30" t="b">
        <f>F30='15.02.2022 Смета'!E33</f>
        <v>1</v>
      </c>
      <c r="AO30" t="b">
        <f>G30='15.02.2022 Смета'!F33</f>
        <v>1</v>
      </c>
      <c r="AP30" t="b">
        <f>H30='15.02.2022 Смета'!G33</f>
        <v>1</v>
      </c>
    </row>
    <row r="31" spans="1:42" ht="27" customHeight="1" x14ac:dyDescent="0.25">
      <c r="A31" s="108">
        <v>22</v>
      </c>
      <c r="B31" s="8" t="s">
        <v>239</v>
      </c>
      <c r="C31" s="21" t="s">
        <v>144</v>
      </c>
      <c r="D31" s="22" t="s">
        <v>244</v>
      </c>
      <c r="E31" s="21" t="s">
        <v>692</v>
      </c>
      <c r="F31" s="35">
        <v>44829</v>
      </c>
      <c r="G31" s="35">
        <v>44829</v>
      </c>
      <c r="H31" s="21" t="s">
        <v>763</v>
      </c>
      <c r="I31" s="22" t="s">
        <v>692</v>
      </c>
      <c r="J31" s="35">
        <v>44829</v>
      </c>
      <c r="K31" s="35">
        <v>44829</v>
      </c>
      <c r="L31" s="14"/>
      <c r="M31" s="10">
        <v>3400</v>
      </c>
      <c r="N31" s="10">
        <f t="shared" si="10"/>
        <v>0</v>
      </c>
      <c r="O31" s="14"/>
      <c r="P31" s="10">
        <v>2900</v>
      </c>
      <c r="Q31" s="10">
        <f t="shared" si="11"/>
        <v>0</v>
      </c>
      <c r="R31" s="14"/>
      <c r="S31" s="10">
        <v>2800</v>
      </c>
      <c r="T31" s="10">
        <f t="shared" si="12"/>
        <v>0</v>
      </c>
      <c r="U31" s="10">
        <v>4</v>
      </c>
      <c r="V31" s="10">
        <v>150</v>
      </c>
      <c r="W31" s="10">
        <f t="shared" si="3"/>
        <v>600</v>
      </c>
      <c r="X31" s="10">
        <v>4</v>
      </c>
      <c r="Y31" s="10">
        <v>150</v>
      </c>
      <c r="Z31" s="10">
        <f t="shared" si="4"/>
        <v>600</v>
      </c>
      <c r="AA31" s="10">
        <v>4</v>
      </c>
      <c r="AB31" s="10">
        <v>150</v>
      </c>
      <c r="AC31" s="10">
        <f t="shared" si="5"/>
        <v>600</v>
      </c>
      <c r="AD31" s="11">
        <v>12</v>
      </c>
      <c r="AE31" s="26">
        <v>7</v>
      </c>
      <c r="AF31" s="7">
        <f t="shared" si="13"/>
        <v>84</v>
      </c>
      <c r="AG31" s="152">
        <v>1</v>
      </c>
      <c r="AH31" s="139">
        <f t="shared" si="7"/>
        <v>24</v>
      </c>
      <c r="AI31" s="139">
        <f t="shared" si="9"/>
        <v>1884</v>
      </c>
      <c r="AJ31" s="109">
        <f t="shared" si="8"/>
        <v>1884</v>
      </c>
      <c r="AM31" t="b">
        <f>D31='15.02.2022 Смета'!D34</f>
        <v>1</v>
      </c>
      <c r="AN31" t="b">
        <f>F31='15.02.2022 Смета'!E34</f>
        <v>1</v>
      </c>
      <c r="AO31" t="b">
        <f>G31='15.02.2022 Смета'!F34</f>
        <v>1</v>
      </c>
      <c r="AP31" t="b">
        <f>H31='15.02.2022 Смета'!G34</f>
        <v>1</v>
      </c>
    </row>
    <row r="32" spans="1:42" x14ac:dyDescent="0.25">
      <c r="A32" s="106"/>
      <c r="B32" s="96"/>
      <c r="C32" s="97"/>
      <c r="D32" s="179" t="s">
        <v>838</v>
      </c>
      <c r="E32" s="99"/>
      <c r="F32" s="99"/>
      <c r="G32" s="99"/>
      <c r="H32" s="99"/>
      <c r="I32" s="99"/>
      <c r="J32" s="99"/>
      <c r="K32" s="99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2"/>
      <c r="AE32" s="79"/>
      <c r="AF32" s="79"/>
      <c r="AG32" s="153"/>
      <c r="AH32" s="151"/>
      <c r="AI32" s="151"/>
      <c r="AJ32" s="164"/>
      <c r="AM32" t="b">
        <f>D32='15.02.2022 Смета'!D35</f>
        <v>1</v>
      </c>
      <c r="AN32" t="b">
        <f>F32='15.02.2022 Смета'!E35</f>
        <v>1</v>
      </c>
      <c r="AO32" t="b">
        <f>G32='15.02.2022 Смета'!F35</f>
        <v>1</v>
      </c>
      <c r="AP32" t="b">
        <f>H32='15.02.2022 Смета'!G35</f>
        <v>1</v>
      </c>
    </row>
    <row r="33" spans="1:42" ht="16.149999999999999" customHeight="1" x14ac:dyDescent="0.25">
      <c r="A33" s="108">
        <v>23</v>
      </c>
      <c r="B33" s="8" t="s">
        <v>184</v>
      </c>
      <c r="C33" s="21" t="s">
        <v>128</v>
      </c>
      <c r="D33" s="22" t="s">
        <v>180</v>
      </c>
      <c r="E33" s="21" t="s">
        <v>320</v>
      </c>
      <c r="F33" s="35">
        <v>44606</v>
      </c>
      <c r="G33" s="35">
        <v>44611</v>
      </c>
      <c r="H33" s="21" t="s">
        <v>319</v>
      </c>
      <c r="I33" s="38" t="s">
        <v>320</v>
      </c>
      <c r="J33" s="35">
        <v>44606</v>
      </c>
      <c r="K33" s="35">
        <v>44611</v>
      </c>
      <c r="L33" s="10"/>
      <c r="M33" s="10">
        <v>3400</v>
      </c>
      <c r="N33" s="10">
        <f t="shared" si="10"/>
        <v>0</v>
      </c>
      <c r="O33" s="10"/>
      <c r="P33" s="10">
        <v>2900</v>
      </c>
      <c r="Q33" s="10">
        <f t="shared" si="11"/>
        <v>0</v>
      </c>
      <c r="R33" s="10"/>
      <c r="S33" s="10">
        <v>2800</v>
      </c>
      <c r="T33" s="10">
        <f t="shared" si="12"/>
        <v>0</v>
      </c>
      <c r="U33" s="10">
        <v>16</v>
      </c>
      <c r="V33" s="10">
        <v>150</v>
      </c>
      <c r="W33" s="10">
        <f t="shared" si="3"/>
        <v>2400</v>
      </c>
      <c r="X33" s="10">
        <v>16</v>
      </c>
      <c r="Y33" s="10">
        <v>150</v>
      </c>
      <c r="Z33" s="10">
        <f t="shared" si="4"/>
        <v>2400</v>
      </c>
      <c r="AA33" s="10">
        <v>16</v>
      </c>
      <c r="AB33" s="10">
        <v>150</v>
      </c>
      <c r="AC33" s="10">
        <f t="shared" si="5"/>
        <v>2400</v>
      </c>
      <c r="AD33" s="11"/>
      <c r="AE33" s="26">
        <v>7</v>
      </c>
      <c r="AF33" s="7">
        <f t="shared" si="13"/>
        <v>0</v>
      </c>
      <c r="AG33" s="152">
        <v>1</v>
      </c>
      <c r="AH33" s="139">
        <f t="shared" si="7"/>
        <v>48</v>
      </c>
      <c r="AI33" s="139">
        <f t="shared" si="9"/>
        <v>7200</v>
      </c>
      <c r="AJ33" s="109">
        <f t="shared" si="8"/>
        <v>7200</v>
      </c>
      <c r="AM33" t="b">
        <f>D33='15.02.2022 Смета'!D36</f>
        <v>1</v>
      </c>
      <c r="AN33" t="b">
        <f>F33='15.02.2022 Смета'!E36</f>
        <v>1</v>
      </c>
      <c r="AO33" t="b">
        <f>G33='15.02.2022 Смета'!F36</f>
        <v>1</v>
      </c>
      <c r="AP33" t="b">
        <f>H33='15.02.2022 Смета'!G36</f>
        <v>1</v>
      </c>
    </row>
    <row r="34" spans="1:42" ht="16.149999999999999" customHeight="1" x14ac:dyDescent="0.25">
      <c r="A34" s="108">
        <v>24</v>
      </c>
      <c r="B34" s="8" t="s">
        <v>184</v>
      </c>
      <c r="C34" s="21" t="s">
        <v>128</v>
      </c>
      <c r="D34" s="22" t="s">
        <v>174</v>
      </c>
      <c r="E34" s="21" t="s">
        <v>322</v>
      </c>
      <c r="F34" s="35">
        <v>44691</v>
      </c>
      <c r="G34" s="35">
        <v>44696</v>
      </c>
      <c r="H34" s="21" t="s">
        <v>321</v>
      </c>
      <c r="I34" s="22" t="s">
        <v>322</v>
      </c>
      <c r="J34" s="35">
        <v>44691</v>
      </c>
      <c r="K34" s="35">
        <v>44696</v>
      </c>
      <c r="L34" s="10"/>
      <c r="M34" s="10">
        <v>3400</v>
      </c>
      <c r="N34" s="10">
        <f t="shared" si="10"/>
        <v>0</v>
      </c>
      <c r="O34" s="10"/>
      <c r="P34" s="10">
        <v>2900</v>
      </c>
      <c r="Q34" s="10">
        <f t="shared" si="11"/>
        <v>0</v>
      </c>
      <c r="R34" s="10"/>
      <c r="S34" s="10">
        <v>2800</v>
      </c>
      <c r="T34" s="10">
        <f t="shared" si="12"/>
        <v>0</v>
      </c>
      <c r="U34" s="10">
        <v>16</v>
      </c>
      <c r="V34" s="10">
        <v>150</v>
      </c>
      <c r="W34" s="10">
        <f t="shared" si="3"/>
        <v>2400</v>
      </c>
      <c r="X34" s="10">
        <v>16</v>
      </c>
      <c r="Y34" s="10">
        <v>150</v>
      </c>
      <c r="Z34" s="10">
        <f t="shared" si="4"/>
        <v>2400</v>
      </c>
      <c r="AA34" s="10">
        <v>16</v>
      </c>
      <c r="AB34" s="10">
        <v>150</v>
      </c>
      <c r="AC34" s="10">
        <f t="shared" si="5"/>
        <v>2400</v>
      </c>
      <c r="AD34" s="11">
        <v>51</v>
      </c>
      <c r="AE34" s="26">
        <v>7</v>
      </c>
      <c r="AF34" s="7">
        <f t="shared" si="13"/>
        <v>357</v>
      </c>
      <c r="AG34" s="152">
        <v>1</v>
      </c>
      <c r="AH34" s="139">
        <f t="shared" si="7"/>
        <v>99</v>
      </c>
      <c r="AI34" s="139">
        <f t="shared" si="9"/>
        <v>7557</v>
      </c>
      <c r="AJ34" s="109">
        <f t="shared" si="8"/>
        <v>7557</v>
      </c>
      <c r="AM34" t="b">
        <f>D34='15.02.2022 Смета'!D37</f>
        <v>1</v>
      </c>
      <c r="AN34" t="b">
        <f>F34='15.02.2022 Смета'!E37</f>
        <v>1</v>
      </c>
      <c r="AO34" t="b">
        <f>G34='15.02.2022 Смета'!F37</f>
        <v>1</v>
      </c>
      <c r="AP34" t="b">
        <f>H34='15.02.2022 Смета'!G37</f>
        <v>1</v>
      </c>
    </row>
    <row r="35" spans="1:42" ht="16.149999999999999" customHeight="1" x14ac:dyDescent="0.25">
      <c r="A35" s="108">
        <v>25</v>
      </c>
      <c r="B35" s="8" t="s">
        <v>184</v>
      </c>
      <c r="C35" s="21" t="s">
        <v>128</v>
      </c>
      <c r="D35" s="22" t="s">
        <v>553</v>
      </c>
      <c r="E35" s="21" t="s">
        <v>695</v>
      </c>
      <c r="F35" s="35">
        <v>44746</v>
      </c>
      <c r="G35" s="35">
        <v>44751</v>
      </c>
      <c r="H35" s="21" t="s">
        <v>321</v>
      </c>
      <c r="I35" s="22" t="s">
        <v>695</v>
      </c>
      <c r="J35" s="35">
        <v>44746</v>
      </c>
      <c r="K35" s="35">
        <v>44751</v>
      </c>
      <c r="L35" s="10">
        <v>1</v>
      </c>
      <c r="M35" s="10">
        <v>3400</v>
      </c>
      <c r="N35" s="10">
        <f t="shared" si="10"/>
        <v>3400</v>
      </c>
      <c r="O35" s="10">
        <v>1</v>
      </c>
      <c r="P35" s="10">
        <v>2900</v>
      </c>
      <c r="Q35" s="10">
        <f t="shared" si="11"/>
        <v>2900</v>
      </c>
      <c r="R35" s="10">
        <v>1</v>
      </c>
      <c r="S35" s="10">
        <v>2800</v>
      </c>
      <c r="T35" s="10">
        <f t="shared" si="12"/>
        <v>2800</v>
      </c>
      <c r="U35" s="10">
        <v>16</v>
      </c>
      <c r="V35" s="10">
        <v>150</v>
      </c>
      <c r="W35" s="10">
        <f t="shared" si="3"/>
        <v>2400</v>
      </c>
      <c r="X35" s="10">
        <v>16</v>
      </c>
      <c r="Y35" s="10">
        <v>150</v>
      </c>
      <c r="Z35" s="10">
        <f t="shared" si="4"/>
        <v>2400</v>
      </c>
      <c r="AA35" s="10">
        <v>16</v>
      </c>
      <c r="AB35" s="10">
        <v>150</v>
      </c>
      <c r="AC35" s="10">
        <f t="shared" si="5"/>
        <v>2400</v>
      </c>
      <c r="AD35" s="11">
        <v>51</v>
      </c>
      <c r="AE35" s="26">
        <v>7</v>
      </c>
      <c r="AF35" s="7">
        <f t="shared" si="13"/>
        <v>357</v>
      </c>
      <c r="AG35" s="152">
        <v>1</v>
      </c>
      <c r="AH35" s="139">
        <f t="shared" si="7"/>
        <v>102</v>
      </c>
      <c r="AI35" s="139">
        <f t="shared" si="9"/>
        <v>16657</v>
      </c>
      <c r="AJ35" s="109">
        <f t="shared" si="8"/>
        <v>16657</v>
      </c>
      <c r="AM35" t="b">
        <f>D35='15.02.2022 Смета'!D38</f>
        <v>1</v>
      </c>
      <c r="AN35" t="b">
        <f>F35='15.02.2022 Смета'!E38</f>
        <v>1</v>
      </c>
      <c r="AO35" t="b">
        <f>G35='15.02.2022 Смета'!F38</f>
        <v>1</v>
      </c>
      <c r="AP35" t="b">
        <f>H35='15.02.2022 Смета'!G38</f>
        <v>1</v>
      </c>
    </row>
    <row r="36" spans="1:42" x14ac:dyDescent="0.25">
      <c r="A36" s="106"/>
      <c r="B36" s="96"/>
      <c r="C36" s="97"/>
      <c r="D36" s="179" t="s">
        <v>839</v>
      </c>
      <c r="E36" s="99"/>
      <c r="F36" s="99"/>
      <c r="G36" s="99"/>
      <c r="H36" s="99"/>
      <c r="I36" s="99"/>
      <c r="J36" s="99"/>
      <c r="K36" s="99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2"/>
      <c r="AE36" s="79"/>
      <c r="AF36" s="79"/>
      <c r="AG36" s="153"/>
      <c r="AH36" s="151"/>
      <c r="AI36" s="151"/>
      <c r="AJ36" s="164"/>
      <c r="AM36" t="b">
        <f>D36='15.02.2022 Смета'!D39</f>
        <v>1</v>
      </c>
      <c r="AN36" t="b">
        <f>F36='15.02.2022 Смета'!E39</f>
        <v>1</v>
      </c>
      <c r="AO36" t="b">
        <f>G36='15.02.2022 Смета'!F39</f>
        <v>1</v>
      </c>
      <c r="AP36" t="b">
        <f>H36='15.02.2022 Смета'!G39</f>
        <v>1</v>
      </c>
    </row>
    <row r="37" spans="1:42" ht="16.149999999999999" customHeight="1" x14ac:dyDescent="0.25">
      <c r="A37" s="108">
        <v>26</v>
      </c>
      <c r="B37" s="8" t="s">
        <v>18</v>
      </c>
      <c r="C37" s="21" t="s">
        <v>126</v>
      </c>
      <c r="D37" s="22" t="s">
        <v>73</v>
      </c>
      <c r="E37" s="21" t="s">
        <v>474</v>
      </c>
      <c r="F37" s="35">
        <v>44606</v>
      </c>
      <c r="G37" s="35">
        <v>44609</v>
      </c>
      <c r="H37" s="21" t="s">
        <v>332</v>
      </c>
      <c r="I37" s="22" t="s">
        <v>474</v>
      </c>
      <c r="J37" s="35">
        <v>44606</v>
      </c>
      <c r="K37" s="35">
        <v>44609</v>
      </c>
      <c r="L37" s="11"/>
      <c r="M37" s="10">
        <v>3400</v>
      </c>
      <c r="N37" s="10">
        <f t="shared" si="10"/>
        <v>0</v>
      </c>
      <c r="O37" s="10"/>
      <c r="P37" s="10">
        <v>2900</v>
      </c>
      <c r="Q37" s="10">
        <f t="shared" si="11"/>
        <v>0</v>
      </c>
      <c r="R37" s="10"/>
      <c r="S37" s="10">
        <v>2800</v>
      </c>
      <c r="T37" s="10">
        <f t="shared" si="12"/>
        <v>0</v>
      </c>
      <c r="U37" s="10">
        <v>3</v>
      </c>
      <c r="V37" s="10">
        <v>150</v>
      </c>
      <c r="W37" s="10">
        <f t="shared" si="3"/>
        <v>450</v>
      </c>
      <c r="X37" s="10">
        <v>3</v>
      </c>
      <c r="Y37" s="10">
        <v>150</v>
      </c>
      <c r="Z37" s="10">
        <f t="shared" si="4"/>
        <v>450</v>
      </c>
      <c r="AA37" s="10">
        <v>3</v>
      </c>
      <c r="AB37" s="10">
        <v>150</v>
      </c>
      <c r="AC37" s="10">
        <f t="shared" si="5"/>
        <v>450</v>
      </c>
      <c r="AD37" s="11"/>
      <c r="AE37" s="26">
        <v>7</v>
      </c>
      <c r="AF37" s="7">
        <f t="shared" si="13"/>
        <v>0</v>
      </c>
      <c r="AG37" s="152">
        <v>1</v>
      </c>
      <c r="AH37" s="139">
        <f t="shared" si="7"/>
        <v>9</v>
      </c>
      <c r="AI37" s="139">
        <f t="shared" si="9"/>
        <v>1350</v>
      </c>
      <c r="AJ37" s="109">
        <f t="shared" si="8"/>
        <v>1350</v>
      </c>
      <c r="AM37" t="b">
        <f>D37='15.02.2022 Смета'!D40</f>
        <v>1</v>
      </c>
      <c r="AN37" t="b">
        <f>F37='15.02.2022 Смета'!E40</f>
        <v>1</v>
      </c>
      <c r="AO37" t="b">
        <f>G37='15.02.2022 Смета'!F40</f>
        <v>1</v>
      </c>
      <c r="AP37" t="b">
        <f>H37='15.02.2022 Смета'!G40</f>
        <v>1</v>
      </c>
    </row>
    <row r="38" spans="1:42" ht="16.149999999999999" customHeight="1" x14ac:dyDescent="0.25">
      <c r="A38" s="108">
        <v>27</v>
      </c>
      <c r="B38" s="8" t="s">
        <v>18</v>
      </c>
      <c r="C38" s="21" t="s">
        <v>126</v>
      </c>
      <c r="D38" s="22" t="s">
        <v>286</v>
      </c>
      <c r="E38" s="21" t="s">
        <v>696</v>
      </c>
      <c r="F38" s="35">
        <v>44606</v>
      </c>
      <c r="G38" s="35">
        <v>44609</v>
      </c>
      <c r="H38" s="21" t="s">
        <v>332</v>
      </c>
      <c r="I38" s="22" t="s">
        <v>696</v>
      </c>
      <c r="J38" s="35">
        <v>44606</v>
      </c>
      <c r="K38" s="35">
        <v>44609</v>
      </c>
      <c r="L38" s="11"/>
      <c r="M38" s="10">
        <v>3400</v>
      </c>
      <c r="N38" s="10">
        <f t="shared" si="10"/>
        <v>0</v>
      </c>
      <c r="O38" s="10"/>
      <c r="P38" s="10">
        <v>2900</v>
      </c>
      <c r="Q38" s="10">
        <f t="shared" si="11"/>
        <v>0</v>
      </c>
      <c r="R38" s="10"/>
      <c r="S38" s="10">
        <v>2800</v>
      </c>
      <c r="T38" s="10">
        <f t="shared" si="12"/>
        <v>0</v>
      </c>
      <c r="U38" s="10">
        <v>3</v>
      </c>
      <c r="V38" s="10">
        <v>150</v>
      </c>
      <c r="W38" s="10">
        <f t="shared" si="3"/>
        <v>450</v>
      </c>
      <c r="X38" s="10">
        <v>3</v>
      </c>
      <c r="Y38" s="10">
        <v>150</v>
      </c>
      <c r="Z38" s="10">
        <f t="shared" si="4"/>
        <v>450</v>
      </c>
      <c r="AA38" s="10">
        <v>3</v>
      </c>
      <c r="AB38" s="10">
        <v>150</v>
      </c>
      <c r="AC38" s="10">
        <f t="shared" si="5"/>
        <v>450</v>
      </c>
      <c r="AD38" s="11"/>
      <c r="AE38" s="26">
        <v>7</v>
      </c>
      <c r="AF38" s="7">
        <f t="shared" si="13"/>
        <v>0</v>
      </c>
      <c r="AG38" s="152">
        <v>1</v>
      </c>
      <c r="AH38" s="139">
        <f t="shared" si="7"/>
        <v>9</v>
      </c>
      <c r="AI38" s="139">
        <f t="shared" si="9"/>
        <v>1350</v>
      </c>
      <c r="AJ38" s="109">
        <f t="shared" si="8"/>
        <v>1350</v>
      </c>
      <c r="AM38" t="b">
        <f>D38='15.02.2022 Смета'!D41</f>
        <v>1</v>
      </c>
      <c r="AN38" t="b">
        <f>F38='15.02.2022 Смета'!E41</f>
        <v>1</v>
      </c>
      <c r="AO38" t="b">
        <f>G38='15.02.2022 Смета'!F41</f>
        <v>1</v>
      </c>
      <c r="AP38" t="b">
        <f>H38='15.02.2022 Смета'!G41</f>
        <v>0</v>
      </c>
    </row>
    <row r="39" spans="1:42" ht="16.149999999999999" customHeight="1" x14ac:dyDescent="0.25">
      <c r="A39" s="108">
        <v>28</v>
      </c>
      <c r="B39" s="8" t="s">
        <v>18</v>
      </c>
      <c r="C39" s="21" t="s">
        <v>126</v>
      </c>
      <c r="D39" s="22" t="s">
        <v>287</v>
      </c>
      <c r="E39" s="21" t="s">
        <v>327</v>
      </c>
      <c r="F39" s="35">
        <v>44609</v>
      </c>
      <c r="G39" s="35">
        <v>44612</v>
      </c>
      <c r="H39" s="21" t="s">
        <v>699</v>
      </c>
      <c r="I39" s="22" t="s">
        <v>327</v>
      </c>
      <c r="J39" s="35">
        <v>44609</v>
      </c>
      <c r="K39" s="35">
        <v>44612</v>
      </c>
      <c r="L39" s="11"/>
      <c r="M39" s="10">
        <v>3400</v>
      </c>
      <c r="N39" s="10">
        <f t="shared" si="10"/>
        <v>0</v>
      </c>
      <c r="O39" s="10"/>
      <c r="P39" s="10">
        <v>2900</v>
      </c>
      <c r="Q39" s="10">
        <f t="shared" si="11"/>
        <v>0</v>
      </c>
      <c r="R39" s="10"/>
      <c r="S39" s="10">
        <v>2800</v>
      </c>
      <c r="T39" s="10">
        <f t="shared" si="12"/>
        <v>0</v>
      </c>
      <c r="U39" s="10">
        <v>3</v>
      </c>
      <c r="V39" s="10">
        <v>150</v>
      </c>
      <c r="W39" s="10">
        <f t="shared" si="3"/>
        <v>450</v>
      </c>
      <c r="X39" s="10">
        <v>3</v>
      </c>
      <c r="Y39" s="10">
        <v>150</v>
      </c>
      <c r="Z39" s="10">
        <f t="shared" si="4"/>
        <v>450</v>
      </c>
      <c r="AA39" s="10">
        <v>3</v>
      </c>
      <c r="AB39" s="10">
        <v>150</v>
      </c>
      <c r="AC39" s="10">
        <f t="shared" si="5"/>
        <v>450</v>
      </c>
      <c r="AD39" s="11"/>
      <c r="AE39" s="26">
        <v>7</v>
      </c>
      <c r="AF39" s="7">
        <f t="shared" si="13"/>
        <v>0</v>
      </c>
      <c r="AG39" s="152">
        <v>1</v>
      </c>
      <c r="AH39" s="139">
        <f t="shared" si="7"/>
        <v>9</v>
      </c>
      <c r="AI39" s="139">
        <f t="shared" si="9"/>
        <v>1350</v>
      </c>
      <c r="AJ39" s="109">
        <f t="shared" si="8"/>
        <v>1350</v>
      </c>
      <c r="AM39" t="b">
        <f>D39='15.02.2022 Смета'!D42</f>
        <v>1</v>
      </c>
      <c r="AN39" t="b">
        <f>F39='15.02.2022 Смета'!E42</f>
        <v>1</v>
      </c>
      <c r="AO39" t="b">
        <f>G39='15.02.2022 Смета'!F42</f>
        <v>1</v>
      </c>
      <c r="AP39" t="b">
        <f>H39='15.02.2022 Смета'!G42</f>
        <v>1</v>
      </c>
    </row>
    <row r="40" spans="1:42" ht="27" customHeight="1" x14ac:dyDescent="0.25">
      <c r="A40" s="112">
        <v>29</v>
      </c>
      <c r="B40" s="8" t="s">
        <v>18</v>
      </c>
      <c r="C40" s="21" t="s">
        <v>126</v>
      </c>
      <c r="D40" s="22" t="s">
        <v>288</v>
      </c>
      <c r="E40" s="21" t="s">
        <v>526</v>
      </c>
      <c r="F40" s="35">
        <v>44609</v>
      </c>
      <c r="G40" s="35">
        <v>44612</v>
      </c>
      <c r="H40" s="21" t="s">
        <v>332</v>
      </c>
      <c r="I40" s="22" t="s">
        <v>526</v>
      </c>
      <c r="J40" s="35">
        <v>44609</v>
      </c>
      <c r="K40" s="35">
        <v>44612</v>
      </c>
      <c r="L40" s="11"/>
      <c r="M40" s="10">
        <v>3400</v>
      </c>
      <c r="N40" s="10">
        <f t="shared" si="10"/>
        <v>0</v>
      </c>
      <c r="O40" s="10"/>
      <c r="P40" s="10">
        <v>2900</v>
      </c>
      <c r="Q40" s="10">
        <f t="shared" si="11"/>
        <v>0</v>
      </c>
      <c r="R40" s="10"/>
      <c r="S40" s="10">
        <v>2800</v>
      </c>
      <c r="T40" s="10">
        <f t="shared" si="12"/>
        <v>0</v>
      </c>
      <c r="U40" s="10">
        <v>3</v>
      </c>
      <c r="V40" s="10">
        <v>150</v>
      </c>
      <c r="W40" s="10">
        <f t="shared" si="3"/>
        <v>450</v>
      </c>
      <c r="X40" s="10">
        <v>3</v>
      </c>
      <c r="Y40" s="10">
        <v>150</v>
      </c>
      <c r="Z40" s="10">
        <f t="shared" si="4"/>
        <v>450</v>
      </c>
      <c r="AA40" s="10">
        <v>3</v>
      </c>
      <c r="AB40" s="10">
        <v>150</v>
      </c>
      <c r="AC40" s="10">
        <f t="shared" si="5"/>
        <v>450</v>
      </c>
      <c r="AD40" s="11"/>
      <c r="AE40" s="26">
        <v>7</v>
      </c>
      <c r="AF40" s="7">
        <f t="shared" si="13"/>
        <v>0</v>
      </c>
      <c r="AG40" s="152">
        <v>1</v>
      </c>
      <c r="AH40" s="139">
        <f t="shared" si="7"/>
        <v>9</v>
      </c>
      <c r="AI40" s="139">
        <f t="shared" si="9"/>
        <v>1350</v>
      </c>
      <c r="AJ40" s="109">
        <f t="shared" si="8"/>
        <v>1350</v>
      </c>
      <c r="AM40" t="b">
        <f>D40='15.02.2022 Смета'!D43</f>
        <v>1</v>
      </c>
      <c r="AN40" t="b">
        <f>F40='15.02.2022 Смета'!E43</f>
        <v>1</v>
      </c>
      <c r="AO40" t="b">
        <f>G40='15.02.2022 Смета'!F43</f>
        <v>1</v>
      </c>
      <c r="AP40" t="b">
        <f>H40='15.02.2022 Смета'!G43</f>
        <v>1</v>
      </c>
    </row>
    <row r="41" spans="1:42" ht="16.149999999999999" customHeight="1" x14ac:dyDescent="0.25">
      <c r="A41" s="108">
        <v>30</v>
      </c>
      <c r="B41" s="8" t="s">
        <v>13</v>
      </c>
      <c r="C41" s="21" t="s">
        <v>126</v>
      </c>
      <c r="D41" s="22" t="s">
        <v>62</v>
      </c>
      <c r="E41" s="21" t="s">
        <v>329</v>
      </c>
      <c r="F41" s="35">
        <v>44663</v>
      </c>
      <c r="G41" s="35">
        <v>44668</v>
      </c>
      <c r="H41" s="21" t="s">
        <v>331</v>
      </c>
      <c r="I41" s="38" t="s">
        <v>329</v>
      </c>
      <c r="J41" s="35">
        <v>44663</v>
      </c>
      <c r="K41" s="35">
        <v>44668</v>
      </c>
      <c r="L41" s="10"/>
      <c r="M41" s="10">
        <v>3400</v>
      </c>
      <c r="N41" s="10">
        <f t="shared" si="10"/>
        <v>0</v>
      </c>
      <c r="O41" s="10"/>
      <c r="P41" s="10">
        <v>2900</v>
      </c>
      <c r="Q41" s="10">
        <f t="shared" si="11"/>
        <v>0</v>
      </c>
      <c r="R41" s="10"/>
      <c r="S41" s="10">
        <v>2800</v>
      </c>
      <c r="T41" s="10">
        <f t="shared" si="12"/>
        <v>0</v>
      </c>
      <c r="U41" s="10">
        <v>14</v>
      </c>
      <c r="V41" s="10">
        <v>150</v>
      </c>
      <c r="W41" s="10">
        <f t="shared" si="3"/>
        <v>2100</v>
      </c>
      <c r="X41" s="10">
        <v>14</v>
      </c>
      <c r="Y41" s="10">
        <v>150</v>
      </c>
      <c r="Z41" s="10">
        <f t="shared" si="4"/>
        <v>2100</v>
      </c>
      <c r="AA41" s="10">
        <v>14</v>
      </c>
      <c r="AB41" s="10">
        <v>150</v>
      </c>
      <c r="AC41" s="10">
        <f t="shared" si="5"/>
        <v>2100</v>
      </c>
      <c r="AD41" s="11">
        <v>45</v>
      </c>
      <c r="AE41" s="26">
        <v>7</v>
      </c>
      <c r="AF41" s="7">
        <f t="shared" si="13"/>
        <v>315</v>
      </c>
      <c r="AG41" s="152">
        <v>1</v>
      </c>
      <c r="AH41" s="139">
        <f t="shared" si="7"/>
        <v>87</v>
      </c>
      <c r="AI41" s="139">
        <f t="shared" si="9"/>
        <v>6615</v>
      </c>
      <c r="AJ41" s="109">
        <f t="shared" si="8"/>
        <v>6615</v>
      </c>
      <c r="AM41" t="b">
        <f>D41='15.02.2022 Смета'!D44</f>
        <v>1</v>
      </c>
      <c r="AN41" t="b">
        <f>F41='15.02.2022 Смета'!E44</f>
        <v>1</v>
      </c>
      <c r="AO41" t="b">
        <f>G41='15.02.2022 Смета'!F44</f>
        <v>1</v>
      </c>
      <c r="AP41" t="b">
        <f>H41='15.02.2022 Смета'!G44</f>
        <v>1</v>
      </c>
    </row>
    <row r="42" spans="1:42" ht="16.149999999999999" customHeight="1" x14ac:dyDescent="0.25">
      <c r="A42" s="108">
        <v>31</v>
      </c>
      <c r="B42" s="8" t="s">
        <v>13</v>
      </c>
      <c r="C42" s="21" t="s">
        <v>126</v>
      </c>
      <c r="D42" s="22" t="s">
        <v>61</v>
      </c>
      <c r="E42" s="21" t="s">
        <v>330</v>
      </c>
      <c r="F42" s="35">
        <v>44669</v>
      </c>
      <c r="G42" s="35">
        <v>44674</v>
      </c>
      <c r="H42" s="21" t="s">
        <v>331</v>
      </c>
      <c r="I42" s="38" t="s">
        <v>330</v>
      </c>
      <c r="J42" s="35">
        <v>44669</v>
      </c>
      <c r="K42" s="35">
        <v>44674</v>
      </c>
      <c r="L42" s="10"/>
      <c r="M42" s="10">
        <v>3400</v>
      </c>
      <c r="N42" s="10">
        <f t="shared" si="10"/>
        <v>0</v>
      </c>
      <c r="O42" s="10"/>
      <c r="P42" s="10">
        <v>2900</v>
      </c>
      <c r="Q42" s="10">
        <f t="shared" si="11"/>
        <v>0</v>
      </c>
      <c r="R42" s="10"/>
      <c r="S42" s="10">
        <v>2800</v>
      </c>
      <c r="T42" s="10">
        <f t="shared" si="12"/>
        <v>0</v>
      </c>
      <c r="U42" s="10">
        <v>14</v>
      </c>
      <c r="V42" s="10">
        <v>150</v>
      </c>
      <c r="W42" s="10">
        <f t="shared" si="3"/>
        <v>2100</v>
      </c>
      <c r="X42" s="10">
        <v>14</v>
      </c>
      <c r="Y42" s="10">
        <v>150</v>
      </c>
      <c r="Z42" s="10">
        <f t="shared" si="4"/>
        <v>2100</v>
      </c>
      <c r="AA42" s="10">
        <v>14</v>
      </c>
      <c r="AB42" s="10">
        <v>150</v>
      </c>
      <c r="AC42" s="10">
        <f t="shared" si="5"/>
        <v>2100</v>
      </c>
      <c r="AD42" s="11">
        <v>45</v>
      </c>
      <c r="AE42" s="26">
        <v>7</v>
      </c>
      <c r="AF42" s="7">
        <f t="shared" si="13"/>
        <v>315</v>
      </c>
      <c r="AG42" s="152">
        <v>1</v>
      </c>
      <c r="AH42" s="139">
        <f t="shared" si="7"/>
        <v>87</v>
      </c>
      <c r="AI42" s="139">
        <f t="shared" si="9"/>
        <v>6615</v>
      </c>
      <c r="AJ42" s="109">
        <f t="shared" si="8"/>
        <v>6615</v>
      </c>
      <c r="AM42" t="b">
        <f>D42='15.02.2022 Смета'!D45</f>
        <v>1</v>
      </c>
      <c r="AN42" t="b">
        <f>F42='15.02.2022 Смета'!E45</f>
        <v>1</v>
      </c>
      <c r="AO42" t="b">
        <f>G42='15.02.2022 Смета'!F45</f>
        <v>1</v>
      </c>
      <c r="AP42" t="b">
        <f>H42='15.02.2022 Смета'!G45</f>
        <v>1</v>
      </c>
    </row>
    <row r="43" spans="1:42" ht="16.149999999999999" customHeight="1" x14ac:dyDescent="0.25">
      <c r="A43" s="114">
        <v>32</v>
      </c>
      <c r="B43" s="8" t="s">
        <v>18</v>
      </c>
      <c r="C43" s="21" t="s">
        <v>126</v>
      </c>
      <c r="D43" s="22" t="s">
        <v>74</v>
      </c>
      <c r="E43" s="21" t="s">
        <v>340</v>
      </c>
      <c r="F43" s="35">
        <v>44683</v>
      </c>
      <c r="G43" s="35">
        <v>44597</v>
      </c>
      <c r="H43" s="21" t="s">
        <v>332</v>
      </c>
      <c r="I43" s="22" t="s">
        <v>340</v>
      </c>
      <c r="J43" s="35">
        <v>44683</v>
      </c>
      <c r="K43" s="35">
        <v>44597</v>
      </c>
      <c r="L43" s="10"/>
      <c r="M43" s="10">
        <v>3400</v>
      </c>
      <c r="N43" s="10">
        <f t="shared" si="10"/>
        <v>0</v>
      </c>
      <c r="O43" s="10"/>
      <c r="P43" s="10">
        <v>2900</v>
      </c>
      <c r="Q43" s="10">
        <f t="shared" si="11"/>
        <v>0</v>
      </c>
      <c r="R43" s="10"/>
      <c r="S43" s="10">
        <v>2800</v>
      </c>
      <c r="T43" s="10">
        <f t="shared" si="12"/>
        <v>0</v>
      </c>
      <c r="U43" s="10">
        <v>6</v>
      </c>
      <c r="V43" s="10">
        <v>150</v>
      </c>
      <c r="W43" s="10">
        <f t="shared" si="3"/>
        <v>900</v>
      </c>
      <c r="X43" s="10">
        <v>6</v>
      </c>
      <c r="Y43" s="10">
        <v>150</v>
      </c>
      <c r="Z43" s="10">
        <f t="shared" si="4"/>
        <v>900</v>
      </c>
      <c r="AA43" s="10">
        <v>6</v>
      </c>
      <c r="AB43" s="10">
        <v>150</v>
      </c>
      <c r="AC43" s="10">
        <f t="shared" si="5"/>
        <v>900</v>
      </c>
      <c r="AD43" s="11"/>
      <c r="AE43" s="26">
        <v>7</v>
      </c>
      <c r="AF43" s="7">
        <f t="shared" si="13"/>
        <v>0</v>
      </c>
      <c r="AG43" s="152">
        <v>1</v>
      </c>
      <c r="AH43" s="139">
        <f t="shared" si="7"/>
        <v>18</v>
      </c>
      <c r="AI43" s="139">
        <f t="shared" si="9"/>
        <v>2700</v>
      </c>
      <c r="AJ43" s="109">
        <f t="shared" si="8"/>
        <v>2700</v>
      </c>
      <c r="AM43" t="b">
        <f>D43='15.02.2022 Смета'!D46</f>
        <v>1</v>
      </c>
      <c r="AN43" t="b">
        <f>F43='15.02.2022 Смета'!E46</f>
        <v>1</v>
      </c>
      <c r="AO43" t="b">
        <f>G43='15.02.2022 Смета'!F46</f>
        <v>1</v>
      </c>
      <c r="AP43" t="b">
        <f>H43='15.02.2022 Смета'!G46</f>
        <v>1</v>
      </c>
    </row>
    <row r="44" spans="1:42" ht="27" customHeight="1" x14ac:dyDescent="0.25">
      <c r="A44" s="108">
        <v>33</v>
      </c>
      <c r="B44" s="8" t="s">
        <v>18</v>
      </c>
      <c r="C44" s="21" t="s">
        <v>126</v>
      </c>
      <c r="D44" s="22" t="s">
        <v>985</v>
      </c>
      <c r="E44" s="21" t="s">
        <v>333</v>
      </c>
      <c r="F44" s="35">
        <v>44763</v>
      </c>
      <c r="G44" s="35">
        <v>44766</v>
      </c>
      <c r="H44" s="21" t="s">
        <v>332</v>
      </c>
      <c r="I44" s="38" t="s">
        <v>333</v>
      </c>
      <c r="J44" s="35">
        <v>44763</v>
      </c>
      <c r="K44" s="35">
        <v>44766</v>
      </c>
      <c r="L44" s="10">
        <v>2</v>
      </c>
      <c r="M44" s="10">
        <v>3400</v>
      </c>
      <c r="N44" s="10">
        <f t="shared" si="10"/>
        <v>6800</v>
      </c>
      <c r="O44" s="10">
        <v>2</v>
      </c>
      <c r="P44" s="10">
        <v>2900</v>
      </c>
      <c r="Q44" s="10">
        <f t="shared" si="11"/>
        <v>5800</v>
      </c>
      <c r="R44" s="10">
        <v>2</v>
      </c>
      <c r="S44" s="10">
        <v>2800</v>
      </c>
      <c r="T44" s="10">
        <f t="shared" si="12"/>
        <v>5600</v>
      </c>
      <c r="U44" s="10">
        <v>6</v>
      </c>
      <c r="V44" s="10">
        <v>150</v>
      </c>
      <c r="W44" s="10">
        <f t="shared" si="3"/>
        <v>900</v>
      </c>
      <c r="X44" s="10">
        <v>6</v>
      </c>
      <c r="Y44" s="10">
        <v>150</v>
      </c>
      <c r="Z44" s="10">
        <f t="shared" si="4"/>
        <v>900</v>
      </c>
      <c r="AA44" s="10">
        <v>6</v>
      </c>
      <c r="AB44" s="10">
        <v>150</v>
      </c>
      <c r="AC44" s="10">
        <f t="shared" si="5"/>
        <v>900</v>
      </c>
      <c r="AD44" s="11">
        <v>24</v>
      </c>
      <c r="AE44" s="26">
        <v>7</v>
      </c>
      <c r="AF44" s="7">
        <f t="shared" si="13"/>
        <v>168</v>
      </c>
      <c r="AG44" s="152">
        <v>1</v>
      </c>
      <c r="AH44" s="139">
        <f t="shared" si="7"/>
        <v>48</v>
      </c>
      <c r="AI44" s="139">
        <f t="shared" si="9"/>
        <v>21068</v>
      </c>
      <c r="AJ44" s="109">
        <f t="shared" si="8"/>
        <v>21068</v>
      </c>
      <c r="AM44" t="b">
        <f>D44='15.02.2022 Смета'!D47</f>
        <v>0</v>
      </c>
      <c r="AN44" t="b">
        <f>F44='15.02.2022 Смета'!E47</f>
        <v>1</v>
      </c>
      <c r="AO44" t="b">
        <f>G44='15.02.2022 Смета'!F47</f>
        <v>1</v>
      </c>
      <c r="AP44" t="b">
        <f>H44='15.02.2022 Смета'!G47</f>
        <v>1</v>
      </c>
    </row>
    <row r="45" spans="1:42" ht="27" customHeight="1" x14ac:dyDescent="0.25">
      <c r="A45" s="108">
        <v>34</v>
      </c>
      <c r="B45" s="8" t="s">
        <v>18</v>
      </c>
      <c r="C45" s="21" t="s">
        <v>126</v>
      </c>
      <c r="D45" s="22" t="s">
        <v>291</v>
      </c>
      <c r="E45" s="21" t="s">
        <v>1072</v>
      </c>
      <c r="F45" s="35">
        <v>44766</v>
      </c>
      <c r="G45" s="35">
        <v>44769</v>
      </c>
      <c r="H45" s="21" t="s">
        <v>332</v>
      </c>
      <c r="I45" s="38" t="s">
        <v>697</v>
      </c>
      <c r="J45" s="35">
        <v>44766</v>
      </c>
      <c r="K45" s="35">
        <v>44769</v>
      </c>
      <c r="L45" s="11">
        <v>2</v>
      </c>
      <c r="M45" s="10">
        <v>3400</v>
      </c>
      <c r="N45" s="10">
        <f t="shared" si="10"/>
        <v>6800</v>
      </c>
      <c r="O45" s="10">
        <v>2</v>
      </c>
      <c r="P45" s="10">
        <v>2900</v>
      </c>
      <c r="Q45" s="10">
        <f t="shared" si="11"/>
        <v>5800</v>
      </c>
      <c r="R45" s="10">
        <v>2</v>
      </c>
      <c r="S45" s="10">
        <v>2800</v>
      </c>
      <c r="T45" s="10">
        <f t="shared" si="12"/>
        <v>5600</v>
      </c>
      <c r="U45" s="10">
        <v>6</v>
      </c>
      <c r="V45" s="10">
        <v>150</v>
      </c>
      <c r="W45" s="10">
        <f t="shared" si="3"/>
        <v>900</v>
      </c>
      <c r="X45" s="10">
        <v>6</v>
      </c>
      <c r="Y45" s="10">
        <v>150</v>
      </c>
      <c r="Z45" s="10">
        <f t="shared" si="4"/>
        <v>900</v>
      </c>
      <c r="AA45" s="10">
        <v>6</v>
      </c>
      <c r="AB45" s="10">
        <v>150</v>
      </c>
      <c r="AC45" s="10">
        <f t="shared" si="5"/>
        <v>900</v>
      </c>
      <c r="AD45" s="11">
        <v>24</v>
      </c>
      <c r="AE45" s="26">
        <v>7</v>
      </c>
      <c r="AF45" s="7">
        <f t="shared" si="13"/>
        <v>168</v>
      </c>
      <c r="AG45" s="152">
        <v>1</v>
      </c>
      <c r="AH45" s="139">
        <f t="shared" si="7"/>
        <v>48</v>
      </c>
      <c r="AI45" s="139">
        <f t="shared" si="9"/>
        <v>21068</v>
      </c>
      <c r="AJ45" s="109">
        <f t="shared" si="8"/>
        <v>21068</v>
      </c>
      <c r="AM45" t="b">
        <f>D45='15.02.2022 Смета'!D48</f>
        <v>1</v>
      </c>
      <c r="AN45" t="b">
        <f>F45='15.02.2022 Смета'!E48</f>
        <v>1</v>
      </c>
      <c r="AO45" t="b">
        <f>G45='15.02.2022 Смета'!F48</f>
        <v>1</v>
      </c>
      <c r="AP45" t="b">
        <f>H45='15.02.2022 Смета'!G48</f>
        <v>1</v>
      </c>
    </row>
    <row r="46" spans="1:42" ht="16.149999999999999" customHeight="1" x14ac:dyDescent="0.25">
      <c r="A46" s="108">
        <v>35</v>
      </c>
      <c r="B46" s="8" t="s">
        <v>18</v>
      </c>
      <c r="C46" s="21" t="s">
        <v>126</v>
      </c>
      <c r="D46" s="22" t="s">
        <v>292</v>
      </c>
      <c r="E46" s="21" t="s">
        <v>333</v>
      </c>
      <c r="F46" s="35">
        <v>44803</v>
      </c>
      <c r="G46" s="35">
        <v>44806</v>
      </c>
      <c r="H46" s="21" t="s">
        <v>332</v>
      </c>
      <c r="I46" s="22" t="s">
        <v>698</v>
      </c>
      <c r="J46" s="35">
        <v>44803</v>
      </c>
      <c r="K46" s="35">
        <v>44806</v>
      </c>
      <c r="L46" s="11">
        <v>2</v>
      </c>
      <c r="M46" s="10">
        <v>3400</v>
      </c>
      <c r="N46" s="10">
        <f t="shared" si="10"/>
        <v>6800</v>
      </c>
      <c r="O46" s="10">
        <v>2</v>
      </c>
      <c r="P46" s="10">
        <v>2900</v>
      </c>
      <c r="Q46" s="10">
        <f t="shared" si="11"/>
        <v>5800</v>
      </c>
      <c r="R46" s="10">
        <v>2</v>
      </c>
      <c r="S46" s="10">
        <v>2800</v>
      </c>
      <c r="T46" s="10">
        <f t="shared" si="12"/>
        <v>5600</v>
      </c>
      <c r="U46" s="10">
        <v>6</v>
      </c>
      <c r="V46" s="10">
        <v>150</v>
      </c>
      <c r="W46" s="10">
        <f t="shared" si="3"/>
        <v>900</v>
      </c>
      <c r="X46" s="10">
        <v>6</v>
      </c>
      <c r="Y46" s="10">
        <v>150</v>
      </c>
      <c r="Z46" s="10">
        <f t="shared" si="4"/>
        <v>900</v>
      </c>
      <c r="AA46" s="10">
        <v>6</v>
      </c>
      <c r="AB46" s="10">
        <v>150</v>
      </c>
      <c r="AC46" s="10">
        <f t="shared" si="5"/>
        <v>900</v>
      </c>
      <c r="AD46" s="11">
        <v>24</v>
      </c>
      <c r="AE46" s="26">
        <v>7</v>
      </c>
      <c r="AF46" s="7">
        <f t="shared" si="13"/>
        <v>168</v>
      </c>
      <c r="AG46" s="152">
        <v>1</v>
      </c>
      <c r="AH46" s="139">
        <f t="shared" si="7"/>
        <v>48</v>
      </c>
      <c r="AI46" s="139">
        <f t="shared" si="9"/>
        <v>21068</v>
      </c>
      <c r="AJ46" s="109">
        <f t="shared" si="8"/>
        <v>21068</v>
      </c>
      <c r="AM46" t="b">
        <f>D46='15.02.2022 Смета'!D49</f>
        <v>1</v>
      </c>
      <c r="AN46" t="b">
        <f>F46='15.02.2022 Смета'!E49</f>
        <v>1</v>
      </c>
      <c r="AO46" t="b">
        <f>G46='15.02.2022 Смета'!F49</f>
        <v>1</v>
      </c>
      <c r="AP46" t="b">
        <f>H46='15.02.2022 Смета'!G49</f>
        <v>1</v>
      </c>
    </row>
    <row r="47" spans="1:42" ht="16.149999999999999" customHeight="1" x14ac:dyDescent="0.25">
      <c r="A47" s="108">
        <v>36</v>
      </c>
      <c r="B47" s="8" t="s">
        <v>18</v>
      </c>
      <c r="C47" s="21" t="s">
        <v>126</v>
      </c>
      <c r="D47" s="22" t="s">
        <v>75</v>
      </c>
      <c r="E47" s="21" t="s">
        <v>700</v>
      </c>
      <c r="F47" s="35">
        <v>44806</v>
      </c>
      <c r="G47" s="35">
        <v>44809</v>
      </c>
      <c r="H47" s="21" t="s">
        <v>699</v>
      </c>
      <c r="I47" s="38" t="s">
        <v>700</v>
      </c>
      <c r="J47" s="35">
        <v>44806</v>
      </c>
      <c r="K47" s="35">
        <v>44809</v>
      </c>
      <c r="L47" s="10">
        <v>2</v>
      </c>
      <c r="M47" s="10">
        <v>3400</v>
      </c>
      <c r="N47" s="10">
        <f t="shared" si="10"/>
        <v>6800</v>
      </c>
      <c r="O47" s="10">
        <v>2</v>
      </c>
      <c r="P47" s="10">
        <v>2900</v>
      </c>
      <c r="Q47" s="10">
        <f t="shared" si="11"/>
        <v>5800</v>
      </c>
      <c r="R47" s="10">
        <v>2</v>
      </c>
      <c r="S47" s="10">
        <v>2800</v>
      </c>
      <c r="T47" s="10">
        <f t="shared" si="12"/>
        <v>5600</v>
      </c>
      <c r="U47" s="10">
        <v>6</v>
      </c>
      <c r="V47" s="10">
        <v>150</v>
      </c>
      <c r="W47" s="10">
        <f t="shared" si="3"/>
        <v>900</v>
      </c>
      <c r="X47" s="10">
        <v>6</v>
      </c>
      <c r="Y47" s="10">
        <v>150</v>
      </c>
      <c r="Z47" s="10">
        <f t="shared" si="4"/>
        <v>900</v>
      </c>
      <c r="AA47" s="10">
        <v>6</v>
      </c>
      <c r="AB47" s="10">
        <v>150</v>
      </c>
      <c r="AC47" s="10">
        <f t="shared" si="5"/>
        <v>900</v>
      </c>
      <c r="AD47" s="11">
        <v>24</v>
      </c>
      <c r="AE47" s="26">
        <v>7</v>
      </c>
      <c r="AF47" s="7">
        <f t="shared" si="13"/>
        <v>168</v>
      </c>
      <c r="AG47" s="152">
        <v>1</v>
      </c>
      <c r="AH47" s="139">
        <f t="shared" si="7"/>
        <v>48</v>
      </c>
      <c r="AI47" s="139">
        <f t="shared" si="9"/>
        <v>21068</v>
      </c>
      <c r="AJ47" s="109">
        <f t="shared" si="8"/>
        <v>21068</v>
      </c>
      <c r="AM47" t="b">
        <f>D47='15.02.2022 Смета'!D50</f>
        <v>1</v>
      </c>
      <c r="AN47" t="b">
        <f>F47='15.02.2022 Смета'!E50</f>
        <v>1</v>
      </c>
      <c r="AO47" t="b">
        <f>G47='15.02.2022 Смета'!F50</f>
        <v>1</v>
      </c>
      <c r="AP47" t="b">
        <f>H47='15.02.2022 Смета'!G50</f>
        <v>1</v>
      </c>
    </row>
    <row r="48" spans="1:42" ht="26.25" x14ac:dyDescent="0.25">
      <c r="A48" s="108">
        <v>37</v>
      </c>
      <c r="B48" s="8" t="s">
        <v>13</v>
      </c>
      <c r="C48" s="21" t="s">
        <v>126</v>
      </c>
      <c r="D48" s="22" t="s">
        <v>290</v>
      </c>
      <c r="E48" s="21" t="s">
        <v>328</v>
      </c>
      <c r="F48" s="35">
        <v>44817</v>
      </c>
      <c r="G48" s="35">
        <v>44822</v>
      </c>
      <c r="H48" s="21" t="s">
        <v>1073</v>
      </c>
      <c r="I48" s="22" t="s">
        <v>328</v>
      </c>
      <c r="J48" s="35">
        <v>44817</v>
      </c>
      <c r="K48" s="35">
        <v>44822</v>
      </c>
      <c r="L48" s="10">
        <v>1</v>
      </c>
      <c r="M48" s="10">
        <v>3400</v>
      </c>
      <c r="N48" s="10">
        <f t="shared" si="10"/>
        <v>3400</v>
      </c>
      <c r="O48" s="10">
        <v>1</v>
      </c>
      <c r="P48" s="10">
        <v>2900</v>
      </c>
      <c r="Q48" s="10">
        <f t="shared" si="11"/>
        <v>2900</v>
      </c>
      <c r="R48" s="10">
        <v>1</v>
      </c>
      <c r="S48" s="10">
        <v>2800</v>
      </c>
      <c r="T48" s="10">
        <f t="shared" si="12"/>
        <v>2800</v>
      </c>
      <c r="U48" s="10">
        <v>14</v>
      </c>
      <c r="V48" s="10">
        <v>150</v>
      </c>
      <c r="W48" s="10">
        <f t="shared" si="3"/>
        <v>2100</v>
      </c>
      <c r="X48" s="10">
        <v>14</v>
      </c>
      <c r="Y48" s="10">
        <v>150</v>
      </c>
      <c r="Z48" s="10">
        <f t="shared" si="4"/>
        <v>2100</v>
      </c>
      <c r="AA48" s="10">
        <v>14</v>
      </c>
      <c r="AB48" s="10">
        <v>150</v>
      </c>
      <c r="AC48" s="10">
        <f t="shared" si="5"/>
        <v>2100</v>
      </c>
      <c r="AD48" s="11">
        <v>45</v>
      </c>
      <c r="AE48" s="26">
        <v>7</v>
      </c>
      <c r="AF48" s="7">
        <f t="shared" si="13"/>
        <v>315</v>
      </c>
      <c r="AG48" s="152">
        <v>1</v>
      </c>
      <c r="AH48" s="139">
        <f t="shared" si="7"/>
        <v>90</v>
      </c>
      <c r="AI48" s="139">
        <f t="shared" si="9"/>
        <v>15715</v>
      </c>
      <c r="AJ48" s="109">
        <f t="shared" si="8"/>
        <v>15715</v>
      </c>
      <c r="AM48" t="b">
        <f>D48='15.02.2022 Смета'!D51</f>
        <v>1</v>
      </c>
      <c r="AN48" t="b">
        <f>F48='15.02.2022 Смета'!E51</f>
        <v>1</v>
      </c>
      <c r="AO48" t="b">
        <f>G48='15.02.2022 Смета'!F51</f>
        <v>1</v>
      </c>
      <c r="AP48" t="b">
        <f>H48='15.02.2022 Смета'!G51</f>
        <v>0</v>
      </c>
    </row>
    <row r="49" spans="1:42" ht="26.25" x14ac:dyDescent="0.25">
      <c r="A49" s="108">
        <v>38</v>
      </c>
      <c r="B49" s="8" t="s">
        <v>13</v>
      </c>
      <c r="C49" s="21" t="s">
        <v>126</v>
      </c>
      <c r="D49" s="22" t="s">
        <v>289</v>
      </c>
      <c r="E49" s="21" t="s">
        <v>1001</v>
      </c>
      <c r="F49" s="35">
        <v>44824</v>
      </c>
      <c r="G49" s="35">
        <v>44829</v>
      </c>
      <c r="H49" s="21" t="s">
        <v>1073</v>
      </c>
      <c r="I49" s="22" t="s">
        <v>324</v>
      </c>
      <c r="J49" s="35">
        <v>44824</v>
      </c>
      <c r="K49" s="35">
        <v>44829</v>
      </c>
      <c r="L49" s="10">
        <v>1</v>
      </c>
      <c r="M49" s="10">
        <v>3400</v>
      </c>
      <c r="N49" s="10">
        <f t="shared" si="10"/>
        <v>3400</v>
      </c>
      <c r="O49" s="10">
        <v>1</v>
      </c>
      <c r="P49" s="10">
        <v>2900</v>
      </c>
      <c r="Q49" s="10">
        <f t="shared" si="11"/>
        <v>2900</v>
      </c>
      <c r="R49" s="10">
        <v>1</v>
      </c>
      <c r="S49" s="10">
        <v>2800</v>
      </c>
      <c r="T49" s="10">
        <f t="shared" si="12"/>
        <v>2800</v>
      </c>
      <c r="U49" s="10">
        <v>14</v>
      </c>
      <c r="V49" s="10">
        <v>150</v>
      </c>
      <c r="W49" s="10">
        <f t="shared" si="3"/>
        <v>2100</v>
      </c>
      <c r="X49" s="10">
        <v>14</v>
      </c>
      <c r="Y49" s="10">
        <v>150</v>
      </c>
      <c r="Z49" s="10">
        <f t="shared" si="4"/>
        <v>2100</v>
      </c>
      <c r="AA49" s="10">
        <v>14</v>
      </c>
      <c r="AB49" s="10">
        <v>150</v>
      </c>
      <c r="AC49" s="10">
        <f t="shared" si="5"/>
        <v>2100</v>
      </c>
      <c r="AD49" s="11">
        <v>45</v>
      </c>
      <c r="AE49" s="26">
        <v>7</v>
      </c>
      <c r="AF49" s="7">
        <f t="shared" si="13"/>
        <v>315</v>
      </c>
      <c r="AG49" s="152">
        <v>1</v>
      </c>
      <c r="AH49" s="139">
        <f t="shared" si="7"/>
        <v>90</v>
      </c>
      <c r="AI49" s="139">
        <f t="shared" si="9"/>
        <v>15715</v>
      </c>
      <c r="AJ49" s="109">
        <f t="shared" si="8"/>
        <v>15715</v>
      </c>
      <c r="AM49" t="b">
        <f>D49='15.02.2022 Смета'!D52</f>
        <v>1</v>
      </c>
      <c r="AN49" t="b">
        <f>F49='15.02.2022 Смета'!E52</f>
        <v>1</v>
      </c>
      <c r="AO49" t="b">
        <f>G49='15.02.2022 Смета'!F52</f>
        <v>1</v>
      </c>
      <c r="AP49" t="b">
        <f>H49='15.02.2022 Смета'!G52</f>
        <v>0</v>
      </c>
    </row>
    <row r="50" spans="1:42" ht="16.149999999999999" customHeight="1" x14ac:dyDescent="0.25">
      <c r="A50" s="108">
        <v>39</v>
      </c>
      <c r="B50" s="8"/>
      <c r="C50" s="21" t="s">
        <v>126</v>
      </c>
      <c r="D50" s="57" t="s">
        <v>285</v>
      </c>
      <c r="E50" s="9" t="s">
        <v>817</v>
      </c>
      <c r="F50" s="35">
        <v>44831</v>
      </c>
      <c r="G50" s="35">
        <v>44836</v>
      </c>
      <c r="H50" s="21" t="s">
        <v>323</v>
      </c>
      <c r="I50" s="57" t="s">
        <v>817</v>
      </c>
      <c r="J50" s="62">
        <v>44831</v>
      </c>
      <c r="K50" s="62">
        <v>44836</v>
      </c>
      <c r="L50" s="10"/>
      <c r="M50" s="10"/>
      <c r="N50" s="10"/>
      <c r="O50" s="10"/>
      <c r="P50" s="10"/>
      <c r="Q50" s="10"/>
      <c r="R50" s="10"/>
      <c r="S50" s="10"/>
      <c r="T50" s="10"/>
      <c r="U50" s="10">
        <v>15</v>
      </c>
      <c r="V50" s="10">
        <v>150</v>
      </c>
      <c r="W50" s="10">
        <f t="shared" si="3"/>
        <v>2250</v>
      </c>
      <c r="X50" s="10">
        <v>15</v>
      </c>
      <c r="Y50" s="10">
        <v>150</v>
      </c>
      <c r="Z50" s="10">
        <f t="shared" si="4"/>
        <v>2250</v>
      </c>
      <c r="AA50" s="10">
        <v>15</v>
      </c>
      <c r="AB50" s="10">
        <v>150</v>
      </c>
      <c r="AC50" s="10">
        <f t="shared" si="5"/>
        <v>2250</v>
      </c>
      <c r="AD50" s="11">
        <v>45</v>
      </c>
      <c r="AE50" s="26">
        <v>7</v>
      </c>
      <c r="AF50" s="7">
        <f t="shared" si="13"/>
        <v>315</v>
      </c>
      <c r="AG50" s="152">
        <v>1</v>
      </c>
      <c r="AH50" s="139">
        <f t="shared" si="7"/>
        <v>90</v>
      </c>
      <c r="AI50" s="139">
        <f t="shared" si="9"/>
        <v>7065</v>
      </c>
      <c r="AJ50" s="109">
        <f t="shared" si="8"/>
        <v>7065</v>
      </c>
      <c r="AM50" t="b">
        <f>D50='15.02.2022 Смета'!D53</f>
        <v>1</v>
      </c>
      <c r="AN50" t="b">
        <f>F50='15.02.2022 Смета'!E53</f>
        <v>1</v>
      </c>
      <c r="AO50" t="b">
        <f>G50='15.02.2022 Смета'!F53</f>
        <v>1</v>
      </c>
      <c r="AP50" t="b">
        <f>H50='15.02.2022 Смета'!G53</f>
        <v>1</v>
      </c>
    </row>
    <row r="51" spans="1:42" x14ac:dyDescent="0.25">
      <c r="A51" s="106"/>
      <c r="B51" s="96"/>
      <c r="C51" s="97"/>
      <c r="D51" s="180" t="s">
        <v>840</v>
      </c>
      <c r="E51" s="99"/>
      <c r="F51" s="99"/>
      <c r="G51" s="99"/>
      <c r="H51" s="99"/>
      <c r="I51" s="99"/>
      <c r="J51" s="99"/>
      <c r="K51" s="99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2"/>
      <c r="AE51" s="79"/>
      <c r="AF51" s="79"/>
      <c r="AG51" s="153"/>
      <c r="AH51" s="151"/>
      <c r="AI51" s="151"/>
      <c r="AJ51" s="164"/>
      <c r="AM51" t="b">
        <f>D51='15.02.2022 Смета'!D54</f>
        <v>1</v>
      </c>
      <c r="AN51" t="b">
        <f>F51='15.02.2022 Смета'!E54</f>
        <v>1</v>
      </c>
      <c r="AO51" t="b">
        <f>G51='15.02.2022 Смета'!F54</f>
        <v>1</v>
      </c>
      <c r="AP51" t="b">
        <f>H51='15.02.2022 Смета'!G54</f>
        <v>1</v>
      </c>
    </row>
    <row r="52" spans="1:42" ht="16.149999999999999" customHeight="1" x14ac:dyDescent="0.25">
      <c r="A52" s="108">
        <v>40</v>
      </c>
      <c r="B52" s="8" t="s">
        <v>216</v>
      </c>
      <c r="C52" s="21" t="s">
        <v>122</v>
      </c>
      <c r="D52" s="22" t="s">
        <v>556</v>
      </c>
      <c r="E52" s="21" t="s">
        <v>335</v>
      </c>
      <c r="F52" s="35">
        <v>44622</v>
      </c>
      <c r="G52" s="35">
        <v>44625</v>
      </c>
      <c r="H52" s="21" t="s">
        <v>336</v>
      </c>
      <c r="I52" s="22" t="s">
        <v>335</v>
      </c>
      <c r="J52" s="35">
        <v>44622</v>
      </c>
      <c r="K52" s="35">
        <v>44625</v>
      </c>
      <c r="L52" s="10"/>
      <c r="M52" s="10">
        <v>3400</v>
      </c>
      <c r="N52" s="10">
        <f>L52*M52</f>
        <v>0</v>
      </c>
      <c r="O52" s="10"/>
      <c r="P52" s="10">
        <v>2900</v>
      </c>
      <c r="Q52" s="10">
        <f>O52*P52</f>
        <v>0</v>
      </c>
      <c r="R52" s="10"/>
      <c r="S52" s="10">
        <v>2800</v>
      </c>
      <c r="T52" s="10">
        <f>R52*S52</f>
        <v>0</v>
      </c>
      <c r="U52" s="10">
        <v>18</v>
      </c>
      <c r="V52" s="10">
        <v>150</v>
      </c>
      <c r="W52" s="10">
        <f t="shared" si="3"/>
        <v>2700</v>
      </c>
      <c r="X52" s="10">
        <v>18</v>
      </c>
      <c r="Y52" s="10">
        <v>150</v>
      </c>
      <c r="Z52" s="10">
        <f t="shared" si="4"/>
        <v>2700</v>
      </c>
      <c r="AA52" s="10">
        <v>18</v>
      </c>
      <c r="AB52" s="10">
        <v>150</v>
      </c>
      <c r="AC52" s="10">
        <f t="shared" si="5"/>
        <v>2700</v>
      </c>
      <c r="AD52" s="11"/>
      <c r="AE52" s="26">
        <v>7</v>
      </c>
      <c r="AF52" s="7">
        <f t="shared" si="13"/>
        <v>0</v>
      </c>
      <c r="AG52" s="152">
        <v>1</v>
      </c>
      <c r="AH52" s="139">
        <f t="shared" si="7"/>
        <v>54</v>
      </c>
      <c r="AI52" s="139">
        <f t="shared" si="9"/>
        <v>8100</v>
      </c>
      <c r="AJ52" s="109">
        <f t="shared" si="8"/>
        <v>8100</v>
      </c>
      <c r="AM52" t="b">
        <f>D52='15.02.2022 Смета'!D55</f>
        <v>1</v>
      </c>
      <c r="AN52" t="b">
        <f>F52='15.02.2022 Смета'!E55</f>
        <v>1</v>
      </c>
      <c r="AO52" t="b">
        <f>G52='15.02.2022 Смета'!F55</f>
        <v>1</v>
      </c>
      <c r="AP52" t="b">
        <f>H52='15.02.2022 Смета'!G55</f>
        <v>1</v>
      </c>
    </row>
    <row r="53" spans="1:42" ht="16.149999999999999" customHeight="1" x14ac:dyDescent="0.25">
      <c r="A53" s="112">
        <v>41</v>
      </c>
      <c r="B53" s="8" t="s">
        <v>216</v>
      </c>
      <c r="C53" s="21" t="s">
        <v>122</v>
      </c>
      <c r="D53" s="22" t="s">
        <v>557</v>
      </c>
      <c r="E53" s="21" t="s">
        <v>335</v>
      </c>
      <c r="F53" s="35">
        <v>44648</v>
      </c>
      <c r="G53" s="35">
        <v>44651</v>
      </c>
      <c r="H53" s="21" t="s">
        <v>334</v>
      </c>
      <c r="I53" s="22" t="s">
        <v>335</v>
      </c>
      <c r="J53" s="35">
        <v>44648</v>
      </c>
      <c r="K53" s="35">
        <v>44651</v>
      </c>
      <c r="L53" s="10"/>
      <c r="M53" s="10">
        <v>3400</v>
      </c>
      <c r="N53" s="10">
        <f>L53*M53</f>
        <v>0</v>
      </c>
      <c r="O53" s="10"/>
      <c r="P53" s="10">
        <v>2900</v>
      </c>
      <c r="Q53" s="10">
        <f>O53*P53</f>
        <v>0</v>
      </c>
      <c r="R53" s="10"/>
      <c r="S53" s="10">
        <v>2800</v>
      </c>
      <c r="T53" s="10">
        <f>R53*S53</f>
        <v>0</v>
      </c>
      <c r="U53" s="10">
        <v>18</v>
      </c>
      <c r="V53" s="10">
        <v>150</v>
      </c>
      <c r="W53" s="10">
        <f t="shared" si="3"/>
        <v>2700</v>
      </c>
      <c r="X53" s="10">
        <v>18</v>
      </c>
      <c r="Y53" s="10">
        <v>150</v>
      </c>
      <c r="Z53" s="10">
        <f t="shared" si="4"/>
        <v>2700</v>
      </c>
      <c r="AA53" s="10">
        <v>18</v>
      </c>
      <c r="AB53" s="10">
        <v>150</v>
      </c>
      <c r="AC53" s="10">
        <f t="shared" si="5"/>
        <v>2700</v>
      </c>
      <c r="AD53" s="11"/>
      <c r="AE53" s="26">
        <v>7</v>
      </c>
      <c r="AF53" s="7">
        <f t="shared" si="13"/>
        <v>0</v>
      </c>
      <c r="AG53" s="152">
        <v>1</v>
      </c>
      <c r="AH53" s="139">
        <f t="shared" si="7"/>
        <v>54</v>
      </c>
      <c r="AI53" s="139">
        <f t="shared" si="9"/>
        <v>8100</v>
      </c>
      <c r="AJ53" s="109">
        <f t="shared" si="8"/>
        <v>8100</v>
      </c>
      <c r="AM53" t="b">
        <f>D53='15.02.2022 Смета'!D56</f>
        <v>1</v>
      </c>
      <c r="AN53" t="b">
        <f>F53='15.02.2022 Смета'!E56</f>
        <v>1</v>
      </c>
      <c r="AO53" t="b">
        <f>G53='15.02.2022 Смета'!F56</f>
        <v>1</v>
      </c>
      <c r="AP53" t="b">
        <f>H53='15.02.2022 Смета'!G56</f>
        <v>1</v>
      </c>
    </row>
    <row r="54" spans="1:42" ht="27" customHeight="1" x14ac:dyDescent="0.25">
      <c r="A54" s="108">
        <v>42</v>
      </c>
      <c r="B54" s="8"/>
      <c r="C54" s="47" t="s">
        <v>122</v>
      </c>
      <c r="D54" s="22" t="s">
        <v>93</v>
      </c>
      <c r="E54" s="21" t="s">
        <v>338</v>
      </c>
      <c r="F54" s="35">
        <v>44698</v>
      </c>
      <c r="G54" s="35">
        <v>44701</v>
      </c>
      <c r="H54" s="21" t="s">
        <v>764</v>
      </c>
      <c r="I54" s="53" t="s">
        <v>338</v>
      </c>
      <c r="J54" s="52">
        <v>44698</v>
      </c>
      <c r="K54" s="52">
        <v>44701</v>
      </c>
      <c r="L54" s="49"/>
      <c r="M54" s="49"/>
      <c r="N54" s="60"/>
      <c r="O54" s="49"/>
      <c r="P54" s="49"/>
      <c r="Q54" s="60"/>
      <c r="R54" s="49"/>
      <c r="S54" s="49"/>
      <c r="T54" s="61"/>
      <c r="U54" s="49">
        <v>117</v>
      </c>
      <c r="V54" s="49">
        <v>150</v>
      </c>
      <c r="W54" s="49">
        <f t="shared" si="3"/>
        <v>17550</v>
      </c>
      <c r="X54" s="49">
        <v>58</v>
      </c>
      <c r="Y54" s="49">
        <v>150</v>
      </c>
      <c r="Z54" s="49">
        <f t="shared" si="4"/>
        <v>8700</v>
      </c>
      <c r="AA54" s="49">
        <v>58</v>
      </c>
      <c r="AB54" s="49">
        <v>150</v>
      </c>
      <c r="AC54" s="49">
        <f t="shared" si="5"/>
        <v>8700</v>
      </c>
      <c r="AD54" s="65">
        <v>170</v>
      </c>
      <c r="AE54" s="54">
        <v>7</v>
      </c>
      <c r="AF54" s="55">
        <v>1192</v>
      </c>
      <c r="AG54" s="152">
        <v>1</v>
      </c>
      <c r="AH54" s="154">
        <f t="shared" si="7"/>
        <v>403</v>
      </c>
      <c r="AI54" s="139">
        <f t="shared" si="9"/>
        <v>36142</v>
      </c>
      <c r="AJ54" s="165">
        <f t="shared" si="8"/>
        <v>36142</v>
      </c>
      <c r="AM54" t="b">
        <f>D54='15.02.2022 Смета'!D57</f>
        <v>1</v>
      </c>
      <c r="AN54" t="b">
        <f>F54='15.02.2022 Смета'!E57</f>
        <v>1</v>
      </c>
      <c r="AO54" t="b">
        <f>G54='15.02.2022 Смета'!F57</f>
        <v>1</v>
      </c>
      <c r="AP54" t="b">
        <f>H54='15.02.2022 Смета'!G57</f>
        <v>1</v>
      </c>
    </row>
    <row r="55" spans="1:42" ht="16.149999999999999" customHeight="1" x14ac:dyDescent="0.25">
      <c r="A55" s="108">
        <v>43</v>
      </c>
      <c r="B55" s="8" t="s">
        <v>18</v>
      </c>
      <c r="C55" s="21" t="s">
        <v>122</v>
      </c>
      <c r="D55" s="22" t="s">
        <v>559</v>
      </c>
      <c r="E55" s="21" t="s">
        <v>341</v>
      </c>
      <c r="F55" s="35">
        <v>44731</v>
      </c>
      <c r="G55" s="35">
        <v>44734</v>
      </c>
      <c r="H55" s="21" t="s">
        <v>332</v>
      </c>
      <c r="I55" s="38" t="s">
        <v>341</v>
      </c>
      <c r="J55" s="35">
        <v>44731</v>
      </c>
      <c r="K55" s="35">
        <v>44734</v>
      </c>
      <c r="L55" s="10">
        <v>2</v>
      </c>
      <c r="M55" s="10">
        <v>3400</v>
      </c>
      <c r="N55" s="10">
        <f t="shared" ref="N55:N126" si="14">L55*M55</f>
        <v>6800</v>
      </c>
      <c r="O55" s="10">
        <v>2</v>
      </c>
      <c r="P55" s="10">
        <v>2900</v>
      </c>
      <c r="Q55" s="10">
        <f t="shared" ref="Q55:Q126" si="15">O55*P55</f>
        <v>5800</v>
      </c>
      <c r="R55" s="10">
        <v>2</v>
      </c>
      <c r="S55" s="10">
        <v>2800</v>
      </c>
      <c r="T55" s="10">
        <f t="shared" ref="T55:T126" si="16">R55*S55</f>
        <v>5600</v>
      </c>
      <c r="U55" s="10">
        <v>26</v>
      </c>
      <c r="V55" s="10">
        <v>150</v>
      </c>
      <c r="W55" s="10">
        <f t="shared" si="3"/>
        <v>3900</v>
      </c>
      <c r="X55" s="10">
        <v>26</v>
      </c>
      <c r="Y55" s="10">
        <v>150</v>
      </c>
      <c r="Z55" s="10">
        <f t="shared" si="4"/>
        <v>3900</v>
      </c>
      <c r="AA55" s="10">
        <v>26</v>
      </c>
      <c r="AB55" s="10">
        <v>150</v>
      </c>
      <c r="AC55" s="10">
        <f t="shared" si="5"/>
        <v>3900</v>
      </c>
      <c r="AD55" s="11">
        <v>84</v>
      </c>
      <c r="AE55" s="26">
        <v>7</v>
      </c>
      <c r="AF55" s="7">
        <f t="shared" ref="AF55:AF126" si="17">AD55*AE55</f>
        <v>588</v>
      </c>
      <c r="AG55" s="152">
        <v>1</v>
      </c>
      <c r="AH55" s="139">
        <f t="shared" si="7"/>
        <v>168</v>
      </c>
      <c r="AI55" s="139">
        <f t="shared" si="9"/>
        <v>30488</v>
      </c>
      <c r="AJ55" s="109">
        <f t="shared" si="8"/>
        <v>30488</v>
      </c>
      <c r="AM55" t="b">
        <f>D55='15.02.2022 Смета'!D58</f>
        <v>1</v>
      </c>
      <c r="AN55" t="b">
        <f>F55='15.02.2022 Смета'!E58</f>
        <v>1</v>
      </c>
      <c r="AO55" t="b">
        <f>G55='15.02.2022 Смета'!F58</f>
        <v>1</v>
      </c>
      <c r="AP55" t="b">
        <f>H55='15.02.2022 Смета'!G58</f>
        <v>1</v>
      </c>
    </row>
    <row r="56" spans="1:42" ht="16.149999999999999" customHeight="1" x14ac:dyDescent="0.25">
      <c r="A56" s="114">
        <v>44</v>
      </c>
      <c r="B56" s="8" t="s">
        <v>18</v>
      </c>
      <c r="C56" s="21" t="s">
        <v>122</v>
      </c>
      <c r="D56" s="22" t="s">
        <v>558</v>
      </c>
      <c r="E56" s="21" t="s">
        <v>340</v>
      </c>
      <c r="F56" s="35">
        <v>44735</v>
      </c>
      <c r="G56" s="35">
        <v>44738</v>
      </c>
      <c r="H56" s="21" t="s">
        <v>332</v>
      </c>
      <c r="I56" s="22" t="s">
        <v>340</v>
      </c>
      <c r="J56" s="35">
        <v>44735</v>
      </c>
      <c r="K56" s="35">
        <v>44738</v>
      </c>
      <c r="L56" s="10">
        <v>2</v>
      </c>
      <c r="M56" s="10">
        <v>3400</v>
      </c>
      <c r="N56" s="10">
        <f t="shared" si="14"/>
        <v>6800</v>
      </c>
      <c r="O56" s="10">
        <v>2</v>
      </c>
      <c r="P56" s="10">
        <v>2900</v>
      </c>
      <c r="Q56" s="10">
        <f t="shared" si="15"/>
        <v>5800</v>
      </c>
      <c r="R56" s="10">
        <v>2</v>
      </c>
      <c r="S56" s="10">
        <v>2800</v>
      </c>
      <c r="T56" s="10">
        <f t="shared" si="16"/>
        <v>5600</v>
      </c>
      <c r="U56" s="10">
        <v>26</v>
      </c>
      <c r="V56" s="10">
        <v>150</v>
      </c>
      <c r="W56" s="10">
        <f t="shared" si="3"/>
        <v>3900</v>
      </c>
      <c r="X56" s="10">
        <v>26</v>
      </c>
      <c r="Y56" s="10">
        <v>150</v>
      </c>
      <c r="Z56" s="10">
        <f t="shared" si="4"/>
        <v>3900</v>
      </c>
      <c r="AA56" s="10">
        <v>26</v>
      </c>
      <c r="AB56" s="10">
        <v>150</v>
      </c>
      <c r="AC56" s="10">
        <f t="shared" si="5"/>
        <v>3900</v>
      </c>
      <c r="AD56" s="11">
        <v>84</v>
      </c>
      <c r="AE56" s="26">
        <v>7</v>
      </c>
      <c r="AF56" s="7">
        <f t="shared" si="17"/>
        <v>588</v>
      </c>
      <c r="AG56" s="152">
        <v>1</v>
      </c>
      <c r="AH56" s="139">
        <f t="shared" si="7"/>
        <v>168</v>
      </c>
      <c r="AI56" s="139">
        <f t="shared" si="9"/>
        <v>30488</v>
      </c>
      <c r="AJ56" s="109">
        <f t="shared" si="8"/>
        <v>30488</v>
      </c>
      <c r="AM56" t="b">
        <f>D56='15.02.2022 Смета'!D59</f>
        <v>1</v>
      </c>
      <c r="AN56" t="b">
        <f>F56='15.02.2022 Смета'!E59</f>
        <v>1</v>
      </c>
      <c r="AO56" t="b">
        <f>G56='15.02.2022 Смета'!F59</f>
        <v>1</v>
      </c>
      <c r="AP56" t="b">
        <f>H56='15.02.2022 Смета'!G59</f>
        <v>1</v>
      </c>
    </row>
    <row r="57" spans="1:42" ht="16.149999999999999" customHeight="1" x14ac:dyDescent="0.25">
      <c r="A57" s="108">
        <v>45</v>
      </c>
      <c r="B57" s="8" t="s">
        <v>18</v>
      </c>
      <c r="C57" s="21" t="s">
        <v>122</v>
      </c>
      <c r="D57" s="22" t="s">
        <v>560</v>
      </c>
      <c r="E57" s="21" t="s">
        <v>342</v>
      </c>
      <c r="F57" s="35">
        <v>44761</v>
      </c>
      <c r="G57" s="35">
        <v>44764</v>
      </c>
      <c r="H57" s="21" t="s">
        <v>331</v>
      </c>
      <c r="I57" s="38" t="s">
        <v>342</v>
      </c>
      <c r="J57" s="35">
        <v>44761</v>
      </c>
      <c r="K57" s="35">
        <v>44764</v>
      </c>
      <c r="L57" s="10">
        <v>2</v>
      </c>
      <c r="M57" s="10">
        <v>3400</v>
      </c>
      <c r="N57" s="10">
        <f t="shared" si="14"/>
        <v>6800</v>
      </c>
      <c r="O57" s="10">
        <v>2</v>
      </c>
      <c r="P57" s="10">
        <v>2900</v>
      </c>
      <c r="Q57" s="10">
        <f t="shared" si="15"/>
        <v>5800</v>
      </c>
      <c r="R57" s="10">
        <v>2</v>
      </c>
      <c r="S57" s="10">
        <v>2800</v>
      </c>
      <c r="T57" s="10">
        <f t="shared" si="16"/>
        <v>5600</v>
      </c>
      <c r="U57" s="10">
        <v>26</v>
      </c>
      <c r="V57" s="10">
        <v>150</v>
      </c>
      <c r="W57" s="10">
        <f t="shared" si="3"/>
        <v>3900</v>
      </c>
      <c r="X57" s="10">
        <v>26</v>
      </c>
      <c r="Y57" s="10">
        <v>150</v>
      </c>
      <c r="Z57" s="10">
        <f t="shared" si="4"/>
        <v>3900</v>
      </c>
      <c r="AA57" s="10">
        <v>26</v>
      </c>
      <c r="AB57" s="10">
        <v>150</v>
      </c>
      <c r="AC57" s="10">
        <f t="shared" si="5"/>
        <v>3900</v>
      </c>
      <c r="AD57" s="11">
        <v>84</v>
      </c>
      <c r="AE57" s="26">
        <v>7</v>
      </c>
      <c r="AF57" s="7">
        <f t="shared" si="17"/>
        <v>588</v>
      </c>
      <c r="AG57" s="152">
        <v>1</v>
      </c>
      <c r="AH57" s="139">
        <f t="shared" si="7"/>
        <v>168</v>
      </c>
      <c r="AI57" s="139">
        <f t="shared" si="9"/>
        <v>30488</v>
      </c>
      <c r="AJ57" s="109">
        <f t="shared" si="8"/>
        <v>30488</v>
      </c>
      <c r="AM57" t="b">
        <f>D57='15.02.2022 Смета'!D60</f>
        <v>1</v>
      </c>
      <c r="AN57" t="b">
        <f>F57='15.02.2022 Смета'!E60</f>
        <v>1</v>
      </c>
      <c r="AO57" t="b">
        <f>G57='15.02.2022 Смета'!F60</f>
        <v>1</v>
      </c>
      <c r="AP57" t="b">
        <f>H57='15.02.2022 Смета'!G60</f>
        <v>1</v>
      </c>
    </row>
    <row r="58" spans="1:42" ht="16.149999999999999" customHeight="1" x14ac:dyDescent="0.25">
      <c r="A58" s="108">
        <v>46</v>
      </c>
      <c r="B58" s="8" t="s">
        <v>18</v>
      </c>
      <c r="C58" s="21" t="s">
        <v>122</v>
      </c>
      <c r="D58" s="22" t="s">
        <v>560</v>
      </c>
      <c r="E58" s="21" t="s">
        <v>343</v>
      </c>
      <c r="F58" s="35">
        <v>44796</v>
      </c>
      <c r="G58" s="35">
        <v>44799</v>
      </c>
      <c r="H58" s="21" t="s">
        <v>331</v>
      </c>
      <c r="I58" s="38" t="s">
        <v>343</v>
      </c>
      <c r="J58" s="35">
        <v>44796</v>
      </c>
      <c r="K58" s="35">
        <v>44799</v>
      </c>
      <c r="L58" s="10">
        <v>2</v>
      </c>
      <c r="M58" s="10">
        <v>3400</v>
      </c>
      <c r="N58" s="10">
        <f t="shared" si="14"/>
        <v>6800</v>
      </c>
      <c r="O58" s="10">
        <v>2</v>
      </c>
      <c r="P58" s="10">
        <v>2900</v>
      </c>
      <c r="Q58" s="10">
        <f t="shared" si="15"/>
        <v>5800</v>
      </c>
      <c r="R58" s="10">
        <v>2</v>
      </c>
      <c r="S58" s="10">
        <v>2800</v>
      </c>
      <c r="T58" s="10">
        <f t="shared" si="16"/>
        <v>5600</v>
      </c>
      <c r="U58" s="10">
        <v>26</v>
      </c>
      <c r="V58" s="10">
        <v>150</v>
      </c>
      <c r="W58" s="10">
        <f t="shared" si="3"/>
        <v>3900</v>
      </c>
      <c r="X58" s="10">
        <v>26</v>
      </c>
      <c r="Y58" s="10">
        <v>150</v>
      </c>
      <c r="Z58" s="10">
        <f t="shared" si="4"/>
        <v>3900</v>
      </c>
      <c r="AA58" s="10">
        <v>26</v>
      </c>
      <c r="AB58" s="10">
        <v>150</v>
      </c>
      <c r="AC58" s="10">
        <f t="shared" si="5"/>
        <v>3900</v>
      </c>
      <c r="AD58" s="11">
        <v>84</v>
      </c>
      <c r="AE58" s="26">
        <v>7</v>
      </c>
      <c r="AF58" s="7">
        <f t="shared" si="17"/>
        <v>588</v>
      </c>
      <c r="AG58" s="152">
        <v>1</v>
      </c>
      <c r="AH58" s="139">
        <f t="shared" si="7"/>
        <v>168</v>
      </c>
      <c r="AI58" s="139">
        <f t="shared" si="9"/>
        <v>30488</v>
      </c>
      <c r="AJ58" s="109">
        <f t="shared" si="8"/>
        <v>30488</v>
      </c>
      <c r="AM58" t="b">
        <f>D58='15.02.2022 Смета'!D61</f>
        <v>1</v>
      </c>
      <c r="AN58" t="b">
        <f>F58='15.02.2022 Смета'!E61</f>
        <v>1</v>
      </c>
      <c r="AO58" t="b">
        <f>G58='15.02.2022 Смета'!F61</f>
        <v>1</v>
      </c>
      <c r="AP58" t="b">
        <f>H58='15.02.2022 Смета'!G61</f>
        <v>1</v>
      </c>
    </row>
    <row r="59" spans="1:42" ht="27" customHeight="1" x14ac:dyDescent="0.25">
      <c r="A59" s="108">
        <v>47</v>
      </c>
      <c r="B59" s="8" t="s">
        <v>216</v>
      </c>
      <c r="C59" s="21" t="s">
        <v>122</v>
      </c>
      <c r="D59" s="22" t="s">
        <v>561</v>
      </c>
      <c r="E59" s="21" t="s">
        <v>828</v>
      </c>
      <c r="F59" s="35">
        <v>44810</v>
      </c>
      <c r="G59" s="35">
        <v>44813</v>
      </c>
      <c r="H59" s="21" t="s">
        <v>1074</v>
      </c>
      <c r="I59" s="38" t="s">
        <v>828</v>
      </c>
      <c r="J59" s="35">
        <v>44810</v>
      </c>
      <c r="K59" s="35">
        <v>44813</v>
      </c>
      <c r="L59" s="10">
        <v>1</v>
      </c>
      <c r="M59" s="10">
        <v>3400</v>
      </c>
      <c r="N59" s="10">
        <f t="shared" si="14"/>
        <v>3400</v>
      </c>
      <c r="O59" s="10">
        <v>1</v>
      </c>
      <c r="P59" s="10">
        <v>2900</v>
      </c>
      <c r="Q59" s="10">
        <f t="shared" si="15"/>
        <v>2900</v>
      </c>
      <c r="R59" s="10">
        <v>1</v>
      </c>
      <c r="S59" s="10">
        <v>2800</v>
      </c>
      <c r="T59" s="10">
        <f t="shared" si="16"/>
        <v>2800</v>
      </c>
      <c r="U59" s="10">
        <v>18</v>
      </c>
      <c r="V59" s="10">
        <v>150</v>
      </c>
      <c r="W59" s="10">
        <f t="shared" si="3"/>
        <v>2700</v>
      </c>
      <c r="X59" s="10">
        <v>18</v>
      </c>
      <c r="Y59" s="10">
        <v>150</v>
      </c>
      <c r="Z59" s="10">
        <f t="shared" si="4"/>
        <v>2700</v>
      </c>
      <c r="AA59" s="10">
        <v>18</v>
      </c>
      <c r="AB59" s="10">
        <v>150</v>
      </c>
      <c r="AC59" s="10">
        <f t="shared" si="5"/>
        <v>2700</v>
      </c>
      <c r="AD59" s="11">
        <v>54</v>
      </c>
      <c r="AE59" s="26">
        <v>7</v>
      </c>
      <c r="AF59" s="7">
        <f t="shared" si="17"/>
        <v>378</v>
      </c>
      <c r="AG59" s="152">
        <v>1</v>
      </c>
      <c r="AH59" s="139">
        <f t="shared" si="7"/>
        <v>111</v>
      </c>
      <c r="AI59" s="139">
        <f t="shared" si="9"/>
        <v>17578</v>
      </c>
      <c r="AJ59" s="109">
        <f t="shared" si="8"/>
        <v>17578</v>
      </c>
      <c r="AM59" t="b">
        <f>D59='15.02.2022 Смета'!D62</f>
        <v>1</v>
      </c>
      <c r="AN59" t="b">
        <f>F59='15.02.2022 Смета'!E62</f>
        <v>1</v>
      </c>
      <c r="AO59" t="b">
        <f>G59='15.02.2022 Смета'!F62</f>
        <v>1</v>
      </c>
      <c r="AP59" t="b">
        <f>H59='15.02.2022 Смета'!G62</f>
        <v>0</v>
      </c>
    </row>
    <row r="60" spans="1:42" x14ac:dyDescent="0.25">
      <c r="A60" s="108">
        <v>48</v>
      </c>
      <c r="B60" s="8"/>
      <c r="C60" s="8" t="s">
        <v>122</v>
      </c>
      <c r="D60" s="57" t="s">
        <v>561</v>
      </c>
      <c r="E60" s="9" t="s">
        <v>827</v>
      </c>
      <c r="F60" s="35">
        <v>44831</v>
      </c>
      <c r="G60" s="35">
        <v>44834</v>
      </c>
      <c r="H60" s="21" t="s">
        <v>334</v>
      </c>
      <c r="I60" s="57" t="s">
        <v>827</v>
      </c>
      <c r="J60" s="62">
        <v>44831</v>
      </c>
      <c r="K60" s="62">
        <v>44834</v>
      </c>
      <c r="L60" s="10">
        <v>1</v>
      </c>
      <c r="M60" s="10">
        <v>3400</v>
      </c>
      <c r="N60" s="10">
        <f t="shared" si="14"/>
        <v>3400</v>
      </c>
      <c r="O60" s="10">
        <v>1</v>
      </c>
      <c r="P60" s="10">
        <v>2900</v>
      </c>
      <c r="Q60" s="10">
        <f t="shared" si="15"/>
        <v>2900</v>
      </c>
      <c r="R60" s="10">
        <v>1</v>
      </c>
      <c r="S60" s="10">
        <v>2800</v>
      </c>
      <c r="T60" s="10">
        <f t="shared" si="16"/>
        <v>2800</v>
      </c>
      <c r="U60" s="10">
        <v>18</v>
      </c>
      <c r="V60" s="10">
        <v>150</v>
      </c>
      <c r="W60" s="10">
        <f t="shared" si="3"/>
        <v>2700</v>
      </c>
      <c r="X60" s="10">
        <v>18</v>
      </c>
      <c r="Y60" s="10">
        <v>150</v>
      </c>
      <c r="Z60" s="10">
        <f t="shared" si="4"/>
        <v>2700</v>
      </c>
      <c r="AA60" s="10">
        <v>18</v>
      </c>
      <c r="AB60" s="10">
        <v>150</v>
      </c>
      <c r="AC60" s="10">
        <f t="shared" si="5"/>
        <v>2700</v>
      </c>
      <c r="AD60" s="11">
        <v>54</v>
      </c>
      <c r="AE60" s="26">
        <v>7</v>
      </c>
      <c r="AF60" s="7">
        <f t="shared" si="17"/>
        <v>378</v>
      </c>
      <c r="AG60" s="152">
        <v>1</v>
      </c>
      <c r="AH60" s="139">
        <f t="shared" si="7"/>
        <v>111</v>
      </c>
      <c r="AI60" s="139">
        <f t="shared" si="9"/>
        <v>17578</v>
      </c>
      <c r="AJ60" s="109">
        <f t="shared" si="8"/>
        <v>17578</v>
      </c>
      <c r="AM60" t="b">
        <f>D60='15.02.2022 Смета'!D63</f>
        <v>1</v>
      </c>
      <c r="AN60" t="b">
        <f>F60='15.02.2022 Смета'!E63</f>
        <v>1</v>
      </c>
      <c r="AO60" t="b">
        <f>G60='15.02.2022 Смета'!F63</f>
        <v>1</v>
      </c>
      <c r="AP60" t="b">
        <f>H60='15.02.2022 Смета'!G63</f>
        <v>1</v>
      </c>
    </row>
    <row r="61" spans="1:42" x14ac:dyDescent="0.25">
      <c r="A61" s="106"/>
      <c r="B61" s="96"/>
      <c r="C61" s="97"/>
      <c r="D61" s="179" t="s">
        <v>922</v>
      </c>
      <c r="E61" s="99"/>
      <c r="F61" s="99"/>
      <c r="G61" s="99"/>
      <c r="H61" s="99"/>
      <c r="I61" s="99"/>
      <c r="J61" s="99"/>
      <c r="K61" s="99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2"/>
      <c r="AE61" s="79"/>
      <c r="AF61" s="79"/>
      <c r="AG61" s="153"/>
      <c r="AH61" s="151"/>
      <c r="AI61" s="151"/>
      <c r="AJ61" s="164"/>
      <c r="AM61" t="b">
        <f>D61='15.02.2022 Смета'!D64</f>
        <v>1</v>
      </c>
      <c r="AN61" t="b">
        <f>F61='15.02.2022 Смета'!E64</f>
        <v>1</v>
      </c>
      <c r="AO61" t="b">
        <f>G61='15.02.2022 Смета'!F64</f>
        <v>1</v>
      </c>
      <c r="AP61" t="b">
        <f>H61='15.02.2022 Смета'!G64</f>
        <v>1</v>
      </c>
    </row>
    <row r="62" spans="1:42" ht="16.149999999999999" customHeight="1" x14ac:dyDescent="0.25">
      <c r="A62" s="108">
        <v>49</v>
      </c>
      <c r="B62" s="8" t="s">
        <v>17</v>
      </c>
      <c r="C62" s="21" t="s">
        <v>150</v>
      </c>
      <c r="D62" s="22" t="s">
        <v>173</v>
      </c>
      <c r="E62" s="21" t="s">
        <v>340</v>
      </c>
      <c r="F62" s="35">
        <v>44712</v>
      </c>
      <c r="G62" s="35">
        <v>44715</v>
      </c>
      <c r="H62" s="21" t="s">
        <v>301</v>
      </c>
      <c r="I62" s="38" t="s">
        <v>340</v>
      </c>
      <c r="J62" s="35">
        <v>44712</v>
      </c>
      <c r="K62" s="35">
        <v>44715</v>
      </c>
      <c r="L62" s="10"/>
      <c r="M62" s="10">
        <v>3400</v>
      </c>
      <c r="N62" s="10">
        <f t="shared" si="14"/>
        <v>0</v>
      </c>
      <c r="O62" s="10"/>
      <c r="P62" s="10">
        <v>2900</v>
      </c>
      <c r="Q62" s="10">
        <f t="shared" si="15"/>
        <v>0</v>
      </c>
      <c r="R62" s="10"/>
      <c r="S62" s="10">
        <v>2800</v>
      </c>
      <c r="T62" s="10">
        <f t="shared" si="16"/>
        <v>0</v>
      </c>
      <c r="U62" s="10">
        <v>49</v>
      </c>
      <c r="V62" s="10">
        <v>150</v>
      </c>
      <c r="W62" s="10">
        <f t="shared" si="3"/>
        <v>7350</v>
      </c>
      <c r="X62" s="10">
        <v>49</v>
      </c>
      <c r="Y62" s="10">
        <v>150</v>
      </c>
      <c r="Z62" s="10">
        <f t="shared" si="4"/>
        <v>7350</v>
      </c>
      <c r="AA62" s="10">
        <v>49</v>
      </c>
      <c r="AB62" s="10">
        <v>150</v>
      </c>
      <c r="AC62" s="10">
        <f t="shared" si="5"/>
        <v>7350</v>
      </c>
      <c r="AD62" s="11">
        <v>147</v>
      </c>
      <c r="AE62" s="26">
        <v>7</v>
      </c>
      <c r="AF62" s="7">
        <f t="shared" si="17"/>
        <v>1029</v>
      </c>
      <c r="AG62" s="152">
        <v>1</v>
      </c>
      <c r="AH62" s="139">
        <f t="shared" si="7"/>
        <v>294</v>
      </c>
      <c r="AI62" s="139">
        <f t="shared" si="9"/>
        <v>23079</v>
      </c>
      <c r="AJ62" s="109">
        <f t="shared" si="8"/>
        <v>23079</v>
      </c>
      <c r="AM62" t="b">
        <f>D62='15.02.2022 Смета'!D65</f>
        <v>1</v>
      </c>
      <c r="AN62" t="b">
        <f>F62='15.02.2022 Смета'!E65</f>
        <v>1</v>
      </c>
      <c r="AO62" t="b">
        <f>G62='15.02.2022 Смета'!F65</f>
        <v>1</v>
      </c>
      <c r="AP62" t="b">
        <f>H62='15.02.2022 Смета'!G65</f>
        <v>1</v>
      </c>
    </row>
    <row r="63" spans="1:42" ht="16.149999999999999" customHeight="1" x14ac:dyDescent="0.25">
      <c r="A63" s="108">
        <v>50</v>
      </c>
      <c r="B63" s="8" t="s">
        <v>17</v>
      </c>
      <c r="C63" s="21" t="s">
        <v>150</v>
      </c>
      <c r="D63" s="22" t="s">
        <v>174</v>
      </c>
      <c r="E63" s="21" t="s">
        <v>344</v>
      </c>
      <c r="F63" s="35">
        <v>44733</v>
      </c>
      <c r="G63" s="35">
        <v>44736</v>
      </c>
      <c r="H63" s="21" t="s">
        <v>301</v>
      </c>
      <c r="I63" s="38" t="s">
        <v>344</v>
      </c>
      <c r="J63" s="35">
        <v>44733</v>
      </c>
      <c r="K63" s="35">
        <v>44736</v>
      </c>
      <c r="L63" s="11"/>
      <c r="M63" s="10">
        <v>3400</v>
      </c>
      <c r="N63" s="10">
        <f t="shared" si="14"/>
        <v>0</v>
      </c>
      <c r="O63" s="10"/>
      <c r="P63" s="10">
        <v>2900</v>
      </c>
      <c r="Q63" s="10">
        <f t="shared" si="15"/>
        <v>0</v>
      </c>
      <c r="R63" s="10"/>
      <c r="S63" s="10">
        <v>2800</v>
      </c>
      <c r="T63" s="10">
        <f t="shared" si="16"/>
        <v>0</v>
      </c>
      <c r="U63" s="10">
        <v>49</v>
      </c>
      <c r="V63" s="10">
        <v>150</v>
      </c>
      <c r="W63" s="10">
        <f t="shared" si="3"/>
        <v>7350</v>
      </c>
      <c r="X63" s="10">
        <v>49</v>
      </c>
      <c r="Y63" s="10">
        <v>150</v>
      </c>
      <c r="Z63" s="10">
        <f t="shared" si="4"/>
        <v>7350</v>
      </c>
      <c r="AA63" s="10">
        <v>49</v>
      </c>
      <c r="AB63" s="10">
        <v>150</v>
      </c>
      <c r="AC63" s="10">
        <f t="shared" si="5"/>
        <v>7350</v>
      </c>
      <c r="AD63" s="11">
        <v>147</v>
      </c>
      <c r="AE63" s="26">
        <v>7</v>
      </c>
      <c r="AF63" s="7">
        <f t="shared" si="17"/>
        <v>1029</v>
      </c>
      <c r="AG63" s="152">
        <v>1</v>
      </c>
      <c r="AH63" s="139">
        <f t="shared" si="7"/>
        <v>294</v>
      </c>
      <c r="AI63" s="139">
        <f t="shared" si="9"/>
        <v>23079</v>
      </c>
      <c r="AJ63" s="109">
        <f t="shared" si="8"/>
        <v>23079</v>
      </c>
      <c r="AM63" t="b">
        <f>D63='15.02.2022 Смета'!D66</f>
        <v>1</v>
      </c>
      <c r="AN63" t="b">
        <f>F63='15.02.2022 Смета'!E66</f>
        <v>1</v>
      </c>
      <c r="AO63" t="b">
        <f>G63='15.02.2022 Смета'!F66</f>
        <v>1</v>
      </c>
      <c r="AP63" t="b">
        <f>H63='15.02.2022 Смета'!G66</f>
        <v>1</v>
      </c>
    </row>
    <row r="64" spans="1:42" ht="16.149999999999999" customHeight="1" x14ac:dyDescent="0.25">
      <c r="A64" s="108">
        <v>51</v>
      </c>
      <c r="B64" s="8" t="s">
        <v>17</v>
      </c>
      <c r="C64" s="21" t="s">
        <v>150</v>
      </c>
      <c r="D64" s="22" t="s">
        <v>174</v>
      </c>
      <c r="E64" s="21" t="s">
        <v>342</v>
      </c>
      <c r="F64" s="35">
        <v>44753</v>
      </c>
      <c r="G64" s="35">
        <v>44756</v>
      </c>
      <c r="H64" s="21" t="s">
        <v>301</v>
      </c>
      <c r="I64" s="38" t="s">
        <v>342</v>
      </c>
      <c r="J64" s="35">
        <v>44753</v>
      </c>
      <c r="K64" s="35">
        <v>44756</v>
      </c>
      <c r="L64" s="11"/>
      <c r="M64" s="10">
        <v>3400</v>
      </c>
      <c r="N64" s="10">
        <f t="shared" si="14"/>
        <v>0</v>
      </c>
      <c r="O64" s="10"/>
      <c r="P64" s="10">
        <v>2900</v>
      </c>
      <c r="Q64" s="10">
        <f t="shared" si="15"/>
        <v>0</v>
      </c>
      <c r="R64" s="10"/>
      <c r="S64" s="10">
        <v>2800</v>
      </c>
      <c r="T64" s="10">
        <f t="shared" si="16"/>
        <v>0</v>
      </c>
      <c r="U64" s="10">
        <v>81</v>
      </c>
      <c r="V64" s="10">
        <v>150</v>
      </c>
      <c r="W64" s="10">
        <f t="shared" si="3"/>
        <v>12150</v>
      </c>
      <c r="X64" s="10">
        <v>81</v>
      </c>
      <c r="Y64" s="10">
        <v>150</v>
      </c>
      <c r="Z64" s="10">
        <f t="shared" si="4"/>
        <v>12150</v>
      </c>
      <c r="AA64" s="10">
        <v>81</v>
      </c>
      <c r="AB64" s="10">
        <v>150</v>
      </c>
      <c r="AC64" s="10">
        <f t="shared" si="5"/>
        <v>12150</v>
      </c>
      <c r="AD64" s="11">
        <v>243</v>
      </c>
      <c r="AE64" s="26">
        <v>7</v>
      </c>
      <c r="AF64" s="7">
        <f t="shared" si="17"/>
        <v>1701</v>
      </c>
      <c r="AG64" s="152">
        <v>1</v>
      </c>
      <c r="AH64" s="139">
        <f t="shared" si="7"/>
        <v>486</v>
      </c>
      <c r="AI64" s="139">
        <f t="shared" si="9"/>
        <v>38151</v>
      </c>
      <c r="AJ64" s="109">
        <f t="shared" si="8"/>
        <v>38151</v>
      </c>
      <c r="AM64" t="b">
        <f>D64='15.02.2022 Смета'!D67</f>
        <v>1</v>
      </c>
      <c r="AN64" t="b">
        <f>F64='15.02.2022 Смета'!E67</f>
        <v>1</v>
      </c>
      <c r="AO64" t="b">
        <f>G64='15.02.2022 Смета'!F67</f>
        <v>1</v>
      </c>
      <c r="AP64" t="b">
        <f>H64='15.02.2022 Смета'!G67</f>
        <v>1</v>
      </c>
    </row>
    <row r="65" spans="1:42" ht="16.149999999999999" customHeight="1" x14ac:dyDescent="0.25">
      <c r="A65" s="108">
        <v>52</v>
      </c>
      <c r="B65" s="8" t="s">
        <v>17</v>
      </c>
      <c r="C65" s="21" t="s">
        <v>150</v>
      </c>
      <c r="D65" s="22" t="s">
        <v>174</v>
      </c>
      <c r="E65" s="21" t="s">
        <v>345</v>
      </c>
      <c r="F65" s="35">
        <v>44756</v>
      </c>
      <c r="G65" s="35">
        <v>44760</v>
      </c>
      <c r="H65" s="21" t="s">
        <v>301</v>
      </c>
      <c r="I65" s="38" t="s">
        <v>345</v>
      </c>
      <c r="J65" s="35">
        <v>44756</v>
      </c>
      <c r="K65" s="35">
        <v>44760</v>
      </c>
      <c r="L65" s="11"/>
      <c r="M65" s="10">
        <v>3400</v>
      </c>
      <c r="N65" s="10">
        <f t="shared" si="14"/>
        <v>0</v>
      </c>
      <c r="O65" s="10"/>
      <c r="P65" s="10">
        <v>2900</v>
      </c>
      <c r="Q65" s="10">
        <f t="shared" si="15"/>
        <v>0</v>
      </c>
      <c r="R65" s="10"/>
      <c r="S65" s="10">
        <v>2800</v>
      </c>
      <c r="T65" s="10">
        <f t="shared" si="16"/>
        <v>0</v>
      </c>
      <c r="U65" s="10">
        <v>81</v>
      </c>
      <c r="V65" s="10">
        <v>150</v>
      </c>
      <c r="W65" s="10">
        <f t="shared" si="3"/>
        <v>12150</v>
      </c>
      <c r="X65" s="10">
        <v>81</v>
      </c>
      <c r="Y65" s="10">
        <v>150</v>
      </c>
      <c r="Z65" s="10">
        <f t="shared" si="4"/>
        <v>12150</v>
      </c>
      <c r="AA65" s="10">
        <v>81</v>
      </c>
      <c r="AB65" s="10">
        <v>150</v>
      </c>
      <c r="AC65" s="10">
        <f t="shared" si="5"/>
        <v>12150</v>
      </c>
      <c r="AD65" s="11">
        <v>243</v>
      </c>
      <c r="AE65" s="26">
        <v>7</v>
      </c>
      <c r="AF65" s="7">
        <f t="shared" si="17"/>
        <v>1701</v>
      </c>
      <c r="AG65" s="152">
        <v>1</v>
      </c>
      <c r="AH65" s="139">
        <f t="shared" si="7"/>
        <v>486</v>
      </c>
      <c r="AI65" s="139">
        <f t="shared" si="9"/>
        <v>38151</v>
      </c>
      <c r="AJ65" s="109">
        <f t="shared" si="8"/>
        <v>38151</v>
      </c>
      <c r="AM65" t="b">
        <f>D65='15.02.2022 Смета'!D68</f>
        <v>1</v>
      </c>
      <c r="AN65" t="b">
        <f>F65='15.02.2022 Смета'!E68</f>
        <v>1</v>
      </c>
      <c r="AO65" t="b">
        <f>G65='15.02.2022 Смета'!F68</f>
        <v>1</v>
      </c>
      <c r="AP65" t="b">
        <f>H65='15.02.2022 Смета'!G68</f>
        <v>1</v>
      </c>
    </row>
    <row r="66" spans="1:42" ht="16.149999999999999" customHeight="1" x14ac:dyDescent="0.25">
      <c r="A66" s="112">
        <v>53</v>
      </c>
      <c r="B66" s="8" t="s">
        <v>17</v>
      </c>
      <c r="C66" s="21" t="s">
        <v>150</v>
      </c>
      <c r="D66" s="22" t="s">
        <v>563</v>
      </c>
      <c r="E66" s="21" t="s">
        <v>340</v>
      </c>
      <c r="F66" s="35">
        <v>44774</v>
      </c>
      <c r="G66" s="35">
        <v>44777</v>
      </c>
      <c r="H66" s="21" t="s">
        <v>301</v>
      </c>
      <c r="I66" s="22" t="s">
        <v>340</v>
      </c>
      <c r="J66" s="35">
        <v>44774</v>
      </c>
      <c r="K66" s="35">
        <v>44777</v>
      </c>
      <c r="L66" s="10">
        <v>11</v>
      </c>
      <c r="M66" s="10">
        <v>3400</v>
      </c>
      <c r="N66" s="10">
        <f t="shared" si="14"/>
        <v>37400</v>
      </c>
      <c r="O66" s="10">
        <v>11</v>
      </c>
      <c r="P66" s="10">
        <v>2900</v>
      </c>
      <c r="Q66" s="10">
        <f t="shared" si="15"/>
        <v>31900</v>
      </c>
      <c r="R66" s="10">
        <v>11</v>
      </c>
      <c r="S66" s="10">
        <v>2800</v>
      </c>
      <c r="T66" s="10">
        <f t="shared" si="16"/>
        <v>30800</v>
      </c>
      <c r="U66" s="10">
        <v>45</v>
      </c>
      <c r="V66" s="10">
        <v>150</v>
      </c>
      <c r="W66" s="10">
        <f t="shared" si="3"/>
        <v>6750</v>
      </c>
      <c r="X66" s="10">
        <v>45</v>
      </c>
      <c r="Y66" s="10">
        <v>150</v>
      </c>
      <c r="Z66" s="10">
        <f t="shared" si="4"/>
        <v>6750</v>
      </c>
      <c r="AA66" s="10">
        <v>45</v>
      </c>
      <c r="AB66" s="10">
        <v>150</v>
      </c>
      <c r="AC66" s="10">
        <f t="shared" si="5"/>
        <v>6750</v>
      </c>
      <c r="AD66" s="11">
        <v>135</v>
      </c>
      <c r="AE66" s="26">
        <v>7</v>
      </c>
      <c r="AF66" s="7">
        <f t="shared" si="17"/>
        <v>945</v>
      </c>
      <c r="AG66" s="152">
        <v>1</v>
      </c>
      <c r="AH66" s="139">
        <f t="shared" si="7"/>
        <v>303</v>
      </c>
      <c r="AI66" s="139">
        <f t="shared" si="9"/>
        <v>121295</v>
      </c>
      <c r="AJ66" s="109">
        <f t="shared" si="8"/>
        <v>121295</v>
      </c>
      <c r="AM66" t="b">
        <f>D66='15.02.2022 Смета'!D69</f>
        <v>1</v>
      </c>
      <c r="AN66" t="b">
        <f>F66='15.02.2022 Смета'!E69</f>
        <v>1</v>
      </c>
      <c r="AO66" t="b">
        <f>G66='15.02.2022 Смета'!F69</f>
        <v>1</v>
      </c>
      <c r="AP66" t="b">
        <f>H66='15.02.2022 Смета'!G69</f>
        <v>1</v>
      </c>
    </row>
    <row r="67" spans="1:42" ht="16.149999999999999" customHeight="1" x14ac:dyDescent="0.25">
      <c r="A67" s="108">
        <v>54</v>
      </c>
      <c r="B67" s="8" t="s">
        <v>17</v>
      </c>
      <c r="C67" s="21" t="s">
        <v>150</v>
      </c>
      <c r="D67" s="22" t="s">
        <v>562</v>
      </c>
      <c r="E67" s="21" t="s">
        <v>344</v>
      </c>
      <c r="F67" s="35">
        <v>44790</v>
      </c>
      <c r="G67" s="35">
        <v>44792</v>
      </c>
      <c r="H67" s="21" t="s">
        <v>346</v>
      </c>
      <c r="I67" s="38" t="s">
        <v>344</v>
      </c>
      <c r="J67" s="35">
        <v>44790</v>
      </c>
      <c r="K67" s="35">
        <v>44792</v>
      </c>
      <c r="L67" s="10"/>
      <c r="M67" s="10">
        <v>3400</v>
      </c>
      <c r="N67" s="10">
        <f t="shared" si="14"/>
        <v>0</v>
      </c>
      <c r="O67" s="10"/>
      <c r="P67" s="10">
        <v>2900</v>
      </c>
      <c r="Q67" s="10">
        <f t="shared" si="15"/>
        <v>0</v>
      </c>
      <c r="R67" s="10"/>
      <c r="S67" s="10">
        <v>2800</v>
      </c>
      <c r="T67" s="10">
        <f t="shared" si="16"/>
        <v>0</v>
      </c>
      <c r="U67" s="10">
        <v>12</v>
      </c>
      <c r="V67" s="10">
        <v>150</v>
      </c>
      <c r="W67" s="10">
        <f t="shared" si="3"/>
        <v>1800</v>
      </c>
      <c r="X67" s="10">
        <v>12</v>
      </c>
      <c r="Y67" s="10">
        <v>150</v>
      </c>
      <c r="Z67" s="10">
        <f t="shared" si="4"/>
        <v>1800</v>
      </c>
      <c r="AA67" s="10">
        <v>12</v>
      </c>
      <c r="AB67" s="10">
        <v>150</v>
      </c>
      <c r="AC67" s="10">
        <f t="shared" si="5"/>
        <v>1800</v>
      </c>
      <c r="AD67" s="11">
        <v>36</v>
      </c>
      <c r="AE67" s="26">
        <v>7</v>
      </c>
      <c r="AF67" s="7">
        <f t="shared" si="17"/>
        <v>252</v>
      </c>
      <c r="AG67" s="152">
        <v>1</v>
      </c>
      <c r="AH67" s="139">
        <f t="shared" si="7"/>
        <v>72</v>
      </c>
      <c r="AI67" s="139">
        <f t="shared" si="9"/>
        <v>5652</v>
      </c>
      <c r="AJ67" s="109">
        <f t="shared" si="8"/>
        <v>5652</v>
      </c>
      <c r="AM67" t="b">
        <f>D67='15.02.2022 Смета'!D70</f>
        <v>1</v>
      </c>
      <c r="AN67" t="b">
        <f>F67='15.02.2022 Смета'!E70</f>
        <v>1</v>
      </c>
      <c r="AO67" t="b">
        <f>G67='15.02.2022 Смета'!F70</f>
        <v>1</v>
      </c>
      <c r="AP67" t="b">
        <f>H67='15.02.2022 Смета'!G70</f>
        <v>1</v>
      </c>
    </row>
    <row r="68" spans="1:42" ht="18" customHeight="1" x14ac:dyDescent="0.25">
      <c r="A68" s="106"/>
      <c r="B68" s="96"/>
      <c r="C68" s="97"/>
      <c r="D68" s="179" t="s">
        <v>842</v>
      </c>
      <c r="E68" s="99"/>
      <c r="F68" s="99"/>
      <c r="G68" s="99"/>
      <c r="H68" s="99"/>
      <c r="I68" s="99"/>
      <c r="J68" s="99"/>
      <c r="K68" s="99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2"/>
      <c r="AE68" s="79"/>
      <c r="AF68" s="79"/>
      <c r="AG68" s="153"/>
      <c r="AH68" s="151"/>
      <c r="AI68" s="151"/>
      <c r="AJ68" s="164"/>
      <c r="AM68" t="b">
        <f>D68='15.02.2022 Смета'!D71</f>
        <v>1</v>
      </c>
      <c r="AN68" t="b">
        <f>F68='15.02.2022 Смета'!E71</f>
        <v>1</v>
      </c>
      <c r="AO68" t="b">
        <f>G68='15.02.2022 Смета'!F71</f>
        <v>1</v>
      </c>
      <c r="AP68" t="b">
        <f>H68='15.02.2022 Смета'!G71</f>
        <v>1</v>
      </c>
    </row>
    <row r="69" spans="1:42" ht="16.149999999999999" customHeight="1" x14ac:dyDescent="0.25">
      <c r="A69" s="108">
        <v>55</v>
      </c>
      <c r="B69" s="16" t="s">
        <v>24</v>
      </c>
      <c r="C69" s="21" t="s">
        <v>137</v>
      </c>
      <c r="D69" s="22" t="s">
        <v>81</v>
      </c>
      <c r="E69" s="21" t="s">
        <v>347</v>
      </c>
      <c r="F69" s="35">
        <v>44693</v>
      </c>
      <c r="G69" s="35">
        <v>44696</v>
      </c>
      <c r="H69" s="21" t="s">
        <v>301</v>
      </c>
      <c r="I69" s="38" t="s">
        <v>347</v>
      </c>
      <c r="J69" s="35">
        <v>44693</v>
      </c>
      <c r="K69" s="35">
        <v>44696</v>
      </c>
      <c r="L69" s="10"/>
      <c r="M69" s="10">
        <v>3400</v>
      </c>
      <c r="N69" s="10">
        <f t="shared" si="14"/>
        <v>0</v>
      </c>
      <c r="O69" s="17"/>
      <c r="P69" s="10">
        <v>2900</v>
      </c>
      <c r="Q69" s="10">
        <f t="shared" si="15"/>
        <v>0</v>
      </c>
      <c r="R69" s="17"/>
      <c r="S69" s="10">
        <v>2800</v>
      </c>
      <c r="T69" s="10">
        <f t="shared" si="16"/>
        <v>0</v>
      </c>
      <c r="U69" s="10">
        <v>44</v>
      </c>
      <c r="V69" s="10">
        <v>150</v>
      </c>
      <c r="W69" s="10">
        <f t="shared" si="3"/>
        <v>6600</v>
      </c>
      <c r="X69" s="10">
        <v>44</v>
      </c>
      <c r="Y69" s="10">
        <v>150</v>
      </c>
      <c r="Z69" s="10">
        <f t="shared" si="4"/>
        <v>6600</v>
      </c>
      <c r="AA69" s="10">
        <v>44</v>
      </c>
      <c r="AB69" s="10">
        <v>150</v>
      </c>
      <c r="AC69" s="10">
        <f t="shared" si="5"/>
        <v>6600</v>
      </c>
      <c r="AD69" s="11">
        <v>132</v>
      </c>
      <c r="AE69" s="26">
        <v>7</v>
      </c>
      <c r="AF69" s="7">
        <f t="shared" si="17"/>
        <v>924</v>
      </c>
      <c r="AG69" s="152">
        <v>1</v>
      </c>
      <c r="AH69" s="139">
        <f t="shared" si="7"/>
        <v>264</v>
      </c>
      <c r="AI69" s="139">
        <f t="shared" si="9"/>
        <v>20724</v>
      </c>
      <c r="AJ69" s="109">
        <f t="shared" si="8"/>
        <v>20724</v>
      </c>
      <c r="AM69" t="b">
        <f>D69='15.02.2022 Смета'!D72</f>
        <v>1</v>
      </c>
      <c r="AN69" t="b">
        <f>F69='15.02.2022 Смета'!E72</f>
        <v>1</v>
      </c>
      <c r="AO69" t="b">
        <f>G69='15.02.2022 Смета'!F72</f>
        <v>1</v>
      </c>
      <c r="AP69" t="b">
        <f>H69='15.02.2022 Смета'!G72</f>
        <v>1</v>
      </c>
    </row>
    <row r="70" spans="1:42" ht="16.149999999999999" customHeight="1" x14ac:dyDescent="0.25">
      <c r="A70" s="114">
        <v>56</v>
      </c>
      <c r="B70" s="16" t="s">
        <v>24</v>
      </c>
      <c r="C70" s="21" t="s">
        <v>137</v>
      </c>
      <c r="D70" s="22" t="s">
        <v>178</v>
      </c>
      <c r="E70" s="21" t="s">
        <v>701</v>
      </c>
      <c r="F70" s="35">
        <v>44693</v>
      </c>
      <c r="G70" s="35">
        <v>44696</v>
      </c>
      <c r="H70" s="21" t="s">
        <v>301</v>
      </c>
      <c r="I70" s="22" t="s">
        <v>701</v>
      </c>
      <c r="J70" s="35">
        <v>44693</v>
      </c>
      <c r="K70" s="35">
        <v>44696</v>
      </c>
      <c r="L70" s="10"/>
      <c r="M70" s="10">
        <v>3400</v>
      </c>
      <c r="N70" s="10">
        <f t="shared" si="14"/>
        <v>0</v>
      </c>
      <c r="O70" s="17"/>
      <c r="P70" s="10">
        <v>2900</v>
      </c>
      <c r="Q70" s="10">
        <f t="shared" si="15"/>
        <v>0</v>
      </c>
      <c r="R70" s="17"/>
      <c r="S70" s="10">
        <v>2800</v>
      </c>
      <c r="T70" s="10">
        <f t="shared" si="16"/>
        <v>0</v>
      </c>
      <c r="U70" s="10">
        <v>62</v>
      </c>
      <c r="V70" s="10">
        <v>150</v>
      </c>
      <c r="W70" s="10">
        <f t="shared" si="3"/>
        <v>9300</v>
      </c>
      <c r="X70" s="10">
        <v>62</v>
      </c>
      <c r="Y70" s="10">
        <v>150</v>
      </c>
      <c r="Z70" s="10">
        <f t="shared" si="4"/>
        <v>9300</v>
      </c>
      <c r="AA70" s="10">
        <v>62</v>
      </c>
      <c r="AB70" s="10">
        <v>150</v>
      </c>
      <c r="AC70" s="10">
        <f t="shared" si="5"/>
        <v>9300</v>
      </c>
      <c r="AD70" s="11">
        <v>186</v>
      </c>
      <c r="AE70" s="26">
        <v>7</v>
      </c>
      <c r="AF70" s="7">
        <f t="shared" si="17"/>
        <v>1302</v>
      </c>
      <c r="AG70" s="152">
        <v>1</v>
      </c>
      <c r="AH70" s="139">
        <f t="shared" si="7"/>
        <v>372</v>
      </c>
      <c r="AI70" s="139">
        <f t="shared" si="9"/>
        <v>29202</v>
      </c>
      <c r="AJ70" s="109">
        <f t="shared" si="8"/>
        <v>29202</v>
      </c>
      <c r="AM70" t="b">
        <f>D70='15.02.2022 Смета'!D73</f>
        <v>1</v>
      </c>
      <c r="AN70" t="b">
        <f>F70='15.02.2022 Смета'!E73</f>
        <v>1</v>
      </c>
      <c r="AO70" t="b">
        <f>G70='15.02.2022 Смета'!F73</f>
        <v>1</v>
      </c>
      <c r="AP70" t="b">
        <f>H70='15.02.2022 Смета'!G73</f>
        <v>1</v>
      </c>
    </row>
    <row r="71" spans="1:42" ht="16.149999999999999" customHeight="1" x14ac:dyDescent="0.25">
      <c r="A71" s="108">
        <v>57</v>
      </c>
      <c r="B71" s="16" t="s">
        <v>24</v>
      </c>
      <c r="C71" s="21" t="s">
        <v>137</v>
      </c>
      <c r="D71" s="22" t="s">
        <v>70</v>
      </c>
      <c r="E71" s="21" t="s">
        <v>348</v>
      </c>
      <c r="F71" s="35">
        <v>44736</v>
      </c>
      <c r="G71" s="35">
        <v>44739</v>
      </c>
      <c r="H71" s="21" t="s">
        <v>301</v>
      </c>
      <c r="I71" s="22" t="s">
        <v>348</v>
      </c>
      <c r="J71" s="35">
        <v>44736</v>
      </c>
      <c r="K71" s="35">
        <v>44739</v>
      </c>
      <c r="L71" s="10"/>
      <c r="M71" s="10">
        <v>3400</v>
      </c>
      <c r="N71" s="10">
        <f t="shared" si="14"/>
        <v>0</v>
      </c>
      <c r="O71" s="17"/>
      <c r="P71" s="10">
        <v>2900</v>
      </c>
      <c r="Q71" s="10">
        <f t="shared" si="15"/>
        <v>0</v>
      </c>
      <c r="R71" s="17"/>
      <c r="S71" s="10">
        <v>2800</v>
      </c>
      <c r="T71" s="10">
        <f t="shared" si="16"/>
        <v>0</v>
      </c>
      <c r="U71" s="17">
        <v>54</v>
      </c>
      <c r="V71" s="10">
        <v>150</v>
      </c>
      <c r="W71" s="10">
        <f t="shared" si="3"/>
        <v>8100</v>
      </c>
      <c r="X71" s="17">
        <v>54</v>
      </c>
      <c r="Y71" s="10">
        <v>150</v>
      </c>
      <c r="Z71" s="10">
        <f t="shared" si="4"/>
        <v>8100</v>
      </c>
      <c r="AA71" s="17">
        <v>54</v>
      </c>
      <c r="AB71" s="10">
        <v>150</v>
      </c>
      <c r="AC71" s="10">
        <f t="shared" si="5"/>
        <v>8100</v>
      </c>
      <c r="AD71" s="19">
        <v>162</v>
      </c>
      <c r="AE71" s="26">
        <v>7</v>
      </c>
      <c r="AF71" s="7">
        <f t="shared" si="17"/>
        <v>1134</v>
      </c>
      <c r="AG71" s="152">
        <v>1</v>
      </c>
      <c r="AH71" s="139">
        <f t="shared" si="7"/>
        <v>324</v>
      </c>
      <c r="AI71" s="139">
        <f t="shared" si="9"/>
        <v>25434</v>
      </c>
      <c r="AJ71" s="109">
        <f t="shared" si="8"/>
        <v>25434</v>
      </c>
      <c r="AM71" t="b">
        <f>D71='15.02.2022 Смета'!D74</f>
        <v>1</v>
      </c>
      <c r="AN71" t="b">
        <f>F71='15.02.2022 Смета'!E74</f>
        <v>1</v>
      </c>
      <c r="AO71" t="b">
        <f>G71='15.02.2022 Смета'!F74</f>
        <v>1</v>
      </c>
      <c r="AP71" t="b">
        <f>H71='15.02.2022 Смета'!G74</f>
        <v>1</v>
      </c>
    </row>
    <row r="72" spans="1:42" ht="16.149999999999999" customHeight="1" x14ac:dyDescent="0.25">
      <c r="A72" s="108">
        <v>58</v>
      </c>
      <c r="B72" s="16" t="s">
        <v>24</v>
      </c>
      <c r="C72" s="21" t="s">
        <v>137</v>
      </c>
      <c r="D72" s="22" t="s">
        <v>70</v>
      </c>
      <c r="E72" s="21" t="s">
        <v>349</v>
      </c>
      <c r="F72" s="35">
        <v>44736</v>
      </c>
      <c r="G72" s="35">
        <v>44739</v>
      </c>
      <c r="H72" s="21" t="s">
        <v>301</v>
      </c>
      <c r="I72" s="22" t="s">
        <v>349</v>
      </c>
      <c r="J72" s="35">
        <v>44736</v>
      </c>
      <c r="K72" s="35">
        <v>44739</v>
      </c>
      <c r="L72" s="10"/>
      <c r="M72" s="10">
        <v>3400</v>
      </c>
      <c r="N72" s="10">
        <f t="shared" si="14"/>
        <v>0</v>
      </c>
      <c r="O72" s="17"/>
      <c r="P72" s="10">
        <v>2900</v>
      </c>
      <c r="Q72" s="10">
        <f t="shared" si="15"/>
        <v>0</v>
      </c>
      <c r="R72" s="17"/>
      <c r="S72" s="10">
        <v>2800</v>
      </c>
      <c r="T72" s="10">
        <f t="shared" si="16"/>
        <v>0</v>
      </c>
      <c r="U72" s="17">
        <v>24</v>
      </c>
      <c r="V72" s="10">
        <v>150</v>
      </c>
      <c r="W72" s="10">
        <f t="shared" si="3"/>
        <v>3600</v>
      </c>
      <c r="X72" s="17">
        <v>24</v>
      </c>
      <c r="Y72" s="10">
        <v>150</v>
      </c>
      <c r="Z72" s="10">
        <f t="shared" si="4"/>
        <v>3600</v>
      </c>
      <c r="AA72" s="17">
        <v>24</v>
      </c>
      <c r="AB72" s="10">
        <v>150</v>
      </c>
      <c r="AC72" s="10">
        <f t="shared" si="5"/>
        <v>3600</v>
      </c>
      <c r="AD72" s="19">
        <v>72</v>
      </c>
      <c r="AE72" s="26">
        <v>7</v>
      </c>
      <c r="AF72" s="7">
        <f t="shared" si="17"/>
        <v>504</v>
      </c>
      <c r="AG72" s="152">
        <v>1</v>
      </c>
      <c r="AH72" s="139">
        <f t="shared" si="7"/>
        <v>144</v>
      </c>
      <c r="AI72" s="139">
        <f t="shared" ref="AI72:AI135" si="18">AJ72</f>
        <v>11304</v>
      </c>
      <c r="AJ72" s="109">
        <f t="shared" si="8"/>
        <v>11304</v>
      </c>
      <c r="AM72" t="b">
        <f>D72='15.02.2022 Смета'!D75</f>
        <v>1</v>
      </c>
      <c r="AN72" t="b">
        <f>F72='15.02.2022 Смета'!E75</f>
        <v>1</v>
      </c>
      <c r="AO72" t="b">
        <f>G72='15.02.2022 Смета'!F75</f>
        <v>1</v>
      </c>
      <c r="AP72" t="b">
        <f>H72='15.02.2022 Смета'!G75</f>
        <v>1</v>
      </c>
    </row>
    <row r="73" spans="1:42" ht="16.149999999999999" customHeight="1" x14ac:dyDescent="0.25">
      <c r="A73" s="108">
        <v>59</v>
      </c>
      <c r="B73" s="16" t="s">
        <v>24</v>
      </c>
      <c r="C73" s="21" t="s">
        <v>137</v>
      </c>
      <c r="D73" s="22" t="s">
        <v>71</v>
      </c>
      <c r="E73" s="21" t="s">
        <v>374</v>
      </c>
      <c r="F73" s="35">
        <v>44736</v>
      </c>
      <c r="G73" s="35">
        <v>44739</v>
      </c>
      <c r="H73" s="21" t="s">
        <v>301</v>
      </c>
      <c r="I73" s="22" t="s">
        <v>374</v>
      </c>
      <c r="J73" s="35">
        <v>44736</v>
      </c>
      <c r="K73" s="35">
        <v>44739</v>
      </c>
      <c r="L73" s="10"/>
      <c r="M73" s="10">
        <v>3400</v>
      </c>
      <c r="N73" s="10">
        <f t="shared" si="14"/>
        <v>0</v>
      </c>
      <c r="O73" s="17"/>
      <c r="P73" s="10">
        <v>2900</v>
      </c>
      <c r="Q73" s="10">
        <f t="shared" si="15"/>
        <v>0</v>
      </c>
      <c r="R73" s="17"/>
      <c r="S73" s="10">
        <v>2800</v>
      </c>
      <c r="T73" s="10">
        <f t="shared" si="16"/>
        <v>0</v>
      </c>
      <c r="U73" s="17">
        <v>72</v>
      </c>
      <c r="V73" s="10">
        <v>150</v>
      </c>
      <c r="W73" s="10">
        <f t="shared" si="3"/>
        <v>10800</v>
      </c>
      <c r="X73" s="17">
        <v>72</v>
      </c>
      <c r="Y73" s="10">
        <v>150</v>
      </c>
      <c r="Z73" s="10">
        <f t="shared" si="4"/>
        <v>10800</v>
      </c>
      <c r="AA73" s="17">
        <v>72</v>
      </c>
      <c r="AB73" s="10">
        <v>150</v>
      </c>
      <c r="AC73" s="10">
        <f t="shared" si="5"/>
        <v>10800</v>
      </c>
      <c r="AD73" s="19">
        <v>216</v>
      </c>
      <c r="AE73" s="26">
        <v>7</v>
      </c>
      <c r="AF73" s="7">
        <f t="shared" si="17"/>
        <v>1512</v>
      </c>
      <c r="AG73" s="152">
        <v>1</v>
      </c>
      <c r="AH73" s="139">
        <f t="shared" si="7"/>
        <v>432</v>
      </c>
      <c r="AI73" s="139">
        <f t="shared" si="18"/>
        <v>33912</v>
      </c>
      <c r="AJ73" s="109">
        <f t="shared" si="8"/>
        <v>33912</v>
      </c>
      <c r="AM73" t="b">
        <f>D73='15.02.2022 Смета'!D76</f>
        <v>1</v>
      </c>
      <c r="AN73" t="b">
        <f>F73='15.02.2022 Смета'!E76</f>
        <v>1</v>
      </c>
      <c r="AO73" t="b">
        <f>G73='15.02.2022 Смета'!F76</f>
        <v>1</v>
      </c>
      <c r="AP73" t="b">
        <f>H73='15.02.2022 Смета'!G76</f>
        <v>1</v>
      </c>
    </row>
    <row r="74" spans="1:42" ht="16.149999999999999" customHeight="1" x14ac:dyDescent="0.25">
      <c r="A74" s="108">
        <v>60</v>
      </c>
      <c r="B74" s="16" t="s">
        <v>24</v>
      </c>
      <c r="C74" s="21" t="s">
        <v>137</v>
      </c>
      <c r="D74" s="22" t="s">
        <v>70</v>
      </c>
      <c r="E74" s="21" t="s">
        <v>350</v>
      </c>
      <c r="F74" s="35">
        <v>44805</v>
      </c>
      <c r="G74" s="35">
        <v>44807</v>
      </c>
      <c r="H74" s="21" t="s">
        <v>301</v>
      </c>
      <c r="I74" s="38" t="s">
        <v>350</v>
      </c>
      <c r="J74" s="35">
        <v>44805</v>
      </c>
      <c r="K74" s="35">
        <v>44807</v>
      </c>
      <c r="L74" s="10"/>
      <c r="M74" s="10">
        <v>3400</v>
      </c>
      <c r="N74" s="10">
        <f t="shared" si="14"/>
        <v>0</v>
      </c>
      <c r="O74" s="17"/>
      <c r="P74" s="10">
        <v>2900</v>
      </c>
      <c r="Q74" s="10">
        <f t="shared" si="15"/>
        <v>0</v>
      </c>
      <c r="R74" s="17"/>
      <c r="S74" s="10">
        <v>2800</v>
      </c>
      <c r="T74" s="10">
        <f t="shared" si="16"/>
        <v>0</v>
      </c>
      <c r="U74" s="17">
        <v>54</v>
      </c>
      <c r="V74" s="10">
        <v>150</v>
      </c>
      <c r="W74" s="10">
        <f t="shared" si="3"/>
        <v>8100</v>
      </c>
      <c r="X74" s="17">
        <v>54</v>
      </c>
      <c r="Y74" s="10">
        <v>150</v>
      </c>
      <c r="Z74" s="10">
        <f t="shared" si="4"/>
        <v>8100</v>
      </c>
      <c r="AA74" s="17">
        <v>54</v>
      </c>
      <c r="AB74" s="10">
        <v>150</v>
      </c>
      <c r="AC74" s="10">
        <f t="shared" si="5"/>
        <v>8100</v>
      </c>
      <c r="AD74" s="19">
        <v>162</v>
      </c>
      <c r="AE74" s="26">
        <v>7</v>
      </c>
      <c r="AF74" s="7">
        <f t="shared" si="17"/>
        <v>1134</v>
      </c>
      <c r="AG74" s="152">
        <v>1</v>
      </c>
      <c r="AH74" s="145">
        <f t="shared" si="7"/>
        <v>324</v>
      </c>
      <c r="AI74" s="139">
        <f t="shared" si="18"/>
        <v>25434</v>
      </c>
      <c r="AJ74" s="118">
        <f t="shared" si="8"/>
        <v>25434</v>
      </c>
      <c r="AM74" t="b">
        <f>D74='15.02.2022 Смета'!D77</f>
        <v>1</v>
      </c>
      <c r="AN74" t="b">
        <f>F74='15.02.2022 Смета'!E77</f>
        <v>1</v>
      </c>
      <c r="AO74" t="b">
        <f>G74='15.02.2022 Смета'!F77</f>
        <v>1</v>
      </c>
      <c r="AP74" t="b">
        <f>H74='15.02.2022 Смета'!G77</f>
        <v>1</v>
      </c>
    </row>
    <row r="75" spans="1:42" ht="16.149999999999999" customHeight="1" x14ac:dyDescent="0.25">
      <c r="A75" s="108">
        <v>61</v>
      </c>
      <c r="B75" s="16" t="s">
        <v>24</v>
      </c>
      <c r="C75" s="21" t="s">
        <v>137</v>
      </c>
      <c r="D75" s="22" t="s">
        <v>70</v>
      </c>
      <c r="E75" s="21" t="s">
        <v>351</v>
      </c>
      <c r="F75" s="35">
        <v>44807</v>
      </c>
      <c r="G75" s="35">
        <v>44809</v>
      </c>
      <c r="H75" s="21" t="s">
        <v>301</v>
      </c>
      <c r="I75" s="22" t="s">
        <v>351</v>
      </c>
      <c r="J75" s="35">
        <v>44807</v>
      </c>
      <c r="K75" s="35">
        <v>44809</v>
      </c>
      <c r="L75" s="10"/>
      <c r="M75" s="10">
        <v>3400</v>
      </c>
      <c r="N75" s="10">
        <f t="shared" si="14"/>
        <v>0</v>
      </c>
      <c r="O75" s="17"/>
      <c r="P75" s="10">
        <v>2900</v>
      </c>
      <c r="Q75" s="10">
        <f t="shared" si="15"/>
        <v>0</v>
      </c>
      <c r="R75" s="17"/>
      <c r="S75" s="10">
        <v>2800</v>
      </c>
      <c r="T75" s="10">
        <f t="shared" si="16"/>
        <v>0</v>
      </c>
      <c r="U75" s="17">
        <v>80</v>
      </c>
      <c r="V75" s="10">
        <v>150</v>
      </c>
      <c r="W75" s="10">
        <f t="shared" si="3"/>
        <v>12000</v>
      </c>
      <c r="X75" s="17">
        <v>80</v>
      </c>
      <c r="Y75" s="10">
        <v>150</v>
      </c>
      <c r="Z75" s="10">
        <f t="shared" si="4"/>
        <v>12000</v>
      </c>
      <c r="AA75" s="17">
        <v>80</v>
      </c>
      <c r="AB75" s="10">
        <v>150</v>
      </c>
      <c r="AC75" s="10">
        <f t="shared" si="5"/>
        <v>12000</v>
      </c>
      <c r="AD75" s="19">
        <v>240</v>
      </c>
      <c r="AE75" s="26">
        <v>7</v>
      </c>
      <c r="AF75" s="7">
        <f t="shared" si="17"/>
        <v>1680</v>
      </c>
      <c r="AG75" s="152">
        <v>1</v>
      </c>
      <c r="AH75" s="145">
        <f t="shared" si="7"/>
        <v>480</v>
      </c>
      <c r="AI75" s="139">
        <f t="shared" si="18"/>
        <v>37680</v>
      </c>
      <c r="AJ75" s="118">
        <f t="shared" si="8"/>
        <v>37680</v>
      </c>
      <c r="AM75" t="b">
        <f>D75='15.02.2022 Смета'!D78</f>
        <v>1</v>
      </c>
      <c r="AN75" t="b">
        <f>F75='15.02.2022 Смета'!E78</f>
        <v>1</v>
      </c>
      <c r="AO75" t="b">
        <f>G75='15.02.2022 Смета'!F78</f>
        <v>1</v>
      </c>
      <c r="AP75" t="b">
        <f>H75='15.02.2022 Смета'!G78</f>
        <v>1</v>
      </c>
    </row>
    <row r="76" spans="1:42" ht="16.149999999999999" customHeight="1" x14ac:dyDescent="0.25">
      <c r="A76" s="108">
        <v>62</v>
      </c>
      <c r="B76" s="8" t="s">
        <v>24</v>
      </c>
      <c r="C76" s="21" t="s">
        <v>137</v>
      </c>
      <c r="D76" s="22" t="s">
        <v>81</v>
      </c>
      <c r="E76" s="21" t="s">
        <v>352</v>
      </c>
      <c r="F76" s="35">
        <v>44826</v>
      </c>
      <c r="G76" s="35">
        <v>44829</v>
      </c>
      <c r="H76" s="21" t="s">
        <v>301</v>
      </c>
      <c r="I76" s="22" t="s">
        <v>352</v>
      </c>
      <c r="J76" s="35">
        <v>44826</v>
      </c>
      <c r="K76" s="35">
        <v>44829</v>
      </c>
      <c r="L76" s="10"/>
      <c r="M76" s="10">
        <v>3400</v>
      </c>
      <c r="N76" s="10">
        <f t="shared" si="14"/>
        <v>0</v>
      </c>
      <c r="O76" s="10"/>
      <c r="P76" s="10">
        <v>2900</v>
      </c>
      <c r="Q76" s="10">
        <f t="shared" si="15"/>
        <v>0</v>
      </c>
      <c r="R76" s="10"/>
      <c r="S76" s="10">
        <v>2800</v>
      </c>
      <c r="T76" s="10">
        <f t="shared" si="16"/>
        <v>0</v>
      </c>
      <c r="U76" s="10">
        <v>26</v>
      </c>
      <c r="V76" s="10">
        <v>150</v>
      </c>
      <c r="W76" s="10">
        <f t="shared" si="3"/>
        <v>3900</v>
      </c>
      <c r="X76" s="10">
        <v>26</v>
      </c>
      <c r="Y76" s="10">
        <v>150</v>
      </c>
      <c r="Z76" s="10">
        <f t="shared" si="4"/>
        <v>3900</v>
      </c>
      <c r="AA76" s="10">
        <v>26</v>
      </c>
      <c r="AB76" s="10">
        <v>150</v>
      </c>
      <c r="AC76" s="10">
        <f t="shared" si="5"/>
        <v>3900</v>
      </c>
      <c r="AD76" s="11">
        <v>78</v>
      </c>
      <c r="AE76" s="26">
        <v>7</v>
      </c>
      <c r="AF76" s="7">
        <f t="shared" si="17"/>
        <v>546</v>
      </c>
      <c r="AG76" s="152">
        <v>1</v>
      </c>
      <c r="AH76" s="145">
        <f t="shared" si="7"/>
        <v>156</v>
      </c>
      <c r="AI76" s="139">
        <f t="shared" si="18"/>
        <v>12246</v>
      </c>
      <c r="AJ76" s="118">
        <f t="shared" si="8"/>
        <v>12246</v>
      </c>
      <c r="AM76" t="b">
        <f>D76='15.02.2022 Смета'!D79</f>
        <v>1</v>
      </c>
      <c r="AN76" t="b">
        <f>F76='15.02.2022 Смета'!E79</f>
        <v>1</v>
      </c>
      <c r="AO76" t="b">
        <f>G76='15.02.2022 Смета'!F79</f>
        <v>1</v>
      </c>
      <c r="AP76" t="b">
        <f>H76='15.02.2022 Смета'!G79</f>
        <v>1</v>
      </c>
    </row>
    <row r="77" spans="1:42" ht="16.149999999999999" customHeight="1" x14ac:dyDescent="0.25">
      <c r="A77" s="108">
        <v>63</v>
      </c>
      <c r="B77" s="8" t="s">
        <v>24</v>
      </c>
      <c r="C77" s="21" t="s">
        <v>137</v>
      </c>
      <c r="D77" s="22" t="s">
        <v>1075</v>
      </c>
      <c r="E77" s="21" t="s">
        <v>702</v>
      </c>
      <c r="F77" s="35">
        <v>44826</v>
      </c>
      <c r="G77" s="35">
        <v>44829</v>
      </c>
      <c r="H77" s="21" t="s">
        <v>301</v>
      </c>
      <c r="I77" s="22" t="s">
        <v>702</v>
      </c>
      <c r="J77" s="35">
        <v>44826</v>
      </c>
      <c r="K77" s="35">
        <v>44829</v>
      </c>
      <c r="L77" s="17"/>
      <c r="M77" s="10">
        <v>3400</v>
      </c>
      <c r="N77" s="10">
        <f t="shared" si="14"/>
        <v>0</v>
      </c>
      <c r="O77" s="17"/>
      <c r="P77" s="10">
        <v>2900</v>
      </c>
      <c r="Q77" s="10">
        <f t="shared" si="15"/>
        <v>0</v>
      </c>
      <c r="R77" s="17"/>
      <c r="S77" s="10">
        <v>2800</v>
      </c>
      <c r="T77" s="10">
        <f t="shared" si="16"/>
        <v>0</v>
      </c>
      <c r="U77" s="10">
        <v>32</v>
      </c>
      <c r="V77" s="10">
        <v>150</v>
      </c>
      <c r="W77" s="10">
        <f t="shared" si="3"/>
        <v>4800</v>
      </c>
      <c r="X77" s="10">
        <v>32</v>
      </c>
      <c r="Y77" s="10">
        <v>150</v>
      </c>
      <c r="Z77" s="10">
        <f t="shared" si="4"/>
        <v>4800</v>
      </c>
      <c r="AA77" s="10">
        <v>32</v>
      </c>
      <c r="AB77" s="10">
        <v>150</v>
      </c>
      <c r="AC77" s="10">
        <f t="shared" si="5"/>
        <v>4800</v>
      </c>
      <c r="AD77" s="11">
        <v>96</v>
      </c>
      <c r="AE77" s="26">
        <v>7</v>
      </c>
      <c r="AF77" s="7">
        <f t="shared" si="17"/>
        <v>672</v>
      </c>
      <c r="AG77" s="152">
        <v>1</v>
      </c>
      <c r="AH77" s="139">
        <f t="shared" si="7"/>
        <v>192</v>
      </c>
      <c r="AI77" s="139">
        <f t="shared" si="18"/>
        <v>15072</v>
      </c>
      <c r="AJ77" s="109">
        <f t="shared" si="8"/>
        <v>15072</v>
      </c>
      <c r="AK77" s="67"/>
      <c r="AM77" t="b">
        <f>D77='15.02.2022 Смета'!D80</f>
        <v>1</v>
      </c>
      <c r="AN77" t="b">
        <f>F77='15.02.2022 Смета'!E80</f>
        <v>1</v>
      </c>
      <c r="AO77" t="b">
        <f>G77='15.02.2022 Смета'!F80</f>
        <v>1</v>
      </c>
      <c r="AP77" t="b">
        <f>H77='15.02.2022 Смета'!G80</f>
        <v>1</v>
      </c>
    </row>
    <row r="78" spans="1:42" ht="14.65" customHeight="1" x14ac:dyDescent="0.25">
      <c r="A78" s="106"/>
      <c r="B78" s="96"/>
      <c r="C78" s="97"/>
      <c r="D78" s="179" t="s">
        <v>913</v>
      </c>
      <c r="E78" s="99"/>
      <c r="F78" s="99"/>
      <c r="G78" s="99"/>
      <c r="H78" s="99"/>
      <c r="I78" s="99"/>
      <c r="J78" s="99"/>
      <c r="K78" s="99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2"/>
      <c r="AE78" s="79"/>
      <c r="AF78" s="79"/>
      <c r="AG78" s="153"/>
      <c r="AH78" s="151"/>
      <c r="AI78" s="151"/>
      <c r="AJ78" s="164"/>
      <c r="AK78" s="67"/>
      <c r="AM78" t="b">
        <f>D78='15.02.2022 Смета'!D81</f>
        <v>1</v>
      </c>
      <c r="AN78" t="b">
        <f>F78='15.02.2022 Смета'!E81</f>
        <v>1</v>
      </c>
      <c r="AO78" t="b">
        <f>G78='15.02.2022 Смета'!F81</f>
        <v>1</v>
      </c>
      <c r="AP78" t="b">
        <f>H78='15.02.2022 Смета'!G81</f>
        <v>1</v>
      </c>
    </row>
    <row r="79" spans="1:42" ht="25.5" x14ac:dyDescent="0.25">
      <c r="A79" s="108">
        <v>64</v>
      </c>
      <c r="B79" s="8" t="s">
        <v>198</v>
      </c>
      <c r="C79" s="21" t="s">
        <v>151</v>
      </c>
      <c r="D79" s="22" t="s">
        <v>174</v>
      </c>
      <c r="E79" s="21" t="s">
        <v>463</v>
      </c>
      <c r="F79" s="35">
        <v>44650</v>
      </c>
      <c r="G79" s="35">
        <v>44655</v>
      </c>
      <c r="H79" s="21" t="s">
        <v>1076</v>
      </c>
      <c r="I79" s="22" t="s">
        <v>463</v>
      </c>
      <c r="J79" s="35">
        <v>44650</v>
      </c>
      <c r="K79" s="35">
        <v>44655</v>
      </c>
      <c r="L79" s="10"/>
      <c r="M79" s="10">
        <v>3400</v>
      </c>
      <c r="N79" s="10">
        <f t="shared" si="14"/>
        <v>0</v>
      </c>
      <c r="O79" s="10"/>
      <c r="P79" s="10">
        <v>2900</v>
      </c>
      <c r="Q79" s="10">
        <f t="shared" si="15"/>
        <v>0</v>
      </c>
      <c r="R79" s="10"/>
      <c r="S79" s="10">
        <v>2800</v>
      </c>
      <c r="T79" s="10">
        <f t="shared" si="16"/>
        <v>0</v>
      </c>
      <c r="U79" s="10">
        <v>16</v>
      </c>
      <c r="V79" s="10">
        <v>150</v>
      </c>
      <c r="W79" s="10">
        <f t="shared" si="3"/>
        <v>2400</v>
      </c>
      <c r="X79" s="10">
        <v>16</v>
      </c>
      <c r="Y79" s="10">
        <v>150</v>
      </c>
      <c r="Z79" s="10">
        <f t="shared" si="4"/>
        <v>2400</v>
      </c>
      <c r="AA79" s="10">
        <v>16</v>
      </c>
      <c r="AB79" s="10">
        <v>150</v>
      </c>
      <c r="AC79" s="10">
        <f t="shared" si="5"/>
        <v>2400</v>
      </c>
      <c r="AD79" s="11"/>
      <c r="AE79" s="26">
        <v>7</v>
      </c>
      <c r="AF79" s="7">
        <f t="shared" si="17"/>
        <v>0</v>
      </c>
      <c r="AG79" s="152">
        <v>1</v>
      </c>
      <c r="AH79" s="139">
        <f t="shared" si="7"/>
        <v>48</v>
      </c>
      <c r="AI79" s="139">
        <f t="shared" si="18"/>
        <v>7200</v>
      </c>
      <c r="AJ79" s="109">
        <f t="shared" si="8"/>
        <v>7200</v>
      </c>
      <c r="AK79" s="67"/>
      <c r="AM79" t="b">
        <f>D79='15.02.2022 Смета'!D82</f>
        <v>1</v>
      </c>
      <c r="AN79" t="b">
        <f>F79='15.02.2022 Смета'!E82</f>
        <v>1</v>
      </c>
      <c r="AO79" t="b">
        <f>G79='15.02.2022 Смета'!F82</f>
        <v>1</v>
      </c>
      <c r="AP79" t="b">
        <f>H79='15.02.2022 Смета'!G82</f>
        <v>0</v>
      </c>
    </row>
    <row r="80" spans="1:42" ht="25.5" x14ac:dyDescent="0.25">
      <c r="A80" s="112">
        <v>65</v>
      </c>
      <c r="B80" s="8" t="s">
        <v>198</v>
      </c>
      <c r="C80" s="21" t="s">
        <v>151</v>
      </c>
      <c r="D80" s="22" t="s">
        <v>174</v>
      </c>
      <c r="E80" s="21" t="s">
        <v>342</v>
      </c>
      <c r="F80" s="35">
        <v>44655</v>
      </c>
      <c r="G80" s="35">
        <v>44661</v>
      </c>
      <c r="H80" s="21" t="s">
        <v>766</v>
      </c>
      <c r="I80" s="22" t="s">
        <v>342</v>
      </c>
      <c r="J80" s="35">
        <v>44655</v>
      </c>
      <c r="K80" s="35">
        <v>44661</v>
      </c>
      <c r="L80" s="10"/>
      <c r="M80" s="10">
        <v>3400</v>
      </c>
      <c r="N80" s="10">
        <f t="shared" si="14"/>
        <v>0</v>
      </c>
      <c r="O80" s="10"/>
      <c r="P80" s="10">
        <v>2900</v>
      </c>
      <c r="Q80" s="10">
        <f t="shared" si="15"/>
        <v>0</v>
      </c>
      <c r="R80" s="10"/>
      <c r="S80" s="10">
        <v>2800</v>
      </c>
      <c r="T80" s="10">
        <f t="shared" si="16"/>
        <v>0</v>
      </c>
      <c r="U80" s="10">
        <v>22</v>
      </c>
      <c r="V80" s="10">
        <v>150</v>
      </c>
      <c r="W80" s="10">
        <f t="shared" ref="W80:W152" si="19">U80*V80</f>
        <v>3300</v>
      </c>
      <c r="X80" s="10">
        <v>22</v>
      </c>
      <c r="Y80" s="10">
        <v>150</v>
      </c>
      <c r="Z80" s="10">
        <f t="shared" ref="Z80:Z152" si="20">X80*Y80</f>
        <v>3300</v>
      </c>
      <c r="AA80" s="10">
        <v>22</v>
      </c>
      <c r="AB80" s="10">
        <v>150</v>
      </c>
      <c r="AC80" s="10">
        <f t="shared" ref="AC80:AC152" si="21">AA80*AB80</f>
        <v>3300</v>
      </c>
      <c r="AD80" s="11">
        <v>66</v>
      </c>
      <c r="AE80" s="26">
        <v>7</v>
      </c>
      <c r="AF80" s="7">
        <f t="shared" si="17"/>
        <v>462</v>
      </c>
      <c r="AG80" s="152">
        <v>1</v>
      </c>
      <c r="AH80" s="139">
        <f t="shared" ref="AH80:AH155" si="22">L80+O80+R80+U80+X80+AA80+AD80</f>
        <v>132</v>
      </c>
      <c r="AI80" s="139">
        <f t="shared" si="18"/>
        <v>10362</v>
      </c>
      <c r="AJ80" s="109">
        <f t="shared" ref="AJ80:AJ155" si="23">N80+Q80+T80+W80+Z80+AC80+AF80</f>
        <v>10362</v>
      </c>
      <c r="AK80" s="67"/>
      <c r="AM80" t="b">
        <f>D80='15.02.2022 Смета'!D83</f>
        <v>1</v>
      </c>
      <c r="AN80" t="b">
        <f>F80='15.02.2022 Смета'!E83</f>
        <v>1</v>
      </c>
      <c r="AO80" t="b">
        <f>G80='15.02.2022 Смета'!F83</f>
        <v>1</v>
      </c>
      <c r="AP80" t="b">
        <f>H80='15.02.2022 Смета'!G83</f>
        <v>1</v>
      </c>
    </row>
    <row r="81" spans="1:42" ht="25.5" x14ac:dyDescent="0.25">
      <c r="A81" s="108">
        <v>66</v>
      </c>
      <c r="B81" s="8" t="s">
        <v>198</v>
      </c>
      <c r="C81" s="21" t="s">
        <v>151</v>
      </c>
      <c r="D81" s="22" t="s">
        <v>174</v>
      </c>
      <c r="E81" s="21" t="s">
        <v>344</v>
      </c>
      <c r="F81" s="35">
        <v>44713</v>
      </c>
      <c r="G81" s="35">
        <v>44717</v>
      </c>
      <c r="H81" s="21" t="s">
        <v>767</v>
      </c>
      <c r="I81" s="38" t="s">
        <v>344</v>
      </c>
      <c r="J81" s="35">
        <v>44713</v>
      </c>
      <c r="K81" s="35">
        <v>44717</v>
      </c>
      <c r="L81" s="10"/>
      <c r="M81" s="10">
        <v>3400</v>
      </c>
      <c r="N81" s="10">
        <f t="shared" si="14"/>
        <v>0</v>
      </c>
      <c r="O81" s="10"/>
      <c r="P81" s="10">
        <v>2900</v>
      </c>
      <c r="Q81" s="10">
        <f t="shared" si="15"/>
        <v>0</v>
      </c>
      <c r="R81" s="10"/>
      <c r="S81" s="10">
        <v>2800</v>
      </c>
      <c r="T81" s="10">
        <f t="shared" si="16"/>
        <v>0</v>
      </c>
      <c r="U81" s="10">
        <v>22</v>
      </c>
      <c r="V81" s="10">
        <v>150</v>
      </c>
      <c r="W81" s="10">
        <f t="shared" si="19"/>
        <v>3300</v>
      </c>
      <c r="X81" s="10">
        <v>22</v>
      </c>
      <c r="Y81" s="10">
        <v>150</v>
      </c>
      <c r="Z81" s="10">
        <f t="shared" si="20"/>
        <v>3300</v>
      </c>
      <c r="AA81" s="10">
        <v>22</v>
      </c>
      <c r="AB81" s="10">
        <v>150</v>
      </c>
      <c r="AC81" s="10">
        <f t="shared" si="21"/>
        <v>3300</v>
      </c>
      <c r="AD81" s="11">
        <v>66</v>
      </c>
      <c r="AE81" s="26">
        <v>7</v>
      </c>
      <c r="AF81" s="7">
        <f t="shared" si="17"/>
        <v>462</v>
      </c>
      <c r="AG81" s="152">
        <v>1</v>
      </c>
      <c r="AH81" s="139">
        <f t="shared" si="22"/>
        <v>132</v>
      </c>
      <c r="AI81" s="139">
        <f t="shared" si="18"/>
        <v>10362</v>
      </c>
      <c r="AJ81" s="109">
        <f t="shared" si="23"/>
        <v>10362</v>
      </c>
      <c r="AK81" s="67"/>
      <c r="AM81" t="b">
        <f>D81='15.02.2022 Смета'!D84</f>
        <v>1</v>
      </c>
      <c r="AN81" t="b">
        <f>F81='15.02.2022 Смета'!E84</f>
        <v>1</v>
      </c>
      <c r="AO81" t="b">
        <f>G81='15.02.2022 Смета'!F84</f>
        <v>1</v>
      </c>
      <c r="AP81" t="b">
        <f>H81='15.02.2022 Смета'!G84</f>
        <v>1</v>
      </c>
    </row>
    <row r="82" spans="1:42" ht="25.5" x14ac:dyDescent="0.25">
      <c r="A82" s="108">
        <v>67</v>
      </c>
      <c r="B82" s="8" t="s">
        <v>198</v>
      </c>
      <c r="C82" s="21" t="s">
        <v>151</v>
      </c>
      <c r="D82" s="22" t="s">
        <v>174</v>
      </c>
      <c r="E82" s="21" t="s">
        <v>345</v>
      </c>
      <c r="F82" s="35">
        <v>44743</v>
      </c>
      <c r="G82" s="35">
        <v>44748</v>
      </c>
      <c r="H82" s="21" t="s">
        <v>767</v>
      </c>
      <c r="I82" s="38" t="s">
        <v>345</v>
      </c>
      <c r="J82" s="35">
        <v>44743</v>
      </c>
      <c r="K82" s="35">
        <v>44748</v>
      </c>
      <c r="L82" s="10"/>
      <c r="M82" s="10">
        <v>3400</v>
      </c>
      <c r="N82" s="10">
        <f t="shared" si="14"/>
        <v>0</v>
      </c>
      <c r="O82" s="10"/>
      <c r="P82" s="10">
        <v>2900</v>
      </c>
      <c r="Q82" s="10">
        <f t="shared" si="15"/>
        <v>0</v>
      </c>
      <c r="R82" s="10"/>
      <c r="S82" s="10">
        <v>2800</v>
      </c>
      <c r="T82" s="10">
        <f t="shared" si="16"/>
        <v>0</v>
      </c>
      <c r="U82" s="10">
        <v>20</v>
      </c>
      <c r="V82" s="10">
        <v>150</v>
      </c>
      <c r="W82" s="10">
        <f t="shared" si="19"/>
        <v>3000</v>
      </c>
      <c r="X82" s="10">
        <v>20</v>
      </c>
      <c r="Y82" s="10">
        <v>150</v>
      </c>
      <c r="Z82" s="10">
        <f t="shared" si="20"/>
        <v>3000</v>
      </c>
      <c r="AA82" s="10">
        <v>20</v>
      </c>
      <c r="AB82" s="10">
        <v>150</v>
      </c>
      <c r="AC82" s="10">
        <f t="shared" si="21"/>
        <v>3000</v>
      </c>
      <c r="AD82" s="11">
        <v>60</v>
      </c>
      <c r="AE82" s="26">
        <v>7</v>
      </c>
      <c r="AF82" s="7">
        <f t="shared" si="17"/>
        <v>420</v>
      </c>
      <c r="AG82" s="152">
        <v>1</v>
      </c>
      <c r="AH82" s="139">
        <f t="shared" si="22"/>
        <v>120</v>
      </c>
      <c r="AI82" s="139">
        <f t="shared" si="18"/>
        <v>9420</v>
      </c>
      <c r="AJ82" s="109">
        <f t="shared" si="23"/>
        <v>9420</v>
      </c>
      <c r="AK82" s="67"/>
      <c r="AM82" t="b">
        <f>D82='15.02.2022 Смета'!D85</f>
        <v>1</v>
      </c>
      <c r="AN82" t="b">
        <f>F82='15.02.2022 Смета'!E85</f>
        <v>1</v>
      </c>
      <c r="AO82" t="b">
        <f>G82='15.02.2022 Смета'!F85</f>
        <v>1</v>
      </c>
      <c r="AP82" t="b">
        <f>H82='15.02.2022 Смета'!G85</f>
        <v>1</v>
      </c>
    </row>
    <row r="83" spans="1:42" ht="25.5" x14ac:dyDescent="0.25">
      <c r="A83" s="114">
        <v>68</v>
      </c>
      <c r="B83" s="8" t="s">
        <v>198</v>
      </c>
      <c r="C83" s="21" t="s">
        <v>151</v>
      </c>
      <c r="D83" s="22" t="s">
        <v>174</v>
      </c>
      <c r="E83" s="21" t="s">
        <v>1002</v>
      </c>
      <c r="F83" s="35">
        <v>44748</v>
      </c>
      <c r="G83" s="35">
        <v>44752</v>
      </c>
      <c r="H83" s="21" t="s">
        <v>767</v>
      </c>
      <c r="I83" s="22" t="s">
        <v>703</v>
      </c>
      <c r="J83" s="35">
        <v>44748</v>
      </c>
      <c r="K83" s="35">
        <v>44752</v>
      </c>
      <c r="L83" s="10"/>
      <c r="M83" s="10">
        <v>3400</v>
      </c>
      <c r="N83" s="10">
        <f t="shared" si="14"/>
        <v>0</v>
      </c>
      <c r="O83" s="10"/>
      <c r="P83" s="10">
        <v>2900</v>
      </c>
      <c r="Q83" s="10">
        <f t="shared" si="15"/>
        <v>0</v>
      </c>
      <c r="R83" s="10"/>
      <c r="S83" s="10">
        <v>2800</v>
      </c>
      <c r="T83" s="10">
        <f t="shared" si="16"/>
        <v>0</v>
      </c>
      <c r="U83" s="10">
        <v>20</v>
      </c>
      <c r="V83" s="10">
        <v>150</v>
      </c>
      <c r="W83" s="10">
        <f t="shared" si="19"/>
        <v>3000</v>
      </c>
      <c r="X83" s="10">
        <v>20</v>
      </c>
      <c r="Y83" s="10">
        <v>150</v>
      </c>
      <c r="Z83" s="10">
        <f t="shared" si="20"/>
        <v>3000</v>
      </c>
      <c r="AA83" s="10">
        <v>20</v>
      </c>
      <c r="AB83" s="10">
        <v>150</v>
      </c>
      <c r="AC83" s="10">
        <f t="shared" si="21"/>
        <v>3000</v>
      </c>
      <c r="AD83" s="11">
        <v>60</v>
      </c>
      <c r="AE83" s="26">
        <v>7</v>
      </c>
      <c r="AF83" s="7">
        <f t="shared" si="17"/>
        <v>420</v>
      </c>
      <c r="AG83" s="152">
        <v>1</v>
      </c>
      <c r="AH83" s="139">
        <f t="shared" si="22"/>
        <v>120</v>
      </c>
      <c r="AI83" s="139">
        <f t="shared" si="18"/>
        <v>9420</v>
      </c>
      <c r="AJ83" s="109">
        <f t="shared" si="23"/>
        <v>9420</v>
      </c>
      <c r="AK83" s="67"/>
      <c r="AM83" t="b">
        <f>D83='15.02.2022 Смета'!D86</f>
        <v>1</v>
      </c>
      <c r="AN83" t="b">
        <f>F83='15.02.2022 Смета'!E86</f>
        <v>1</v>
      </c>
      <c r="AO83" t="b">
        <f>G83='15.02.2022 Смета'!F86</f>
        <v>1</v>
      </c>
      <c r="AP83" t="b">
        <f>H83='15.02.2022 Смета'!G86</f>
        <v>1</v>
      </c>
    </row>
    <row r="84" spans="1:42" x14ac:dyDescent="0.25">
      <c r="A84" s="106"/>
      <c r="B84" s="96"/>
      <c r="C84" s="97"/>
      <c r="D84" s="179" t="s">
        <v>843</v>
      </c>
      <c r="E84" s="99"/>
      <c r="F84" s="99"/>
      <c r="G84" s="99"/>
      <c r="H84" s="99"/>
      <c r="I84" s="99"/>
      <c r="J84" s="99"/>
      <c r="K84" s="99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2"/>
      <c r="AE84" s="79"/>
      <c r="AF84" s="79"/>
      <c r="AG84" s="153"/>
      <c r="AH84" s="151"/>
      <c r="AI84" s="151"/>
      <c r="AJ84" s="164"/>
      <c r="AK84" s="67"/>
      <c r="AM84" t="b">
        <f>D84='15.02.2022 Смета'!D87</f>
        <v>1</v>
      </c>
      <c r="AN84" t="b">
        <f>F84='15.02.2022 Смета'!E87</f>
        <v>1</v>
      </c>
      <c r="AO84" t="b">
        <f>G84='15.02.2022 Смета'!F87</f>
        <v>1</v>
      </c>
      <c r="AP84" t="b">
        <f>H84='15.02.2022 Смета'!G87</f>
        <v>1</v>
      </c>
    </row>
    <row r="85" spans="1:42" ht="16.149999999999999" customHeight="1" x14ac:dyDescent="0.25">
      <c r="A85" s="108">
        <v>69</v>
      </c>
      <c r="B85" s="8" t="s">
        <v>164</v>
      </c>
      <c r="C85" s="21" t="s">
        <v>121</v>
      </c>
      <c r="D85" s="22" t="s">
        <v>84</v>
      </c>
      <c r="E85" s="21" t="s">
        <v>505</v>
      </c>
      <c r="F85" s="35">
        <v>44593</v>
      </c>
      <c r="G85" s="35">
        <v>44595</v>
      </c>
      <c r="H85" s="21" t="s">
        <v>318</v>
      </c>
      <c r="I85" s="22" t="s">
        <v>505</v>
      </c>
      <c r="J85" s="35">
        <v>44593</v>
      </c>
      <c r="K85" s="35">
        <v>44595</v>
      </c>
      <c r="L85" s="10"/>
      <c r="M85" s="10">
        <v>3400</v>
      </c>
      <c r="N85" s="10">
        <f t="shared" si="14"/>
        <v>0</v>
      </c>
      <c r="O85" s="10"/>
      <c r="P85" s="10">
        <v>2900</v>
      </c>
      <c r="Q85" s="10">
        <f t="shared" si="15"/>
        <v>0</v>
      </c>
      <c r="R85" s="10"/>
      <c r="S85" s="10">
        <v>2800</v>
      </c>
      <c r="T85" s="10">
        <f t="shared" si="16"/>
        <v>0</v>
      </c>
      <c r="U85" s="10">
        <v>16</v>
      </c>
      <c r="V85" s="10">
        <v>150</v>
      </c>
      <c r="W85" s="10">
        <f t="shared" si="19"/>
        <v>2400</v>
      </c>
      <c r="X85" s="10">
        <v>16</v>
      </c>
      <c r="Y85" s="10">
        <v>150</v>
      </c>
      <c r="Z85" s="10">
        <f t="shared" si="20"/>
        <v>2400</v>
      </c>
      <c r="AA85" s="10">
        <v>30</v>
      </c>
      <c r="AB85" s="10">
        <v>150</v>
      </c>
      <c r="AC85" s="10">
        <f t="shared" si="21"/>
        <v>4500</v>
      </c>
      <c r="AD85" s="11"/>
      <c r="AE85" s="26">
        <v>7</v>
      </c>
      <c r="AF85" s="7">
        <f t="shared" si="17"/>
        <v>0</v>
      </c>
      <c r="AG85" s="152">
        <v>1</v>
      </c>
      <c r="AH85" s="139">
        <f t="shared" si="22"/>
        <v>62</v>
      </c>
      <c r="AI85" s="139">
        <f t="shared" si="18"/>
        <v>9300</v>
      </c>
      <c r="AJ85" s="109">
        <f t="shared" si="23"/>
        <v>9300</v>
      </c>
      <c r="AK85" s="67"/>
      <c r="AM85" t="b">
        <f>D85='15.02.2022 Смета'!D88</f>
        <v>1</v>
      </c>
      <c r="AN85" t="b">
        <f>F85='15.02.2022 Смета'!E88</f>
        <v>1</v>
      </c>
      <c r="AO85" t="b">
        <f>G85='15.02.2022 Смета'!F88</f>
        <v>1</v>
      </c>
      <c r="AP85" t="b">
        <f>H85='15.02.2022 Смета'!G88</f>
        <v>1</v>
      </c>
    </row>
    <row r="86" spans="1:42" ht="16.149999999999999" customHeight="1" x14ac:dyDescent="0.25">
      <c r="A86" s="108">
        <v>70</v>
      </c>
      <c r="B86" s="8" t="s">
        <v>164</v>
      </c>
      <c r="C86" s="21" t="s">
        <v>121</v>
      </c>
      <c r="D86" s="22" t="s">
        <v>249</v>
      </c>
      <c r="E86" s="21" t="s">
        <v>353</v>
      </c>
      <c r="F86" s="35">
        <v>44629</v>
      </c>
      <c r="G86" s="35">
        <v>44632</v>
      </c>
      <c r="H86" s="21" t="s">
        <v>318</v>
      </c>
      <c r="I86" s="38" t="s">
        <v>353</v>
      </c>
      <c r="J86" s="35">
        <v>44629</v>
      </c>
      <c r="K86" s="35">
        <v>44632</v>
      </c>
      <c r="L86" s="10"/>
      <c r="M86" s="10">
        <v>3400</v>
      </c>
      <c r="N86" s="10">
        <f t="shared" si="14"/>
        <v>0</v>
      </c>
      <c r="O86" s="10"/>
      <c r="P86" s="10">
        <v>2900</v>
      </c>
      <c r="Q86" s="10">
        <f t="shared" si="15"/>
        <v>0</v>
      </c>
      <c r="R86" s="10"/>
      <c r="S86" s="10">
        <v>2800</v>
      </c>
      <c r="T86" s="10">
        <f t="shared" si="16"/>
        <v>0</v>
      </c>
      <c r="U86" s="10">
        <v>22</v>
      </c>
      <c r="V86" s="10">
        <v>150</v>
      </c>
      <c r="W86" s="10">
        <f t="shared" si="19"/>
        <v>3300</v>
      </c>
      <c r="X86" s="10">
        <v>22</v>
      </c>
      <c r="Y86" s="10">
        <v>150</v>
      </c>
      <c r="Z86" s="10">
        <f t="shared" si="20"/>
        <v>3300</v>
      </c>
      <c r="AA86" s="10">
        <v>42</v>
      </c>
      <c r="AB86" s="10">
        <v>150</v>
      </c>
      <c r="AC86" s="10">
        <f t="shared" si="21"/>
        <v>6300</v>
      </c>
      <c r="AD86" s="11"/>
      <c r="AE86" s="26">
        <v>7</v>
      </c>
      <c r="AF86" s="7">
        <f t="shared" si="17"/>
        <v>0</v>
      </c>
      <c r="AG86" s="152">
        <v>1</v>
      </c>
      <c r="AH86" s="145">
        <f t="shared" si="22"/>
        <v>86</v>
      </c>
      <c r="AI86" s="139">
        <f t="shared" si="18"/>
        <v>12900</v>
      </c>
      <c r="AJ86" s="118">
        <f t="shared" si="23"/>
        <v>12900</v>
      </c>
      <c r="AM86" t="b">
        <f>D86='15.02.2022 Смета'!D89</f>
        <v>1</v>
      </c>
      <c r="AN86" t="b">
        <f>F86='15.02.2022 Смета'!E89</f>
        <v>1</v>
      </c>
      <c r="AO86" t="b">
        <f>G86='15.02.2022 Смета'!F89</f>
        <v>1</v>
      </c>
      <c r="AP86" t="b">
        <f>H86='15.02.2022 Смета'!G89</f>
        <v>1</v>
      </c>
    </row>
    <row r="87" spans="1:42" ht="16.149999999999999" customHeight="1" x14ac:dyDescent="0.25">
      <c r="A87" s="108">
        <v>71</v>
      </c>
      <c r="B87" s="8" t="s">
        <v>164</v>
      </c>
      <c r="C87" s="21" t="s">
        <v>121</v>
      </c>
      <c r="D87" s="22" t="s">
        <v>40</v>
      </c>
      <c r="E87" s="21" t="s">
        <v>340</v>
      </c>
      <c r="F87" s="35">
        <v>44677</v>
      </c>
      <c r="G87" s="35">
        <v>44679</v>
      </c>
      <c r="H87" s="21" t="s">
        <v>318</v>
      </c>
      <c r="I87" s="38" t="s">
        <v>340</v>
      </c>
      <c r="J87" s="35">
        <v>44677</v>
      </c>
      <c r="K87" s="35">
        <v>44679</v>
      </c>
      <c r="L87" s="10"/>
      <c r="M87" s="10">
        <v>3400</v>
      </c>
      <c r="N87" s="10">
        <f t="shared" si="14"/>
        <v>0</v>
      </c>
      <c r="O87" s="10"/>
      <c r="P87" s="10">
        <v>2900</v>
      </c>
      <c r="Q87" s="10">
        <f t="shared" si="15"/>
        <v>0</v>
      </c>
      <c r="R87" s="10"/>
      <c r="S87" s="10">
        <v>2800</v>
      </c>
      <c r="T87" s="10">
        <f t="shared" si="16"/>
        <v>0</v>
      </c>
      <c r="U87" s="10">
        <v>16</v>
      </c>
      <c r="V87" s="10">
        <v>150</v>
      </c>
      <c r="W87" s="10">
        <f t="shared" si="19"/>
        <v>2400</v>
      </c>
      <c r="X87" s="10">
        <v>16</v>
      </c>
      <c r="Y87" s="10">
        <v>150</v>
      </c>
      <c r="Z87" s="10">
        <f t="shared" si="20"/>
        <v>2400</v>
      </c>
      <c r="AA87" s="10">
        <v>30</v>
      </c>
      <c r="AB87" s="10">
        <v>150</v>
      </c>
      <c r="AC87" s="10">
        <f t="shared" si="21"/>
        <v>4500</v>
      </c>
      <c r="AD87" s="11">
        <v>62</v>
      </c>
      <c r="AE87" s="26">
        <v>7</v>
      </c>
      <c r="AF87" s="7">
        <f t="shared" si="17"/>
        <v>434</v>
      </c>
      <c r="AG87" s="152">
        <v>1</v>
      </c>
      <c r="AH87" s="145">
        <f t="shared" si="22"/>
        <v>124</v>
      </c>
      <c r="AI87" s="139">
        <f t="shared" si="18"/>
        <v>9734</v>
      </c>
      <c r="AJ87" s="118">
        <f t="shared" si="23"/>
        <v>9734</v>
      </c>
      <c r="AM87" t="b">
        <f>D87='15.02.2022 Смета'!D90</f>
        <v>1</v>
      </c>
      <c r="AN87" t="b">
        <f>F87='15.02.2022 Смета'!E90</f>
        <v>1</v>
      </c>
      <c r="AO87" t="b">
        <f>G87='15.02.2022 Смета'!F90</f>
        <v>1</v>
      </c>
      <c r="AP87" t="b">
        <f>H87='15.02.2022 Смета'!G90</f>
        <v>1</v>
      </c>
    </row>
    <row r="88" spans="1:42" ht="16.149999999999999" customHeight="1" x14ac:dyDescent="0.25">
      <c r="A88" s="108">
        <v>72</v>
      </c>
      <c r="B88" s="8" t="s">
        <v>164</v>
      </c>
      <c r="C88" s="21" t="s">
        <v>121</v>
      </c>
      <c r="D88" s="22" t="s">
        <v>250</v>
      </c>
      <c r="E88" s="21" t="s">
        <v>354</v>
      </c>
      <c r="F88" s="35">
        <v>44713</v>
      </c>
      <c r="G88" s="35">
        <v>44716</v>
      </c>
      <c r="H88" s="21" t="s">
        <v>318</v>
      </c>
      <c r="I88" s="38" t="s">
        <v>354</v>
      </c>
      <c r="J88" s="35">
        <v>44713</v>
      </c>
      <c r="K88" s="35">
        <v>44716</v>
      </c>
      <c r="L88" s="10"/>
      <c r="M88" s="10">
        <v>3400</v>
      </c>
      <c r="N88" s="10">
        <f t="shared" si="14"/>
        <v>0</v>
      </c>
      <c r="O88" s="10"/>
      <c r="P88" s="10">
        <v>2900</v>
      </c>
      <c r="Q88" s="10">
        <f t="shared" si="15"/>
        <v>0</v>
      </c>
      <c r="R88" s="10"/>
      <c r="S88" s="10">
        <v>2800</v>
      </c>
      <c r="T88" s="10">
        <f t="shared" si="16"/>
        <v>0</v>
      </c>
      <c r="U88" s="10">
        <v>16</v>
      </c>
      <c r="V88" s="10">
        <v>150</v>
      </c>
      <c r="W88" s="10">
        <f t="shared" si="19"/>
        <v>2400</v>
      </c>
      <c r="X88" s="10">
        <v>16</v>
      </c>
      <c r="Y88" s="10">
        <v>150</v>
      </c>
      <c r="Z88" s="10">
        <f t="shared" si="20"/>
        <v>2400</v>
      </c>
      <c r="AA88" s="10">
        <v>30</v>
      </c>
      <c r="AB88" s="10">
        <v>150</v>
      </c>
      <c r="AC88" s="10">
        <f t="shared" si="21"/>
        <v>4500</v>
      </c>
      <c r="AD88" s="11">
        <v>62</v>
      </c>
      <c r="AE88" s="26">
        <v>7</v>
      </c>
      <c r="AF88" s="7">
        <f t="shared" si="17"/>
        <v>434</v>
      </c>
      <c r="AG88" s="152">
        <v>1</v>
      </c>
      <c r="AH88" s="145">
        <f t="shared" si="22"/>
        <v>124</v>
      </c>
      <c r="AI88" s="139">
        <f t="shared" si="18"/>
        <v>9734</v>
      </c>
      <c r="AJ88" s="118">
        <f t="shared" si="23"/>
        <v>9734</v>
      </c>
      <c r="AM88" t="b">
        <f>D88='15.02.2022 Смета'!D91</f>
        <v>1</v>
      </c>
      <c r="AN88" t="b">
        <f>F88='15.02.2022 Смета'!E91</f>
        <v>1</v>
      </c>
      <c r="AO88" t="b">
        <f>G88='15.02.2022 Смета'!F91</f>
        <v>1</v>
      </c>
      <c r="AP88" t="b">
        <f>H88='15.02.2022 Смета'!G91</f>
        <v>1</v>
      </c>
    </row>
    <row r="89" spans="1:42" ht="16.149999999999999" customHeight="1" x14ac:dyDescent="0.25">
      <c r="A89" s="108">
        <v>73</v>
      </c>
      <c r="B89" s="8" t="s">
        <v>164</v>
      </c>
      <c r="C89" s="21" t="s">
        <v>121</v>
      </c>
      <c r="D89" s="22" t="s">
        <v>251</v>
      </c>
      <c r="E89" s="21" t="s">
        <v>355</v>
      </c>
      <c r="F89" s="35">
        <v>44818</v>
      </c>
      <c r="G89" s="35">
        <v>44821</v>
      </c>
      <c r="H89" s="21" t="s">
        <v>318</v>
      </c>
      <c r="I89" s="38" t="s">
        <v>355</v>
      </c>
      <c r="J89" s="35">
        <v>44818</v>
      </c>
      <c r="K89" s="35">
        <v>44821</v>
      </c>
      <c r="L89" s="10"/>
      <c r="M89" s="10">
        <v>3400</v>
      </c>
      <c r="N89" s="10">
        <f t="shared" si="14"/>
        <v>0</v>
      </c>
      <c r="O89" s="10"/>
      <c r="P89" s="10">
        <v>2900</v>
      </c>
      <c r="Q89" s="10">
        <f t="shared" si="15"/>
        <v>0</v>
      </c>
      <c r="R89" s="10"/>
      <c r="S89" s="10">
        <v>2800</v>
      </c>
      <c r="T89" s="10">
        <f t="shared" si="16"/>
        <v>0</v>
      </c>
      <c r="U89" s="10">
        <v>18</v>
      </c>
      <c r="V89" s="10">
        <v>150</v>
      </c>
      <c r="W89" s="10">
        <f t="shared" si="19"/>
        <v>2700</v>
      </c>
      <c r="X89" s="10">
        <v>18</v>
      </c>
      <c r="Y89" s="10">
        <v>150</v>
      </c>
      <c r="Z89" s="10">
        <f t="shared" si="20"/>
        <v>2700</v>
      </c>
      <c r="AA89" s="10">
        <v>34</v>
      </c>
      <c r="AB89" s="10">
        <v>150</v>
      </c>
      <c r="AC89" s="10">
        <f t="shared" si="21"/>
        <v>5100</v>
      </c>
      <c r="AD89" s="11">
        <v>70</v>
      </c>
      <c r="AE89" s="26">
        <v>7</v>
      </c>
      <c r="AF89" s="7">
        <f t="shared" si="17"/>
        <v>490</v>
      </c>
      <c r="AG89" s="152">
        <v>1</v>
      </c>
      <c r="AH89" s="145">
        <f t="shared" si="22"/>
        <v>140</v>
      </c>
      <c r="AI89" s="139">
        <f t="shared" si="18"/>
        <v>10990</v>
      </c>
      <c r="AJ89" s="118">
        <f t="shared" si="23"/>
        <v>10990</v>
      </c>
      <c r="AM89" t="b">
        <f>D89='15.02.2022 Смета'!D92</f>
        <v>1</v>
      </c>
      <c r="AN89" t="b">
        <f>F89='15.02.2022 Смета'!E92</f>
        <v>1</v>
      </c>
      <c r="AO89" t="b">
        <f>G89='15.02.2022 Смета'!F92</f>
        <v>1</v>
      </c>
      <c r="AP89" t="b">
        <f>H89='15.02.2022 Смета'!G92</f>
        <v>1</v>
      </c>
    </row>
    <row r="90" spans="1:42" ht="15.6" customHeight="1" x14ac:dyDescent="0.25">
      <c r="A90" s="106"/>
      <c r="B90" s="96"/>
      <c r="C90" s="97"/>
      <c r="D90" s="179" t="s">
        <v>844</v>
      </c>
      <c r="E90" s="99"/>
      <c r="F90" s="99"/>
      <c r="G90" s="99"/>
      <c r="H90" s="99"/>
      <c r="I90" s="99"/>
      <c r="J90" s="99"/>
      <c r="K90" s="99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2"/>
      <c r="AE90" s="79"/>
      <c r="AF90" s="79"/>
      <c r="AG90" s="153"/>
      <c r="AH90" s="151"/>
      <c r="AI90" s="151"/>
      <c r="AJ90" s="164"/>
      <c r="AM90" t="b">
        <f>D90='15.02.2022 Смета'!D93</f>
        <v>1</v>
      </c>
      <c r="AN90" t="b">
        <f>F90='15.02.2022 Смета'!E93</f>
        <v>1</v>
      </c>
      <c r="AO90" t="b">
        <f>G90='15.02.2022 Смета'!F93</f>
        <v>1</v>
      </c>
      <c r="AP90" t="b">
        <f>H90='15.02.2022 Смета'!G93</f>
        <v>1</v>
      </c>
    </row>
    <row r="91" spans="1:42" ht="25.5" x14ac:dyDescent="0.25">
      <c r="A91" s="108">
        <v>74</v>
      </c>
      <c r="B91" s="8" t="s">
        <v>272</v>
      </c>
      <c r="C91" s="21" t="s">
        <v>273</v>
      </c>
      <c r="D91" s="22" t="s">
        <v>70</v>
      </c>
      <c r="E91" s="21" t="s">
        <v>493</v>
      </c>
      <c r="F91" s="35">
        <v>44618</v>
      </c>
      <c r="G91" s="35">
        <v>44619</v>
      </c>
      <c r="H91" s="21" t="s">
        <v>298</v>
      </c>
      <c r="I91" s="22" t="s">
        <v>493</v>
      </c>
      <c r="J91" s="35">
        <v>44618</v>
      </c>
      <c r="K91" s="35">
        <v>44619</v>
      </c>
      <c r="L91" s="14"/>
      <c r="M91" s="10">
        <v>3400</v>
      </c>
      <c r="N91" s="10">
        <f t="shared" si="14"/>
        <v>0</v>
      </c>
      <c r="O91" s="14"/>
      <c r="P91" s="10">
        <v>2900</v>
      </c>
      <c r="Q91" s="10">
        <f t="shared" si="15"/>
        <v>0</v>
      </c>
      <c r="R91" s="14"/>
      <c r="S91" s="10">
        <v>2800</v>
      </c>
      <c r="T91" s="10">
        <f t="shared" si="16"/>
        <v>0</v>
      </c>
      <c r="U91" s="10">
        <v>9</v>
      </c>
      <c r="V91" s="10">
        <v>150</v>
      </c>
      <c r="W91" s="10">
        <f t="shared" si="19"/>
        <v>1350</v>
      </c>
      <c r="X91" s="10">
        <v>9</v>
      </c>
      <c r="Y91" s="10">
        <v>150</v>
      </c>
      <c r="Z91" s="10">
        <f t="shared" si="20"/>
        <v>1350</v>
      </c>
      <c r="AA91" s="10">
        <v>15</v>
      </c>
      <c r="AB91" s="10">
        <v>150</v>
      </c>
      <c r="AC91" s="10">
        <f t="shared" si="21"/>
        <v>2250</v>
      </c>
      <c r="AD91" s="10"/>
      <c r="AE91" s="26">
        <v>7</v>
      </c>
      <c r="AF91" s="7">
        <f t="shared" si="17"/>
        <v>0</v>
      </c>
      <c r="AG91" s="152">
        <v>1</v>
      </c>
      <c r="AH91" s="145">
        <f t="shared" si="22"/>
        <v>33</v>
      </c>
      <c r="AI91" s="139">
        <f t="shared" si="18"/>
        <v>4950</v>
      </c>
      <c r="AJ91" s="118">
        <f t="shared" si="23"/>
        <v>4950</v>
      </c>
      <c r="AM91" t="b">
        <f>D91='15.02.2022 Смета'!D94</f>
        <v>1</v>
      </c>
      <c r="AN91" t="b">
        <f>F91='15.02.2022 Смета'!E94</f>
        <v>1</v>
      </c>
      <c r="AO91" t="b">
        <f>G91='15.02.2022 Смета'!F94</f>
        <v>1</v>
      </c>
      <c r="AP91" t="b">
        <f>H91='15.02.2022 Смета'!G94</f>
        <v>1</v>
      </c>
    </row>
    <row r="92" spans="1:42" ht="15.6" customHeight="1" x14ac:dyDescent="0.25">
      <c r="A92" s="106"/>
      <c r="B92" s="96"/>
      <c r="C92" s="97"/>
      <c r="D92" s="179" t="s">
        <v>845</v>
      </c>
      <c r="E92" s="99"/>
      <c r="F92" s="99"/>
      <c r="G92" s="99"/>
      <c r="H92" s="99"/>
      <c r="I92" s="99"/>
      <c r="J92" s="99"/>
      <c r="K92" s="99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2"/>
      <c r="AE92" s="79"/>
      <c r="AF92" s="79"/>
      <c r="AG92" s="153"/>
      <c r="AH92" s="151"/>
      <c r="AI92" s="151"/>
      <c r="AJ92" s="164"/>
      <c r="AM92" t="b">
        <f>D92='15.02.2022 Смета'!D95</f>
        <v>1</v>
      </c>
      <c r="AN92" t="b">
        <f>F92='15.02.2022 Смета'!E95</f>
        <v>1</v>
      </c>
      <c r="AO92" t="b">
        <f>G92='15.02.2022 Смета'!F95</f>
        <v>1</v>
      </c>
      <c r="AP92" t="b">
        <f>H92='15.02.2022 Смета'!G95</f>
        <v>1</v>
      </c>
    </row>
    <row r="93" spans="1:42" ht="27" customHeight="1" x14ac:dyDescent="0.25">
      <c r="A93" s="108">
        <v>75</v>
      </c>
      <c r="B93" s="8" t="s">
        <v>222</v>
      </c>
      <c r="C93" s="21" t="s">
        <v>138</v>
      </c>
      <c r="D93" s="22" t="s">
        <v>190</v>
      </c>
      <c r="E93" s="21" t="s">
        <v>466</v>
      </c>
      <c r="F93" s="35">
        <v>44644</v>
      </c>
      <c r="G93" s="35">
        <v>44647</v>
      </c>
      <c r="H93" s="21" t="s">
        <v>937</v>
      </c>
      <c r="I93" s="22" t="s">
        <v>466</v>
      </c>
      <c r="J93" s="35">
        <v>44644</v>
      </c>
      <c r="K93" s="35">
        <v>44647</v>
      </c>
      <c r="L93" s="10"/>
      <c r="M93" s="10">
        <v>3400</v>
      </c>
      <c r="N93" s="10">
        <f t="shared" si="14"/>
        <v>0</v>
      </c>
      <c r="O93" s="10"/>
      <c r="P93" s="10">
        <v>2900</v>
      </c>
      <c r="Q93" s="10">
        <f t="shared" si="15"/>
        <v>0</v>
      </c>
      <c r="R93" s="10"/>
      <c r="S93" s="10">
        <v>2800</v>
      </c>
      <c r="T93" s="10">
        <f t="shared" si="16"/>
        <v>0</v>
      </c>
      <c r="U93" s="10">
        <v>5</v>
      </c>
      <c r="V93" s="10">
        <v>150</v>
      </c>
      <c r="W93" s="10">
        <f t="shared" si="19"/>
        <v>750</v>
      </c>
      <c r="X93" s="10">
        <v>5</v>
      </c>
      <c r="Y93" s="10">
        <v>150</v>
      </c>
      <c r="Z93" s="10">
        <f t="shared" si="20"/>
        <v>750</v>
      </c>
      <c r="AA93" s="10">
        <v>5</v>
      </c>
      <c r="AB93" s="10">
        <v>150</v>
      </c>
      <c r="AC93" s="10">
        <f t="shared" si="21"/>
        <v>750</v>
      </c>
      <c r="AD93" s="27"/>
      <c r="AE93" s="26">
        <v>7</v>
      </c>
      <c r="AF93" s="7">
        <f t="shared" si="17"/>
        <v>0</v>
      </c>
      <c r="AG93" s="152">
        <v>1</v>
      </c>
      <c r="AH93" s="145">
        <f t="shared" si="22"/>
        <v>15</v>
      </c>
      <c r="AI93" s="139">
        <f t="shared" si="18"/>
        <v>2250</v>
      </c>
      <c r="AJ93" s="118">
        <f t="shared" si="23"/>
        <v>2250</v>
      </c>
      <c r="AM93" t="b">
        <f>D93='15.02.2022 Смета'!D96</f>
        <v>1</v>
      </c>
      <c r="AN93" t="b">
        <f>F93='15.02.2022 Смета'!E96</f>
        <v>1</v>
      </c>
      <c r="AO93" t="b">
        <f>G93='15.02.2022 Смета'!F96</f>
        <v>1</v>
      </c>
      <c r="AP93" t="b">
        <f>H93='15.02.2022 Смета'!G96</f>
        <v>0</v>
      </c>
    </row>
    <row r="94" spans="1:42" ht="27" customHeight="1" x14ac:dyDescent="0.25">
      <c r="A94" s="112">
        <v>76</v>
      </c>
      <c r="B94" s="8" t="s">
        <v>222</v>
      </c>
      <c r="C94" s="21" t="s">
        <v>138</v>
      </c>
      <c r="D94" s="22" t="s">
        <v>25</v>
      </c>
      <c r="E94" s="21" t="s">
        <v>476</v>
      </c>
      <c r="F94" s="35">
        <v>44648</v>
      </c>
      <c r="G94" s="35">
        <v>44651</v>
      </c>
      <c r="H94" s="21" t="s">
        <v>937</v>
      </c>
      <c r="I94" s="22" t="s">
        <v>476</v>
      </c>
      <c r="J94" s="35">
        <v>44648</v>
      </c>
      <c r="K94" s="35">
        <v>44651</v>
      </c>
      <c r="L94" s="10"/>
      <c r="M94" s="10">
        <v>3400</v>
      </c>
      <c r="N94" s="10">
        <f t="shared" si="14"/>
        <v>0</v>
      </c>
      <c r="O94" s="10"/>
      <c r="P94" s="10">
        <v>2900</v>
      </c>
      <c r="Q94" s="10">
        <f t="shared" si="15"/>
        <v>0</v>
      </c>
      <c r="R94" s="10"/>
      <c r="S94" s="10">
        <v>2800</v>
      </c>
      <c r="T94" s="10">
        <f t="shared" si="16"/>
        <v>0</v>
      </c>
      <c r="U94" s="13">
        <v>11</v>
      </c>
      <c r="V94" s="10">
        <v>150</v>
      </c>
      <c r="W94" s="10">
        <f t="shared" si="19"/>
        <v>1650</v>
      </c>
      <c r="X94" s="13">
        <v>11</v>
      </c>
      <c r="Y94" s="10">
        <v>150</v>
      </c>
      <c r="Z94" s="10">
        <f t="shared" si="20"/>
        <v>1650</v>
      </c>
      <c r="AA94" s="13">
        <v>11</v>
      </c>
      <c r="AB94" s="10">
        <v>150</v>
      </c>
      <c r="AC94" s="10">
        <f t="shared" si="21"/>
        <v>1650</v>
      </c>
      <c r="AD94" s="24"/>
      <c r="AE94" s="26">
        <v>7</v>
      </c>
      <c r="AF94" s="7">
        <f t="shared" si="17"/>
        <v>0</v>
      </c>
      <c r="AG94" s="152">
        <v>1</v>
      </c>
      <c r="AH94" s="145">
        <f t="shared" si="22"/>
        <v>33</v>
      </c>
      <c r="AI94" s="139">
        <f t="shared" si="18"/>
        <v>4950</v>
      </c>
      <c r="AJ94" s="118">
        <f t="shared" si="23"/>
        <v>4950</v>
      </c>
      <c r="AM94" t="b">
        <f>D94='15.02.2022 Смета'!D97</f>
        <v>1</v>
      </c>
      <c r="AN94" t="b">
        <f>F94='15.02.2022 Смета'!E97</f>
        <v>1</v>
      </c>
      <c r="AO94" t="b">
        <f>G94='15.02.2022 Смета'!F97</f>
        <v>1</v>
      </c>
      <c r="AP94" t="b">
        <f>H94='15.02.2022 Смета'!G97</f>
        <v>0</v>
      </c>
    </row>
    <row r="95" spans="1:42" ht="27" customHeight="1" x14ac:dyDescent="0.25">
      <c r="A95" s="108">
        <v>77</v>
      </c>
      <c r="B95" s="8" t="s">
        <v>222</v>
      </c>
      <c r="C95" s="21" t="s">
        <v>138</v>
      </c>
      <c r="D95" s="22" t="s">
        <v>26</v>
      </c>
      <c r="E95" s="21" t="s">
        <v>358</v>
      </c>
      <c r="F95" s="35">
        <v>44649</v>
      </c>
      <c r="G95" s="35">
        <v>44651</v>
      </c>
      <c r="H95" s="21" t="s">
        <v>937</v>
      </c>
      <c r="I95" s="38" t="s">
        <v>358</v>
      </c>
      <c r="J95" s="35">
        <v>44649</v>
      </c>
      <c r="K95" s="35">
        <v>44651</v>
      </c>
      <c r="L95" s="10"/>
      <c r="M95" s="10">
        <v>3400</v>
      </c>
      <c r="N95" s="10">
        <f t="shared" si="14"/>
        <v>0</v>
      </c>
      <c r="O95" s="10"/>
      <c r="P95" s="10">
        <v>2900</v>
      </c>
      <c r="Q95" s="10">
        <f t="shared" si="15"/>
        <v>0</v>
      </c>
      <c r="R95" s="10"/>
      <c r="S95" s="10">
        <v>2800</v>
      </c>
      <c r="T95" s="10">
        <f t="shared" si="16"/>
        <v>0</v>
      </c>
      <c r="U95" s="13">
        <v>8</v>
      </c>
      <c r="V95" s="10">
        <v>150</v>
      </c>
      <c r="W95" s="10">
        <f t="shared" si="19"/>
        <v>1200</v>
      </c>
      <c r="X95" s="13">
        <v>4</v>
      </c>
      <c r="Y95" s="10">
        <v>150</v>
      </c>
      <c r="Z95" s="10">
        <f t="shared" si="20"/>
        <v>600</v>
      </c>
      <c r="AA95" s="13">
        <v>4</v>
      </c>
      <c r="AB95" s="10">
        <v>150</v>
      </c>
      <c r="AC95" s="10">
        <f t="shared" si="21"/>
        <v>600</v>
      </c>
      <c r="AD95" s="24"/>
      <c r="AE95" s="26">
        <v>7</v>
      </c>
      <c r="AF95" s="7">
        <f t="shared" si="17"/>
        <v>0</v>
      </c>
      <c r="AG95" s="152">
        <v>1</v>
      </c>
      <c r="AH95" s="145">
        <f t="shared" si="22"/>
        <v>16</v>
      </c>
      <c r="AI95" s="139">
        <f t="shared" si="18"/>
        <v>2400</v>
      </c>
      <c r="AJ95" s="118">
        <f t="shared" si="23"/>
        <v>2400</v>
      </c>
      <c r="AM95" t="b">
        <f>D95='15.02.2022 Смета'!D98</f>
        <v>1</v>
      </c>
      <c r="AN95" t="b">
        <f>F95='15.02.2022 Смета'!E98</f>
        <v>1</v>
      </c>
      <c r="AO95" t="b">
        <f>G95='15.02.2022 Смета'!F98</f>
        <v>1</v>
      </c>
      <c r="AP95" t="b">
        <f>H95='15.02.2022 Смета'!G98</f>
        <v>0</v>
      </c>
    </row>
    <row r="96" spans="1:42" ht="27" customHeight="1" x14ac:dyDescent="0.25">
      <c r="A96" s="112">
        <v>78</v>
      </c>
      <c r="B96" s="8" t="s">
        <v>222</v>
      </c>
      <c r="C96" s="21" t="s">
        <v>138</v>
      </c>
      <c r="D96" s="22" t="s">
        <v>564</v>
      </c>
      <c r="E96" s="21" t="s">
        <v>469</v>
      </c>
      <c r="F96" s="35">
        <v>44651</v>
      </c>
      <c r="G96" s="35">
        <v>44654</v>
      </c>
      <c r="H96" s="21" t="s">
        <v>937</v>
      </c>
      <c r="I96" s="22" t="s">
        <v>469</v>
      </c>
      <c r="J96" s="35">
        <v>44651</v>
      </c>
      <c r="K96" s="35">
        <v>44654</v>
      </c>
      <c r="L96" s="10"/>
      <c r="M96" s="10">
        <v>3400</v>
      </c>
      <c r="N96" s="10">
        <f t="shared" si="14"/>
        <v>0</v>
      </c>
      <c r="O96" s="10"/>
      <c r="P96" s="10">
        <v>2900</v>
      </c>
      <c r="Q96" s="10">
        <f t="shared" si="15"/>
        <v>0</v>
      </c>
      <c r="R96" s="10"/>
      <c r="S96" s="10">
        <v>2800</v>
      </c>
      <c r="T96" s="10">
        <f t="shared" si="16"/>
        <v>0</v>
      </c>
      <c r="U96" s="10">
        <v>4</v>
      </c>
      <c r="V96" s="10">
        <v>150</v>
      </c>
      <c r="W96" s="10">
        <f t="shared" si="19"/>
        <v>600</v>
      </c>
      <c r="X96" s="10">
        <v>4</v>
      </c>
      <c r="Y96" s="10">
        <v>150</v>
      </c>
      <c r="Z96" s="10">
        <f t="shared" si="20"/>
        <v>600</v>
      </c>
      <c r="AA96" s="10">
        <v>4</v>
      </c>
      <c r="AB96" s="10">
        <v>150</v>
      </c>
      <c r="AC96" s="10">
        <f t="shared" si="21"/>
        <v>600</v>
      </c>
      <c r="AD96" s="11"/>
      <c r="AE96" s="26">
        <v>7</v>
      </c>
      <c r="AF96" s="7">
        <f t="shared" si="17"/>
        <v>0</v>
      </c>
      <c r="AG96" s="152">
        <v>1</v>
      </c>
      <c r="AH96" s="145">
        <f t="shared" si="22"/>
        <v>12</v>
      </c>
      <c r="AI96" s="139">
        <f t="shared" si="18"/>
        <v>1800</v>
      </c>
      <c r="AJ96" s="118">
        <f t="shared" si="23"/>
        <v>1800</v>
      </c>
      <c r="AM96" t="b">
        <f>D96='15.02.2022 Смета'!D99</f>
        <v>1</v>
      </c>
      <c r="AN96" t="b">
        <f>F96='15.02.2022 Смета'!E99</f>
        <v>1</v>
      </c>
      <c r="AO96" t="b">
        <f>G96='15.02.2022 Смета'!F99</f>
        <v>1</v>
      </c>
      <c r="AP96" t="b">
        <f>H96='15.02.2022 Смета'!G99</f>
        <v>0</v>
      </c>
    </row>
    <row r="97" spans="1:42" ht="27" customHeight="1" x14ac:dyDescent="0.25">
      <c r="A97" s="108">
        <v>79</v>
      </c>
      <c r="B97" s="8" t="s">
        <v>222</v>
      </c>
      <c r="C97" s="21" t="s">
        <v>138</v>
      </c>
      <c r="D97" s="22" t="s">
        <v>27</v>
      </c>
      <c r="E97" s="21" t="s">
        <v>470</v>
      </c>
      <c r="F97" s="35">
        <v>44657</v>
      </c>
      <c r="G97" s="35">
        <v>44660</v>
      </c>
      <c r="H97" s="21" t="s">
        <v>394</v>
      </c>
      <c r="I97" s="22" t="s">
        <v>470</v>
      </c>
      <c r="J97" s="35">
        <v>44657</v>
      </c>
      <c r="K97" s="35">
        <v>44660</v>
      </c>
      <c r="L97" s="10"/>
      <c r="M97" s="10">
        <v>3400</v>
      </c>
      <c r="N97" s="10">
        <f t="shared" si="14"/>
        <v>0</v>
      </c>
      <c r="O97" s="10"/>
      <c r="P97" s="10">
        <v>2900</v>
      </c>
      <c r="Q97" s="10">
        <f t="shared" si="15"/>
        <v>0</v>
      </c>
      <c r="R97" s="10"/>
      <c r="S97" s="10">
        <v>2800</v>
      </c>
      <c r="T97" s="10">
        <f t="shared" si="16"/>
        <v>0</v>
      </c>
      <c r="U97" s="10">
        <v>6</v>
      </c>
      <c r="V97" s="10">
        <v>150</v>
      </c>
      <c r="W97" s="10">
        <f t="shared" si="19"/>
        <v>900</v>
      </c>
      <c r="X97" s="10">
        <v>3</v>
      </c>
      <c r="Y97" s="10">
        <v>150</v>
      </c>
      <c r="Z97" s="10">
        <f t="shared" si="20"/>
        <v>450</v>
      </c>
      <c r="AA97" s="11">
        <v>3</v>
      </c>
      <c r="AB97" s="10">
        <v>150</v>
      </c>
      <c r="AC97" s="10">
        <f t="shared" si="21"/>
        <v>450</v>
      </c>
      <c r="AD97" s="11"/>
      <c r="AE97" s="26">
        <v>7</v>
      </c>
      <c r="AF97" s="7">
        <f t="shared" si="17"/>
        <v>0</v>
      </c>
      <c r="AG97" s="152">
        <v>1</v>
      </c>
      <c r="AH97" s="139">
        <f t="shared" si="22"/>
        <v>12</v>
      </c>
      <c r="AI97" s="139">
        <f t="shared" si="18"/>
        <v>1800</v>
      </c>
      <c r="AJ97" s="109">
        <f t="shared" si="23"/>
        <v>1800</v>
      </c>
      <c r="AM97" t="b">
        <f>D97='15.02.2022 Смета'!D100</f>
        <v>1</v>
      </c>
      <c r="AN97" t="b">
        <f>F97='15.02.2022 Смета'!E100</f>
        <v>1</v>
      </c>
      <c r="AO97" t="b">
        <f>G97='15.02.2022 Смета'!F100</f>
        <v>1</v>
      </c>
      <c r="AP97" t="b">
        <f>H97='15.02.2022 Смета'!G100</f>
        <v>0</v>
      </c>
    </row>
    <row r="98" spans="1:42" ht="27" customHeight="1" x14ac:dyDescent="0.25">
      <c r="A98" s="112">
        <v>80</v>
      </c>
      <c r="B98" s="8" t="s">
        <v>222</v>
      </c>
      <c r="C98" s="21" t="s">
        <v>138</v>
      </c>
      <c r="D98" s="22" t="s">
        <v>28</v>
      </c>
      <c r="E98" s="21" t="s">
        <v>358</v>
      </c>
      <c r="F98" s="35">
        <v>44657</v>
      </c>
      <c r="G98" s="35">
        <v>44660</v>
      </c>
      <c r="H98" s="21" t="s">
        <v>394</v>
      </c>
      <c r="I98" s="22" t="s">
        <v>358</v>
      </c>
      <c r="J98" s="35">
        <v>44657</v>
      </c>
      <c r="K98" s="35">
        <v>44660</v>
      </c>
      <c r="L98" s="10"/>
      <c r="M98" s="10">
        <v>3400</v>
      </c>
      <c r="N98" s="10">
        <f t="shared" si="14"/>
        <v>0</v>
      </c>
      <c r="O98" s="10"/>
      <c r="P98" s="10">
        <v>2900</v>
      </c>
      <c r="Q98" s="10">
        <f t="shared" si="15"/>
        <v>0</v>
      </c>
      <c r="R98" s="10"/>
      <c r="S98" s="10">
        <v>2800</v>
      </c>
      <c r="T98" s="10">
        <f t="shared" si="16"/>
        <v>0</v>
      </c>
      <c r="U98" s="10">
        <v>10</v>
      </c>
      <c r="V98" s="10">
        <v>150</v>
      </c>
      <c r="W98" s="10">
        <f t="shared" si="19"/>
        <v>1500</v>
      </c>
      <c r="X98" s="10">
        <v>5</v>
      </c>
      <c r="Y98" s="10">
        <v>150</v>
      </c>
      <c r="Z98" s="10">
        <f t="shared" si="20"/>
        <v>750</v>
      </c>
      <c r="AA98" s="11">
        <v>5</v>
      </c>
      <c r="AB98" s="10">
        <v>150</v>
      </c>
      <c r="AC98" s="10">
        <f t="shared" si="21"/>
        <v>750</v>
      </c>
      <c r="AD98" s="11"/>
      <c r="AE98" s="26">
        <v>7</v>
      </c>
      <c r="AF98" s="7">
        <f t="shared" si="17"/>
        <v>0</v>
      </c>
      <c r="AG98" s="152">
        <v>1</v>
      </c>
      <c r="AH98" s="139">
        <f t="shared" si="22"/>
        <v>20</v>
      </c>
      <c r="AI98" s="139">
        <f t="shared" si="18"/>
        <v>3000</v>
      </c>
      <c r="AJ98" s="109">
        <f t="shared" si="23"/>
        <v>3000</v>
      </c>
      <c r="AM98" t="b">
        <f>D98='15.02.2022 Смета'!D101</f>
        <v>1</v>
      </c>
      <c r="AN98" t="b">
        <f>F98='15.02.2022 Смета'!E101</f>
        <v>1</v>
      </c>
      <c r="AO98" t="b">
        <f>G98='15.02.2022 Смета'!F101</f>
        <v>1</v>
      </c>
      <c r="AP98" t="b">
        <f>H98='15.02.2022 Смета'!G101</f>
        <v>0</v>
      </c>
    </row>
    <row r="99" spans="1:42" ht="27" customHeight="1" x14ac:dyDescent="0.25">
      <c r="A99" s="108">
        <v>81</v>
      </c>
      <c r="B99" s="8" t="s">
        <v>222</v>
      </c>
      <c r="C99" s="21" t="s">
        <v>138</v>
      </c>
      <c r="D99" s="22" t="s">
        <v>29</v>
      </c>
      <c r="E99" s="21" t="s">
        <v>470</v>
      </c>
      <c r="F99" s="35">
        <v>44665</v>
      </c>
      <c r="G99" s="35">
        <v>44668</v>
      </c>
      <c r="H99" s="21" t="s">
        <v>361</v>
      </c>
      <c r="I99" s="22" t="s">
        <v>445</v>
      </c>
      <c r="J99" s="35">
        <v>44665</v>
      </c>
      <c r="K99" s="35">
        <v>44668</v>
      </c>
      <c r="L99" s="10"/>
      <c r="M99" s="10">
        <v>3400</v>
      </c>
      <c r="N99" s="10">
        <f t="shared" si="14"/>
        <v>0</v>
      </c>
      <c r="O99" s="10"/>
      <c r="P99" s="10">
        <v>2900</v>
      </c>
      <c r="Q99" s="10">
        <f t="shared" si="15"/>
        <v>0</v>
      </c>
      <c r="R99" s="10"/>
      <c r="S99" s="10">
        <v>2800</v>
      </c>
      <c r="T99" s="10">
        <f t="shared" si="16"/>
        <v>0</v>
      </c>
      <c r="U99" s="10">
        <v>20</v>
      </c>
      <c r="V99" s="10">
        <v>150</v>
      </c>
      <c r="W99" s="10">
        <f t="shared" si="19"/>
        <v>3000</v>
      </c>
      <c r="X99" s="10">
        <v>16</v>
      </c>
      <c r="Y99" s="10">
        <v>150</v>
      </c>
      <c r="Z99" s="10">
        <f t="shared" si="20"/>
        <v>2400</v>
      </c>
      <c r="AA99" s="11">
        <v>16</v>
      </c>
      <c r="AB99" s="10">
        <v>150</v>
      </c>
      <c r="AC99" s="10">
        <f t="shared" si="21"/>
        <v>2400</v>
      </c>
      <c r="AD99" s="11">
        <v>64</v>
      </c>
      <c r="AE99" s="26">
        <v>7</v>
      </c>
      <c r="AF99" s="7">
        <f t="shared" si="17"/>
        <v>448</v>
      </c>
      <c r="AG99" s="152">
        <v>1</v>
      </c>
      <c r="AH99" s="139">
        <f t="shared" si="22"/>
        <v>116</v>
      </c>
      <c r="AI99" s="139">
        <f t="shared" si="18"/>
        <v>8248</v>
      </c>
      <c r="AJ99" s="109">
        <f t="shared" si="23"/>
        <v>8248</v>
      </c>
      <c r="AM99" t="b">
        <f>D99='15.02.2022 Смета'!D102</f>
        <v>1</v>
      </c>
      <c r="AN99" t="b">
        <f>F99='15.02.2022 Смета'!E102</f>
        <v>1</v>
      </c>
      <c r="AO99" t="b">
        <f>G99='15.02.2022 Смета'!F102</f>
        <v>1</v>
      </c>
      <c r="AP99" t="b">
        <f>H99='15.02.2022 Смета'!G102</f>
        <v>1</v>
      </c>
    </row>
    <row r="100" spans="1:42" ht="16.149999999999999" customHeight="1" x14ac:dyDescent="0.25">
      <c r="A100" s="112">
        <v>82</v>
      </c>
      <c r="B100" s="8" t="s">
        <v>222</v>
      </c>
      <c r="C100" s="21" t="s">
        <v>138</v>
      </c>
      <c r="D100" s="22" t="s">
        <v>30</v>
      </c>
      <c r="E100" s="21" t="s">
        <v>358</v>
      </c>
      <c r="F100" s="35">
        <v>44665</v>
      </c>
      <c r="G100" s="35">
        <v>44668</v>
      </c>
      <c r="H100" s="21" t="s">
        <v>361</v>
      </c>
      <c r="I100" s="38" t="s">
        <v>358</v>
      </c>
      <c r="J100" s="35">
        <v>44665</v>
      </c>
      <c r="K100" s="35">
        <v>44668</v>
      </c>
      <c r="L100" s="10"/>
      <c r="M100" s="10">
        <v>3400</v>
      </c>
      <c r="N100" s="10">
        <f t="shared" si="14"/>
        <v>0</v>
      </c>
      <c r="O100" s="10"/>
      <c r="P100" s="10">
        <v>2900</v>
      </c>
      <c r="Q100" s="10">
        <f t="shared" si="15"/>
        <v>0</v>
      </c>
      <c r="R100" s="10"/>
      <c r="S100" s="10">
        <v>2800</v>
      </c>
      <c r="T100" s="10">
        <f t="shared" si="16"/>
        <v>0</v>
      </c>
      <c r="U100" s="10">
        <v>21</v>
      </c>
      <c r="V100" s="10">
        <v>150</v>
      </c>
      <c r="W100" s="10">
        <f t="shared" si="19"/>
        <v>3150</v>
      </c>
      <c r="X100" s="10">
        <v>18</v>
      </c>
      <c r="Y100" s="10">
        <v>150</v>
      </c>
      <c r="Z100" s="10">
        <f t="shared" si="20"/>
        <v>2700</v>
      </c>
      <c r="AA100" s="11">
        <v>18</v>
      </c>
      <c r="AB100" s="10">
        <v>150</v>
      </c>
      <c r="AC100" s="10">
        <f t="shared" si="21"/>
        <v>2700</v>
      </c>
      <c r="AD100" s="11">
        <v>72</v>
      </c>
      <c r="AE100" s="26">
        <v>7</v>
      </c>
      <c r="AF100" s="7">
        <f t="shared" si="17"/>
        <v>504</v>
      </c>
      <c r="AG100" s="152">
        <v>1</v>
      </c>
      <c r="AH100" s="139">
        <f t="shared" si="22"/>
        <v>129</v>
      </c>
      <c r="AI100" s="139">
        <f t="shared" si="18"/>
        <v>9054</v>
      </c>
      <c r="AJ100" s="109">
        <f t="shared" si="23"/>
        <v>9054</v>
      </c>
      <c r="AM100" t="b">
        <f>D100='15.02.2022 Смета'!D103</f>
        <v>1</v>
      </c>
      <c r="AN100" t="b">
        <f>F100='15.02.2022 Смета'!E103</f>
        <v>1</v>
      </c>
      <c r="AO100" t="b">
        <f>G100='15.02.2022 Смета'!F103</f>
        <v>1</v>
      </c>
      <c r="AP100" t="b">
        <f>H100='15.02.2022 Смета'!G103</f>
        <v>1</v>
      </c>
    </row>
    <row r="101" spans="1:42" ht="39.6" customHeight="1" x14ac:dyDescent="0.25">
      <c r="A101" s="108">
        <v>83</v>
      </c>
      <c r="B101" s="8" t="s">
        <v>222</v>
      </c>
      <c r="C101" s="21" t="s">
        <v>138</v>
      </c>
      <c r="D101" s="22" t="s">
        <v>270</v>
      </c>
      <c r="E101" s="21" t="s">
        <v>704</v>
      </c>
      <c r="F101" s="35">
        <v>44677</v>
      </c>
      <c r="G101" s="35">
        <v>44680</v>
      </c>
      <c r="H101" s="21" t="s">
        <v>937</v>
      </c>
      <c r="I101" s="22" t="s">
        <v>704</v>
      </c>
      <c r="J101" s="35">
        <v>44677</v>
      </c>
      <c r="K101" s="35">
        <v>44680</v>
      </c>
      <c r="L101" s="10"/>
      <c r="M101" s="10">
        <v>3400</v>
      </c>
      <c r="N101" s="10">
        <f t="shared" si="14"/>
        <v>0</v>
      </c>
      <c r="O101" s="10"/>
      <c r="P101" s="10">
        <v>2900</v>
      </c>
      <c r="Q101" s="10">
        <f t="shared" si="15"/>
        <v>0</v>
      </c>
      <c r="R101" s="10"/>
      <c r="S101" s="10">
        <v>2800</v>
      </c>
      <c r="T101" s="10">
        <f t="shared" si="16"/>
        <v>0</v>
      </c>
      <c r="U101" s="10">
        <v>14</v>
      </c>
      <c r="V101" s="10">
        <v>150</v>
      </c>
      <c r="W101" s="10">
        <f t="shared" si="19"/>
        <v>2100</v>
      </c>
      <c r="X101" s="10">
        <v>14</v>
      </c>
      <c r="Y101" s="10">
        <v>150</v>
      </c>
      <c r="Z101" s="10">
        <f t="shared" si="20"/>
        <v>2100</v>
      </c>
      <c r="AA101" s="11">
        <v>14</v>
      </c>
      <c r="AB101" s="10">
        <v>150</v>
      </c>
      <c r="AC101" s="10">
        <f t="shared" si="21"/>
        <v>2100</v>
      </c>
      <c r="AD101" s="11">
        <v>56</v>
      </c>
      <c r="AE101" s="26">
        <v>7</v>
      </c>
      <c r="AF101" s="7">
        <f t="shared" si="17"/>
        <v>392</v>
      </c>
      <c r="AG101" s="152">
        <v>1</v>
      </c>
      <c r="AH101" s="139">
        <f t="shared" si="22"/>
        <v>98</v>
      </c>
      <c r="AI101" s="139">
        <f t="shared" si="18"/>
        <v>6692</v>
      </c>
      <c r="AJ101" s="109">
        <f t="shared" si="23"/>
        <v>6692</v>
      </c>
      <c r="AM101" t="b">
        <f>D101='15.02.2022 Смета'!D104</f>
        <v>1</v>
      </c>
      <c r="AN101" t="b">
        <f>F101='15.02.2022 Смета'!E104</f>
        <v>1</v>
      </c>
      <c r="AO101" t="b">
        <f>G101='15.02.2022 Смета'!F104</f>
        <v>1</v>
      </c>
      <c r="AP101" t="b">
        <f>H101='15.02.2022 Смета'!G104</f>
        <v>1</v>
      </c>
    </row>
    <row r="102" spans="1:42" ht="27" customHeight="1" x14ac:dyDescent="0.25">
      <c r="A102" s="112">
        <v>84</v>
      </c>
      <c r="B102" s="8" t="s">
        <v>222</v>
      </c>
      <c r="C102" s="21" t="s">
        <v>138</v>
      </c>
      <c r="D102" s="22" t="s">
        <v>528</v>
      </c>
      <c r="E102" s="21" t="s">
        <v>340</v>
      </c>
      <c r="F102" s="35">
        <v>44711</v>
      </c>
      <c r="G102" s="35">
        <v>44714</v>
      </c>
      <c r="H102" s="21" t="s">
        <v>394</v>
      </c>
      <c r="I102" s="38" t="s">
        <v>340</v>
      </c>
      <c r="J102" s="35">
        <v>44711</v>
      </c>
      <c r="K102" s="35">
        <v>44714</v>
      </c>
      <c r="L102" s="28"/>
      <c r="M102" s="10">
        <v>3400</v>
      </c>
      <c r="N102" s="10">
        <f t="shared" si="14"/>
        <v>0</v>
      </c>
      <c r="O102" s="28"/>
      <c r="P102" s="10">
        <v>2900</v>
      </c>
      <c r="Q102" s="10">
        <f t="shared" si="15"/>
        <v>0</v>
      </c>
      <c r="R102" s="28"/>
      <c r="S102" s="10">
        <v>2800</v>
      </c>
      <c r="T102" s="10">
        <f t="shared" si="16"/>
        <v>0</v>
      </c>
      <c r="U102" s="29">
        <v>10</v>
      </c>
      <c r="V102" s="10">
        <v>150</v>
      </c>
      <c r="W102" s="10">
        <f t="shared" si="19"/>
        <v>1500</v>
      </c>
      <c r="X102" s="29">
        <v>5</v>
      </c>
      <c r="Y102" s="10">
        <v>150</v>
      </c>
      <c r="Z102" s="10">
        <f t="shared" si="20"/>
        <v>750</v>
      </c>
      <c r="AA102" s="29">
        <v>5</v>
      </c>
      <c r="AB102" s="10">
        <v>150</v>
      </c>
      <c r="AC102" s="10">
        <f t="shared" si="21"/>
        <v>750</v>
      </c>
      <c r="AD102" s="29">
        <v>20</v>
      </c>
      <c r="AE102" s="26">
        <v>7</v>
      </c>
      <c r="AF102" s="7">
        <f t="shared" si="17"/>
        <v>140</v>
      </c>
      <c r="AG102" s="152">
        <v>1</v>
      </c>
      <c r="AH102" s="139">
        <f t="shared" si="22"/>
        <v>40</v>
      </c>
      <c r="AI102" s="139">
        <f t="shared" si="18"/>
        <v>3140</v>
      </c>
      <c r="AJ102" s="109">
        <f t="shared" si="23"/>
        <v>3140</v>
      </c>
      <c r="AM102" t="b">
        <f>D102='15.02.2022 Смета'!D105</f>
        <v>1</v>
      </c>
      <c r="AN102" t="b">
        <f>F102='15.02.2022 Смета'!E105</f>
        <v>1</v>
      </c>
      <c r="AO102" t="b">
        <f>G102='15.02.2022 Смета'!F105</f>
        <v>1</v>
      </c>
      <c r="AP102" t="b">
        <f>H102='15.02.2022 Смета'!G105</f>
        <v>0</v>
      </c>
    </row>
    <row r="103" spans="1:42" ht="27" customHeight="1" x14ac:dyDescent="0.25">
      <c r="A103" s="108">
        <v>85</v>
      </c>
      <c r="B103" s="21" t="s">
        <v>222</v>
      </c>
      <c r="C103" s="21" t="s">
        <v>138</v>
      </c>
      <c r="D103" s="22" t="s">
        <v>32</v>
      </c>
      <c r="E103" s="21" t="s">
        <v>340</v>
      </c>
      <c r="F103" s="35">
        <v>44720</v>
      </c>
      <c r="G103" s="35">
        <v>44723</v>
      </c>
      <c r="H103" s="21" t="s">
        <v>937</v>
      </c>
      <c r="I103" s="38" t="s">
        <v>340</v>
      </c>
      <c r="J103" s="35">
        <v>44720</v>
      </c>
      <c r="K103" s="35">
        <v>44723</v>
      </c>
      <c r="L103" s="11"/>
      <c r="M103" s="10">
        <v>3400</v>
      </c>
      <c r="N103" s="10">
        <f t="shared" si="14"/>
        <v>0</v>
      </c>
      <c r="O103" s="10"/>
      <c r="P103" s="10">
        <v>2900</v>
      </c>
      <c r="Q103" s="10">
        <f t="shared" si="15"/>
        <v>0</v>
      </c>
      <c r="R103" s="10"/>
      <c r="S103" s="10">
        <v>2800</v>
      </c>
      <c r="T103" s="10">
        <f t="shared" si="16"/>
        <v>0</v>
      </c>
      <c r="U103" s="10">
        <v>20</v>
      </c>
      <c r="V103" s="10">
        <v>150</v>
      </c>
      <c r="W103" s="10">
        <f t="shared" si="19"/>
        <v>3000</v>
      </c>
      <c r="X103" s="10">
        <v>15</v>
      </c>
      <c r="Y103" s="10">
        <v>150</v>
      </c>
      <c r="Z103" s="10">
        <f t="shared" si="20"/>
        <v>2250</v>
      </c>
      <c r="AA103" s="10">
        <v>15</v>
      </c>
      <c r="AB103" s="10">
        <v>150</v>
      </c>
      <c r="AC103" s="10">
        <f t="shared" si="21"/>
        <v>2250</v>
      </c>
      <c r="AD103" s="11">
        <v>60</v>
      </c>
      <c r="AE103" s="26">
        <v>7</v>
      </c>
      <c r="AF103" s="7">
        <f t="shared" si="17"/>
        <v>420</v>
      </c>
      <c r="AG103" s="152">
        <v>1</v>
      </c>
      <c r="AH103" s="139">
        <f t="shared" si="22"/>
        <v>110</v>
      </c>
      <c r="AI103" s="139">
        <f t="shared" si="18"/>
        <v>7920</v>
      </c>
      <c r="AJ103" s="109">
        <f t="shared" si="23"/>
        <v>7920</v>
      </c>
      <c r="AM103" t="b">
        <f>D103='15.02.2022 Смета'!D106</f>
        <v>1</v>
      </c>
      <c r="AN103" t="b">
        <f>F103='15.02.2022 Смета'!E106</f>
        <v>1</v>
      </c>
      <c r="AO103" t="b">
        <f>G103='15.02.2022 Смета'!F106</f>
        <v>1</v>
      </c>
      <c r="AP103" t="b">
        <f>H103='15.02.2022 Смета'!G106</f>
        <v>0</v>
      </c>
    </row>
    <row r="104" spans="1:42" ht="27" customHeight="1" x14ac:dyDescent="0.25">
      <c r="A104" s="112">
        <v>86</v>
      </c>
      <c r="B104" s="8" t="s">
        <v>172</v>
      </c>
      <c r="C104" s="47" t="s">
        <v>138</v>
      </c>
      <c r="D104" s="22" t="s">
        <v>31</v>
      </c>
      <c r="E104" s="21" t="s">
        <v>965</v>
      </c>
      <c r="F104" s="35">
        <v>44720</v>
      </c>
      <c r="G104" s="35">
        <v>44723</v>
      </c>
      <c r="H104" s="21" t="s">
        <v>937</v>
      </c>
      <c r="I104" s="51" t="s">
        <v>705</v>
      </c>
      <c r="J104" s="52">
        <v>44720</v>
      </c>
      <c r="K104" s="52">
        <v>44723</v>
      </c>
      <c r="L104" s="49"/>
      <c r="M104" s="49">
        <v>3400</v>
      </c>
      <c r="N104" s="49">
        <f t="shared" si="14"/>
        <v>0</v>
      </c>
      <c r="O104" s="49"/>
      <c r="P104" s="49">
        <v>2900</v>
      </c>
      <c r="Q104" s="49">
        <f t="shared" si="15"/>
        <v>0</v>
      </c>
      <c r="R104" s="49"/>
      <c r="S104" s="49">
        <v>2800</v>
      </c>
      <c r="T104" s="49">
        <f t="shared" si="16"/>
        <v>0</v>
      </c>
      <c r="U104" s="49">
        <v>42</v>
      </c>
      <c r="V104" s="49">
        <v>150</v>
      </c>
      <c r="W104" s="49">
        <f t="shared" si="19"/>
        <v>6300</v>
      </c>
      <c r="X104" s="49">
        <v>42</v>
      </c>
      <c r="Y104" s="49">
        <v>150</v>
      </c>
      <c r="Z104" s="49">
        <f t="shared" si="20"/>
        <v>6300</v>
      </c>
      <c r="AA104" s="49">
        <v>42</v>
      </c>
      <c r="AB104" s="49">
        <v>150</v>
      </c>
      <c r="AC104" s="49">
        <f t="shared" si="21"/>
        <v>6300</v>
      </c>
      <c r="AD104" s="50">
        <v>190</v>
      </c>
      <c r="AE104" s="54">
        <v>7</v>
      </c>
      <c r="AF104" s="55">
        <f t="shared" si="17"/>
        <v>1330</v>
      </c>
      <c r="AG104" s="152">
        <v>1</v>
      </c>
      <c r="AH104" s="154">
        <f t="shared" si="22"/>
        <v>316</v>
      </c>
      <c r="AI104" s="139">
        <f t="shared" si="18"/>
        <v>20230</v>
      </c>
      <c r="AJ104" s="165">
        <f t="shared" si="23"/>
        <v>20230</v>
      </c>
      <c r="AM104" t="b">
        <f>D104='15.02.2022 Смета'!D107</f>
        <v>1</v>
      </c>
      <c r="AN104" t="b">
        <f>F104='15.02.2022 Смета'!E107</f>
        <v>1</v>
      </c>
      <c r="AO104" t="b">
        <f>G104='15.02.2022 Смета'!F107</f>
        <v>1</v>
      </c>
      <c r="AP104" t="b">
        <f>H104='15.02.2022 Смета'!G107</f>
        <v>1</v>
      </c>
    </row>
    <row r="105" spans="1:42" ht="16.149999999999999" customHeight="1" x14ac:dyDescent="0.25">
      <c r="A105" s="108">
        <v>87</v>
      </c>
      <c r="B105" s="8" t="s">
        <v>222</v>
      </c>
      <c r="C105" s="21" t="s">
        <v>138</v>
      </c>
      <c r="D105" s="22" t="s">
        <v>33</v>
      </c>
      <c r="E105" s="21" t="s">
        <v>358</v>
      </c>
      <c r="F105" s="35">
        <v>44727</v>
      </c>
      <c r="G105" s="35">
        <v>44730</v>
      </c>
      <c r="H105" s="21" t="s">
        <v>361</v>
      </c>
      <c r="I105" s="22" t="s">
        <v>358</v>
      </c>
      <c r="J105" s="35">
        <v>44727</v>
      </c>
      <c r="K105" s="35">
        <v>44730</v>
      </c>
      <c r="L105" s="10"/>
      <c r="M105" s="10">
        <v>3400</v>
      </c>
      <c r="N105" s="10">
        <f t="shared" si="14"/>
        <v>0</v>
      </c>
      <c r="O105" s="10"/>
      <c r="P105" s="10">
        <v>2900</v>
      </c>
      <c r="Q105" s="10">
        <f t="shared" si="15"/>
        <v>0</v>
      </c>
      <c r="R105" s="10"/>
      <c r="S105" s="10">
        <v>2800</v>
      </c>
      <c r="T105" s="10">
        <f t="shared" si="16"/>
        <v>0</v>
      </c>
      <c r="U105" s="10">
        <v>21</v>
      </c>
      <c r="V105" s="10">
        <v>150</v>
      </c>
      <c r="W105" s="10">
        <f t="shared" si="19"/>
        <v>3150</v>
      </c>
      <c r="X105" s="10">
        <v>18</v>
      </c>
      <c r="Y105" s="10">
        <v>150</v>
      </c>
      <c r="Z105" s="10">
        <f t="shared" si="20"/>
        <v>2700</v>
      </c>
      <c r="AA105" s="11">
        <v>18</v>
      </c>
      <c r="AB105" s="10">
        <v>150</v>
      </c>
      <c r="AC105" s="10">
        <f t="shared" si="21"/>
        <v>2700</v>
      </c>
      <c r="AD105" s="11">
        <v>72</v>
      </c>
      <c r="AE105" s="26">
        <v>7</v>
      </c>
      <c r="AF105" s="7">
        <f t="shared" si="17"/>
        <v>504</v>
      </c>
      <c r="AG105" s="152">
        <v>1</v>
      </c>
      <c r="AH105" s="145">
        <f t="shared" si="22"/>
        <v>129</v>
      </c>
      <c r="AI105" s="139">
        <f t="shared" si="18"/>
        <v>9054</v>
      </c>
      <c r="AJ105" s="118">
        <f t="shared" si="23"/>
        <v>9054</v>
      </c>
      <c r="AM105" t="b">
        <f>D105='15.02.2022 Смета'!D108</f>
        <v>1</v>
      </c>
      <c r="AN105" t="b">
        <f>F105='15.02.2022 Смета'!E108</f>
        <v>1</v>
      </c>
      <c r="AO105" t="b">
        <f>G105='15.02.2022 Смета'!F108</f>
        <v>1</v>
      </c>
      <c r="AP105" t="b">
        <f>H105='15.02.2022 Смета'!G108</f>
        <v>0</v>
      </c>
    </row>
    <row r="106" spans="1:42" ht="40.15" customHeight="1" x14ac:dyDescent="0.25">
      <c r="A106" s="112">
        <v>88</v>
      </c>
      <c r="B106" s="8" t="s">
        <v>222</v>
      </c>
      <c r="C106" s="21" t="s">
        <v>138</v>
      </c>
      <c r="D106" s="22" t="s">
        <v>44</v>
      </c>
      <c r="E106" s="21" t="s">
        <v>706</v>
      </c>
      <c r="F106" s="35">
        <v>44819</v>
      </c>
      <c r="G106" s="35">
        <v>44822</v>
      </c>
      <c r="H106" s="21" t="s">
        <v>1004</v>
      </c>
      <c r="I106" s="22" t="s">
        <v>706</v>
      </c>
      <c r="J106" s="35">
        <v>44819</v>
      </c>
      <c r="K106" s="35">
        <v>44822</v>
      </c>
      <c r="L106" s="14"/>
      <c r="M106" s="10">
        <v>3400</v>
      </c>
      <c r="N106" s="10">
        <f t="shared" si="14"/>
        <v>0</v>
      </c>
      <c r="O106" s="14"/>
      <c r="P106" s="10">
        <v>2900</v>
      </c>
      <c r="Q106" s="10">
        <f t="shared" si="15"/>
        <v>0</v>
      </c>
      <c r="R106" s="14"/>
      <c r="S106" s="10">
        <v>2800</v>
      </c>
      <c r="T106" s="10">
        <f t="shared" si="16"/>
        <v>0</v>
      </c>
      <c r="U106" s="10">
        <v>32</v>
      </c>
      <c r="V106" s="10">
        <v>150</v>
      </c>
      <c r="W106" s="10">
        <f t="shared" si="19"/>
        <v>4800</v>
      </c>
      <c r="X106" s="10">
        <v>24</v>
      </c>
      <c r="Y106" s="10">
        <v>150</v>
      </c>
      <c r="Z106" s="10">
        <f t="shared" si="20"/>
        <v>3600</v>
      </c>
      <c r="AA106" s="10">
        <v>24</v>
      </c>
      <c r="AB106" s="10">
        <v>150</v>
      </c>
      <c r="AC106" s="10">
        <f t="shared" si="21"/>
        <v>3600</v>
      </c>
      <c r="AD106" s="11">
        <v>96</v>
      </c>
      <c r="AE106" s="26">
        <v>7</v>
      </c>
      <c r="AF106" s="7">
        <f t="shared" si="17"/>
        <v>672</v>
      </c>
      <c r="AG106" s="152">
        <v>1</v>
      </c>
      <c r="AH106" s="145">
        <f t="shared" si="22"/>
        <v>176</v>
      </c>
      <c r="AI106" s="139">
        <f t="shared" si="18"/>
        <v>12672</v>
      </c>
      <c r="AJ106" s="118">
        <f t="shared" si="23"/>
        <v>12672</v>
      </c>
      <c r="AM106" t="b">
        <f>D106='15.02.2022 Смета'!D109</f>
        <v>1</v>
      </c>
      <c r="AN106" t="b">
        <f>F106='15.02.2022 Смета'!E109</f>
        <v>1</v>
      </c>
      <c r="AO106" t="b">
        <f>G106='15.02.2022 Смета'!F109</f>
        <v>1</v>
      </c>
      <c r="AP106" t="b">
        <f>H106='15.02.2022 Смета'!G109</f>
        <v>0</v>
      </c>
    </row>
    <row r="107" spans="1:42" ht="41.65" customHeight="1" x14ac:dyDescent="0.25">
      <c r="A107" s="108">
        <v>89</v>
      </c>
      <c r="B107" s="8" t="s">
        <v>222</v>
      </c>
      <c r="C107" s="21" t="s">
        <v>138</v>
      </c>
      <c r="D107" s="22" t="s">
        <v>34</v>
      </c>
      <c r="E107" s="21" t="s">
        <v>706</v>
      </c>
      <c r="F107" s="35">
        <v>44826</v>
      </c>
      <c r="G107" s="35">
        <v>44829</v>
      </c>
      <c r="H107" s="21" t="s">
        <v>1004</v>
      </c>
      <c r="I107" s="22" t="s">
        <v>706</v>
      </c>
      <c r="J107" s="35">
        <v>44826</v>
      </c>
      <c r="K107" s="35">
        <v>44829</v>
      </c>
      <c r="L107" s="10">
        <v>8</v>
      </c>
      <c r="M107" s="10">
        <v>3400</v>
      </c>
      <c r="N107" s="10">
        <f t="shared" si="14"/>
        <v>27200</v>
      </c>
      <c r="O107" s="10"/>
      <c r="P107" s="10">
        <v>2900</v>
      </c>
      <c r="Q107" s="10">
        <f t="shared" si="15"/>
        <v>0</v>
      </c>
      <c r="R107" s="10"/>
      <c r="S107" s="10">
        <v>2800</v>
      </c>
      <c r="T107" s="10">
        <f t="shared" si="16"/>
        <v>0</v>
      </c>
      <c r="U107" s="10">
        <v>32</v>
      </c>
      <c r="V107" s="10">
        <v>150</v>
      </c>
      <c r="W107" s="10">
        <f t="shared" si="19"/>
        <v>4800</v>
      </c>
      <c r="X107" s="10">
        <v>24</v>
      </c>
      <c r="Y107" s="10">
        <v>150</v>
      </c>
      <c r="Z107" s="10">
        <f t="shared" si="20"/>
        <v>3600</v>
      </c>
      <c r="AA107" s="10">
        <v>24</v>
      </c>
      <c r="AB107" s="10">
        <v>150</v>
      </c>
      <c r="AC107" s="10">
        <f t="shared" si="21"/>
        <v>3600</v>
      </c>
      <c r="AD107" s="11">
        <v>96</v>
      </c>
      <c r="AE107" s="26">
        <v>7</v>
      </c>
      <c r="AF107" s="7">
        <f t="shared" si="17"/>
        <v>672</v>
      </c>
      <c r="AG107" s="152">
        <v>1</v>
      </c>
      <c r="AH107" s="145">
        <f t="shared" si="22"/>
        <v>184</v>
      </c>
      <c r="AI107" s="139">
        <f t="shared" si="18"/>
        <v>39872</v>
      </c>
      <c r="AJ107" s="118">
        <f t="shared" si="23"/>
        <v>39872</v>
      </c>
      <c r="AM107" t="b">
        <f>D107='15.02.2022 Смета'!D110</f>
        <v>1</v>
      </c>
      <c r="AN107" t="b">
        <f>F107='15.02.2022 Смета'!E110</f>
        <v>1</v>
      </c>
      <c r="AO107" t="b">
        <f>G107='15.02.2022 Смета'!F110</f>
        <v>1</v>
      </c>
      <c r="AP107" t="b">
        <f>H107='15.02.2022 Смета'!G110</f>
        <v>0</v>
      </c>
    </row>
    <row r="108" spans="1:42" ht="16.149999999999999" customHeight="1" x14ac:dyDescent="0.25">
      <c r="A108" s="106"/>
      <c r="B108" s="96"/>
      <c r="C108" s="97"/>
      <c r="D108" s="179" t="s">
        <v>846</v>
      </c>
      <c r="E108" s="99"/>
      <c r="F108" s="99"/>
      <c r="G108" s="99"/>
      <c r="H108" s="99"/>
      <c r="I108" s="99"/>
      <c r="J108" s="99"/>
      <c r="K108" s="99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2"/>
      <c r="AE108" s="79"/>
      <c r="AF108" s="79"/>
      <c r="AG108" s="153"/>
      <c r="AH108" s="151"/>
      <c r="AI108" s="151"/>
      <c r="AJ108" s="164"/>
      <c r="AM108" t="b">
        <f>D108='15.02.2022 Смета'!D111</f>
        <v>1</v>
      </c>
      <c r="AN108" t="b">
        <f>F108='15.02.2022 Смета'!E111</f>
        <v>1</v>
      </c>
      <c r="AO108" t="b">
        <f>G108='15.02.2022 Смета'!F111</f>
        <v>1</v>
      </c>
      <c r="AP108" t="b">
        <f>H108='15.02.2022 Смета'!G111</f>
        <v>1</v>
      </c>
    </row>
    <row r="109" spans="1:42" ht="26.25" x14ac:dyDescent="0.25">
      <c r="A109" s="108">
        <v>90</v>
      </c>
      <c r="B109" s="8" t="s">
        <v>208</v>
      </c>
      <c r="C109" s="21" t="s">
        <v>110</v>
      </c>
      <c r="D109" s="22" t="s">
        <v>209</v>
      </c>
      <c r="E109" s="21" t="s">
        <v>945</v>
      </c>
      <c r="F109" s="35">
        <v>44617</v>
      </c>
      <c r="G109" s="35">
        <v>44619</v>
      </c>
      <c r="H109" s="21" t="s">
        <v>301</v>
      </c>
      <c r="I109" s="22" t="s">
        <v>508</v>
      </c>
      <c r="J109" s="35">
        <v>44617</v>
      </c>
      <c r="K109" s="35">
        <v>44619</v>
      </c>
      <c r="L109" s="10"/>
      <c r="M109" s="10">
        <v>3400</v>
      </c>
      <c r="N109" s="10">
        <f t="shared" si="14"/>
        <v>0</v>
      </c>
      <c r="O109" s="10"/>
      <c r="P109" s="10">
        <v>2900</v>
      </c>
      <c r="Q109" s="10">
        <f t="shared" si="15"/>
        <v>0</v>
      </c>
      <c r="R109" s="10"/>
      <c r="S109" s="10">
        <v>2800</v>
      </c>
      <c r="T109" s="10">
        <f t="shared" si="16"/>
        <v>0</v>
      </c>
      <c r="U109" s="10">
        <v>80</v>
      </c>
      <c r="V109" s="10">
        <v>150</v>
      </c>
      <c r="W109" s="10">
        <f t="shared" si="19"/>
        <v>12000</v>
      </c>
      <c r="X109" s="10">
        <v>40</v>
      </c>
      <c r="Y109" s="10">
        <v>150</v>
      </c>
      <c r="Z109" s="10">
        <f t="shared" si="20"/>
        <v>6000</v>
      </c>
      <c r="AA109" s="10">
        <v>40</v>
      </c>
      <c r="AB109" s="10">
        <v>150</v>
      </c>
      <c r="AC109" s="10">
        <f t="shared" si="21"/>
        <v>6000</v>
      </c>
      <c r="AD109" s="11"/>
      <c r="AE109" s="26">
        <v>7</v>
      </c>
      <c r="AF109" s="7">
        <f t="shared" si="17"/>
        <v>0</v>
      </c>
      <c r="AG109" s="152">
        <v>1</v>
      </c>
      <c r="AH109" s="145">
        <f t="shared" si="22"/>
        <v>160</v>
      </c>
      <c r="AI109" s="139">
        <f t="shared" si="18"/>
        <v>24000</v>
      </c>
      <c r="AJ109" s="118">
        <f t="shared" si="23"/>
        <v>24000</v>
      </c>
      <c r="AM109" t="b">
        <f>D109='15.02.2022 Смета'!D112</f>
        <v>1</v>
      </c>
      <c r="AN109" t="b">
        <f>F109='15.02.2022 Смета'!E112</f>
        <v>1</v>
      </c>
      <c r="AO109" t="b">
        <f>G109='15.02.2022 Смета'!F112</f>
        <v>1</v>
      </c>
      <c r="AP109" t="b">
        <f>H109='15.02.2022 Смета'!G112</f>
        <v>1</v>
      </c>
    </row>
    <row r="110" spans="1:42" ht="16.149999999999999" customHeight="1" x14ac:dyDescent="0.25">
      <c r="A110" s="114">
        <v>91</v>
      </c>
      <c r="B110" s="8" t="s">
        <v>225</v>
      </c>
      <c r="C110" s="21" t="s">
        <v>110</v>
      </c>
      <c r="D110" s="22" t="s">
        <v>565</v>
      </c>
      <c r="E110" s="21" t="s">
        <v>363</v>
      </c>
      <c r="F110" s="35">
        <v>44625</v>
      </c>
      <c r="G110" s="35">
        <v>44626</v>
      </c>
      <c r="H110" s="21" t="s">
        <v>748</v>
      </c>
      <c r="I110" s="22" t="s">
        <v>363</v>
      </c>
      <c r="J110" s="35">
        <v>44625</v>
      </c>
      <c r="K110" s="35">
        <v>44626</v>
      </c>
      <c r="L110" s="10"/>
      <c r="M110" s="10">
        <v>3400</v>
      </c>
      <c r="N110" s="10">
        <f t="shared" si="14"/>
        <v>0</v>
      </c>
      <c r="O110" s="10"/>
      <c r="P110" s="10">
        <v>2900</v>
      </c>
      <c r="Q110" s="10">
        <f t="shared" si="15"/>
        <v>0</v>
      </c>
      <c r="R110" s="10"/>
      <c r="S110" s="10">
        <v>2800</v>
      </c>
      <c r="T110" s="10">
        <f t="shared" si="16"/>
        <v>0</v>
      </c>
      <c r="U110" s="10">
        <v>40</v>
      </c>
      <c r="V110" s="10">
        <v>150</v>
      </c>
      <c r="W110" s="10">
        <f t="shared" si="19"/>
        <v>6000</v>
      </c>
      <c r="X110" s="10">
        <v>24</v>
      </c>
      <c r="Y110" s="10">
        <v>150</v>
      </c>
      <c r="Z110" s="10">
        <f t="shared" si="20"/>
        <v>3600</v>
      </c>
      <c r="AA110" s="10">
        <v>24</v>
      </c>
      <c r="AB110" s="10">
        <v>150</v>
      </c>
      <c r="AC110" s="10">
        <f t="shared" si="21"/>
        <v>3600</v>
      </c>
      <c r="AD110" s="11"/>
      <c r="AE110" s="26">
        <v>7</v>
      </c>
      <c r="AF110" s="7">
        <f t="shared" si="17"/>
        <v>0</v>
      </c>
      <c r="AG110" s="152">
        <v>1</v>
      </c>
      <c r="AH110" s="145">
        <f t="shared" si="22"/>
        <v>88</v>
      </c>
      <c r="AI110" s="139">
        <f t="shared" si="18"/>
        <v>13200</v>
      </c>
      <c r="AJ110" s="118">
        <f t="shared" si="23"/>
        <v>13200</v>
      </c>
      <c r="AM110" t="b">
        <f>D110='15.02.2022 Смета'!D113</f>
        <v>1</v>
      </c>
      <c r="AN110" t="b">
        <f>F110='15.02.2022 Смета'!E113</f>
        <v>1</v>
      </c>
      <c r="AO110" t="b">
        <f>G110='15.02.2022 Смета'!F113</f>
        <v>1</v>
      </c>
      <c r="AP110" t="b">
        <f>H110='15.02.2022 Смета'!G113</f>
        <v>0</v>
      </c>
    </row>
    <row r="111" spans="1:42" ht="63.75" x14ac:dyDescent="0.25">
      <c r="A111" s="108">
        <v>92</v>
      </c>
      <c r="B111" s="8" t="s">
        <v>208</v>
      </c>
      <c r="C111" s="21" t="s">
        <v>110</v>
      </c>
      <c r="D111" s="22" t="s">
        <v>566</v>
      </c>
      <c r="E111" s="21" t="s">
        <v>487</v>
      </c>
      <c r="F111" s="35">
        <v>44652</v>
      </c>
      <c r="G111" s="35">
        <v>44653</v>
      </c>
      <c r="H111" s="21" t="s">
        <v>297</v>
      </c>
      <c r="I111" s="22" t="s">
        <v>487</v>
      </c>
      <c r="J111" s="35">
        <v>44652</v>
      </c>
      <c r="K111" s="35">
        <v>44653</v>
      </c>
      <c r="L111" s="10"/>
      <c r="M111" s="10">
        <v>3400</v>
      </c>
      <c r="N111" s="10">
        <f t="shared" si="14"/>
        <v>0</v>
      </c>
      <c r="O111" s="10"/>
      <c r="P111" s="10">
        <v>2900</v>
      </c>
      <c r="Q111" s="10">
        <f t="shared" si="15"/>
        <v>0</v>
      </c>
      <c r="R111" s="10"/>
      <c r="S111" s="10">
        <v>2800</v>
      </c>
      <c r="T111" s="10">
        <f t="shared" si="16"/>
        <v>0</v>
      </c>
      <c r="U111" s="10">
        <v>20</v>
      </c>
      <c r="V111" s="10">
        <v>150</v>
      </c>
      <c r="W111" s="10">
        <f t="shared" si="19"/>
        <v>3000</v>
      </c>
      <c r="X111" s="10">
        <v>10</v>
      </c>
      <c r="Y111" s="10">
        <v>150</v>
      </c>
      <c r="Z111" s="10">
        <f t="shared" si="20"/>
        <v>1500</v>
      </c>
      <c r="AA111" s="10">
        <v>10</v>
      </c>
      <c r="AB111" s="10">
        <v>150</v>
      </c>
      <c r="AC111" s="10">
        <f t="shared" si="21"/>
        <v>1500</v>
      </c>
      <c r="AD111" s="11"/>
      <c r="AE111" s="26">
        <v>7</v>
      </c>
      <c r="AF111" s="7">
        <f t="shared" si="17"/>
        <v>0</v>
      </c>
      <c r="AG111" s="152">
        <v>1</v>
      </c>
      <c r="AH111" s="145">
        <f t="shared" si="22"/>
        <v>40</v>
      </c>
      <c r="AI111" s="139">
        <f t="shared" si="18"/>
        <v>6000</v>
      </c>
      <c r="AJ111" s="118">
        <f t="shared" si="23"/>
        <v>6000</v>
      </c>
      <c r="AM111" t="b">
        <f>D111='15.02.2022 Смета'!D114</f>
        <v>1</v>
      </c>
      <c r="AN111" t="b">
        <f>F111='15.02.2022 Смета'!E114</f>
        <v>1</v>
      </c>
      <c r="AO111" t="b">
        <f>G111='15.02.2022 Смета'!F114</f>
        <v>1</v>
      </c>
      <c r="AP111" t="b">
        <f>H111='15.02.2022 Смета'!G114</f>
        <v>1</v>
      </c>
    </row>
    <row r="112" spans="1:42" ht="27" customHeight="1" x14ac:dyDescent="0.25">
      <c r="A112" s="114">
        <v>93</v>
      </c>
      <c r="B112" s="8" t="s">
        <v>208</v>
      </c>
      <c r="C112" s="21" t="s">
        <v>110</v>
      </c>
      <c r="D112" s="22" t="s">
        <v>72</v>
      </c>
      <c r="E112" s="21" t="s">
        <v>707</v>
      </c>
      <c r="F112" s="35">
        <v>44687</v>
      </c>
      <c r="G112" s="35">
        <v>44689</v>
      </c>
      <c r="H112" s="21" t="s">
        <v>301</v>
      </c>
      <c r="I112" s="22" t="s">
        <v>707</v>
      </c>
      <c r="J112" s="35">
        <v>44687</v>
      </c>
      <c r="K112" s="35">
        <v>44689</v>
      </c>
      <c r="L112" s="10"/>
      <c r="M112" s="10">
        <v>3400</v>
      </c>
      <c r="N112" s="10">
        <f t="shared" si="14"/>
        <v>0</v>
      </c>
      <c r="O112" s="10"/>
      <c r="P112" s="10">
        <v>2900</v>
      </c>
      <c r="Q112" s="10">
        <f t="shared" si="15"/>
        <v>0</v>
      </c>
      <c r="R112" s="10"/>
      <c r="S112" s="10">
        <v>2800</v>
      </c>
      <c r="T112" s="10">
        <f t="shared" si="16"/>
        <v>0</v>
      </c>
      <c r="U112" s="10">
        <v>136</v>
      </c>
      <c r="V112" s="10">
        <v>150</v>
      </c>
      <c r="W112" s="10">
        <f t="shared" si="19"/>
        <v>20400</v>
      </c>
      <c r="X112" s="10">
        <v>68</v>
      </c>
      <c r="Y112" s="10">
        <v>150</v>
      </c>
      <c r="Z112" s="10">
        <f t="shared" si="20"/>
        <v>10200</v>
      </c>
      <c r="AA112" s="10">
        <v>68</v>
      </c>
      <c r="AB112" s="10">
        <v>150</v>
      </c>
      <c r="AC112" s="10">
        <f t="shared" si="21"/>
        <v>10200</v>
      </c>
      <c r="AD112" s="11">
        <v>275</v>
      </c>
      <c r="AE112" s="26">
        <v>7</v>
      </c>
      <c r="AF112" s="7">
        <f t="shared" si="17"/>
        <v>1925</v>
      </c>
      <c r="AG112" s="152">
        <v>1</v>
      </c>
      <c r="AH112" s="145">
        <f t="shared" si="22"/>
        <v>547</v>
      </c>
      <c r="AI112" s="139">
        <f t="shared" si="18"/>
        <v>42725</v>
      </c>
      <c r="AJ112" s="118">
        <f t="shared" si="23"/>
        <v>42725</v>
      </c>
      <c r="AM112" t="b">
        <f>D112='15.02.2022 Смета'!D115</f>
        <v>1</v>
      </c>
      <c r="AN112" t="b">
        <f>F112='15.02.2022 Смета'!E115</f>
        <v>1</v>
      </c>
      <c r="AO112" t="b">
        <f>G112='15.02.2022 Смета'!F115</f>
        <v>1</v>
      </c>
      <c r="AP112" t="b">
        <f>H112='15.02.2022 Смета'!G115</f>
        <v>1</v>
      </c>
    </row>
    <row r="113" spans="1:42" ht="27" customHeight="1" x14ac:dyDescent="0.25">
      <c r="A113" s="108">
        <v>94</v>
      </c>
      <c r="B113" s="8" t="s">
        <v>225</v>
      </c>
      <c r="C113" s="21" t="s">
        <v>110</v>
      </c>
      <c r="D113" s="22" t="s">
        <v>567</v>
      </c>
      <c r="E113" s="21" t="s">
        <v>708</v>
      </c>
      <c r="F113" s="35">
        <v>44708</v>
      </c>
      <c r="G113" s="35">
        <v>44710</v>
      </c>
      <c r="H113" s="21" t="s">
        <v>301</v>
      </c>
      <c r="I113" s="22" t="s">
        <v>708</v>
      </c>
      <c r="J113" s="35">
        <v>44708</v>
      </c>
      <c r="K113" s="35">
        <v>44710</v>
      </c>
      <c r="L113" s="10"/>
      <c r="M113" s="10">
        <v>3400</v>
      </c>
      <c r="N113" s="10">
        <f t="shared" si="14"/>
        <v>0</v>
      </c>
      <c r="O113" s="10"/>
      <c r="P113" s="10">
        <v>2900</v>
      </c>
      <c r="Q113" s="10">
        <f t="shared" si="15"/>
        <v>0</v>
      </c>
      <c r="R113" s="10"/>
      <c r="S113" s="10">
        <v>2800</v>
      </c>
      <c r="T113" s="10">
        <f t="shared" si="16"/>
        <v>0</v>
      </c>
      <c r="U113" s="10">
        <v>60</v>
      </c>
      <c r="V113" s="10">
        <v>150</v>
      </c>
      <c r="W113" s="10">
        <f t="shared" si="19"/>
        <v>9000</v>
      </c>
      <c r="X113" s="10">
        <v>60</v>
      </c>
      <c r="Y113" s="10">
        <v>150</v>
      </c>
      <c r="Z113" s="10">
        <f t="shared" si="20"/>
        <v>9000</v>
      </c>
      <c r="AA113" s="10">
        <v>60</v>
      </c>
      <c r="AB113" s="10">
        <v>150</v>
      </c>
      <c r="AC113" s="10">
        <f t="shared" si="21"/>
        <v>9000</v>
      </c>
      <c r="AD113" s="11">
        <v>132</v>
      </c>
      <c r="AE113" s="26">
        <v>7</v>
      </c>
      <c r="AF113" s="7">
        <f t="shared" si="17"/>
        <v>924</v>
      </c>
      <c r="AG113" s="152">
        <v>1</v>
      </c>
      <c r="AH113" s="145">
        <f t="shared" si="22"/>
        <v>312</v>
      </c>
      <c r="AI113" s="139">
        <f t="shared" si="18"/>
        <v>27924</v>
      </c>
      <c r="AJ113" s="118">
        <f t="shared" si="23"/>
        <v>27924</v>
      </c>
      <c r="AM113" t="b">
        <f>D113='15.02.2022 Смета'!D116</f>
        <v>1</v>
      </c>
      <c r="AN113" t="b">
        <f>F113='15.02.2022 Смета'!E116</f>
        <v>1</v>
      </c>
      <c r="AO113" t="b">
        <f>G113='15.02.2022 Смета'!F116</f>
        <v>1</v>
      </c>
      <c r="AP113" t="b">
        <f>H113='15.02.2022 Смета'!G116</f>
        <v>1</v>
      </c>
    </row>
    <row r="114" spans="1:42" ht="16.149999999999999" customHeight="1" x14ac:dyDescent="0.25">
      <c r="A114" s="114">
        <v>95</v>
      </c>
      <c r="B114" s="8" t="s">
        <v>225</v>
      </c>
      <c r="C114" s="21" t="s">
        <v>110</v>
      </c>
      <c r="D114" s="22" t="s">
        <v>568</v>
      </c>
      <c r="E114" s="21" t="s">
        <v>709</v>
      </c>
      <c r="F114" s="35">
        <v>44722</v>
      </c>
      <c r="G114" s="35">
        <v>44724</v>
      </c>
      <c r="H114" s="21" t="s">
        <v>323</v>
      </c>
      <c r="I114" s="22" t="s">
        <v>709</v>
      </c>
      <c r="J114" s="35">
        <v>44722</v>
      </c>
      <c r="K114" s="35">
        <v>44724</v>
      </c>
      <c r="L114" s="10"/>
      <c r="M114" s="10">
        <v>3400</v>
      </c>
      <c r="N114" s="10">
        <f t="shared" si="14"/>
        <v>0</v>
      </c>
      <c r="O114" s="10"/>
      <c r="P114" s="10">
        <v>2900</v>
      </c>
      <c r="Q114" s="10">
        <f t="shared" si="15"/>
        <v>0</v>
      </c>
      <c r="R114" s="10"/>
      <c r="S114" s="10">
        <v>2800</v>
      </c>
      <c r="T114" s="10">
        <f t="shared" si="16"/>
        <v>0</v>
      </c>
      <c r="U114" s="10">
        <v>44</v>
      </c>
      <c r="V114" s="10">
        <v>150</v>
      </c>
      <c r="W114" s="10">
        <f t="shared" si="19"/>
        <v>6600</v>
      </c>
      <c r="X114" s="10">
        <v>26</v>
      </c>
      <c r="Y114" s="10">
        <v>150</v>
      </c>
      <c r="Z114" s="10">
        <f t="shared" si="20"/>
        <v>3900</v>
      </c>
      <c r="AA114" s="10">
        <v>26</v>
      </c>
      <c r="AB114" s="10">
        <v>150</v>
      </c>
      <c r="AC114" s="10">
        <f t="shared" si="21"/>
        <v>3900</v>
      </c>
      <c r="AD114" s="11">
        <v>96</v>
      </c>
      <c r="AE114" s="26">
        <v>7</v>
      </c>
      <c r="AF114" s="7">
        <f t="shared" si="17"/>
        <v>672</v>
      </c>
      <c r="AG114" s="152">
        <v>1</v>
      </c>
      <c r="AH114" s="145">
        <f t="shared" si="22"/>
        <v>192</v>
      </c>
      <c r="AI114" s="139">
        <f t="shared" si="18"/>
        <v>15072</v>
      </c>
      <c r="AJ114" s="118">
        <f t="shared" si="23"/>
        <v>15072</v>
      </c>
      <c r="AM114" t="b">
        <f>D114='15.02.2022 Смета'!D117</f>
        <v>1</v>
      </c>
      <c r="AN114" t="b">
        <f>F114='15.02.2022 Смета'!E117</f>
        <v>1</v>
      </c>
      <c r="AO114" t="b">
        <f>G114='15.02.2022 Смета'!F117</f>
        <v>1</v>
      </c>
      <c r="AP114" t="b">
        <f>H114='15.02.2022 Смета'!G117</f>
        <v>1</v>
      </c>
    </row>
    <row r="115" spans="1:42" ht="16.149999999999999" customHeight="1" x14ac:dyDescent="0.25">
      <c r="A115" s="108">
        <v>96</v>
      </c>
      <c r="B115" s="8" t="s">
        <v>225</v>
      </c>
      <c r="C115" s="21" t="s">
        <v>110</v>
      </c>
      <c r="D115" s="22" t="s">
        <v>569</v>
      </c>
      <c r="E115" s="21" t="s">
        <v>710</v>
      </c>
      <c r="F115" s="35">
        <v>44729</v>
      </c>
      <c r="G115" s="35">
        <v>44731</v>
      </c>
      <c r="H115" s="21" t="s">
        <v>301</v>
      </c>
      <c r="I115" s="22" t="s">
        <v>710</v>
      </c>
      <c r="J115" s="35">
        <v>44729</v>
      </c>
      <c r="K115" s="35">
        <v>44731</v>
      </c>
      <c r="L115" s="10">
        <v>3</v>
      </c>
      <c r="M115" s="10">
        <v>3400</v>
      </c>
      <c r="N115" s="10">
        <f t="shared" si="14"/>
        <v>10200</v>
      </c>
      <c r="O115" s="10">
        <v>3</v>
      </c>
      <c r="P115" s="10">
        <v>2900</v>
      </c>
      <c r="Q115" s="10">
        <f t="shared" si="15"/>
        <v>8700</v>
      </c>
      <c r="R115" s="10">
        <v>3</v>
      </c>
      <c r="S115" s="10">
        <v>2800</v>
      </c>
      <c r="T115" s="10">
        <f t="shared" si="16"/>
        <v>8400</v>
      </c>
      <c r="U115" s="10">
        <v>72</v>
      </c>
      <c r="V115" s="10">
        <v>150</v>
      </c>
      <c r="W115" s="10">
        <f t="shared" si="19"/>
        <v>10800</v>
      </c>
      <c r="X115" s="10">
        <v>36</v>
      </c>
      <c r="Y115" s="10">
        <v>150</v>
      </c>
      <c r="Z115" s="10">
        <f t="shared" si="20"/>
        <v>5400</v>
      </c>
      <c r="AA115" s="10">
        <v>36</v>
      </c>
      <c r="AB115" s="10">
        <v>150</v>
      </c>
      <c r="AC115" s="10">
        <f t="shared" si="21"/>
        <v>5400</v>
      </c>
      <c r="AD115" s="11">
        <v>153</v>
      </c>
      <c r="AE115" s="26">
        <v>7</v>
      </c>
      <c r="AF115" s="7">
        <f t="shared" si="17"/>
        <v>1071</v>
      </c>
      <c r="AG115" s="152">
        <v>1</v>
      </c>
      <c r="AH115" s="145">
        <f t="shared" si="22"/>
        <v>306</v>
      </c>
      <c r="AI115" s="139">
        <f t="shared" si="18"/>
        <v>49971</v>
      </c>
      <c r="AJ115" s="118">
        <f t="shared" si="23"/>
        <v>49971</v>
      </c>
      <c r="AM115" t="b">
        <f>D115='15.02.2022 Смета'!D118</f>
        <v>1</v>
      </c>
      <c r="AN115" t="b">
        <f>F115='15.02.2022 Смета'!E118</f>
        <v>1</v>
      </c>
      <c r="AO115" t="b">
        <f>G115='15.02.2022 Смета'!F118</f>
        <v>1</v>
      </c>
      <c r="AP115" t="b">
        <f>H115='15.02.2022 Смета'!G118</f>
        <v>1</v>
      </c>
    </row>
    <row r="116" spans="1:42" ht="16.149999999999999" customHeight="1" x14ac:dyDescent="0.25">
      <c r="A116" s="114">
        <v>97</v>
      </c>
      <c r="B116" s="8" t="s">
        <v>225</v>
      </c>
      <c r="C116" s="21" t="s">
        <v>110</v>
      </c>
      <c r="D116" s="22" t="s">
        <v>570</v>
      </c>
      <c r="E116" s="21" t="s">
        <v>711</v>
      </c>
      <c r="F116" s="35">
        <v>44736</v>
      </c>
      <c r="G116" s="35">
        <v>44738</v>
      </c>
      <c r="H116" s="21" t="s">
        <v>301</v>
      </c>
      <c r="I116" s="22" t="s">
        <v>711</v>
      </c>
      <c r="J116" s="35">
        <v>44736</v>
      </c>
      <c r="K116" s="35">
        <v>44738</v>
      </c>
      <c r="L116" s="10">
        <v>3</v>
      </c>
      <c r="M116" s="10">
        <v>3400</v>
      </c>
      <c r="N116" s="10">
        <f t="shared" si="14"/>
        <v>10200</v>
      </c>
      <c r="O116" s="10">
        <v>3</v>
      </c>
      <c r="P116" s="10">
        <v>2900</v>
      </c>
      <c r="Q116" s="10">
        <f t="shared" si="15"/>
        <v>8700</v>
      </c>
      <c r="R116" s="10">
        <v>3</v>
      </c>
      <c r="S116" s="10">
        <v>2800</v>
      </c>
      <c r="T116" s="10">
        <f t="shared" si="16"/>
        <v>8400</v>
      </c>
      <c r="U116" s="10">
        <v>80</v>
      </c>
      <c r="V116" s="10">
        <v>150</v>
      </c>
      <c r="W116" s="10">
        <f t="shared" si="19"/>
        <v>12000</v>
      </c>
      <c r="X116" s="10">
        <v>44</v>
      </c>
      <c r="Y116" s="10">
        <v>150</v>
      </c>
      <c r="Z116" s="10">
        <f t="shared" si="20"/>
        <v>6600</v>
      </c>
      <c r="AA116" s="10">
        <v>44</v>
      </c>
      <c r="AB116" s="10">
        <v>150</v>
      </c>
      <c r="AC116" s="10">
        <f t="shared" si="21"/>
        <v>6600</v>
      </c>
      <c r="AD116" s="11">
        <v>177</v>
      </c>
      <c r="AE116" s="26">
        <v>7</v>
      </c>
      <c r="AF116" s="7">
        <f t="shared" si="17"/>
        <v>1239</v>
      </c>
      <c r="AG116" s="152">
        <v>1</v>
      </c>
      <c r="AH116" s="145">
        <f t="shared" si="22"/>
        <v>354</v>
      </c>
      <c r="AI116" s="139">
        <f t="shared" si="18"/>
        <v>53739</v>
      </c>
      <c r="AJ116" s="118">
        <f t="shared" si="23"/>
        <v>53739</v>
      </c>
      <c r="AM116" t="b">
        <f>D116='15.02.2022 Смета'!D119</f>
        <v>1</v>
      </c>
      <c r="AN116" t="b">
        <f>F116='15.02.2022 Смета'!E119</f>
        <v>1</v>
      </c>
      <c r="AO116" t="b">
        <f>G116='15.02.2022 Смета'!F119</f>
        <v>1</v>
      </c>
      <c r="AP116" t="b">
        <f>H116='15.02.2022 Смета'!G119</f>
        <v>1</v>
      </c>
    </row>
    <row r="117" spans="1:42" ht="27" customHeight="1" x14ac:dyDescent="0.25">
      <c r="A117" s="108">
        <v>98</v>
      </c>
      <c r="B117" s="8" t="s">
        <v>208</v>
      </c>
      <c r="C117" s="21" t="s">
        <v>110</v>
      </c>
      <c r="D117" s="22" t="s">
        <v>210</v>
      </c>
      <c r="E117" s="21" t="s">
        <v>365</v>
      </c>
      <c r="F117" s="35">
        <v>44820</v>
      </c>
      <c r="G117" s="35">
        <v>44822</v>
      </c>
      <c r="H117" s="21" t="s">
        <v>301</v>
      </c>
      <c r="I117" s="38" t="s">
        <v>365</v>
      </c>
      <c r="J117" s="35">
        <v>44820</v>
      </c>
      <c r="K117" s="35">
        <v>44822</v>
      </c>
      <c r="L117" s="10"/>
      <c r="M117" s="10">
        <v>3400</v>
      </c>
      <c r="N117" s="10">
        <f t="shared" si="14"/>
        <v>0</v>
      </c>
      <c r="O117" s="10"/>
      <c r="P117" s="10">
        <v>2900</v>
      </c>
      <c r="Q117" s="10">
        <f t="shared" si="15"/>
        <v>0</v>
      </c>
      <c r="R117" s="10"/>
      <c r="S117" s="10">
        <v>2800</v>
      </c>
      <c r="T117" s="10">
        <f t="shared" si="16"/>
        <v>0</v>
      </c>
      <c r="U117" s="10"/>
      <c r="V117" s="10">
        <v>150</v>
      </c>
      <c r="W117" s="10">
        <f t="shared" si="19"/>
        <v>0</v>
      </c>
      <c r="X117" s="10"/>
      <c r="Y117" s="10">
        <v>150</v>
      </c>
      <c r="Z117" s="10">
        <f t="shared" si="20"/>
        <v>0</v>
      </c>
      <c r="AA117" s="10"/>
      <c r="AB117" s="10">
        <v>150</v>
      </c>
      <c r="AC117" s="10">
        <f t="shared" si="21"/>
        <v>0</v>
      </c>
      <c r="AD117" s="66">
        <v>288</v>
      </c>
      <c r="AE117" s="7">
        <v>7</v>
      </c>
      <c r="AF117" s="7">
        <f t="shared" si="17"/>
        <v>2016</v>
      </c>
      <c r="AG117" s="152">
        <v>1</v>
      </c>
      <c r="AH117" s="139">
        <f t="shared" si="22"/>
        <v>288</v>
      </c>
      <c r="AI117" s="139">
        <f t="shared" si="18"/>
        <v>2016</v>
      </c>
      <c r="AJ117" s="109">
        <f t="shared" si="23"/>
        <v>2016</v>
      </c>
      <c r="AM117" t="b">
        <f>D117='15.02.2022 Смета'!D120</f>
        <v>1</v>
      </c>
      <c r="AN117" t="b">
        <f>F117='15.02.2022 Смета'!E120</f>
        <v>1</v>
      </c>
      <c r="AO117" t="b">
        <f>G117='15.02.2022 Смета'!F120</f>
        <v>1</v>
      </c>
      <c r="AP117" t="b">
        <f>H117='15.02.2022 Смета'!G120</f>
        <v>1</v>
      </c>
    </row>
    <row r="118" spans="1:42" ht="27" customHeight="1" x14ac:dyDescent="0.25">
      <c r="A118" s="114">
        <v>99</v>
      </c>
      <c r="B118" s="8" t="s">
        <v>225</v>
      </c>
      <c r="C118" s="21" t="s">
        <v>110</v>
      </c>
      <c r="D118" s="22" t="s">
        <v>571</v>
      </c>
      <c r="E118" s="21" t="s">
        <v>1077</v>
      </c>
      <c r="F118" s="35">
        <v>44827</v>
      </c>
      <c r="G118" s="35">
        <v>44829</v>
      </c>
      <c r="H118" s="21" t="s">
        <v>301</v>
      </c>
      <c r="I118" s="22" t="s">
        <v>761</v>
      </c>
      <c r="J118" s="35">
        <v>44827</v>
      </c>
      <c r="K118" s="35">
        <v>44829</v>
      </c>
      <c r="L118" s="10"/>
      <c r="M118" s="10">
        <v>3400</v>
      </c>
      <c r="N118" s="10">
        <f t="shared" si="14"/>
        <v>0</v>
      </c>
      <c r="O118" s="10"/>
      <c r="P118" s="10">
        <v>2900</v>
      </c>
      <c r="Q118" s="10">
        <f t="shared" si="15"/>
        <v>0</v>
      </c>
      <c r="R118" s="10"/>
      <c r="S118" s="10">
        <v>2800</v>
      </c>
      <c r="T118" s="10">
        <f t="shared" si="16"/>
        <v>0</v>
      </c>
      <c r="U118" s="10">
        <v>76</v>
      </c>
      <c r="V118" s="10">
        <v>150</v>
      </c>
      <c r="W118" s="10">
        <f t="shared" si="19"/>
        <v>11400</v>
      </c>
      <c r="X118" s="10">
        <v>42</v>
      </c>
      <c r="Y118" s="10">
        <v>150</v>
      </c>
      <c r="Z118" s="10">
        <f t="shared" si="20"/>
        <v>6300</v>
      </c>
      <c r="AA118" s="10">
        <v>42</v>
      </c>
      <c r="AB118" s="10">
        <v>150</v>
      </c>
      <c r="AC118" s="10">
        <f t="shared" si="21"/>
        <v>6300</v>
      </c>
      <c r="AD118" s="11">
        <v>160</v>
      </c>
      <c r="AE118" s="26">
        <v>7</v>
      </c>
      <c r="AF118" s="7">
        <f t="shared" si="17"/>
        <v>1120</v>
      </c>
      <c r="AG118" s="152">
        <v>1</v>
      </c>
      <c r="AH118" s="139">
        <f t="shared" si="22"/>
        <v>320</v>
      </c>
      <c r="AI118" s="139">
        <f t="shared" si="18"/>
        <v>25120</v>
      </c>
      <c r="AJ118" s="109">
        <f t="shared" si="23"/>
        <v>25120</v>
      </c>
      <c r="AM118" t="b">
        <f>D118='15.02.2022 Смета'!D121</f>
        <v>1</v>
      </c>
      <c r="AN118" t="b">
        <f>F118='15.02.2022 Смета'!E121</f>
        <v>1</v>
      </c>
      <c r="AO118" t="b">
        <f>G118='15.02.2022 Смета'!F121</f>
        <v>1</v>
      </c>
      <c r="AP118" t="b">
        <f>H118='15.02.2022 Смета'!G121</f>
        <v>1</v>
      </c>
    </row>
    <row r="119" spans="1:42" x14ac:dyDescent="0.25">
      <c r="A119" s="106"/>
      <c r="B119" s="96"/>
      <c r="C119" s="97"/>
      <c r="D119" s="179" t="s">
        <v>914</v>
      </c>
      <c r="E119" s="99"/>
      <c r="F119" s="99"/>
      <c r="G119" s="99"/>
      <c r="H119" s="99"/>
      <c r="I119" s="99"/>
      <c r="J119" s="99"/>
      <c r="K119" s="99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2"/>
      <c r="AE119" s="79"/>
      <c r="AF119" s="79"/>
      <c r="AG119" s="153"/>
      <c r="AH119" s="151"/>
      <c r="AI119" s="151"/>
      <c r="AJ119" s="164"/>
      <c r="AM119" t="b">
        <f>D119='15.02.2022 Смета'!D122</f>
        <v>1</v>
      </c>
      <c r="AN119" t="b">
        <f>F119='15.02.2022 Смета'!E122</f>
        <v>1</v>
      </c>
      <c r="AO119" t="b">
        <f>G119='15.02.2022 Смета'!F122</f>
        <v>1</v>
      </c>
      <c r="AP119" t="b">
        <f>H119='15.02.2022 Смета'!G122</f>
        <v>1</v>
      </c>
    </row>
    <row r="120" spans="1:42" ht="16.149999999999999" customHeight="1" x14ac:dyDescent="0.25">
      <c r="A120" s="112">
        <v>100</v>
      </c>
      <c r="B120" s="8" t="s">
        <v>19</v>
      </c>
      <c r="C120" s="21" t="s">
        <v>153</v>
      </c>
      <c r="D120" s="22" t="s">
        <v>58</v>
      </c>
      <c r="E120" s="21" t="s">
        <v>340</v>
      </c>
      <c r="F120" s="35">
        <v>44597</v>
      </c>
      <c r="G120" s="35">
        <v>44906</v>
      </c>
      <c r="H120" s="21" t="s">
        <v>748</v>
      </c>
      <c r="I120" s="22" t="s">
        <v>300</v>
      </c>
      <c r="J120" s="35">
        <v>44597</v>
      </c>
      <c r="K120" s="35">
        <v>44906</v>
      </c>
      <c r="L120" s="10"/>
      <c r="M120" s="10">
        <v>3400</v>
      </c>
      <c r="N120" s="10">
        <f t="shared" si="14"/>
        <v>0</v>
      </c>
      <c r="O120" s="10"/>
      <c r="P120" s="10">
        <v>2900</v>
      </c>
      <c r="Q120" s="10">
        <f t="shared" si="15"/>
        <v>0</v>
      </c>
      <c r="R120" s="10"/>
      <c r="S120" s="10">
        <v>2800</v>
      </c>
      <c r="T120" s="10">
        <f t="shared" si="16"/>
        <v>0</v>
      </c>
      <c r="U120" s="10">
        <v>2</v>
      </c>
      <c r="V120" s="10">
        <v>150</v>
      </c>
      <c r="W120" s="10">
        <f t="shared" si="19"/>
        <v>300</v>
      </c>
      <c r="X120" s="10">
        <v>2</v>
      </c>
      <c r="Y120" s="10">
        <v>150</v>
      </c>
      <c r="Z120" s="10">
        <f t="shared" si="20"/>
        <v>300</v>
      </c>
      <c r="AA120" s="10">
        <v>2</v>
      </c>
      <c r="AB120" s="10">
        <v>150</v>
      </c>
      <c r="AC120" s="10">
        <f t="shared" si="21"/>
        <v>300</v>
      </c>
      <c r="AD120" s="11"/>
      <c r="AE120" s="26">
        <v>7</v>
      </c>
      <c r="AF120" s="7">
        <f t="shared" si="17"/>
        <v>0</v>
      </c>
      <c r="AG120" s="152">
        <v>1</v>
      </c>
      <c r="AH120" s="139">
        <f t="shared" si="22"/>
        <v>6</v>
      </c>
      <c r="AI120" s="139">
        <f t="shared" si="18"/>
        <v>900</v>
      </c>
      <c r="AJ120" s="109">
        <f t="shared" si="23"/>
        <v>900</v>
      </c>
      <c r="AM120" t="b">
        <f>D120='15.02.2022 Смета'!D123</f>
        <v>1</v>
      </c>
      <c r="AN120" t="b">
        <f>F120='15.02.2022 Смета'!E123</f>
        <v>1</v>
      </c>
      <c r="AO120" t="b">
        <f>G120='15.02.2022 Смета'!F123</f>
        <v>1</v>
      </c>
      <c r="AP120" t="b">
        <f>H120='15.02.2022 Смета'!G123</f>
        <v>1</v>
      </c>
    </row>
    <row r="121" spans="1:42" ht="39.4" customHeight="1" x14ac:dyDescent="0.25">
      <c r="A121" s="108">
        <v>101</v>
      </c>
      <c r="B121" s="8" t="s">
        <v>19</v>
      </c>
      <c r="C121" s="21" t="s">
        <v>153</v>
      </c>
      <c r="D121" s="22" t="s">
        <v>174</v>
      </c>
      <c r="E121" s="21" t="s">
        <v>1006</v>
      </c>
      <c r="F121" s="35">
        <v>44738</v>
      </c>
      <c r="G121" s="35">
        <v>44742</v>
      </c>
      <c r="H121" s="21" t="s">
        <v>748</v>
      </c>
      <c r="I121" s="22" t="s">
        <v>712</v>
      </c>
      <c r="J121" s="35">
        <v>44738</v>
      </c>
      <c r="K121" s="35">
        <v>44742</v>
      </c>
      <c r="L121" s="10"/>
      <c r="M121" s="10">
        <v>3400</v>
      </c>
      <c r="N121" s="10">
        <f t="shared" si="14"/>
        <v>0</v>
      </c>
      <c r="O121" s="10"/>
      <c r="P121" s="10">
        <v>2900</v>
      </c>
      <c r="Q121" s="10">
        <f t="shared" si="15"/>
        <v>0</v>
      </c>
      <c r="R121" s="10"/>
      <c r="S121" s="10">
        <v>2800</v>
      </c>
      <c r="T121" s="10">
        <f t="shared" si="16"/>
        <v>0</v>
      </c>
      <c r="U121" s="10">
        <v>6</v>
      </c>
      <c r="V121" s="10">
        <v>150</v>
      </c>
      <c r="W121" s="10">
        <f t="shared" si="19"/>
        <v>900</v>
      </c>
      <c r="X121" s="10">
        <v>6</v>
      </c>
      <c r="Y121" s="10">
        <v>150</v>
      </c>
      <c r="Z121" s="10">
        <f t="shared" si="20"/>
        <v>900</v>
      </c>
      <c r="AA121" s="10">
        <v>6</v>
      </c>
      <c r="AB121" s="10">
        <v>150</v>
      </c>
      <c r="AC121" s="10">
        <f t="shared" si="21"/>
        <v>900</v>
      </c>
      <c r="AD121" s="11">
        <v>24</v>
      </c>
      <c r="AE121" s="26">
        <v>7</v>
      </c>
      <c r="AF121" s="7">
        <f t="shared" si="17"/>
        <v>168</v>
      </c>
      <c r="AG121" s="152">
        <v>1</v>
      </c>
      <c r="AH121" s="139">
        <f t="shared" si="22"/>
        <v>42</v>
      </c>
      <c r="AI121" s="139">
        <f t="shared" si="18"/>
        <v>2868</v>
      </c>
      <c r="AJ121" s="109">
        <f t="shared" si="23"/>
        <v>2868</v>
      </c>
      <c r="AM121" t="b">
        <f>D121='15.02.2022 Смета'!D124</f>
        <v>1</v>
      </c>
      <c r="AN121" t="b">
        <f>F121='15.02.2022 Смета'!E124</f>
        <v>1</v>
      </c>
      <c r="AO121" t="b">
        <f>G121='15.02.2022 Смета'!F124</f>
        <v>1</v>
      </c>
      <c r="AP121" t="b">
        <f>H121='15.02.2022 Смета'!G124</f>
        <v>1</v>
      </c>
    </row>
    <row r="122" spans="1:42" x14ac:dyDescent="0.25">
      <c r="A122" s="106"/>
      <c r="B122" s="96"/>
      <c r="C122" s="97"/>
      <c r="D122" s="179" t="s">
        <v>847</v>
      </c>
      <c r="E122" s="99"/>
      <c r="F122" s="99"/>
      <c r="G122" s="99"/>
      <c r="H122" s="99"/>
      <c r="I122" s="99"/>
      <c r="J122" s="99"/>
      <c r="K122" s="99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2"/>
      <c r="AE122" s="79"/>
      <c r="AF122" s="79"/>
      <c r="AG122" s="153"/>
      <c r="AH122" s="151"/>
      <c r="AI122" s="151"/>
      <c r="AJ122" s="164"/>
      <c r="AM122" t="b">
        <f>D122='15.02.2022 Смета'!D125</f>
        <v>1</v>
      </c>
      <c r="AN122" t="b">
        <f>F122='15.02.2022 Смета'!E125</f>
        <v>1</v>
      </c>
      <c r="AO122" t="b">
        <f>G122='15.02.2022 Смета'!F125</f>
        <v>1</v>
      </c>
      <c r="AP122" t="b">
        <f>H122='15.02.2022 Смета'!G125</f>
        <v>1</v>
      </c>
    </row>
    <row r="123" spans="1:42" ht="16.149999999999999" customHeight="1" x14ac:dyDescent="0.25">
      <c r="A123" s="108">
        <v>102</v>
      </c>
      <c r="B123" s="15" t="s">
        <v>14</v>
      </c>
      <c r="C123" s="21" t="s">
        <v>157</v>
      </c>
      <c r="D123" s="22" t="s">
        <v>572</v>
      </c>
      <c r="E123" s="21" t="s">
        <v>340</v>
      </c>
      <c r="F123" s="35">
        <v>44665</v>
      </c>
      <c r="G123" s="35">
        <v>44669</v>
      </c>
      <c r="H123" s="21" t="s">
        <v>309</v>
      </c>
      <c r="I123" s="22" t="s">
        <v>340</v>
      </c>
      <c r="J123" s="35">
        <v>44665</v>
      </c>
      <c r="K123" s="35">
        <v>44669</v>
      </c>
      <c r="L123" s="14"/>
      <c r="M123" s="10">
        <v>3400</v>
      </c>
      <c r="N123" s="10">
        <f t="shared" si="14"/>
        <v>0</v>
      </c>
      <c r="O123" s="14"/>
      <c r="P123" s="10">
        <v>2900</v>
      </c>
      <c r="Q123" s="10">
        <f t="shared" si="15"/>
        <v>0</v>
      </c>
      <c r="R123" s="14"/>
      <c r="S123" s="10">
        <v>2800</v>
      </c>
      <c r="T123" s="10">
        <f t="shared" si="16"/>
        <v>0</v>
      </c>
      <c r="U123" s="10">
        <v>7</v>
      </c>
      <c r="V123" s="10">
        <v>150</v>
      </c>
      <c r="W123" s="10">
        <f t="shared" si="19"/>
        <v>1050</v>
      </c>
      <c r="X123" s="10">
        <v>7</v>
      </c>
      <c r="Y123" s="10">
        <v>150</v>
      </c>
      <c r="Z123" s="10">
        <f t="shared" si="20"/>
        <v>1050</v>
      </c>
      <c r="AA123" s="10">
        <v>7</v>
      </c>
      <c r="AB123" s="10">
        <v>150</v>
      </c>
      <c r="AC123" s="10">
        <f t="shared" si="21"/>
        <v>1050</v>
      </c>
      <c r="AD123" s="10">
        <v>27</v>
      </c>
      <c r="AE123" s="26">
        <v>7</v>
      </c>
      <c r="AF123" s="7">
        <f t="shared" si="17"/>
        <v>189</v>
      </c>
      <c r="AG123" s="152">
        <v>1</v>
      </c>
      <c r="AH123" s="139">
        <f t="shared" si="22"/>
        <v>48</v>
      </c>
      <c r="AI123" s="139">
        <f t="shared" si="18"/>
        <v>3339</v>
      </c>
      <c r="AJ123" s="109">
        <f t="shared" si="23"/>
        <v>3339</v>
      </c>
      <c r="AM123" t="b">
        <f>D123='15.02.2022 Смета'!D126</f>
        <v>1</v>
      </c>
      <c r="AN123" t="b">
        <f>F123='15.02.2022 Смета'!E126</f>
        <v>1</v>
      </c>
      <c r="AO123" t="b">
        <f>G123='15.02.2022 Смета'!F126</f>
        <v>1</v>
      </c>
      <c r="AP123" t="b">
        <f>H123='15.02.2022 Смета'!G126</f>
        <v>1</v>
      </c>
    </row>
    <row r="124" spans="1:42" ht="27" customHeight="1" x14ac:dyDescent="0.25">
      <c r="A124" s="114">
        <v>103</v>
      </c>
      <c r="B124" s="15" t="s">
        <v>14</v>
      </c>
      <c r="C124" s="21" t="s">
        <v>157</v>
      </c>
      <c r="D124" s="22" t="s">
        <v>529</v>
      </c>
      <c r="E124" s="21" t="s">
        <v>713</v>
      </c>
      <c r="F124" s="35">
        <v>44706</v>
      </c>
      <c r="G124" s="35">
        <v>44712</v>
      </c>
      <c r="H124" s="21" t="s">
        <v>530</v>
      </c>
      <c r="I124" s="22" t="s">
        <v>713</v>
      </c>
      <c r="J124" s="35">
        <v>44706</v>
      </c>
      <c r="K124" s="35">
        <v>44712</v>
      </c>
      <c r="L124" s="28"/>
      <c r="M124" s="10">
        <v>3400</v>
      </c>
      <c r="N124" s="10">
        <f t="shared" si="14"/>
        <v>0</v>
      </c>
      <c r="O124" s="28"/>
      <c r="P124" s="10">
        <v>2900</v>
      </c>
      <c r="Q124" s="10">
        <f t="shared" si="15"/>
        <v>0</v>
      </c>
      <c r="R124" s="28"/>
      <c r="S124" s="10">
        <v>2800</v>
      </c>
      <c r="T124" s="10">
        <f t="shared" si="16"/>
        <v>0</v>
      </c>
      <c r="U124" s="10">
        <v>10</v>
      </c>
      <c r="V124" s="10">
        <v>150</v>
      </c>
      <c r="W124" s="10">
        <f t="shared" si="19"/>
        <v>1500</v>
      </c>
      <c r="X124" s="10">
        <v>10</v>
      </c>
      <c r="Y124" s="10">
        <v>150</v>
      </c>
      <c r="Z124" s="10">
        <f t="shared" si="20"/>
        <v>1500</v>
      </c>
      <c r="AA124" s="10">
        <v>10</v>
      </c>
      <c r="AB124" s="10">
        <v>150</v>
      </c>
      <c r="AC124" s="10">
        <f t="shared" si="21"/>
        <v>1500</v>
      </c>
      <c r="AD124" s="29">
        <v>30</v>
      </c>
      <c r="AE124" s="26">
        <v>7</v>
      </c>
      <c r="AF124" s="7">
        <f t="shared" si="17"/>
        <v>210</v>
      </c>
      <c r="AG124" s="152">
        <v>1</v>
      </c>
      <c r="AH124" s="139">
        <f t="shared" si="22"/>
        <v>60</v>
      </c>
      <c r="AI124" s="139">
        <f t="shared" si="18"/>
        <v>4710</v>
      </c>
      <c r="AJ124" s="109">
        <f t="shared" si="23"/>
        <v>4710</v>
      </c>
      <c r="AM124" t="b">
        <f>D124='15.02.2022 Смета'!D127</f>
        <v>1</v>
      </c>
      <c r="AN124" t="b">
        <f>F124='15.02.2022 Смета'!E127</f>
        <v>1</v>
      </c>
      <c r="AO124" t="b">
        <f>G124='15.02.2022 Смета'!F127</f>
        <v>1</v>
      </c>
      <c r="AP124" t="b">
        <f>H124='15.02.2022 Смета'!G127</f>
        <v>1</v>
      </c>
    </row>
    <row r="125" spans="1:42" ht="27" customHeight="1" x14ac:dyDescent="0.25">
      <c r="A125" s="108">
        <v>104</v>
      </c>
      <c r="B125" s="15" t="s">
        <v>14</v>
      </c>
      <c r="C125" s="21" t="s">
        <v>157</v>
      </c>
      <c r="D125" s="22" t="s">
        <v>173</v>
      </c>
      <c r="E125" s="21" t="s">
        <v>714</v>
      </c>
      <c r="F125" s="35">
        <v>44746</v>
      </c>
      <c r="G125" s="35">
        <v>44752</v>
      </c>
      <c r="H125" s="21" t="s">
        <v>367</v>
      </c>
      <c r="I125" s="22" t="s">
        <v>714</v>
      </c>
      <c r="J125" s="35">
        <v>44746</v>
      </c>
      <c r="K125" s="35">
        <v>44752</v>
      </c>
      <c r="L125" s="14"/>
      <c r="M125" s="10">
        <v>3400</v>
      </c>
      <c r="N125" s="10">
        <f t="shared" si="14"/>
        <v>0</v>
      </c>
      <c r="O125" s="14"/>
      <c r="P125" s="10">
        <v>2900</v>
      </c>
      <c r="Q125" s="10">
        <f t="shared" si="15"/>
        <v>0</v>
      </c>
      <c r="R125" s="14"/>
      <c r="S125" s="10">
        <v>2800</v>
      </c>
      <c r="T125" s="10">
        <f t="shared" si="16"/>
        <v>0</v>
      </c>
      <c r="U125" s="10">
        <v>9</v>
      </c>
      <c r="V125" s="10">
        <v>150</v>
      </c>
      <c r="W125" s="10">
        <f t="shared" si="19"/>
        <v>1350</v>
      </c>
      <c r="X125" s="10">
        <v>9</v>
      </c>
      <c r="Y125" s="10">
        <v>150</v>
      </c>
      <c r="Z125" s="10">
        <f t="shared" si="20"/>
        <v>1350</v>
      </c>
      <c r="AA125" s="10">
        <v>9</v>
      </c>
      <c r="AB125" s="10">
        <v>150</v>
      </c>
      <c r="AC125" s="10">
        <f t="shared" si="21"/>
        <v>1350</v>
      </c>
      <c r="AD125" s="10">
        <v>27</v>
      </c>
      <c r="AE125" s="26">
        <v>7</v>
      </c>
      <c r="AF125" s="7">
        <f t="shared" si="17"/>
        <v>189</v>
      </c>
      <c r="AG125" s="152">
        <v>1</v>
      </c>
      <c r="AH125" s="139">
        <f t="shared" si="22"/>
        <v>54</v>
      </c>
      <c r="AI125" s="139">
        <f t="shared" si="18"/>
        <v>4239</v>
      </c>
      <c r="AJ125" s="109">
        <f t="shared" si="23"/>
        <v>4239</v>
      </c>
      <c r="AM125" t="b">
        <f>D125='15.02.2022 Смета'!D128</f>
        <v>1</v>
      </c>
      <c r="AN125" t="b">
        <f>F125='15.02.2022 Смета'!E128</f>
        <v>1</v>
      </c>
      <c r="AO125" t="b">
        <f>G125='15.02.2022 Смета'!F128</f>
        <v>1</v>
      </c>
      <c r="AP125" t="b">
        <f>H125='15.02.2022 Смета'!G128</f>
        <v>1</v>
      </c>
    </row>
    <row r="126" spans="1:42" ht="27" customHeight="1" x14ac:dyDescent="0.25">
      <c r="A126" s="114">
        <v>105</v>
      </c>
      <c r="B126" s="15" t="s">
        <v>14</v>
      </c>
      <c r="C126" s="21" t="s">
        <v>157</v>
      </c>
      <c r="D126" s="22" t="s">
        <v>174</v>
      </c>
      <c r="E126" s="21" t="s">
        <v>714</v>
      </c>
      <c r="F126" s="35">
        <v>44746</v>
      </c>
      <c r="G126" s="35">
        <v>44752</v>
      </c>
      <c r="H126" s="21" t="s">
        <v>367</v>
      </c>
      <c r="I126" s="22" t="s">
        <v>714</v>
      </c>
      <c r="J126" s="35">
        <v>44746</v>
      </c>
      <c r="K126" s="35">
        <v>44752</v>
      </c>
      <c r="L126" s="28"/>
      <c r="M126" s="10">
        <v>3400</v>
      </c>
      <c r="N126" s="10">
        <f t="shared" si="14"/>
        <v>0</v>
      </c>
      <c r="O126" s="28"/>
      <c r="P126" s="10">
        <v>2900</v>
      </c>
      <c r="Q126" s="10">
        <f t="shared" si="15"/>
        <v>0</v>
      </c>
      <c r="R126" s="28"/>
      <c r="S126" s="10">
        <v>2800</v>
      </c>
      <c r="T126" s="10">
        <f t="shared" si="16"/>
        <v>0</v>
      </c>
      <c r="U126" s="10">
        <v>44</v>
      </c>
      <c r="V126" s="10">
        <v>150</v>
      </c>
      <c r="W126" s="10">
        <f t="shared" si="19"/>
        <v>6600</v>
      </c>
      <c r="X126" s="10">
        <v>44</v>
      </c>
      <c r="Y126" s="10">
        <v>150</v>
      </c>
      <c r="Z126" s="10">
        <f t="shared" si="20"/>
        <v>6600</v>
      </c>
      <c r="AA126" s="10">
        <v>44</v>
      </c>
      <c r="AB126" s="10">
        <v>150</v>
      </c>
      <c r="AC126" s="10">
        <f t="shared" si="21"/>
        <v>6600</v>
      </c>
      <c r="AD126" s="29">
        <v>132</v>
      </c>
      <c r="AE126" s="26">
        <v>7</v>
      </c>
      <c r="AF126" s="7">
        <f t="shared" si="17"/>
        <v>924</v>
      </c>
      <c r="AG126" s="152">
        <v>1</v>
      </c>
      <c r="AH126" s="145">
        <f t="shared" si="22"/>
        <v>264</v>
      </c>
      <c r="AI126" s="139">
        <f t="shared" si="18"/>
        <v>20724</v>
      </c>
      <c r="AJ126" s="118">
        <f t="shared" si="23"/>
        <v>20724</v>
      </c>
      <c r="AM126" t="b">
        <f>D126='15.02.2022 Смета'!D129</f>
        <v>1</v>
      </c>
      <c r="AN126" t="b">
        <f>F126='15.02.2022 Смета'!E129</f>
        <v>1</v>
      </c>
      <c r="AO126" t="b">
        <f>G126='15.02.2022 Смета'!F129</f>
        <v>1</v>
      </c>
      <c r="AP126" t="b">
        <f>H126='15.02.2022 Смета'!G129</f>
        <v>1</v>
      </c>
    </row>
    <row r="127" spans="1:42" x14ac:dyDescent="0.25">
      <c r="A127" s="106"/>
      <c r="B127" s="96"/>
      <c r="C127" s="97"/>
      <c r="D127" s="179" t="s">
        <v>848</v>
      </c>
      <c r="E127" s="99"/>
      <c r="F127" s="99"/>
      <c r="G127" s="99"/>
      <c r="H127" s="99"/>
      <c r="I127" s="99"/>
      <c r="J127" s="99"/>
      <c r="K127" s="99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2"/>
      <c r="AE127" s="79"/>
      <c r="AF127" s="79"/>
      <c r="AG127" s="153"/>
      <c r="AH127" s="151"/>
      <c r="AI127" s="151"/>
      <c r="AJ127" s="164"/>
      <c r="AM127" t="b">
        <f>D127='15.02.2022 Смета'!D130</f>
        <v>1</v>
      </c>
      <c r="AN127" t="b">
        <f>F127='15.02.2022 Смета'!E130</f>
        <v>1</v>
      </c>
      <c r="AO127" t="b">
        <f>G127='15.02.2022 Смета'!F130</f>
        <v>1</v>
      </c>
      <c r="AP127" t="b">
        <f>H127='15.02.2022 Смета'!G130</f>
        <v>1</v>
      </c>
    </row>
    <row r="128" spans="1:42" ht="27" customHeight="1" x14ac:dyDescent="0.25">
      <c r="A128" s="108">
        <v>106</v>
      </c>
      <c r="B128" s="18" t="s">
        <v>172</v>
      </c>
      <c r="C128" s="44" t="s">
        <v>120</v>
      </c>
      <c r="D128" s="42" t="s">
        <v>174</v>
      </c>
      <c r="E128" s="21" t="s">
        <v>369</v>
      </c>
      <c r="F128" s="43">
        <v>44621</v>
      </c>
      <c r="G128" s="43">
        <v>44625</v>
      </c>
      <c r="H128" s="21" t="s">
        <v>319</v>
      </c>
      <c r="I128" s="38" t="s">
        <v>369</v>
      </c>
      <c r="J128" s="43">
        <v>44621</v>
      </c>
      <c r="K128" s="43">
        <v>44625</v>
      </c>
      <c r="L128" s="13"/>
      <c r="M128" s="10">
        <v>3400</v>
      </c>
      <c r="N128" s="10">
        <f t="shared" ref="N128:N203" si="24">L128*M128</f>
        <v>0</v>
      </c>
      <c r="O128" s="13"/>
      <c r="P128" s="10">
        <v>2900</v>
      </c>
      <c r="Q128" s="10">
        <f t="shared" ref="Q128:Q203" si="25">O128*P128</f>
        <v>0</v>
      </c>
      <c r="R128" s="13"/>
      <c r="S128" s="10">
        <v>2800</v>
      </c>
      <c r="T128" s="10">
        <f t="shared" ref="T128:T203" si="26">R128*S128</f>
        <v>0</v>
      </c>
      <c r="U128" s="13">
        <v>44</v>
      </c>
      <c r="V128" s="10">
        <v>150</v>
      </c>
      <c r="W128" s="10">
        <f t="shared" si="19"/>
        <v>6600</v>
      </c>
      <c r="X128" s="13">
        <v>44</v>
      </c>
      <c r="Y128" s="10">
        <v>150</v>
      </c>
      <c r="Z128" s="10">
        <f t="shared" si="20"/>
        <v>6600</v>
      </c>
      <c r="AA128" s="13">
        <v>44</v>
      </c>
      <c r="AB128" s="10">
        <v>150</v>
      </c>
      <c r="AC128" s="10">
        <f t="shared" si="21"/>
        <v>6600</v>
      </c>
      <c r="AD128" s="24"/>
      <c r="AE128" s="26">
        <v>7</v>
      </c>
      <c r="AF128" s="7">
        <f t="shared" ref="AF128:AF203" si="27">AD128*AE128</f>
        <v>0</v>
      </c>
      <c r="AG128" s="152">
        <v>1</v>
      </c>
      <c r="AH128" s="145">
        <f t="shared" si="22"/>
        <v>132</v>
      </c>
      <c r="AI128" s="139">
        <f t="shared" si="18"/>
        <v>19800</v>
      </c>
      <c r="AJ128" s="118">
        <f t="shared" si="23"/>
        <v>19800</v>
      </c>
      <c r="AM128" t="b">
        <f>D128='15.02.2022 Смета'!D131</f>
        <v>1</v>
      </c>
      <c r="AN128" t="b">
        <f>F128='15.02.2022 Смета'!E131</f>
        <v>1</v>
      </c>
      <c r="AO128" t="b">
        <f>G128='15.02.2022 Смета'!F131</f>
        <v>1</v>
      </c>
      <c r="AP128" t="b">
        <f>H128='15.02.2022 Смета'!G131</f>
        <v>1</v>
      </c>
    </row>
    <row r="129" spans="1:42" ht="27" customHeight="1" x14ac:dyDescent="0.25">
      <c r="A129" s="108">
        <v>107</v>
      </c>
      <c r="B129" s="8" t="s">
        <v>172</v>
      </c>
      <c r="C129" s="21" t="s">
        <v>120</v>
      </c>
      <c r="D129" s="22" t="s">
        <v>46</v>
      </c>
      <c r="E129" s="21" t="s">
        <v>370</v>
      </c>
      <c r="F129" s="35">
        <v>44636</v>
      </c>
      <c r="G129" s="35">
        <v>44639</v>
      </c>
      <c r="H129" s="21" t="s">
        <v>301</v>
      </c>
      <c r="I129" s="38" t="s">
        <v>370</v>
      </c>
      <c r="J129" s="35">
        <v>44636</v>
      </c>
      <c r="K129" s="35">
        <v>44639</v>
      </c>
      <c r="L129" s="10"/>
      <c r="M129" s="10">
        <v>3400</v>
      </c>
      <c r="N129" s="10">
        <f t="shared" si="24"/>
        <v>0</v>
      </c>
      <c r="O129" s="10"/>
      <c r="P129" s="10">
        <v>2900</v>
      </c>
      <c r="Q129" s="10">
        <f t="shared" si="25"/>
        <v>0</v>
      </c>
      <c r="R129" s="10"/>
      <c r="S129" s="10">
        <v>2800</v>
      </c>
      <c r="T129" s="10">
        <f t="shared" si="26"/>
        <v>0</v>
      </c>
      <c r="U129" s="10">
        <v>18</v>
      </c>
      <c r="V129" s="10">
        <v>150</v>
      </c>
      <c r="W129" s="10">
        <f t="shared" si="19"/>
        <v>2700</v>
      </c>
      <c r="X129" s="10">
        <v>18</v>
      </c>
      <c r="Y129" s="10">
        <v>150</v>
      </c>
      <c r="Z129" s="10">
        <f t="shared" si="20"/>
        <v>2700</v>
      </c>
      <c r="AA129" s="13">
        <v>18</v>
      </c>
      <c r="AB129" s="10">
        <v>150</v>
      </c>
      <c r="AC129" s="10">
        <f t="shared" si="21"/>
        <v>2700</v>
      </c>
      <c r="AD129" s="11"/>
      <c r="AE129" s="26">
        <v>7</v>
      </c>
      <c r="AF129" s="7">
        <f t="shared" si="27"/>
        <v>0</v>
      </c>
      <c r="AG129" s="152">
        <v>1</v>
      </c>
      <c r="AH129" s="145">
        <f t="shared" si="22"/>
        <v>54</v>
      </c>
      <c r="AI129" s="139">
        <f t="shared" si="18"/>
        <v>8100</v>
      </c>
      <c r="AJ129" s="118">
        <f t="shared" si="23"/>
        <v>8100</v>
      </c>
      <c r="AM129" t="b">
        <f>D129='15.02.2022 Смета'!D132</f>
        <v>1</v>
      </c>
      <c r="AN129" t="b">
        <f>F129='15.02.2022 Смета'!E132</f>
        <v>1</v>
      </c>
      <c r="AO129" t="b">
        <f>G129='15.02.2022 Смета'!F132</f>
        <v>1</v>
      </c>
      <c r="AP129" t="b">
        <f>H129='15.02.2022 Смета'!G132</f>
        <v>1</v>
      </c>
    </row>
    <row r="130" spans="1:42" ht="27" customHeight="1" x14ac:dyDescent="0.25">
      <c r="A130" s="108">
        <v>108</v>
      </c>
      <c r="B130" s="8" t="s">
        <v>172</v>
      </c>
      <c r="C130" s="21" t="s">
        <v>120</v>
      </c>
      <c r="D130" s="22" t="s">
        <v>70</v>
      </c>
      <c r="E130" s="21" t="s">
        <v>371</v>
      </c>
      <c r="F130" s="35">
        <v>44640</v>
      </c>
      <c r="G130" s="35">
        <v>44645</v>
      </c>
      <c r="H130" s="21" t="s">
        <v>319</v>
      </c>
      <c r="I130" s="38" t="s">
        <v>371</v>
      </c>
      <c r="J130" s="35">
        <v>44640</v>
      </c>
      <c r="K130" s="35">
        <v>44645</v>
      </c>
      <c r="L130" s="10"/>
      <c r="M130" s="10">
        <v>3400</v>
      </c>
      <c r="N130" s="10">
        <f t="shared" si="24"/>
        <v>0</v>
      </c>
      <c r="O130" s="10"/>
      <c r="P130" s="10">
        <v>2900</v>
      </c>
      <c r="Q130" s="10">
        <f t="shared" si="25"/>
        <v>0</v>
      </c>
      <c r="R130" s="10"/>
      <c r="S130" s="10">
        <v>2800</v>
      </c>
      <c r="T130" s="10">
        <f t="shared" si="26"/>
        <v>0</v>
      </c>
      <c r="U130" s="10">
        <v>34</v>
      </c>
      <c r="V130" s="10">
        <v>150</v>
      </c>
      <c r="W130" s="10">
        <f t="shared" si="19"/>
        <v>5100</v>
      </c>
      <c r="X130" s="10">
        <v>34</v>
      </c>
      <c r="Y130" s="10">
        <v>150</v>
      </c>
      <c r="Z130" s="10">
        <f t="shared" si="20"/>
        <v>5100</v>
      </c>
      <c r="AA130" s="10">
        <v>34</v>
      </c>
      <c r="AB130" s="10">
        <v>150</v>
      </c>
      <c r="AC130" s="10">
        <f t="shared" si="21"/>
        <v>5100</v>
      </c>
      <c r="AD130" s="11"/>
      <c r="AE130" s="26">
        <v>7</v>
      </c>
      <c r="AF130" s="7">
        <f t="shared" si="27"/>
        <v>0</v>
      </c>
      <c r="AG130" s="152">
        <v>1</v>
      </c>
      <c r="AH130" s="139">
        <f t="shared" si="22"/>
        <v>102</v>
      </c>
      <c r="AI130" s="139">
        <f t="shared" si="18"/>
        <v>15300</v>
      </c>
      <c r="AJ130" s="109">
        <f t="shared" si="23"/>
        <v>15300</v>
      </c>
      <c r="AM130" t="b">
        <f>D130='15.02.2022 Смета'!D133</f>
        <v>1</v>
      </c>
      <c r="AN130" t="b">
        <f>F130='15.02.2022 Смета'!E133</f>
        <v>1</v>
      </c>
      <c r="AO130" t="b">
        <f>G130='15.02.2022 Смета'!F133</f>
        <v>1</v>
      </c>
      <c r="AP130" t="b">
        <f>H130='15.02.2022 Смета'!G133</f>
        <v>1</v>
      </c>
    </row>
    <row r="131" spans="1:42" ht="16.149999999999999" customHeight="1" x14ac:dyDescent="0.25">
      <c r="A131" s="106"/>
      <c r="B131" s="96"/>
      <c r="C131" s="97"/>
      <c r="D131" s="179" t="s">
        <v>849</v>
      </c>
      <c r="E131" s="99"/>
      <c r="F131" s="99"/>
      <c r="G131" s="99"/>
      <c r="H131" s="99"/>
      <c r="I131" s="99"/>
      <c r="J131" s="99"/>
      <c r="K131" s="99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2"/>
      <c r="AE131" s="79"/>
      <c r="AF131" s="79"/>
      <c r="AG131" s="153"/>
      <c r="AH131" s="151"/>
      <c r="AI131" s="151"/>
      <c r="AJ131" s="164"/>
      <c r="AM131" t="b">
        <f>D131='15.02.2022 Смета'!D134</f>
        <v>1</v>
      </c>
      <c r="AN131" t="b">
        <f>F131='15.02.2022 Смета'!E134</f>
        <v>1</v>
      </c>
      <c r="AO131" t="b">
        <f>G131='15.02.2022 Смета'!F134</f>
        <v>1</v>
      </c>
      <c r="AP131" t="b">
        <f>H131='15.02.2022 Смета'!G134</f>
        <v>1</v>
      </c>
    </row>
    <row r="132" spans="1:42" ht="16.149999999999999" customHeight="1" x14ac:dyDescent="0.25">
      <c r="A132" s="108">
        <v>109</v>
      </c>
      <c r="B132" s="8" t="s">
        <v>219</v>
      </c>
      <c r="C132" s="21" t="s">
        <v>220</v>
      </c>
      <c r="D132" s="22" t="s">
        <v>573</v>
      </c>
      <c r="E132" s="21" t="s">
        <v>376</v>
      </c>
      <c r="F132" s="35">
        <v>44670</v>
      </c>
      <c r="G132" s="35">
        <v>44673</v>
      </c>
      <c r="H132" s="21" t="s">
        <v>301</v>
      </c>
      <c r="I132" s="22" t="s">
        <v>376</v>
      </c>
      <c r="J132" s="35">
        <v>44670</v>
      </c>
      <c r="K132" s="35">
        <v>44673</v>
      </c>
      <c r="L132" s="10"/>
      <c r="M132" s="10">
        <v>3400</v>
      </c>
      <c r="N132" s="10">
        <f t="shared" si="24"/>
        <v>0</v>
      </c>
      <c r="O132" s="10"/>
      <c r="P132" s="10">
        <v>2900</v>
      </c>
      <c r="Q132" s="10">
        <f t="shared" si="25"/>
        <v>0</v>
      </c>
      <c r="R132" s="10"/>
      <c r="S132" s="10">
        <v>2800</v>
      </c>
      <c r="T132" s="10">
        <f t="shared" si="26"/>
        <v>0</v>
      </c>
      <c r="U132" s="10">
        <v>16</v>
      </c>
      <c r="V132" s="10">
        <v>150</v>
      </c>
      <c r="W132" s="10">
        <f t="shared" si="19"/>
        <v>2400</v>
      </c>
      <c r="X132" s="10">
        <v>16</v>
      </c>
      <c r="Y132" s="10">
        <v>150</v>
      </c>
      <c r="Z132" s="10">
        <f t="shared" si="20"/>
        <v>2400</v>
      </c>
      <c r="AA132" s="10">
        <v>16</v>
      </c>
      <c r="AB132" s="10">
        <v>150</v>
      </c>
      <c r="AC132" s="10">
        <f t="shared" si="21"/>
        <v>2400</v>
      </c>
      <c r="AD132" s="11">
        <v>48</v>
      </c>
      <c r="AE132" s="26">
        <v>7</v>
      </c>
      <c r="AF132" s="7">
        <f t="shared" si="27"/>
        <v>336</v>
      </c>
      <c r="AG132" s="152">
        <v>1</v>
      </c>
      <c r="AH132" s="139">
        <f t="shared" si="22"/>
        <v>96</v>
      </c>
      <c r="AI132" s="139">
        <f t="shared" si="18"/>
        <v>7536</v>
      </c>
      <c r="AJ132" s="109">
        <f t="shared" si="23"/>
        <v>7536</v>
      </c>
      <c r="AM132" t="b">
        <f>D132='15.02.2022 Смета'!D135</f>
        <v>1</v>
      </c>
      <c r="AN132" t="b">
        <f>F132='15.02.2022 Смета'!E135</f>
        <v>1</v>
      </c>
      <c r="AO132" t="b">
        <f>G132='15.02.2022 Смета'!F135</f>
        <v>1</v>
      </c>
      <c r="AP132" t="b">
        <f>H132='15.02.2022 Смета'!G135</f>
        <v>1</v>
      </c>
    </row>
    <row r="133" spans="1:42" ht="16.149999999999999" customHeight="1" x14ac:dyDescent="0.25">
      <c r="A133" s="108">
        <v>110</v>
      </c>
      <c r="B133" s="8" t="s">
        <v>219</v>
      </c>
      <c r="C133" s="21" t="s">
        <v>220</v>
      </c>
      <c r="D133" s="22" t="s">
        <v>36</v>
      </c>
      <c r="E133" s="21" t="s">
        <v>378</v>
      </c>
      <c r="F133" s="35">
        <v>44671</v>
      </c>
      <c r="G133" s="35">
        <v>44673</v>
      </c>
      <c r="H133" s="21" t="s">
        <v>301</v>
      </c>
      <c r="I133" s="38" t="s">
        <v>378</v>
      </c>
      <c r="J133" s="35">
        <v>44671</v>
      </c>
      <c r="K133" s="35">
        <v>44673</v>
      </c>
      <c r="L133" s="10"/>
      <c r="M133" s="10">
        <v>3400</v>
      </c>
      <c r="N133" s="10">
        <f t="shared" si="24"/>
        <v>0</v>
      </c>
      <c r="O133" s="10"/>
      <c r="P133" s="10">
        <v>2900</v>
      </c>
      <c r="Q133" s="10">
        <f t="shared" si="25"/>
        <v>0</v>
      </c>
      <c r="R133" s="10"/>
      <c r="S133" s="10">
        <v>2800</v>
      </c>
      <c r="T133" s="10">
        <f t="shared" si="26"/>
        <v>0</v>
      </c>
      <c r="U133" s="10">
        <v>8</v>
      </c>
      <c r="V133" s="10">
        <v>150</v>
      </c>
      <c r="W133" s="10">
        <f t="shared" si="19"/>
        <v>1200</v>
      </c>
      <c r="X133" s="10">
        <v>8</v>
      </c>
      <c r="Y133" s="10">
        <v>150</v>
      </c>
      <c r="Z133" s="10">
        <f t="shared" si="20"/>
        <v>1200</v>
      </c>
      <c r="AA133" s="10">
        <v>8</v>
      </c>
      <c r="AB133" s="10">
        <v>150</v>
      </c>
      <c r="AC133" s="10">
        <f t="shared" si="21"/>
        <v>1200</v>
      </c>
      <c r="AD133" s="11">
        <v>24</v>
      </c>
      <c r="AE133" s="26">
        <v>7</v>
      </c>
      <c r="AF133" s="7">
        <f t="shared" si="27"/>
        <v>168</v>
      </c>
      <c r="AG133" s="152">
        <v>1</v>
      </c>
      <c r="AH133" s="139">
        <f t="shared" si="22"/>
        <v>48</v>
      </c>
      <c r="AI133" s="139">
        <f t="shared" si="18"/>
        <v>3768</v>
      </c>
      <c r="AJ133" s="109">
        <f t="shared" si="23"/>
        <v>3768</v>
      </c>
      <c r="AM133" t="b">
        <f>D133='15.02.2022 Смета'!D136</f>
        <v>1</v>
      </c>
      <c r="AN133" t="b">
        <f>F133='15.02.2022 Смета'!E136</f>
        <v>1</v>
      </c>
      <c r="AO133" t="b">
        <f>G133='15.02.2022 Смета'!F136</f>
        <v>1</v>
      </c>
      <c r="AP133" t="b">
        <f>H133='15.02.2022 Смета'!G136</f>
        <v>1</v>
      </c>
    </row>
    <row r="134" spans="1:42" ht="16.149999999999999" customHeight="1" x14ac:dyDescent="0.25">
      <c r="A134" s="108">
        <v>111</v>
      </c>
      <c r="B134" s="8" t="s">
        <v>219</v>
      </c>
      <c r="C134" s="21" t="s">
        <v>220</v>
      </c>
      <c r="D134" s="22" t="s">
        <v>37</v>
      </c>
      <c r="E134" s="21" t="s">
        <v>337</v>
      </c>
      <c r="F134" s="35">
        <v>44712</v>
      </c>
      <c r="G134" s="35">
        <v>44715</v>
      </c>
      <c r="H134" s="21" t="s">
        <v>301</v>
      </c>
      <c r="I134" s="38" t="s">
        <v>337</v>
      </c>
      <c r="J134" s="35">
        <v>44712</v>
      </c>
      <c r="K134" s="35">
        <v>44715</v>
      </c>
      <c r="L134" s="10"/>
      <c r="M134" s="10">
        <v>3400</v>
      </c>
      <c r="N134" s="10">
        <f t="shared" si="24"/>
        <v>0</v>
      </c>
      <c r="O134" s="10"/>
      <c r="P134" s="10">
        <v>2900</v>
      </c>
      <c r="Q134" s="10">
        <f t="shared" si="25"/>
        <v>0</v>
      </c>
      <c r="R134" s="10"/>
      <c r="S134" s="10">
        <v>2800</v>
      </c>
      <c r="T134" s="10">
        <f t="shared" si="26"/>
        <v>0</v>
      </c>
      <c r="U134" s="10">
        <v>18</v>
      </c>
      <c r="V134" s="10">
        <v>150</v>
      </c>
      <c r="W134" s="10">
        <f t="shared" si="19"/>
        <v>2700</v>
      </c>
      <c r="X134" s="10">
        <v>18</v>
      </c>
      <c r="Y134" s="10">
        <v>150</v>
      </c>
      <c r="Z134" s="10">
        <f t="shared" si="20"/>
        <v>2700</v>
      </c>
      <c r="AA134" s="10">
        <v>18</v>
      </c>
      <c r="AB134" s="10">
        <v>150</v>
      </c>
      <c r="AC134" s="10">
        <f t="shared" si="21"/>
        <v>2700</v>
      </c>
      <c r="AD134" s="11">
        <v>54</v>
      </c>
      <c r="AE134" s="26">
        <v>7</v>
      </c>
      <c r="AF134" s="7">
        <f t="shared" si="27"/>
        <v>378</v>
      </c>
      <c r="AG134" s="152">
        <v>1</v>
      </c>
      <c r="AH134" s="139">
        <f t="shared" si="22"/>
        <v>108</v>
      </c>
      <c r="AI134" s="139">
        <f t="shared" si="18"/>
        <v>8478</v>
      </c>
      <c r="AJ134" s="109">
        <f t="shared" si="23"/>
        <v>8478</v>
      </c>
      <c r="AM134" t="b">
        <f>D134='15.02.2022 Смета'!D137</f>
        <v>1</v>
      </c>
      <c r="AN134" t="b">
        <f>F134='15.02.2022 Смета'!E137</f>
        <v>1</v>
      </c>
      <c r="AO134" t="b">
        <f>G134='15.02.2022 Смета'!F137</f>
        <v>1</v>
      </c>
      <c r="AP134" t="b">
        <f>H134='15.02.2022 Смета'!G137</f>
        <v>1</v>
      </c>
    </row>
    <row r="135" spans="1:42" ht="16.149999999999999" customHeight="1" x14ac:dyDescent="0.25">
      <c r="A135" s="108">
        <v>112</v>
      </c>
      <c r="B135" s="8" t="s">
        <v>219</v>
      </c>
      <c r="C135" s="21" t="s">
        <v>220</v>
      </c>
      <c r="D135" s="22" t="s">
        <v>35</v>
      </c>
      <c r="E135" s="21" t="s">
        <v>375</v>
      </c>
      <c r="F135" s="35">
        <v>44719</v>
      </c>
      <c r="G135" s="35">
        <v>44722</v>
      </c>
      <c r="H135" s="21" t="s">
        <v>301</v>
      </c>
      <c r="I135" s="38" t="s">
        <v>375</v>
      </c>
      <c r="J135" s="35">
        <v>44719</v>
      </c>
      <c r="K135" s="35">
        <v>44722</v>
      </c>
      <c r="L135" s="10"/>
      <c r="M135" s="10">
        <v>3400</v>
      </c>
      <c r="N135" s="10">
        <f t="shared" si="24"/>
        <v>0</v>
      </c>
      <c r="O135" s="10"/>
      <c r="P135" s="10">
        <v>2900</v>
      </c>
      <c r="Q135" s="10">
        <f t="shared" si="25"/>
        <v>0</v>
      </c>
      <c r="R135" s="10"/>
      <c r="S135" s="10">
        <v>2800</v>
      </c>
      <c r="T135" s="10">
        <f t="shared" si="26"/>
        <v>0</v>
      </c>
      <c r="U135" s="10">
        <v>20</v>
      </c>
      <c r="V135" s="10">
        <v>150</v>
      </c>
      <c r="W135" s="10">
        <f t="shared" si="19"/>
        <v>3000</v>
      </c>
      <c r="X135" s="10">
        <v>20</v>
      </c>
      <c r="Y135" s="10">
        <v>150</v>
      </c>
      <c r="Z135" s="10">
        <f t="shared" si="20"/>
        <v>3000</v>
      </c>
      <c r="AA135" s="10">
        <v>20</v>
      </c>
      <c r="AB135" s="10">
        <v>150</v>
      </c>
      <c r="AC135" s="10">
        <f t="shared" si="21"/>
        <v>3000</v>
      </c>
      <c r="AD135" s="11">
        <v>60</v>
      </c>
      <c r="AE135" s="26">
        <v>7</v>
      </c>
      <c r="AF135" s="7">
        <f t="shared" si="27"/>
        <v>420</v>
      </c>
      <c r="AG135" s="152">
        <v>1</v>
      </c>
      <c r="AH135" s="139">
        <f t="shared" si="22"/>
        <v>120</v>
      </c>
      <c r="AI135" s="139">
        <f t="shared" si="18"/>
        <v>9420</v>
      </c>
      <c r="AJ135" s="109">
        <f t="shared" si="23"/>
        <v>9420</v>
      </c>
      <c r="AM135" t="b">
        <f>D135='15.02.2022 Смета'!D138</f>
        <v>1</v>
      </c>
      <c r="AN135" t="b">
        <f>F135='15.02.2022 Смета'!E138</f>
        <v>1</v>
      </c>
      <c r="AO135" t="b">
        <f>G135='15.02.2022 Смета'!F138</f>
        <v>1</v>
      </c>
      <c r="AP135" t="b">
        <f>H135='15.02.2022 Смета'!G138</f>
        <v>1</v>
      </c>
    </row>
    <row r="136" spans="1:42" ht="16.149999999999999" customHeight="1" x14ac:dyDescent="0.25">
      <c r="A136" s="108">
        <v>113</v>
      </c>
      <c r="B136" s="8" t="s">
        <v>219</v>
      </c>
      <c r="C136" s="21" t="s">
        <v>220</v>
      </c>
      <c r="D136" s="22" t="s">
        <v>36</v>
      </c>
      <c r="E136" s="21" t="s">
        <v>375</v>
      </c>
      <c r="F136" s="35">
        <v>44720</v>
      </c>
      <c r="G136" s="35">
        <v>44722</v>
      </c>
      <c r="H136" s="21" t="s">
        <v>301</v>
      </c>
      <c r="I136" s="22" t="s">
        <v>379</v>
      </c>
      <c r="J136" s="35">
        <v>44720</v>
      </c>
      <c r="K136" s="35">
        <v>44722</v>
      </c>
      <c r="L136" s="10"/>
      <c r="M136" s="10">
        <v>3400</v>
      </c>
      <c r="N136" s="10">
        <f t="shared" si="24"/>
        <v>0</v>
      </c>
      <c r="O136" s="10"/>
      <c r="P136" s="10">
        <v>2900</v>
      </c>
      <c r="Q136" s="10">
        <f t="shared" si="25"/>
        <v>0</v>
      </c>
      <c r="R136" s="10"/>
      <c r="S136" s="10">
        <v>2800</v>
      </c>
      <c r="T136" s="10">
        <f t="shared" si="26"/>
        <v>0</v>
      </c>
      <c r="U136" s="10">
        <v>8</v>
      </c>
      <c r="V136" s="10">
        <v>150</v>
      </c>
      <c r="W136" s="10">
        <f t="shared" si="19"/>
        <v>1200</v>
      </c>
      <c r="X136" s="10">
        <v>8</v>
      </c>
      <c r="Y136" s="10">
        <v>150</v>
      </c>
      <c r="Z136" s="10">
        <f t="shared" si="20"/>
        <v>1200</v>
      </c>
      <c r="AA136" s="10">
        <v>8</v>
      </c>
      <c r="AB136" s="10">
        <v>150</v>
      </c>
      <c r="AC136" s="10">
        <f t="shared" si="21"/>
        <v>1200</v>
      </c>
      <c r="AD136" s="11">
        <v>24</v>
      </c>
      <c r="AE136" s="26">
        <v>7</v>
      </c>
      <c r="AF136" s="7">
        <f t="shared" si="27"/>
        <v>168</v>
      </c>
      <c r="AG136" s="152">
        <v>1</v>
      </c>
      <c r="AH136" s="139">
        <f t="shared" si="22"/>
        <v>48</v>
      </c>
      <c r="AI136" s="139">
        <f t="shared" ref="AI136:AI199" si="28">AJ136</f>
        <v>3768</v>
      </c>
      <c r="AJ136" s="109">
        <f t="shared" si="23"/>
        <v>3768</v>
      </c>
      <c r="AM136" t="b">
        <f>D136='15.02.2022 Смета'!D139</f>
        <v>1</v>
      </c>
      <c r="AN136" t="b">
        <f>F136='15.02.2022 Смета'!E139</f>
        <v>1</v>
      </c>
      <c r="AO136" t="b">
        <f>G136='15.02.2022 Смета'!F139</f>
        <v>1</v>
      </c>
      <c r="AP136" t="b">
        <f>H136='15.02.2022 Смета'!G139</f>
        <v>1</v>
      </c>
    </row>
    <row r="137" spans="1:42" ht="16.149999999999999" customHeight="1" x14ac:dyDescent="0.25">
      <c r="A137" s="108">
        <v>114</v>
      </c>
      <c r="B137" s="8" t="s">
        <v>219</v>
      </c>
      <c r="C137" s="21" t="s">
        <v>220</v>
      </c>
      <c r="D137" s="22" t="s">
        <v>574</v>
      </c>
      <c r="E137" s="21" t="s">
        <v>380</v>
      </c>
      <c r="F137" s="35">
        <v>44726</v>
      </c>
      <c r="G137" s="35">
        <v>44729</v>
      </c>
      <c r="H137" s="21" t="s">
        <v>301</v>
      </c>
      <c r="I137" s="22" t="s">
        <v>380</v>
      </c>
      <c r="J137" s="35">
        <v>44726</v>
      </c>
      <c r="K137" s="35">
        <v>44729</v>
      </c>
      <c r="L137" s="10"/>
      <c r="M137" s="10">
        <v>3400</v>
      </c>
      <c r="N137" s="10">
        <f t="shared" si="24"/>
        <v>0</v>
      </c>
      <c r="O137" s="10"/>
      <c r="P137" s="10">
        <v>2900</v>
      </c>
      <c r="Q137" s="10">
        <f t="shared" si="25"/>
        <v>0</v>
      </c>
      <c r="R137" s="10"/>
      <c r="S137" s="10">
        <v>2800</v>
      </c>
      <c r="T137" s="10">
        <f t="shared" si="26"/>
        <v>0</v>
      </c>
      <c r="U137" s="10">
        <v>15</v>
      </c>
      <c r="V137" s="10">
        <v>150</v>
      </c>
      <c r="W137" s="10">
        <f t="shared" si="19"/>
        <v>2250</v>
      </c>
      <c r="X137" s="10">
        <v>15</v>
      </c>
      <c r="Y137" s="10">
        <v>150</v>
      </c>
      <c r="Z137" s="10">
        <f t="shared" si="20"/>
        <v>2250</v>
      </c>
      <c r="AA137" s="10">
        <v>15</v>
      </c>
      <c r="AB137" s="10">
        <v>150</v>
      </c>
      <c r="AC137" s="10">
        <f t="shared" si="21"/>
        <v>2250</v>
      </c>
      <c r="AD137" s="11">
        <v>45</v>
      </c>
      <c r="AE137" s="26">
        <v>7</v>
      </c>
      <c r="AF137" s="7">
        <f t="shared" si="27"/>
        <v>315</v>
      </c>
      <c r="AG137" s="152">
        <v>1</v>
      </c>
      <c r="AH137" s="139">
        <f t="shared" si="22"/>
        <v>90</v>
      </c>
      <c r="AI137" s="139">
        <f t="shared" si="28"/>
        <v>7065</v>
      </c>
      <c r="AJ137" s="109">
        <f t="shared" si="23"/>
        <v>7065</v>
      </c>
      <c r="AM137" t="b">
        <f>D137='15.02.2022 Смета'!D140</f>
        <v>1</v>
      </c>
      <c r="AN137" t="b">
        <f>F137='15.02.2022 Смета'!E140</f>
        <v>1</v>
      </c>
      <c r="AO137" t="b">
        <f>G137='15.02.2022 Смета'!F140</f>
        <v>1</v>
      </c>
      <c r="AP137" t="b">
        <f>H137='15.02.2022 Смета'!G140</f>
        <v>1</v>
      </c>
    </row>
    <row r="138" spans="1:42" ht="16.149999999999999" customHeight="1" x14ac:dyDescent="0.25">
      <c r="A138" s="108">
        <v>115</v>
      </c>
      <c r="B138" s="8" t="s">
        <v>219</v>
      </c>
      <c r="C138" s="21" t="s">
        <v>220</v>
      </c>
      <c r="D138" s="22" t="s">
        <v>575</v>
      </c>
      <c r="E138" s="21" t="s">
        <v>377</v>
      </c>
      <c r="F138" s="35">
        <v>44740</v>
      </c>
      <c r="G138" s="35">
        <v>44743</v>
      </c>
      <c r="H138" s="21" t="s">
        <v>301</v>
      </c>
      <c r="I138" s="38" t="s">
        <v>377</v>
      </c>
      <c r="J138" s="35">
        <v>44740</v>
      </c>
      <c r="K138" s="35">
        <v>44743</v>
      </c>
      <c r="L138" s="10"/>
      <c r="M138" s="10">
        <v>3400</v>
      </c>
      <c r="N138" s="10">
        <f t="shared" si="24"/>
        <v>0</v>
      </c>
      <c r="O138" s="10"/>
      <c r="P138" s="10">
        <v>2900</v>
      </c>
      <c r="Q138" s="10">
        <f t="shared" si="25"/>
        <v>0</v>
      </c>
      <c r="R138" s="10"/>
      <c r="S138" s="10">
        <v>2800</v>
      </c>
      <c r="T138" s="10">
        <f t="shared" si="26"/>
        <v>0</v>
      </c>
      <c r="U138" s="10">
        <v>13</v>
      </c>
      <c r="V138" s="10">
        <v>150</v>
      </c>
      <c r="W138" s="10">
        <f t="shared" si="19"/>
        <v>1950</v>
      </c>
      <c r="X138" s="10">
        <v>13</v>
      </c>
      <c r="Y138" s="10">
        <v>150</v>
      </c>
      <c r="Z138" s="10">
        <f t="shared" si="20"/>
        <v>1950</v>
      </c>
      <c r="AA138" s="10">
        <v>13</v>
      </c>
      <c r="AB138" s="10">
        <v>150</v>
      </c>
      <c r="AC138" s="10">
        <f t="shared" si="21"/>
        <v>1950</v>
      </c>
      <c r="AD138" s="11">
        <v>39</v>
      </c>
      <c r="AE138" s="26">
        <v>7</v>
      </c>
      <c r="AF138" s="7">
        <f t="shared" si="27"/>
        <v>273</v>
      </c>
      <c r="AG138" s="152">
        <v>1</v>
      </c>
      <c r="AH138" s="139">
        <f t="shared" si="22"/>
        <v>78</v>
      </c>
      <c r="AI138" s="139">
        <f t="shared" si="28"/>
        <v>6123</v>
      </c>
      <c r="AJ138" s="109">
        <f t="shared" si="23"/>
        <v>6123</v>
      </c>
      <c r="AM138" t="b">
        <f>D138='15.02.2022 Смета'!D141</f>
        <v>1</v>
      </c>
      <c r="AN138" t="b">
        <f>F138='15.02.2022 Смета'!E141</f>
        <v>1</v>
      </c>
      <c r="AO138" t="b">
        <f>G138='15.02.2022 Смета'!F141</f>
        <v>1</v>
      </c>
      <c r="AP138" t="b">
        <f>H138='15.02.2022 Смета'!G141</f>
        <v>1</v>
      </c>
    </row>
    <row r="139" spans="1:42" ht="16.149999999999999" customHeight="1" x14ac:dyDescent="0.25">
      <c r="A139" s="108">
        <v>116</v>
      </c>
      <c r="B139" s="8" t="s">
        <v>219</v>
      </c>
      <c r="C139" s="21" t="s">
        <v>220</v>
      </c>
      <c r="D139" s="22" t="s">
        <v>221</v>
      </c>
      <c r="E139" s="21" t="s">
        <v>375</v>
      </c>
      <c r="F139" s="35">
        <v>44775</v>
      </c>
      <c r="G139" s="35">
        <v>44778</v>
      </c>
      <c r="H139" s="21" t="s">
        <v>301</v>
      </c>
      <c r="I139" s="22" t="s">
        <v>379</v>
      </c>
      <c r="J139" s="35">
        <v>44775</v>
      </c>
      <c r="K139" s="35">
        <v>44778</v>
      </c>
      <c r="L139" s="10"/>
      <c r="M139" s="10">
        <v>3400</v>
      </c>
      <c r="N139" s="10">
        <f t="shared" si="24"/>
        <v>0</v>
      </c>
      <c r="O139" s="10"/>
      <c r="P139" s="10">
        <v>2900</v>
      </c>
      <c r="Q139" s="10">
        <f t="shared" si="25"/>
        <v>0</v>
      </c>
      <c r="R139" s="10"/>
      <c r="S139" s="10">
        <v>2800</v>
      </c>
      <c r="T139" s="10">
        <f t="shared" si="26"/>
        <v>0</v>
      </c>
      <c r="U139" s="10">
        <v>20</v>
      </c>
      <c r="V139" s="10">
        <v>150</v>
      </c>
      <c r="W139" s="10">
        <f t="shared" si="19"/>
        <v>3000</v>
      </c>
      <c r="X139" s="10">
        <v>20</v>
      </c>
      <c r="Y139" s="10">
        <v>150</v>
      </c>
      <c r="Z139" s="10">
        <f t="shared" si="20"/>
        <v>3000</v>
      </c>
      <c r="AA139" s="10">
        <v>20</v>
      </c>
      <c r="AB139" s="10">
        <v>150</v>
      </c>
      <c r="AC139" s="10">
        <f t="shared" si="21"/>
        <v>3000</v>
      </c>
      <c r="AD139" s="11">
        <v>60</v>
      </c>
      <c r="AE139" s="26">
        <v>7</v>
      </c>
      <c r="AF139" s="7">
        <f t="shared" si="27"/>
        <v>420</v>
      </c>
      <c r="AG139" s="152">
        <v>1</v>
      </c>
      <c r="AH139" s="139">
        <f t="shared" si="22"/>
        <v>120</v>
      </c>
      <c r="AI139" s="139">
        <f t="shared" si="28"/>
        <v>9420</v>
      </c>
      <c r="AJ139" s="109">
        <f t="shared" si="23"/>
        <v>9420</v>
      </c>
      <c r="AM139" t="b">
        <f>D139='15.02.2022 Смета'!D142</f>
        <v>1</v>
      </c>
      <c r="AN139" t="b">
        <f>F139='15.02.2022 Смета'!E142</f>
        <v>1</v>
      </c>
      <c r="AO139" t="b">
        <f>G139='15.02.2022 Смета'!F142</f>
        <v>1</v>
      </c>
      <c r="AP139" t="b">
        <f>H139='15.02.2022 Смета'!G142</f>
        <v>1</v>
      </c>
    </row>
    <row r="140" spans="1:42" ht="27" customHeight="1" x14ac:dyDescent="0.25">
      <c r="A140" s="108">
        <v>117</v>
      </c>
      <c r="B140" s="8" t="s">
        <v>219</v>
      </c>
      <c r="C140" s="21" t="s">
        <v>220</v>
      </c>
      <c r="D140" s="22" t="s">
        <v>576</v>
      </c>
      <c r="E140" s="21" t="s">
        <v>337</v>
      </c>
      <c r="F140" s="35">
        <v>44796</v>
      </c>
      <c r="G140" s="35">
        <v>44799</v>
      </c>
      <c r="H140" s="21" t="s">
        <v>301</v>
      </c>
      <c r="I140" s="22" t="s">
        <v>337</v>
      </c>
      <c r="J140" s="35">
        <v>44796</v>
      </c>
      <c r="K140" s="35">
        <v>44799</v>
      </c>
      <c r="L140" s="10"/>
      <c r="M140" s="10">
        <v>3400</v>
      </c>
      <c r="N140" s="10">
        <f t="shared" si="24"/>
        <v>0</v>
      </c>
      <c r="O140" s="10"/>
      <c r="P140" s="10">
        <v>2900</v>
      </c>
      <c r="Q140" s="10">
        <f t="shared" si="25"/>
        <v>0</v>
      </c>
      <c r="R140" s="10"/>
      <c r="S140" s="10">
        <v>2800</v>
      </c>
      <c r="T140" s="10">
        <f t="shared" si="26"/>
        <v>0</v>
      </c>
      <c r="U140" s="10">
        <v>15</v>
      </c>
      <c r="V140" s="10">
        <v>150</v>
      </c>
      <c r="W140" s="10">
        <f t="shared" si="19"/>
        <v>2250</v>
      </c>
      <c r="X140" s="10">
        <v>15</v>
      </c>
      <c r="Y140" s="10">
        <v>150</v>
      </c>
      <c r="Z140" s="10">
        <f t="shared" si="20"/>
        <v>2250</v>
      </c>
      <c r="AA140" s="10">
        <v>15</v>
      </c>
      <c r="AB140" s="10">
        <v>150</v>
      </c>
      <c r="AC140" s="10">
        <f t="shared" si="21"/>
        <v>2250</v>
      </c>
      <c r="AD140" s="11">
        <v>45</v>
      </c>
      <c r="AE140" s="26">
        <v>7</v>
      </c>
      <c r="AF140" s="7">
        <f t="shared" si="27"/>
        <v>315</v>
      </c>
      <c r="AG140" s="152">
        <v>1</v>
      </c>
      <c r="AH140" s="145">
        <f t="shared" si="22"/>
        <v>90</v>
      </c>
      <c r="AI140" s="139">
        <f t="shared" si="28"/>
        <v>7065</v>
      </c>
      <c r="AJ140" s="118">
        <f t="shared" si="23"/>
        <v>7065</v>
      </c>
      <c r="AM140" t="b">
        <f>D140='15.02.2022 Смета'!D143</f>
        <v>1</v>
      </c>
      <c r="AN140" t="b">
        <f>F140='15.02.2022 Смета'!E143</f>
        <v>1</v>
      </c>
      <c r="AO140" t="b">
        <f>G140='15.02.2022 Смета'!F143</f>
        <v>1</v>
      </c>
      <c r="AP140" t="b">
        <f>H140='15.02.2022 Смета'!G143</f>
        <v>1</v>
      </c>
    </row>
    <row r="141" spans="1:42" ht="16.149999999999999" customHeight="1" x14ac:dyDescent="0.25">
      <c r="A141" s="108">
        <v>118</v>
      </c>
      <c r="B141" s="8" t="s">
        <v>219</v>
      </c>
      <c r="C141" s="21" t="s">
        <v>220</v>
      </c>
      <c r="D141" s="22" t="s">
        <v>577</v>
      </c>
      <c r="E141" s="21" t="s">
        <v>380</v>
      </c>
      <c r="F141" s="35">
        <v>44811</v>
      </c>
      <c r="G141" s="35">
        <v>44813</v>
      </c>
      <c r="H141" s="21" t="s">
        <v>301</v>
      </c>
      <c r="I141" s="22" t="s">
        <v>380</v>
      </c>
      <c r="J141" s="35">
        <v>44811</v>
      </c>
      <c r="K141" s="35">
        <v>44813</v>
      </c>
      <c r="L141" s="10"/>
      <c r="M141" s="10">
        <v>3400</v>
      </c>
      <c r="N141" s="10">
        <f t="shared" si="24"/>
        <v>0</v>
      </c>
      <c r="O141" s="10"/>
      <c r="P141" s="10">
        <v>2900</v>
      </c>
      <c r="Q141" s="10">
        <f t="shared" si="25"/>
        <v>0</v>
      </c>
      <c r="R141" s="10"/>
      <c r="S141" s="10">
        <v>2800</v>
      </c>
      <c r="T141" s="10">
        <f t="shared" si="26"/>
        <v>0</v>
      </c>
      <c r="U141" s="10">
        <v>12</v>
      </c>
      <c r="V141" s="10">
        <v>150</v>
      </c>
      <c r="W141" s="10">
        <f t="shared" si="19"/>
        <v>1800</v>
      </c>
      <c r="X141" s="10">
        <v>12</v>
      </c>
      <c r="Y141" s="10">
        <v>150</v>
      </c>
      <c r="Z141" s="10">
        <f t="shared" si="20"/>
        <v>1800</v>
      </c>
      <c r="AA141" s="10">
        <v>12</v>
      </c>
      <c r="AB141" s="10">
        <v>150</v>
      </c>
      <c r="AC141" s="10">
        <f t="shared" si="21"/>
        <v>1800</v>
      </c>
      <c r="AD141" s="11">
        <v>36</v>
      </c>
      <c r="AE141" s="26">
        <v>7</v>
      </c>
      <c r="AF141" s="7">
        <f t="shared" si="27"/>
        <v>252</v>
      </c>
      <c r="AG141" s="152">
        <v>1</v>
      </c>
      <c r="AH141" s="139">
        <f t="shared" si="22"/>
        <v>72</v>
      </c>
      <c r="AI141" s="139">
        <f t="shared" si="28"/>
        <v>5652</v>
      </c>
      <c r="AJ141" s="109">
        <f t="shared" si="23"/>
        <v>5652</v>
      </c>
      <c r="AK141" s="67"/>
      <c r="AM141" t="b">
        <f>D141='15.02.2022 Смета'!D144</f>
        <v>1</v>
      </c>
      <c r="AN141" t="b">
        <f>F141='15.02.2022 Смета'!E144</f>
        <v>1</v>
      </c>
      <c r="AO141" t="b">
        <f>G141='15.02.2022 Смета'!F144</f>
        <v>1</v>
      </c>
      <c r="AP141" t="b">
        <f>H141='15.02.2022 Смета'!G144</f>
        <v>1</v>
      </c>
    </row>
    <row r="142" spans="1:42" ht="15.6" customHeight="1" x14ac:dyDescent="0.25">
      <c r="A142" s="106"/>
      <c r="B142" s="96"/>
      <c r="C142" s="97"/>
      <c r="D142" s="179" t="s">
        <v>850</v>
      </c>
      <c r="E142" s="99"/>
      <c r="F142" s="99"/>
      <c r="G142" s="99"/>
      <c r="H142" s="99"/>
      <c r="I142" s="99"/>
      <c r="J142" s="99"/>
      <c r="K142" s="99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2"/>
      <c r="AE142" s="79"/>
      <c r="AF142" s="79"/>
      <c r="AG142" s="153"/>
      <c r="AH142" s="151"/>
      <c r="AI142" s="151"/>
      <c r="AJ142" s="164"/>
      <c r="AK142" s="67"/>
      <c r="AM142" t="b">
        <f>D142='15.02.2022 Смета'!D145</f>
        <v>1</v>
      </c>
      <c r="AN142" t="b">
        <f>F142='15.02.2022 Смета'!E145</f>
        <v>1</v>
      </c>
      <c r="AO142" t="b">
        <f>G142='15.02.2022 Смета'!F145</f>
        <v>1</v>
      </c>
      <c r="AP142" t="b">
        <f>H142='15.02.2022 Смета'!G145</f>
        <v>1</v>
      </c>
    </row>
    <row r="143" spans="1:42" ht="25.5" x14ac:dyDescent="0.25">
      <c r="A143" s="108">
        <v>119</v>
      </c>
      <c r="B143" s="8" t="s">
        <v>213</v>
      </c>
      <c r="C143" s="8" t="s">
        <v>130</v>
      </c>
      <c r="D143" s="57" t="s">
        <v>174</v>
      </c>
      <c r="E143" s="9" t="s">
        <v>506</v>
      </c>
      <c r="F143" s="156">
        <v>44618</v>
      </c>
      <c r="G143" s="35">
        <v>44835</v>
      </c>
      <c r="H143" s="21" t="s">
        <v>1078</v>
      </c>
      <c r="I143" s="57" t="s">
        <v>381</v>
      </c>
      <c r="J143" s="64">
        <v>44618</v>
      </c>
      <c r="K143" s="62">
        <v>44835</v>
      </c>
      <c r="L143" s="10"/>
      <c r="M143" s="10">
        <v>3400</v>
      </c>
      <c r="N143" s="10">
        <f t="shared" si="24"/>
        <v>0</v>
      </c>
      <c r="O143" s="10"/>
      <c r="P143" s="10">
        <v>2900</v>
      </c>
      <c r="Q143" s="10">
        <f t="shared" si="25"/>
        <v>0</v>
      </c>
      <c r="R143" s="10"/>
      <c r="S143" s="10">
        <v>2800</v>
      </c>
      <c r="T143" s="10">
        <f t="shared" si="26"/>
        <v>0</v>
      </c>
      <c r="U143" s="10">
        <v>27</v>
      </c>
      <c r="V143" s="10">
        <v>150</v>
      </c>
      <c r="W143" s="10">
        <f t="shared" si="19"/>
        <v>4050</v>
      </c>
      <c r="X143" s="10">
        <v>27</v>
      </c>
      <c r="Y143" s="10">
        <v>150</v>
      </c>
      <c r="Z143" s="10">
        <f t="shared" si="20"/>
        <v>4050</v>
      </c>
      <c r="AA143" s="10">
        <v>27</v>
      </c>
      <c r="AB143" s="10">
        <v>150</v>
      </c>
      <c r="AC143" s="10">
        <f t="shared" si="21"/>
        <v>4050</v>
      </c>
      <c r="AD143" s="11"/>
      <c r="AE143" s="26">
        <v>7</v>
      </c>
      <c r="AF143" s="7">
        <f t="shared" si="27"/>
        <v>0</v>
      </c>
      <c r="AG143" s="152">
        <v>1</v>
      </c>
      <c r="AH143" s="139">
        <f t="shared" si="22"/>
        <v>81</v>
      </c>
      <c r="AI143" s="139">
        <f t="shared" si="28"/>
        <v>12150</v>
      </c>
      <c r="AJ143" s="109">
        <f t="shared" si="23"/>
        <v>12150</v>
      </c>
      <c r="AK143" s="67"/>
      <c r="AM143" t="b">
        <f>D143='15.02.2022 Смета'!D146</f>
        <v>1</v>
      </c>
      <c r="AN143" t="b">
        <f>F143='15.02.2022 Смета'!E146</f>
        <v>1</v>
      </c>
      <c r="AO143" t="b">
        <f>G143='15.02.2022 Смета'!F146</f>
        <v>1</v>
      </c>
      <c r="AP143" t="b">
        <f>H143='15.02.2022 Смета'!G146</f>
        <v>0</v>
      </c>
    </row>
    <row r="144" spans="1:42" x14ac:dyDescent="0.25">
      <c r="A144" s="108">
        <v>120</v>
      </c>
      <c r="B144" s="8" t="s">
        <v>213</v>
      </c>
      <c r="C144" s="21" t="s">
        <v>130</v>
      </c>
      <c r="D144" s="22" t="s">
        <v>578</v>
      </c>
      <c r="E144" s="21" t="s">
        <v>441</v>
      </c>
      <c r="F144" s="35">
        <v>44625</v>
      </c>
      <c r="G144" s="35">
        <v>44625</v>
      </c>
      <c r="H144" s="21" t="s">
        <v>301</v>
      </c>
      <c r="I144" s="22" t="s">
        <v>441</v>
      </c>
      <c r="J144" s="35">
        <v>44625</v>
      </c>
      <c r="K144" s="35">
        <v>44625</v>
      </c>
      <c r="L144" s="10"/>
      <c r="M144" s="10">
        <v>3400</v>
      </c>
      <c r="N144" s="10">
        <f t="shared" si="24"/>
        <v>0</v>
      </c>
      <c r="O144" s="10"/>
      <c r="P144" s="10">
        <v>2900</v>
      </c>
      <c r="Q144" s="10">
        <f t="shared" si="25"/>
        <v>0</v>
      </c>
      <c r="R144" s="10"/>
      <c r="S144" s="10">
        <v>2800</v>
      </c>
      <c r="T144" s="10">
        <f t="shared" si="26"/>
        <v>0</v>
      </c>
      <c r="U144" s="10">
        <v>17</v>
      </c>
      <c r="V144" s="10">
        <v>150</v>
      </c>
      <c r="W144" s="10">
        <f t="shared" si="19"/>
        <v>2550</v>
      </c>
      <c r="X144" s="10">
        <v>17</v>
      </c>
      <c r="Y144" s="10">
        <v>150</v>
      </c>
      <c r="Z144" s="10">
        <f t="shared" si="20"/>
        <v>2550</v>
      </c>
      <c r="AA144" s="10">
        <v>17</v>
      </c>
      <c r="AB144" s="10">
        <v>150</v>
      </c>
      <c r="AC144" s="10">
        <f t="shared" si="21"/>
        <v>2550</v>
      </c>
      <c r="AD144" s="11"/>
      <c r="AE144" s="26">
        <v>7</v>
      </c>
      <c r="AF144" s="7">
        <f t="shared" si="27"/>
        <v>0</v>
      </c>
      <c r="AG144" s="152">
        <v>1</v>
      </c>
      <c r="AH144" s="139">
        <f t="shared" si="22"/>
        <v>51</v>
      </c>
      <c r="AI144" s="139">
        <f t="shared" si="28"/>
        <v>7650</v>
      </c>
      <c r="AJ144" s="109">
        <f t="shared" si="23"/>
        <v>7650</v>
      </c>
      <c r="AK144" s="67"/>
      <c r="AM144" t="b">
        <f>D144='15.02.2022 Смета'!D147</f>
        <v>1</v>
      </c>
      <c r="AN144" t="b">
        <f>F144='15.02.2022 Смета'!E147</f>
        <v>1</v>
      </c>
      <c r="AO144" t="b">
        <f>G144='15.02.2022 Смета'!F147</f>
        <v>1</v>
      </c>
      <c r="AP144" t="b">
        <f>H144='15.02.2022 Смета'!G147</f>
        <v>1</v>
      </c>
    </row>
    <row r="145" spans="1:42" ht="25.5" x14ac:dyDescent="0.25">
      <c r="A145" s="108">
        <v>121</v>
      </c>
      <c r="B145" s="8" t="s">
        <v>213</v>
      </c>
      <c r="C145" s="8" t="s">
        <v>130</v>
      </c>
      <c r="D145" s="57" t="s">
        <v>174</v>
      </c>
      <c r="E145" s="9" t="s">
        <v>1007</v>
      </c>
      <c r="F145" s="35">
        <v>44626</v>
      </c>
      <c r="G145" s="35">
        <v>44856</v>
      </c>
      <c r="H145" s="21" t="s">
        <v>1079</v>
      </c>
      <c r="I145" s="57" t="s">
        <v>382</v>
      </c>
      <c r="J145" s="62">
        <v>44626</v>
      </c>
      <c r="K145" s="62">
        <v>44856</v>
      </c>
      <c r="L145" s="10"/>
      <c r="M145" s="10">
        <v>3400</v>
      </c>
      <c r="N145" s="10">
        <f t="shared" si="24"/>
        <v>0</v>
      </c>
      <c r="O145" s="10"/>
      <c r="P145" s="10">
        <v>2900</v>
      </c>
      <c r="Q145" s="10">
        <f t="shared" si="25"/>
        <v>0</v>
      </c>
      <c r="R145" s="10"/>
      <c r="S145" s="10">
        <v>2800</v>
      </c>
      <c r="T145" s="10">
        <f t="shared" si="26"/>
        <v>0</v>
      </c>
      <c r="U145" s="10">
        <v>27</v>
      </c>
      <c r="V145" s="10">
        <v>150</v>
      </c>
      <c r="W145" s="10">
        <f t="shared" si="19"/>
        <v>4050</v>
      </c>
      <c r="X145" s="10">
        <v>27</v>
      </c>
      <c r="Y145" s="10">
        <v>150</v>
      </c>
      <c r="Z145" s="10">
        <f t="shared" si="20"/>
        <v>4050</v>
      </c>
      <c r="AA145" s="10">
        <v>27</v>
      </c>
      <c r="AB145" s="10">
        <v>150</v>
      </c>
      <c r="AC145" s="10">
        <f t="shared" si="21"/>
        <v>4050</v>
      </c>
      <c r="AD145" s="12"/>
      <c r="AE145" s="26">
        <v>7</v>
      </c>
      <c r="AF145" s="7">
        <f t="shared" si="27"/>
        <v>0</v>
      </c>
      <c r="AG145" s="152">
        <v>1</v>
      </c>
      <c r="AH145" s="139">
        <f t="shared" si="22"/>
        <v>81</v>
      </c>
      <c r="AI145" s="139">
        <f t="shared" si="28"/>
        <v>12150</v>
      </c>
      <c r="AJ145" s="109">
        <f t="shared" si="23"/>
        <v>12150</v>
      </c>
      <c r="AK145" s="67"/>
      <c r="AM145" t="b">
        <f>D145='15.02.2022 Смета'!D148</f>
        <v>1</v>
      </c>
      <c r="AN145" t="b">
        <f>F145='15.02.2022 Смета'!E148</f>
        <v>1</v>
      </c>
      <c r="AO145" t="b">
        <f>G145='15.02.2022 Смета'!F148</f>
        <v>1</v>
      </c>
      <c r="AP145" t="b">
        <f>H145='15.02.2022 Смета'!G148</f>
        <v>0</v>
      </c>
    </row>
    <row r="146" spans="1:42" ht="28.9" customHeight="1" x14ac:dyDescent="0.25">
      <c r="A146" s="108">
        <v>122</v>
      </c>
      <c r="B146" s="8" t="s">
        <v>213</v>
      </c>
      <c r="C146" s="21" t="s">
        <v>130</v>
      </c>
      <c r="D146" s="22" t="s">
        <v>578</v>
      </c>
      <c r="E146" s="21" t="s">
        <v>492</v>
      </c>
      <c r="F146" s="35">
        <v>44639</v>
      </c>
      <c r="G146" s="35">
        <v>44639</v>
      </c>
      <c r="H146" s="21" t="s">
        <v>771</v>
      </c>
      <c r="I146" s="22" t="s">
        <v>492</v>
      </c>
      <c r="J146" s="35">
        <v>44639</v>
      </c>
      <c r="K146" s="35">
        <v>44639</v>
      </c>
      <c r="L146" s="10"/>
      <c r="M146" s="10">
        <v>3400</v>
      </c>
      <c r="N146" s="10">
        <f t="shared" si="24"/>
        <v>0</v>
      </c>
      <c r="O146" s="10"/>
      <c r="P146" s="10">
        <v>2900</v>
      </c>
      <c r="Q146" s="10">
        <f t="shared" si="25"/>
        <v>0</v>
      </c>
      <c r="R146" s="10"/>
      <c r="S146" s="10">
        <v>2800</v>
      </c>
      <c r="T146" s="10">
        <f t="shared" si="26"/>
        <v>0</v>
      </c>
      <c r="U146" s="10">
        <v>17</v>
      </c>
      <c r="V146" s="10">
        <v>150</v>
      </c>
      <c r="W146" s="10">
        <f t="shared" si="19"/>
        <v>2550</v>
      </c>
      <c r="X146" s="10">
        <v>17</v>
      </c>
      <c r="Y146" s="10">
        <v>150</v>
      </c>
      <c r="Z146" s="10">
        <f t="shared" si="20"/>
        <v>2550</v>
      </c>
      <c r="AA146" s="10">
        <v>17</v>
      </c>
      <c r="AB146" s="10">
        <v>150</v>
      </c>
      <c r="AC146" s="10">
        <f t="shared" si="21"/>
        <v>2550</v>
      </c>
      <c r="AD146" s="11"/>
      <c r="AE146" s="26">
        <v>7</v>
      </c>
      <c r="AF146" s="7">
        <f t="shared" si="27"/>
        <v>0</v>
      </c>
      <c r="AG146" s="152">
        <v>1</v>
      </c>
      <c r="AH146" s="139">
        <f t="shared" si="22"/>
        <v>51</v>
      </c>
      <c r="AI146" s="139">
        <f t="shared" si="28"/>
        <v>7650</v>
      </c>
      <c r="AJ146" s="109">
        <f t="shared" si="23"/>
        <v>7650</v>
      </c>
      <c r="AK146" s="67"/>
      <c r="AM146" t="b">
        <f>D146='15.02.2022 Смета'!D149</f>
        <v>1</v>
      </c>
      <c r="AN146" t="b">
        <f>F146='15.02.2022 Смета'!E149</f>
        <v>1</v>
      </c>
      <c r="AO146" t="b">
        <f>G146='15.02.2022 Смета'!F149</f>
        <v>1</v>
      </c>
      <c r="AP146" t="b">
        <f>H146='15.02.2022 Смета'!G149</f>
        <v>1</v>
      </c>
    </row>
    <row r="147" spans="1:42" x14ac:dyDescent="0.25">
      <c r="A147" s="108">
        <v>123</v>
      </c>
      <c r="B147" s="8" t="s">
        <v>213</v>
      </c>
      <c r="C147" s="21" t="s">
        <v>130</v>
      </c>
      <c r="D147" s="22" t="s">
        <v>579</v>
      </c>
      <c r="E147" s="21" t="s">
        <v>329</v>
      </c>
      <c r="F147" s="35">
        <v>44660</v>
      </c>
      <c r="G147" s="35">
        <v>44660</v>
      </c>
      <c r="H147" s="21" t="s">
        <v>301</v>
      </c>
      <c r="I147" s="22" t="s">
        <v>329</v>
      </c>
      <c r="J147" s="35">
        <v>44660</v>
      </c>
      <c r="K147" s="35">
        <v>44660</v>
      </c>
      <c r="L147" s="10"/>
      <c r="M147" s="10">
        <v>3400</v>
      </c>
      <c r="N147" s="10">
        <f t="shared" si="24"/>
        <v>0</v>
      </c>
      <c r="O147" s="10"/>
      <c r="P147" s="10">
        <v>2900</v>
      </c>
      <c r="Q147" s="10">
        <f t="shared" si="25"/>
        <v>0</v>
      </c>
      <c r="R147" s="10"/>
      <c r="S147" s="10">
        <v>2800</v>
      </c>
      <c r="T147" s="10">
        <f t="shared" si="26"/>
        <v>0</v>
      </c>
      <c r="U147" s="10">
        <v>17</v>
      </c>
      <c r="V147" s="10">
        <v>150</v>
      </c>
      <c r="W147" s="10">
        <f t="shared" si="19"/>
        <v>2550</v>
      </c>
      <c r="X147" s="10">
        <v>17</v>
      </c>
      <c r="Y147" s="10">
        <v>150</v>
      </c>
      <c r="Z147" s="10">
        <f t="shared" si="20"/>
        <v>2550</v>
      </c>
      <c r="AA147" s="10">
        <v>17</v>
      </c>
      <c r="AB147" s="10">
        <v>150</v>
      </c>
      <c r="AC147" s="10">
        <f t="shared" si="21"/>
        <v>2550</v>
      </c>
      <c r="AD147" s="11"/>
      <c r="AE147" s="26">
        <v>7</v>
      </c>
      <c r="AF147" s="7">
        <f t="shared" si="27"/>
        <v>0</v>
      </c>
      <c r="AG147" s="152">
        <v>1</v>
      </c>
      <c r="AH147" s="139">
        <f t="shared" si="22"/>
        <v>51</v>
      </c>
      <c r="AI147" s="139">
        <f t="shared" si="28"/>
        <v>7650</v>
      </c>
      <c r="AJ147" s="109">
        <f t="shared" si="23"/>
        <v>7650</v>
      </c>
      <c r="AK147" s="67"/>
      <c r="AM147" t="b">
        <f>D147='15.02.2022 Смета'!D150</f>
        <v>1</v>
      </c>
      <c r="AN147" t="b">
        <f>F147='15.02.2022 Смета'!E150</f>
        <v>1</v>
      </c>
      <c r="AO147" t="b">
        <f>G147='15.02.2022 Смета'!F150</f>
        <v>1</v>
      </c>
      <c r="AP147" t="b">
        <f>H147='15.02.2022 Смета'!G150</f>
        <v>1</v>
      </c>
    </row>
    <row r="148" spans="1:42" ht="25.5" x14ac:dyDescent="0.25">
      <c r="A148" s="108">
        <v>124</v>
      </c>
      <c r="B148" s="8" t="s">
        <v>213</v>
      </c>
      <c r="C148" s="8" t="s">
        <v>130</v>
      </c>
      <c r="D148" s="57" t="s">
        <v>174</v>
      </c>
      <c r="E148" s="9" t="s">
        <v>494</v>
      </c>
      <c r="F148" s="156">
        <v>44702</v>
      </c>
      <c r="G148" s="156">
        <v>44863</v>
      </c>
      <c r="H148" s="21" t="s">
        <v>1079</v>
      </c>
      <c r="I148" s="57" t="s">
        <v>383</v>
      </c>
      <c r="J148" s="64">
        <v>44702</v>
      </c>
      <c r="K148" s="64">
        <v>44863</v>
      </c>
      <c r="L148" s="10"/>
      <c r="M148" s="10">
        <v>3400</v>
      </c>
      <c r="N148" s="10">
        <f t="shared" si="24"/>
        <v>0</v>
      </c>
      <c r="O148" s="10"/>
      <c r="P148" s="10">
        <v>2900</v>
      </c>
      <c r="Q148" s="10">
        <f t="shared" si="25"/>
        <v>0</v>
      </c>
      <c r="R148" s="10"/>
      <c r="S148" s="10">
        <v>2800</v>
      </c>
      <c r="T148" s="10">
        <f t="shared" si="26"/>
        <v>0</v>
      </c>
      <c r="U148" s="10">
        <v>17</v>
      </c>
      <c r="V148" s="10">
        <v>150</v>
      </c>
      <c r="W148" s="10">
        <f t="shared" si="19"/>
        <v>2550</v>
      </c>
      <c r="X148" s="10">
        <v>17</v>
      </c>
      <c r="Y148" s="10">
        <v>150</v>
      </c>
      <c r="Z148" s="10">
        <f t="shared" si="20"/>
        <v>2550</v>
      </c>
      <c r="AA148" s="10">
        <v>17</v>
      </c>
      <c r="AB148" s="10">
        <v>150</v>
      </c>
      <c r="AC148" s="10">
        <f t="shared" si="21"/>
        <v>2550</v>
      </c>
      <c r="AD148" s="11">
        <v>54</v>
      </c>
      <c r="AE148" s="26">
        <v>7</v>
      </c>
      <c r="AF148" s="7">
        <f t="shared" si="27"/>
        <v>378</v>
      </c>
      <c r="AG148" s="152">
        <v>1</v>
      </c>
      <c r="AH148" s="145">
        <f t="shared" si="22"/>
        <v>105</v>
      </c>
      <c r="AI148" s="139">
        <f t="shared" si="28"/>
        <v>8028</v>
      </c>
      <c r="AJ148" s="118">
        <f t="shared" si="23"/>
        <v>8028</v>
      </c>
      <c r="AM148" t="b">
        <f>D148='15.02.2022 Смета'!D151</f>
        <v>1</v>
      </c>
      <c r="AN148" t="b">
        <f>F148='15.02.2022 Смета'!E151</f>
        <v>1</v>
      </c>
      <c r="AO148" t="b">
        <f>G148='15.02.2022 Смета'!F151</f>
        <v>1</v>
      </c>
      <c r="AP148" t="b">
        <f>H148='15.02.2022 Смета'!G151</f>
        <v>0</v>
      </c>
    </row>
    <row r="149" spans="1:42" ht="27.6" customHeight="1" x14ac:dyDescent="0.25">
      <c r="A149" s="108">
        <v>125</v>
      </c>
      <c r="B149" s="8" t="s">
        <v>214</v>
      </c>
      <c r="C149" s="21" t="s">
        <v>130</v>
      </c>
      <c r="D149" s="22" t="s">
        <v>580</v>
      </c>
      <c r="E149" s="21" t="s">
        <v>1080</v>
      </c>
      <c r="F149" s="35">
        <v>44702</v>
      </c>
      <c r="G149" s="35">
        <v>44870</v>
      </c>
      <c r="H149" s="21" t="s">
        <v>1079</v>
      </c>
      <c r="I149" s="22" t="s">
        <v>442</v>
      </c>
      <c r="J149" s="35">
        <v>44702</v>
      </c>
      <c r="K149" s="35">
        <v>44870</v>
      </c>
      <c r="L149" s="11"/>
      <c r="M149" s="10">
        <v>3400</v>
      </c>
      <c r="N149" s="10">
        <f t="shared" si="24"/>
        <v>0</v>
      </c>
      <c r="O149" s="10"/>
      <c r="P149" s="10">
        <v>2900</v>
      </c>
      <c r="Q149" s="10">
        <f t="shared" si="25"/>
        <v>0</v>
      </c>
      <c r="R149" s="10"/>
      <c r="S149" s="10">
        <v>2800</v>
      </c>
      <c r="T149" s="10">
        <f t="shared" si="26"/>
        <v>0</v>
      </c>
      <c r="U149" s="10">
        <v>30</v>
      </c>
      <c r="V149" s="10">
        <v>150</v>
      </c>
      <c r="W149" s="10">
        <f t="shared" si="19"/>
        <v>4500</v>
      </c>
      <c r="X149" s="10">
        <v>30</v>
      </c>
      <c r="Y149" s="10">
        <v>150</v>
      </c>
      <c r="Z149" s="10">
        <f t="shared" si="20"/>
        <v>4500</v>
      </c>
      <c r="AA149" s="10">
        <v>30</v>
      </c>
      <c r="AB149" s="10">
        <v>150</v>
      </c>
      <c r="AC149" s="10">
        <f t="shared" si="21"/>
        <v>4500</v>
      </c>
      <c r="AD149" s="11">
        <v>96</v>
      </c>
      <c r="AE149" s="26">
        <v>7</v>
      </c>
      <c r="AF149" s="7">
        <f t="shared" si="27"/>
        <v>672</v>
      </c>
      <c r="AG149" s="152">
        <v>1</v>
      </c>
      <c r="AH149" s="145">
        <f t="shared" si="22"/>
        <v>186</v>
      </c>
      <c r="AI149" s="139">
        <f t="shared" si="28"/>
        <v>14172</v>
      </c>
      <c r="AJ149" s="118">
        <f t="shared" si="23"/>
        <v>14172</v>
      </c>
      <c r="AM149" t="b">
        <f>D149='15.02.2022 Смета'!D152</f>
        <v>1</v>
      </c>
      <c r="AN149" t="b">
        <f>F149='15.02.2022 Смета'!E152</f>
        <v>1</v>
      </c>
      <c r="AO149" t="b">
        <f>G149='15.02.2022 Смета'!F152</f>
        <v>1</v>
      </c>
      <c r="AP149" t="b">
        <f>H149='15.02.2022 Смета'!G152</f>
        <v>0</v>
      </c>
    </row>
    <row r="150" spans="1:42" ht="16.149999999999999" customHeight="1" x14ac:dyDescent="0.25">
      <c r="A150" s="108">
        <v>126</v>
      </c>
      <c r="B150" s="8" t="s">
        <v>213</v>
      </c>
      <c r="C150" s="21" t="s">
        <v>130</v>
      </c>
      <c r="D150" s="22" t="s">
        <v>818</v>
      </c>
      <c r="E150" s="21" t="s">
        <v>329</v>
      </c>
      <c r="F150" s="35">
        <v>44814</v>
      </c>
      <c r="G150" s="35">
        <v>44814</v>
      </c>
      <c r="H150" s="21" t="s">
        <v>772</v>
      </c>
      <c r="I150" s="22" t="s">
        <v>329</v>
      </c>
      <c r="J150" s="35">
        <v>44814</v>
      </c>
      <c r="K150" s="35">
        <v>44814</v>
      </c>
      <c r="L150" s="10">
        <v>1</v>
      </c>
      <c r="M150" s="10">
        <v>3400</v>
      </c>
      <c r="N150" s="10">
        <f t="shared" si="24"/>
        <v>3400</v>
      </c>
      <c r="O150" s="10">
        <v>1</v>
      </c>
      <c r="P150" s="10">
        <v>2900</v>
      </c>
      <c r="Q150" s="10">
        <f t="shared" si="25"/>
        <v>2900</v>
      </c>
      <c r="R150" s="10">
        <v>1</v>
      </c>
      <c r="S150" s="10">
        <v>2800</v>
      </c>
      <c r="T150" s="10">
        <f t="shared" si="26"/>
        <v>2800</v>
      </c>
      <c r="U150" s="10">
        <v>14</v>
      </c>
      <c r="V150" s="10">
        <v>150</v>
      </c>
      <c r="W150" s="10">
        <f t="shared" si="19"/>
        <v>2100</v>
      </c>
      <c r="X150" s="10">
        <v>14</v>
      </c>
      <c r="Y150" s="10">
        <v>150</v>
      </c>
      <c r="Z150" s="10">
        <f t="shared" si="20"/>
        <v>2100</v>
      </c>
      <c r="AA150" s="10">
        <v>14</v>
      </c>
      <c r="AB150" s="10">
        <v>150</v>
      </c>
      <c r="AC150" s="10">
        <f t="shared" si="21"/>
        <v>2100</v>
      </c>
      <c r="AD150" s="11">
        <v>45</v>
      </c>
      <c r="AE150" s="26">
        <v>7</v>
      </c>
      <c r="AF150" s="7">
        <f t="shared" si="27"/>
        <v>315</v>
      </c>
      <c r="AG150" s="152">
        <v>1</v>
      </c>
      <c r="AH150" s="145">
        <f t="shared" si="22"/>
        <v>90</v>
      </c>
      <c r="AI150" s="139">
        <f t="shared" si="28"/>
        <v>15715</v>
      </c>
      <c r="AJ150" s="118">
        <f t="shared" si="23"/>
        <v>15715</v>
      </c>
      <c r="AM150" t="b">
        <f>D150='15.02.2022 Смета'!D153</f>
        <v>1</v>
      </c>
      <c r="AN150" t="b">
        <f>F150='15.02.2022 Смета'!E153</f>
        <v>1</v>
      </c>
      <c r="AO150" t="b">
        <f>G150='15.02.2022 Смета'!F153</f>
        <v>1</v>
      </c>
      <c r="AP150" t="b">
        <f>H150='15.02.2022 Смета'!G153</f>
        <v>1</v>
      </c>
    </row>
    <row r="151" spans="1:42" x14ac:dyDescent="0.25">
      <c r="A151" s="106"/>
      <c r="B151" s="96"/>
      <c r="C151" s="97"/>
      <c r="D151" s="179" t="s">
        <v>851</v>
      </c>
      <c r="E151" s="99"/>
      <c r="F151" s="99"/>
      <c r="G151" s="99"/>
      <c r="H151" s="99"/>
      <c r="I151" s="99"/>
      <c r="J151" s="99"/>
      <c r="K151" s="99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2"/>
      <c r="AE151" s="79"/>
      <c r="AF151" s="79"/>
      <c r="AG151" s="153"/>
      <c r="AH151" s="151"/>
      <c r="AI151" s="151"/>
      <c r="AJ151" s="164"/>
      <c r="AM151" t="b">
        <f>D151='15.02.2022 Смета'!D154</f>
        <v>1</v>
      </c>
      <c r="AN151" t="b">
        <f>F151='15.02.2022 Смета'!E154</f>
        <v>1</v>
      </c>
      <c r="AO151" t="b">
        <f>G151='15.02.2022 Смета'!F154</f>
        <v>1</v>
      </c>
      <c r="AP151" t="b">
        <f>H151='15.02.2022 Смета'!G154</f>
        <v>1</v>
      </c>
    </row>
    <row r="152" spans="1:42" ht="27" customHeight="1" x14ac:dyDescent="0.25">
      <c r="A152" s="114">
        <v>127</v>
      </c>
      <c r="B152" s="8" t="s">
        <v>65</v>
      </c>
      <c r="C152" s="21" t="s">
        <v>162</v>
      </c>
      <c r="D152" s="22" t="s">
        <v>180</v>
      </c>
      <c r="E152" s="21" t="s">
        <v>1008</v>
      </c>
      <c r="F152" s="35">
        <v>44672</v>
      </c>
      <c r="G152" s="35">
        <v>44674</v>
      </c>
      <c r="H152" s="21" t="s">
        <v>310</v>
      </c>
      <c r="I152" s="22" t="s">
        <v>715</v>
      </c>
      <c r="J152" s="35">
        <v>44672</v>
      </c>
      <c r="K152" s="35">
        <v>44674</v>
      </c>
      <c r="L152" s="10"/>
      <c r="M152" s="10">
        <v>3400</v>
      </c>
      <c r="N152" s="10">
        <f t="shared" si="24"/>
        <v>0</v>
      </c>
      <c r="O152" s="10"/>
      <c r="P152" s="10">
        <v>2900</v>
      </c>
      <c r="Q152" s="10">
        <f t="shared" si="25"/>
        <v>0</v>
      </c>
      <c r="R152" s="10"/>
      <c r="S152" s="10">
        <v>2800</v>
      </c>
      <c r="T152" s="10">
        <f t="shared" si="26"/>
        <v>0</v>
      </c>
      <c r="U152" s="10">
        <v>38</v>
      </c>
      <c r="V152" s="10">
        <v>150</v>
      </c>
      <c r="W152" s="10">
        <f t="shared" si="19"/>
        <v>5700</v>
      </c>
      <c r="X152" s="10">
        <v>38</v>
      </c>
      <c r="Y152" s="10">
        <v>150</v>
      </c>
      <c r="Z152" s="10">
        <f t="shared" si="20"/>
        <v>5700</v>
      </c>
      <c r="AA152" s="10">
        <v>38</v>
      </c>
      <c r="AB152" s="10">
        <v>150</v>
      </c>
      <c r="AC152" s="10">
        <f t="shared" si="21"/>
        <v>5700</v>
      </c>
      <c r="AD152" s="11">
        <v>114</v>
      </c>
      <c r="AE152" s="26">
        <v>7</v>
      </c>
      <c r="AF152" s="7">
        <f t="shared" si="27"/>
        <v>798</v>
      </c>
      <c r="AG152" s="152">
        <v>1</v>
      </c>
      <c r="AH152" s="145">
        <f t="shared" si="22"/>
        <v>228</v>
      </c>
      <c r="AI152" s="139">
        <f t="shared" si="28"/>
        <v>17898</v>
      </c>
      <c r="AJ152" s="118">
        <f t="shared" si="23"/>
        <v>17898</v>
      </c>
      <c r="AM152" t="b">
        <f>D152='15.02.2022 Смета'!D155</f>
        <v>1</v>
      </c>
      <c r="AN152" t="b">
        <f>F152='15.02.2022 Смета'!E155</f>
        <v>1</v>
      </c>
      <c r="AO152" t="b">
        <f>G152='15.02.2022 Смета'!F155</f>
        <v>1</v>
      </c>
      <c r="AP152" t="b">
        <f>H152='15.02.2022 Смета'!G155</f>
        <v>1</v>
      </c>
    </row>
    <row r="153" spans="1:42" x14ac:dyDescent="0.25">
      <c r="A153" s="106"/>
      <c r="B153" s="96"/>
      <c r="C153" s="97"/>
      <c r="D153" s="179" t="s">
        <v>852</v>
      </c>
      <c r="E153" s="99"/>
      <c r="F153" s="99"/>
      <c r="G153" s="99"/>
      <c r="H153" s="99"/>
      <c r="I153" s="99"/>
      <c r="J153" s="99"/>
      <c r="K153" s="99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2"/>
      <c r="AE153" s="79"/>
      <c r="AF153" s="79"/>
      <c r="AG153" s="153"/>
      <c r="AH153" s="151"/>
      <c r="AI153" s="151"/>
      <c r="AJ153" s="164"/>
      <c r="AM153" t="b">
        <f>D153='15.02.2022 Смета'!D156</f>
        <v>1</v>
      </c>
      <c r="AN153" t="b">
        <f>F153='15.02.2022 Смета'!E156</f>
        <v>1</v>
      </c>
      <c r="AO153" t="b">
        <f>G153='15.02.2022 Смета'!F156</f>
        <v>1</v>
      </c>
      <c r="AP153" t="b">
        <f>H153='15.02.2022 Смета'!G156</f>
        <v>1</v>
      </c>
    </row>
    <row r="154" spans="1:42" ht="27.6" customHeight="1" x14ac:dyDescent="0.25">
      <c r="A154" s="108">
        <v>128</v>
      </c>
      <c r="B154" s="8" t="s">
        <v>205</v>
      </c>
      <c r="C154" s="21" t="s">
        <v>140</v>
      </c>
      <c r="D154" s="22" t="s">
        <v>581</v>
      </c>
      <c r="E154" s="21" t="s">
        <v>496</v>
      </c>
      <c r="F154" s="35">
        <v>44666</v>
      </c>
      <c r="G154" s="35">
        <v>44668</v>
      </c>
      <c r="H154" s="21" t="s">
        <v>301</v>
      </c>
      <c r="I154" s="22" t="s">
        <v>496</v>
      </c>
      <c r="J154" s="35">
        <v>44666</v>
      </c>
      <c r="K154" s="35">
        <v>44668</v>
      </c>
      <c r="L154" s="10"/>
      <c r="M154" s="10">
        <v>3400</v>
      </c>
      <c r="N154" s="10">
        <f t="shared" si="24"/>
        <v>0</v>
      </c>
      <c r="O154" s="10"/>
      <c r="P154" s="10">
        <v>2900</v>
      </c>
      <c r="Q154" s="10">
        <f t="shared" si="25"/>
        <v>0</v>
      </c>
      <c r="R154" s="10"/>
      <c r="S154" s="10">
        <v>2800</v>
      </c>
      <c r="T154" s="10">
        <f t="shared" si="26"/>
        <v>0</v>
      </c>
      <c r="U154" s="10">
        <v>6</v>
      </c>
      <c r="V154" s="10">
        <v>150</v>
      </c>
      <c r="W154" s="10">
        <f t="shared" ref="W154:W229" si="29">U154*V154</f>
        <v>900</v>
      </c>
      <c r="X154" s="10">
        <v>6</v>
      </c>
      <c r="Y154" s="10">
        <v>150</v>
      </c>
      <c r="Z154" s="10">
        <f t="shared" ref="Z154:Z229" si="30">X154*Y154</f>
        <v>900</v>
      </c>
      <c r="AA154" s="10">
        <v>6</v>
      </c>
      <c r="AB154" s="10">
        <v>150</v>
      </c>
      <c r="AC154" s="10">
        <f t="shared" ref="AC154:AC229" si="31">AA154*AB154</f>
        <v>900</v>
      </c>
      <c r="AD154" s="11">
        <v>18</v>
      </c>
      <c r="AE154" s="26">
        <v>7</v>
      </c>
      <c r="AF154" s="7">
        <f t="shared" si="27"/>
        <v>126</v>
      </c>
      <c r="AG154" s="152">
        <v>1</v>
      </c>
      <c r="AH154" s="145">
        <f t="shared" si="22"/>
        <v>36</v>
      </c>
      <c r="AI154" s="139">
        <f t="shared" si="28"/>
        <v>2826</v>
      </c>
      <c r="AJ154" s="118">
        <f t="shared" si="23"/>
        <v>2826</v>
      </c>
      <c r="AM154" t="b">
        <f>D154='15.02.2022 Смета'!D157</f>
        <v>1</v>
      </c>
      <c r="AN154" t="b">
        <f>F154='15.02.2022 Смета'!E157</f>
        <v>1</v>
      </c>
      <c r="AO154" t="b">
        <f>G154='15.02.2022 Смета'!F157</f>
        <v>1</v>
      </c>
      <c r="AP154" t="b">
        <f>H154='15.02.2022 Смета'!G157</f>
        <v>1</v>
      </c>
    </row>
    <row r="155" spans="1:42" ht="16.149999999999999" customHeight="1" x14ac:dyDescent="0.25">
      <c r="A155" s="108">
        <v>129</v>
      </c>
      <c r="B155" s="8" t="s">
        <v>205</v>
      </c>
      <c r="C155" s="21" t="s">
        <v>140</v>
      </c>
      <c r="D155" s="22" t="s">
        <v>582</v>
      </c>
      <c r="E155" s="21" t="s">
        <v>340</v>
      </c>
      <c r="F155" s="35">
        <v>44666</v>
      </c>
      <c r="G155" s="35">
        <v>44668</v>
      </c>
      <c r="H155" s="21" t="s">
        <v>301</v>
      </c>
      <c r="I155" s="22" t="s">
        <v>340</v>
      </c>
      <c r="J155" s="35">
        <v>44666</v>
      </c>
      <c r="K155" s="35">
        <v>44668</v>
      </c>
      <c r="L155" s="10"/>
      <c r="M155" s="10">
        <v>3400</v>
      </c>
      <c r="N155" s="10">
        <f t="shared" si="24"/>
        <v>0</v>
      </c>
      <c r="O155" s="10"/>
      <c r="P155" s="10">
        <v>2900</v>
      </c>
      <c r="Q155" s="10">
        <f t="shared" si="25"/>
        <v>0</v>
      </c>
      <c r="R155" s="10"/>
      <c r="S155" s="10">
        <v>2800</v>
      </c>
      <c r="T155" s="10">
        <f t="shared" si="26"/>
        <v>0</v>
      </c>
      <c r="U155" s="10">
        <v>4</v>
      </c>
      <c r="V155" s="10">
        <v>150</v>
      </c>
      <c r="W155" s="10">
        <f t="shared" si="29"/>
        <v>600</v>
      </c>
      <c r="X155" s="10">
        <v>4</v>
      </c>
      <c r="Y155" s="10">
        <v>150</v>
      </c>
      <c r="Z155" s="10">
        <f t="shared" si="30"/>
        <v>600</v>
      </c>
      <c r="AA155" s="10">
        <v>4</v>
      </c>
      <c r="AB155" s="10">
        <v>150</v>
      </c>
      <c r="AC155" s="10">
        <f t="shared" si="31"/>
        <v>600</v>
      </c>
      <c r="AD155" s="11">
        <v>12</v>
      </c>
      <c r="AE155" s="26">
        <v>7</v>
      </c>
      <c r="AF155" s="7">
        <f t="shared" si="27"/>
        <v>84</v>
      </c>
      <c r="AG155" s="152">
        <v>1</v>
      </c>
      <c r="AH155" s="145">
        <f t="shared" si="22"/>
        <v>24</v>
      </c>
      <c r="AI155" s="139">
        <f t="shared" si="28"/>
        <v>1884</v>
      </c>
      <c r="AJ155" s="118">
        <f t="shared" si="23"/>
        <v>1884</v>
      </c>
      <c r="AM155" t="b">
        <f>D155='15.02.2022 Смета'!D158</f>
        <v>1</v>
      </c>
      <c r="AN155" t="b">
        <f>F155='15.02.2022 Смета'!E158</f>
        <v>1</v>
      </c>
      <c r="AO155" t="b">
        <f>G155='15.02.2022 Смета'!F158</f>
        <v>1</v>
      </c>
      <c r="AP155" t="b">
        <f>H155='15.02.2022 Смета'!G158</f>
        <v>1</v>
      </c>
    </row>
    <row r="156" spans="1:42" ht="13.9" customHeight="1" x14ac:dyDescent="0.25">
      <c r="A156" s="106"/>
      <c r="B156" s="96"/>
      <c r="C156" s="97"/>
      <c r="D156" s="179" t="s">
        <v>853</v>
      </c>
      <c r="E156" s="99"/>
      <c r="F156" s="99"/>
      <c r="G156" s="99"/>
      <c r="H156" s="99"/>
      <c r="I156" s="99"/>
      <c r="J156" s="99"/>
      <c r="K156" s="99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2"/>
      <c r="AE156" s="79"/>
      <c r="AF156" s="79"/>
      <c r="AG156" s="153"/>
      <c r="AH156" s="151"/>
      <c r="AI156" s="151"/>
      <c r="AJ156" s="164"/>
      <c r="AM156" t="b">
        <f>D156='15.02.2022 Смета'!D159</f>
        <v>1</v>
      </c>
      <c r="AN156" t="b">
        <f>F156='15.02.2022 Смета'!E159</f>
        <v>1</v>
      </c>
      <c r="AO156" t="b">
        <f>G156='15.02.2022 Смета'!F159</f>
        <v>1</v>
      </c>
      <c r="AP156" t="b">
        <f>H156='15.02.2022 Смета'!G159</f>
        <v>1</v>
      </c>
    </row>
    <row r="157" spans="1:42" ht="16.149999999999999" customHeight="1" x14ac:dyDescent="0.25">
      <c r="A157" s="108">
        <v>130</v>
      </c>
      <c r="B157" s="16" t="s">
        <v>217</v>
      </c>
      <c r="C157" s="21" t="s">
        <v>131</v>
      </c>
      <c r="D157" s="22" t="s">
        <v>583</v>
      </c>
      <c r="E157" s="21" t="s">
        <v>503</v>
      </c>
      <c r="F157" s="35">
        <v>44653</v>
      </c>
      <c r="G157" s="35">
        <v>44655</v>
      </c>
      <c r="H157" s="21" t="s">
        <v>301</v>
      </c>
      <c r="I157" s="22" t="s">
        <v>503</v>
      </c>
      <c r="J157" s="35">
        <v>44653</v>
      </c>
      <c r="K157" s="35">
        <v>44655</v>
      </c>
      <c r="L157" s="17"/>
      <c r="M157" s="10">
        <v>3400</v>
      </c>
      <c r="N157" s="10">
        <f t="shared" si="24"/>
        <v>0</v>
      </c>
      <c r="O157" s="17"/>
      <c r="P157" s="10">
        <v>2900</v>
      </c>
      <c r="Q157" s="10">
        <f t="shared" si="25"/>
        <v>0</v>
      </c>
      <c r="R157" s="17"/>
      <c r="S157" s="10">
        <v>2800</v>
      </c>
      <c r="T157" s="10">
        <f t="shared" si="26"/>
        <v>0</v>
      </c>
      <c r="U157" s="17">
        <v>2</v>
      </c>
      <c r="V157" s="10">
        <v>150</v>
      </c>
      <c r="W157" s="10">
        <f t="shared" si="29"/>
        <v>300</v>
      </c>
      <c r="X157" s="17">
        <v>2</v>
      </c>
      <c r="Y157" s="10">
        <v>150</v>
      </c>
      <c r="Z157" s="10">
        <f t="shared" si="30"/>
        <v>300</v>
      </c>
      <c r="AA157" s="17">
        <v>2</v>
      </c>
      <c r="AB157" s="10">
        <v>150</v>
      </c>
      <c r="AC157" s="10">
        <f t="shared" si="31"/>
        <v>300</v>
      </c>
      <c r="AD157" s="19"/>
      <c r="AE157" s="26">
        <v>7</v>
      </c>
      <c r="AF157" s="7">
        <f t="shared" si="27"/>
        <v>0</v>
      </c>
      <c r="AG157" s="152">
        <v>1</v>
      </c>
      <c r="AH157" s="139">
        <f t="shared" ref="AH157:AH232" si="32">L157+O157+R157+U157+X157+AA157+AD157</f>
        <v>6</v>
      </c>
      <c r="AI157" s="139">
        <f t="shared" si="28"/>
        <v>900</v>
      </c>
      <c r="AJ157" s="109">
        <f t="shared" ref="AJ157:AJ232" si="33">N157+Q157+T157+W157+Z157+AC157+AF157</f>
        <v>900</v>
      </c>
      <c r="AM157" t="b">
        <f>D157='15.02.2022 Смета'!D160</f>
        <v>1</v>
      </c>
      <c r="AN157" t="b">
        <f>F157='15.02.2022 Смета'!E160</f>
        <v>1</v>
      </c>
      <c r="AO157" t="b">
        <f>G157='15.02.2022 Смета'!F160</f>
        <v>1</v>
      </c>
      <c r="AP157" t="b">
        <f>H157='15.02.2022 Смета'!G160</f>
        <v>1</v>
      </c>
    </row>
    <row r="158" spans="1:42" ht="27" customHeight="1" x14ac:dyDescent="0.25">
      <c r="A158" s="108">
        <v>131</v>
      </c>
      <c r="B158" s="16" t="s">
        <v>217</v>
      </c>
      <c r="C158" s="21" t="s">
        <v>131</v>
      </c>
      <c r="D158" s="22" t="s">
        <v>584</v>
      </c>
      <c r="E158" s="21" t="s">
        <v>1009</v>
      </c>
      <c r="F158" s="35">
        <v>44696</v>
      </c>
      <c r="G158" s="35">
        <v>44698</v>
      </c>
      <c r="H158" s="21" t="s">
        <v>301</v>
      </c>
      <c r="I158" s="22" t="s">
        <v>716</v>
      </c>
      <c r="J158" s="35">
        <v>44696</v>
      </c>
      <c r="K158" s="35">
        <v>44698</v>
      </c>
      <c r="L158" s="17"/>
      <c r="M158" s="10">
        <v>3400</v>
      </c>
      <c r="N158" s="10">
        <f t="shared" si="24"/>
        <v>0</v>
      </c>
      <c r="O158" s="17"/>
      <c r="P158" s="10">
        <v>2900</v>
      </c>
      <c r="Q158" s="10">
        <f t="shared" si="25"/>
        <v>0</v>
      </c>
      <c r="R158" s="17"/>
      <c r="S158" s="10">
        <v>2800</v>
      </c>
      <c r="T158" s="10">
        <f t="shared" si="26"/>
        <v>0</v>
      </c>
      <c r="U158" s="17">
        <v>8</v>
      </c>
      <c r="V158" s="10">
        <v>150</v>
      </c>
      <c r="W158" s="10">
        <f t="shared" si="29"/>
        <v>1200</v>
      </c>
      <c r="X158" s="17">
        <v>8</v>
      </c>
      <c r="Y158" s="10">
        <v>150</v>
      </c>
      <c r="Z158" s="10">
        <f t="shared" si="30"/>
        <v>1200</v>
      </c>
      <c r="AA158" s="17">
        <v>8</v>
      </c>
      <c r="AB158" s="10">
        <v>150</v>
      </c>
      <c r="AC158" s="10">
        <f t="shared" si="31"/>
        <v>1200</v>
      </c>
      <c r="AD158" s="19">
        <v>24</v>
      </c>
      <c r="AE158" s="26">
        <v>7</v>
      </c>
      <c r="AF158" s="7">
        <f t="shared" si="27"/>
        <v>168</v>
      </c>
      <c r="AG158" s="152">
        <v>1</v>
      </c>
      <c r="AH158" s="139">
        <f t="shared" si="32"/>
        <v>48</v>
      </c>
      <c r="AI158" s="139">
        <f t="shared" si="28"/>
        <v>3768</v>
      </c>
      <c r="AJ158" s="109">
        <f t="shared" si="33"/>
        <v>3768</v>
      </c>
      <c r="AM158" t="b">
        <f>D158='15.02.2022 Смета'!D161</f>
        <v>1</v>
      </c>
      <c r="AN158" t="b">
        <f>F158='15.02.2022 Смета'!E161</f>
        <v>1</v>
      </c>
      <c r="AO158" t="b">
        <f>G158='15.02.2022 Смета'!F161</f>
        <v>1</v>
      </c>
      <c r="AP158" t="b">
        <f>H158='15.02.2022 Смета'!G161</f>
        <v>1</v>
      </c>
    </row>
    <row r="159" spans="1:42" x14ac:dyDescent="0.25">
      <c r="A159" s="106"/>
      <c r="B159" s="96"/>
      <c r="C159" s="97"/>
      <c r="D159" s="179" t="s">
        <v>854</v>
      </c>
      <c r="E159" s="99"/>
      <c r="F159" s="99"/>
      <c r="G159" s="99"/>
      <c r="H159" s="99"/>
      <c r="I159" s="99"/>
      <c r="J159" s="99"/>
      <c r="K159" s="99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2"/>
      <c r="AE159" s="79"/>
      <c r="AF159" s="79"/>
      <c r="AG159" s="153"/>
      <c r="AH159" s="151"/>
      <c r="AI159" s="151"/>
      <c r="AJ159" s="164"/>
      <c r="AM159" t="b">
        <f>D159='15.02.2022 Смета'!D162</f>
        <v>1</v>
      </c>
      <c r="AN159" t="b">
        <f>F159='15.02.2022 Смета'!E162</f>
        <v>1</v>
      </c>
      <c r="AO159" t="b">
        <f>G159='15.02.2022 Смета'!F162</f>
        <v>1</v>
      </c>
      <c r="AP159" t="b">
        <f>H159='15.02.2022 Смета'!G162</f>
        <v>1</v>
      </c>
    </row>
    <row r="160" spans="1:42" ht="16.149999999999999" customHeight="1" x14ac:dyDescent="0.25">
      <c r="A160" s="108">
        <v>132</v>
      </c>
      <c r="B160" s="8" t="s">
        <v>212</v>
      </c>
      <c r="C160" s="21" t="s">
        <v>245</v>
      </c>
      <c r="D160" s="22" t="s">
        <v>585</v>
      </c>
      <c r="E160" s="21" t="s">
        <v>330</v>
      </c>
      <c r="F160" s="35">
        <v>44582</v>
      </c>
      <c r="G160" s="35">
        <v>44584</v>
      </c>
      <c r="H160" s="21" t="s">
        <v>299</v>
      </c>
      <c r="I160" s="22" t="s">
        <v>330</v>
      </c>
      <c r="J160" s="35">
        <v>44582</v>
      </c>
      <c r="K160" s="35">
        <v>44584</v>
      </c>
      <c r="L160" s="10"/>
      <c r="M160" s="10">
        <v>3400</v>
      </c>
      <c r="N160" s="10">
        <f t="shared" si="24"/>
        <v>0</v>
      </c>
      <c r="O160" s="10"/>
      <c r="P160" s="10">
        <v>2900</v>
      </c>
      <c r="Q160" s="10">
        <f t="shared" si="25"/>
        <v>0</v>
      </c>
      <c r="R160" s="10"/>
      <c r="S160" s="10">
        <v>2800</v>
      </c>
      <c r="T160" s="10">
        <f t="shared" si="26"/>
        <v>0</v>
      </c>
      <c r="U160" s="10">
        <v>10</v>
      </c>
      <c r="V160" s="10">
        <v>150</v>
      </c>
      <c r="W160" s="10">
        <f t="shared" si="29"/>
        <v>1500</v>
      </c>
      <c r="X160" s="10">
        <v>10</v>
      </c>
      <c r="Y160" s="10">
        <v>150</v>
      </c>
      <c r="Z160" s="10">
        <f t="shared" si="30"/>
        <v>1500</v>
      </c>
      <c r="AA160" s="10">
        <v>10</v>
      </c>
      <c r="AB160" s="10">
        <v>150</v>
      </c>
      <c r="AC160" s="10">
        <f t="shared" si="31"/>
        <v>1500</v>
      </c>
      <c r="AD160" s="11"/>
      <c r="AE160" s="26">
        <v>7</v>
      </c>
      <c r="AF160" s="7">
        <f t="shared" si="27"/>
        <v>0</v>
      </c>
      <c r="AG160" s="152">
        <v>1</v>
      </c>
      <c r="AH160" s="139">
        <f t="shared" si="32"/>
        <v>30</v>
      </c>
      <c r="AI160" s="139">
        <f t="shared" si="28"/>
        <v>4500</v>
      </c>
      <c r="AJ160" s="109">
        <f t="shared" si="33"/>
        <v>4500</v>
      </c>
      <c r="AM160" t="b">
        <f>D160='15.02.2022 Смета'!D163</f>
        <v>1</v>
      </c>
      <c r="AN160" t="b">
        <f>F160='15.02.2022 Смета'!E163</f>
        <v>1</v>
      </c>
      <c r="AO160" t="b">
        <f>G160='15.02.2022 Смета'!F163</f>
        <v>1</v>
      </c>
      <c r="AP160" t="b">
        <f>H160='15.02.2022 Смета'!G163</f>
        <v>1</v>
      </c>
    </row>
    <row r="161" spans="1:42" ht="16.149999999999999" customHeight="1" x14ac:dyDescent="0.25">
      <c r="A161" s="108">
        <v>133</v>
      </c>
      <c r="B161" s="8" t="s">
        <v>212</v>
      </c>
      <c r="C161" s="21" t="s">
        <v>245</v>
      </c>
      <c r="D161" s="22" t="s">
        <v>174</v>
      </c>
      <c r="E161" s="21" t="s">
        <v>473</v>
      </c>
      <c r="F161" s="35">
        <v>44589</v>
      </c>
      <c r="G161" s="35">
        <v>44591</v>
      </c>
      <c r="H161" s="21" t="s">
        <v>299</v>
      </c>
      <c r="I161" s="22" t="s">
        <v>473</v>
      </c>
      <c r="J161" s="35">
        <v>44589</v>
      </c>
      <c r="K161" s="35">
        <v>44591</v>
      </c>
      <c r="L161" s="10"/>
      <c r="M161" s="10">
        <v>3400</v>
      </c>
      <c r="N161" s="10">
        <f t="shared" si="24"/>
        <v>0</v>
      </c>
      <c r="O161" s="10"/>
      <c r="P161" s="10">
        <v>2900</v>
      </c>
      <c r="Q161" s="10">
        <f t="shared" si="25"/>
        <v>0</v>
      </c>
      <c r="R161" s="10"/>
      <c r="S161" s="10">
        <v>2800</v>
      </c>
      <c r="T161" s="10">
        <f t="shared" si="26"/>
        <v>0</v>
      </c>
      <c r="U161" s="10">
        <v>10</v>
      </c>
      <c r="V161" s="10">
        <v>150</v>
      </c>
      <c r="W161" s="10">
        <f t="shared" si="29"/>
        <v>1500</v>
      </c>
      <c r="X161" s="10">
        <v>10</v>
      </c>
      <c r="Y161" s="10">
        <v>150</v>
      </c>
      <c r="Z161" s="10">
        <f t="shared" si="30"/>
        <v>1500</v>
      </c>
      <c r="AA161" s="10">
        <v>20</v>
      </c>
      <c r="AB161" s="10">
        <v>150</v>
      </c>
      <c r="AC161" s="10">
        <f t="shared" si="31"/>
        <v>3000</v>
      </c>
      <c r="AD161" s="11"/>
      <c r="AE161" s="26">
        <v>7</v>
      </c>
      <c r="AF161" s="7">
        <f t="shared" si="27"/>
        <v>0</v>
      </c>
      <c r="AG161" s="152">
        <v>1</v>
      </c>
      <c r="AH161" s="139">
        <f t="shared" si="32"/>
        <v>40</v>
      </c>
      <c r="AI161" s="139">
        <f t="shared" si="28"/>
        <v>6000</v>
      </c>
      <c r="AJ161" s="109">
        <f t="shared" si="33"/>
        <v>6000</v>
      </c>
      <c r="AM161" t="b">
        <f>D161='15.02.2022 Смета'!D164</f>
        <v>1</v>
      </c>
      <c r="AN161" t="b">
        <f>F161='15.02.2022 Смета'!E164</f>
        <v>1</v>
      </c>
      <c r="AO161" t="b">
        <f>G161='15.02.2022 Смета'!F164</f>
        <v>1</v>
      </c>
      <c r="AP161" t="b">
        <f>H161='15.02.2022 Смета'!G164</f>
        <v>1</v>
      </c>
    </row>
    <row r="162" spans="1:42" ht="16.149999999999999" customHeight="1" x14ac:dyDescent="0.25">
      <c r="A162" s="108">
        <v>134</v>
      </c>
      <c r="B162" s="8" t="s">
        <v>212</v>
      </c>
      <c r="C162" s="21" t="s">
        <v>245</v>
      </c>
      <c r="D162" s="22" t="s">
        <v>174</v>
      </c>
      <c r="E162" s="21" t="s">
        <v>494</v>
      </c>
      <c r="F162" s="35">
        <v>44589</v>
      </c>
      <c r="G162" s="35">
        <v>44590</v>
      </c>
      <c r="H162" s="21" t="s">
        <v>299</v>
      </c>
      <c r="I162" s="22" t="s">
        <v>494</v>
      </c>
      <c r="J162" s="35">
        <v>44589</v>
      </c>
      <c r="K162" s="35">
        <v>44590</v>
      </c>
      <c r="L162" s="10"/>
      <c r="M162" s="10">
        <v>3400</v>
      </c>
      <c r="N162" s="10">
        <f t="shared" si="24"/>
        <v>0</v>
      </c>
      <c r="O162" s="10"/>
      <c r="P162" s="10">
        <v>2900</v>
      </c>
      <c r="Q162" s="10">
        <f t="shared" si="25"/>
        <v>0</v>
      </c>
      <c r="R162" s="10"/>
      <c r="S162" s="10">
        <v>2800</v>
      </c>
      <c r="T162" s="10">
        <f t="shared" si="26"/>
        <v>0</v>
      </c>
      <c r="U162" s="10">
        <v>11</v>
      </c>
      <c r="V162" s="10">
        <v>150</v>
      </c>
      <c r="W162" s="10">
        <f t="shared" si="29"/>
        <v>1650</v>
      </c>
      <c r="X162" s="10">
        <v>11</v>
      </c>
      <c r="Y162" s="10">
        <v>150</v>
      </c>
      <c r="Z162" s="10">
        <f t="shared" si="30"/>
        <v>1650</v>
      </c>
      <c r="AA162" s="10">
        <v>22</v>
      </c>
      <c r="AB162" s="10">
        <v>150</v>
      </c>
      <c r="AC162" s="10">
        <f t="shared" si="31"/>
        <v>3300</v>
      </c>
      <c r="AD162" s="11"/>
      <c r="AE162" s="26">
        <v>7</v>
      </c>
      <c r="AF162" s="7">
        <f t="shared" si="27"/>
        <v>0</v>
      </c>
      <c r="AG162" s="152">
        <v>1</v>
      </c>
      <c r="AH162" s="139">
        <f t="shared" si="32"/>
        <v>44</v>
      </c>
      <c r="AI162" s="139">
        <f t="shared" si="28"/>
        <v>6600</v>
      </c>
      <c r="AJ162" s="109">
        <f t="shared" si="33"/>
        <v>6600</v>
      </c>
      <c r="AM162" t="b">
        <f>D162='15.02.2022 Смета'!D165</f>
        <v>1</v>
      </c>
      <c r="AN162" t="b">
        <f>F162='15.02.2022 Смета'!E165</f>
        <v>1</v>
      </c>
      <c r="AO162" t="b">
        <f>G162='15.02.2022 Смета'!F165</f>
        <v>1</v>
      </c>
      <c r="AP162" t="b">
        <f>H162='15.02.2022 Смета'!G165</f>
        <v>1</v>
      </c>
    </row>
    <row r="163" spans="1:42" ht="16.149999999999999" customHeight="1" x14ac:dyDescent="0.25">
      <c r="A163" s="108">
        <v>135</v>
      </c>
      <c r="B163" s="8" t="s">
        <v>212</v>
      </c>
      <c r="C163" s="21" t="s">
        <v>245</v>
      </c>
      <c r="D163" s="22" t="s">
        <v>174</v>
      </c>
      <c r="E163" s="21" t="s">
        <v>472</v>
      </c>
      <c r="F163" s="35">
        <v>44596</v>
      </c>
      <c r="G163" s="35">
        <v>44598</v>
      </c>
      <c r="H163" s="21" t="s">
        <v>299</v>
      </c>
      <c r="I163" s="22" t="s">
        <v>472</v>
      </c>
      <c r="J163" s="35">
        <v>44596</v>
      </c>
      <c r="K163" s="35">
        <v>44598</v>
      </c>
      <c r="L163" s="10"/>
      <c r="M163" s="10">
        <v>3400</v>
      </c>
      <c r="N163" s="10">
        <f t="shared" si="24"/>
        <v>0</v>
      </c>
      <c r="O163" s="10"/>
      <c r="P163" s="10">
        <v>2900</v>
      </c>
      <c r="Q163" s="10">
        <f t="shared" si="25"/>
        <v>0</v>
      </c>
      <c r="R163" s="10"/>
      <c r="S163" s="10">
        <v>2800</v>
      </c>
      <c r="T163" s="10">
        <f t="shared" si="26"/>
        <v>0</v>
      </c>
      <c r="U163" s="10">
        <v>10</v>
      </c>
      <c r="V163" s="10">
        <v>150</v>
      </c>
      <c r="W163" s="10">
        <f t="shared" si="29"/>
        <v>1500</v>
      </c>
      <c r="X163" s="10">
        <v>10</v>
      </c>
      <c r="Y163" s="10">
        <v>150</v>
      </c>
      <c r="Z163" s="10">
        <f t="shared" si="30"/>
        <v>1500</v>
      </c>
      <c r="AA163" s="10">
        <v>20</v>
      </c>
      <c r="AB163" s="10">
        <v>150</v>
      </c>
      <c r="AC163" s="10">
        <f t="shared" si="31"/>
        <v>3000</v>
      </c>
      <c r="AD163" s="11"/>
      <c r="AE163" s="26">
        <v>7</v>
      </c>
      <c r="AF163" s="7">
        <f t="shared" si="27"/>
        <v>0</v>
      </c>
      <c r="AG163" s="152">
        <v>1</v>
      </c>
      <c r="AH163" s="139">
        <f t="shared" si="32"/>
        <v>40</v>
      </c>
      <c r="AI163" s="139">
        <f t="shared" si="28"/>
        <v>6000</v>
      </c>
      <c r="AJ163" s="109">
        <f t="shared" si="33"/>
        <v>6000</v>
      </c>
      <c r="AM163" t="b">
        <f>D163='15.02.2022 Смета'!D166</f>
        <v>1</v>
      </c>
      <c r="AN163" t="b">
        <f>F163='15.02.2022 Смета'!E166</f>
        <v>1</v>
      </c>
      <c r="AO163" t="b">
        <f>G163='15.02.2022 Смета'!F166</f>
        <v>1</v>
      </c>
      <c r="AP163" t="b">
        <f>H163='15.02.2022 Смета'!G166</f>
        <v>1</v>
      </c>
    </row>
    <row r="164" spans="1:42" ht="16.149999999999999" customHeight="1" x14ac:dyDescent="0.25">
      <c r="A164" s="108">
        <v>136</v>
      </c>
      <c r="B164" s="8" t="s">
        <v>212</v>
      </c>
      <c r="C164" s="21" t="s">
        <v>245</v>
      </c>
      <c r="D164" s="22" t="s">
        <v>174</v>
      </c>
      <c r="E164" s="21" t="s">
        <v>441</v>
      </c>
      <c r="F164" s="35">
        <v>44603</v>
      </c>
      <c r="G164" s="35">
        <v>44605</v>
      </c>
      <c r="H164" s="21" t="s">
        <v>312</v>
      </c>
      <c r="I164" s="22" t="s">
        <v>441</v>
      </c>
      <c r="J164" s="35">
        <v>44603</v>
      </c>
      <c r="K164" s="35">
        <v>44605</v>
      </c>
      <c r="L164" s="10"/>
      <c r="M164" s="10">
        <v>3400</v>
      </c>
      <c r="N164" s="10">
        <f t="shared" si="24"/>
        <v>0</v>
      </c>
      <c r="O164" s="10"/>
      <c r="P164" s="10">
        <v>2900</v>
      </c>
      <c r="Q164" s="10">
        <f t="shared" si="25"/>
        <v>0</v>
      </c>
      <c r="R164" s="10"/>
      <c r="S164" s="10">
        <v>2800</v>
      </c>
      <c r="T164" s="10">
        <f t="shared" si="26"/>
        <v>0</v>
      </c>
      <c r="U164" s="10">
        <v>11</v>
      </c>
      <c r="V164" s="10">
        <v>150</v>
      </c>
      <c r="W164" s="10">
        <f t="shared" si="29"/>
        <v>1650</v>
      </c>
      <c r="X164" s="10">
        <v>11</v>
      </c>
      <c r="Y164" s="10">
        <v>150</v>
      </c>
      <c r="Z164" s="10">
        <f t="shared" si="30"/>
        <v>1650</v>
      </c>
      <c r="AA164" s="10">
        <v>22</v>
      </c>
      <c r="AB164" s="10">
        <v>150</v>
      </c>
      <c r="AC164" s="10">
        <f t="shared" si="31"/>
        <v>3300</v>
      </c>
      <c r="AD164" s="11"/>
      <c r="AE164" s="26">
        <v>7</v>
      </c>
      <c r="AF164" s="7">
        <f t="shared" si="27"/>
        <v>0</v>
      </c>
      <c r="AG164" s="152">
        <v>1</v>
      </c>
      <c r="AH164" s="139">
        <f t="shared" si="32"/>
        <v>44</v>
      </c>
      <c r="AI164" s="139">
        <f t="shared" si="28"/>
        <v>6600</v>
      </c>
      <c r="AJ164" s="109">
        <f t="shared" si="33"/>
        <v>6600</v>
      </c>
      <c r="AM164" t="b">
        <f>D164='15.02.2022 Смета'!D167</f>
        <v>1</v>
      </c>
      <c r="AN164" t="b">
        <f>F164='15.02.2022 Смета'!E167</f>
        <v>1</v>
      </c>
      <c r="AO164" t="b">
        <f>G164='15.02.2022 Смета'!F167</f>
        <v>1</v>
      </c>
      <c r="AP164" t="b">
        <f>H164='15.02.2022 Смета'!G167</f>
        <v>1</v>
      </c>
    </row>
    <row r="165" spans="1:42" ht="16.149999999999999" customHeight="1" x14ac:dyDescent="0.25">
      <c r="A165" s="108">
        <v>137</v>
      </c>
      <c r="B165" s="8" t="s">
        <v>212</v>
      </c>
      <c r="C165" s="21" t="s">
        <v>245</v>
      </c>
      <c r="D165" s="22" t="s">
        <v>585</v>
      </c>
      <c r="E165" s="21" t="s">
        <v>329</v>
      </c>
      <c r="F165" s="35">
        <v>44631</v>
      </c>
      <c r="G165" s="35">
        <v>44632</v>
      </c>
      <c r="H165" s="21" t="s">
        <v>334</v>
      </c>
      <c r="I165" s="22" t="s">
        <v>329</v>
      </c>
      <c r="J165" s="35">
        <v>44631</v>
      </c>
      <c r="K165" s="35">
        <v>44632</v>
      </c>
      <c r="L165" s="10"/>
      <c r="M165" s="10">
        <v>3400</v>
      </c>
      <c r="N165" s="10">
        <f t="shared" si="24"/>
        <v>0</v>
      </c>
      <c r="O165" s="10"/>
      <c r="P165" s="10">
        <v>2900</v>
      </c>
      <c r="Q165" s="10">
        <f t="shared" si="25"/>
        <v>0</v>
      </c>
      <c r="R165" s="10"/>
      <c r="S165" s="10">
        <v>2800</v>
      </c>
      <c r="T165" s="10">
        <f t="shared" si="26"/>
        <v>0</v>
      </c>
      <c r="U165" s="10">
        <v>10</v>
      </c>
      <c r="V165" s="10">
        <v>150</v>
      </c>
      <c r="W165" s="10">
        <f t="shared" si="29"/>
        <v>1500</v>
      </c>
      <c r="X165" s="10">
        <v>10</v>
      </c>
      <c r="Y165" s="10">
        <v>150</v>
      </c>
      <c r="Z165" s="10">
        <f t="shared" si="30"/>
        <v>1500</v>
      </c>
      <c r="AA165" s="10">
        <v>20</v>
      </c>
      <c r="AB165" s="10">
        <v>150</v>
      </c>
      <c r="AC165" s="10">
        <f t="shared" si="31"/>
        <v>3000</v>
      </c>
      <c r="AD165" s="11"/>
      <c r="AE165" s="26">
        <v>7</v>
      </c>
      <c r="AF165" s="7">
        <f t="shared" si="27"/>
        <v>0</v>
      </c>
      <c r="AG165" s="152">
        <v>1</v>
      </c>
      <c r="AH165" s="139">
        <f t="shared" si="32"/>
        <v>40</v>
      </c>
      <c r="AI165" s="139">
        <f t="shared" si="28"/>
        <v>6000</v>
      </c>
      <c r="AJ165" s="109">
        <f t="shared" si="33"/>
        <v>6000</v>
      </c>
      <c r="AM165" t="b">
        <f>D165='15.02.2022 Смета'!D168</f>
        <v>1</v>
      </c>
      <c r="AN165" t="b">
        <f>F165='15.02.2022 Смета'!E168</f>
        <v>1</v>
      </c>
      <c r="AO165" t="b">
        <f>G165='15.02.2022 Смета'!F168</f>
        <v>1</v>
      </c>
      <c r="AP165" t="b">
        <f>H165='15.02.2022 Смета'!G168</f>
        <v>1</v>
      </c>
    </row>
    <row r="166" spans="1:42" ht="16.149999999999999" customHeight="1" x14ac:dyDescent="0.25">
      <c r="A166" s="108">
        <v>138</v>
      </c>
      <c r="B166" s="8" t="s">
        <v>212</v>
      </c>
      <c r="C166" s="21" t="s">
        <v>245</v>
      </c>
      <c r="D166" s="22" t="s">
        <v>174</v>
      </c>
      <c r="E166" s="21" t="s">
        <v>322</v>
      </c>
      <c r="F166" s="35">
        <v>44638</v>
      </c>
      <c r="G166" s="35">
        <v>44640</v>
      </c>
      <c r="H166" s="21" t="s">
        <v>312</v>
      </c>
      <c r="I166" s="22" t="s">
        <v>322</v>
      </c>
      <c r="J166" s="35">
        <v>44638</v>
      </c>
      <c r="K166" s="35">
        <v>44640</v>
      </c>
      <c r="L166" s="10"/>
      <c r="M166" s="10">
        <v>3400</v>
      </c>
      <c r="N166" s="10">
        <f t="shared" si="24"/>
        <v>0</v>
      </c>
      <c r="O166" s="10"/>
      <c r="P166" s="10">
        <v>2900</v>
      </c>
      <c r="Q166" s="10">
        <f t="shared" si="25"/>
        <v>0</v>
      </c>
      <c r="R166" s="10"/>
      <c r="S166" s="10">
        <v>2800</v>
      </c>
      <c r="T166" s="10">
        <f t="shared" si="26"/>
        <v>0</v>
      </c>
      <c r="U166" s="10">
        <v>12</v>
      </c>
      <c r="V166" s="10">
        <v>150</v>
      </c>
      <c r="W166" s="10">
        <f t="shared" si="29"/>
        <v>1800</v>
      </c>
      <c r="X166" s="10">
        <v>12</v>
      </c>
      <c r="Y166" s="10">
        <v>150</v>
      </c>
      <c r="Z166" s="10">
        <f t="shared" si="30"/>
        <v>1800</v>
      </c>
      <c r="AA166" s="10">
        <v>24</v>
      </c>
      <c r="AB166" s="10">
        <v>150</v>
      </c>
      <c r="AC166" s="10">
        <f t="shared" si="31"/>
        <v>3600</v>
      </c>
      <c r="AD166" s="11"/>
      <c r="AE166" s="26">
        <v>7</v>
      </c>
      <c r="AF166" s="7">
        <f t="shared" si="27"/>
        <v>0</v>
      </c>
      <c r="AG166" s="152">
        <v>1</v>
      </c>
      <c r="AH166" s="139">
        <f t="shared" si="32"/>
        <v>48</v>
      </c>
      <c r="AI166" s="139">
        <f t="shared" si="28"/>
        <v>7200</v>
      </c>
      <c r="AJ166" s="109">
        <f t="shared" si="33"/>
        <v>7200</v>
      </c>
      <c r="AM166" t="b">
        <f>D166='15.02.2022 Смета'!D169</f>
        <v>1</v>
      </c>
      <c r="AN166" t="b">
        <f>F166='15.02.2022 Смета'!E169</f>
        <v>1</v>
      </c>
      <c r="AO166" t="b">
        <f>G166='15.02.2022 Смета'!F169</f>
        <v>1</v>
      </c>
      <c r="AP166" t="b">
        <f>H166='15.02.2022 Смета'!G169</f>
        <v>1</v>
      </c>
    </row>
    <row r="167" spans="1:42" ht="14.65" customHeight="1" x14ac:dyDescent="0.25">
      <c r="A167" s="106"/>
      <c r="B167" s="96"/>
      <c r="C167" s="97"/>
      <c r="D167" s="179" t="s">
        <v>923</v>
      </c>
      <c r="E167" s="99"/>
      <c r="F167" s="99"/>
      <c r="G167" s="99"/>
      <c r="H167" s="99"/>
      <c r="I167" s="99"/>
      <c r="J167" s="99"/>
      <c r="K167" s="99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2"/>
      <c r="AE167" s="79"/>
      <c r="AF167" s="79"/>
      <c r="AG167" s="153"/>
      <c r="AH167" s="151"/>
      <c r="AI167" s="151"/>
      <c r="AJ167" s="164"/>
      <c r="AM167" t="b">
        <f>D167='15.02.2022 Смета'!D170</f>
        <v>0</v>
      </c>
      <c r="AN167" t="b">
        <f>F167='15.02.2022 Смета'!E170</f>
        <v>1</v>
      </c>
      <c r="AO167" t="b">
        <f>G167='15.02.2022 Смета'!F170</f>
        <v>1</v>
      </c>
      <c r="AP167" t="b">
        <f>H167='15.02.2022 Смета'!G170</f>
        <v>1</v>
      </c>
    </row>
    <row r="168" spans="1:42" ht="16.149999999999999" customHeight="1" x14ac:dyDescent="0.25">
      <c r="A168" s="114">
        <v>139</v>
      </c>
      <c r="B168" s="8" t="s">
        <v>212</v>
      </c>
      <c r="C168" s="21" t="s">
        <v>211</v>
      </c>
      <c r="D168" s="22" t="s">
        <v>174</v>
      </c>
      <c r="E168" s="21" t="s">
        <v>322</v>
      </c>
      <c r="F168" s="35">
        <v>44631</v>
      </c>
      <c r="G168" s="35">
        <v>44633</v>
      </c>
      <c r="H168" s="21" t="s">
        <v>748</v>
      </c>
      <c r="I168" s="22" t="s">
        <v>322</v>
      </c>
      <c r="J168" s="35">
        <v>44631</v>
      </c>
      <c r="K168" s="35">
        <v>44633</v>
      </c>
      <c r="L168" s="10"/>
      <c r="M168" s="10">
        <v>3400</v>
      </c>
      <c r="N168" s="10">
        <f t="shared" si="24"/>
        <v>0</v>
      </c>
      <c r="O168" s="10"/>
      <c r="P168" s="10">
        <v>2900</v>
      </c>
      <c r="Q168" s="10">
        <f t="shared" si="25"/>
        <v>0</v>
      </c>
      <c r="R168" s="10"/>
      <c r="S168" s="10">
        <v>2800</v>
      </c>
      <c r="T168" s="10">
        <f t="shared" si="26"/>
        <v>0</v>
      </c>
      <c r="U168" s="10">
        <v>15</v>
      </c>
      <c r="V168" s="10">
        <v>150</v>
      </c>
      <c r="W168" s="10">
        <f t="shared" si="29"/>
        <v>2250</v>
      </c>
      <c r="X168" s="10">
        <v>15</v>
      </c>
      <c r="Y168" s="10">
        <v>150</v>
      </c>
      <c r="Z168" s="10">
        <f t="shared" si="30"/>
        <v>2250</v>
      </c>
      <c r="AA168" s="10">
        <v>30</v>
      </c>
      <c r="AB168" s="10">
        <v>150</v>
      </c>
      <c r="AC168" s="10">
        <f t="shared" si="31"/>
        <v>4500</v>
      </c>
      <c r="AD168" s="11"/>
      <c r="AE168" s="26">
        <v>7</v>
      </c>
      <c r="AF168" s="7">
        <f t="shared" si="27"/>
        <v>0</v>
      </c>
      <c r="AG168" s="152">
        <v>1</v>
      </c>
      <c r="AH168" s="139">
        <f t="shared" si="32"/>
        <v>60</v>
      </c>
      <c r="AI168" s="139">
        <f t="shared" si="28"/>
        <v>9000</v>
      </c>
      <c r="AJ168" s="109">
        <f t="shared" si="33"/>
        <v>9000</v>
      </c>
      <c r="AM168" t="b">
        <f>D168='15.02.2022 Смета'!D171</f>
        <v>1</v>
      </c>
      <c r="AN168" t="b">
        <f>F168='15.02.2022 Смета'!E171</f>
        <v>1</v>
      </c>
      <c r="AO168" t="b">
        <f>G168='15.02.2022 Смета'!F171</f>
        <v>1</v>
      </c>
      <c r="AP168" t="b">
        <f>H168='15.02.2022 Смета'!G171</f>
        <v>1</v>
      </c>
    </row>
    <row r="169" spans="1:42" ht="16.149999999999999" customHeight="1" x14ac:dyDescent="0.25">
      <c r="A169" s="108">
        <v>140</v>
      </c>
      <c r="B169" s="8" t="s">
        <v>212</v>
      </c>
      <c r="C169" s="21" t="s">
        <v>211</v>
      </c>
      <c r="D169" s="42" t="s">
        <v>586</v>
      </c>
      <c r="E169" s="44" t="s">
        <v>486</v>
      </c>
      <c r="F169" s="35">
        <v>44639</v>
      </c>
      <c r="G169" s="35">
        <v>44640</v>
      </c>
      <c r="H169" s="44" t="s">
        <v>301</v>
      </c>
      <c r="I169" s="42" t="s">
        <v>486</v>
      </c>
      <c r="J169" s="35">
        <v>44639</v>
      </c>
      <c r="K169" s="35">
        <v>44640</v>
      </c>
      <c r="L169" s="10"/>
      <c r="M169" s="10">
        <v>3400</v>
      </c>
      <c r="N169" s="10">
        <f t="shared" si="24"/>
        <v>0</v>
      </c>
      <c r="O169" s="10"/>
      <c r="P169" s="10">
        <v>2900</v>
      </c>
      <c r="Q169" s="10">
        <f t="shared" si="25"/>
        <v>0</v>
      </c>
      <c r="R169" s="10"/>
      <c r="S169" s="10">
        <v>2800</v>
      </c>
      <c r="T169" s="10">
        <f t="shared" si="26"/>
        <v>0</v>
      </c>
      <c r="U169" s="10">
        <v>10</v>
      </c>
      <c r="V169" s="10">
        <v>150</v>
      </c>
      <c r="W169" s="10">
        <f t="shared" si="29"/>
        <v>1500</v>
      </c>
      <c r="X169" s="10">
        <v>10</v>
      </c>
      <c r="Y169" s="10">
        <v>150</v>
      </c>
      <c r="Z169" s="10">
        <f t="shared" si="30"/>
        <v>1500</v>
      </c>
      <c r="AA169" s="10">
        <v>20</v>
      </c>
      <c r="AB169" s="10">
        <v>150</v>
      </c>
      <c r="AC169" s="10">
        <f t="shared" si="31"/>
        <v>3000</v>
      </c>
      <c r="AD169" s="11"/>
      <c r="AE169" s="26">
        <v>7</v>
      </c>
      <c r="AF169" s="7">
        <f t="shared" si="27"/>
        <v>0</v>
      </c>
      <c r="AG169" s="152">
        <v>1</v>
      </c>
      <c r="AH169" s="139">
        <f t="shared" si="32"/>
        <v>40</v>
      </c>
      <c r="AI169" s="139">
        <f t="shared" si="28"/>
        <v>6000</v>
      </c>
      <c r="AJ169" s="109">
        <f t="shared" si="33"/>
        <v>6000</v>
      </c>
      <c r="AM169" t="b">
        <f>D169='15.02.2022 Смета'!D172</f>
        <v>1</v>
      </c>
      <c r="AN169" t="b">
        <f>F169='15.02.2022 Смета'!E172</f>
        <v>1</v>
      </c>
      <c r="AO169" t="b">
        <f>G169='15.02.2022 Смета'!F172</f>
        <v>1</v>
      </c>
      <c r="AP169" t="b">
        <f>H169='15.02.2022 Смета'!G172</f>
        <v>1</v>
      </c>
    </row>
    <row r="170" spans="1:42" ht="16.149999999999999" customHeight="1" x14ac:dyDescent="0.25">
      <c r="A170" s="114">
        <v>141</v>
      </c>
      <c r="B170" s="8" t="s">
        <v>212</v>
      </c>
      <c r="C170" s="21" t="s">
        <v>211</v>
      </c>
      <c r="D170" s="22" t="s">
        <v>587</v>
      </c>
      <c r="E170" s="21" t="s">
        <v>322</v>
      </c>
      <c r="F170" s="35">
        <v>44680</v>
      </c>
      <c r="G170" s="35">
        <v>44682</v>
      </c>
      <c r="H170" s="21" t="s">
        <v>301</v>
      </c>
      <c r="I170" s="22" t="s">
        <v>322</v>
      </c>
      <c r="J170" s="35">
        <v>44680</v>
      </c>
      <c r="K170" s="35">
        <v>44682</v>
      </c>
      <c r="L170" s="10"/>
      <c r="M170" s="10">
        <v>3400</v>
      </c>
      <c r="N170" s="10">
        <f t="shared" si="24"/>
        <v>0</v>
      </c>
      <c r="O170" s="10"/>
      <c r="P170" s="10">
        <v>2900</v>
      </c>
      <c r="Q170" s="10">
        <f t="shared" si="25"/>
        <v>0</v>
      </c>
      <c r="R170" s="10"/>
      <c r="S170" s="10">
        <v>2800</v>
      </c>
      <c r="T170" s="10">
        <f t="shared" si="26"/>
        <v>0</v>
      </c>
      <c r="U170" s="10">
        <v>15</v>
      </c>
      <c r="V170" s="10">
        <v>150</v>
      </c>
      <c r="W170" s="10">
        <f t="shared" si="29"/>
        <v>2250</v>
      </c>
      <c r="X170" s="10">
        <v>15</v>
      </c>
      <c r="Y170" s="10">
        <v>150</v>
      </c>
      <c r="Z170" s="10">
        <f t="shared" si="30"/>
        <v>2250</v>
      </c>
      <c r="AA170" s="10">
        <v>30</v>
      </c>
      <c r="AB170" s="10">
        <v>150</v>
      </c>
      <c r="AC170" s="10">
        <f t="shared" si="31"/>
        <v>4500</v>
      </c>
      <c r="AD170" s="11">
        <v>60</v>
      </c>
      <c r="AE170" s="26">
        <v>7</v>
      </c>
      <c r="AF170" s="7">
        <f t="shared" si="27"/>
        <v>420</v>
      </c>
      <c r="AG170" s="152">
        <v>1</v>
      </c>
      <c r="AH170" s="139">
        <f t="shared" si="32"/>
        <v>120</v>
      </c>
      <c r="AI170" s="139">
        <f t="shared" si="28"/>
        <v>9420</v>
      </c>
      <c r="AJ170" s="109">
        <f t="shared" si="33"/>
        <v>9420</v>
      </c>
      <c r="AM170" t="b">
        <f>D170='15.02.2022 Смета'!D173</f>
        <v>1</v>
      </c>
      <c r="AN170" t="b">
        <f>F170='15.02.2022 Смета'!E173</f>
        <v>1</v>
      </c>
      <c r="AO170" t="b">
        <f>G170='15.02.2022 Смета'!F173</f>
        <v>1</v>
      </c>
      <c r="AP170" t="b">
        <f>H170='15.02.2022 Смета'!G173</f>
        <v>1</v>
      </c>
    </row>
    <row r="171" spans="1:42" ht="16.149999999999999" customHeight="1" x14ac:dyDescent="0.25">
      <c r="A171" s="108">
        <v>142</v>
      </c>
      <c r="B171" s="8" t="s">
        <v>212</v>
      </c>
      <c r="C171" s="21" t="s">
        <v>211</v>
      </c>
      <c r="D171" s="22" t="s">
        <v>60</v>
      </c>
      <c r="E171" s="21" t="s">
        <v>441</v>
      </c>
      <c r="F171" s="35">
        <v>44722</v>
      </c>
      <c r="G171" s="35">
        <v>44724</v>
      </c>
      <c r="H171" s="21" t="s">
        <v>301</v>
      </c>
      <c r="I171" s="22" t="s">
        <v>441</v>
      </c>
      <c r="J171" s="35">
        <v>44722</v>
      </c>
      <c r="K171" s="35">
        <v>44724</v>
      </c>
      <c r="L171" s="10">
        <v>1</v>
      </c>
      <c r="M171" s="10">
        <v>3400</v>
      </c>
      <c r="N171" s="10">
        <f t="shared" si="24"/>
        <v>3400</v>
      </c>
      <c r="O171" s="10">
        <v>1</v>
      </c>
      <c r="P171" s="10">
        <v>2900</v>
      </c>
      <c r="Q171" s="10">
        <f t="shared" si="25"/>
        <v>2900</v>
      </c>
      <c r="R171" s="10">
        <v>1</v>
      </c>
      <c r="S171" s="10">
        <v>2800</v>
      </c>
      <c r="T171" s="10">
        <f t="shared" si="26"/>
        <v>2800</v>
      </c>
      <c r="U171" s="10">
        <v>12</v>
      </c>
      <c r="V171" s="10">
        <v>150</v>
      </c>
      <c r="W171" s="10">
        <f t="shared" si="29"/>
        <v>1800</v>
      </c>
      <c r="X171" s="10">
        <v>12</v>
      </c>
      <c r="Y171" s="10">
        <v>150</v>
      </c>
      <c r="Z171" s="10">
        <f t="shared" si="30"/>
        <v>1800</v>
      </c>
      <c r="AA171" s="10">
        <v>24</v>
      </c>
      <c r="AB171" s="10">
        <v>150</v>
      </c>
      <c r="AC171" s="10">
        <f t="shared" si="31"/>
        <v>3600</v>
      </c>
      <c r="AD171" s="11">
        <v>51</v>
      </c>
      <c r="AE171" s="26">
        <v>7</v>
      </c>
      <c r="AF171" s="7">
        <f t="shared" si="27"/>
        <v>357</v>
      </c>
      <c r="AG171" s="152">
        <v>1</v>
      </c>
      <c r="AH171" s="139">
        <f t="shared" si="32"/>
        <v>102</v>
      </c>
      <c r="AI171" s="139">
        <f t="shared" si="28"/>
        <v>16657</v>
      </c>
      <c r="AJ171" s="109">
        <f t="shared" si="33"/>
        <v>16657</v>
      </c>
      <c r="AM171" t="b">
        <f>D171='15.02.2022 Смета'!D174</f>
        <v>1</v>
      </c>
      <c r="AN171" t="b">
        <f>F171='15.02.2022 Смета'!E174</f>
        <v>1</v>
      </c>
      <c r="AO171" t="b">
        <f>G171='15.02.2022 Смета'!F174</f>
        <v>1</v>
      </c>
      <c r="AP171" t="b">
        <f>H171='15.02.2022 Смета'!G174</f>
        <v>1</v>
      </c>
    </row>
    <row r="172" spans="1:42" ht="16.149999999999999" customHeight="1" x14ac:dyDescent="0.25">
      <c r="A172" s="114">
        <v>143</v>
      </c>
      <c r="B172" s="8" t="s">
        <v>212</v>
      </c>
      <c r="C172" s="21" t="s">
        <v>211</v>
      </c>
      <c r="D172" s="22" t="s">
        <v>588</v>
      </c>
      <c r="E172" s="21" t="s">
        <v>441</v>
      </c>
      <c r="F172" s="35">
        <v>44785</v>
      </c>
      <c r="G172" s="35">
        <v>44787</v>
      </c>
      <c r="H172" s="21" t="s">
        <v>301</v>
      </c>
      <c r="I172" s="22" t="s">
        <v>441</v>
      </c>
      <c r="J172" s="35">
        <v>44785</v>
      </c>
      <c r="K172" s="35">
        <v>44787</v>
      </c>
      <c r="L172" s="10"/>
      <c r="M172" s="10">
        <v>3400</v>
      </c>
      <c r="N172" s="10">
        <f t="shared" si="24"/>
        <v>0</v>
      </c>
      <c r="O172" s="10"/>
      <c r="P172" s="10">
        <v>2900</v>
      </c>
      <c r="Q172" s="10">
        <f t="shared" si="25"/>
        <v>0</v>
      </c>
      <c r="R172" s="10"/>
      <c r="S172" s="10">
        <v>2800</v>
      </c>
      <c r="T172" s="10">
        <f t="shared" si="26"/>
        <v>0</v>
      </c>
      <c r="U172" s="10">
        <v>12</v>
      </c>
      <c r="V172" s="10">
        <v>150</v>
      </c>
      <c r="W172" s="10">
        <f t="shared" si="29"/>
        <v>1800</v>
      </c>
      <c r="X172" s="10">
        <v>12</v>
      </c>
      <c r="Y172" s="10">
        <v>150</v>
      </c>
      <c r="Z172" s="10">
        <f t="shared" si="30"/>
        <v>1800</v>
      </c>
      <c r="AA172" s="10">
        <v>24</v>
      </c>
      <c r="AB172" s="10">
        <v>150</v>
      </c>
      <c r="AC172" s="10">
        <f t="shared" si="31"/>
        <v>3600</v>
      </c>
      <c r="AD172" s="11">
        <v>48</v>
      </c>
      <c r="AE172" s="26">
        <v>7</v>
      </c>
      <c r="AF172" s="7">
        <f t="shared" si="27"/>
        <v>336</v>
      </c>
      <c r="AG172" s="152">
        <v>1</v>
      </c>
      <c r="AH172" s="139">
        <f t="shared" si="32"/>
        <v>96</v>
      </c>
      <c r="AI172" s="139">
        <f t="shared" si="28"/>
        <v>7536</v>
      </c>
      <c r="AJ172" s="109">
        <f t="shared" si="33"/>
        <v>7536</v>
      </c>
      <c r="AM172" t="b">
        <f>D172='15.02.2022 Смета'!D175</f>
        <v>1</v>
      </c>
      <c r="AN172" t="b">
        <f>F172='15.02.2022 Смета'!E175</f>
        <v>1</v>
      </c>
      <c r="AO172" t="b">
        <f>G172='15.02.2022 Смета'!F175</f>
        <v>1</v>
      </c>
      <c r="AP172" t="b">
        <f>H172='15.02.2022 Смета'!G175</f>
        <v>1</v>
      </c>
    </row>
    <row r="173" spans="1:42" x14ac:dyDescent="0.25">
      <c r="A173" s="106"/>
      <c r="B173" s="96"/>
      <c r="C173" s="97"/>
      <c r="D173" s="179" t="s">
        <v>856</v>
      </c>
      <c r="E173" s="99"/>
      <c r="F173" s="99"/>
      <c r="G173" s="99"/>
      <c r="H173" s="99"/>
      <c r="I173" s="99"/>
      <c r="J173" s="99"/>
      <c r="K173" s="99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2"/>
      <c r="AE173" s="79"/>
      <c r="AF173" s="79"/>
      <c r="AG173" s="153"/>
      <c r="AH173" s="151"/>
      <c r="AI173" s="151"/>
      <c r="AJ173" s="164"/>
      <c r="AM173" t="b">
        <f>D173='15.02.2022 Смета'!D176</f>
        <v>1</v>
      </c>
      <c r="AN173" t="b">
        <f>F173='15.02.2022 Смета'!E176</f>
        <v>1</v>
      </c>
      <c r="AO173" t="b">
        <f>G173='15.02.2022 Смета'!F176</f>
        <v>1</v>
      </c>
      <c r="AP173" t="b">
        <f>H173='15.02.2022 Смета'!G176</f>
        <v>1</v>
      </c>
    </row>
    <row r="174" spans="1:42" ht="27" customHeight="1" x14ac:dyDescent="0.25">
      <c r="A174" s="108">
        <v>144</v>
      </c>
      <c r="B174" s="8" t="s">
        <v>218</v>
      </c>
      <c r="C174" s="21" t="s">
        <v>115</v>
      </c>
      <c r="D174" s="22" t="s">
        <v>173</v>
      </c>
      <c r="E174" s="21" t="s">
        <v>481</v>
      </c>
      <c r="F174" s="35">
        <v>44586</v>
      </c>
      <c r="G174" s="21" t="s">
        <v>98</v>
      </c>
      <c r="H174" s="21" t="s">
        <v>384</v>
      </c>
      <c r="I174" s="22" t="s">
        <v>481</v>
      </c>
      <c r="J174" s="35">
        <v>44586</v>
      </c>
      <c r="K174" s="21" t="s">
        <v>98</v>
      </c>
      <c r="L174" s="11"/>
      <c r="M174" s="10">
        <v>3400</v>
      </c>
      <c r="N174" s="10">
        <f t="shared" si="24"/>
        <v>0</v>
      </c>
      <c r="O174" s="10"/>
      <c r="P174" s="10">
        <v>2900</v>
      </c>
      <c r="Q174" s="10">
        <f t="shared" si="25"/>
        <v>0</v>
      </c>
      <c r="R174" s="10"/>
      <c r="S174" s="10">
        <v>2800</v>
      </c>
      <c r="T174" s="10">
        <f t="shared" si="26"/>
        <v>0</v>
      </c>
      <c r="U174" s="10">
        <v>12</v>
      </c>
      <c r="V174" s="10">
        <v>150</v>
      </c>
      <c r="W174" s="10">
        <f t="shared" si="29"/>
        <v>1800</v>
      </c>
      <c r="X174" s="10">
        <v>12</v>
      </c>
      <c r="Y174" s="10">
        <v>150</v>
      </c>
      <c r="Z174" s="10">
        <f t="shared" si="30"/>
        <v>1800</v>
      </c>
      <c r="AA174" s="10">
        <v>12</v>
      </c>
      <c r="AB174" s="10">
        <v>150</v>
      </c>
      <c r="AC174" s="10">
        <f t="shared" si="31"/>
        <v>1800</v>
      </c>
      <c r="AD174" s="11"/>
      <c r="AE174" s="26">
        <v>7</v>
      </c>
      <c r="AF174" s="7">
        <f t="shared" si="27"/>
        <v>0</v>
      </c>
      <c r="AG174" s="152">
        <v>1</v>
      </c>
      <c r="AH174" s="139">
        <f t="shared" si="32"/>
        <v>36</v>
      </c>
      <c r="AI174" s="139">
        <f t="shared" si="28"/>
        <v>5400</v>
      </c>
      <c r="AJ174" s="109">
        <f t="shared" si="33"/>
        <v>5400</v>
      </c>
      <c r="AM174" t="b">
        <f>D174='15.02.2022 Смета'!D177</f>
        <v>1</v>
      </c>
      <c r="AN174" t="b">
        <f>F174='15.02.2022 Смета'!E177</f>
        <v>1</v>
      </c>
      <c r="AO174" t="b">
        <f>G174='15.02.2022 Смета'!F177</f>
        <v>1</v>
      </c>
      <c r="AP174" t="b">
        <f>H174='15.02.2022 Смета'!G177</f>
        <v>1</v>
      </c>
    </row>
    <row r="175" spans="1:42" ht="16.149999999999999" customHeight="1" x14ac:dyDescent="0.25">
      <c r="A175" s="108">
        <v>145</v>
      </c>
      <c r="B175" s="8" t="s">
        <v>218</v>
      </c>
      <c r="C175" s="21" t="s">
        <v>115</v>
      </c>
      <c r="D175" s="22" t="s">
        <v>589</v>
      </c>
      <c r="E175" s="21" t="s">
        <v>1081</v>
      </c>
      <c r="F175" s="35">
        <v>44706</v>
      </c>
      <c r="G175" s="35">
        <v>44709</v>
      </c>
      <c r="H175" s="21" t="s">
        <v>298</v>
      </c>
      <c r="I175" s="22" t="s">
        <v>385</v>
      </c>
      <c r="J175" s="35">
        <v>44706</v>
      </c>
      <c r="K175" s="35">
        <v>44709</v>
      </c>
      <c r="L175" s="10"/>
      <c r="M175" s="10">
        <v>3400</v>
      </c>
      <c r="N175" s="10">
        <f t="shared" si="24"/>
        <v>0</v>
      </c>
      <c r="O175" s="10"/>
      <c r="P175" s="10">
        <v>2900</v>
      </c>
      <c r="Q175" s="10">
        <f t="shared" si="25"/>
        <v>0</v>
      </c>
      <c r="R175" s="10"/>
      <c r="S175" s="10">
        <v>2800</v>
      </c>
      <c r="T175" s="10">
        <f t="shared" si="26"/>
        <v>0</v>
      </c>
      <c r="U175" s="10">
        <v>6</v>
      </c>
      <c r="V175" s="10">
        <v>150</v>
      </c>
      <c r="W175" s="10">
        <f t="shared" si="29"/>
        <v>900</v>
      </c>
      <c r="X175" s="10">
        <v>6</v>
      </c>
      <c r="Y175" s="10">
        <v>150</v>
      </c>
      <c r="Z175" s="10">
        <f t="shared" si="30"/>
        <v>900</v>
      </c>
      <c r="AA175" s="10">
        <v>6</v>
      </c>
      <c r="AB175" s="10">
        <v>150</v>
      </c>
      <c r="AC175" s="10">
        <f t="shared" si="31"/>
        <v>900</v>
      </c>
      <c r="AD175" s="11">
        <v>30</v>
      </c>
      <c r="AE175" s="26">
        <v>7</v>
      </c>
      <c r="AF175" s="7">
        <f t="shared" si="27"/>
        <v>210</v>
      </c>
      <c r="AG175" s="152">
        <v>1</v>
      </c>
      <c r="AH175" s="139">
        <f t="shared" si="32"/>
        <v>48</v>
      </c>
      <c r="AI175" s="139">
        <f t="shared" si="28"/>
        <v>2910</v>
      </c>
      <c r="AJ175" s="109">
        <f t="shared" si="33"/>
        <v>2910</v>
      </c>
      <c r="AM175" t="b">
        <f>D175='15.02.2022 Смета'!D178</f>
        <v>1</v>
      </c>
      <c r="AN175" t="b">
        <f>F175='15.02.2022 Смета'!E178</f>
        <v>1</v>
      </c>
      <c r="AO175" t="b">
        <f>G175='15.02.2022 Смета'!F178</f>
        <v>1</v>
      </c>
      <c r="AP175" t="b">
        <f>H175='15.02.2022 Смета'!G178</f>
        <v>1</v>
      </c>
    </row>
    <row r="176" spans="1:42" x14ac:dyDescent="0.25">
      <c r="A176" s="106"/>
      <c r="B176" s="96"/>
      <c r="C176" s="97"/>
      <c r="D176" s="179" t="s">
        <v>911</v>
      </c>
      <c r="E176" s="99"/>
      <c r="F176" s="99"/>
      <c r="G176" s="99"/>
      <c r="H176" s="99"/>
      <c r="I176" s="99"/>
      <c r="J176" s="99"/>
      <c r="K176" s="99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2"/>
      <c r="AE176" s="79"/>
      <c r="AF176" s="79"/>
      <c r="AG176" s="153"/>
      <c r="AH176" s="151"/>
      <c r="AI176" s="151"/>
      <c r="AJ176" s="164"/>
      <c r="AM176" t="b">
        <f>D176='15.02.2022 Смета'!D179</f>
        <v>1</v>
      </c>
      <c r="AN176" t="b">
        <f>F176='15.02.2022 Смета'!E179</f>
        <v>1</v>
      </c>
      <c r="AO176" t="b">
        <f>G176='15.02.2022 Смета'!F179</f>
        <v>1</v>
      </c>
      <c r="AP176" t="b">
        <f>H176='15.02.2022 Смета'!G179</f>
        <v>1</v>
      </c>
    </row>
    <row r="177" spans="1:42" ht="18" customHeight="1" x14ac:dyDescent="0.25">
      <c r="A177" s="108">
        <v>146</v>
      </c>
      <c r="B177" s="8" t="s">
        <v>172</v>
      </c>
      <c r="C177" s="47" t="s">
        <v>109</v>
      </c>
      <c r="D177" s="22" t="s">
        <v>38</v>
      </c>
      <c r="E177" s="21" t="s">
        <v>376</v>
      </c>
      <c r="F177" s="35">
        <v>44638</v>
      </c>
      <c r="G177" s="35">
        <v>44640</v>
      </c>
      <c r="H177" s="21" t="s">
        <v>773</v>
      </c>
      <c r="I177" s="53" t="s">
        <v>376</v>
      </c>
      <c r="J177" s="52">
        <v>44638</v>
      </c>
      <c r="K177" s="52">
        <v>44640</v>
      </c>
      <c r="L177" s="49"/>
      <c r="M177" s="49">
        <v>3400</v>
      </c>
      <c r="N177" s="49">
        <f t="shared" si="24"/>
        <v>0</v>
      </c>
      <c r="O177" s="49"/>
      <c r="P177" s="49">
        <v>2900</v>
      </c>
      <c r="Q177" s="49">
        <f t="shared" si="25"/>
        <v>0</v>
      </c>
      <c r="R177" s="49"/>
      <c r="S177" s="49">
        <v>2800</v>
      </c>
      <c r="T177" s="49">
        <f t="shared" si="26"/>
        <v>0</v>
      </c>
      <c r="U177" s="49">
        <v>67</v>
      </c>
      <c r="V177" s="49">
        <v>150</v>
      </c>
      <c r="W177" s="49">
        <f t="shared" si="29"/>
        <v>10050</v>
      </c>
      <c r="X177" s="49">
        <v>67</v>
      </c>
      <c r="Y177" s="49">
        <v>150</v>
      </c>
      <c r="Z177" s="49">
        <f t="shared" si="30"/>
        <v>10050</v>
      </c>
      <c r="AA177" s="49">
        <v>68</v>
      </c>
      <c r="AB177" s="49">
        <v>150</v>
      </c>
      <c r="AC177" s="49">
        <f t="shared" si="31"/>
        <v>10200</v>
      </c>
      <c r="AD177" s="50">
        <v>166</v>
      </c>
      <c r="AE177" s="54">
        <v>7</v>
      </c>
      <c r="AF177" s="55">
        <f t="shared" si="27"/>
        <v>1162</v>
      </c>
      <c r="AG177" s="152">
        <v>1</v>
      </c>
      <c r="AH177" s="154">
        <f t="shared" si="32"/>
        <v>368</v>
      </c>
      <c r="AI177" s="139">
        <f t="shared" si="28"/>
        <v>31462</v>
      </c>
      <c r="AJ177" s="165">
        <f t="shared" si="33"/>
        <v>31462</v>
      </c>
      <c r="AM177" t="b">
        <f>D177='15.02.2022 Смета'!D180</f>
        <v>1</v>
      </c>
      <c r="AN177" t="b">
        <f>F177='15.02.2022 Смета'!E180</f>
        <v>1</v>
      </c>
      <c r="AO177" t="b">
        <f>G177='15.02.2022 Смета'!F180</f>
        <v>1</v>
      </c>
      <c r="AP177" t="b">
        <f>H177='15.02.2022 Смета'!G180</f>
        <v>1</v>
      </c>
    </row>
    <row r="178" spans="1:42" ht="38.25" x14ac:dyDescent="0.25">
      <c r="A178" s="108">
        <v>147</v>
      </c>
      <c r="B178" s="8" t="s">
        <v>219</v>
      </c>
      <c r="C178" s="21" t="s">
        <v>109</v>
      </c>
      <c r="D178" s="22" t="s">
        <v>1082</v>
      </c>
      <c r="E178" s="21" t="s">
        <v>501</v>
      </c>
      <c r="F178" s="35" t="s">
        <v>717</v>
      </c>
      <c r="G178" s="35" t="s">
        <v>718</v>
      </c>
      <c r="H178" s="21" t="s">
        <v>774</v>
      </c>
      <c r="I178" s="22" t="s">
        <v>501</v>
      </c>
      <c r="J178" s="35" t="s">
        <v>717</v>
      </c>
      <c r="K178" s="35" t="s">
        <v>718</v>
      </c>
      <c r="L178" s="10"/>
      <c r="M178" s="10">
        <v>3400</v>
      </c>
      <c r="N178" s="10">
        <f t="shared" si="24"/>
        <v>0</v>
      </c>
      <c r="O178" s="10"/>
      <c r="P178" s="10">
        <v>2900</v>
      </c>
      <c r="Q178" s="10">
        <f t="shared" si="25"/>
        <v>0</v>
      </c>
      <c r="R178" s="10"/>
      <c r="S178" s="10">
        <v>2800</v>
      </c>
      <c r="T178" s="10">
        <f t="shared" si="26"/>
        <v>0</v>
      </c>
      <c r="U178" s="10">
        <v>13</v>
      </c>
      <c r="V178" s="10">
        <v>150</v>
      </c>
      <c r="W178" s="10">
        <f t="shared" si="29"/>
        <v>1950</v>
      </c>
      <c r="X178" s="10">
        <v>13</v>
      </c>
      <c r="Y178" s="10">
        <v>150</v>
      </c>
      <c r="Z178" s="10">
        <f t="shared" si="30"/>
        <v>1950</v>
      </c>
      <c r="AA178" s="10">
        <v>13</v>
      </c>
      <c r="AB178" s="10">
        <v>150</v>
      </c>
      <c r="AC178" s="10">
        <f t="shared" si="31"/>
        <v>1950</v>
      </c>
      <c r="AD178" s="11">
        <v>39</v>
      </c>
      <c r="AE178" s="26">
        <v>7</v>
      </c>
      <c r="AF178" s="7">
        <f t="shared" si="27"/>
        <v>273</v>
      </c>
      <c r="AG178" s="152">
        <v>1</v>
      </c>
      <c r="AH178" s="139">
        <f t="shared" si="32"/>
        <v>78</v>
      </c>
      <c r="AI178" s="139">
        <f t="shared" si="28"/>
        <v>6123</v>
      </c>
      <c r="AJ178" s="109">
        <f t="shared" si="33"/>
        <v>6123</v>
      </c>
      <c r="AM178" t="b">
        <f>D178='15.02.2022 Смета'!D181</f>
        <v>0</v>
      </c>
      <c r="AN178" t="b">
        <f>F178='15.02.2022 Смета'!E181</f>
        <v>1</v>
      </c>
      <c r="AO178" t="b">
        <f>G178='15.02.2022 Смета'!F181</f>
        <v>1</v>
      </c>
      <c r="AP178" t="b">
        <f>H178='15.02.2022 Смета'!G181</f>
        <v>1</v>
      </c>
    </row>
    <row r="179" spans="1:42" x14ac:dyDescent="0.25">
      <c r="A179" s="108">
        <v>148</v>
      </c>
      <c r="B179" s="8" t="s">
        <v>219</v>
      </c>
      <c r="C179" s="21" t="s">
        <v>109</v>
      </c>
      <c r="D179" s="22" t="s">
        <v>81</v>
      </c>
      <c r="E179" s="21" t="s">
        <v>501</v>
      </c>
      <c r="F179" s="35">
        <v>44680</v>
      </c>
      <c r="G179" s="35">
        <v>44682</v>
      </c>
      <c r="H179" s="21" t="s">
        <v>774</v>
      </c>
      <c r="I179" s="22" t="s">
        <v>501</v>
      </c>
      <c r="J179" s="35">
        <v>44680</v>
      </c>
      <c r="K179" s="35">
        <v>44682</v>
      </c>
      <c r="L179" s="10"/>
      <c r="M179" s="10">
        <v>3400</v>
      </c>
      <c r="N179" s="10">
        <f t="shared" si="24"/>
        <v>0</v>
      </c>
      <c r="O179" s="10"/>
      <c r="P179" s="10">
        <v>2900</v>
      </c>
      <c r="Q179" s="10">
        <f t="shared" si="25"/>
        <v>0</v>
      </c>
      <c r="R179" s="10"/>
      <c r="S179" s="10">
        <v>2800</v>
      </c>
      <c r="T179" s="10">
        <f t="shared" si="26"/>
        <v>0</v>
      </c>
      <c r="U179" s="10">
        <v>3</v>
      </c>
      <c r="V179" s="10">
        <v>150</v>
      </c>
      <c r="W179" s="10">
        <f t="shared" si="29"/>
        <v>450</v>
      </c>
      <c r="X179" s="10">
        <v>3</v>
      </c>
      <c r="Y179" s="10">
        <v>150</v>
      </c>
      <c r="Z179" s="10">
        <f t="shared" si="30"/>
        <v>450</v>
      </c>
      <c r="AA179" s="10">
        <v>3</v>
      </c>
      <c r="AB179" s="10">
        <v>150</v>
      </c>
      <c r="AC179" s="10">
        <f t="shared" si="31"/>
        <v>450</v>
      </c>
      <c r="AD179" s="11">
        <v>9</v>
      </c>
      <c r="AE179" s="26">
        <v>7</v>
      </c>
      <c r="AF179" s="7">
        <f t="shared" si="27"/>
        <v>63</v>
      </c>
      <c r="AG179" s="152">
        <v>1</v>
      </c>
      <c r="AH179" s="139">
        <f t="shared" si="32"/>
        <v>18</v>
      </c>
      <c r="AI179" s="139">
        <f t="shared" si="28"/>
        <v>1413</v>
      </c>
      <c r="AJ179" s="109">
        <f t="shared" si="33"/>
        <v>1413</v>
      </c>
      <c r="AM179" t="b">
        <f>D179='15.02.2022 Смета'!D182</f>
        <v>1</v>
      </c>
      <c r="AN179" t="b">
        <f>F179='15.02.2022 Смета'!E182</f>
        <v>1</v>
      </c>
      <c r="AO179" t="b">
        <f>G179='15.02.2022 Смета'!F182</f>
        <v>1</v>
      </c>
      <c r="AP179" t="b">
        <f>H179='15.02.2022 Смета'!G182</f>
        <v>1</v>
      </c>
    </row>
    <row r="180" spans="1:42" x14ac:dyDescent="0.25">
      <c r="A180" s="108">
        <v>149</v>
      </c>
      <c r="B180" s="8" t="s">
        <v>219</v>
      </c>
      <c r="C180" s="21" t="s">
        <v>109</v>
      </c>
      <c r="D180" s="22" t="s">
        <v>81</v>
      </c>
      <c r="E180" s="21" t="s">
        <v>501</v>
      </c>
      <c r="F180" s="35">
        <v>44715</v>
      </c>
      <c r="G180" s="35">
        <v>44717</v>
      </c>
      <c r="H180" s="21" t="s">
        <v>774</v>
      </c>
      <c r="I180" s="22" t="s">
        <v>501</v>
      </c>
      <c r="J180" s="35">
        <v>44715</v>
      </c>
      <c r="K180" s="35">
        <v>44717</v>
      </c>
      <c r="L180" s="10"/>
      <c r="M180" s="10">
        <v>3400</v>
      </c>
      <c r="N180" s="10">
        <f t="shared" si="24"/>
        <v>0</v>
      </c>
      <c r="O180" s="10"/>
      <c r="P180" s="10">
        <v>2900</v>
      </c>
      <c r="Q180" s="10">
        <f t="shared" si="25"/>
        <v>0</v>
      </c>
      <c r="R180" s="10"/>
      <c r="S180" s="10">
        <v>2800</v>
      </c>
      <c r="T180" s="10">
        <f t="shared" si="26"/>
        <v>0</v>
      </c>
      <c r="U180" s="10">
        <v>3</v>
      </c>
      <c r="V180" s="10">
        <v>150</v>
      </c>
      <c r="W180" s="10">
        <f t="shared" si="29"/>
        <v>450</v>
      </c>
      <c r="X180" s="10">
        <v>3</v>
      </c>
      <c r="Y180" s="10">
        <v>150</v>
      </c>
      <c r="Z180" s="10">
        <f t="shared" si="30"/>
        <v>450</v>
      </c>
      <c r="AA180" s="10">
        <v>3</v>
      </c>
      <c r="AB180" s="10">
        <v>150</v>
      </c>
      <c r="AC180" s="10">
        <f t="shared" si="31"/>
        <v>450</v>
      </c>
      <c r="AD180" s="11">
        <v>9</v>
      </c>
      <c r="AE180" s="26">
        <v>7</v>
      </c>
      <c r="AF180" s="7">
        <f t="shared" si="27"/>
        <v>63</v>
      </c>
      <c r="AG180" s="152">
        <v>1</v>
      </c>
      <c r="AH180" s="139">
        <f t="shared" si="32"/>
        <v>18</v>
      </c>
      <c r="AI180" s="139">
        <f t="shared" si="28"/>
        <v>1413</v>
      </c>
      <c r="AJ180" s="109">
        <f t="shared" si="33"/>
        <v>1413</v>
      </c>
      <c r="AM180" t="b">
        <f>D180='15.02.2022 Смета'!D183</f>
        <v>1</v>
      </c>
      <c r="AN180" t="b">
        <f>F180='15.02.2022 Смета'!E183</f>
        <v>1</v>
      </c>
      <c r="AO180" t="b">
        <f>G180='15.02.2022 Смета'!F183</f>
        <v>1</v>
      </c>
      <c r="AP180" t="b">
        <f>H180='15.02.2022 Смета'!G183</f>
        <v>1</v>
      </c>
    </row>
    <row r="181" spans="1:42" x14ac:dyDescent="0.25">
      <c r="A181" s="108">
        <v>150</v>
      </c>
      <c r="B181" s="8" t="s">
        <v>219</v>
      </c>
      <c r="C181" s="21" t="s">
        <v>109</v>
      </c>
      <c r="D181" s="22" t="s">
        <v>174</v>
      </c>
      <c r="E181" s="21" t="s">
        <v>380</v>
      </c>
      <c r="F181" s="35">
        <v>44715</v>
      </c>
      <c r="G181" s="35">
        <v>44717</v>
      </c>
      <c r="H181" s="21" t="s">
        <v>773</v>
      </c>
      <c r="I181" s="22" t="s">
        <v>380</v>
      </c>
      <c r="J181" s="35">
        <v>44715</v>
      </c>
      <c r="K181" s="35">
        <v>44717</v>
      </c>
      <c r="L181" s="10"/>
      <c r="M181" s="10">
        <v>3400</v>
      </c>
      <c r="N181" s="10">
        <f t="shared" si="24"/>
        <v>0</v>
      </c>
      <c r="O181" s="10"/>
      <c r="P181" s="10">
        <v>2900</v>
      </c>
      <c r="Q181" s="10">
        <f t="shared" si="25"/>
        <v>0</v>
      </c>
      <c r="R181" s="10"/>
      <c r="S181" s="10">
        <v>2800</v>
      </c>
      <c r="T181" s="10">
        <f t="shared" si="26"/>
        <v>0</v>
      </c>
      <c r="U181" s="10">
        <v>4</v>
      </c>
      <c r="V181" s="10">
        <v>150</v>
      </c>
      <c r="W181" s="10">
        <f t="shared" si="29"/>
        <v>600</v>
      </c>
      <c r="X181" s="10">
        <v>4</v>
      </c>
      <c r="Y181" s="10">
        <v>150</v>
      </c>
      <c r="Z181" s="10">
        <f t="shared" si="30"/>
        <v>600</v>
      </c>
      <c r="AA181" s="10">
        <v>4</v>
      </c>
      <c r="AB181" s="10">
        <v>150</v>
      </c>
      <c r="AC181" s="10">
        <f t="shared" si="31"/>
        <v>600</v>
      </c>
      <c r="AD181" s="11">
        <v>12</v>
      </c>
      <c r="AE181" s="26">
        <v>7</v>
      </c>
      <c r="AF181" s="7">
        <f t="shared" si="27"/>
        <v>84</v>
      </c>
      <c r="AG181" s="152">
        <v>1</v>
      </c>
      <c r="AH181" s="139">
        <f t="shared" si="32"/>
        <v>24</v>
      </c>
      <c r="AI181" s="139">
        <f t="shared" si="28"/>
        <v>1884</v>
      </c>
      <c r="AJ181" s="109">
        <f t="shared" si="33"/>
        <v>1884</v>
      </c>
      <c r="AM181" t="b">
        <f>D181='15.02.2022 Смета'!D184</f>
        <v>1</v>
      </c>
      <c r="AN181" t="b">
        <f>F181='15.02.2022 Смета'!E184</f>
        <v>1</v>
      </c>
      <c r="AO181" t="b">
        <f>G181='15.02.2022 Смета'!F184</f>
        <v>1</v>
      </c>
      <c r="AP181" t="b">
        <f>H181='15.02.2022 Смета'!G184</f>
        <v>1</v>
      </c>
    </row>
    <row r="182" spans="1:42" ht="16.149999999999999" customHeight="1" x14ac:dyDescent="0.25">
      <c r="A182" s="108">
        <v>151</v>
      </c>
      <c r="B182" s="8" t="s">
        <v>219</v>
      </c>
      <c r="C182" s="21" t="s">
        <v>109</v>
      </c>
      <c r="D182" s="22" t="s">
        <v>71</v>
      </c>
      <c r="E182" s="21" t="s">
        <v>501</v>
      </c>
      <c r="F182" s="35">
        <v>44715</v>
      </c>
      <c r="G182" s="35">
        <v>44717</v>
      </c>
      <c r="H182" s="21" t="s">
        <v>773</v>
      </c>
      <c r="I182" s="22" t="s">
        <v>387</v>
      </c>
      <c r="J182" s="35">
        <v>44715</v>
      </c>
      <c r="K182" s="35">
        <v>44717</v>
      </c>
      <c r="L182" s="10"/>
      <c r="M182" s="10">
        <v>3400</v>
      </c>
      <c r="N182" s="10">
        <f t="shared" si="24"/>
        <v>0</v>
      </c>
      <c r="O182" s="10"/>
      <c r="P182" s="10">
        <v>2900</v>
      </c>
      <c r="Q182" s="10">
        <f t="shared" si="25"/>
        <v>0</v>
      </c>
      <c r="R182" s="10"/>
      <c r="S182" s="10">
        <v>2800</v>
      </c>
      <c r="T182" s="10">
        <f t="shared" si="26"/>
        <v>0</v>
      </c>
      <c r="U182" s="10">
        <v>4</v>
      </c>
      <c r="V182" s="10">
        <v>150</v>
      </c>
      <c r="W182" s="10">
        <f t="shared" si="29"/>
        <v>600</v>
      </c>
      <c r="X182" s="10">
        <v>4</v>
      </c>
      <c r="Y182" s="10">
        <v>150</v>
      </c>
      <c r="Z182" s="10">
        <f t="shared" si="30"/>
        <v>600</v>
      </c>
      <c r="AA182" s="10">
        <v>4</v>
      </c>
      <c r="AB182" s="10">
        <v>150</v>
      </c>
      <c r="AC182" s="10">
        <f t="shared" si="31"/>
        <v>600</v>
      </c>
      <c r="AD182" s="11">
        <v>12</v>
      </c>
      <c r="AE182" s="26">
        <v>7</v>
      </c>
      <c r="AF182" s="7">
        <f t="shared" si="27"/>
        <v>84</v>
      </c>
      <c r="AG182" s="152">
        <v>1</v>
      </c>
      <c r="AH182" s="139">
        <f t="shared" si="32"/>
        <v>24</v>
      </c>
      <c r="AI182" s="139">
        <f t="shared" si="28"/>
        <v>1884</v>
      </c>
      <c r="AJ182" s="109">
        <f t="shared" si="33"/>
        <v>1884</v>
      </c>
      <c r="AM182" t="b">
        <f>D182='15.02.2022 Смета'!D185</f>
        <v>1</v>
      </c>
      <c r="AN182" t="b">
        <f>F182='15.02.2022 Смета'!E185</f>
        <v>1</v>
      </c>
      <c r="AO182" t="b">
        <f>G182='15.02.2022 Смета'!F185</f>
        <v>1</v>
      </c>
      <c r="AP182" t="b">
        <f>H182='15.02.2022 Смета'!G185</f>
        <v>1</v>
      </c>
    </row>
    <row r="183" spans="1:42" ht="63.75" x14ac:dyDescent="0.25">
      <c r="A183" s="108">
        <v>152</v>
      </c>
      <c r="B183" s="8" t="s">
        <v>219</v>
      </c>
      <c r="C183" s="21" t="s">
        <v>109</v>
      </c>
      <c r="D183" s="22" t="s">
        <v>1083</v>
      </c>
      <c r="E183" s="21" t="s">
        <v>387</v>
      </c>
      <c r="F183" s="35" t="s">
        <v>720</v>
      </c>
      <c r="G183" s="35" t="s">
        <v>721</v>
      </c>
      <c r="H183" s="21" t="s">
        <v>774</v>
      </c>
      <c r="I183" s="22" t="s">
        <v>387</v>
      </c>
      <c r="J183" s="35" t="s">
        <v>720</v>
      </c>
      <c r="K183" s="35" t="s">
        <v>721</v>
      </c>
      <c r="L183" s="10"/>
      <c r="M183" s="10">
        <v>3400</v>
      </c>
      <c r="N183" s="10">
        <f t="shared" si="24"/>
        <v>0</v>
      </c>
      <c r="O183" s="10"/>
      <c r="P183" s="10">
        <v>2900</v>
      </c>
      <c r="Q183" s="10">
        <f t="shared" si="25"/>
        <v>0</v>
      </c>
      <c r="R183" s="10"/>
      <c r="S183" s="10">
        <v>2800</v>
      </c>
      <c r="T183" s="10">
        <f t="shared" si="26"/>
        <v>0</v>
      </c>
      <c r="U183" s="10">
        <v>15</v>
      </c>
      <c r="V183" s="10">
        <v>150</v>
      </c>
      <c r="W183" s="10">
        <f t="shared" si="29"/>
        <v>2250</v>
      </c>
      <c r="X183" s="10">
        <v>15</v>
      </c>
      <c r="Y183" s="10">
        <v>150</v>
      </c>
      <c r="Z183" s="10">
        <f t="shared" si="30"/>
        <v>2250</v>
      </c>
      <c r="AA183" s="10">
        <v>15</v>
      </c>
      <c r="AB183" s="10">
        <v>150</v>
      </c>
      <c r="AC183" s="10">
        <f t="shared" si="31"/>
        <v>2250</v>
      </c>
      <c r="AD183" s="11">
        <v>45</v>
      </c>
      <c r="AE183" s="26">
        <v>7</v>
      </c>
      <c r="AF183" s="7">
        <f t="shared" si="27"/>
        <v>315</v>
      </c>
      <c r="AG183" s="152">
        <v>1</v>
      </c>
      <c r="AH183" s="145">
        <f t="shared" si="32"/>
        <v>90</v>
      </c>
      <c r="AI183" s="139">
        <f t="shared" si="28"/>
        <v>7065</v>
      </c>
      <c r="AJ183" s="118">
        <f t="shared" si="33"/>
        <v>7065</v>
      </c>
      <c r="AM183" t="b">
        <f>D183='15.02.2022 Смета'!D186</f>
        <v>0</v>
      </c>
      <c r="AN183" t="b">
        <f>F183='15.02.2022 Смета'!E186</f>
        <v>1</v>
      </c>
      <c r="AO183" t="b">
        <f>G183='15.02.2022 Смета'!F186</f>
        <v>1</v>
      </c>
      <c r="AP183" t="b">
        <f>H183='15.02.2022 Смета'!G186</f>
        <v>1</v>
      </c>
    </row>
    <row r="184" spans="1:42" x14ac:dyDescent="0.25">
      <c r="A184" s="108">
        <v>153</v>
      </c>
      <c r="B184" s="8" t="s">
        <v>219</v>
      </c>
      <c r="C184" s="21" t="s">
        <v>109</v>
      </c>
      <c r="D184" s="22" t="s">
        <v>70</v>
      </c>
      <c r="E184" s="21" t="s">
        <v>377</v>
      </c>
      <c r="F184" s="35">
        <v>44785</v>
      </c>
      <c r="G184" s="35">
        <v>44787</v>
      </c>
      <c r="H184" s="21" t="s">
        <v>773</v>
      </c>
      <c r="I184" s="38" t="s">
        <v>377</v>
      </c>
      <c r="J184" s="35">
        <v>44785</v>
      </c>
      <c r="K184" s="35">
        <v>44787</v>
      </c>
      <c r="L184" s="10"/>
      <c r="M184" s="10">
        <v>3400</v>
      </c>
      <c r="N184" s="10">
        <f t="shared" si="24"/>
        <v>0</v>
      </c>
      <c r="O184" s="10"/>
      <c r="P184" s="10">
        <v>2900</v>
      </c>
      <c r="Q184" s="10">
        <f t="shared" si="25"/>
        <v>0</v>
      </c>
      <c r="R184" s="10"/>
      <c r="S184" s="10">
        <v>2800</v>
      </c>
      <c r="T184" s="10">
        <f t="shared" si="26"/>
        <v>0</v>
      </c>
      <c r="U184" s="10">
        <v>4</v>
      </c>
      <c r="V184" s="10">
        <v>150</v>
      </c>
      <c r="W184" s="10">
        <f t="shared" si="29"/>
        <v>600</v>
      </c>
      <c r="X184" s="10">
        <v>4</v>
      </c>
      <c r="Y184" s="10">
        <v>150</v>
      </c>
      <c r="Z184" s="10">
        <f t="shared" si="30"/>
        <v>600</v>
      </c>
      <c r="AA184" s="10">
        <v>4</v>
      </c>
      <c r="AB184" s="10">
        <v>150</v>
      </c>
      <c r="AC184" s="10">
        <f t="shared" si="31"/>
        <v>600</v>
      </c>
      <c r="AD184" s="11">
        <v>12</v>
      </c>
      <c r="AE184" s="26">
        <v>7</v>
      </c>
      <c r="AF184" s="7">
        <f t="shared" si="27"/>
        <v>84</v>
      </c>
      <c r="AG184" s="152">
        <v>1</v>
      </c>
      <c r="AH184" s="145">
        <f t="shared" si="32"/>
        <v>24</v>
      </c>
      <c r="AI184" s="139">
        <f t="shared" si="28"/>
        <v>1884</v>
      </c>
      <c r="AJ184" s="118">
        <f t="shared" si="33"/>
        <v>1884</v>
      </c>
      <c r="AM184" t="b">
        <f>D184='15.02.2022 Смета'!D187</f>
        <v>1</v>
      </c>
      <c r="AN184" t="b">
        <f>F184='15.02.2022 Смета'!E187</f>
        <v>1</v>
      </c>
      <c r="AO184" t="b">
        <f>G184='15.02.2022 Смета'!F187</f>
        <v>1</v>
      </c>
      <c r="AP184" t="b">
        <f>H184='15.02.2022 Смета'!G187</f>
        <v>1</v>
      </c>
    </row>
    <row r="185" spans="1:42" x14ac:dyDescent="0.25">
      <c r="A185" s="106"/>
      <c r="B185" s="96"/>
      <c r="C185" s="97"/>
      <c r="D185" s="179" t="s">
        <v>857</v>
      </c>
      <c r="E185" s="99"/>
      <c r="F185" s="99"/>
      <c r="G185" s="99"/>
      <c r="H185" s="99"/>
      <c r="I185" s="99"/>
      <c r="J185" s="99"/>
      <c r="K185" s="99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2"/>
      <c r="AE185" s="79"/>
      <c r="AF185" s="79"/>
      <c r="AG185" s="153"/>
      <c r="AH185" s="151"/>
      <c r="AI185" s="151"/>
      <c r="AJ185" s="164"/>
      <c r="AM185" t="b">
        <f>D185='15.02.2022 Смета'!D188</f>
        <v>1</v>
      </c>
      <c r="AN185" t="b">
        <f>F185='15.02.2022 Смета'!E188</f>
        <v>1</v>
      </c>
      <c r="AO185" t="b">
        <f>G185='15.02.2022 Смета'!F188</f>
        <v>1</v>
      </c>
      <c r="AP185" t="b">
        <f>H185='15.02.2022 Смета'!G188</f>
        <v>1</v>
      </c>
    </row>
    <row r="186" spans="1:42" ht="38.25" x14ac:dyDescent="0.25">
      <c r="A186" s="108">
        <v>154</v>
      </c>
      <c r="B186" s="8" t="s">
        <v>223</v>
      </c>
      <c r="C186" s="21" t="s">
        <v>145</v>
      </c>
      <c r="D186" s="22" t="s">
        <v>590</v>
      </c>
      <c r="E186" s="21" t="s">
        <v>1015</v>
      </c>
      <c r="F186" s="35">
        <v>44684</v>
      </c>
      <c r="G186" s="35">
        <v>44687</v>
      </c>
      <c r="H186" s="21" t="s">
        <v>388</v>
      </c>
      <c r="I186" s="22" t="s">
        <v>722</v>
      </c>
      <c r="J186" s="35">
        <v>44684</v>
      </c>
      <c r="K186" s="35">
        <v>44687</v>
      </c>
      <c r="L186" s="10"/>
      <c r="M186" s="10">
        <v>3400</v>
      </c>
      <c r="N186" s="10">
        <f t="shared" si="24"/>
        <v>0</v>
      </c>
      <c r="O186" s="10"/>
      <c r="P186" s="10">
        <v>2900</v>
      </c>
      <c r="Q186" s="10">
        <f t="shared" si="25"/>
        <v>0</v>
      </c>
      <c r="R186" s="10"/>
      <c r="S186" s="10">
        <v>2800</v>
      </c>
      <c r="T186" s="10">
        <f t="shared" si="26"/>
        <v>0</v>
      </c>
      <c r="U186" s="10">
        <v>20</v>
      </c>
      <c r="V186" s="10">
        <v>150</v>
      </c>
      <c r="W186" s="10">
        <f t="shared" si="29"/>
        <v>3000</v>
      </c>
      <c r="X186" s="10">
        <v>20</v>
      </c>
      <c r="Y186" s="10">
        <v>150</v>
      </c>
      <c r="Z186" s="10">
        <f t="shared" si="30"/>
        <v>3000</v>
      </c>
      <c r="AA186" s="10">
        <v>20</v>
      </c>
      <c r="AB186" s="10">
        <v>150</v>
      </c>
      <c r="AC186" s="10">
        <f t="shared" si="31"/>
        <v>3000</v>
      </c>
      <c r="AD186" s="11">
        <v>64</v>
      </c>
      <c r="AE186" s="26">
        <v>7</v>
      </c>
      <c r="AF186" s="7">
        <f t="shared" si="27"/>
        <v>448</v>
      </c>
      <c r="AG186" s="152">
        <v>1</v>
      </c>
      <c r="AH186" s="145">
        <f t="shared" si="32"/>
        <v>124</v>
      </c>
      <c r="AI186" s="139">
        <f t="shared" si="28"/>
        <v>9448</v>
      </c>
      <c r="AJ186" s="118">
        <f t="shared" si="33"/>
        <v>9448</v>
      </c>
      <c r="AM186" t="b">
        <f>D186='15.02.2022 Смета'!D189</f>
        <v>1</v>
      </c>
      <c r="AN186" t="b">
        <f>F186='15.02.2022 Смета'!E189</f>
        <v>1</v>
      </c>
      <c r="AO186" t="b">
        <f>G186='15.02.2022 Смета'!F189</f>
        <v>1</v>
      </c>
      <c r="AP186" t="b">
        <f>H186='15.02.2022 Смета'!G189</f>
        <v>1</v>
      </c>
    </row>
    <row r="187" spans="1:42" ht="16.149999999999999" customHeight="1" x14ac:dyDescent="0.25">
      <c r="A187" s="108">
        <v>155</v>
      </c>
      <c r="B187" s="8" t="s">
        <v>223</v>
      </c>
      <c r="C187" s="21" t="s">
        <v>145</v>
      </c>
      <c r="D187" s="22" t="s">
        <v>591</v>
      </c>
      <c r="E187" s="21" t="s">
        <v>1014</v>
      </c>
      <c r="F187" s="35">
        <v>44687</v>
      </c>
      <c r="G187" s="35">
        <v>44690</v>
      </c>
      <c r="H187" s="21" t="s">
        <v>298</v>
      </c>
      <c r="I187" s="22" t="s">
        <v>723</v>
      </c>
      <c r="J187" s="35">
        <v>44687</v>
      </c>
      <c r="K187" s="35">
        <v>44690</v>
      </c>
      <c r="L187" s="10"/>
      <c r="M187" s="10">
        <v>3400</v>
      </c>
      <c r="N187" s="10">
        <f t="shared" si="24"/>
        <v>0</v>
      </c>
      <c r="O187" s="10"/>
      <c r="P187" s="10">
        <v>2900</v>
      </c>
      <c r="Q187" s="10">
        <f t="shared" si="25"/>
        <v>0</v>
      </c>
      <c r="R187" s="10"/>
      <c r="S187" s="10">
        <v>2800</v>
      </c>
      <c r="T187" s="10">
        <f t="shared" si="26"/>
        <v>0</v>
      </c>
      <c r="U187" s="10">
        <v>40</v>
      </c>
      <c r="V187" s="10">
        <v>150</v>
      </c>
      <c r="W187" s="10">
        <f t="shared" si="29"/>
        <v>6000</v>
      </c>
      <c r="X187" s="10">
        <v>40</v>
      </c>
      <c r="Y187" s="10">
        <v>150</v>
      </c>
      <c r="Z187" s="10">
        <f t="shared" si="30"/>
        <v>6000</v>
      </c>
      <c r="AA187" s="10">
        <v>40</v>
      </c>
      <c r="AB187" s="10">
        <v>150</v>
      </c>
      <c r="AC187" s="10">
        <f t="shared" si="31"/>
        <v>6000</v>
      </c>
      <c r="AD187" s="11">
        <v>128</v>
      </c>
      <c r="AE187" s="26">
        <v>7</v>
      </c>
      <c r="AF187" s="7">
        <f t="shared" si="27"/>
        <v>896</v>
      </c>
      <c r="AG187" s="152">
        <v>1</v>
      </c>
      <c r="AH187" s="145">
        <f t="shared" si="32"/>
        <v>248</v>
      </c>
      <c r="AI187" s="139">
        <f t="shared" si="28"/>
        <v>18896</v>
      </c>
      <c r="AJ187" s="118">
        <f t="shared" si="33"/>
        <v>18896</v>
      </c>
      <c r="AM187" t="b">
        <f>D187='15.02.2022 Смета'!D190</f>
        <v>1</v>
      </c>
      <c r="AN187" t="b">
        <f>F187='15.02.2022 Смета'!E190</f>
        <v>1</v>
      </c>
      <c r="AO187" t="b">
        <f>G187='15.02.2022 Смета'!F190</f>
        <v>1</v>
      </c>
      <c r="AP187" t="b">
        <f>H187='15.02.2022 Смета'!G190</f>
        <v>1</v>
      </c>
    </row>
    <row r="188" spans="1:42" ht="65.650000000000006" customHeight="1" x14ac:dyDescent="0.25">
      <c r="A188" s="108">
        <v>156</v>
      </c>
      <c r="B188" s="8" t="s">
        <v>223</v>
      </c>
      <c r="C188" s="21" t="s">
        <v>145</v>
      </c>
      <c r="D188" s="22" t="s">
        <v>592</v>
      </c>
      <c r="E188" s="21" t="s">
        <v>1084</v>
      </c>
      <c r="F188" s="35">
        <v>44729</v>
      </c>
      <c r="G188" s="35">
        <v>44731</v>
      </c>
      <c r="H188" s="21" t="s">
        <v>367</v>
      </c>
      <c r="I188" s="22" t="s">
        <v>724</v>
      </c>
      <c r="J188" s="35">
        <v>44729</v>
      </c>
      <c r="K188" s="35">
        <v>44731</v>
      </c>
      <c r="L188" s="10">
        <v>8</v>
      </c>
      <c r="M188" s="10">
        <v>3400</v>
      </c>
      <c r="N188" s="10">
        <f t="shared" si="24"/>
        <v>27200</v>
      </c>
      <c r="O188" s="10">
        <v>8</v>
      </c>
      <c r="P188" s="10">
        <v>2900</v>
      </c>
      <c r="Q188" s="10">
        <f t="shared" si="25"/>
        <v>23200</v>
      </c>
      <c r="R188" s="10">
        <v>8</v>
      </c>
      <c r="S188" s="10">
        <v>2800</v>
      </c>
      <c r="T188" s="10">
        <f t="shared" si="26"/>
        <v>22400</v>
      </c>
      <c r="U188" s="10">
        <v>26</v>
      </c>
      <c r="V188" s="10">
        <v>150</v>
      </c>
      <c r="W188" s="10">
        <f t="shared" si="29"/>
        <v>3900</v>
      </c>
      <c r="X188" s="10">
        <v>26</v>
      </c>
      <c r="Y188" s="10">
        <v>150</v>
      </c>
      <c r="Z188" s="10">
        <f t="shared" si="30"/>
        <v>3900</v>
      </c>
      <c r="AA188" s="10">
        <v>26</v>
      </c>
      <c r="AB188" s="10">
        <v>150</v>
      </c>
      <c r="AC188" s="10">
        <f t="shared" si="31"/>
        <v>3900</v>
      </c>
      <c r="AD188" s="11">
        <v>92</v>
      </c>
      <c r="AE188" s="26">
        <v>7</v>
      </c>
      <c r="AF188" s="7">
        <f t="shared" si="27"/>
        <v>644</v>
      </c>
      <c r="AG188" s="152">
        <v>1</v>
      </c>
      <c r="AH188" s="145">
        <f t="shared" si="32"/>
        <v>194</v>
      </c>
      <c r="AI188" s="139">
        <f t="shared" si="28"/>
        <v>85144</v>
      </c>
      <c r="AJ188" s="118">
        <f t="shared" si="33"/>
        <v>85144</v>
      </c>
      <c r="AM188" t="b">
        <f>D188='15.02.2022 Смета'!D191</f>
        <v>1</v>
      </c>
      <c r="AN188" t="b">
        <f>F188='15.02.2022 Смета'!E191</f>
        <v>1</v>
      </c>
      <c r="AO188" t="b">
        <f>G188='15.02.2022 Смета'!F191</f>
        <v>1</v>
      </c>
      <c r="AP188" t="b">
        <f>H188='15.02.2022 Смета'!G191</f>
        <v>1</v>
      </c>
    </row>
    <row r="189" spans="1:42" ht="18" customHeight="1" x14ac:dyDescent="0.25">
      <c r="A189" s="106"/>
      <c r="B189" s="96"/>
      <c r="C189" s="97"/>
      <c r="D189" s="179" t="s">
        <v>858</v>
      </c>
      <c r="E189" s="99"/>
      <c r="F189" s="99"/>
      <c r="G189" s="99"/>
      <c r="H189" s="99"/>
      <c r="I189" s="99"/>
      <c r="J189" s="99"/>
      <c r="K189" s="99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2"/>
      <c r="AE189" s="79"/>
      <c r="AF189" s="79"/>
      <c r="AG189" s="153"/>
      <c r="AH189" s="151"/>
      <c r="AI189" s="151"/>
      <c r="AJ189" s="164"/>
      <c r="AM189" t="b">
        <f>D189='15.02.2022 Смета'!D192</f>
        <v>1</v>
      </c>
      <c r="AN189" t="b">
        <f>F189='15.02.2022 Смета'!E192</f>
        <v>1</v>
      </c>
      <c r="AO189" t="b">
        <f>G189='15.02.2022 Смета'!F192</f>
        <v>1</v>
      </c>
      <c r="AP189" t="b">
        <f>H189='15.02.2022 Смета'!G192</f>
        <v>1</v>
      </c>
    </row>
    <row r="190" spans="1:42" ht="16.149999999999999" customHeight="1" x14ac:dyDescent="0.25">
      <c r="A190" s="108">
        <v>157</v>
      </c>
      <c r="B190" s="8" t="s">
        <v>224</v>
      </c>
      <c r="C190" s="21" t="s">
        <v>139</v>
      </c>
      <c r="D190" s="22" t="s">
        <v>174</v>
      </c>
      <c r="E190" s="21" t="s">
        <v>345</v>
      </c>
      <c r="F190" s="35">
        <v>44661</v>
      </c>
      <c r="G190" s="35">
        <v>44668</v>
      </c>
      <c r="H190" s="21" t="s">
        <v>298</v>
      </c>
      <c r="I190" s="22" t="s">
        <v>725</v>
      </c>
      <c r="J190" s="35">
        <v>44661</v>
      </c>
      <c r="K190" s="35">
        <v>44668</v>
      </c>
      <c r="L190" s="10"/>
      <c r="M190" s="10">
        <v>3400</v>
      </c>
      <c r="N190" s="10">
        <f t="shared" si="24"/>
        <v>0</v>
      </c>
      <c r="O190" s="10"/>
      <c r="P190" s="10">
        <v>2900</v>
      </c>
      <c r="Q190" s="10">
        <f t="shared" si="25"/>
        <v>0</v>
      </c>
      <c r="R190" s="10"/>
      <c r="S190" s="10">
        <v>2800</v>
      </c>
      <c r="T190" s="10">
        <f t="shared" si="26"/>
        <v>0</v>
      </c>
      <c r="U190" s="10">
        <v>4</v>
      </c>
      <c r="V190" s="10">
        <v>150</v>
      </c>
      <c r="W190" s="10">
        <f t="shared" si="29"/>
        <v>600</v>
      </c>
      <c r="X190" s="10">
        <v>4</v>
      </c>
      <c r="Y190" s="10">
        <v>150</v>
      </c>
      <c r="Z190" s="10">
        <f t="shared" si="30"/>
        <v>600</v>
      </c>
      <c r="AA190" s="10">
        <v>4</v>
      </c>
      <c r="AB190" s="10">
        <v>150</v>
      </c>
      <c r="AC190" s="10">
        <f t="shared" si="31"/>
        <v>600</v>
      </c>
      <c r="AD190" s="11">
        <v>12</v>
      </c>
      <c r="AE190" s="26">
        <v>7</v>
      </c>
      <c r="AF190" s="7">
        <f t="shared" si="27"/>
        <v>84</v>
      </c>
      <c r="AG190" s="152">
        <v>1</v>
      </c>
      <c r="AH190" s="145">
        <f t="shared" si="32"/>
        <v>24</v>
      </c>
      <c r="AI190" s="139">
        <f t="shared" si="28"/>
        <v>1884</v>
      </c>
      <c r="AJ190" s="118">
        <f t="shared" si="33"/>
        <v>1884</v>
      </c>
      <c r="AM190" t="b">
        <f>D190='15.02.2022 Смета'!D193</f>
        <v>1</v>
      </c>
      <c r="AN190" t="b">
        <f>F190='15.02.2022 Смета'!E193</f>
        <v>1</v>
      </c>
      <c r="AO190" t="b">
        <f>G190='15.02.2022 Смета'!F193</f>
        <v>1</v>
      </c>
      <c r="AP190" t="b">
        <f>H190='15.02.2022 Смета'!G193</f>
        <v>1</v>
      </c>
    </row>
    <row r="191" spans="1:42" ht="16.149999999999999" customHeight="1" x14ac:dyDescent="0.25">
      <c r="A191" s="108">
        <v>158</v>
      </c>
      <c r="B191" s="8" t="s">
        <v>224</v>
      </c>
      <c r="C191" s="21" t="s">
        <v>139</v>
      </c>
      <c r="D191" s="22" t="s">
        <v>174</v>
      </c>
      <c r="E191" s="21" t="s">
        <v>342</v>
      </c>
      <c r="F191" s="35">
        <v>44715</v>
      </c>
      <c r="G191" s="35">
        <v>44724</v>
      </c>
      <c r="H191" s="21" t="s">
        <v>298</v>
      </c>
      <c r="I191" s="22" t="s">
        <v>726</v>
      </c>
      <c r="J191" s="35">
        <v>44715</v>
      </c>
      <c r="K191" s="35">
        <v>44724</v>
      </c>
      <c r="L191" s="11"/>
      <c r="M191" s="10">
        <v>3400</v>
      </c>
      <c r="N191" s="10">
        <f t="shared" si="24"/>
        <v>0</v>
      </c>
      <c r="O191" s="10"/>
      <c r="P191" s="10">
        <v>2900</v>
      </c>
      <c r="Q191" s="10">
        <f t="shared" si="25"/>
        <v>0</v>
      </c>
      <c r="R191" s="10"/>
      <c r="S191" s="10">
        <v>2800</v>
      </c>
      <c r="T191" s="10">
        <f t="shared" si="26"/>
        <v>0</v>
      </c>
      <c r="U191" s="10">
        <v>4</v>
      </c>
      <c r="V191" s="10">
        <v>150</v>
      </c>
      <c r="W191" s="10">
        <f t="shared" si="29"/>
        <v>600</v>
      </c>
      <c r="X191" s="10">
        <v>4</v>
      </c>
      <c r="Y191" s="10">
        <v>150</v>
      </c>
      <c r="Z191" s="10">
        <f t="shared" si="30"/>
        <v>600</v>
      </c>
      <c r="AA191" s="10">
        <v>4</v>
      </c>
      <c r="AB191" s="10">
        <v>150</v>
      </c>
      <c r="AC191" s="10">
        <f t="shared" si="31"/>
        <v>600</v>
      </c>
      <c r="AD191" s="11">
        <v>12</v>
      </c>
      <c r="AE191" s="26">
        <v>7</v>
      </c>
      <c r="AF191" s="7">
        <f t="shared" si="27"/>
        <v>84</v>
      </c>
      <c r="AG191" s="152">
        <v>1</v>
      </c>
      <c r="AH191" s="145">
        <f t="shared" si="32"/>
        <v>24</v>
      </c>
      <c r="AI191" s="139">
        <f t="shared" si="28"/>
        <v>1884</v>
      </c>
      <c r="AJ191" s="118">
        <f t="shared" si="33"/>
        <v>1884</v>
      </c>
      <c r="AM191" t="b">
        <f>D191='15.02.2022 Смета'!D194</f>
        <v>1</v>
      </c>
      <c r="AN191" t="b">
        <f>F191='15.02.2022 Смета'!E194</f>
        <v>1</v>
      </c>
      <c r="AO191" t="b">
        <f>G191='15.02.2022 Смета'!F194</f>
        <v>1</v>
      </c>
      <c r="AP191" t="b">
        <f>H191='15.02.2022 Смета'!G194</f>
        <v>1</v>
      </c>
    </row>
    <row r="192" spans="1:42" ht="16.149999999999999" customHeight="1" x14ac:dyDescent="0.25">
      <c r="A192" s="108">
        <v>159</v>
      </c>
      <c r="B192" s="8" t="s">
        <v>224</v>
      </c>
      <c r="C192" s="21" t="s">
        <v>139</v>
      </c>
      <c r="D192" s="22" t="s">
        <v>531</v>
      </c>
      <c r="E192" s="21" t="s">
        <v>340</v>
      </c>
      <c r="F192" s="35">
        <v>44748</v>
      </c>
      <c r="G192" s="35">
        <v>44750</v>
      </c>
      <c r="H192" s="21" t="s">
        <v>298</v>
      </c>
      <c r="I192" s="22" t="s">
        <v>340</v>
      </c>
      <c r="J192" s="35">
        <v>44748</v>
      </c>
      <c r="K192" s="35">
        <v>44750</v>
      </c>
      <c r="L192" s="10"/>
      <c r="M192" s="10">
        <v>3400</v>
      </c>
      <c r="N192" s="10">
        <f t="shared" si="24"/>
        <v>0</v>
      </c>
      <c r="O192" s="10"/>
      <c r="P192" s="10">
        <v>2900</v>
      </c>
      <c r="Q192" s="10">
        <f t="shared" si="25"/>
        <v>0</v>
      </c>
      <c r="R192" s="10"/>
      <c r="S192" s="10">
        <v>2800</v>
      </c>
      <c r="T192" s="10">
        <f t="shared" si="26"/>
        <v>0</v>
      </c>
      <c r="U192" s="10">
        <v>6</v>
      </c>
      <c r="V192" s="10">
        <v>150</v>
      </c>
      <c r="W192" s="10">
        <f t="shared" si="29"/>
        <v>900</v>
      </c>
      <c r="X192" s="10">
        <v>6</v>
      </c>
      <c r="Y192" s="10">
        <v>150</v>
      </c>
      <c r="Z192" s="10">
        <f t="shared" si="30"/>
        <v>900</v>
      </c>
      <c r="AA192" s="10">
        <v>6</v>
      </c>
      <c r="AB192" s="10">
        <v>150</v>
      </c>
      <c r="AC192" s="10">
        <f t="shared" si="31"/>
        <v>900</v>
      </c>
      <c r="AD192" s="11">
        <v>18</v>
      </c>
      <c r="AE192" s="26">
        <v>7</v>
      </c>
      <c r="AF192" s="7">
        <f t="shared" si="27"/>
        <v>126</v>
      </c>
      <c r="AG192" s="152">
        <v>1</v>
      </c>
      <c r="AH192" s="145">
        <f>L192+O192+R192+U192+X192+AA192+AD192</f>
        <v>36</v>
      </c>
      <c r="AI192" s="139">
        <f t="shared" si="28"/>
        <v>2826</v>
      </c>
      <c r="AJ192" s="118">
        <f>N192+Q192+T192+W192+Z192+AC192+AF192</f>
        <v>2826</v>
      </c>
      <c r="AM192" t="b">
        <f>D192='15.02.2022 Смета'!D195</f>
        <v>1</v>
      </c>
      <c r="AN192" t="b">
        <f>F192='15.02.2022 Смета'!E195</f>
        <v>1</v>
      </c>
      <c r="AO192" t="b">
        <f>G192='15.02.2022 Смета'!F195</f>
        <v>1</v>
      </c>
      <c r="AP192" t="b">
        <f>H192='15.02.2022 Смета'!G195</f>
        <v>1</v>
      </c>
    </row>
    <row r="193" spans="1:42" ht="16.149999999999999" customHeight="1" x14ac:dyDescent="0.25">
      <c r="A193" s="108">
        <v>160</v>
      </c>
      <c r="B193" s="8" t="s">
        <v>224</v>
      </c>
      <c r="C193" s="21" t="s">
        <v>139</v>
      </c>
      <c r="D193" s="22" t="s">
        <v>532</v>
      </c>
      <c r="E193" s="21" t="s">
        <v>345</v>
      </c>
      <c r="F193" s="35">
        <v>44748</v>
      </c>
      <c r="G193" s="35">
        <v>44750</v>
      </c>
      <c r="H193" s="21" t="s">
        <v>298</v>
      </c>
      <c r="I193" s="22" t="s">
        <v>725</v>
      </c>
      <c r="J193" s="35">
        <v>44748</v>
      </c>
      <c r="K193" s="35">
        <v>44750</v>
      </c>
      <c r="L193" s="10"/>
      <c r="M193" s="10">
        <v>3400</v>
      </c>
      <c r="N193" s="10">
        <f t="shared" si="24"/>
        <v>0</v>
      </c>
      <c r="O193" s="10"/>
      <c r="P193" s="10">
        <v>2900</v>
      </c>
      <c r="Q193" s="10">
        <f t="shared" si="25"/>
        <v>0</v>
      </c>
      <c r="R193" s="10"/>
      <c r="S193" s="10">
        <v>2800</v>
      </c>
      <c r="T193" s="10">
        <f t="shared" si="26"/>
        <v>0</v>
      </c>
      <c r="U193" s="10">
        <v>6</v>
      </c>
      <c r="V193" s="10">
        <v>150</v>
      </c>
      <c r="W193" s="10">
        <f t="shared" si="29"/>
        <v>900</v>
      </c>
      <c r="X193" s="10">
        <v>6</v>
      </c>
      <c r="Y193" s="10">
        <v>150</v>
      </c>
      <c r="Z193" s="10">
        <f t="shared" si="30"/>
        <v>900</v>
      </c>
      <c r="AA193" s="10">
        <v>6</v>
      </c>
      <c r="AB193" s="10">
        <v>150</v>
      </c>
      <c r="AC193" s="10">
        <f t="shared" si="31"/>
        <v>900</v>
      </c>
      <c r="AD193" s="11">
        <v>18</v>
      </c>
      <c r="AE193" s="26">
        <v>7</v>
      </c>
      <c r="AF193" s="7">
        <f t="shared" si="27"/>
        <v>126</v>
      </c>
      <c r="AG193" s="152">
        <v>1</v>
      </c>
      <c r="AH193" s="145">
        <f>L193+O193+R193+U193+X193+AA193+AD193</f>
        <v>36</v>
      </c>
      <c r="AI193" s="139">
        <f t="shared" si="28"/>
        <v>2826</v>
      </c>
      <c r="AJ193" s="118">
        <f>N193+Q193+T193+W193+Z193+AC193+AF193</f>
        <v>2826</v>
      </c>
      <c r="AM193" t="b">
        <f>D193='15.02.2022 Смета'!D196</f>
        <v>1</v>
      </c>
      <c r="AN193" t="b">
        <f>F193='15.02.2022 Смета'!E196</f>
        <v>1</v>
      </c>
      <c r="AO193" t="b">
        <f>G193='15.02.2022 Смета'!F196</f>
        <v>1</v>
      </c>
      <c r="AP193" t="b">
        <f>H193='15.02.2022 Смета'!G196</f>
        <v>1</v>
      </c>
    </row>
    <row r="194" spans="1:42" ht="16.149999999999999" customHeight="1" x14ac:dyDescent="0.25">
      <c r="A194" s="108">
        <v>161</v>
      </c>
      <c r="B194" s="8" t="s">
        <v>224</v>
      </c>
      <c r="C194" s="21" t="s">
        <v>139</v>
      </c>
      <c r="D194" s="22" t="s">
        <v>63</v>
      </c>
      <c r="E194" s="21" t="s">
        <v>340</v>
      </c>
      <c r="F194" s="35">
        <v>44750</v>
      </c>
      <c r="G194" s="35">
        <v>44759</v>
      </c>
      <c r="H194" s="21" t="s">
        <v>298</v>
      </c>
      <c r="I194" s="22" t="s">
        <v>340</v>
      </c>
      <c r="J194" s="35">
        <v>44750</v>
      </c>
      <c r="K194" s="35">
        <v>44759</v>
      </c>
      <c r="L194" s="10"/>
      <c r="M194" s="10">
        <v>3400</v>
      </c>
      <c r="N194" s="10">
        <f t="shared" si="24"/>
        <v>0</v>
      </c>
      <c r="O194" s="10"/>
      <c r="P194" s="10">
        <v>2900</v>
      </c>
      <c r="Q194" s="10">
        <f t="shared" si="25"/>
        <v>0</v>
      </c>
      <c r="R194" s="10"/>
      <c r="S194" s="10">
        <v>2800</v>
      </c>
      <c r="T194" s="10">
        <f t="shared" si="26"/>
        <v>0</v>
      </c>
      <c r="U194" s="10">
        <v>8</v>
      </c>
      <c r="V194" s="10">
        <v>150</v>
      </c>
      <c r="W194" s="10">
        <f t="shared" si="29"/>
        <v>1200</v>
      </c>
      <c r="X194" s="10">
        <v>8</v>
      </c>
      <c r="Y194" s="10">
        <v>150</v>
      </c>
      <c r="Z194" s="10">
        <f t="shared" si="30"/>
        <v>1200</v>
      </c>
      <c r="AA194" s="10">
        <v>8</v>
      </c>
      <c r="AB194" s="10">
        <v>150</v>
      </c>
      <c r="AC194" s="10">
        <f t="shared" si="31"/>
        <v>1200</v>
      </c>
      <c r="AD194" s="11">
        <v>24</v>
      </c>
      <c r="AE194" s="26">
        <v>7</v>
      </c>
      <c r="AF194" s="7">
        <f t="shared" si="27"/>
        <v>168</v>
      </c>
      <c r="AG194" s="152">
        <v>1</v>
      </c>
      <c r="AH194" s="145">
        <f t="shared" si="32"/>
        <v>48</v>
      </c>
      <c r="AI194" s="139">
        <f t="shared" si="28"/>
        <v>3768</v>
      </c>
      <c r="AJ194" s="118">
        <f t="shared" si="33"/>
        <v>3768</v>
      </c>
      <c r="AM194" t="b">
        <f>D194='15.02.2022 Смета'!D197</f>
        <v>1</v>
      </c>
      <c r="AN194" t="b">
        <f>F194='15.02.2022 Смета'!E197</f>
        <v>1</v>
      </c>
      <c r="AO194" t="b">
        <f>G194='15.02.2022 Смета'!F197</f>
        <v>1</v>
      </c>
      <c r="AP194" t="b">
        <f>H194='15.02.2022 Смета'!G197</f>
        <v>1</v>
      </c>
    </row>
    <row r="195" spans="1:42" ht="16.149999999999999" customHeight="1" x14ac:dyDescent="0.25">
      <c r="A195" s="108">
        <v>162</v>
      </c>
      <c r="B195" s="8" t="s">
        <v>224</v>
      </c>
      <c r="C195" s="21" t="s">
        <v>139</v>
      </c>
      <c r="D195" s="22" t="s">
        <v>64</v>
      </c>
      <c r="E195" s="21" t="s">
        <v>345</v>
      </c>
      <c r="F195" s="35">
        <v>44808</v>
      </c>
      <c r="G195" s="35">
        <v>44815</v>
      </c>
      <c r="H195" s="21" t="s">
        <v>298</v>
      </c>
      <c r="I195" s="22" t="s">
        <v>725</v>
      </c>
      <c r="J195" s="35">
        <v>44808</v>
      </c>
      <c r="K195" s="35">
        <v>44815</v>
      </c>
      <c r="L195" s="10"/>
      <c r="M195" s="10">
        <v>3400</v>
      </c>
      <c r="N195" s="10">
        <f t="shared" si="24"/>
        <v>0</v>
      </c>
      <c r="O195" s="10"/>
      <c r="P195" s="10">
        <v>2900</v>
      </c>
      <c r="Q195" s="10">
        <f t="shared" si="25"/>
        <v>0</v>
      </c>
      <c r="R195" s="10"/>
      <c r="S195" s="10">
        <v>2800</v>
      </c>
      <c r="T195" s="10">
        <f t="shared" si="26"/>
        <v>0</v>
      </c>
      <c r="U195" s="10">
        <v>4</v>
      </c>
      <c r="V195" s="10">
        <v>150</v>
      </c>
      <c r="W195" s="10">
        <f t="shared" si="29"/>
        <v>600</v>
      </c>
      <c r="X195" s="10">
        <v>4</v>
      </c>
      <c r="Y195" s="10">
        <v>150</v>
      </c>
      <c r="Z195" s="10">
        <f t="shared" si="30"/>
        <v>600</v>
      </c>
      <c r="AA195" s="10">
        <v>4</v>
      </c>
      <c r="AB195" s="10">
        <v>150</v>
      </c>
      <c r="AC195" s="10">
        <f t="shared" si="31"/>
        <v>600</v>
      </c>
      <c r="AD195" s="11">
        <v>12</v>
      </c>
      <c r="AE195" s="26">
        <v>7</v>
      </c>
      <c r="AF195" s="7">
        <f t="shared" si="27"/>
        <v>84</v>
      </c>
      <c r="AG195" s="152">
        <v>1</v>
      </c>
      <c r="AH195" s="139">
        <f t="shared" si="32"/>
        <v>24</v>
      </c>
      <c r="AI195" s="139">
        <f t="shared" si="28"/>
        <v>1884</v>
      </c>
      <c r="AJ195" s="109">
        <f t="shared" si="33"/>
        <v>1884</v>
      </c>
      <c r="AM195" t="b">
        <f>D195='15.02.2022 Смета'!D198</f>
        <v>1</v>
      </c>
      <c r="AN195" t="b">
        <f>F195='15.02.2022 Смета'!E198</f>
        <v>1</v>
      </c>
      <c r="AO195" t="b">
        <f>G195='15.02.2022 Смета'!F198</f>
        <v>1</v>
      </c>
      <c r="AP195" t="b">
        <f>H195='15.02.2022 Смета'!G198</f>
        <v>1</v>
      </c>
    </row>
    <row r="196" spans="1:42" x14ac:dyDescent="0.25">
      <c r="A196" s="106"/>
      <c r="B196" s="96"/>
      <c r="C196" s="97"/>
      <c r="D196" s="179" t="s">
        <v>859</v>
      </c>
      <c r="E196" s="99"/>
      <c r="F196" s="99"/>
      <c r="G196" s="99"/>
      <c r="H196" s="99"/>
      <c r="I196" s="99"/>
      <c r="J196" s="99"/>
      <c r="K196" s="99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2"/>
      <c r="AE196" s="79"/>
      <c r="AF196" s="79"/>
      <c r="AG196" s="153"/>
      <c r="AH196" s="151"/>
      <c r="AI196" s="151"/>
      <c r="AJ196" s="164"/>
      <c r="AM196" t="b">
        <f>D196='15.02.2022 Смета'!D199</f>
        <v>1</v>
      </c>
      <c r="AN196" t="b">
        <f>F196='15.02.2022 Смета'!E199</f>
        <v>1</v>
      </c>
      <c r="AO196" t="b">
        <f>G196='15.02.2022 Смета'!F199</f>
        <v>1</v>
      </c>
      <c r="AP196" t="b">
        <f>H196='15.02.2022 Смета'!G199</f>
        <v>1</v>
      </c>
    </row>
    <row r="197" spans="1:42" ht="52.15" customHeight="1" x14ac:dyDescent="0.25">
      <c r="A197" s="114">
        <v>163</v>
      </c>
      <c r="B197" s="8" t="s">
        <v>268</v>
      </c>
      <c r="C197" s="21" t="s">
        <v>152</v>
      </c>
      <c r="D197" s="22" t="s">
        <v>593</v>
      </c>
      <c r="E197" s="21" t="s">
        <v>523</v>
      </c>
      <c r="F197" s="35">
        <v>44610</v>
      </c>
      <c r="G197" s="35">
        <v>44612</v>
      </c>
      <c r="H197" s="21" t="s">
        <v>775</v>
      </c>
      <c r="I197" s="22" t="s">
        <v>523</v>
      </c>
      <c r="J197" s="35">
        <v>44610</v>
      </c>
      <c r="K197" s="35">
        <v>44612</v>
      </c>
      <c r="L197" s="10"/>
      <c r="M197" s="10">
        <v>3400</v>
      </c>
      <c r="N197" s="10">
        <f t="shared" si="24"/>
        <v>0</v>
      </c>
      <c r="O197" s="10"/>
      <c r="P197" s="10">
        <v>2900</v>
      </c>
      <c r="Q197" s="10">
        <f t="shared" si="25"/>
        <v>0</v>
      </c>
      <c r="R197" s="10"/>
      <c r="S197" s="10">
        <v>2800</v>
      </c>
      <c r="T197" s="10">
        <f t="shared" si="26"/>
        <v>0</v>
      </c>
      <c r="U197" s="10">
        <v>8</v>
      </c>
      <c r="V197" s="10">
        <v>150</v>
      </c>
      <c r="W197" s="10">
        <f t="shared" si="29"/>
        <v>1200</v>
      </c>
      <c r="X197" s="10">
        <v>8</v>
      </c>
      <c r="Y197" s="10">
        <v>150</v>
      </c>
      <c r="Z197" s="10">
        <f t="shared" si="30"/>
        <v>1200</v>
      </c>
      <c r="AA197" s="10">
        <v>8</v>
      </c>
      <c r="AB197" s="10">
        <v>150</v>
      </c>
      <c r="AC197" s="10">
        <f t="shared" si="31"/>
        <v>1200</v>
      </c>
      <c r="AD197" s="11"/>
      <c r="AE197" s="26">
        <v>7</v>
      </c>
      <c r="AF197" s="7">
        <f t="shared" si="27"/>
        <v>0</v>
      </c>
      <c r="AG197" s="152">
        <v>1</v>
      </c>
      <c r="AH197" s="139">
        <f t="shared" si="32"/>
        <v>24</v>
      </c>
      <c r="AI197" s="139">
        <f t="shared" si="28"/>
        <v>3600</v>
      </c>
      <c r="AJ197" s="109">
        <f t="shared" si="33"/>
        <v>3600</v>
      </c>
      <c r="AM197" t="b">
        <f>D197='15.02.2022 Смета'!D200</f>
        <v>1</v>
      </c>
      <c r="AN197" t="b">
        <f>F197='15.02.2022 Смета'!E200</f>
        <v>1</v>
      </c>
      <c r="AO197" t="b">
        <f>G197='15.02.2022 Смета'!F200</f>
        <v>1</v>
      </c>
      <c r="AP197" t="b">
        <f>H197='15.02.2022 Смета'!G200</f>
        <v>1</v>
      </c>
    </row>
    <row r="198" spans="1:42" ht="27" customHeight="1" x14ac:dyDescent="0.25">
      <c r="A198" s="108">
        <v>164</v>
      </c>
      <c r="B198" s="8" t="s">
        <v>268</v>
      </c>
      <c r="C198" s="21" t="s">
        <v>152</v>
      </c>
      <c r="D198" s="22" t="s">
        <v>594</v>
      </c>
      <c r="E198" s="21" t="s">
        <v>358</v>
      </c>
      <c r="F198" s="35">
        <v>44610</v>
      </c>
      <c r="G198" s="35">
        <v>44612</v>
      </c>
      <c r="H198" s="21" t="s">
        <v>776</v>
      </c>
      <c r="I198" s="22" t="s">
        <v>358</v>
      </c>
      <c r="J198" s="35">
        <v>44610</v>
      </c>
      <c r="K198" s="35">
        <v>44612</v>
      </c>
      <c r="L198" s="10"/>
      <c r="M198" s="10">
        <v>3400</v>
      </c>
      <c r="N198" s="10">
        <f t="shared" si="24"/>
        <v>0</v>
      </c>
      <c r="O198" s="10"/>
      <c r="P198" s="10">
        <v>2900</v>
      </c>
      <c r="Q198" s="10">
        <f t="shared" si="25"/>
        <v>0</v>
      </c>
      <c r="R198" s="10"/>
      <c r="S198" s="10">
        <v>2800</v>
      </c>
      <c r="T198" s="10">
        <f t="shared" si="26"/>
        <v>0</v>
      </c>
      <c r="U198" s="10">
        <v>2</v>
      </c>
      <c r="V198" s="10">
        <v>150</v>
      </c>
      <c r="W198" s="10">
        <f t="shared" si="29"/>
        <v>300</v>
      </c>
      <c r="X198" s="10">
        <v>2</v>
      </c>
      <c r="Y198" s="10">
        <v>150</v>
      </c>
      <c r="Z198" s="10">
        <f t="shared" si="30"/>
        <v>300</v>
      </c>
      <c r="AA198" s="10">
        <v>2</v>
      </c>
      <c r="AB198" s="10">
        <v>150</v>
      </c>
      <c r="AC198" s="10">
        <f t="shared" si="31"/>
        <v>300</v>
      </c>
      <c r="AD198" s="11"/>
      <c r="AE198" s="26">
        <v>7</v>
      </c>
      <c r="AF198" s="7">
        <f t="shared" si="27"/>
        <v>0</v>
      </c>
      <c r="AG198" s="152">
        <v>1</v>
      </c>
      <c r="AH198" s="139">
        <f t="shared" si="32"/>
        <v>6</v>
      </c>
      <c r="AI198" s="139">
        <f t="shared" si="28"/>
        <v>900</v>
      </c>
      <c r="AJ198" s="109">
        <f t="shared" si="33"/>
        <v>900</v>
      </c>
      <c r="AM198" t="b">
        <f>D198='15.02.2022 Смета'!D201</f>
        <v>1</v>
      </c>
      <c r="AN198" t="b">
        <f>F198='15.02.2022 Смета'!E201</f>
        <v>1</v>
      </c>
      <c r="AO198" t="b">
        <f>G198='15.02.2022 Смета'!F201</f>
        <v>1</v>
      </c>
      <c r="AP198" t="b">
        <f>H198='15.02.2022 Смета'!G201</f>
        <v>1</v>
      </c>
    </row>
    <row r="199" spans="1:42" ht="52.5" customHeight="1" x14ac:dyDescent="0.25">
      <c r="A199" s="114">
        <v>165</v>
      </c>
      <c r="B199" s="8"/>
      <c r="C199" s="47" t="s">
        <v>152</v>
      </c>
      <c r="D199" s="22" t="s">
        <v>41</v>
      </c>
      <c r="E199" s="21" t="s">
        <v>464</v>
      </c>
      <c r="F199" s="35">
        <v>44639</v>
      </c>
      <c r="G199" s="35">
        <v>44641</v>
      </c>
      <c r="H199" s="21" t="s">
        <v>1085</v>
      </c>
      <c r="I199" s="51" t="s">
        <v>464</v>
      </c>
      <c r="J199" s="52">
        <v>44639</v>
      </c>
      <c r="K199" s="52">
        <v>44641</v>
      </c>
      <c r="L199" s="49">
        <v>1</v>
      </c>
      <c r="M199" s="49">
        <v>3400</v>
      </c>
      <c r="N199" s="49">
        <f t="shared" si="24"/>
        <v>3400</v>
      </c>
      <c r="O199" s="49">
        <v>1</v>
      </c>
      <c r="P199" s="49">
        <v>2900</v>
      </c>
      <c r="Q199" s="49">
        <f t="shared" si="25"/>
        <v>2900</v>
      </c>
      <c r="R199" s="49">
        <v>1</v>
      </c>
      <c r="S199" s="49">
        <v>2800</v>
      </c>
      <c r="T199" s="49">
        <f t="shared" si="26"/>
        <v>2800</v>
      </c>
      <c r="U199" s="49">
        <v>25</v>
      </c>
      <c r="V199" s="49">
        <v>150</v>
      </c>
      <c r="W199" s="49">
        <f t="shared" si="29"/>
        <v>3750</v>
      </c>
      <c r="X199" s="49">
        <v>25</v>
      </c>
      <c r="Y199" s="49">
        <v>150</v>
      </c>
      <c r="Z199" s="49">
        <f t="shared" si="30"/>
        <v>3750</v>
      </c>
      <c r="AA199" s="49">
        <v>24</v>
      </c>
      <c r="AB199" s="49">
        <v>150</v>
      </c>
      <c r="AC199" s="49">
        <f t="shared" si="31"/>
        <v>3600</v>
      </c>
      <c r="AD199" s="50">
        <v>138</v>
      </c>
      <c r="AE199" s="54">
        <v>7</v>
      </c>
      <c r="AF199" s="55">
        <f t="shared" si="27"/>
        <v>966</v>
      </c>
      <c r="AG199" s="152">
        <v>1</v>
      </c>
      <c r="AH199" s="154">
        <f t="shared" si="32"/>
        <v>215</v>
      </c>
      <c r="AI199" s="139">
        <f t="shared" si="28"/>
        <v>21166</v>
      </c>
      <c r="AJ199" s="165">
        <f t="shared" si="33"/>
        <v>21166</v>
      </c>
      <c r="AM199" t="b">
        <f>D199='15.02.2022 Смета'!D202</f>
        <v>1</v>
      </c>
      <c r="AN199" t="b">
        <f>F199='15.02.2022 Смета'!E202</f>
        <v>1</v>
      </c>
      <c r="AO199" t="b">
        <f>G199='15.02.2022 Смета'!F202</f>
        <v>1</v>
      </c>
      <c r="AP199" t="b">
        <f>H199='15.02.2022 Смета'!G202</f>
        <v>0</v>
      </c>
    </row>
    <row r="200" spans="1:42" ht="16.149999999999999" customHeight="1" x14ac:dyDescent="0.25">
      <c r="A200" s="108">
        <v>166</v>
      </c>
      <c r="B200" s="8" t="s">
        <v>268</v>
      </c>
      <c r="C200" s="21" t="s">
        <v>152</v>
      </c>
      <c r="D200" s="22" t="s">
        <v>595</v>
      </c>
      <c r="E200" s="21" t="s">
        <v>358</v>
      </c>
      <c r="F200" s="35">
        <v>44639</v>
      </c>
      <c r="G200" s="35">
        <v>44641</v>
      </c>
      <c r="H200" s="21" t="s">
        <v>1017</v>
      </c>
      <c r="I200" s="22" t="s">
        <v>358</v>
      </c>
      <c r="J200" s="35">
        <v>44639</v>
      </c>
      <c r="K200" s="35">
        <v>44641</v>
      </c>
      <c r="L200" s="10"/>
      <c r="M200" s="10">
        <v>3400</v>
      </c>
      <c r="N200" s="10">
        <f t="shared" si="24"/>
        <v>0</v>
      </c>
      <c r="O200" s="10"/>
      <c r="P200" s="10">
        <v>2900</v>
      </c>
      <c r="Q200" s="10">
        <f t="shared" si="25"/>
        <v>0</v>
      </c>
      <c r="R200" s="10"/>
      <c r="S200" s="10">
        <v>2800</v>
      </c>
      <c r="T200" s="10">
        <f t="shared" si="26"/>
        <v>0</v>
      </c>
      <c r="U200" s="10">
        <v>2</v>
      </c>
      <c r="V200" s="10">
        <v>150</v>
      </c>
      <c r="W200" s="10">
        <f t="shared" si="29"/>
        <v>300</v>
      </c>
      <c r="X200" s="10">
        <v>2</v>
      </c>
      <c r="Y200" s="10">
        <v>150</v>
      </c>
      <c r="Z200" s="10">
        <f t="shared" si="30"/>
        <v>300</v>
      </c>
      <c r="AA200" s="10">
        <v>2</v>
      </c>
      <c r="AB200" s="10">
        <v>150</v>
      </c>
      <c r="AC200" s="10">
        <f t="shared" si="31"/>
        <v>300</v>
      </c>
      <c r="AD200" s="11"/>
      <c r="AE200" s="26">
        <v>7</v>
      </c>
      <c r="AF200" s="7">
        <f t="shared" si="27"/>
        <v>0</v>
      </c>
      <c r="AG200" s="152">
        <v>1</v>
      </c>
      <c r="AH200" s="139">
        <f t="shared" si="32"/>
        <v>6</v>
      </c>
      <c r="AI200" s="139">
        <f t="shared" ref="AI200:AI262" si="34">AJ200</f>
        <v>900</v>
      </c>
      <c r="AJ200" s="109">
        <f t="shared" si="33"/>
        <v>900</v>
      </c>
      <c r="AM200" t="b">
        <f>D200='15.02.2022 Смета'!D203</f>
        <v>1</v>
      </c>
      <c r="AN200" t="b">
        <f>F200='15.02.2022 Смета'!E203</f>
        <v>1</v>
      </c>
      <c r="AO200" t="b">
        <f>G200='15.02.2022 Смета'!F203</f>
        <v>1</v>
      </c>
      <c r="AP200" t="b">
        <f>H200='15.02.2022 Смета'!G203</f>
        <v>0</v>
      </c>
    </row>
    <row r="201" spans="1:42" ht="52.5" customHeight="1" x14ac:dyDescent="0.25">
      <c r="A201" s="114">
        <v>167</v>
      </c>
      <c r="B201" s="8" t="s">
        <v>268</v>
      </c>
      <c r="C201" s="21" t="s">
        <v>152</v>
      </c>
      <c r="D201" s="22" t="s">
        <v>533</v>
      </c>
      <c r="E201" s="21" t="s">
        <v>1018</v>
      </c>
      <c r="F201" s="35">
        <v>44666</v>
      </c>
      <c r="G201" s="35">
        <v>44667</v>
      </c>
      <c r="H201" s="21" t="s">
        <v>1019</v>
      </c>
      <c r="I201" s="22" t="s">
        <v>727</v>
      </c>
      <c r="J201" s="35">
        <v>44666</v>
      </c>
      <c r="K201" s="35">
        <v>44667</v>
      </c>
      <c r="L201" s="28"/>
      <c r="M201" s="10">
        <v>3400</v>
      </c>
      <c r="N201" s="10">
        <f t="shared" si="24"/>
        <v>0</v>
      </c>
      <c r="O201" s="28"/>
      <c r="P201" s="10">
        <v>2900</v>
      </c>
      <c r="Q201" s="10">
        <f t="shared" si="25"/>
        <v>0</v>
      </c>
      <c r="R201" s="28"/>
      <c r="S201" s="10">
        <v>2800</v>
      </c>
      <c r="T201" s="10">
        <f t="shared" si="26"/>
        <v>0</v>
      </c>
      <c r="U201" s="29">
        <v>7</v>
      </c>
      <c r="V201" s="10">
        <v>150</v>
      </c>
      <c r="W201" s="10">
        <f t="shared" si="29"/>
        <v>1050</v>
      </c>
      <c r="X201" s="29">
        <v>7</v>
      </c>
      <c r="Y201" s="10">
        <v>150</v>
      </c>
      <c r="Z201" s="10">
        <f t="shared" si="30"/>
        <v>1050</v>
      </c>
      <c r="AA201" s="29">
        <v>7</v>
      </c>
      <c r="AB201" s="10">
        <v>150</v>
      </c>
      <c r="AC201" s="10">
        <f t="shared" si="31"/>
        <v>1050</v>
      </c>
      <c r="AD201" s="29">
        <v>21</v>
      </c>
      <c r="AE201" s="26">
        <v>7</v>
      </c>
      <c r="AF201" s="7">
        <f t="shared" si="27"/>
        <v>147</v>
      </c>
      <c r="AG201" s="152">
        <v>1</v>
      </c>
      <c r="AH201" s="139">
        <f t="shared" si="32"/>
        <v>42</v>
      </c>
      <c r="AI201" s="139">
        <f t="shared" si="34"/>
        <v>3297</v>
      </c>
      <c r="AJ201" s="109">
        <f t="shared" si="33"/>
        <v>3297</v>
      </c>
      <c r="AM201" t="b">
        <f>D201='15.02.2022 Смета'!D204</f>
        <v>1</v>
      </c>
      <c r="AN201" t="b">
        <f>F201='15.02.2022 Смета'!E204</f>
        <v>1</v>
      </c>
      <c r="AO201" t="b">
        <f>G201='15.02.2022 Смета'!F204</f>
        <v>1</v>
      </c>
      <c r="AP201" t="b">
        <f>H201='15.02.2022 Смета'!G204</f>
        <v>0</v>
      </c>
    </row>
    <row r="202" spans="1:42" ht="52.15" customHeight="1" x14ac:dyDescent="0.25">
      <c r="A202" s="108">
        <v>168</v>
      </c>
      <c r="B202" s="8" t="s">
        <v>268</v>
      </c>
      <c r="C202" s="21" t="s">
        <v>152</v>
      </c>
      <c r="D202" s="22" t="s">
        <v>596</v>
      </c>
      <c r="E202" s="21" t="s">
        <v>1018</v>
      </c>
      <c r="F202" s="35">
        <v>44667</v>
      </c>
      <c r="G202" s="35">
        <v>44668</v>
      </c>
      <c r="H202" s="21" t="s">
        <v>1019</v>
      </c>
      <c r="I202" s="22" t="s">
        <v>727</v>
      </c>
      <c r="J202" s="35">
        <v>44667</v>
      </c>
      <c r="K202" s="35">
        <v>44668</v>
      </c>
      <c r="L202" s="10"/>
      <c r="M202" s="10">
        <v>3400</v>
      </c>
      <c r="N202" s="10">
        <f t="shared" si="24"/>
        <v>0</v>
      </c>
      <c r="O202" s="10"/>
      <c r="P202" s="10">
        <v>2900</v>
      </c>
      <c r="Q202" s="10">
        <f t="shared" si="25"/>
        <v>0</v>
      </c>
      <c r="R202" s="10"/>
      <c r="S202" s="10">
        <v>2800</v>
      </c>
      <c r="T202" s="10">
        <f t="shared" si="26"/>
        <v>0</v>
      </c>
      <c r="U202" s="10">
        <v>32</v>
      </c>
      <c r="V202" s="10">
        <v>150</v>
      </c>
      <c r="W202" s="10">
        <f t="shared" si="29"/>
        <v>4800</v>
      </c>
      <c r="X202" s="10">
        <v>32</v>
      </c>
      <c r="Y202" s="10">
        <v>150</v>
      </c>
      <c r="Z202" s="10">
        <f t="shared" si="30"/>
        <v>4800</v>
      </c>
      <c r="AA202" s="10">
        <v>32</v>
      </c>
      <c r="AB202" s="10">
        <v>150</v>
      </c>
      <c r="AC202" s="10">
        <f t="shared" si="31"/>
        <v>4800</v>
      </c>
      <c r="AD202" s="11">
        <v>96</v>
      </c>
      <c r="AE202" s="26">
        <v>7</v>
      </c>
      <c r="AF202" s="7">
        <f t="shared" si="27"/>
        <v>672</v>
      </c>
      <c r="AG202" s="152">
        <v>1</v>
      </c>
      <c r="AH202" s="139">
        <f t="shared" si="32"/>
        <v>192</v>
      </c>
      <c r="AI202" s="139">
        <f t="shared" si="34"/>
        <v>15072</v>
      </c>
      <c r="AJ202" s="109">
        <f t="shared" si="33"/>
        <v>15072</v>
      </c>
      <c r="AM202" t="b">
        <f>D202='15.02.2022 Смета'!D205</f>
        <v>1</v>
      </c>
      <c r="AN202" t="b">
        <f>F202='15.02.2022 Смета'!E205</f>
        <v>1</v>
      </c>
      <c r="AO202" t="b">
        <f>G202='15.02.2022 Смета'!F205</f>
        <v>1</v>
      </c>
      <c r="AP202" t="b">
        <f>H202='15.02.2022 Смета'!G205</f>
        <v>0</v>
      </c>
    </row>
    <row r="203" spans="1:42" ht="16.149999999999999" customHeight="1" x14ac:dyDescent="0.25">
      <c r="A203" s="114">
        <v>169</v>
      </c>
      <c r="B203" s="8" t="s">
        <v>268</v>
      </c>
      <c r="C203" s="21" t="s">
        <v>152</v>
      </c>
      <c r="D203" s="22" t="s">
        <v>597</v>
      </c>
      <c r="E203" s="21" t="s">
        <v>358</v>
      </c>
      <c r="F203" s="35">
        <v>44667</v>
      </c>
      <c r="G203" s="35">
        <v>44668</v>
      </c>
      <c r="H203" s="21" t="s">
        <v>1019</v>
      </c>
      <c r="I203" s="22" t="s">
        <v>358</v>
      </c>
      <c r="J203" s="35">
        <v>44667</v>
      </c>
      <c r="K203" s="35">
        <v>44668</v>
      </c>
      <c r="L203" s="10"/>
      <c r="M203" s="10">
        <v>3400</v>
      </c>
      <c r="N203" s="10">
        <f t="shared" si="24"/>
        <v>0</v>
      </c>
      <c r="O203" s="10"/>
      <c r="P203" s="10">
        <v>2900</v>
      </c>
      <c r="Q203" s="10">
        <f t="shared" si="25"/>
        <v>0</v>
      </c>
      <c r="R203" s="10"/>
      <c r="S203" s="10">
        <v>2800</v>
      </c>
      <c r="T203" s="10">
        <f t="shared" si="26"/>
        <v>0</v>
      </c>
      <c r="U203" s="10">
        <v>8</v>
      </c>
      <c r="V203" s="10">
        <v>150</v>
      </c>
      <c r="W203" s="10">
        <f t="shared" si="29"/>
        <v>1200</v>
      </c>
      <c r="X203" s="10">
        <v>8</v>
      </c>
      <c r="Y203" s="10">
        <v>150</v>
      </c>
      <c r="Z203" s="10">
        <f t="shared" si="30"/>
        <v>1200</v>
      </c>
      <c r="AA203" s="10">
        <v>8</v>
      </c>
      <c r="AB203" s="10">
        <v>150</v>
      </c>
      <c r="AC203" s="10">
        <f t="shared" si="31"/>
        <v>1200</v>
      </c>
      <c r="AD203" s="11">
        <v>24</v>
      </c>
      <c r="AE203" s="26">
        <v>7</v>
      </c>
      <c r="AF203" s="7">
        <f t="shared" si="27"/>
        <v>168</v>
      </c>
      <c r="AG203" s="152">
        <v>1</v>
      </c>
      <c r="AH203" s="145">
        <f t="shared" si="32"/>
        <v>48</v>
      </c>
      <c r="AI203" s="139">
        <f t="shared" si="34"/>
        <v>3768</v>
      </c>
      <c r="AJ203" s="118">
        <f t="shared" si="33"/>
        <v>3768</v>
      </c>
      <c r="AM203" t="b">
        <f>D203='15.02.2022 Смета'!D206</f>
        <v>1</v>
      </c>
      <c r="AN203" t="b">
        <f>F203='15.02.2022 Смета'!E206</f>
        <v>1</v>
      </c>
      <c r="AO203" t="b">
        <f>G203='15.02.2022 Смета'!F206</f>
        <v>1</v>
      </c>
      <c r="AP203" t="b">
        <f>H203='15.02.2022 Смета'!G206</f>
        <v>0</v>
      </c>
    </row>
    <row r="204" spans="1:42" ht="52.5" customHeight="1" x14ac:dyDescent="0.25">
      <c r="A204" s="108">
        <v>170</v>
      </c>
      <c r="B204" s="8" t="s">
        <v>268</v>
      </c>
      <c r="C204" s="21" t="s">
        <v>152</v>
      </c>
      <c r="D204" s="22" t="s">
        <v>598</v>
      </c>
      <c r="E204" s="21" t="s">
        <v>1018</v>
      </c>
      <c r="F204" s="35">
        <v>44750</v>
      </c>
      <c r="G204" s="35">
        <v>44752</v>
      </c>
      <c r="H204" s="21" t="s">
        <v>1086</v>
      </c>
      <c r="I204" s="22" t="s">
        <v>727</v>
      </c>
      <c r="J204" s="35">
        <v>44750</v>
      </c>
      <c r="K204" s="35">
        <v>44752</v>
      </c>
      <c r="L204" s="10"/>
      <c r="M204" s="10">
        <v>3400</v>
      </c>
      <c r="N204" s="10">
        <f t="shared" ref="N204:N281" si="35">L204*M204</f>
        <v>0</v>
      </c>
      <c r="O204" s="10"/>
      <c r="P204" s="10">
        <v>2900</v>
      </c>
      <c r="Q204" s="10">
        <f t="shared" ref="Q204:Q281" si="36">O204*P204</f>
        <v>0</v>
      </c>
      <c r="R204" s="10"/>
      <c r="S204" s="10">
        <v>2800</v>
      </c>
      <c r="T204" s="10">
        <f t="shared" ref="T204:T281" si="37">R204*S204</f>
        <v>0</v>
      </c>
      <c r="U204" s="10">
        <v>8</v>
      </c>
      <c r="V204" s="10">
        <v>150</v>
      </c>
      <c r="W204" s="10">
        <f t="shared" si="29"/>
        <v>1200</v>
      </c>
      <c r="X204" s="10">
        <v>8</v>
      </c>
      <c r="Y204" s="10">
        <v>150</v>
      </c>
      <c r="Z204" s="10">
        <f t="shared" si="30"/>
        <v>1200</v>
      </c>
      <c r="AA204" s="10">
        <v>8</v>
      </c>
      <c r="AB204" s="10">
        <v>150</v>
      </c>
      <c r="AC204" s="10">
        <f t="shared" si="31"/>
        <v>1200</v>
      </c>
      <c r="AD204" s="11">
        <v>24</v>
      </c>
      <c r="AE204" s="26">
        <v>7</v>
      </c>
      <c r="AF204" s="7">
        <f t="shared" ref="AF204:AF210" si="38">AD204*AE204</f>
        <v>168</v>
      </c>
      <c r="AG204" s="152">
        <v>1</v>
      </c>
      <c r="AH204" s="145">
        <f t="shared" si="32"/>
        <v>48</v>
      </c>
      <c r="AI204" s="139">
        <f t="shared" si="34"/>
        <v>3768</v>
      </c>
      <c r="AJ204" s="118">
        <f t="shared" si="33"/>
        <v>3768</v>
      </c>
      <c r="AM204" t="b">
        <f>D204='15.02.2022 Смета'!D207</f>
        <v>1</v>
      </c>
      <c r="AN204" t="b">
        <f>F204='15.02.2022 Смета'!E207</f>
        <v>1</v>
      </c>
      <c r="AO204" t="b">
        <f>G204='15.02.2022 Смета'!F207</f>
        <v>1</v>
      </c>
      <c r="AP204" t="b">
        <f>H204='15.02.2022 Смета'!G207</f>
        <v>0</v>
      </c>
    </row>
    <row r="205" spans="1:42" ht="52.9" customHeight="1" x14ac:dyDescent="0.25">
      <c r="A205" s="114">
        <v>171</v>
      </c>
      <c r="B205" s="8" t="s">
        <v>268</v>
      </c>
      <c r="C205" s="21" t="s">
        <v>152</v>
      </c>
      <c r="D205" s="22" t="s">
        <v>599</v>
      </c>
      <c r="E205" s="21" t="s">
        <v>1018</v>
      </c>
      <c r="F205" s="35">
        <v>44750</v>
      </c>
      <c r="G205" s="35">
        <v>44752</v>
      </c>
      <c r="H205" s="21" t="s">
        <v>1086</v>
      </c>
      <c r="I205" s="22" t="s">
        <v>727</v>
      </c>
      <c r="J205" s="35">
        <v>44750</v>
      </c>
      <c r="K205" s="35">
        <v>44752</v>
      </c>
      <c r="L205" s="10"/>
      <c r="M205" s="10">
        <v>3400</v>
      </c>
      <c r="N205" s="10">
        <f t="shared" si="35"/>
        <v>0</v>
      </c>
      <c r="O205" s="10"/>
      <c r="P205" s="10">
        <v>2900</v>
      </c>
      <c r="Q205" s="10">
        <f t="shared" si="36"/>
        <v>0</v>
      </c>
      <c r="R205" s="10"/>
      <c r="S205" s="10">
        <v>2800</v>
      </c>
      <c r="T205" s="10">
        <f t="shared" si="37"/>
        <v>0</v>
      </c>
      <c r="U205" s="10">
        <v>2</v>
      </c>
      <c r="V205" s="10">
        <v>150</v>
      </c>
      <c r="W205" s="10">
        <f t="shared" si="29"/>
        <v>300</v>
      </c>
      <c r="X205" s="10">
        <v>2</v>
      </c>
      <c r="Y205" s="10">
        <v>150</v>
      </c>
      <c r="Z205" s="10">
        <f t="shared" si="30"/>
        <v>300</v>
      </c>
      <c r="AA205" s="10">
        <v>2</v>
      </c>
      <c r="AB205" s="10">
        <v>150</v>
      </c>
      <c r="AC205" s="10">
        <f t="shared" si="31"/>
        <v>300</v>
      </c>
      <c r="AD205" s="11">
        <v>6</v>
      </c>
      <c r="AE205" s="26">
        <v>7</v>
      </c>
      <c r="AF205" s="7">
        <f t="shared" si="38"/>
        <v>42</v>
      </c>
      <c r="AG205" s="152">
        <v>1</v>
      </c>
      <c r="AH205" s="145">
        <f t="shared" si="32"/>
        <v>12</v>
      </c>
      <c r="AI205" s="139">
        <f t="shared" si="34"/>
        <v>942</v>
      </c>
      <c r="AJ205" s="118">
        <f t="shared" si="33"/>
        <v>942</v>
      </c>
      <c r="AM205" t="b">
        <f>D205='15.02.2022 Смета'!D208</f>
        <v>1</v>
      </c>
      <c r="AN205" t="b">
        <f>F205='15.02.2022 Смета'!E208</f>
        <v>1</v>
      </c>
      <c r="AO205" t="b">
        <f>G205='15.02.2022 Смета'!F208</f>
        <v>1</v>
      </c>
      <c r="AP205" t="b">
        <f>H205='15.02.2022 Смета'!G208</f>
        <v>0</v>
      </c>
    </row>
    <row r="206" spans="1:42" ht="39.4" customHeight="1" x14ac:dyDescent="0.25">
      <c r="A206" s="108">
        <v>172</v>
      </c>
      <c r="B206" s="8" t="s">
        <v>268</v>
      </c>
      <c r="C206" s="21" t="s">
        <v>152</v>
      </c>
      <c r="D206" s="22" t="s">
        <v>600</v>
      </c>
      <c r="E206" s="21" t="s">
        <v>823</v>
      </c>
      <c r="F206" s="35">
        <v>44727</v>
      </c>
      <c r="G206" s="35">
        <v>44730</v>
      </c>
      <c r="H206" s="21" t="s">
        <v>310</v>
      </c>
      <c r="I206" s="22" t="s">
        <v>823</v>
      </c>
      <c r="J206" s="35">
        <v>44727</v>
      </c>
      <c r="K206" s="35">
        <v>44730</v>
      </c>
      <c r="L206" s="10"/>
      <c r="M206" s="10">
        <v>3400</v>
      </c>
      <c r="N206" s="10">
        <f t="shared" si="35"/>
        <v>0</v>
      </c>
      <c r="O206" s="10"/>
      <c r="P206" s="10">
        <v>2900</v>
      </c>
      <c r="Q206" s="10">
        <f t="shared" si="36"/>
        <v>0</v>
      </c>
      <c r="R206" s="10"/>
      <c r="S206" s="10">
        <v>2800</v>
      </c>
      <c r="T206" s="10">
        <f t="shared" si="37"/>
        <v>0</v>
      </c>
      <c r="U206" s="10">
        <v>32</v>
      </c>
      <c r="V206" s="10">
        <v>150</v>
      </c>
      <c r="W206" s="10">
        <f t="shared" si="29"/>
        <v>4800</v>
      </c>
      <c r="X206" s="10">
        <v>32</v>
      </c>
      <c r="Y206" s="10">
        <v>150</v>
      </c>
      <c r="Z206" s="10">
        <f t="shared" si="30"/>
        <v>4800</v>
      </c>
      <c r="AA206" s="10">
        <v>32</v>
      </c>
      <c r="AB206" s="10">
        <v>150</v>
      </c>
      <c r="AC206" s="10">
        <f t="shared" si="31"/>
        <v>4800</v>
      </c>
      <c r="AD206" s="11">
        <v>96</v>
      </c>
      <c r="AE206" s="26">
        <v>7</v>
      </c>
      <c r="AF206" s="7">
        <f t="shared" si="38"/>
        <v>672</v>
      </c>
      <c r="AG206" s="152">
        <v>1</v>
      </c>
      <c r="AH206" s="145">
        <f t="shared" si="32"/>
        <v>192</v>
      </c>
      <c r="AI206" s="139">
        <f t="shared" si="34"/>
        <v>15072</v>
      </c>
      <c r="AJ206" s="118">
        <f t="shared" si="33"/>
        <v>15072</v>
      </c>
      <c r="AM206" t="b">
        <f>D206='15.02.2022 Смета'!D209</f>
        <v>1</v>
      </c>
      <c r="AN206" t="b">
        <f>F206='15.02.2022 Смета'!E209</f>
        <v>1</v>
      </c>
      <c r="AO206" t="b">
        <f>G206='15.02.2022 Смета'!F209</f>
        <v>1</v>
      </c>
      <c r="AP206" t="b">
        <f>H206='15.02.2022 Смета'!G209</f>
        <v>1</v>
      </c>
    </row>
    <row r="207" spans="1:42" ht="16.149999999999999" customHeight="1" x14ac:dyDescent="0.25">
      <c r="A207" s="114">
        <v>173</v>
      </c>
      <c r="B207" s="8" t="s">
        <v>268</v>
      </c>
      <c r="C207" s="21" t="s">
        <v>152</v>
      </c>
      <c r="D207" s="22" t="s">
        <v>601</v>
      </c>
      <c r="E207" s="21" t="s">
        <v>340</v>
      </c>
      <c r="F207" s="35">
        <v>44727</v>
      </c>
      <c r="G207" s="35">
        <v>44730</v>
      </c>
      <c r="H207" s="21" t="s">
        <v>310</v>
      </c>
      <c r="I207" s="22" t="s">
        <v>340</v>
      </c>
      <c r="J207" s="35">
        <v>44727</v>
      </c>
      <c r="K207" s="35">
        <v>44730</v>
      </c>
      <c r="L207" s="10"/>
      <c r="M207" s="10">
        <v>3400</v>
      </c>
      <c r="N207" s="10">
        <f t="shared" si="35"/>
        <v>0</v>
      </c>
      <c r="O207" s="10"/>
      <c r="P207" s="10">
        <v>2900</v>
      </c>
      <c r="Q207" s="10">
        <f t="shared" si="36"/>
        <v>0</v>
      </c>
      <c r="R207" s="10"/>
      <c r="S207" s="10">
        <v>2800</v>
      </c>
      <c r="T207" s="10">
        <f t="shared" si="37"/>
        <v>0</v>
      </c>
      <c r="U207" s="10">
        <v>6</v>
      </c>
      <c r="V207" s="10">
        <v>150</v>
      </c>
      <c r="W207" s="10">
        <f t="shared" si="29"/>
        <v>900</v>
      </c>
      <c r="X207" s="10">
        <v>6</v>
      </c>
      <c r="Y207" s="10">
        <v>150</v>
      </c>
      <c r="Z207" s="10">
        <f t="shared" si="30"/>
        <v>900</v>
      </c>
      <c r="AA207" s="10">
        <v>6</v>
      </c>
      <c r="AB207" s="10">
        <v>150</v>
      </c>
      <c r="AC207" s="10">
        <f t="shared" si="31"/>
        <v>900</v>
      </c>
      <c r="AD207" s="11">
        <v>18</v>
      </c>
      <c r="AE207" s="26">
        <v>7</v>
      </c>
      <c r="AF207" s="7">
        <f t="shared" si="38"/>
        <v>126</v>
      </c>
      <c r="AG207" s="152">
        <v>1</v>
      </c>
      <c r="AH207" s="145">
        <f t="shared" si="32"/>
        <v>36</v>
      </c>
      <c r="AI207" s="139">
        <f t="shared" si="34"/>
        <v>2826</v>
      </c>
      <c r="AJ207" s="118">
        <f t="shared" si="33"/>
        <v>2826</v>
      </c>
      <c r="AM207" t="b">
        <f>D207='15.02.2022 Смета'!D210</f>
        <v>1</v>
      </c>
      <c r="AN207" t="b">
        <f>F207='15.02.2022 Смета'!E210</f>
        <v>1</v>
      </c>
      <c r="AO207" t="b">
        <f>G207='15.02.2022 Смета'!F210</f>
        <v>1</v>
      </c>
      <c r="AP207" t="b">
        <f>H207='15.02.2022 Смета'!G210</f>
        <v>1</v>
      </c>
    </row>
    <row r="208" spans="1:42" ht="17.649999999999999" customHeight="1" x14ac:dyDescent="0.25">
      <c r="A208" s="106"/>
      <c r="B208" s="96"/>
      <c r="C208" s="97"/>
      <c r="D208" s="179" t="s">
        <v>861</v>
      </c>
      <c r="E208" s="99"/>
      <c r="F208" s="99"/>
      <c r="G208" s="99"/>
      <c r="H208" s="99"/>
      <c r="I208" s="99"/>
      <c r="J208" s="99"/>
      <c r="K208" s="99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2"/>
      <c r="AE208" s="79"/>
      <c r="AF208" s="79"/>
      <c r="AG208" s="153"/>
      <c r="AH208" s="151"/>
      <c r="AI208" s="151"/>
      <c r="AJ208" s="164"/>
      <c r="AM208" t="b">
        <f>D208='15.02.2022 Смета'!D211</f>
        <v>1</v>
      </c>
      <c r="AN208" t="b">
        <f>F208='15.02.2022 Смета'!E211</f>
        <v>1</v>
      </c>
      <c r="AO208" t="b">
        <f>G208='15.02.2022 Смета'!F211</f>
        <v>1</v>
      </c>
      <c r="AP208" t="b">
        <f>H208='15.02.2022 Смета'!G211</f>
        <v>1</v>
      </c>
    </row>
    <row r="209" spans="1:42" ht="27" customHeight="1" x14ac:dyDescent="0.25">
      <c r="A209" s="108">
        <v>174</v>
      </c>
      <c r="B209" s="8" t="s">
        <v>12</v>
      </c>
      <c r="C209" s="21" t="s">
        <v>123</v>
      </c>
      <c r="D209" s="22" t="s">
        <v>256</v>
      </c>
      <c r="E209" s="21" t="s">
        <v>822</v>
      </c>
      <c r="F209" s="35">
        <v>44622</v>
      </c>
      <c r="G209" s="35">
        <v>44624</v>
      </c>
      <c r="H209" s="21" t="s">
        <v>393</v>
      </c>
      <c r="I209" s="38" t="s">
        <v>822</v>
      </c>
      <c r="J209" s="35">
        <v>44622</v>
      </c>
      <c r="K209" s="35">
        <v>44624</v>
      </c>
      <c r="L209" s="10"/>
      <c r="M209" s="10">
        <v>3400</v>
      </c>
      <c r="N209" s="10">
        <f t="shared" si="35"/>
        <v>0</v>
      </c>
      <c r="O209" s="10"/>
      <c r="P209" s="10">
        <v>2900</v>
      </c>
      <c r="Q209" s="10">
        <f t="shared" si="36"/>
        <v>0</v>
      </c>
      <c r="R209" s="10"/>
      <c r="S209" s="10">
        <v>2800</v>
      </c>
      <c r="T209" s="10">
        <f t="shared" si="37"/>
        <v>0</v>
      </c>
      <c r="U209" s="10">
        <v>16</v>
      </c>
      <c r="V209" s="10">
        <v>150</v>
      </c>
      <c r="W209" s="10">
        <f t="shared" si="29"/>
        <v>2400</v>
      </c>
      <c r="X209" s="10">
        <v>16</v>
      </c>
      <c r="Y209" s="10">
        <v>150</v>
      </c>
      <c r="Z209" s="10">
        <f t="shared" si="30"/>
        <v>2400</v>
      </c>
      <c r="AA209" s="10">
        <v>32</v>
      </c>
      <c r="AB209" s="10">
        <v>150</v>
      </c>
      <c r="AC209" s="10">
        <f t="shared" si="31"/>
        <v>4800</v>
      </c>
      <c r="AD209" s="11"/>
      <c r="AE209" s="26">
        <v>7</v>
      </c>
      <c r="AF209" s="7">
        <f t="shared" si="38"/>
        <v>0</v>
      </c>
      <c r="AG209" s="152">
        <v>1</v>
      </c>
      <c r="AH209" s="139">
        <f t="shared" si="32"/>
        <v>64</v>
      </c>
      <c r="AI209" s="139">
        <f t="shared" si="34"/>
        <v>9600</v>
      </c>
      <c r="AJ209" s="109">
        <f t="shared" si="33"/>
        <v>9600</v>
      </c>
      <c r="AM209" t="b">
        <f>D209='15.02.2022 Смета'!D212</f>
        <v>1</v>
      </c>
      <c r="AN209" t="b">
        <f>F209='15.02.2022 Смета'!E212</f>
        <v>1</v>
      </c>
      <c r="AO209" t="b">
        <f>G209='15.02.2022 Смета'!F212</f>
        <v>1</v>
      </c>
      <c r="AP209" t="b">
        <f>H209='15.02.2022 Смета'!G212</f>
        <v>1</v>
      </c>
    </row>
    <row r="210" spans="1:42" ht="27" customHeight="1" x14ac:dyDescent="0.25">
      <c r="A210" s="108">
        <v>175</v>
      </c>
      <c r="B210" s="8" t="s">
        <v>12</v>
      </c>
      <c r="C210" s="21" t="s">
        <v>123</v>
      </c>
      <c r="D210" s="22" t="s">
        <v>257</v>
      </c>
      <c r="E210" s="21" t="s">
        <v>439</v>
      </c>
      <c r="F210" s="35">
        <v>44672</v>
      </c>
      <c r="G210" s="35">
        <v>44674</v>
      </c>
      <c r="H210" s="21" t="s">
        <v>438</v>
      </c>
      <c r="I210" s="22" t="s">
        <v>439</v>
      </c>
      <c r="J210" s="35">
        <v>44672</v>
      </c>
      <c r="K210" s="35">
        <v>44674</v>
      </c>
      <c r="L210" s="10"/>
      <c r="M210" s="10">
        <v>3400</v>
      </c>
      <c r="N210" s="10">
        <f t="shared" si="35"/>
        <v>0</v>
      </c>
      <c r="O210" s="10"/>
      <c r="P210" s="10">
        <v>2900</v>
      </c>
      <c r="Q210" s="10">
        <f t="shared" si="36"/>
        <v>0</v>
      </c>
      <c r="R210" s="10"/>
      <c r="S210" s="10">
        <v>2800</v>
      </c>
      <c r="T210" s="10">
        <f t="shared" si="37"/>
        <v>0</v>
      </c>
      <c r="U210" s="10">
        <v>20</v>
      </c>
      <c r="V210" s="10">
        <v>150</v>
      </c>
      <c r="W210" s="10">
        <f t="shared" si="29"/>
        <v>3000</v>
      </c>
      <c r="X210" s="10">
        <v>20</v>
      </c>
      <c r="Y210" s="10">
        <v>150</v>
      </c>
      <c r="Z210" s="10">
        <f t="shared" si="30"/>
        <v>3000</v>
      </c>
      <c r="AA210" s="10">
        <v>40</v>
      </c>
      <c r="AB210" s="10">
        <v>150</v>
      </c>
      <c r="AC210" s="10">
        <f t="shared" si="31"/>
        <v>6000</v>
      </c>
      <c r="AD210" s="11">
        <v>80</v>
      </c>
      <c r="AE210" s="26">
        <v>7</v>
      </c>
      <c r="AF210" s="7">
        <f t="shared" si="38"/>
        <v>560</v>
      </c>
      <c r="AG210" s="152">
        <v>1</v>
      </c>
      <c r="AH210" s="139">
        <f t="shared" si="32"/>
        <v>160</v>
      </c>
      <c r="AI210" s="139">
        <f t="shared" si="34"/>
        <v>12560</v>
      </c>
      <c r="AJ210" s="109">
        <f t="shared" si="33"/>
        <v>12560</v>
      </c>
      <c r="AM210" t="b">
        <f>D210='15.02.2022 Смета'!D213</f>
        <v>1</v>
      </c>
      <c r="AN210" t="b">
        <f>F210='15.02.2022 Смета'!E213</f>
        <v>1</v>
      </c>
      <c r="AO210" t="b">
        <f>G210='15.02.2022 Смета'!F213</f>
        <v>1</v>
      </c>
      <c r="AP210" t="b">
        <f>H210='15.02.2022 Смета'!G213</f>
        <v>1</v>
      </c>
    </row>
    <row r="211" spans="1:42" ht="27" customHeight="1" x14ac:dyDescent="0.25">
      <c r="A211" s="108">
        <v>176</v>
      </c>
      <c r="B211" s="8"/>
      <c r="C211" s="47" t="s">
        <v>123</v>
      </c>
      <c r="D211" s="22" t="s">
        <v>45</v>
      </c>
      <c r="E211" s="21" t="s">
        <v>358</v>
      </c>
      <c r="F211" s="35">
        <v>44701</v>
      </c>
      <c r="G211" s="35">
        <v>44702</v>
      </c>
      <c r="H211" s="21" t="s">
        <v>438</v>
      </c>
      <c r="I211" s="51" t="s">
        <v>360</v>
      </c>
      <c r="J211" s="52">
        <v>44701</v>
      </c>
      <c r="K211" s="52">
        <v>44702</v>
      </c>
      <c r="L211" s="49"/>
      <c r="M211" s="49">
        <v>3400</v>
      </c>
      <c r="N211" s="49">
        <f t="shared" si="35"/>
        <v>0</v>
      </c>
      <c r="O211" s="49"/>
      <c r="P211" s="49">
        <v>2900</v>
      </c>
      <c r="Q211" s="49">
        <f t="shared" si="36"/>
        <v>0</v>
      </c>
      <c r="R211" s="49"/>
      <c r="S211" s="49">
        <v>2800</v>
      </c>
      <c r="T211" s="49">
        <f t="shared" si="37"/>
        <v>0</v>
      </c>
      <c r="U211" s="49">
        <v>2</v>
      </c>
      <c r="V211" s="49">
        <v>150</v>
      </c>
      <c r="W211" s="49">
        <f t="shared" si="29"/>
        <v>300</v>
      </c>
      <c r="X211" s="49">
        <v>3</v>
      </c>
      <c r="Y211" s="49">
        <v>150</v>
      </c>
      <c r="Z211" s="49">
        <f t="shared" si="30"/>
        <v>450</v>
      </c>
      <c r="AA211" s="49">
        <v>3</v>
      </c>
      <c r="AB211" s="49">
        <v>150</v>
      </c>
      <c r="AC211" s="49">
        <f t="shared" si="31"/>
        <v>450</v>
      </c>
      <c r="AD211" s="50"/>
      <c r="AE211" s="54">
        <v>7</v>
      </c>
      <c r="AF211" s="55">
        <v>150</v>
      </c>
      <c r="AG211" s="152">
        <v>1</v>
      </c>
      <c r="AH211" s="154">
        <f t="shared" si="32"/>
        <v>8</v>
      </c>
      <c r="AI211" s="139">
        <f t="shared" si="34"/>
        <v>1350</v>
      </c>
      <c r="AJ211" s="165">
        <f t="shared" si="33"/>
        <v>1350</v>
      </c>
      <c r="AM211" t="b">
        <f>D211='15.02.2022 Смета'!D214</f>
        <v>1</v>
      </c>
      <c r="AN211" t="b">
        <f>F211='15.02.2022 Смета'!E214</f>
        <v>1</v>
      </c>
      <c r="AO211" t="b">
        <f>G211='15.02.2022 Смета'!F214</f>
        <v>1</v>
      </c>
      <c r="AP211" t="b">
        <f>H211='15.02.2022 Смета'!G214</f>
        <v>0</v>
      </c>
    </row>
    <row r="212" spans="1:42" ht="27" customHeight="1" x14ac:dyDescent="0.25">
      <c r="A212" s="108">
        <v>177</v>
      </c>
      <c r="B212" s="8" t="s">
        <v>12</v>
      </c>
      <c r="C212" s="21" t="s">
        <v>123</v>
      </c>
      <c r="D212" s="22" t="s">
        <v>258</v>
      </c>
      <c r="E212" s="21" t="s">
        <v>358</v>
      </c>
      <c r="F212" s="35">
        <v>44736</v>
      </c>
      <c r="G212" s="35">
        <v>44738</v>
      </c>
      <c r="H212" s="21" t="s">
        <v>1087</v>
      </c>
      <c r="I212" s="22" t="s">
        <v>360</v>
      </c>
      <c r="J212" s="35">
        <v>44736</v>
      </c>
      <c r="K212" s="35">
        <v>44738</v>
      </c>
      <c r="L212" s="10"/>
      <c r="M212" s="10">
        <v>3400</v>
      </c>
      <c r="N212" s="10">
        <f t="shared" si="35"/>
        <v>0</v>
      </c>
      <c r="O212" s="10"/>
      <c r="P212" s="10">
        <v>2900</v>
      </c>
      <c r="Q212" s="10">
        <f t="shared" si="36"/>
        <v>0</v>
      </c>
      <c r="R212" s="10"/>
      <c r="S212" s="10">
        <v>2800</v>
      </c>
      <c r="T212" s="10">
        <f t="shared" si="37"/>
        <v>0</v>
      </c>
      <c r="U212" s="10">
        <v>16</v>
      </c>
      <c r="V212" s="10">
        <v>150</v>
      </c>
      <c r="W212" s="10">
        <f t="shared" si="29"/>
        <v>2400</v>
      </c>
      <c r="X212" s="10">
        <v>16</v>
      </c>
      <c r="Y212" s="10">
        <v>150</v>
      </c>
      <c r="Z212" s="10">
        <f t="shared" si="30"/>
        <v>2400</v>
      </c>
      <c r="AA212" s="10">
        <v>32</v>
      </c>
      <c r="AB212" s="10">
        <v>150</v>
      </c>
      <c r="AC212" s="10">
        <f t="shared" si="31"/>
        <v>4800</v>
      </c>
      <c r="AD212" s="11">
        <v>64</v>
      </c>
      <c r="AE212" s="26">
        <v>7</v>
      </c>
      <c r="AF212" s="7">
        <f>AD212*AE212</f>
        <v>448</v>
      </c>
      <c r="AG212" s="152">
        <v>1</v>
      </c>
      <c r="AH212" s="139">
        <f t="shared" si="32"/>
        <v>128</v>
      </c>
      <c r="AI212" s="139">
        <f t="shared" si="34"/>
        <v>10048</v>
      </c>
      <c r="AJ212" s="109">
        <f t="shared" si="33"/>
        <v>10048</v>
      </c>
      <c r="AM212" t="b">
        <f>D212='15.02.2022 Смета'!D215</f>
        <v>1</v>
      </c>
      <c r="AN212" t="b">
        <f>F212='15.02.2022 Смета'!E215</f>
        <v>1</v>
      </c>
      <c r="AO212" t="b">
        <f>G212='15.02.2022 Смета'!F215</f>
        <v>1</v>
      </c>
      <c r="AP212" t="b">
        <f>H212='15.02.2022 Смета'!G215</f>
        <v>0</v>
      </c>
    </row>
    <row r="213" spans="1:42" ht="27" customHeight="1" x14ac:dyDescent="0.25">
      <c r="A213" s="108">
        <v>178</v>
      </c>
      <c r="B213" s="8" t="s">
        <v>12</v>
      </c>
      <c r="C213" s="21" t="s">
        <v>123</v>
      </c>
      <c r="D213" s="22" t="s">
        <v>259</v>
      </c>
      <c r="E213" s="21" t="s">
        <v>1021</v>
      </c>
      <c r="F213" s="35">
        <v>44813</v>
      </c>
      <c r="G213" s="35">
        <v>44815</v>
      </c>
      <c r="H213" s="21" t="s">
        <v>323</v>
      </c>
      <c r="I213" s="22" t="s">
        <v>728</v>
      </c>
      <c r="J213" s="35">
        <v>44813</v>
      </c>
      <c r="K213" s="35">
        <v>44815</v>
      </c>
      <c r="L213" s="10"/>
      <c r="M213" s="10">
        <v>3400</v>
      </c>
      <c r="N213" s="10">
        <f t="shared" si="35"/>
        <v>0</v>
      </c>
      <c r="O213" s="10"/>
      <c r="P213" s="10">
        <v>2900</v>
      </c>
      <c r="Q213" s="10">
        <f t="shared" si="36"/>
        <v>0</v>
      </c>
      <c r="R213" s="10"/>
      <c r="S213" s="10">
        <v>2800</v>
      </c>
      <c r="T213" s="10">
        <f t="shared" si="37"/>
        <v>0</v>
      </c>
      <c r="U213" s="10">
        <v>40</v>
      </c>
      <c r="V213" s="10">
        <v>150</v>
      </c>
      <c r="W213" s="10">
        <f t="shared" si="29"/>
        <v>6000</v>
      </c>
      <c r="X213" s="10">
        <v>40</v>
      </c>
      <c r="Y213" s="10">
        <v>150</v>
      </c>
      <c r="Z213" s="10">
        <f t="shared" si="30"/>
        <v>6000</v>
      </c>
      <c r="AA213" s="10">
        <v>80</v>
      </c>
      <c r="AB213" s="10">
        <v>150</v>
      </c>
      <c r="AC213" s="10">
        <f t="shared" si="31"/>
        <v>12000</v>
      </c>
      <c r="AD213" s="11">
        <v>160</v>
      </c>
      <c r="AE213" s="26">
        <v>7</v>
      </c>
      <c r="AF213" s="7">
        <f>AD213*AE213</f>
        <v>1120</v>
      </c>
      <c r="AG213" s="152">
        <v>1</v>
      </c>
      <c r="AH213" s="139">
        <f t="shared" si="32"/>
        <v>320</v>
      </c>
      <c r="AI213" s="139">
        <f t="shared" si="34"/>
        <v>25120</v>
      </c>
      <c r="AJ213" s="109">
        <f t="shared" si="33"/>
        <v>25120</v>
      </c>
      <c r="AM213" t="b">
        <f>D213='15.02.2022 Смета'!D216</f>
        <v>1</v>
      </c>
      <c r="AN213" t="b">
        <f>F213='15.02.2022 Смета'!E216</f>
        <v>1</v>
      </c>
      <c r="AO213" t="b">
        <f>G213='15.02.2022 Смета'!F216</f>
        <v>1</v>
      </c>
      <c r="AP213" t="b">
        <f>H213='15.02.2022 Смета'!G216</f>
        <v>1</v>
      </c>
    </row>
    <row r="214" spans="1:42" ht="16.149999999999999" customHeight="1" x14ac:dyDescent="0.25">
      <c r="A214" s="106"/>
      <c r="B214" s="96"/>
      <c r="C214" s="97"/>
      <c r="D214" s="179" t="s">
        <v>862</v>
      </c>
      <c r="E214" s="99"/>
      <c r="F214" s="99"/>
      <c r="G214" s="99"/>
      <c r="H214" s="99"/>
      <c r="I214" s="99"/>
      <c r="J214" s="99"/>
      <c r="K214" s="99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2"/>
      <c r="AE214" s="79"/>
      <c r="AF214" s="79"/>
      <c r="AG214" s="153"/>
      <c r="AH214" s="151"/>
      <c r="AI214" s="151"/>
      <c r="AJ214" s="164"/>
      <c r="AM214" t="b">
        <f>D214='15.02.2022 Смета'!D217</f>
        <v>1</v>
      </c>
      <c r="AN214" t="b">
        <f>F214='15.02.2022 Смета'!E217</f>
        <v>1</v>
      </c>
      <c r="AO214" t="b">
        <f>G214='15.02.2022 Смета'!F217</f>
        <v>1</v>
      </c>
      <c r="AP214" t="b">
        <f>H214='15.02.2022 Смета'!G217</f>
        <v>1</v>
      </c>
    </row>
    <row r="215" spans="1:42" ht="16.149999999999999" customHeight="1" x14ac:dyDescent="0.25">
      <c r="A215" s="108">
        <v>179</v>
      </c>
      <c r="B215" s="8" t="s">
        <v>22</v>
      </c>
      <c r="C215" s="21" t="s">
        <v>108</v>
      </c>
      <c r="D215" s="22" t="s">
        <v>602</v>
      </c>
      <c r="E215" s="21" t="s">
        <v>358</v>
      </c>
      <c r="F215" s="35">
        <v>44657</v>
      </c>
      <c r="G215" s="35">
        <v>44661</v>
      </c>
      <c r="H215" s="21" t="s">
        <v>310</v>
      </c>
      <c r="I215" s="22" t="s">
        <v>358</v>
      </c>
      <c r="J215" s="35">
        <v>44657</v>
      </c>
      <c r="K215" s="35">
        <v>44661</v>
      </c>
      <c r="L215" s="10"/>
      <c r="M215" s="10">
        <v>3400</v>
      </c>
      <c r="N215" s="10">
        <f t="shared" si="35"/>
        <v>0</v>
      </c>
      <c r="O215" s="10"/>
      <c r="P215" s="10">
        <v>2900</v>
      </c>
      <c r="Q215" s="10">
        <f t="shared" si="36"/>
        <v>0</v>
      </c>
      <c r="R215" s="10"/>
      <c r="S215" s="10">
        <v>2800</v>
      </c>
      <c r="T215" s="10">
        <f t="shared" si="37"/>
        <v>0</v>
      </c>
      <c r="U215" s="10">
        <v>40</v>
      </c>
      <c r="V215" s="10">
        <v>150</v>
      </c>
      <c r="W215" s="10">
        <f t="shared" si="29"/>
        <v>6000</v>
      </c>
      <c r="X215" s="10">
        <v>20</v>
      </c>
      <c r="Y215" s="10">
        <v>150</v>
      </c>
      <c r="Z215" s="10">
        <f t="shared" si="30"/>
        <v>3000</v>
      </c>
      <c r="AA215" s="10">
        <v>20</v>
      </c>
      <c r="AB215" s="10">
        <v>150</v>
      </c>
      <c r="AC215" s="10">
        <f t="shared" si="31"/>
        <v>3000</v>
      </c>
      <c r="AD215" s="11">
        <v>86</v>
      </c>
      <c r="AE215" s="26">
        <v>7</v>
      </c>
      <c r="AF215" s="7">
        <f>(AD215*AE215)-132</f>
        <v>470</v>
      </c>
      <c r="AG215" s="152">
        <v>1</v>
      </c>
      <c r="AH215" s="139">
        <f t="shared" si="32"/>
        <v>166</v>
      </c>
      <c r="AI215" s="139">
        <f t="shared" si="34"/>
        <v>12470</v>
      </c>
      <c r="AJ215" s="109">
        <f t="shared" si="33"/>
        <v>12470</v>
      </c>
      <c r="AM215" t="b">
        <f>D215='15.02.2022 Смета'!D218</f>
        <v>1</v>
      </c>
      <c r="AN215" t="b">
        <f>F215='15.02.2022 Смета'!E218</f>
        <v>1</v>
      </c>
      <c r="AO215" t="b">
        <f>G215='15.02.2022 Смета'!F218</f>
        <v>1</v>
      </c>
      <c r="AP215" t="b">
        <f>H215='15.02.2022 Смета'!G218</f>
        <v>1</v>
      </c>
    </row>
    <row r="216" spans="1:42" ht="16.149999999999999" customHeight="1" x14ac:dyDescent="0.25">
      <c r="A216" s="108">
        <v>180</v>
      </c>
      <c r="B216" s="8"/>
      <c r="C216" s="21" t="s">
        <v>108</v>
      </c>
      <c r="D216" s="57" t="s">
        <v>831</v>
      </c>
      <c r="E216" s="9" t="s">
        <v>830</v>
      </c>
      <c r="F216" s="35">
        <v>44831</v>
      </c>
      <c r="G216" s="35">
        <v>44835</v>
      </c>
      <c r="H216" s="21" t="s">
        <v>310</v>
      </c>
      <c r="I216" s="57" t="s">
        <v>830</v>
      </c>
      <c r="J216" s="62">
        <v>44831</v>
      </c>
      <c r="K216" s="62">
        <v>44835</v>
      </c>
      <c r="L216" s="11">
        <v>4</v>
      </c>
      <c r="M216" s="10">
        <v>3400</v>
      </c>
      <c r="N216" s="10">
        <f t="shared" si="35"/>
        <v>13600</v>
      </c>
      <c r="O216" s="10">
        <v>4</v>
      </c>
      <c r="P216" s="10">
        <v>2900</v>
      </c>
      <c r="Q216" s="10">
        <f t="shared" si="36"/>
        <v>11600</v>
      </c>
      <c r="R216" s="10">
        <v>4</v>
      </c>
      <c r="S216" s="10">
        <v>2800</v>
      </c>
      <c r="T216" s="10">
        <f t="shared" si="37"/>
        <v>11200</v>
      </c>
      <c r="U216" s="10">
        <v>80</v>
      </c>
      <c r="V216" s="10">
        <v>150</v>
      </c>
      <c r="W216" s="10">
        <f t="shared" si="29"/>
        <v>12000</v>
      </c>
      <c r="X216" s="10">
        <v>40</v>
      </c>
      <c r="Y216" s="10">
        <v>150</v>
      </c>
      <c r="Z216" s="10">
        <f t="shared" si="30"/>
        <v>6000</v>
      </c>
      <c r="AA216" s="10">
        <v>40</v>
      </c>
      <c r="AB216" s="10">
        <v>150</v>
      </c>
      <c r="AC216" s="10">
        <f t="shared" si="31"/>
        <v>6000</v>
      </c>
      <c r="AD216" s="11">
        <v>172</v>
      </c>
      <c r="AE216" s="26">
        <v>7</v>
      </c>
      <c r="AF216" s="7">
        <f t="shared" ref="AF216:AF294" si="39">AD216*AE216</f>
        <v>1204</v>
      </c>
      <c r="AG216" s="152">
        <v>1</v>
      </c>
      <c r="AH216" s="139">
        <f t="shared" si="32"/>
        <v>344</v>
      </c>
      <c r="AI216" s="139">
        <f t="shared" si="34"/>
        <v>61604</v>
      </c>
      <c r="AJ216" s="109">
        <f t="shared" si="33"/>
        <v>61604</v>
      </c>
      <c r="AM216" t="b">
        <f>D216='15.02.2022 Смета'!D219</f>
        <v>1</v>
      </c>
      <c r="AN216" t="b">
        <f>F216='15.02.2022 Смета'!E219</f>
        <v>1</v>
      </c>
      <c r="AO216" t="b">
        <f>G216='15.02.2022 Смета'!F219</f>
        <v>1</v>
      </c>
      <c r="AP216" t="b">
        <f>H216='15.02.2022 Смета'!G219</f>
        <v>1</v>
      </c>
    </row>
    <row r="217" spans="1:42" ht="18" customHeight="1" x14ac:dyDescent="0.25">
      <c r="A217" s="106"/>
      <c r="B217" s="96"/>
      <c r="C217" s="97"/>
      <c r="D217" s="179" t="s">
        <v>912</v>
      </c>
      <c r="E217" s="99"/>
      <c r="F217" s="99"/>
      <c r="G217" s="99"/>
      <c r="H217" s="99"/>
      <c r="I217" s="99"/>
      <c r="J217" s="99"/>
      <c r="K217" s="99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2"/>
      <c r="AE217" s="79"/>
      <c r="AF217" s="79"/>
      <c r="AG217" s="153"/>
      <c r="AH217" s="151"/>
      <c r="AI217" s="151"/>
      <c r="AJ217" s="164"/>
      <c r="AM217" t="b">
        <f>D217='15.02.2022 Смета'!D220</f>
        <v>1</v>
      </c>
      <c r="AN217" t="b">
        <f>F217='15.02.2022 Смета'!E220</f>
        <v>1</v>
      </c>
      <c r="AO217" t="b">
        <f>G217='15.02.2022 Смета'!F220</f>
        <v>1</v>
      </c>
      <c r="AP217" t="b">
        <f>H217='15.02.2022 Смета'!G220</f>
        <v>1</v>
      </c>
    </row>
    <row r="218" spans="1:42" ht="16.149999999999999" customHeight="1" x14ac:dyDescent="0.25">
      <c r="A218" s="108">
        <v>181</v>
      </c>
      <c r="B218" s="8" t="s">
        <v>217</v>
      </c>
      <c r="C218" s="21" t="s">
        <v>133</v>
      </c>
      <c r="D218" s="22" t="s">
        <v>173</v>
      </c>
      <c r="E218" s="21" t="s">
        <v>700</v>
      </c>
      <c r="F218" s="35">
        <v>44629</v>
      </c>
      <c r="G218" s="35">
        <v>44631</v>
      </c>
      <c r="H218" s="21" t="s">
        <v>301</v>
      </c>
      <c r="I218" s="22" t="s">
        <v>340</v>
      </c>
      <c r="J218" s="35">
        <v>44629</v>
      </c>
      <c r="K218" s="35">
        <v>44631</v>
      </c>
      <c r="L218" s="10"/>
      <c r="M218" s="10">
        <v>3400</v>
      </c>
      <c r="N218" s="10">
        <f t="shared" si="35"/>
        <v>0</v>
      </c>
      <c r="O218" s="10"/>
      <c r="P218" s="10">
        <v>2900</v>
      </c>
      <c r="Q218" s="10">
        <f t="shared" si="36"/>
        <v>0</v>
      </c>
      <c r="R218" s="10"/>
      <c r="S218" s="10">
        <v>2800</v>
      </c>
      <c r="T218" s="10">
        <f t="shared" si="37"/>
        <v>0</v>
      </c>
      <c r="U218" s="10">
        <v>22</v>
      </c>
      <c r="V218" s="10">
        <v>150</v>
      </c>
      <c r="W218" s="10">
        <f t="shared" si="29"/>
        <v>3300</v>
      </c>
      <c r="X218" s="10">
        <v>22</v>
      </c>
      <c r="Y218" s="10">
        <v>150</v>
      </c>
      <c r="Z218" s="10">
        <f t="shared" si="30"/>
        <v>3300</v>
      </c>
      <c r="AA218" s="10">
        <v>28</v>
      </c>
      <c r="AB218" s="10">
        <v>150</v>
      </c>
      <c r="AC218" s="10">
        <f t="shared" si="31"/>
        <v>4200</v>
      </c>
      <c r="AD218" s="11"/>
      <c r="AE218" s="26">
        <v>7</v>
      </c>
      <c r="AF218" s="7">
        <f t="shared" si="39"/>
        <v>0</v>
      </c>
      <c r="AG218" s="152">
        <v>1</v>
      </c>
      <c r="AH218" s="139">
        <f t="shared" si="32"/>
        <v>72</v>
      </c>
      <c r="AI218" s="139">
        <f t="shared" si="34"/>
        <v>10800</v>
      </c>
      <c r="AJ218" s="109">
        <f t="shared" si="33"/>
        <v>10800</v>
      </c>
      <c r="AM218" t="b">
        <f>D218='15.02.2022 Смета'!D221</f>
        <v>1</v>
      </c>
      <c r="AN218" t="b">
        <f>F218='15.02.2022 Смета'!E221</f>
        <v>1</v>
      </c>
      <c r="AO218" t="b">
        <f>G218='15.02.2022 Смета'!F221</f>
        <v>1</v>
      </c>
      <c r="AP218" t="b">
        <f>H218='15.02.2022 Смета'!G221</f>
        <v>1</v>
      </c>
    </row>
    <row r="219" spans="1:42" ht="16.149999999999999" customHeight="1" x14ac:dyDescent="0.25">
      <c r="A219" s="108">
        <v>182</v>
      </c>
      <c r="B219" s="8" t="s">
        <v>217</v>
      </c>
      <c r="C219" s="21" t="s">
        <v>133</v>
      </c>
      <c r="D219" s="22" t="s">
        <v>603</v>
      </c>
      <c r="E219" s="21" t="s">
        <v>1022</v>
      </c>
      <c r="F219" s="35">
        <v>44661</v>
      </c>
      <c r="G219" s="35">
        <v>44666</v>
      </c>
      <c r="H219" s="21" t="s">
        <v>301</v>
      </c>
      <c r="I219" s="22" t="s">
        <v>729</v>
      </c>
      <c r="J219" s="35">
        <v>44661</v>
      </c>
      <c r="K219" s="35">
        <v>44666</v>
      </c>
      <c r="L219" s="10"/>
      <c r="M219" s="10">
        <v>3400</v>
      </c>
      <c r="N219" s="10">
        <f t="shared" si="35"/>
        <v>0</v>
      </c>
      <c r="O219" s="10"/>
      <c r="P219" s="10">
        <v>2900</v>
      </c>
      <c r="Q219" s="10">
        <f t="shared" si="36"/>
        <v>0</v>
      </c>
      <c r="R219" s="10"/>
      <c r="S219" s="10">
        <v>2800</v>
      </c>
      <c r="T219" s="10">
        <f t="shared" si="37"/>
        <v>0</v>
      </c>
      <c r="U219" s="10">
        <v>30</v>
      </c>
      <c r="V219" s="10">
        <v>150</v>
      </c>
      <c r="W219" s="10">
        <f t="shared" si="29"/>
        <v>4500</v>
      </c>
      <c r="X219" s="10">
        <v>30</v>
      </c>
      <c r="Y219" s="10">
        <v>150</v>
      </c>
      <c r="Z219" s="10">
        <f t="shared" si="30"/>
        <v>4500</v>
      </c>
      <c r="AA219" s="10">
        <v>36</v>
      </c>
      <c r="AB219" s="10">
        <v>150</v>
      </c>
      <c r="AC219" s="10">
        <f t="shared" si="31"/>
        <v>5400</v>
      </c>
      <c r="AD219" s="11">
        <v>96</v>
      </c>
      <c r="AE219" s="26">
        <v>7</v>
      </c>
      <c r="AF219" s="7">
        <f t="shared" si="39"/>
        <v>672</v>
      </c>
      <c r="AG219" s="152">
        <v>1</v>
      </c>
      <c r="AH219" s="139">
        <f t="shared" si="32"/>
        <v>192</v>
      </c>
      <c r="AI219" s="139">
        <f t="shared" si="34"/>
        <v>15072</v>
      </c>
      <c r="AJ219" s="109">
        <f t="shared" si="33"/>
        <v>15072</v>
      </c>
      <c r="AM219" t="b">
        <f>D219='15.02.2022 Смета'!D222</f>
        <v>1</v>
      </c>
      <c r="AN219" t="b">
        <f>F219='15.02.2022 Смета'!E222</f>
        <v>1</v>
      </c>
      <c r="AO219" t="b">
        <f>G219='15.02.2022 Смета'!F222</f>
        <v>1</v>
      </c>
      <c r="AP219" t="b">
        <f>H219='15.02.2022 Смета'!G222</f>
        <v>1</v>
      </c>
    </row>
    <row r="220" spans="1:42" ht="16.149999999999999" customHeight="1" x14ac:dyDescent="0.25">
      <c r="A220" s="108">
        <v>183</v>
      </c>
      <c r="B220" s="8" t="s">
        <v>217</v>
      </c>
      <c r="C220" s="21" t="s">
        <v>133</v>
      </c>
      <c r="D220" s="22" t="s">
        <v>586</v>
      </c>
      <c r="E220" s="21" t="s">
        <v>333</v>
      </c>
      <c r="F220" s="35">
        <v>44815</v>
      </c>
      <c r="G220" s="35">
        <v>44819</v>
      </c>
      <c r="H220" s="21" t="s">
        <v>301</v>
      </c>
      <c r="I220" s="22" t="s">
        <v>698</v>
      </c>
      <c r="J220" s="35">
        <v>44815</v>
      </c>
      <c r="K220" s="35">
        <v>44819</v>
      </c>
      <c r="L220" s="10">
        <v>6</v>
      </c>
      <c r="M220" s="10">
        <v>3400</v>
      </c>
      <c r="N220" s="10">
        <f t="shared" si="35"/>
        <v>20400</v>
      </c>
      <c r="O220" s="10">
        <v>6</v>
      </c>
      <c r="P220" s="10">
        <v>2900</v>
      </c>
      <c r="Q220" s="10">
        <f t="shared" si="36"/>
        <v>17400</v>
      </c>
      <c r="R220" s="10">
        <v>6</v>
      </c>
      <c r="S220" s="10">
        <v>2800</v>
      </c>
      <c r="T220" s="10">
        <f t="shared" si="37"/>
        <v>16800</v>
      </c>
      <c r="U220" s="10">
        <v>30</v>
      </c>
      <c r="V220" s="10">
        <v>150</v>
      </c>
      <c r="W220" s="10">
        <f t="shared" si="29"/>
        <v>4500</v>
      </c>
      <c r="X220" s="10">
        <v>30</v>
      </c>
      <c r="Y220" s="10">
        <v>150</v>
      </c>
      <c r="Z220" s="10">
        <f t="shared" si="30"/>
        <v>4500</v>
      </c>
      <c r="AA220" s="10">
        <v>36</v>
      </c>
      <c r="AB220" s="10">
        <v>150</v>
      </c>
      <c r="AC220" s="10">
        <f t="shared" si="31"/>
        <v>5400</v>
      </c>
      <c r="AD220" s="11">
        <v>96</v>
      </c>
      <c r="AE220" s="26">
        <v>7</v>
      </c>
      <c r="AF220" s="7">
        <f t="shared" si="39"/>
        <v>672</v>
      </c>
      <c r="AG220" s="152">
        <v>1</v>
      </c>
      <c r="AH220" s="139">
        <f t="shared" si="32"/>
        <v>210</v>
      </c>
      <c r="AI220" s="139">
        <f t="shared" si="34"/>
        <v>69672</v>
      </c>
      <c r="AJ220" s="109">
        <f t="shared" si="33"/>
        <v>69672</v>
      </c>
      <c r="AM220" t="b">
        <f>D220='15.02.2022 Смета'!D223</f>
        <v>1</v>
      </c>
      <c r="AN220" t="b">
        <f>F220='15.02.2022 Смета'!E223</f>
        <v>1</v>
      </c>
      <c r="AO220" t="b">
        <f>G220='15.02.2022 Смета'!F223</f>
        <v>1</v>
      </c>
      <c r="AP220" t="b">
        <f>H220='15.02.2022 Смета'!G223</f>
        <v>1</v>
      </c>
    </row>
    <row r="221" spans="1:42" ht="15" customHeight="1" x14ac:dyDescent="0.25">
      <c r="A221" s="106"/>
      <c r="B221" s="96"/>
      <c r="C221" s="97"/>
      <c r="D221" s="179" t="s">
        <v>863</v>
      </c>
      <c r="E221" s="99"/>
      <c r="F221" s="99"/>
      <c r="G221" s="99"/>
      <c r="H221" s="99"/>
      <c r="I221" s="99"/>
      <c r="J221" s="99"/>
      <c r="K221" s="99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2"/>
      <c r="AE221" s="79"/>
      <c r="AF221" s="79"/>
      <c r="AG221" s="153"/>
      <c r="AH221" s="151"/>
      <c r="AI221" s="151"/>
      <c r="AJ221" s="164"/>
      <c r="AM221" t="b">
        <f>D221='15.02.2022 Смета'!D224</f>
        <v>1</v>
      </c>
      <c r="AN221" t="b">
        <f>F221='15.02.2022 Смета'!E224</f>
        <v>1</v>
      </c>
      <c r="AO221" t="b">
        <f>G221='15.02.2022 Смета'!F224</f>
        <v>1</v>
      </c>
      <c r="AP221" t="b">
        <f>H221='15.02.2022 Смета'!G224</f>
        <v>1</v>
      </c>
    </row>
    <row r="222" spans="1:42" ht="16.149999999999999" customHeight="1" x14ac:dyDescent="0.25">
      <c r="A222" s="108">
        <v>184</v>
      </c>
      <c r="B222" s="8" t="s">
        <v>206</v>
      </c>
      <c r="C222" s="21" t="s">
        <v>132</v>
      </c>
      <c r="D222" s="22" t="s">
        <v>604</v>
      </c>
      <c r="E222" s="21" t="s">
        <v>330</v>
      </c>
      <c r="F222" s="35">
        <v>44598</v>
      </c>
      <c r="G222" s="35">
        <v>44605</v>
      </c>
      <c r="H222" s="21" t="s">
        <v>301</v>
      </c>
      <c r="I222" s="22" t="s">
        <v>330</v>
      </c>
      <c r="J222" s="35">
        <v>44598</v>
      </c>
      <c r="K222" s="35">
        <v>44605</v>
      </c>
      <c r="L222" s="10"/>
      <c r="M222" s="10">
        <v>3400</v>
      </c>
      <c r="N222" s="10">
        <f t="shared" si="35"/>
        <v>0</v>
      </c>
      <c r="O222" s="10"/>
      <c r="P222" s="10">
        <v>2900</v>
      </c>
      <c r="Q222" s="10">
        <f t="shared" si="36"/>
        <v>0</v>
      </c>
      <c r="R222" s="10"/>
      <c r="S222" s="10">
        <v>2800</v>
      </c>
      <c r="T222" s="10">
        <f t="shared" si="37"/>
        <v>0</v>
      </c>
      <c r="U222" s="10">
        <v>16</v>
      </c>
      <c r="V222" s="10">
        <v>150</v>
      </c>
      <c r="W222" s="10">
        <f t="shared" si="29"/>
        <v>2400</v>
      </c>
      <c r="X222" s="10">
        <v>16</v>
      </c>
      <c r="Y222" s="10">
        <v>150</v>
      </c>
      <c r="Z222" s="10">
        <f t="shared" si="30"/>
        <v>2400</v>
      </c>
      <c r="AA222" s="10">
        <v>16</v>
      </c>
      <c r="AB222" s="10">
        <v>150</v>
      </c>
      <c r="AC222" s="10">
        <f t="shared" si="31"/>
        <v>2400</v>
      </c>
      <c r="AD222" s="11"/>
      <c r="AE222" s="26">
        <v>7</v>
      </c>
      <c r="AF222" s="7">
        <f t="shared" si="39"/>
        <v>0</v>
      </c>
      <c r="AG222" s="152">
        <v>1</v>
      </c>
      <c r="AH222" s="139">
        <f t="shared" si="32"/>
        <v>48</v>
      </c>
      <c r="AI222" s="139">
        <f t="shared" si="34"/>
        <v>7200</v>
      </c>
      <c r="AJ222" s="109">
        <f t="shared" si="33"/>
        <v>7200</v>
      </c>
      <c r="AM222" t="b">
        <f>D222='15.02.2022 Смета'!D225</f>
        <v>1</v>
      </c>
      <c r="AN222" t="b">
        <f>F222='15.02.2022 Смета'!E225</f>
        <v>1</v>
      </c>
      <c r="AO222" t="b">
        <f>G222='15.02.2022 Смета'!F225</f>
        <v>1</v>
      </c>
      <c r="AP222" t="b">
        <f>H222='15.02.2022 Смета'!G225</f>
        <v>1</v>
      </c>
    </row>
    <row r="223" spans="1:42" ht="27" customHeight="1" x14ac:dyDescent="0.25">
      <c r="A223" s="108">
        <v>185</v>
      </c>
      <c r="B223" s="8" t="s">
        <v>206</v>
      </c>
      <c r="C223" s="21" t="s">
        <v>132</v>
      </c>
      <c r="D223" s="22" t="s">
        <v>276</v>
      </c>
      <c r="E223" s="21" t="s">
        <v>440</v>
      </c>
      <c r="F223" s="35">
        <v>44612</v>
      </c>
      <c r="G223" s="35">
        <v>44619</v>
      </c>
      <c r="H223" s="21" t="s">
        <v>394</v>
      </c>
      <c r="I223" s="22" t="s">
        <v>440</v>
      </c>
      <c r="J223" s="35">
        <v>44612</v>
      </c>
      <c r="K223" s="35">
        <v>44619</v>
      </c>
      <c r="L223" s="10"/>
      <c r="M223" s="10">
        <v>3400</v>
      </c>
      <c r="N223" s="10">
        <f t="shared" si="35"/>
        <v>0</v>
      </c>
      <c r="O223" s="10"/>
      <c r="P223" s="10">
        <v>2900</v>
      </c>
      <c r="Q223" s="10">
        <f t="shared" si="36"/>
        <v>0</v>
      </c>
      <c r="R223" s="10"/>
      <c r="S223" s="10">
        <v>2800</v>
      </c>
      <c r="T223" s="10">
        <f t="shared" si="37"/>
        <v>0</v>
      </c>
      <c r="U223" s="10">
        <v>16</v>
      </c>
      <c r="V223" s="10">
        <v>150</v>
      </c>
      <c r="W223" s="10">
        <f t="shared" si="29"/>
        <v>2400</v>
      </c>
      <c r="X223" s="10">
        <v>16</v>
      </c>
      <c r="Y223" s="10">
        <v>150</v>
      </c>
      <c r="Z223" s="10">
        <f t="shared" si="30"/>
        <v>2400</v>
      </c>
      <c r="AA223" s="10">
        <v>16</v>
      </c>
      <c r="AB223" s="10">
        <v>150</v>
      </c>
      <c r="AC223" s="10">
        <f t="shared" si="31"/>
        <v>2400</v>
      </c>
      <c r="AD223" s="11"/>
      <c r="AE223" s="26">
        <v>7</v>
      </c>
      <c r="AF223" s="7">
        <f t="shared" si="39"/>
        <v>0</v>
      </c>
      <c r="AG223" s="152">
        <v>1</v>
      </c>
      <c r="AH223" s="139">
        <f t="shared" si="32"/>
        <v>48</v>
      </c>
      <c r="AI223" s="139">
        <f t="shared" si="34"/>
        <v>7200</v>
      </c>
      <c r="AJ223" s="109">
        <f t="shared" si="33"/>
        <v>7200</v>
      </c>
      <c r="AM223" t="b">
        <f>D223='15.02.2022 Смета'!D226</f>
        <v>1</v>
      </c>
      <c r="AN223" t="b">
        <f>F223='15.02.2022 Смета'!E226</f>
        <v>1</v>
      </c>
      <c r="AO223" t="b">
        <f>G223='15.02.2022 Смета'!F226</f>
        <v>1</v>
      </c>
      <c r="AP223" t="b">
        <f>H223='15.02.2022 Смета'!G226</f>
        <v>1</v>
      </c>
    </row>
    <row r="224" spans="1:42" ht="27" customHeight="1" x14ac:dyDescent="0.25">
      <c r="A224" s="108">
        <v>186</v>
      </c>
      <c r="B224" s="8" t="s">
        <v>206</v>
      </c>
      <c r="C224" s="21" t="s">
        <v>132</v>
      </c>
      <c r="D224" s="22" t="s">
        <v>277</v>
      </c>
      <c r="E224" s="21" t="s">
        <v>471</v>
      </c>
      <c r="F224" s="35">
        <v>44625</v>
      </c>
      <c r="G224" s="35">
        <v>44640</v>
      </c>
      <c r="H224" s="21" t="s">
        <v>986</v>
      </c>
      <c r="I224" s="22" t="s">
        <v>471</v>
      </c>
      <c r="J224" s="35">
        <v>44625</v>
      </c>
      <c r="K224" s="35">
        <v>44640</v>
      </c>
      <c r="L224" s="10"/>
      <c r="M224" s="10">
        <v>3400</v>
      </c>
      <c r="N224" s="10">
        <f t="shared" si="35"/>
        <v>0</v>
      </c>
      <c r="O224" s="10"/>
      <c r="P224" s="10">
        <v>2900</v>
      </c>
      <c r="Q224" s="10">
        <f t="shared" si="36"/>
        <v>0</v>
      </c>
      <c r="R224" s="10"/>
      <c r="S224" s="10">
        <v>2800</v>
      </c>
      <c r="T224" s="10">
        <f t="shared" si="37"/>
        <v>0</v>
      </c>
      <c r="U224" s="10">
        <v>16</v>
      </c>
      <c r="V224" s="10">
        <v>150</v>
      </c>
      <c r="W224" s="10">
        <f t="shared" si="29"/>
        <v>2400</v>
      </c>
      <c r="X224" s="10">
        <v>16</v>
      </c>
      <c r="Y224" s="10">
        <v>150</v>
      </c>
      <c r="Z224" s="10">
        <f t="shared" si="30"/>
        <v>2400</v>
      </c>
      <c r="AA224" s="10">
        <v>16</v>
      </c>
      <c r="AB224" s="10">
        <v>150</v>
      </c>
      <c r="AC224" s="10">
        <f t="shared" si="31"/>
        <v>2400</v>
      </c>
      <c r="AD224" s="11"/>
      <c r="AE224" s="26">
        <v>7</v>
      </c>
      <c r="AF224" s="7">
        <f t="shared" si="39"/>
        <v>0</v>
      </c>
      <c r="AG224" s="152">
        <v>1</v>
      </c>
      <c r="AH224" s="145">
        <f t="shared" si="32"/>
        <v>48</v>
      </c>
      <c r="AI224" s="139">
        <f t="shared" si="34"/>
        <v>7200</v>
      </c>
      <c r="AJ224" s="118">
        <f t="shared" si="33"/>
        <v>7200</v>
      </c>
      <c r="AM224" t="b">
        <f>D224='15.02.2022 Смета'!D227</f>
        <v>1</v>
      </c>
      <c r="AN224" t="b">
        <f>F224='15.02.2022 Смета'!E227</f>
        <v>1</v>
      </c>
      <c r="AO224" t="b">
        <f>G224='15.02.2022 Смета'!F227</f>
        <v>1</v>
      </c>
      <c r="AP224" t="b">
        <f>H224='15.02.2022 Смета'!G227</f>
        <v>0</v>
      </c>
    </row>
    <row r="225" spans="1:42" ht="27" customHeight="1" x14ac:dyDescent="0.25">
      <c r="A225" s="108">
        <v>187</v>
      </c>
      <c r="B225" s="8" t="s">
        <v>206</v>
      </c>
      <c r="C225" s="21" t="s">
        <v>132</v>
      </c>
      <c r="D225" s="22" t="s">
        <v>278</v>
      </c>
      <c r="E225" s="21" t="s">
        <v>330</v>
      </c>
      <c r="F225" s="35">
        <v>44626</v>
      </c>
      <c r="G225" s="35">
        <v>44654</v>
      </c>
      <c r="H225" s="21" t="s">
        <v>987</v>
      </c>
      <c r="I225" s="22" t="s">
        <v>330</v>
      </c>
      <c r="J225" s="35">
        <v>44626</v>
      </c>
      <c r="K225" s="35">
        <v>44654</v>
      </c>
      <c r="L225" s="10"/>
      <c r="M225" s="10">
        <v>3400</v>
      </c>
      <c r="N225" s="10">
        <f t="shared" si="35"/>
        <v>0</v>
      </c>
      <c r="O225" s="10"/>
      <c r="P225" s="10">
        <v>2900</v>
      </c>
      <c r="Q225" s="10">
        <f t="shared" si="36"/>
        <v>0</v>
      </c>
      <c r="R225" s="10"/>
      <c r="S225" s="10">
        <v>2800</v>
      </c>
      <c r="T225" s="10">
        <f t="shared" si="37"/>
        <v>0</v>
      </c>
      <c r="U225" s="10">
        <v>18</v>
      </c>
      <c r="V225" s="10">
        <v>150</v>
      </c>
      <c r="W225" s="10">
        <f t="shared" si="29"/>
        <v>2700</v>
      </c>
      <c r="X225" s="10">
        <v>18</v>
      </c>
      <c r="Y225" s="10">
        <v>150</v>
      </c>
      <c r="Z225" s="10">
        <f t="shared" si="30"/>
        <v>2700</v>
      </c>
      <c r="AA225" s="10"/>
      <c r="AB225" s="10">
        <v>150</v>
      </c>
      <c r="AC225" s="10">
        <f t="shared" si="31"/>
        <v>0</v>
      </c>
      <c r="AD225" s="11"/>
      <c r="AE225" s="26">
        <v>7</v>
      </c>
      <c r="AF225" s="7">
        <f t="shared" si="39"/>
        <v>0</v>
      </c>
      <c r="AG225" s="152">
        <v>1</v>
      </c>
      <c r="AH225" s="145">
        <f t="shared" si="32"/>
        <v>36</v>
      </c>
      <c r="AI225" s="139">
        <f t="shared" si="34"/>
        <v>5400</v>
      </c>
      <c r="AJ225" s="118">
        <f t="shared" si="33"/>
        <v>5400</v>
      </c>
      <c r="AM225" t="b">
        <f>D225='15.02.2022 Смета'!D228</f>
        <v>1</v>
      </c>
      <c r="AN225" t="b">
        <f>F225='15.02.2022 Смета'!E228</f>
        <v>1</v>
      </c>
      <c r="AO225" t="b">
        <f>G225='15.02.2022 Смета'!F228</f>
        <v>1</v>
      </c>
      <c r="AP225" t="b">
        <f>H225='15.02.2022 Смета'!G228</f>
        <v>0</v>
      </c>
    </row>
    <row r="226" spans="1:42" ht="27" customHeight="1" x14ac:dyDescent="0.25">
      <c r="A226" s="108">
        <v>188</v>
      </c>
      <c r="B226" s="8" t="s">
        <v>186</v>
      </c>
      <c r="C226" s="21" t="s">
        <v>132</v>
      </c>
      <c r="D226" s="22" t="s">
        <v>279</v>
      </c>
      <c r="E226" s="21" t="s">
        <v>460</v>
      </c>
      <c r="F226" s="35">
        <v>44632</v>
      </c>
      <c r="G226" s="35">
        <v>44696</v>
      </c>
      <c r="H226" s="21" t="s">
        <v>779</v>
      </c>
      <c r="I226" s="22" t="s">
        <v>460</v>
      </c>
      <c r="J226" s="35">
        <v>44632</v>
      </c>
      <c r="K226" s="35">
        <v>44696</v>
      </c>
      <c r="L226" s="10"/>
      <c r="M226" s="10">
        <v>3400</v>
      </c>
      <c r="N226" s="10">
        <f t="shared" si="35"/>
        <v>0</v>
      </c>
      <c r="O226" s="10"/>
      <c r="P226" s="10">
        <v>2900</v>
      </c>
      <c r="Q226" s="10">
        <f t="shared" si="36"/>
        <v>0</v>
      </c>
      <c r="R226" s="10"/>
      <c r="S226" s="10">
        <v>2800</v>
      </c>
      <c r="T226" s="10">
        <f t="shared" si="37"/>
        <v>0</v>
      </c>
      <c r="U226" s="10">
        <v>20</v>
      </c>
      <c r="V226" s="10">
        <v>150</v>
      </c>
      <c r="W226" s="10">
        <f t="shared" si="29"/>
        <v>3000</v>
      </c>
      <c r="X226" s="10">
        <v>20</v>
      </c>
      <c r="Y226" s="10">
        <v>150</v>
      </c>
      <c r="Z226" s="10">
        <f t="shared" si="30"/>
        <v>3000</v>
      </c>
      <c r="AA226" s="10">
        <v>20</v>
      </c>
      <c r="AB226" s="10">
        <v>150</v>
      </c>
      <c r="AC226" s="10">
        <f t="shared" si="31"/>
        <v>3000</v>
      </c>
      <c r="AD226" s="11"/>
      <c r="AE226" s="26">
        <v>7</v>
      </c>
      <c r="AF226" s="7">
        <f t="shared" si="39"/>
        <v>0</v>
      </c>
      <c r="AG226" s="152">
        <v>1</v>
      </c>
      <c r="AH226" s="145">
        <f t="shared" si="32"/>
        <v>60</v>
      </c>
      <c r="AI226" s="139">
        <f t="shared" si="34"/>
        <v>9000</v>
      </c>
      <c r="AJ226" s="118">
        <f t="shared" si="33"/>
        <v>9000</v>
      </c>
      <c r="AM226" t="b">
        <f>D226='15.02.2022 Смета'!D229</f>
        <v>1</v>
      </c>
      <c r="AN226" t="b">
        <f>F226='15.02.2022 Смета'!E229</f>
        <v>1</v>
      </c>
      <c r="AO226" t="b">
        <f>G226='15.02.2022 Смета'!F229</f>
        <v>1</v>
      </c>
      <c r="AP226" t="b">
        <f>H226='15.02.2022 Смета'!G229</f>
        <v>0</v>
      </c>
    </row>
    <row r="227" spans="1:42" ht="27" customHeight="1" x14ac:dyDescent="0.25">
      <c r="A227" s="108">
        <v>189</v>
      </c>
      <c r="B227" s="8" t="s">
        <v>186</v>
      </c>
      <c r="C227" s="21" t="s">
        <v>132</v>
      </c>
      <c r="D227" s="22" t="s">
        <v>280</v>
      </c>
      <c r="E227" s="21" t="s">
        <v>1088</v>
      </c>
      <c r="F227" s="35">
        <v>44632</v>
      </c>
      <c r="G227" s="35">
        <v>44700</v>
      </c>
      <c r="H227" s="21" t="s">
        <v>779</v>
      </c>
      <c r="I227" s="22" t="s">
        <v>398</v>
      </c>
      <c r="J227" s="35">
        <v>44632</v>
      </c>
      <c r="K227" s="35">
        <v>44700</v>
      </c>
      <c r="L227" s="10"/>
      <c r="M227" s="10">
        <v>3400</v>
      </c>
      <c r="N227" s="10">
        <f t="shared" si="35"/>
        <v>0</v>
      </c>
      <c r="O227" s="10"/>
      <c r="P227" s="10">
        <v>2900</v>
      </c>
      <c r="Q227" s="10">
        <f t="shared" si="36"/>
        <v>0</v>
      </c>
      <c r="R227" s="10"/>
      <c r="S227" s="10">
        <v>2800</v>
      </c>
      <c r="T227" s="10">
        <f t="shared" si="37"/>
        <v>0</v>
      </c>
      <c r="U227" s="10">
        <v>20</v>
      </c>
      <c r="V227" s="10">
        <v>150</v>
      </c>
      <c r="W227" s="10">
        <f t="shared" si="29"/>
        <v>3000</v>
      </c>
      <c r="X227" s="10">
        <v>20</v>
      </c>
      <c r="Y227" s="10">
        <v>150</v>
      </c>
      <c r="Z227" s="10">
        <f t="shared" si="30"/>
        <v>3000</v>
      </c>
      <c r="AA227" s="10">
        <v>20</v>
      </c>
      <c r="AB227" s="10">
        <v>150</v>
      </c>
      <c r="AC227" s="10">
        <f t="shared" si="31"/>
        <v>3000</v>
      </c>
      <c r="AD227" s="11"/>
      <c r="AE227" s="26">
        <v>7</v>
      </c>
      <c r="AF227" s="7">
        <f t="shared" si="39"/>
        <v>0</v>
      </c>
      <c r="AG227" s="152">
        <v>1</v>
      </c>
      <c r="AH227" s="145">
        <f t="shared" si="32"/>
        <v>60</v>
      </c>
      <c r="AI227" s="139">
        <f t="shared" si="34"/>
        <v>9000</v>
      </c>
      <c r="AJ227" s="118">
        <f t="shared" si="33"/>
        <v>9000</v>
      </c>
      <c r="AM227" t="b">
        <f>D227='15.02.2022 Смета'!D230</f>
        <v>1</v>
      </c>
      <c r="AN227" t="b">
        <f>F227='15.02.2022 Смета'!E230</f>
        <v>1</v>
      </c>
      <c r="AO227" t="b">
        <f>G227='15.02.2022 Смета'!F230</f>
        <v>1</v>
      </c>
      <c r="AP227" t="b">
        <f>H227='15.02.2022 Смета'!G230</f>
        <v>1</v>
      </c>
    </row>
    <row r="228" spans="1:42" ht="26.25" x14ac:dyDescent="0.25">
      <c r="A228" s="108">
        <v>190</v>
      </c>
      <c r="B228" s="8" t="s">
        <v>186</v>
      </c>
      <c r="C228" s="21" t="s">
        <v>132</v>
      </c>
      <c r="D228" s="22" t="s">
        <v>76</v>
      </c>
      <c r="E228" s="21" t="s">
        <v>1089</v>
      </c>
      <c r="F228" s="35">
        <v>44647</v>
      </c>
      <c r="G228" s="35">
        <v>44714</v>
      </c>
      <c r="H228" s="21" t="s">
        <v>399</v>
      </c>
      <c r="I228" s="22" t="s">
        <v>400</v>
      </c>
      <c r="J228" s="35">
        <v>44647</v>
      </c>
      <c r="K228" s="35">
        <v>44714</v>
      </c>
      <c r="L228" s="10"/>
      <c r="M228" s="10">
        <v>3400</v>
      </c>
      <c r="N228" s="10">
        <f t="shared" si="35"/>
        <v>0</v>
      </c>
      <c r="O228" s="10"/>
      <c r="P228" s="10">
        <v>2900</v>
      </c>
      <c r="Q228" s="10">
        <f t="shared" si="36"/>
        <v>0</v>
      </c>
      <c r="R228" s="10"/>
      <c r="S228" s="10">
        <v>2800</v>
      </c>
      <c r="T228" s="10">
        <f t="shared" si="37"/>
        <v>0</v>
      </c>
      <c r="U228" s="10">
        <v>19</v>
      </c>
      <c r="V228" s="10">
        <v>150</v>
      </c>
      <c r="W228" s="10">
        <f t="shared" si="29"/>
        <v>2850</v>
      </c>
      <c r="X228" s="10">
        <v>19</v>
      </c>
      <c r="Y228" s="10">
        <v>150</v>
      </c>
      <c r="Z228" s="10">
        <f t="shared" si="30"/>
        <v>2850</v>
      </c>
      <c r="AA228" s="10">
        <v>19</v>
      </c>
      <c r="AB228" s="10">
        <v>150</v>
      </c>
      <c r="AC228" s="10">
        <f t="shared" si="31"/>
        <v>2850</v>
      </c>
      <c r="AD228" s="11"/>
      <c r="AE228" s="26">
        <v>7</v>
      </c>
      <c r="AF228" s="7">
        <f t="shared" si="39"/>
        <v>0</v>
      </c>
      <c r="AG228" s="152">
        <v>1</v>
      </c>
      <c r="AH228" s="145">
        <f t="shared" si="32"/>
        <v>57</v>
      </c>
      <c r="AI228" s="139">
        <f t="shared" si="34"/>
        <v>8550</v>
      </c>
      <c r="AJ228" s="118">
        <f t="shared" si="33"/>
        <v>8550</v>
      </c>
      <c r="AM228" t="b">
        <f>D228='15.02.2022 Смета'!D231</f>
        <v>1</v>
      </c>
      <c r="AN228" t="b">
        <f>F228='15.02.2022 Смета'!E231</f>
        <v>1</v>
      </c>
      <c r="AO228" t="b">
        <f>G228='15.02.2022 Смета'!F231</f>
        <v>1</v>
      </c>
      <c r="AP228" t="b">
        <f>H228='15.02.2022 Смета'!G231</f>
        <v>1</v>
      </c>
    </row>
    <row r="229" spans="1:42" ht="16.149999999999999" customHeight="1" x14ac:dyDescent="0.25">
      <c r="A229" s="108">
        <v>191</v>
      </c>
      <c r="B229" s="8" t="s">
        <v>186</v>
      </c>
      <c r="C229" s="21" t="s">
        <v>132</v>
      </c>
      <c r="D229" s="22" t="s">
        <v>281</v>
      </c>
      <c r="E229" s="21" t="s">
        <v>328</v>
      </c>
      <c r="F229" s="35">
        <v>44714</v>
      </c>
      <c r="G229" s="35">
        <v>44718</v>
      </c>
      <c r="H229" s="21" t="s">
        <v>321</v>
      </c>
      <c r="I229" s="38" t="s">
        <v>328</v>
      </c>
      <c r="J229" s="35">
        <v>44714</v>
      </c>
      <c r="K229" s="35">
        <v>44718</v>
      </c>
      <c r="L229" s="10">
        <v>1</v>
      </c>
      <c r="M229" s="10">
        <v>3400</v>
      </c>
      <c r="N229" s="10">
        <f t="shared" si="35"/>
        <v>3400</v>
      </c>
      <c r="O229" s="10">
        <v>1</v>
      </c>
      <c r="P229" s="10">
        <v>2900</v>
      </c>
      <c r="Q229" s="10">
        <f t="shared" si="36"/>
        <v>2900</v>
      </c>
      <c r="R229" s="10">
        <v>1</v>
      </c>
      <c r="S229" s="10">
        <v>2800</v>
      </c>
      <c r="T229" s="10">
        <f t="shared" si="37"/>
        <v>2800</v>
      </c>
      <c r="U229" s="10">
        <v>20</v>
      </c>
      <c r="V229" s="10">
        <v>150</v>
      </c>
      <c r="W229" s="10">
        <f t="shared" si="29"/>
        <v>3000</v>
      </c>
      <c r="X229" s="10">
        <v>20</v>
      </c>
      <c r="Y229" s="10">
        <v>150</v>
      </c>
      <c r="Z229" s="10">
        <f t="shared" si="30"/>
        <v>3000</v>
      </c>
      <c r="AA229" s="10">
        <v>20</v>
      </c>
      <c r="AB229" s="10">
        <v>150</v>
      </c>
      <c r="AC229" s="10">
        <f t="shared" si="31"/>
        <v>3000</v>
      </c>
      <c r="AD229" s="11"/>
      <c r="AE229" s="26">
        <v>7</v>
      </c>
      <c r="AF229" s="7">
        <f t="shared" si="39"/>
        <v>0</v>
      </c>
      <c r="AG229" s="152">
        <v>1</v>
      </c>
      <c r="AH229" s="145">
        <f t="shared" si="32"/>
        <v>63</v>
      </c>
      <c r="AI229" s="139">
        <f t="shared" si="34"/>
        <v>18100</v>
      </c>
      <c r="AJ229" s="118">
        <f t="shared" si="33"/>
        <v>18100</v>
      </c>
      <c r="AM229" t="b">
        <f>D229='15.02.2022 Смета'!D232</f>
        <v>1</v>
      </c>
      <c r="AN229" t="b">
        <f>F229='15.02.2022 Смета'!E232</f>
        <v>1</v>
      </c>
      <c r="AO229" t="b">
        <f>G229='15.02.2022 Смета'!F232</f>
        <v>1</v>
      </c>
      <c r="AP229" t="b">
        <f>H229='15.02.2022 Смета'!G232</f>
        <v>1</v>
      </c>
    </row>
    <row r="230" spans="1:42" ht="16.149999999999999" customHeight="1" x14ac:dyDescent="0.25">
      <c r="A230" s="108">
        <v>192</v>
      </c>
      <c r="B230" s="8" t="s">
        <v>206</v>
      </c>
      <c r="C230" s="21" t="s">
        <v>132</v>
      </c>
      <c r="D230" s="22" t="s">
        <v>78</v>
      </c>
      <c r="E230" s="21" t="s">
        <v>330</v>
      </c>
      <c r="F230" s="35">
        <v>44715</v>
      </c>
      <c r="G230" s="35">
        <v>44718</v>
      </c>
      <c r="H230" s="21" t="s">
        <v>331</v>
      </c>
      <c r="I230" s="22" t="s">
        <v>330</v>
      </c>
      <c r="J230" s="35">
        <v>44715</v>
      </c>
      <c r="K230" s="35">
        <v>44718</v>
      </c>
      <c r="L230" s="10">
        <v>1</v>
      </c>
      <c r="M230" s="10">
        <v>3400</v>
      </c>
      <c r="N230" s="10">
        <f t="shared" si="35"/>
        <v>3400</v>
      </c>
      <c r="O230" s="10">
        <v>1</v>
      </c>
      <c r="P230" s="10">
        <v>2900</v>
      </c>
      <c r="Q230" s="10">
        <f t="shared" si="36"/>
        <v>2900</v>
      </c>
      <c r="R230" s="10">
        <v>1</v>
      </c>
      <c r="S230" s="10">
        <v>2800</v>
      </c>
      <c r="T230" s="10">
        <f t="shared" si="37"/>
        <v>2800</v>
      </c>
      <c r="U230" s="10">
        <v>13</v>
      </c>
      <c r="V230" s="10">
        <v>150</v>
      </c>
      <c r="W230" s="10">
        <f t="shared" ref="W230:W310" si="40">U230*V230</f>
        <v>1950</v>
      </c>
      <c r="X230" s="10">
        <v>13</v>
      </c>
      <c r="Y230" s="10">
        <v>150</v>
      </c>
      <c r="Z230" s="10">
        <f t="shared" ref="Z230:Z310" si="41">X230*Y230</f>
        <v>1950</v>
      </c>
      <c r="AA230" s="10">
        <v>13</v>
      </c>
      <c r="AB230" s="10">
        <v>150</v>
      </c>
      <c r="AC230" s="10">
        <f t="shared" ref="AC230:AC310" si="42">AA230*AB230</f>
        <v>1950</v>
      </c>
      <c r="AD230" s="11">
        <v>42</v>
      </c>
      <c r="AE230" s="26">
        <v>7</v>
      </c>
      <c r="AF230" s="7">
        <f t="shared" si="39"/>
        <v>294</v>
      </c>
      <c r="AG230" s="152">
        <v>1</v>
      </c>
      <c r="AH230" s="145">
        <f t="shared" si="32"/>
        <v>84</v>
      </c>
      <c r="AI230" s="139">
        <f t="shared" si="34"/>
        <v>15244</v>
      </c>
      <c r="AJ230" s="118">
        <f t="shared" si="33"/>
        <v>15244</v>
      </c>
      <c r="AM230" t="b">
        <f>D230='15.02.2022 Смета'!D233</f>
        <v>1</v>
      </c>
      <c r="AN230" t="b">
        <f>F230='15.02.2022 Смета'!E233</f>
        <v>1</v>
      </c>
      <c r="AO230" t="b">
        <f>G230='15.02.2022 Смета'!F233</f>
        <v>1</v>
      </c>
      <c r="AP230" t="b">
        <f>H230='15.02.2022 Смета'!G233</f>
        <v>1</v>
      </c>
    </row>
    <row r="231" spans="1:42" ht="16.149999999999999" customHeight="1" x14ac:dyDescent="0.25">
      <c r="A231" s="108">
        <v>193</v>
      </c>
      <c r="B231" s="8" t="s">
        <v>206</v>
      </c>
      <c r="C231" s="21" t="s">
        <v>132</v>
      </c>
      <c r="D231" s="22" t="s">
        <v>79</v>
      </c>
      <c r="E231" s="21" t="s">
        <v>329</v>
      </c>
      <c r="F231" s="35">
        <v>44733</v>
      </c>
      <c r="G231" s="35">
        <v>44736</v>
      </c>
      <c r="H231" s="21" t="s">
        <v>331</v>
      </c>
      <c r="I231" s="22" t="s">
        <v>329</v>
      </c>
      <c r="J231" s="35">
        <v>44733</v>
      </c>
      <c r="K231" s="35">
        <v>44736</v>
      </c>
      <c r="L231" s="10">
        <v>1</v>
      </c>
      <c r="M231" s="10">
        <v>3400</v>
      </c>
      <c r="N231" s="10">
        <f t="shared" si="35"/>
        <v>3400</v>
      </c>
      <c r="O231" s="10">
        <v>1</v>
      </c>
      <c r="P231" s="10">
        <v>2900</v>
      </c>
      <c r="Q231" s="10">
        <f t="shared" si="36"/>
        <v>2900</v>
      </c>
      <c r="R231" s="10">
        <v>1</v>
      </c>
      <c r="S231" s="10">
        <v>2800</v>
      </c>
      <c r="T231" s="10">
        <f t="shared" si="37"/>
        <v>2800</v>
      </c>
      <c r="U231" s="10">
        <v>13</v>
      </c>
      <c r="V231" s="10">
        <v>150</v>
      </c>
      <c r="W231" s="10">
        <f t="shared" si="40"/>
        <v>1950</v>
      </c>
      <c r="X231" s="10">
        <v>13</v>
      </c>
      <c r="Y231" s="10">
        <v>150</v>
      </c>
      <c r="Z231" s="10">
        <f t="shared" si="41"/>
        <v>1950</v>
      </c>
      <c r="AA231" s="10">
        <v>13</v>
      </c>
      <c r="AB231" s="10">
        <v>150</v>
      </c>
      <c r="AC231" s="10">
        <f t="shared" si="42"/>
        <v>1950</v>
      </c>
      <c r="AD231" s="11">
        <v>42</v>
      </c>
      <c r="AE231" s="26">
        <v>7</v>
      </c>
      <c r="AF231" s="7">
        <f t="shared" si="39"/>
        <v>294</v>
      </c>
      <c r="AG231" s="152">
        <v>1</v>
      </c>
      <c r="AH231" s="145">
        <f t="shared" si="32"/>
        <v>84</v>
      </c>
      <c r="AI231" s="139">
        <f t="shared" si="34"/>
        <v>15244</v>
      </c>
      <c r="AJ231" s="118">
        <f t="shared" si="33"/>
        <v>15244</v>
      </c>
      <c r="AM231" t="b">
        <f>D231='15.02.2022 Смета'!D234</f>
        <v>1</v>
      </c>
      <c r="AN231" t="b">
        <f>F231='15.02.2022 Смета'!E234</f>
        <v>1</v>
      </c>
      <c r="AO231" t="b">
        <f>G231='15.02.2022 Смета'!F234</f>
        <v>1</v>
      </c>
      <c r="AP231" t="b">
        <f>H231='15.02.2022 Смета'!G234</f>
        <v>1</v>
      </c>
    </row>
    <row r="232" spans="1:42" ht="16.149999999999999" customHeight="1" x14ac:dyDescent="0.25">
      <c r="A232" s="108">
        <v>194</v>
      </c>
      <c r="B232" s="8" t="s">
        <v>206</v>
      </c>
      <c r="C232" s="21" t="s">
        <v>132</v>
      </c>
      <c r="D232" s="22" t="s">
        <v>282</v>
      </c>
      <c r="E232" s="21" t="s">
        <v>329</v>
      </c>
      <c r="F232" s="35">
        <v>44754</v>
      </c>
      <c r="G232" s="35">
        <v>44757</v>
      </c>
      <c r="H232" s="21" t="s">
        <v>331</v>
      </c>
      <c r="I232" s="22" t="s">
        <v>329</v>
      </c>
      <c r="J232" s="35">
        <v>44754</v>
      </c>
      <c r="K232" s="35">
        <v>44757</v>
      </c>
      <c r="L232" s="10">
        <v>1</v>
      </c>
      <c r="M232" s="10">
        <v>3400</v>
      </c>
      <c r="N232" s="10">
        <f t="shared" si="35"/>
        <v>3400</v>
      </c>
      <c r="O232" s="10">
        <v>1</v>
      </c>
      <c r="P232" s="10">
        <v>2900</v>
      </c>
      <c r="Q232" s="10">
        <f t="shared" si="36"/>
        <v>2900</v>
      </c>
      <c r="R232" s="10">
        <v>1</v>
      </c>
      <c r="S232" s="10">
        <v>2800</v>
      </c>
      <c r="T232" s="10">
        <f t="shared" si="37"/>
        <v>2800</v>
      </c>
      <c r="U232" s="10">
        <v>13</v>
      </c>
      <c r="V232" s="10">
        <v>150</v>
      </c>
      <c r="W232" s="10">
        <f t="shared" si="40"/>
        <v>1950</v>
      </c>
      <c r="X232" s="10">
        <v>13</v>
      </c>
      <c r="Y232" s="10">
        <v>150</v>
      </c>
      <c r="Z232" s="10">
        <f t="shared" si="41"/>
        <v>1950</v>
      </c>
      <c r="AA232" s="10">
        <v>13</v>
      </c>
      <c r="AB232" s="10">
        <v>150</v>
      </c>
      <c r="AC232" s="10">
        <f t="shared" si="42"/>
        <v>1950</v>
      </c>
      <c r="AD232" s="11">
        <v>42</v>
      </c>
      <c r="AE232" s="26">
        <v>7</v>
      </c>
      <c r="AF232" s="7">
        <f t="shared" si="39"/>
        <v>294</v>
      </c>
      <c r="AG232" s="152">
        <v>1</v>
      </c>
      <c r="AH232" s="145">
        <f t="shared" si="32"/>
        <v>84</v>
      </c>
      <c r="AI232" s="139">
        <f t="shared" si="34"/>
        <v>15244</v>
      </c>
      <c r="AJ232" s="118">
        <f t="shared" si="33"/>
        <v>15244</v>
      </c>
      <c r="AM232" t="b">
        <f>D232='15.02.2022 Смета'!D235</f>
        <v>1</v>
      </c>
      <c r="AN232" t="b">
        <f>F232='15.02.2022 Смета'!E235</f>
        <v>1</v>
      </c>
      <c r="AO232" t="b">
        <f>G232='15.02.2022 Смета'!F235</f>
        <v>1</v>
      </c>
      <c r="AP232" t="b">
        <f>H232='15.02.2022 Смета'!G235</f>
        <v>1</v>
      </c>
    </row>
    <row r="233" spans="1:42" ht="26.25" x14ac:dyDescent="0.25">
      <c r="A233" s="108">
        <v>195</v>
      </c>
      <c r="B233" s="8" t="s">
        <v>206</v>
      </c>
      <c r="C233" s="21" t="s">
        <v>132</v>
      </c>
      <c r="D233" s="22" t="s">
        <v>283</v>
      </c>
      <c r="E233" s="21" t="s">
        <v>330</v>
      </c>
      <c r="F233" s="35">
        <v>44801</v>
      </c>
      <c r="G233" s="35">
        <v>44892</v>
      </c>
      <c r="H233" s="21" t="s">
        <v>988</v>
      </c>
      <c r="I233" s="22" t="s">
        <v>330</v>
      </c>
      <c r="J233" s="35">
        <v>44801</v>
      </c>
      <c r="K233" s="35">
        <v>44892</v>
      </c>
      <c r="L233" s="10">
        <v>1</v>
      </c>
      <c r="M233" s="10">
        <v>3400</v>
      </c>
      <c r="N233" s="10">
        <f t="shared" si="35"/>
        <v>3400</v>
      </c>
      <c r="O233" s="10">
        <v>1</v>
      </c>
      <c r="P233" s="10">
        <v>2900</v>
      </c>
      <c r="Q233" s="10">
        <f t="shared" si="36"/>
        <v>2900</v>
      </c>
      <c r="R233" s="10">
        <v>1</v>
      </c>
      <c r="S233" s="10">
        <v>2800</v>
      </c>
      <c r="T233" s="10">
        <f t="shared" si="37"/>
        <v>2800</v>
      </c>
      <c r="U233" s="10">
        <v>18</v>
      </c>
      <c r="V233" s="10">
        <v>150</v>
      </c>
      <c r="W233" s="10">
        <f t="shared" si="40"/>
        <v>2700</v>
      </c>
      <c r="X233" s="10">
        <v>18</v>
      </c>
      <c r="Y233" s="10">
        <v>150</v>
      </c>
      <c r="Z233" s="10">
        <f t="shared" si="41"/>
        <v>2700</v>
      </c>
      <c r="AA233" s="10">
        <v>18</v>
      </c>
      <c r="AB233" s="10">
        <v>150</v>
      </c>
      <c r="AC233" s="10">
        <f t="shared" si="42"/>
        <v>2700</v>
      </c>
      <c r="AD233" s="11">
        <v>69</v>
      </c>
      <c r="AE233" s="26">
        <v>7</v>
      </c>
      <c r="AF233" s="7">
        <f t="shared" si="39"/>
        <v>483</v>
      </c>
      <c r="AG233" s="152">
        <v>1</v>
      </c>
      <c r="AH233" s="145">
        <f t="shared" ref="AH233:AH316" si="43">L233+O233+R233+U233+X233+AA233+AD233</f>
        <v>126</v>
      </c>
      <c r="AI233" s="139">
        <f t="shared" si="34"/>
        <v>17683</v>
      </c>
      <c r="AJ233" s="118">
        <f t="shared" ref="AJ233:AJ316" si="44">N233+Q233+T233+W233+Z233+AC233+AF233</f>
        <v>17683</v>
      </c>
      <c r="AM233" t="b">
        <f>D233='15.02.2022 Смета'!D236</f>
        <v>1</v>
      </c>
      <c r="AN233" t="b">
        <f>F233='15.02.2022 Смета'!E236</f>
        <v>1</v>
      </c>
      <c r="AO233" t="b">
        <f>G233='15.02.2022 Смета'!F236</f>
        <v>1</v>
      </c>
      <c r="AP233" t="b">
        <f>H233='15.02.2022 Смета'!G236</f>
        <v>0</v>
      </c>
    </row>
    <row r="234" spans="1:42" ht="26.25" x14ac:dyDescent="0.25">
      <c r="A234" s="108">
        <v>196</v>
      </c>
      <c r="B234" s="8" t="s">
        <v>206</v>
      </c>
      <c r="C234" s="21" t="s">
        <v>132</v>
      </c>
      <c r="D234" s="22" t="s">
        <v>77</v>
      </c>
      <c r="E234" s="21" t="s">
        <v>522</v>
      </c>
      <c r="F234" s="35">
        <v>44802</v>
      </c>
      <c r="G234" s="35">
        <v>44869</v>
      </c>
      <c r="H234" s="21" t="s">
        <v>399</v>
      </c>
      <c r="I234" s="22" t="s">
        <v>522</v>
      </c>
      <c r="J234" s="35">
        <v>44802</v>
      </c>
      <c r="K234" s="35">
        <v>44869</v>
      </c>
      <c r="L234" s="10">
        <v>1</v>
      </c>
      <c r="M234" s="10">
        <v>3400</v>
      </c>
      <c r="N234" s="10">
        <f t="shared" si="35"/>
        <v>3400</v>
      </c>
      <c r="O234" s="10">
        <v>1</v>
      </c>
      <c r="P234" s="10">
        <v>2900</v>
      </c>
      <c r="Q234" s="10">
        <f t="shared" si="36"/>
        <v>2900</v>
      </c>
      <c r="R234" s="10">
        <v>1</v>
      </c>
      <c r="S234" s="10">
        <v>2800</v>
      </c>
      <c r="T234" s="10">
        <f t="shared" si="37"/>
        <v>2800</v>
      </c>
      <c r="U234" s="10">
        <v>18</v>
      </c>
      <c r="V234" s="10">
        <v>150</v>
      </c>
      <c r="W234" s="10">
        <f t="shared" si="40"/>
        <v>2700</v>
      </c>
      <c r="X234" s="10">
        <v>18</v>
      </c>
      <c r="Y234" s="10">
        <v>150</v>
      </c>
      <c r="Z234" s="10">
        <f t="shared" si="41"/>
        <v>2700</v>
      </c>
      <c r="AA234" s="10">
        <v>18</v>
      </c>
      <c r="AB234" s="10">
        <v>150</v>
      </c>
      <c r="AC234" s="10">
        <f t="shared" si="42"/>
        <v>2700</v>
      </c>
      <c r="AD234" s="11">
        <v>69</v>
      </c>
      <c r="AE234" s="26">
        <v>7</v>
      </c>
      <c r="AF234" s="7">
        <f t="shared" si="39"/>
        <v>483</v>
      </c>
      <c r="AG234" s="152">
        <v>1</v>
      </c>
      <c r="AH234" s="145">
        <f t="shared" si="43"/>
        <v>126</v>
      </c>
      <c r="AI234" s="139">
        <f t="shared" si="34"/>
        <v>17683</v>
      </c>
      <c r="AJ234" s="118">
        <f t="shared" si="44"/>
        <v>17683</v>
      </c>
      <c r="AM234" t="b">
        <f>D234='15.02.2022 Смета'!D237</f>
        <v>1</v>
      </c>
      <c r="AN234" t="b">
        <f>F234='15.02.2022 Смета'!E237</f>
        <v>1</v>
      </c>
      <c r="AO234" t="b">
        <f>G234='15.02.2022 Смета'!F237</f>
        <v>1</v>
      </c>
      <c r="AP234" t="b">
        <f>H234='15.02.2022 Смета'!G237</f>
        <v>1</v>
      </c>
    </row>
    <row r="235" spans="1:42" ht="26.25" x14ac:dyDescent="0.25">
      <c r="A235" s="108">
        <v>197</v>
      </c>
      <c r="B235" s="8" t="s">
        <v>206</v>
      </c>
      <c r="C235" s="21" t="s">
        <v>132</v>
      </c>
      <c r="D235" s="22" t="s">
        <v>284</v>
      </c>
      <c r="E235" s="21" t="s">
        <v>1064</v>
      </c>
      <c r="F235" s="35">
        <v>44815</v>
      </c>
      <c r="G235" s="35">
        <v>44829</v>
      </c>
      <c r="H235" s="21" t="s">
        <v>989</v>
      </c>
      <c r="I235" s="22" t="s">
        <v>402</v>
      </c>
      <c r="J235" s="35">
        <v>44815</v>
      </c>
      <c r="K235" s="35">
        <v>44829</v>
      </c>
      <c r="L235" s="10">
        <v>1</v>
      </c>
      <c r="M235" s="10">
        <v>3400</v>
      </c>
      <c r="N235" s="10">
        <f t="shared" si="35"/>
        <v>3400</v>
      </c>
      <c r="O235" s="10">
        <v>1</v>
      </c>
      <c r="P235" s="10">
        <v>2900</v>
      </c>
      <c r="Q235" s="10">
        <f t="shared" si="36"/>
        <v>2900</v>
      </c>
      <c r="R235" s="10">
        <v>1</v>
      </c>
      <c r="S235" s="10">
        <v>2800</v>
      </c>
      <c r="T235" s="10">
        <f t="shared" si="37"/>
        <v>2800</v>
      </c>
      <c r="U235" s="10">
        <v>18</v>
      </c>
      <c r="V235" s="10">
        <v>150</v>
      </c>
      <c r="W235" s="10">
        <f t="shared" si="40"/>
        <v>2700</v>
      </c>
      <c r="X235" s="10">
        <v>18</v>
      </c>
      <c r="Y235" s="10">
        <v>150</v>
      </c>
      <c r="Z235" s="10">
        <f t="shared" si="41"/>
        <v>2700</v>
      </c>
      <c r="AA235" s="10">
        <v>18</v>
      </c>
      <c r="AB235" s="10">
        <v>150</v>
      </c>
      <c r="AC235" s="10">
        <f t="shared" si="42"/>
        <v>2700</v>
      </c>
      <c r="AD235" s="11">
        <v>69</v>
      </c>
      <c r="AE235" s="26">
        <v>7</v>
      </c>
      <c r="AF235" s="7">
        <f t="shared" si="39"/>
        <v>483</v>
      </c>
      <c r="AG235" s="152">
        <v>1</v>
      </c>
      <c r="AH235" s="139">
        <f>L235+O235+R235+U235+X235+AA235+AD235</f>
        <v>126</v>
      </c>
      <c r="AI235" s="139">
        <f t="shared" si="34"/>
        <v>17683</v>
      </c>
      <c r="AJ235" s="109">
        <f>N235+Q235+T235+W235+Z235+AC235+AF235</f>
        <v>17683</v>
      </c>
      <c r="AM235" t="b">
        <f>D235='15.02.2022 Смета'!D238</f>
        <v>1</v>
      </c>
      <c r="AN235" t="b">
        <f>F235='15.02.2022 Смета'!E238</f>
        <v>1</v>
      </c>
      <c r="AO235" t="b">
        <f>G235='15.02.2022 Смета'!F238</f>
        <v>1</v>
      </c>
      <c r="AP235" t="b">
        <f>H235='15.02.2022 Смета'!G238</f>
        <v>0</v>
      </c>
    </row>
    <row r="236" spans="1:42" ht="27.6" customHeight="1" x14ac:dyDescent="0.25">
      <c r="A236" s="108">
        <v>198</v>
      </c>
      <c r="B236" s="20"/>
      <c r="C236" s="21" t="s">
        <v>132</v>
      </c>
      <c r="D236" s="22" t="s">
        <v>549</v>
      </c>
      <c r="E236" s="21" t="s">
        <v>43</v>
      </c>
      <c r="F236" s="21" t="s">
        <v>43</v>
      </c>
      <c r="G236" s="21" t="s">
        <v>43</v>
      </c>
      <c r="H236" s="21" t="s">
        <v>43</v>
      </c>
      <c r="I236" s="41" t="s">
        <v>43</v>
      </c>
      <c r="J236" s="21" t="s">
        <v>43</v>
      </c>
      <c r="K236" s="21" t="s">
        <v>43</v>
      </c>
      <c r="L236" s="28">
        <v>2</v>
      </c>
      <c r="M236" s="10">
        <v>3400</v>
      </c>
      <c r="N236" s="28">
        <f t="shared" si="35"/>
        <v>6800</v>
      </c>
      <c r="O236" s="28">
        <v>2</v>
      </c>
      <c r="P236" s="10">
        <v>2900</v>
      </c>
      <c r="Q236" s="28">
        <f t="shared" si="36"/>
        <v>5800</v>
      </c>
      <c r="R236" s="28">
        <v>2</v>
      </c>
      <c r="S236" s="10">
        <v>2800</v>
      </c>
      <c r="T236" s="28">
        <f t="shared" si="37"/>
        <v>5600</v>
      </c>
      <c r="U236" s="10">
        <v>32</v>
      </c>
      <c r="V236" s="10">
        <v>150</v>
      </c>
      <c r="W236" s="10">
        <f t="shared" si="40"/>
        <v>4800</v>
      </c>
      <c r="X236" s="10">
        <v>32</v>
      </c>
      <c r="Y236" s="10">
        <v>150</v>
      </c>
      <c r="Z236" s="10">
        <f t="shared" si="41"/>
        <v>4800</v>
      </c>
      <c r="AA236" s="10">
        <v>32</v>
      </c>
      <c r="AB236" s="10">
        <v>150</v>
      </c>
      <c r="AC236" s="10">
        <f t="shared" si="42"/>
        <v>4800</v>
      </c>
      <c r="AD236" s="11">
        <v>63</v>
      </c>
      <c r="AE236" s="26">
        <v>7</v>
      </c>
      <c r="AF236" s="7">
        <f t="shared" si="39"/>
        <v>441</v>
      </c>
      <c r="AG236" s="152">
        <v>1</v>
      </c>
      <c r="AH236" s="139">
        <f t="shared" si="43"/>
        <v>165</v>
      </c>
      <c r="AI236" s="139">
        <f t="shared" si="34"/>
        <v>33041</v>
      </c>
      <c r="AJ236" s="109">
        <f t="shared" si="44"/>
        <v>33041</v>
      </c>
      <c r="AM236" t="b">
        <f>D236='15.02.2022 Смета'!D239</f>
        <v>1</v>
      </c>
      <c r="AN236" t="b">
        <f>F236='15.02.2022 Смета'!E239</f>
        <v>1</v>
      </c>
      <c r="AO236" t="b">
        <f>G236='15.02.2022 Смета'!F239</f>
        <v>1</v>
      </c>
      <c r="AP236" t="b">
        <f>H236='15.02.2022 Смета'!G239</f>
        <v>1</v>
      </c>
    </row>
    <row r="237" spans="1:42" ht="14.65" customHeight="1" x14ac:dyDescent="0.25">
      <c r="A237" s="106"/>
      <c r="B237" s="96"/>
      <c r="C237" s="97"/>
      <c r="D237" s="179" t="s">
        <v>864</v>
      </c>
      <c r="E237" s="99"/>
      <c r="F237" s="99"/>
      <c r="G237" s="99"/>
      <c r="H237" s="99"/>
      <c r="I237" s="99"/>
      <c r="J237" s="99"/>
      <c r="K237" s="99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2"/>
      <c r="AE237" s="79"/>
      <c r="AF237" s="79"/>
      <c r="AG237" s="153"/>
      <c r="AH237" s="151"/>
      <c r="AI237" s="151"/>
      <c r="AJ237" s="164"/>
      <c r="AM237" t="b">
        <f>D237='15.02.2022 Смета'!D240</f>
        <v>1</v>
      </c>
      <c r="AN237" t="b">
        <f>F237='15.02.2022 Смета'!E240</f>
        <v>1</v>
      </c>
      <c r="AO237" t="b">
        <f>G237='15.02.2022 Смета'!F240</f>
        <v>1</v>
      </c>
      <c r="AP237" t="b">
        <f>H237='15.02.2022 Смета'!G240</f>
        <v>1</v>
      </c>
    </row>
    <row r="238" spans="1:42" ht="16.149999999999999" customHeight="1" x14ac:dyDescent="0.25">
      <c r="A238" s="108">
        <v>199</v>
      </c>
      <c r="B238" s="8" t="s">
        <v>189</v>
      </c>
      <c r="C238" s="21" t="s">
        <v>149</v>
      </c>
      <c r="D238" s="22" t="s">
        <v>271</v>
      </c>
      <c r="E238" s="21" t="s">
        <v>488</v>
      </c>
      <c r="F238" s="35">
        <v>44630</v>
      </c>
      <c r="G238" s="35">
        <v>44633</v>
      </c>
      <c r="H238" s="21" t="s">
        <v>336</v>
      </c>
      <c r="I238" s="22" t="s">
        <v>488</v>
      </c>
      <c r="J238" s="35">
        <v>44630</v>
      </c>
      <c r="K238" s="35">
        <v>44633</v>
      </c>
      <c r="L238" s="10"/>
      <c r="M238" s="10">
        <v>3400</v>
      </c>
      <c r="N238" s="10">
        <f t="shared" si="35"/>
        <v>0</v>
      </c>
      <c r="O238" s="10"/>
      <c r="P238" s="10">
        <v>2900</v>
      </c>
      <c r="Q238" s="10">
        <f t="shared" si="36"/>
        <v>0</v>
      </c>
      <c r="R238" s="10"/>
      <c r="S238" s="10">
        <v>2800</v>
      </c>
      <c r="T238" s="10">
        <f t="shared" si="37"/>
        <v>0</v>
      </c>
      <c r="U238" s="10">
        <v>15</v>
      </c>
      <c r="V238" s="10">
        <v>150</v>
      </c>
      <c r="W238" s="10">
        <f t="shared" si="40"/>
        <v>2250</v>
      </c>
      <c r="X238" s="10">
        <v>15</v>
      </c>
      <c r="Y238" s="10">
        <v>150</v>
      </c>
      <c r="Z238" s="10">
        <f t="shared" si="41"/>
        <v>2250</v>
      </c>
      <c r="AA238" s="10">
        <v>15</v>
      </c>
      <c r="AB238" s="10">
        <v>150</v>
      </c>
      <c r="AC238" s="10">
        <f t="shared" si="42"/>
        <v>2250</v>
      </c>
      <c r="AD238" s="11"/>
      <c r="AE238" s="26">
        <v>7</v>
      </c>
      <c r="AF238" s="7">
        <f t="shared" si="39"/>
        <v>0</v>
      </c>
      <c r="AG238" s="152">
        <v>1</v>
      </c>
      <c r="AH238" s="139">
        <f t="shared" si="43"/>
        <v>45</v>
      </c>
      <c r="AI238" s="139">
        <f t="shared" si="34"/>
        <v>6750</v>
      </c>
      <c r="AJ238" s="109">
        <f t="shared" si="44"/>
        <v>6750</v>
      </c>
      <c r="AM238" t="b">
        <f>D238='15.02.2022 Смета'!D241</f>
        <v>1</v>
      </c>
      <c r="AN238" t="b">
        <f>F238='15.02.2022 Смета'!E241</f>
        <v>1</v>
      </c>
      <c r="AO238" t="b">
        <f>G238='15.02.2022 Смета'!F241</f>
        <v>1</v>
      </c>
      <c r="AP238" t="b">
        <f>H238='15.02.2022 Смета'!G241</f>
        <v>1</v>
      </c>
    </row>
    <row r="239" spans="1:42" ht="16.149999999999999" customHeight="1" x14ac:dyDescent="0.25">
      <c r="A239" s="108">
        <v>200</v>
      </c>
      <c r="B239" s="8"/>
      <c r="C239" s="21" t="s">
        <v>149</v>
      </c>
      <c r="D239" s="22" t="s">
        <v>271</v>
      </c>
      <c r="E239" s="21" t="s">
        <v>489</v>
      </c>
      <c r="F239" s="35">
        <v>44624</v>
      </c>
      <c r="G239" s="35">
        <v>44626</v>
      </c>
      <c r="H239" s="21" t="s">
        <v>336</v>
      </c>
      <c r="I239" s="22" t="s">
        <v>489</v>
      </c>
      <c r="J239" s="35">
        <v>44624</v>
      </c>
      <c r="K239" s="35">
        <v>44626</v>
      </c>
      <c r="L239" s="10"/>
      <c r="M239" s="10">
        <v>3400</v>
      </c>
      <c r="N239" s="10">
        <f t="shared" si="35"/>
        <v>0</v>
      </c>
      <c r="O239" s="10"/>
      <c r="P239" s="10">
        <v>2900</v>
      </c>
      <c r="Q239" s="10">
        <f t="shared" si="36"/>
        <v>0</v>
      </c>
      <c r="R239" s="10"/>
      <c r="S239" s="10">
        <v>2800</v>
      </c>
      <c r="T239" s="10">
        <f t="shared" si="37"/>
        <v>0</v>
      </c>
      <c r="U239" s="10">
        <v>15</v>
      </c>
      <c r="V239" s="10">
        <v>150</v>
      </c>
      <c r="W239" s="10">
        <f t="shared" si="40"/>
        <v>2250</v>
      </c>
      <c r="X239" s="10">
        <v>15</v>
      </c>
      <c r="Y239" s="10">
        <v>150</v>
      </c>
      <c r="Z239" s="10">
        <f t="shared" si="41"/>
        <v>2250</v>
      </c>
      <c r="AA239" s="10">
        <v>15</v>
      </c>
      <c r="AB239" s="10">
        <v>150</v>
      </c>
      <c r="AC239" s="10">
        <f t="shared" si="42"/>
        <v>2250</v>
      </c>
      <c r="AD239" s="11"/>
      <c r="AE239" s="26">
        <v>7</v>
      </c>
      <c r="AF239" s="7">
        <f t="shared" si="39"/>
        <v>0</v>
      </c>
      <c r="AG239" s="152">
        <v>1</v>
      </c>
      <c r="AH239" s="139">
        <f t="shared" si="43"/>
        <v>45</v>
      </c>
      <c r="AI239" s="139">
        <f t="shared" si="34"/>
        <v>6750</v>
      </c>
      <c r="AJ239" s="109">
        <f t="shared" si="44"/>
        <v>6750</v>
      </c>
      <c r="AM239" t="b">
        <f>D239='15.02.2022 Смета'!D242</f>
        <v>1</v>
      </c>
      <c r="AN239" t="b">
        <f>F239='15.02.2022 Смета'!E242</f>
        <v>1</v>
      </c>
      <c r="AO239" t="b">
        <f>G239='15.02.2022 Смета'!F242</f>
        <v>1</v>
      </c>
      <c r="AP239" t="b">
        <f>H239='15.02.2022 Смета'!G242</f>
        <v>1</v>
      </c>
    </row>
    <row r="240" spans="1:42" ht="16.149999999999999" customHeight="1" x14ac:dyDescent="0.25">
      <c r="A240" s="108">
        <v>201</v>
      </c>
      <c r="B240" s="8" t="s">
        <v>189</v>
      </c>
      <c r="C240" s="21" t="s">
        <v>149</v>
      </c>
      <c r="D240" s="22" t="s">
        <v>271</v>
      </c>
      <c r="E240" s="21" t="s">
        <v>514</v>
      </c>
      <c r="F240" s="35">
        <v>44679</v>
      </c>
      <c r="G240" s="35">
        <v>44682</v>
      </c>
      <c r="H240" s="21" t="s">
        <v>336</v>
      </c>
      <c r="I240" s="22" t="s">
        <v>514</v>
      </c>
      <c r="J240" s="35">
        <v>44679</v>
      </c>
      <c r="K240" s="35">
        <v>44682</v>
      </c>
      <c r="L240" s="10"/>
      <c r="M240" s="10">
        <v>3400</v>
      </c>
      <c r="N240" s="10">
        <f t="shared" si="35"/>
        <v>0</v>
      </c>
      <c r="O240" s="10"/>
      <c r="P240" s="10">
        <v>2900</v>
      </c>
      <c r="Q240" s="10">
        <f t="shared" si="36"/>
        <v>0</v>
      </c>
      <c r="R240" s="10"/>
      <c r="S240" s="10">
        <v>2800</v>
      </c>
      <c r="T240" s="10">
        <f t="shared" si="37"/>
        <v>0</v>
      </c>
      <c r="U240" s="10">
        <v>19</v>
      </c>
      <c r="V240" s="10">
        <v>150</v>
      </c>
      <c r="W240" s="10">
        <f t="shared" si="40"/>
        <v>2850</v>
      </c>
      <c r="X240" s="10">
        <v>19</v>
      </c>
      <c r="Y240" s="10">
        <v>150</v>
      </c>
      <c r="Z240" s="10">
        <f t="shared" si="41"/>
        <v>2850</v>
      </c>
      <c r="AA240" s="10">
        <v>19</v>
      </c>
      <c r="AB240" s="10">
        <v>150</v>
      </c>
      <c r="AC240" s="10">
        <f t="shared" si="42"/>
        <v>2850</v>
      </c>
      <c r="AD240" s="11">
        <v>60</v>
      </c>
      <c r="AE240" s="26">
        <v>7</v>
      </c>
      <c r="AF240" s="7">
        <f t="shared" si="39"/>
        <v>420</v>
      </c>
      <c r="AG240" s="152">
        <v>1</v>
      </c>
      <c r="AH240" s="145">
        <f t="shared" si="43"/>
        <v>117</v>
      </c>
      <c r="AI240" s="139">
        <f t="shared" si="34"/>
        <v>8970</v>
      </c>
      <c r="AJ240" s="118">
        <f t="shared" si="44"/>
        <v>8970</v>
      </c>
      <c r="AM240" t="b">
        <f>D240='15.02.2022 Смета'!D243</f>
        <v>1</v>
      </c>
      <c r="AN240" t="b">
        <f>F240='15.02.2022 Смета'!E243</f>
        <v>1</v>
      </c>
      <c r="AO240" t="b">
        <f>G240='15.02.2022 Смета'!F243</f>
        <v>1</v>
      </c>
      <c r="AP240" t="b">
        <f>H240='15.02.2022 Смета'!G243</f>
        <v>1</v>
      </c>
    </row>
    <row r="241" spans="1:42" ht="16.149999999999999" customHeight="1" x14ac:dyDescent="0.25">
      <c r="A241" s="108">
        <v>202</v>
      </c>
      <c r="B241" s="8" t="s">
        <v>189</v>
      </c>
      <c r="C241" s="21" t="s">
        <v>149</v>
      </c>
      <c r="D241" s="22" t="s">
        <v>174</v>
      </c>
      <c r="E241" s="21" t="s">
        <v>511</v>
      </c>
      <c r="F241" s="35">
        <v>44708</v>
      </c>
      <c r="G241" s="35">
        <v>44710</v>
      </c>
      <c r="H241" s="21" t="s">
        <v>336</v>
      </c>
      <c r="I241" s="22" t="s">
        <v>511</v>
      </c>
      <c r="J241" s="35">
        <v>44708</v>
      </c>
      <c r="K241" s="35">
        <v>44710</v>
      </c>
      <c r="L241" s="10"/>
      <c r="M241" s="10">
        <v>3400</v>
      </c>
      <c r="N241" s="10">
        <f t="shared" si="35"/>
        <v>0</v>
      </c>
      <c r="O241" s="10"/>
      <c r="P241" s="10">
        <v>2900</v>
      </c>
      <c r="Q241" s="10">
        <f t="shared" si="36"/>
        <v>0</v>
      </c>
      <c r="R241" s="10"/>
      <c r="S241" s="10">
        <v>2800</v>
      </c>
      <c r="T241" s="10">
        <f t="shared" si="37"/>
        <v>0</v>
      </c>
      <c r="U241" s="10">
        <v>19</v>
      </c>
      <c r="V241" s="10">
        <v>150</v>
      </c>
      <c r="W241" s="10">
        <f t="shared" si="40"/>
        <v>2850</v>
      </c>
      <c r="X241" s="10">
        <v>19</v>
      </c>
      <c r="Y241" s="10">
        <v>150</v>
      </c>
      <c r="Z241" s="10">
        <f t="shared" si="41"/>
        <v>2850</v>
      </c>
      <c r="AA241" s="10">
        <v>19</v>
      </c>
      <c r="AB241" s="10">
        <v>150</v>
      </c>
      <c r="AC241" s="10">
        <f t="shared" si="42"/>
        <v>2850</v>
      </c>
      <c r="AD241" s="11">
        <v>60</v>
      </c>
      <c r="AE241" s="26">
        <v>7</v>
      </c>
      <c r="AF241" s="7">
        <f t="shared" si="39"/>
        <v>420</v>
      </c>
      <c r="AG241" s="152">
        <v>1</v>
      </c>
      <c r="AH241" s="145">
        <f t="shared" si="43"/>
        <v>117</v>
      </c>
      <c r="AI241" s="139">
        <f t="shared" si="34"/>
        <v>8970</v>
      </c>
      <c r="AJ241" s="118">
        <f t="shared" si="44"/>
        <v>8970</v>
      </c>
      <c r="AM241" t="b">
        <f>D241='15.02.2022 Смета'!D244</f>
        <v>1</v>
      </c>
      <c r="AN241" t="b">
        <f>F241='15.02.2022 Смета'!E244</f>
        <v>1</v>
      </c>
      <c r="AO241" t="b">
        <f>G241='15.02.2022 Смета'!F244</f>
        <v>1</v>
      </c>
      <c r="AP241" t="b">
        <f>H241='15.02.2022 Смета'!G244</f>
        <v>1</v>
      </c>
    </row>
    <row r="242" spans="1:42" ht="16.149999999999999" customHeight="1" x14ac:dyDescent="0.25">
      <c r="A242" s="108">
        <v>203</v>
      </c>
      <c r="B242" s="8" t="s">
        <v>189</v>
      </c>
      <c r="C242" s="21" t="s">
        <v>149</v>
      </c>
      <c r="D242" s="22" t="s">
        <v>174</v>
      </c>
      <c r="E242" s="21" t="s">
        <v>510</v>
      </c>
      <c r="F242" s="35">
        <v>44711</v>
      </c>
      <c r="G242" s="35">
        <v>44714</v>
      </c>
      <c r="H242" s="21" t="s">
        <v>336</v>
      </c>
      <c r="I242" s="22" t="s">
        <v>510</v>
      </c>
      <c r="J242" s="35">
        <v>44711</v>
      </c>
      <c r="K242" s="35">
        <v>44714</v>
      </c>
      <c r="L242" s="10">
        <v>1</v>
      </c>
      <c r="M242" s="10">
        <v>3400</v>
      </c>
      <c r="N242" s="10">
        <f t="shared" si="35"/>
        <v>3400</v>
      </c>
      <c r="O242" s="10">
        <v>1</v>
      </c>
      <c r="P242" s="10">
        <v>2900</v>
      </c>
      <c r="Q242" s="10">
        <f t="shared" si="36"/>
        <v>2900</v>
      </c>
      <c r="R242" s="10">
        <v>1</v>
      </c>
      <c r="S242" s="10">
        <v>2800</v>
      </c>
      <c r="T242" s="10">
        <f t="shared" si="37"/>
        <v>2800</v>
      </c>
      <c r="U242" s="10">
        <v>19</v>
      </c>
      <c r="V242" s="10">
        <v>150</v>
      </c>
      <c r="W242" s="10">
        <f t="shared" si="40"/>
        <v>2850</v>
      </c>
      <c r="X242" s="10">
        <v>19</v>
      </c>
      <c r="Y242" s="10">
        <v>150</v>
      </c>
      <c r="Z242" s="10">
        <f t="shared" si="41"/>
        <v>2850</v>
      </c>
      <c r="AA242" s="10">
        <v>19</v>
      </c>
      <c r="AB242" s="10">
        <v>150</v>
      </c>
      <c r="AC242" s="10">
        <f t="shared" si="42"/>
        <v>2850</v>
      </c>
      <c r="AD242" s="11">
        <v>60</v>
      </c>
      <c r="AE242" s="26">
        <v>7</v>
      </c>
      <c r="AF242" s="7">
        <f t="shared" si="39"/>
        <v>420</v>
      </c>
      <c r="AG242" s="152">
        <v>1</v>
      </c>
      <c r="AH242" s="145">
        <f t="shared" si="43"/>
        <v>120</v>
      </c>
      <c r="AI242" s="139">
        <f t="shared" si="34"/>
        <v>18070</v>
      </c>
      <c r="AJ242" s="118">
        <f t="shared" si="44"/>
        <v>18070</v>
      </c>
      <c r="AM242" t="b">
        <f>D242='15.02.2022 Смета'!D245</f>
        <v>1</v>
      </c>
      <c r="AN242" t="b">
        <f>F242='15.02.2022 Смета'!E245</f>
        <v>1</v>
      </c>
      <c r="AO242" t="b">
        <f>G242='15.02.2022 Смета'!F245</f>
        <v>1</v>
      </c>
      <c r="AP242" t="b">
        <f>H242='15.02.2022 Смета'!G245</f>
        <v>1</v>
      </c>
    </row>
    <row r="243" spans="1:42" ht="16.149999999999999" customHeight="1" x14ac:dyDescent="0.25">
      <c r="A243" s="108">
        <v>204</v>
      </c>
      <c r="B243" s="8" t="s">
        <v>189</v>
      </c>
      <c r="C243" s="21" t="s">
        <v>149</v>
      </c>
      <c r="D243" s="22" t="s">
        <v>174</v>
      </c>
      <c r="E243" s="21" t="s">
        <v>515</v>
      </c>
      <c r="F243" s="35">
        <v>44718</v>
      </c>
      <c r="G243" s="35">
        <v>44720</v>
      </c>
      <c r="H243" s="21" t="s">
        <v>336</v>
      </c>
      <c r="I243" s="22" t="s">
        <v>515</v>
      </c>
      <c r="J243" s="35">
        <v>44718</v>
      </c>
      <c r="K243" s="35">
        <v>44720</v>
      </c>
      <c r="L243" s="10">
        <v>1</v>
      </c>
      <c r="M243" s="10">
        <v>3400</v>
      </c>
      <c r="N243" s="10">
        <f t="shared" si="35"/>
        <v>3400</v>
      </c>
      <c r="O243" s="10">
        <v>1</v>
      </c>
      <c r="P243" s="10">
        <v>2900</v>
      </c>
      <c r="Q243" s="10">
        <f t="shared" si="36"/>
        <v>2900</v>
      </c>
      <c r="R243" s="10">
        <v>1</v>
      </c>
      <c r="S243" s="10">
        <v>2800</v>
      </c>
      <c r="T243" s="10">
        <f t="shared" si="37"/>
        <v>2800</v>
      </c>
      <c r="U243" s="10">
        <v>19</v>
      </c>
      <c r="V243" s="10">
        <v>150</v>
      </c>
      <c r="W243" s="10">
        <f t="shared" si="40"/>
        <v>2850</v>
      </c>
      <c r="X243" s="10">
        <v>19</v>
      </c>
      <c r="Y243" s="10">
        <v>150</v>
      </c>
      <c r="Z243" s="10">
        <f t="shared" si="41"/>
        <v>2850</v>
      </c>
      <c r="AA243" s="10">
        <v>19</v>
      </c>
      <c r="AB243" s="10">
        <v>150</v>
      </c>
      <c r="AC243" s="10">
        <f t="shared" si="42"/>
        <v>2850</v>
      </c>
      <c r="AD243" s="11">
        <v>60</v>
      </c>
      <c r="AE243" s="26">
        <v>7</v>
      </c>
      <c r="AF243" s="7">
        <f t="shared" si="39"/>
        <v>420</v>
      </c>
      <c r="AG243" s="152">
        <v>1</v>
      </c>
      <c r="AH243" s="145">
        <f t="shared" si="43"/>
        <v>120</v>
      </c>
      <c r="AI243" s="139">
        <f t="shared" si="34"/>
        <v>18070</v>
      </c>
      <c r="AJ243" s="118">
        <f t="shared" si="44"/>
        <v>18070</v>
      </c>
      <c r="AM243" t="b">
        <f>D243='15.02.2022 Смета'!D246</f>
        <v>1</v>
      </c>
      <c r="AN243" t="b">
        <f>F243='15.02.2022 Смета'!E246</f>
        <v>1</v>
      </c>
      <c r="AO243" t="b">
        <f>G243='15.02.2022 Смета'!F246</f>
        <v>1</v>
      </c>
      <c r="AP243" t="b">
        <f>H243='15.02.2022 Смета'!G246</f>
        <v>1</v>
      </c>
    </row>
    <row r="244" spans="1:42" ht="16.149999999999999" customHeight="1" x14ac:dyDescent="0.25">
      <c r="A244" s="108">
        <v>205</v>
      </c>
      <c r="B244" s="8" t="s">
        <v>189</v>
      </c>
      <c r="C244" s="21" t="s">
        <v>149</v>
      </c>
      <c r="D244" s="22" t="s">
        <v>174</v>
      </c>
      <c r="E244" s="21" t="s">
        <v>781</v>
      </c>
      <c r="F244" s="35">
        <v>44722</v>
      </c>
      <c r="G244" s="35">
        <v>44725</v>
      </c>
      <c r="H244" s="21" t="s">
        <v>336</v>
      </c>
      <c r="I244" s="22" t="s">
        <v>781</v>
      </c>
      <c r="J244" s="35">
        <v>44722</v>
      </c>
      <c r="K244" s="35">
        <v>44725</v>
      </c>
      <c r="L244" s="10">
        <v>1</v>
      </c>
      <c r="M244" s="10">
        <v>3400</v>
      </c>
      <c r="N244" s="10">
        <f t="shared" si="35"/>
        <v>3400</v>
      </c>
      <c r="O244" s="10">
        <v>1</v>
      </c>
      <c r="P244" s="10">
        <v>2900</v>
      </c>
      <c r="Q244" s="10">
        <f t="shared" si="36"/>
        <v>2900</v>
      </c>
      <c r="R244" s="10">
        <v>1</v>
      </c>
      <c r="S244" s="10">
        <v>2800</v>
      </c>
      <c r="T244" s="10">
        <f t="shared" si="37"/>
        <v>2800</v>
      </c>
      <c r="U244" s="10">
        <v>15</v>
      </c>
      <c r="V244" s="10">
        <v>150</v>
      </c>
      <c r="W244" s="10">
        <f t="shared" si="40"/>
        <v>2250</v>
      </c>
      <c r="X244" s="10">
        <v>15</v>
      </c>
      <c r="Y244" s="10">
        <v>150</v>
      </c>
      <c r="Z244" s="10">
        <f t="shared" si="41"/>
        <v>2250</v>
      </c>
      <c r="AA244" s="10">
        <v>15</v>
      </c>
      <c r="AB244" s="10">
        <v>150</v>
      </c>
      <c r="AC244" s="10">
        <f t="shared" si="42"/>
        <v>2250</v>
      </c>
      <c r="AD244" s="11">
        <v>48</v>
      </c>
      <c r="AE244" s="26">
        <v>7</v>
      </c>
      <c r="AF244" s="7">
        <f t="shared" si="39"/>
        <v>336</v>
      </c>
      <c r="AG244" s="152">
        <v>1</v>
      </c>
      <c r="AH244" s="145">
        <f t="shared" si="43"/>
        <v>96</v>
      </c>
      <c r="AI244" s="139">
        <f t="shared" si="34"/>
        <v>16186</v>
      </c>
      <c r="AJ244" s="118">
        <f t="shared" si="44"/>
        <v>16186</v>
      </c>
      <c r="AM244" t="b">
        <f>D244='15.02.2022 Смета'!D247</f>
        <v>1</v>
      </c>
      <c r="AN244" t="b">
        <f>F244='15.02.2022 Смета'!E247</f>
        <v>1</v>
      </c>
      <c r="AO244" t="b">
        <f>G244='15.02.2022 Смета'!F247</f>
        <v>1</v>
      </c>
      <c r="AP244" t="b">
        <f>H244='15.02.2022 Смета'!G247</f>
        <v>1</v>
      </c>
    </row>
    <row r="245" spans="1:42" ht="16.149999999999999" customHeight="1" x14ac:dyDescent="0.25">
      <c r="A245" s="108">
        <v>206</v>
      </c>
      <c r="B245" s="8" t="s">
        <v>189</v>
      </c>
      <c r="C245" s="21" t="s">
        <v>149</v>
      </c>
      <c r="D245" s="22" t="s">
        <v>174</v>
      </c>
      <c r="E245" s="21" t="s">
        <v>534</v>
      </c>
      <c r="F245" s="35">
        <v>44732</v>
      </c>
      <c r="G245" s="35">
        <v>44736</v>
      </c>
      <c r="H245" s="21" t="s">
        <v>336</v>
      </c>
      <c r="I245" s="22" t="s">
        <v>534</v>
      </c>
      <c r="J245" s="35">
        <v>44732</v>
      </c>
      <c r="K245" s="35">
        <v>44736</v>
      </c>
      <c r="L245" s="14">
        <v>1</v>
      </c>
      <c r="M245" s="10">
        <v>3400</v>
      </c>
      <c r="N245" s="10">
        <f t="shared" si="35"/>
        <v>3400</v>
      </c>
      <c r="O245" s="14">
        <v>1</v>
      </c>
      <c r="P245" s="10">
        <v>2900</v>
      </c>
      <c r="Q245" s="10">
        <f t="shared" si="36"/>
        <v>2900</v>
      </c>
      <c r="R245" s="14">
        <v>1</v>
      </c>
      <c r="S245" s="10">
        <v>2800</v>
      </c>
      <c r="T245" s="10">
        <f t="shared" si="37"/>
        <v>2800</v>
      </c>
      <c r="U245" s="12">
        <v>19</v>
      </c>
      <c r="V245" s="10">
        <v>150</v>
      </c>
      <c r="W245" s="10">
        <f t="shared" si="40"/>
        <v>2850</v>
      </c>
      <c r="X245" s="12">
        <v>19</v>
      </c>
      <c r="Y245" s="10">
        <v>150</v>
      </c>
      <c r="Z245" s="10">
        <f t="shared" si="41"/>
        <v>2850</v>
      </c>
      <c r="AA245" s="12">
        <v>19</v>
      </c>
      <c r="AB245" s="10">
        <v>150</v>
      </c>
      <c r="AC245" s="10">
        <f t="shared" si="42"/>
        <v>2850</v>
      </c>
      <c r="AD245" s="12">
        <v>60</v>
      </c>
      <c r="AE245" s="26">
        <v>7</v>
      </c>
      <c r="AF245" s="7">
        <f t="shared" si="39"/>
        <v>420</v>
      </c>
      <c r="AG245" s="152">
        <v>1</v>
      </c>
      <c r="AH245" s="145">
        <f t="shared" si="43"/>
        <v>120</v>
      </c>
      <c r="AI245" s="139">
        <f t="shared" si="34"/>
        <v>18070</v>
      </c>
      <c r="AJ245" s="118">
        <f t="shared" si="44"/>
        <v>18070</v>
      </c>
      <c r="AM245" t="b">
        <f>D245='15.02.2022 Смета'!D248</f>
        <v>1</v>
      </c>
      <c r="AN245" t="b">
        <f>F245='15.02.2022 Смета'!E248</f>
        <v>1</v>
      </c>
      <c r="AO245" t="b">
        <f>G245='15.02.2022 Смета'!F248</f>
        <v>1</v>
      </c>
      <c r="AP245" t="b">
        <f>H245='15.02.2022 Смета'!G248</f>
        <v>1</v>
      </c>
    </row>
    <row r="246" spans="1:42" ht="16.149999999999999" customHeight="1" x14ac:dyDescent="0.25">
      <c r="A246" s="108">
        <v>207</v>
      </c>
      <c r="B246" s="8" t="s">
        <v>189</v>
      </c>
      <c r="C246" s="21" t="s">
        <v>149</v>
      </c>
      <c r="D246" s="22" t="s">
        <v>174</v>
      </c>
      <c r="E246" s="21" t="s">
        <v>535</v>
      </c>
      <c r="F246" s="35">
        <v>44739</v>
      </c>
      <c r="G246" s="35">
        <v>44742</v>
      </c>
      <c r="H246" s="21" t="s">
        <v>336</v>
      </c>
      <c r="I246" s="22" t="s">
        <v>535</v>
      </c>
      <c r="J246" s="35">
        <v>44739</v>
      </c>
      <c r="K246" s="35">
        <v>44742</v>
      </c>
      <c r="L246" s="14">
        <v>1</v>
      </c>
      <c r="M246" s="10">
        <v>3400</v>
      </c>
      <c r="N246" s="10">
        <f t="shared" si="35"/>
        <v>3400</v>
      </c>
      <c r="O246" s="14">
        <v>1</v>
      </c>
      <c r="P246" s="10">
        <v>2900</v>
      </c>
      <c r="Q246" s="10">
        <f t="shared" si="36"/>
        <v>2900</v>
      </c>
      <c r="R246" s="14">
        <v>1</v>
      </c>
      <c r="S246" s="10">
        <v>2800</v>
      </c>
      <c r="T246" s="10">
        <f t="shared" si="37"/>
        <v>2800</v>
      </c>
      <c r="U246" s="12">
        <v>19</v>
      </c>
      <c r="V246" s="10">
        <v>150</v>
      </c>
      <c r="W246" s="10">
        <f t="shared" si="40"/>
        <v>2850</v>
      </c>
      <c r="X246" s="12">
        <v>19</v>
      </c>
      <c r="Y246" s="10">
        <v>150</v>
      </c>
      <c r="Z246" s="10">
        <f t="shared" si="41"/>
        <v>2850</v>
      </c>
      <c r="AA246" s="12">
        <v>19</v>
      </c>
      <c r="AB246" s="10">
        <v>150</v>
      </c>
      <c r="AC246" s="10">
        <f t="shared" si="42"/>
        <v>2850</v>
      </c>
      <c r="AD246" s="12">
        <v>60</v>
      </c>
      <c r="AE246" s="26">
        <v>7</v>
      </c>
      <c r="AF246" s="7">
        <f t="shared" si="39"/>
        <v>420</v>
      </c>
      <c r="AG246" s="152">
        <v>1</v>
      </c>
      <c r="AH246" s="145">
        <f t="shared" si="43"/>
        <v>120</v>
      </c>
      <c r="AI246" s="139">
        <f t="shared" si="34"/>
        <v>18070</v>
      </c>
      <c r="AJ246" s="118">
        <f t="shared" si="44"/>
        <v>18070</v>
      </c>
      <c r="AM246" t="b">
        <f>D246='15.02.2022 Смета'!D249</f>
        <v>1</v>
      </c>
      <c r="AN246" t="b">
        <f>F246='15.02.2022 Смета'!E249</f>
        <v>1</v>
      </c>
      <c r="AO246" t="b">
        <f>G246='15.02.2022 Смета'!F249</f>
        <v>1</v>
      </c>
      <c r="AP246" t="b">
        <f>H246='15.02.2022 Смета'!G249</f>
        <v>1</v>
      </c>
    </row>
    <row r="247" spans="1:42" ht="16.149999999999999" customHeight="1" x14ac:dyDescent="0.25">
      <c r="A247" s="106"/>
      <c r="B247" s="96"/>
      <c r="C247" s="97"/>
      <c r="D247" s="179" t="s">
        <v>865</v>
      </c>
      <c r="E247" s="99"/>
      <c r="F247" s="99"/>
      <c r="G247" s="99"/>
      <c r="H247" s="99"/>
      <c r="I247" s="99"/>
      <c r="J247" s="99"/>
      <c r="K247" s="99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2"/>
      <c r="AE247" s="79"/>
      <c r="AF247" s="79"/>
      <c r="AG247" s="153"/>
      <c r="AH247" s="151"/>
      <c r="AI247" s="151"/>
      <c r="AJ247" s="164"/>
      <c r="AM247" t="b">
        <f>D247='15.02.2022 Смета'!D250</f>
        <v>1</v>
      </c>
      <c r="AN247" t="b">
        <f>F247='15.02.2022 Смета'!E250</f>
        <v>1</v>
      </c>
      <c r="AO247" t="b">
        <f>G247='15.02.2022 Смета'!F250</f>
        <v>1</v>
      </c>
      <c r="AP247" t="b">
        <f>H247='15.02.2022 Смета'!G250</f>
        <v>1</v>
      </c>
    </row>
    <row r="248" spans="1:42" ht="16.149999999999999" customHeight="1" x14ac:dyDescent="0.25">
      <c r="A248" s="108">
        <v>208</v>
      </c>
      <c r="B248" s="8" t="s">
        <v>16</v>
      </c>
      <c r="C248" s="21" t="s">
        <v>160</v>
      </c>
      <c r="D248" s="22" t="s">
        <v>174</v>
      </c>
      <c r="E248" s="21" t="s">
        <v>406</v>
      </c>
      <c r="F248" s="35">
        <v>44679</v>
      </c>
      <c r="G248" s="35">
        <v>44681</v>
      </c>
      <c r="H248" s="21" t="s">
        <v>301</v>
      </c>
      <c r="I248" s="22" t="s">
        <v>406</v>
      </c>
      <c r="J248" s="35">
        <v>44679</v>
      </c>
      <c r="K248" s="35">
        <v>44681</v>
      </c>
      <c r="L248" s="10"/>
      <c r="M248" s="10">
        <v>3400</v>
      </c>
      <c r="N248" s="10">
        <f t="shared" si="35"/>
        <v>0</v>
      </c>
      <c r="O248" s="10"/>
      <c r="P248" s="10">
        <v>2900</v>
      </c>
      <c r="Q248" s="10">
        <f t="shared" si="36"/>
        <v>0</v>
      </c>
      <c r="R248" s="10"/>
      <c r="S248" s="10">
        <v>2800</v>
      </c>
      <c r="T248" s="10">
        <f t="shared" si="37"/>
        <v>0</v>
      </c>
      <c r="U248" s="23">
        <v>32</v>
      </c>
      <c r="V248" s="10">
        <v>150</v>
      </c>
      <c r="W248" s="10">
        <f t="shared" si="40"/>
        <v>4800</v>
      </c>
      <c r="X248" s="23">
        <v>32</v>
      </c>
      <c r="Y248" s="10">
        <v>150</v>
      </c>
      <c r="Z248" s="10">
        <f t="shared" si="41"/>
        <v>4800</v>
      </c>
      <c r="AA248" s="23">
        <v>32</v>
      </c>
      <c r="AB248" s="10">
        <v>150</v>
      </c>
      <c r="AC248" s="10">
        <f t="shared" si="42"/>
        <v>4800</v>
      </c>
      <c r="AD248" s="11">
        <v>57</v>
      </c>
      <c r="AE248" s="26">
        <v>7</v>
      </c>
      <c r="AF248" s="7">
        <f t="shared" si="39"/>
        <v>399</v>
      </c>
      <c r="AG248" s="152">
        <v>1</v>
      </c>
      <c r="AH248" s="145">
        <f t="shared" si="43"/>
        <v>153</v>
      </c>
      <c r="AI248" s="139">
        <f t="shared" si="34"/>
        <v>14799</v>
      </c>
      <c r="AJ248" s="118">
        <f t="shared" si="44"/>
        <v>14799</v>
      </c>
      <c r="AM248" t="b">
        <f>D248='15.02.2022 Смета'!D251</f>
        <v>1</v>
      </c>
      <c r="AN248" t="b">
        <f>F248='15.02.2022 Смета'!E251</f>
        <v>1</v>
      </c>
      <c r="AO248" t="b">
        <f>G248='15.02.2022 Смета'!F251</f>
        <v>1</v>
      </c>
      <c r="AP248" t="b">
        <f>H248='15.02.2022 Смета'!G251</f>
        <v>1</v>
      </c>
    </row>
    <row r="249" spans="1:42" ht="16.149999999999999" customHeight="1" x14ac:dyDescent="0.25">
      <c r="A249" s="108">
        <v>209</v>
      </c>
      <c r="B249" s="8" t="s">
        <v>16</v>
      </c>
      <c r="C249" s="21" t="s">
        <v>160</v>
      </c>
      <c r="D249" s="22" t="s">
        <v>173</v>
      </c>
      <c r="E249" s="21" t="s">
        <v>512</v>
      </c>
      <c r="F249" s="35">
        <v>44686</v>
      </c>
      <c r="G249" s="35">
        <v>44687</v>
      </c>
      <c r="H249" s="21" t="s">
        <v>301</v>
      </c>
      <c r="I249" s="22" t="s">
        <v>512</v>
      </c>
      <c r="J249" s="35">
        <v>44686</v>
      </c>
      <c r="K249" s="35">
        <v>44687</v>
      </c>
      <c r="L249" s="10"/>
      <c r="M249" s="10">
        <v>3400</v>
      </c>
      <c r="N249" s="10">
        <f t="shared" si="35"/>
        <v>0</v>
      </c>
      <c r="O249" s="10"/>
      <c r="P249" s="10">
        <v>2900</v>
      </c>
      <c r="Q249" s="10">
        <f t="shared" si="36"/>
        <v>0</v>
      </c>
      <c r="R249" s="10"/>
      <c r="S249" s="10">
        <v>2800</v>
      </c>
      <c r="T249" s="10">
        <f t="shared" si="37"/>
        <v>0</v>
      </c>
      <c r="U249" s="10">
        <v>7</v>
      </c>
      <c r="V249" s="10">
        <v>150</v>
      </c>
      <c r="W249" s="10">
        <f t="shared" si="40"/>
        <v>1050</v>
      </c>
      <c r="X249" s="10">
        <v>7</v>
      </c>
      <c r="Y249" s="10">
        <v>150</v>
      </c>
      <c r="Z249" s="10">
        <f t="shared" si="41"/>
        <v>1050</v>
      </c>
      <c r="AA249" s="10">
        <v>7</v>
      </c>
      <c r="AB249" s="10">
        <v>150</v>
      </c>
      <c r="AC249" s="10">
        <f t="shared" si="42"/>
        <v>1050</v>
      </c>
      <c r="AD249" s="11">
        <v>27</v>
      </c>
      <c r="AE249" s="26">
        <v>7</v>
      </c>
      <c r="AF249" s="7">
        <f t="shared" si="39"/>
        <v>189</v>
      </c>
      <c r="AG249" s="152">
        <v>1</v>
      </c>
      <c r="AH249" s="145">
        <f t="shared" si="43"/>
        <v>48</v>
      </c>
      <c r="AI249" s="139">
        <f t="shared" si="34"/>
        <v>3339</v>
      </c>
      <c r="AJ249" s="118">
        <f t="shared" si="44"/>
        <v>3339</v>
      </c>
      <c r="AM249" t="b">
        <f>D249='15.02.2022 Смета'!D252</f>
        <v>1</v>
      </c>
      <c r="AN249" t="b">
        <f>F249='15.02.2022 Смета'!E252</f>
        <v>1</v>
      </c>
      <c r="AO249" t="b">
        <f>G249='15.02.2022 Смета'!F252</f>
        <v>1</v>
      </c>
      <c r="AP249" t="b">
        <f>H249='15.02.2022 Смета'!G252</f>
        <v>1</v>
      </c>
    </row>
    <row r="250" spans="1:42" ht="27.6" customHeight="1" x14ac:dyDescent="0.25">
      <c r="A250" s="108">
        <v>210</v>
      </c>
      <c r="B250" s="8" t="s">
        <v>16</v>
      </c>
      <c r="C250" s="21" t="s">
        <v>160</v>
      </c>
      <c r="D250" s="22" t="s">
        <v>59</v>
      </c>
      <c r="E250" s="21" t="s">
        <v>405</v>
      </c>
      <c r="F250" s="35">
        <v>44714</v>
      </c>
      <c r="G250" s="35">
        <v>44717</v>
      </c>
      <c r="H250" s="21" t="s">
        <v>1090</v>
      </c>
      <c r="I250" s="22" t="s">
        <v>405</v>
      </c>
      <c r="J250" s="35">
        <v>44714</v>
      </c>
      <c r="K250" s="35">
        <v>44717</v>
      </c>
      <c r="L250" s="10"/>
      <c r="M250" s="10">
        <v>3400</v>
      </c>
      <c r="N250" s="10">
        <f t="shared" si="35"/>
        <v>0</v>
      </c>
      <c r="O250" s="10"/>
      <c r="P250" s="10">
        <v>2900</v>
      </c>
      <c r="Q250" s="10">
        <f t="shared" si="36"/>
        <v>0</v>
      </c>
      <c r="R250" s="10"/>
      <c r="S250" s="10">
        <v>2800</v>
      </c>
      <c r="T250" s="10">
        <f t="shared" si="37"/>
        <v>0</v>
      </c>
      <c r="U250" s="10">
        <v>21</v>
      </c>
      <c r="V250" s="10">
        <v>150</v>
      </c>
      <c r="W250" s="10">
        <f t="shared" si="40"/>
        <v>3150</v>
      </c>
      <c r="X250" s="10">
        <v>21</v>
      </c>
      <c r="Y250" s="10">
        <v>150</v>
      </c>
      <c r="Z250" s="10">
        <f t="shared" si="41"/>
        <v>3150</v>
      </c>
      <c r="AA250" s="10">
        <v>21</v>
      </c>
      <c r="AB250" s="10">
        <v>150</v>
      </c>
      <c r="AC250" s="10">
        <f t="shared" si="42"/>
        <v>3150</v>
      </c>
      <c r="AD250" s="11">
        <v>81</v>
      </c>
      <c r="AE250" s="26">
        <v>7</v>
      </c>
      <c r="AF250" s="7">
        <f t="shared" si="39"/>
        <v>567</v>
      </c>
      <c r="AG250" s="152">
        <v>1</v>
      </c>
      <c r="AH250" s="139">
        <f t="shared" si="43"/>
        <v>144</v>
      </c>
      <c r="AI250" s="139">
        <f t="shared" si="34"/>
        <v>10017</v>
      </c>
      <c r="AJ250" s="109">
        <f t="shared" si="44"/>
        <v>10017</v>
      </c>
      <c r="AM250" t="b">
        <f>D250='15.02.2022 Смета'!D253</f>
        <v>1</v>
      </c>
      <c r="AN250" t="b">
        <f>F250='15.02.2022 Смета'!E253</f>
        <v>1</v>
      </c>
      <c r="AO250" t="b">
        <f>G250='15.02.2022 Смета'!F253</f>
        <v>1</v>
      </c>
      <c r="AP250" t="b">
        <f>H250='15.02.2022 Смета'!G253</f>
        <v>0</v>
      </c>
    </row>
    <row r="251" spans="1:42" ht="16.149999999999999" customHeight="1" x14ac:dyDescent="0.25">
      <c r="A251" s="108">
        <v>211</v>
      </c>
      <c r="B251" s="8" t="s">
        <v>16</v>
      </c>
      <c r="C251" s="21" t="s">
        <v>160</v>
      </c>
      <c r="D251" s="22" t="s">
        <v>60</v>
      </c>
      <c r="E251" s="21" t="s">
        <v>782</v>
      </c>
      <c r="F251" s="35">
        <v>44820</v>
      </c>
      <c r="G251" s="35">
        <v>44822</v>
      </c>
      <c r="H251" s="21" t="s">
        <v>301</v>
      </c>
      <c r="I251" s="22" t="s">
        <v>782</v>
      </c>
      <c r="J251" s="35">
        <v>44820</v>
      </c>
      <c r="K251" s="35">
        <v>44822</v>
      </c>
      <c r="L251" s="10">
        <v>1</v>
      </c>
      <c r="M251" s="10">
        <v>3400</v>
      </c>
      <c r="N251" s="10">
        <f t="shared" si="35"/>
        <v>3400</v>
      </c>
      <c r="O251" s="10">
        <v>1</v>
      </c>
      <c r="P251" s="10">
        <v>2900</v>
      </c>
      <c r="Q251" s="10">
        <f t="shared" si="36"/>
        <v>2900</v>
      </c>
      <c r="R251" s="10">
        <v>1</v>
      </c>
      <c r="S251" s="10">
        <v>2800</v>
      </c>
      <c r="T251" s="10">
        <f t="shared" si="37"/>
        <v>2800</v>
      </c>
      <c r="U251" s="10">
        <v>21</v>
      </c>
      <c r="V251" s="10">
        <v>150</v>
      </c>
      <c r="W251" s="10">
        <f t="shared" si="40"/>
        <v>3150</v>
      </c>
      <c r="X251" s="10">
        <v>21</v>
      </c>
      <c r="Y251" s="10">
        <v>150</v>
      </c>
      <c r="Z251" s="10">
        <f t="shared" si="41"/>
        <v>3150</v>
      </c>
      <c r="AA251" s="10">
        <v>21</v>
      </c>
      <c r="AB251" s="10">
        <v>150</v>
      </c>
      <c r="AC251" s="10">
        <f t="shared" si="42"/>
        <v>3150</v>
      </c>
      <c r="AD251" s="11">
        <v>81</v>
      </c>
      <c r="AE251" s="26">
        <v>7</v>
      </c>
      <c r="AF251" s="7">
        <f t="shared" si="39"/>
        <v>567</v>
      </c>
      <c r="AG251" s="152">
        <v>1</v>
      </c>
      <c r="AH251" s="139">
        <f t="shared" si="43"/>
        <v>147</v>
      </c>
      <c r="AI251" s="139">
        <f t="shared" si="34"/>
        <v>19117</v>
      </c>
      <c r="AJ251" s="109">
        <f t="shared" si="44"/>
        <v>19117</v>
      </c>
      <c r="AM251" t="b">
        <f>D251='15.02.2022 Смета'!D254</f>
        <v>1</v>
      </c>
      <c r="AN251" t="b">
        <f>F251='15.02.2022 Смета'!E254</f>
        <v>1</v>
      </c>
      <c r="AO251" t="b">
        <f>G251='15.02.2022 Смета'!F254</f>
        <v>1</v>
      </c>
      <c r="AP251" t="b">
        <f>H251='15.02.2022 Смета'!G254</f>
        <v>1</v>
      </c>
    </row>
    <row r="252" spans="1:42" ht="16.899999999999999" customHeight="1" x14ac:dyDescent="0.25">
      <c r="A252" s="106"/>
      <c r="B252" s="96"/>
      <c r="C252" s="97"/>
      <c r="D252" s="179" t="s">
        <v>924</v>
      </c>
      <c r="E252" s="99"/>
      <c r="F252" s="99"/>
      <c r="G252" s="99"/>
      <c r="H252" s="99"/>
      <c r="I252" s="99"/>
      <c r="J252" s="99"/>
      <c r="K252" s="99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2"/>
      <c r="AE252" s="79"/>
      <c r="AF252" s="79"/>
      <c r="AG252" s="153"/>
      <c r="AH252" s="151"/>
      <c r="AI252" s="151"/>
      <c r="AJ252" s="164"/>
      <c r="AM252" t="b">
        <f>D252='15.02.2022 Смета'!D255</f>
        <v>0</v>
      </c>
      <c r="AN252" t="b">
        <f>F252='15.02.2022 Смета'!E255</f>
        <v>1</v>
      </c>
      <c r="AO252" t="b">
        <f>G252='15.02.2022 Смета'!F255</f>
        <v>1</v>
      </c>
      <c r="AP252" t="b">
        <f>H252='15.02.2022 Смета'!G255</f>
        <v>1</v>
      </c>
    </row>
    <row r="253" spans="1:42" ht="65.650000000000006" customHeight="1" x14ac:dyDescent="0.25">
      <c r="A253" s="108">
        <v>212</v>
      </c>
      <c r="B253" s="8"/>
      <c r="C253" s="21" t="s">
        <v>119</v>
      </c>
      <c r="D253" s="22" t="s">
        <v>605</v>
      </c>
      <c r="E253" s="21" t="s">
        <v>455</v>
      </c>
      <c r="F253" s="35">
        <v>44624</v>
      </c>
      <c r="G253" s="35">
        <v>44625</v>
      </c>
      <c r="H253" s="21" t="s">
        <v>301</v>
      </c>
      <c r="I253" s="22" t="s">
        <v>455</v>
      </c>
      <c r="J253" s="35">
        <v>44624</v>
      </c>
      <c r="K253" s="35">
        <v>44625</v>
      </c>
      <c r="L253" s="10"/>
      <c r="M253" s="10">
        <v>3400</v>
      </c>
      <c r="N253" s="10">
        <f t="shared" si="35"/>
        <v>0</v>
      </c>
      <c r="O253" s="10"/>
      <c r="P253" s="10">
        <v>2900</v>
      </c>
      <c r="Q253" s="10">
        <f t="shared" si="36"/>
        <v>0</v>
      </c>
      <c r="R253" s="10"/>
      <c r="S253" s="10">
        <v>2800</v>
      </c>
      <c r="T253" s="10">
        <f t="shared" si="37"/>
        <v>0</v>
      </c>
      <c r="U253" s="10">
        <v>92</v>
      </c>
      <c r="V253" s="10">
        <v>150</v>
      </c>
      <c r="W253" s="10">
        <f t="shared" si="40"/>
        <v>13800</v>
      </c>
      <c r="X253" s="10">
        <v>76</v>
      </c>
      <c r="Y253" s="10">
        <v>150</v>
      </c>
      <c r="Z253" s="10">
        <f t="shared" si="41"/>
        <v>11400</v>
      </c>
      <c r="AA253" s="10">
        <v>76</v>
      </c>
      <c r="AB253" s="10">
        <v>150</v>
      </c>
      <c r="AC253" s="10">
        <f t="shared" si="42"/>
        <v>11400</v>
      </c>
      <c r="AD253" s="11"/>
      <c r="AE253" s="26">
        <v>7</v>
      </c>
      <c r="AF253" s="7">
        <f t="shared" si="39"/>
        <v>0</v>
      </c>
      <c r="AG253" s="152">
        <v>1</v>
      </c>
      <c r="AH253" s="139">
        <f t="shared" si="43"/>
        <v>244</v>
      </c>
      <c r="AI253" s="139">
        <f t="shared" si="34"/>
        <v>36600</v>
      </c>
      <c r="AJ253" s="109">
        <f t="shared" si="44"/>
        <v>36600</v>
      </c>
      <c r="AM253" t="b">
        <f>D253='15.02.2022 Смета'!D256</f>
        <v>1</v>
      </c>
      <c r="AN253" t="b">
        <f>F253='15.02.2022 Смета'!E256</f>
        <v>1</v>
      </c>
      <c r="AO253" t="b">
        <f>G253='15.02.2022 Смета'!F256</f>
        <v>1</v>
      </c>
      <c r="AP253" t="b">
        <f>H253='15.02.2022 Смета'!G256</f>
        <v>1</v>
      </c>
    </row>
    <row r="254" spans="1:42" ht="64.5" customHeight="1" x14ac:dyDescent="0.25">
      <c r="A254" s="108">
        <v>213</v>
      </c>
      <c r="B254" s="8" t="s">
        <v>192</v>
      </c>
      <c r="C254" s="21" t="s">
        <v>119</v>
      </c>
      <c r="D254" s="22" t="s">
        <v>264</v>
      </c>
      <c r="E254" s="21" t="s">
        <v>447</v>
      </c>
      <c r="F254" s="35">
        <v>44695</v>
      </c>
      <c r="G254" s="35">
        <v>44696</v>
      </c>
      <c r="H254" s="21" t="s">
        <v>301</v>
      </c>
      <c r="I254" s="22" t="s">
        <v>447</v>
      </c>
      <c r="J254" s="35">
        <v>44695</v>
      </c>
      <c r="K254" s="35">
        <v>44696</v>
      </c>
      <c r="L254" s="10"/>
      <c r="M254" s="10">
        <v>3400</v>
      </c>
      <c r="N254" s="10">
        <f t="shared" si="35"/>
        <v>0</v>
      </c>
      <c r="O254" s="10"/>
      <c r="P254" s="10">
        <v>2900</v>
      </c>
      <c r="Q254" s="10">
        <f t="shared" si="36"/>
        <v>0</v>
      </c>
      <c r="R254" s="10"/>
      <c r="S254" s="10">
        <v>2800</v>
      </c>
      <c r="T254" s="10">
        <f t="shared" si="37"/>
        <v>0</v>
      </c>
      <c r="U254" s="10">
        <v>92</v>
      </c>
      <c r="V254" s="10">
        <v>150</v>
      </c>
      <c r="W254" s="10">
        <f t="shared" si="40"/>
        <v>13800</v>
      </c>
      <c r="X254" s="10">
        <v>76</v>
      </c>
      <c r="Y254" s="10">
        <v>150</v>
      </c>
      <c r="Z254" s="10">
        <f t="shared" si="41"/>
        <v>11400</v>
      </c>
      <c r="AA254" s="10">
        <v>76</v>
      </c>
      <c r="AB254" s="10">
        <v>150</v>
      </c>
      <c r="AC254" s="10">
        <f t="shared" si="42"/>
        <v>11400</v>
      </c>
      <c r="AD254" s="11">
        <v>244</v>
      </c>
      <c r="AE254" s="26">
        <v>7</v>
      </c>
      <c r="AF254" s="7">
        <f t="shared" si="39"/>
        <v>1708</v>
      </c>
      <c r="AG254" s="152">
        <v>1</v>
      </c>
      <c r="AH254" s="145">
        <f t="shared" si="43"/>
        <v>488</v>
      </c>
      <c r="AI254" s="139">
        <f t="shared" si="34"/>
        <v>38308</v>
      </c>
      <c r="AJ254" s="118">
        <f t="shared" si="44"/>
        <v>38308</v>
      </c>
      <c r="AM254" t="b">
        <f>D254='15.02.2022 Смета'!D257</f>
        <v>1</v>
      </c>
      <c r="AN254" t="b">
        <f>F254='15.02.2022 Смета'!E257</f>
        <v>1</v>
      </c>
      <c r="AO254" t="b">
        <f>G254='15.02.2022 Смета'!F257</f>
        <v>1</v>
      </c>
      <c r="AP254" t="b">
        <f>H254='15.02.2022 Смета'!G257</f>
        <v>1</v>
      </c>
    </row>
    <row r="255" spans="1:42" ht="67.150000000000006" customHeight="1" x14ac:dyDescent="0.25">
      <c r="A255" s="108">
        <v>214</v>
      </c>
      <c r="B255" s="21" t="s">
        <v>192</v>
      </c>
      <c r="C255" s="21" t="s">
        <v>119</v>
      </c>
      <c r="D255" s="22" t="s">
        <v>606</v>
      </c>
      <c r="E255" s="21" t="s">
        <v>455</v>
      </c>
      <c r="F255" s="35">
        <v>44730</v>
      </c>
      <c r="G255" s="35">
        <v>44731</v>
      </c>
      <c r="H255" s="21" t="s">
        <v>301</v>
      </c>
      <c r="I255" s="22" t="s">
        <v>455</v>
      </c>
      <c r="J255" s="35">
        <v>44730</v>
      </c>
      <c r="K255" s="35">
        <v>44731</v>
      </c>
      <c r="L255" s="10"/>
      <c r="M255" s="10">
        <v>3400</v>
      </c>
      <c r="N255" s="10">
        <f t="shared" si="35"/>
        <v>0</v>
      </c>
      <c r="O255" s="10"/>
      <c r="P255" s="10">
        <v>2900</v>
      </c>
      <c r="Q255" s="10">
        <f t="shared" si="36"/>
        <v>0</v>
      </c>
      <c r="R255" s="10"/>
      <c r="S255" s="10">
        <v>2800</v>
      </c>
      <c r="T255" s="10">
        <f t="shared" si="37"/>
        <v>0</v>
      </c>
      <c r="U255" s="10">
        <v>92</v>
      </c>
      <c r="V255" s="10">
        <v>150</v>
      </c>
      <c r="W255" s="10">
        <f t="shared" si="40"/>
        <v>13800</v>
      </c>
      <c r="X255" s="10">
        <v>76</v>
      </c>
      <c r="Y255" s="10">
        <v>150</v>
      </c>
      <c r="Z255" s="10">
        <f t="shared" si="41"/>
        <v>11400</v>
      </c>
      <c r="AA255" s="10">
        <v>76</v>
      </c>
      <c r="AB255" s="10">
        <v>150</v>
      </c>
      <c r="AC255" s="10">
        <f t="shared" si="42"/>
        <v>11400</v>
      </c>
      <c r="AD255" s="11">
        <v>244</v>
      </c>
      <c r="AE255" s="26">
        <v>7</v>
      </c>
      <c r="AF255" s="7">
        <f t="shared" si="39"/>
        <v>1708</v>
      </c>
      <c r="AG255" s="152">
        <v>1</v>
      </c>
      <c r="AH255" s="145">
        <f t="shared" si="43"/>
        <v>488</v>
      </c>
      <c r="AI255" s="139">
        <f t="shared" si="34"/>
        <v>38308</v>
      </c>
      <c r="AJ255" s="118">
        <f t="shared" si="44"/>
        <v>38308</v>
      </c>
      <c r="AM255" t="b">
        <f>D255='15.02.2022 Смета'!D258</f>
        <v>1</v>
      </c>
      <c r="AN255" t="b">
        <f>F255='15.02.2022 Смета'!E258</f>
        <v>1</v>
      </c>
      <c r="AO255" t="b">
        <f>G255='15.02.2022 Смета'!F258</f>
        <v>1</v>
      </c>
      <c r="AP255" t="b">
        <f>H255='15.02.2022 Смета'!G258</f>
        <v>1</v>
      </c>
    </row>
    <row r="256" spans="1:42" ht="12.6" customHeight="1" x14ac:dyDescent="0.25">
      <c r="A256" s="106"/>
      <c r="B256" s="96"/>
      <c r="C256" s="97"/>
      <c r="D256" s="179" t="s">
        <v>867</v>
      </c>
      <c r="E256" s="99"/>
      <c r="F256" s="99"/>
      <c r="G256" s="99"/>
      <c r="H256" s="99"/>
      <c r="I256" s="99"/>
      <c r="J256" s="99"/>
      <c r="K256" s="99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2"/>
      <c r="AE256" s="79"/>
      <c r="AF256" s="79"/>
      <c r="AG256" s="153"/>
      <c r="AH256" s="151"/>
      <c r="AI256" s="151"/>
      <c r="AJ256" s="164"/>
      <c r="AM256" t="b">
        <f>D256='15.02.2022 Смета'!D259</f>
        <v>1</v>
      </c>
      <c r="AN256" t="b">
        <f>F256='15.02.2022 Смета'!E259</f>
        <v>1</v>
      </c>
      <c r="AO256" t="b">
        <f>G256='15.02.2022 Смета'!F259</f>
        <v>1</v>
      </c>
      <c r="AP256" t="b">
        <f>H256='15.02.2022 Смета'!G259</f>
        <v>1</v>
      </c>
    </row>
    <row r="257" spans="1:42" ht="27" customHeight="1" x14ac:dyDescent="0.25">
      <c r="A257" s="108">
        <v>215</v>
      </c>
      <c r="B257" s="8" t="s">
        <v>260</v>
      </c>
      <c r="C257" s="21" t="s">
        <v>261</v>
      </c>
      <c r="D257" s="22" t="s">
        <v>173</v>
      </c>
      <c r="E257" s="21" t="s">
        <v>340</v>
      </c>
      <c r="F257" s="35">
        <v>44597</v>
      </c>
      <c r="G257" s="35">
        <v>44597</v>
      </c>
      <c r="H257" s="21" t="s">
        <v>407</v>
      </c>
      <c r="I257" s="38" t="s">
        <v>340</v>
      </c>
      <c r="J257" s="35">
        <v>44597</v>
      </c>
      <c r="K257" s="35">
        <v>44597</v>
      </c>
      <c r="L257" s="14"/>
      <c r="M257" s="10">
        <v>3400</v>
      </c>
      <c r="N257" s="10">
        <f t="shared" si="35"/>
        <v>0</v>
      </c>
      <c r="O257" s="14"/>
      <c r="P257" s="10">
        <v>2900</v>
      </c>
      <c r="Q257" s="10">
        <f t="shared" si="36"/>
        <v>0</v>
      </c>
      <c r="R257" s="14"/>
      <c r="S257" s="10">
        <v>2800</v>
      </c>
      <c r="T257" s="10">
        <f t="shared" si="37"/>
        <v>0</v>
      </c>
      <c r="U257" s="10">
        <v>19</v>
      </c>
      <c r="V257" s="10">
        <v>150</v>
      </c>
      <c r="W257" s="10">
        <f t="shared" si="40"/>
        <v>2850</v>
      </c>
      <c r="X257" s="10">
        <v>19</v>
      </c>
      <c r="Y257" s="10">
        <v>150</v>
      </c>
      <c r="Z257" s="10">
        <f t="shared" si="41"/>
        <v>2850</v>
      </c>
      <c r="AA257" s="10">
        <v>19</v>
      </c>
      <c r="AB257" s="10">
        <v>150</v>
      </c>
      <c r="AC257" s="10">
        <f t="shared" si="42"/>
        <v>2850</v>
      </c>
      <c r="AD257" s="10"/>
      <c r="AE257" s="26">
        <v>7</v>
      </c>
      <c r="AF257" s="7">
        <f t="shared" si="39"/>
        <v>0</v>
      </c>
      <c r="AG257" s="152">
        <v>1</v>
      </c>
      <c r="AH257" s="145">
        <f t="shared" si="43"/>
        <v>57</v>
      </c>
      <c r="AI257" s="139">
        <f t="shared" si="34"/>
        <v>8550</v>
      </c>
      <c r="AJ257" s="118">
        <f t="shared" si="44"/>
        <v>8550</v>
      </c>
      <c r="AM257" t="b">
        <f>D257='15.02.2022 Смета'!D260</f>
        <v>1</v>
      </c>
      <c r="AN257" t="b">
        <f>F257='15.02.2022 Смета'!E260</f>
        <v>1</v>
      </c>
      <c r="AO257" t="b">
        <f>G257='15.02.2022 Смета'!F260</f>
        <v>1</v>
      </c>
      <c r="AP257" t="b">
        <f>H257='15.02.2022 Смета'!G260</f>
        <v>1</v>
      </c>
    </row>
    <row r="258" spans="1:42" ht="27" customHeight="1" x14ac:dyDescent="0.25">
      <c r="A258" s="108">
        <v>216</v>
      </c>
      <c r="B258" s="8" t="s">
        <v>260</v>
      </c>
      <c r="C258" s="21" t="s">
        <v>261</v>
      </c>
      <c r="D258" s="22" t="s">
        <v>70</v>
      </c>
      <c r="E258" s="21" t="s">
        <v>513</v>
      </c>
      <c r="F258" s="35">
        <v>44598</v>
      </c>
      <c r="G258" s="35">
        <v>44598</v>
      </c>
      <c r="H258" s="21" t="s">
        <v>408</v>
      </c>
      <c r="I258" s="22" t="s">
        <v>513</v>
      </c>
      <c r="J258" s="35">
        <v>44598</v>
      </c>
      <c r="K258" s="35">
        <v>44598</v>
      </c>
      <c r="L258" s="14"/>
      <c r="M258" s="10">
        <v>3400</v>
      </c>
      <c r="N258" s="10">
        <f t="shared" si="35"/>
        <v>0</v>
      </c>
      <c r="O258" s="14"/>
      <c r="P258" s="10">
        <v>2900</v>
      </c>
      <c r="Q258" s="10">
        <f t="shared" si="36"/>
        <v>0</v>
      </c>
      <c r="R258" s="14"/>
      <c r="S258" s="10">
        <v>2800</v>
      </c>
      <c r="T258" s="10">
        <f t="shared" si="37"/>
        <v>0</v>
      </c>
      <c r="U258" s="10">
        <v>34</v>
      </c>
      <c r="V258" s="10">
        <v>150</v>
      </c>
      <c r="W258" s="10">
        <f t="shared" si="40"/>
        <v>5100</v>
      </c>
      <c r="X258" s="10">
        <v>44</v>
      </c>
      <c r="Y258" s="10">
        <v>150</v>
      </c>
      <c r="Z258" s="10">
        <f t="shared" si="41"/>
        <v>6600</v>
      </c>
      <c r="AA258" s="10">
        <v>34</v>
      </c>
      <c r="AB258" s="10">
        <v>150</v>
      </c>
      <c r="AC258" s="10">
        <f t="shared" si="42"/>
        <v>5100</v>
      </c>
      <c r="AD258" s="10"/>
      <c r="AE258" s="26">
        <v>7</v>
      </c>
      <c r="AF258" s="7">
        <f t="shared" si="39"/>
        <v>0</v>
      </c>
      <c r="AG258" s="152">
        <v>1</v>
      </c>
      <c r="AH258" s="139">
        <f t="shared" si="43"/>
        <v>112</v>
      </c>
      <c r="AI258" s="139">
        <f t="shared" si="34"/>
        <v>16800</v>
      </c>
      <c r="AJ258" s="109">
        <f t="shared" si="44"/>
        <v>16800</v>
      </c>
      <c r="AM258" t="b">
        <f>D258='15.02.2022 Смета'!D261</f>
        <v>1</v>
      </c>
      <c r="AN258" t="b">
        <f>F258='15.02.2022 Смета'!E261</f>
        <v>1</v>
      </c>
      <c r="AO258" t="b">
        <f>G258='15.02.2022 Смета'!F261</f>
        <v>1</v>
      </c>
      <c r="AP258" t="b">
        <f>H258='15.02.2022 Смета'!G261</f>
        <v>1</v>
      </c>
    </row>
    <row r="259" spans="1:42" ht="28.9" customHeight="1" x14ac:dyDescent="0.25">
      <c r="A259" s="106"/>
      <c r="B259" s="96"/>
      <c r="C259" s="97"/>
      <c r="D259" s="179" t="s">
        <v>925</v>
      </c>
      <c r="E259" s="99"/>
      <c r="F259" s="99"/>
      <c r="G259" s="99"/>
      <c r="H259" s="99"/>
      <c r="I259" s="99"/>
      <c r="J259" s="99"/>
      <c r="K259" s="99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2"/>
      <c r="AE259" s="79"/>
      <c r="AF259" s="79"/>
      <c r="AG259" s="153"/>
      <c r="AH259" s="151"/>
      <c r="AI259" s="151"/>
      <c r="AJ259" s="164"/>
      <c r="AM259" t="b">
        <f>D259='15.02.2022 Смета'!D262</f>
        <v>0</v>
      </c>
      <c r="AN259" t="b">
        <f>F259='15.02.2022 Смета'!E262</f>
        <v>1</v>
      </c>
      <c r="AO259" t="b">
        <f>G259='15.02.2022 Смета'!F262</f>
        <v>1</v>
      </c>
      <c r="AP259" t="b">
        <f>H259='15.02.2022 Смета'!G262</f>
        <v>1</v>
      </c>
    </row>
    <row r="260" spans="1:42" x14ac:dyDescent="0.25">
      <c r="A260" s="108">
        <v>217</v>
      </c>
      <c r="B260" s="8" t="s">
        <v>175</v>
      </c>
      <c r="C260" s="21" t="s">
        <v>819</v>
      </c>
      <c r="D260" s="22" t="s">
        <v>173</v>
      </c>
      <c r="E260" s="21" t="s">
        <v>479</v>
      </c>
      <c r="F260" s="35">
        <v>44618</v>
      </c>
      <c r="G260" s="35">
        <v>44619</v>
      </c>
      <c r="H260" s="21" t="s">
        <v>979</v>
      </c>
      <c r="I260" s="22" t="s">
        <v>479</v>
      </c>
      <c r="J260" s="35">
        <v>44618</v>
      </c>
      <c r="K260" s="35">
        <v>44619</v>
      </c>
      <c r="L260" s="10"/>
      <c r="M260" s="10">
        <v>3400</v>
      </c>
      <c r="N260" s="10">
        <f t="shared" si="35"/>
        <v>0</v>
      </c>
      <c r="O260" s="10"/>
      <c r="P260" s="10">
        <v>2900</v>
      </c>
      <c r="Q260" s="10">
        <f t="shared" si="36"/>
        <v>0</v>
      </c>
      <c r="R260" s="10"/>
      <c r="S260" s="10">
        <v>2800</v>
      </c>
      <c r="T260" s="10">
        <f t="shared" si="37"/>
        <v>0</v>
      </c>
      <c r="U260" s="10">
        <v>4</v>
      </c>
      <c r="V260" s="10">
        <v>150</v>
      </c>
      <c r="W260" s="10">
        <f t="shared" si="40"/>
        <v>600</v>
      </c>
      <c r="X260" s="10">
        <v>4</v>
      </c>
      <c r="Y260" s="10">
        <v>150</v>
      </c>
      <c r="Z260" s="10">
        <f t="shared" si="41"/>
        <v>600</v>
      </c>
      <c r="AA260" s="10">
        <v>8</v>
      </c>
      <c r="AB260" s="10">
        <v>150</v>
      </c>
      <c r="AC260" s="10">
        <f t="shared" si="42"/>
        <v>1200</v>
      </c>
      <c r="AD260" s="68"/>
      <c r="AE260" s="26">
        <v>7</v>
      </c>
      <c r="AF260" s="7">
        <f t="shared" si="39"/>
        <v>0</v>
      </c>
      <c r="AG260" s="152">
        <v>1</v>
      </c>
      <c r="AH260" s="139">
        <f t="shared" si="43"/>
        <v>16</v>
      </c>
      <c r="AI260" s="139">
        <f t="shared" si="34"/>
        <v>2400</v>
      </c>
      <c r="AJ260" s="109">
        <f t="shared" si="44"/>
        <v>2400</v>
      </c>
      <c r="AM260" t="b">
        <f>D260='15.02.2022 Смета'!D263</f>
        <v>1</v>
      </c>
      <c r="AN260" t="b">
        <f>F260='15.02.2022 Смета'!E263</f>
        <v>1</v>
      </c>
      <c r="AO260" t="b">
        <f>G260='15.02.2022 Смета'!F263</f>
        <v>1</v>
      </c>
      <c r="AP260" t="b">
        <f>H260='15.02.2022 Смета'!G263</f>
        <v>0</v>
      </c>
    </row>
    <row r="261" spans="1:42" ht="27" customHeight="1" x14ac:dyDescent="0.25">
      <c r="A261" s="108">
        <v>218</v>
      </c>
      <c r="B261" s="8" t="s">
        <v>175</v>
      </c>
      <c r="C261" s="21" t="s">
        <v>819</v>
      </c>
      <c r="D261" s="22" t="s">
        <v>174</v>
      </c>
      <c r="E261" s="21" t="s">
        <v>480</v>
      </c>
      <c r="F261" s="35">
        <v>44618</v>
      </c>
      <c r="G261" s="35">
        <v>44619</v>
      </c>
      <c r="H261" s="21" t="s">
        <v>979</v>
      </c>
      <c r="I261" s="22" t="s">
        <v>480</v>
      </c>
      <c r="J261" s="35">
        <v>44618</v>
      </c>
      <c r="K261" s="35">
        <v>44619</v>
      </c>
      <c r="L261" s="10"/>
      <c r="M261" s="10">
        <v>3400</v>
      </c>
      <c r="N261" s="10">
        <f t="shared" si="35"/>
        <v>0</v>
      </c>
      <c r="O261" s="10"/>
      <c r="P261" s="10">
        <v>2900</v>
      </c>
      <c r="Q261" s="10">
        <f t="shared" si="36"/>
        <v>0</v>
      </c>
      <c r="R261" s="10"/>
      <c r="S261" s="10">
        <v>2800</v>
      </c>
      <c r="T261" s="10">
        <f t="shared" si="37"/>
        <v>0</v>
      </c>
      <c r="U261" s="10">
        <v>30</v>
      </c>
      <c r="V261" s="10">
        <v>150</v>
      </c>
      <c r="W261" s="10">
        <f t="shared" si="40"/>
        <v>4500</v>
      </c>
      <c r="X261" s="10">
        <v>30</v>
      </c>
      <c r="Y261" s="10">
        <v>150</v>
      </c>
      <c r="Z261" s="10">
        <f t="shared" si="41"/>
        <v>4500</v>
      </c>
      <c r="AA261" s="10">
        <v>60</v>
      </c>
      <c r="AB261" s="10">
        <v>150</v>
      </c>
      <c r="AC261" s="10">
        <f t="shared" si="42"/>
        <v>9000</v>
      </c>
      <c r="AD261" s="68"/>
      <c r="AE261" s="26">
        <v>7</v>
      </c>
      <c r="AF261" s="7">
        <f t="shared" si="39"/>
        <v>0</v>
      </c>
      <c r="AG261" s="152">
        <v>1</v>
      </c>
      <c r="AH261" s="139">
        <f t="shared" si="43"/>
        <v>120</v>
      </c>
      <c r="AI261" s="139">
        <f t="shared" si="34"/>
        <v>18000</v>
      </c>
      <c r="AJ261" s="109">
        <f t="shared" si="44"/>
        <v>18000</v>
      </c>
      <c r="AM261" t="b">
        <f>D261='15.02.2022 Смета'!D264</f>
        <v>1</v>
      </c>
      <c r="AN261" t="b">
        <f>F261='15.02.2022 Смета'!E264</f>
        <v>1</v>
      </c>
      <c r="AO261" t="b">
        <f>G261='15.02.2022 Смета'!F264</f>
        <v>1</v>
      </c>
      <c r="AP261" t="b">
        <f>H261='15.02.2022 Смета'!G264</f>
        <v>0</v>
      </c>
    </row>
    <row r="262" spans="1:42" ht="40.9" customHeight="1" x14ac:dyDescent="0.25">
      <c r="A262" s="108">
        <v>219</v>
      </c>
      <c r="B262" s="21" t="s">
        <v>175</v>
      </c>
      <c r="C262" s="21" t="s">
        <v>819</v>
      </c>
      <c r="D262" s="22" t="s">
        <v>180</v>
      </c>
      <c r="E262" s="21" t="s">
        <v>458</v>
      </c>
      <c r="F262" s="35">
        <v>44709</v>
      </c>
      <c r="G262" s="35">
        <v>44710</v>
      </c>
      <c r="H262" s="21" t="s">
        <v>979</v>
      </c>
      <c r="I262" s="22" t="s">
        <v>458</v>
      </c>
      <c r="J262" s="35">
        <v>44709</v>
      </c>
      <c r="K262" s="35">
        <v>44710</v>
      </c>
      <c r="L262" s="9"/>
      <c r="M262" s="10">
        <v>3400</v>
      </c>
      <c r="N262" s="10">
        <f t="shared" si="35"/>
        <v>0</v>
      </c>
      <c r="O262" s="9"/>
      <c r="P262" s="10">
        <v>2900</v>
      </c>
      <c r="Q262" s="10">
        <f t="shared" si="36"/>
        <v>0</v>
      </c>
      <c r="R262" s="9"/>
      <c r="S262" s="10">
        <v>2800</v>
      </c>
      <c r="T262" s="10">
        <f t="shared" si="37"/>
        <v>0</v>
      </c>
      <c r="U262" s="8">
        <v>34</v>
      </c>
      <c r="V262" s="10">
        <v>150</v>
      </c>
      <c r="W262" s="10">
        <f t="shared" si="40"/>
        <v>5100</v>
      </c>
      <c r="X262" s="8">
        <v>34</v>
      </c>
      <c r="Y262" s="10">
        <v>150</v>
      </c>
      <c r="Z262" s="10">
        <f t="shared" si="41"/>
        <v>5100</v>
      </c>
      <c r="AA262" s="8">
        <v>68</v>
      </c>
      <c r="AB262" s="10">
        <v>150</v>
      </c>
      <c r="AC262" s="10">
        <f t="shared" si="42"/>
        <v>10200</v>
      </c>
      <c r="AD262" s="8">
        <v>136</v>
      </c>
      <c r="AE262" s="26">
        <v>7</v>
      </c>
      <c r="AF262" s="7">
        <f t="shared" si="39"/>
        <v>952</v>
      </c>
      <c r="AG262" s="152">
        <v>1</v>
      </c>
      <c r="AH262" s="139">
        <f t="shared" si="43"/>
        <v>272</v>
      </c>
      <c r="AI262" s="139">
        <f t="shared" si="34"/>
        <v>21352</v>
      </c>
      <c r="AJ262" s="109">
        <f t="shared" si="44"/>
        <v>21352</v>
      </c>
      <c r="AM262" t="b">
        <f>D262='15.02.2022 Смета'!D265</f>
        <v>1</v>
      </c>
      <c r="AN262" t="b">
        <f>F262='15.02.2022 Смета'!E265</f>
        <v>1</v>
      </c>
      <c r="AO262" t="b">
        <f>G262='15.02.2022 Смета'!F265</f>
        <v>1</v>
      </c>
      <c r="AP262" t="b">
        <f>H262='15.02.2022 Смета'!G265</f>
        <v>0</v>
      </c>
    </row>
    <row r="263" spans="1:42" ht="14.65" customHeight="1" x14ac:dyDescent="0.25">
      <c r="A263" s="106"/>
      <c r="B263" s="96"/>
      <c r="C263" s="97"/>
      <c r="D263" s="179" t="s">
        <v>869</v>
      </c>
      <c r="E263" s="99"/>
      <c r="F263" s="99"/>
      <c r="G263" s="99"/>
      <c r="H263" s="99"/>
      <c r="I263" s="99"/>
      <c r="J263" s="99"/>
      <c r="K263" s="99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2"/>
      <c r="AE263" s="79"/>
      <c r="AF263" s="79"/>
      <c r="AG263" s="153"/>
      <c r="AH263" s="151"/>
      <c r="AI263" s="151"/>
      <c r="AJ263" s="164"/>
      <c r="AM263" t="b">
        <f>D263='15.02.2022 Смета'!D266</f>
        <v>1</v>
      </c>
      <c r="AN263" t="b">
        <f>F263='15.02.2022 Смета'!E266</f>
        <v>1</v>
      </c>
      <c r="AO263" t="b">
        <f>G263='15.02.2022 Смета'!F266</f>
        <v>1</v>
      </c>
      <c r="AP263" t="b">
        <f>H263='15.02.2022 Смета'!G266</f>
        <v>1</v>
      </c>
    </row>
    <row r="264" spans="1:42" ht="27" customHeight="1" x14ac:dyDescent="0.25">
      <c r="A264" s="108">
        <v>220</v>
      </c>
      <c r="B264" s="8" t="s">
        <v>201</v>
      </c>
      <c r="C264" s="21" t="s">
        <v>155</v>
      </c>
      <c r="D264" s="22" t="s">
        <v>607</v>
      </c>
      <c r="E264" s="21" t="s">
        <v>490</v>
      </c>
      <c r="F264" s="35">
        <v>44590</v>
      </c>
      <c r="G264" s="35">
        <v>44591</v>
      </c>
      <c r="H264" s="21" t="s">
        <v>298</v>
      </c>
      <c r="I264" s="22" t="s">
        <v>490</v>
      </c>
      <c r="J264" s="35">
        <v>44590</v>
      </c>
      <c r="K264" s="35">
        <v>44591</v>
      </c>
      <c r="L264" s="10"/>
      <c r="M264" s="10">
        <v>3400</v>
      </c>
      <c r="N264" s="10">
        <f t="shared" si="35"/>
        <v>0</v>
      </c>
      <c r="O264" s="10"/>
      <c r="P264" s="10">
        <v>2900</v>
      </c>
      <c r="Q264" s="10">
        <f t="shared" si="36"/>
        <v>0</v>
      </c>
      <c r="R264" s="10"/>
      <c r="S264" s="10">
        <v>2800</v>
      </c>
      <c r="T264" s="10">
        <f t="shared" si="37"/>
        <v>0</v>
      </c>
      <c r="U264" s="10">
        <v>86</v>
      </c>
      <c r="V264" s="10">
        <v>150</v>
      </c>
      <c r="W264" s="10">
        <f t="shared" si="40"/>
        <v>12900</v>
      </c>
      <c r="X264" s="10">
        <v>86</v>
      </c>
      <c r="Y264" s="10">
        <v>150</v>
      </c>
      <c r="Z264" s="10">
        <f t="shared" si="41"/>
        <v>12900</v>
      </c>
      <c r="AA264" s="10">
        <v>86</v>
      </c>
      <c r="AB264" s="10">
        <v>150</v>
      </c>
      <c r="AC264" s="10">
        <f t="shared" si="42"/>
        <v>12900</v>
      </c>
      <c r="AD264" s="11"/>
      <c r="AE264" s="26">
        <v>7</v>
      </c>
      <c r="AF264" s="7">
        <f t="shared" si="39"/>
        <v>0</v>
      </c>
      <c r="AG264" s="152">
        <v>1</v>
      </c>
      <c r="AH264" s="139">
        <f t="shared" si="43"/>
        <v>258</v>
      </c>
      <c r="AI264" s="139">
        <f t="shared" ref="AI264:AI327" si="45">AJ264</f>
        <v>38700</v>
      </c>
      <c r="AJ264" s="109">
        <f t="shared" si="44"/>
        <v>38700</v>
      </c>
      <c r="AM264" t="b">
        <f>D264='15.02.2022 Смета'!D267</f>
        <v>1</v>
      </c>
      <c r="AN264" t="b">
        <f>F264='15.02.2022 Смета'!E267</f>
        <v>1</v>
      </c>
      <c r="AO264" t="b">
        <f>G264='15.02.2022 Смета'!F267</f>
        <v>1</v>
      </c>
      <c r="AP264" t="b">
        <f>H264='15.02.2022 Смета'!G267</f>
        <v>1</v>
      </c>
    </row>
    <row r="265" spans="1:42" ht="27" customHeight="1" x14ac:dyDescent="0.25">
      <c r="A265" s="108">
        <v>221</v>
      </c>
      <c r="B265" s="8" t="s">
        <v>201</v>
      </c>
      <c r="C265" s="21" t="s">
        <v>155</v>
      </c>
      <c r="D265" s="22" t="s">
        <v>80</v>
      </c>
      <c r="E265" s="21" t="s">
        <v>412</v>
      </c>
      <c r="F265" s="35">
        <v>44625</v>
      </c>
      <c r="G265" s="35">
        <v>44626</v>
      </c>
      <c r="H265" s="21" t="s">
        <v>301</v>
      </c>
      <c r="I265" s="38" t="s">
        <v>412</v>
      </c>
      <c r="J265" s="35">
        <v>44625</v>
      </c>
      <c r="K265" s="35">
        <v>44626</v>
      </c>
      <c r="L265" s="10"/>
      <c r="M265" s="10">
        <v>3400</v>
      </c>
      <c r="N265" s="10">
        <f t="shared" si="35"/>
        <v>0</v>
      </c>
      <c r="O265" s="10"/>
      <c r="P265" s="10">
        <v>2900</v>
      </c>
      <c r="Q265" s="10">
        <f t="shared" si="36"/>
        <v>0</v>
      </c>
      <c r="R265" s="10"/>
      <c r="S265" s="10">
        <v>2800</v>
      </c>
      <c r="T265" s="10">
        <f t="shared" si="37"/>
        <v>0</v>
      </c>
      <c r="U265" s="10">
        <v>124</v>
      </c>
      <c r="V265" s="10">
        <v>150</v>
      </c>
      <c r="W265" s="10">
        <f t="shared" si="40"/>
        <v>18600</v>
      </c>
      <c r="X265" s="10">
        <v>124</v>
      </c>
      <c r="Y265" s="10">
        <v>150</v>
      </c>
      <c r="Z265" s="10">
        <f t="shared" si="41"/>
        <v>18600</v>
      </c>
      <c r="AA265" s="10">
        <v>124</v>
      </c>
      <c r="AB265" s="10">
        <v>150</v>
      </c>
      <c r="AC265" s="10">
        <f t="shared" si="42"/>
        <v>18600</v>
      </c>
      <c r="AD265" s="11"/>
      <c r="AE265" s="26">
        <v>7</v>
      </c>
      <c r="AF265" s="7">
        <f t="shared" si="39"/>
        <v>0</v>
      </c>
      <c r="AG265" s="152">
        <v>1</v>
      </c>
      <c r="AH265" s="139">
        <f t="shared" si="43"/>
        <v>372</v>
      </c>
      <c r="AI265" s="139">
        <f t="shared" si="45"/>
        <v>55800</v>
      </c>
      <c r="AJ265" s="109">
        <f t="shared" si="44"/>
        <v>55800</v>
      </c>
      <c r="AM265" t="b">
        <f>D265='15.02.2022 Смета'!D268</f>
        <v>1</v>
      </c>
      <c r="AN265" t="b">
        <f>F265='15.02.2022 Смета'!E268</f>
        <v>1</v>
      </c>
      <c r="AO265" t="b">
        <f>G265='15.02.2022 Смета'!F268</f>
        <v>1</v>
      </c>
      <c r="AP265" t="b">
        <f>H265='15.02.2022 Смета'!G268</f>
        <v>1</v>
      </c>
    </row>
    <row r="266" spans="1:42" ht="16.149999999999999" customHeight="1" x14ac:dyDescent="0.25">
      <c r="A266" s="108">
        <v>222</v>
      </c>
      <c r="B266" s="8" t="s">
        <v>201</v>
      </c>
      <c r="C266" s="21" t="s">
        <v>155</v>
      </c>
      <c r="D266" s="22" t="s">
        <v>608</v>
      </c>
      <c r="E266" s="21" t="s">
        <v>449</v>
      </c>
      <c r="F266" s="35">
        <v>44625</v>
      </c>
      <c r="G266" s="35">
        <v>44626</v>
      </c>
      <c r="H266" s="21" t="s">
        <v>301</v>
      </c>
      <c r="I266" s="22" t="s">
        <v>449</v>
      </c>
      <c r="J266" s="35">
        <v>44625</v>
      </c>
      <c r="K266" s="35">
        <v>44626</v>
      </c>
      <c r="L266" s="10"/>
      <c r="M266" s="10">
        <v>3400</v>
      </c>
      <c r="N266" s="10">
        <f t="shared" si="35"/>
        <v>0</v>
      </c>
      <c r="O266" s="10"/>
      <c r="P266" s="10">
        <v>2900</v>
      </c>
      <c r="Q266" s="10">
        <f t="shared" si="36"/>
        <v>0</v>
      </c>
      <c r="R266" s="10"/>
      <c r="S266" s="10">
        <v>2800</v>
      </c>
      <c r="T266" s="10">
        <f t="shared" si="37"/>
        <v>0</v>
      </c>
      <c r="U266" s="10">
        <v>42</v>
      </c>
      <c r="V266" s="10">
        <v>150</v>
      </c>
      <c r="W266" s="10">
        <f t="shared" si="40"/>
        <v>6300</v>
      </c>
      <c r="X266" s="10">
        <v>42</v>
      </c>
      <c r="Y266" s="10">
        <v>150</v>
      </c>
      <c r="Z266" s="10">
        <f t="shared" si="41"/>
        <v>6300</v>
      </c>
      <c r="AA266" s="10">
        <v>42</v>
      </c>
      <c r="AB266" s="10">
        <v>150</v>
      </c>
      <c r="AC266" s="10">
        <f t="shared" si="42"/>
        <v>6300</v>
      </c>
      <c r="AD266" s="11"/>
      <c r="AE266" s="26">
        <v>7</v>
      </c>
      <c r="AF266" s="7">
        <f t="shared" si="39"/>
        <v>0</v>
      </c>
      <c r="AG266" s="152">
        <v>1</v>
      </c>
      <c r="AH266" s="139">
        <f t="shared" si="43"/>
        <v>126</v>
      </c>
      <c r="AI266" s="139">
        <f t="shared" si="45"/>
        <v>18900</v>
      </c>
      <c r="AJ266" s="109">
        <f t="shared" si="44"/>
        <v>18900</v>
      </c>
      <c r="AM266" t="b">
        <f>D266='15.02.2022 Смета'!D269</f>
        <v>1</v>
      </c>
      <c r="AN266" t="b">
        <f>F266='15.02.2022 Смета'!E269</f>
        <v>1</v>
      </c>
      <c r="AO266" t="b">
        <f>G266='15.02.2022 Смета'!F269</f>
        <v>1</v>
      </c>
      <c r="AP266" t="b">
        <f>H266='15.02.2022 Смета'!G269</f>
        <v>1</v>
      </c>
    </row>
    <row r="267" spans="1:42" ht="27" customHeight="1" x14ac:dyDescent="0.25">
      <c r="A267" s="108">
        <v>223</v>
      </c>
      <c r="B267" s="8" t="s">
        <v>201</v>
      </c>
      <c r="C267" s="21" t="s">
        <v>155</v>
      </c>
      <c r="D267" s="22" t="s">
        <v>609</v>
      </c>
      <c r="E267" s="21" t="s">
        <v>730</v>
      </c>
      <c r="F267" s="35">
        <v>44690</v>
      </c>
      <c r="G267" s="35">
        <v>44699</v>
      </c>
      <c r="H267" s="21" t="s">
        <v>301</v>
      </c>
      <c r="I267" s="22" t="s">
        <v>730</v>
      </c>
      <c r="J267" s="35">
        <v>44690</v>
      </c>
      <c r="K267" s="35">
        <v>44699</v>
      </c>
      <c r="L267" s="10"/>
      <c r="M267" s="10">
        <v>3400</v>
      </c>
      <c r="N267" s="10">
        <f t="shared" si="35"/>
        <v>0</v>
      </c>
      <c r="O267" s="10"/>
      <c r="P267" s="10">
        <v>2900</v>
      </c>
      <c r="Q267" s="10">
        <f t="shared" si="36"/>
        <v>0</v>
      </c>
      <c r="R267" s="10"/>
      <c r="S267" s="10">
        <v>2800</v>
      </c>
      <c r="T267" s="10">
        <f t="shared" si="37"/>
        <v>0</v>
      </c>
      <c r="U267" s="10">
        <v>138</v>
      </c>
      <c r="V267" s="10">
        <v>150</v>
      </c>
      <c r="W267" s="10">
        <f t="shared" si="40"/>
        <v>20700</v>
      </c>
      <c r="X267" s="10">
        <v>138</v>
      </c>
      <c r="Y267" s="10">
        <v>150</v>
      </c>
      <c r="Z267" s="10">
        <f t="shared" si="41"/>
        <v>20700</v>
      </c>
      <c r="AA267" s="10">
        <v>138</v>
      </c>
      <c r="AB267" s="10">
        <v>150</v>
      </c>
      <c r="AC267" s="10">
        <f t="shared" si="42"/>
        <v>20700</v>
      </c>
      <c r="AD267" s="11">
        <v>414</v>
      </c>
      <c r="AE267" s="26">
        <v>7</v>
      </c>
      <c r="AF267" s="7">
        <f t="shared" si="39"/>
        <v>2898</v>
      </c>
      <c r="AG267" s="152">
        <v>1</v>
      </c>
      <c r="AH267" s="139">
        <f t="shared" si="43"/>
        <v>828</v>
      </c>
      <c r="AI267" s="139">
        <f t="shared" si="45"/>
        <v>64998</v>
      </c>
      <c r="AJ267" s="109">
        <f t="shared" si="44"/>
        <v>64998</v>
      </c>
      <c r="AM267" t="b">
        <f>D267='15.02.2022 Смета'!D270</f>
        <v>1</v>
      </c>
      <c r="AN267" t="b">
        <f>F267='15.02.2022 Смета'!E270</f>
        <v>1</v>
      </c>
      <c r="AO267" t="b">
        <f>G267='15.02.2022 Смета'!F270</f>
        <v>1</v>
      </c>
      <c r="AP267" t="b">
        <f>H267='15.02.2022 Смета'!G270</f>
        <v>1</v>
      </c>
    </row>
    <row r="268" spans="1:42" ht="27.6" customHeight="1" x14ac:dyDescent="0.25">
      <c r="A268" s="108">
        <v>224</v>
      </c>
      <c r="B268" s="8" t="s">
        <v>201</v>
      </c>
      <c r="C268" s="21" t="s">
        <v>155</v>
      </c>
      <c r="D268" s="22" t="s">
        <v>537</v>
      </c>
      <c r="E268" s="21" t="s">
        <v>730</v>
      </c>
      <c r="F268" s="35">
        <v>44694</v>
      </c>
      <c r="G268" s="35">
        <v>44697</v>
      </c>
      <c r="H268" s="21" t="s">
        <v>536</v>
      </c>
      <c r="I268" s="22" t="s">
        <v>730</v>
      </c>
      <c r="J268" s="35">
        <v>44694</v>
      </c>
      <c r="K268" s="35">
        <v>44697</v>
      </c>
      <c r="L268" s="10"/>
      <c r="M268" s="10">
        <v>3400</v>
      </c>
      <c r="N268" s="10">
        <f t="shared" si="35"/>
        <v>0</v>
      </c>
      <c r="O268" s="10"/>
      <c r="P268" s="10">
        <v>2900</v>
      </c>
      <c r="Q268" s="10">
        <f t="shared" si="36"/>
        <v>0</v>
      </c>
      <c r="R268" s="10"/>
      <c r="S268" s="10">
        <v>2800</v>
      </c>
      <c r="T268" s="10">
        <f t="shared" si="37"/>
        <v>0</v>
      </c>
      <c r="U268" s="10">
        <v>32</v>
      </c>
      <c r="V268" s="10">
        <v>150</v>
      </c>
      <c r="W268" s="10">
        <f t="shared" si="40"/>
        <v>4800</v>
      </c>
      <c r="X268" s="10">
        <v>32</v>
      </c>
      <c r="Y268" s="10">
        <v>150</v>
      </c>
      <c r="Z268" s="10">
        <f t="shared" si="41"/>
        <v>4800</v>
      </c>
      <c r="AA268" s="10">
        <v>32</v>
      </c>
      <c r="AB268" s="10">
        <v>150</v>
      </c>
      <c r="AC268" s="10">
        <f t="shared" si="42"/>
        <v>4800</v>
      </c>
      <c r="AD268" s="11">
        <v>96</v>
      </c>
      <c r="AE268" s="26">
        <v>7</v>
      </c>
      <c r="AF268" s="7">
        <f t="shared" si="39"/>
        <v>672</v>
      </c>
      <c r="AG268" s="152">
        <v>1</v>
      </c>
      <c r="AH268" s="139">
        <f t="shared" si="43"/>
        <v>192</v>
      </c>
      <c r="AI268" s="139">
        <f t="shared" si="45"/>
        <v>15072</v>
      </c>
      <c r="AJ268" s="109">
        <f t="shared" si="44"/>
        <v>15072</v>
      </c>
      <c r="AM268" t="b">
        <f>D268='15.02.2022 Смета'!D271</f>
        <v>1</v>
      </c>
      <c r="AN268" t="b">
        <f>F268='15.02.2022 Смета'!E271</f>
        <v>1</v>
      </c>
      <c r="AO268" t="b">
        <f>G268='15.02.2022 Смета'!F271</f>
        <v>1</v>
      </c>
      <c r="AP268" t="b">
        <f>H268='15.02.2022 Смета'!G271</f>
        <v>1</v>
      </c>
    </row>
    <row r="269" spans="1:42" ht="16.149999999999999" customHeight="1" x14ac:dyDescent="0.25">
      <c r="A269" s="108">
        <v>225</v>
      </c>
      <c r="B269" s="8" t="s">
        <v>201</v>
      </c>
      <c r="C269" s="21" t="s">
        <v>155</v>
      </c>
      <c r="D269" s="22" t="s">
        <v>610</v>
      </c>
      <c r="E269" s="21" t="s">
        <v>449</v>
      </c>
      <c r="F269" s="35">
        <v>44695</v>
      </c>
      <c r="G269" s="35">
        <v>44697</v>
      </c>
      <c r="H269" s="21" t="s">
        <v>536</v>
      </c>
      <c r="I269" s="22" t="s">
        <v>449</v>
      </c>
      <c r="J269" s="35">
        <v>44695</v>
      </c>
      <c r="K269" s="35">
        <v>44697</v>
      </c>
      <c r="L269" s="10"/>
      <c r="M269" s="10">
        <v>3400</v>
      </c>
      <c r="N269" s="10">
        <f t="shared" si="35"/>
        <v>0</v>
      </c>
      <c r="O269" s="10"/>
      <c r="P269" s="10">
        <v>2900</v>
      </c>
      <c r="Q269" s="10">
        <f t="shared" si="36"/>
        <v>0</v>
      </c>
      <c r="R269" s="10"/>
      <c r="S269" s="10">
        <v>2800</v>
      </c>
      <c r="T269" s="10">
        <f t="shared" si="37"/>
        <v>0</v>
      </c>
      <c r="U269" s="10">
        <v>32</v>
      </c>
      <c r="V269" s="10">
        <v>150</v>
      </c>
      <c r="W269" s="10">
        <f t="shared" si="40"/>
        <v>4800</v>
      </c>
      <c r="X269" s="10">
        <v>32</v>
      </c>
      <c r="Y269" s="10">
        <v>150</v>
      </c>
      <c r="Z269" s="10">
        <f t="shared" si="41"/>
        <v>4800</v>
      </c>
      <c r="AA269" s="10">
        <v>32</v>
      </c>
      <c r="AB269" s="10">
        <v>150</v>
      </c>
      <c r="AC269" s="10">
        <f t="shared" si="42"/>
        <v>4800</v>
      </c>
      <c r="AD269" s="11">
        <v>96</v>
      </c>
      <c r="AE269" s="26">
        <v>7</v>
      </c>
      <c r="AF269" s="7">
        <f t="shared" si="39"/>
        <v>672</v>
      </c>
      <c r="AG269" s="152">
        <v>1</v>
      </c>
      <c r="AH269" s="139">
        <f t="shared" si="43"/>
        <v>192</v>
      </c>
      <c r="AI269" s="139">
        <f t="shared" si="45"/>
        <v>15072</v>
      </c>
      <c r="AJ269" s="109">
        <f t="shared" si="44"/>
        <v>15072</v>
      </c>
      <c r="AM269" t="b">
        <f>D269='15.02.2022 Смета'!D272</f>
        <v>1</v>
      </c>
      <c r="AN269" t="b">
        <f>F269='15.02.2022 Смета'!E272</f>
        <v>1</v>
      </c>
      <c r="AO269" t="b">
        <f>G269='15.02.2022 Смета'!F272</f>
        <v>1</v>
      </c>
      <c r="AP269" t="b">
        <f>H269='15.02.2022 Смета'!G272</f>
        <v>1</v>
      </c>
    </row>
    <row r="270" spans="1:42" x14ac:dyDescent="0.25">
      <c r="A270" s="106"/>
      <c r="B270" s="96"/>
      <c r="C270" s="97"/>
      <c r="D270" s="179" t="s">
        <v>870</v>
      </c>
      <c r="E270" s="99"/>
      <c r="F270" s="99"/>
      <c r="G270" s="99"/>
      <c r="H270" s="99"/>
      <c r="I270" s="99"/>
      <c r="J270" s="99"/>
      <c r="K270" s="99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2"/>
      <c r="AE270" s="79"/>
      <c r="AF270" s="79"/>
      <c r="AG270" s="153"/>
      <c r="AH270" s="151"/>
      <c r="AI270" s="151"/>
      <c r="AJ270" s="164"/>
      <c r="AM270" t="b">
        <f>D270='15.02.2022 Смета'!D273</f>
        <v>1</v>
      </c>
      <c r="AN270" t="b">
        <f>F270='15.02.2022 Смета'!E273</f>
        <v>1</v>
      </c>
      <c r="AO270" t="b">
        <f>G270='15.02.2022 Смета'!F273</f>
        <v>1</v>
      </c>
      <c r="AP270" t="b">
        <f>H270='15.02.2022 Смета'!G273</f>
        <v>1</v>
      </c>
    </row>
    <row r="271" spans="1:42" ht="27" customHeight="1" x14ac:dyDescent="0.25">
      <c r="A271" s="108">
        <v>226</v>
      </c>
      <c r="B271" s="8" t="s">
        <v>200</v>
      </c>
      <c r="C271" s="21" t="s">
        <v>199</v>
      </c>
      <c r="D271" s="22" t="s">
        <v>262</v>
      </c>
      <c r="E271" s="21" t="s">
        <v>340</v>
      </c>
      <c r="F271" s="35">
        <v>44617</v>
      </c>
      <c r="G271" s="35">
        <v>44618</v>
      </c>
      <c r="H271" s="21" t="s">
        <v>783</v>
      </c>
      <c r="I271" s="22" t="s">
        <v>340</v>
      </c>
      <c r="J271" s="35">
        <v>44617</v>
      </c>
      <c r="K271" s="35">
        <v>44618</v>
      </c>
      <c r="L271" s="10"/>
      <c r="M271" s="10">
        <v>3400</v>
      </c>
      <c r="N271" s="10">
        <f t="shared" si="35"/>
        <v>0</v>
      </c>
      <c r="O271" s="10"/>
      <c r="P271" s="10">
        <v>2900</v>
      </c>
      <c r="Q271" s="10">
        <f t="shared" si="36"/>
        <v>0</v>
      </c>
      <c r="R271" s="10"/>
      <c r="S271" s="10">
        <v>2800</v>
      </c>
      <c r="T271" s="10">
        <f t="shared" si="37"/>
        <v>0</v>
      </c>
      <c r="U271" s="10">
        <v>26</v>
      </c>
      <c r="V271" s="10">
        <v>150</v>
      </c>
      <c r="W271" s="10">
        <f t="shared" si="40"/>
        <v>3900</v>
      </c>
      <c r="X271" s="10">
        <v>15</v>
      </c>
      <c r="Y271" s="10">
        <v>150</v>
      </c>
      <c r="Z271" s="10">
        <f t="shared" si="41"/>
        <v>2250</v>
      </c>
      <c r="AA271" s="10">
        <v>15</v>
      </c>
      <c r="AB271" s="10">
        <v>150</v>
      </c>
      <c r="AC271" s="10">
        <f t="shared" si="42"/>
        <v>2250</v>
      </c>
      <c r="AD271" s="11"/>
      <c r="AE271" s="26">
        <v>7</v>
      </c>
      <c r="AF271" s="7">
        <f t="shared" si="39"/>
        <v>0</v>
      </c>
      <c r="AG271" s="152">
        <v>1</v>
      </c>
      <c r="AH271" s="139">
        <f t="shared" si="43"/>
        <v>56</v>
      </c>
      <c r="AI271" s="139">
        <f t="shared" si="45"/>
        <v>8400</v>
      </c>
      <c r="AJ271" s="109">
        <f t="shared" si="44"/>
        <v>8400</v>
      </c>
      <c r="AM271" t="b">
        <f>D271='15.02.2022 Смета'!D274</f>
        <v>1</v>
      </c>
      <c r="AN271" t="b">
        <f>F271='15.02.2022 Смета'!E274</f>
        <v>1</v>
      </c>
      <c r="AO271" t="b">
        <f>G271='15.02.2022 Смета'!F274</f>
        <v>1</v>
      </c>
      <c r="AP271" t="b">
        <f>H271='15.02.2022 Смета'!G274</f>
        <v>1</v>
      </c>
    </row>
    <row r="272" spans="1:42" ht="27" customHeight="1" x14ac:dyDescent="0.25">
      <c r="A272" s="108">
        <v>227</v>
      </c>
      <c r="B272" s="8" t="s">
        <v>200</v>
      </c>
      <c r="C272" s="21" t="s">
        <v>199</v>
      </c>
      <c r="D272" s="22" t="s">
        <v>611</v>
      </c>
      <c r="E272" s="21" t="s">
        <v>340</v>
      </c>
      <c r="F272" s="35">
        <v>44631</v>
      </c>
      <c r="G272" s="35">
        <v>44632</v>
      </c>
      <c r="H272" s="21" t="s">
        <v>784</v>
      </c>
      <c r="I272" s="38" t="s">
        <v>340</v>
      </c>
      <c r="J272" s="35">
        <v>44631</v>
      </c>
      <c r="K272" s="35">
        <v>44632</v>
      </c>
      <c r="L272" s="10"/>
      <c r="M272" s="10">
        <v>3400</v>
      </c>
      <c r="N272" s="10">
        <f t="shared" si="35"/>
        <v>0</v>
      </c>
      <c r="O272" s="10"/>
      <c r="P272" s="10">
        <v>2900</v>
      </c>
      <c r="Q272" s="10">
        <f t="shared" si="36"/>
        <v>0</v>
      </c>
      <c r="R272" s="10"/>
      <c r="S272" s="10">
        <v>2800</v>
      </c>
      <c r="T272" s="10">
        <f t="shared" si="37"/>
        <v>0</v>
      </c>
      <c r="U272" s="10">
        <v>26</v>
      </c>
      <c r="V272" s="10">
        <v>150</v>
      </c>
      <c r="W272" s="10">
        <f t="shared" si="40"/>
        <v>3900</v>
      </c>
      <c r="X272" s="10">
        <v>15</v>
      </c>
      <c r="Y272" s="10">
        <v>150</v>
      </c>
      <c r="Z272" s="10">
        <f t="shared" si="41"/>
        <v>2250</v>
      </c>
      <c r="AA272" s="10">
        <v>15</v>
      </c>
      <c r="AB272" s="10">
        <v>150</v>
      </c>
      <c r="AC272" s="10">
        <f t="shared" si="42"/>
        <v>2250</v>
      </c>
      <c r="AD272" s="11"/>
      <c r="AE272" s="26">
        <v>7</v>
      </c>
      <c r="AF272" s="7">
        <f t="shared" si="39"/>
        <v>0</v>
      </c>
      <c r="AG272" s="152">
        <v>1</v>
      </c>
      <c r="AH272" s="145">
        <f t="shared" si="43"/>
        <v>56</v>
      </c>
      <c r="AI272" s="139">
        <f t="shared" si="45"/>
        <v>8400</v>
      </c>
      <c r="AJ272" s="118">
        <f t="shared" si="44"/>
        <v>8400</v>
      </c>
      <c r="AM272" t="b">
        <f>D272='15.02.2022 Смета'!D275</f>
        <v>1</v>
      </c>
      <c r="AN272" t="b">
        <f>F272='15.02.2022 Смета'!E275</f>
        <v>1</v>
      </c>
      <c r="AO272" t="b">
        <f>G272='15.02.2022 Смета'!F275</f>
        <v>1</v>
      </c>
      <c r="AP272" t="b">
        <f>H272='15.02.2022 Смета'!G275</f>
        <v>1</v>
      </c>
    </row>
    <row r="273" spans="1:42" ht="27" customHeight="1" x14ac:dyDescent="0.25">
      <c r="A273" s="108">
        <v>228</v>
      </c>
      <c r="B273" s="8" t="s">
        <v>200</v>
      </c>
      <c r="C273" s="21" t="s">
        <v>199</v>
      </c>
      <c r="D273" s="22" t="s">
        <v>612</v>
      </c>
      <c r="E273" s="21" t="s">
        <v>478</v>
      </c>
      <c r="F273" s="35">
        <v>44673</v>
      </c>
      <c r="G273" s="35">
        <v>44674</v>
      </c>
      <c r="H273" s="21" t="s">
        <v>783</v>
      </c>
      <c r="I273" s="22" t="s">
        <v>478</v>
      </c>
      <c r="J273" s="35">
        <v>44673</v>
      </c>
      <c r="K273" s="35">
        <v>44674</v>
      </c>
      <c r="L273" s="10"/>
      <c r="M273" s="10">
        <v>3400</v>
      </c>
      <c r="N273" s="10">
        <f t="shared" si="35"/>
        <v>0</v>
      </c>
      <c r="O273" s="10"/>
      <c r="P273" s="10">
        <v>2900</v>
      </c>
      <c r="Q273" s="10">
        <f t="shared" si="36"/>
        <v>0</v>
      </c>
      <c r="R273" s="10"/>
      <c r="S273" s="10">
        <v>2800</v>
      </c>
      <c r="T273" s="10">
        <f t="shared" si="37"/>
        <v>0</v>
      </c>
      <c r="U273" s="10">
        <v>27</v>
      </c>
      <c r="V273" s="10">
        <v>150</v>
      </c>
      <c r="W273" s="10">
        <f t="shared" si="40"/>
        <v>4050</v>
      </c>
      <c r="X273" s="10">
        <v>27</v>
      </c>
      <c r="Y273" s="10">
        <v>150</v>
      </c>
      <c r="Z273" s="10">
        <f t="shared" si="41"/>
        <v>4050</v>
      </c>
      <c r="AA273" s="10">
        <v>27</v>
      </c>
      <c r="AB273" s="10">
        <v>150</v>
      </c>
      <c r="AC273" s="10">
        <f t="shared" si="42"/>
        <v>4050</v>
      </c>
      <c r="AD273" s="11">
        <v>90</v>
      </c>
      <c r="AE273" s="26">
        <v>7</v>
      </c>
      <c r="AF273" s="7">
        <f t="shared" si="39"/>
        <v>630</v>
      </c>
      <c r="AG273" s="152">
        <v>1</v>
      </c>
      <c r="AH273" s="145">
        <f t="shared" si="43"/>
        <v>171</v>
      </c>
      <c r="AI273" s="139">
        <f t="shared" si="45"/>
        <v>12780</v>
      </c>
      <c r="AJ273" s="118">
        <f t="shared" si="44"/>
        <v>12780</v>
      </c>
      <c r="AM273" t="b">
        <f>D273='15.02.2022 Смета'!D276</f>
        <v>1</v>
      </c>
      <c r="AN273" t="b">
        <f>F273='15.02.2022 Смета'!E276</f>
        <v>1</v>
      </c>
      <c r="AO273" t="b">
        <f>G273='15.02.2022 Смета'!F276</f>
        <v>1</v>
      </c>
      <c r="AP273" t="b">
        <f>H273='15.02.2022 Смета'!G276</f>
        <v>1</v>
      </c>
    </row>
    <row r="274" spans="1:42" ht="27" customHeight="1" x14ac:dyDescent="0.25">
      <c r="A274" s="108">
        <v>229</v>
      </c>
      <c r="B274" s="8" t="s">
        <v>200</v>
      </c>
      <c r="C274" s="21" t="s">
        <v>199</v>
      </c>
      <c r="D274" s="22" t="s">
        <v>263</v>
      </c>
      <c r="E274" s="21" t="s">
        <v>340</v>
      </c>
      <c r="F274" s="35">
        <v>44694</v>
      </c>
      <c r="G274" s="35">
        <v>44695</v>
      </c>
      <c r="H274" s="21" t="s">
        <v>446</v>
      </c>
      <c r="I274" s="22" t="s">
        <v>340</v>
      </c>
      <c r="J274" s="35">
        <v>44694</v>
      </c>
      <c r="K274" s="35">
        <v>44695</v>
      </c>
      <c r="L274" s="10"/>
      <c r="M274" s="10">
        <v>3400</v>
      </c>
      <c r="N274" s="10">
        <f t="shared" si="35"/>
        <v>0</v>
      </c>
      <c r="O274" s="10"/>
      <c r="P274" s="10">
        <v>2900</v>
      </c>
      <c r="Q274" s="10">
        <f t="shared" si="36"/>
        <v>0</v>
      </c>
      <c r="R274" s="10"/>
      <c r="S274" s="10">
        <v>2800</v>
      </c>
      <c r="T274" s="10">
        <f t="shared" si="37"/>
        <v>0</v>
      </c>
      <c r="U274" s="10">
        <v>15</v>
      </c>
      <c r="V274" s="10">
        <v>150</v>
      </c>
      <c r="W274" s="10">
        <f t="shared" si="40"/>
        <v>2250</v>
      </c>
      <c r="X274" s="10">
        <v>15</v>
      </c>
      <c r="Y274" s="10">
        <v>150</v>
      </c>
      <c r="Z274" s="10">
        <f t="shared" si="41"/>
        <v>2250</v>
      </c>
      <c r="AA274" s="10">
        <v>15</v>
      </c>
      <c r="AB274" s="10">
        <v>150</v>
      </c>
      <c r="AC274" s="10">
        <f t="shared" si="42"/>
        <v>2250</v>
      </c>
      <c r="AD274" s="11">
        <v>55</v>
      </c>
      <c r="AE274" s="26">
        <v>7</v>
      </c>
      <c r="AF274" s="7">
        <f t="shared" si="39"/>
        <v>385</v>
      </c>
      <c r="AG274" s="152">
        <v>1</v>
      </c>
      <c r="AH274" s="145">
        <f t="shared" si="43"/>
        <v>100</v>
      </c>
      <c r="AI274" s="139">
        <f t="shared" si="45"/>
        <v>7135</v>
      </c>
      <c r="AJ274" s="118">
        <f t="shared" si="44"/>
        <v>7135</v>
      </c>
      <c r="AM274" t="b">
        <f>D274='15.02.2022 Смета'!D277</f>
        <v>1</v>
      </c>
      <c r="AN274" t="b">
        <f>F274='15.02.2022 Смета'!E277</f>
        <v>1</v>
      </c>
      <c r="AO274" t="b">
        <f>G274='15.02.2022 Смета'!F277</f>
        <v>1</v>
      </c>
      <c r="AP274" t="b">
        <f>H274='15.02.2022 Смета'!G277</f>
        <v>1</v>
      </c>
    </row>
    <row r="275" spans="1:42" ht="14.65" customHeight="1" x14ac:dyDescent="0.25">
      <c r="A275" s="106"/>
      <c r="B275" s="96"/>
      <c r="C275" s="97"/>
      <c r="D275" s="179" t="s">
        <v>871</v>
      </c>
      <c r="E275" s="99"/>
      <c r="F275" s="99"/>
      <c r="G275" s="99"/>
      <c r="H275" s="99"/>
      <c r="I275" s="99"/>
      <c r="J275" s="99"/>
      <c r="K275" s="99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2"/>
      <c r="AE275" s="79"/>
      <c r="AF275" s="79"/>
      <c r="AG275" s="153"/>
      <c r="AH275" s="151"/>
      <c r="AI275" s="151"/>
      <c r="AJ275" s="164"/>
      <c r="AM275" t="b">
        <f>D275='15.02.2022 Смета'!D278</f>
        <v>1</v>
      </c>
      <c r="AN275" t="b">
        <f>F275='15.02.2022 Смета'!E278</f>
        <v>1</v>
      </c>
      <c r="AO275" t="b">
        <f>G275='15.02.2022 Смета'!F278</f>
        <v>1</v>
      </c>
      <c r="AP275" t="b">
        <f>H275='15.02.2022 Смета'!G278</f>
        <v>1</v>
      </c>
    </row>
    <row r="276" spans="1:42" ht="27" customHeight="1" x14ac:dyDescent="0.25">
      <c r="A276" s="108">
        <v>230</v>
      </c>
      <c r="B276" s="8" t="s">
        <v>23</v>
      </c>
      <c r="C276" s="21" t="s">
        <v>141</v>
      </c>
      <c r="D276" s="22" t="s">
        <v>173</v>
      </c>
      <c r="E276" s="21" t="s">
        <v>451</v>
      </c>
      <c r="F276" s="35">
        <v>44707</v>
      </c>
      <c r="G276" s="35">
        <v>44710</v>
      </c>
      <c r="H276" s="21" t="s">
        <v>785</v>
      </c>
      <c r="I276" s="22" t="s">
        <v>451</v>
      </c>
      <c r="J276" s="35">
        <v>44707</v>
      </c>
      <c r="K276" s="35">
        <v>44710</v>
      </c>
      <c r="L276" s="10">
        <v>3</v>
      </c>
      <c r="M276" s="10">
        <v>3400</v>
      </c>
      <c r="N276" s="10">
        <f t="shared" si="35"/>
        <v>10200</v>
      </c>
      <c r="O276" s="10">
        <v>3</v>
      </c>
      <c r="P276" s="10">
        <v>2900</v>
      </c>
      <c r="Q276" s="10">
        <f t="shared" si="36"/>
        <v>8700</v>
      </c>
      <c r="R276" s="10">
        <v>3</v>
      </c>
      <c r="S276" s="10">
        <v>2800</v>
      </c>
      <c r="T276" s="10">
        <f t="shared" si="37"/>
        <v>8400</v>
      </c>
      <c r="U276" s="10">
        <v>21</v>
      </c>
      <c r="V276" s="10">
        <v>150</v>
      </c>
      <c r="W276" s="10">
        <f t="shared" si="40"/>
        <v>3150</v>
      </c>
      <c r="X276" s="10">
        <v>18</v>
      </c>
      <c r="Y276" s="10">
        <v>150</v>
      </c>
      <c r="Z276" s="10">
        <f t="shared" si="41"/>
        <v>2700</v>
      </c>
      <c r="AA276" s="10">
        <v>18</v>
      </c>
      <c r="AB276" s="10">
        <v>150</v>
      </c>
      <c r="AC276" s="10">
        <f t="shared" si="42"/>
        <v>2700</v>
      </c>
      <c r="AD276" s="11">
        <v>72</v>
      </c>
      <c r="AE276" s="26">
        <v>7</v>
      </c>
      <c r="AF276" s="7">
        <f t="shared" si="39"/>
        <v>504</v>
      </c>
      <c r="AG276" s="152">
        <v>1</v>
      </c>
      <c r="AH276" s="145">
        <f t="shared" si="43"/>
        <v>138</v>
      </c>
      <c r="AI276" s="139">
        <f t="shared" si="45"/>
        <v>36354</v>
      </c>
      <c r="AJ276" s="118">
        <f t="shared" si="44"/>
        <v>36354</v>
      </c>
      <c r="AM276" t="b">
        <f>D276='15.02.2022 Смета'!D279</f>
        <v>1</v>
      </c>
      <c r="AN276" t="b">
        <f>F276='15.02.2022 Смета'!E279</f>
        <v>1</v>
      </c>
      <c r="AO276" t="b">
        <f>G276='15.02.2022 Смета'!F279</f>
        <v>1</v>
      </c>
      <c r="AP276" t="b">
        <f>H276='15.02.2022 Смета'!G279</f>
        <v>1</v>
      </c>
    </row>
    <row r="277" spans="1:42" ht="27" customHeight="1" x14ac:dyDescent="0.25">
      <c r="A277" s="108">
        <v>231</v>
      </c>
      <c r="B277" s="8" t="s">
        <v>23</v>
      </c>
      <c r="C277" s="21" t="s">
        <v>141</v>
      </c>
      <c r="D277" s="22" t="s">
        <v>69</v>
      </c>
      <c r="E277" s="21" t="s">
        <v>392</v>
      </c>
      <c r="F277" s="35">
        <v>44798</v>
      </c>
      <c r="G277" s="35">
        <v>44801</v>
      </c>
      <c r="H277" s="21" t="s">
        <v>785</v>
      </c>
      <c r="I277" s="22" t="s">
        <v>392</v>
      </c>
      <c r="J277" s="35">
        <v>44798</v>
      </c>
      <c r="K277" s="35">
        <v>44801</v>
      </c>
      <c r="L277" s="10">
        <v>2</v>
      </c>
      <c r="M277" s="10">
        <v>3400</v>
      </c>
      <c r="N277" s="10">
        <f t="shared" si="35"/>
        <v>6800</v>
      </c>
      <c r="O277" s="10">
        <v>2</v>
      </c>
      <c r="P277" s="10">
        <v>2900</v>
      </c>
      <c r="Q277" s="10">
        <f t="shared" si="36"/>
        <v>5800</v>
      </c>
      <c r="R277" s="10">
        <v>2</v>
      </c>
      <c r="S277" s="10">
        <v>2800</v>
      </c>
      <c r="T277" s="10">
        <f t="shared" si="37"/>
        <v>5600</v>
      </c>
      <c r="U277" s="10">
        <v>14</v>
      </c>
      <c r="V277" s="10">
        <v>150</v>
      </c>
      <c r="W277" s="10">
        <f t="shared" si="40"/>
        <v>2100</v>
      </c>
      <c r="X277" s="10">
        <v>12</v>
      </c>
      <c r="Y277" s="10">
        <v>150</v>
      </c>
      <c r="Z277" s="10">
        <f t="shared" si="41"/>
        <v>1800</v>
      </c>
      <c r="AA277" s="10">
        <v>12</v>
      </c>
      <c r="AB277" s="10">
        <v>150</v>
      </c>
      <c r="AC277" s="10">
        <f t="shared" si="42"/>
        <v>1800</v>
      </c>
      <c r="AD277" s="11">
        <v>48</v>
      </c>
      <c r="AE277" s="26">
        <v>7</v>
      </c>
      <c r="AF277" s="7">
        <f t="shared" si="39"/>
        <v>336</v>
      </c>
      <c r="AG277" s="152">
        <v>1</v>
      </c>
      <c r="AH277" s="145">
        <f t="shared" si="43"/>
        <v>92</v>
      </c>
      <c r="AI277" s="139">
        <f t="shared" si="45"/>
        <v>24236</v>
      </c>
      <c r="AJ277" s="118">
        <f t="shared" si="44"/>
        <v>24236</v>
      </c>
      <c r="AM277" t="b">
        <f>D277='15.02.2022 Смета'!D280</f>
        <v>1</v>
      </c>
      <c r="AN277" t="b">
        <f>F277='15.02.2022 Смета'!E280</f>
        <v>1</v>
      </c>
      <c r="AO277" t="b">
        <f>G277='15.02.2022 Смета'!F280</f>
        <v>1</v>
      </c>
      <c r="AP277" t="b">
        <f>H277='15.02.2022 Смета'!G280</f>
        <v>1</v>
      </c>
    </row>
    <row r="278" spans="1:42" ht="13.15" customHeight="1" x14ac:dyDescent="0.25">
      <c r="A278" s="106"/>
      <c r="B278" s="96"/>
      <c r="C278" s="97"/>
      <c r="D278" s="179" t="s">
        <v>872</v>
      </c>
      <c r="E278" s="99"/>
      <c r="F278" s="99"/>
      <c r="G278" s="99"/>
      <c r="H278" s="99"/>
      <c r="I278" s="99"/>
      <c r="J278" s="99"/>
      <c r="K278" s="99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2"/>
      <c r="AE278" s="79"/>
      <c r="AF278" s="79"/>
      <c r="AG278" s="153"/>
      <c r="AH278" s="151"/>
      <c r="AI278" s="151"/>
      <c r="AJ278" s="164"/>
      <c r="AM278" t="b">
        <f>D278='15.02.2022 Смета'!D281</f>
        <v>1</v>
      </c>
      <c r="AN278" t="b">
        <f>F278='15.02.2022 Смета'!E281</f>
        <v>1</v>
      </c>
      <c r="AO278" t="b">
        <f>G278='15.02.2022 Смета'!F281</f>
        <v>1</v>
      </c>
      <c r="AP278" t="b">
        <f>H278='15.02.2022 Смета'!G281</f>
        <v>1</v>
      </c>
    </row>
    <row r="279" spans="1:42" ht="52.5" customHeight="1" x14ac:dyDescent="0.25">
      <c r="A279" s="108">
        <v>232</v>
      </c>
      <c r="B279" s="8" t="s">
        <v>68</v>
      </c>
      <c r="C279" s="21" t="s">
        <v>204</v>
      </c>
      <c r="D279" s="22" t="s">
        <v>180</v>
      </c>
      <c r="E279" s="21" t="s">
        <v>1027</v>
      </c>
      <c r="F279" s="35">
        <v>44821</v>
      </c>
      <c r="G279" s="35">
        <v>44822</v>
      </c>
      <c r="H279" s="21" t="s">
        <v>297</v>
      </c>
      <c r="I279" s="22" t="s">
        <v>786</v>
      </c>
      <c r="J279" s="35">
        <v>44821</v>
      </c>
      <c r="K279" s="35">
        <v>44822</v>
      </c>
      <c r="L279" s="10"/>
      <c r="M279" s="10">
        <v>3400</v>
      </c>
      <c r="N279" s="10">
        <f t="shared" si="35"/>
        <v>0</v>
      </c>
      <c r="O279" s="10"/>
      <c r="P279" s="10">
        <v>2900</v>
      </c>
      <c r="Q279" s="10">
        <f t="shared" si="36"/>
        <v>0</v>
      </c>
      <c r="R279" s="10"/>
      <c r="S279" s="10">
        <v>2800</v>
      </c>
      <c r="T279" s="10">
        <f t="shared" si="37"/>
        <v>0</v>
      </c>
      <c r="U279" s="10">
        <v>134</v>
      </c>
      <c r="V279" s="10">
        <v>150</v>
      </c>
      <c r="W279" s="10">
        <f t="shared" si="40"/>
        <v>20100</v>
      </c>
      <c r="X279" s="10">
        <v>134</v>
      </c>
      <c r="Y279" s="10">
        <v>150</v>
      </c>
      <c r="Z279" s="10">
        <f t="shared" si="41"/>
        <v>20100</v>
      </c>
      <c r="AA279" s="10">
        <v>134</v>
      </c>
      <c r="AB279" s="10">
        <v>150</v>
      </c>
      <c r="AC279" s="10">
        <f t="shared" si="42"/>
        <v>20100</v>
      </c>
      <c r="AD279" s="11">
        <v>402</v>
      </c>
      <c r="AE279" s="26">
        <v>7</v>
      </c>
      <c r="AF279" s="7">
        <f t="shared" si="39"/>
        <v>2814</v>
      </c>
      <c r="AG279" s="152">
        <v>1</v>
      </c>
      <c r="AH279" s="145">
        <f t="shared" si="43"/>
        <v>804</v>
      </c>
      <c r="AI279" s="139">
        <f t="shared" si="45"/>
        <v>63114</v>
      </c>
      <c r="AJ279" s="118">
        <f t="shared" si="44"/>
        <v>63114</v>
      </c>
      <c r="AM279" t="b">
        <f>D279='15.02.2022 Смета'!D282</f>
        <v>1</v>
      </c>
      <c r="AN279" t="b">
        <f>F279='15.02.2022 Смета'!E282</f>
        <v>1</v>
      </c>
      <c r="AO279" t="b">
        <f>G279='15.02.2022 Смета'!F282</f>
        <v>1</v>
      </c>
      <c r="AP279" t="b">
        <f>H279='15.02.2022 Смета'!G282</f>
        <v>1</v>
      </c>
    </row>
    <row r="280" spans="1:42" ht="15" customHeight="1" x14ac:dyDescent="0.25">
      <c r="A280" s="106"/>
      <c r="B280" s="96"/>
      <c r="C280" s="97"/>
      <c r="D280" s="179" t="s">
        <v>873</v>
      </c>
      <c r="E280" s="99"/>
      <c r="F280" s="99"/>
      <c r="G280" s="99"/>
      <c r="H280" s="99"/>
      <c r="I280" s="99"/>
      <c r="J280" s="99"/>
      <c r="K280" s="99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2"/>
      <c r="AE280" s="79"/>
      <c r="AF280" s="79"/>
      <c r="AG280" s="153"/>
      <c r="AH280" s="151"/>
      <c r="AI280" s="151"/>
      <c r="AJ280" s="164"/>
      <c r="AM280" t="b">
        <f>D280='15.02.2022 Смета'!D283</f>
        <v>1</v>
      </c>
      <c r="AN280" t="b">
        <f>F280='15.02.2022 Смета'!E283</f>
        <v>1</v>
      </c>
      <c r="AO280" t="b">
        <f>G280='15.02.2022 Смета'!F283</f>
        <v>1</v>
      </c>
      <c r="AP280" t="b">
        <f>H280='15.02.2022 Смета'!G283</f>
        <v>1</v>
      </c>
    </row>
    <row r="281" spans="1:42" ht="27" customHeight="1" x14ac:dyDescent="0.25">
      <c r="A281" s="108">
        <v>233</v>
      </c>
      <c r="B281" s="8" t="s">
        <v>197</v>
      </c>
      <c r="C281" s="21" t="s">
        <v>154</v>
      </c>
      <c r="D281" s="22" t="s">
        <v>173</v>
      </c>
      <c r="E281" s="21" t="s">
        <v>1029</v>
      </c>
      <c r="F281" s="35">
        <v>44724</v>
      </c>
      <c r="G281" s="35">
        <v>44724</v>
      </c>
      <c r="H281" s="21" t="s">
        <v>990</v>
      </c>
      <c r="I281" s="22" t="s">
        <v>414</v>
      </c>
      <c r="J281" s="35">
        <v>44724</v>
      </c>
      <c r="K281" s="35">
        <v>44724</v>
      </c>
      <c r="L281" s="10">
        <v>1</v>
      </c>
      <c r="M281" s="10">
        <v>3400</v>
      </c>
      <c r="N281" s="10">
        <f t="shared" si="35"/>
        <v>3400</v>
      </c>
      <c r="O281" s="10">
        <v>1</v>
      </c>
      <c r="P281" s="10">
        <v>2900</v>
      </c>
      <c r="Q281" s="10">
        <f t="shared" si="36"/>
        <v>2900</v>
      </c>
      <c r="R281" s="10">
        <v>1</v>
      </c>
      <c r="S281" s="10">
        <v>2800</v>
      </c>
      <c r="T281" s="10">
        <f t="shared" si="37"/>
        <v>2800</v>
      </c>
      <c r="U281" s="10">
        <v>13</v>
      </c>
      <c r="V281" s="10">
        <v>150</v>
      </c>
      <c r="W281" s="10">
        <f t="shared" si="40"/>
        <v>1950</v>
      </c>
      <c r="X281" s="10">
        <v>13</v>
      </c>
      <c r="Y281" s="10">
        <v>150</v>
      </c>
      <c r="Z281" s="10">
        <f t="shared" si="41"/>
        <v>1950</v>
      </c>
      <c r="AA281" s="10">
        <v>13</v>
      </c>
      <c r="AB281" s="10">
        <v>150</v>
      </c>
      <c r="AC281" s="10">
        <f t="shared" si="42"/>
        <v>1950</v>
      </c>
      <c r="AD281" s="11">
        <v>39</v>
      </c>
      <c r="AE281" s="26">
        <v>7</v>
      </c>
      <c r="AF281" s="7">
        <f t="shared" si="39"/>
        <v>273</v>
      </c>
      <c r="AG281" s="152">
        <v>1</v>
      </c>
      <c r="AH281" s="145">
        <f t="shared" si="43"/>
        <v>81</v>
      </c>
      <c r="AI281" s="139">
        <f t="shared" si="45"/>
        <v>15223</v>
      </c>
      <c r="AJ281" s="118">
        <f t="shared" si="44"/>
        <v>15223</v>
      </c>
      <c r="AM281" t="b">
        <f>D281='15.02.2022 Смета'!D284</f>
        <v>1</v>
      </c>
      <c r="AN281" t="b">
        <f>F281='15.02.2022 Смета'!E284</f>
        <v>1</v>
      </c>
      <c r="AO281" t="b">
        <f>G281='15.02.2022 Смета'!F284</f>
        <v>1</v>
      </c>
      <c r="AP281" t="b">
        <f>H281='15.02.2022 Смета'!G284</f>
        <v>0</v>
      </c>
    </row>
    <row r="282" spans="1:42" x14ac:dyDescent="0.25">
      <c r="A282" s="106"/>
      <c r="B282" s="96"/>
      <c r="C282" s="97"/>
      <c r="D282" s="179" t="s">
        <v>874</v>
      </c>
      <c r="E282" s="99"/>
      <c r="F282" s="99"/>
      <c r="G282" s="99"/>
      <c r="H282" s="99"/>
      <c r="I282" s="99"/>
      <c r="J282" s="99"/>
      <c r="K282" s="99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2"/>
      <c r="AE282" s="79"/>
      <c r="AF282" s="79"/>
      <c r="AG282" s="153"/>
      <c r="AH282" s="151"/>
      <c r="AI282" s="151"/>
      <c r="AJ282" s="164"/>
      <c r="AM282" t="b">
        <f>D282='15.02.2022 Смета'!D285</f>
        <v>1</v>
      </c>
      <c r="AN282" t="b">
        <f>F282='15.02.2022 Смета'!E285</f>
        <v>1</v>
      </c>
      <c r="AO282" t="b">
        <f>G282='15.02.2022 Смета'!F285</f>
        <v>1</v>
      </c>
      <c r="AP282" t="b">
        <f>H282='15.02.2022 Смета'!G285</f>
        <v>1</v>
      </c>
    </row>
    <row r="283" spans="1:42" ht="27" customHeight="1" x14ac:dyDescent="0.25">
      <c r="A283" s="108">
        <v>234</v>
      </c>
      <c r="B283" s="8" t="s">
        <v>207</v>
      </c>
      <c r="C283" s="21" t="s">
        <v>118</v>
      </c>
      <c r="D283" s="22" t="s">
        <v>613</v>
      </c>
      <c r="E283" s="21" t="s">
        <v>507</v>
      </c>
      <c r="F283" s="35">
        <v>44587</v>
      </c>
      <c r="G283" s="35">
        <v>44591</v>
      </c>
      <c r="H283" s="21" t="s">
        <v>1091</v>
      </c>
      <c r="I283" s="22" t="s">
        <v>507</v>
      </c>
      <c r="J283" s="35">
        <v>44587</v>
      </c>
      <c r="K283" s="35">
        <v>44591</v>
      </c>
      <c r="L283" s="10"/>
      <c r="M283" s="10">
        <v>3400</v>
      </c>
      <c r="N283" s="10">
        <f t="shared" ref="N283:N365" si="46">L283*M283</f>
        <v>0</v>
      </c>
      <c r="O283" s="10"/>
      <c r="P283" s="10">
        <v>2900</v>
      </c>
      <c r="Q283" s="10">
        <f t="shared" ref="Q283:Q365" si="47">O283*P283</f>
        <v>0</v>
      </c>
      <c r="R283" s="10"/>
      <c r="S283" s="10">
        <v>2800</v>
      </c>
      <c r="T283" s="10">
        <f t="shared" ref="T283:T365" si="48">R283*S283</f>
        <v>0</v>
      </c>
      <c r="U283" s="10">
        <v>80</v>
      </c>
      <c r="V283" s="10">
        <v>150</v>
      </c>
      <c r="W283" s="10">
        <f t="shared" si="40"/>
        <v>12000</v>
      </c>
      <c r="X283" s="10">
        <v>85</v>
      </c>
      <c r="Y283" s="10">
        <v>150</v>
      </c>
      <c r="Z283" s="10">
        <f t="shared" si="41"/>
        <v>12750</v>
      </c>
      <c r="AA283" s="10">
        <v>160</v>
      </c>
      <c r="AB283" s="10">
        <v>150</v>
      </c>
      <c r="AC283" s="10">
        <f t="shared" si="42"/>
        <v>24000</v>
      </c>
      <c r="AD283" s="11"/>
      <c r="AE283" s="26">
        <v>7</v>
      </c>
      <c r="AF283" s="7">
        <f t="shared" si="39"/>
        <v>0</v>
      </c>
      <c r="AG283" s="152">
        <v>1</v>
      </c>
      <c r="AH283" s="139">
        <f t="shared" si="43"/>
        <v>325</v>
      </c>
      <c r="AI283" s="139">
        <f t="shared" si="45"/>
        <v>48750</v>
      </c>
      <c r="AJ283" s="109">
        <f t="shared" si="44"/>
        <v>48750</v>
      </c>
      <c r="AM283" t="b">
        <f>D283='15.02.2022 Смета'!D286</f>
        <v>1</v>
      </c>
      <c r="AN283" t="b">
        <f>F283='15.02.2022 Смета'!E286</f>
        <v>1</v>
      </c>
      <c r="AO283" t="b">
        <f>G283='15.02.2022 Смета'!F286</f>
        <v>1</v>
      </c>
      <c r="AP283" t="b">
        <f>H283='15.02.2022 Смета'!G286</f>
        <v>0</v>
      </c>
    </row>
    <row r="284" spans="1:42" ht="15" customHeight="1" x14ac:dyDescent="0.25">
      <c r="A284" s="106"/>
      <c r="B284" s="96"/>
      <c r="C284" s="97"/>
      <c r="D284" s="179" t="s">
        <v>875</v>
      </c>
      <c r="E284" s="99"/>
      <c r="F284" s="99"/>
      <c r="G284" s="99"/>
      <c r="H284" s="99"/>
      <c r="I284" s="99"/>
      <c r="J284" s="99"/>
      <c r="K284" s="99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2"/>
      <c r="AE284" s="79"/>
      <c r="AF284" s="79"/>
      <c r="AG284" s="153"/>
      <c r="AH284" s="151"/>
      <c r="AI284" s="151"/>
      <c r="AJ284" s="164"/>
      <c r="AM284" t="b">
        <f>D284='15.02.2022 Смета'!D287</f>
        <v>1</v>
      </c>
      <c r="AN284" t="b">
        <f>F284='15.02.2022 Смета'!E287</f>
        <v>1</v>
      </c>
      <c r="AO284" t="b">
        <f>G284='15.02.2022 Смета'!F287</f>
        <v>1</v>
      </c>
      <c r="AP284" t="b">
        <f>H284='15.02.2022 Смета'!G287</f>
        <v>1</v>
      </c>
    </row>
    <row r="285" spans="1:42" ht="16.149999999999999" customHeight="1" x14ac:dyDescent="0.25">
      <c r="A285" s="108">
        <v>235</v>
      </c>
      <c r="B285" s="8" t="s">
        <v>181</v>
      </c>
      <c r="C285" s="21" t="s">
        <v>182</v>
      </c>
      <c r="D285" s="22" t="s">
        <v>434</v>
      </c>
      <c r="E285" s="21" t="s">
        <v>461</v>
      </c>
      <c r="F285" s="35">
        <v>44611</v>
      </c>
      <c r="G285" s="35">
        <v>44612</v>
      </c>
      <c r="H285" s="21" t="s">
        <v>312</v>
      </c>
      <c r="I285" s="22" t="s">
        <v>461</v>
      </c>
      <c r="J285" s="35">
        <v>44611</v>
      </c>
      <c r="K285" s="35">
        <v>44612</v>
      </c>
      <c r="L285" s="10"/>
      <c r="M285" s="10">
        <v>3400</v>
      </c>
      <c r="N285" s="10">
        <f t="shared" si="46"/>
        <v>0</v>
      </c>
      <c r="O285" s="10"/>
      <c r="P285" s="10">
        <v>2900</v>
      </c>
      <c r="Q285" s="10">
        <f t="shared" si="47"/>
        <v>0</v>
      </c>
      <c r="R285" s="10"/>
      <c r="S285" s="10">
        <v>2800</v>
      </c>
      <c r="T285" s="10">
        <f t="shared" si="48"/>
        <v>0</v>
      </c>
      <c r="U285" s="10">
        <v>18</v>
      </c>
      <c r="V285" s="10">
        <v>150</v>
      </c>
      <c r="W285" s="10">
        <f t="shared" si="40"/>
        <v>2700</v>
      </c>
      <c r="X285" s="10">
        <v>18</v>
      </c>
      <c r="Y285" s="10">
        <v>150</v>
      </c>
      <c r="Z285" s="10">
        <f t="shared" si="41"/>
        <v>2700</v>
      </c>
      <c r="AA285" s="10">
        <v>18</v>
      </c>
      <c r="AB285" s="10">
        <v>150</v>
      </c>
      <c r="AC285" s="10">
        <f t="shared" si="42"/>
        <v>2700</v>
      </c>
      <c r="AD285" s="11"/>
      <c r="AE285" s="26">
        <v>7</v>
      </c>
      <c r="AF285" s="7">
        <f t="shared" si="39"/>
        <v>0</v>
      </c>
      <c r="AG285" s="152">
        <v>1</v>
      </c>
      <c r="AH285" s="139">
        <f t="shared" si="43"/>
        <v>54</v>
      </c>
      <c r="AI285" s="139">
        <f t="shared" si="45"/>
        <v>8100</v>
      </c>
      <c r="AJ285" s="109">
        <f t="shared" si="44"/>
        <v>8100</v>
      </c>
      <c r="AM285" t="b">
        <f>D285='15.02.2022 Смета'!D288</f>
        <v>1</v>
      </c>
      <c r="AN285" t="b">
        <f>F285='15.02.2022 Смета'!E288</f>
        <v>1</v>
      </c>
      <c r="AO285" t="b">
        <f>G285='15.02.2022 Смета'!F288</f>
        <v>1</v>
      </c>
      <c r="AP285" t="b">
        <f>H285='15.02.2022 Смета'!G288</f>
        <v>1</v>
      </c>
    </row>
    <row r="286" spans="1:42" ht="16.149999999999999" customHeight="1" x14ac:dyDescent="0.25">
      <c r="A286" s="108">
        <v>236</v>
      </c>
      <c r="B286" s="8" t="s">
        <v>181</v>
      </c>
      <c r="C286" s="21" t="s">
        <v>182</v>
      </c>
      <c r="D286" s="22" t="s">
        <v>614</v>
      </c>
      <c r="E286" s="21" t="s">
        <v>340</v>
      </c>
      <c r="F286" s="35">
        <v>44654</v>
      </c>
      <c r="G286" s="35">
        <v>44654</v>
      </c>
      <c r="H286" s="21" t="s">
        <v>305</v>
      </c>
      <c r="I286" s="22" t="s">
        <v>340</v>
      </c>
      <c r="J286" s="35">
        <v>44654</v>
      </c>
      <c r="K286" s="35">
        <v>44654</v>
      </c>
      <c r="L286" s="10"/>
      <c r="M286" s="10">
        <v>3400</v>
      </c>
      <c r="N286" s="10">
        <f t="shared" si="46"/>
        <v>0</v>
      </c>
      <c r="O286" s="10"/>
      <c r="P286" s="10">
        <v>2900</v>
      </c>
      <c r="Q286" s="10">
        <f t="shared" si="47"/>
        <v>0</v>
      </c>
      <c r="R286" s="10"/>
      <c r="S286" s="10">
        <v>2800</v>
      </c>
      <c r="T286" s="10">
        <f t="shared" si="48"/>
        <v>0</v>
      </c>
      <c r="U286" s="10">
        <v>18</v>
      </c>
      <c r="V286" s="10">
        <v>150</v>
      </c>
      <c r="W286" s="10">
        <f t="shared" si="40"/>
        <v>2700</v>
      </c>
      <c r="X286" s="10">
        <v>18</v>
      </c>
      <c r="Y286" s="10">
        <v>150</v>
      </c>
      <c r="Z286" s="10">
        <f t="shared" si="41"/>
        <v>2700</v>
      </c>
      <c r="AA286" s="10">
        <v>18</v>
      </c>
      <c r="AB286" s="10">
        <v>150</v>
      </c>
      <c r="AC286" s="10">
        <f t="shared" si="42"/>
        <v>2700</v>
      </c>
      <c r="AD286" s="11"/>
      <c r="AE286" s="26">
        <v>7</v>
      </c>
      <c r="AF286" s="7">
        <f t="shared" si="39"/>
        <v>0</v>
      </c>
      <c r="AG286" s="152">
        <v>1</v>
      </c>
      <c r="AH286" s="139">
        <f t="shared" si="43"/>
        <v>54</v>
      </c>
      <c r="AI286" s="139">
        <f t="shared" si="45"/>
        <v>8100</v>
      </c>
      <c r="AJ286" s="109">
        <f t="shared" si="44"/>
        <v>8100</v>
      </c>
      <c r="AM286" t="b">
        <f>D286='15.02.2022 Смета'!D289</f>
        <v>1</v>
      </c>
      <c r="AN286" t="b">
        <f>F286='15.02.2022 Смета'!E289</f>
        <v>1</v>
      </c>
      <c r="AO286" t="b">
        <f>G286='15.02.2022 Смета'!F289</f>
        <v>1</v>
      </c>
      <c r="AP286" t="b">
        <f>H286='15.02.2022 Смета'!G289</f>
        <v>1</v>
      </c>
    </row>
    <row r="287" spans="1:42" ht="16.149999999999999" customHeight="1" x14ac:dyDescent="0.25">
      <c r="A287" s="108">
        <v>237</v>
      </c>
      <c r="B287" s="8" t="s">
        <v>181</v>
      </c>
      <c r="C287" s="21" t="s">
        <v>182</v>
      </c>
      <c r="D287" s="22" t="s">
        <v>183</v>
      </c>
      <c r="E287" s="21" t="s">
        <v>461</v>
      </c>
      <c r="F287" s="35">
        <v>44752</v>
      </c>
      <c r="G287" s="35">
        <v>44752</v>
      </c>
      <c r="H287" s="21" t="s">
        <v>787</v>
      </c>
      <c r="I287" s="22" t="s">
        <v>461</v>
      </c>
      <c r="J287" s="35">
        <v>44752</v>
      </c>
      <c r="K287" s="35">
        <v>44752</v>
      </c>
      <c r="L287" s="10"/>
      <c r="M287" s="10">
        <v>3400</v>
      </c>
      <c r="N287" s="10">
        <f t="shared" si="46"/>
        <v>0</v>
      </c>
      <c r="O287" s="10"/>
      <c r="P287" s="10">
        <v>2900</v>
      </c>
      <c r="Q287" s="10">
        <f t="shared" si="47"/>
        <v>0</v>
      </c>
      <c r="R287" s="10"/>
      <c r="S287" s="10">
        <v>2800</v>
      </c>
      <c r="T287" s="10">
        <f t="shared" si="48"/>
        <v>0</v>
      </c>
      <c r="U287" s="10">
        <v>22</v>
      </c>
      <c r="V287" s="10">
        <v>150</v>
      </c>
      <c r="W287" s="10">
        <f t="shared" si="40"/>
        <v>3300</v>
      </c>
      <c r="X287" s="10">
        <v>22</v>
      </c>
      <c r="Y287" s="10">
        <v>150</v>
      </c>
      <c r="Z287" s="10">
        <f t="shared" si="41"/>
        <v>3300</v>
      </c>
      <c r="AA287" s="10">
        <v>22</v>
      </c>
      <c r="AB287" s="10">
        <v>150</v>
      </c>
      <c r="AC287" s="10">
        <f t="shared" si="42"/>
        <v>3300</v>
      </c>
      <c r="AD287" s="11">
        <v>66</v>
      </c>
      <c r="AE287" s="26">
        <v>7</v>
      </c>
      <c r="AF287" s="7">
        <f t="shared" si="39"/>
        <v>462</v>
      </c>
      <c r="AG287" s="152">
        <v>1</v>
      </c>
      <c r="AH287" s="139">
        <f t="shared" si="43"/>
        <v>132</v>
      </c>
      <c r="AI287" s="139">
        <f t="shared" si="45"/>
        <v>10362</v>
      </c>
      <c r="AJ287" s="109">
        <f t="shared" si="44"/>
        <v>10362</v>
      </c>
      <c r="AM287" t="b">
        <f>D287='15.02.2022 Смета'!D290</f>
        <v>1</v>
      </c>
      <c r="AN287" t="b">
        <f>F287='15.02.2022 Смета'!E290</f>
        <v>1</v>
      </c>
      <c r="AO287" t="b">
        <f>G287='15.02.2022 Смета'!F290</f>
        <v>1</v>
      </c>
      <c r="AP287" t="b">
        <f>H287='15.02.2022 Смета'!G290</f>
        <v>1</v>
      </c>
    </row>
    <row r="288" spans="1:42" ht="14.65" customHeight="1" x14ac:dyDescent="0.25">
      <c r="A288" s="106"/>
      <c r="B288" s="96"/>
      <c r="C288" s="97"/>
      <c r="D288" s="179" t="s">
        <v>876</v>
      </c>
      <c r="E288" s="99"/>
      <c r="F288" s="99"/>
      <c r="G288" s="99"/>
      <c r="H288" s="99"/>
      <c r="I288" s="99"/>
      <c r="J288" s="99"/>
      <c r="K288" s="99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2"/>
      <c r="AE288" s="79"/>
      <c r="AF288" s="79"/>
      <c r="AG288" s="153"/>
      <c r="AH288" s="151"/>
      <c r="AI288" s="151"/>
      <c r="AJ288" s="164"/>
      <c r="AM288" t="b">
        <f>D288='15.02.2022 Смета'!D291</f>
        <v>1</v>
      </c>
      <c r="AN288" t="b">
        <f>F288='15.02.2022 Смета'!E291</f>
        <v>1</v>
      </c>
      <c r="AO288" t="b">
        <f>G288='15.02.2022 Смета'!F291</f>
        <v>1</v>
      </c>
      <c r="AP288" t="b">
        <f>H288='15.02.2022 Смета'!G291</f>
        <v>1</v>
      </c>
    </row>
    <row r="289" spans="1:42" ht="38.25" x14ac:dyDescent="0.25">
      <c r="A289" s="108">
        <v>238</v>
      </c>
      <c r="B289" s="8" t="s">
        <v>191</v>
      </c>
      <c r="C289" s="21" t="s">
        <v>293</v>
      </c>
      <c r="D289" s="22" t="s">
        <v>1092</v>
      </c>
      <c r="E289" s="21" t="s">
        <v>485</v>
      </c>
      <c r="F289" s="35" t="s">
        <v>788</v>
      </c>
      <c r="G289" s="35" t="s">
        <v>789</v>
      </c>
      <c r="H289" s="21" t="s">
        <v>1031</v>
      </c>
      <c r="I289" s="22" t="s">
        <v>485</v>
      </c>
      <c r="J289" s="35" t="s">
        <v>788</v>
      </c>
      <c r="K289" s="35" t="s">
        <v>789</v>
      </c>
      <c r="L289" s="10"/>
      <c r="M289" s="10">
        <v>3400</v>
      </c>
      <c r="N289" s="10">
        <f t="shared" si="46"/>
        <v>0</v>
      </c>
      <c r="O289" s="10"/>
      <c r="P289" s="10">
        <v>2900</v>
      </c>
      <c r="Q289" s="10">
        <f t="shared" si="47"/>
        <v>0</v>
      </c>
      <c r="R289" s="10"/>
      <c r="S289" s="10">
        <v>2800</v>
      </c>
      <c r="T289" s="10">
        <f t="shared" si="48"/>
        <v>0</v>
      </c>
      <c r="U289" s="10">
        <v>20</v>
      </c>
      <c r="V289" s="10">
        <v>150</v>
      </c>
      <c r="W289" s="10">
        <f t="shared" si="40"/>
        <v>3000</v>
      </c>
      <c r="X289" s="10">
        <v>20</v>
      </c>
      <c r="Y289" s="10">
        <v>150</v>
      </c>
      <c r="Z289" s="10">
        <f t="shared" si="41"/>
        <v>3000</v>
      </c>
      <c r="AA289" s="10">
        <v>20</v>
      </c>
      <c r="AB289" s="10">
        <v>150</v>
      </c>
      <c r="AC289" s="10">
        <f t="shared" si="42"/>
        <v>3000</v>
      </c>
      <c r="AD289" s="11">
        <v>60</v>
      </c>
      <c r="AE289" s="26">
        <v>7</v>
      </c>
      <c r="AF289" s="7">
        <f t="shared" si="39"/>
        <v>420</v>
      </c>
      <c r="AG289" s="152">
        <v>1</v>
      </c>
      <c r="AH289" s="139">
        <f t="shared" si="43"/>
        <v>120</v>
      </c>
      <c r="AI289" s="139">
        <f t="shared" si="45"/>
        <v>9420</v>
      </c>
      <c r="AJ289" s="109">
        <f t="shared" si="44"/>
        <v>9420</v>
      </c>
      <c r="AM289" t="b">
        <f>D289='15.02.2022 Смета'!D292</f>
        <v>0</v>
      </c>
      <c r="AN289" t="b">
        <f>F289='15.02.2022 Смета'!E292</f>
        <v>1</v>
      </c>
      <c r="AO289" t="b">
        <f>G289='15.02.2022 Смета'!F292</f>
        <v>1</v>
      </c>
      <c r="AP289" t="b">
        <f>H289='15.02.2022 Смета'!G292</f>
        <v>0</v>
      </c>
    </row>
    <row r="290" spans="1:42" ht="16.149999999999999" customHeight="1" x14ac:dyDescent="0.25">
      <c r="A290" s="108">
        <v>239</v>
      </c>
      <c r="B290" s="8" t="s">
        <v>191</v>
      </c>
      <c r="C290" s="21" t="s">
        <v>293</v>
      </c>
      <c r="D290" s="22" t="s">
        <v>538</v>
      </c>
      <c r="E290" s="21" t="s">
        <v>1032</v>
      </c>
      <c r="F290" s="35">
        <v>44680</v>
      </c>
      <c r="G290" s="35">
        <v>44684</v>
      </c>
      <c r="H290" s="21" t="s">
        <v>309</v>
      </c>
      <c r="I290" s="22" t="s">
        <v>539</v>
      </c>
      <c r="J290" s="35">
        <v>44680</v>
      </c>
      <c r="K290" s="35">
        <v>44684</v>
      </c>
      <c r="L290" s="28"/>
      <c r="M290" s="10">
        <v>3400</v>
      </c>
      <c r="N290" s="10">
        <f t="shared" si="46"/>
        <v>0</v>
      </c>
      <c r="O290" s="28"/>
      <c r="P290" s="10">
        <v>2900</v>
      </c>
      <c r="Q290" s="10">
        <f t="shared" si="47"/>
        <v>0</v>
      </c>
      <c r="R290" s="28"/>
      <c r="S290" s="10">
        <v>2800</v>
      </c>
      <c r="T290" s="10">
        <f t="shared" si="48"/>
        <v>0</v>
      </c>
      <c r="U290" s="29">
        <v>2</v>
      </c>
      <c r="V290" s="10">
        <v>150</v>
      </c>
      <c r="W290" s="10">
        <f t="shared" si="40"/>
        <v>300</v>
      </c>
      <c r="X290" s="29">
        <v>2</v>
      </c>
      <c r="Y290" s="10">
        <v>150</v>
      </c>
      <c r="Z290" s="10">
        <f t="shared" si="41"/>
        <v>300</v>
      </c>
      <c r="AA290" s="29">
        <v>2</v>
      </c>
      <c r="AB290" s="10">
        <v>150</v>
      </c>
      <c r="AC290" s="10">
        <f t="shared" si="42"/>
        <v>300</v>
      </c>
      <c r="AD290" s="29">
        <v>6</v>
      </c>
      <c r="AE290" s="26">
        <v>7</v>
      </c>
      <c r="AF290" s="7">
        <f t="shared" si="39"/>
        <v>42</v>
      </c>
      <c r="AG290" s="152">
        <v>1</v>
      </c>
      <c r="AH290" s="139">
        <f t="shared" si="43"/>
        <v>12</v>
      </c>
      <c r="AI290" s="139">
        <f t="shared" si="45"/>
        <v>942</v>
      </c>
      <c r="AJ290" s="109">
        <f t="shared" si="44"/>
        <v>942</v>
      </c>
      <c r="AM290" t="b">
        <f>D290='15.02.2022 Смета'!D293</f>
        <v>1</v>
      </c>
      <c r="AN290" t="b">
        <f>F290='15.02.2022 Смета'!E293</f>
        <v>1</v>
      </c>
      <c r="AO290" t="b">
        <f>G290='15.02.2022 Смета'!F293</f>
        <v>1</v>
      </c>
      <c r="AP290" t="b">
        <f>H290='15.02.2022 Смета'!G293</f>
        <v>1</v>
      </c>
    </row>
    <row r="291" spans="1:42" ht="52.9" customHeight="1" x14ac:dyDescent="0.25">
      <c r="A291" s="108">
        <v>240</v>
      </c>
      <c r="B291" s="8" t="s">
        <v>191</v>
      </c>
      <c r="C291" s="21" t="s">
        <v>293</v>
      </c>
      <c r="D291" s="22" t="s">
        <v>1093</v>
      </c>
      <c r="E291" s="21" t="s">
        <v>450</v>
      </c>
      <c r="F291" s="35" t="s">
        <v>791</v>
      </c>
      <c r="G291" s="35" t="s">
        <v>792</v>
      </c>
      <c r="H291" s="21" t="s">
        <v>336</v>
      </c>
      <c r="I291" s="22" t="s">
        <v>450</v>
      </c>
      <c r="J291" s="35" t="s">
        <v>791</v>
      </c>
      <c r="K291" s="35" t="s">
        <v>792</v>
      </c>
      <c r="L291" s="10"/>
      <c r="M291" s="10">
        <v>3400</v>
      </c>
      <c r="N291" s="10">
        <f t="shared" si="46"/>
        <v>0</v>
      </c>
      <c r="O291" s="10"/>
      <c r="P291" s="10">
        <v>2900</v>
      </c>
      <c r="Q291" s="10">
        <f t="shared" si="47"/>
        <v>0</v>
      </c>
      <c r="R291" s="10"/>
      <c r="S291" s="10">
        <v>2800</v>
      </c>
      <c r="T291" s="10">
        <f t="shared" si="48"/>
        <v>0</v>
      </c>
      <c r="U291" s="10">
        <v>9</v>
      </c>
      <c r="V291" s="10">
        <v>150</v>
      </c>
      <c r="W291" s="10">
        <f t="shared" si="40"/>
        <v>1350</v>
      </c>
      <c r="X291" s="10">
        <v>9</v>
      </c>
      <c r="Y291" s="10">
        <v>150</v>
      </c>
      <c r="Z291" s="10">
        <f t="shared" si="41"/>
        <v>1350</v>
      </c>
      <c r="AA291" s="10">
        <v>9</v>
      </c>
      <c r="AB291" s="10">
        <v>150</v>
      </c>
      <c r="AC291" s="10">
        <f t="shared" si="42"/>
        <v>1350</v>
      </c>
      <c r="AD291" s="11">
        <v>27</v>
      </c>
      <c r="AE291" s="26">
        <v>7</v>
      </c>
      <c r="AF291" s="7">
        <f t="shared" si="39"/>
        <v>189</v>
      </c>
      <c r="AG291" s="152">
        <v>1</v>
      </c>
      <c r="AH291" s="139">
        <f t="shared" si="43"/>
        <v>54</v>
      </c>
      <c r="AI291" s="139">
        <f t="shared" si="45"/>
        <v>4239</v>
      </c>
      <c r="AJ291" s="109">
        <f t="shared" si="44"/>
        <v>4239</v>
      </c>
      <c r="AM291" t="b">
        <f>D291='15.02.2022 Смета'!D294</f>
        <v>0</v>
      </c>
      <c r="AN291" t="b">
        <f>F291='15.02.2022 Смета'!E294</f>
        <v>1</v>
      </c>
      <c r="AO291" t="b">
        <f>G291='15.02.2022 Смета'!F294</f>
        <v>1</v>
      </c>
      <c r="AP291" t="b">
        <f>H291='15.02.2022 Смета'!G294</f>
        <v>1</v>
      </c>
    </row>
    <row r="292" spans="1:42" ht="51" x14ac:dyDescent="0.25">
      <c r="A292" s="108">
        <v>241</v>
      </c>
      <c r="B292" s="8" t="s">
        <v>191</v>
      </c>
      <c r="C292" s="21" t="s">
        <v>293</v>
      </c>
      <c r="D292" s="22" t="s">
        <v>1094</v>
      </c>
      <c r="E292" s="21" t="s">
        <v>417</v>
      </c>
      <c r="F292" s="35" t="s">
        <v>794</v>
      </c>
      <c r="G292" s="35" t="s">
        <v>795</v>
      </c>
      <c r="H292" s="21" t="s">
        <v>336</v>
      </c>
      <c r="I292" s="38" t="s">
        <v>417</v>
      </c>
      <c r="J292" s="35" t="s">
        <v>794</v>
      </c>
      <c r="K292" s="35" t="s">
        <v>795</v>
      </c>
      <c r="L292" s="10"/>
      <c r="M292" s="10">
        <v>3400</v>
      </c>
      <c r="N292" s="10">
        <f t="shared" si="46"/>
        <v>0</v>
      </c>
      <c r="O292" s="10"/>
      <c r="P292" s="10">
        <v>2900</v>
      </c>
      <c r="Q292" s="10">
        <f t="shared" si="47"/>
        <v>0</v>
      </c>
      <c r="R292" s="10"/>
      <c r="S292" s="10">
        <v>2800</v>
      </c>
      <c r="T292" s="10">
        <f t="shared" si="48"/>
        <v>0</v>
      </c>
      <c r="U292" s="10">
        <v>9</v>
      </c>
      <c r="V292" s="10">
        <v>150</v>
      </c>
      <c r="W292" s="10">
        <f t="shared" si="40"/>
        <v>1350</v>
      </c>
      <c r="X292" s="10">
        <v>9</v>
      </c>
      <c r="Y292" s="10">
        <v>150</v>
      </c>
      <c r="Z292" s="10">
        <f t="shared" si="41"/>
        <v>1350</v>
      </c>
      <c r="AA292" s="10">
        <v>9</v>
      </c>
      <c r="AB292" s="10">
        <v>150</v>
      </c>
      <c r="AC292" s="10">
        <f t="shared" si="42"/>
        <v>1350</v>
      </c>
      <c r="AD292" s="11">
        <v>27</v>
      </c>
      <c r="AE292" s="26">
        <v>7</v>
      </c>
      <c r="AF292" s="7">
        <f t="shared" si="39"/>
        <v>189</v>
      </c>
      <c r="AG292" s="152">
        <v>1</v>
      </c>
      <c r="AH292" s="139">
        <f t="shared" si="43"/>
        <v>54</v>
      </c>
      <c r="AI292" s="139">
        <f t="shared" si="45"/>
        <v>4239</v>
      </c>
      <c r="AJ292" s="109">
        <f t="shared" si="44"/>
        <v>4239</v>
      </c>
      <c r="AM292" t="b">
        <f>D292='15.02.2022 Смета'!D295</f>
        <v>0</v>
      </c>
      <c r="AN292" t="b">
        <f>F292='15.02.2022 Смета'!E295</f>
        <v>1</v>
      </c>
      <c r="AO292" t="b">
        <f>G292='15.02.2022 Смета'!F295</f>
        <v>1</v>
      </c>
      <c r="AP292" t="b">
        <f>H292='15.02.2022 Смета'!G295</f>
        <v>1</v>
      </c>
    </row>
    <row r="293" spans="1:42" ht="16.149999999999999" customHeight="1" x14ac:dyDescent="0.25">
      <c r="A293" s="108">
        <v>242</v>
      </c>
      <c r="B293" s="8" t="s">
        <v>191</v>
      </c>
      <c r="C293" s="21" t="s">
        <v>293</v>
      </c>
      <c r="D293" s="22" t="s">
        <v>540</v>
      </c>
      <c r="E293" s="21" t="s">
        <v>1035</v>
      </c>
      <c r="F293" s="35">
        <v>44709</v>
      </c>
      <c r="G293" s="35">
        <v>44709</v>
      </c>
      <c r="H293" s="21" t="s">
        <v>541</v>
      </c>
      <c r="I293" s="22" t="s">
        <v>796</v>
      </c>
      <c r="J293" s="35">
        <v>44709</v>
      </c>
      <c r="K293" s="35">
        <v>44709</v>
      </c>
      <c r="L293" s="28"/>
      <c r="M293" s="10">
        <v>3400</v>
      </c>
      <c r="N293" s="10">
        <f t="shared" si="46"/>
        <v>0</v>
      </c>
      <c r="O293" s="28"/>
      <c r="P293" s="10">
        <v>2900</v>
      </c>
      <c r="Q293" s="10">
        <f t="shared" si="47"/>
        <v>0</v>
      </c>
      <c r="R293" s="28"/>
      <c r="S293" s="10">
        <v>2800</v>
      </c>
      <c r="T293" s="10">
        <f t="shared" si="48"/>
        <v>0</v>
      </c>
      <c r="U293" s="29">
        <v>1</v>
      </c>
      <c r="V293" s="10">
        <v>150</v>
      </c>
      <c r="W293" s="10">
        <f t="shared" si="40"/>
        <v>150</v>
      </c>
      <c r="X293" s="29">
        <v>1</v>
      </c>
      <c r="Y293" s="10">
        <v>150</v>
      </c>
      <c r="Z293" s="10">
        <f t="shared" si="41"/>
        <v>150</v>
      </c>
      <c r="AA293" s="29">
        <v>1</v>
      </c>
      <c r="AB293" s="10">
        <v>150</v>
      </c>
      <c r="AC293" s="10">
        <f t="shared" si="42"/>
        <v>150</v>
      </c>
      <c r="AD293" s="29">
        <v>3</v>
      </c>
      <c r="AE293" s="26">
        <v>7</v>
      </c>
      <c r="AF293" s="7">
        <f t="shared" si="39"/>
        <v>21</v>
      </c>
      <c r="AG293" s="152">
        <v>1</v>
      </c>
      <c r="AH293" s="139">
        <f t="shared" si="43"/>
        <v>6</v>
      </c>
      <c r="AI293" s="139">
        <f t="shared" si="45"/>
        <v>471</v>
      </c>
      <c r="AJ293" s="109">
        <f t="shared" si="44"/>
        <v>471</v>
      </c>
      <c r="AM293" t="b">
        <f>D293='15.02.2022 Смета'!D296</f>
        <v>1</v>
      </c>
      <c r="AN293" t="b">
        <f>F293='15.02.2022 Смета'!E296</f>
        <v>1</v>
      </c>
      <c r="AO293" t="b">
        <f>G293='15.02.2022 Смета'!F296</f>
        <v>1</v>
      </c>
      <c r="AP293" t="b">
        <f>H293='15.02.2022 Смета'!G296</f>
        <v>1</v>
      </c>
    </row>
    <row r="294" spans="1:42" ht="16.149999999999999" customHeight="1" x14ac:dyDescent="0.25">
      <c r="A294" s="108">
        <v>243</v>
      </c>
      <c r="B294" s="8" t="s">
        <v>191</v>
      </c>
      <c r="C294" s="21" t="s">
        <v>293</v>
      </c>
      <c r="D294" s="22" t="s">
        <v>542</v>
      </c>
      <c r="E294" s="21" t="s">
        <v>1032</v>
      </c>
      <c r="F294" s="35">
        <v>44709</v>
      </c>
      <c r="G294" s="35">
        <v>44709</v>
      </c>
      <c r="H294" s="21" t="s">
        <v>541</v>
      </c>
      <c r="I294" s="22" t="s">
        <v>539</v>
      </c>
      <c r="J294" s="35">
        <v>44709</v>
      </c>
      <c r="K294" s="35">
        <v>44709</v>
      </c>
      <c r="L294" s="28"/>
      <c r="M294" s="10">
        <v>3400</v>
      </c>
      <c r="N294" s="10">
        <f t="shared" si="46"/>
        <v>0</v>
      </c>
      <c r="O294" s="28"/>
      <c r="P294" s="10">
        <v>2900</v>
      </c>
      <c r="Q294" s="10">
        <f t="shared" si="47"/>
        <v>0</v>
      </c>
      <c r="R294" s="28"/>
      <c r="S294" s="10">
        <v>2800</v>
      </c>
      <c r="T294" s="10">
        <f t="shared" si="48"/>
        <v>0</v>
      </c>
      <c r="U294" s="29">
        <v>2</v>
      </c>
      <c r="V294" s="10">
        <v>150</v>
      </c>
      <c r="W294" s="10">
        <f t="shared" si="40"/>
        <v>300</v>
      </c>
      <c r="X294" s="29">
        <v>2</v>
      </c>
      <c r="Y294" s="10">
        <v>150</v>
      </c>
      <c r="Z294" s="10">
        <f t="shared" si="41"/>
        <v>300</v>
      </c>
      <c r="AA294" s="29">
        <v>2</v>
      </c>
      <c r="AB294" s="10">
        <v>150</v>
      </c>
      <c r="AC294" s="10">
        <f t="shared" si="42"/>
        <v>300</v>
      </c>
      <c r="AD294" s="29">
        <v>6</v>
      </c>
      <c r="AE294" s="26">
        <v>7</v>
      </c>
      <c r="AF294" s="7">
        <f t="shared" si="39"/>
        <v>42</v>
      </c>
      <c r="AG294" s="152">
        <v>1</v>
      </c>
      <c r="AH294" s="139">
        <f t="shared" si="43"/>
        <v>12</v>
      </c>
      <c r="AI294" s="139">
        <f t="shared" si="45"/>
        <v>942</v>
      </c>
      <c r="AJ294" s="109">
        <f t="shared" si="44"/>
        <v>942</v>
      </c>
      <c r="AM294" t="b">
        <f>D294='15.02.2022 Смета'!D297</f>
        <v>1</v>
      </c>
      <c r="AN294" t="b">
        <f>F294='15.02.2022 Смета'!E297</f>
        <v>1</v>
      </c>
      <c r="AO294" t="b">
        <f>G294='15.02.2022 Смета'!F297</f>
        <v>1</v>
      </c>
      <c r="AP294" t="b">
        <f>H294='15.02.2022 Смета'!G297</f>
        <v>1</v>
      </c>
    </row>
    <row r="295" spans="1:42" ht="16.149999999999999" customHeight="1" x14ac:dyDescent="0.25">
      <c r="A295" s="106"/>
      <c r="B295" s="96"/>
      <c r="C295" s="97"/>
      <c r="D295" s="179" t="s">
        <v>877</v>
      </c>
      <c r="E295" s="99"/>
      <c r="F295" s="99"/>
      <c r="G295" s="99"/>
      <c r="H295" s="99"/>
      <c r="I295" s="99"/>
      <c r="J295" s="99"/>
      <c r="K295" s="99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2"/>
      <c r="AE295" s="79"/>
      <c r="AF295" s="79"/>
      <c r="AG295" s="153"/>
      <c r="AH295" s="151"/>
      <c r="AI295" s="151"/>
      <c r="AJ295" s="164"/>
      <c r="AM295" t="b">
        <f>D295='15.02.2022 Смета'!D298</f>
        <v>1</v>
      </c>
      <c r="AN295" t="b">
        <f>F295='15.02.2022 Смета'!E298</f>
        <v>1</v>
      </c>
      <c r="AO295" t="b">
        <f>G295='15.02.2022 Смета'!F298</f>
        <v>1</v>
      </c>
      <c r="AP295" t="b">
        <f>H295='15.02.2022 Смета'!G298</f>
        <v>1</v>
      </c>
    </row>
    <row r="296" spans="1:42" ht="27" customHeight="1" x14ac:dyDescent="0.25">
      <c r="A296" s="108">
        <v>244</v>
      </c>
      <c r="B296" s="15" t="s">
        <v>269</v>
      </c>
      <c r="C296" s="21" t="s">
        <v>134</v>
      </c>
      <c r="D296" s="22" t="s">
        <v>615</v>
      </c>
      <c r="E296" s="21" t="s">
        <v>340</v>
      </c>
      <c r="F296" s="35">
        <v>44631</v>
      </c>
      <c r="G296" s="35">
        <v>44635</v>
      </c>
      <c r="H296" s="21" t="s">
        <v>319</v>
      </c>
      <c r="I296" s="22" t="s">
        <v>340</v>
      </c>
      <c r="J296" s="35">
        <v>44631</v>
      </c>
      <c r="K296" s="35">
        <v>44635</v>
      </c>
      <c r="L296" s="14"/>
      <c r="M296" s="10">
        <v>3400</v>
      </c>
      <c r="N296" s="10">
        <f t="shared" si="46"/>
        <v>0</v>
      </c>
      <c r="O296" s="14"/>
      <c r="P296" s="10">
        <v>2900</v>
      </c>
      <c r="Q296" s="10">
        <f t="shared" si="47"/>
        <v>0</v>
      </c>
      <c r="R296" s="14"/>
      <c r="S296" s="10">
        <v>2800</v>
      </c>
      <c r="T296" s="10">
        <f t="shared" si="48"/>
        <v>0</v>
      </c>
      <c r="U296" s="10">
        <v>30</v>
      </c>
      <c r="V296" s="10">
        <v>150</v>
      </c>
      <c r="W296" s="10">
        <f t="shared" si="40"/>
        <v>4500</v>
      </c>
      <c r="X296" s="10">
        <v>30</v>
      </c>
      <c r="Y296" s="10">
        <v>150</v>
      </c>
      <c r="Z296" s="10">
        <f t="shared" si="41"/>
        <v>4500</v>
      </c>
      <c r="AA296" s="10">
        <v>30</v>
      </c>
      <c r="AB296" s="10">
        <v>150</v>
      </c>
      <c r="AC296" s="10">
        <f t="shared" si="42"/>
        <v>4500</v>
      </c>
      <c r="AD296" s="10"/>
      <c r="AE296" s="26">
        <v>7</v>
      </c>
      <c r="AF296" s="7">
        <f>AD296*AE296</f>
        <v>0</v>
      </c>
      <c r="AG296" s="152">
        <v>1</v>
      </c>
      <c r="AH296" s="139">
        <f t="shared" si="43"/>
        <v>90</v>
      </c>
      <c r="AI296" s="139">
        <f t="shared" si="45"/>
        <v>13500</v>
      </c>
      <c r="AJ296" s="109">
        <f t="shared" si="44"/>
        <v>13500</v>
      </c>
      <c r="AM296" t="b">
        <f>D296='15.02.2022 Смета'!D299</f>
        <v>1</v>
      </c>
      <c r="AN296" t="b">
        <f>F296='15.02.2022 Смета'!E299</f>
        <v>1</v>
      </c>
      <c r="AO296" t="b">
        <f>G296='15.02.2022 Смета'!F299</f>
        <v>1</v>
      </c>
      <c r="AP296" t="b">
        <f>H296='15.02.2022 Смета'!G299</f>
        <v>1</v>
      </c>
    </row>
    <row r="297" spans="1:42" ht="42" customHeight="1" x14ac:dyDescent="0.25">
      <c r="A297" s="108">
        <v>245</v>
      </c>
      <c r="B297" s="15" t="s">
        <v>269</v>
      </c>
      <c r="C297" s="21" t="s">
        <v>134</v>
      </c>
      <c r="D297" s="22" t="s">
        <v>616</v>
      </c>
      <c r="E297" s="21" t="s">
        <v>991</v>
      </c>
      <c r="F297" s="35">
        <v>44631</v>
      </c>
      <c r="G297" s="35">
        <v>44635</v>
      </c>
      <c r="H297" s="21" t="s">
        <v>319</v>
      </c>
      <c r="I297" s="22" t="s">
        <v>465</v>
      </c>
      <c r="J297" s="35">
        <v>44631</v>
      </c>
      <c r="K297" s="35">
        <v>44635</v>
      </c>
      <c r="L297" s="14"/>
      <c r="M297" s="10">
        <v>3400</v>
      </c>
      <c r="N297" s="10">
        <f t="shared" si="46"/>
        <v>0</v>
      </c>
      <c r="O297" s="14"/>
      <c r="P297" s="10">
        <v>2900</v>
      </c>
      <c r="Q297" s="10">
        <f t="shared" si="47"/>
        <v>0</v>
      </c>
      <c r="R297" s="14"/>
      <c r="S297" s="10">
        <v>2800</v>
      </c>
      <c r="T297" s="10">
        <f t="shared" si="48"/>
        <v>0</v>
      </c>
      <c r="U297" s="10">
        <v>34</v>
      </c>
      <c r="V297" s="10">
        <v>150</v>
      </c>
      <c r="W297" s="10">
        <f t="shared" si="40"/>
        <v>5100</v>
      </c>
      <c r="X297" s="10">
        <v>34</v>
      </c>
      <c r="Y297" s="10">
        <v>150</v>
      </c>
      <c r="Z297" s="10">
        <f t="shared" si="41"/>
        <v>5100</v>
      </c>
      <c r="AA297" s="10">
        <v>34</v>
      </c>
      <c r="AB297" s="10">
        <v>150</v>
      </c>
      <c r="AC297" s="10">
        <f t="shared" si="42"/>
        <v>5100</v>
      </c>
      <c r="AD297" s="10"/>
      <c r="AE297" s="26">
        <v>7</v>
      </c>
      <c r="AF297" s="7">
        <f>AD297*AE297</f>
        <v>0</v>
      </c>
      <c r="AG297" s="152">
        <v>1</v>
      </c>
      <c r="AH297" s="145">
        <f t="shared" si="43"/>
        <v>102</v>
      </c>
      <c r="AI297" s="139">
        <f t="shared" si="45"/>
        <v>15300</v>
      </c>
      <c r="AJ297" s="118">
        <f t="shared" si="44"/>
        <v>15300</v>
      </c>
      <c r="AM297" t="b">
        <f>D297='15.02.2022 Смета'!D300</f>
        <v>1</v>
      </c>
      <c r="AN297" t="b">
        <f>F297='15.02.2022 Смета'!E300</f>
        <v>1</v>
      </c>
      <c r="AO297" t="b">
        <f>G297='15.02.2022 Смета'!F300</f>
        <v>1</v>
      </c>
      <c r="AP297" t="b">
        <f>H297='15.02.2022 Смета'!G300</f>
        <v>1</v>
      </c>
    </row>
    <row r="298" spans="1:42" x14ac:dyDescent="0.25">
      <c r="A298" s="106"/>
      <c r="B298" s="96"/>
      <c r="C298" s="97"/>
      <c r="D298" s="179" t="s">
        <v>878</v>
      </c>
      <c r="E298" s="99"/>
      <c r="F298" s="99"/>
      <c r="G298" s="99"/>
      <c r="H298" s="99"/>
      <c r="I298" s="99"/>
      <c r="J298" s="99"/>
      <c r="K298" s="99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2"/>
      <c r="AE298" s="79"/>
      <c r="AF298" s="79"/>
      <c r="AG298" s="153"/>
      <c r="AH298" s="151"/>
      <c r="AI298" s="151"/>
      <c r="AJ298" s="164"/>
      <c r="AM298" t="b">
        <f>D298='15.02.2022 Смета'!D301</f>
        <v>1</v>
      </c>
      <c r="AN298" t="b">
        <f>F298='15.02.2022 Смета'!E301</f>
        <v>1</v>
      </c>
      <c r="AO298" t="b">
        <f>G298='15.02.2022 Смета'!F301</f>
        <v>1</v>
      </c>
      <c r="AP298" t="b">
        <f>H298='15.02.2022 Смета'!G301</f>
        <v>1</v>
      </c>
    </row>
    <row r="299" spans="1:42" ht="52.9" customHeight="1" x14ac:dyDescent="0.25">
      <c r="A299" s="108">
        <v>246</v>
      </c>
      <c r="B299" s="8" t="s">
        <v>237</v>
      </c>
      <c r="C299" s="21" t="s">
        <v>236</v>
      </c>
      <c r="D299" s="22" t="s">
        <v>85</v>
      </c>
      <c r="E299" s="21" t="s">
        <v>491</v>
      </c>
      <c r="F299" s="35">
        <v>44588</v>
      </c>
      <c r="G299" s="35">
        <v>44591</v>
      </c>
      <c r="H299" s="21" t="s">
        <v>298</v>
      </c>
      <c r="I299" s="22" t="s">
        <v>491</v>
      </c>
      <c r="J299" s="35">
        <v>44588</v>
      </c>
      <c r="K299" s="35">
        <v>44591</v>
      </c>
      <c r="L299" s="10"/>
      <c r="M299" s="10">
        <v>3400</v>
      </c>
      <c r="N299" s="10">
        <f t="shared" si="46"/>
        <v>0</v>
      </c>
      <c r="O299" s="10"/>
      <c r="P299" s="10">
        <v>2900</v>
      </c>
      <c r="Q299" s="10">
        <f t="shared" si="47"/>
        <v>0</v>
      </c>
      <c r="R299" s="10"/>
      <c r="S299" s="10">
        <v>2800</v>
      </c>
      <c r="T299" s="10">
        <f t="shared" si="48"/>
        <v>0</v>
      </c>
      <c r="U299" s="10">
        <v>10</v>
      </c>
      <c r="V299" s="10">
        <v>150</v>
      </c>
      <c r="W299" s="10">
        <f t="shared" si="40"/>
        <v>1500</v>
      </c>
      <c r="X299" s="10">
        <v>10</v>
      </c>
      <c r="Y299" s="10">
        <v>150</v>
      </c>
      <c r="Z299" s="10">
        <f t="shared" si="41"/>
        <v>1500</v>
      </c>
      <c r="AA299" s="10">
        <v>10</v>
      </c>
      <c r="AB299" s="10">
        <v>150</v>
      </c>
      <c r="AC299" s="10">
        <f t="shared" si="42"/>
        <v>1500</v>
      </c>
      <c r="AD299" s="11"/>
      <c r="AE299" s="26">
        <v>7</v>
      </c>
      <c r="AF299" s="7">
        <f>AD299*AE299</f>
        <v>0</v>
      </c>
      <c r="AG299" s="152">
        <v>1</v>
      </c>
      <c r="AH299" s="139">
        <f t="shared" si="43"/>
        <v>30</v>
      </c>
      <c r="AI299" s="139">
        <f t="shared" si="45"/>
        <v>4500</v>
      </c>
      <c r="AJ299" s="109">
        <f t="shared" si="44"/>
        <v>4500</v>
      </c>
      <c r="AM299" t="b">
        <f>D299='15.02.2022 Смета'!D302</f>
        <v>1</v>
      </c>
      <c r="AN299" t="b">
        <f>F299='15.02.2022 Смета'!E302</f>
        <v>1</v>
      </c>
      <c r="AO299" t="b">
        <f>G299='15.02.2022 Смета'!F302</f>
        <v>1</v>
      </c>
      <c r="AP299" t="b">
        <f>H299='15.02.2022 Смета'!G302</f>
        <v>1</v>
      </c>
    </row>
    <row r="300" spans="1:42" ht="16.149999999999999" customHeight="1" x14ac:dyDescent="0.25">
      <c r="A300" s="108">
        <v>247</v>
      </c>
      <c r="B300" s="8" t="s">
        <v>237</v>
      </c>
      <c r="C300" s="21" t="s">
        <v>236</v>
      </c>
      <c r="D300" s="22" t="s">
        <v>86</v>
      </c>
      <c r="E300" s="21" t="s">
        <v>449</v>
      </c>
      <c r="F300" s="35">
        <v>44588</v>
      </c>
      <c r="G300" s="35">
        <v>44591</v>
      </c>
      <c r="H300" s="21" t="s">
        <v>298</v>
      </c>
      <c r="I300" s="22" t="s">
        <v>449</v>
      </c>
      <c r="J300" s="35">
        <v>44588</v>
      </c>
      <c r="K300" s="35">
        <v>44591</v>
      </c>
      <c r="L300" s="10"/>
      <c r="M300" s="10">
        <v>3400</v>
      </c>
      <c r="N300" s="10">
        <f t="shared" si="46"/>
        <v>0</v>
      </c>
      <c r="O300" s="10"/>
      <c r="P300" s="10">
        <v>2900</v>
      </c>
      <c r="Q300" s="10">
        <f t="shared" si="47"/>
        <v>0</v>
      </c>
      <c r="R300" s="10"/>
      <c r="S300" s="10">
        <v>2800</v>
      </c>
      <c r="T300" s="10">
        <f t="shared" si="48"/>
        <v>0</v>
      </c>
      <c r="U300" s="10">
        <v>2</v>
      </c>
      <c r="V300" s="10">
        <v>150</v>
      </c>
      <c r="W300" s="10">
        <f t="shared" si="40"/>
        <v>300</v>
      </c>
      <c r="X300" s="10">
        <v>2</v>
      </c>
      <c r="Y300" s="10">
        <v>150</v>
      </c>
      <c r="Z300" s="10">
        <f t="shared" si="41"/>
        <v>300</v>
      </c>
      <c r="AA300" s="10">
        <v>2</v>
      </c>
      <c r="AB300" s="10">
        <v>150</v>
      </c>
      <c r="AC300" s="10">
        <f t="shared" si="42"/>
        <v>300</v>
      </c>
      <c r="AD300" s="11"/>
      <c r="AE300" s="26">
        <v>7</v>
      </c>
      <c r="AF300" s="7">
        <f>AD300*AE300</f>
        <v>0</v>
      </c>
      <c r="AG300" s="152">
        <v>1</v>
      </c>
      <c r="AH300" s="139">
        <f t="shared" si="43"/>
        <v>6</v>
      </c>
      <c r="AI300" s="139">
        <f t="shared" si="45"/>
        <v>900</v>
      </c>
      <c r="AJ300" s="109">
        <f t="shared" si="44"/>
        <v>900</v>
      </c>
      <c r="AM300" t="b">
        <f>D300='15.02.2022 Смета'!D303</f>
        <v>1</v>
      </c>
      <c r="AN300" t="b">
        <f>F300='15.02.2022 Смета'!E303</f>
        <v>1</v>
      </c>
      <c r="AO300" t="b">
        <f>G300='15.02.2022 Смета'!F303</f>
        <v>1</v>
      </c>
      <c r="AP300" t="b">
        <f>H300='15.02.2022 Смета'!G303</f>
        <v>1</v>
      </c>
    </row>
    <row r="301" spans="1:42" ht="53.65" customHeight="1" x14ac:dyDescent="0.25">
      <c r="A301" s="108">
        <v>248</v>
      </c>
      <c r="B301" s="8"/>
      <c r="C301" s="47" t="s">
        <v>236</v>
      </c>
      <c r="D301" s="22" t="s">
        <v>87</v>
      </c>
      <c r="E301" s="21" t="s">
        <v>491</v>
      </c>
      <c r="F301" s="35">
        <v>44700</v>
      </c>
      <c r="G301" s="35">
        <v>44703</v>
      </c>
      <c r="H301" s="21" t="s">
        <v>1036</v>
      </c>
      <c r="I301" s="51" t="s">
        <v>448</v>
      </c>
      <c r="J301" s="52">
        <v>44700</v>
      </c>
      <c r="K301" s="52">
        <v>44703</v>
      </c>
      <c r="L301" s="49"/>
      <c r="M301" s="49">
        <v>3400</v>
      </c>
      <c r="N301" s="49">
        <f t="shared" si="46"/>
        <v>0</v>
      </c>
      <c r="O301" s="49"/>
      <c r="P301" s="49">
        <v>2900</v>
      </c>
      <c r="Q301" s="49">
        <f t="shared" si="47"/>
        <v>0</v>
      </c>
      <c r="R301" s="49"/>
      <c r="S301" s="49">
        <v>2800</v>
      </c>
      <c r="T301" s="49">
        <f t="shared" si="48"/>
        <v>0</v>
      </c>
      <c r="U301" s="49">
        <v>2</v>
      </c>
      <c r="V301" s="49">
        <v>150</v>
      </c>
      <c r="W301" s="49">
        <f t="shared" si="40"/>
        <v>300</v>
      </c>
      <c r="X301" s="49">
        <v>3</v>
      </c>
      <c r="Y301" s="49">
        <v>150</v>
      </c>
      <c r="Z301" s="49">
        <f t="shared" si="41"/>
        <v>450</v>
      </c>
      <c r="AA301" s="49">
        <v>3</v>
      </c>
      <c r="AB301" s="49">
        <v>150</v>
      </c>
      <c r="AC301" s="49">
        <f t="shared" si="42"/>
        <v>450</v>
      </c>
      <c r="AD301" s="50"/>
      <c r="AE301" s="54">
        <v>7</v>
      </c>
      <c r="AF301" s="55">
        <v>150</v>
      </c>
      <c r="AG301" s="152">
        <v>1</v>
      </c>
      <c r="AH301" s="154">
        <f t="shared" si="43"/>
        <v>8</v>
      </c>
      <c r="AI301" s="139">
        <f t="shared" si="45"/>
        <v>1350</v>
      </c>
      <c r="AJ301" s="165">
        <f t="shared" si="44"/>
        <v>1350</v>
      </c>
      <c r="AM301" t="b">
        <f>D301='15.02.2022 Смета'!D304</f>
        <v>1</v>
      </c>
      <c r="AN301" t="b">
        <f>F301='15.02.2022 Смета'!E304</f>
        <v>1</v>
      </c>
      <c r="AO301" t="b">
        <f>G301='15.02.2022 Смета'!F304</f>
        <v>1</v>
      </c>
      <c r="AP301" t="b">
        <f>H301='15.02.2022 Смета'!G304</f>
        <v>0</v>
      </c>
    </row>
    <row r="302" spans="1:42" ht="16.149999999999999" customHeight="1" x14ac:dyDescent="0.25">
      <c r="A302" s="108">
        <v>249</v>
      </c>
      <c r="B302" s="8" t="s">
        <v>238</v>
      </c>
      <c r="C302" s="21" t="s">
        <v>236</v>
      </c>
      <c r="D302" s="22" t="s">
        <v>88</v>
      </c>
      <c r="E302" s="21" t="s">
        <v>449</v>
      </c>
      <c r="F302" s="35">
        <v>44700</v>
      </c>
      <c r="G302" s="35">
        <v>44703</v>
      </c>
      <c r="H302" s="21" t="s">
        <v>1036</v>
      </c>
      <c r="I302" s="22" t="s">
        <v>449</v>
      </c>
      <c r="J302" s="35">
        <v>44700</v>
      </c>
      <c r="K302" s="35">
        <v>44703</v>
      </c>
      <c r="L302" s="11"/>
      <c r="M302" s="10">
        <v>3400</v>
      </c>
      <c r="N302" s="10">
        <f t="shared" si="46"/>
        <v>0</v>
      </c>
      <c r="O302" s="10"/>
      <c r="P302" s="10">
        <v>2900</v>
      </c>
      <c r="Q302" s="10">
        <f t="shared" si="47"/>
        <v>0</v>
      </c>
      <c r="R302" s="10"/>
      <c r="S302" s="10">
        <v>2800</v>
      </c>
      <c r="T302" s="10">
        <f t="shared" si="48"/>
        <v>0</v>
      </c>
      <c r="U302" s="10">
        <v>2</v>
      </c>
      <c r="V302" s="10">
        <v>150</v>
      </c>
      <c r="W302" s="10">
        <f t="shared" si="40"/>
        <v>300</v>
      </c>
      <c r="X302" s="10">
        <v>2</v>
      </c>
      <c r="Y302" s="10">
        <v>150</v>
      </c>
      <c r="Z302" s="10">
        <f t="shared" si="41"/>
        <v>300</v>
      </c>
      <c r="AA302" s="10">
        <v>2</v>
      </c>
      <c r="AB302" s="10">
        <v>150</v>
      </c>
      <c r="AC302" s="10">
        <f t="shared" si="42"/>
        <v>300</v>
      </c>
      <c r="AD302" s="11">
        <v>9</v>
      </c>
      <c r="AE302" s="26">
        <v>7</v>
      </c>
      <c r="AF302" s="7">
        <f t="shared" ref="AF302:AF362" si="49">AD302*AE302</f>
        <v>63</v>
      </c>
      <c r="AG302" s="152">
        <v>1</v>
      </c>
      <c r="AH302" s="139">
        <f t="shared" si="43"/>
        <v>15</v>
      </c>
      <c r="AI302" s="139">
        <f t="shared" si="45"/>
        <v>963</v>
      </c>
      <c r="AJ302" s="109">
        <f t="shared" si="44"/>
        <v>963</v>
      </c>
      <c r="AM302" t="b">
        <f>D302='15.02.2022 Смета'!D305</f>
        <v>1</v>
      </c>
      <c r="AN302" t="b">
        <f>F302='15.02.2022 Смета'!E305</f>
        <v>1</v>
      </c>
      <c r="AO302" t="b">
        <f>G302='15.02.2022 Смета'!F305</f>
        <v>1</v>
      </c>
      <c r="AP302" t="b">
        <f>H302='15.02.2022 Смета'!G305</f>
        <v>0</v>
      </c>
    </row>
    <row r="303" spans="1:42" ht="51.4" customHeight="1" x14ac:dyDescent="0.25">
      <c r="A303" s="108">
        <v>250</v>
      </c>
      <c r="B303" s="8" t="s">
        <v>238</v>
      </c>
      <c r="C303" s="21" t="s">
        <v>236</v>
      </c>
      <c r="D303" s="22" t="s">
        <v>90</v>
      </c>
      <c r="E303" s="21" t="s">
        <v>1037</v>
      </c>
      <c r="F303" s="35">
        <v>44813</v>
      </c>
      <c r="G303" s="35">
        <v>44815</v>
      </c>
      <c r="H303" s="21" t="s">
        <v>541</v>
      </c>
      <c r="I303" s="22" t="s">
        <v>731</v>
      </c>
      <c r="J303" s="35">
        <v>44813</v>
      </c>
      <c r="K303" s="35">
        <v>44815</v>
      </c>
      <c r="L303" s="10">
        <v>2</v>
      </c>
      <c r="M303" s="10">
        <v>3400</v>
      </c>
      <c r="N303" s="10">
        <f t="shared" si="46"/>
        <v>6800</v>
      </c>
      <c r="O303" s="10">
        <v>2</v>
      </c>
      <c r="P303" s="10">
        <v>2900</v>
      </c>
      <c r="Q303" s="10">
        <f t="shared" si="47"/>
        <v>5800</v>
      </c>
      <c r="R303" s="10">
        <v>2</v>
      </c>
      <c r="S303" s="10">
        <v>2800</v>
      </c>
      <c r="T303" s="10">
        <f t="shared" si="48"/>
        <v>5600</v>
      </c>
      <c r="U303" s="10">
        <v>10</v>
      </c>
      <c r="V303" s="10">
        <v>150</v>
      </c>
      <c r="W303" s="10">
        <f t="shared" si="40"/>
        <v>1500</v>
      </c>
      <c r="X303" s="10">
        <v>10</v>
      </c>
      <c r="Y303" s="10">
        <v>150</v>
      </c>
      <c r="Z303" s="10">
        <f t="shared" si="41"/>
        <v>1500</v>
      </c>
      <c r="AA303" s="10">
        <v>10</v>
      </c>
      <c r="AB303" s="10">
        <v>150</v>
      </c>
      <c r="AC303" s="10">
        <f t="shared" si="42"/>
        <v>1500</v>
      </c>
      <c r="AD303" s="11">
        <v>36</v>
      </c>
      <c r="AE303" s="26">
        <v>7</v>
      </c>
      <c r="AF303" s="7">
        <f t="shared" si="49"/>
        <v>252</v>
      </c>
      <c r="AG303" s="152">
        <v>1</v>
      </c>
      <c r="AH303" s="139">
        <f t="shared" si="43"/>
        <v>72</v>
      </c>
      <c r="AI303" s="139">
        <f t="shared" si="45"/>
        <v>22952</v>
      </c>
      <c r="AJ303" s="109">
        <f t="shared" si="44"/>
        <v>22952</v>
      </c>
      <c r="AM303" t="b">
        <f>D303='15.02.2022 Смета'!D306</f>
        <v>1</v>
      </c>
      <c r="AN303" t="b">
        <f>F303='15.02.2022 Смета'!E306</f>
        <v>1</v>
      </c>
      <c r="AO303" t="b">
        <f>G303='15.02.2022 Смета'!F306</f>
        <v>1</v>
      </c>
      <c r="AP303" t="b">
        <f>H303='15.02.2022 Смета'!G306</f>
        <v>1</v>
      </c>
    </row>
    <row r="304" spans="1:42" ht="16.149999999999999" customHeight="1" x14ac:dyDescent="0.25">
      <c r="A304" s="108">
        <v>251</v>
      </c>
      <c r="B304" s="8" t="s">
        <v>238</v>
      </c>
      <c r="C304" s="21" t="s">
        <v>236</v>
      </c>
      <c r="D304" s="22" t="s">
        <v>89</v>
      </c>
      <c r="E304" s="21" t="s">
        <v>449</v>
      </c>
      <c r="F304" s="35">
        <v>44813</v>
      </c>
      <c r="G304" s="35">
        <v>44815</v>
      </c>
      <c r="H304" s="21" t="s">
        <v>541</v>
      </c>
      <c r="I304" s="22" t="s">
        <v>411</v>
      </c>
      <c r="J304" s="35">
        <v>44813</v>
      </c>
      <c r="K304" s="35">
        <v>44815</v>
      </c>
      <c r="L304" s="10">
        <v>1</v>
      </c>
      <c r="M304" s="10">
        <v>3400</v>
      </c>
      <c r="N304" s="10">
        <f t="shared" si="46"/>
        <v>3400</v>
      </c>
      <c r="O304" s="10">
        <v>1</v>
      </c>
      <c r="P304" s="10">
        <v>2900</v>
      </c>
      <c r="Q304" s="10">
        <f t="shared" si="47"/>
        <v>2900</v>
      </c>
      <c r="R304" s="10">
        <v>1</v>
      </c>
      <c r="S304" s="10">
        <v>2800</v>
      </c>
      <c r="T304" s="10">
        <f t="shared" si="48"/>
        <v>2800</v>
      </c>
      <c r="U304" s="10">
        <v>2</v>
      </c>
      <c r="V304" s="10">
        <v>150</v>
      </c>
      <c r="W304" s="10">
        <f t="shared" si="40"/>
        <v>300</v>
      </c>
      <c r="X304" s="10">
        <v>2</v>
      </c>
      <c r="Y304" s="10">
        <v>150</v>
      </c>
      <c r="Z304" s="10">
        <f t="shared" si="41"/>
        <v>300</v>
      </c>
      <c r="AA304" s="10">
        <v>2</v>
      </c>
      <c r="AB304" s="10">
        <v>150</v>
      </c>
      <c r="AC304" s="10">
        <f t="shared" si="42"/>
        <v>300</v>
      </c>
      <c r="AD304" s="11">
        <v>9</v>
      </c>
      <c r="AE304" s="26">
        <v>7</v>
      </c>
      <c r="AF304" s="7">
        <f t="shared" si="49"/>
        <v>63</v>
      </c>
      <c r="AG304" s="152">
        <v>1</v>
      </c>
      <c r="AH304" s="139">
        <f t="shared" si="43"/>
        <v>18</v>
      </c>
      <c r="AI304" s="139">
        <f t="shared" si="45"/>
        <v>10063</v>
      </c>
      <c r="AJ304" s="109">
        <f t="shared" si="44"/>
        <v>10063</v>
      </c>
      <c r="AM304" t="b">
        <f>D304='15.02.2022 Смета'!D307</f>
        <v>1</v>
      </c>
      <c r="AN304" t="b">
        <f>F304='15.02.2022 Смета'!E307</f>
        <v>1</v>
      </c>
      <c r="AO304" t="b">
        <f>G304='15.02.2022 Смета'!F307</f>
        <v>1</v>
      </c>
      <c r="AP304" t="b">
        <f>H304='15.02.2022 Смета'!G307</f>
        <v>1</v>
      </c>
    </row>
    <row r="305" spans="1:42" ht="15" customHeight="1" x14ac:dyDescent="0.25">
      <c r="A305" s="106"/>
      <c r="B305" s="96"/>
      <c r="C305" s="97"/>
      <c r="D305" s="179" t="s">
        <v>879</v>
      </c>
      <c r="E305" s="99"/>
      <c r="F305" s="99"/>
      <c r="G305" s="99"/>
      <c r="H305" s="99"/>
      <c r="I305" s="99"/>
      <c r="J305" s="99"/>
      <c r="K305" s="99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2"/>
      <c r="AE305" s="79"/>
      <c r="AF305" s="79"/>
      <c r="AG305" s="153"/>
      <c r="AH305" s="151"/>
      <c r="AI305" s="151"/>
      <c r="AJ305" s="164"/>
      <c r="AM305" t="b">
        <f>D305='15.02.2022 Смета'!D308</f>
        <v>1</v>
      </c>
      <c r="AN305" t="b">
        <f>F305='15.02.2022 Смета'!E308</f>
        <v>1</v>
      </c>
      <c r="AO305" t="b">
        <f>G305='15.02.2022 Смета'!F308</f>
        <v>1</v>
      </c>
      <c r="AP305" t="b">
        <f>H305='15.02.2022 Смета'!G308</f>
        <v>1</v>
      </c>
    </row>
    <row r="306" spans="1:42" ht="27" customHeight="1" x14ac:dyDescent="0.25">
      <c r="A306" s="108">
        <v>252</v>
      </c>
      <c r="B306" s="8" t="s">
        <v>187</v>
      </c>
      <c r="C306" s="21" t="s">
        <v>147</v>
      </c>
      <c r="D306" s="22" t="s">
        <v>234</v>
      </c>
      <c r="E306" s="21" t="s">
        <v>419</v>
      </c>
      <c r="F306" s="35">
        <v>44687</v>
      </c>
      <c r="G306" s="35">
        <v>44687</v>
      </c>
      <c r="H306" s="21" t="s">
        <v>1038</v>
      </c>
      <c r="I306" s="22" t="s">
        <v>419</v>
      </c>
      <c r="J306" s="35">
        <v>44687</v>
      </c>
      <c r="K306" s="35">
        <v>44687</v>
      </c>
      <c r="L306" s="10"/>
      <c r="M306" s="10">
        <v>3400</v>
      </c>
      <c r="N306" s="10">
        <f t="shared" si="46"/>
        <v>0</v>
      </c>
      <c r="O306" s="10"/>
      <c r="P306" s="10">
        <v>2900</v>
      </c>
      <c r="Q306" s="10">
        <f t="shared" si="47"/>
        <v>0</v>
      </c>
      <c r="R306" s="10"/>
      <c r="S306" s="10">
        <v>2800</v>
      </c>
      <c r="T306" s="10">
        <f t="shared" si="48"/>
        <v>0</v>
      </c>
      <c r="U306" s="10">
        <v>9</v>
      </c>
      <c r="V306" s="10">
        <v>150</v>
      </c>
      <c r="W306" s="10">
        <f t="shared" si="40"/>
        <v>1350</v>
      </c>
      <c r="X306" s="10">
        <v>9</v>
      </c>
      <c r="Y306" s="10">
        <v>150</v>
      </c>
      <c r="Z306" s="10">
        <f t="shared" si="41"/>
        <v>1350</v>
      </c>
      <c r="AA306" s="10">
        <v>9</v>
      </c>
      <c r="AB306" s="10">
        <v>150</v>
      </c>
      <c r="AC306" s="10">
        <f t="shared" si="42"/>
        <v>1350</v>
      </c>
      <c r="AD306" s="11">
        <v>48</v>
      </c>
      <c r="AE306" s="26">
        <v>7</v>
      </c>
      <c r="AF306" s="7">
        <f t="shared" si="49"/>
        <v>336</v>
      </c>
      <c r="AG306" s="152">
        <v>1</v>
      </c>
      <c r="AH306" s="139">
        <f t="shared" si="43"/>
        <v>75</v>
      </c>
      <c r="AI306" s="139">
        <f t="shared" si="45"/>
        <v>4386</v>
      </c>
      <c r="AJ306" s="109">
        <f t="shared" si="44"/>
        <v>4386</v>
      </c>
      <c r="AM306" t="b">
        <f>D306='15.02.2022 Смета'!D309</f>
        <v>1</v>
      </c>
      <c r="AN306" t="b">
        <f>F306='15.02.2022 Смета'!E309</f>
        <v>1</v>
      </c>
      <c r="AO306" t="b">
        <f>G306='15.02.2022 Смета'!F309</f>
        <v>1</v>
      </c>
      <c r="AP306" t="b">
        <f>H306='15.02.2022 Смета'!G309</f>
        <v>0</v>
      </c>
    </row>
    <row r="307" spans="1:42" ht="15" customHeight="1" x14ac:dyDescent="0.25">
      <c r="A307" s="106"/>
      <c r="B307" s="96"/>
      <c r="C307" s="97"/>
      <c r="D307" s="179" t="s">
        <v>880</v>
      </c>
      <c r="E307" s="99"/>
      <c r="F307" s="99"/>
      <c r="G307" s="99"/>
      <c r="H307" s="99"/>
      <c r="I307" s="99"/>
      <c r="J307" s="99"/>
      <c r="K307" s="99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2"/>
      <c r="AE307" s="79"/>
      <c r="AF307" s="79"/>
      <c r="AG307" s="153"/>
      <c r="AH307" s="151"/>
      <c r="AI307" s="151"/>
      <c r="AJ307" s="164"/>
      <c r="AM307" t="b">
        <f>D307='15.02.2022 Смета'!D310</f>
        <v>1</v>
      </c>
      <c r="AN307" t="b">
        <f>F307='15.02.2022 Смета'!E310</f>
        <v>1</v>
      </c>
      <c r="AO307" t="b">
        <f>G307='15.02.2022 Смета'!F310</f>
        <v>1</v>
      </c>
      <c r="AP307" t="b">
        <f>H307='15.02.2022 Смета'!G310</f>
        <v>1</v>
      </c>
    </row>
    <row r="308" spans="1:42" ht="27" customHeight="1" x14ac:dyDescent="0.25">
      <c r="A308" s="108">
        <v>253</v>
      </c>
      <c r="B308" s="8" t="s">
        <v>171</v>
      </c>
      <c r="C308" s="21" t="s">
        <v>148</v>
      </c>
      <c r="D308" s="22" t="s">
        <v>617</v>
      </c>
      <c r="E308" s="21" t="s">
        <v>1039</v>
      </c>
      <c r="F308" s="35">
        <v>44711</v>
      </c>
      <c r="G308" s="35">
        <v>44712</v>
      </c>
      <c r="H308" s="21" t="s">
        <v>992</v>
      </c>
      <c r="I308" s="22" t="s">
        <v>732</v>
      </c>
      <c r="J308" s="35">
        <v>44711</v>
      </c>
      <c r="K308" s="35">
        <v>44712</v>
      </c>
      <c r="L308" s="14"/>
      <c r="M308" s="10">
        <v>3400</v>
      </c>
      <c r="N308" s="10">
        <f t="shared" si="46"/>
        <v>0</v>
      </c>
      <c r="O308" s="14"/>
      <c r="P308" s="10">
        <v>2900</v>
      </c>
      <c r="Q308" s="10">
        <f t="shared" si="47"/>
        <v>0</v>
      </c>
      <c r="R308" s="14"/>
      <c r="S308" s="10">
        <v>2800</v>
      </c>
      <c r="T308" s="10">
        <f t="shared" si="48"/>
        <v>0</v>
      </c>
      <c r="U308" s="12">
        <v>60</v>
      </c>
      <c r="V308" s="10">
        <v>150</v>
      </c>
      <c r="W308" s="10">
        <f t="shared" si="40"/>
        <v>9000</v>
      </c>
      <c r="X308" s="12">
        <v>60</v>
      </c>
      <c r="Y308" s="10">
        <v>150</v>
      </c>
      <c r="Z308" s="10">
        <f t="shared" si="41"/>
        <v>9000</v>
      </c>
      <c r="AA308" s="12">
        <v>60</v>
      </c>
      <c r="AB308" s="10">
        <v>150</v>
      </c>
      <c r="AC308" s="10">
        <f t="shared" si="42"/>
        <v>9000</v>
      </c>
      <c r="AD308" s="12">
        <v>180</v>
      </c>
      <c r="AE308" s="26">
        <v>7</v>
      </c>
      <c r="AF308" s="7">
        <f t="shared" si="49"/>
        <v>1260</v>
      </c>
      <c r="AG308" s="152">
        <v>1</v>
      </c>
      <c r="AH308" s="139">
        <f t="shared" si="43"/>
        <v>360</v>
      </c>
      <c r="AI308" s="139">
        <f t="shared" si="45"/>
        <v>28260</v>
      </c>
      <c r="AJ308" s="109">
        <f t="shared" si="44"/>
        <v>28260</v>
      </c>
      <c r="AM308" t="b">
        <f>D308='15.02.2022 Смета'!D311</f>
        <v>1</v>
      </c>
      <c r="AN308" t="b">
        <f>F308='15.02.2022 Смета'!E311</f>
        <v>1</v>
      </c>
      <c r="AO308" t="b">
        <f>G308='15.02.2022 Смета'!F311</f>
        <v>1</v>
      </c>
      <c r="AP308" t="b">
        <f>H308='15.02.2022 Смета'!G311</f>
        <v>0</v>
      </c>
    </row>
    <row r="309" spans="1:42" ht="27" customHeight="1" x14ac:dyDescent="0.25">
      <c r="A309" s="108">
        <v>254</v>
      </c>
      <c r="B309" s="8" t="s">
        <v>171</v>
      </c>
      <c r="C309" s="21" t="s">
        <v>148</v>
      </c>
      <c r="D309" s="22" t="s">
        <v>91</v>
      </c>
      <c r="E309" s="21" t="s">
        <v>340</v>
      </c>
      <c r="F309" s="35">
        <v>44722</v>
      </c>
      <c r="G309" s="35">
        <v>44724</v>
      </c>
      <c r="H309" s="21" t="s">
        <v>802</v>
      </c>
      <c r="I309" s="22" t="s">
        <v>300</v>
      </c>
      <c r="J309" s="35">
        <v>44722</v>
      </c>
      <c r="K309" s="35">
        <v>44724</v>
      </c>
      <c r="L309" s="14">
        <v>10</v>
      </c>
      <c r="M309" s="10">
        <v>3400</v>
      </c>
      <c r="N309" s="10">
        <f t="shared" si="46"/>
        <v>34000</v>
      </c>
      <c r="O309" s="14">
        <v>10</v>
      </c>
      <c r="P309" s="10">
        <v>2900</v>
      </c>
      <c r="Q309" s="10">
        <f t="shared" si="47"/>
        <v>29000</v>
      </c>
      <c r="R309" s="14">
        <v>10</v>
      </c>
      <c r="S309" s="10">
        <v>2800</v>
      </c>
      <c r="T309" s="10">
        <f t="shared" si="48"/>
        <v>28000</v>
      </c>
      <c r="U309" s="12">
        <v>60</v>
      </c>
      <c r="V309" s="10">
        <v>150</v>
      </c>
      <c r="W309" s="10">
        <f t="shared" si="40"/>
        <v>9000</v>
      </c>
      <c r="X309" s="12">
        <v>60</v>
      </c>
      <c r="Y309" s="10">
        <v>150</v>
      </c>
      <c r="Z309" s="10">
        <f t="shared" si="41"/>
        <v>9000</v>
      </c>
      <c r="AA309" s="12">
        <v>60</v>
      </c>
      <c r="AB309" s="10">
        <v>150</v>
      </c>
      <c r="AC309" s="10">
        <f t="shared" si="42"/>
        <v>9000</v>
      </c>
      <c r="AD309" s="12">
        <v>300</v>
      </c>
      <c r="AE309" s="26">
        <v>7</v>
      </c>
      <c r="AF309" s="7">
        <f t="shared" si="49"/>
        <v>2100</v>
      </c>
      <c r="AG309" s="152">
        <v>1</v>
      </c>
      <c r="AH309" s="139">
        <f t="shared" si="43"/>
        <v>510</v>
      </c>
      <c r="AI309" s="139">
        <f t="shared" si="45"/>
        <v>120100</v>
      </c>
      <c r="AJ309" s="109">
        <f t="shared" si="44"/>
        <v>120100</v>
      </c>
      <c r="AM309" t="b">
        <f>D309='15.02.2022 Смета'!D312</f>
        <v>1</v>
      </c>
      <c r="AN309" t="b">
        <f>F309='15.02.2022 Смета'!E312</f>
        <v>1</v>
      </c>
      <c r="AO309" t="b">
        <f>G309='15.02.2022 Смета'!F312</f>
        <v>1</v>
      </c>
      <c r="AP309" t="b">
        <f>H309='15.02.2022 Смета'!G312</f>
        <v>1</v>
      </c>
    </row>
    <row r="310" spans="1:42" ht="27" customHeight="1" x14ac:dyDescent="0.25">
      <c r="A310" s="108">
        <v>255</v>
      </c>
      <c r="B310" s="8" t="s">
        <v>171</v>
      </c>
      <c r="C310" s="21" t="s">
        <v>148</v>
      </c>
      <c r="D310" s="22" t="s">
        <v>618</v>
      </c>
      <c r="E310" s="21" t="s">
        <v>1029</v>
      </c>
      <c r="F310" s="35">
        <v>44785</v>
      </c>
      <c r="G310" s="35">
        <v>44787</v>
      </c>
      <c r="H310" s="21" t="s">
        <v>767</v>
      </c>
      <c r="I310" s="22" t="s">
        <v>414</v>
      </c>
      <c r="J310" s="35">
        <v>44785</v>
      </c>
      <c r="K310" s="35">
        <v>44787</v>
      </c>
      <c r="L310" s="14"/>
      <c r="M310" s="10">
        <v>3400</v>
      </c>
      <c r="N310" s="10">
        <f t="shared" si="46"/>
        <v>0</v>
      </c>
      <c r="O310" s="14"/>
      <c r="P310" s="10">
        <v>2900</v>
      </c>
      <c r="Q310" s="10">
        <f t="shared" si="47"/>
        <v>0</v>
      </c>
      <c r="R310" s="14"/>
      <c r="S310" s="10">
        <v>2800</v>
      </c>
      <c r="T310" s="10">
        <f t="shared" si="48"/>
        <v>0</v>
      </c>
      <c r="U310" s="12">
        <v>60</v>
      </c>
      <c r="V310" s="10">
        <v>150</v>
      </c>
      <c r="W310" s="10">
        <f t="shared" si="40"/>
        <v>9000</v>
      </c>
      <c r="X310" s="12">
        <v>60</v>
      </c>
      <c r="Y310" s="10">
        <v>150</v>
      </c>
      <c r="Z310" s="10">
        <f t="shared" si="41"/>
        <v>9000</v>
      </c>
      <c r="AA310" s="12">
        <v>60</v>
      </c>
      <c r="AB310" s="10">
        <v>150</v>
      </c>
      <c r="AC310" s="10">
        <f t="shared" si="42"/>
        <v>9000</v>
      </c>
      <c r="AD310" s="12">
        <v>180</v>
      </c>
      <c r="AE310" s="26">
        <v>7</v>
      </c>
      <c r="AF310" s="7">
        <f t="shared" si="49"/>
        <v>1260</v>
      </c>
      <c r="AG310" s="152">
        <v>1</v>
      </c>
      <c r="AH310" s="139">
        <f t="shared" si="43"/>
        <v>360</v>
      </c>
      <c r="AI310" s="139">
        <f t="shared" si="45"/>
        <v>28260</v>
      </c>
      <c r="AJ310" s="109">
        <f t="shared" si="44"/>
        <v>28260</v>
      </c>
      <c r="AM310" t="b">
        <f>D310='15.02.2022 Смета'!D313</f>
        <v>1</v>
      </c>
      <c r="AN310" t="b">
        <f>F310='15.02.2022 Смета'!E313</f>
        <v>1</v>
      </c>
      <c r="AO310" t="b">
        <f>G310='15.02.2022 Смета'!F313</f>
        <v>1</v>
      </c>
      <c r="AP310" t="b">
        <f>H310='15.02.2022 Смета'!G313</f>
        <v>1</v>
      </c>
    </row>
    <row r="311" spans="1:42" ht="16.149999999999999" customHeight="1" x14ac:dyDescent="0.25">
      <c r="A311" s="106"/>
      <c r="B311" s="96"/>
      <c r="C311" s="97"/>
      <c r="D311" s="179" t="s">
        <v>881</v>
      </c>
      <c r="E311" s="99"/>
      <c r="F311" s="99"/>
      <c r="G311" s="99"/>
      <c r="H311" s="99"/>
      <c r="I311" s="99"/>
      <c r="J311" s="99"/>
      <c r="K311" s="99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2"/>
      <c r="AE311" s="79"/>
      <c r="AF311" s="79"/>
      <c r="AG311" s="153"/>
      <c r="AH311" s="151"/>
      <c r="AI311" s="151"/>
      <c r="AJ311" s="164"/>
      <c r="AM311" t="b">
        <f>D311='15.02.2022 Смета'!D314</f>
        <v>1</v>
      </c>
      <c r="AN311" t="b">
        <f>F311='15.02.2022 Смета'!E314</f>
        <v>1</v>
      </c>
      <c r="AO311" t="b">
        <f>G311='15.02.2022 Смета'!F314</f>
        <v>1</v>
      </c>
      <c r="AP311" t="b">
        <f>H311='15.02.2022 Смета'!G314</f>
        <v>1</v>
      </c>
    </row>
    <row r="312" spans="1:42" ht="27" customHeight="1" x14ac:dyDescent="0.25">
      <c r="A312" s="108">
        <v>256</v>
      </c>
      <c r="B312" s="8" t="s">
        <v>188</v>
      </c>
      <c r="C312" s="21" t="s">
        <v>116</v>
      </c>
      <c r="D312" s="22" t="s">
        <v>619</v>
      </c>
      <c r="E312" s="21" t="s">
        <v>477</v>
      </c>
      <c r="F312" s="35">
        <v>44601</v>
      </c>
      <c r="G312" s="35">
        <v>44603</v>
      </c>
      <c r="H312" s="21" t="s">
        <v>301</v>
      </c>
      <c r="I312" s="22" t="s">
        <v>477</v>
      </c>
      <c r="J312" s="35">
        <v>44601</v>
      </c>
      <c r="K312" s="35">
        <v>44603</v>
      </c>
      <c r="L312" s="10"/>
      <c r="M312" s="10">
        <v>3400</v>
      </c>
      <c r="N312" s="10">
        <f t="shared" si="46"/>
        <v>0</v>
      </c>
      <c r="O312" s="10"/>
      <c r="P312" s="10">
        <v>2900</v>
      </c>
      <c r="Q312" s="10">
        <f t="shared" si="47"/>
        <v>0</v>
      </c>
      <c r="R312" s="10"/>
      <c r="S312" s="10">
        <v>2800</v>
      </c>
      <c r="T312" s="10">
        <f t="shared" si="48"/>
        <v>0</v>
      </c>
      <c r="U312" s="10">
        <v>80</v>
      </c>
      <c r="V312" s="10">
        <v>150</v>
      </c>
      <c r="W312" s="10">
        <f t="shared" ref="W312:W392" si="50">U312*V312</f>
        <v>12000</v>
      </c>
      <c r="X312" s="10">
        <v>80</v>
      </c>
      <c r="Y312" s="10">
        <v>150</v>
      </c>
      <c r="Z312" s="10">
        <f t="shared" ref="Z312:Z392" si="51">X312*Y312</f>
        <v>12000</v>
      </c>
      <c r="AA312" s="10">
        <v>160</v>
      </c>
      <c r="AB312" s="10">
        <v>150</v>
      </c>
      <c r="AC312" s="10">
        <f t="shared" ref="AC312:AC392" si="52">AA312*AB312</f>
        <v>24000</v>
      </c>
      <c r="AD312" s="11"/>
      <c r="AE312" s="26">
        <v>7</v>
      </c>
      <c r="AF312" s="7">
        <f t="shared" si="49"/>
        <v>0</v>
      </c>
      <c r="AG312" s="152">
        <v>1</v>
      </c>
      <c r="AH312" s="139">
        <f t="shared" si="43"/>
        <v>320</v>
      </c>
      <c r="AI312" s="139">
        <f t="shared" si="45"/>
        <v>48000</v>
      </c>
      <c r="AJ312" s="109">
        <f t="shared" si="44"/>
        <v>48000</v>
      </c>
      <c r="AM312" t="b">
        <f>D312='15.02.2022 Смета'!D315</f>
        <v>1</v>
      </c>
      <c r="AN312" t="b">
        <f>F312='15.02.2022 Смета'!E315</f>
        <v>1</v>
      </c>
      <c r="AO312" t="b">
        <f>G312='15.02.2022 Смета'!F315</f>
        <v>1</v>
      </c>
      <c r="AP312" t="b">
        <f>H312='15.02.2022 Смета'!G315</f>
        <v>1</v>
      </c>
    </row>
    <row r="313" spans="1:42" ht="27" customHeight="1" x14ac:dyDescent="0.25">
      <c r="A313" s="108">
        <v>257</v>
      </c>
      <c r="B313" s="8" t="s">
        <v>188</v>
      </c>
      <c r="C313" s="21" t="s">
        <v>116</v>
      </c>
      <c r="D313" s="22" t="s">
        <v>620</v>
      </c>
      <c r="E313" s="21" t="s">
        <v>477</v>
      </c>
      <c r="F313" s="35">
        <v>44631</v>
      </c>
      <c r="G313" s="35">
        <v>44633</v>
      </c>
      <c r="H313" s="21" t="s">
        <v>803</v>
      </c>
      <c r="I313" s="22" t="s">
        <v>477</v>
      </c>
      <c r="J313" s="35">
        <v>44631</v>
      </c>
      <c r="K313" s="35">
        <v>44633</v>
      </c>
      <c r="L313" s="10"/>
      <c r="M313" s="10">
        <v>3400</v>
      </c>
      <c r="N313" s="10">
        <f t="shared" si="46"/>
        <v>0</v>
      </c>
      <c r="O313" s="10"/>
      <c r="P313" s="10">
        <v>2900</v>
      </c>
      <c r="Q313" s="10">
        <f t="shared" si="47"/>
        <v>0</v>
      </c>
      <c r="R313" s="10"/>
      <c r="S313" s="10">
        <v>2800</v>
      </c>
      <c r="T313" s="10">
        <f t="shared" si="48"/>
        <v>0</v>
      </c>
      <c r="U313" s="10">
        <v>80</v>
      </c>
      <c r="V313" s="10">
        <v>150</v>
      </c>
      <c r="W313" s="10">
        <f t="shared" si="50"/>
        <v>12000</v>
      </c>
      <c r="X313" s="10">
        <v>80</v>
      </c>
      <c r="Y313" s="10">
        <v>150</v>
      </c>
      <c r="Z313" s="10">
        <f t="shared" si="51"/>
        <v>12000</v>
      </c>
      <c r="AA313" s="10">
        <v>160</v>
      </c>
      <c r="AB313" s="10">
        <v>150</v>
      </c>
      <c r="AC313" s="10">
        <f t="shared" si="52"/>
        <v>24000</v>
      </c>
      <c r="AD313" s="11"/>
      <c r="AE313" s="26">
        <v>7</v>
      </c>
      <c r="AF313" s="7">
        <f t="shared" si="49"/>
        <v>0</v>
      </c>
      <c r="AG313" s="152">
        <v>1</v>
      </c>
      <c r="AH313" s="139">
        <f t="shared" si="43"/>
        <v>320</v>
      </c>
      <c r="AI313" s="139">
        <f t="shared" si="45"/>
        <v>48000</v>
      </c>
      <c r="AJ313" s="109">
        <f t="shared" si="44"/>
        <v>48000</v>
      </c>
      <c r="AM313" t="b">
        <f>D313='15.02.2022 Смета'!D316</f>
        <v>1</v>
      </c>
      <c r="AN313" t="b">
        <f>F313='15.02.2022 Смета'!E316</f>
        <v>1</v>
      </c>
      <c r="AO313" t="b">
        <f>G313='15.02.2022 Смета'!F316</f>
        <v>1</v>
      </c>
      <c r="AP313" t="b">
        <f>H313='15.02.2022 Смета'!G316</f>
        <v>1</v>
      </c>
    </row>
    <row r="314" spans="1:42" ht="27" customHeight="1" x14ac:dyDescent="0.25">
      <c r="A314" s="108">
        <v>258</v>
      </c>
      <c r="B314" s="8" t="s">
        <v>188</v>
      </c>
      <c r="C314" s="21" t="s">
        <v>116</v>
      </c>
      <c r="D314" s="22" t="s">
        <v>621</v>
      </c>
      <c r="E314" s="21" t="s">
        <v>457</v>
      </c>
      <c r="F314" s="35">
        <v>44666</v>
      </c>
      <c r="G314" s="35">
        <v>44668</v>
      </c>
      <c r="H314" s="21" t="s">
        <v>301</v>
      </c>
      <c r="I314" s="22" t="s">
        <v>457</v>
      </c>
      <c r="J314" s="35">
        <v>44666</v>
      </c>
      <c r="K314" s="35">
        <v>44668</v>
      </c>
      <c r="L314" s="10"/>
      <c r="M314" s="10">
        <v>3400</v>
      </c>
      <c r="N314" s="10">
        <f t="shared" si="46"/>
        <v>0</v>
      </c>
      <c r="O314" s="10"/>
      <c r="P314" s="10">
        <v>2900</v>
      </c>
      <c r="Q314" s="10">
        <f t="shared" si="47"/>
        <v>0</v>
      </c>
      <c r="R314" s="10"/>
      <c r="S314" s="10">
        <v>2800</v>
      </c>
      <c r="T314" s="10">
        <f t="shared" si="48"/>
        <v>0</v>
      </c>
      <c r="U314" s="10">
        <v>80</v>
      </c>
      <c r="V314" s="10">
        <v>150</v>
      </c>
      <c r="W314" s="10">
        <f t="shared" si="50"/>
        <v>12000</v>
      </c>
      <c r="X314" s="10">
        <v>80</v>
      </c>
      <c r="Y314" s="10">
        <v>150</v>
      </c>
      <c r="Z314" s="10">
        <f t="shared" si="51"/>
        <v>12000</v>
      </c>
      <c r="AA314" s="10">
        <v>160</v>
      </c>
      <c r="AB314" s="10">
        <v>150</v>
      </c>
      <c r="AC314" s="10">
        <f t="shared" si="52"/>
        <v>24000</v>
      </c>
      <c r="AD314" s="11">
        <v>323</v>
      </c>
      <c r="AE314" s="26">
        <v>7</v>
      </c>
      <c r="AF314" s="7">
        <f t="shared" si="49"/>
        <v>2261</v>
      </c>
      <c r="AG314" s="152">
        <v>1</v>
      </c>
      <c r="AH314" s="145">
        <f t="shared" si="43"/>
        <v>643</v>
      </c>
      <c r="AI314" s="139">
        <f t="shared" si="45"/>
        <v>50261</v>
      </c>
      <c r="AJ314" s="118">
        <f t="shared" si="44"/>
        <v>50261</v>
      </c>
      <c r="AM314" t="b">
        <f>D314='15.02.2022 Смета'!D317</f>
        <v>1</v>
      </c>
      <c r="AN314" t="b">
        <f>F314='15.02.2022 Смета'!E317</f>
        <v>1</v>
      </c>
      <c r="AO314" t="b">
        <f>G314='15.02.2022 Смета'!F317</f>
        <v>1</v>
      </c>
      <c r="AP314" t="b">
        <f>H314='15.02.2022 Смета'!G317</f>
        <v>1</v>
      </c>
    </row>
    <row r="315" spans="1:42" ht="27" customHeight="1" x14ac:dyDescent="0.25">
      <c r="A315" s="108">
        <v>259</v>
      </c>
      <c r="B315" s="8" t="s">
        <v>188</v>
      </c>
      <c r="C315" s="21" t="s">
        <v>116</v>
      </c>
      <c r="D315" s="22" t="s">
        <v>622</v>
      </c>
      <c r="E315" s="21" t="s">
        <v>1040</v>
      </c>
      <c r="F315" s="35">
        <v>44701</v>
      </c>
      <c r="G315" s="35">
        <v>44703</v>
      </c>
      <c r="H315" s="21" t="s">
        <v>301</v>
      </c>
      <c r="I315" s="22" t="s">
        <v>733</v>
      </c>
      <c r="J315" s="35">
        <v>44701</v>
      </c>
      <c r="K315" s="35">
        <v>44703</v>
      </c>
      <c r="L315" s="10"/>
      <c r="M315" s="10">
        <v>3400</v>
      </c>
      <c r="N315" s="10">
        <f t="shared" si="46"/>
        <v>0</v>
      </c>
      <c r="O315" s="10"/>
      <c r="P315" s="10">
        <v>2900</v>
      </c>
      <c r="Q315" s="10">
        <f t="shared" si="47"/>
        <v>0</v>
      </c>
      <c r="R315" s="10"/>
      <c r="S315" s="10">
        <v>2800</v>
      </c>
      <c r="T315" s="10">
        <f t="shared" si="48"/>
        <v>0</v>
      </c>
      <c r="U315" s="10">
        <v>80</v>
      </c>
      <c r="V315" s="10">
        <v>150</v>
      </c>
      <c r="W315" s="10">
        <f t="shared" si="50"/>
        <v>12000</v>
      </c>
      <c r="X315" s="10">
        <v>80</v>
      </c>
      <c r="Y315" s="10">
        <v>150</v>
      </c>
      <c r="Z315" s="10">
        <f t="shared" si="51"/>
        <v>12000</v>
      </c>
      <c r="AA315" s="10">
        <v>160</v>
      </c>
      <c r="AB315" s="10">
        <v>150</v>
      </c>
      <c r="AC315" s="10">
        <f t="shared" si="52"/>
        <v>24000</v>
      </c>
      <c r="AD315" s="11">
        <v>323</v>
      </c>
      <c r="AE315" s="26">
        <v>7</v>
      </c>
      <c r="AF315" s="7">
        <f t="shared" si="49"/>
        <v>2261</v>
      </c>
      <c r="AG315" s="152">
        <v>1</v>
      </c>
      <c r="AH315" s="145">
        <f t="shared" si="43"/>
        <v>643</v>
      </c>
      <c r="AI315" s="139">
        <f t="shared" si="45"/>
        <v>50261</v>
      </c>
      <c r="AJ315" s="118">
        <f t="shared" si="44"/>
        <v>50261</v>
      </c>
      <c r="AM315" t="b">
        <f>D315='15.02.2022 Смета'!D318</f>
        <v>1</v>
      </c>
      <c r="AN315" t="b">
        <f>F315='15.02.2022 Смета'!E318</f>
        <v>1</v>
      </c>
      <c r="AO315" t="b">
        <f>G315='15.02.2022 Смета'!F318</f>
        <v>1</v>
      </c>
      <c r="AP315" t="b">
        <f>H315='15.02.2022 Смета'!G318</f>
        <v>1</v>
      </c>
    </row>
    <row r="316" spans="1:42" ht="16.149999999999999" customHeight="1" x14ac:dyDescent="0.25">
      <c r="A316" s="108">
        <v>260</v>
      </c>
      <c r="B316" s="8" t="s">
        <v>188</v>
      </c>
      <c r="C316" s="21" t="s">
        <v>116</v>
      </c>
      <c r="D316" s="22" t="s">
        <v>71</v>
      </c>
      <c r="E316" s="21" t="s">
        <v>509</v>
      </c>
      <c r="F316" s="35">
        <v>44827</v>
      </c>
      <c r="G316" s="35">
        <v>44829</v>
      </c>
      <c r="H316" s="21" t="s">
        <v>334</v>
      </c>
      <c r="I316" s="22" t="s">
        <v>509</v>
      </c>
      <c r="J316" s="35">
        <v>44827</v>
      </c>
      <c r="K316" s="35">
        <v>44829</v>
      </c>
      <c r="L316" s="10">
        <v>1</v>
      </c>
      <c r="M316" s="10">
        <v>3400</v>
      </c>
      <c r="N316" s="10">
        <f t="shared" si="46"/>
        <v>3400</v>
      </c>
      <c r="O316" s="10">
        <v>1</v>
      </c>
      <c r="P316" s="10">
        <v>2900</v>
      </c>
      <c r="Q316" s="10">
        <f t="shared" si="47"/>
        <v>2900</v>
      </c>
      <c r="R316" s="10">
        <v>1</v>
      </c>
      <c r="S316" s="10">
        <v>2800</v>
      </c>
      <c r="T316" s="10">
        <f t="shared" si="48"/>
        <v>2800</v>
      </c>
      <c r="U316" s="10">
        <v>17</v>
      </c>
      <c r="V316" s="10">
        <v>150</v>
      </c>
      <c r="W316" s="10">
        <f t="shared" si="50"/>
        <v>2550</v>
      </c>
      <c r="X316" s="10">
        <v>17</v>
      </c>
      <c r="Y316" s="10">
        <v>150</v>
      </c>
      <c r="Z316" s="10">
        <f t="shared" si="51"/>
        <v>2550</v>
      </c>
      <c r="AA316" s="10">
        <v>34</v>
      </c>
      <c r="AB316" s="10">
        <v>150</v>
      </c>
      <c r="AC316" s="10">
        <f t="shared" si="52"/>
        <v>5100</v>
      </c>
      <c r="AD316" s="11">
        <v>71</v>
      </c>
      <c r="AE316" s="26">
        <v>7</v>
      </c>
      <c r="AF316" s="7">
        <f t="shared" si="49"/>
        <v>497</v>
      </c>
      <c r="AG316" s="152">
        <v>1</v>
      </c>
      <c r="AH316" s="145">
        <f t="shared" si="43"/>
        <v>142</v>
      </c>
      <c r="AI316" s="139">
        <f t="shared" si="45"/>
        <v>19797</v>
      </c>
      <c r="AJ316" s="118">
        <f t="shared" si="44"/>
        <v>19797</v>
      </c>
      <c r="AM316" t="b">
        <f>D316='15.02.2022 Смета'!D319</f>
        <v>1</v>
      </c>
      <c r="AN316" t="b">
        <f>F316='15.02.2022 Смета'!E319</f>
        <v>1</v>
      </c>
      <c r="AO316" t="b">
        <f>G316='15.02.2022 Смета'!F319</f>
        <v>1</v>
      </c>
      <c r="AP316" t="b">
        <f>H316='15.02.2022 Смета'!G319</f>
        <v>1</v>
      </c>
    </row>
    <row r="317" spans="1:42" ht="27" customHeight="1" x14ac:dyDescent="0.25">
      <c r="A317" s="108">
        <v>261</v>
      </c>
      <c r="B317" s="8" t="s">
        <v>188</v>
      </c>
      <c r="C317" s="21" t="s">
        <v>116</v>
      </c>
      <c r="D317" s="22" t="s">
        <v>623</v>
      </c>
      <c r="E317" s="21" t="s">
        <v>1040</v>
      </c>
      <c r="F317" s="35">
        <v>44827</v>
      </c>
      <c r="G317" s="35">
        <v>44829</v>
      </c>
      <c r="H317" s="21" t="s">
        <v>334</v>
      </c>
      <c r="I317" s="22" t="s">
        <v>733</v>
      </c>
      <c r="J317" s="35">
        <v>44827</v>
      </c>
      <c r="K317" s="35">
        <v>44829</v>
      </c>
      <c r="L317" s="10">
        <v>1</v>
      </c>
      <c r="M317" s="10">
        <v>3400</v>
      </c>
      <c r="N317" s="10">
        <f t="shared" si="46"/>
        <v>3400</v>
      </c>
      <c r="O317" s="10">
        <v>1</v>
      </c>
      <c r="P317" s="10">
        <v>2900</v>
      </c>
      <c r="Q317" s="10">
        <f t="shared" si="47"/>
        <v>2900</v>
      </c>
      <c r="R317" s="10">
        <v>1</v>
      </c>
      <c r="S317" s="10">
        <v>2800</v>
      </c>
      <c r="T317" s="10">
        <f t="shared" si="48"/>
        <v>2800</v>
      </c>
      <c r="U317" s="10">
        <v>63</v>
      </c>
      <c r="V317" s="10">
        <v>150</v>
      </c>
      <c r="W317" s="10">
        <f t="shared" si="50"/>
        <v>9450</v>
      </c>
      <c r="X317" s="10">
        <v>63</v>
      </c>
      <c r="Y317" s="10">
        <v>150</v>
      </c>
      <c r="Z317" s="10">
        <f t="shared" si="51"/>
        <v>9450</v>
      </c>
      <c r="AA317" s="10">
        <v>126</v>
      </c>
      <c r="AB317" s="10">
        <v>150</v>
      </c>
      <c r="AC317" s="10">
        <f t="shared" si="52"/>
        <v>18900</v>
      </c>
      <c r="AD317" s="11">
        <v>255</v>
      </c>
      <c r="AE317" s="26">
        <v>7</v>
      </c>
      <c r="AF317" s="7">
        <f t="shared" si="49"/>
        <v>1785</v>
      </c>
      <c r="AG317" s="152">
        <v>1</v>
      </c>
      <c r="AH317" s="145">
        <f>L317+O317+R317+U317+X317+AA317+AD317</f>
        <v>510</v>
      </c>
      <c r="AI317" s="139">
        <f t="shared" si="45"/>
        <v>48685</v>
      </c>
      <c r="AJ317" s="118">
        <f t="shared" ref="AJ317:AJ398" si="53">N317+Q317+T317+W317+Z317+AC317+AF317</f>
        <v>48685</v>
      </c>
      <c r="AM317" t="b">
        <f>D317='15.02.2022 Смета'!D320</f>
        <v>1</v>
      </c>
      <c r="AN317" t="b">
        <f>F317='15.02.2022 Смета'!E320</f>
        <v>1</v>
      </c>
      <c r="AO317" t="b">
        <f>G317='15.02.2022 Смета'!F320</f>
        <v>1</v>
      </c>
      <c r="AP317" t="b">
        <f>H317='15.02.2022 Смета'!G320</f>
        <v>1</v>
      </c>
    </row>
    <row r="318" spans="1:42" ht="18" customHeight="1" x14ac:dyDescent="0.25">
      <c r="A318" s="106"/>
      <c r="B318" s="96"/>
      <c r="C318" s="97"/>
      <c r="D318" s="179" t="s">
        <v>882</v>
      </c>
      <c r="E318" s="99"/>
      <c r="F318" s="99"/>
      <c r="G318" s="99"/>
      <c r="H318" s="99"/>
      <c r="I318" s="99"/>
      <c r="J318" s="99"/>
      <c r="K318" s="99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2"/>
      <c r="AE318" s="79"/>
      <c r="AF318" s="79"/>
      <c r="AG318" s="153"/>
      <c r="AH318" s="151"/>
      <c r="AI318" s="151"/>
      <c r="AJ318" s="164"/>
      <c r="AM318" t="b">
        <f>D318='15.02.2022 Смета'!D321</f>
        <v>1</v>
      </c>
      <c r="AN318" t="b">
        <f>F318='15.02.2022 Смета'!E321</f>
        <v>1</v>
      </c>
      <c r="AO318" t="b">
        <f>G318='15.02.2022 Смета'!F321</f>
        <v>1</v>
      </c>
      <c r="AP318" t="b">
        <f>H318='15.02.2022 Смета'!G321</f>
        <v>1</v>
      </c>
    </row>
    <row r="319" spans="1:42" ht="27" customHeight="1" x14ac:dyDescent="0.25">
      <c r="A319" s="108">
        <v>262</v>
      </c>
      <c r="B319" s="8" t="s">
        <v>167</v>
      </c>
      <c r="C319" s="21" t="s">
        <v>168</v>
      </c>
      <c r="D319" s="22" t="s">
        <v>625</v>
      </c>
      <c r="E319" s="21" t="s">
        <v>443</v>
      </c>
      <c r="F319" s="35">
        <v>44651</v>
      </c>
      <c r="G319" s="35">
        <v>44654</v>
      </c>
      <c r="H319" s="21" t="s">
        <v>805</v>
      </c>
      <c r="I319" s="22" t="s">
        <v>734</v>
      </c>
      <c r="J319" s="35">
        <v>44651</v>
      </c>
      <c r="K319" s="35">
        <v>44654</v>
      </c>
      <c r="L319" s="10"/>
      <c r="M319" s="10">
        <v>3400</v>
      </c>
      <c r="N319" s="10">
        <f t="shared" si="46"/>
        <v>0</v>
      </c>
      <c r="O319" s="10"/>
      <c r="P319" s="10">
        <v>2900</v>
      </c>
      <c r="Q319" s="10">
        <f t="shared" si="47"/>
        <v>0</v>
      </c>
      <c r="R319" s="10"/>
      <c r="S319" s="10">
        <v>2800</v>
      </c>
      <c r="T319" s="10">
        <f t="shared" si="48"/>
        <v>0</v>
      </c>
      <c r="U319" s="10">
        <v>2</v>
      </c>
      <c r="V319" s="10">
        <v>150</v>
      </c>
      <c r="W319" s="10">
        <f t="shared" si="50"/>
        <v>300</v>
      </c>
      <c r="X319" s="10">
        <v>2</v>
      </c>
      <c r="Y319" s="10">
        <v>150</v>
      </c>
      <c r="Z319" s="10">
        <f t="shared" si="51"/>
        <v>300</v>
      </c>
      <c r="AA319" s="10">
        <v>2</v>
      </c>
      <c r="AB319" s="10">
        <v>150</v>
      </c>
      <c r="AC319" s="10">
        <f t="shared" si="52"/>
        <v>300</v>
      </c>
      <c r="AD319" s="11"/>
      <c r="AE319" s="26">
        <v>7</v>
      </c>
      <c r="AF319" s="7">
        <f t="shared" si="49"/>
        <v>0</v>
      </c>
      <c r="AG319" s="152">
        <v>1</v>
      </c>
      <c r="AH319" s="145">
        <f t="shared" ref="AH319:AH332" si="54">L319+O319+R319+U319+X319+AA319+AD319</f>
        <v>6</v>
      </c>
      <c r="AI319" s="139">
        <f t="shared" si="45"/>
        <v>900</v>
      </c>
      <c r="AJ319" s="118">
        <f t="shared" si="53"/>
        <v>900</v>
      </c>
      <c r="AM319" t="b">
        <f>D319='15.02.2022 Смета'!D322</f>
        <v>1</v>
      </c>
      <c r="AN319" t="b">
        <f>F319='15.02.2022 Смета'!E322</f>
        <v>1</v>
      </c>
      <c r="AO319" t="b">
        <f>G319='15.02.2022 Смета'!F322</f>
        <v>1</v>
      </c>
      <c r="AP319" t="b">
        <f>H319='15.02.2022 Смета'!G322</f>
        <v>0</v>
      </c>
    </row>
    <row r="320" spans="1:42" ht="27" customHeight="1" x14ac:dyDescent="0.25">
      <c r="A320" s="108">
        <v>263</v>
      </c>
      <c r="B320" s="8" t="s">
        <v>167</v>
      </c>
      <c r="C320" s="21" t="s">
        <v>168</v>
      </c>
      <c r="D320" s="22" t="s">
        <v>626</v>
      </c>
      <c r="E320" s="21" t="s">
        <v>443</v>
      </c>
      <c r="F320" s="35">
        <v>44693</v>
      </c>
      <c r="G320" s="35">
        <v>44696</v>
      </c>
      <c r="H320" s="21" t="s">
        <v>1095</v>
      </c>
      <c r="I320" s="22" t="s">
        <v>443</v>
      </c>
      <c r="J320" s="35">
        <v>44693</v>
      </c>
      <c r="K320" s="35">
        <v>44696</v>
      </c>
      <c r="L320" s="10"/>
      <c r="M320" s="10">
        <v>3400</v>
      </c>
      <c r="N320" s="10">
        <f t="shared" si="46"/>
        <v>0</v>
      </c>
      <c r="O320" s="10"/>
      <c r="P320" s="10">
        <v>2900</v>
      </c>
      <c r="Q320" s="10">
        <f t="shared" si="47"/>
        <v>0</v>
      </c>
      <c r="R320" s="10"/>
      <c r="S320" s="10">
        <v>2800</v>
      </c>
      <c r="T320" s="10">
        <f t="shared" si="48"/>
        <v>0</v>
      </c>
      <c r="U320" s="10">
        <v>2</v>
      </c>
      <c r="V320" s="10">
        <v>150</v>
      </c>
      <c r="W320" s="10">
        <f t="shared" si="50"/>
        <v>300</v>
      </c>
      <c r="X320" s="10">
        <v>2</v>
      </c>
      <c r="Y320" s="10">
        <v>150</v>
      </c>
      <c r="Z320" s="10">
        <f t="shared" si="51"/>
        <v>300</v>
      </c>
      <c r="AA320" s="10">
        <v>2</v>
      </c>
      <c r="AB320" s="10">
        <v>150</v>
      </c>
      <c r="AC320" s="10">
        <f t="shared" si="52"/>
        <v>300</v>
      </c>
      <c r="AD320" s="11">
        <v>6</v>
      </c>
      <c r="AE320" s="26">
        <v>7</v>
      </c>
      <c r="AF320" s="7">
        <f t="shared" si="49"/>
        <v>42</v>
      </c>
      <c r="AG320" s="152">
        <v>1</v>
      </c>
      <c r="AH320" s="145">
        <f t="shared" si="54"/>
        <v>12</v>
      </c>
      <c r="AI320" s="139">
        <f t="shared" si="45"/>
        <v>942</v>
      </c>
      <c r="AJ320" s="118">
        <f t="shared" si="53"/>
        <v>942</v>
      </c>
      <c r="AM320" t="b">
        <f>D320='15.02.2022 Смета'!D323</f>
        <v>1</v>
      </c>
      <c r="AN320" t="b">
        <f>F320='15.02.2022 Смета'!E323</f>
        <v>1</v>
      </c>
      <c r="AO320" t="b">
        <f>G320='15.02.2022 Смета'!F323</f>
        <v>1</v>
      </c>
      <c r="AP320" t="b">
        <f>H320='15.02.2022 Смета'!G323</f>
        <v>0</v>
      </c>
    </row>
    <row r="321" spans="1:42" ht="27" customHeight="1" x14ac:dyDescent="0.25">
      <c r="A321" s="108">
        <v>264</v>
      </c>
      <c r="B321" s="8" t="s">
        <v>167</v>
      </c>
      <c r="C321" s="21" t="s">
        <v>168</v>
      </c>
      <c r="D321" s="22" t="s">
        <v>628</v>
      </c>
      <c r="E321" s="21" t="s">
        <v>502</v>
      </c>
      <c r="F321" s="35">
        <v>44693</v>
      </c>
      <c r="G321" s="35">
        <v>44696</v>
      </c>
      <c r="H321" s="21" t="s">
        <v>805</v>
      </c>
      <c r="I321" s="22" t="s">
        <v>502</v>
      </c>
      <c r="J321" s="35">
        <v>44693</v>
      </c>
      <c r="K321" s="35">
        <v>44696</v>
      </c>
      <c r="L321" s="10"/>
      <c r="M321" s="10">
        <v>3400</v>
      </c>
      <c r="N321" s="10">
        <f t="shared" si="46"/>
        <v>0</v>
      </c>
      <c r="O321" s="10"/>
      <c r="P321" s="10">
        <v>2900</v>
      </c>
      <c r="Q321" s="10">
        <f t="shared" si="47"/>
        <v>0</v>
      </c>
      <c r="R321" s="10"/>
      <c r="S321" s="10">
        <v>2800</v>
      </c>
      <c r="T321" s="10">
        <f t="shared" si="48"/>
        <v>0</v>
      </c>
      <c r="U321" s="10">
        <v>2</v>
      </c>
      <c r="V321" s="10">
        <v>150</v>
      </c>
      <c r="W321" s="10">
        <f t="shared" si="50"/>
        <v>300</v>
      </c>
      <c r="X321" s="10">
        <v>2</v>
      </c>
      <c r="Y321" s="10">
        <v>150</v>
      </c>
      <c r="Z321" s="10">
        <f t="shared" si="51"/>
        <v>300</v>
      </c>
      <c r="AA321" s="10">
        <v>2</v>
      </c>
      <c r="AB321" s="10">
        <v>150</v>
      </c>
      <c r="AC321" s="10">
        <f t="shared" si="52"/>
        <v>300</v>
      </c>
      <c r="AD321" s="11">
        <v>6</v>
      </c>
      <c r="AE321" s="26">
        <v>7</v>
      </c>
      <c r="AF321" s="7">
        <f t="shared" si="49"/>
        <v>42</v>
      </c>
      <c r="AG321" s="152">
        <v>1</v>
      </c>
      <c r="AH321" s="145">
        <f t="shared" si="54"/>
        <v>12</v>
      </c>
      <c r="AI321" s="139">
        <f t="shared" si="45"/>
        <v>942</v>
      </c>
      <c r="AJ321" s="118">
        <f t="shared" si="53"/>
        <v>942</v>
      </c>
      <c r="AM321" t="b">
        <f>D321='15.02.2022 Смета'!D324</f>
        <v>1</v>
      </c>
      <c r="AN321" t="b">
        <f>F321='15.02.2022 Смета'!E324</f>
        <v>1</v>
      </c>
      <c r="AO321" t="b">
        <f>G321='15.02.2022 Смета'!F324</f>
        <v>1</v>
      </c>
      <c r="AP321" t="b">
        <f>H321='15.02.2022 Смета'!G324</f>
        <v>1</v>
      </c>
    </row>
    <row r="322" spans="1:42" ht="27" customHeight="1" x14ac:dyDescent="0.25">
      <c r="A322" s="108">
        <v>265</v>
      </c>
      <c r="B322" s="8" t="s">
        <v>167</v>
      </c>
      <c r="C322" s="21" t="s">
        <v>168</v>
      </c>
      <c r="D322" s="22" t="s">
        <v>51</v>
      </c>
      <c r="E322" s="21" t="s">
        <v>443</v>
      </c>
      <c r="F322" s="35">
        <v>44694</v>
      </c>
      <c r="G322" s="35">
        <v>44696</v>
      </c>
      <c r="H322" s="21" t="s">
        <v>774</v>
      </c>
      <c r="I322" s="22" t="s">
        <v>443</v>
      </c>
      <c r="J322" s="35">
        <v>44694</v>
      </c>
      <c r="K322" s="35">
        <v>44696</v>
      </c>
      <c r="L322" s="10"/>
      <c r="M322" s="10">
        <v>3400</v>
      </c>
      <c r="N322" s="10">
        <f t="shared" si="46"/>
        <v>0</v>
      </c>
      <c r="O322" s="10"/>
      <c r="P322" s="10">
        <v>2900</v>
      </c>
      <c r="Q322" s="10">
        <f t="shared" si="47"/>
        <v>0</v>
      </c>
      <c r="R322" s="10"/>
      <c r="S322" s="10">
        <v>2800</v>
      </c>
      <c r="T322" s="10">
        <f t="shared" si="48"/>
        <v>0</v>
      </c>
      <c r="U322" s="10">
        <v>4</v>
      </c>
      <c r="V322" s="10">
        <v>150</v>
      </c>
      <c r="W322" s="10">
        <f t="shared" si="50"/>
        <v>600</v>
      </c>
      <c r="X322" s="10">
        <v>4</v>
      </c>
      <c r="Y322" s="10">
        <v>150</v>
      </c>
      <c r="Z322" s="10">
        <f t="shared" si="51"/>
        <v>600</v>
      </c>
      <c r="AA322" s="10">
        <v>4</v>
      </c>
      <c r="AB322" s="10">
        <v>150</v>
      </c>
      <c r="AC322" s="10">
        <f t="shared" si="52"/>
        <v>600</v>
      </c>
      <c r="AD322" s="11">
        <v>12</v>
      </c>
      <c r="AE322" s="26">
        <v>7</v>
      </c>
      <c r="AF322" s="7">
        <f t="shared" si="49"/>
        <v>84</v>
      </c>
      <c r="AG322" s="152">
        <v>1</v>
      </c>
      <c r="AH322" s="145">
        <f t="shared" si="54"/>
        <v>24</v>
      </c>
      <c r="AI322" s="139">
        <f t="shared" si="45"/>
        <v>1884</v>
      </c>
      <c r="AJ322" s="118">
        <f t="shared" si="53"/>
        <v>1884</v>
      </c>
      <c r="AM322" t="b">
        <f>D322='15.02.2022 Смета'!D325</f>
        <v>1</v>
      </c>
      <c r="AN322" t="b">
        <f>F322='15.02.2022 Смета'!E325</f>
        <v>1</v>
      </c>
      <c r="AO322" t="b">
        <f>G322='15.02.2022 Смета'!F325</f>
        <v>1</v>
      </c>
      <c r="AP322" t="b">
        <f>H322='15.02.2022 Смета'!G325</f>
        <v>1</v>
      </c>
    </row>
    <row r="323" spans="1:42" ht="27" customHeight="1" x14ac:dyDescent="0.25">
      <c r="A323" s="108">
        <v>266</v>
      </c>
      <c r="B323" s="8" t="s">
        <v>167</v>
      </c>
      <c r="C323" s="21" t="s">
        <v>168</v>
      </c>
      <c r="D323" s="22" t="s">
        <v>543</v>
      </c>
      <c r="E323" s="21" t="s">
        <v>517</v>
      </c>
      <c r="F323" s="35">
        <v>44701</v>
      </c>
      <c r="G323" s="35">
        <v>44703</v>
      </c>
      <c r="H323" s="21" t="s">
        <v>1095</v>
      </c>
      <c r="I323" s="22" t="s">
        <v>517</v>
      </c>
      <c r="J323" s="35">
        <v>44701</v>
      </c>
      <c r="K323" s="35">
        <v>44703</v>
      </c>
      <c r="L323" s="10"/>
      <c r="M323" s="10">
        <v>3400</v>
      </c>
      <c r="N323" s="10">
        <f t="shared" si="46"/>
        <v>0</v>
      </c>
      <c r="O323" s="10"/>
      <c r="P323" s="10">
        <v>2900</v>
      </c>
      <c r="Q323" s="10">
        <f t="shared" si="47"/>
        <v>0</v>
      </c>
      <c r="R323" s="10"/>
      <c r="S323" s="10">
        <v>2800</v>
      </c>
      <c r="T323" s="10">
        <f t="shared" si="48"/>
        <v>0</v>
      </c>
      <c r="U323" s="10">
        <v>6</v>
      </c>
      <c r="V323" s="10">
        <v>150</v>
      </c>
      <c r="W323" s="10">
        <f t="shared" si="50"/>
        <v>900</v>
      </c>
      <c r="X323" s="10">
        <v>6</v>
      </c>
      <c r="Y323" s="10">
        <v>150</v>
      </c>
      <c r="Z323" s="10">
        <f t="shared" si="51"/>
        <v>900</v>
      </c>
      <c r="AA323" s="10">
        <v>6</v>
      </c>
      <c r="AB323" s="10">
        <v>150</v>
      </c>
      <c r="AC323" s="10">
        <f t="shared" si="52"/>
        <v>900</v>
      </c>
      <c r="AD323" s="11">
        <v>18</v>
      </c>
      <c r="AE323" s="26">
        <v>7</v>
      </c>
      <c r="AF323" s="7">
        <f t="shared" si="49"/>
        <v>126</v>
      </c>
      <c r="AG323" s="152">
        <v>1</v>
      </c>
      <c r="AH323" s="145">
        <f t="shared" si="54"/>
        <v>36</v>
      </c>
      <c r="AI323" s="139">
        <f t="shared" si="45"/>
        <v>2826</v>
      </c>
      <c r="AJ323" s="118">
        <f t="shared" si="53"/>
        <v>2826</v>
      </c>
      <c r="AM323" t="b">
        <f>D323='15.02.2022 Смета'!D326</f>
        <v>1</v>
      </c>
      <c r="AN323" t="b">
        <f>F323='15.02.2022 Смета'!E326</f>
        <v>1</v>
      </c>
      <c r="AO323" t="b">
        <f>G323='15.02.2022 Смета'!F326</f>
        <v>1</v>
      </c>
      <c r="AP323" t="b">
        <f>H323='15.02.2022 Смета'!G326</f>
        <v>0</v>
      </c>
    </row>
    <row r="324" spans="1:42" ht="27" customHeight="1" x14ac:dyDescent="0.25">
      <c r="A324" s="108">
        <v>267</v>
      </c>
      <c r="B324" s="8" t="s">
        <v>167</v>
      </c>
      <c r="C324" s="21" t="s">
        <v>168</v>
      </c>
      <c r="D324" s="22" t="s">
        <v>627</v>
      </c>
      <c r="E324" s="21" t="s">
        <v>443</v>
      </c>
      <c r="F324" s="35">
        <v>44715</v>
      </c>
      <c r="G324" s="35">
        <v>44717</v>
      </c>
      <c r="H324" s="21" t="s">
        <v>422</v>
      </c>
      <c r="I324" s="22" t="s">
        <v>443</v>
      </c>
      <c r="J324" s="35">
        <v>44715</v>
      </c>
      <c r="K324" s="35">
        <v>44717</v>
      </c>
      <c r="L324" s="10">
        <v>1</v>
      </c>
      <c r="M324" s="10">
        <v>3400</v>
      </c>
      <c r="N324" s="10">
        <f t="shared" si="46"/>
        <v>3400</v>
      </c>
      <c r="O324" s="10">
        <v>1</v>
      </c>
      <c r="P324" s="10">
        <v>2900</v>
      </c>
      <c r="Q324" s="10">
        <f t="shared" si="47"/>
        <v>2900</v>
      </c>
      <c r="R324" s="10">
        <v>1</v>
      </c>
      <c r="S324" s="10">
        <v>2800</v>
      </c>
      <c r="T324" s="10">
        <f t="shared" si="48"/>
        <v>2800</v>
      </c>
      <c r="U324" s="10">
        <v>6</v>
      </c>
      <c r="V324" s="10">
        <v>150</v>
      </c>
      <c r="W324" s="10">
        <f t="shared" si="50"/>
        <v>900</v>
      </c>
      <c r="X324" s="10">
        <v>6</v>
      </c>
      <c r="Y324" s="10">
        <v>150</v>
      </c>
      <c r="Z324" s="10">
        <f t="shared" si="51"/>
        <v>900</v>
      </c>
      <c r="AA324" s="10">
        <v>6</v>
      </c>
      <c r="AB324" s="10">
        <v>150</v>
      </c>
      <c r="AC324" s="10">
        <f t="shared" si="52"/>
        <v>900</v>
      </c>
      <c r="AD324" s="11">
        <v>18</v>
      </c>
      <c r="AE324" s="26">
        <v>7</v>
      </c>
      <c r="AF324" s="7">
        <f t="shared" si="49"/>
        <v>126</v>
      </c>
      <c r="AG324" s="152">
        <v>1</v>
      </c>
      <c r="AH324" s="145">
        <f t="shared" si="54"/>
        <v>39</v>
      </c>
      <c r="AI324" s="139">
        <f t="shared" si="45"/>
        <v>11926</v>
      </c>
      <c r="AJ324" s="118">
        <f t="shared" si="53"/>
        <v>11926</v>
      </c>
      <c r="AM324" t="b">
        <f>D324='15.02.2022 Смета'!D327</f>
        <v>1</v>
      </c>
      <c r="AN324" t="b">
        <f>F324='15.02.2022 Смета'!E327</f>
        <v>1</v>
      </c>
      <c r="AO324" t="b">
        <f>G324='15.02.2022 Смета'!F327</f>
        <v>1</v>
      </c>
      <c r="AP324" t="b">
        <f>H324='15.02.2022 Смета'!G327</f>
        <v>1</v>
      </c>
    </row>
    <row r="325" spans="1:42" ht="27" customHeight="1" x14ac:dyDescent="0.25">
      <c r="A325" s="108">
        <v>268</v>
      </c>
      <c r="B325" s="8" t="s">
        <v>167</v>
      </c>
      <c r="C325" s="21" t="s">
        <v>168</v>
      </c>
      <c r="D325" s="22" t="s">
        <v>52</v>
      </c>
      <c r="E325" s="21" t="s">
        <v>443</v>
      </c>
      <c r="F325" s="35">
        <v>44722</v>
      </c>
      <c r="G325" s="35">
        <v>44724</v>
      </c>
      <c r="H325" s="21" t="s">
        <v>1043</v>
      </c>
      <c r="I325" s="22" t="s">
        <v>443</v>
      </c>
      <c r="J325" s="35">
        <v>44722</v>
      </c>
      <c r="K325" s="35">
        <v>44724</v>
      </c>
      <c r="L325" s="10">
        <v>1</v>
      </c>
      <c r="M325" s="10">
        <v>3400</v>
      </c>
      <c r="N325" s="10">
        <f t="shared" si="46"/>
        <v>3400</v>
      </c>
      <c r="O325" s="10">
        <v>1</v>
      </c>
      <c r="P325" s="10">
        <v>2900</v>
      </c>
      <c r="Q325" s="10">
        <f t="shared" si="47"/>
        <v>2900</v>
      </c>
      <c r="R325" s="10">
        <v>1</v>
      </c>
      <c r="S325" s="10">
        <v>2800</v>
      </c>
      <c r="T325" s="10">
        <f t="shared" si="48"/>
        <v>2800</v>
      </c>
      <c r="U325" s="10">
        <v>4</v>
      </c>
      <c r="V325" s="10">
        <v>150</v>
      </c>
      <c r="W325" s="10">
        <f t="shared" si="50"/>
        <v>600</v>
      </c>
      <c r="X325" s="10">
        <v>4</v>
      </c>
      <c r="Y325" s="10">
        <v>150</v>
      </c>
      <c r="Z325" s="10">
        <f t="shared" si="51"/>
        <v>600</v>
      </c>
      <c r="AA325" s="10">
        <v>4</v>
      </c>
      <c r="AB325" s="10">
        <v>150</v>
      </c>
      <c r="AC325" s="10">
        <f t="shared" si="52"/>
        <v>600</v>
      </c>
      <c r="AD325" s="11">
        <v>12</v>
      </c>
      <c r="AE325" s="26">
        <v>7</v>
      </c>
      <c r="AF325" s="7">
        <f t="shared" si="49"/>
        <v>84</v>
      </c>
      <c r="AG325" s="152">
        <v>1</v>
      </c>
      <c r="AH325" s="145">
        <f t="shared" si="54"/>
        <v>27</v>
      </c>
      <c r="AI325" s="139">
        <f t="shared" si="45"/>
        <v>10984</v>
      </c>
      <c r="AJ325" s="118">
        <f t="shared" si="53"/>
        <v>10984</v>
      </c>
      <c r="AM325" t="b">
        <f>D325='15.02.2022 Смета'!D328</f>
        <v>1</v>
      </c>
      <c r="AN325" t="b">
        <f>F325='15.02.2022 Смета'!E328</f>
        <v>1</v>
      </c>
      <c r="AO325" t="b">
        <f>G325='15.02.2022 Смета'!F328</f>
        <v>1</v>
      </c>
      <c r="AP325" t="b">
        <f>H325='15.02.2022 Смета'!G328</f>
        <v>0</v>
      </c>
    </row>
    <row r="326" spans="1:42" ht="27" customHeight="1" x14ac:dyDescent="0.25">
      <c r="A326" s="108">
        <v>269</v>
      </c>
      <c r="B326" s="8" t="s">
        <v>167</v>
      </c>
      <c r="C326" s="21" t="s">
        <v>168</v>
      </c>
      <c r="D326" s="22" t="s">
        <v>53</v>
      </c>
      <c r="E326" s="21" t="s">
        <v>443</v>
      </c>
      <c r="F326" s="35">
        <v>44729</v>
      </c>
      <c r="G326" s="35">
        <v>44731</v>
      </c>
      <c r="H326" s="21" t="s">
        <v>1044</v>
      </c>
      <c r="I326" s="22" t="s">
        <v>443</v>
      </c>
      <c r="J326" s="35">
        <v>44729</v>
      </c>
      <c r="K326" s="35">
        <v>44731</v>
      </c>
      <c r="L326" s="10">
        <v>1</v>
      </c>
      <c r="M326" s="10">
        <v>3400</v>
      </c>
      <c r="N326" s="10">
        <f t="shared" si="46"/>
        <v>3400</v>
      </c>
      <c r="O326" s="10">
        <v>1</v>
      </c>
      <c r="P326" s="10">
        <v>2900</v>
      </c>
      <c r="Q326" s="10">
        <f t="shared" si="47"/>
        <v>2900</v>
      </c>
      <c r="R326" s="10">
        <v>1</v>
      </c>
      <c r="S326" s="10">
        <v>2800</v>
      </c>
      <c r="T326" s="10">
        <f t="shared" si="48"/>
        <v>2800</v>
      </c>
      <c r="U326" s="10">
        <v>4</v>
      </c>
      <c r="V326" s="10">
        <v>150</v>
      </c>
      <c r="W326" s="10">
        <f t="shared" si="50"/>
        <v>600</v>
      </c>
      <c r="X326" s="10">
        <v>4</v>
      </c>
      <c r="Y326" s="10">
        <v>150</v>
      </c>
      <c r="Z326" s="10">
        <f t="shared" si="51"/>
        <v>600</v>
      </c>
      <c r="AA326" s="10">
        <v>4</v>
      </c>
      <c r="AB326" s="10">
        <v>150</v>
      </c>
      <c r="AC326" s="10">
        <f t="shared" si="52"/>
        <v>600</v>
      </c>
      <c r="AD326" s="11">
        <v>12</v>
      </c>
      <c r="AE326" s="26">
        <v>7</v>
      </c>
      <c r="AF326" s="7">
        <f t="shared" si="49"/>
        <v>84</v>
      </c>
      <c r="AG326" s="152">
        <v>1</v>
      </c>
      <c r="AH326" s="145">
        <f t="shared" si="54"/>
        <v>27</v>
      </c>
      <c r="AI326" s="139">
        <f t="shared" si="45"/>
        <v>10984</v>
      </c>
      <c r="AJ326" s="118">
        <f t="shared" si="53"/>
        <v>10984</v>
      </c>
      <c r="AM326" t="b">
        <f>D326='15.02.2022 Смета'!D329</f>
        <v>1</v>
      </c>
      <c r="AN326" t="b">
        <f>F326='15.02.2022 Смета'!E329</f>
        <v>1</v>
      </c>
      <c r="AO326" t="b">
        <f>G326='15.02.2022 Смета'!F329</f>
        <v>1</v>
      </c>
      <c r="AP326" t="b">
        <f>H326='15.02.2022 Смета'!G329</f>
        <v>0</v>
      </c>
    </row>
    <row r="327" spans="1:42" ht="27" customHeight="1" x14ac:dyDescent="0.25">
      <c r="A327" s="108">
        <v>270</v>
      </c>
      <c r="B327" s="8" t="s">
        <v>167</v>
      </c>
      <c r="C327" s="21" t="s">
        <v>168</v>
      </c>
      <c r="D327" s="22" t="s">
        <v>544</v>
      </c>
      <c r="E327" s="21" t="s">
        <v>443</v>
      </c>
      <c r="F327" s="35">
        <v>44743</v>
      </c>
      <c r="G327" s="35">
        <v>44745</v>
      </c>
      <c r="H327" s="21" t="s">
        <v>774</v>
      </c>
      <c r="I327" s="22" t="s">
        <v>443</v>
      </c>
      <c r="J327" s="35">
        <v>44743</v>
      </c>
      <c r="K327" s="35">
        <v>44745</v>
      </c>
      <c r="L327" s="10">
        <v>1</v>
      </c>
      <c r="M327" s="10">
        <v>3400</v>
      </c>
      <c r="N327" s="10">
        <f t="shared" si="46"/>
        <v>3400</v>
      </c>
      <c r="O327" s="10">
        <v>1</v>
      </c>
      <c r="P327" s="10">
        <v>2900</v>
      </c>
      <c r="Q327" s="10">
        <f t="shared" si="47"/>
        <v>2900</v>
      </c>
      <c r="R327" s="10">
        <v>1</v>
      </c>
      <c r="S327" s="10">
        <v>2800</v>
      </c>
      <c r="T327" s="10">
        <f t="shared" si="48"/>
        <v>2800</v>
      </c>
      <c r="U327" s="10">
        <v>4</v>
      </c>
      <c r="V327" s="10">
        <v>150</v>
      </c>
      <c r="W327" s="10">
        <f t="shared" si="50"/>
        <v>600</v>
      </c>
      <c r="X327" s="10">
        <v>4</v>
      </c>
      <c r="Y327" s="10">
        <v>150</v>
      </c>
      <c r="Z327" s="10">
        <f t="shared" si="51"/>
        <v>600</v>
      </c>
      <c r="AA327" s="10">
        <v>4</v>
      </c>
      <c r="AB327" s="10">
        <v>150</v>
      </c>
      <c r="AC327" s="10">
        <f t="shared" si="52"/>
        <v>600</v>
      </c>
      <c r="AD327" s="11">
        <v>12</v>
      </c>
      <c r="AE327" s="26">
        <v>7</v>
      </c>
      <c r="AF327" s="7">
        <f t="shared" si="49"/>
        <v>84</v>
      </c>
      <c r="AG327" s="152">
        <v>1</v>
      </c>
      <c r="AH327" s="145">
        <f t="shared" si="54"/>
        <v>27</v>
      </c>
      <c r="AI327" s="139">
        <f t="shared" si="45"/>
        <v>10984</v>
      </c>
      <c r="AJ327" s="118">
        <f t="shared" si="53"/>
        <v>10984</v>
      </c>
      <c r="AM327" t="b">
        <f>D327='15.02.2022 Смета'!D330</f>
        <v>1</v>
      </c>
      <c r="AN327" t="b">
        <f>F327='15.02.2022 Смета'!E330</f>
        <v>1</v>
      </c>
      <c r="AO327" t="b">
        <f>G327='15.02.2022 Смета'!F330</f>
        <v>1</v>
      </c>
      <c r="AP327" t="b">
        <f>H327='15.02.2022 Смета'!G330</f>
        <v>0</v>
      </c>
    </row>
    <row r="328" spans="1:42" ht="27" customHeight="1" x14ac:dyDescent="0.25">
      <c r="A328" s="108">
        <v>271</v>
      </c>
      <c r="B328" s="8" t="s">
        <v>167</v>
      </c>
      <c r="C328" s="21" t="s">
        <v>168</v>
      </c>
      <c r="D328" s="22" t="s">
        <v>55</v>
      </c>
      <c r="E328" s="21" t="s">
        <v>443</v>
      </c>
      <c r="F328" s="35">
        <v>44750</v>
      </c>
      <c r="G328" s="35">
        <v>44752</v>
      </c>
      <c r="H328" s="21" t="s">
        <v>444</v>
      </c>
      <c r="I328" s="22" t="s">
        <v>443</v>
      </c>
      <c r="J328" s="35">
        <v>44750</v>
      </c>
      <c r="K328" s="35">
        <v>44752</v>
      </c>
      <c r="L328" s="10">
        <v>1</v>
      </c>
      <c r="M328" s="10">
        <v>3400</v>
      </c>
      <c r="N328" s="10">
        <f t="shared" si="46"/>
        <v>3400</v>
      </c>
      <c r="O328" s="10">
        <v>1</v>
      </c>
      <c r="P328" s="10">
        <v>2900</v>
      </c>
      <c r="Q328" s="10">
        <f t="shared" si="47"/>
        <v>2900</v>
      </c>
      <c r="R328" s="10">
        <v>1</v>
      </c>
      <c r="S328" s="10">
        <v>2800</v>
      </c>
      <c r="T328" s="10">
        <f t="shared" si="48"/>
        <v>2800</v>
      </c>
      <c r="U328" s="10">
        <v>4</v>
      </c>
      <c r="V328" s="10">
        <v>150</v>
      </c>
      <c r="W328" s="10">
        <f t="shared" si="50"/>
        <v>600</v>
      </c>
      <c r="X328" s="10">
        <v>4</v>
      </c>
      <c r="Y328" s="10">
        <v>150</v>
      </c>
      <c r="Z328" s="10">
        <f t="shared" si="51"/>
        <v>600</v>
      </c>
      <c r="AA328" s="10">
        <v>4</v>
      </c>
      <c r="AB328" s="10">
        <v>150</v>
      </c>
      <c r="AC328" s="10">
        <f t="shared" si="52"/>
        <v>600</v>
      </c>
      <c r="AD328" s="11">
        <v>12</v>
      </c>
      <c r="AE328" s="26">
        <v>7</v>
      </c>
      <c r="AF328" s="7">
        <f t="shared" si="49"/>
        <v>84</v>
      </c>
      <c r="AG328" s="152">
        <v>1</v>
      </c>
      <c r="AH328" s="145">
        <f t="shared" si="54"/>
        <v>27</v>
      </c>
      <c r="AI328" s="139">
        <f t="shared" ref="AI328:AI390" si="55">AJ328</f>
        <v>10984</v>
      </c>
      <c r="AJ328" s="118">
        <f t="shared" si="53"/>
        <v>10984</v>
      </c>
      <c r="AM328" t="b">
        <f>D328='15.02.2022 Смета'!D331</f>
        <v>1</v>
      </c>
      <c r="AN328" t="b">
        <f>F328='15.02.2022 Смета'!E331</f>
        <v>1</v>
      </c>
      <c r="AO328" t="b">
        <f>G328='15.02.2022 Смета'!F331</f>
        <v>1</v>
      </c>
      <c r="AP328" t="b">
        <f>H328='15.02.2022 Смета'!G331</f>
        <v>1</v>
      </c>
    </row>
    <row r="329" spans="1:42" ht="27" customHeight="1" x14ac:dyDescent="0.25">
      <c r="A329" s="108">
        <v>272</v>
      </c>
      <c r="B329" s="8" t="s">
        <v>167</v>
      </c>
      <c r="C329" s="21" t="s">
        <v>168</v>
      </c>
      <c r="D329" s="22" t="s">
        <v>624</v>
      </c>
      <c r="E329" s="21" t="s">
        <v>443</v>
      </c>
      <c r="F329" s="35">
        <v>44770</v>
      </c>
      <c r="G329" s="35">
        <v>44773</v>
      </c>
      <c r="H329" s="21" t="s">
        <v>806</v>
      </c>
      <c r="I329" s="22" t="s">
        <v>443</v>
      </c>
      <c r="J329" s="35">
        <v>44770</v>
      </c>
      <c r="K329" s="35">
        <v>44773</v>
      </c>
      <c r="L329" s="10"/>
      <c r="M329" s="10">
        <v>3400</v>
      </c>
      <c r="N329" s="10">
        <f t="shared" si="46"/>
        <v>0</v>
      </c>
      <c r="O329" s="10"/>
      <c r="P329" s="10">
        <v>2900</v>
      </c>
      <c r="Q329" s="10">
        <f t="shared" si="47"/>
        <v>0</v>
      </c>
      <c r="R329" s="10"/>
      <c r="S329" s="10">
        <v>2800</v>
      </c>
      <c r="T329" s="10">
        <f t="shared" si="48"/>
        <v>0</v>
      </c>
      <c r="U329" s="10">
        <v>2</v>
      </c>
      <c r="V329" s="10">
        <v>150</v>
      </c>
      <c r="W329" s="10">
        <f t="shared" si="50"/>
        <v>300</v>
      </c>
      <c r="X329" s="10">
        <v>2</v>
      </c>
      <c r="Y329" s="10">
        <v>150</v>
      </c>
      <c r="Z329" s="10">
        <f t="shared" si="51"/>
        <v>300</v>
      </c>
      <c r="AA329" s="10">
        <v>2</v>
      </c>
      <c r="AB329" s="10">
        <v>150</v>
      </c>
      <c r="AC329" s="10">
        <f t="shared" si="52"/>
        <v>300</v>
      </c>
      <c r="AD329" s="11">
        <v>6</v>
      </c>
      <c r="AE329" s="26">
        <v>7</v>
      </c>
      <c r="AF329" s="7">
        <f t="shared" si="49"/>
        <v>42</v>
      </c>
      <c r="AG329" s="152">
        <v>1</v>
      </c>
      <c r="AH329" s="145">
        <f t="shared" si="54"/>
        <v>12</v>
      </c>
      <c r="AI329" s="139">
        <f t="shared" si="55"/>
        <v>942</v>
      </c>
      <c r="AJ329" s="118">
        <f t="shared" si="53"/>
        <v>942</v>
      </c>
      <c r="AM329" t="b">
        <f>D329='15.02.2022 Смета'!D332</f>
        <v>1</v>
      </c>
      <c r="AN329" t="b">
        <f>F329='15.02.2022 Смета'!E332</f>
        <v>1</v>
      </c>
      <c r="AO329" t="b">
        <f>G329='15.02.2022 Смета'!F332</f>
        <v>1</v>
      </c>
      <c r="AP329" t="b">
        <f>H329='15.02.2022 Смета'!G332</f>
        <v>1</v>
      </c>
    </row>
    <row r="330" spans="1:42" ht="16.149999999999999" customHeight="1" x14ac:dyDescent="0.25">
      <c r="A330" s="108">
        <v>273</v>
      </c>
      <c r="B330" s="8" t="s">
        <v>167</v>
      </c>
      <c r="C330" s="21" t="s">
        <v>168</v>
      </c>
      <c r="D330" s="22" t="s">
        <v>54</v>
      </c>
      <c r="E330" s="21" t="s">
        <v>807</v>
      </c>
      <c r="F330" s="35">
        <v>44815</v>
      </c>
      <c r="G330" s="35">
        <v>44815</v>
      </c>
      <c r="H330" s="21" t="s">
        <v>301</v>
      </c>
      <c r="I330" s="22" t="s">
        <v>807</v>
      </c>
      <c r="J330" s="35">
        <v>44815</v>
      </c>
      <c r="K330" s="35">
        <v>44815</v>
      </c>
      <c r="L330" s="10"/>
      <c r="M330" s="10">
        <v>3400</v>
      </c>
      <c r="N330" s="10">
        <f t="shared" si="46"/>
        <v>0</v>
      </c>
      <c r="O330" s="10"/>
      <c r="P330" s="10">
        <v>2900</v>
      </c>
      <c r="Q330" s="10">
        <f t="shared" si="47"/>
        <v>0</v>
      </c>
      <c r="R330" s="10"/>
      <c r="S330" s="10">
        <v>2800</v>
      </c>
      <c r="T330" s="10">
        <f t="shared" si="48"/>
        <v>0</v>
      </c>
      <c r="U330" s="10">
        <v>1</v>
      </c>
      <c r="V330" s="10">
        <v>150</v>
      </c>
      <c r="W330" s="10">
        <f t="shared" si="50"/>
        <v>150</v>
      </c>
      <c r="X330" s="10">
        <v>1</v>
      </c>
      <c r="Y330" s="10">
        <v>150</v>
      </c>
      <c r="Z330" s="10">
        <f t="shared" si="51"/>
        <v>150</v>
      </c>
      <c r="AA330" s="10">
        <v>1</v>
      </c>
      <c r="AB330" s="10">
        <v>150</v>
      </c>
      <c r="AC330" s="10">
        <f t="shared" si="52"/>
        <v>150</v>
      </c>
      <c r="AD330" s="11">
        <v>3</v>
      </c>
      <c r="AE330" s="26">
        <v>7</v>
      </c>
      <c r="AF330" s="7">
        <f t="shared" si="49"/>
        <v>21</v>
      </c>
      <c r="AG330" s="152">
        <v>1</v>
      </c>
      <c r="AH330" s="145">
        <f t="shared" si="54"/>
        <v>6</v>
      </c>
      <c r="AI330" s="139">
        <f t="shared" si="55"/>
        <v>471</v>
      </c>
      <c r="AJ330" s="118">
        <f t="shared" si="53"/>
        <v>471</v>
      </c>
      <c r="AM330" t="b">
        <f>D330='15.02.2022 Смета'!D333</f>
        <v>1</v>
      </c>
      <c r="AN330" t="b">
        <f>F330='15.02.2022 Смета'!E333</f>
        <v>1</v>
      </c>
      <c r="AO330" t="b">
        <f>G330='15.02.2022 Смета'!F333</f>
        <v>1</v>
      </c>
      <c r="AP330" t="b">
        <f>H330='15.02.2022 Смета'!G333</f>
        <v>1</v>
      </c>
    </row>
    <row r="331" spans="1:42" ht="27" customHeight="1" x14ac:dyDescent="0.25">
      <c r="A331" s="108">
        <v>274</v>
      </c>
      <c r="B331" s="8" t="s">
        <v>167</v>
      </c>
      <c r="C331" s="21" t="s">
        <v>168</v>
      </c>
      <c r="D331" s="22" t="s">
        <v>56</v>
      </c>
      <c r="E331" s="21" t="s">
        <v>735</v>
      </c>
      <c r="F331" s="35">
        <v>44820</v>
      </c>
      <c r="G331" s="35">
        <v>44822</v>
      </c>
      <c r="H331" s="21" t="s">
        <v>808</v>
      </c>
      <c r="I331" s="22" t="s">
        <v>735</v>
      </c>
      <c r="J331" s="35">
        <v>44820</v>
      </c>
      <c r="K331" s="35">
        <v>44822</v>
      </c>
      <c r="L331" s="10">
        <v>1</v>
      </c>
      <c r="M331" s="10">
        <v>3400</v>
      </c>
      <c r="N331" s="10">
        <f t="shared" si="46"/>
        <v>3400</v>
      </c>
      <c r="O331" s="10">
        <v>1</v>
      </c>
      <c r="P331" s="10">
        <v>2900</v>
      </c>
      <c r="Q331" s="10">
        <f t="shared" si="47"/>
        <v>2900</v>
      </c>
      <c r="R331" s="10">
        <v>1</v>
      </c>
      <c r="S331" s="10">
        <v>2800</v>
      </c>
      <c r="T331" s="10">
        <f t="shared" si="48"/>
        <v>2800</v>
      </c>
      <c r="U331" s="10">
        <v>4</v>
      </c>
      <c r="V331" s="10">
        <v>150</v>
      </c>
      <c r="W331" s="10">
        <f t="shared" si="50"/>
        <v>600</v>
      </c>
      <c r="X331" s="10">
        <v>4</v>
      </c>
      <c r="Y331" s="10">
        <v>150</v>
      </c>
      <c r="Z331" s="10">
        <f t="shared" si="51"/>
        <v>600</v>
      </c>
      <c r="AA331" s="10">
        <v>4</v>
      </c>
      <c r="AB331" s="10">
        <v>150</v>
      </c>
      <c r="AC331" s="10">
        <f t="shared" si="52"/>
        <v>600</v>
      </c>
      <c r="AD331" s="11">
        <v>12</v>
      </c>
      <c r="AE331" s="26">
        <v>7</v>
      </c>
      <c r="AF331" s="7">
        <f t="shared" si="49"/>
        <v>84</v>
      </c>
      <c r="AG331" s="152">
        <v>1</v>
      </c>
      <c r="AH331" s="139">
        <f t="shared" si="54"/>
        <v>27</v>
      </c>
      <c r="AI331" s="139">
        <f t="shared" si="55"/>
        <v>10984</v>
      </c>
      <c r="AJ331" s="109">
        <f t="shared" si="53"/>
        <v>10984</v>
      </c>
      <c r="AM331" t="b">
        <f>D331='15.02.2022 Смета'!D334</f>
        <v>1</v>
      </c>
      <c r="AN331" t="b">
        <f>F331='15.02.2022 Смета'!E334</f>
        <v>1</v>
      </c>
      <c r="AO331" t="b">
        <f>G331='15.02.2022 Смета'!F334</f>
        <v>1</v>
      </c>
      <c r="AP331" t="b">
        <f>H331='15.02.2022 Смета'!G334</f>
        <v>1</v>
      </c>
    </row>
    <row r="332" spans="1:42" ht="27" customHeight="1" x14ac:dyDescent="0.25">
      <c r="A332" s="108">
        <v>275</v>
      </c>
      <c r="B332" s="8" t="s">
        <v>167</v>
      </c>
      <c r="C332" s="21" t="s">
        <v>168</v>
      </c>
      <c r="D332" s="22" t="s">
        <v>57</v>
      </c>
      <c r="E332" s="21" t="s">
        <v>735</v>
      </c>
      <c r="F332" s="35">
        <v>44827</v>
      </c>
      <c r="G332" s="35">
        <v>44829</v>
      </c>
      <c r="H332" s="21" t="s">
        <v>1046</v>
      </c>
      <c r="I332" s="22" t="s">
        <v>735</v>
      </c>
      <c r="J332" s="35">
        <v>44827</v>
      </c>
      <c r="K332" s="35">
        <v>44829</v>
      </c>
      <c r="L332" s="10">
        <v>1</v>
      </c>
      <c r="M332" s="10">
        <v>3400</v>
      </c>
      <c r="N332" s="10">
        <f t="shared" si="46"/>
        <v>3400</v>
      </c>
      <c r="O332" s="10">
        <v>1</v>
      </c>
      <c r="P332" s="10">
        <v>2900</v>
      </c>
      <c r="Q332" s="10">
        <f t="shared" si="47"/>
        <v>2900</v>
      </c>
      <c r="R332" s="10">
        <v>1</v>
      </c>
      <c r="S332" s="10">
        <v>2800</v>
      </c>
      <c r="T332" s="10">
        <f t="shared" si="48"/>
        <v>2800</v>
      </c>
      <c r="U332" s="10">
        <v>4</v>
      </c>
      <c r="V332" s="10">
        <v>150</v>
      </c>
      <c r="W332" s="10">
        <f t="shared" si="50"/>
        <v>600</v>
      </c>
      <c r="X332" s="10">
        <v>4</v>
      </c>
      <c r="Y332" s="10">
        <v>150</v>
      </c>
      <c r="Z332" s="10">
        <f t="shared" si="51"/>
        <v>600</v>
      </c>
      <c r="AA332" s="10">
        <v>4</v>
      </c>
      <c r="AB332" s="10">
        <v>150</v>
      </c>
      <c r="AC332" s="10">
        <f t="shared" si="52"/>
        <v>600</v>
      </c>
      <c r="AD332" s="11">
        <v>12</v>
      </c>
      <c r="AE332" s="26">
        <v>7</v>
      </c>
      <c r="AF332" s="7">
        <f t="shared" si="49"/>
        <v>84</v>
      </c>
      <c r="AG332" s="152">
        <v>1</v>
      </c>
      <c r="AH332" s="139">
        <f t="shared" si="54"/>
        <v>27</v>
      </c>
      <c r="AI332" s="139">
        <f t="shared" si="55"/>
        <v>10984</v>
      </c>
      <c r="AJ332" s="109">
        <f t="shared" si="53"/>
        <v>10984</v>
      </c>
      <c r="AM332" t="b">
        <f>D332='15.02.2022 Смета'!D335</f>
        <v>1</v>
      </c>
      <c r="AN332" t="b">
        <f>F332='15.02.2022 Смета'!E335</f>
        <v>1</v>
      </c>
      <c r="AO332" t="b">
        <f>G332='15.02.2022 Смета'!F335</f>
        <v>1</v>
      </c>
      <c r="AP332" t="b">
        <f>H332='15.02.2022 Смета'!G335</f>
        <v>0</v>
      </c>
    </row>
    <row r="333" spans="1:42" x14ac:dyDescent="0.25">
      <c r="A333" s="106"/>
      <c r="B333" s="96"/>
      <c r="C333" s="97"/>
      <c r="D333" s="179" t="s">
        <v>883</v>
      </c>
      <c r="E333" s="99"/>
      <c r="F333" s="99"/>
      <c r="G333" s="99"/>
      <c r="H333" s="99"/>
      <c r="I333" s="99"/>
      <c r="J333" s="99"/>
      <c r="K333" s="99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2"/>
      <c r="AE333" s="79"/>
      <c r="AF333" s="79"/>
      <c r="AG333" s="153"/>
      <c r="AH333" s="151"/>
      <c r="AI333" s="151"/>
      <c r="AJ333" s="164"/>
      <c r="AM333" t="b">
        <f>D333='15.02.2022 Смета'!D336</f>
        <v>1</v>
      </c>
      <c r="AN333" t="b">
        <f>F333='15.02.2022 Смета'!E336</f>
        <v>1</v>
      </c>
      <c r="AO333" t="b">
        <f>G333='15.02.2022 Смета'!F336</f>
        <v>1</v>
      </c>
      <c r="AP333" t="b">
        <f>H333='15.02.2022 Смета'!G336</f>
        <v>1</v>
      </c>
    </row>
    <row r="334" spans="1:42" ht="27" customHeight="1" x14ac:dyDescent="0.25">
      <c r="A334" s="108">
        <v>276</v>
      </c>
      <c r="B334" s="15" t="s">
        <v>246</v>
      </c>
      <c r="C334" s="21" t="s">
        <v>248</v>
      </c>
      <c r="D334" s="22" t="s">
        <v>629</v>
      </c>
      <c r="E334" s="21" t="s">
        <v>809</v>
      </c>
      <c r="F334" s="35">
        <v>44610</v>
      </c>
      <c r="G334" s="35">
        <v>44612</v>
      </c>
      <c r="H334" s="21" t="s">
        <v>426</v>
      </c>
      <c r="I334" s="22" t="s">
        <v>809</v>
      </c>
      <c r="J334" s="35">
        <v>44610</v>
      </c>
      <c r="K334" s="35">
        <v>44612</v>
      </c>
      <c r="L334" s="14"/>
      <c r="M334" s="10">
        <v>3400</v>
      </c>
      <c r="N334" s="10">
        <f t="shared" si="46"/>
        <v>0</v>
      </c>
      <c r="O334" s="14"/>
      <c r="P334" s="10">
        <v>2900</v>
      </c>
      <c r="Q334" s="10">
        <f t="shared" si="47"/>
        <v>0</v>
      </c>
      <c r="R334" s="14"/>
      <c r="S334" s="10">
        <v>2800</v>
      </c>
      <c r="T334" s="10">
        <f t="shared" si="48"/>
        <v>0</v>
      </c>
      <c r="U334" s="10">
        <v>23</v>
      </c>
      <c r="V334" s="10">
        <v>150</v>
      </c>
      <c r="W334" s="10">
        <f t="shared" si="50"/>
        <v>3450</v>
      </c>
      <c r="X334" s="10">
        <v>23</v>
      </c>
      <c r="Y334" s="10">
        <v>150</v>
      </c>
      <c r="Z334" s="10">
        <f t="shared" si="51"/>
        <v>3450</v>
      </c>
      <c r="AA334" s="10">
        <v>23</v>
      </c>
      <c r="AB334" s="10">
        <v>150</v>
      </c>
      <c r="AC334" s="10">
        <f t="shared" si="52"/>
        <v>3450</v>
      </c>
      <c r="AD334" s="10"/>
      <c r="AE334" s="26">
        <v>7</v>
      </c>
      <c r="AF334" s="7">
        <f t="shared" si="49"/>
        <v>0</v>
      </c>
      <c r="AG334" s="152">
        <v>1</v>
      </c>
      <c r="AH334" s="139">
        <f>L334+O334+R334+U334+X334+AA334+AD334</f>
        <v>69</v>
      </c>
      <c r="AI334" s="139">
        <f t="shared" si="55"/>
        <v>10350</v>
      </c>
      <c r="AJ334" s="109">
        <f t="shared" si="53"/>
        <v>10350</v>
      </c>
      <c r="AM334" t="b">
        <f>D334='15.02.2022 Смета'!D337</f>
        <v>1</v>
      </c>
      <c r="AN334" t="b">
        <f>F334='15.02.2022 Смета'!E337</f>
        <v>1</v>
      </c>
      <c r="AO334" t="b">
        <f>G334='15.02.2022 Смета'!F337</f>
        <v>1</v>
      </c>
      <c r="AP334" t="b">
        <f>H334='15.02.2022 Смета'!G337</f>
        <v>1</v>
      </c>
    </row>
    <row r="335" spans="1:42" ht="27" customHeight="1" x14ac:dyDescent="0.25">
      <c r="A335" s="108">
        <v>277</v>
      </c>
      <c r="B335" s="15" t="s">
        <v>246</v>
      </c>
      <c r="C335" s="21" t="s">
        <v>248</v>
      </c>
      <c r="D335" s="22" t="s">
        <v>630</v>
      </c>
      <c r="E335" s="21" t="s">
        <v>340</v>
      </c>
      <c r="F335" s="35">
        <v>44610</v>
      </c>
      <c r="G335" s="35">
        <v>44612</v>
      </c>
      <c r="H335" s="21" t="s">
        <v>426</v>
      </c>
      <c r="I335" s="22" t="s">
        <v>340</v>
      </c>
      <c r="J335" s="35">
        <v>44610</v>
      </c>
      <c r="K335" s="35">
        <v>44612</v>
      </c>
      <c r="L335" s="14"/>
      <c r="M335" s="10">
        <v>3400</v>
      </c>
      <c r="N335" s="10">
        <f t="shared" si="46"/>
        <v>0</v>
      </c>
      <c r="O335" s="14"/>
      <c r="P335" s="10">
        <v>2900</v>
      </c>
      <c r="Q335" s="10">
        <f t="shared" si="47"/>
        <v>0</v>
      </c>
      <c r="R335" s="14"/>
      <c r="S335" s="10">
        <v>2800</v>
      </c>
      <c r="T335" s="10">
        <f t="shared" si="48"/>
        <v>0</v>
      </c>
      <c r="U335" s="10">
        <v>15</v>
      </c>
      <c r="V335" s="10">
        <v>150</v>
      </c>
      <c r="W335" s="10">
        <f t="shared" si="50"/>
        <v>2250</v>
      </c>
      <c r="X335" s="10">
        <v>15</v>
      </c>
      <c r="Y335" s="10">
        <v>150</v>
      </c>
      <c r="Z335" s="10">
        <f t="shared" si="51"/>
        <v>2250</v>
      </c>
      <c r="AA335" s="10">
        <v>15</v>
      </c>
      <c r="AB335" s="10">
        <v>150</v>
      </c>
      <c r="AC335" s="10">
        <f t="shared" si="52"/>
        <v>2250</v>
      </c>
      <c r="AD335" s="10"/>
      <c r="AE335" s="26">
        <v>7</v>
      </c>
      <c r="AF335" s="7">
        <f t="shared" si="49"/>
        <v>0</v>
      </c>
      <c r="AG335" s="152">
        <v>1</v>
      </c>
      <c r="AH335" s="139">
        <f>L335+O335+R335+U335+X335+AA335+AD335</f>
        <v>45</v>
      </c>
      <c r="AI335" s="139">
        <f t="shared" si="55"/>
        <v>6750</v>
      </c>
      <c r="AJ335" s="109">
        <f t="shared" si="53"/>
        <v>6750</v>
      </c>
      <c r="AM335" t="b">
        <f>D335='15.02.2022 Смета'!D338</f>
        <v>1</v>
      </c>
      <c r="AN335" t="b">
        <f>F335='15.02.2022 Смета'!E338</f>
        <v>1</v>
      </c>
      <c r="AO335" t="b">
        <f>G335='15.02.2022 Смета'!F338</f>
        <v>1</v>
      </c>
      <c r="AP335" t="b">
        <f>H335='15.02.2022 Смета'!G338</f>
        <v>1</v>
      </c>
    </row>
    <row r="336" spans="1:42" ht="15.6" customHeight="1" x14ac:dyDescent="0.25">
      <c r="A336" s="106"/>
      <c r="B336" s="96"/>
      <c r="C336" s="97"/>
      <c r="D336" s="179" t="s">
        <v>884</v>
      </c>
      <c r="E336" s="99"/>
      <c r="F336" s="99"/>
      <c r="G336" s="99"/>
      <c r="H336" s="99"/>
      <c r="I336" s="99"/>
      <c r="J336" s="99"/>
      <c r="K336" s="99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2"/>
      <c r="AE336" s="79"/>
      <c r="AF336" s="79"/>
      <c r="AG336" s="153"/>
      <c r="AH336" s="151"/>
      <c r="AI336" s="151"/>
      <c r="AJ336" s="164"/>
      <c r="AM336" t="b">
        <f>D336='15.02.2022 Смета'!D339</f>
        <v>1</v>
      </c>
      <c r="AN336" t="b">
        <f>F336='15.02.2022 Смета'!E339</f>
        <v>1</v>
      </c>
      <c r="AO336" t="b">
        <f>G336='15.02.2022 Смета'!F339</f>
        <v>1</v>
      </c>
      <c r="AP336" t="b">
        <f>H336='15.02.2022 Смета'!G339</f>
        <v>1</v>
      </c>
    </row>
    <row r="337" spans="1:42" ht="16.149999999999999" customHeight="1" x14ac:dyDescent="0.25">
      <c r="A337" s="108">
        <v>278</v>
      </c>
      <c r="B337" s="8" t="s">
        <v>164</v>
      </c>
      <c r="C337" s="21" t="s">
        <v>129</v>
      </c>
      <c r="D337" s="22" t="s">
        <v>252</v>
      </c>
      <c r="E337" s="21" t="s">
        <v>504</v>
      </c>
      <c r="F337" s="35">
        <v>44608</v>
      </c>
      <c r="G337" s="35">
        <v>44611</v>
      </c>
      <c r="H337" s="21" t="s">
        <v>318</v>
      </c>
      <c r="I337" s="22" t="s">
        <v>504</v>
      </c>
      <c r="J337" s="35">
        <v>44608</v>
      </c>
      <c r="K337" s="35">
        <v>44611</v>
      </c>
      <c r="L337" s="10"/>
      <c r="M337" s="10">
        <v>3400</v>
      </c>
      <c r="N337" s="10">
        <f t="shared" si="46"/>
        <v>0</v>
      </c>
      <c r="O337" s="10"/>
      <c r="P337" s="10">
        <v>2900</v>
      </c>
      <c r="Q337" s="10">
        <f t="shared" si="47"/>
        <v>0</v>
      </c>
      <c r="R337" s="10"/>
      <c r="S337" s="10">
        <v>2800</v>
      </c>
      <c r="T337" s="10">
        <f t="shared" si="48"/>
        <v>0</v>
      </c>
      <c r="U337" s="10">
        <v>20</v>
      </c>
      <c r="V337" s="10">
        <v>150</v>
      </c>
      <c r="W337" s="10">
        <f t="shared" si="50"/>
        <v>3000</v>
      </c>
      <c r="X337" s="10">
        <v>20</v>
      </c>
      <c r="Y337" s="10">
        <v>150</v>
      </c>
      <c r="Z337" s="10">
        <f t="shared" si="51"/>
        <v>3000</v>
      </c>
      <c r="AA337" s="10">
        <v>38</v>
      </c>
      <c r="AB337" s="10">
        <v>150</v>
      </c>
      <c r="AC337" s="10">
        <f t="shared" si="52"/>
        <v>5700</v>
      </c>
      <c r="AD337" s="11"/>
      <c r="AE337" s="26">
        <v>7</v>
      </c>
      <c r="AF337" s="7">
        <f t="shared" si="49"/>
        <v>0</v>
      </c>
      <c r="AG337" s="152">
        <v>1</v>
      </c>
      <c r="AH337" s="139">
        <f>L337+O337+R337+U337+X337+AA337+AD337</f>
        <v>78</v>
      </c>
      <c r="AI337" s="139">
        <f t="shared" si="55"/>
        <v>11700</v>
      </c>
      <c r="AJ337" s="109">
        <f t="shared" si="53"/>
        <v>11700</v>
      </c>
      <c r="AM337" t="b">
        <f>D337='15.02.2022 Смета'!D340</f>
        <v>1</v>
      </c>
      <c r="AN337" t="b">
        <f>F337='15.02.2022 Смета'!E340</f>
        <v>1</v>
      </c>
      <c r="AO337" t="b">
        <f>G337='15.02.2022 Смета'!F340</f>
        <v>1</v>
      </c>
      <c r="AP337" t="b">
        <f>H337='15.02.2022 Смета'!G340</f>
        <v>1</v>
      </c>
    </row>
    <row r="338" spans="1:42" ht="16.149999999999999" customHeight="1" x14ac:dyDescent="0.25">
      <c r="A338" s="108">
        <v>279</v>
      </c>
      <c r="B338" s="8" t="s">
        <v>164</v>
      </c>
      <c r="C338" s="21" t="s">
        <v>129</v>
      </c>
      <c r="D338" s="22" t="s">
        <v>631</v>
      </c>
      <c r="E338" s="21" t="s">
        <v>1047</v>
      </c>
      <c r="F338" s="35">
        <v>44664</v>
      </c>
      <c r="G338" s="35">
        <v>44667</v>
      </c>
      <c r="H338" s="21" t="s">
        <v>318</v>
      </c>
      <c r="I338" s="22" t="s">
        <v>736</v>
      </c>
      <c r="J338" s="35">
        <v>44664</v>
      </c>
      <c r="K338" s="35">
        <v>44667</v>
      </c>
      <c r="L338" s="10"/>
      <c r="M338" s="10">
        <v>3400</v>
      </c>
      <c r="N338" s="10">
        <f t="shared" si="46"/>
        <v>0</v>
      </c>
      <c r="O338" s="10"/>
      <c r="P338" s="10">
        <v>2900</v>
      </c>
      <c r="Q338" s="10">
        <f t="shared" si="47"/>
        <v>0</v>
      </c>
      <c r="R338" s="10"/>
      <c r="S338" s="10">
        <v>2800</v>
      </c>
      <c r="T338" s="10">
        <f t="shared" si="48"/>
        <v>0</v>
      </c>
      <c r="U338" s="10">
        <v>22</v>
      </c>
      <c r="V338" s="10">
        <v>150</v>
      </c>
      <c r="W338" s="10">
        <f t="shared" si="50"/>
        <v>3300</v>
      </c>
      <c r="X338" s="10">
        <v>22</v>
      </c>
      <c r="Y338" s="10">
        <v>150</v>
      </c>
      <c r="Z338" s="10">
        <f t="shared" si="51"/>
        <v>3300</v>
      </c>
      <c r="AA338" s="10">
        <v>42</v>
      </c>
      <c r="AB338" s="10">
        <v>150</v>
      </c>
      <c r="AC338" s="10">
        <f t="shared" si="52"/>
        <v>6300</v>
      </c>
      <c r="AD338" s="11">
        <v>86</v>
      </c>
      <c r="AE338" s="26">
        <v>7</v>
      </c>
      <c r="AF338" s="7">
        <f t="shared" si="49"/>
        <v>602</v>
      </c>
      <c r="AG338" s="152">
        <v>1</v>
      </c>
      <c r="AH338" s="145">
        <f>L338+O338+R338+U338+X338+AA338+AD338</f>
        <v>172</v>
      </c>
      <c r="AI338" s="139">
        <f t="shared" si="55"/>
        <v>13502</v>
      </c>
      <c r="AJ338" s="118">
        <f t="shared" si="53"/>
        <v>13502</v>
      </c>
      <c r="AM338" t="b">
        <f>D338='15.02.2022 Смета'!D341</f>
        <v>1</v>
      </c>
      <c r="AN338" t="b">
        <f>F338='15.02.2022 Смета'!E341</f>
        <v>1</v>
      </c>
      <c r="AO338" t="b">
        <f>G338='15.02.2022 Смета'!F341</f>
        <v>1</v>
      </c>
      <c r="AP338" t="b">
        <f>H338='15.02.2022 Смета'!G341</f>
        <v>1</v>
      </c>
    </row>
    <row r="339" spans="1:42" ht="16.149999999999999" customHeight="1" x14ac:dyDescent="0.25">
      <c r="A339" s="108">
        <v>280</v>
      </c>
      <c r="B339" s="8" t="s">
        <v>164</v>
      </c>
      <c r="C339" s="21" t="s">
        <v>129</v>
      </c>
      <c r="D339" s="22" t="s">
        <v>253</v>
      </c>
      <c r="E339" s="21" t="s">
        <v>1048</v>
      </c>
      <c r="F339" s="35">
        <v>44824</v>
      </c>
      <c r="G339" s="35">
        <v>44826</v>
      </c>
      <c r="H339" s="21" t="s">
        <v>427</v>
      </c>
      <c r="I339" s="22" t="s">
        <v>737</v>
      </c>
      <c r="J339" s="35">
        <v>44824</v>
      </c>
      <c r="K339" s="35">
        <v>44826</v>
      </c>
      <c r="L339" s="10"/>
      <c r="M339" s="10">
        <v>3400</v>
      </c>
      <c r="N339" s="10">
        <f t="shared" si="46"/>
        <v>0</v>
      </c>
      <c r="O339" s="10"/>
      <c r="P339" s="10">
        <v>2900</v>
      </c>
      <c r="Q339" s="10">
        <f t="shared" si="47"/>
        <v>0</v>
      </c>
      <c r="R339" s="10"/>
      <c r="S339" s="10">
        <v>2800</v>
      </c>
      <c r="T339" s="10">
        <f t="shared" si="48"/>
        <v>0</v>
      </c>
      <c r="U339" s="10">
        <v>20</v>
      </c>
      <c r="V339" s="10">
        <v>150</v>
      </c>
      <c r="W339" s="10">
        <f t="shared" si="50"/>
        <v>3000</v>
      </c>
      <c r="X339" s="10">
        <v>20</v>
      </c>
      <c r="Y339" s="10">
        <v>150</v>
      </c>
      <c r="Z339" s="10">
        <f t="shared" si="51"/>
        <v>3000</v>
      </c>
      <c r="AA339" s="10">
        <v>38</v>
      </c>
      <c r="AB339" s="10">
        <v>150</v>
      </c>
      <c r="AC339" s="10">
        <f t="shared" si="52"/>
        <v>5700</v>
      </c>
      <c r="AD339" s="11">
        <v>78</v>
      </c>
      <c r="AE339" s="26">
        <v>7</v>
      </c>
      <c r="AF339" s="7">
        <f t="shared" si="49"/>
        <v>546</v>
      </c>
      <c r="AG339" s="152">
        <v>1</v>
      </c>
      <c r="AH339" s="145">
        <f>L339+O339+R339+U339+X339+AA339+AD339</f>
        <v>156</v>
      </c>
      <c r="AI339" s="139">
        <f t="shared" si="55"/>
        <v>12246</v>
      </c>
      <c r="AJ339" s="118">
        <f t="shared" si="53"/>
        <v>12246</v>
      </c>
      <c r="AM339" t="b">
        <f>D339='15.02.2022 Смета'!D342</f>
        <v>1</v>
      </c>
      <c r="AN339" t="b">
        <f>F339='15.02.2022 Смета'!E342</f>
        <v>1</v>
      </c>
      <c r="AO339" t="b">
        <f>G339='15.02.2022 Смета'!F342</f>
        <v>1</v>
      </c>
      <c r="AP339" t="b">
        <f>H339='15.02.2022 Смета'!G342</f>
        <v>1</v>
      </c>
    </row>
    <row r="340" spans="1:42" ht="15" customHeight="1" x14ac:dyDescent="0.25">
      <c r="A340" s="106"/>
      <c r="B340" s="96"/>
      <c r="C340" s="97"/>
      <c r="D340" s="179" t="s">
        <v>926</v>
      </c>
      <c r="E340" s="99"/>
      <c r="F340" s="99"/>
      <c r="G340" s="99"/>
      <c r="H340" s="99"/>
      <c r="I340" s="99"/>
      <c r="J340" s="99"/>
      <c r="K340" s="99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2"/>
      <c r="AE340" s="79"/>
      <c r="AF340" s="79"/>
      <c r="AG340" s="153"/>
      <c r="AH340" s="151"/>
      <c r="AI340" s="151"/>
      <c r="AJ340" s="164"/>
      <c r="AM340" t="b">
        <f>D340='15.02.2022 Смета'!D343</f>
        <v>0</v>
      </c>
      <c r="AN340" t="b">
        <f>F340='15.02.2022 Смета'!E343</f>
        <v>1</v>
      </c>
      <c r="AO340" t="b">
        <f>G340='15.02.2022 Смета'!F343</f>
        <v>1</v>
      </c>
      <c r="AP340" t="b">
        <f>H340='15.02.2022 Смета'!G343</f>
        <v>1</v>
      </c>
    </row>
    <row r="341" spans="1:42" ht="27" customHeight="1" x14ac:dyDescent="0.25">
      <c r="A341" s="108">
        <v>281</v>
      </c>
      <c r="B341" s="8" t="s">
        <v>218</v>
      </c>
      <c r="C341" s="21" t="s">
        <v>114</v>
      </c>
      <c r="D341" s="22" t="s">
        <v>632</v>
      </c>
      <c r="E341" s="21" t="s">
        <v>1049</v>
      </c>
      <c r="F341" s="35">
        <v>44719</v>
      </c>
      <c r="G341" s="35">
        <v>44722</v>
      </c>
      <c r="H341" s="21" t="s">
        <v>779</v>
      </c>
      <c r="I341" s="22" t="s">
        <v>738</v>
      </c>
      <c r="J341" s="35">
        <v>44719</v>
      </c>
      <c r="K341" s="35">
        <v>44722</v>
      </c>
      <c r="L341" s="10"/>
      <c r="M341" s="10">
        <v>3400</v>
      </c>
      <c r="N341" s="10">
        <f t="shared" si="46"/>
        <v>0</v>
      </c>
      <c r="O341" s="10"/>
      <c r="P341" s="10">
        <v>2900</v>
      </c>
      <c r="Q341" s="10">
        <f t="shared" si="47"/>
        <v>0</v>
      </c>
      <c r="R341" s="10"/>
      <c r="S341" s="10">
        <v>2800</v>
      </c>
      <c r="T341" s="10">
        <f t="shared" si="48"/>
        <v>0</v>
      </c>
      <c r="U341" s="10">
        <v>39</v>
      </c>
      <c r="V341" s="10">
        <v>150</v>
      </c>
      <c r="W341" s="10">
        <f t="shared" si="50"/>
        <v>5850</v>
      </c>
      <c r="X341" s="10">
        <v>39</v>
      </c>
      <c r="Y341" s="10">
        <v>150</v>
      </c>
      <c r="Z341" s="10">
        <f t="shared" si="51"/>
        <v>5850</v>
      </c>
      <c r="AA341" s="10">
        <v>39</v>
      </c>
      <c r="AB341" s="10">
        <v>150</v>
      </c>
      <c r="AC341" s="10">
        <f t="shared" si="52"/>
        <v>5850</v>
      </c>
      <c r="AD341" s="11">
        <v>147</v>
      </c>
      <c r="AE341" s="26">
        <v>7</v>
      </c>
      <c r="AF341" s="7">
        <f t="shared" si="49"/>
        <v>1029</v>
      </c>
      <c r="AG341" s="152">
        <v>1</v>
      </c>
      <c r="AH341" s="145">
        <f>L341+O341+R341+U341+X341+AA341+AD341</f>
        <v>264</v>
      </c>
      <c r="AI341" s="139">
        <f t="shared" si="55"/>
        <v>18579</v>
      </c>
      <c r="AJ341" s="118">
        <f t="shared" si="53"/>
        <v>18579</v>
      </c>
      <c r="AM341" t="b">
        <f>D341='15.02.2022 Смета'!D344</f>
        <v>1</v>
      </c>
      <c r="AN341" t="b">
        <f>F341='15.02.2022 Смета'!E344</f>
        <v>1</v>
      </c>
      <c r="AO341" t="b">
        <f>G341='15.02.2022 Смета'!F344</f>
        <v>1</v>
      </c>
      <c r="AP341" t="b">
        <f>H341='15.02.2022 Смета'!G344</f>
        <v>0</v>
      </c>
    </row>
    <row r="342" spans="1:42" x14ac:dyDescent="0.25">
      <c r="A342" s="106"/>
      <c r="B342" s="96"/>
      <c r="C342" s="97"/>
      <c r="D342" s="179" t="s">
        <v>886</v>
      </c>
      <c r="E342" s="99"/>
      <c r="F342" s="99"/>
      <c r="G342" s="99"/>
      <c r="H342" s="99"/>
      <c r="I342" s="99"/>
      <c r="J342" s="99"/>
      <c r="K342" s="99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2"/>
      <c r="AE342" s="79"/>
      <c r="AF342" s="79"/>
      <c r="AG342" s="153"/>
      <c r="AH342" s="151"/>
      <c r="AI342" s="151"/>
      <c r="AJ342" s="164"/>
      <c r="AM342" t="b">
        <f>D342='15.02.2022 Смета'!D345</f>
        <v>1</v>
      </c>
      <c r="AN342" t="b">
        <f>F342='15.02.2022 Смета'!E345</f>
        <v>1</v>
      </c>
      <c r="AO342" t="b">
        <f>G342='15.02.2022 Смета'!F345</f>
        <v>1</v>
      </c>
      <c r="AP342" t="b">
        <f>H342='15.02.2022 Смета'!G345</f>
        <v>1</v>
      </c>
    </row>
    <row r="343" spans="1:42" ht="38.65" customHeight="1" x14ac:dyDescent="0.25">
      <c r="A343" s="108">
        <v>282</v>
      </c>
      <c r="B343" s="8" t="s">
        <v>170</v>
      </c>
      <c r="C343" s="21" t="s">
        <v>146</v>
      </c>
      <c r="D343" s="22" t="s">
        <v>633</v>
      </c>
      <c r="E343" s="21" t="s">
        <v>1050</v>
      </c>
      <c r="F343" s="35">
        <v>44686</v>
      </c>
      <c r="G343" s="35">
        <v>44689</v>
      </c>
      <c r="H343" s="21" t="s">
        <v>428</v>
      </c>
      <c r="I343" s="22" t="s">
        <v>739</v>
      </c>
      <c r="J343" s="35">
        <v>44686</v>
      </c>
      <c r="K343" s="35">
        <v>44689</v>
      </c>
      <c r="L343" s="10"/>
      <c r="M343" s="10">
        <v>3400</v>
      </c>
      <c r="N343" s="10">
        <f t="shared" si="46"/>
        <v>0</v>
      </c>
      <c r="O343" s="10"/>
      <c r="P343" s="10">
        <v>2900</v>
      </c>
      <c r="Q343" s="10">
        <f t="shared" si="47"/>
        <v>0</v>
      </c>
      <c r="R343" s="10"/>
      <c r="S343" s="10">
        <v>2800</v>
      </c>
      <c r="T343" s="10">
        <f t="shared" si="48"/>
        <v>0</v>
      </c>
      <c r="U343" s="10">
        <v>112</v>
      </c>
      <c r="V343" s="10">
        <v>150</v>
      </c>
      <c r="W343" s="10">
        <f t="shared" si="50"/>
        <v>16800</v>
      </c>
      <c r="X343" s="10">
        <v>112</v>
      </c>
      <c r="Y343" s="10">
        <v>150</v>
      </c>
      <c r="Z343" s="10">
        <f t="shared" si="51"/>
        <v>16800</v>
      </c>
      <c r="AA343" s="10">
        <v>112</v>
      </c>
      <c r="AB343" s="10">
        <v>150</v>
      </c>
      <c r="AC343" s="10">
        <f t="shared" si="52"/>
        <v>16800</v>
      </c>
      <c r="AD343" s="11">
        <v>336</v>
      </c>
      <c r="AE343" s="26">
        <v>7</v>
      </c>
      <c r="AF343" s="7">
        <f t="shared" si="49"/>
        <v>2352</v>
      </c>
      <c r="AG343" s="152">
        <v>1</v>
      </c>
      <c r="AH343" s="145">
        <f>L343+O343+R343+U343+X343+AA343+AD343</f>
        <v>672</v>
      </c>
      <c r="AI343" s="139">
        <f t="shared" si="55"/>
        <v>52752</v>
      </c>
      <c r="AJ343" s="118">
        <f t="shared" si="53"/>
        <v>52752</v>
      </c>
      <c r="AM343" t="b">
        <f>D343='15.02.2022 Смета'!D346</f>
        <v>1</v>
      </c>
      <c r="AN343" t="b">
        <f>F343='15.02.2022 Смета'!E346</f>
        <v>1</v>
      </c>
      <c r="AO343" t="b">
        <f>G343='15.02.2022 Смета'!F346</f>
        <v>1</v>
      </c>
      <c r="AP343" t="b">
        <f>H343='15.02.2022 Смета'!G346</f>
        <v>1</v>
      </c>
    </row>
    <row r="344" spans="1:42" ht="15.6" customHeight="1" x14ac:dyDescent="0.25">
      <c r="A344" s="106"/>
      <c r="B344" s="96"/>
      <c r="C344" s="97"/>
      <c r="D344" s="179" t="s">
        <v>927</v>
      </c>
      <c r="E344" s="99"/>
      <c r="F344" s="99"/>
      <c r="G344" s="99"/>
      <c r="H344" s="99"/>
      <c r="I344" s="99"/>
      <c r="J344" s="99"/>
      <c r="K344" s="99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2"/>
      <c r="AE344" s="79"/>
      <c r="AF344" s="79"/>
      <c r="AG344" s="153"/>
      <c r="AH344" s="151"/>
      <c r="AI344" s="151"/>
      <c r="AJ344" s="164"/>
      <c r="AM344" t="b">
        <f>D344='15.02.2022 Смета'!D347</f>
        <v>0</v>
      </c>
      <c r="AN344" t="b">
        <f>F344='15.02.2022 Смета'!E347</f>
        <v>1</v>
      </c>
      <c r="AO344" t="b">
        <f>G344='15.02.2022 Смета'!F347</f>
        <v>1</v>
      </c>
      <c r="AP344" t="b">
        <f>H344='15.02.2022 Смета'!G347</f>
        <v>1</v>
      </c>
    </row>
    <row r="345" spans="1:42" ht="27" customHeight="1" x14ac:dyDescent="0.25">
      <c r="A345" s="108">
        <v>283</v>
      </c>
      <c r="B345" s="8" t="s">
        <v>176</v>
      </c>
      <c r="C345" s="21" t="s">
        <v>177</v>
      </c>
      <c r="D345" s="22" t="s">
        <v>634</v>
      </c>
      <c r="E345" s="21" t="s">
        <v>452</v>
      </c>
      <c r="F345" s="35">
        <v>44674</v>
      </c>
      <c r="G345" s="35">
        <v>44675</v>
      </c>
      <c r="H345" s="21" t="s">
        <v>301</v>
      </c>
      <c r="I345" s="22" t="s">
        <v>452</v>
      </c>
      <c r="J345" s="35">
        <v>44674</v>
      </c>
      <c r="K345" s="35">
        <v>44675</v>
      </c>
      <c r="L345" s="10"/>
      <c r="M345" s="10">
        <v>3400</v>
      </c>
      <c r="N345" s="10">
        <f t="shared" si="46"/>
        <v>0</v>
      </c>
      <c r="O345" s="10"/>
      <c r="P345" s="10">
        <v>2900</v>
      </c>
      <c r="Q345" s="10">
        <f t="shared" si="47"/>
        <v>0</v>
      </c>
      <c r="R345" s="10"/>
      <c r="S345" s="10">
        <v>2800</v>
      </c>
      <c r="T345" s="10">
        <f t="shared" si="48"/>
        <v>0</v>
      </c>
      <c r="U345" s="10">
        <v>10</v>
      </c>
      <c r="V345" s="10">
        <v>150</v>
      </c>
      <c r="W345" s="10">
        <f t="shared" si="50"/>
        <v>1500</v>
      </c>
      <c r="X345" s="10">
        <v>10</v>
      </c>
      <c r="Y345" s="10">
        <v>150</v>
      </c>
      <c r="Z345" s="10">
        <f t="shared" si="51"/>
        <v>1500</v>
      </c>
      <c r="AA345" s="10">
        <v>10</v>
      </c>
      <c r="AB345" s="10">
        <v>150</v>
      </c>
      <c r="AC345" s="10">
        <f t="shared" si="52"/>
        <v>1500</v>
      </c>
      <c r="AD345" s="11">
        <v>30</v>
      </c>
      <c r="AE345" s="26">
        <v>7</v>
      </c>
      <c r="AF345" s="7">
        <f t="shared" si="49"/>
        <v>210</v>
      </c>
      <c r="AG345" s="152">
        <v>1</v>
      </c>
      <c r="AH345" s="145">
        <f>L345+O345+R345+U345+X345+AA345+AD345</f>
        <v>60</v>
      </c>
      <c r="AI345" s="139">
        <f t="shared" si="55"/>
        <v>4710</v>
      </c>
      <c r="AJ345" s="118">
        <f t="shared" si="53"/>
        <v>4710</v>
      </c>
      <c r="AM345" t="b">
        <f>D345='15.02.2022 Смета'!D348</f>
        <v>1</v>
      </c>
      <c r="AN345" t="b">
        <f>F345='15.02.2022 Смета'!E348</f>
        <v>1</v>
      </c>
      <c r="AO345" t="b">
        <f>G345='15.02.2022 Смета'!F348</f>
        <v>1</v>
      </c>
      <c r="AP345" t="b">
        <f>H345='15.02.2022 Смета'!G348</f>
        <v>1</v>
      </c>
    </row>
    <row r="346" spans="1:42" ht="27" customHeight="1" x14ac:dyDescent="0.25">
      <c r="A346" s="108">
        <v>284</v>
      </c>
      <c r="B346" s="8" t="s">
        <v>176</v>
      </c>
      <c r="C346" s="21" t="s">
        <v>177</v>
      </c>
      <c r="D346" s="22" t="s">
        <v>635</v>
      </c>
      <c r="E346" s="21" t="s">
        <v>453</v>
      </c>
      <c r="F346" s="35">
        <v>44674</v>
      </c>
      <c r="G346" s="35">
        <v>44675</v>
      </c>
      <c r="H346" s="21" t="s">
        <v>301</v>
      </c>
      <c r="I346" s="22" t="s">
        <v>453</v>
      </c>
      <c r="J346" s="35">
        <v>44674</v>
      </c>
      <c r="K346" s="35">
        <v>44675</v>
      </c>
      <c r="L346" s="10"/>
      <c r="M346" s="10">
        <v>3400</v>
      </c>
      <c r="N346" s="10">
        <f t="shared" si="46"/>
        <v>0</v>
      </c>
      <c r="O346" s="10"/>
      <c r="P346" s="10">
        <v>2900</v>
      </c>
      <c r="Q346" s="10">
        <f t="shared" si="47"/>
        <v>0</v>
      </c>
      <c r="R346" s="10"/>
      <c r="S346" s="10">
        <v>2800</v>
      </c>
      <c r="T346" s="10">
        <f t="shared" si="48"/>
        <v>0</v>
      </c>
      <c r="U346" s="10">
        <v>6</v>
      </c>
      <c r="V346" s="10">
        <v>150</v>
      </c>
      <c r="W346" s="10">
        <f t="shared" si="50"/>
        <v>900</v>
      </c>
      <c r="X346" s="10">
        <v>6</v>
      </c>
      <c r="Y346" s="10">
        <v>150</v>
      </c>
      <c r="Z346" s="10">
        <f t="shared" si="51"/>
        <v>900</v>
      </c>
      <c r="AA346" s="10">
        <v>6</v>
      </c>
      <c r="AB346" s="10">
        <v>150</v>
      </c>
      <c r="AC346" s="10">
        <f t="shared" si="52"/>
        <v>900</v>
      </c>
      <c r="AD346" s="11">
        <v>18</v>
      </c>
      <c r="AE346" s="26">
        <v>7</v>
      </c>
      <c r="AF346" s="7">
        <f t="shared" si="49"/>
        <v>126</v>
      </c>
      <c r="AG346" s="152">
        <v>1</v>
      </c>
      <c r="AH346" s="145">
        <f>L346+O346+R346+U346+X346+AA346+AD346</f>
        <v>36</v>
      </c>
      <c r="AI346" s="139">
        <f t="shared" si="55"/>
        <v>2826</v>
      </c>
      <c r="AJ346" s="118">
        <f t="shared" si="53"/>
        <v>2826</v>
      </c>
      <c r="AM346" t="b">
        <f>D346='15.02.2022 Смета'!D349</f>
        <v>1</v>
      </c>
      <c r="AN346" t="b">
        <f>F346='15.02.2022 Смета'!E349</f>
        <v>1</v>
      </c>
      <c r="AO346" t="b">
        <f>G346='15.02.2022 Смета'!F349</f>
        <v>1</v>
      </c>
      <c r="AP346" t="b">
        <f>H346='15.02.2022 Смета'!G349</f>
        <v>1</v>
      </c>
    </row>
    <row r="347" spans="1:42" ht="15" customHeight="1" x14ac:dyDescent="0.25">
      <c r="A347" s="106"/>
      <c r="B347" s="96"/>
      <c r="C347" s="97"/>
      <c r="D347" s="179" t="s">
        <v>888</v>
      </c>
      <c r="E347" s="99"/>
      <c r="F347" s="99"/>
      <c r="G347" s="99"/>
      <c r="H347" s="99"/>
      <c r="I347" s="99"/>
      <c r="J347" s="99"/>
      <c r="K347" s="99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2"/>
      <c r="AE347" s="79"/>
      <c r="AF347" s="79"/>
      <c r="AG347" s="153"/>
      <c r="AH347" s="151"/>
      <c r="AI347" s="151"/>
      <c r="AJ347" s="164"/>
      <c r="AM347" t="b">
        <f>D347='15.02.2022 Смета'!D350</f>
        <v>1</v>
      </c>
      <c r="AN347" t="b">
        <f>F347='15.02.2022 Смета'!E350</f>
        <v>1</v>
      </c>
      <c r="AO347" t="b">
        <f>G347='15.02.2022 Смета'!F350</f>
        <v>1</v>
      </c>
      <c r="AP347" t="b">
        <f>H347='15.02.2022 Смета'!G350</f>
        <v>1</v>
      </c>
    </row>
    <row r="348" spans="1:42" ht="27" customHeight="1" x14ac:dyDescent="0.25">
      <c r="A348" s="108">
        <v>285</v>
      </c>
      <c r="B348" s="8" t="s">
        <v>21</v>
      </c>
      <c r="C348" s="21" t="s">
        <v>125</v>
      </c>
      <c r="D348" s="22" t="s">
        <v>185</v>
      </c>
      <c r="E348" s="21" t="s">
        <v>740</v>
      </c>
      <c r="F348" s="35">
        <v>44672</v>
      </c>
      <c r="G348" s="35">
        <v>44675</v>
      </c>
      <c r="H348" s="21" t="s">
        <v>982</v>
      </c>
      <c r="I348" s="22" t="s">
        <v>740</v>
      </c>
      <c r="J348" s="35">
        <v>44672</v>
      </c>
      <c r="K348" s="35">
        <v>44675</v>
      </c>
      <c r="L348" s="10"/>
      <c r="M348" s="10">
        <v>3400</v>
      </c>
      <c r="N348" s="10">
        <f t="shared" si="46"/>
        <v>0</v>
      </c>
      <c r="O348" s="10"/>
      <c r="P348" s="10">
        <v>2900</v>
      </c>
      <c r="Q348" s="10">
        <f t="shared" si="47"/>
        <v>0</v>
      </c>
      <c r="R348" s="10"/>
      <c r="S348" s="10">
        <v>2800</v>
      </c>
      <c r="T348" s="10">
        <f t="shared" si="48"/>
        <v>0</v>
      </c>
      <c r="U348" s="10">
        <v>28</v>
      </c>
      <c r="V348" s="10">
        <v>150</v>
      </c>
      <c r="W348" s="10">
        <f t="shared" si="50"/>
        <v>4200</v>
      </c>
      <c r="X348" s="10">
        <v>28</v>
      </c>
      <c r="Y348" s="10">
        <v>150</v>
      </c>
      <c r="Z348" s="10">
        <f t="shared" si="51"/>
        <v>4200</v>
      </c>
      <c r="AA348" s="10">
        <v>28</v>
      </c>
      <c r="AB348" s="10">
        <v>150</v>
      </c>
      <c r="AC348" s="10">
        <f t="shared" si="52"/>
        <v>4200</v>
      </c>
      <c r="AD348" s="11">
        <v>84</v>
      </c>
      <c r="AE348" s="26">
        <v>7</v>
      </c>
      <c r="AF348" s="7">
        <f t="shared" si="49"/>
        <v>588</v>
      </c>
      <c r="AG348" s="152">
        <v>1</v>
      </c>
      <c r="AH348" s="145">
        <f t="shared" ref="AH348:AH354" si="56">L348+O348+R348+U348+X348+AA348+AD348</f>
        <v>168</v>
      </c>
      <c r="AI348" s="139">
        <f t="shared" si="55"/>
        <v>13188</v>
      </c>
      <c r="AJ348" s="118">
        <f t="shared" si="53"/>
        <v>13188</v>
      </c>
      <c r="AM348" t="b">
        <f>D348='15.02.2022 Смета'!D351</f>
        <v>1</v>
      </c>
      <c r="AN348" t="b">
        <f>F348='15.02.2022 Смета'!E351</f>
        <v>1</v>
      </c>
      <c r="AO348" t="b">
        <f>G348='15.02.2022 Смета'!F351</f>
        <v>1</v>
      </c>
      <c r="AP348" t="b">
        <f>H348='15.02.2022 Смета'!G351</f>
        <v>0</v>
      </c>
    </row>
    <row r="349" spans="1:42" ht="27" customHeight="1" x14ac:dyDescent="0.25">
      <c r="A349" s="108">
        <v>286</v>
      </c>
      <c r="B349" s="8" t="s">
        <v>21</v>
      </c>
      <c r="C349" s="21" t="s">
        <v>125</v>
      </c>
      <c r="D349" s="22" t="s">
        <v>636</v>
      </c>
      <c r="E349" s="21" t="s">
        <v>340</v>
      </c>
      <c r="F349" s="35">
        <v>44672</v>
      </c>
      <c r="G349" s="35">
        <v>44675</v>
      </c>
      <c r="H349" s="21" t="s">
        <v>982</v>
      </c>
      <c r="I349" s="22" t="s">
        <v>300</v>
      </c>
      <c r="J349" s="35">
        <v>44672</v>
      </c>
      <c r="K349" s="35">
        <v>44675</v>
      </c>
      <c r="L349" s="10"/>
      <c r="M349" s="10">
        <v>3400</v>
      </c>
      <c r="N349" s="10">
        <f t="shared" si="46"/>
        <v>0</v>
      </c>
      <c r="O349" s="10"/>
      <c r="P349" s="10">
        <v>2900</v>
      </c>
      <c r="Q349" s="10">
        <f t="shared" si="47"/>
        <v>0</v>
      </c>
      <c r="R349" s="10"/>
      <c r="S349" s="10">
        <v>2800</v>
      </c>
      <c r="T349" s="10">
        <f t="shared" si="48"/>
        <v>0</v>
      </c>
      <c r="U349" s="10">
        <v>28</v>
      </c>
      <c r="V349" s="10">
        <v>150</v>
      </c>
      <c r="W349" s="10">
        <f t="shared" si="50"/>
        <v>4200</v>
      </c>
      <c r="X349" s="10">
        <v>28</v>
      </c>
      <c r="Y349" s="10">
        <v>150</v>
      </c>
      <c r="Z349" s="10">
        <f t="shared" si="51"/>
        <v>4200</v>
      </c>
      <c r="AA349" s="10">
        <v>28</v>
      </c>
      <c r="AB349" s="10">
        <v>150</v>
      </c>
      <c r="AC349" s="10">
        <f t="shared" si="52"/>
        <v>4200</v>
      </c>
      <c r="AD349" s="11">
        <v>84</v>
      </c>
      <c r="AE349" s="26">
        <v>7</v>
      </c>
      <c r="AF349" s="7">
        <f t="shared" si="49"/>
        <v>588</v>
      </c>
      <c r="AG349" s="152">
        <v>1</v>
      </c>
      <c r="AH349" s="145">
        <f t="shared" si="56"/>
        <v>168</v>
      </c>
      <c r="AI349" s="139">
        <f t="shared" si="55"/>
        <v>13188</v>
      </c>
      <c r="AJ349" s="118">
        <f t="shared" si="53"/>
        <v>13188</v>
      </c>
      <c r="AM349" t="b">
        <f>D349='15.02.2022 Смета'!D352</f>
        <v>1</v>
      </c>
      <c r="AN349" t="b">
        <f>F349='15.02.2022 Смета'!E352</f>
        <v>1</v>
      </c>
      <c r="AO349" t="b">
        <f>G349='15.02.2022 Смета'!F352</f>
        <v>1</v>
      </c>
      <c r="AP349" t="b">
        <f>H349='15.02.2022 Смета'!G352</f>
        <v>0</v>
      </c>
    </row>
    <row r="350" spans="1:42" ht="27" customHeight="1" x14ac:dyDescent="0.25">
      <c r="A350" s="108">
        <v>287</v>
      </c>
      <c r="B350" s="8" t="s">
        <v>21</v>
      </c>
      <c r="C350" s="21" t="s">
        <v>125</v>
      </c>
      <c r="D350" s="33" t="s">
        <v>42</v>
      </c>
      <c r="E350" s="21" t="s">
        <v>983</v>
      </c>
      <c r="F350" s="35">
        <v>44672</v>
      </c>
      <c r="G350" s="35">
        <v>44675</v>
      </c>
      <c r="H350" s="21" t="s">
        <v>982</v>
      </c>
      <c r="I350" s="22" t="s">
        <v>429</v>
      </c>
      <c r="J350" s="35">
        <v>44672</v>
      </c>
      <c r="K350" s="35">
        <v>44675</v>
      </c>
      <c r="L350" s="10"/>
      <c r="M350" s="10">
        <v>3400</v>
      </c>
      <c r="N350" s="10">
        <f t="shared" si="46"/>
        <v>0</v>
      </c>
      <c r="O350" s="10"/>
      <c r="P350" s="10">
        <v>2900</v>
      </c>
      <c r="Q350" s="10">
        <f t="shared" si="47"/>
        <v>0</v>
      </c>
      <c r="R350" s="10"/>
      <c r="S350" s="10">
        <v>2800</v>
      </c>
      <c r="T350" s="10">
        <f t="shared" si="48"/>
        <v>0</v>
      </c>
      <c r="U350" s="10">
        <v>28</v>
      </c>
      <c r="V350" s="10">
        <v>150</v>
      </c>
      <c r="W350" s="10">
        <f t="shared" si="50"/>
        <v>4200</v>
      </c>
      <c r="X350" s="10">
        <v>28</v>
      </c>
      <c r="Y350" s="10">
        <v>150</v>
      </c>
      <c r="Z350" s="10">
        <f t="shared" si="51"/>
        <v>4200</v>
      </c>
      <c r="AA350" s="10">
        <v>28</v>
      </c>
      <c r="AB350" s="10">
        <v>150</v>
      </c>
      <c r="AC350" s="10">
        <f t="shared" si="52"/>
        <v>4200</v>
      </c>
      <c r="AD350" s="11">
        <v>84</v>
      </c>
      <c r="AE350" s="26">
        <v>7</v>
      </c>
      <c r="AF350" s="7">
        <f t="shared" si="49"/>
        <v>588</v>
      </c>
      <c r="AG350" s="152">
        <v>1</v>
      </c>
      <c r="AH350" s="145">
        <f t="shared" si="56"/>
        <v>168</v>
      </c>
      <c r="AI350" s="139">
        <f t="shared" si="55"/>
        <v>13188</v>
      </c>
      <c r="AJ350" s="118">
        <f t="shared" si="53"/>
        <v>13188</v>
      </c>
      <c r="AM350" t="b">
        <f>D350='15.02.2022 Смета'!D353</f>
        <v>1</v>
      </c>
      <c r="AN350" t="b">
        <f>F350='15.02.2022 Смета'!E353</f>
        <v>1</v>
      </c>
      <c r="AO350" t="b">
        <f>G350='15.02.2022 Смета'!F353</f>
        <v>1</v>
      </c>
      <c r="AP350" t="b">
        <f>H350='15.02.2022 Смета'!G353</f>
        <v>0</v>
      </c>
    </row>
    <row r="351" spans="1:42" ht="27" customHeight="1" x14ac:dyDescent="0.25">
      <c r="A351" s="108">
        <v>288</v>
      </c>
      <c r="B351" s="8" t="s">
        <v>21</v>
      </c>
      <c r="C351" s="21" t="s">
        <v>125</v>
      </c>
      <c r="D351" s="22" t="s">
        <v>42</v>
      </c>
      <c r="E351" s="21" t="s">
        <v>740</v>
      </c>
      <c r="F351" s="35">
        <v>44732</v>
      </c>
      <c r="G351" s="35">
        <v>44735</v>
      </c>
      <c r="H351" s="21" t="s">
        <v>982</v>
      </c>
      <c r="I351" s="22" t="s">
        <v>740</v>
      </c>
      <c r="J351" s="35">
        <v>44732</v>
      </c>
      <c r="K351" s="35">
        <v>44735</v>
      </c>
      <c r="L351" s="10"/>
      <c r="M351" s="10">
        <v>3400</v>
      </c>
      <c r="N351" s="10">
        <f t="shared" si="46"/>
        <v>0</v>
      </c>
      <c r="O351" s="10"/>
      <c r="P351" s="10">
        <v>2900</v>
      </c>
      <c r="Q351" s="10">
        <f t="shared" si="47"/>
        <v>0</v>
      </c>
      <c r="R351" s="10"/>
      <c r="S351" s="10">
        <v>2800</v>
      </c>
      <c r="T351" s="10">
        <f t="shared" si="48"/>
        <v>0</v>
      </c>
      <c r="U351" s="10">
        <v>42</v>
      </c>
      <c r="V351" s="10">
        <v>150</v>
      </c>
      <c r="W351" s="10">
        <f t="shared" si="50"/>
        <v>6300</v>
      </c>
      <c r="X351" s="10">
        <v>42</v>
      </c>
      <c r="Y351" s="10">
        <v>150</v>
      </c>
      <c r="Z351" s="10">
        <f t="shared" si="51"/>
        <v>6300</v>
      </c>
      <c r="AA351" s="10">
        <v>42</v>
      </c>
      <c r="AB351" s="10">
        <v>150</v>
      </c>
      <c r="AC351" s="10">
        <f t="shared" si="52"/>
        <v>6300</v>
      </c>
      <c r="AD351" s="11">
        <v>126</v>
      </c>
      <c r="AE351" s="26">
        <v>7</v>
      </c>
      <c r="AF351" s="7">
        <f t="shared" si="49"/>
        <v>882</v>
      </c>
      <c r="AG351" s="152">
        <v>1</v>
      </c>
      <c r="AH351" s="145">
        <f t="shared" si="56"/>
        <v>252</v>
      </c>
      <c r="AI351" s="139">
        <f t="shared" si="55"/>
        <v>19782</v>
      </c>
      <c r="AJ351" s="118">
        <f t="shared" si="53"/>
        <v>19782</v>
      </c>
      <c r="AM351" t="b">
        <f>D351='15.02.2022 Смета'!D354</f>
        <v>1</v>
      </c>
      <c r="AN351" t="b">
        <f>F351='15.02.2022 Смета'!E354</f>
        <v>1</v>
      </c>
      <c r="AO351" t="b">
        <f>G351='15.02.2022 Смета'!F354</f>
        <v>1</v>
      </c>
      <c r="AP351" t="b">
        <f>H351='15.02.2022 Смета'!G354</f>
        <v>0</v>
      </c>
    </row>
    <row r="352" spans="1:42" ht="27" customHeight="1" x14ac:dyDescent="0.25">
      <c r="A352" s="108">
        <v>289</v>
      </c>
      <c r="B352" s="8" t="s">
        <v>21</v>
      </c>
      <c r="C352" s="21" t="s">
        <v>125</v>
      </c>
      <c r="D352" s="22" t="s">
        <v>637</v>
      </c>
      <c r="E352" s="21" t="s">
        <v>340</v>
      </c>
      <c r="F352" s="35">
        <v>44732</v>
      </c>
      <c r="G352" s="35">
        <v>44735</v>
      </c>
      <c r="H352" s="21" t="s">
        <v>993</v>
      </c>
      <c r="I352" s="22" t="s">
        <v>340</v>
      </c>
      <c r="J352" s="35">
        <v>44732</v>
      </c>
      <c r="K352" s="35">
        <v>44735</v>
      </c>
      <c r="L352" s="10">
        <v>2</v>
      </c>
      <c r="M352" s="10">
        <v>3400</v>
      </c>
      <c r="N352" s="10">
        <f t="shared" si="46"/>
        <v>6800</v>
      </c>
      <c r="O352" s="10">
        <v>2</v>
      </c>
      <c r="P352" s="10">
        <v>2900</v>
      </c>
      <c r="Q352" s="10">
        <f t="shared" si="47"/>
        <v>5800</v>
      </c>
      <c r="R352" s="10">
        <v>2</v>
      </c>
      <c r="S352" s="10">
        <v>2800</v>
      </c>
      <c r="T352" s="10">
        <f t="shared" si="48"/>
        <v>5600</v>
      </c>
      <c r="U352" s="10">
        <v>14</v>
      </c>
      <c r="V352" s="10">
        <v>150</v>
      </c>
      <c r="W352" s="10">
        <f t="shared" si="50"/>
        <v>2100</v>
      </c>
      <c r="X352" s="10">
        <v>14</v>
      </c>
      <c r="Y352" s="10">
        <v>150</v>
      </c>
      <c r="Z352" s="10">
        <f t="shared" si="51"/>
        <v>2100</v>
      </c>
      <c r="AA352" s="10">
        <v>14</v>
      </c>
      <c r="AB352" s="10">
        <v>150</v>
      </c>
      <c r="AC352" s="10">
        <f t="shared" si="52"/>
        <v>2100</v>
      </c>
      <c r="AD352" s="11">
        <v>48</v>
      </c>
      <c r="AE352" s="26">
        <v>7</v>
      </c>
      <c r="AF352" s="7">
        <f t="shared" si="49"/>
        <v>336</v>
      </c>
      <c r="AG352" s="152">
        <v>1</v>
      </c>
      <c r="AH352" s="139">
        <f t="shared" si="56"/>
        <v>96</v>
      </c>
      <c r="AI352" s="139">
        <f t="shared" si="55"/>
        <v>24836</v>
      </c>
      <c r="AJ352" s="109">
        <f t="shared" si="53"/>
        <v>24836</v>
      </c>
      <c r="AM352" t="b">
        <f>D352='15.02.2022 Смета'!D355</f>
        <v>1</v>
      </c>
      <c r="AN352" t="b">
        <f>F352='15.02.2022 Смета'!E355</f>
        <v>1</v>
      </c>
      <c r="AO352" t="b">
        <f>G352='15.02.2022 Смета'!F355</f>
        <v>1</v>
      </c>
      <c r="AP352" t="b">
        <f>H352='15.02.2022 Смета'!G355</f>
        <v>0</v>
      </c>
    </row>
    <row r="353" spans="1:42" ht="27" customHeight="1" x14ac:dyDescent="0.25">
      <c r="A353" s="108">
        <v>290</v>
      </c>
      <c r="B353" s="8" t="s">
        <v>21</v>
      </c>
      <c r="C353" s="21" t="s">
        <v>125</v>
      </c>
      <c r="D353" s="22" t="s">
        <v>545</v>
      </c>
      <c r="E353" s="21" t="s">
        <v>983</v>
      </c>
      <c r="F353" s="35">
        <v>44732</v>
      </c>
      <c r="G353" s="35">
        <v>44735</v>
      </c>
      <c r="H353" s="21" t="s">
        <v>993</v>
      </c>
      <c r="I353" s="22" t="s">
        <v>429</v>
      </c>
      <c r="J353" s="35">
        <v>44732</v>
      </c>
      <c r="K353" s="35">
        <v>44735</v>
      </c>
      <c r="L353" s="28"/>
      <c r="M353" s="10">
        <v>3400</v>
      </c>
      <c r="N353" s="10">
        <f t="shared" si="46"/>
        <v>0</v>
      </c>
      <c r="O353" s="28"/>
      <c r="P353" s="10">
        <v>2900</v>
      </c>
      <c r="Q353" s="10">
        <f t="shared" si="47"/>
        <v>0</v>
      </c>
      <c r="R353" s="28"/>
      <c r="S353" s="10">
        <v>2800</v>
      </c>
      <c r="T353" s="10">
        <f t="shared" si="48"/>
        <v>0</v>
      </c>
      <c r="U353" s="10">
        <v>14</v>
      </c>
      <c r="V353" s="10">
        <v>150</v>
      </c>
      <c r="W353" s="10">
        <f t="shared" si="50"/>
        <v>2100</v>
      </c>
      <c r="X353" s="10">
        <v>14</v>
      </c>
      <c r="Y353" s="10">
        <v>150</v>
      </c>
      <c r="Z353" s="10">
        <f t="shared" si="51"/>
        <v>2100</v>
      </c>
      <c r="AA353" s="10">
        <v>14</v>
      </c>
      <c r="AB353" s="10">
        <v>150</v>
      </c>
      <c r="AC353" s="10">
        <f t="shared" si="52"/>
        <v>2100</v>
      </c>
      <c r="AD353" s="11">
        <v>42</v>
      </c>
      <c r="AE353" s="26">
        <v>7</v>
      </c>
      <c r="AF353" s="7">
        <f t="shared" si="49"/>
        <v>294</v>
      </c>
      <c r="AG353" s="152">
        <v>1</v>
      </c>
      <c r="AH353" s="139">
        <f t="shared" si="56"/>
        <v>84</v>
      </c>
      <c r="AI353" s="139">
        <f t="shared" si="55"/>
        <v>6594</v>
      </c>
      <c r="AJ353" s="109">
        <f t="shared" si="53"/>
        <v>6594</v>
      </c>
      <c r="AM353" t="b">
        <f>D353='15.02.2022 Смета'!D356</f>
        <v>1</v>
      </c>
      <c r="AN353" t="b">
        <f>F353='15.02.2022 Смета'!E356</f>
        <v>1</v>
      </c>
      <c r="AO353" t="b">
        <f>G353='15.02.2022 Смета'!F356</f>
        <v>1</v>
      </c>
      <c r="AP353" t="b">
        <f>H353='15.02.2022 Смета'!G356</f>
        <v>0</v>
      </c>
    </row>
    <row r="354" spans="1:42" ht="27" customHeight="1" x14ac:dyDescent="0.25">
      <c r="A354" s="108">
        <v>291</v>
      </c>
      <c r="B354" s="8"/>
      <c r="C354" s="21" t="s">
        <v>125</v>
      </c>
      <c r="D354" s="57" t="s">
        <v>909</v>
      </c>
      <c r="E354" s="21" t="s">
        <v>747</v>
      </c>
      <c r="F354" s="35">
        <v>44832</v>
      </c>
      <c r="G354" s="35">
        <v>44834</v>
      </c>
      <c r="H354" s="21" t="s">
        <v>993</v>
      </c>
      <c r="I354" s="57" t="s">
        <v>921</v>
      </c>
      <c r="J354" s="62">
        <v>44832</v>
      </c>
      <c r="K354" s="62">
        <v>44834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>
        <v>19</v>
      </c>
      <c r="V354" s="10">
        <v>150</v>
      </c>
      <c r="W354" s="10">
        <f t="shared" si="50"/>
        <v>2850</v>
      </c>
      <c r="X354" s="10">
        <v>19</v>
      </c>
      <c r="Y354" s="10">
        <v>150</v>
      </c>
      <c r="Z354" s="10">
        <f t="shared" si="51"/>
        <v>2850</v>
      </c>
      <c r="AA354" s="10">
        <v>18</v>
      </c>
      <c r="AB354" s="10">
        <v>150</v>
      </c>
      <c r="AC354" s="10">
        <f t="shared" si="52"/>
        <v>2700</v>
      </c>
      <c r="AD354" s="11">
        <v>80</v>
      </c>
      <c r="AE354" s="26">
        <v>7</v>
      </c>
      <c r="AF354" s="7">
        <v>549</v>
      </c>
      <c r="AG354" s="152">
        <v>1</v>
      </c>
      <c r="AH354" s="139">
        <f t="shared" si="56"/>
        <v>136</v>
      </c>
      <c r="AI354" s="139">
        <f t="shared" si="55"/>
        <v>8949</v>
      </c>
      <c r="AJ354" s="109">
        <f t="shared" si="53"/>
        <v>8949</v>
      </c>
      <c r="AK354" s="161"/>
      <c r="AM354" t="b">
        <f>D354='15.02.2022 Смета'!D357</f>
        <v>1</v>
      </c>
      <c r="AN354" t="b">
        <f>F354='15.02.2022 Смета'!E357</f>
        <v>1</v>
      </c>
      <c r="AO354" t="b">
        <f>G354='15.02.2022 Смета'!F357</f>
        <v>1</v>
      </c>
      <c r="AP354" t="b">
        <f>H354='15.02.2022 Смета'!G357</f>
        <v>0</v>
      </c>
    </row>
    <row r="355" spans="1:42" x14ac:dyDescent="0.25">
      <c r="A355" s="106"/>
      <c r="B355" s="96"/>
      <c r="C355" s="97"/>
      <c r="D355" s="179" t="s">
        <v>889</v>
      </c>
      <c r="E355" s="99"/>
      <c r="F355" s="99"/>
      <c r="G355" s="99"/>
      <c r="H355" s="99"/>
      <c r="I355" s="99"/>
      <c r="J355" s="99"/>
      <c r="K355" s="99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2"/>
      <c r="AE355" s="79"/>
      <c r="AF355" s="79"/>
      <c r="AG355" s="153"/>
      <c r="AH355" s="151"/>
      <c r="AI355" s="151"/>
      <c r="AJ355" s="164"/>
      <c r="AK355" s="150"/>
      <c r="AM355" t="b">
        <f>D355='15.02.2022 Смета'!D358</f>
        <v>1</v>
      </c>
      <c r="AN355" t="b">
        <f>F355='15.02.2022 Смета'!E358</f>
        <v>1</v>
      </c>
      <c r="AO355" t="b">
        <f>G355='15.02.2022 Смета'!F358</f>
        <v>1</v>
      </c>
      <c r="AP355" t="b">
        <f>H355='15.02.2022 Смета'!G358</f>
        <v>1</v>
      </c>
    </row>
    <row r="356" spans="1:42" ht="27" customHeight="1" x14ac:dyDescent="0.25">
      <c r="A356" s="108">
        <v>292</v>
      </c>
      <c r="B356" s="8" t="s">
        <v>235</v>
      </c>
      <c r="C356" s="21" t="s">
        <v>111</v>
      </c>
      <c r="D356" s="22" t="s">
        <v>638</v>
      </c>
      <c r="E356" s="21" t="s">
        <v>495</v>
      </c>
      <c r="F356" s="35">
        <v>44632</v>
      </c>
      <c r="G356" s="35">
        <v>44632</v>
      </c>
      <c r="H356" s="21" t="s">
        <v>301</v>
      </c>
      <c r="I356" s="22" t="s">
        <v>495</v>
      </c>
      <c r="J356" s="35">
        <v>44632</v>
      </c>
      <c r="K356" s="35">
        <v>44632</v>
      </c>
      <c r="L356" s="10"/>
      <c r="M356" s="10">
        <v>3400</v>
      </c>
      <c r="N356" s="10">
        <f t="shared" si="46"/>
        <v>0</v>
      </c>
      <c r="O356" s="10"/>
      <c r="P356" s="10">
        <v>2900</v>
      </c>
      <c r="Q356" s="10">
        <f t="shared" si="47"/>
        <v>0</v>
      </c>
      <c r="R356" s="10"/>
      <c r="S356" s="10">
        <v>2800</v>
      </c>
      <c r="T356" s="10">
        <f t="shared" si="48"/>
        <v>0</v>
      </c>
      <c r="U356" s="10">
        <v>32</v>
      </c>
      <c r="V356" s="10">
        <v>150</v>
      </c>
      <c r="W356" s="10">
        <f t="shared" si="50"/>
        <v>4800</v>
      </c>
      <c r="X356" s="10">
        <v>32</v>
      </c>
      <c r="Y356" s="10">
        <v>150</v>
      </c>
      <c r="Z356" s="10">
        <f t="shared" si="51"/>
        <v>4800</v>
      </c>
      <c r="AA356" s="10">
        <v>64</v>
      </c>
      <c r="AB356" s="10">
        <v>150</v>
      </c>
      <c r="AC356" s="10">
        <f t="shared" si="52"/>
        <v>9600</v>
      </c>
      <c r="AD356" s="11"/>
      <c r="AE356" s="26">
        <v>7</v>
      </c>
      <c r="AF356" s="7">
        <f t="shared" si="49"/>
        <v>0</v>
      </c>
      <c r="AG356" s="152">
        <v>1</v>
      </c>
      <c r="AH356" s="139">
        <f>L356+O356+R356+U356+X356+AA356+AD356</f>
        <v>128</v>
      </c>
      <c r="AI356" s="139">
        <f t="shared" si="55"/>
        <v>19200</v>
      </c>
      <c r="AJ356" s="109">
        <f t="shared" si="53"/>
        <v>19200</v>
      </c>
      <c r="AM356" t="b">
        <f>D356='15.02.2022 Смета'!D359</f>
        <v>1</v>
      </c>
      <c r="AN356" t="b">
        <f>F356='15.02.2022 Смета'!E359</f>
        <v>1</v>
      </c>
      <c r="AO356" t="b">
        <f>G356='15.02.2022 Смета'!F359</f>
        <v>1</v>
      </c>
      <c r="AP356" t="b">
        <f>H356='15.02.2022 Смета'!G359</f>
        <v>1</v>
      </c>
    </row>
    <row r="357" spans="1:42" ht="27" customHeight="1" x14ac:dyDescent="0.25">
      <c r="A357" s="108">
        <v>293</v>
      </c>
      <c r="B357" s="8" t="s">
        <v>235</v>
      </c>
      <c r="C357" s="21" t="s">
        <v>111</v>
      </c>
      <c r="D357" s="22" t="s">
        <v>639</v>
      </c>
      <c r="E357" s="21" t="s">
        <v>1051</v>
      </c>
      <c r="F357" s="35">
        <v>44751</v>
      </c>
      <c r="G357" s="35">
        <v>44751</v>
      </c>
      <c r="H357" s="21" t="s">
        <v>301</v>
      </c>
      <c r="I357" s="22" t="s">
        <v>741</v>
      </c>
      <c r="J357" s="35">
        <v>44751</v>
      </c>
      <c r="K357" s="35">
        <v>44751</v>
      </c>
      <c r="L357" s="10"/>
      <c r="M357" s="10">
        <v>3400</v>
      </c>
      <c r="N357" s="10">
        <f t="shared" si="46"/>
        <v>0</v>
      </c>
      <c r="O357" s="10"/>
      <c r="P357" s="10">
        <v>2900</v>
      </c>
      <c r="Q357" s="10">
        <f t="shared" si="47"/>
        <v>0</v>
      </c>
      <c r="R357" s="10"/>
      <c r="S357" s="10">
        <v>2800</v>
      </c>
      <c r="T357" s="10">
        <f t="shared" si="48"/>
        <v>0</v>
      </c>
      <c r="U357" s="10">
        <v>32</v>
      </c>
      <c r="V357" s="10">
        <v>150</v>
      </c>
      <c r="W357" s="10">
        <f t="shared" si="50"/>
        <v>4800</v>
      </c>
      <c r="X357" s="10">
        <v>32</v>
      </c>
      <c r="Y357" s="10">
        <v>150</v>
      </c>
      <c r="Z357" s="10">
        <f t="shared" si="51"/>
        <v>4800</v>
      </c>
      <c r="AA357" s="10">
        <v>64</v>
      </c>
      <c r="AB357" s="10">
        <v>150</v>
      </c>
      <c r="AC357" s="10">
        <f t="shared" si="52"/>
        <v>9600</v>
      </c>
      <c r="AD357" s="11">
        <v>128</v>
      </c>
      <c r="AE357" s="26">
        <v>7</v>
      </c>
      <c r="AF357" s="7">
        <f t="shared" si="49"/>
        <v>896</v>
      </c>
      <c r="AG357" s="152">
        <v>1</v>
      </c>
      <c r="AH357" s="139">
        <f>L357+O357+R357+U357+X357+AA357+AD357</f>
        <v>256</v>
      </c>
      <c r="AI357" s="139">
        <f t="shared" si="55"/>
        <v>20096</v>
      </c>
      <c r="AJ357" s="109">
        <f t="shared" si="53"/>
        <v>20096</v>
      </c>
      <c r="AM357" t="b">
        <f>D357='15.02.2022 Смета'!D360</f>
        <v>1</v>
      </c>
      <c r="AN357" t="b">
        <f>F357='15.02.2022 Смета'!E360</f>
        <v>1</v>
      </c>
      <c r="AO357" t="b">
        <f>G357='15.02.2022 Смета'!F360</f>
        <v>1</v>
      </c>
      <c r="AP357" t="b">
        <f>H357='15.02.2022 Смета'!G360</f>
        <v>1</v>
      </c>
    </row>
    <row r="358" spans="1:42" ht="13.9" customHeight="1" x14ac:dyDescent="0.25">
      <c r="A358" s="106"/>
      <c r="B358" s="96"/>
      <c r="C358" s="97"/>
      <c r="D358" s="179" t="s">
        <v>890</v>
      </c>
      <c r="E358" s="99"/>
      <c r="F358" s="99"/>
      <c r="G358" s="99"/>
      <c r="H358" s="99"/>
      <c r="I358" s="99"/>
      <c r="J358" s="99"/>
      <c r="K358" s="99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2"/>
      <c r="AE358" s="79"/>
      <c r="AF358" s="79"/>
      <c r="AG358" s="153"/>
      <c r="AH358" s="151"/>
      <c r="AI358" s="151"/>
      <c r="AJ358" s="164"/>
      <c r="AM358" t="b">
        <f>D358='15.02.2022 Смета'!D361</f>
        <v>1</v>
      </c>
      <c r="AN358" t="b">
        <f>F358='15.02.2022 Смета'!E361</f>
        <v>1</v>
      </c>
      <c r="AO358" t="b">
        <f>G358='15.02.2022 Смета'!F361</f>
        <v>1</v>
      </c>
      <c r="AP358" t="b">
        <f>H358='15.02.2022 Смета'!G361</f>
        <v>1</v>
      </c>
    </row>
    <row r="359" spans="1:42" ht="39.4" customHeight="1" x14ac:dyDescent="0.25">
      <c r="A359" s="108">
        <v>294</v>
      </c>
      <c r="B359" s="8" t="s">
        <v>274</v>
      </c>
      <c r="C359" s="21" t="s">
        <v>275</v>
      </c>
      <c r="D359" s="22" t="s">
        <v>81</v>
      </c>
      <c r="E359" s="21" t="s">
        <v>518</v>
      </c>
      <c r="F359" s="35">
        <v>44623</v>
      </c>
      <c r="G359" s="35">
        <v>44626</v>
      </c>
      <c r="H359" s="21" t="s">
        <v>309</v>
      </c>
      <c r="I359" s="22" t="s">
        <v>518</v>
      </c>
      <c r="J359" s="35">
        <v>44623</v>
      </c>
      <c r="K359" s="35">
        <v>44626</v>
      </c>
      <c r="L359" s="14"/>
      <c r="M359" s="10">
        <v>3400</v>
      </c>
      <c r="N359" s="10">
        <f t="shared" si="46"/>
        <v>0</v>
      </c>
      <c r="O359" s="14"/>
      <c r="P359" s="10">
        <v>2900</v>
      </c>
      <c r="Q359" s="10">
        <f t="shared" si="47"/>
        <v>0</v>
      </c>
      <c r="R359" s="14"/>
      <c r="S359" s="10">
        <v>2800</v>
      </c>
      <c r="T359" s="10">
        <f t="shared" si="48"/>
        <v>0</v>
      </c>
      <c r="U359" s="10">
        <v>65</v>
      </c>
      <c r="V359" s="10">
        <v>150</v>
      </c>
      <c r="W359" s="10">
        <f t="shared" si="50"/>
        <v>9750</v>
      </c>
      <c r="X359" s="10">
        <v>65</v>
      </c>
      <c r="Y359" s="10">
        <v>150</v>
      </c>
      <c r="Z359" s="10">
        <f t="shared" si="51"/>
        <v>9750</v>
      </c>
      <c r="AA359" s="10">
        <v>130</v>
      </c>
      <c r="AB359" s="10">
        <v>150</v>
      </c>
      <c r="AC359" s="10">
        <f t="shared" si="52"/>
        <v>19500</v>
      </c>
      <c r="AD359" s="10"/>
      <c r="AE359" s="26">
        <v>7</v>
      </c>
      <c r="AF359" s="7">
        <f t="shared" si="49"/>
        <v>0</v>
      </c>
      <c r="AG359" s="152">
        <v>1</v>
      </c>
      <c r="AH359" s="145">
        <f>L359+O359+R359+U359+X359+AA359+AD359</f>
        <v>260</v>
      </c>
      <c r="AI359" s="139">
        <f t="shared" si="55"/>
        <v>39000</v>
      </c>
      <c r="AJ359" s="118">
        <f t="shared" si="53"/>
        <v>39000</v>
      </c>
      <c r="AM359" t="b">
        <f>D359='15.02.2022 Смета'!D362</f>
        <v>1</v>
      </c>
      <c r="AN359" t="b">
        <f>F359='15.02.2022 Смета'!E362</f>
        <v>1</v>
      </c>
      <c r="AO359" t="b">
        <f>G359='15.02.2022 Смета'!F362</f>
        <v>1</v>
      </c>
      <c r="AP359" t="b">
        <f>H359='15.02.2022 Смета'!G362</f>
        <v>1</v>
      </c>
    </row>
    <row r="360" spans="1:42" ht="16.149999999999999" customHeight="1" x14ac:dyDescent="0.25">
      <c r="A360" s="108">
        <v>295</v>
      </c>
      <c r="B360" s="8" t="s">
        <v>274</v>
      </c>
      <c r="C360" s="21" t="s">
        <v>275</v>
      </c>
      <c r="D360" s="22" t="s">
        <v>69</v>
      </c>
      <c r="E360" s="21" t="s">
        <v>340</v>
      </c>
      <c r="F360" s="35">
        <v>44692</v>
      </c>
      <c r="G360" s="35">
        <v>44695</v>
      </c>
      <c r="H360" s="21" t="s">
        <v>301</v>
      </c>
      <c r="I360" s="22" t="s">
        <v>340</v>
      </c>
      <c r="J360" s="35">
        <v>44692</v>
      </c>
      <c r="K360" s="35">
        <v>44695</v>
      </c>
      <c r="L360" s="14"/>
      <c r="M360" s="10">
        <v>3400</v>
      </c>
      <c r="N360" s="10">
        <f t="shared" si="46"/>
        <v>0</v>
      </c>
      <c r="O360" s="14"/>
      <c r="P360" s="10">
        <v>2900</v>
      </c>
      <c r="Q360" s="10">
        <f t="shared" si="47"/>
        <v>0</v>
      </c>
      <c r="R360" s="14"/>
      <c r="S360" s="10">
        <v>2800</v>
      </c>
      <c r="T360" s="10">
        <f t="shared" si="48"/>
        <v>0</v>
      </c>
      <c r="U360" s="10">
        <v>50</v>
      </c>
      <c r="V360" s="10">
        <v>150</v>
      </c>
      <c r="W360" s="10">
        <f t="shared" si="50"/>
        <v>7500</v>
      </c>
      <c r="X360" s="10">
        <v>50</v>
      </c>
      <c r="Y360" s="10">
        <v>150</v>
      </c>
      <c r="Z360" s="10">
        <f t="shared" si="51"/>
        <v>7500</v>
      </c>
      <c r="AA360" s="10">
        <v>50</v>
      </c>
      <c r="AB360" s="10">
        <v>150</v>
      </c>
      <c r="AC360" s="10">
        <f t="shared" si="52"/>
        <v>7500</v>
      </c>
      <c r="AD360" s="10">
        <v>150</v>
      </c>
      <c r="AE360" s="26">
        <v>7</v>
      </c>
      <c r="AF360" s="7">
        <f t="shared" si="49"/>
        <v>1050</v>
      </c>
      <c r="AG360" s="152">
        <v>1</v>
      </c>
      <c r="AH360" s="145">
        <f>L360+O360+R360+U360+X360+AA360+AD360</f>
        <v>300</v>
      </c>
      <c r="AI360" s="139">
        <f t="shared" si="55"/>
        <v>23550</v>
      </c>
      <c r="AJ360" s="118">
        <f t="shared" si="53"/>
        <v>23550</v>
      </c>
      <c r="AM360" t="b">
        <f>D360='15.02.2022 Смета'!D363</f>
        <v>1</v>
      </c>
      <c r="AN360" t="b">
        <f>F360='15.02.2022 Смета'!E363</f>
        <v>1</v>
      </c>
      <c r="AO360" t="b">
        <f>G360='15.02.2022 Смета'!F363</f>
        <v>1</v>
      </c>
      <c r="AP360" t="b">
        <f>H360='15.02.2022 Смета'!G363</f>
        <v>1</v>
      </c>
    </row>
    <row r="361" spans="1:42" ht="16.149999999999999" customHeight="1" x14ac:dyDescent="0.25">
      <c r="A361" s="106"/>
      <c r="B361" s="96"/>
      <c r="C361" s="97"/>
      <c r="D361" s="179" t="s">
        <v>891</v>
      </c>
      <c r="E361" s="99"/>
      <c r="F361" s="99"/>
      <c r="G361" s="99"/>
      <c r="H361" s="99"/>
      <c r="I361" s="99"/>
      <c r="J361" s="99"/>
      <c r="K361" s="99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2"/>
      <c r="AE361" s="79"/>
      <c r="AF361" s="79"/>
      <c r="AG361" s="153"/>
      <c r="AH361" s="151"/>
      <c r="AI361" s="151"/>
      <c r="AJ361" s="164"/>
      <c r="AM361" t="b">
        <f>D361='15.02.2022 Смета'!D364</f>
        <v>1</v>
      </c>
      <c r="AN361" t="b">
        <f>F361='15.02.2022 Смета'!E364</f>
        <v>1</v>
      </c>
      <c r="AO361" t="b">
        <f>G361='15.02.2022 Смета'!F364</f>
        <v>1</v>
      </c>
      <c r="AP361" t="b">
        <f>H361='15.02.2022 Смета'!G364</f>
        <v>1</v>
      </c>
    </row>
    <row r="362" spans="1:42" ht="38.65" customHeight="1" x14ac:dyDescent="0.25">
      <c r="A362" s="108">
        <v>296</v>
      </c>
      <c r="B362" s="8" t="s">
        <v>165</v>
      </c>
      <c r="C362" s="8" t="s">
        <v>166</v>
      </c>
      <c r="D362" s="57" t="s">
        <v>255</v>
      </c>
      <c r="E362" s="9" t="s">
        <v>521</v>
      </c>
      <c r="F362" s="35">
        <v>44827</v>
      </c>
      <c r="G362" s="35">
        <v>44829</v>
      </c>
      <c r="H362" s="21" t="s">
        <v>367</v>
      </c>
      <c r="I362" s="57" t="s">
        <v>521</v>
      </c>
      <c r="J362" s="62">
        <v>44827</v>
      </c>
      <c r="K362" s="62">
        <v>44829</v>
      </c>
      <c r="L362" s="10">
        <v>4</v>
      </c>
      <c r="M362" s="10">
        <v>3400</v>
      </c>
      <c r="N362" s="10">
        <f t="shared" si="46"/>
        <v>13600</v>
      </c>
      <c r="O362" s="10">
        <v>4</v>
      </c>
      <c r="P362" s="10">
        <v>2900</v>
      </c>
      <c r="Q362" s="10">
        <f t="shared" si="47"/>
        <v>11600</v>
      </c>
      <c r="R362" s="10">
        <v>4</v>
      </c>
      <c r="S362" s="10">
        <v>2800</v>
      </c>
      <c r="T362" s="10">
        <f t="shared" si="48"/>
        <v>11200</v>
      </c>
      <c r="U362" s="10">
        <v>52</v>
      </c>
      <c r="V362" s="10">
        <v>150</v>
      </c>
      <c r="W362" s="10">
        <f t="shared" si="50"/>
        <v>7800</v>
      </c>
      <c r="X362" s="10">
        <v>52</v>
      </c>
      <c r="Y362" s="10">
        <v>150</v>
      </c>
      <c r="Z362" s="10">
        <f t="shared" si="51"/>
        <v>7800</v>
      </c>
      <c r="AA362" s="10">
        <v>52</v>
      </c>
      <c r="AB362" s="10">
        <v>150</v>
      </c>
      <c r="AC362" s="10">
        <f t="shared" si="52"/>
        <v>7800</v>
      </c>
      <c r="AD362" s="11">
        <v>220</v>
      </c>
      <c r="AE362" s="26">
        <v>7</v>
      </c>
      <c r="AF362" s="7">
        <f t="shared" si="49"/>
        <v>1540</v>
      </c>
      <c r="AG362" s="152">
        <v>1</v>
      </c>
      <c r="AH362" s="145">
        <f>L362+O362+R362+U362+X362+AA362+AD362</f>
        <v>388</v>
      </c>
      <c r="AI362" s="139">
        <f t="shared" si="55"/>
        <v>61340</v>
      </c>
      <c r="AJ362" s="118">
        <f t="shared" si="53"/>
        <v>61340</v>
      </c>
      <c r="AM362" t="b">
        <f>D362='15.02.2022 Смета'!D365</f>
        <v>1</v>
      </c>
      <c r="AN362" t="b">
        <f>F362='15.02.2022 Смета'!E365</f>
        <v>1</v>
      </c>
      <c r="AO362" t="b">
        <f>G362='15.02.2022 Смета'!F365</f>
        <v>1</v>
      </c>
      <c r="AP362" t="b">
        <f>H362='15.02.2022 Смета'!G365</f>
        <v>1</v>
      </c>
    </row>
    <row r="363" spans="1:42" x14ac:dyDescent="0.25">
      <c r="A363" s="106"/>
      <c r="B363" s="96"/>
      <c r="C363" s="97"/>
      <c r="D363" s="179" t="s">
        <v>915</v>
      </c>
      <c r="E363" s="99"/>
      <c r="F363" s="99"/>
      <c r="G363" s="99"/>
      <c r="H363" s="99"/>
      <c r="I363" s="99"/>
      <c r="J363" s="99"/>
      <c r="K363" s="99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2"/>
      <c r="AE363" s="79"/>
      <c r="AF363" s="79"/>
      <c r="AG363" s="153"/>
      <c r="AH363" s="151"/>
      <c r="AI363" s="151"/>
      <c r="AJ363" s="164"/>
      <c r="AM363" t="b">
        <f>D363='15.02.2022 Смета'!D366</f>
        <v>1</v>
      </c>
      <c r="AN363" t="b">
        <f>F363='15.02.2022 Смета'!E366</f>
        <v>1</v>
      </c>
      <c r="AO363" t="b">
        <f>G363='15.02.2022 Смета'!F366</f>
        <v>1</v>
      </c>
      <c r="AP363" t="b">
        <f>H363='15.02.2022 Смета'!G366</f>
        <v>1</v>
      </c>
    </row>
    <row r="364" spans="1:42" ht="39.4" customHeight="1" x14ac:dyDescent="0.25">
      <c r="A364" s="108">
        <v>297</v>
      </c>
      <c r="B364" s="15" t="s">
        <v>246</v>
      </c>
      <c r="C364" s="21" t="s">
        <v>247</v>
      </c>
      <c r="D364" s="22" t="s">
        <v>254</v>
      </c>
      <c r="E364" s="21" t="s">
        <v>1052</v>
      </c>
      <c r="F364" s="35">
        <v>44652</v>
      </c>
      <c r="G364" s="35">
        <v>44654</v>
      </c>
      <c r="H364" s="21" t="s">
        <v>309</v>
      </c>
      <c r="I364" s="22" t="s">
        <v>742</v>
      </c>
      <c r="J364" s="35">
        <v>44652</v>
      </c>
      <c r="K364" s="35">
        <v>44654</v>
      </c>
      <c r="L364" s="14"/>
      <c r="M364" s="10">
        <v>3400</v>
      </c>
      <c r="N364" s="10">
        <f t="shared" si="46"/>
        <v>0</v>
      </c>
      <c r="O364" s="14"/>
      <c r="P364" s="10">
        <v>2900</v>
      </c>
      <c r="Q364" s="10">
        <f t="shared" si="47"/>
        <v>0</v>
      </c>
      <c r="R364" s="14"/>
      <c r="S364" s="10">
        <v>2800</v>
      </c>
      <c r="T364" s="10">
        <f t="shared" si="48"/>
        <v>0</v>
      </c>
      <c r="U364" s="10">
        <v>82</v>
      </c>
      <c r="V364" s="10">
        <v>150</v>
      </c>
      <c r="W364" s="10">
        <f t="shared" si="50"/>
        <v>12300</v>
      </c>
      <c r="X364" s="10">
        <v>82</v>
      </c>
      <c r="Y364" s="10">
        <v>150</v>
      </c>
      <c r="Z364" s="10">
        <f t="shared" si="51"/>
        <v>12300</v>
      </c>
      <c r="AA364" s="10">
        <v>82</v>
      </c>
      <c r="AB364" s="10">
        <v>150</v>
      </c>
      <c r="AC364" s="10">
        <f t="shared" si="52"/>
        <v>12300</v>
      </c>
      <c r="AD364" s="10">
        <v>230</v>
      </c>
      <c r="AE364" s="26">
        <v>7</v>
      </c>
      <c r="AF364" s="7">
        <v>1795</v>
      </c>
      <c r="AG364" s="152">
        <v>1</v>
      </c>
      <c r="AH364" s="145">
        <f>L364+O364+R364+U364+X364+AA364+AD364</f>
        <v>476</v>
      </c>
      <c r="AI364" s="139">
        <f t="shared" si="55"/>
        <v>38695</v>
      </c>
      <c r="AJ364" s="118">
        <f t="shared" si="53"/>
        <v>38695</v>
      </c>
      <c r="AM364" t="b">
        <f>D364='15.02.2022 Смета'!D367</f>
        <v>1</v>
      </c>
      <c r="AN364" t="b">
        <f>F364='15.02.2022 Смета'!E367</f>
        <v>1</v>
      </c>
      <c r="AO364" t="b">
        <f>G364='15.02.2022 Смета'!F367</f>
        <v>1</v>
      </c>
      <c r="AP364" t="b">
        <f>H364='15.02.2022 Смета'!G367</f>
        <v>1</v>
      </c>
    </row>
    <row r="365" spans="1:42" ht="16.149999999999999" customHeight="1" x14ac:dyDescent="0.25">
      <c r="A365" s="108">
        <v>298</v>
      </c>
      <c r="B365" s="15" t="s">
        <v>246</v>
      </c>
      <c r="C365" s="21" t="s">
        <v>247</v>
      </c>
      <c r="D365" s="22" t="s">
        <v>69</v>
      </c>
      <c r="E365" s="21" t="s">
        <v>340</v>
      </c>
      <c r="F365" s="35">
        <v>44652</v>
      </c>
      <c r="G365" s="35">
        <v>44654</v>
      </c>
      <c r="H365" s="21" t="s">
        <v>309</v>
      </c>
      <c r="I365" s="22" t="s">
        <v>300</v>
      </c>
      <c r="J365" s="35">
        <v>44652</v>
      </c>
      <c r="K365" s="35">
        <v>44654</v>
      </c>
      <c r="L365" s="14"/>
      <c r="M365" s="10">
        <v>3400</v>
      </c>
      <c r="N365" s="10">
        <f t="shared" si="46"/>
        <v>0</v>
      </c>
      <c r="O365" s="14"/>
      <c r="P365" s="10">
        <v>2900</v>
      </c>
      <c r="Q365" s="10">
        <f t="shared" si="47"/>
        <v>0</v>
      </c>
      <c r="R365" s="14"/>
      <c r="S365" s="10">
        <v>2800</v>
      </c>
      <c r="T365" s="10">
        <f t="shared" si="48"/>
        <v>0</v>
      </c>
      <c r="U365" s="10">
        <v>44</v>
      </c>
      <c r="V365" s="10">
        <v>150</v>
      </c>
      <c r="W365" s="10">
        <f t="shared" si="50"/>
        <v>6600</v>
      </c>
      <c r="X365" s="10">
        <v>28</v>
      </c>
      <c r="Y365" s="10">
        <v>150</v>
      </c>
      <c r="Z365" s="10">
        <f t="shared" si="51"/>
        <v>4200</v>
      </c>
      <c r="AA365" s="10">
        <v>28</v>
      </c>
      <c r="AB365" s="10">
        <v>150</v>
      </c>
      <c r="AC365" s="10">
        <f t="shared" si="52"/>
        <v>4200</v>
      </c>
      <c r="AD365" s="10"/>
      <c r="AE365" s="26">
        <v>7</v>
      </c>
      <c r="AF365" s="7">
        <f t="shared" ref="AF365:AF444" si="57">AD365*AE365</f>
        <v>0</v>
      </c>
      <c r="AG365" s="152">
        <v>1</v>
      </c>
      <c r="AH365" s="145">
        <f>L365+O365+R365+U365+X365+AA365+AD365</f>
        <v>100</v>
      </c>
      <c r="AI365" s="139">
        <f t="shared" si="55"/>
        <v>15000</v>
      </c>
      <c r="AJ365" s="118">
        <f t="shared" si="53"/>
        <v>15000</v>
      </c>
      <c r="AM365" t="b">
        <f>D365='15.02.2022 Смета'!D368</f>
        <v>1</v>
      </c>
      <c r="AN365" t="b">
        <f>F365='15.02.2022 Смета'!E368</f>
        <v>1</v>
      </c>
      <c r="AO365" t="b">
        <f>G365='15.02.2022 Смета'!F368</f>
        <v>1</v>
      </c>
      <c r="AP365" t="b">
        <f>H365='15.02.2022 Смета'!G368</f>
        <v>1</v>
      </c>
    </row>
    <row r="366" spans="1:42" ht="16.899999999999999" customHeight="1" x14ac:dyDescent="0.25">
      <c r="A366" s="106"/>
      <c r="B366" s="96"/>
      <c r="C366" s="97"/>
      <c r="D366" s="179" t="s">
        <v>892</v>
      </c>
      <c r="E366" s="99"/>
      <c r="F366" s="99"/>
      <c r="G366" s="99"/>
      <c r="H366" s="99"/>
      <c r="I366" s="99"/>
      <c r="J366" s="99"/>
      <c r="K366" s="99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2"/>
      <c r="AE366" s="79"/>
      <c r="AF366" s="79"/>
      <c r="AG366" s="153"/>
      <c r="AH366" s="151"/>
      <c r="AI366" s="151"/>
      <c r="AJ366" s="164"/>
      <c r="AM366" t="b">
        <f>D366='15.02.2022 Смета'!D369</f>
        <v>1</v>
      </c>
      <c r="AN366" t="b">
        <f>F366='15.02.2022 Смета'!E369</f>
        <v>1</v>
      </c>
      <c r="AO366" t="b">
        <f>G366='15.02.2022 Смета'!F369</f>
        <v>1</v>
      </c>
      <c r="AP366" t="b">
        <f>H366='15.02.2022 Смета'!G369</f>
        <v>1</v>
      </c>
    </row>
    <row r="367" spans="1:42" ht="16.149999999999999" customHeight="1" x14ac:dyDescent="0.25">
      <c r="A367" s="108">
        <v>299</v>
      </c>
      <c r="B367" s="8" t="s">
        <v>196</v>
      </c>
      <c r="C367" s="21" t="s">
        <v>124</v>
      </c>
      <c r="D367" s="22" t="s">
        <v>174</v>
      </c>
      <c r="E367" s="21" t="s">
        <v>435</v>
      </c>
      <c r="F367" s="35">
        <v>44604</v>
      </c>
      <c r="G367" s="35">
        <v>44605</v>
      </c>
      <c r="H367" s="21" t="s">
        <v>318</v>
      </c>
      <c r="I367" s="22" t="s">
        <v>435</v>
      </c>
      <c r="J367" s="35">
        <v>44604</v>
      </c>
      <c r="K367" s="35">
        <v>44605</v>
      </c>
      <c r="L367" s="10"/>
      <c r="M367" s="10">
        <v>3400</v>
      </c>
      <c r="N367" s="10">
        <f t="shared" ref="N367:N445" si="58">L367*M367</f>
        <v>0</v>
      </c>
      <c r="O367" s="10"/>
      <c r="P367" s="10">
        <v>2900</v>
      </c>
      <c r="Q367" s="10">
        <f t="shared" ref="Q367:Q445" si="59">O367*P367</f>
        <v>0</v>
      </c>
      <c r="R367" s="10"/>
      <c r="S367" s="10">
        <v>2800</v>
      </c>
      <c r="T367" s="10">
        <f t="shared" ref="T367:T445" si="60">R367*S367</f>
        <v>0</v>
      </c>
      <c r="U367" s="10">
        <v>16</v>
      </c>
      <c r="V367" s="10">
        <v>150</v>
      </c>
      <c r="W367" s="10">
        <f t="shared" si="50"/>
        <v>2400</v>
      </c>
      <c r="X367" s="10">
        <v>16</v>
      </c>
      <c r="Y367" s="10">
        <v>150</v>
      </c>
      <c r="Z367" s="10">
        <f t="shared" si="51"/>
        <v>2400</v>
      </c>
      <c r="AA367" s="10">
        <v>32</v>
      </c>
      <c r="AB367" s="10">
        <v>150</v>
      </c>
      <c r="AC367" s="10">
        <f t="shared" si="52"/>
        <v>4800</v>
      </c>
      <c r="AD367" s="11"/>
      <c r="AE367" s="26">
        <v>7</v>
      </c>
      <c r="AF367" s="7">
        <f t="shared" si="57"/>
        <v>0</v>
      </c>
      <c r="AG367" s="152">
        <v>1</v>
      </c>
      <c r="AH367" s="145">
        <f t="shared" ref="AH367:AH372" si="61">L367+O367+R367+U367+X367+AA367+AD367</f>
        <v>64</v>
      </c>
      <c r="AI367" s="139">
        <f t="shared" si="55"/>
        <v>9600</v>
      </c>
      <c r="AJ367" s="118">
        <f t="shared" si="53"/>
        <v>9600</v>
      </c>
      <c r="AM367" t="b">
        <f>D367='15.02.2022 Смета'!D370</f>
        <v>1</v>
      </c>
      <c r="AN367" t="b">
        <f>F367='15.02.2022 Смета'!E370</f>
        <v>1</v>
      </c>
      <c r="AO367" t="b">
        <f>G367='15.02.2022 Смета'!F370</f>
        <v>1</v>
      </c>
      <c r="AP367" t="b">
        <f>H367='15.02.2022 Смета'!G370</f>
        <v>1</v>
      </c>
    </row>
    <row r="368" spans="1:42" ht="27" customHeight="1" x14ac:dyDescent="0.25">
      <c r="A368" s="108">
        <v>300</v>
      </c>
      <c r="B368" s="8" t="s">
        <v>196</v>
      </c>
      <c r="C368" s="21" t="s">
        <v>124</v>
      </c>
      <c r="D368" s="42" t="s">
        <v>71</v>
      </c>
      <c r="E368" s="44" t="s">
        <v>436</v>
      </c>
      <c r="F368" s="35">
        <v>44604</v>
      </c>
      <c r="G368" s="35">
        <v>44605</v>
      </c>
      <c r="H368" s="21" t="s">
        <v>318</v>
      </c>
      <c r="I368" s="42" t="s">
        <v>436</v>
      </c>
      <c r="J368" s="35">
        <v>44604</v>
      </c>
      <c r="K368" s="35">
        <v>44605</v>
      </c>
      <c r="L368" s="10"/>
      <c r="M368" s="10">
        <v>3400</v>
      </c>
      <c r="N368" s="10">
        <f t="shared" si="58"/>
        <v>0</v>
      </c>
      <c r="O368" s="10"/>
      <c r="P368" s="10">
        <v>2900</v>
      </c>
      <c r="Q368" s="10">
        <f t="shared" si="59"/>
        <v>0</v>
      </c>
      <c r="R368" s="10"/>
      <c r="S368" s="10">
        <v>2800</v>
      </c>
      <c r="T368" s="10">
        <f t="shared" si="60"/>
        <v>0</v>
      </c>
      <c r="U368" s="10">
        <v>16</v>
      </c>
      <c r="V368" s="10">
        <v>150</v>
      </c>
      <c r="W368" s="10">
        <f t="shared" si="50"/>
        <v>2400</v>
      </c>
      <c r="X368" s="10">
        <v>16</v>
      </c>
      <c r="Y368" s="10">
        <v>150</v>
      </c>
      <c r="Z368" s="10">
        <f t="shared" si="51"/>
        <v>2400</v>
      </c>
      <c r="AA368" s="10">
        <v>32</v>
      </c>
      <c r="AB368" s="10">
        <v>150</v>
      </c>
      <c r="AC368" s="10">
        <f t="shared" si="52"/>
        <v>4800</v>
      </c>
      <c r="AD368" s="11"/>
      <c r="AE368" s="26">
        <v>7</v>
      </c>
      <c r="AF368" s="7">
        <f t="shared" si="57"/>
        <v>0</v>
      </c>
      <c r="AG368" s="152">
        <v>1</v>
      </c>
      <c r="AH368" s="145">
        <f t="shared" si="61"/>
        <v>64</v>
      </c>
      <c r="AI368" s="139">
        <f t="shared" si="55"/>
        <v>9600</v>
      </c>
      <c r="AJ368" s="118">
        <f t="shared" si="53"/>
        <v>9600</v>
      </c>
      <c r="AM368" t="b">
        <f>D368='15.02.2022 Смета'!D371</f>
        <v>1</v>
      </c>
      <c r="AN368" t="b">
        <f>F368='15.02.2022 Смета'!E371</f>
        <v>1</v>
      </c>
      <c r="AO368" t="b">
        <f>G368='15.02.2022 Смета'!F371</f>
        <v>1</v>
      </c>
      <c r="AP368" t="b">
        <f>H368='15.02.2022 Смета'!G371</f>
        <v>1</v>
      </c>
    </row>
    <row r="369" spans="1:42" ht="16.149999999999999" customHeight="1" x14ac:dyDescent="0.25">
      <c r="A369" s="108">
        <v>301</v>
      </c>
      <c r="B369" s="8" t="s">
        <v>196</v>
      </c>
      <c r="C369" s="21" t="s">
        <v>124</v>
      </c>
      <c r="D369" s="42" t="s">
        <v>641</v>
      </c>
      <c r="E369" s="44" t="s">
        <v>451</v>
      </c>
      <c r="F369" s="35">
        <v>44604</v>
      </c>
      <c r="G369" s="35">
        <v>44605</v>
      </c>
      <c r="H369" s="21" t="s">
        <v>318</v>
      </c>
      <c r="I369" s="42" t="s">
        <v>451</v>
      </c>
      <c r="J369" s="35">
        <v>44604</v>
      </c>
      <c r="K369" s="35">
        <v>44605</v>
      </c>
      <c r="L369" s="10"/>
      <c r="M369" s="10">
        <v>3400</v>
      </c>
      <c r="N369" s="10">
        <f t="shared" si="58"/>
        <v>0</v>
      </c>
      <c r="O369" s="10"/>
      <c r="P369" s="10">
        <v>2900</v>
      </c>
      <c r="Q369" s="10">
        <f t="shared" si="59"/>
        <v>0</v>
      </c>
      <c r="R369" s="10"/>
      <c r="S369" s="10">
        <v>2800</v>
      </c>
      <c r="T369" s="10">
        <f t="shared" si="60"/>
        <v>0</v>
      </c>
      <c r="U369" s="10">
        <v>16</v>
      </c>
      <c r="V369" s="10">
        <v>150</v>
      </c>
      <c r="W369" s="10">
        <f t="shared" si="50"/>
        <v>2400</v>
      </c>
      <c r="X369" s="10">
        <v>16</v>
      </c>
      <c r="Y369" s="10">
        <v>150</v>
      </c>
      <c r="Z369" s="10">
        <f t="shared" si="51"/>
        <v>2400</v>
      </c>
      <c r="AA369" s="10">
        <v>32</v>
      </c>
      <c r="AB369" s="10">
        <v>150</v>
      </c>
      <c r="AC369" s="10">
        <f t="shared" si="52"/>
        <v>4800</v>
      </c>
      <c r="AD369" s="11"/>
      <c r="AE369" s="26">
        <v>7</v>
      </c>
      <c r="AF369" s="7">
        <f t="shared" si="57"/>
        <v>0</v>
      </c>
      <c r="AG369" s="152">
        <v>1</v>
      </c>
      <c r="AH369" s="145">
        <f t="shared" si="61"/>
        <v>64</v>
      </c>
      <c r="AI369" s="139">
        <f t="shared" si="55"/>
        <v>9600</v>
      </c>
      <c r="AJ369" s="118">
        <f t="shared" si="53"/>
        <v>9600</v>
      </c>
      <c r="AM369" t="b">
        <f>D369='15.02.2022 Смета'!D372</f>
        <v>1</v>
      </c>
      <c r="AN369" t="b">
        <f>F369='15.02.2022 Смета'!E372</f>
        <v>1</v>
      </c>
      <c r="AO369" t="b">
        <f>G369='15.02.2022 Смета'!F372</f>
        <v>1</v>
      </c>
      <c r="AP369" t="b">
        <f>H369='15.02.2022 Смета'!G372</f>
        <v>1</v>
      </c>
    </row>
    <row r="370" spans="1:42" ht="16.149999999999999" customHeight="1" x14ac:dyDescent="0.25">
      <c r="A370" s="108">
        <v>302</v>
      </c>
      <c r="B370" s="8" t="s">
        <v>196</v>
      </c>
      <c r="C370" s="21" t="s">
        <v>124</v>
      </c>
      <c r="D370" s="42" t="s">
        <v>642</v>
      </c>
      <c r="E370" s="44" t="s">
        <v>467</v>
      </c>
      <c r="F370" s="35">
        <v>44610</v>
      </c>
      <c r="G370" s="35">
        <v>44612</v>
      </c>
      <c r="H370" s="44" t="s">
        <v>318</v>
      </c>
      <c r="I370" s="42" t="s">
        <v>467</v>
      </c>
      <c r="J370" s="35">
        <v>44610</v>
      </c>
      <c r="K370" s="35">
        <v>44612</v>
      </c>
      <c r="L370" s="10"/>
      <c r="M370" s="10">
        <v>3400</v>
      </c>
      <c r="N370" s="10">
        <f t="shared" si="58"/>
        <v>0</v>
      </c>
      <c r="O370" s="10"/>
      <c r="P370" s="10">
        <v>2900</v>
      </c>
      <c r="Q370" s="10">
        <f t="shared" si="59"/>
        <v>0</v>
      </c>
      <c r="R370" s="10"/>
      <c r="S370" s="10">
        <v>2800</v>
      </c>
      <c r="T370" s="10">
        <f t="shared" si="60"/>
        <v>0</v>
      </c>
      <c r="U370" s="10">
        <v>16</v>
      </c>
      <c r="V370" s="10">
        <v>150</v>
      </c>
      <c r="W370" s="10">
        <f t="shared" si="50"/>
        <v>2400</v>
      </c>
      <c r="X370" s="10">
        <v>16</v>
      </c>
      <c r="Y370" s="10">
        <v>150</v>
      </c>
      <c r="Z370" s="10">
        <f t="shared" si="51"/>
        <v>2400</v>
      </c>
      <c r="AA370" s="10">
        <v>32</v>
      </c>
      <c r="AB370" s="10">
        <v>150</v>
      </c>
      <c r="AC370" s="10">
        <f t="shared" si="52"/>
        <v>4800</v>
      </c>
      <c r="AD370" s="11"/>
      <c r="AE370" s="26">
        <v>7</v>
      </c>
      <c r="AF370" s="7">
        <f t="shared" si="57"/>
        <v>0</v>
      </c>
      <c r="AG370" s="152">
        <v>1</v>
      </c>
      <c r="AH370" s="145">
        <f t="shared" si="61"/>
        <v>64</v>
      </c>
      <c r="AI370" s="139">
        <f t="shared" si="55"/>
        <v>9600</v>
      </c>
      <c r="AJ370" s="118">
        <f t="shared" si="53"/>
        <v>9600</v>
      </c>
      <c r="AM370" t="b">
        <f>D370='15.02.2022 Смета'!D373</f>
        <v>1</v>
      </c>
      <c r="AN370" t="b">
        <f>F370='15.02.2022 Смета'!E373</f>
        <v>1</v>
      </c>
      <c r="AO370" t="b">
        <f>G370='15.02.2022 Смета'!F373</f>
        <v>1</v>
      </c>
      <c r="AP370" t="b">
        <f>H370='15.02.2022 Смета'!G373</f>
        <v>1</v>
      </c>
    </row>
    <row r="371" spans="1:42" ht="16.149999999999999" customHeight="1" x14ac:dyDescent="0.25">
      <c r="A371" s="108">
        <v>303</v>
      </c>
      <c r="B371" s="8" t="s">
        <v>196</v>
      </c>
      <c r="C371" s="21" t="s">
        <v>124</v>
      </c>
      <c r="D371" s="42" t="s">
        <v>174</v>
      </c>
      <c r="E371" s="44" t="s">
        <v>437</v>
      </c>
      <c r="F371" s="35">
        <v>44617</v>
      </c>
      <c r="G371" s="35">
        <v>44619</v>
      </c>
      <c r="H371" s="44" t="s">
        <v>318</v>
      </c>
      <c r="I371" s="42" t="s">
        <v>437</v>
      </c>
      <c r="J371" s="35">
        <v>44617</v>
      </c>
      <c r="K371" s="35">
        <v>44619</v>
      </c>
      <c r="L371" s="10"/>
      <c r="M371" s="10">
        <v>3400</v>
      </c>
      <c r="N371" s="10">
        <f t="shared" si="58"/>
        <v>0</v>
      </c>
      <c r="O371" s="10"/>
      <c r="P371" s="10">
        <v>2900</v>
      </c>
      <c r="Q371" s="10">
        <f t="shared" si="59"/>
        <v>0</v>
      </c>
      <c r="R371" s="10"/>
      <c r="S371" s="10">
        <v>2800</v>
      </c>
      <c r="T371" s="10">
        <f t="shared" si="60"/>
        <v>0</v>
      </c>
      <c r="U371" s="10">
        <v>27</v>
      </c>
      <c r="V371" s="10">
        <v>150</v>
      </c>
      <c r="W371" s="10">
        <f t="shared" si="50"/>
        <v>4050</v>
      </c>
      <c r="X371" s="10">
        <v>27</v>
      </c>
      <c r="Y371" s="10">
        <v>150</v>
      </c>
      <c r="Z371" s="10">
        <f t="shared" si="51"/>
        <v>4050</v>
      </c>
      <c r="AA371" s="10">
        <v>54</v>
      </c>
      <c r="AB371" s="10">
        <v>150</v>
      </c>
      <c r="AC371" s="10">
        <f t="shared" si="52"/>
        <v>8100</v>
      </c>
      <c r="AD371" s="11"/>
      <c r="AE371" s="26">
        <v>7</v>
      </c>
      <c r="AF371" s="7">
        <f t="shared" si="57"/>
        <v>0</v>
      </c>
      <c r="AG371" s="152">
        <v>1</v>
      </c>
      <c r="AH371" s="145">
        <f t="shared" si="61"/>
        <v>108</v>
      </c>
      <c r="AI371" s="139">
        <f t="shared" si="55"/>
        <v>16200</v>
      </c>
      <c r="AJ371" s="118">
        <f t="shared" si="53"/>
        <v>16200</v>
      </c>
      <c r="AM371" t="b">
        <f>D371='15.02.2022 Смета'!D374</f>
        <v>1</v>
      </c>
      <c r="AN371" t="b">
        <f>F371='15.02.2022 Смета'!E374</f>
        <v>1</v>
      </c>
      <c r="AO371" t="b">
        <f>G371='15.02.2022 Смета'!F374</f>
        <v>1</v>
      </c>
      <c r="AP371" t="b">
        <f>H371='15.02.2022 Смета'!G374</f>
        <v>1</v>
      </c>
    </row>
    <row r="372" spans="1:42" ht="16.149999999999999" customHeight="1" x14ac:dyDescent="0.25">
      <c r="A372" s="108">
        <v>304</v>
      </c>
      <c r="B372" s="8" t="s">
        <v>196</v>
      </c>
      <c r="C372" s="21" t="s">
        <v>124</v>
      </c>
      <c r="D372" s="42" t="s">
        <v>643</v>
      </c>
      <c r="E372" s="44" t="s">
        <v>437</v>
      </c>
      <c r="F372" s="35">
        <v>44617</v>
      </c>
      <c r="G372" s="35">
        <v>44619</v>
      </c>
      <c r="H372" s="44" t="s">
        <v>318</v>
      </c>
      <c r="I372" s="42" t="s">
        <v>437</v>
      </c>
      <c r="J372" s="35">
        <v>44617</v>
      </c>
      <c r="K372" s="35">
        <v>44619</v>
      </c>
      <c r="L372" s="10"/>
      <c r="M372" s="10">
        <v>3400</v>
      </c>
      <c r="N372" s="10">
        <f t="shared" si="58"/>
        <v>0</v>
      </c>
      <c r="O372" s="10"/>
      <c r="P372" s="10">
        <v>2900</v>
      </c>
      <c r="Q372" s="10">
        <f t="shared" si="59"/>
        <v>0</v>
      </c>
      <c r="R372" s="10"/>
      <c r="S372" s="10">
        <v>2800</v>
      </c>
      <c r="T372" s="10">
        <f t="shared" si="60"/>
        <v>0</v>
      </c>
      <c r="U372" s="10">
        <v>27</v>
      </c>
      <c r="V372" s="10">
        <v>150</v>
      </c>
      <c r="W372" s="10">
        <f t="shared" si="50"/>
        <v>4050</v>
      </c>
      <c r="X372" s="10">
        <v>27</v>
      </c>
      <c r="Y372" s="10">
        <v>150</v>
      </c>
      <c r="Z372" s="10">
        <f t="shared" si="51"/>
        <v>4050</v>
      </c>
      <c r="AA372" s="10">
        <v>54</v>
      </c>
      <c r="AB372" s="10">
        <v>150</v>
      </c>
      <c r="AC372" s="10">
        <f t="shared" si="52"/>
        <v>8100</v>
      </c>
      <c r="AD372" s="11"/>
      <c r="AE372" s="26">
        <v>7</v>
      </c>
      <c r="AF372" s="7">
        <f t="shared" si="57"/>
        <v>0</v>
      </c>
      <c r="AG372" s="152">
        <v>1</v>
      </c>
      <c r="AH372" s="145">
        <f t="shared" si="61"/>
        <v>108</v>
      </c>
      <c r="AI372" s="139">
        <f t="shared" si="55"/>
        <v>16200</v>
      </c>
      <c r="AJ372" s="118">
        <f t="shared" si="53"/>
        <v>16200</v>
      </c>
      <c r="AM372" t="b">
        <f>D372='15.02.2022 Смета'!D375</f>
        <v>1</v>
      </c>
      <c r="AN372" t="b">
        <f>F372='15.02.2022 Смета'!E375</f>
        <v>1</v>
      </c>
      <c r="AO372" t="b">
        <f>G372='15.02.2022 Смета'!F375</f>
        <v>1</v>
      </c>
      <c r="AP372" t="b">
        <f>H372='15.02.2022 Смета'!G375</f>
        <v>1</v>
      </c>
    </row>
    <row r="373" spans="1:42" ht="53.65" customHeight="1" x14ac:dyDescent="0.25">
      <c r="A373" s="108">
        <v>305</v>
      </c>
      <c r="B373" s="8" t="s">
        <v>196</v>
      </c>
      <c r="C373" s="21" t="s">
        <v>124</v>
      </c>
      <c r="D373" s="22" t="s">
        <v>644</v>
      </c>
      <c r="E373" s="21" t="s">
        <v>743</v>
      </c>
      <c r="F373" s="35">
        <v>44679</v>
      </c>
      <c r="G373" s="35">
        <v>44682</v>
      </c>
      <c r="H373" s="21" t="s">
        <v>298</v>
      </c>
      <c r="I373" s="22" t="s">
        <v>743</v>
      </c>
      <c r="J373" s="35">
        <v>44679</v>
      </c>
      <c r="K373" s="35">
        <v>44682</v>
      </c>
      <c r="L373" s="10"/>
      <c r="M373" s="10">
        <v>3400</v>
      </c>
      <c r="N373" s="10">
        <f t="shared" si="58"/>
        <v>0</v>
      </c>
      <c r="O373" s="10"/>
      <c r="P373" s="10">
        <v>2900</v>
      </c>
      <c r="Q373" s="10">
        <f t="shared" si="59"/>
        <v>0</v>
      </c>
      <c r="R373" s="10"/>
      <c r="S373" s="10">
        <v>2800</v>
      </c>
      <c r="T373" s="10">
        <f t="shared" si="60"/>
        <v>0</v>
      </c>
      <c r="U373" s="10">
        <v>55</v>
      </c>
      <c r="V373" s="10">
        <v>150</v>
      </c>
      <c r="W373" s="10">
        <f t="shared" si="50"/>
        <v>8250</v>
      </c>
      <c r="X373" s="10">
        <v>55</v>
      </c>
      <c r="Y373" s="10">
        <v>150</v>
      </c>
      <c r="Z373" s="10">
        <f t="shared" si="51"/>
        <v>8250</v>
      </c>
      <c r="AA373" s="10">
        <v>110</v>
      </c>
      <c r="AB373" s="10">
        <v>150</v>
      </c>
      <c r="AC373" s="10">
        <f t="shared" si="52"/>
        <v>16500</v>
      </c>
      <c r="AD373" s="11">
        <v>223</v>
      </c>
      <c r="AE373" s="26">
        <v>7</v>
      </c>
      <c r="AF373" s="7">
        <f t="shared" si="57"/>
        <v>1561</v>
      </c>
      <c r="AG373" s="152">
        <v>1</v>
      </c>
      <c r="AH373" s="145">
        <v>421</v>
      </c>
      <c r="AI373" s="139">
        <f t="shared" si="55"/>
        <v>34561</v>
      </c>
      <c r="AJ373" s="118">
        <f t="shared" si="53"/>
        <v>34561</v>
      </c>
      <c r="AM373" t="b">
        <f>D373='15.02.2022 Смета'!D376</f>
        <v>1</v>
      </c>
      <c r="AN373" t="b">
        <f>F373='15.02.2022 Смета'!E376</f>
        <v>1</v>
      </c>
      <c r="AO373" t="b">
        <f>G373='15.02.2022 Смета'!F376</f>
        <v>1</v>
      </c>
      <c r="AP373" t="b">
        <f>H373='15.02.2022 Смета'!G376</f>
        <v>1</v>
      </c>
    </row>
    <row r="374" spans="1:42" ht="52.9" customHeight="1" x14ac:dyDescent="0.25">
      <c r="A374" s="108">
        <v>306</v>
      </c>
      <c r="B374" s="8" t="s">
        <v>196</v>
      </c>
      <c r="C374" s="21" t="s">
        <v>124</v>
      </c>
      <c r="D374" s="22" t="s">
        <v>645</v>
      </c>
      <c r="E374" s="21" t="s">
        <v>743</v>
      </c>
      <c r="F374" s="35">
        <v>44679</v>
      </c>
      <c r="G374" s="35">
        <v>44682</v>
      </c>
      <c r="H374" s="21" t="s">
        <v>298</v>
      </c>
      <c r="I374" s="22" t="s">
        <v>743</v>
      </c>
      <c r="J374" s="35">
        <v>44679</v>
      </c>
      <c r="K374" s="35">
        <v>44682</v>
      </c>
      <c r="L374" s="10"/>
      <c r="M374" s="10">
        <v>3400</v>
      </c>
      <c r="N374" s="10">
        <f t="shared" si="58"/>
        <v>0</v>
      </c>
      <c r="O374" s="10"/>
      <c r="P374" s="10">
        <v>2900</v>
      </c>
      <c r="Q374" s="10">
        <f t="shared" si="59"/>
        <v>0</v>
      </c>
      <c r="R374" s="10"/>
      <c r="S374" s="10">
        <v>2800</v>
      </c>
      <c r="T374" s="10">
        <f t="shared" si="60"/>
        <v>0</v>
      </c>
      <c r="U374" s="10">
        <v>55</v>
      </c>
      <c r="V374" s="10">
        <v>150</v>
      </c>
      <c r="W374" s="10">
        <f t="shared" si="50"/>
        <v>8250</v>
      </c>
      <c r="X374" s="10">
        <v>55</v>
      </c>
      <c r="Y374" s="10">
        <v>150</v>
      </c>
      <c r="Z374" s="10">
        <f t="shared" si="51"/>
        <v>8250</v>
      </c>
      <c r="AA374" s="10">
        <v>110</v>
      </c>
      <c r="AB374" s="10">
        <v>150</v>
      </c>
      <c r="AC374" s="10">
        <f t="shared" si="52"/>
        <v>16500</v>
      </c>
      <c r="AD374" s="11">
        <v>223</v>
      </c>
      <c r="AE374" s="26">
        <v>7</v>
      </c>
      <c r="AF374" s="7">
        <f t="shared" si="57"/>
        <v>1561</v>
      </c>
      <c r="AG374" s="152">
        <v>1</v>
      </c>
      <c r="AH374" s="145">
        <f>L374+O374+R374+U374+X374+AA374+AD374</f>
        <v>443</v>
      </c>
      <c r="AI374" s="139">
        <f t="shared" si="55"/>
        <v>34561</v>
      </c>
      <c r="AJ374" s="118">
        <f t="shared" si="53"/>
        <v>34561</v>
      </c>
      <c r="AM374" t="b">
        <f>D374='15.02.2022 Смета'!D377</f>
        <v>1</v>
      </c>
      <c r="AN374" t="b">
        <f>F374='15.02.2022 Смета'!E377</f>
        <v>1</v>
      </c>
      <c r="AO374" t="b">
        <f>G374='15.02.2022 Смета'!F377</f>
        <v>1</v>
      </c>
      <c r="AP374" t="b">
        <f>H374='15.02.2022 Смета'!G377</f>
        <v>1</v>
      </c>
    </row>
    <row r="375" spans="1:42" ht="52.5" customHeight="1" x14ac:dyDescent="0.25">
      <c r="A375" s="108">
        <v>307</v>
      </c>
      <c r="B375" s="8" t="s">
        <v>196</v>
      </c>
      <c r="C375" s="21" t="s">
        <v>124</v>
      </c>
      <c r="D375" s="22" t="s">
        <v>547</v>
      </c>
      <c r="E375" s="21" t="s">
        <v>743</v>
      </c>
      <c r="F375" s="35">
        <v>44708</v>
      </c>
      <c r="G375" s="35">
        <v>44710</v>
      </c>
      <c r="H375" s="41" t="s">
        <v>43</v>
      </c>
      <c r="I375" s="22" t="s">
        <v>743</v>
      </c>
      <c r="J375" s="35">
        <v>44708</v>
      </c>
      <c r="K375" s="35">
        <v>44710</v>
      </c>
      <c r="L375" s="28"/>
      <c r="M375" s="10">
        <v>3400</v>
      </c>
      <c r="N375" s="10">
        <f t="shared" si="58"/>
        <v>0</v>
      </c>
      <c r="O375" s="28"/>
      <c r="P375" s="10">
        <v>2900</v>
      </c>
      <c r="Q375" s="10">
        <f t="shared" si="59"/>
        <v>0</v>
      </c>
      <c r="R375" s="28"/>
      <c r="S375" s="10">
        <v>2800</v>
      </c>
      <c r="T375" s="10">
        <f t="shared" si="60"/>
        <v>0</v>
      </c>
      <c r="U375" s="10">
        <v>98</v>
      </c>
      <c r="V375" s="10">
        <v>150</v>
      </c>
      <c r="W375" s="10">
        <f t="shared" si="50"/>
        <v>14700</v>
      </c>
      <c r="X375" s="10">
        <v>98</v>
      </c>
      <c r="Y375" s="10">
        <v>150</v>
      </c>
      <c r="Z375" s="10">
        <f t="shared" si="51"/>
        <v>14700</v>
      </c>
      <c r="AA375" s="10">
        <v>196</v>
      </c>
      <c r="AB375" s="10">
        <v>150</v>
      </c>
      <c r="AC375" s="10">
        <f t="shared" si="52"/>
        <v>29400</v>
      </c>
      <c r="AD375" s="11">
        <v>395</v>
      </c>
      <c r="AE375" s="26">
        <v>7</v>
      </c>
      <c r="AF375" s="7">
        <f t="shared" si="57"/>
        <v>2765</v>
      </c>
      <c r="AG375" s="152">
        <v>1</v>
      </c>
      <c r="AH375" s="145">
        <f>L375+O375+R375+U375+X375+AA375+AD375</f>
        <v>787</v>
      </c>
      <c r="AI375" s="139">
        <f t="shared" si="55"/>
        <v>61565</v>
      </c>
      <c r="AJ375" s="118">
        <f t="shared" si="53"/>
        <v>61565</v>
      </c>
      <c r="AM375" t="b">
        <f>D375='15.02.2022 Смета'!D378</f>
        <v>1</v>
      </c>
      <c r="AN375" t="b">
        <f>F375='15.02.2022 Смета'!E378</f>
        <v>1</v>
      </c>
      <c r="AO375" t="b">
        <f>G375='15.02.2022 Смета'!F378</f>
        <v>1</v>
      </c>
      <c r="AP375" t="b">
        <f>H375='15.02.2022 Смета'!G378</f>
        <v>1</v>
      </c>
    </row>
    <row r="376" spans="1:42" ht="20.65" customHeight="1" x14ac:dyDescent="0.25">
      <c r="A376" s="106"/>
      <c r="B376" s="96"/>
      <c r="C376" s="97"/>
      <c r="D376" s="179" t="s">
        <v>893</v>
      </c>
      <c r="E376" s="99"/>
      <c r="F376" s="99"/>
      <c r="G376" s="99"/>
      <c r="H376" s="99"/>
      <c r="I376" s="99"/>
      <c r="J376" s="99"/>
      <c r="K376" s="99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2"/>
      <c r="AE376" s="79"/>
      <c r="AF376" s="79"/>
      <c r="AG376" s="153"/>
      <c r="AH376" s="151"/>
      <c r="AI376" s="151"/>
      <c r="AJ376" s="164"/>
      <c r="AM376" t="b">
        <f>D376='15.02.2022 Смета'!D379</f>
        <v>1</v>
      </c>
      <c r="AN376" t="b">
        <f>F376='15.02.2022 Смета'!E379</f>
        <v>1</v>
      </c>
      <c r="AO376" t="b">
        <f>G376='15.02.2022 Смета'!F379</f>
        <v>1</v>
      </c>
      <c r="AP376" t="b">
        <f>H376='15.02.2022 Смета'!G379</f>
        <v>1</v>
      </c>
    </row>
    <row r="377" spans="1:42" ht="66" customHeight="1" x14ac:dyDescent="0.25">
      <c r="A377" s="108">
        <v>308</v>
      </c>
      <c r="B377" s="8" t="s">
        <v>82</v>
      </c>
      <c r="C377" s="21" t="s">
        <v>202</v>
      </c>
      <c r="D377" s="22" t="s">
        <v>174</v>
      </c>
      <c r="E377" s="21" t="s">
        <v>456</v>
      </c>
      <c r="F377" s="35">
        <v>44596</v>
      </c>
      <c r="G377" s="35">
        <v>44598</v>
      </c>
      <c r="H377" s="21" t="s">
        <v>310</v>
      </c>
      <c r="I377" s="22" t="s">
        <v>456</v>
      </c>
      <c r="J377" s="35">
        <v>44596</v>
      </c>
      <c r="K377" s="35">
        <v>44598</v>
      </c>
      <c r="L377" s="10"/>
      <c r="M377" s="10">
        <v>3400</v>
      </c>
      <c r="N377" s="10">
        <f t="shared" si="58"/>
        <v>0</v>
      </c>
      <c r="O377" s="10"/>
      <c r="P377" s="10">
        <v>2900</v>
      </c>
      <c r="Q377" s="10">
        <f t="shared" si="59"/>
        <v>0</v>
      </c>
      <c r="R377" s="10"/>
      <c r="S377" s="10">
        <v>2800</v>
      </c>
      <c r="T377" s="10">
        <f t="shared" si="60"/>
        <v>0</v>
      </c>
      <c r="U377" s="10">
        <v>75</v>
      </c>
      <c r="V377" s="10">
        <v>150</v>
      </c>
      <c r="W377" s="10">
        <f t="shared" si="50"/>
        <v>11250</v>
      </c>
      <c r="X377" s="10">
        <v>75</v>
      </c>
      <c r="Y377" s="10">
        <v>150</v>
      </c>
      <c r="Z377" s="10">
        <f t="shared" si="51"/>
        <v>11250</v>
      </c>
      <c r="AA377" s="10">
        <v>73</v>
      </c>
      <c r="AB377" s="10">
        <v>150</v>
      </c>
      <c r="AC377" s="10">
        <f t="shared" si="52"/>
        <v>10950</v>
      </c>
      <c r="AD377" s="11"/>
      <c r="AE377" s="26">
        <v>7</v>
      </c>
      <c r="AF377" s="7">
        <f t="shared" si="57"/>
        <v>0</v>
      </c>
      <c r="AG377" s="152">
        <v>1</v>
      </c>
      <c r="AH377" s="145">
        <f>L377+O377+R377+U377+X377+AA377+AD377</f>
        <v>223</v>
      </c>
      <c r="AI377" s="139">
        <f t="shared" si="55"/>
        <v>33450</v>
      </c>
      <c r="AJ377" s="118">
        <f t="shared" si="53"/>
        <v>33450</v>
      </c>
      <c r="AM377" t="b">
        <f>D377='15.02.2022 Смета'!D380</f>
        <v>1</v>
      </c>
      <c r="AN377" t="b">
        <f>F377='15.02.2022 Смета'!E380</f>
        <v>1</v>
      </c>
      <c r="AO377" t="b">
        <f>G377='15.02.2022 Смета'!F380</f>
        <v>1</v>
      </c>
      <c r="AP377" t="b">
        <f>H377='15.02.2022 Смета'!G380</f>
        <v>1</v>
      </c>
    </row>
    <row r="378" spans="1:42" ht="66" customHeight="1" x14ac:dyDescent="0.25">
      <c r="A378" s="108">
        <v>309</v>
      </c>
      <c r="B378" s="8" t="s">
        <v>82</v>
      </c>
      <c r="C378" s="21" t="s">
        <v>202</v>
      </c>
      <c r="D378" s="22" t="s">
        <v>83</v>
      </c>
      <c r="E378" s="21" t="s">
        <v>1053</v>
      </c>
      <c r="F378" s="35">
        <v>44722</v>
      </c>
      <c r="G378" s="35">
        <v>44725</v>
      </c>
      <c r="H378" s="21" t="s">
        <v>310</v>
      </c>
      <c r="I378" s="22" t="s">
        <v>744</v>
      </c>
      <c r="J378" s="35">
        <v>44722</v>
      </c>
      <c r="K378" s="35">
        <v>44725</v>
      </c>
      <c r="L378" s="10"/>
      <c r="M378" s="10">
        <v>3400</v>
      </c>
      <c r="N378" s="10">
        <f t="shared" si="58"/>
        <v>0</v>
      </c>
      <c r="O378" s="10"/>
      <c r="P378" s="10">
        <v>2900</v>
      </c>
      <c r="Q378" s="10">
        <f t="shared" si="59"/>
        <v>0</v>
      </c>
      <c r="R378" s="10"/>
      <c r="S378" s="10">
        <v>2800</v>
      </c>
      <c r="T378" s="10">
        <f t="shared" si="60"/>
        <v>0</v>
      </c>
      <c r="U378" s="10">
        <v>75</v>
      </c>
      <c r="V378" s="10">
        <v>150</v>
      </c>
      <c r="W378" s="10">
        <f t="shared" si="50"/>
        <v>11250</v>
      </c>
      <c r="X378" s="10">
        <v>75</v>
      </c>
      <c r="Y378" s="10">
        <v>150</v>
      </c>
      <c r="Z378" s="10">
        <f t="shared" si="51"/>
        <v>11250</v>
      </c>
      <c r="AA378" s="10">
        <v>75</v>
      </c>
      <c r="AB378" s="10">
        <v>150</v>
      </c>
      <c r="AC378" s="10">
        <f t="shared" si="52"/>
        <v>11250</v>
      </c>
      <c r="AD378" s="11">
        <v>225</v>
      </c>
      <c r="AE378" s="26">
        <v>7</v>
      </c>
      <c r="AF378" s="7">
        <f t="shared" si="57"/>
        <v>1575</v>
      </c>
      <c r="AG378" s="152">
        <v>1</v>
      </c>
      <c r="AH378" s="145">
        <f>L378+O378+R378+U378+X378+AA378+AD378</f>
        <v>450</v>
      </c>
      <c r="AI378" s="139">
        <f t="shared" si="55"/>
        <v>35325</v>
      </c>
      <c r="AJ378" s="118">
        <f t="shared" si="53"/>
        <v>35325</v>
      </c>
      <c r="AM378" t="b">
        <f>D378='15.02.2022 Смета'!D381</f>
        <v>1</v>
      </c>
      <c r="AN378" t="b">
        <f>F378='15.02.2022 Смета'!E381</f>
        <v>1</v>
      </c>
      <c r="AO378" t="b">
        <f>G378='15.02.2022 Смета'!F381</f>
        <v>1</v>
      </c>
      <c r="AP378" t="b">
        <f>H378='15.02.2022 Смета'!G381</f>
        <v>1</v>
      </c>
    </row>
    <row r="379" spans="1:42" ht="17.649999999999999" customHeight="1" x14ac:dyDescent="0.25">
      <c r="A379" s="106"/>
      <c r="B379" s="96"/>
      <c r="C379" s="97"/>
      <c r="D379" s="179" t="s">
        <v>894</v>
      </c>
      <c r="E379" s="99"/>
      <c r="F379" s="99"/>
      <c r="G379" s="99"/>
      <c r="H379" s="99"/>
      <c r="I379" s="99"/>
      <c r="J379" s="99"/>
      <c r="K379" s="99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2"/>
      <c r="AE379" s="79"/>
      <c r="AF379" s="79"/>
      <c r="AG379" s="153"/>
      <c r="AH379" s="151"/>
      <c r="AI379" s="151"/>
      <c r="AJ379" s="164"/>
      <c r="AM379" t="b">
        <f>D379='15.02.2022 Смета'!D382</f>
        <v>1</v>
      </c>
      <c r="AN379" t="b">
        <f>F379='15.02.2022 Смета'!E382</f>
        <v>1</v>
      </c>
      <c r="AO379" t="b">
        <f>G379='15.02.2022 Смета'!F382</f>
        <v>1</v>
      </c>
      <c r="AP379" t="b">
        <f>H379='15.02.2022 Смета'!G382</f>
        <v>1</v>
      </c>
    </row>
    <row r="380" spans="1:42" ht="27" customHeight="1" x14ac:dyDescent="0.25">
      <c r="A380" s="108">
        <v>310</v>
      </c>
      <c r="B380" s="8" t="s">
        <v>66</v>
      </c>
      <c r="C380" s="21" t="s">
        <v>127</v>
      </c>
      <c r="D380" s="22" t="s">
        <v>70</v>
      </c>
      <c r="E380" s="21" t="s">
        <v>459</v>
      </c>
      <c r="F380" s="35">
        <v>44606</v>
      </c>
      <c r="G380" s="35">
        <v>44612</v>
      </c>
      <c r="H380" s="21" t="s">
        <v>812</v>
      </c>
      <c r="I380" s="22" t="s">
        <v>459</v>
      </c>
      <c r="J380" s="35">
        <v>44606</v>
      </c>
      <c r="K380" s="35">
        <v>44612</v>
      </c>
      <c r="L380" s="10"/>
      <c r="M380" s="10">
        <v>3400</v>
      </c>
      <c r="N380" s="10">
        <f t="shared" si="58"/>
        <v>0</v>
      </c>
      <c r="O380" s="10"/>
      <c r="P380" s="10">
        <v>2900</v>
      </c>
      <c r="Q380" s="10">
        <f t="shared" si="59"/>
        <v>0</v>
      </c>
      <c r="R380" s="10"/>
      <c r="S380" s="10">
        <v>2800</v>
      </c>
      <c r="T380" s="10">
        <f t="shared" si="60"/>
        <v>0</v>
      </c>
      <c r="U380" s="10">
        <v>2</v>
      </c>
      <c r="V380" s="10">
        <v>150</v>
      </c>
      <c r="W380" s="10">
        <f t="shared" si="50"/>
        <v>300</v>
      </c>
      <c r="X380" s="10">
        <v>2</v>
      </c>
      <c r="Y380" s="10">
        <v>150</v>
      </c>
      <c r="Z380" s="10">
        <f t="shared" si="51"/>
        <v>300</v>
      </c>
      <c r="AA380" s="10">
        <v>2</v>
      </c>
      <c r="AB380" s="10">
        <v>150</v>
      </c>
      <c r="AC380" s="10">
        <f t="shared" si="52"/>
        <v>300</v>
      </c>
      <c r="AD380" s="11"/>
      <c r="AE380" s="26">
        <v>7</v>
      </c>
      <c r="AF380" s="7">
        <f t="shared" si="57"/>
        <v>0</v>
      </c>
      <c r="AG380" s="152">
        <v>1</v>
      </c>
      <c r="AH380" s="145">
        <f>L380+O380+R380+U380+X380+AA380+AD380</f>
        <v>6</v>
      </c>
      <c r="AI380" s="139">
        <f t="shared" si="55"/>
        <v>900</v>
      </c>
      <c r="AJ380" s="118">
        <f t="shared" si="53"/>
        <v>900</v>
      </c>
      <c r="AM380" t="b">
        <f>D380='15.02.2022 Смета'!D383</f>
        <v>1</v>
      </c>
      <c r="AN380" t="b">
        <f>F380='15.02.2022 Смета'!E383</f>
        <v>1</v>
      </c>
      <c r="AO380" t="b">
        <f>G380='15.02.2022 Смета'!F383</f>
        <v>1</v>
      </c>
      <c r="AP380" t="b">
        <f>H380='15.02.2022 Смета'!G383</f>
        <v>1</v>
      </c>
    </row>
    <row r="381" spans="1:42" ht="39.4" customHeight="1" x14ac:dyDescent="0.25">
      <c r="A381" s="108">
        <v>311</v>
      </c>
      <c r="B381" s="8" t="s">
        <v>66</v>
      </c>
      <c r="C381" s="21" t="s">
        <v>127</v>
      </c>
      <c r="D381" s="22" t="s">
        <v>174</v>
      </c>
      <c r="E381" s="21" t="s">
        <v>520</v>
      </c>
      <c r="F381" s="35">
        <v>44640</v>
      </c>
      <c r="G381" s="35">
        <v>44643</v>
      </c>
      <c r="H381" s="21" t="s">
        <v>310</v>
      </c>
      <c r="I381" s="22" t="s">
        <v>520</v>
      </c>
      <c r="J381" s="35">
        <v>44640</v>
      </c>
      <c r="K381" s="35">
        <v>44643</v>
      </c>
      <c r="L381" s="10"/>
      <c r="M381" s="10">
        <v>3400</v>
      </c>
      <c r="N381" s="10">
        <f t="shared" si="58"/>
        <v>0</v>
      </c>
      <c r="O381" s="10"/>
      <c r="P381" s="10">
        <v>2900</v>
      </c>
      <c r="Q381" s="10">
        <f t="shared" si="59"/>
        <v>0</v>
      </c>
      <c r="R381" s="10"/>
      <c r="S381" s="10">
        <v>2800</v>
      </c>
      <c r="T381" s="10">
        <f t="shared" si="60"/>
        <v>0</v>
      </c>
      <c r="U381" s="10">
        <v>10</v>
      </c>
      <c r="V381" s="10">
        <v>150</v>
      </c>
      <c r="W381" s="10">
        <f t="shared" si="50"/>
        <v>1500</v>
      </c>
      <c r="X381" s="10">
        <v>10</v>
      </c>
      <c r="Y381" s="10">
        <v>150</v>
      </c>
      <c r="Z381" s="10">
        <f t="shared" si="51"/>
        <v>1500</v>
      </c>
      <c r="AA381" s="10">
        <v>10</v>
      </c>
      <c r="AB381" s="10">
        <v>150</v>
      </c>
      <c r="AC381" s="10">
        <f t="shared" si="52"/>
        <v>1500</v>
      </c>
      <c r="AD381" s="11"/>
      <c r="AE381" s="26">
        <v>7</v>
      </c>
      <c r="AF381" s="7">
        <f t="shared" si="57"/>
        <v>0</v>
      </c>
      <c r="AG381" s="152">
        <v>1</v>
      </c>
      <c r="AH381" s="145">
        <f>L381+O381+R381+U381+X381+AA381+AD381</f>
        <v>30</v>
      </c>
      <c r="AI381" s="139">
        <f t="shared" si="55"/>
        <v>4500</v>
      </c>
      <c r="AJ381" s="118">
        <f t="shared" si="53"/>
        <v>4500</v>
      </c>
      <c r="AM381" t="b">
        <f>D381='15.02.2022 Смета'!D384</f>
        <v>1</v>
      </c>
      <c r="AN381" t="b">
        <f>F381='15.02.2022 Смета'!E384</f>
        <v>1</v>
      </c>
      <c r="AO381" t="b">
        <f>G381='15.02.2022 Смета'!F384</f>
        <v>1</v>
      </c>
      <c r="AP381" t="b">
        <f>H381='15.02.2022 Смета'!G384</f>
        <v>1</v>
      </c>
    </row>
    <row r="382" spans="1:42" ht="40.5" customHeight="1" x14ac:dyDescent="0.25">
      <c r="A382" s="108">
        <v>312</v>
      </c>
      <c r="B382" s="8" t="s">
        <v>66</v>
      </c>
      <c r="C382" s="21" t="s">
        <v>127</v>
      </c>
      <c r="D382" s="22" t="s">
        <v>265</v>
      </c>
      <c r="E382" s="21" t="s">
        <v>745</v>
      </c>
      <c r="F382" s="35">
        <v>44640</v>
      </c>
      <c r="G382" s="35">
        <v>44643</v>
      </c>
      <c r="H382" s="21" t="s">
        <v>310</v>
      </c>
      <c r="I382" s="22" t="s">
        <v>745</v>
      </c>
      <c r="J382" s="35">
        <v>44640</v>
      </c>
      <c r="K382" s="35">
        <v>44643</v>
      </c>
      <c r="L382" s="10"/>
      <c r="M382" s="10">
        <v>3400</v>
      </c>
      <c r="N382" s="10">
        <f t="shared" si="58"/>
        <v>0</v>
      </c>
      <c r="O382" s="10"/>
      <c r="P382" s="10">
        <v>2900</v>
      </c>
      <c r="Q382" s="10">
        <f t="shared" si="59"/>
        <v>0</v>
      </c>
      <c r="R382" s="10"/>
      <c r="S382" s="10">
        <v>2800</v>
      </c>
      <c r="T382" s="10">
        <f t="shared" si="60"/>
        <v>0</v>
      </c>
      <c r="U382" s="10">
        <v>10</v>
      </c>
      <c r="V382" s="10">
        <v>150</v>
      </c>
      <c r="W382" s="10">
        <f t="shared" si="50"/>
        <v>1500</v>
      </c>
      <c r="X382" s="10">
        <v>10</v>
      </c>
      <c r="Y382" s="10">
        <v>150</v>
      </c>
      <c r="Z382" s="10">
        <f t="shared" si="51"/>
        <v>1500</v>
      </c>
      <c r="AA382" s="10">
        <v>10</v>
      </c>
      <c r="AB382" s="10">
        <v>150</v>
      </c>
      <c r="AC382" s="10">
        <f t="shared" si="52"/>
        <v>1500</v>
      </c>
      <c r="AD382" s="11"/>
      <c r="AE382" s="26">
        <v>7</v>
      </c>
      <c r="AF382" s="7">
        <f t="shared" si="57"/>
        <v>0</v>
      </c>
      <c r="AG382" s="152">
        <v>1</v>
      </c>
      <c r="AH382" s="139">
        <f>L382+O382+R382+U382+X382+AA382+AD382</f>
        <v>30</v>
      </c>
      <c r="AI382" s="139">
        <f t="shared" si="55"/>
        <v>4500</v>
      </c>
      <c r="AJ382" s="109">
        <f t="shared" si="53"/>
        <v>4500</v>
      </c>
      <c r="AM382" t="b">
        <f>D382='15.02.2022 Смета'!D385</f>
        <v>1</v>
      </c>
      <c r="AN382" t="b">
        <f>F382='15.02.2022 Смета'!E385</f>
        <v>1</v>
      </c>
      <c r="AO382" t="b">
        <f>G382='15.02.2022 Смета'!F385</f>
        <v>1</v>
      </c>
      <c r="AP382" t="b">
        <f>H382='15.02.2022 Смета'!G385</f>
        <v>1</v>
      </c>
    </row>
    <row r="383" spans="1:42" ht="39.4" customHeight="1" x14ac:dyDescent="0.25">
      <c r="A383" s="108">
        <v>313</v>
      </c>
      <c r="B383" s="8" t="s">
        <v>66</v>
      </c>
      <c r="C383" s="21" t="s">
        <v>127</v>
      </c>
      <c r="D383" s="22" t="s">
        <v>266</v>
      </c>
      <c r="E383" s="21" t="s">
        <v>520</v>
      </c>
      <c r="F383" s="35">
        <v>44647</v>
      </c>
      <c r="G383" s="35">
        <v>44649</v>
      </c>
      <c r="H383" s="21" t="s">
        <v>310</v>
      </c>
      <c r="I383" s="22" t="s">
        <v>520</v>
      </c>
      <c r="J383" s="35">
        <v>44647</v>
      </c>
      <c r="K383" s="35">
        <v>44649</v>
      </c>
      <c r="L383" s="10"/>
      <c r="M383" s="10">
        <v>3400</v>
      </c>
      <c r="N383" s="10">
        <f t="shared" si="58"/>
        <v>0</v>
      </c>
      <c r="O383" s="10"/>
      <c r="P383" s="10">
        <v>2900</v>
      </c>
      <c r="Q383" s="10">
        <f t="shared" si="59"/>
        <v>0</v>
      </c>
      <c r="R383" s="10"/>
      <c r="S383" s="10">
        <v>2800</v>
      </c>
      <c r="T383" s="10">
        <f t="shared" si="60"/>
        <v>0</v>
      </c>
      <c r="U383" s="10">
        <v>10</v>
      </c>
      <c r="V383" s="10">
        <v>150</v>
      </c>
      <c r="W383" s="10">
        <f t="shared" si="50"/>
        <v>1500</v>
      </c>
      <c r="X383" s="10">
        <v>10</v>
      </c>
      <c r="Y383" s="10">
        <v>150</v>
      </c>
      <c r="Z383" s="10">
        <f t="shared" si="51"/>
        <v>1500</v>
      </c>
      <c r="AA383" s="10">
        <v>10</v>
      </c>
      <c r="AB383" s="10">
        <v>150</v>
      </c>
      <c r="AC383" s="10">
        <f t="shared" si="52"/>
        <v>1500</v>
      </c>
      <c r="AD383" s="11"/>
      <c r="AE383" s="26">
        <v>7</v>
      </c>
      <c r="AF383" s="7">
        <f t="shared" si="57"/>
        <v>0</v>
      </c>
      <c r="AG383" s="152">
        <v>1</v>
      </c>
      <c r="AH383" s="139">
        <f>L383+O383+R383+U383+X383+AA383+AD383</f>
        <v>30</v>
      </c>
      <c r="AI383" s="139">
        <f t="shared" si="55"/>
        <v>4500</v>
      </c>
      <c r="AJ383" s="109">
        <f t="shared" si="53"/>
        <v>4500</v>
      </c>
      <c r="AM383" t="b">
        <f>D383='15.02.2022 Смета'!D386</f>
        <v>1</v>
      </c>
      <c r="AN383" t="b">
        <f>F383='15.02.2022 Смета'!E386</f>
        <v>1</v>
      </c>
      <c r="AO383" t="b">
        <f>G383='15.02.2022 Смета'!F386</f>
        <v>1</v>
      </c>
      <c r="AP383" t="b">
        <f>H383='15.02.2022 Смета'!G386</f>
        <v>1</v>
      </c>
    </row>
    <row r="384" spans="1:42" ht="40.15" customHeight="1" x14ac:dyDescent="0.25">
      <c r="A384" s="108">
        <v>314</v>
      </c>
      <c r="B384" s="8" t="s">
        <v>66</v>
      </c>
      <c r="C384" s="21" t="s">
        <v>127</v>
      </c>
      <c r="D384" s="22" t="s">
        <v>267</v>
      </c>
      <c r="E384" s="21" t="s">
        <v>519</v>
      </c>
      <c r="F384" s="35">
        <v>44648</v>
      </c>
      <c r="G384" s="35">
        <v>44650</v>
      </c>
      <c r="H384" s="21" t="s">
        <v>310</v>
      </c>
      <c r="I384" s="22" t="s">
        <v>519</v>
      </c>
      <c r="J384" s="35">
        <v>44648</v>
      </c>
      <c r="K384" s="35">
        <v>44650</v>
      </c>
      <c r="L384" s="10"/>
      <c r="M384" s="10">
        <v>3400</v>
      </c>
      <c r="N384" s="10">
        <f t="shared" si="58"/>
        <v>0</v>
      </c>
      <c r="O384" s="10"/>
      <c r="P384" s="10">
        <v>2900</v>
      </c>
      <c r="Q384" s="10">
        <f t="shared" si="59"/>
        <v>0</v>
      </c>
      <c r="R384" s="10"/>
      <c r="S384" s="10">
        <v>2800</v>
      </c>
      <c r="T384" s="10">
        <f t="shared" si="60"/>
        <v>0</v>
      </c>
      <c r="U384" s="10">
        <v>10</v>
      </c>
      <c r="V384" s="10">
        <v>150</v>
      </c>
      <c r="W384" s="10">
        <f t="shared" si="50"/>
        <v>1500</v>
      </c>
      <c r="X384" s="10">
        <v>10</v>
      </c>
      <c r="Y384" s="10">
        <v>150</v>
      </c>
      <c r="Z384" s="10">
        <f t="shared" si="51"/>
        <v>1500</v>
      </c>
      <c r="AA384" s="10">
        <v>10</v>
      </c>
      <c r="AB384" s="10">
        <v>150</v>
      </c>
      <c r="AC384" s="10">
        <f t="shared" si="52"/>
        <v>1500</v>
      </c>
      <c r="AD384" s="11"/>
      <c r="AE384" s="26">
        <v>7</v>
      </c>
      <c r="AF384" s="7">
        <f t="shared" si="57"/>
        <v>0</v>
      </c>
      <c r="AG384" s="152">
        <v>1</v>
      </c>
      <c r="AH384" s="139">
        <f>L384+O384+R384+U384+X384+AA384+AD384</f>
        <v>30</v>
      </c>
      <c r="AI384" s="139">
        <f t="shared" si="55"/>
        <v>4500</v>
      </c>
      <c r="AJ384" s="109">
        <f t="shared" si="53"/>
        <v>4500</v>
      </c>
      <c r="AM384" t="b">
        <f>D384='15.02.2022 Смета'!D387</f>
        <v>1</v>
      </c>
      <c r="AN384" t="b">
        <f>F384='15.02.2022 Смета'!E387</f>
        <v>1</v>
      </c>
      <c r="AO384" t="b">
        <f>G384='15.02.2022 Смета'!F387</f>
        <v>1</v>
      </c>
      <c r="AP384" t="b">
        <f>H384='15.02.2022 Смета'!G387</f>
        <v>1</v>
      </c>
    </row>
    <row r="385" spans="1:42" ht="16.899999999999999" customHeight="1" x14ac:dyDescent="0.25">
      <c r="A385" s="106"/>
      <c r="B385" s="96"/>
      <c r="C385" s="97"/>
      <c r="D385" s="179" t="s">
        <v>895</v>
      </c>
      <c r="E385" s="99"/>
      <c r="F385" s="99"/>
      <c r="G385" s="99"/>
      <c r="H385" s="99"/>
      <c r="I385" s="99"/>
      <c r="J385" s="99"/>
      <c r="K385" s="99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2"/>
      <c r="AE385" s="79"/>
      <c r="AF385" s="79"/>
      <c r="AG385" s="153"/>
      <c r="AH385" s="151"/>
      <c r="AI385" s="151"/>
      <c r="AJ385" s="164"/>
      <c r="AM385" t="b">
        <f>D385='15.02.2022 Смета'!D388</f>
        <v>1</v>
      </c>
      <c r="AN385" t="b">
        <f>F385='15.02.2022 Смета'!E388</f>
        <v>1</v>
      </c>
      <c r="AO385" t="b">
        <f>G385='15.02.2022 Смета'!F388</f>
        <v>1</v>
      </c>
      <c r="AP385" t="b">
        <f>H385='15.02.2022 Смета'!G388</f>
        <v>1</v>
      </c>
    </row>
    <row r="386" spans="1:42" ht="40.9" customHeight="1" x14ac:dyDescent="0.25">
      <c r="A386" s="108">
        <v>315</v>
      </c>
      <c r="B386" s="21" t="s">
        <v>169</v>
      </c>
      <c r="C386" s="21" t="s">
        <v>136</v>
      </c>
      <c r="D386" s="22" t="s">
        <v>47</v>
      </c>
      <c r="E386" s="21" t="s">
        <v>454</v>
      </c>
      <c r="F386" s="35">
        <v>44642</v>
      </c>
      <c r="G386" s="35">
        <v>44648</v>
      </c>
      <c r="H386" s="21" t="s">
        <v>764</v>
      </c>
      <c r="I386" s="22" t="s">
        <v>454</v>
      </c>
      <c r="J386" s="35">
        <v>44642</v>
      </c>
      <c r="K386" s="35">
        <v>44648</v>
      </c>
      <c r="L386" s="10"/>
      <c r="M386" s="10">
        <v>3400</v>
      </c>
      <c r="N386" s="10">
        <f t="shared" si="58"/>
        <v>0</v>
      </c>
      <c r="O386" s="10"/>
      <c r="P386" s="10">
        <v>2900</v>
      </c>
      <c r="Q386" s="10">
        <f t="shared" si="59"/>
        <v>0</v>
      </c>
      <c r="R386" s="10"/>
      <c r="S386" s="10">
        <v>2800</v>
      </c>
      <c r="T386" s="10">
        <f t="shared" si="60"/>
        <v>0</v>
      </c>
      <c r="U386" s="10">
        <v>24</v>
      </c>
      <c r="V386" s="10">
        <v>150</v>
      </c>
      <c r="W386" s="10">
        <f t="shared" si="50"/>
        <v>3600</v>
      </c>
      <c r="X386" s="10">
        <v>24</v>
      </c>
      <c r="Y386" s="10">
        <v>150</v>
      </c>
      <c r="Z386" s="10">
        <f t="shared" si="51"/>
        <v>3600</v>
      </c>
      <c r="AA386" s="10">
        <v>24</v>
      </c>
      <c r="AB386" s="10">
        <v>150</v>
      </c>
      <c r="AC386" s="10">
        <f t="shared" si="52"/>
        <v>3600</v>
      </c>
      <c r="AD386" s="11"/>
      <c r="AE386" s="26">
        <v>7</v>
      </c>
      <c r="AF386" s="7">
        <f t="shared" si="57"/>
        <v>0</v>
      </c>
      <c r="AG386" s="152">
        <v>1</v>
      </c>
      <c r="AH386" s="139">
        <f>L386+O386+R386+U386+X386+AA386+AD386</f>
        <v>72</v>
      </c>
      <c r="AI386" s="139">
        <f t="shared" si="55"/>
        <v>10800</v>
      </c>
      <c r="AJ386" s="109">
        <f t="shared" si="53"/>
        <v>10800</v>
      </c>
      <c r="AM386" t="b">
        <f>D386='15.02.2022 Смета'!D389</f>
        <v>1</v>
      </c>
      <c r="AN386" t="b">
        <f>F386='15.02.2022 Смета'!E389</f>
        <v>1</v>
      </c>
      <c r="AO386" t="b">
        <f>G386='15.02.2022 Смета'!F389</f>
        <v>1</v>
      </c>
      <c r="AP386" t="b">
        <f>H386='15.02.2022 Смета'!G389</f>
        <v>0</v>
      </c>
    </row>
    <row r="387" spans="1:42" ht="40.15" customHeight="1" x14ac:dyDescent="0.25">
      <c r="A387" s="108">
        <v>316</v>
      </c>
      <c r="B387" s="8" t="s">
        <v>169</v>
      </c>
      <c r="C387" s="21" t="s">
        <v>136</v>
      </c>
      <c r="D387" s="22" t="s">
        <v>48</v>
      </c>
      <c r="E387" s="21" t="s">
        <v>454</v>
      </c>
      <c r="F387" s="35">
        <v>44648</v>
      </c>
      <c r="G387" s="35">
        <v>44651</v>
      </c>
      <c r="H387" s="21" t="s">
        <v>764</v>
      </c>
      <c r="I387" s="22" t="s">
        <v>454</v>
      </c>
      <c r="J387" s="35">
        <v>44648</v>
      </c>
      <c r="K387" s="35">
        <v>44651</v>
      </c>
      <c r="L387" s="10"/>
      <c r="M387" s="10">
        <v>3400</v>
      </c>
      <c r="N387" s="10">
        <f t="shared" si="58"/>
        <v>0</v>
      </c>
      <c r="O387" s="10"/>
      <c r="P387" s="10">
        <v>2900</v>
      </c>
      <c r="Q387" s="10">
        <f t="shared" si="59"/>
        <v>0</v>
      </c>
      <c r="R387" s="10"/>
      <c r="S387" s="10">
        <v>2800</v>
      </c>
      <c r="T387" s="10">
        <f t="shared" si="60"/>
        <v>0</v>
      </c>
      <c r="U387" s="10">
        <v>8</v>
      </c>
      <c r="V387" s="10">
        <v>150</v>
      </c>
      <c r="W387" s="10">
        <f t="shared" si="50"/>
        <v>1200</v>
      </c>
      <c r="X387" s="10">
        <v>8</v>
      </c>
      <c r="Y387" s="10">
        <v>150</v>
      </c>
      <c r="Z387" s="10">
        <f t="shared" si="51"/>
        <v>1200</v>
      </c>
      <c r="AA387" s="10">
        <v>8</v>
      </c>
      <c r="AB387" s="10">
        <v>150</v>
      </c>
      <c r="AC387" s="10">
        <f t="shared" si="52"/>
        <v>1200</v>
      </c>
      <c r="AD387" s="11"/>
      <c r="AE387" s="26">
        <v>7</v>
      </c>
      <c r="AF387" s="7">
        <f t="shared" si="57"/>
        <v>0</v>
      </c>
      <c r="AG387" s="152">
        <v>1</v>
      </c>
      <c r="AH387" s="139">
        <f>L387+O387+R387+U387+X387+AA387+AD387</f>
        <v>24</v>
      </c>
      <c r="AI387" s="139">
        <f t="shared" si="55"/>
        <v>3600</v>
      </c>
      <c r="AJ387" s="109">
        <f t="shared" si="53"/>
        <v>3600</v>
      </c>
      <c r="AM387" t="b">
        <f>D387='15.02.2022 Смета'!D390</f>
        <v>1</v>
      </c>
      <c r="AN387" t="b">
        <f>F387='15.02.2022 Смета'!E390</f>
        <v>1</v>
      </c>
      <c r="AO387" t="b">
        <f>G387='15.02.2022 Смета'!F390</f>
        <v>1</v>
      </c>
      <c r="AP387" t="b">
        <f>H387='15.02.2022 Смета'!G390</f>
        <v>0</v>
      </c>
    </row>
    <row r="388" spans="1:42" ht="16.149999999999999" customHeight="1" x14ac:dyDescent="0.25">
      <c r="A388" s="108">
        <v>317</v>
      </c>
      <c r="B388" s="8" t="s">
        <v>169</v>
      </c>
      <c r="C388" s="21" t="s">
        <v>136</v>
      </c>
      <c r="D388" s="22" t="s">
        <v>49</v>
      </c>
      <c r="E388" s="21" t="s">
        <v>340</v>
      </c>
      <c r="F388" s="35">
        <v>44689</v>
      </c>
      <c r="G388" s="35">
        <v>44690</v>
      </c>
      <c r="H388" s="21" t="s">
        <v>318</v>
      </c>
      <c r="I388" s="22" t="s">
        <v>340</v>
      </c>
      <c r="J388" s="35">
        <v>44689</v>
      </c>
      <c r="K388" s="35">
        <v>44690</v>
      </c>
      <c r="L388" s="10"/>
      <c r="M388" s="10">
        <v>3400</v>
      </c>
      <c r="N388" s="10">
        <f t="shared" si="58"/>
        <v>0</v>
      </c>
      <c r="O388" s="10"/>
      <c r="P388" s="10">
        <v>2900</v>
      </c>
      <c r="Q388" s="10">
        <f t="shared" si="59"/>
        <v>0</v>
      </c>
      <c r="R388" s="10"/>
      <c r="S388" s="10">
        <v>2800</v>
      </c>
      <c r="T388" s="10">
        <f t="shared" si="60"/>
        <v>0</v>
      </c>
      <c r="U388" s="10">
        <v>4</v>
      </c>
      <c r="V388" s="10">
        <v>150</v>
      </c>
      <c r="W388" s="10">
        <f t="shared" si="50"/>
        <v>600</v>
      </c>
      <c r="X388" s="10">
        <v>4</v>
      </c>
      <c r="Y388" s="10">
        <v>150</v>
      </c>
      <c r="Z388" s="10">
        <f t="shared" si="51"/>
        <v>600</v>
      </c>
      <c r="AA388" s="10">
        <v>4</v>
      </c>
      <c r="AB388" s="10">
        <v>150</v>
      </c>
      <c r="AC388" s="10">
        <f t="shared" si="52"/>
        <v>600</v>
      </c>
      <c r="AD388" s="11">
        <v>12</v>
      </c>
      <c r="AE388" s="26">
        <v>7</v>
      </c>
      <c r="AF388" s="7">
        <f t="shared" si="57"/>
        <v>84</v>
      </c>
      <c r="AG388" s="152">
        <v>1</v>
      </c>
      <c r="AH388" s="139">
        <f>L388+O388+R388+U388+X388+AA388+AD388</f>
        <v>24</v>
      </c>
      <c r="AI388" s="139">
        <f t="shared" si="55"/>
        <v>1884</v>
      </c>
      <c r="AJ388" s="109">
        <f t="shared" si="53"/>
        <v>1884</v>
      </c>
      <c r="AM388" t="b">
        <f>D388='15.02.2022 Смета'!D391</f>
        <v>1</v>
      </c>
      <c r="AN388" t="b">
        <f>F388='15.02.2022 Смета'!E391</f>
        <v>1</v>
      </c>
      <c r="AO388" t="b">
        <f>G388='15.02.2022 Смета'!F391</f>
        <v>1</v>
      </c>
      <c r="AP388" t="b">
        <f>H388='15.02.2022 Смета'!G391</f>
        <v>1</v>
      </c>
    </row>
    <row r="389" spans="1:42" ht="26.25" x14ac:dyDescent="0.25">
      <c r="A389" s="108">
        <v>318</v>
      </c>
      <c r="B389" s="8" t="s">
        <v>169</v>
      </c>
      <c r="C389" s="21" t="s">
        <v>136</v>
      </c>
      <c r="D389" s="22" t="s">
        <v>50</v>
      </c>
      <c r="E389" s="21" t="s">
        <v>340</v>
      </c>
      <c r="F389" s="35">
        <v>44721</v>
      </c>
      <c r="G389" s="35">
        <v>44732</v>
      </c>
      <c r="H389" s="21" t="s">
        <v>764</v>
      </c>
      <c r="I389" s="22" t="s">
        <v>340</v>
      </c>
      <c r="J389" s="35">
        <v>44721</v>
      </c>
      <c r="K389" s="35">
        <v>44732</v>
      </c>
      <c r="L389" s="10">
        <v>2</v>
      </c>
      <c r="M389" s="10">
        <v>3400</v>
      </c>
      <c r="N389" s="10">
        <f t="shared" si="58"/>
        <v>6800</v>
      </c>
      <c r="O389" s="10">
        <v>2</v>
      </c>
      <c r="P389" s="10">
        <v>2900</v>
      </c>
      <c r="Q389" s="10">
        <f t="shared" si="59"/>
        <v>5800</v>
      </c>
      <c r="R389" s="10">
        <v>2</v>
      </c>
      <c r="S389" s="10">
        <v>2800</v>
      </c>
      <c r="T389" s="10">
        <f t="shared" si="60"/>
        <v>5600</v>
      </c>
      <c r="U389" s="10">
        <v>6</v>
      </c>
      <c r="V389" s="10">
        <v>150</v>
      </c>
      <c r="W389" s="10">
        <f t="shared" si="50"/>
        <v>900</v>
      </c>
      <c r="X389" s="10">
        <v>6</v>
      </c>
      <c r="Y389" s="10">
        <v>150</v>
      </c>
      <c r="Z389" s="10">
        <f t="shared" si="51"/>
        <v>900</v>
      </c>
      <c r="AA389" s="10">
        <v>6</v>
      </c>
      <c r="AB389" s="10">
        <v>150</v>
      </c>
      <c r="AC389" s="10">
        <f t="shared" si="52"/>
        <v>900</v>
      </c>
      <c r="AD389" s="11">
        <v>22</v>
      </c>
      <c r="AE389" s="26">
        <v>7</v>
      </c>
      <c r="AF389" s="7">
        <f t="shared" si="57"/>
        <v>154</v>
      </c>
      <c r="AG389" s="152">
        <v>1</v>
      </c>
      <c r="AH389" s="139">
        <f>L389+O389+R389+U389+X389+AA389+AD389</f>
        <v>46</v>
      </c>
      <c r="AI389" s="139">
        <f t="shared" si="55"/>
        <v>21054</v>
      </c>
      <c r="AJ389" s="109">
        <f t="shared" si="53"/>
        <v>21054</v>
      </c>
      <c r="AM389" t="b">
        <f>D389='15.02.2022 Смета'!D392</f>
        <v>1</v>
      </c>
      <c r="AN389" t="b">
        <f>F389='15.02.2022 Смета'!E392</f>
        <v>1</v>
      </c>
      <c r="AO389" t="b">
        <f>G389='15.02.2022 Смета'!F392</f>
        <v>1</v>
      </c>
      <c r="AP389" t="b">
        <f>H389='15.02.2022 Смета'!G392</f>
        <v>1</v>
      </c>
    </row>
    <row r="390" spans="1:42" ht="26.25" x14ac:dyDescent="0.25">
      <c r="A390" s="108">
        <v>319</v>
      </c>
      <c r="B390" s="8" t="s">
        <v>169</v>
      </c>
      <c r="C390" s="21" t="s">
        <v>136</v>
      </c>
      <c r="D390" s="22" t="s">
        <v>546</v>
      </c>
      <c r="E390" s="21" t="s">
        <v>340</v>
      </c>
      <c r="F390" s="35">
        <v>44815</v>
      </c>
      <c r="G390" s="35">
        <v>44822</v>
      </c>
      <c r="H390" s="21" t="s">
        <v>764</v>
      </c>
      <c r="I390" s="22" t="s">
        <v>300</v>
      </c>
      <c r="J390" s="35">
        <v>44815</v>
      </c>
      <c r="K390" s="35">
        <v>44822</v>
      </c>
      <c r="L390" s="14"/>
      <c r="M390" s="10">
        <v>3400</v>
      </c>
      <c r="N390" s="10">
        <f t="shared" si="58"/>
        <v>0</v>
      </c>
      <c r="O390" s="14"/>
      <c r="P390" s="10">
        <v>2900</v>
      </c>
      <c r="Q390" s="10">
        <f t="shared" si="59"/>
        <v>0</v>
      </c>
      <c r="R390" s="14"/>
      <c r="S390" s="10">
        <v>2800</v>
      </c>
      <c r="T390" s="10">
        <f t="shared" si="60"/>
        <v>0</v>
      </c>
      <c r="U390" s="10">
        <v>4</v>
      </c>
      <c r="V390" s="10">
        <v>150</v>
      </c>
      <c r="W390" s="10">
        <f t="shared" si="50"/>
        <v>600</v>
      </c>
      <c r="X390" s="10">
        <v>4</v>
      </c>
      <c r="Y390" s="10">
        <v>150</v>
      </c>
      <c r="Z390" s="10">
        <f t="shared" si="51"/>
        <v>600</v>
      </c>
      <c r="AA390" s="10">
        <v>4</v>
      </c>
      <c r="AB390" s="10">
        <v>150</v>
      </c>
      <c r="AC390" s="10">
        <f t="shared" si="52"/>
        <v>600</v>
      </c>
      <c r="AD390" s="11">
        <v>18</v>
      </c>
      <c r="AE390" s="26">
        <v>7</v>
      </c>
      <c r="AF390" s="7">
        <f t="shared" si="57"/>
        <v>126</v>
      </c>
      <c r="AG390" s="152">
        <v>1</v>
      </c>
      <c r="AH390" s="139">
        <f>L390+O390+R390+U390+X390+AA390+AD390</f>
        <v>30</v>
      </c>
      <c r="AI390" s="139">
        <f t="shared" si="55"/>
        <v>1926</v>
      </c>
      <c r="AJ390" s="109">
        <f t="shared" si="53"/>
        <v>1926</v>
      </c>
      <c r="AM390" t="b">
        <f>D390='15.02.2022 Смета'!D393</f>
        <v>1</v>
      </c>
      <c r="AN390" t="b">
        <f>F390='15.02.2022 Смета'!E393</f>
        <v>1</v>
      </c>
      <c r="AO390" t="b">
        <f>G390='15.02.2022 Смета'!F393</f>
        <v>1</v>
      </c>
      <c r="AP390" t="b">
        <f>H390='15.02.2022 Смета'!G393</f>
        <v>1</v>
      </c>
    </row>
    <row r="391" spans="1:42" x14ac:dyDescent="0.25">
      <c r="A391" s="106"/>
      <c r="B391" s="96"/>
      <c r="C391" s="97"/>
      <c r="D391" s="179" t="s">
        <v>928</v>
      </c>
      <c r="E391" s="99"/>
      <c r="F391" s="99"/>
      <c r="G391" s="99"/>
      <c r="H391" s="99"/>
      <c r="I391" s="99"/>
      <c r="J391" s="99"/>
      <c r="K391" s="99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2"/>
      <c r="AE391" s="79"/>
      <c r="AF391" s="79"/>
      <c r="AG391" s="153"/>
      <c r="AH391" s="151"/>
      <c r="AI391" s="151"/>
      <c r="AJ391" s="164"/>
      <c r="AM391" t="b">
        <f>D391='15.02.2022 Смета'!D394</f>
        <v>0</v>
      </c>
      <c r="AN391" t="b">
        <f>F391='15.02.2022 Смета'!E394</f>
        <v>1</v>
      </c>
      <c r="AO391" t="b">
        <f>G391='15.02.2022 Смета'!F394</f>
        <v>1</v>
      </c>
      <c r="AP391" t="b">
        <f>H391='15.02.2022 Смета'!G394</f>
        <v>1</v>
      </c>
    </row>
    <row r="392" spans="1:42" ht="39" x14ac:dyDescent="0.25">
      <c r="A392" s="108">
        <v>320</v>
      </c>
      <c r="B392" s="8" t="s">
        <v>16</v>
      </c>
      <c r="C392" s="21" t="s">
        <v>161</v>
      </c>
      <c r="D392" s="22" t="s">
        <v>174</v>
      </c>
      <c r="E392" s="21" t="s">
        <v>746</v>
      </c>
      <c r="F392" s="35">
        <v>44807</v>
      </c>
      <c r="G392" s="35">
        <v>44807</v>
      </c>
      <c r="H392" s="21" t="s">
        <v>301</v>
      </c>
      <c r="I392" s="22" t="s">
        <v>746</v>
      </c>
      <c r="J392" s="35">
        <v>44807</v>
      </c>
      <c r="K392" s="35">
        <v>44807</v>
      </c>
      <c r="L392" s="10"/>
      <c r="M392" s="10">
        <v>3400</v>
      </c>
      <c r="N392" s="10">
        <f t="shared" si="58"/>
        <v>0</v>
      </c>
      <c r="O392" s="10"/>
      <c r="P392" s="10">
        <v>2900</v>
      </c>
      <c r="Q392" s="10">
        <f t="shared" si="59"/>
        <v>0</v>
      </c>
      <c r="R392" s="10"/>
      <c r="S392" s="10">
        <v>2800</v>
      </c>
      <c r="T392" s="10">
        <f t="shared" si="60"/>
        <v>0</v>
      </c>
      <c r="U392" s="10">
        <v>38</v>
      </c>
      <c r="V392" s="10">
        <v>150</v>
      </c>
      <c r="W392" s="10">
        <f t="shared" si="50"/>
        <v>5700</v>
      </c>
      <c r="X392" s="10">
        <v>38</v>
      </c>
      <c r="Y392" s="10">
        <v>150</v>
      </c>
      <c r="Z392" s="10">
        <f t="shared" si="51"/>
        <v>5700</v>
      </c>
      <c r="AA392" s="10">
        <v>38</v>
      </c>
      <c r="AB392" s="10">
        <v>150</v>
      </c>
      <c r="AC392" s="10">
        <f t="shared" si="52"/>
        <v>5700</v>
      </c>
      <c r="AD392" s="11">
        <v>120</v>
      </c>
      <c r="AE392" s="26">
        <v>7</v>
      </c>
      <c r="AF392" s="7">
        <f t="shared" si="57"/>
        <v>840</v>
      </c>
      <c r="AG392" s="152">
        <v>1</v>
      </c>
      <c r="AH392" s="139">
        <f>L392+O392+R392+U392+X392+AA392+AD392</f>
        <v>234</v>
      </c>
      <c r="AI392" s="139">
        <f t="shared" ref="AI392:AI449" si="62">AJ392</f>
        <v>17940</v>
      </c>
      <c r="AJ392" s="109">
        <f t="shared" si="53"/>
        <v>17940</v>
      </c>
      <c r="AM392" t="b">
        <f>D392='15.02.2022 Смета'!D395</f>
        <v>1</v>
      </c>
      <c r="AN392" t="b">
        <f>F392='15.02.2022 Смета'!E395</f>
        <v>1</v>
      </c>
      <c r="AO392" t="b">
        <f>G392='15.02.2022 Смета'!F395</f>
        <v>1</v>
      </c>
      <c r="AP392" t="b">
        <f>H392='15.02.2022 Смета'!G395</f>
        <v>1</v>
      </c>
    </row>
    <row r="393" spans="1:42" ht="14.65" customHeight="1" x14ac:dyDescent="0.25">
      <c r="A393" s="106"/>
      <c r="B393" s="96"/>
      <c r="C393" s="97"/>
      <c r="D393" s="179" t="s">
        <v>897</v>
      </c>
      <c r="E393" s="99"/>
      <c r="F393" s="99"/>
      <c r="G393" s="99"/>
      <c r="H393" s="99"/>
      <c r="I393" s="99"/>
      <c r="J393" s="99"/>
      <c r="K393" s="99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2"/>
      <c r="AE393" s="79"/>
      <c r="AF393" s="79"/>
      <c r="AG393" s="153"/>
      <c r="AH393" s="151"/>
      <c r="AI393" s="151"/>
      <c r="AJ393" s="164"/>
      <c r="AM393" t="b">
        <f>D393='15.02.2022 Смета'!D396</f>
        <v>1</v>
      </c>
      <c r="AN393" t="b">
        <f>F393='15.02.2022 Смета'!E396</f>
        <v>1</v>
      </c>
      <c r="AO393" t="b">
        <f>G393='15.02.2022 Смета'!F396</f>
        <v>1</v>
      </c>
      <c r="AP393" t="b">
        <f>H393='15.02.2022 Смета'!G396</f>
        <v>1</v>
      </c>
    </row>
    <row r="394" spans="1:42" ht="27" customHeight="1" x14ac:dyDescent="0.25">
      <c r="A394" s="108">
        <v>321</v>
      </c>
      <c r="B394" s="8" t="s">
        <v>230</v>
      </c>
      <c r="C394" s="21" t="s">
        <v>231</v>
      </c>
      <c r="D394" s="22" t="s">
        <v>646</v>
      </c>
      <c r="E394" s="21" t="s">
        <v>524</v>
      </c>
      <c r="F394" s="35">
        <v>44609</v>
      </c>
      <c r="G394" s="35">
        <v>44609</v>
      </c>
      <c r="H394" s="21" t="s">
        <v>331</v>
      </c>
      <c r="I394" s="22" t="s">
        <v>524</v>
      </c>
      <c r="J394" s="35">
        <v>44609</v>
      </c>
      <c r="K394" s="35">
        <v>44609</v>
      </c>
      <c r="L394" s="10"/>
      <c r="M394" s="10">
        <v>3400</v>
      </c>
      <c r="N394" s="10">
        <f t="shared" si="58"/>
        <v>0</v>
      </c>
      <c r="O394" s="10"/>
      <c r="P394" s="10">
        <v>2900</v>
      </c>
      <c r="Q394" s="10">
        <f t="shared" si="59"/>
        <v>0</v>
      </c>
      <c r="R394" s="10"/>
      <c r="S394" s="10">
        <v>2800</v>
      </c>
      <c r="T394" s="10">
        <f t="shared" si="60"/>
        <v>0</v>
      </c>
      <c r="U394" s="10">
        <v>24</v>
      </c>
      <c r="V394" s="10">
        <v>150</v>
      </c>
      <c r="W394" s="10">
        <f t="shared" ref="W394:W449" si="63">U394*V394</f>
        <v>3600</v>
      </c>
      <c r="X394" s="10">
        <v>24</v>
      </c>
      <c r="Y394" s="10">
        <v>150</v>
      </c>
      <c r="Z394" s="10">
        <f t="shared" ref="Z394:Z449" si="64">X394*Y394</f>
        <v>3600</v>
      </c>
      <c r="AA394" s="10">
        <v>24</v>
      </c>
      <c r="AB394" s="10">
        <v>150</v>
      </c>
      <c r="AC394" s="10">
        <f t="shared" ref="AC394:AC449" si="65">AA394*AB394</f>
        <v>3600</v>
      </c>
      <c r="AD394" s="11"/>
      <c r="AE394" s="26">
        <v>7</v>
      </c>
      <c r="AF394" s="7">
        <f t="shared" si="57"/>
        <v>0</v>
      </c>
      <c r="AG394" s="152">
        <v>1</v>
      </c>
      <c r="AH394" s="139">
        <f>L394+O394+R394+U394+X394+AA394+AD394</f>
        <v>72</v>
      </c>
      <c r="AI394" s="139">
        <f t="shared" si="62"/>
        <v>10800</v>
      </c>
      <c r="AJ394" s="109">
        <f t="shared" si="53"/>
        <v>10800</v>
      </c>
      <c r="AM394" t="b">
        <f>D394='15.02.2022 Смета'!D397</f>
        <v>1</v>
      </c>
      <c r="AN394" t="b">
        <f>F394='15.02.2022 Смета'!E397</f>
        <v>1</v>
      </c>
      <c r="AO394" t="b">
        <f>G394='15.02.2022 Смета'!F397</f>
        <v>1</v>
      </c>
      <c r="AP394" t="b">
        <f>H394='15.02.2022 Смета'!G397</f>
        <v>1</v>
      </c>
    </row>
    <row r="395" spans="1:42" ht="27" customHeight="1" x14ac:dyDescent="0.25">
      <c r="A395" s="108">
        <v>322</v>
      </c>
      <c r="B395" s="8" t="s">
        <v>230</v>
      </c>
      <c r="C395" s="21" t="s">
        <v>231</v>
      </c>
      <c r="D395" s="22" t="s">
        <v>647</v>
      </c>
      <c r="E395" s="21" t="s">
        <v>525</v>
      </c>
      <c r="F395" s="35">
        <v>44617</v>
      </c>
      <c r="G395" s="35">
        <v>44617</v>
      </c>
      <c r="H395" s="21" t="s">
        <v>1096</v>
      </c>
      <c r="I395" s="22" t="s">
        <v>525</v>
      </c>
      <c r="J395" s="35">
        <v>44617</v>
      </c>
      <c r="K395" s="35">
        <v>44617</v>
      </c>
      <c r="L395" s="10"/>
      <c r="M395" s="10">
        <v>3400</v>
      </c>
      <c r="N395" s="10">
        <f t="shared" si="58"/>
        <v>0</v>
      </c>
      <c r="O395" s="10"/>
      <c r="P395" s="10">
        <v>2900</v>
      </c>
      <c r="Q395" s="10">
        <f t="shared" si="59"/>
        <v>0</v>
      </c>
      <c r="R395" s="10"/>
      <c r="S395" s="10">
        <v>2800</v>
      </c>
      <c r="T395" s="10">
        <f t="shared" si="60"/>
        <v>0</v>
      </c>
      <c r="U395" s="10">
        <v>2</v>
      </c>
      <c r="V395" s="10">
        <v>150</v>
      </c>
      <c r="W395" s="10">
        <f t="shared" si="63"/>
        <v>300</v>
      </c>
      <c r="X395" s="10">
        <v>2</v>
      </c>
      <c r="Y395" s="10">
        <v>150</v>
      </c>
      <c r="Z395" s="10">
        <f t="shared" si="64"/>
        <v>300</v>
      </c>
      <c r="AA395" s="10">
        <v>2</v>
      </c>
      <c r="AB395" s="10">
        <v>150</v>
      </c>
      <c r="AC395" s="10">
        <f t="shared" si="65"/>
        <v>300</v>
      </c>
      <c r="AD395" s="11"/>
      <c r="AE395" s="26">
        <v>7</v>
      </c>
      <c r="AF395" s="7">
        <f t="shared" si="57"/>
        <v>0</v>
      </c>
      <c r="AG395" s="152">
        <v>1</v>
      </c>
      <c r="AH395" s="139">
        <f>L395+O395+R395+U395+X395+AA395+AD395</f>
        <v>6</v>
      </c>
      <c r="AI395" s="139">
        <f t="shared" si="62"/>
        <v>900</v>
      </c>
      <c r="AJ395" s="109">
        <f t="shared" si="53"/>
        <v>900</v>
      </c>
      <c r="AM395" t="b">
        <f>D395='15.02.2022 Смета'!D398</f>
        <v>1</v>
      </c>
      <c r="AN395" t="b">
        <f>F395='15.02.2022 Смета'!E398</f>
        <v>1</v>
      </c>
      <c r="AO395" t="b">
        <f>G395='15.02.2022 Смета'!F398</f>
        <v>1</v>
      </c>
      <c r="AP395" t="b">
        <f>H395='15.02.2022 Смета'!G398</f>
        <v>0</v>
      </c>
    </row>
    <row r="396" spans="1:42" ht="16.149999999999999" customHeight="1" x14ac:dyDescent="0.25">
      <c r="A396" s="108">
        <v>323</v>
      </c>
      <c r="B396" s="8" t="s">
        <v>230</v>
      </c>
      <c r="C396" s="21" t="s">
        <v>231</v>
      </c>
      <c r="D396" s="22" t="s">
        <v>648</v>
      </c>
      <c r="E396" s="21" t="s">
        <v>340</v>
      </c>
      <c r="F396" s="35">
        <v>44622</v>
      </c>
      <c r="G396" s="35">
        <v>44622</v>
      </c>
      <c r="H396" s="21" t="s">
        <v>336</v>
      </c>
      <c r="I396" s="22" t="s">
        <v>340</v>
      </c>
      <c r="J396" s="35">
        <v>44622</v>
      </c>
      <c r="K396" s="35">
        <v>44622</v>
      </c>
      <c r="L396" s="10"/>
      <c r="M396" s="10">
        <v>3400</v>
      </c>
      <c r="N396" s="10">
        <f t="shared" si="58"/>
        <v>0</v>
      </c>
      <c r="O396" s="10"/>
      <c r="P396" s="10">
        <v>2900</v>
      </c>
      <c r="Q396" s="10">
        <f t="shared" si="59"/>
        <v>0</v>
      </c>
      <c r="R396" s="10"/>
      <c r="S396" s="10">
        <v>2800</v>
      </c>
      <c r="T396" s="10">
        <f t="shared" si="60"/>
        <v>0</v>
      </c>
      <c r="U396" s="10">
        <v>20</v>
      </c>
      <c r="V396" s="10">
        <v>150</v>
      </c>
      <c r="W396" s="10">
        <f t="shared" si="63"/>
        <v>3000</v>
      </c>
      <c r="X396" s="10">
        <v>20</v>
      </c>
      <c r="Y396" s="10">
        <v>150</v>
      </c>
      <c r="Z396" s="10">
        <f t="shared" si="64"/>
        <v>3000</v>
      </c>
      <c r="AA396" s="10">
        <v>20</v>
      </c>
      <c r="AB396" s="10">
        <v>150</v>
      </c>
      <c r="AC396" s="10">
        <f t="shared" si="65"/>
        <v>3000</v>
      </c>
      <c r="AD396" s="11"/>
      <c r="AE396" s="26">
        <v>7</v>
      </c>
      <c r="AF396" s="7">
        <f t="shared" si="57"/>
        <v>0</v>
      </c>
      <c r="AG396" s="152">
        <v>1</v>
      </c>
      <c r="AH396" s="139">
        <f>L396+O396+R396+U396+X396+AA396+AD396</f>
        <v>60</v>
      </c>
      <c r="AI396" s="139">
        <f t="shared" si="62"/>
        <v>9000</v>
      </c>
      <c r="AJ396" s="109">
        <f t="shared" si="53"/>
        <v>9000</v>
      </c>
      <c r="AM396" t="b">
        <f>D396='15.02.2022 Смета'!D399</f>
        <v>1</v>
      </c>
      <c r="AN396" t="b">
        <f>F396='15.02.2022 Смета'!E399</f>
        <v>1</v>
      </c>
      <c r="AO396" t="b">
        <f>G396='15.02.2022 Смета'!F399</f>
        <v>1</v>
      </c>
      <c r="AP396" t="b">
        <f>H396='15.02.2022 Смета'!G399</f>
        <v>1</v>
      </c>
    </row>
    <row r="397" spans="1:42" ht="27" customHeight="1" x14ac:dyDescent="0.25">
      <c r="A397" s="108">
        <v>324</v>
      </c>
      <c r="B397" s="8" t="s">
        <v>230</v>
      </c>
      <c r="C397" s="21" t="s">
        <v>231</v>
      </c>
      <c r="D397" s="22" t="s">
        <v>649</v>
      </c>
      <c r="E397" s="21" t="s">
        <v>340</v>
      </c>
      <c r="F397" s="35">
        <v>44647</v>
      </c>
      <c r="G397" s="35">
        <v>44647</v>
      </c>
      <c r="H397" s="21" t="s">
        <v>814</v>
      </c>
      <c r="I397" s="22" t="s">
        <v>340</v>
      </c>
      <c r="J397" s="35">
        <v>44647</v>
      </c>
      <c r="K397" s="35">
        <v>44647</v>
      </c>
      <c r="L397" s="10"/>
      <c r="M397" s="10">
        <v>3400</v>
      </c>
      <c r="N397" s="10">
        <f t="shared" si="58"/>
        <v>0</v>
      </c>
      <c r="O397" s="10"/>
      <c r="P397" s="10">
        <v>2900</v>
      </c>
      <c r="Q397" s="10">
        <f t="shared" si="59"/>
        <v>0</v>
      </c>
      <c r="R397" s="10"/>
      <c r="S397" s="10">
        <v>2800</v>
      </c>
      <c r="T397" s="10">
        <f t="shared" si="60"/>
        <v>0</v>
      </c>
      <c r="U397" s="10">
        <v>9</v>
      </c>
      <c r="V397" s="10">
        <v>150</v>
      </c>
      <c r="W397" s="10">
        <f t="shared" si="63"/>
        <v>1350</v>
      </c>
      <c r="X397" s="10">
        <v>9</v>
      </c>
      <c r="Y397" s="10">
        <v>150</v>
      </c>
      <c r="Z397" s="10">
        <f t="shared" si="64"/>
        <v>1350</v>
      </c>
      <c r="AA397" s="10">
        <v>18</v>
      </c>
      <c r="AB397" s="10">
        <v>150</v>
      </c>
      <c r="AC397" s="10">
        <f t="shared" si="65"/>
        <v>2700</v>
      </c>
      <c r="AD397" s="11"/>
      <c r="AE397" s="26">
        <v>7</v>
      </c>
      <c r="AF397" s="7">
        <f t="shared" si="57"/>
        <v>0</v>
      </c>
      <c r="AG397" s="152">
        <v>1</v>
      </c>
      <c r="AH397" s="139">
        <f>L397+O397+R397+U397+X397+AA397+AD397</f>
        <v>36</v>
      </c>
      <c r="AI397" s="139">
        <f t="shared" si="62"/>
        <v>5400</v>
      </c>
      <c r="AJ397" s="109">
        <f t="shared" si="53"/>
        <v>5400</v>
      </c>
      <c r="AM397" t="b">
        <f>D397='15.02.2022 Смета'!D400</f>
        <v>1</v>
      </c>
      <c r="AN397" t="b">
        <f>F397='15.02.2022 Смета'!E400</f>
        <v>1</v>
      </c>
      <c r="AO397" t="b">
        <f>G397='15.02.2022 Смета'!F400</f>
        <v>1</v>
      </c>
      <c r="AP397" t="b">
        <f>H397='15.02.2022 Смета'!G400</f>
        <v>1</v>
      </c>
    </row>
    <row r="398" spans="1:42" ht="16.149999999999999" customHeight="1" x14ac:dyDescent="0.25">
      <c r="A398" s="108">
        <v>325</v>
      </c>
      <c r="B398" s="8" t="s">
        <v>230</v>
      </c>
      <c r="C398" s="21" t="s">
        <v>231</v>
      </c>
      <c r="D398" s="22" t="s">
        <v>650</v>
      </c>
      <c r="E398" s="21" t="s">
        <v>340</v>
      </c>
      <c r="F398" s="35">
        <v>44692</v>
      </c>
      <c r="G398" s="35">
        <v>44693</v>
      </c>
      <c r="H398" s="21" t="s">
        <v>748</v>
      </c>
      <c r="I398" s="22" t="s">
        <v>300</v>
      </c>
      <c r="J398" s="35">
        <v>44692</v>
      </c>
      <c r="K398" s="35">
        <v>44693</v>
      </c>
      <c r="L398" s="10"/>
      <c r="M398" s="10">
        <v>3400</v>
      </c>
      <c r="N398" s="10">
        <f t="shared" si="58"/>
        <v>0</v>
      </c>
      <c r="O398" s="10"/>
      <c r="P398" s="10">
        <v>2900</v>
      </c>
      <c r="Q398" s="10">
        <f t="shared" si="59"/>
        <v>0</v>
      </c>
      <c r="R398" s="10"/>
      <c r="S398" s="10">
        <v>2800</v>
      </c>
      <c r="T398" s="10">
        <f t="shared" si="60"/>
        <v>0</v>
      </c>
      <c r="U398" s="10">
        <v>36</v>
      </c>
      <c r="V398" s="10">
        <v>150</v>
      </c>
      <c r="W398" s="10">
        <f t="shared" si="63"/>
        <v>5400</v>
      </c>
      <c r="X398" s="10">
        <v>36</v>
      </c>
      <c r="Y398" s="10">
        <v>150</v>
      </c>
      <c r="Z398" s="10">
        <f t="shared" si="64"/>
        <v>5400</v>
      </c>
      <c r="AA398" s="10">
        <v>36</v>
      </c>
      <c r="AB398" s="10">
        <v>150</v>
      </c>
      <c r="AC398" s="10">
        <f t="shared" si="65"/>
        <v>5400</v>
      </c>
      <c r="AD398" s="11">
        <v>108</v>
      </c>
      <c r="AE398" s="26">
        <v>7</v>
      </c>
      <c r="AF398" s="7">
        <f t="shared" si="57"/>
        <v>756</v>
      </c>
      <c r="AG398" s="152">
        <v>1</v>
      </c>
      <c r="AH398" s="139">
        <f>L398+O398+R398+U398+X398+AA398+AD398</f>
        <v>216</v>
      </c>
      <c r="AI398" s="139">
        <f t="shared" si="62"/>
        <v>16956</v>
      </c>
      <c r="AJ398" s="109">
        <f t="shared" si="53"/>
        <v>16956</v>
      </c>
      <c r="AM398" t="b">
        <f>D398='15.02.2022 Смета'!D401</f>
        <v>1</v>
      </c>
      <c r="AN398" t="b">
        <f>F398='15.02.2022 Смета'!E401</f>
        <v>1</v>
      </c>
      <c r="AO398" t="b">
        <f>G398='15.02.2022 Смета'!F401</f>
        <v>1</v>
      </c>
      <c r="AP398" t="b">
        <f>H398='15.02.2022 Смета'!G401</f>
        <v>0</v>
      </c>
    </row>
    <row r="399" spans="1:42" ht="16.149999999999999" customHeight="1" x14ac:dyDescent="0.25">
      <c r="A399" s="108">
        <v>326</v>
      </c>
      <c r="B399" s="8" t="s">
        <v>230</v>
      </c>
      <c r="C399" s="21" t="s">
        <v>231</v>
      </c>
      <c r="D399" s="22" t="s">
        <v>651</v>
      </c>
      <c r="E399" s="21" t="s">
        <v>340</v>
      </c>
      <c r="F399" s="35">
        <v>44698</v>
      </c>
      <c r="G399" s="35">
        <v>44699</v>
      </c>
      <c r="H399" s="21" t="s">
        <v>331</v>
      </c>
      <c r="I399" s="22" t="s">
        <v>300</v>
      </c>
      <c r="J399" s="35">
        <v>44698</v>
      </c>
      <c r="K399" s="35">
        <v>44699</v>
      </c>
      <c r="L399" s="10"/>
      <c r="M399" s="10">
        <v>3400</v>
      </c>
      <c r="N399" s="10">
        <f t="shared" si="58"/>
        <v>0</v>
      </c>
      <c r="O399" s="10"/>
      <c r="P399" s="10">
        <v>2900</v>
      </c>
      <c r="Q399" s="10">
        <f t="shared" si="59"/>
        <v>0</v>
      </c>
      <c r="R399" s="10"/>
      <c r="S399" s="10">
        <v>2800</v>
      </c>
      <c r="T399" s="10">
        <f t="shared" si="60"/>
        <v>0</v>
      </c>
      <c r="U399" s="10">
        <v>14</v>
      </c>
      <c r="V399" s="10">
        <v>150</v>
      </c>
      <c r="W399" s="10">
        <f t="shared" si="63"/>
        <v>2100</v>
      </c>
      <c r="X399" s="10">
        <v>14</v>
      </c>
      <c r="Y399" s="10">
        <v>150</v>
      </c>
      <c r="Z399" s="10">
        <f t="shared" si="64"/>
        <v>2100</v>
      </c>
      <c r="AA399" s="10">
        <v>14</v>
      </c>
      <c r="AB399" s="10">
        <v>150</v>
      </c>
      <c r="AC399" s="10">
        <f t="shared" si="65"/>
        <v>2100</v>
      </c>
      <c r="AD399" s="11">
        <v>42</v>
      </c>
      <c r="AE399" s="26">
        <v>7</v>
      </c>
      <c r="AF399" s="7">
        <f t="shared" si="57"/>
        <v>294</v>
      </c>
      <c r="AG399" s="152">
        <v>1</v>
      </c>
      <c r="AH399" s="139">
        <f t="shared" ref="AH399:AH449" si="66">L399+O399+R399+U399+X399+AA399+AD399</f>
        <v>84</v>
      </c>
      <c r="AI399" s="139">
        <f t="shared" si="62"/>
        <v>6594</v>
      </c>
      <c r="AJ399" s="109">
        <f t="shared" ref="AJ399:AJ449" si="67">N399+Q399+T399+W399+Z399+AC399+AF399</f>
        <v>6594</v>
      </c>
      <c r="AM399" t="b">
        <f>D399='15.02.2022 Смета'!D402</f>
        <v>1</v>
      </c>
      <c r="AN399" t="b">
        <f>F399='15.02.2022 Смета'!E402</f>
        <v>1</v>
      </c>
      <c r="AO399" t="b">
        <f>G399='15.02.2022 Смета'!F402</f>
        <v>1</v>
      </c>
      <c r="AP399" t="b">
        <f>H399='15.02.2022 Смета'!G402</f>
        <v>1</v>
      </c>
    </row>
    <row r="400" spans="1:42" ht="14.65" customHeight="1" x14ac:dyDescent="0.25">
      <c r="A400" s="106"/>
      <c r="B400" s="96"/>
      <c r="C400" s="97"/>
      <c r="D400" s="179" t="s">
        <v>898</v>
      </c>
      <c r="E400" s="99"/>
      <c r="F400" s="99"/>
      <c r="G400" s="99"/>
      <c r="H400" s="99"/>
      <c r="I400" s="99"/>
      <c r="J400" s="99"/>
      <c r="K400" s="99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2"/>
      <c r="AE400" s="79"/>
      <c r="AF400" s="79"/>
      <c r="AG400" s="153"/>
      <c r="AH400" s="151"/>
      <c r="AI400" s="151"/>
      <c r="AJ400" s="164"/>
      <c r="AM400" t="b">
        <f>D400='15.02.2022 Смета'!D403</f>
        <v>1</v>
      </c>
      <c r="AN400" t="b">
        <f>F400='15.02.2022 Смета'!E403</f>
        <v>1</v>
      </c>
      <c r="AO400" t="b">
        <f>G400='15.02.2022 Смета'!F403</f>
        <v>1</v>
      </c>
      <c r="AP400" t="b">
        <f>H400='15.02.2022 Смета'!G403</f>
        <v>1</v>
      </c>
    </row>
    <row r="401" spans="1:42" ht="16.149999999999999" customHeight="1" x14ac:dyDescent="0.25">
      <c r="A401" s="108">
        <v>327</v>
      </c>
      <c r="B401" s="8" t="s">
        <v>229</v>
      </c>
      <c r="C401" s="21" t="s">
        <v>232</v>
      </c>
      <c r="D401" s="22" t="s">
        <v>652</v>
      </c>
      <c r="E401" s="21" t="s">
        <v>340</v>
      </c>
      <c r="F401" s="35">
        <v>44608</v>
      </c>
      <c r="G401" s="35">
        <v>44609</v>
      </c>
      <c r="H401" s="21" t="s">
        <v>331</v>
      </c>
      <c r="I401" s="22" t="s">
        <v>340</v>
      </c>
      <c r="J401" s="35">
        <v>44608</v>
      </c>
      <c r="K401" s="35">
        <v>44609</v>
      </c>
      <c r="L401" s="10"/>
      <c r="M401" s="10">
        <v>3400</v>
      </c>
      <c r="N401" s="10">
        <f t="shared" si="58"/>
        <v>0</v>
      </c>
      <c r="O401" s="10"/>
      <c r="P401" s="10">
        <v>2900</v>
      </c>
      <c r="Q401" s="10">
        <f t="shared" si="59"/>
        <v>0</v>
      </c>
      <c r="R401" s="10"/>
      <c r="S401" s="10">
        <v>2800</v>
      </c>
      <c r="T401" s="10">
        <f t="shared" si="60"/>
        <v>0</v>
      </c>
      <c r="U401" s="10">
        <v>10</v>
      </c>
      <c r="V401" s="10">
        <v>150</v>
      </c>
      <c r="W401" s="10">
        <f t="shared" si="63"/>
        <v>1500</v>
      </c>
      <c r="X401" s="10">
        <v>10</v>
      </c>
      <c r="Y401" s="10">
        <v>150</v>
      </c>
      <c r="Z401" s="10">
        <f t="shared" si="64"/>
        <v>1500</v>
      </c>
      <c r="AA401" s="10">
        <v>10</v>
      </c>
      <c r="AB401" s="10">
        <v>150</v>
      </c>
      <c r="AC401" s="10">
        <f t="shared" si="65"/>
        <v>1500</v>
      </c>
      <c r="AD401" s="11"/>
      <c r="AE401" s="26">
        <v>7</v>
      </c>
      <c r="AF401" s="7">
        <f t="shared" si="57"/>
        <v>0</v>
      </c>
      <c r="AG401" s="152">
        <v>1</v>
      </c>
      <c r="AH401" s="139">
        <f t="shared" si="66"/>
        <v>30</v>
      </c>
      <c r="AI401" s="139">
        <f t="shared" si="62"/>
        <v>4500</v>
      </c>
      <c r="AJ401" s="109">
        <f t="shared" si="67"/>
        <v>4500</v>
      </c>
      <c r="AM401" t="b">
        <f>D401='15.02.2022 Смета'!D404</f>
        <v>1</v>
      </c>
      <c r="AN401" t="b">
        <f>F401='15.02.2022 Смета'!E404</f>
        <v>1</v>
      </c>
      <c r="AO401" t="b">
        <f>G401='15.02.2022 Смета'!F404</f>
        <v>1</v>
      </c>
      <c r="AP401" t="b">
        <f>H401='15.02.2022 Смета'!G404</f>
        <v>1</v>
      </c>
    </row>
    <row r="402" spans="1:42" ht="27" customHeight="1" x14ac:dyDescent="0.25">
      <c r="A402" s="108">
        <v>328</v>
      </c>
      <c r="B402" s="8" t="s">
        <v>229</v>
      </c>
      <c r="C402" s="21" t="s">
        <v>232</v>
      </c>
      <c r="D402" s="22" t="s">
        <v>653</v>
      </c>
      <c r="E402" s="21" t="s">
        <v>747</v>
      </c>
      <c r="F402" s="35">
        <v>44692</v>
      </c>
      <c r="G402" s="35">
        <v>44693</v>
      </c>
      <c r="H402" s="21" t="s">
        <v>748</v>
      </c>
      <c r="I402" s="22" t="s">
        <v>747</v>
      </c>
      <c r="J402" s="35">
        <v>44692</v>
      </c>
      <c r="K402" s="35">
        <v>44693</v>
      </c>
      <c r="L402" s="10"/>
      <c r="M402" s="10">
        <v>3400</v>
      </c>
      <c r="N402" s="10">
        <f t="shared" si="58"/>
        <v>0</v>
      </c>
      <c r="O402" s="10"/>
      <c r="P402" s="10">
        <v>2900</v>
      </c>
      <c r="Q402" s="10">
        <f t="shared" si="59"/>
        <v>0</v>
      </c>
      <c r="R402" s="10"/>
      <c r="S402" s="10">
        <v>2800</v>
      </c>
      <c r="T402" s="10">
        <f t="shared" si="60"/>
        <v>0</v>
      </c>
      <c r="U402" s="10">
        <v>6</v>
      </c>
      <c r="V402" s="10">
        <v>150</v>
      </c>
      <c r="W402" s="10">
        <f t="shared" si="63"/>
        <v>900</v>
      </c>
      <c r="X402" s="10">
        <v>6</v>
      </c>
      <c r="Y402" s="10">
        <v>150</v>
      </c>
      <c r="Z402" s="10">
        <f t="shared" si="64"/>
        <v>900</v>
      </c>
      <c r="AA402" s="10">
        <v>6</v>
      </c>
      <c r="AB402" s="10">
        <v>150</v>
      </c>
      <c r="AC402" s="10">
        <f t="shared" si="65"/>
        <v>900</v>
      </c>
      <c r="AD402" s="11">
        <v>18</v>
      </c>
      <c r="AE402" s="26">
        <v>7</v>
      </c>
      <c r="AF402" s="7">
        <f t="shared" si="57"/>
        <v>126</v>
      </c>
      <c r="AG402" s="152">
        <v>1</v>
      </c>
      <c r="AH402" s="139">
        <f t="shared" si="66"/>
        <v>36</v>
      </c>
      <c r="AI402" s="139">
        <f t="shared" si="62"/>
        <v>2826</v>
      </c>
      <c r="AJ402" s="109">
        <f t="shared" si="67"/>
        <v>2826</v>
      </c>
      <c r="AM402" t="b">
        <f>D402='15.02.2022 Смета'!D405</f>
        <v>1</v>
      </c>
      <c r="AN402" t="b">
        <f>F402='15.02.2022 Смета'!E405</f>
        <v>1</v>
      </c>
      <c r="AO402" t="b">
        <f>G402='15.02.2022 Смета'!F405</f>
        <v>1</v>
      </c>
      <c r="AP402" t="b">
        <f>H402='15.02.2022 Смета'!G405</f>
        <v>1</v>
      </c>
    </row>
    <row r="403" spans="1:42" ht="16.149999999999999" customHeight="1" x14ac:dyDescent="0.25">
      <c r="A403" s="108">
        <v>329</v>
      </c>
      <c r="B403" s="8" t="s">
        <v>229</v>
      </c>
      <c r="C403" s="21" t="s">
        <v>232</v>
      </c>
      <c r="D403" s="22" t="s">
        <v>654</v>
      </c>
      <c r="E403" s="21" t="s">
        <v>340</v>
      </c>
      <c r="F403" s="35">
        <v>44692</v>
      </c>
      <c r="G403" s="35">
        <v>44693</v>
      </c>
      <c r="H403" s="21" t="s">
        <v>748</v>
      </c>
      <c r="I403" s="22" t="s">
        <v>300</v>
      </c>
      <c r="J403" s="35">
        <v>44692</v>
      </c>
      <c r="K403" s="35">
        <v>44693</v>
      </c>
      <c r="L403" s="10"/>
      <c r="M403" s="10">
        <v>3400</v>
      </c>
      <c r="N403" s="10">
        <f t="shared" si="58"/>
        <v>0</v>
      </c>
      <c r="O403" s="10"/>
      <c r="P403" s="10">
        <v>2900</v>
      </c>
      <c r="Q403" s="10">
        <f t="shared" si="59"/>
        <v>0</v>
      </c>
      <c r="R403" s="10"/>
      <c r="S403" s="10">
        <v>2800</v>
      </c>
      <c r="T403" s="10">
        <f t="shared" si="60"/>
        <v>0</v>
      </c>
      <c r="U403" s="10">
        <v>6</v>
      </c>
      <c r="V403" s="10">
        <v>150</v>
      </c>
      <c r="W403" s="10">
        <f t="shared" si="63"/>
        <v>900</v>
      </c>
      <c r="X403" s="10">
        <v>6</v>
      </c>
      <c r="Y403" s="10">
        <v>150</v>
      </c>
      <c r="Z403" s="10">
        <f t="shared" si="64"/>
        <v>900</v>
      </c>
      <c r="AA403" s="10">
        <v>6</v>
      </c>
      <c r="AB403" s="10">
        <v>150</v>
      </c>
      <c r="AC403" s="10">
        <f t="shared" si="65"/>
        <v>900</v>
      </c>
      <c r="AD403" s="11">
        <v>18</v>
      </c>
      <c r="AE403" s="26">
        <v>7</v>
      </c>
      <c r="AF403" s="7">
        <f t="shared" si="57"/>
        <v>126</v>
      </c>
      <c r="AG403" s="152">
        <v>1</v>
      </c>
      <c r="AH403" s="139">
        <f t="shared" si="66"/>
        <v>36</v>
      </c>
      <c r="AI403" s="139">
        <f t="shared" si="62"/>
        <v>2826</v>
      </c>
      <c r="AJ403" s="109">
        <f t="shared" si="67"/>
        <v>2826</v>
      </c>
      <c r="AM403" t="b">
        <f>D403='15.02.2022 Смета'!D406</f>
        <v>1</v>
      </c>
      <c r="AN403" t="b">
        <f>F403='15.02.2022 Смета'!E406</f>
        <v>1</v>
      </c>
      <c r="AO403" t="b">
        <f>G403='15.02.2022 Смета'!F406</f>
        <v>1</v>
      </c>
      <c r="AP403" t="b">
        <f>H403='15.02.2022 Смета'!G406</f>
        <v>1</v>
      </c>
    </row>
    <row r="404" spans="1:42" ht="16.149999999999999" customHeight="1" x14ac:dyDescent="0.25">
      <c r="A404" s="108">
        <v>330</v>
      </c>
      <c r="B404" s="8" t="s">
        <v>229</v>
      </c>
      <c r="C404" s="21" t="s">
        <v>232</v>
      </c>
      <c r="D404" s="22" t="s">
        <v>655</v>
      </c>
      <c r="E404" s="21" t="s">
        <v>340</v>
      </c>
      <c r="F404" s="35">
        <v>44698</v>
      </c>
      <c r="G404" s="35">
        <v>44699</v>
      </c>
      <c r="H404" s="21" t="s">
        <v>331</v>
      </c>
      <c r="I404" s="22" t="s">
        <v>300</v>
      </c>
      <c r="J404" s="35">
        <v>44698</v>
      </c>
      <c r="K404" s="35">
        <v>44699</v>
      </c>
      <c r="L404" s="10"/>
      <c r="M404" s="10">
        <v>3400</v>
      </c>
      <c r="N404" s="10">
        <f t="shared" si="58"/>
        <v>0</v>
      </c>
      <c r="O404" s="10"/>
      <c r="P404" s="10">
        <v>2900</v>
      </c>
      <c r="Q404" s="10">
        <f t="shared" si="59"/>
        <v>0</v>
      </c>
      <c r="R404" s="10"/>
      <c r="S404" s="10">
        <v>2800</v>
      </c>
      <c r="T404" s="10">
        <f t="shared" si="60"/>
        <v>0</v>
      </c>
      <c r="U404" s="10">
        <v>4</v>
      </c>
      <c r="V404" s="10">
        <v>150</v>
      </c>
      <c r="W404" s="10">
        <f t="shared" si="63"/>
        <v>600</v>
      </c>
      <c r="X404" s="10">
        <v>4</v>
      </c>
      <c r="Y404" s="10">
        <v>150</v>
      </c>
      <c r="Z404" s="10">
        <f t="shared" si="64"/>
        <v>600</v>
      </c>
      <c r="AA404" s="10">
        <v>4</v>
      </c>
      <c r="AB404" s="10">
        <v>150</v>
      </c>
      <c r="AC404" s="10">
        <f t="shared" si="65"/>
        <v>600</v>
      </c>
      <c r="AD404" s="11">
        <v>12</v>
      </c>
      <c r="AE404" s="26">
        <v>7</v>
      </c>
      <c r="AF404" s="7">
        <f t="shared" si="57"/>
        <v>84</v>
      </c>
      <c r="AG404" s="152">
        <v>1</v>
      </c>
      <c r="AH404" s="139">
        <f t="shared" si="66"/>
        <v>24</v>
      </c>
      <c r="AI404" s="139">
        <f t="shared" si="62"/>
        <v>1884</v>
      </c>
      <c r="AJ404" s="109">
        <f t="shared" si="67"/>
        <v>1884</v>
      </c>
      <c r="AM404" t="b">
        <f>D404='15.02.2022 Смета'!D407</f>
        <v>1</v>
      </c>
      <c r="AN404" t="b">
        <f>F404='15.02.2022 Смета'!E407</f>
        <v>1</v>
      </c>
      <c r="AO404" t="b">
        <f>G404='15.02.2022 Смета'!F407</f>
        <v>1</v>
      </c>
      <c r="AP404" t="b">
        <f>H404='15.02.2022 Смета'!G407</f>
        <v>1</v>
      </c>
    </row>
    <row r="405" spans="1:42" ht="16.149999999999999" customHeight="1" x14ac:dyDescent="0.25">
      <c r="A405" s="108">
        <v>331</v>
      </c>
      <c r="B405" s="8" t="s">
        <v>229</v>
      </c>
      <c r="C405" s="21" t="s">
        <v>232</v>
      </c>
      <c r="D405" s="22" t="s">
        <v>656</v>
      </c>
      <c r="E405" s="21" t="s">
        <v>340</v>
      </c>
      <c r="F405" s="35">
        <v>44698</v>
      </c>
      <c r="G405" s="35">
        <v>44699</v>
      </c>
      <c r="H405" s="21" t="s">
        <v>331</v>
      </c>
      <c r="I405" s="22" t="s">
        <v>300</v>
      </c>
      <c r="J405" s="35">
        <v>44698</v>
      </c>
      <c r="K405" s="35">
        <v>44699</v>
      </c>
      <c r="L405" s="10"/>
      <c r="M405" s="10">
        <v>3400</v>
      </c>
      <c r="N405" s="10">
        <f t="shared" si="58"/>
        <v>0</v>
      </c>
      <c r="O405" s="10"/>
      <c r="P405" s="10">
        <v>2900</v>
      </c>
      <c r="Q405" s="10">
        <f t="shared" si="59"/>
        <v>0</v>
      </c>
      <c r="R405" s="10"/>
      <c r="S405" s="10">
        <v>2800</v>
      </c>
      <c r="T405" s="10">
        <f t="shared" si="60"/>
        <v>0</v>
      </c>
      <c r="U405" s="10">
        <v>4</v>
      </c>
      <c r="V405" s="10">
        <v>150</v>
      </c>
      <c r="W405" s="10">
        <f t="shared" si="63"/>
        <v>600</v>
      </c>
      <c r="X405" s="10">
        <v>4</v>
      </c>
      <c r="Y405" s="10">
        <v>150</v>
      </c>
      <c r="Z405" s="10">
        <f t="shared" si="64"/>
        <v>600</v>
      </c>
      <c r="AA405" s="10">
        <v>4</v>
      </c>
      <c r="AB405" s="10">
        <v>150</v>
      </c>
      <c r="AC405" s="10">
        <f t="shared" si="65"/>
        <v>600</v>
      </c>
      <c r="AD405" s="11">
        <v>12</v>
      </c>
      <c r="AE405" s="26">
        <v>7</v>
      </c>
      <c r="AF405" s="7">
        <f t="shared" si="57"/>
        <v>84</v>
      </c>
      <c r="AG405" s="152">
        <v>1</v>
      </c>
      <c r="AH405" s="139">
        <f t="shared" si="66"/>
        <v>24</v>
      </c>
      <c r="AI405" s="139">
        <f t="shared" si="62"/>
        <v>1884</v>
      </c>
      <c r="AJ405" s="109">
        <f t="shared" si="67"/>
        <v>1884</v>
      </c>
      <c r="AM405" t="b">
        <f>D405='15.02.2022 Смета'!D408</f>
        <v>1</v>
      </c>
      <c r="AN405" t="b">
        <f>F405='15.02.2022 Смета'!E408</f>
        <v>1</v>
      </c>
      <c r="AO405" t="b">
        <f>G405='15.02.2022 Смета'!F408</f>
        <v>1</v>
      </c>
      <c r="AP405" t="b">
        <f>H405='15.02.2022 Смета'!G408</f>
        <v>1</v>
      </c>
    </row>
    <row r="406" spans="1:42" ht="27" customHeight="1" x14ac:dyDescent="0.25">
      <c r="A406" s="108">
        <v>332</v>
      </c>
      <c r="B406" s="8" t="s">
        <v>229</v>
      </c>
      <c r="C406" s="21" t="s">
        <v>232</v>
      </c>
      <c r="D406" s="22" t="s">
        <v>657</v>
      </c>
      <c r="E406" s="21" t="s">
        <v>340</v>
      </c>
      <c r="F406" s="35">
        <v>44799</v>
      </c>
      <c r="G406" s="35">
        <v>44804</v>
      </c>
      <c r="H406" s="21" t="s">
        <v>815</v>
      </c>
      <c r="I406" s="22" t="s">
        <v>300</v>
      </c>
      <c r="J406" s="35">
        <v>44799</v>
      </c>
      <c r="K406" s="35">
        <v>44804</v>
      </c>
      <c r="L406" s="10"/>
      <c r="M406" s="10">
        <v>3400</v>
      </c>
      <c r="N406" s="10">
        <f t="shared" si="58"/>
        <v>0</v>
      </c>
      <c r="O406" s="10"/>
      <c r="P406" s="10">
        <v>2900</v>
      </c>
      <c r="Q406" s="10">
        <f t="shared" si="59"/>
        <v>0</v>
      </c>
      <c r="R406" s="10"/>
      <c r="S406" s="10">
        <v>2800</v>
      </c>
      <c r="T406" s="10">
        <f t="shared" si="60"/>
        <v>0</v>
      </c>
      <c r="U406" s="10">
        <v>2</v>
      </c>
      <c r="V406" s="10">
        <v>150</v>
      </c>
      <c r="W406" s="10">
        <f t="shared" si="63"/>
        <v>300</v>
      </c>
      <c r="X406" s="10">
        <v>2</v>
      </c>
      <c r="Y406" s="10">
        <v>150</v>
      </c>
      <c r="Z406" s="10">
        <f t="shared" si="64"/>
        <v>300</v>
      </c>
      <c r="AA406" s="10">
        <v>2</v>
      </c>
      <c r="AB406" s="10">
        <v>150</v>
      </c>
      <c r="AC406" s="10">
        <f t="shared" si="65"/>
        <v>300</v>
      </c>
      <c r="AD406" s="11">
        <v>6</v>
      </c>
      <c r="AE406" s="26">
        <v>7</v>
      </c>
      <c r="AF406" s="7">
        <f t="shared" si="57"/>
        <v>42</v>
      </c>
      <c r="AG406" s="152">
        <v>1</v>
      </c>
      <c r="AH406" s="139">
        <f t="shared" si="66"/>
        <v>12</v>
      </c>
      <c r="AI406" s="139">
        <f t="shared" si="62"/>
        <v>942</v>
      </c>
      <c r="AJ406" s="109">
        <f t="shared" si="67"/>
        <v>942</v>
      </c>
      <c r="AM406" t="b">
        <f>D406='15.02.2022 Смета'!D409</f>
        <v>1</v>
      </c>
      <c r="AN406" t="b">
        <f>F406='15.02.2022 Смета'!E409</f>
        <v>1</v>
      </c>
      <c r="AO406" t="b">
        <f>G406='15.02.2022 Смета'!F409</f>
        <v>1</v>
      </c>
      <c r="AP406" t="b">
        <f>H406='15.02.2022 Смета'!G409</f>
        <v>1</v>
      </c>
    </row>
    <row r="407" spans="1:42" ht="27" customHeight="1" x14ac:dyDescent="0.25">
      <c r="A407" s="108">
        <v>333</v>
      </c>
      <c r="B407" s="8" t="s">
        <v>229</v>
      </c>
      <c r="C407" s="21" t="s">
        <v>232</v>
      </c>
      <c r="D407" s="22" t="s">
        <v>658</v>
      </c>
      <c r="E407" s="21" t="s">
        <v>340</v>
      </c>
      <c r="F407" s="35">
        <v>44804</v>
      </c>
      <c r="G407" s="35">
        <v>44810</v>
      </c>
      <c r="H407" s="21" t="s">
        <v>764</v>
      </c>
      <c r="I407" s="22" t="s">
        <v>300</v>
      </c>
      <c r="J407" s="35">
        <v>44804</v>
      </c>
      <c r="K407" s="35">
        <v>44810</v>
      </c>
      <c r="L407" s="10"/>
      <c r="M407" s="10">
        <v>3400</v>
      </c>
      <c r="N407" s="10">
        <f t="shared" si="58"/>
        <v>0</v>
      </c>
      <c r="O407" s="10"/>
      <c r="P407" s="10">
        <v>2900</v>
      </c>
      <c r="Q407" s="10">
        <f t="shared" si="59"/>
        <v>0</v>
      </c>
      <c r="R407" s="10"/>
      <c r="S407" s="10">
        <v>2800</v>
      </c>
      <c r="T407" s="10">
        <f t="shared" si="60"/>
        <v>0</v>
      </c>
      <c r="U407" s="10">
        <v>2</v>
      </c>
      <c r="V407" s="10">
        <v>150</v>
      </c>
      <c r="W407" s="10">
        <f t="shared" si="63"/>
        <v>300</v>
      </c>
      <c r="X407" s="10">
        <v>2</v>
      </c>
      <c r="Y407" s="10">
        <v>150</v>
      </c>
      <c r="Z407" s="10">
        <f t="shared" si="64"/>
        <v>300</v>
      </c>
      <c r="AA407" s="10">
        <v>2</v>
      </c>
      <c r="AB407" s="10">
        <v>150</v>
      </c>
      <c r="AC407" s="10">
        <f t="shared" si="65"/>
        <v>300</v>
      </c>
      <c r="AD407" s="66">
        <v>6</v>
      </c>
      <c r="AE407" s="7">
        <v>7</v>
      </c>
      <c r="AF407" s="7">
        <f t="shared" si="57"/>
        <v>42</v>
      </c>
      <c r="AG407" s="152">
        <v>1</v>
      </c>
      <c r="AH407" s="139">
        <f t="shared" si="66"/>
        <v>12</v>
      </c>
      <c r="AI407" s="139">
        <f t="shared" si="62"/>
        <v>942</v>
      </c>
      <c r="AJ407" s="109">
        <f t="shared" si="67"/>
        <v>942</v>
      </c>
      <c r="AM407" t="b">
        <f>D407='15.02.2022 Смета'!D410</f>
        <v>1</v>
      </c>
      <c r="AN407" t="b">
        <f>F407='15.02.2022 Смета'!E410</f>
        <v>1</v>
      </c>
      <c r="AO407" t="b">
        <f>G407='15.02.2022 Смета'!F410</f>
        <v>1</v>
      </c>
      <c r="AP407" t="b">
        <f>H407='15.02.2022 Смета'!G410</f>
        <v>1</v>
      </c>
    </row>
    <row r="408" spans="1:42" ht="16.899999999999999" customHeight="1" x14ac:dyDescent="0.25">
      <c r="A408" s="106"/>
      <c r="B408" s="96"/>
      <c r="C408" s="97"/>
      <c r="D408" s="179" t="s">
        <v>899</v>
      </c>
      <c r="E408" s="99"/>
      <c r="F408" s="99"/>
      <c r="G408" s="99"/>
      <c r="H408" s="99"/>
      <c r="I408" s="99"/>
      <c r="J408" s="99"/>
      <c r="K408" s="99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2"/>
      <c r="AE408" s="79"/>
      <c r="AF408" s="79"/>
      <c r="AG408" s="153"/>
      <c r="AH408" s="151"/>
      <c r="AI408" s="151"/>
      <c r="AJ408" s="164"/>
      <c r="AM408" t="b">
        <f>D408='15.02.2022 Смета'!D411</f>
        <v>1</v>
      </c>
      <c r="AN408" t="b">
        <f>F408='15.02.2022 Смета'!E411</f>
        <v>1</v>
      </c>
      <c r="AO408" t="b">
        <f>G408='15.02.2022 Смета'!F411</f>
        <v>1</v>
      </c>
      <c r="AP408" t="b">
        <f>H408='15.02.2022 Смета'!G411</f>
        <v>1</v>
      </c>
    </row>
    <row r="409" spans="1:42" ht="27" customHeight="1" x14ac:dyDescent="0.25">
      <c r="A409" s="108">
        <v>334</v>
      </c>
      <c r="B409" s="8" t="s">
        <v>226</v>
      </c>
      <c r="C409" s="21" t="s">
        <v>227</v>
      </c>
      <c r="D409" s="22" t="s">
        <v>659</v>
      </c>
      <c r="E409" s="21" t="s">
        <v>749</v>
      </c>
      <c r="F409" s="35">
        <v>44609</v>
      </c>
      <c r="G409" s="35">
        <v>44609</v>
      </c>
      <c r="H409" s="21" t="s">
        <v>331</v>
      </c>
      <c r="I409" s="22" t="s">
        <v>749</v>
      </c>
      <c r="J409" s="35">
        <v>44609</v>
      </c>
      <c r="K409" s="35">
        <v>44609</v>
      </c>
      <c r="L409" s="10"/>
      <c r="M409" s="10">
        <v>3400</v>
      </c>
      <c r="N409" s="10">
        <f t="shared" si="58"/>
        <v>0</v>
      </c>
      <c r="O409" s="10"/>
      <c r="P409" s="10">
        <v>2900</v>
      </c>
      <c r="Q409" s="10">
        <f t="shared" si="59"/>
        <v>0</v>
      </c>
      <c r="R409" s="10"/>
      <c r="S409" s="10">
        <v>2800</v>
      </c>
      <c r="T409" s="10">
        <f t="shared" si="60"/>
        <v>0</v>
      </c>
      <c r="U409" s="10">
        <v>10</v>
      </c>
      <c r="V409" s="10">
        <v>150</v>
      </c>
      <c r="W409" s="10">
        <f t="shared" si="63"/>
        <v>1500</v>
      </c>
      <c r="X409" s="10">
        <v>10</v>
      </c>
      <c r="Y409" s="10">
        <v>150</v>
      </c>
      <c r="Z409" s="10">
        <f t="shared" si="64"/>
        <v>1500</v>
      </c>
      <c r="AA409" s="10">
        <v>10</v>
      </c>
      <c r="AB409" s="10">
        <v>150</v>
      </c>
      <c r="AC409" s="10">
        <f t="shared" si="65"/>
        <v>1500</v>
      </c>
      <c r="AD409" s="11"/>
      <c r="AE409" s="26">
        <v>7</v>
      </c>
      <c r="AF409" s="7">
        <f t="shared" si="57"/>
        <v>0</v>
      </c>
      <c r="AG409" s="152">
        <v>1</v>
      </c>
      <c r="AH409" s="139">
        <f t="shared" si="66"/>
        <v>30</v>
      </c>
      <c r="AI409" s="139">
        <f t="shared" si="62"/>
        <v>4500</v>
      </c>
      <c r="AJ409" s="109">
        <f t="shared" si="67"/>
        <v>4500</v>
      </c>
      <c r="AM409" t="b">
        <f>D409='15.02.2022 Смета'!D412</f>
        <v>1</v>
      </c>
      <c r="AN409" t="b">
        <f>F409='15.02.2022 Смета'!E412</f>
        <v>1</v>
      </c>
      <c r="AO409" t="b">
        <f>G409='15.02.2022 Смета'!F412</f>
        <v>1</v>
      </c>
      <c r="AP409" t="b">
        <f>H409='15.02.2022 Смета'!G412</f>
        <v>1</v>
      </c>
    </row>
    <row r="410" spans="1:42" ht="27" customHeight="1" x14ac:dyDescent="0.25">
      <c r="A410" s="108">
        <v>335</v>
      </c>
      <c r="B410" s="8" t="s">
        <v>226</v>
      </c>
      <c r="C410" s="21" t="s">
        <v>227</v>
      </c>
      <c r="D410" s="22" t="s">
        <v>660</v>
      </c>
      <c r="E410" s="21" t="s">
        <v>340</v>
      </c>
      <c r="F410" s="35">
        <v>44647</v>
      </c>
      <c r="G410" s="35">
        <v>44647</v>
      </c>
      <c r="H410" s="21" t="s">
        <v>814</v>
      </c>
      <c r="I410" s="22" t="s">
        <v>340</v>
      </c>
      <c r="J410" s="35">
        <v>44647</v>
      </c>
      <c r="K410" s="35">
        <v>44647</v>
      </c>
      <c r="L410" s="10"/>
      <c r="M410" s="10">
        <v>3400</v>
      </c>
      <c r="N410" s="10">
        <f t="shared" si="58"/>
        <v>0</v>
      </c>
      <c r="O410" s="10"/>
      <c r="P410" s="10">
        <v>2900</v>
      </c>
      <c r="Q410" s="10">
        <f t="shared" si="59"/>
        <v>0</v>
      </c>
      <c r="R410" s="10"/>
      <c r="S410" s="10">
        <v>2800</v>
      </c>
      <c r="T410" s="10">
        <f t="shared" si="60"/>
        <v>0</v>
      </c>
      <c r="U410" s="10">
        <v>18</v>
      </c>
      <c r="V410" s="10">
        <v>150</v>
      </c>
      <c r="W410" s="10">
        <f t="shared" si="63"/>
        <v>2700</v>
      </c>
      <c r="X410" s="10">
        <v>18</v>
      </c>
      <c r="Y410" s="10">
        <v>150</v>
      </c>
      <c r="Z410" s="10">
        <f t="shared" si="64"/>
        <v>2700</v>
      </c>
      <c r="AA410" s="10">
        <v>36</v>
      </c>
      <c r="AB410" s="10">
        <v>150</v>
      </c>
      <c r="AC410" s="10">
        <f t="shared" si="65"/>
        <v>5400</v>
      </c>
      <c r="AD410" s="11"/>
      <c r="AE410" s="26">
        <v>7</v>
      </c>
      <c r="AF410" s="7">
        <f t="shared" si="57"/>
        <v>0</v>
      </c>
      <c r="AG410" s="152">
        <v>1</v>
      </c>
      <c r="AH410" s="139">
        <f t="shared" si="66"/>
        <v>72</v>
      </c>
      <c r="AI410" s="139">
        <f t="shared" si="62"/>
        <v>10800</v>
      </c>
      <c r="AJ410" s="109">
        <f t="shared" si="67"/>
        <v>10800</v>
      </c>
      <c r="AM410" t="b">
        <f>D410='15.02.2022 Смета'!D413</f>
        <v>1</v>
      </c>
      <c r="AN410" t="b">
        <f>F410='15.02.2022 Смета'!E413</f>
        <v>1</v>
      </c>
      <c r="AO410" t="b">
        <f>G410='15.02.2022 Смета'!F413</f>
        <v>1</v>
      </c>
      <c r="AP410" t="b">
        <f>H410='15.02.2022 Смета'!G413</f>
        <v>1</v>
      </c>
    </row>
    <row r="411" spans="1:42" ht="16.149999999999999" customHeight="1" x14ac:dyDescent="0.25">
      <c r="A411" s="108">
        <v>336</v>
      </c>
      <c r="B411" s="8" t="s">
        <v>226</v>
      </c>
      <c r="C411" s="21" t="s">
        <v>227</v>
      </c>
      <c r="D411" s="22" t="s">
        <v>650</v>
      </c>
      <c r="E411" s="21" t="s">
        <v>340</v>
      </c>
      <c r="F411" s="35">
        <v>44693</v>
      </c>
      <c r="G411" s="35">
        <v>44693</v>
      </c>
      <c r="H411" s="21" t="s">
        <v>748</v>
      </c>
      <c r="I411" s="22" t="s">
        <v>300</v>
      </c>
      <c r="J411" s="35">
        <v>44693</v>
      </c>
      <c r="K411" s="35">
        <v>44693</v>
      </c>
      <c r="L411" s="10"/>
      <c r="M411" s="10">
        <v>3400</v>
      </c>
      <c r="N411" s="10">
        <f t="shared" si="58"/>
        <v>0</v>
      </c>
      <c r="O411" s="10"/>
      <c r="P411" s="10">
        <v>2900</v>
      </c>
      <c r="Q411" s="10">
        <f t="shared" si="59"/>
        <v>0</v>
      </c>
      <c r="R411" s="10"/>
      <c r="S411" s="10">
        <v>2800</v>
      </c>
      <c r="T411" s="10">
        <f t="shared" si="60"/>
        <v>0</v>
      </c>
      <c r="U411" s="10">
        <v>6</v>
      </c>
      <c r="V411" s="10">
        <v>150</v>
      </c>
      <c r="W411" s="10">
        <f t="shared" si="63"/>
        <v>900</v>
      </c>
      <c r="X411" s="10">
        <v>6</v>
      </c>
      <c r="Y411" s="10">
        <v>150</v>
      </c>
      <c r="Z411" s="10">
        <f t="shared" si="64"/>
        <v>900</v>
      </c>
      <c r="AA411" s="10">
        <v>6</v>
      </c>
      <c r="AB411" s="10">
        <v>150</v>
      </c>
      <c r="AC411" s="10">
        <f t="shared" si="65"/>
        <v>900</v>
      </c>
      <c r="AD411" s="11">
        <v>18</v>
      </c>
      <c r="AE411" s="26">
        <v>7</v>
      </c>
      <c r="AF411" s="7">
        <f t="shared" si="57"/>
        <v>126</v>
      </c>
      <c r="AG411" s="152">
        <v>1</v>
      </c>
      <c r="AH411" s="139">
        <f t="shared" si="66"/>
        <v>36</v>
      </c>
      <c r="AI411" s="139">
        <f t="shared" si="62"/>
        <v>2826</v>
      </c>
      <c r="AJ411" s="109">
        <f t="shared" si="67"/>
        <v>2826</v>
      </c>
      <c r="AM411" t="b">
        <f>D411='15.02.2022 Смета'!D414</f>
        <v>1</v>
      </c>
      <c r="AN411" t="b">
        <f>F411='15.02.2022 Смета'!E414</f>
        <v>1</v>
      </c>
      <c r="AO411" t="b">
        <f>G411='15.02.2022 Смета'!F414</f>
        <v>1</v>
      </c>
      <c r="AP411" t="b">
        <f>H411='15.02.2022 Смета'!G414</f>
        <v>0</v>
      </c>
    </row>
    <row r="412" spans="1:42" ht="16.149999999999999" customHeight="1" x14ac:dyDescent="0.25">
      <c r="A412" s="108">
        <v>337</v>
      </c>
      <c r="B412" s="8" t="s">
        <v>226</v>
      </c>
      <c r="C412" s="21" t="s">
        <v>227</v>
      </c>
      <c r="D412" s="22" t="s">
        <v>651</v>
      </c>
      <c r="E412" s="21" t="s">
        <v>340</v>
      </c>
      <c r="F412" s="35">
        <v>44699</v>
      </c>
      <c r="G412" s="35">
        <v>44699</v>
      </c>
      <c r="H412" s="21" t="s">
        <v>331</v>
      </c>
      <c r="I412" s="22" t="s">
        <v>300</v>
      </c>
      <c r="J412" s="35">
        <v>44699</v>
      </c>
      <c r="K412" s="35">
        <v>44699</v>
      </c>
      <c r="L412" s="10"/>
      <c r="M412" s="10">
        <v>3400</v>
      </c>
      <c r="N412" s="10">
        <f t="shared" si="58"/>
        <v>0</v>
      </c>
      <c r="O412" s="10"/>
      <c r="P412" s="10">
        <v>2900</v>
      </c>
      <c r="Q412" s="10">
        <f t="shared" si="59"/>
        <v>0</v>
      </c>
      <c r="R412" s="10"/>
      <c r="S412" s="10">
        <v>2800</v>
      </c>
      <c r="T412" s="10">
        <f t="shared" si="60"/>
        <v>0</v>
      </c>
      <c r="U412" s="10">
        <v>6</v>
      </c>
      <c r="V412" s="10">
        <v>150</v>
      </c>
      <c r="W412" s="10">
        <f t="shared" si="63"/>
        <v>900</v>
      </c>
      <c r="X412" s="10">
        <v>6</v>
      </c>
      <c r="Y412" s="10">
        <v>150</v>
      </c>
      <c r="Z412" s="10">
        <f t="shared" si="64"/>
        <v>900</v>
      </c>
      <c r="AA412" s="10">
        <v>6</v>
      </c>
      <c r="AB412" s="10">
        <v>150</v>
      </c>
      <c r="AC412" s="10">
        <f t="shared" si="65"/>
        <v>900</v>
      </c>
      <c r="AD412" s="11">
        <v>18</v>
      </c>
      <c r="AE412" s="26">
        <v>7</v>
      </c>
      <c r="AF412" s="7">
        <f t="shared" si="57"/>
        <v>126</v>
      </c>
      <c r="AG412" s="152">
        <v>1</v>
      </c>
      <c r="AH412" s="139">
        <f t="shared" si="66"/>
        <v>36</v>
      </c>
      <c r="AI412" s="139">
        <f t="shared" si="62"/>
        <v>2826</v>
      </c>
      <c r="AJ412" s="109">
        <f t="shared" si="67"/>
        <v>2826</v>
      </c>
      <c r="AM412" t="b">
        <f>D412='15.02.2022 Смета'!D415</f>
        <v>1</v>
      </c>
      <c r="AN412" t="b">
        <f>F412='15.02.2022 Смета'!E415</f>
        <v>1</v>
      </c>
      <c r="AO412" t="b">
        <f>G412='15.02.2022 Смета'!F415</f>
        <v>1</v>
      </c>
      <c r="AP412" t="b">
        <f>H412='15.02.2022 Смета'!G415</f>
        <v>1</v>
      </c>
    </row>
    <row r="413" spans="1:42" ht="15" customHeight="1" x14ac:dyDescent="0.25">
      <c r="A413" s="106"/>
      <c r="B413" s="96"/>
      <c r="C413" s="97"/>
      <c r="D413" s="179" t="s">
        <v>929</v>
      </c>
      <c r="E413" s="99"/>
      <c r="F413" s="99"/>
      <c r="G413" s="99"/>
      <c r="H413" s="99"/>
      <c r="I413" s="99"/>
      <c r="J413" s="99"/>
      <c r="K413" s="99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2"/>
      <c r="AE413" s="79"/>
      <c r="AF413" s="79"/>
      <c r="AG413" s="153"/>
      <c r="AH413" s="151"/>
      <c r="AI413" s="151"/>
      <c r="AJ413" s="164"/>
      <c r="AM413" t="b">
        <f>D413='15.02.2022 Смета'!D416</f>
        <v>1</v>
      </c>
      <c r="AN413" t="b">
        <f>F413='15.02.2022 Смета'!E416</f>
        <v>1</v>
      </c>
      <c r="AO413" t="b">
        <f>G413='15.02.2022 Смета'!F416</f>
        <v>1</v>
      </c>
      <c r="AP413" t="b">
        <f>H413='15.02.2022 Смета'!G416</f>
        <v>1</v>
      </c>
    </row>
    <row r="414" spans="1:42" ht="16.149999999999999" customHeight="1" x14ac:dyDescent="0.25">
      <c r="A414" s="108">
        <v>338</v>
      </c>
      <c r="B414" s="8" t="s">
        <v>229</v>
      </c>
      <c r="C414" s="21" t="s">
        <v>228</v>
      </c>
      <c r="D414" s="22" t="s">
        <v>659</v>
      </c>
      <c r="E414" s="21" t="s">
        <v>340</v>
      </c>
      <c r="F414" s="35">
        <v>44608</v>
      </c>
      <c r="G414" s="35">
        <v>44609</v>
      </c>
      <c r="H414" s="21" t="s">
        <v>331</v>
      </c>
      <c r="I414" s="22" t="s">
        <v>340</v>
      </c>
      <c r="J414" s="35">
        <v>44608</v>
      </c>
      <c r="K414" s="35">
        <v>44609</v>
      </c>
      <c r="L414" s="10"/>
      <c r="M414" s="10">
        <v>3400</v>
      </c>
      <c r="N414" s="10">
        <f t="shared" si="58"/>
        <v>0</v>
      </c>
      <c r="O414" s="10"/>
      <c r="P414" s="10">
        <v>2900</v>
      </c>
      <c r="Q414" s="10">
        <f t="shared" si="59"/>
        <v>0</v>
      </c>
      <c r="R414" s="10"/>
      <c r="S414" s="10">
        <v>2800</v>
      </c>
      <c r="T414" s="10">
        <f t="shared" si="60"/>
        <v>0</v>
      </c>
      <c r="U414" s="10">
        <v>10</v>
      </c>
      <c r="V414" s="10">
        <v>150</v>
      </c>
      <c r="W414" s="10">
        <f t="shared" si="63"/>
        <v>1500</v>
      </c>
      <c r="X414" s="10">
        <v>10</v>
      </c>
      <c r="Y414" s="10">
        <v>150</v>
      </c>
      <c r="Z414" s="10">
        <f t="shared" si="64"/>
        <v>1500</v>
      </c>
      <c r="AA414" s="10">
        <v>10</v>
      </c>
      <c r="AB414" s="10">
        <v>150</v>
      </c>
      <c r="AC414" s="10">
        <f t="shared" si="65"/>
        <v>1500</v>
      </c>
      <c r="AD414" s="11"/>
      <c r="AE414" s="26">
        <v>7</v>
      </c>
      <c r="AF414" s="7">
        <f t="shared" si="57"/>
        <v>0</v>
      </c>
      <c r="AG414" s="152">
        <v>1</v>
      </c>
      <c r="AH414" s="139">
        <f t="shared" si="66"/>
        <v>30</v>
      </c>
      <c r="AI414" s="139">
        <f t="shared" si="62"/>
        <v>4500</v>
      </c>
      <c r="AJ414" s="109">
        <f t="shared" si="67"/>
        <v>4500</v>
      </c>
      <c r="AM414" t="b">
        <f>D414='15.02.2022 Смета'!D417</f>
        <v>1</v>
      </c>
      <c r="AN414" t="b">
        <f>F414='15.02.2022 Смета'!E417</f>
        <v>1</v>
      </c>
      <c r="AO414" t="b">
        <f>G414='15.02.2022 Смета'!F417</f>
        <v>1</v>
      </c>
      <c r="AP414" t="b">
        <f>H414='15.02.2022 Смета'!G417</f>
        <v>1</v>
      </c>
    </row>
    <row r="415" spans="1:42" ht="27" customHeight="1" x14ac:dyDescent="0.25">
      <c r="A415" s="108">
        <v>339</v>
      </c>
      <c r="B415" s="8" t="s">
        <v>229</v>
      </c>
      <c r="C415" s="21" t="s">
        <v>228</v>
      </c>
      <c r="D415" s="22" t="s">
        <v>661</v>
      </c>
      <c r="E415" s="21" t="s">
        <v>340</v>
      </c>
      <c r="F415" s="35">
        <v>44647</v>
      </c>
      <c r="G415" s="35">
        <v>44647</v>
      </c>
      <c r="H415" s="21" t="s">
        <v>814</v>
      </c>
      <c r="I415" s="22" t="s">
        <v>340</v>
      </c>
      <c r="J415" s="35">
        <v>44647</v>
      </c>
      <c r="K415" s="35">
        <v>44647</v>
      </c>
      <c r="L415" s="10"/>
      <c r="M415" s="10">
        <v>3400</v>
      </c>
      <c r="N415" s="10">
        <f t="shared" si="58"/>
        <v>0</v>
      </c>
      <c r="O415" s="10"/>
      <c r="P415" s="10">
        <v>2900</v>
      </c>
      <c r="Q415" s="10">
        <f t="shared" si="59"/>
        <v>0</v>
      </c>
      <c r="R415" s="10"/>
      <c r="S415" s="10">
        <v>2800</v>
      </c>
      <c r="T415" s="10">
        <f t="shared" si="60"/>
        <v>0</v>
      </c>
      <c r="U415" s="10">
        <v>10</v>
      </c>
      <c r="V415" s="10">
        <v>150</v>
      </c>
      <c r="W415" s="10">
        <f t="shared" si="63"/>
        <v>1500</v>
      </c>
      <c r="X415" s="10">
        <v>10</v>
      </c>
      <c r="Y415" s="10">
        <v>150</v>
      </c>
      <c r="Z415" s="10">
        <f t="shared" si="64"/>
        <v>1500</v>
      </c>
      <c r="AA415" s="10">
        <v>20</v>
      </c>
      <c r="AB415" s="10">
        <v>150</v>
      </c>
      <c r="AC415" s="10">
        <f t="shared" si="65"/>
        <v>3000</v>
      </c>
      <c r="AD415" s="11"/>
      <c r="AE415" s="26">
        <v>7</v>
      </c>
      <c r="AF415" s="7">
        <f t="shared" si="57"/>
        <v>0</v>
      </c>
      <c r="AG415" s="152">
        <v>1</v>
      </c>
      <c r="AH415" s="139">
        <f t="shared" si="66"/>
        <v>40</v>
      </c>
      <c r="AI415" s="139">
        <f t="shared" si="62"/>
        <v>6000</v>
      </c>
      <c r="AJ415" s="109">
        <f t="shared" si="67"/>
        <v>6000</v>
      </c>
      <c r="AM415" t="b">
        <f>D415='15.02.2022 Смета'!D418</f>
        <v>1</v>
      </c>
      <c r="AN415" t="b">
        <f>F415='15.02.2022 Смета'!E418</f>
        <v>1</v>
      </c>
      <c r="AO415" t="b">
        <f>G415='15.02.2022 Смета'!F418</f>
        <v>1</v>
      </c>
      <c r="AP415" t="b">
        <f>H415='15.02.2022 Смета'!G418</f>
        <v>1</v>
      </c>
    </row>
    <row r="416" spans="1:42" ht="16.149999999999999" customHeight="1" x14ac:dyDescent="0.25">
      <c r="A416" s="108">
        <v>340</v>
      </c>
      <c r="B416" s="8" t="s">
        <v>229</v>
      </c>
      <c r="C416" s="21" t="s">
        <v>228</v>
      </c>
      <c r="D416" s="22" t="s">
        <v>662</v>
      </c>
      <c r="E416" s="21" t="s">
        <v>1054</v>
      </c>
      <c r="F416" s="35">
        <v>44692</v>
      </c>
      <c r="G416" s="35">
        <v>44693</v>
      </c>
      <c r="H416" s="21" t="s">
        <v>748</v>
      </c>
      <c r="I416" s="22" t="s">
        <v>431</v>
      </c>
      <c r="J416" s="35">
        <v>44692</v>
      </c>
      <c r="K416" s="35">
        <v>44693</v>
      </c>
      <c r="L416" s="10"/>
      <c r="M416" s="10">
        <v>3400</v>
      </c>
      <c r="N416" s="10">
        <f t="shared" si="58"/>
        <v>0</v>
      </c>
      <c r="O416" s="10"/>
      <c r="P416" s="10">
        <v>2900</v>
      </c>
      <c r="Q416" s="10">
        <f t="shared" si="59"/>
        <v>0</v>
      </c>
      <c r="R416" s="10"/>
      <c r="S416" s="10">
        <v>2800</v>
      </c>
      <c r="T416" s="10">
        <f t="shared" si="60"/>
        <v>0</v>
      </c>
      <c r="U416" s="10">
        <v>6</v>
      </c>
      <c r="V416" s="10">
        <v>150</v>
      </c>
      <c r="W416" s="10">
        <f t="shared" si="63"/>
        <v>900</v>
      </c>
      <c r="X416" s="10">
        <v>6</v>
      </c>
      <c r="Y416" s="10">
        <v>150</v>
      </c>
      <c r="Z416" s="10">
        <f t="shared" si="64"/>
        <v>900</v>
      </c>
      <c r="AA416" s="10">
        <v>6</v>
      </c>
      <c r="AB416" s="10">
        <v>150</v>
      </c>
      <c r="AC416" s="10">
        <f t="shared" si="65"/>
        <v>900</v>
      </c>
      <c r="AD416" s="11">
        <v>18</v>
      </c>
      <c r="AE416" s="26">
        <v>7</v>
      </c>
      <c r="AF416" s="7">
        <f t="shared" si="57"/>
        <v>126</v>
      </c>
      <c r="AG416" s="152">
        <v>1</v>
      </c>
      <c r="AH416" s="139">
        <f t="shared" si="66"/>
        <v>36</v>
      </c>
      <c r="AI416" s="139">
        <f t="shared" si="62"/>
        <v>2826</v>
      </c>
      <c r="AJ416" s="109">
        <f t="shared" si="67"/>
        <v>2826</v>
      </c>
      <c r="AM416" t="b">
        <f>D416='15.02.2022 Смета'!D419</f>
        <v>1</v>
      </c>
      <c r="AN416" t="b">
        <f>F416='15.02.2022 Смета'!E419</f>
        <v>1</v>
      </c>
      <c r="AO416" t="b">
        <f>G416='15.02.2022 Смета'!F419</f>
        <v>1</v>
      </c>
      <c r="AP416" t="b">
        <f>H416='15.02.2022 Смета'!G419</f>
        <v>1</v>
      </c>
    </row>
    <row r="417" spans="1:42" ht="16.149999999999999" customHeight="1" x14ac:dyDescent="0.25">
      <c r="A417" s="108">
        <v>341</v>
      </c>
      <c r="B417" s="8" t="s">
        <v>229</v>
      </c>
      <c r="C417" s="21" t="s">
        <v>228</v>
      </c>
      <c r="D417" s="22" t="s">
        <v>650</v>
      </c>
      <c r="E417" s="21" t="s">
        <v>340</v>
      </c>
      <c r="F417" s="35">
        <v>44692</v>
      </c>
      <c r="G417" s="35">
        <v>44693</v>
      </c>
      <c r="H417" s="21" t="s">
        <v>748</v>
      </c>
      <c r="I417" s="22" t="s">
        <v>300</v>
      </c>
      <c r="J417" s="35">
        <v>44692</v>
      </c>
      <c r="K417" s="35">
        <v>44693</v>
      </c>
      <c r="L417" s="10"/>
      <c r="M417" s="10">
        <v>3400</v>
      </c>
      <c r="N417" s="10">
        <f t="shared" si="58"/>
        <v>0</v>
      </c>
      <c r="O417" s="10"/>
      <c r="P417" s="10">
        <v>2900</v>
      </c>
      <c r="Q417" s="10">
        <f t="shared" si="59"/>
        <v>0</v>
      </c>
      <c r="R417" s="10"/>
      <c r="S417" s="10">
        <v>2800</v>
      </c>
      <c r="T417" s="10">
        <f t="shared" si="60"/>
        <v>0</v>
      </c>
      <c r="U417" s="10">
        <v>6</v>
      </c>
      <c r="V417" s="10">
        <v>150</v>
      </c>
      <c r="W417" s="10">
        <f t="shared" si="63"/>
        <v>900</v>
      </c>
      <c r="X417" s="10">
        <v>6</v>
      </c>
      <c r="Y417" s="10">
        <v>150</v>
      </c>
      <c r="Z417" s="10">
        <f t="shared" si="64"/>
        <v>900</v>
      </c>
      <c r="AA417" s="10">
        <v>6</v>
      </c>
      <c r="AB417" s="10">
        <v>150</v>
      </c>
      <c r="AC417" s="10">
        <f t="shared" si="65"/>
        <v>900</v>
      </c>
      <c r="AD417" s="11">
        <v>18</v>
      </c>
      <c r="AE417" s="26">
        <v>7</v>
      </c>
      <c r="AF417" s="7">
        <f t="shared" si="57"/>
        <v>126</v>
      </c>
      <c r="AG417" s="152">
        <v>1</v>
      </c>
      <c r="AH417" s="139">
        <f t="shared" si="66"/>
        <v>36</v>
      </c>
      <c r="AI417" s="139">
        <f t="shared" si="62"/>
        <v>2826</v>
      </c>
      <c r="AJ417" s="109">
        <f t="shared" si="67"/>
        <v>2826</v>
      </c>
      <c r="AM417" t="b">
        <f>D417='15.02.2022 Смета'!D420</f>
        <v>1</v>
      </c>
      <c r="AN417" t="b">
        <f>F417='15.02.2022 Смета'!E420</f>
        <v>1</v>
      </c>
      <c r="AO417" t="b">
        <f>G417='15.02.2022 Смета'!F420</f>
        <v>1</v>
      </c>
      <c r="AP417" t="b">
        <f>H417='15.02.2022 Смета'!G420</f>
        <v>1</v>
      </c>
    </row>
    <row r="418" spans="1:42" ht="16.149999999999999" customHeight="1" x14ac:dyDescent="0.25">
      <c r="A418" s="108">
        <v>342</v>
      </c>
      <c r="B418" s="8" t="s">
        <v>229</v>
      </c>
      <c r="C418" s="21" t="s">
        <v>228</v>
      </c>
      <c r="D418" s="22" t="s">
        <v>663</v>
      </c>
      <c r="E418" s="21" t="s">
        <v>1054</v>
      </c>
      <c r="F418" s="35">
        <v>44698</v>
      </c>
      <c r="G418" s="35">
        <v>44699</v>
      </c>
      <c r="H418" s="21" t="s">
        <v>331</v>
      </c>
      <c r="I418" s="22" t="s">
        <v>431</v>
      </c>
      <c r="J418" s="35">
        <v>44698</v>
      </c>
      <c r="K418" s="35">
        <v>44699</v>
      </c>
      <c r="L418" s="10"/>
      <c r="M418" s="10">
        <v>3400</v>
      </c>
      <c r="N418" s="10">
        <f t="shared" si="58"/>
        <v>0</v>
      </c>
      <c r="O418" s="10"/>
      <c r="P418" s="10">
        <v>2900</v>
      </c>
      <c r="Q418" s="10">
        <f t="shared" si="59"/>
        <v>0</v>
      </c>
      <c r="R418" s="10"/>
      <c r="S418" s="10">
        <v>2800</v>
      </c>
      <c r="T418" s="10">
        <f t="shared" si="60"/>
        <v>0</v>
      </c>
      <c r="U418" s="10">
        <v>6</v>
      </c>
      <c r="V418" s="10">
        <v>150</v>
      </c>
      <c r="W418" s="10">
        <f t="shared" si="63"/>
        <v>900</v>
      </c>
      <c r="X418" s="10">
        <v>6</v>
      </c>
      <c r="Y418" s="10">
        <v>150</v>
      </c>
      <c r="Z418" s="10">
        <f t="shared" si="64"/>
        <v>900</v>
      </c>
      <c r="AA418" s="10">
        <v>6</v>
      </c>
      <c r="AB418" s="10">
        <v>150</v>
      </c>
      <c r="AC418" s="10">
        <f t="shared" si="65"/>
        <v>900</v>
      </c>
      <c r="AD418" s="11">
        <v>18</v>
      </c>
      <c r="AE418" s="26">
        <v>7</v>
      </c>
      <c r="AF418" s="7">
        <f t="shared" si="57"/>
        <v>126</v>
      </c>
      <c r="AG418" s="152">
        <v>1</v>
      </c>
      <c r="AH418" s="139">
        <f t="shared" si="66"/>
        <v>36</v>
      </c>
      <c r="AI418" s="139">
        <f t="shared" si="62"/>
        <v>2826</v>
      </c>
      <c r="AJ418" s="109">
        <f t="shared" si="67"/>
        <v>2826</v>
      </c>
      <c r="AM418" t="b">
        <f>D418='15.02.2022 Смета'!D421</f>
        <v>1</v>
      </c>
      <c r="AN418" t="b">
        <f>F418='15.02.2022 Смета'!E421</f>
        <v>1</v>
      </c>
      <c r="AO418" t="b">
        <f>G418='15.02.2022 Смета'!F421</f>
        <v>1</v>
      </c>
      <c r="AP418" t="b">
        <f>H418='15.02.2022 Смета'!G421</f>
        <v>1</v>
      </c>
    </row>
    <row r="419" spans="1:42" ht="27" customHeight="1" x14ac:dyDescent="0.25">
      <c r="A419" s="108">
        <v>343</v>
      </c>
      <c r="B419" s="8" t="s">
        <v>229</v>
      </c>
      <c r="C419" s="21" t="s">
        <v>228</v>
      </c>
      <c r="D419" s="22" t="s">
        <v>233</v>
      </c>
      <c r="E419" s="21" t="s">
        <v>340</v>
      </c>
      <c r="F419" s="35">
        <v>44698</v>
      </c>
      <c r="G419" s="35">
        <v>44699</v>
      </c>
      <c r="H419" s="21" t="s">
        <v>331</v>
      </c>
      <c r="I419" s="22" t="s">
        <v>300</v>
      </c>
      <c r="J419" s="35">
        <v>44698</v>
      </c>
      <c r="K419" s="35">
        <v>44699</v>
      </c>
      <c r="L419" s="10"/>
      <c r="M419" s="10">
        <v>3400</v>
      </c>
      <c r="N419" s="10">
        <f t="shared" si="58"/>
        <v>0</v>
      </c>
      <c r="O419" s="10"/>
      <c r="P419" s="10">
        <v>2900</v>
      </c>
      <c r="Q419" s="10">
        <f t="shared" si="59"/>
        <v>0</v>
      </c>
      <c r="R419" s="10"/>
      <c r="S419" s="10">
        <v>2800</v>
      </c>
      <c r="T419" s="10">
        <f t="shared" si="60"/>
        <v>0</v>
      </c>
      <c r="U419" s="10">
        <v>6</v>
      </c>
      <c r="V419" s="10">
        <v>150</v>
      </c>
      <c r="W419" s="10">
        <f t="shared" si="63"/>
        <v>900</v>
      </c>
      <c r="X419" s="10">
        <v>6</v>
      </c>
      <c r="Y419" s="10">
        <v>150</v>
      </c>
      <c r="Z419" s="10">
        <f t="shared" si="64"/>
        <v>900</v>
      </c>
      <c r="AA419" s="10">
        <v>6</v>
      </c>
      <c r="AB419" s="10">
        <v>150</v>
      </c>
      <c r="AC419" s="10">
        <f t="shared" si="65"/>
        <v>900</v>
      </c>
      <c r="AD419" s="11">
        <v>18</v>
      </c>
      <c r="AE419" s="26">
        <v>7</v>
      </c>
      <c r="AF419" s="7">
        <f t="shared" si="57"/>
        <v>126</v>
      </c>
      <c r="AG419" s="152">
        <v>1</v>
      </c>
      <c r="AH419" s="139">
        <f t="shared" si="66"/>
        <v>36</v>
      </c>
      <c r="AI419" s="139">
        <f t="shared" si="62"/>
        <v>2826</v>
      </c>
      <c r="AJ419" s="109">
        <f t="shared" si="67"/>
        <v>2826</v>
      </c>
      <c r="AM419" t="b">
        <f>D419='15.02.2022 Смета'!D422</f>
        <v>1</v>
      </c>
      <c r="AN419" t="b">
        <f>F419='15.02.2022 Смета'!E422</f>
        <v>1</v>
      </c>
      <c r="AO419" t="b">
        <f>G419='15.02.2022 Смета'!F422</f>
        <v>1</v>
      </c>
      <c r="AP419" t="b">
        <f>H419='15.02.2022 Смета'!G422</f>
        <v>1</v>
      </c>
    </row>
    <row r="420" spans="1:42" ht="16.899999999999999" customHeight="1" x14ac:dyDescent="0.25">
      <c r="A420" s="106"/>
      <c r="B420" s="96"/>
      <c r="C420" s="97"/>
      <c r="D420" s="179" t="s">
        <v>901</v>
      </c>
      <c r="E420" s="99"/>
      <c r="F420" s="99"/>
      <c r="G420" s="99"/>
      <c r="H420" s="99"/>
      <c r="I420" s="99"/>
      <c r="J420" s="99"/>
      <c r="K420" s="99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2"/>
      <c r="AE420" s="79"/>
      <c r="AF420" s="79"/>
      <c r="AG420" s="153"/>
      <c r="AH420" s="151"/>
      <c r="AI420" s="151"/>
      <c r="AJ420" s="164"/>
      <c r="AM420" t="b">
        <f>D420='15.02.2022 Смета'!D423</f>
        <v>1</v>
      </c>
      <c r="AN420" t="b">
        <f>F420='15.02.2022 Смета'!E423</f>
        <v>1</v>
      </c>
      <c r="AO420" t="b">
        <f>G420='15.02.2022 Смета'!F423</f>
        <v>1</v>
      </c>
      <c r="AP420" t="b">
        <f>H420='15.02.2022 Смета'!G423</f>
        <v>1</v>
      </c>
    </row>
    <row r="421" spans="1:42" ht="40.15" customHeight="1" x14ac:dyDescent="0.25">
      <c r="A421" s="108">
        <v>344</v>
      </c>
      <c r="B421" s="8" t="s">
        <v>195</v>
      </c>
      <c r="C421" s="21" t="s">
        <v>159</v>
      </c>
      <c r="D421" s="22" t="s">
        <v>174</v>
      </c>
      <c r="E421" s="21" t="s">
        <v>499</v>
      </c>
      <c r="F421" s="35">
        <v>44606</v>
      </c>
      <c r="G421" s="35">
        <v>44610</v>
      </c>
      <c r="H421" s="21" t="s">
        <v>816</v>
      </c>
      <c r="I421" s="22" t="s">
        <v>499</v>
      </c>
      <c r="J421" s="35">
        <v>44606</v>
      </c>
      <c r="K421" s="35">
        <v>44610</v>
      </c>
      <c r="L421" s="10"/>
      <c r="M421" s="10">
        <v>3400</v>
      </c>
      <c r="N421" s="10">
        <f t="shared" si="58"/>
        <v>0</v>
      </c>
      <c r="O421" s="10"/>
      <c r="P421" s="10">
        <v>2900</v>
      </c>
      <c r="Q421" s="10">
        <f t="shared" si="59"/>
        <v>0</v>
      </c>
      <c r="R421" s="10"/>
      <c r="S421" s="10">
        <v>2800</v>
      </c>
      <c r="T421" s="10">
        <f t="shared" si="60"/>
        <v>0</v>
      </c>
      <c r="U421" s="10">
        <v>8</v>
      </c>
      <c r="V421" s="10">
        <v>150</v>
      </c>
      <c r="W421" s="10">
        <f t="shared" si="63"/>
        <v>1200</v>
      </c>
      <c r="X421" s="10">
        <v>8</v>
      </c>
      <c r="Y421" s="10">
        <v>150</v>
      </c>
      <c r="Z421" s="10">
        <f t="shared" si="64"/>
        <v>1200</v>
      </c>
      <c r="AA421" s="10">
        <v>8</v>
      </c>
      <c r="AB421" s="10">
        <v>150</v>
      </c>
      <c r="AC421" s="10">
        <f t="shared" si="65"/>
        <v>1200</v>
      </c>
      <c r="AD421" s="11"/>
      <c r="AE421" s="26">
        <v>7</v>
      </c>
      <c r="AF421" s="7">
        <f t="shared" si="57"/>
        <v>0</v>
      </c>
      <c r="AG421" s="152">
        <v>1</v>
      </c>
      <c r="AH421" s="139">
        <f t="shared" si="66"/>
        <v>24</v>
      </c>
      <c r="AI421" s="139">
        <f t="shared" si="62"/>
        <v>3600</v>
      </c>
      <c r="AJ421" s="109">
        <f t="shared" si="67"/>
        <v>3600</v>
      </c>
      <c r="AM421" t="b">
        <f>D421='15.02.2022 Смета'!D424</f>
        <v>1</v>
      </c>
      <c r="AN421" t="b">
        <f>F421='15.02.2022 Смета'!E424</f>
        <v>1</v>
      </c>
      <c r="AO421" t="b">
        <f>G421='15.02.2022 Смета'!F424</f>
        <v>1</v>
      </c>
      <c r="AP421" t="b">
        <f>H421='15.02.2022 Смета'!G424</f>
        <v>1</v>
      </c>
    </row>
    <row r="422" spans="1:42" x14ac:dyDescent="0.25">
      <c r="A422" s="106"/>
      <c r="B422" s="96"/>
      <c r="C422" s="97"/>
      <c r="D422" s="179" t="s">
        <v>930</v>
      </c>
      <c r="E422" s="99"/>
      <c r="F422" s="99"/>
      <c r="G422" s="99"/>
      <c r="H422" s="99"/>
      <c r="I422" s="99"/>
      <c r="J422" s="99"/>
      <c r="K422" s="99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2"/>
      <c r="AE422" s="79"/>
      <c r="AF422" s="79"/>
      <c r="AG422" s="153"/>
      <c r="AH422" s="151"/>
      <c r="AI422" s="151"/>
      <c r="AJ422" s="164"/>
      <c r="AM422" t="b">
        <f>D422='15.02.2022 Смета'!D425</f>
        <v>0</v>
      </c>
      <c r="AN422" t="b">
        <f>F422='15.02.2022 Смета'!E425</f>
        <v>1</v>
      </c>
      <c r="AO422" t="b">
        <f>G422='15.02.2022 Смета'!F425</f>
        <v>1</v>
      </c>
      <c r="AP422" t="b">
        <f>H422='15.02.2022 Смета'!G425</f>
        <v>1</v>
      </c>
    </row>
    <row r="423" spans="1:42" ht="40.15" customHeight="1" x14ac:dyDescent="0.25">
      <c r="A423" s="108">
        <v>345</v>
      </c>
      <c r="B423" s="8" t="s">
        <v>193</v>
      </c>
      <c r="C423" s="21" t="s">
        <v>158</v>
      </c>
      <c r="D423" s="22" t="s">
        <v>664</v>
      </c>
      <c r="E423" s="21" t="s">
        <v>516</v>
      </c>
      <c r="F423" s="35">
        <v>44636</v>
      </c>
      <c r="G423" s="35">
        <v>44638</v>
      </c>
      <c r="H423" s="21" t="s">
        <v>301</v>
      </c>
      <c r="I423" s="22" t="s">
        <v>516</v>
      </c>
      <c r="J423" s="35">
        <v>44636</v>
      </c>
      <c r="K423" s="35">
        <v>44638</v>
      </c>
      <c r="L423" s="10"/>
      <c r="M423" s="10">
        <v>3400</v>
      </c>
      <c r="N423" s="10">
        <f t="shared" si="58"/>
        <v>0</v>
      </c>
      <c r="O423" s="10"/>
      <c r="P423" s="10">
        <v>2900</v>
      </c>
      <c r="Q423" s="10">
        <f t="shared" si="59"/>
        <v>0</v>
      </c>
      <c r="R423" s="10"/>
      <c r="S423" s="10">
        <v>2800</v>
      </c>
      <c r="T423" s="10">
        <f t="shared" si="60"/>
        <v>0</v>
      </c>
      <c r="U423" s="10">
        <v>8</v>
      </c>
      <c r="V423" s="10">
        <v>150</v>
      </c>
      <c r="W423" s="10">
        <f t="shared" si="63"/>
        <v>1200</v>
      </c>
      <c r="X423" s="10">
        <v>8</v>
      </c>
      <c r="Y423" s="10">
        <v>150</v>
      </c>
      <c r="Z423" s="10">
        <f t="shared" si="64"/>
        <v>1200</v>
      </c>
      <c r="AA423" s="10">
        <v>8</v>
      </c>
      <c r="AB423" s="10">
        <v>150</v>
      </c>
      <c r="AC423" s="10">
        <f t="shared" si="65"/>
        <v>1200</v>
      </c>
      <c r="AD423" s="11"/>
      <c r="AE423" s="3">
        <v>7</v>
      </c>
      <c r="AF423" s="3">
        <f t="shared" si="57"/>
        <v>0</v>
      </c>
      <c r="AG423" s="152">
        <v>1</v>
      </c>
      <c r="AH423" s="139">
        <f t="shared" si="66"/>
        <v>24</v>
      </c>
      <c r="AI423" s="139">
        <f t="shared" si="62"/>
        <v>3600</v>
      </c>
      <c r="AJ423" s="109">
        <f t="shared" si="67"/>
        <v>3600</v>
      </c>
      <c r="AM423" t="b">
        <f>D423='15.02.2022 Смета'!D426</f>
        <v>1</v>
      </c>
      <c r="AN423" t="b">
        <f>F423='15.02.2022 Смета'!E426</f>
        <v>1</v>
      </c>
      <c r="AO423" t="b">
        <f>G423='15.02.2022 Смета'!F426</f>
        <v>1</v>
      </c>
      <c r="AP423" t="b">
        <f>H423='15.02.2022 Смета'!G426</f>
        <v>1</v>
      </c>
    </row>
    <row r="424" spans="1:42" ht="40.15" customHeight="1" x14ac:dyDescent="0.25">
      <c r="A424" s="108">
        <v>346</v>
      </c>
      <c r="B424" s="8" t="s">
        <v>193</v>
      </c>
      <c r="C424" s="21" t="s">
        <v>158</v>
      </c>
      <c r="D424" s="22" t="s">
        <v>665</v>
      </c>
      <c r="E424" s="21" t="s">
        <v>1055</v>
      </c>
      <c r="F424" s="35">
        <v>44818</v>
      </c>
      <c r="G424" s="35">
        <v>44820</v>
      </c>
      <c r="H424" s="21" t="s">
        <v>318</v>
      </c>
      <c r="I424" s="22" t="s">
        <v>750</v>
      </c>
      <c r="J424" s="35">
        <v>44818</v>
      </c>
      <c r="K424" s="35">
        <v>44820</v>
      </c>
      <c r="L424" s="10"/>
      <c r="M424" s="10">
        <v>3400</v>
      </c>
      <c r="N424" s="10">
        <f t="shared" si="58"/>
        <v>0</v>
      </c>
      <c r="O424" s="10"/>
      <c r="P424" s="10">
        <v>2900</v>
      </c>
      <c r="Q424" s="10">
        <f t="shared" si="59"/>
        <v>0</v>
      </c>
      <c r="R424" s="10"/>
      <c r="S424" s="10">
        <v>2800</v>
      </c>
      <c r="T424" s="10">
        <f t="shared" si="60"/>
        <v>0</v>
      </c>
      <c r="U424" s="10">
        <v>8</v>
      </c>
      <c r="V424" s="10">
        <v>150</v>
      </c>
      <c r="W424" s="10">
        <f t="shared" si="63"/>
        <v>1200</v>
      </c>
      <c r="X424" s="10">
        <v>8</v>
      </c>
      <c r="Y424" s="10">
        <v>150</v>
      </c>
      <c r="Z424" s="10">
        <f t="shared" si="64"/>
        <v>1200</v>
      </c>
      <c r="AA424" s="10">
        <v>8</v>
      </c>
      <c r="AB424" s="10">
        <v>150</v>
      </c>
      <c r="AC424" s="10">
        <f t="shared" si="65"/>
        <v>1200</v>
      </c>
      <c r="AD424" s="11">
        <v>56</v>
      </c>
      <c r="AE424" s="3">
        <v>7</v>
      </c>
      <c r="AF424" s="3">
        <f t="shared" si="57"/>
        <v>392</v>
      </c>
      <c r="AG424" s="152">
        <v>1</v>
      </c>
      <c r="AH424" s="139">
        <f t="shared" si="66"/>
        <v>80</v>
      </c>
      <c r="AI424" s="139">
        <f t="shared" si="62"/>
        <v>3992</v>
      </c>
      <c r="AJ424" s="109">
        <f t="shared" si="67"/>
        <v>3992</v>
      </c>
      <c r="AM424" t="b">
        <f>D424='15.02.2022 Смета'!D427</f>
        <v>1</v>
      </c>
      <c r="AN424" t="b">
        <f>F424='15.02.2022 Смета'!E427</f>
        <v>1</v>
      </c>
      <c r="AO424" t="b">
        <f>G424='15.02.2022 Смета'!F427</f>
        <v>1</v>
      </c>
      <c r="AP424" t="b">
        <f>H424='15.02.2022 Смета'!G427</f>
        <v>1</v>
      </c>
    </row>
    <row r="425" spans="1:42" x14ac:dyDescent="0.25">
      <c r="A425" s="106"/>
      <c r="B425" s="96"/>
      <c r="C425" s="97"/>
      <c r="D425" s="179" t="s">
        <v>903</v>
      </c>
      <c r="E425" s="99"/>
      <c r="F425" s="99"/>
      <c r="G425" s="99"/>
      <c r="H425" s="99"/>
      <c r="I425" s="99"/>
      <c r="J425" s="99"/>
      <c r="K425" s="99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2"/>
      <c r="AE425" s="79"/>
      <c r="AF425" s="79"/>
      <c r="AG425" s="153"/>
      <c r="AH425" s="151"/>
      <c r="AI425" s="151"/>
      <c r="AJ425" s="164"/>
      <c r="AM425" t="b">
        <f>D425='15.02.2022 Смета'!D428</f>
        <v>1</v>
      </c>
      <c r="AN425" t="b">
        <f>F425='15.02.2022 Смета'!E428</f>
        <v>1</v>
      </c>
      <c r="AO425" t="b">
        <f>G425='15.02.2022 Смета'!F428</f>
        <v>1</v>
      </c>
      <c r="AP425" t="b">
        <f>H425='15.02.2022 Смета'!G428</f>
        <v>1</v>
      </c>
    </row>
    <row r="426" spans="1:42" ht="60" customHeight="1" x14ac:dyDescent="0.25">
      <c r="A426" s="108">
        <v>347</v>
      </c>
      <c r="B426" s="8" t="s">
        <v>193</v>
      </c>
      <c r="C426" s="21" t="s">
        <v>142</v>
      </c>
      <c r="D426" s="22" t="s">
        <v>666</v>
      </c>
      <c r="E426" s="21" t="s">
        <v>482</v>
      </c>
      <c r="F426" s="35">
        <v>44617</v>
      </c>
      <c r="G426" s="35">
        <v>44619</v>
      </c>
      <c r="H426" s="21" t="s">
        <v>775</v>
      </c>
      <c r="I426" s="22" t="s">
        <v>482</v>
      </c>
      <c r="J426" s="35">
        <v>44617</v>
      </c>
      <c r="K426" s="35">
        <v>44619</v>
      </c>
      <c r="L426" s="10"/>
      <c r="M426" s="10">
        <v>3400</v>
      </c>
      <c r="N426" s="10">
        <f t="shared" si="58"/>
        <v>0</v>
      </c>
      <c r="O426" s="10"/>
      <c r="P426" s="10">
        <v>2900</v>
      </c>
      <c r="Q426" s="10">
        <f t="shared" si="59"/>
        <v>0</v>
      </c>
      <c r="R426" s="10"/>
      <c r="S426" s="10">
        <v>2800</v>
      </c>
      <c r="T426" s="10">
        <f t="shared" si="60"/>
        <v>0</v>
      </c>
      <c r="U426" s="10">
        <v>25</v>
      </c>
      <c r="V426" s="10">
        <v>150</v>
      </c>
      <c r="W426" s="10">
        <f t="shared" si="63"/>
        <v>3750</v>
      </c>
      <c r="X426" s="10">
        <v>25</v>
      </c>
      <c r="Y426" s="10">
        <v>150</v>
      </c>
      <c r="Z426" s="10">
        <f t="shared" si="64"/>
        <v>3750</v>
      </c>
      <c r="AA426" s="10">
        <v>25</v>
      </c>
      <c r="AB426" s="10">
        <v>150</v>
      </c>
      <c r="AC426" s="10">
        <f t="shared" si="65"/>
        <v>3750</v>
      </c>
      <c r="AD426" s="12"/>
      <c r="AE426" s="3">
        <v>7</v>
      </c>
      <c r="AF426" s="3">
        <f t="shared" si="57"/>
        <v>0</v>
      </c>
      <c r="AG426" s="152">
        <v>1</v>
      </c>
      <c r="AH426" s="139">
        <f t="shared" si="66"/>
        <v>75</v>
      </c>
      <c r="AI426" s="139">
        <f t="shared" si="62"/>
        <v>11250</v>
      </c>
      <c r="AJ426" s="109">
        <f t="shared" si="67"/>
        <v>11250</v>
      </c>
      <c r="AM426" t="b">
        <f>D426='15.02.2022 Смета'!D429</f>
        <v>1</v>
      </c>
      <c r="AN426" t="b">
        <f>F426='15.02.2022 Смета'!E429</f>
        <v>1</v>
      </c>
      <c r="AO426" t="b">
        <f>G426='15.02.2022 Смета'!F429</f>
        <v>1</v>
      </c>
      <c r="AP426" t="b">
        <f>H426='15.02.2022 Смета'!G429</f>
        <v>0</v>
      </c>
    </row>
    <row r="427" spans="1:42" ht="60" customHeight="1" x14ac:dyDescent="0.25">
      <c r="A427" s="108">
        <v>348</v>
      </c>
      <c r="B427" s="8" t="s">
        <v>193</v>
      </c>
      <c r="C427" s="21" t="s">
        <v>142</v>
      </c>
      <c r="D427" s="22" t="s">
        <v>667</v>
      </c>
      <c r="E427" s="21" t="s">
        <v>1062</v>
      </c>
      <c r="F427" s="35">
        <v>44666</v>
      </c>
      <c r="G427" s="35">
        <v>44668</v>
      </c>
      <c r="H427" s="21" t="s">
        <v>775</v>
      </c>
      <c r="I427" s="22" t="s">
        <v>751</v>
      </c>
      <c r="J427" s="35">
        <v>44666</v>
      </c>
      <c r="K427" s="35">
        <v>44668</v>
      </c>
      <c r="L427" s="10"/>
      <c r="M427" s="10">
        <v>3400</v>
      </c>
      <c r="N427" s="10">
        <f t="shared" si="58"/>
        <v>0</v>
      </c>
      <c r="O427" s="10"/>
      <c r="P427" s="10">
        <v>2900</v>
      </c>
      <c r="Q427" s="10">
        <f t="shared" si="59"/>
        <v>0</v>
      </c>
      <c r="R427" s="10"/>
      <c r="S427" s="10">
        <v>2800</v>
      </c>
      <c r="T427" s="10">
        <f t="shared" si="60"/>
        <v>0</v>
      </c>
      <c r="U427" s="10">
        <v>25</v>
      </c>
      <c r="V427" s="10">
        <v>150</v>
      </c>
      <c r="W427" s="10">
        <f t="shared" si="63"/>
        <v>3750</v>
      </c>
      <c r="X427" s="10">
        <v>25</v>
      </c>
      <c r="Y427" s="10">
        <v>150</v>
      </c>
      <c r="Z427" s="10">
        <f t="shared" si="64"/>
        <v>3750</v>
      </c>
      <c r="AA427" s="10">
        <v>25</v>
      </c>
      <c r="AB427" s="10">
        <v>150</v>
      </c>
      <c r="AC427" s="10">
        <f t="shared" si="65"/>
        <v>3750</v>
      </c>
      <c r="AD427" s="11">
        <v>75</v>
      </c>
      <c r="AE427" s="3">
        <v>7</v>
      </c>
      <c r="AF427" s="3">
        <f t="shared" si="57"/>
        <v>525</v>
      </c>
      <c r="AG427" s="152">
        <v>1</v>
      </c>
      <c r="AH427" s="139">
        <f t="shared" si="66"/>
        <v>150</v>
      </c>
      <c r="AI427" s="139">
        <f t="shared" si="62"/>
        <v>11775</v>
      </c>
      <c r="AJ427" s="109">
        <f t="shared" si="67"/>
        <v>11775</v>
      </c>
      <c r="AM427" t="b">
        <f>D427='15.02.2022 Смета'!D430</f>
        <v>1</v>
      </c>
      <c r="AN427" t="b">
        <f>F427='15.02.2022 Смета'!E430</f>
        <v>1</v>
      </c>
      <c r="AO427" t="b">
        <f>G427='15.02.2022 Смета'!F430</f>
        <v>1</v>
      </c>
      <c r="AP427" t="b">
        <f>H427='15.02.2022 Смета'!G430</f>
        <v>0</v>
      </c>
    </row>
    <row r="428" spans="1:42" ht="13.9" customHeight="1" x14ac:dyDescent="0.25">
      <c r="A428" s="106"/>
      <c r="B428" s="96"/>
      <c r="C428" s="97"/>
      <c r="D428" s="179" t="s">
        <v>904</v>
      </c>
      <c r="E428" s="99"/>
      <c r="F428" s="99"/>
      <c r="G428" s="99"/>
      <c r="H428" s="99"/>
      <c r="I428" s="99"/>
      <c r="J428" s="99"/>
      <c r="K428" s="99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2"/>
      <c r="AE428" s="79"/>
      <c r="AF428" s="79"/>
      <c r="AG428" s="153"/>
      <c r="AH428" s="151"/>
      <c r="AI428" s="151"/>
      <c r="AJ428" s="164"/>
      <c r="AM428" t="b">
        <f>D428='15.02.2022 Смета'!D431</f>
        <v>1</v>
      </c>
      <c r="AN428" t="b">
        <f>F428='15.02.2022 Смета'!E431</f>
        <v>1</v>
      </c>
      <c r="AO428" t="b">
        <f>G428='15.02.2022 Смета'!F431</f>
        <v>1</v>
      </c>
      <c r="AP428" t="b">
        <f>H428='15.02.2022 Смета'!G431</f>
        <v>1</v>
      </c>
    </row>
    <row r="429" spans="1:42" ht="40.15" customHeight="1" x14ac:dyDescent="0.25">
      <c r="A429" s="108">
        <v>349</v>
      </c>
      <c r="B429" s="8" t="s">
        <v>193</v>
      </c>
      <c r="C429" s="21" t="s">
        <v>143</v>
      </c>
      <c r="D429" s="22" t="s">
        <v>668</v>
      </c>
      <c r="E429" s="21" t="s">
        <v>1056</v>
      </c>
      <c r="F429" s="35">
        <v>44671</v>
      </c>
      <c r="G429" s="35">
        <v>44674</v>
      </c>
      <c r="H429" s="21" t="s">
        <v>1057</v>
      </c>
      <c r="I429" s="22" t="s">
        <v>752</v>
      </c>
      <c r="J429" s="35">
        <v>44671</v>
      </c>
      <c r="K429" s="35">
        <v>44674</v>
      </c>
      <c r="L429" s="10"/>
      <c r="M429" s="10">
        <v>3400</v>
      </c>
      <c r="N429" s="10">
        <f t="shared" si="58"/>
        <v>0</v>
      </c>
      <c r="O429" s="10"/>
      <c r="P429" s="10">
        <v>2900</v>
      </c>
      <c r="Q429" s="10">
        <f t="shared" si="59"/>
        <v>0</v>
      </c>
      <c r="R429" s="10"/>
      <c r="S429" s="10">
        <v>2800</v>
      </c>
      <c r="T429" s="10">
        <f t="shared" si="60"/>
        <v>0</v>
      </c>
      <c r="U429" s="10">
        <v>6</v>
      </c>
      <c r="V429" s="10">
        <v>150</v>
      </c>
      <c r="W429" s="10">
        <f t="shared" si="63"/>
        <v>900</v>
      </c>
      <c r="X429" s="10">
        <v>6</v>
      </c>
      <c r="Y429" s="10">
        <v>150</v>
      </c>
      <c r="Z429" s="10">
        <f t="shared" si="64"/>
        <v>900</v>
      </c>
      <c r="AA429" s="10">
        <v>6</v>
      </c>
      <c r="AB429" s="10">
        <v>150</v>
      </c>
      <c r="AC429" s="10">
        <f t="shared" si="65"/>
        <v>900</v>
      </c>
      <c r="AD429" s="11">
        <v>18</v>
      </c>
      <c r="AE429" s="3">
        <v>7</v>
      </c>
      <c r="AF429" s="3">
        <f t="shared" si="57"/>
        <v>126</v>
      </c>
      <c r="AG429" s="152">
        <v>1</v>
      </c>
      <c r="AH429" s="145">
        <f t="shared" si="66"/>
        <v>36</v>
      </c>
      <c r="AI429" s="139">
        <f t="shared" si="62"/>
        <v>2826</v>
      </c>
      <c r="AJ429" s="118">
        <f t="shared" si="67"/>
        <v>2826</v>
      </c>
      <c r="AM429" t="b">
        <f>D429='15.02.2022 Смета'!D432</f>
        <v>1</v>
      </c>
      <c r="AN429" t="b">
        <f>F429='15.02.2022 Смета'!E432</f>
        <v>1</v>
      </c>
      <c r="AO429" t="b">
        <f>G429='15.02.2022 Смета'!F432</f>
        <v>1</v>
      </c>
      <c r="AP429" t="b">
        <f>H429='15.02.2022 Смета'!G432</f>
        <v>0</v>
      </c>
    </row>
    <row r="430" spans="1:42" ht="40.15" customHeight="1" x14ac:dyDescent="0.25">
      <c r="A430" s="108">
        <v>350</v>
      </c>
      <c r="B430" s="8" t="s">
        <v>193</v>
      </c>
      <c r="C430" s="21" t="s">
        <v>143</v>
      </c>
      <c r="D430" s="22" t="s">
        <v>1097</v>
      </c>
      <c r="E430" s="21" t="s">
        <v>1058</v>
      </c>
      <c r="F430" s="35">
        <v>44682</v>
      </c>
      <c r="G430" s="35">
        <v>44686</v>
      </c>
      <c r="H430" s="21" t="s">
        <v>1057</v>
      </c>
      <c r="I430" s="22" t="s">
        <v>753</v>
      </c>
      <c r="J430" s="35">
        <v>44682</v>
      </c>
      <c r="K430" s="35">
        <v>44686</v>
      </c>
      <c r="L430" s="10"/>
      <c r="M430" s="10">
        <v>3400</v>
      </c>
      <c r="N430" s="10">
        <f t="shared" si="58"/>
        <v>0</v>
      </c>
      <c r="O430" s="10"/>
      <c r="P430" s="10">
        <v>2900</v>
      </c>
      <c r="Q430" s="10">
        <f t="shared" si="59"/>
        <v>0</v>
      </c>
      <c r="R430" s="10"/>
      <c r="S430" s="10">
        <v>2800</v>
      </c>
      <c r="T430" s="10">
        <f t="shared" si="60"/>
        <v>0</v>
      </c>
      <c r="U430" s="10">
        <v>6</v>
      </c>
      <c r="V430" s="10">
        <v>150</v>
      </c>
      <c r="W430" s="10">
        <f t="shared" si="63"/>
        <v>900</v>
      </c>
      <c r="X430" s="10">
        <v>6</v>
      </c>
      <c r="Y430" s="10">
        <v>150</v>
      </c>
      <c r="Z430" s="10">
        <f t="shared" si="64"/>
        <v>900</v>
      </c>
      <c r="AA430" s="10">
        <v>6</v>
      </c>
      <c r="AB430" s="10">
        <v>150</v>
      </c>
      <c r="AC430" s="10">
        <f t="shared" si="65"/>
        <v>900</v>
      </c>
      <c r="AD430" s="11">
        <v>18</v>
      </c>
      <c r="AE430" s="3">
        <v>7</v>
      </c>
      <c r="AF430" s="3">
        <f t="shared" si="57"/>
        <v>126</v>
      </c>
      <c r="AG430" s="152">
        <v>1</v>
      </c>
      <c r="AH430" s="145">
        <f t="shared" si="66"/>
        <v>36</v>
      </c>
      <c r="AI430" s="139">
        <f t="shared" si="62"/>
        <v>2826</v>
      </c>
      <c r="AJ430" s="118">
        <f t="shared" si="67"/>
        <v>2826</v>
      </c>
      <c r="AM430" t="b">
        <f>D430='15.02.2022 Смета'!D433</f>
        <v>0</v>
      </c>
      <c r="AN430" t="b">
        <f>F430='15.02.2022 Смета'!E433</f>
        <v>1</v>
      </c>
      <c r="AO430" t="b">
        <f>G430='15.02.2022 Смета'!F433</f>
        <v>1</v>
      </c>
      <c r="AP430" t="b">
        <f>H430='15.02.2022 Смета'!G433</f>
        <v>0</v>
      </c>
    </row>
    <row r="431" spans="1:42" ht="14.65" customHeight="1" x14ac:dyDescent="0.25">
      <c r="A431" s="106"/>
      <c r="B431" s="96"/>
      <c r="C431" s="97"/>
      <c r="D431" s="179" t="s">
        <v>931</v>
      </c>
      <c r="E431" s="99"/>
      <c r="F431" s="99"/>
      <c r="G431" s="99"/>
      <c r="H431" s="99"/>
      <c r="I431" s="99"/>
      <c r="J431" s="99"/>
      <c r="K431" s="99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2"/>
      <c r="AE431" s="79"/>
      <c r="AF431" s="79"/>
      <c r="AG431" s="153"/>
      <c r="AH431" s="151"/>
      <c r="AI431" s="151"/>
      <c r="AJ431" s="164"/>
      <c r="AM431" t="b">
        <f>D431='15.02.2022 Смета'!D434</f>
        <v>0</v>
      </c>
      <c r="AN431" t="b">
        <f>F431='15.02.2022 Смета'!E434</f>
        <v>1</v>
      </c>
      <c r="AO431" t="b">
        <f>G431='15.02.2022 Смета'!F434</f>
        <v>1</v>
      </c>
      <c r="AP431" t="b">
        <f>H431='15.02.2022 Смета'!G434</f>
        <v>1</v>
      </c>
    </row>
    <row r="432" spans="1:42" ht="27" customHeight="1" x14ac:dyDescent="0.25">
      <c r="A432" s="108">
        <v>351</v>
      </c>
      <c r="B432" s="8" t="s">
        <v>203</v>
      </c>
      <c r="C432" s="21" t="s">
        <v>215</v>
      </c>
      <c r="D432" s="22" t="s">
        <v>670</v>
      </c>
      <c r="E432" s="21" t="s">
        <v>497</v>
      </c>
      <c r="F432" s="35">
        <v>44637</v>
      </c>
      <c r="G432" s="35">
        <v>44639</v>
      </c>
      <c r="H432" s="21" t="s">
        <v>801</v>
      </c>
      <c r="I432" s="22" t="s">
        <v>497</v>
      </c>
      <c r="J432" s="35">
        <v>44637</v>
      </c>
      <c r="K432" s="35">
        <v>44639</v>
      </c>
      <c r="L432" s="10"/>
      <c r="M432" s="10">
        <v>3400</v>
      </c>
      <c r="N432" s="10">
        <f t="shared" si="58"/>
        <v>0</v>
      </c>
      <c r="O432" s="10"/>
      <c r="P432" s="10">
        <v>2900</v>
      </c>
      <c r="Q432" s="10">
        <f t="shared" si="59"/>
        <v>0</v>
      </c>
      <c r="R432" s="10"/>
      <c r="S432" s="10">
        <v>2800</v>
      </c>
      <c r="T432" s="10">
        <f t="shared" si="60"/>
        <v>0</v>
      </c>
      <c r="U432" s="13">
        <v>4</v>
      </c>
      <c r="V432" s="10">
        <v>150</v>
      </c>
      <c r="W432" s="10">
        <f t="shared" si="63"/>
        <v>600</v>
      </c>
      <c r="X432" s="13">
        <v>4</v>
      </c>
      <c r="Y432" s="10">
        <v>150</v>
      </c>
      <c r="Z432" s="10">
        <f t="shared" si="64"/>
        <v>600</v>
      </c>
      <c r="AA432" s="10">
        <v>4</v>
      </c>
      <c r="AB432" s="10">
        <v>150</v>
      </c>
      <c r="AC432" s="10">
        <f t="shared" si="65"/>
        <v>600</v>
      </c>
      <c r="AD432" s="11"/>
      <c r="AE432" s="3">
        <v>7</v>
      </c>
      <c r="AF432" s="3">
        <f t="shared" si="57"/>
        <v>0</v>
      </c>
      <c r="AG432" s="152">
        <v>1</v>
      </c>
      <c r="AH432" s="139">
        <f t="shared" si="66"/>
        <v>12</v>
      </c>
      <c r="AI432" s="139">
        <f t="shared" si="62"/>
        <v>1800</v>
      </c>
      <c r="AJ432" s="109">
        <f t="shared" si="67"/>
        <v>1800</v>
      </c>
      <c r="AM432" t="b">
        <f>D432='15.02.2022 Смета'!D435</f>
        <v>1</v>
      </c>
      <c r="AN432" t="b">
        <f>F432='15.02.2022 Смета'!E435</f>
        <v>1</v>
      </c>
      <c r="AO432" t="b">
        <f>G432='15.02.2022 Смета'!F435</f>
        <v>1</v>
      </c>
      <c r="AP432" t="b">
        <f>H432='15.02.2022 Смета'!G435</f>
        <v>1</v>
      </c>
    </row>
    <row r="433" spans="1:42" ht="40.15" customHeight="1" x14ac:dyDescent="0.25">
      <c r="A433" s="108">
        <v>352</v>
      </c>
      <c r="B433" s="8" t="s">
        <v>203</v>
      </c>
      <c r="C433" s="21" t="s">
        <v>215</v>
      </c>
      <c r="D433" s="22" t="s">
        <v>92</v>
      </c>
      <c r="E433" s="21" t="s">
        <v>1059</v>
      </c>
      <c r="F433" s="35">
        <v>44677</v>
      </c>
      <c r="G433" s="35">
        <v>44679</v>
      </c>
      <c r="H433" s="21" t="s">
        <v>775</v>
      </c>
      <c r="I433" s="22" t="s">
        <v>754</v>
      </c>
      <c r="J433" s="35">
        <v>44677</v>
      </c>
      <c r="K433" s="35">
        <v>44679</v>
      </c>
      <c r="L433" s="10"/>
      <c r="M433" s="10">
        <v>3400</v>
      </c>
      <c r="N433" s="10">
        <f t="shared" si="58"/>
        <v>0</v>
      </c>
      <c r="O433" s="10"/>
      <c r="P433" s="10">
        <v>2900</v>
      </c>
      <c r="Q433" s="10">
        <f t="shared" si="59"/>
        <v>0</v>
      </c>
      <c r="R433" s="10"/>
      <c r="S433" s="10">
        <v>2800</v>
      </c>
      <c r="T433" s="10">
        <f t="shared" si="60"/>
        <v>0</v>
      </c>
      <c r="U433" s="10">
        <v>6</v>
      </c>
      <c r="V433" s="10">
        <v>150</v>
      </c>
      <c r="W433" s="10">
        <f t="shared" si="63"/>
        <v>900</v>
      </c>
      <c r="X433" s="10">
        <v>6</v>
      </c>
      <c r="Y433" s="10">
        <v>150</v>
      </c>
      <c r="Z433" s="10">
        <f t="shared" si="64"/>
        <v>900</v>
      </c>
      <c r="AA433" s="10">
        <v>6</v>
      </c>
      <c r="AB433" s="10">
        <v>150</v>
      </c>
      <c r="AC433" s="10">
        <f t="shared" si="65"/>
        <v>900</v>
      </c>
      <c r="AD433" s="11">
        <v>24</v>
      </c>
      <c r="AE433" s="3">
        <v>7</v>
      </c>
      <c r="AF433" s="3">
        <f t="shared" si="57"/>
        <v>168</v>
      </c>
      <c r="AG433" s="152">
        <v>1</v>
      </c>
      <c r="AH433" s="139">
        <f t="shared" si="66"/>
        <v>42</v>
      </c>
      <c r="AI433" s="139">
        <f t="shared" si="62"/>
        <v>2868</v>
      </c>
      <c r="AJ433" s="109">
        <f t="shared" si="67"/>
        <v>2868</v>
      </c>
      <c r="AM433" t="b">
        <f>D433='15.02.2022 Смета'!D436</f>
        <v>1</v>
      </c>
      <c r="AN433" t="b">
        <f>F433='15.02.2022 Смета'!E436</f>
        <v>1</v>
      </c>
      <c r="AO433" t="b">
        <f>G433='15.02.2022 Смета'!F436</f>
        <v>1</v>
      </c>
      <c r="AP433" t="b">
        <f>H433='15.02.2022 Смета'!G436</f>
        <v>0</v>
      </c>
    </row>
    <row r="434" spans="1:42" ht="49.9" customHeight="1" x14ac:dyDescent="0.25">
      <c r="A434" s="108">
        <v>353</v>
      </c>
      <c r="B434" s="8" t="s">
        <v>203</v>
      </c>
      <c r="C434" s="21" t="s">
        <v>215</v>
      </c>
      <c r="D434" s="22" t="s">
        <v>671</v>
      </c>
      <c r="E434" s="21" t="s">
        <v>1060</v>
      </c>
      <c r="F434" s="35">
        <v>44684</v>
      </c>
      <c r="G434" s="35">
        <v>44686</v>
      </c>
      <c r="H434" s="21" t="s">
        <v>541</v>
      </c>
      <c r="I434" s="22" t="s">
        <v>755</v>
      </c>
      <c r="J434" s="35">
        <v>44684</v>
      </c>
      <c r="K434" s="35">
        <v>44686</v>
      </c>
      <c r="L434" s="10"/>
      <c r="M434" s="10">
        <v>3400</v>
      </c>
      <c r="N434" s="10">
        <f t="shared" si="58"/>
        <v>0</v>
      </c>
      <c r="O434" s="10"/>
      <c r="P434" s="10">
        <v>2900</v>
      </c>
      <c r="Q434" s="10">
        <f t="shared" si="59"/>
        <v>0</v>
      </c>
      <c r="R434" s="10"/>
      <c r="S434" s="10">
        <v>2800</v>
      </c>
      <c r="T434" s="10">
        <f t="shared" si="60"/>
        <v>0</v>
      </c>
      <c r="U434" s="10">
        <v>8</v>
      </c>
      <c r="V434" s="10">
        <v>150</v>
      </c>
      <c r="W434" s="10">
        <f t="shared" si="63"/>
        <v>1200</v>
      </c>
      <c r="X434" s="10">
        <v>8</v>
      </c>
      <c r="Y434" s="10">
        <v>150</v>
      </c>
      <c r="Z434" s="10">
        <f t="shared" si="64"/>
        <v>1200</v>
      </c>
      <c r="AA434" s="10">
        <v>8</v>
      </c>
      <c r="AB434" s="10">
        <v>150</v>
      </c>
      <c r="AC434" s="10">
        <f t="shared" si="65"/>
        <v>1200</v>
      </c>
      <c r="AD434" s="11">
        <v>32</v>
      </c>
      <c r="AE434" s="3">
        <v>7</v>
      </c>
      <c r="AF434" s="3">
        <f t="shared" si="57"/>
        <v>224</v>
      </c>
      <c r="AG434" s="152">
        <v>1</v>
      </c>
      <c r="AH434" s="145">
        <f t="shared" si="66"/>
        <v>56</v>
      </c>
      <c r="AI434" s="139">
        <f t="shared" si="62"/>
        <v>3824</v>
      </c>
      <c r="AJ434" s="118">
        <f t="shared" si="67"/>
        <v>3824</v>
      </c>
      <c r="AM434" t="b">
        <f>D434='15.02.2022 Смета'!D437</f>
        <v>1</v>
      </c>
      <c r="AN434" t="b">
        <f>F434='15.02.2022 Смета'!E437</f>
        <v>1</v>
      </c>
      <c r="AO434" t="b">
        <f>G434='15.02.2022 Смета'!F437</f>
        <v>1</v>
      </c>
      <c r="AP434" t="b">
        <f>H434='15.02.2022 Смета'!G437</f>
        <v>1</v>
      </c>
    </row>
    <row r="435" spans="1:42" ht="16.149999999999999" customHeight="1" x14ac:dyDescent="0.25">
      <c r="A435" s="108">
        <v>354</v>
      </c>
      <c r="B435" s="8" t="s">
        <v>203</v>
      </c>
      <c r="C435" s="21" t="s">
        <v>215</v>
      </c>
      <c r="D435" s="22" t="s">
        <v>672</v>
      </c>
      <c r="E435" s="21" t="s">
        <v>1059</v>
      </c>
      <c r="F435" s="35">
        <v>44684</v>
      </c>
      <c r="G435" s="35">
        <v>44686</v>
      </c>
      <c r="H435" s="21" t="s">
        <v>799</v>
      </c>
      <c r="I435" s="22" t="s">
        <v>754</v>
      </c>
      <c r="J435" s="35">
        <v>44684</v>
      </c>
      <c r="K435" s="35">
        <v>44686</v>
      </c>
      <c r="L435" s="10"/>
      <c r="M435" s="10">
        <v>3400</v>
      </c>
      <c r="N435" s="10">
        <f t="shared" si="58"/>
        <v>0</v>
      </c>
      <c r="O435" s="10"/>
      <c r="P435" s="10">
        <v>2900</v>
      </c>
      <c r="Q435" s="10">
        <f t="shared" si="59"/>
        <v>0</v>
      </c>
      <c r="R435" s="10"/>
      <c r="S435" s="10">
        <v>2800</v>
      </c>
      <c r="T435" s="10">
        <f t="shared" si="60"/>
        <v>0</v>
      </c>
      <c r="U435" s="13">
        <v>4</v>
      </c>
      <c r="V435" s="10">
        <v>150</v>
      </c>
      <c r="W435" s="10">
        <f t="shared" si="63"/>
        <v>600</v>
      </c>
      <c r="X435" s="13">
        <v>4</v>
      </c>
      <c r="Y435" s="10">
        <v>150</v>
      </c>
      <c r="Z435" s="10">
        <f t="shared" si="64"/>
        <v>600</v>
      </c>
      <c r="AA435" s="10">
        <v>4</v>
      </c>
      <c r="AB435" s="10">
        <v>150</v>
      </c>
      <c r="AC435" s="10">
        <f t="shared" si="65"/>
        <v>600</v>
      </c>
      <c r="AD435" s="11">
        <v>16</v>
      </c>
      <c r="AE435" s="3">
        <v>7</v>
      </c>
      <c r="AF435" s="3">
        <f t="shared" si="57"/>
        <v>112</v>
      </c>
      <c r="AG435" s="152">
        <v>1</v>
      </c>
      <c r="AH435" s="145">
        <f t="shared" si="66"/>
        <v>28</v>
      </c>
      <c r="AI435" s="139">
        <f t="shared" si="62"/>
        <v>1912</v>
      </c>
      <c r="AJ435" s="118">
        <f t="shared" si="67"/>
        <v>1912</v>
      </c>
      <c r="AM435" t="b">
        <f>D435='15.02.2022 Смета'!D438</f>
        <v>1</v>
      </c>
      <c r="AN435" t="b">
        <f>F435='15.02.2022 Смета'!E438</f>
        <v>1</v>
      </c>
      <c r="AO435" t="b">
        <f>G435='15.02.2022 Смета'!F438</f>
        <v>1</v>
      </c>
      <c r="AP435" t="b">
        <f>H435='15.02.2022 Смета'!G438</f>
        <v>1</v>
      </c>
    </row>
    <row r="436" spans="1:42" ht="49.9" customHeight="1" x14ac:dyDescent="0.25">
      <c r="A436" s="108">
        <v>355</v>
      </c>
      <c r="B436" s="8" t="s">
        <v>203</v>
      </c>
      <c r="C436" s="21" t="s">
        <v>215</v>
      </c>
      <c r="D436" s="22" t="s">
        <v>673</v>
      </c>
      <c r="E436" s="21" t="s">
        <v>1060</v>
      </c>
      <c r="F436" s="35">
        <v>44817</v>
      </c>
      <c r="G436" s="35">
        <v>44819</v>
      </c>
      <c r="H436" s="21" t="s">
        <v>297</v>
      </c>
      <c r="I436" s="22" t="s">
        <v>755</v>
      </c>
      <c r="J436" s="35">
        <v>44817</v>
      </c>
      <c r="K436" s="35">
        <v>44819</v>
      </c>
      <c r="L436" s="10"/>
      <c r="M436" s="10">
        <v>3400</v>
      </c>
      <c r="N436" s="10">
        <f t="shared" si="58"/>
        <v>0</v>
      </c>
      <c r="O436" s="10"/>
      <c r="P436" s="10">
        <v>2900</v>
      </c>
      <c r="Q436" s="10">
        <f t="shared" si="59"/>
        <v>0</v>
      </c>
      <c r="R436" s="10"/>
      <c r="S436" s="10">
        <v>2800</v>
      </c>
      <c r="T436" s="10">
        <f t="shared" si="60"/>
        <v>0</v>
      </c>
      <c r="U436" s="10">
        <v>12</v>
      </c>
      <c r="V436" s="10">
        <v>150</v>
      </c>
      <c r="W436" s="10">
        <f t="shared" si="63"/>
        <v>1800</v>
      </c>
      <c r="X436" s="10">
        <v>12</v>
      </c>
      <c r="Y436" s="10">
        <v>150</v>
      </c>
      <c r="Z436" s="10">
        <f t="shared" si="64"/>
        <v>1800</v>
      </c>
      <c r="AA436" s="10">
        <v>12</v>
      </c>
      <c r="AB436" s="10">
        <v>150</v>
      </c>
      <c r="AC436" s="10">
        <f t="shared" si="65"/>
        <v>1800</v>
      </c>
      <c r="AD436" s="11">
        <v>48</v>
      </c>
      <c r="AE436" s="3">
        <v>7</v>
      </c>
      <c r="AF436" s="3">
        <f t="shared" si="57"/>
        <v>336</v>
      </c>
      <c r="AG436" s="152">
        <v>1</v>
      </c>
      <c r="AH436" s="145">
        <f t="shared" si="66"/>
        <v>84</v>
      </c>
      <c r="AI436" s="139">
        <f t="shared" si="62"/>
        <v>5736</v>
      </c>
      <c r="AJ436" s="118">
        <f t="shared" si="67"/>
        <v>5736</v>
      </c>
      <c r="AM436" t="b">
        <f>D436='15.02.2022 Смета'!D439</f>
        <v>1</v>
      </c>
      <c r="AN436" t="b">
        <f>F436='15.02.2022 Смета'!E439</f>
        <v>1</v>
      </c>
      <c r="AO436" t="b">
        <f>G436='15.02.2022 Смета'!F439</f>
        <v>1</v>
      </c>
      <c r="AP436" t="b">
        <f>H436='15.02.2022 Смета'!G439</f>
        <v>1</v>
      </c>
    </row>
    <row r="437" spans="1:42" ht="16.899999999999999" customHeight="1" x14ac:dyDescent="0.25">
      <c r="A437" s="106"/>
      <c r="B437" s="96"/>
      <c r="C437" s="97"/>
      <c r="D437" s="179" t="s">
        <v>906</v>
      </c>
      <c r="E437" s="99"/>
      <c r="F437" s="99"/>
      <c r="G437" s="99"/>
      <c r="H437" s="99"/>
      <c r="I437" s="99"/>
      <c r="J437" s="99"/>
      <c r="K437" s="99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2"/>
      <c r="AE437" s="79"/>
      <c r="AF437" s="79"/>
      <c r="AG437" s="153"/>
      <c r="AH437" s="151"/>
      <c r="AI437" s="151"/>
      <c r="AJ437" s="164"/>
      <c r="AM437" t="b">
        <f>D437='15.02.2022 Смета'!D440</f>
        <v>1</v>
      </c>
      <c r="AN437" t="b">
        <f>F437='15.02.2022 Смета'!E440</f>
        <v>1</v>
      </c>
      <c r="AO437" t="b">
        <f>G437='15.02.2022 Смета'!F440</f>
        <v>1</v>
      </c>
      <c r="AP437" t="b">
        <f>H437='15.02.2022 Смета'!G440</f>
        <v>1</v>
      </c>
    </row>
    <row r="438" spans="1:42" ht="49.9" customHeight="1" x14ac:dyDescent="0.25">
      <c r="A438" s="108">
        <v>356</v>
      </c>
      <c r="B438" s="8" t="s">
        <v>193</v>
      </c>
      <c r="C438" s="21" t="s">
        <v>194</v>
      </c>
      <c r="D438" s="22" t="s">
        <v>674</v>
      </c>
      <c r="E438" s="21" t="s">
        <v>498</v>
      </c>
      <c r="F438" s="35">
        <v>44610</v>
      </c>
      <c r="G438" s="35">
        <v>44614</v>
      </c>
      <c r="H438" s="21" t="s">
        <v>1057</v>
      </c>
      <c r="I438" s="22" t="s">
        <v>498</v>
      </c>
      <c r="J438" s="35">
        <v>44610</v>
      </c>
      <c r="K438" s="35">
        <v>44614</v>
      </c>
      <c r="L438" s="10"/>
      <c r="M438" s="10">
        <v>3400</v>
      </c>
      <c r="N438" s="10">
        <f t="shared" si="58"/>
        <v>0</v>
      </c>
      <c r="O438" s="10"/>
      <c r="P438" s="10">
        <v>2900</v>
      </c>
      <c r="Q438" s="10">
        <f t="shared" si="59"/>
        <v>0</v>
      </c>
      <c r="R438" s="10"/>
      <c r="S438" s="10">
        <v>2800</v>
      </c>
      <c r="T438" s="10">
        <f t="shared" si="60"/>
        <v>0</v>
      </c>
      <c r="U438" s="10">
        <v>6</v>
      </c>
      <c r="V438" s="10">
        <v>150</v>
      </c>
      <c r="W438" s="10">
        <f t="shared" si="63"/>
        <v>900</v>
      </c>
      <c r="X438" s="10">
        <v>6</v>
      </c>
      <c r="Y438" s="10">
        <v>150</v>
      </c>
      <c r="Z438" s="10">
        <f t="shared" si="64"/>
        <v>900</v>
      </c>
      <c r="AA438" s="10">
        <v>6</v>
      </c>
      <c r="AB438" s="10">
        <v>150</v>
      </c>
      <c r="AC438" s="10">
        <f t="shared" si="65"/>
        <v>900</v>
      </c>
      <c r="AD438" s="11"/>
      <c r="AE438" s="3">
        <v>7</v>
      </c>
      <c r="AF438" s="3">
        <f t="shared" si="57"/>
        <v>0</v>
      </c>
      <c r="AG438" s="152">
        <v>1</v>
      </c>
      <c r="AH438" s="145">
        <f t="shared" si="66"/>
        <v>18</v>
      </c>
      <c r="AI438" s="139">
        <f t="shared" si="62"/>
        <v>2700</v>
      </c>
      <c r="AJ438" s="118">
        <f t="shared" si="67"/>
        <v>2700</v>
      </c>
      <c r="AM438" t="b">
        <f>D438='15.02.2022 Смета'!D441</f>
        <v>1</v>
      </c>
      <c r="AN438" t="b">
        <f>F438='15.02.2022 Смета'!E441</f>
        <v>1</v>
      </c>
      <c r="AO438" t="b">
        <f>G438='15.02.2022 Смета'!F441</f>
        <v>1</v>
      </c>
      <c r="AP438" t="b">
        <f>H438='15.02.2022 Смета'!G441</f>
        <v>0</v>
      </c>
    </row>
    <row r="439" spans="1:42" ht="40.15" customHeight="1" x14ac:dyDescent="0.25">
      <c r="A439" s="108">
        <v>357</v>
      </c>
      <c r="B439" s="8" t="s">
        <v>193</v>
      </c>
      <c r="C439" s="21" t="s">
        <v>194</v>
      </c>
      <c r="D439" s="22" t="s">
        <v>675</v>
      </c>
      <c r="E439" s="21" t="s">
        <v>1061</v>
      </c>
      <c r="F439" s="35">
        <v>44650</v>
      </c>
      <c r="G439" s="35">
        <v>44654</v>
      </c>
      <c r="H439" s="21" t="s">
        <v>1057</v>
      </c>
      <c r="I439" s="22" t="s">
        <v>756</v>
      </c>
      <c r="J439" s="35">
        <v>44650</v>
      </c>
      <c r="K439" s="35">
        <v>44654</v>
      </c>
      <c r="L439" s="10"/>
      <c r="M439" s="10">
        <v>3400</v>
      </c>
      <c r="N439" s="10">
        <f t="shared" si="58"/>
        <v>0</v>
      </c>
      <c r="O439" s="10"/>
      <c r="P439" s="10">
        <v>2900</v>
      </c>
      <c r="Q439" s="10">
        <f t="shared" si="59"/>
        <v>0</v>
      </c>
      <c r="R439" s="10"/>
      <c r="S439" s="10">
        <v>2800</v>
      </c>
      <c r="T439" s="10">
        <f t="shared" si="60"/>
        <v>0</v>
      </c>
      <c r="U439" s="10">
        <v>4</v>
      </c>
      <c r="V439" s="10">
        <v>150</v>
      </c>
      <c r="W439" s="10">
        <f t="shared" si="63"/>
        <v>600</v>
      </c>
      <c r="X439" s="10">
        <v>4</v>
      </c>
      <c r="Y439" s="10">
        <v>150</v>
      </c>
      <c r="Z439" s="10">
        <f t="shared" si="64"/>
        <v>600</v>
      </c>
      <c r="AA439" s="10">
        <v>4</v>
      </c>
      <c r="AB439" s="10">
        <v>150</v>
      </c>
      <c r="AC439" s="10">
        <f t="shared" si="65"/>
        <v>600</v>
      </c>
      <c r="AD439" s="11"/>
      <c r="AE439" s="3">
        <v>7</v>
      </c>
      <c r="AF439" s="3">
        <f t="shared" si="57"/>
        <v>0</v>
      </c>
      <c r="AG439" s="152">
        <v>1</v>
      </c>
      <c r="AH439" s="139">
        <f t="shared" si="66"/>
        <v>12</v>
      </c>
      <c r="AI439" s="139">
        <f t="shared" si="62"/>
        <v>1800</v>
      </c>
      <c r="AJ439" s="109">
        <f t="shared" si="67"/>
        <v>1800</v>
      </c>
      <c r="AM439" t="b">
        <f>D439='15.02.2022 Смета'!D442</f>
        <v>1</v>
      </c>
      <c r="AN439" t="b">
        <f>F439='15.02.2022 Смета'!E442</f>
        <v>1</v>
      </c>
      <c r="AO439" t="b">
        <f>G439='15.02.2022 Смета'!F442</f>
        <v>1</v>
      </c>
      <c r="AP439" t="b">
        <f>H439='15.02.2022 Смета'!G442</f>
        <v>0</v>
      </c>
    </row>
    <row r="440" spans="1:42" x14ac:dyDescent="0.25">
      <c r="A440" s="106"/>
      <c r="B440" s="96"/>
      <c r="C440" s="97"/>
      <c r="D440" s="179" t="s">
        <v>932</v>
      </c>
      <c r="E440" s="99"/>
      <c r="F440" s="99"/>
      <c r="G440" s="99"/>
      <c r="H440" s="99"/>
      <c r="I440" s="99"/>
      <c r="J440" s="99"/>
      <c r="K440" s="99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2"/>
      <c r="AE440" s="79"/>
      <c r="AF440" s="79"/>
      <c r="AG440" s="153"/>
      <c r="AH440" s="151"/>
      <c r="AI440" s="151"/>
      <c r="AJ440" s="164"/>
      <c r="AM440" t="b">
        <f>D440='15.02.2022 Смета'!D443</f>
        <v>0</v>
      </c>
      <c r="AN440" t="b">
        <f>F440='15.02.2022 Смета'!E443</f>
        <v>1</v>
      </c>
      <c r="AO440" t="b">
        <f>G440='15.02.2022 Смета'!F443</f>
        <v>1</v>
      </c>
      <c r="AP440" t="b">
        <f>H440='15.02.2022 Смета'!G443</f>
        <v>1</v>
      </c>
    </row>
    <row r="441" spans="1:42" ht="40.15" customHeight="1" x14ac:dyDescent="0.25">
      <c r="A441" s="108">
        <v>358</v>
      </c>
      <c r="B441" s="8" t="s">
        <v>193</v>
      </c>
      <c r="C441" s="21" t="s">
        <v>117</v>
      </c>
      <c r="D441" s="22" t="s">
        <v>676</v>
      </c>
      <c r="E441" s="21" t="s">
        <v>475</v>
      </c>
      <c r="F441" s="35">
        <v>44600</v>
      </c>
      <c r="G441" s="35">
        <v>44608</v>
      </c>
      <c r="H441" s="21" t="s">
        <v>331</v>
      </c>
      <c r="I441" s="22" t="s">
        <v>475</v>
      </c>
      <c r="J441" s="35">
        <v>44600</v>
      </c>
      <c r="K441" s="35">
        <v>44608</v>
      </c>
      <c r="L441" s="17"/>
      <c r="M441" s="10">
        <v>3400</v>
      </c>
      <c r="N441" s="10">
        <f t="shared" si="58"/>
        <v>0</v>
      </c>
      <c r="O441" s="17"/>
      <c r="P441" s="10">
        <v>2900</v>
      </c>
      <c r="Q441" s="10">
        <f t="shared" si="59"/>
        <v>0</v>
      </c>
      <c r="R441" s="17"/>
      <c r="S441" s="10">
        <v>2800</v>
      </c>
      <c r="T441" s="10">
        <f t="shared" si="60"/>
        <v>0</v>
      </c>
      <c r="U441" s="17">
        <v>35</v>
      </c>
      <c r="V441" s="10">
        <v>150</v>
      </c>
      <c r="W441" s="10">
        <f t="shared" si="63"/>
        <v>5250</v>
      </c>
      <c r="X441" s="17">
        <v>35</v>
      </c>
      <c r="Y441" s="10">
        <v>150</v>
      </c>
      <c r="Z441" s="10">
        <f t="shared" si="64"/>
        <v>5250</v>
      </c>
      <c r="AA441" s="17">
        <v>35</v>
      </c>
      <c r="AB441" s="10">
        <v>150</v>
      </c>
      <c r="AC441" s="10">
        <f t="shared" si="65"/>
        <v>5250</v>
      </c>
      <c r="AD441" s="19"/>
      <c r="AE441" s="3">
        <v>7</v>
      </c>
      <c r="AF441" s="3">
        <f t="shared" si="57"/>
        <v>0</v>
      </c>
      <c r="AG441" s="152">
        <v>1</v>
      </c>
      <c r="AH441" s="139">
        <f t="shared" si="66"/>
        <v>105</v>
      </c>
      <c r="AI441" s="139">
        <f t="shared" si="62"/>
        <v>15750</v>
      </c>
      <c r="AJ441" s="109">
        <f t="shared" si="67"/>
        <v>15750</v>
      </c>
      <c r="AM441" t="b">
        <f>D441='15.02.2022 Смета'!D444</f>
        <v>1</v>
      </c>
      <c r="AN441" t="b">
        <f>F441='15.02.2022 Смета'!E444</f>
        <v>1</v>
      </c>
      <c r="AO441" t="b">
        <f>G441='15.02.2022 Смета'!F444</f>
        <v>1</v>
      </c>
      <c r="AP441" t="b">
        <f>H441='15.02.2022 Смета'!G444</f>
        <v>1</v>
      </c>
    </row>
    <row r="442" spans="1:42" ht="40.15" customHeight="1" x14ac:dyDescent="0.25">
      <c r="A442" s="108">
        <v>359</v>
      </c>
      <c r="B442" s="8" t="s">
        <v>193</v>
      </c>
      <c r="C442" s="21" t="s">
        <v>117</v>
      </c>
      <c r="D442" s="22" t="s">
        <v>677</v>
      </c>
      <c r="E442" s="21" t="s">
        <v>500</v>
      </c>
      <c r="F442" s="35">
        <v>44617</v>
      </c>
      <c r="G442" s="35">
        <v>44624</v>
      </c>
      <c r="H442" s="21" t="s">
        <v>298</v>
      </c>
      <c r="I442" s="22" t="s">
        <v>500</v>
      </c>
      <c r="J442" s="35">
        <v>44617</v>
      </c>
      <c r="K442" s="35">
        <v>44624</v>
      </c>
      <c r="L442" s="19"/>
      <c r="M442" s="10">
        <v>3400</v>
      </c>
      <c r="N442" s="10">
        <f t="shared" si="58"/>
        <v>0</v>
      </c>
      <c r="O442" s="17"/>
      <c r="P442" s="10">
        <v>2900</v>
      </c>
      <c r="Q442" s="10">
        <f t="shared" si="59"/>
        <v>0</v>
      </c>
      <c r="R442" s="17"/>
      <c r="S442" s="10">
        <v>2800</v>
      </c>
      <c r="T442" s="10">
        <f t="shared" si="60"/>
        <v>0</v>
      </c>
      <c r="U442" s="17">
        <v>35</v>
      </c>
      <c r="V442" s="10">
        <v>150</v>
      </c>
      <c r="W442" s="10">
        <f t="shared" si="63"/>
        <v>5250</v>
      </c>
      <c r="X442" s="17">
        <v>35</v>
      </c>
      <c r="Y442" s="10">
        <v>150</v>
      </c>
      <c r="Z442" s="10">
        <f t="shared" si="64"/>
        <v>5250</v>
      </c>
      <c r="AA442" s="17">
        <v>35</v>
      </c>
      <c r="AB442" s="10">
        <v>150</v>
      </c>
      <c r="AC442" s="10">
        <f t="shared" si="65"/>
        <v>5250</v>
      </c>
      <c r="AD442" s="19"/>
      <c r="AE442" s="3">
        <v>7</v>
      </c>
      <c r="AF442" s="3">
        <f t="shared" si="57"/>
        <v>0</v>
      </c>
      <c r="AG442" s="152">
        <v>1</v>
      </c>
      <c r="AH442" s="139">
        <f t="shared" si="66"/>
        <v>105</v>
      </c>
      <c r="AI442" s="139">
        <f t="shared" si="62"/>
        <v>15750</v>
      </c>
      <c r="AJ442" s="109">
        <f t="shared" si="67"/>
        <v>15750</v>
      </c>
      <c r="AM442" t="b">
        <f>D442='15.02.2022 Смета'!D445</f>
        <v>1</v>
      </c>
      <c r="AN442" t="b">
        <f>F442='15.02.2022 Смета'!E445</f>
        <v>1</v>
      </c>
      <c r="AO442" t="b">
        <f>G442='15.02.2022 Смета'!F445</f>
        <v>1</v>
      </c>
      <c r="AP442" t="b">
        <f>H442='15.02.2022 Смета'!G445</f>
        <v>1</v>
      </c>
    </row>
    <row r="443" spans="1:42" ht="40.15" customHeight="1" x14ac:dyDescent="0.25">
      <c r="A443" s="108">
        <v>360</v>
      </c>
      <c r="B443" s="8" t="s">
        <v>193</v>
      </c>
      <c r="C443" s="21" t="s">
        <v>117</v>
      </c>
      <c r="D443" s="22" t="s">
        <v>678</v>
      </c>
      <c r="E443" s="21" t="s">
        <v>500</v>
      </c>
      <c r="F443" s="35">
        <v>44626</v>
      </c>
      <c r="G443" s="35">
        <v>44634</v>
      </c>
      <c r="H443" s="21" t="s">
        <v>318</v>
      </c>
      <c r="I443" s="22" t="s">
        <v>500</v>
      </c>
      <c r="J443" s="35">
        <v>44626</v>
      </c>
      <c r="K443" s="35">
        <v>44634</v>
      </c>
      <c r="L443" s="10"/>
      <c r="M443" s="10">
        <v>3400</v>
      </c>
      <c r="N443" s="10">
        <f t="shared" si="58"/>
        <v>0</v>
      </c>
      <c r="O443" s="10"/>
      <c r="P443" s="10">
        <v>2900</v>
      </c>
      <c r="Q443" s="10">
        <f t="shared" si="59"/>
        <v>0</v>
      </c>
      <c r="R443" s="10"/>
      <c r="S443" s="10">
        <v>2800</v>
      </c>
      <c r="T443" s="10">
        <f t="shared" si="60"/>
        <v>0</v>
      </c>
      <c r="U443" s="10">
        <v>35</v>
      </c>
      <c r="V443" s="10">
        <v>150</v>
      </c>
      <c r="W443" s="10">
        <f t="shared" si="63"/>
        <v>5250</v>
      </c>
      <c r="X443" s="10">
        <v>35</v>
      </c>
      <c r="Y443" s="10">
        <v>150</v>
      </c>
      <c r="Z443" s="10">
        <f t="shared" si="64"/>
        <v>5250</v>
      </c>
      <c r="AA443" s="10">
        <v>35</v>
      </c>
      <c r="AB443" s="10">
        <v>150</v>
      </c>
      <c r="AC443" s="10">
        <f t="shared" si="65"/>
        <v>5250</v>
      </c>
      <c r="AD443" s="11"/>
      <c r="AE443" s="3">
        <v>7</v>
      </c>
      <c r="AF443" s="3">
        <f t="shared" si="57"/>
        <v>0</v>
      </c>
      <c r="AG443" s="152">
        <v>1</v>
      </c>
      <c r="AH443" s="139">
        <f t="shared" si="66"/>
        <v>105</v>
      </c>
      <c r="AI443" s="139">
        <f t="shared" si="62"/>
        <v>15750</v>
      </c>
      <c r="AJ443" s="109">
        <f t="shared" si="67"/>
        <v>15750</v>
      </c>
      <c r="AM443" t="b">
        <f>D443='15.02.2022 Смета'!D446</f>
        <v>1</v>
      </c>
      <c r="AN443" t="b">
        <f>F443='15.02.2022 Смета'!E446</f>
        <v>1</v>
      </c>
      <c r="AO443" t="b">
        <f>G443='15.02.2022 Смета'!F446</f>
        <v>1</v>
      </c>
      <c r="AP443" t="b">
        <f>H443='15.02.2022 Смета'!G446</f>
        <v>1</v>
      </c>
    </row>
    <row r="444" spans="1:42" ht="40.15" customHeight="1" x14ac:dyDescent="0.25">
      <c r="A444" s="108">
        <v>361</v>
      </c>
      <c r="B444" s="8" t="s">
        <v>193</v>
      </c>
      <c r="C444" s="21" t="s">
        <v>117</v>
      </c>
      <c r="D444" s="22" t="s">
        <v>679</v>
      </c>
      <c r="E444" s="21" t="s">
        <v>695</v>
      </c>
      <c r="F444" s="35">
        <v>44654</v>
      </c>
      <c r="G444" s="35">
        <v>44662</v>
      </c>
      <c r="H444" s="21" t="s">
        <v>331</v>
      </c>
      <c r="I444" s="22" t="s">
        <v>695</v>
      </c>
      <c r="J444" s="35">
        <v>44654</v>
      </c>
      <c r="K444" s="35">
        <v>44662</v>
      </c>
      <c r="L444" s="17"/>
      <c r="M444" s="10">
        <v>3400</v>
      </c>
      <c r="N444" s="10">
        <f t="shared" si="58"/>
        <v>0</v>
      </c>
      <c r="O444" s="17"/>
      <c r="P444" s="10">
        <v>2900</v>
      </c>
      <c r="Q444" s="10">
        <f t="shared" si="59"/>
        <v>0</v>
      </c>
      <c r="R444" s="17"/>
      <c r="S444" s="10">
        <v>2800</v>
      </c>
      <c r="T444" s="10">
        <f t="shared" si="60"/>
        <v>0</v>
      </c>
      <c r="U444" s="17">
        <v>35</v>
      </c>
      <c r="V444" s="10">
        <v>150</v>
      </c>
      <c r="W444" s="10">
        <f t="shared" si="63"/>
        <v>5250</v>
      </c>
      <c r="X444" s="17">
        <v>35</v>
      </c>
      <c r="Y444" s="10">
        <v>150</v>
      </c>
      <c r="Z444" s="10">
        <f t="shared" si="64"/>
        <v>5250</v>
      </c>
      <c r="AA444" s="17">
        <v>35</v>
      </c>
      <c r="AB444" s="10">
        <v>150</v>
      </c>
      <c r="AC444" s="10">
        <f t="shared" si="65"/>
        <v>5250</v>
      </c>
      <c r="AD444" s="19">
        <v>105</v>
      </c>
      <c r="AE444" s="3">
        <v>7</v>
      </c>
      <c r="AF444" s="3">
        <f t="shared" si="57"/>
        <v>735</v>
      </c>
      <c r="AG444" s="152">
        <v>1</v>
      </c>
      <c r="AH444" s="145">
        <f t="shared" si="66"/>
        <v>210</v>
      </c>
      <c r="AI444" s="139">
        <f t="shared" si="62"/>
        <v>16485</v>
      </c>
      <c r="AJ444" s="118">
        <f t="shared" si="67"/>
        <v>16485</v>
      </c>
      <c r="AM444" t="b">
        <f>D444='15.02.2022 Смета'!D447</f>
        <v>1</v>
      </c>
      <c r="AN444" t="b">
        <f>F444='15.02.2022 Смета'!E447</f>
        <v>1</v>
      </c>
      <c r="AO444" t="b">
        <f>G444='15.02.2022 Смета'!F447</f>
        <v>1</v>
      </c>
      <c r="AP444" t="b">
        <f>H444='15.02.2022 Смета'!G447</f>
        <v>1</v>
      </c>
    </row>
    <row r="445" spans="1:42" ht="40.15" customHeight="1" x14ac:dyDescent="0.25">
      <c r="A445" s="108">
        <v>362</v>
      </c>
      <c r="B445" s="8" t="s">
        <v>193</v>
      </c>
      <c r="C445" s="21" t="s">
        <v>117</v>
      </c>
      <c r="D445" s="22" t="s">
        <v>1098</v>
      </c>
      <c r="E445" s="21" t="s">
        <v>506</v>
      </c>
      <c r="F445" s="35">
        <v>44664</v>
      </c>
      <c r="G445" s="35">
        <v>44670</v>
      </c>
      <c r="H445" s="21" t="s">
        <v>797</v>
      </c>
      <c r="I445" s="22" t="s">
        <v>506</v>
      </c>
      <c r="J445" s="35">
        <v>44664</v>
      </c>
      <c r="K445" s="35">
        <v>44670</v>
      </c>
      <c r="L445" s="17"/>
      <c r="M445" s="10">
        <v>3400</v>
      </c>
      <c r="N445" s="10">
        <f t="shared" si="58"/>
        <v>0</v>
      </c>
      <c r="O445" s="17"/>
      <c r="P445" s="10">
        <v>2900</v>
      </c>
      <c r="Q445" s="10">
        <f t="shared" si="59"/>
        <v>0</v>
      </c>
      <c r="R445" s="17"/>
      <c r="S445" s="10">
        <v>2800</v>
      </c>
      <c r="T445" s="10">
        <f t="shared" si="60"/>
        <v>0</v>
      </c>
      <c r="U445" s="17">
        <v>35</v>
      </c>
      <c r="V445" s="10">
        <v>150</v>
      </c>
      <c r="W445" s="10">
        <f t="shared" si="63"/>
        <v>5250</v>
      </c>
      <c r="X445" s="17">
        <v>35</v>
      </c>
      <c r="Y445" s="10">
        <v>150</v>
      </c>
      <c r="Z445" s="10">
        <f t="shared" si="64"/>
        <v>5250</v>
      </c>
      <c r="AA445" s="17">
        <v>35</v>
      </c>
      <c r="AB445" s="10">
        <v>150</v>
      </c>
      <c r="AC445" s="10">
        <f t="shared" si="65"/>
        <v>5250</v>
      </c>
      <c r="AD445" s="19">
        <v>105</v>
      </c>
      <c r="AE445" s="3">
        <v>7</v>
      </c>
      <c r="AF445" s="3">
        <f>AD445*AE445</f>
        <v>735</v>
      </c>
      <c r="AG445" s="152">
        <v>1</v>
      </c>
      <c r="AH445" s="145">
        <f t="shared" si="66"/>
        <v>210</v>
      </c>
      <c r="AI445" s="139">
        <f t="shared" si="62"/>
        <v>16485</v>
      </c>
      <c r="AJ445" s="118">
        <f t="shared" si="67"/>
        <v>16485</v>
      </c>
      <c r="AM445" t="b">
        <f>D445='15.02.2022 Смета'!D448</f>
        <v>0</v>
      </c>
      <c r="AN445" t="b">
        <f>F445='15.02.2022 Смета'!E448</f>
        <v>1</v>
      </c>
      <c r="AO445" t="b">
        <f>G445='15.02.2022 Смета'!F448</f>
        <v>1</v>
      </c>
      <c r="AP445" t="b">
        <f>H445='15.02.2022 Смета'!G448</f>
        <v>1</v>
      </c>
    </row>
    <row r="446" spans="1:42" ht="40.15" customHeight="1" x14ac:dyDescent="0.25">
      <c r="A446" s="108">
        <v>363</v>
      </c>
      <c r="B446" s="8" t="s">
        <v>193</v>
      </c>
      <c r="C446" s="21" t="s">
        <v>117</v>
      </c>
      <c r="D446" s="22" t="s">
        <v>681</v>
      </c>
      <c r="E446" s="21" t="s">
        <v>828</v>
      </c>
      <c r="F446" s="35">
        <v>44673</v>
      </c>
      <c r="G446" s="35">
        <v>44679</v>
      </c>
      <c r="H446" s="21" t="s">
        <v>331</v>
      </c>
      <c r="I446" s="22" t="s">
        <v>432</v>
      </c>
      <c r="J446" s="35">
        <v>44673</v>
      </c>
      <c r="K446" s="35">
        <v>44679</v>
      </c>
      <c r="L446" s="17"/>
      <c r="M446" s="10">
        <v>3400</v>
      </c>
      <c r="N446" s="10">
        <f>L446*M446</f>
        <v>0</v>
      </c>
      <c r="O446" s="17"/>
      <c r="P446" s="10">
        <v>2900</v>
      </c>
      <c r="Q446" s="10">
        <f>O446*P446</f>
        <v>0</v>
      </c>
      <c r="R446" s="17"/>
      <c r="S446" s="10">
        <v>2800</v>
      </c>
      <c r="T446" s="10">
        <f>R446*S446</f>
        <v>0</v>
      </c>
      <c r="U446" s="17">
        <v>35</v>
      </c>
      <c r="V446" s="10">
        <v>150</v>
      </c>
      <c r="W446" s="10">
        <f t="shared" si="63"/>
        <v>5250</v>
      </c>
      <c r="X446" s="17">
        <v>35</v>
      </c>
      <c r="Y446" s="10">
        <v>150</v>
      </c>
      <c r="Z446" s="10">
        <f t="shared" si="64"/>
        <v>5250</v>
      </c>
      <c r="AA446" s="17">
        <v>35</v>
      </c>
      <c r="AB446" s="10">
        <v>150</v>
      </c>
      <c r="AC446" s="10">
        <f t="shared" si="65"/>
        <v>5250</v>
      </c>
      <c r="AD446" s="19">
        <v>105</v>
      </c>
      <c r="AE446" s="3">
        <v>7</v>
      </c>
      <c r="AF446" s="3">
        <f>AD446*AE446</f>
        <v>735</v>
      </c>
      <c r="AG446" s="152">
        <v>1</v>
      </c>
      <c r="AH446" s="145">
        <f t="shared" si="66"/>
        <v>210</v>
      </c>
      <c r="AI446" s="139">
        <f t="shared" si="62"/>
        <v>16485</v>
      </c>
      <c r="AJ446" s="118">
        <f t="shared" si="67"/>
        <v>16485</v>
      </c>
      <c r="AM446" t="b">
        <f>D446='15.02.2022 Смета'!D449</f>
        <v>1</v>
      </c>
      <c r="AN446" t="b">
        <f>F446='15.02.2022 Смета'!E449</f>
        <v>1</v>
      </c>
      <c r="AO446" t="b">
        <f>G446='15.02.2022 Смета'!F449</f>
        <v>1</v>
      </c>
      <c r="AP446" t="b">
        <f>H446='15.02.2022 Смета'!G449</f>
        <v>1</v>
      </c>
    </row>
    <row r="447" spans="1:42" ht="40.15" customHeight="1" x14ac:dyDescent="0.25">
      <c r="A447" s="108">
        <v>364</v>
      </c>
      <c r="B447" s="45" t="s">
        <v>193</v>
      </c>
      <c r="C447" s="21" t="s">
        <v>117</v>
      </c>
      <c r="D447" s="22" t="s">
        <v>71</v>
      </c>
      <c r="E447" s="21" t="s">
        <v>329</v>
      </c>
      <c r="F447" s="35">
        <v>44700</v>
      </c>
      <c r="G447" s="35">
        <v>44703</v>
      </c>
      <c r="H447" s="21" t="s">
        <v>301</v>
      </c>
      <c r="I447" s="22" t="s">
        <v>329</v>
      </c>
      <c r="J447" s="35">
        <v>44700</v>
      </c>
      <c r="K447" s="35">
        <v>44703</v>
      </c>
      <c r="L447" s="10"/>
      <c r="M447" s="10">
        <v>3400</v>
      </c>
      <c r="N447" s="10">
        <f>L447*M447</f>
        <v>0</v>
      </c>
      <c r="O447" s="10"/>
      <c r="P447" s="10">
        <v>2900</v>
      </c>
      <c r="Q447" s="10">
        <f>O447*P447</f>
        <v>0</v>
      </c>
      <c r="R447" s="10"/>
      <c r="S447" s="10">
        <v>2800</v>
      </c>
      <c r="T447" s="10">
        <f>R447*S447</f>
        <v>0</v>
      </c>
      <c r="U447" s="10">
        <v>35</v>
      </c>
      <c r="V447" s="10">
        <v>150</v>
      </c>
      <c r="W447" s="10">
        <f t="shared" si="63"/>
        <v>5250</v>
      </c>
      <c r="X447" s="10">
        <v>35</v>
      </c>
      <c r="Y447" s="10">
        <v>150</v>
      </c>
      <c r="Z447" s="10">
        <f t="shared" si="64"/>
        <v>5250</v>
      </c>
      <c r="AA447" s="10">
        <v>35</v>
      </c>
      <c r="AB447" s="10">
        <v>150</v>
      </c>
      <c r="AC447" s="10">
        <f t="shared" si="65"/>
        <v>5250</v>
      </c>
      <c r="AD447" s="11">
        <v>105</v>
      </c>
      <c r="AE447" s="3">
        <v>7</v>
      </c>
      <c r="AF447" s="3">
        <f>AD447*AE447</f>
        <v>735</v>
      </c>
      <c r="AG447" s="152">
        <v>1</v>
      </c>
      <c r="AH447" s="145">
        <f t="shared" si="66"/>
        <v>210</v>
      </c>
      <c r="AI447" s="139">
        <f t="shared" si="62"/>
        <v>16485</v>
      </c>
      <c r="AJ447" s="118">
        <f t="shared" si="67"/>
        <v>16485</v>
      </c>
      <c r="AM447" t="b">
        <f>D447='15.02.2022 Смета'!D450</f>
        <v>1</v>
      </c>
      <c r="AN447" t="b">
        <f>F447='15.02.2022 Смета'!E450</f>
        <v>1</v>
      </c>
      <c r="AO447" t="b">
        <f>G447='15.02.2022 Смета'!F450</f>
        <v>1</v>
      </c>
      <c r="AP447" t="b">
        <f>H447='15.02.2022 Смета'!G450</f>
        <v>1</v>
      </c>
    </row>
    <row r="448" spans="1:42" ht="14.65" customHeight="1" x14ac:dyDescent="0.25">
      <c r="A448" s="106"/>
      <c r="B448" s="96"/>
      <c r="C448" s="97"/>
      <c r="D448" s="179" t="s">
        <v>933</v>
      </c>
      <c r="E448" s="99"/>
      <c r="F448" s="99"/>
      <c r="G448" s="99"/>
      <c r="H448" s="99"/>
      <c r="I448" s="99"/>
      <c r="J448" s="99"/>
      <c r="K448" s="99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2"/>
      <c r="AE448" s="79"/>
      <c r="AF448" s="79"/>
      <c r="AG448" s="153"/>
      <c r="AH448" s="151"/>
      <c r="AI448" s="151"/>
      <c r="AJ448" s="164"/>
      <c r="AM448" t="b">
        <f>D448='15.02.2022 Смета'!D451</f>
        <v>0</v>
      </c>
      <c r="AN448" t="b">
        <f>F448='15.02.2022 Смета'!E451</f>
        <v>1</v>
      </c>
      <c r="AO448" t="b">
        <f>G448='15.02.2022 Смета'!F451</f>
        <v>1</v>
      </c>
      <c r="AP448" t="b">
        <f>H448='15.02.2022 Смета'!G451</f>
        <v>1</v>
      </c>
    </row>
    <row r="449" spans="1:42" ht="40.15" customHeight="1" thickBot="1" x14ac:dyDescent="0.3">
      <c r="A449" s="121">
        <v>365</v>
      </c>
      <c r="B449" s="122"/>
      <c r="C449" s="123" t="s">
        <v>757</v>
      </c>
      <c r="D449" s="124" t="s">
        <v>555</v>
      </c>
      <c r="E449" s="123" t="s">
        <v>758</v>
      </c>
      <c r="F449" s="125">
        <v>44562</v>
      </c>
      <c r="G449" s="125">
        <v>44926</v>
      </c>
      <c r="H449" s="123" t="s">
        <v>758</v>
      </c>
      <c r="I449" s="124" t="s">
        <v>758</v>
      </c>
      <c r="J449" s="125">
        <v>44562</v>
      </c>
      <c r="K449" s="125">
        <v>44926</v>
      </c>
      <c r="L449" s="126">
        <v>43</v>
      </c>
      <c r="M449" s="126">
        <v>3400</v>
      </c>
      <c r="N449" s="126">
        <f>L449*M449</f>
        <v>146200</v>
      </c>
      <c r="O449" s="126">
        <v>43</v>
      </c>
      <c r="P449" s="126">
        <v>2900</v>
      </c>
      <c r="Q449" s="126">
        <f>O449*P449</f>
        <v>124700</v>
      </c>
      <c r="R449" s="126">
        <v>43</v>
      </c>
      <c r="S449" s="126">
        <v>2800</v>
      </c>
      <c r="T449" s="126">
        <f>R449*S449</f>
        <v>120400</v>
      </c>
      <c r="U449" s="126">
        <v>521</v>
      </c>
      <c r="V449" s="126">
        <v>150</v>
      </c>
      <c r="W449" s="126">
        <f t="shared" si="63"/>
        <v>78150</v>
      </c>
      <c r="X449" s="126">
        <v>521</v>
      </c>
      <c r="Y449" s="126">
        <v>150</v>
      </c>
      <c r="Z449" s="126">
        <f t="shared" si="64"/>
        <v>78150</v>
      </c>
      <c r="AA449" s="126">
        <v>628</v>
      </c>
      <c r="AB449" s="126">
        <v>150</v>
      </c>
      <c r="AC449" s="126">
        <f t="shared" si="65"/>
        <v>94200</v>
      </c>
      <c r="AD449" s="127">
        <v>1844</v>
      </c>
      <c r="AE449" s="128">
        <v>7</v>
      </c>
      <c r="AF449" s="129">
        <f>AD449*AE449</f>
        <v>12908</v>
      </c>
      <c r="AG449" s="166">
        <v>1</v>
      </c>
      <c r="AH449" s="148">
        <f t="shared" si="66"/>
        <v>3643</v>
      </c>
      <c r="AI449" s="167">
        <f t="shared" si="62"/>
        <v>654708</v>
      </c>
      <c r="AJ449" s="130">
        <f t="shared" si="67"/>
        <v>654708</v>
      </c>
      <c r="AM449" t="b">
        <f>D449='15.02.2022 Смета'!D452</f>
        <v>1</v>
      </c>
      <c r="AN449" t="b">
        <f>F449='15.02.2022 Смета'!E452</f>
        <v>1</v>
      </c>
      <c r="AO449" t="b">
        <f>G449='15.02.2022 Смета'!F452</f>
        <v>1</v>
      </c>
      <c r="AP449" t="b">
        <f>H449='15.02.2022 Смета'!G452</f>
        <v>1</v>
      </c>
    </row>
  </sheetData>
  <mergeCells count="14">
    <mergeCell ref="U3:AC3"/>
    <mergeCell ref="AD3:AF3"/>
    <mergeCell ref="AG3:AI3"/>
    <mergeCell ref="AJ3:AJ4"/>
    <mergeCell ref="A1:AJ1"/>
    <mergeCell ref="A3:A4"/>
    <mergeCell ref="B3:B4"/>
    <mergeCell ref="C3:C4"/>
    <mergeCell ref="D3:D4"/>
    <mergeCell ref="E3:E4"/>
    <mergeCell ref="F3:F4"/>
    <mergeCell ref="G3:G4"/>
    <mergeCell ref="H3:H4"/>
    <mergeCell ref="L3:T3"/>
  </mergeCells>
  <printOptions horizontalCentered="1"/>
  <pageMargins left="0.11811023622047245" right="0.11811023622047245" top="0.78740157480314965" bottom="0.39370078740157483" header="0" footer="0"/>
  <pageSetup paperSize="9" scale="95" orientation="landscape" r:id="rId1"/>
  <rowBreaks count="10" manualBreakCount="10">
    <brk id="115" max="7" man="1"/>
    <brk id="141" max="7" man="1"/>
    <brk id="169" max="7" man="1"/>
    <brk id="235" max="7" man="1"/>
    <brk id="257" max="7" man="1"/>
    <brk id="277" max="7" man="1"/>
    <brk id="297" max="7" man="1"/>
    <brk id="339" max="7" man="1"/>
    <brk id="360" max="7" man="1"/>
    <brk id="419" max="7" man="1"/>
  </rowBreaks>
  <colBreaks count="1" manualBreakCount="1">
    <brk id="8" max="448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P449"/>
  <sheetViews>
    <sheetView view="pageBreakPreview" zoomScale="90" zoomScaleNormal="50" zoomScaleSheetLayoutView="90" workbookViewId="0">
      <selection activeCell="A268" sqref="A268"/>
    </sheetView>
  </sheetViews>
  <sheetFormatPr defaultRowHeight="15" x14ac:dyDescent="0.25"/>
  <cols>
    <col min="1" max="1" width="5.28515625" style="202" customWidth="1"/>
    <col min="2" max="2" width="24" style="4" hidden="1" customWidth="1"/>
    <col min="3" max="3" width="17.28515625" style="85" hidden="1" customWidth="1"/>
    <col min="4" max="4" width="65.5703125" style="37" customWidth="1"/>
    <col min="5" max="5" width="25.7109375" style="85" customWidth="1"/>
    <col min="6" max="7" width="15.28515625" style="40" customWidth="1"/>
    <col min="8" max="8" width="24.7109375" style="85" customWidth="1"/>
    <col min="9" max="9" width="17" style="37" hidden="1" customWidth="1"/>
    <col min="10" max="10" width="14.28515625" style="40" hidden="1" customWidth="1"/>
    <col min="11" max="11" width="13" style="40" hidden="1" customWidth="1"/>
    <col min="12" max="12" width="8.28515625" style="6" hidden="1" customWidth="1"/>
    <col min="13" max="13" width="7.7109375" style="6" hidden="1" customWidth="1"/>
    <col min="14" max="14" width="10.7109375" style="6" hidden="1" customWidth="1"/>
    <col min="15" max="16" width="7.7109375" style="6" hidden="1" customWidth="1"/>
    <col min="17" max="17" width="10" style="6" hidden="1" customWidth="1"/>
    <col min="18" max="19" width="7.7109375" style="6" hidden="1" customWidth="1"/>
    <col min="20" max="20" width="10.28515625" style="6" hidden="1" customWidth="1"/>
    <col min="21" max="22" width="7.7109375" hidden="1" customWidth="1"/>
    <col min="23" max="23" width="10.7109375" hidden="1" customWidth="1"/>
    <col min="24" max="25" width="7.7109375" hidden="1" customWidth="1"/>
    <col min="26" max="26" width="10.28515625" hidden="1" customWidth="1"/>
    <col min="27" max="27" width="10" hidden="1" customWidth="1"/>
    <col min="28" max="28" width="7.7109375" hidden="1" customWidth="1"/>
    <col min="29" max="29" width="11.28515625" hidden="1" customWidth="1"/>
    <col min="30" max="30" width="9.28515625" hidden="1" customWidth="1"/>
    <col min="31" max="31" width="7.7109375" hidden="1" customWidth="1"/>
    <col min="32" max="32" width="11.42578125" hidden="1" customWidth="1"/>
    <col min="33" max="33" width="12.7109375" hidden="1" customWidth="1"/>
    <col min="34" max="34" width="10.28515625" hidden="1" customWidth="1"/>
    <col min="35" max="35" width="17.28515625" hidden="1" customWidth="1"/>
    <col min="36" max="36" width="12.28515625" hidden="1" customWidth="1"/>
  </cols>
  <sheetData>
    <row r="1" spans="1:42" ht="21" customHeight="1" x14ac:dyDescent="0.25">
      <c r="A1" s="1954" t="s">
        <v>941</v>
      </c>
      <c r="B1" s="1954"/>
      <c r="C1" s="1954"/>
      <c r="D1" s="1954"/>
      <c r="E1" s="1954"/>
      <c r="F1" s="1954"/>
      <c r="G1" s="1954"/>
      <c r="H1" s="1954"/>
      <c r="I1" s="1954"/>
      <c r="J1" s="1954"/>
      <c r="K1" s="1954"/>
      <c r="L1" s="1954"/>
      <c r="M1" s="1954"/>
      <c r="N1" s="1954"/>
      <c r="O1" s="1954"/>
      <c r="P1" s="1954"/>
      <c r="Q1" s="1954"/>
      <c r="R1" s="1954"/>
      <c r="S1" s="1954"/>
      <c r="T1" s="1954"/>
      <c r="U1" s="1954"/>
      <c r="V1" s="1954"/>
      <c r="W1" s="1954"/>
      <c r="X1" s="1954"/>
      <c r="Y1" s="1954"/>
      <c r="Z1" s="1954"/>
      <c r="AA1" s="1954"/>
      <c r="AB1" s="1954"/>
      <c r="AC1" s="1954"/>
      <c r="AD1" s="1954"/>
      <c r="AE1" s="1954"/>
      <c r="AF1" s="1954"/>
      <c r="AG1" s="1954"/>
      <c r="AH1" s="1954"/>
      <c r="AI1" s="1954"/>
      <c r="AJ1" s="1954"/>
    </row>
    <row r="2" spans="1:42" ht="15.75" thickBot="1" x14ac:dyDescent="0.3"/>
    <row r="3" spans="1:42" ht="45" customHeight="1" x14ac:dyDescent="0.25">
      <c r="A3" s="1955" t="s">
        <v>0</v>
      </c>
      <c r="B3" s="1957" t="s">
        <v>106</v>
      </c>
      <c r="C3" s="1959" t="s">
        <v>107</v>
      </c>
      <c r="D3" s="1959" t="s">
        <v>94</v>
      </c>
      <c r="E3" s="1959" t="s">
        <v>295</v>
      </c>
      <c r="F3" s="1961" t="s">
        <v>917</v>
      </c>
      <c r="G3" s="1961" t="s">
        <v>938</v>
      </c>
      <c r="H3" s="1959" t="s">
        <v>296</v>
      </c>
      <c r="I3" s="200" t="s">
        <v>295</v>
      </c>
      <c r="J3" s="200" t="s">
        <v>96</v>
      </c>
      <c r="K3" s="200" t="s">
        <v>97</v>
      </c>
      <c r="L3" s="1957" t="s">
        <v>1</v>
      </c>
      <c r="M3" s="1957"/>
      <c r="N3" s="1957"/>
      <c r="O3" s="1957"/>
      <c r="P3" s="1957"/>
      <c r="Q3" s="1957"/>
      <c r="R3" s="1957"/>
      <c r="S3" s="1957"/>
      <c r="T3" s="1957"/>
      <c r="U3" s="1963" t="s">
        <v>5</v>
      </c>
      <c r="V3" s="1963"/>
      <c r="W3" s="1963"/>
      <c r="X3" s="1963"/>
      <c r="Y3" s="1963"/>
      <c r="Z3" s="1963"/>
      <c r="AA3" s="1963"/>
      <c r="AB3" s="1963"/>
      <c r="AC3" s="1963"/>
      <c r="AD3" s="1963" t="s">
        <v>7</v>
      </c>
      <c r="AE3" s="1963"/>
      <c r="AF3" s="1963"/>
      <c r="AG3" s="1964" t="s">
        <v>934</v>
      </c>
      <c r="AH3" s="1964"/>
      <c r="AI3" s="1964"/>
      <c r="AJ3" s="1965" t="s">
        <v>20</v>
      </c>
    </row>
    <row r="4" spans="1:42" ht="32.65" customHeight="1" thickBot="1" x14ac:dyDescent="0.3">
      <c r="A4" s="1956"/>
      <c r="B4" s="1958"/>
      <c r="C4" s="1960"/>
      <c r="D4" s="1960"/>
      <c r="E4" s="1960"/>
      <c r="F4" s="1962"/>
      <c r="G4" s="1962"/>
      <c r="H4" s="1960"/>
      <c r="I4" s="201"/>
      <c r="J4" s="201"/>
      <c r="K4" s="201"/>
      <c r="L4" s="201" t="s">
        <v>3</v>
      </c>
      <c r="M4" s="201" t="s">
        <v>409</v>
      </c>
      <c r="N4" s="201" t="s">
        <v>410</v>
      </c>
      <c r="O4" s="201" t="s">
        <v>3</v>
      </c>
      <c r="P4" s="201" t="s">
        <v>409</v>
      </c>
      <c r="Q4" s="201" t="s">
        <v>410</v>
      </c>
      <c r="R4" s="201" t="s">
        <v>4</v>
      </c>
      <c r="S4" s="201" t="s">
        <v>409</v>
      </c>
      <c r="T4" s="201" t="s">
        <v>410</v>
      </c>
      <c r="U4" s="201" t="s">
        <v>3</v>
      </c>
      <c r="V4" s="201" t="s">
        <v>409</v>
      </c>
      <c r="W4" s="201" t="s">
        <v>410</v>
      </c>
      <c r="X4" s="201" t="s">
        <v>3</v>
      </c>
      <c r="Y4" s="201" t="s">
        <v>409</v>
      </c>
      <c r="Z4" s="201" t="s">
        <v>410</v>
      </c>
      <c r="AA4" s="201" t="s">
        <v>4</v>
      </c>
      <c r="AB4" s="201" t="s">
        <v>409</v>
      </c>
      <c r="AC4" s="201" t="s">
        <v>410</v>
      </c>
      <c r="AD4" s="201" t="s">
        <v>4</v>
      </c>
      <c r="AE4" s="201" t="s">
        <v>409</v>
      </c>
      <c r="AF4" s="201" t="s">
        <v>410</v>
      </c>
      <c r="AG4" s="201" t="s">
        <v>935</v>
      </c>
      <c r="AH4" s="201" t="s">
        <v>919</v>
      </c>
      <c r="AI4" s="201" t="s">
        <v>936</v>
      </c>
      <c r="AJ4" s="1966"/>
    </row>
    <row r="5" spans="1:42" ht="18" customHeight="1" x14ac:dyDescent="0.25">
      <c r="A5" s="106"/>
      <c r="B5" s="96"/>
      <c r="C5" s="97"/>
      <c r="D5" s="98" t="s">
        <v>832</v>
      </c>
      <c r="E5" s="98"/>
      <c r="F5" s="99"/>
      <c r="G5" s="99"/>
      <c r="H5" s="99"/>
      <c r="I5" s="99"/>
      <c r="J5" s="99"/>
      <c r="K5" s="99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2"/>
      <c r="AE5" s="79"/>
      <c r="AF5" s="79"/>
      <c r="AG5" s="79"/>
      <c r="AH5" s="137"/>
      <c r="AI5" s="137"/>
      <c r="AJ5" s="107"/>
    </row>
    <row r="6" spans="1:42" ht="16.149999999999999" customHeight="1" x14ac:dyDescent="0.25">
      <c r="A6" s="108">
        <v>1</v>
      </c>
      <c r="B6" s="8" t="s">
        <v>67</v>
      </c>
      <c r="C6" s="21" t="s">
        <v>163</v>
      </c>
      <c r="D6" s="22" t="s">
        <v>174</v>
      </c>
      <c r="E6" s="21" t="s">
        <v>693</v>
      </c>
      <c r="F6" s="35">
        <v>44812</v>
      </c>
      <c r="G6" s="35">
        <v>44815</v>
      </c>
      <c r="H6" s="21" t="s">
        <v>297</v>
      </c>
      <c r="I6" s="22" t="s">
        <v>693</v>
      </c>
      <c r="J6" s="35">
        <v>44812</v>
      </c>
      <c r="K6" s="35">
        <v>44815</v>
      </c>
      <c r="L6" s="10"/>
      <c r="M6" s="10">
        <v>3400</v>
      </c>
      <c r="N6" s="10">
        <f t="shared" ref="N6:N19" si="0">L6*M6</f>
        <v>0</v>
      </c>
      <c r="O6" s="10"/>
      <c r="P6" s="10">
        <v>2900</v>
      </c>
      <c r="Q6" s="10">
        <f t="shared" ref="Q6:Q19" si="1">O6*P6</f>
        <v>0</v>
      </c>
      <c r="R6" s="10"/>
      <c r="S6" s="10">
        <v>2800</v>
      </c>
      <c r="T6" s="10">
        <f t="shared" ref="T6:T19" si="2">R6*S6</f>
        <v>0</v>
      </c>
      <c r="U6" s="10">
        <v>8</v>
      </c>
      <c r="V6" s="10">
        <v>150</v>
      </c>
      <c r="W6" s="10">
        <f t="shared" ref="W6:W79" si="3">U6*V6</f>
        <v>1200</v>
      </c>
      <c r="X6" s="10">
        <v>8</v>
      </c>
      <c r="Y6" s="10">
        <v>150</v>
      </c>
      <c r="Z6" s="10">
        <f t="shared" ref="Z6:Z79" si="4">X6*Y6</f>
        <v>1200</v>
      </c>
      <c r="AA6" s="10">
        <v>16</v>
      </c>
      <c r="AB6" s="10">
        <v>150</v>
      </c>
      <c r="AC6" s="10">
        <f t="shared" ref="AC6:AC79" si="5">AA6*AB6</f>
        <v>2400</v>
      </c>
      <c r="AD6" s="11">
        <v>32</v>
      </c>
      <c r="AE6" s="26">
        <v>7</v>
      </c>
      <c r="AF6" s="7">
        <f t="shared" ref="AF6:AF19" si="6">AD6*AE6</f>
        <v>224</v>
      </c>
      <c r="AG6" s="152">
        <v>1</v>
      </c>
      <c r="AH6" s="139">
        <f t="shared" ref="AH6:AH79" si="7">L6+O6+R6+U6+X6+AA6+AD6</f>
        <v>64</v>
      </c>
      <c r="AI6" s="139">
        <f>AJ6</f>
        <v>5024</v>
      </c>
      <c r="AJ6" s="109">
        <f t="shared" ref="AJ6:AJ79" si="8">N6+Q6+T6+W6+Z6+AC6+AF6</f>
        <v>5024</v>
      </c>
      <c r="AM6" t="b">
        <f>D6='15.02.2022 Смета'!D9</f>
        <v>1</v>
      </c>
      <c r="AN6" t="b">
        <f>F6='15.02.2022 Смета'!E9</f>
        <v>1</v>
      </c>
      <c r="AO6" t="b">
        <f>G6='15.02.2022 Смета'!F9</f>
        <v>1</v>
      </c>
      <c r="AP6" t="b">
        <f>H6='15.02.2022 Смета'!G9</f>
        <v>1</v>
      </c>
    </row>
    <row r="7" spans="1:42" x14ac:dyDescent="0.25">
      <c r="A7" s="106"/>
      <c r="B7" s="96"/>
      <c r="C7" s="97"/>
      <c r="D7" s="98" t="s">
        <v>833</v>
      </c>
      <c r="E7" s="99"/>
      <c r="F7" s="99"/>
      <c r="G7" s="99"/>
      <c r="H7" s="99"/>
      <c r="I7" s="99"/>
      <c r="J7" s="99"/>
      <c r="K7" s="99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2"/>
      <c r="AE7" s="79"/>
      <c r="AF7" s="79"/>
      <c r="AG7" s="153"/>
      <c r="AH7" s="151"/>
      <c r="AI7" s="151"/>
      <c r="AJ7" s="164"/>
      <c r="AM7" t="b">
        <f>D7='15.02.2022 Смета'!D10</f>
        <v>1</v>
      </c>
      <c r="AN7" t="b">
        <f>F7='15.02.2022 Смета'!E10</f>
        <v>1</v>
      </c>
      <c r="AO7" t="b">
        <f>G7='15.02.2022 Смета'!F10</f>
        <v>1</v>
      </c>
      <c r="AP7" t="b">
        <f>H7='15.02.2022 Смета'!G10</f>
        <v>1</v>
      </c>
    </row>
    <row r="8" spans="1:42" ht="16.149999999999999" customHeight="1" x14ac:dyDescent="0.25">
      <c r="A8" s="108">
        <v>2</v>
      </c>
      <c r="B8" s="8" t="s">
        <v>15</v>
      </c>
      <c r="C8" s="21" t="s">
        <v>135</v>
      </c>
      <c r="D8" s="22" t="s">
        <v>550</v>
      </c>
      <c r="E8" s="21" t="s">
        <v>484</v>
      </c>
      <c r="F8" s="35">
        <v>44635</v>
      </c>
      <c r="G8" s="35">
        <v>44640</v>
      </c>
      <c r="H8" s="21" t="s">
        <v>301</v>
      </c>
      <c r="I8" s="22" t="s">
        <v>484</v>
      </c>
      <c r="J8" s="35">
        <v>44635</v>
      </c>
      <c r="K8" s="35">
        <v>44640</v>
      </c>
      <c r="L8" s="10"/>
      <c r="M8" s="10">
        <v>3400</v>
      </c>
      <c r="N8" s="10">
        <f t="shared" si="0"/>
        <v>0</v>
      </c>
      <c r="O8" s="10"/>
      <c r="P8" s="10">
        <v>2900</v>
      </c>
      <c r="Q8" s="10">
        <f t="shared" si="1"/>
        <v>0</v>
      </c>
      <c r="R8" s="10"/>
      <c r="S8" s="10">
        <v>2800</v>
      </c>
      <c r="T8" s="10">
        <f t="shared" si="2"/>
        <v>0</v>
      </c>
      <c r="U8" s="10">
        <v>14</v>
      </c>
      <c r="V8" s="10">
        <v>150</v>
      </c>
      <c r="W8" s="10">
        <f t="shared" si="3"/>
        <v>2100</v>
      </c>
      <c r="X8" s="10">
        <v>14</v>
      </c>
      <c r="Y8" s="10">
        <v>150</v>
      </c>
      <c r="Z8" s="10">
        <f t="shared" si="4"/>
        <v>2100</v>
      </c>
      <c r="AA8" s="10">
        <v>14</v>
      </c>
      <c r="AB8" s="10">
        <v>150</v>
      </c>
      <c r="AC8" s="10">
        <f t="shared" si="5"/>
        <v>2100</v>
      </c>
      <c r="AD8" s="11"/>
      <c r="AE8" s="26">
        <v>7</v>
      </c>
      <c r="AF8" s="7">
        <f t="shared" si="6"/>
        <v>0</v>
      </c>
      <c r="AG8" s="152">
        <v>1</v>
      </c>
      <c r="AH8" s="139">
        <f t="shared" si="7"/>
        <v>42</v>
      </c>
      <c r="AI8" s="139">
        <f t="shared" ref="AI8:AI71" si="9">AJ8</f>
        <v>6300</v>
      </c>
      <c r="AJ8" s="109">
        <f t="shared" si="8"/>
        <v>6300</v>
      </c>
      <c r="AM8" t="b">
        <f>D8='15.02.2022 Смета'!D11</f>
        <v>1</v>
      </c>
      <c r="AN8" t="b">
        <f>F8='15.02.2022 Смета'!E11</f>
        <v>1</v>
      </c>
      <c r="AO8" t="b">
        <f>G8='15.02.2022 Смета'!F11</f>
        <v>1</v>
      </c>
      <c r="AP8" t="b">
        <f>H8='15.02.2022 Смета'!G11</f>
        <v>1</v>
      </c>
    </row>
    <row r="9" spans="1:42" ht="29.65" customHeight="1" x14ac:dyDescent="0.25">
      <c r="A9" s="108">
        <v>3</v>
      </c>
      <c r="B9" s="8" t="s">
        <v>15</v>
      </c>
      <c r="C9" s="21" t="s">
        <v>135</v>
      </c>
      <c r="D9" s="22" t="s">
        <v>984</v>
      </c>
      <c r="E9" s="21" t="s">
        <v>468</v>
      </c>
      <c r="F9" s="35">
        <v>44670</v>
      </c>
      <c r="G9" s="35">
        <v>44675</v>
      </c>
      <c r="H9" s="21" t="s">
        <v>301</v>
      </c>
      <c r="I9" s="22" t="s">
        <v>468</v>
      </c>
      <c r="J9" s="35">
        <v>44670</v>
      </c>
      <c r="K9" s="35">
        <v>44675</v>
      </c>
      <c r="L9" s="10"/>
      <c r="M9" s="10">
        <v>3400</v>
      </c>
      <c r="N9" s="10">
        <f t="shared" si="0"/>
        <v>0</v>
      </c>
      <c r="O9" s="10"/>
      <c r="P9" s="10">
        <v>2900</v>
      </c>
      <c r="Q9" s="10">
        <f t="shared" si="1"/>
        <v>0</v>
      </c>
      <c r="R9" s="10"/>
      <c r="S9" s="10">
        <v>2800</v>
      </c>
      <c r="T9" s="10">
        <f t="shared" si="2"/>
        <v>0</v>
      </c>
      <c r="U9" s="10">
        <v>14</v>
      </c>
      <c r="V9" s="10">
        <v>150</v>
      </c>
      <c r="W9" s="10">
        <f t="shared" si="3"/>
        <v>2100</v>
      </c>
      <c r="X9" s="10">
        <v>14</v>
      </c>
      <c r="Y9" s="10">
        <v>150</v>
      </c>
      <c r="Z9" s="10">
        <f t="shared" si="4"/>
        <v>2100</v>
      </c>
      <c r="AA9" s="10">
        <v>14</v>
      </c>
      <c r="AB9" s="10">
        <v>150</v>
      </c>
      <c r="AC9" s="10">
        <f t="shared" si="5"/>
        <v>2100</v>
      </c>
      <c r="AD9" s="11">
        <v>45</v>
      </c>
      <c r="AE9" s="26">
        <v>7</v>
      </c>
      <c r="AF9" s="7">
        <f t="shared" si="6"/>
        <v>315</v>
      </c>
      <c r="AG9" s="152">
        <v>1</v>
      </c>
      <c r="AH9" s="139">
        <f t="shared" si="7"/>
        <v>87</v>
      </c>
      <c r="AI9" s="139">
        <f t="shared" si="9"/>
        <v>6615</v>
      </c>
      <c r="AJ9" s="109">
        <f t="shared" si="8"/>
        <v>6615</v>
      </c>
      <c r="AM9" t="b">
        <f>D9='15.02.2022 Смета'!D12</f>
        <v>0</v>
      </c>
      <c r="AN9" t="b">
        <f>F9='15.02.2022 Смета'!E12</f>
        <v>1</v>
      </c>
      <c r="AO9" t="b">
        <f>G9='15.02.2022 Смета'!F12</f>
        <v>1</v>
      </c>
      <c r="AP9" t="b">
        <f>H9='15.02.2022 Смета'!G12</f>
        <v>1</v>
      </c>
    </row>
    <row r="10" spans="1:42" ht="30.6" customHeight="1" x14ac:dyDescent="0.25">
      <c r="A10" s="108">
        <v>4</v>
      </c>
      <c r="B10" s="8" t="s">
        <v>15</v>
      </c>
      <c r="C10" s="21" t="s">
        <v>135</v>
      </c>
      <c r="D10" s="22" t="s">
        <v>1066</v>
      </c>
      <c r="E10" s="21" t="s">
        <v>468</v>
      </c>
      <c r="F10" s="35">
        <v>44684</v>
      </c>
      <c r="G10" s="35">
        <v>44689</v>
      </c>
      <c r="H10" s="21" t="s">
        <v>301</v>
      </c>
      <c r="I10" s="22" t="s">
        <v>468</v>
      </c>
      <c r="J10" s="35">
        <v>44684</v>
      </c>
      <c r="K10" s="35">
        <v>44689</v>
      </c>
      <c r="L10" s="10"/>
      <c r="M10" s="10">
        <v>3400</v>
      </c>
      <c r="N10" s="10">
        <f t="shared" si="0"/>
        <v>0</v>
      </c>
      <c r="O10" s="10"/>
      <c r="P10" s="10">
        <v>2900</v>
      </c>
      <c r="Q10" s="10">
        <f t="shared" si="1"/>
        <v>0</v>
      </c>
      <c r="R10" s="10"/>
      <c r="S10" s="10">
        <v>2800</v>
      </c>
      <c r="T10" s="10">
        <f t="shared" si="2"/>
        <v>0</v>
      </c>
      <c r="U10" s="10">
        <v>14</v>
      </c>
      <c r="V10" s="10">
        <v>150</v>
      </c>
      <c r="W10" s="10">
        <f t="shared" si="3"/>
        <v>2100</v>
      </c>
      <c r="X10" s="10">
        <v>14</v>
      </c>
      <c r="Y10" s="10">
        <v>150</v>
      </c>
      <c r="Z10" s="10">
        <f t="shared" si="4"/>
        <v>2100</v>
      </c>
      <c r="AA10" s="10">
        <v>14</v>
      </c>
      <c r="AB10" s="10">
        <v>150</v>
      </c>
      <c r="AC10" s="10">
        <f t="shared" si="5"/>
        <v>2100</v>
      </c>
      <c r="AD10" s="11">
        <v>45</v>
      </c>
      <c r="AE10" s="26">
        <v>7</v>
      </c>
      <c r="AF10" s="7">
        <f t="shared" si="6"/>
        <v>315</v>
      </c>
      <c r="AG10" s="152">
        <v>1</v>
      </c>
      <c r="AH10" s="139">
        <f t="shared" si="7"/>
        <v>87</v>
      </c>
      <c r="AI10" s="139">
        <f t="shared" si="9"/>
        <v>6615</v>
      </c>
      <c r="AJ10" s="109">
        <f t="shared" si="8"/>
        <v>6615</v>
      </c>
      <c r="AM10" t="b">
        <f>D10='15.02.2022 Смета'!D13</f>
        <v>0</v>
      </c>
      <c r="AN10" t="b">
        <f>F10='15.02.2022 Смета'!E13</f>
        <v>1</v>
      </c>
      <c r="AO10" t="b">
        <f>G10='15.02.2022 Смета'!F13</f>
        <v>1</v>
      </c>
      <c r="AP10" t="b">
        <f>H10='15.02.2022 Смета'!G13</f>
        <v>1</v>
      </c>
    </row>
    <row r="11" spans="1:42" ht="26.25" x14ac:dyDescent="0.25">
      <c r="A11" s="112">
        <v>5</v>
      </c>
      <c r="B11" s="81" t="s">
        <v>15</v>
      </c>
      <c r="C11" s="69" t="s">
        <v>135</v>
      </c>
      <c r="D11" s="70" t="s">
        <v>1065</v>
      </c>
      <c r="E11" s="69" t="s">
        <v>694</v>
      </c>
      <c r="F11" s="82">
        <v>44824</v>
      </c>
      <c r="G11" s="82">
        <v>44829</v>
      </c>
      <c r="H11" s="69" t="s">
        <v>301</v>
      </c>
      <c r="I11" s="70" t="s">
        <v>694</v>
      </c>
      <c r="J11" s="82">
        <v>44824</v>
      </c>
      <c r="K11" s="82">
        <v>44829</v>
      </c>
      <c r="L11" s="71">
        <v>1</v>
      </c>
      <c r="M11" s="71">
        <v>3400</v>
      </c>
      <c r="N11" s="71">
        <f t="shared" si="0"/>
        <v>3400</v>
      </c>
      <c r="O11" s="71">
        <v>1</v>
      </c>
      <c r="P11" s="71">
        <v>2900</v>
      </c>
      <c r="Q11" s="71">
        <f t="shared" si="1"/>
        <v>2900</v>
      </c>
      <c r="R11" s="71">
        <v>1</v>
      </c>
      <c r="S11" s="71">
        <v>2800</v>
      </c>
      <c r="T11" s="71">
        <f t="shared" si="2"/>
        <v>2800</v>
      </c>
      <c r="U11" s="71">
        <v>14</v>
      </c>
      <c r="V11" s="71">
        <v>150</v>
      </c>
      <c r="W11" s="71">
        <f t="shared" si="3"/>
        <v>2100</v>
      </c>
      <c r="X11" s="71">
        <v>14</v>
      </c>
      <c r="Y11" s="71">
        <v>150</v>
      </c>
      <c r="Z11" s="71">
        <f t="shared" si="4"/>
        <v>2100</v>
      </c>
      <c r="AA11" s="71">
        <v>14</v>
      </c>
      <c r="AB11" s="71">
        <v>150</v>
      </c>
      <c r="AC11" s="71">
        <f t="shared" si="5"/>
        <v>2100</v>
      </c>
      <c r="AD11" s="83">
        <v>45</v>
      </c>
      <c r="AE11" s="72">
        <v>7</v>
      </c>
      <c r="AF11" s="84">
        <f t="shared" si="6"/>
        <v>315</v>
      </c>
      <c r="AG11" s="152">
        <v>1</v>
      </c>
      <c r="AH11" s="141">
        <f t="shared" si="7"/>
        <v>90</v>
      </c>
      <c r="AI11" s="139">
        <f t="shared" si="9"/>
        <v>15715</v>
      </c>
      <c r="AJ11" s="113">
        <f t="shared" si="8"/>
        <v>15715</v>
      </c>
      <c r="AM11" t="b">
        <f>D11='15.02.2022 Смета'!D14</f>
        <v>0</v>
      </c>
      <c r="AN11" t="b">
        <f>F11='15.02.2022 Смета'!E14</f>
        <v>1</v>
      </c>
      <c r="AO11" t="b">
        <f>G11='15.02.2022 Смета'!F14</f>
        <v>1</v>
      </c>
      <c r="AP11" t="b">
        <f>H11='15.02.2022 Смета'!G14</f>
        <v>1</v>
      </c>
    </row>
    <row r="12" spans="1:42" ht="25.5" x14ac:dyDescent="0.25">
      <c r="A12" s="108">
        <v>6</v>
      </c>
      <c r="B12" s="20"/>
      <c r="C12" s="21" t="s">
        <v>135</v>
      </c>
      <c r="D12" s="22" t="s">
        <v>548</v>
      </c>
      <c r="E12" s="21" t="s">
        <v>43</v>
      </c>
      <c r="F12" s="21" t="s">
        <v>43</v>
      </c>
      <c r="G12" s="21" t="s">
        <v>43</v>
      </c>
      <c r="H12" s="41" t="s">
        <v>43</v>
      </c>
      <c r="I12" s="22" t="s">
        <v>43</v>
      </c>
      <c r="J12" s="22" t="s">
        <v>43</v>
      </c>
      <c r="K12" s="22" t="s">
        <v>43</v>
      </c>
      <c r="L12" s="28">
        <v>6</v>
      </c>
      <c r="M12" s="10">
        <v>3400</v>
      </c>
      <c r="N12" s="28">
        <f t="shared" si="0"/>
        <v>20400</v>
      </c>
      <c r="O12" s="28">
        <v>6</v>
      </c>
      <c r="P12" s="10">
        <v>2900</v>
      </c>
      <c r="Q12" s="28">
        <f t="shared" si="1"/>
        <v>17400</v>
      </c>
      <c r="R12" s="28">
        <v>6</v>
      </c>
      <c r="S12" s="10">
        <v>2800</v>
      </c>
      <c r="T12" s="28">
        <f t="shared" si="2"/>
        <v>16800</v>
      </c>
      <c r="U12" s="31">
        <v>30</v>
      </c>
      <c r="V12" s="31">
        <v>150</v>
      </c>
      <c r="W12" s="10">
        <f t="shared" si="3"/>
        <v>4500</v>
      </c>
      <c r="X12" s="29">
        <v>30</v>
      </c>
      <c r="Y12" s="29">
        <v>150</v>
      </c>
      <c r="Z12" s="29">
        <f t="shared" si="4"/>
        <v>4500</v>
      </c>
      <c r="AA12" s="29">
        <v>30</v>
      </c>
      <c r="AB12" s="29">
        <v>150</v>
      </c>
      <c r="AC12" s="29">
        <f t="shared" si="5"/>
        <v>4500</v>
      </c>
      <c r="AD12" s="29">
        <v>108</v>
      </c>
      <c r="AE12" s="3">
        <v>7</v>
      </c>
      <c r="AF12" s="29">
        <f t="shared" si="6"/>
        <v>756</v>
      </c>
      <c r="AG12" s="152">
        <v>1</v>
      </c>
      <c r="AH12" s="139">
        <f t="shared" si="7"/>
        <v>216</v>
      </c>
      <c r="AI12" s="139">
        <f t="shared" si="9"/>
        <v>68856</v>
      </c>
      <c r="AJ12" s="109">
        <f t="shared" si="8"/>
        <v>68856</v>
      </c>
      <c r="AM12" t="b">
        <f>D12='15.02.2022 Смета'!D15</f>
        <v>1</v>
      </c>
      <c r="AN12" t="b">
        <f>F12='15.02.2022 Смета'!E15</f>
        <v>1</v>
      </c>
      <c r="AO12" t="b">
        <f>G12='15.02.2022 Смета'!F15</f>
        <v>1</v>
      </c>
      <c r="AP12" t="b">
        <f>H12='15.02.2022 Смета'!G15</f>
        <v>1</v>
      </c>
    </row>
    <row r="13" spans="1:42" ht="16.149999999999999" customHeight="1" x14ac:dyDescent="0.25">
      <c r="A13" s="106"/>
      <c r="B13" s="96"/>
      <c r="C13" s="97"/>
      <c r="D13" s="98" t="s">
        <v>834</v>
      </c>
      <c r="E13" s="98"/>
      <c r="F13" s="99"/>
      <c r="G13" s="99"/>
      <c r="H13" s="99"/>
      <c r="I13" s="99"/>
      <c r="J13" s="99"/>
      <c r="K13" s="99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2"/>
      <c r="AE13" s="79"/>
      <c r="AF13" s="79"/>
      <c r="AG13" s="153"/>
      <c r="AH13" s="151"/>
      <c r="AI13" s="151"/>
      <c r="AJ13" s="164"/>
      <c r="AM13" t="b">
        <f>D13='15.02.2022 Смета'!D16</f>
        <v>1</v>
      </c>
      <c r="AN13" t="b">
        <f>F13='15.02.2022 Смета'!E16</f>
        <v>1</v>
      </c>
      <c r="AO13" t="b">
        <f>G13='15.02.2022 Смета'!F16</f>
        <v>1</v>
      </c>
      <c r="AP13" t="b">
        <f>H13='15.02.2022 Смета'!G16</f>
        <v>1</v>
      </c>
    </row>
    <row r="14" spans="1:42" ht="16.149999999999999" customHeight="1" x14ac:dyDescent="0.25">
      <c r="A14" s="108">
        <v>7</v>
      </c>
      <c r="B14" s="8" t="s">
        <v>181</v>
      </c>
      <c r="C14" s="21" t="s">
        <v>156</v>
      </c>
      <c r="D14" s="22" t="s">
        <v>174</v>
      </c>
      <c r="E14" s="21" t="s">
        <v>322</v>
      </c>
      <c r="F14" s="35">
        <v>44632</v>
      </c>
      <c r="G14" s="35">
        <v>44632</v>
      </c>
      <c r="H14" s="21" t="s">
        <v>939</v>
      </c>
      <c r="I14" s="22" t="s">
        <v>322</v>
      </c>
      <c r="J14" s="35">
        <v>44632</v>
      </c>
      <c r="K14" s="35">
        <v>44632</v>
      </c>
      <c r="L14" s="10"/>
      <c r="M14" s="10">
        <v>3400</v>
      </c>
      <c r="N14" s="10">
        <f t="shared" si="0"/>
        <v>0</v>
      </c>
      <c r="O14" s="10"/>
      <c r="P14" s="10">
        <v>2900</v>
      </c>
      <c r="Q14" s="10">
        <f t="shared" si="1"/>
        <v>0</v>
      </c>
      <c r="R14" s="10"/>
      <c r="S14" s="10">
        <v>2800</v>
      </c>
      <c r="T14" s="10">
        <f t="shared" si="2"/>
        <v>0</v>
      </c>
      <c r="U14" s="10">
        <v>10</v>
      </c>
      <c r="V14" s="10">
        <v>150</v>
      </c>
      <c r="W14" s="10">
        <f t="shared" si="3"/>
        <v>1500</v>
      </c>
      <c r="X14" s="10">
        <v>10</v>
      </c>
      <c r="Y14" s="10">
        <v>150</v>
      </c>
      <c r="Z14" s="10">
        <f t="shared" si="4"/>
        <v>1500</v>
      </c>
      <c r="AA14" s="10">
        <v>10</v>
      </c>
      <c r="AB14" s="10">
        <v>150</v>
      </c>
      <c r="AC14" s="10">
        <f t="shared" si="5"/>
        <v>1500</v>
      </c>
      <c r="AD14" s="11"/>
      <c r="AE14" s="3">
        <v>7</v>
      </c>
      <c r="AF14" s="3">
        <f t="shared" si="6"/>
        <v>0</v>
      </c>
      <c r="AG14" s="152">
        <v>1</v>
      </c>
      <c r="AH14" s="139">
        <f t="shared" si="7"/>
        <v>30</v>
      </c>
      <c r="AI14" s="139">
        <f t="shared" si="9"/>
        <v>4500</v>
      </c>
      <c r="AJ14" s="109">
        <f t="shared" si="8"/>
        <v>4500</v>
      </c>
      <c r="AM14" t="b">
        <f>D14='15.02.2022 Смета'!D17</f>
        <v>1</v>
      </c>
      <c r="AN14" t="b">
        <f>F14='15.02.2022 Смета'!E17</f>
        <v>1</v>
      </c>
      <c r="AO14" t="b">
        <f>G14='15.02.2022 Смета'!F17</f>
        <v>1</v>
      </c>
      <c r="AP14" t="b">
        <f>H14='15.02.2022 Смета'!G17</f>
        <v>1</v>
      </c>
    </row>
    <row r="15" spans="1:42" ht="16.149999999999999" customHeight="1" x14ac:dyDescent="0.25">
      <c r="A15" s="114">
        <v>8</v>
      </c>
      <c r="B15" s="73" t="s">
        <v>181</v>
      </c>
      <c r="C15" s="74" t="s">
        <v>156</v>
      </c>
      <c r="D15" s="75" t="s">
        <v>174</v>
      </c>
      <c r="E15" s="74" t="s">
        <v>492</v>
      </c>
      <c r="F15" s="76">
        <v>44632</v>
      </c>
      <c r="G15" s="76">
        <v>44632</v>
      </c>
      <c r="H15" s="74" t="s">
        <v>303</v>
      </c>
      <c r="I15" s="75" t="s">
        <v>492</v>
      </c>
      <c r="J15" s="76">
        <v>44632</v>
      </c>
      <c r="K15" s="76">
        <v>44632</v>
      </c>
      <c r="L15" s="77"/>
      <c r="M15" s="77">
        <v>3400</v>
      </c>
      <c r="N15" s="77">
        <f t="shared" si="0"/>
        <v>0</v>
      </c>
      <c r="O15" s="77"/>
      <c r="P15" s="77">
        <v>2900</v>
      </c>
      <c r="Q15" s="77">
        <f t="shared" si="1"/>
        <v>0</v>
      </c>
      <c r="R15" s="77"/>
      <c r="S15" s="77">
        <v>2800</v>
      </c>
      <c r="T15" s="77">
        <f t="shared" si="2"/>
        <v>0</v>
      </c>
      <c r="U15" s="77">
        <v>10</v>
      </c>
      <c r="V15" s="77">
        <v>150</v>
      </c>
      <c r="W15" s="77">
        <f t="shared" si="3"/>
        <v>1500</v>
      </c>
      <c r="X15" s="77">
        <v>10</v>
      </c>
      <c r="Y15" s="77">
        <v>150</v>
      </c>
      <c r="Z15" s="77">
        <f t="shared" si="4"/>
        <v>1500</v>
      </c>
      <c r="AA15" s="77">
        <v>10</v>
      </c>
      <c r="AB15" s="77">
        <v>150</v>
      </c>
      <c r="AC15" s="77">
        <f t="shared" si="5"/>
        <v>1500</v>
      </c>
      <c r="AD15" s="78"/>
      <c r="AE15" s="79">
        <v>7</v>
      </c>
      <c r="AF15" s="80">
        <f t="shared" si="6"/>
        <v>0</v>
      </c>
      <c r="AG15" s="152">
        <v>1</v>
      </c>
      <c r="AH15" s="142">
        <f t="shared" si="7"/>
        <v>30</v>
      </c>
      <c r="AI15" s="139">
        <f t="shared" si="9"/>
        <v>4500</v>
      </c>
      <c r="AJ15" s="115">
        <f t="shared" si="8"/>
        <v>4500</v>
      </c>
      <c r="AM15" t="b">
        <f>D15='15.02.2022 Смета'!D18</f>
        <v>1</v>
      </c>
      <c r="AN15" t="b">
        <f>F15='15.02.2022 Смета'!E18</f>
        <v>1</v>
      </c>
      <c r="AO15" t="b">
        <f>G15='15.02.2022 Смета'!F18</f>
        <v>1</v>
      </c>
      <c r="AP15" t="b">
        <f>H15='15.02.2022 Смета'!G18</f>
        <v>1</v>
      </c>
    </row>
    <row r="16" spans="1:42" ht="16.149999999999999" customHeight="1" x14ac:dyDescent="0.25">
      <c r="A16" s="108">
        <v>9</v>
      </c>
      <c r="B16" s="8" t="s">
        <v>181</v>
      </c>
      <c r="C16" s="21" t="s">
        <v>156</v>
      </c>
      <c r="D16" s="22" t="s">
        <v>174</v>
      </c>
      <c r="E16" s="21" t="s">
        <v>462</v>
      </c>
      <c r="F16" s="35">
        <v>44682</v>
      </c>
      <c r="G16" s="35">
        <v>44682</v>
      </c>
      <c r="H16" s="21" t="s">
        <v>305</v>
      </c>
      <c r="I16" s="22" t="s">
        <v>462</v>
      </c>
      <c r="J16" s="35">
        <v>44682</v>
      </c>
      <c r="K16" s="35">
        <v>44682</v>
      </c>
      <c r="L16" s="10"/>
      <c r="M16" s="10">
        <v>3400</v>
      </c>
      <c r="N16" s="10">
        <f t="shared" si="0"/>
        <v>0</v>
      </c>
      <c r="O16" s="10"/>
      <c r="P16" s="10">
        <v>2900</v>
      </c>
      <c r="Q16" s="10">
        <f t="shared" si="1"/>
        <v>0</v>
      </c>
      <c r="R16" s="10"/>
      <c r="S16" s="10">
        <v>2800</v>
      </c>
      <c r="T16" s="10">
        <f t="shared" si="2"/>
        <v>0</v>
      </c>
      <c r="U16" s="10">
        <v>20</v>
      </c>
      <c r="V16" s="10">
        <v>150</v>
      </c>
      <c r="W16" s="10">
        <f t="shared" si="3"/>
        <v>3000</v>
      </c>
      <c r="X16" s="10">
        <v>20</v>
      </c>
      <c r="Y16" s="10">
        <v>150</v>
      </c>
      <c r="Z16" s="10">
        <f t="shared" si="4"/>
        <v>3000</v>
      </c>
      <c r="AA16" s="10">
        <v>20</v>
      </c>
      <c r="AB16" s="10">
        <v>150</v>
      </c>
      <c r="AC16" s="10">
        <f t="shared" si="5"/>
        <v>3000</v>
      </c>
      <c r="AD16" s="11">
        <v>60</v>
      </c>
      <c r="AE16" s="26">
        <v>7</v>
      </c>
      <c r="AF16" s="7">
        <f t="shared" si="6"/>
        <v>420</v>
      </c>
      <c r="AG16" s="152">
        <v>1</v>
      </c>
      <c r="AH16" s="139">
        <f t="shared" si="7"/>
        <v>120</v>
      </c>
      <c r="AI16" s="139">
        <f t="shared" si="9"/>
        <v>9420</v>
      </c>
      <c r="AJ16" s="109">
        <f t="shared" si="8"/>
        <v>9420</v>
      </c>
      <c r="AM16" t="b">
        <f>D16='15.02.2022 Смета'!D19</f>
        <v>1</v>
      </c>
      <c r="AN16" t="b">
        <f>F16='15.02.2022 Смета'!E19</f>
        <v>1</v>
      </c>
      <c r="AO16" t="b">
        <f>G16='15.02.2022 Смета'!F19</f>
        <v>1</v>
      </c>
      <c r="AP16" t="b">
        <f>H16='15.02.2022 Смета'!G19</f>
        <v>1</v>
      </c>
    </row>
    <row r="17" spans="1:42" x14ac:dyDescent="0.25">
      <c r="A17" s="106"/>
      <c r="B17" s="96"/>
      <c r="C17" s="97"/>
      <c r="D17" s="98" t="s">
        <v>836</v>
      </c>
      <c r="E17" s="99"/>
      <c r="F17" s="99"/>
      <c r="G17" s="99"/>
      <c r="H17" s="99"/>
      <c r="I17" s="99"/>
      <c r="J17" s="99"/>
      <c r="K17" s="99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2"/>
      <c r="AE17" s="79"/>
      <c r="AF17" s="79"/>
      <c r="AG17" s="153"/>
      <c r="AH17" s="151"/>
      <c r="AI17" s="151"/>
      <c r="AJ17" s="164"/>
      <c r="AM17" t="b">
        <f>D17='15.02.2022 Смета'!D20</f>
        <v>1</v>
      </c>
      <c r="AN17" t="b">
        <f>F17='15.02.2022 Смета'!E20</f>
        <v>1</v>
      </c>
      <c r="AO17" t="b">
        <f>G17='15.02.2022 Смета'!F20</f>
        <v>1</v>
      </c>
      <c r="AP17" t="b">
        <f>H17='15.02.2022 Смета'!G20</f>
        <v>1</v>
      </c>
    </row>
    <row r="18" spans="1:42" ht="16.149999999999999" customHeight="1" x14ac:dyDescent="0.25">
      <c r="A18" s="108">
        <v>10</v>
      </c>
      <c r="B18" s="8" t="s">
        <v>207</v>
      </c>
      <c r="C18" s="21" t="s">
        <v>113</v>
      </c>
      <c r="D18" s="22" t="s">
        <v>311</v>
      </c>
      <c r="E18" s="21" t="s">
        <v>306</v>
      </c>
      <c r="F18" s="35">
        <v>44605</v>
      </c>
      <c r="G18" s="35">
        <v>44611</v>
      </c>
      <c r="H18" s="21" t="s">
        <v>309</v>
      </c>
      <c r="I18" s="22" t="s">
        <v>306</v>
      </c>
      <c r="J18" s="35">
        <v>44605</v>
      </c>
      <c r="K18" s="35">
        <v>44611</v>
      </c>
      <c r="L18" s="10"/>
      <c r="M18" s="10">
        <v>3400</v>
      </c>
      <c r="N18" s="10">
        <f t="shared" si="0"/>
        <v>0</v>
      </c>
      <c r="O18" s="10"/>
      <c r="P18" s="10">
        <v>2900</v>
      </c>
      <c r="Q18" s="10">
        <f t="shared" si="1"/>
        <v>0</v>
      </c>
      <c r="R18" s="10"/>
      <c r="S18" s="10">
        <v>2800</v>
      </c>
      <c r="T18" s="10">
        <f t="shared" si="2"/>
        <v>0</v>
      </c>
      <c r="U18" s="10">
        <v>13</v>
      </c>
      <c r="V18" s="10">
        <v>150</v>
      </c>
      <c r="W18" s="10">
        <f t="shared" si="3"/>
        <v>1950</v>
      </c>
      <c r="X18" s="10">
        <v>13</v>
      </c>
      <c r="Y18" s="10">
        <v>150</v>
      </c>
      <c r="Z18" s="10">
        <f t="shared" si="4"/>
        <v>1950</v>
      </c>
      <c r="AA18" s="10">
        <v>26</v>
      </c>
      <c r="AB18" s="10">
        <v>150</v>
      </c>
      <c r="AC18" s="10">
        <f t="shared" si="5"/>
        <v>3900</v>
      </c>
      <c r="AD18" s="11"/>
      <c r="AE18" s="26">
        <v>7</v>
      </c>
      <c r="AF18" s="7">
        <f t="shared" si="6"/>
        <v>0</v>
      </c>
      <c r="AG18" s="152">
        <v>1</v>
      </c>
      <c r="AH18" s="139">
        <f t="shared" si="7"/>
        <v>52</v>
      </c>
      <c r="AI18" s="139">
        <f t="shared" si="9"/>
        <v>7800</v>
      </c>
      <c r="AJ18" s="109">
        <f t="shared" si="8"/>
        <v>7800</v>
      </c>
      <c r="AM18" t="b">
        <f>D18='15.02.2022 Смета'!D21</f>
        <v>1</v>
      </c>
      <c r="AN18" t="b">
        <f>F18='15.02.2022 Смета'!E21</f>
        <v>1</v>
      </c>
      <c r="AO18" t="b">
        <f>G18='15.02.2022 Смета'!F21</f>
        <v>1</v>
      </c>
      <c r="AP18" t="b">
        <f>H18='15.02.2022 Смета'!G21</f>
        <v>1</v>
      </c>
    </row>
    <row r="19" spans="1:42" ht="16.149999999999999" customHeight="1" x14ac:dyDescent="0.25">
      <c r="A19" s="108">
        <v>11</v>
      </c>
      <c r="B19" s="8" t="s">
        <v>207</v>
      </c>
      <c r="C19" s="21" t="s">
        <v>113</v>
      </c>
      <c r="D19" s="22" t="s">
        <v>311</v>
      </c>
      <c r="E19" s="21" t="s">
        <v>307</v>
      </c>
      <c r="F19" s="35">
        <v>44631</v>
      </c>
      <c r="G19" s="35">
        <v>44639</v>
      </c>
      <c r="H19" s="21" t="s">
        <v>310</v>
      </c>
      <c r="I19" s="22" t="s">
        <v>307</v>
      </c>
      <c r="J19" s="35">
        <v>44631</v>
      </c>
      <c r="K19" s="35">
        <v>44639</v>
      </c>
      <c r="L19" s="10"/>
      <c r="M19" s="10">
        <v>3400</v>
      </c>
      <c r="N19" s="10">
        <f t="shared" si="0"/>
        <v>0</v>
      </c>
      <c r="O19" s="10"/>
      <c r="P19" s="10">
        <v>2900</v>
      </c>
      <c r="Q19" s="10">
        <f t="shared" si="1"/>
        <v>0</v>
      </c>
      <c r="R19" s="10"/>
      <c r="S19" s="10">
        <v>2800</v>
      </c>
      <c r="T19" s="10">
        <f t="shared" si="2"/>
        <v>0</v>
      </c>
      <c r="U19" s="10">
        <v>16</v>
      </c>
      <c r="V19" s="10">
        <v>150</v>
      </c>
      <c r="W19" s="10">
        <f t="shared" si="3"/>
        <v>2400</v>
      </c>
      <c r="X19" s="10">
        <v>16</v>
      </c>
      <c r="Y19" s="10">
        <v>150</v>
      </c>
      <c r="Z19" s="10">
        <f t="shared" si="4"/>
        <v>2400</v>
      </c>
      <c r="AA19" s="10">
        <v>32</v>
      </c>
      <c r="AB19" s="10">
        <v>150</v>
      </c>
      <c r="AC19" s="10">
        <f t="shared" si="5"/>
        <v>4800</v>
      </c>
      <c r="AD19" s="11"/>
      <c r="AE19" s="26">
        <v>7</v>
      </c>
      <c r="AF19" s="7">
        <f t="shared" si="6"/>
        <v>0</v>
      </c>
      <c r="AG19" s="152">
        <v>1</v>
      </c>
      <c r="AH19" s="139">
        <f t="shared" si="7"/>
        <v>64</v>
      </c>
      <c r="AI19" s="139">
        <f t="shared" si="9"/>
        <v>9600</v>
      </c>
      <c r="AJ19" s="109">
        <f t="shared" si="8"/>
        <v>9600</v>
      </c>
      <c r="AM19" t="b">
        <f>D19='15.02.2022 Смета'!D22</f>
        <v>1</v>
      </c>
      <c r="AN19" t="b">
        <f>F19='15.02.2022 Смета'!E22</f>
        <v>1</v>
      </c>
      <c r="AO19" t="b">
        <f>G19='15.02.2022 Смета'!F22</f>
        <v>1</v>
      </c>
      <c r="AP19" t="b">
        <f>H19='15.02.2022 Смета'!G22</f>
        <v>1</v>
      </c>
    </row>
    <row r="20" spans="1:42" ht="16.149999999999999" customHeight="1" x14ac:dyDescent="0.25">
      <c r="A20" s="108">
        <v>12</v>
      </c>
      <c r="B20" s="63"/>
      <c r="C20" s="47" t="s">
        <v>113</v>
      </c>
      <c r="D20" s="22" t="s">
        <v>39</v>
      </c>
      <c r="E20" s="21" t="s">
        <v>308</v>
      </c>
      <c r="F20" s="35">
        <v>44711</v>
      </c>
      <c r="G20" s="35">
        <v>44715</v>
      </c>
      <c r="H20" s="21" t="s">
        <v>301</v>
      </c>
      <c r="I20" s="51" t="s">
        <v>308</v>
      </c>
      <c r="J20" s="52">
        <v>44711</v>
      </c>
      <c r="K20" s="52">
        <v>44715</v>
      </c>
      <c r="L20" s="49"/>
      <c r="M20" s="49">
        <v>0</v>
      </c>
      <c r="N20" s="49"/>
      <c r="O20" s="49"/>
      <c r="P20" s="49">
        <v>0</v>
      </c>
      <c r="Q20" s="49"/>
      <c r="R20" s="49"/>
      <c r="S20" s="49">
        <v>0</v>
      </c>
      <c r="T20" s="49"/>
      <c r="U20" s="49">
        <v>2</v>
      </c>
      <c r="V20" s="49">
        <v>150</v>
      </c>
      <c r="W20" s="49">
        <f t="shared" si="3"/>
        <v>300</v>
      </c>
      <c r="X20" s="49">
        <v>2</v>
      </c>
      <c r="Y20" s="49">
        <v>150</v>
      </c>
      <c r="Z20" s="49">
        <f t="shared" si="4"/>
        <v>300</v>
      </c>
      <c r="AA20" s="49">
        <v>2</v>
      </c>
      <c r="AB20" s="49">
        <v>150</v>
      </c>
      <c r="AC20" s="49">
        <f t="shared" si="5"/>
        <v>300</v>
      </c>
      <c r="AD20" s="65">
        <v>5</v>
      </c>
      <c r="AE20" s="54">
        <v>7</v>
      </c>
      <c r="AF20" s="55">
        <v>36</v>
      </c>
      <c r="AG20" s="155">
        <v>1</v>
      </c>
      <c r="AH20" s="154">
        <f t="shared" si="7"/>
        <v>11</v>
      </c>
      <c r="AI20" s="154">
        <f t="shared" si="9"/>
        <v>936</v>
      </c>
      <c r="AJ20" s="165">
        <f t="shared" si="8"/>
        <v>936</v>
      </c>
      <c r="AM20" t="b">
        <f>D20='15.02.2022 Смета'!D23</f>
        <v>1</v>
      </c>
      <c r="AN20" t="b">
        <f>F20='15.02.2022 Смета'!E23</f>
        <v>1</v>
      </c>
      <c r="AO20" t="b">
        <f>G20='15.02.2022 Смета'!F23</f>
        <v>1</v>
      </c>
      <c r="AP20" t="b">
        <f>H20='15.02.2022 Смета'!G23</f>
        <v>1</v>
      </c>
    </row>
    <row r="21" spans="1:42" x14ac:dyDescent="0.25">
      <c r="A21" s="106"/>
      <c r="B21" s="96"/>
      <c r="C21" s="97"/>
      <c r="D21" s="179" t="s">
        <v>837</v>
      </c>
      <c r="E21" s="99"/>
      <c r="F21" s="99"/>
      <c r="G21" s="99"/>
      <c r="H21" s="99"/>
      <c r="I21" s="99"/>
      <c r="J21" s="99"/>
      <c r="K21" s="99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2"/>
      <c r="AE21" s="79"/>
      <c r="AF21" s="79"/>
      <c r="AG21" s="153"/>
      <c r="AH21" s="151"/>
      <c r="AI21" s="151"/>
      <c r="AJ21" s="164"/>
      <c r="AM21" t="b">
        <f>D21='15.02.2022 Смета'!D24</f>
        <v>1</v>
      </c>
      <c r="AN21" t="b">
        <f>F21='15.02.2022 Смета'!E24</f>
        <v>1</v>
      </c>
      <c r="AO21" t="b">
        <f>G21='15.02.2022 Смета'!F24</f>
        <v>1</v>
      </c>
      <c r="AP21" t="b">
        <f>H21='15.02.2022 Смета'!G24</f>
        <v>1</v>
      </c>
    </row>
    <row r="22" spans="1:42" ht="66" customHeight="1" x14ac:dyDescent="0.25">
      <c r="A22" s="108">
        <v>13</v>
      </c>
      <c r="B22" s="8" t="s">
        <v>239</v>
      </c>
      <c r="C22" s="21" t="s">
        <v>144</v>
      </c>
      <c r="D22" s="22" t="s">
        <v>1067</v>
      </c>
      <c r="E22" s="21" t="s">
        <v>483</v>
      </c>
      <c r="F22" s="35" t="s">
        <v>683</v>
      </c>
      <c r="G22" s="35" t="s">
        <v>684</v>
      </c>
      <c r="H22" s="21" t="s">
        <v>312</v>
      </c>
      <c r="I22" s="22" t="s">
        <v>483</v>
      </c>
      <c r="J22" s="35" t="s">
        <v>683</v>
      </c>
      <c r="K22" s="35" t="s">
        <v>684</v>
      </c>
      <c r="L22" s="14"/>
      <c r="M22" s="10">
        <v>3400</v>
      </c>
      <c r="N22" s="10">
        <f t="shared" ref="N22:N49" si="10">L22*M22</f>
        <v>0</v>
      </c>
      <c r="O22" s="14"/>
      <c r="P22" s="10">
        <v>2900</v>
      </c>
      <c r="Q22" s="10">
        <f t="shared" ref="Q22:Q49" si="11">O22*P22</f>
        <v>0</v>
      </c>
      <c r="R22" s="14"/>
      <c r="S22" s="10">
        <v>2800</v>
      </c>
      <c r="T22" s="10">
        <f t="shared" ref="T22:T49" si="12">R22*S22</f>
        <v>0</v>
      </c>
      <c r="U22" s="10">
        <v>60</v>
      </c>
      <c r="V22" s="10">
        <v>150</v>
      </c>
      <c r="W22" s="10">
        <f t="shared" si="3"/>
        <v>9000</v>
      </c>
      <c r="X22" s="10">
        <v>60</v>
      </c>
      <c r="Y22" s="10">
        <v>150</v>
      </c>
      <c r="Z22" s="10">
        <f t="shared" si="4"/>
        <v>9000</v>
      </c>
      <c r="AA22" s="10">
        <v>60</v>
      </c>
      <c r="AB22" s="10">
        <v>150</v>
      </c>
      <c r="AC22" s="10">
        <f t="shared" si="5"/>
        <v>9000</v>
      </c>
      <c r="AD22" s="11"/>
      <c r="AE22" s="26">
        <v>7</v>
      </c>
      <c r="AF22" s="7">
        <f t="shared" ref="AF22:AF53" si="13">AD22*AE22</f>
        <v>0</v>
      </c>
      <c r="AG22" s="152">
        <v>1</v>
      </c>
      <c r="AH22" s="139">
        <f t="shared" si="7"/>
        <v>180</v>
      </c>
      <c r="AI22" s="139">
        <f t="shared" si="9"/>
        <v>27000</v>
      </c>
      <c r="AJ22" s="109">
        <f t="shared" si="8"/>
        <v>27000</v>
      </c>
      <c r="AM22" t="b">
        <f>D22='15.02.2022 Смета'!D25</f>
        <v>0</v>
      </c>
      <c r="AN22" t="b">
        <f>F22='15.02.2022 Смета'!E25</f>
        <v>1</v>
      </c>
      <c r="AO22" t="b">
        <f>G22='15.02.2022 Смета'!F25</f>
        <v>1</v>
      </c>
      <c r="AP22" t="b">
        <f>H22='15.02.2022 Смета'!G25</f>
        <v>1</v>
      </c>
    </row>
    <row r="23" spans="1:42" ht="51" x14ac:dyDescent="0.25">
      <c r="A23" s="108">
        <v>14</v>
      </c>
      <c r="B23" s="8" t="s">
        <v>239</v>
      </c>
      <c r="C23" s="21" t="s">
        <v>144</v>
      </c>
      <c r="D23" s="22" t="s">
        <v>1068</v>
      </c>
      <c r="E23" s="21" t="s">
        <v>340</v>
      </c>
      <c r="F23" s="35" t="s">
        <v>686</v>
      </c>
      <c r="G23" s="35" t="s">
        <v>687</v>
      </c>
      <c r="H23" s="21" t="s">
        <v>312</v>
      </c>
      <c r="I23" s="22" t="s">
        <v>340</v>
      </c>
      <c r="J23" s="35" t="s">
        <v>686</v>
      </c>
      <c r="K23" s="35" t="s">
        <v>687</v>
      </c>
      <c r="L23" s="14"/>
      <c r="M23" s="10">
        <v>3400</v>
      </c>
      <c r="N23" s="10">
        <f t="shared" si="10"/>
        <v>0</v>
      </c>
      <c r="O23" s="14"/>
      <c r="P23" s="10">
        <v>2900</v>
      </c>
      <c r="Q23" s="10">
        <f t="shared" si="11"/>
        <v>0</v>
      </c>
      <c r="R23" s="14"/>
      <c r="S23" s="10">
        <v>2800</v>
      </c>
      <c r="T23" s="10">
        <f t="shared" si="12"/>
        <v>0</v>
      </c>
      <c r="U23" s="10">
        <v>12</v>
      </c>
      <c r="V23" s="10">
        <v>150</v>
      </c>
      <c r="W23" s="10">
        <f t="shared" si="3"/>
        <v>1800</v>
      </c>
      <c r="X23" s="10">
        <v>12</v>
      </c>
      <c r="Y23" s="10">
        <v>150</v>
      </c>
      <c r="Z23" s="10">
        <f t="shared" si="4"/>
        <v>1800</v>
      </c>
      <c r="AA23" s="10">
        <v>12</v>
      </c>
      <c r="AB23" s="10">
        <v>150</v>
      </c>
      <c r="AC23" s="10">
        <f t="shared" si="5"/>
        <v>1800</v>
      </c>
      <c r="AD23" s="11"/>
      <c r="AE23" s="26">
        <v>7</v>
      </c>
      <c r="AF23" s="7">
        <f t="shared" si="13"/>
        <v>0</v>
      </c>
      <c r="AG23" s="152">
        <v>1</v>
      </c>
      <c r="AH23" s="139">
        <f t="shared" si="7"/>
        <v>36</v>
      </c>
      <c r="AI23" s="139">
        <f t="shared" si="9"/>
        <v>5400</v>
      </c>
      <c r="AJ23" s="109">
        <f t="shared" si="8"/>
        <v>5400</v>
      </c>
      <c r="AM23" t="b">
        <f>D23='15.02.2022 Смета'!D26</f>
        <v>0</v>
      </c>
      <c r="AN23" t="b">
        <f>F23='15.02.2022 Смета'!E26</f>
        <v>1</v>
      </c>
      <c r="AO23" t="b">
        <f>G23='15.02.2022 Смета'!F26</f>
        <v>1</v>
      </c>
      <c r="AP23" t="b">
        <f>H23='15.02.2022 Смета'!G26</f>
        <v>1</v>
      </c>
    </row>
    <row r="24" spans="1:42" ht="89.25" x14ac:dyDescent="0.25">
      <c r="A24" s="108">
        <v>15</v>
      </c>
      <c r="B24" s="8" t="s">
        <v>239</v>
      </c>
      <c r="C24" s="21" t="s">
        <v>144</v>
      </c>
      <c r="D24" s="22" t="s">
        <v>1071</v>
      </c>
      <c r="E24" s="21" t="s">
        <v>314</v>
      </c>
      <c r="F24" s="35" t="s">
        <v>759</v>
      </c>
      <c r="G24" s="35" t="s">
        <v>760</v>
      </c>
      <c r="H24" s="21" t="s">
        <v>312</v>
      </c>
      <c r="I24" s="38" t="s">
        <v>314</v>
      </c>
      <c r="J24" s="35" t="s">
        <v>759</v>
      </c>
      <c r="K24" s="35" t="s">
        <v>760</v>
      </c>
      <c r="L24" s="14"/>
      <c r="M24" s="10">
        <v>3400</v>
      </c>
      <c r="N24" s="10">
        <f t="shared" si="10"/>
        <v>0</v>
      </c>
      <c r="O24" s="14"/>
      <c r="P24" s="10">
        <v>2900</v>
      </c>
      <c r="Q24" s="10">
        <f t="shared" si="11"/>
        <v>0</v>
      </c>
      <c r="R24" s="14"/>
      <c r="S24" s="10">
        <v>2800</v>
      </c>
      <c r="T24" s="10">
        <f t="shared" si="12"/>
        <v>0</v>
      </c>
      <c r="U24" s="10">
        <v>106</v>
      </c>
      <c r="V24" s="10">
        <v>150</v>
      </c>
      <c r="W24" s="10">
        <f t="shared" si="3"/>
        <v>15900</v>
      </c>
      <c r="X24" s="10">
        <v>106</v>
      </c>
      <c r="Y24" s="10">
        <v>150</v>
      </c>
      <c r="Z24" s="10">
        <f t="shared" si="4"/>
        <v>15900</v>
      </c>
      <c r="AA24" s="10">
        <v>106</v>
      </c>
      <c r="AB24" s="10">
        <v>150</v>
      </c>
      <c r="AC24" s="10">
        <f t="shared" si="5"/>
        <v>15900</v>
      </c>
      <c r="AD24" s="11"/>
      <c r="AE24" s="26">
        <v>7</v>
      </c>
      <c r="AF24" s="7">
        <f t="shared" si="13"/>
        <v>0</v>
      </c>
      <c r="AG24" s="152">
        <v>1</v>
      </c>
      <c r="AH24" s="139">
        <f t="shared" si="7"/>
        <v>318</v>
      </c>
      <c r="AI24" s="139">
        <f t="shared" si="9"/>
        <v>47700</v>
      </c>
      <c r="AJ24" s="109">
        <f t="shared" si="8"/>
        <v>47700</v>
      </c>
      <c r="AM24" t="b">
        <f>D24='15.02.2022 Смета'!D27</f>
        <v>0</v>
      </c>
      <c r="AN24" t="b">
        <f>F24='15.02.2022 Смета'!E27</f>
        <v>1</v>
      </c>
      <c r="AO24" t="b">
        <f>G24='15.02.2022 Смета'!F27</f>
        <v>1</v>
      </c>
      <c r="AP24" t="b">
        <f>H24='15.02.2022 Смета'!G27</f>
        <v>1</v>
      </c>
    </row>
    <row r="25" spans="1:42" ht="51" x14ac:dyDescent="0.25">
      <c r="A25" s="108">
        <v>16</v>
      </c>
      <c r="B25" s="8" t="s">
        <v>239</v>
      </c>
      <c r="C25" s="21" t="s">
        <v>144</v>
      </c>
      <c r="D25" s="22" t="s">
        <v>1069</v>
      </c>
      <c r="E25" s="21" t="s">
        <v>340</v>
      </c>
      <c r="F25" s="35" t="s">
        <v>690</v>
      </c>
      <c r="G25" s="35" t="s">
        <v>691</v>
      </c>
      <c r="H25" s="21" t="s">
        <v>312</v>
      </c>
      <c r="I25" s="22" t="s">
        <v>340</v>
      </c>
      <c r="J25" s="35" t="s">
        <v>690</v>
      </c>
      <c r="K25" s="35" t="s">
        <v>691</v>
      </c>
      <c r="L25" s="14"/>
      <c r="M25" s="10">
        <v>3400</v>
      </c>
      <c r="N25" s="10">
        <f t="shared" si="10"/>
        <v>0</v>
      </c>
      <c r="O25" s="14"/>
      <c r="P25" s="10">
        <v>2900</v>
      </c>
      <c r="Q25" s="10">
        <f t="shared" si="11"/>
        <v>0</v>
      </c>
      <c r="R25" s="14"/>
      <c r="S25" s="10">
        <v>2800</v>
      </c>
      <c r="T25" s="10">
        <f t="shared" si="12"/>
        <v>0</v>
      </c>
      <c r="U25" s="10">
        <v>18</v>
      </c>
      <c r="V25" s="10">
        <v>150</v>
      </c>
      <c r="W25" s="10">
        <f t="shared" si="3"/>
        <v>2700</v>
      </c>
      <c r="X25" s="10">
        <v>18</v>
      </c>
      <c r="Y25" s="10">
        <v>150</v>
      </c>
      <c r="Z25" s="10">
        <f t="shared" si="4"/>
        <v>2700</v>
      </c>
      <c r="AA25" s="10">
        <v>18</v>
      </c>
      <c r="AB25" s="10">
        <v>150</v>
      </c>
      <c r="AC25" s="10">
        <f t="shared" si="5"/>
        <v>2700</v>
      </c>
      <c r="AD25" s="11">
        <v>60</v>
      </c>
      <c r="AE25" s="26">
        <v>7</v>
      </c>
      <c r="AF25" s="7">
        <f t="shared" si="13"/>
        <v>420</v>
      </c>
      <c r="AG25" s="152">
        <v>1</v>
      </c>
      <c r="AH25" s="139">
        <f t="shared" si="7"/>
        <v>114</v>
      </c>
      <c r="AI25" s="139">
        <f t="shared" si="9"/>
        <v>8520</v>
      </c>
      <c r="AJ25" s="109">
        <f t="shared" si="8"/>
        <v>8520</v>
      </c>
      <c r="AM25" t="b">
        <f>D25='15.02.2022 Смета'!D28</f>
        <v>0</v>
      </c>
      <c r="AN25" t="b">
        <f>F25='15.02.2022 Смета'!E28</f>
        <v>1</v>
      </c>
      <c r="AO25" t="b">
        <f>G25='15.02.2022 Смета'!F28</f>
        <v>1</v>
      </c>
      <c r="AP25" t="b">
        <f>H25='15.02.2022 Смета'!G28</f>
        <v>1</v>
      </c>
    </row>
    <row r="26" spans="1:42" ht="64.900000000000006" customHeight="1" x14ac:dyDescent="0.25">
      <c r="A26" s="112">
        <v>17</v>
      </c>
      <c r="B26" s="8" t="s">
        <v>239</v>
      </c>
      <c r="C26" s="21" t="s">
        <v>144</v>
      </c>
      <c r="D26" s="22" t="s">
        <v>240</v>
      </c>
      <c r="E26" s="21" t="s">
        <v>316</v>
      </c>
      <c r="F26" s="35">
        <v>44713</v>
      </c>
      <c r="G26" s="35">
        <v>44713</v>
      </c>
      <c r="H26" s="21" t="s">
        <v>1070</v>
      </c>
      <c r="I26" s="38" t="s">
        <v>316</v>
      </c>
      <c r="J26" s="35">
        <v>44713</v>
      </c>
      <c r="K26" s="35">
        <v>44713</v>
      </c>
      <c r="L26" s="14"/>
      <c r="M26" s="10">
        <v>3400</v>
      </c>
      <c r="N26" s="10">
        <f t="shared" si="10"/>
        <v>0</v>
      </c>
      <c r="O26" s="14"/>
      <c r="P26" s="10">
        <v>2900</v>
      </c>
      <c r="Q26" s="10">
        <f t="shared" si="11"/>
        <v>0</v>
      </c>
      <c r="R26" s="14"/>
      <c r="S26" s="10">
        <v>2800</v>
      </c>
      <c r="T26" s="10">
        <f t="shared" si="12"/>
        <v>0</v>
      </c>
      <c r="U26" s="10">
        <v>8</v>
      </c>
      <c r="V26" s="10">
        <v>150</v>
      </c>
      <c r="W26" s="10">
        <f t="shared" si="3"/>
        <v>1200</v>
      </c>
      <c r="X26" s="10">
        <v>8</v>
      </c>
      <c r="Y26" s="10">
        <v>150</v>
      </c>
      <c r="Z26" s="10">
        <f t="shared" si="4"/>
        <v>1200</v>
      </c>
      <c r="AA26" s="10">
        <v>8</v>
      </c>
      <c r="AB26" s="10">
        <v>150</v>
      </c>
      <c r="AC26" s="10">
        <f t="shared" si="5"/>
        <v>1200</v>
      </c>
      <c r="AD26" s="11">
        <v>24</v>
      </c>
      <c r="AE26" s="26">
        <v>7</v>
      </c>
      <c r="AF26" s="7">
        <f t="shared" si="13"/>
        <v>168</v>
      </c>
      <c r="AG26" s="152">
        <v>1</v>
      </c>
      <c r="AH26" s="139">
        <f t="shared" si="7"/>
        <v>48</v>
      </c>
      <c r="AI26" s="139">
        <f t="shared" si="9"/>
        <v>3768</v>
      </c>
      <c r="AJ26" s="109">
        <f t="shared" si="8"/>
        <v>3768</v>
      </c>
      <c r="AM26" t="b">
        <f>D26='15.02.2022 Смета'!D29</f>
        <v>1</v>
      </c>
      <c r="AN26" t="b">
        <f>F26='15.02.2022 Смета'!E29</f>
        <v>1</v>
      </c>
      <c r="AO26" t="b">
        <f>G26='15.02.2022 Смета'!F29</f>
        <v>1</v>
      </c>
      <c r="AP26" t="b">
        <f>H26='15.02.2022 Смета'!G29</f>
        <v>0</v>
      </c>
    </row>
    <row r="27" spans="1:42" ht="38.25" x14ac:dyDescent="0.25">
      <c r="A27" s="108">
        <v>18</v>
      </c>
      <c r="B27" s="8" t="s">
        <v>239</v>
      </c>
      <c r="C27" s="21" t="s">
        <v>144</v>
      </c>
      <c r="D27" s="22" t="s">
        <v>241</v>
      </c>
      <c r="E27" s="21" t="s">
        <v>692</v>
      </c>
      <c r="F27" s="35">
        <v>44724</v>
      </c>
      <c r="G27" s="35">
        <v>44724</v>
      </c>
      <c r="H27" s="21" t="s">
        <v>317</v>
      </c>
      <c r="I27" s="22" t="s">
        <v>692</v>
      </c>
      <c r="J27" s="35">
        <v>44724</v>
      </c>
      <c r="K27" s="35">
        <v>44724</v>
      </c>
      <c r="L27" s="14"/>
      <c r="M27" s="10">
        <v>3400</v>
      </c>
      <c r="N27" s="10">
        <f t="shared" si="10"/>
        <v>0</v>
      </c>
      <c r="O27" s="14"/>
      <c r="P27" s="10">
        <v>2900</v>
      </c>
      <c r="Q27" s="10">
        <f t="shared" si="11"/>
        <v>0</v>
      </c>
      <c r="R27" s="14"/>
      <c r="S27" s="10">
        <v>2800</v>
      </c>
      <c r="T27" s="10">
        <f t="shared" si="12"/>
        <v>0</v>
      </c>
      <c r="U27" s="10">
        <v>4</v>
      </c>
      <c r="V27" s="10">
        <v>150</v>
      </c>
      <c r="W27" s="10">
        <f t="shared" si="3"/>
        <v>600</v>
      </c>
      <c r="X27" s="10">
        <v>4</v>
      </c>
      <c r="Y27" s="10">
        <v>150</v>
      </c>
      <c r="Z27" s="10">
        <f t="shared" si="4"/>
        <v>600</v>
      </c>
      <c r="AA27" s="10">
        <v>4</v>
      </c>
      <c r="AB27" s="10">
        <v>150</v>
      </c>
      <c r="AC27" s="10">
        <f t="shared" si="5"/>
        <v>600</v>
      </c>
      <c r="AD27" s="11">
        <v>12</v>
      </c>
      <c r="AE27" s="26">
        <v>7</v>
      </c>
      <c r="AF27" s="7">
        <f t="shared" si="13"/>
        <v>84</v>
      </c>
      <c r="AG27" s="152">
        <v>1</v>
      </c>
      <c r="AH27" s="139">
        <f t="shared" si="7"/>
        <v>24</v>
      </c>
      <c r="AI27" s="139">
        <f t="shared" si="9"/>
        <v>1884</v>
      </c>
      <c r="AJ27" s="109">
        <f t="shared" si="8"/>
        <v>1884</v>
      </c>
      <c r="AM27" t="b">
        <f>D27='15.02.2022 Смета'!D30</f>
        <v>1</v>
      </c>
      <c r="AN27" t="b">
        <f>F27='15.02.2022 Смета'!E30</f>
        <v>1</v>
      </c>
      <c r="AO27" t="b">
        <f>G27='15.02.2022 Смета'!F30</f>
        <v>1</v>
      </c>
      <c r="AP27" t="b">
        <f>H27='15.02.2022 Смета'!G30</f>
        <v>1</v>
      </c>
    </row>
    <row r="28" spans="1:42" ht="16.149999999999999" customHeight="1" x14ac:dyDescent="0.25">
      <c r="A28" s="108">
        <v>19</v>
      </c>
      <c r="B28" s="8" t="s">
        <v>239</v>
      </c>
      <c r="C28" s="21" t="s">
        <v>144</v>
      </c>
      <c r="D28" s="22" t="s">
        <v>527</v>
      </c>
      <c r="E28" s="21" t="s">
        <v>340</v>
      </c>
      <c r="F28" s="35">
        <v>44726</v>
      </c>
      <c r="G28" s="35">
        <v>44729</v>
      </c>
      <c r="H28" s="21" t="s">
        <v>979</v>
      </c>
      <c r="I28" s="22" t="s">
        <v>340</v>
      </c>
      <c r="J28" s="35">
        <v>44726</v>
      </c>
      <c r="K28" s="35">
        <v>44729</v>
      </c>
      <c r="L28" s="14"/>
      <c r="M28" s="10">
        <v>3400</v>
      </c>
      <c r="N28" s="10">
        <f t="shared" si="10"/>
        <v>0</v>
      </c>
      <c r="O28" s="14"/>
      <c r="P28" s="10">
        <v>2900</v>
      </c>
      <c r="Q28" s="10">
        <f t="shared" si="11"/>
        <v>0</v>
      </c>
      <c r="R28" s="14"/>
      <c r="S28" s="10">
        <v>2800</v>
      </c>
      <c r="T28" s="10">
        <f t="shared" si="12"/>
        <v>0</v>
      </c>
      <c r="U28" s="10">
        <v>8</v>
      </c>
      <c r="V28" s="10">
        <v>150</v>
      </c>
      <c r="W28" s="10">
        <f t="shared" si="3"/>
        <v>1200</v>
      </c>
      <c r="X28" s="10">
        <v>8</v>
      </c>
      <c r="Y28" s="10">
        <v>150</v>
      </c>
      <c r="Z28" s="10">
        <f t="shared" si="4"/>
        <v>1200</v>
      </c>
      <c r="AA28" s="10">
        <v>8</v>
      </c>
      <c r="AB28" s="10">
        <v>150</v>
      </c>
      <c r="AC28" s="10">
        <f t="shared" si="5"/>
        <v>1200</v>
      </c>
      <c r="AD28" s="11">
        <v>24</v>
      </c>
      <c r="AE28" s="26">
        <v>7</v>
      </c>
      <c r="AF28" s="7">
        <f t="shared" si="13"/>
        <v>168</v>
      </c>
      <c r="AG28" s="152">
        <v>1</v>
      </c>
      <c r="AH28" s="139">
        <f t="shared" si="7"/>
        <v>48</v>
      </c>
      <c r="AI28" s="139">
        <f t="shared" si="9"/>
        <v>3768</v>
      </c>
      <c r="AJ28" s="109">
        <f t="shared" si="8"/>
        <v>3768</v>
      </c>
      <c r="AM28" t="b">
        <f>D28='15.02.2022 Смета'!D31</f>
        <v>1</v>
      </c>
      <c r="AN28" t="b">
        <f>F28='15.02.2022 Смета'!E31</f>
        <v>1</v>
      </c>
      <c r="AO28" t="b">
        <f>G28='15.02.2022 Смета'!F31</f>
        <v>1</v>
      </c>
      <c r="AP28" t="b">
        <f>H28='15.02.2022 Смета'!G31</f>
        <v>0</v>
      </c>
    </row>
    <row r="29" spans="1:42" ht="27" customHeight="1" x14ac:dyDescent="0.25">
      <c r="A29" s="114">
        <v>20</v>
      </c>
      <c r="B29" s="8" t="s">
        <v>239</v>
      </c>
      <c r="C29" s="21" t="s">
        <v>144</v>
      </c>
      <c r="D29" s="22" t="s">
        <v>242</v>
      </c>
      <c r="E29" s="21" t="s">
        <v>692</v>
      </c>
      <c r="F29" s="35">
        <v>44773</v>
      </c>
      <c r="G29" s="35">
        <v>44773</v>
      </c>
      <c r="H29" s="21" t="s">
        <v>299</v>
      </c>
      <c r="I29" s="22" t="s">
        <v>692</v>
      </c>
      <c r="J29" s="35">
        <v>44773</v>
      </c>
      <c r="K29" s="35">
        <v>44773</v>
      </c>
      <c r="L29" s="14"/>
      <c r="M29" s="10">
        <v>3400</v>
      </c>
      <c r="N29" s="10">
        <f t="shared" si="10"/>
        <v>0</v>
      </c>
      <c r="O29" s="14"/>
      <c r="P29" s="10">
        <v>2900</v>
      </c>
      <c r="Q29" s="10">
        <f t="shared" si="11"/>
        <v>0</v>
      </c>
      <c r="R29" s="14"/>
      <c r="S29" s="10">
        <v>2800</v>
      </c>
      <c r="T29" s="10">
        <f t="shared" si="12"/>
        <v>0</v>
      </c>
      <c r="U29" s="10">
        <v>4</v>
      </c>
      <c r="V29" s="10">
        <v>150</v>
      </c>
      <c r="W29" s="10">
        <f t="shared" si="3"/>
        <v>600</v>
      </c>
      <c r="X29" s="10">
        <v>4</v>
      </c>
      <c r="Y29" s="10">
        <v>150</v>
      </c>
      <c r="Z29" s="10">
        <f t="shared" si="4"/>
        <v>600</v>
      </c>
      <c r="AA29" s="10">
        <v>4</v>
      </c>
      <c r="AB29" s="10">
        <v>150</v>
      </c>
      <c r="AC29" s="10">
        <f t="shared" si="5"/>
        <v>600</v>
      </c>
      <c r="AD29" s="11">
        <v>12</v>
      </c>
      <c r="AE29" s="26">
        <v>7</v>
      </c>
      <c r="AF29" s="7">
        <f t="shared" si="13"/>
        <v>84</v>
      </c>
      <c r="AG29" s="152">
        <v>1</v>
      </c>
      <c r="AH29" s="139">
        <f t="shared" si="7"/>
        <v>24</v>
      </c>
      <c r="AI29" s="139">
        <f t="shared" si="9"/>
        <v>1884</v>
      </c>
      <c r="AJ29" s="109">
        <f t="shared" si="8"/>
        <v>1884</v>
      </c>
      <c r="AM29" t="b">
        <f>D29='15.02.2022 Смета'!D32</f>
        <v>1</v>
      </c>
      <c r="AN29" t="b">
        <f>F29='15.02.2022 Смета'!E32</f>
        <v>1</v>
      </c>
      <c r="AO29" t="b">
        <f>G29='15.02.2022 Смета'!F32</f>
        <v>1</v>
      </c>
      <c r="AP29" t="b">
        <f>H29='15.02.2022 Смета'!G32</f>
        <v>1</v>
      </c>
    </row>
    <row r="30" spans="1:42" ht="27" customHeight="1" x14ac:dyDescent="0.25">
      <c r="A30" s="108">
        <v>21</v>
      </c>
      <c r="B30" s="8" t="s">
        <v>239</v>
      </c>
      <c r="C30" s="21" t="s">
        <v>144</v>
      </c>
      <c r="D30" s="22" t="s">
        <v>243</v>
      </c>
      <c r="E30" s="21" t="s">
        <v>692</v>
      </c>
      <c r="F30" s="35">
        <v>44787</v>
      </c>
      <c r="G30" s="35">
        <v>44787</v>
      </c>
      <c r="H30" s="21" t="s">
        <v>318</v>
      </c>
      <c r="I30" s="22" t="s">
        <v>692</v>
      </c>
      <c r="J30" s="35">
        <v>44787</v>
      </c>
      <c r="K30" s="35">
        <v>44787</v>
      </c>
      <c r="L30" s="14"/>
      <c r="M30" s="10">
        <v>3400</v>
      </c>
      <c r="N30" s="10">
        <f t="shared" si="10"/>
        <v>0</v>
      </c>
      <c r="O30" s="14"/>
      <c r="P30" s="10">
        <v>2900</v>
      </c>
      <c r="Q30" s="10">
        <f t="shared" si="11"/>
        <v>0</v>
      </c>
      <c r="R30" s="14"/>
      <c r="S30" s="10">
        <v>2800</v>
      </c>
      <c r="T30" s="10">
        <f t="shared" si="12"/>
        <v>0</v>
      </c>
      <c r="U30" s="10">
        <v>4</v>
      </c>
      <c r="V30" s="10">
        <v>150</v>
      </c>
      <c r="W30" s="10">
        <f t="shared" si="3"/>
        <v>600</v>
      </c>
      <c r="X30" s="10">
        <v>4</v>
      </c>
      <c r="Y30" s="10">
        <v>150</v>
      </c>
      <c r="Z30" s="10">
        <f t="shared" si="4"/>
        <v>600</v>
      </c>
      <c r="AA30" s="10">
        <v>4</v>
      </c>
      <c r="AB30" s="10">
        <v>150</v>
      </c>
      <c r="AC30" s="10">
        <f t="shared" si="5"/>
        <v>600</v>
      </c>
      <c r="AD30" s="11">
        <v>12</v>
      </c>
      <c r="AE30" s="26">
        <v>7</v>
      </c>
      <c r="AF30" s="7">
        <f t="shared" si="13"/>
        <v>84</v>
      </c>
      <c r="AG30" s="152">
        <v>1</v>
      </c>
      <c r="AH30" s="139">
        <f t="shared" si="7"/>
        <v>24</v>
      </c>
      <c r="AI30" s="139">
        <f t="shared" si="9"/>
        <v>1884</v>
      </c>
      <c r="AJ30" s="109">
        <f t="shared" si="8"/>
        <v>1884</v>
      </c>
      <c r="AM30" t="b">
        <f>D30='15.02.2022 Смета'!D33</f>
        <v>1</v>
      </c>
      <c r="AN30" t="b">
        <f>F30='15.02.2022 Смета'!E33</f>
        <v>1</v>
      </c>
      <c r="AO30" t="b">
        <f>G30='15.02.2022 Смета'!F33</f>
        <v>1</v>
      </c>
      <c r="AP30" t="b">
        <f>H30='15.02.2022 Смета'!G33</f>
        <v>1</v>
      </c>
    </row>
    <row r="31" spans="1:42" ht="27" customHeight="1" x14ac:dyDescent="0.25">
      <c r="A31" s="108">
        <v>22</v>
      </c>
      <c r="B31" s="8" t="s">
        <v>239</v>
      </c>
      <c r="C31" s="21" t="s">
        <v>144</v>
      </c>
      <c r="D31" s="22" t="s">
        <v>244</v>
      </c>
      <c r="E31" s="21" t="s">
        <v>692</v>
      </c>
      <c r="F31" s="35">
        <v>44829</v>
      </c>
      <c r="G31" s="35">
        <v>44829</v>
      </c>
      <c r="H31" s="21" t="s">
        <v>763</v>
      </c>
      <c r="I31" s="22" t="s">
        <v>692</v>
      </c>
      <c r="J31" s="35">
        <v>44829</v>
      </c>
      <c r="K31" s="35">
        <v>44829</v>
      </c>
      <c r="L31" s="14"/>
      <c r="M31" s="10">
        <v>3400</v>
      </c>
      <c r="N31" s="10">
        <f t="shared" si="10"/>
        <v>0</v>
      </c>
      <c r="O31" s="14"/>
      <c r="P31" s="10">
        <v>2900</v>
      </c>
      <c r="Q31" s="10">
        <f t="shared" si="11"/>
        <v>0</v>
      </c>
      <c r="R31" s="14"/>
      <c r="S31" s="10">
        <v>2800</v>
      </c>
      <c r="T31" s="10">
        <f t="shared" si="12"/>
        <v>0</v>
      </c>
      <c r="U31" s="10">
        <v>4</v>
      </c>
      <c r="V31" s="10">
        <v>150</v>
      </c>
      <c r="W31" s="10">
        <f t="shared" si="3"/>
        <v>600</v>
      </c>
      <c r="X31" s="10">
        <v>4</v>
      </c>
      <c r="Y31" s="10">
        <v>150</v>
      </c>
      <c r="Z31" s="10">
        <f t="shared" si="4"/>
        <v>600</v>
      </c>
      <c r="AA31" s="10">
        <v>4</v>
      </c>
      <c r="AB31" s="10">
        <v>150</v>
      </c>
      <c r="AC31" s="10">
        <f t="shared" si="5"/>
        <v>600</v>
      </c>
      <c r="AD31" s="11">
        <v>12</v>
      </c>
      <c r="AE31" s="26">
        <v>7</v>
      </c>
      <c r="AF31" s="7">
        <f t="shared" si="13"/>
        <v>84</v>
      </c>
      <c r="AG31" s="152">
        <v>1</v>
      </c>
      <c r="AH31" s="139">
        <f t="shared" si="7"/>
        <v>24</v>
      </c>
      <c r="AI31" s="139">
        <f t="shared" si="9"/>
        <v>1884</v>
      </c>
      <c r="AJ31" s="109">
        <f t="shared" si="8"/>
        <v>1884</v>
      </c>
      <c r="AM31" t="b">
        <f>D31='15.02.2022 Смета'!D34</f>
        <v>1</v>
      </c>
      <c r="AN31" t="b">
        <f>F31='15.02.2022 Смета'!E34</f>
        <v>1</v>
      </c>
      <c r="AO31" t="b">
        <f>G31='15.02.2022 Смета'!F34</f>
        <v>1</v>
      </c>
      <c r="AP31" t="b">
        <f>H31='15.02.2022 Смета'!G34</f>
        <v>1</v>
      </c>
    </row>
    <row r="32" spans="1:42" x14ac:dyDescent="0.25">
      <c r="A32" s="106"/>
      <c r="B32" s="96"/>
      <c r="C32" s="97"/>
      <c r="D32" s="179" t="s">
        <v>838</v>
      </c>
      <c r="E32" s="99"/>
      <c r="F32" s="99"/>
      <c r="G32" s="99"/>
      <c r="H32" s="99"/>
      <c r="I32" s="99"/>
      <c r="J32" s="99"/>
      <c r="K32" s="99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2"/>
      <c r="AE32" s="79"/>
      <c r="AF32" s="79"/>
      <c r="AG32" s="153"/>
      <c r="AH32" s="151"/>
      <c r="AI32" s="151"/>
      <c r="AJ32" s="164"/>
      <c r="AM32" t="b">
        <f>D32='15.02.2022 Смета'!D35</f>
        <v>1</v>
      </c>
      <c r="AN32" t="b">
        <f>F32='15.02.2022 Смета'!E35</f>
        <v>1</v>
      </c>
      <c r="AO32" t="b">
        <f>G32='15.02.2022 Смета'!F35</f>
        <v>1</v>
      </c>
      <c r="AP32" t="b">
        <f>H32='15.02.2022 Смета'!G35</f>
        <v>1</v>
      </c>
    </row>
    <row r="33" spans="1:42" ht="16.149999999999999" customHeight="1" x14ac:dyDescent="0.25">
      <c r="A33" s="108">
        <v>23</v>
      </c>
      <c r="B33" s="8" t="s">
        <v>184</v>
      </c>
      <c r="C33" s="21" t="s">
        <v>128</v>
      </c>
      <c r="D33" s="22" t="s">
        <v>180</v>
      </c>
      <c r="E33" s="21" t="s">
        <v>320</v>
      </c>
      <c r="F33" s="35">
        <v>44606</v>
      </c>
      <c r="G33" s="35">
        <v>44611</v>
      </c>
      <c r="H33" s="21" t="s">
        <v>319</v>
      </c>
      <c r="I33" s="38" t="s">
        <v>320</v>
      </c>
      <c r="J33" s="35">
        <v>44606</v>
      </c>
      <c r="K33" s="35">
        <v>44611</v>
      </c>
      <c r="L33" s="10"/>
      <c r="M33" s="10">
        <v>3400</v>
      </c>
      <c r="N33" s="10">
        <f t="shared" si="10"/>
        <v>0</v>
      </c>
      <c r="O33" s="10"/>
      <c r="P33" s="10">
        <v>2900</v>
      </c>
      <c r="Q33" s="10">
        <f t="shared" si="11"/>
        <v>0</v>
      </c>
      <c r="R33" s="10"/>
      <c r="S33" s="10">
        <v>2800</v>
      </c>
      <c r="T33" s="10">
        <f t="shared" si="12"/>
        <v>0</v>
      </c>
      <c r="U33" s="10">
        <v>16</v>
      </c>
      <c r="V33" s="10">
        <v>150</v>
      </c>
      <c r="W33" s="10">
        <f t="shared" si="3"/>
        <v>2400</v>
      </c>
      <c r="X33" s="10">
        <v>16</v>
      </c>
      <c r="Y33" s="10">
        <v>150</v>
      </c>
      <c r="Z33" s="10">
        <f t="shared" si="4"/>
        <v>2400</v>
      </c>
      <c r="AA33" s="10">
        <v>16</v>
      </c>
      <c r="AB33" s="10">
        <v>150</v>
      </c>
      <c r="AC33" s="10">
        <f t="shared" si="5"/>
        <v>2400</v>
      </c>
      <c r="AD33" s="11"/>
      <c r="AE33" s="26">
        <v>7</v>
      </c>
      <c r="AF33" s="7">
        <f t="shared" si="13"/>
        <v>0</v>
      </c>
      <c r="AG33" s="152">
        <v>1</v>
      </c>
      <c r="AH33" s="139">
        <f t="shared" si="7"/>
        <v>48</v>
      </c>
      <c r="AI33" s="139">
        <f t="shared" si="9"/>
        <v>7200</v>
      </c>
      <c r="AJ33" s="109">
        <f t="shared" si="8"/>
        <v>7200</v>
      </c>
      <c r="AM33" t="b">
        <f>D33='15.02.2022 Смета'!D36</f>
        <v>1</v>
      </c>
      <c r="AN33" t="b">
        <f>F33='15.02.2022 Смета'!E36</f>
        <v>1</v>
      </c>
      <c r="AO33" t="b">
        <f>G33='15.02.2022 Смета'!F36</f>
        <v>1</v>
      </c>
      <c r="AP33" t="b">
        <f>H33='15.02.2022 Смета'!G36</f>
        <v>1</v>
      </c>
    </row>
    <row r="34" spans="1:42" ht="16.149999999999999" customHeight="1" x14ac:dyDescent="0.25">
      <c r="A34" s="108">
        <v>24</v>
      </c>
      <c r="B34" s="8" t="s">
        <v>184</v>
      </c>
      <c r="C34" s="21" t="s">
        <v>128</v>
      </c>
      <c r="D34" s="22" t="s">
        <v>174</v>
      </c>
      <c r="E34" s="21" t="s">
        <v>322</v>
      </c>
      <c r="F34" s="35">
        <v>44691</v>
      </c>
      <c r="G34" s="35">
        <v>44696</v>
      </c>
      <c r="H34" s="21" t="s">
        <v>321</v>
      </c>
      <c r="I34" s="22" t="s">
        <v>322</v>
      </c>
      <c r="J34" s="35">
        <v>44691</v>
      </c>
      <c r="K34" s="35">
        <v>44696</v>
      </c>
      <c r="L34" s="10"/>
      <c r="M34" s="10">
        <v>3400</v>
      </c>
      <c r="N34" s="10">
        <f t="shared" si="10"/>
        <v>0</v>
      </c>
      <c r="O34" s="10"/>
      <c r="P34" s="10">
        <v>2900</v>
      </c>
      <c r="Q34" s="10">
        <f t="shared" si="11"/>
        <v>0</v>
      </c>
      <c r="R34" s="10"/>
      <c r="S34" s="10">
        <v>2800</v>
      </c>
      <c r="T34" s="10">
        <f t="shared" si="12"/>
        <v>0</v>
      </c>
      <c r="U34" s="10">
        <v>16</v>
      </c>
      <c r="V34" s="10">
        <v>150</v>
      </c>
      <c r="W34" s="10">
        <f t="shared" si="3"/>
        <v>2400</v>
      </c>
      <c r="X34" s="10">
        <v>16</v>
      </c>
      <c r="Y34" s="10">
        <v>150</v>
      </c>
      <c r="Z34" s="10">
        <f t="shared" si="4"/>
        <v>2400</v>
      </c>
      <c r="AA34" s="10">
        <v>16</v>
      </c>
      <c r="AB34" s="10">
        <v>150</v>
      </c>
      <c r="AC34" s="10">
        <f t="shared" si="5"/>
        <v>2400</v>
      </c>
      <c r="AD34" s="11">
        <v>51</v>
      </c>
      <c r="AE34" s="26">
        <v>7</v>
      </c>
      <c r="AF34" s="7">
        <f t="shared" si="13"/>
        <v>357</v>
      </c>
      <c r="AG34" s="152">
        <v>1</v>
      </c>
      <c r="AH34" s="139">
        <f t="shared" si="7"/>
        <v>99</v>
      </c>
      <c r="AI34" s="139">
        <f t="shared" si="9"/>
        <v>7557</v>
      </c>
      <c r="AJ34" s="109">
        <f t="shared" si="8"/>
        <v>7557</v>
      </c>
      <c r="AM34" t="b">
        <f>D34='15.02.2022 Смета'!D37</f>
        <v>1</v>
      </c>
      <c r="AN34" t="b">
        <f>F34='15.02.2022 Смета'!E37</f>
        <v>1</v>
      </c>
      <c r="AO34" t="b">
        <f>G34='15.02.2022 Смета'!F37</f>
        <v>1</v>
      </c>
      <c r="AP34" t="b">
        <f>H34='15.02.2022 Смета'!G37</f>
        <v>1</v>
      </c>
    </row>
    <row r="35" spans="1:42" ht="16.149999999999999" customHeight="1" x14ac:dyDescent="0.25">
      <c r="A35" s="108">
        <v>25</v>
      </c>
      <c r="B35" s="8" t="s">
        <v>184</v>
      </c>
      <c r="C35" s="21" t="s">
        <v>128</v>
      </c>
      <c r="D35" s="22" t="s">
        <v>553</v>
      </c>
      <c r="E35" s="21" t="s">
        <v>695</v>
      </c>
      <c r="F35" s="35">
        <v>44746</v>
      </c>
      <c r="G35" s="35">
        <v>44751</v>
      </c>
      <c r="H35" s="21" t="s">
        <v>321</v>
      </c>
      <c r="I35" s="22" t="s">
        <v>695</v>
      </c>
      <c r="J35" s="35">
        <v>44746</v>
      </c>
      <c r="K35" s="35">
        <v>44751</v>
      </c>
      <c r="L35" s="10">
        <v>1</v>
      </c>
      <c r="M35" s="10">
        <v>3400</v>
      </c>
      <c r="N35" s="10">
        <f t="shared" si="10"/>
        <v>3400</v>
      </c>
      <c r="O35" s="10">
        <v>1</v>
      </c>
      <c r="P35" s="10">
        <v>2900</v>
      </c>
      <c r="Q35" s="10">
        <f t="shared" si="11"/>
        <v>2900</v>
      </c>
      <c r="R35" s="10">
        <v>1</v>
      </c>
      <c r="S35" s="10">
        <v>2800</v>
      </c>
      <c r="T35" s="10">
        <f t="shared" si="12"/>
        <v>2800</v>
      </c>
      <c r="U35" s="10">
        <v>16</v>
      </c>
      <c r="V35" s="10">
        <v>150</v>
      </c>
      <c r="W35" s="10">
        <f t="shared" si="3"/>
        <v>2400</v>
      </c>
      <c r="X35" s="10">
        <v>16</v>
      </c>
      <c r="Y35" s="10">
        <v>150</v>
      </c>
      <c r="Z35" s="10">
        <f t="shared" si="4"/>
        <v>2400</v>
      </c>
      <c r="AA35" s="10">
        <v>16</v>
      </c>
      <c r="AB35" s="10">
        <v>150</v>
      </c>
      <c r="AC35" s="10">
        <f t="shared" si="5"/>
        <v>2400</v>
      </c>
      <c r="AD35" s="11">
        <v>51</v>
      </c>
      <c r="AE35" s="26">
        <v>7</v>
      </c>
      <c r="AF35" s="7">
        <f t="shared" si="13"/>
        <v>357</v>
      </c>
      <c r="AG35" s="152">
        <v>1</v>
      </c>
      <c r="AH35" s="139">
        <f t="shared" si="7"/>
        <v>102</v>
      </c>
      <c r="AI35" s="139">
        <f t="shared" si="9"/>
        <v>16657</v>
      </c>
      <c r="AJ35" s="109">
        <f t="shared" si="8"/>
        <v>16657</v>
      </c>
      <c r="AM35" t="b">
        <f>D35='15.02.2022 Смета'!D38</f>
        <v>1</v>
      </c>
      <c r="AN35" t="b">
        <f>F35='15.02.2022 Смета'!E38</f>
        <v>1</v>
      </c>
      <c r="AO35" t="b">
        <f>G35='15.02.2022 Смета'!F38</f>
        <v>1</v>
      </c>
      <c r="AP35" t="b">
        <f>H35='15.02.2022 Смета'!G38</f>
        <v>1</v>
      </c>
    </row>
    <row r="36" spans="1:42" x14ac:dyDescent="0.25">
      <c r="A36" s="106"/>
      <c r="B36" s="96"/>
      <c r="C36" s="97"/>
      <c r="D36" s="179" t="s">
        <v>839</v>
      </c>
      <c r="E36" s="99"/>
      <c r="F36" s="99"/>
      <c r="G36" s="99"/>
      <c r="H36" s="99"/>
      <c r="I36" s="99"/>
      <c r="J36" s="99"/>
      <c r="K36" s="99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2"/>
      <c r="AE36" s="79"/>
      <c r="AF36" s="79"/>
      <c r="AG36" s="153"/>
      <c r="AH36" s="151"/>
      <c r="AI36" s="151"/>
      <c r="AJ36" s="164"/>
      <c r="AM36" t="b">
        <f>D36='15.02.2022 Смета'!D39</f>
        <v>1</v>
      </c>
      <c r="AN36" t="b">
        <f>F36='15.02.2022 Смета'!E39</f>
        <v>1</v>
      </c>
      <c r="AO36" t="b">
        <f>G36='15.02.2022 Смета'!F39</f>
        <v>1</v>
      </c>
      <c r="AP36" t="b">
        <f>H36='15.02.2022 Смета'!G39</f>
        <v>1</v>
      </c>
    </row>
    <row r="37" spans="1:42" ht="16.149999999999999" customHeight="1" x14ac:dyDescent="0.25">
      <c r="A37" s="108">
        <v>26</v>
      </c>
      <c r="B37" s="8" t="s">
        <v>18</v>
      </c>
      <c r="C37" s="21" t="s">
        <v>126</v>
      </c>
      <c r="D37" s="22" t="s">
        <v>73</v>
      </c>
      <c r="E37" s="21" t="s">
        <v>474</v>
      </c>
      <c r="F37" s="35">
        <v>44606</v>
      </c>
      <c r="G37" s="35">
        <v>44609</v>
      </c>
      <c r="H37" s="21" t="s">
        <v>332</v>
      </c>
      <c r="I37" s="22" t="s">
        <v>474</v>
      </c>
      <c r="J37" s="35">
        <v>44606</v>
      </c>
      <c r="K37" s="35">
        <v>44609</v>
      </c>
      <c r="L37" s="11"/>
      <c r="M37" s="10">
        <v>3400</v>
      </c>
      <c r="N37" s="10">
        <f t="shared" si="10"/>
        <v>0</v>
      </c>
      <c r="O37" s="10"/>
      <c r="P37" s="10">
        <v>2900</v>
      </c>
      <c r="Q37" s="10">
        <f t="shared" si="11"/>
        <v>0</v>
      </c>
      <c r="R37" s="10"/>
      <c r="S37" s="10">
        <v>2800</v>
      </c>
      <c r="T37" s="10">
        <f t="shared" si="12"/>
        <v>0</v>
      </c>
      <c r="U37" s="10">
        <v>3</v>
      </c>
      <c r="V37" s="10">
        <v>150</v>
      </c>
      <c r="W37" s="10">
        <f t="shared" si="3"/>
        <v>450</v>
      </c>
      <c r="X37" s="10">
        <v>3</v>
      </c>
      <c r="Y37" s="10">
        <v>150</v>
      </c>
      <c r="Z37" s="10">
        <f t="shared" si="4"/>
        <v>450</v>
      </c>
      <c r="AA37" s="10">
        <v>3</v>
      </c>
      <c r="AB37" s="10">
        <v>150</v>
      </c>
      <c r="AC37" s="10">
        <f t="shared" si="5"/>
        <v>450</v>
      </c>
      <c r="AD37" s="11"/>
      <c r="AE37" s="26">
        <v>7</v>
      </c>
      <c r="AF37" s="7">
        <f t="shared" si="13"/>
        <v>0</v>
      </c>
      <c r="AG37" s="152">
        <v>1</v>
      </c>
      <c r="AH37" s="139">
        <f t="shared" si="7"/>
        <v>9</v>
      </c>
      <c r="AI37" s="139">
        <f t="shared" si="9"/>
        <v>1350</v>
      </c>
      <c r="AJ37" s="109">
        <f t="shared" si="8"/>
        <v>1350</v>
      </c>
      <c r="AM37" t="b">
        <f>D37='15.02.2022 Смета'!D40</f>
        <v>1</v>
      </c>
      <c r="AN37" t="b">
        <f>F37='15.02.2022 Смета'!E40</f>
        <v>1</v>
      </c>
      <c r="AO37" t="b">
        <f>G37='15.02.2022 Смета'!F40</f>
        <v>1</v>
      </c>
      <c r="AP37" t="b">
        <f>H37='15.02.2022 Смета'!G40</f>
        <v>1</v>
      </c>
    </row>
    <row r="38" spans="1:42" ht="16.149999999999999" customHeight="1" x14ac:dyDescent="0.25">
      <c r="A38" s="108">
        <v>27</v>
      </c>
      <c r="B38" s="8" t="s">
        <v>18</v>
      </c>
      <c r="C38" s="21" t="s">
        <v>126</v>
      </c>
      <c r="D38" s="22" t="s">
        <v>286</v>
      </c>
      <c r="E38" s="21" t="s">
        <v>696</v>
      </c>
      <c r="F38" s="35">
        <v>44606</v>
      </c>
      <c r="G38" s="35">
        <v>44609</v>
      </c>
      <c r="H38" s="21" t="s">
        <v>332</v>
      </c>
      <c r="I38" s="22" t="s">
        <v>696</v>
      </c>
      <c r="J38" s="35">
        <v>44606</v>
      </c>
      <c r="K38" s="35">
        <v>44609</v>
      </c>
      <c r="L38" s="11"/>
      <c r="M38" s="10">
        <v>3400</v>
      </c>
      <c r="N38" s="10">
        <f t="shared" si="10"/>
        <v>0</v>
      </c>
      <c r="O38" s="10"/>
      <c r="P38" s="10">
        <v>2900</v>
      </c>
      <c r="Q38" s="10">
        <f t="shared" si="11"/>
        <v>0</v>
      </c>
      <c r="R38" s="10"/>
      <c r="S38" s="10">
        <v>2800</v>
      </c>
      <c r="T38" s="10">
        <f t="shared" si="12"/>
        <v>0</v>
      </c>
      <c r="U38" s="10">
        <v>3</v>
      </c>
      <c r="V38" s="10">
        <v>150</v>
      </c>
      <c r="W38" s="10">
        <f t="shared" si="3"/>
        <v>450</v>
      </c>
      <c r="X38" s="10">
        <v>3</v>
      </c>
      <c r="Y38" s="10">
        <v>150</v>
      </c>
      <c r="Z38" s="10">
        <f t="shared" si="4"/>
        <v>450</v>
      </c>
      <c r="AA38" s="10">
        <v>3</v>
      </c>
      <c r="AB38" s="10">
        <v>150</v>
      </c>
      <c r="AC38" s="10">
        <f t="shared" si="5"/>
        <v>450</v>
      </c>
      <c r="AD38" s="11"/>
      <c r="AE38" s="26">
        <v>7</v>
      </c>
      <c r="AF38" s="7">
        <f t="shared" si="13"/>
        <v>0</v>
      </c>
      <c r="AG38" s="152">
        <v>1</v>
      </c>
      <c r="AH38" s="139">
        <f t="shared" si="7"/>
        <v>9</v>
      </c>
      <c r="AI38" s="139">
        <f t="shared" si="9"/>
        <v>1350</v>
      </c>
      <c r="AJ38" s="109">
        <f t="shared" si="8"/>
        <v>1350</v>
      </c>
      <c r="AM38" t="b">
        <f>D38='15.02.2022 Смета'!D41</f>
        <v>1</v>
      </c>
      <c r="AN38" t="b">
        <f>F38='15.02.2022 Смета'!E41</f>
        <v>1</v>
      </c>
      <c r="AO38" t="b">
        <f>G38='15.02.2022 Смета'!F41</f>
        <v>1</v>
      </c>
      <c r="AP38" t="b">
        <f>H38='15.02.2022 Смета'!G41</f>
        <v>0</v>
      </c>
    </row>
    <row r="39" spans="1:42" ht="16.149999999999999" customHeight="1" x14ac:dyDescent="0.25">
      <c r="A39" s="108">
        <v>28</v>
      </c>
      <c r="B39" s="8" t="s">
        <v>18</v>
      </c>
      <c r="C39" s="21" t="s">
        <v>126</v>
      </c>
      <c r="D39" s="22" t="s">
        <v>287</v>
      </c>
      <c r="E39" s="21" t="s">
        <v>327</v>
      </c>
      <c r="F39" s="35">
        <v>44609</v>
      </c>
      <c r="G39" s="35">
        <v>44612</v>
      </c>
      <c r="H39" s="21" t="s">
        <v>699</v>
      </c>
      <c r="I39" s="22" t="s">
        <v>327</v>
      </c>
      <c r="J39" s="35">
        <v>44609</v>
      </c>
      <c r="K39" s="35">
        <v>44612</v>
      </c>
      <c r="L39" s="11"/>
      <c r="M39" s="10">
        <v>3400</v>
      </c>
      <c r="N39" s="10">
        <f t="shared" si="10"/>
        <v>0</v>
      </c>
      <c r="O39" s="10"/>
      <c r="P39" s="10">
        <v>2900</v>
      </c>
      <c r="Q39" s="10">
        <f t="shared" si="11"/>
        <v>0</v>
      </c>
      <c r="R39" s="10"/>
      <c r="S39" s="10">
        <v>2800</v>
      </c>
      <c r="T39" s="10">
        <f t="shared" si="12"/>
        <v>0</v>
      </c>
      <c r="U39" s="10">
        <v>3</v>
      </c>
      <c r="V39" s="10">
        <v>150</v>
      </c>
      <c r="W39" s="10">
        <f t="shared" si="3"/>
        <v>450</v>
      </c>
      <c r="X39" s="10">
        <v>3</v>
      </c>
      <c r="Y39" s="10">
        <v>150</v>
      </c>
      <c r="Z39" s="10">
        <f t="shared" si="4"/>
        <v>450</v>
      </c>
      <c r="AA39" s="10">
        <v>3</v>
      </c>
      <c r="AB39" s="10">
        <v>150</v>
      </c>
      <c r="AC39" s="10">
        <f t="shared" si="5"/>
        <v>450</v>
      </c>
      <c r="AD39" s="11"/>
      <c r="AE39" s="26">
        <v>7</v>
      </c>
      <c r="AF39" s="7">
        <f t="shared" si="13"/>
        <v>0</v>
      </c>
      <c r="AG39" s="152">
        <v>1</v>
      </c>
      <c r="AH39" s="139">
        <f t="shared" si="7"/>
        <v>9</v>
      </c>
      <c r="AI39" s="139">
        <f t="shared" si="9"/>
        <v>1350</v>
      </c>
      <c r="AJ39" s="109">
        <f t="shared" si="8"/>
        <v>1350</v>
      </c>
      <c r="AM39" t="b">
        <f>D39='15.02.2022 Смета'!D42</f>
        <v>1</v>
      </c>
      <c r="AN39" t="b">
        <f>F39='15.02.2022 Смета'!E42</f>
        <v>1</v>
      </c>
      <c r="AO39" t="b">
        <f>G39='15.02.2022 Смета'!F42</f>
        <v>1</v>
      </c>
      <c r="AP39" t="b">
        <f>H39='15.02.2022 Смета'!G42</f>
        <v>1</v>
      </c>
    </row>
    <row r="40" spans="1:42" ht="27" customHeight="1" x14ac:dyDescent="0.25">
      <c r="A40" s="112">
        <v>29</v>
      </c>
      <c r="B40" s="8" t="s">
        <v>18</v>
      </c>
      <c r="C40" s="21" t="s">
        <v>126</v>
      </c>
      <c r="D40" s="22" t="s">
        <v>288</v>
      </c>
      <c r="E40" s="21" t="s">
        <v>526</v>
      </c>
      <c r="F40" s="35">
        <v>44609</v>
      </c>
      <c r="G40" s="35">
        <v>44612</v>
      </c>
      <c r="H40" s="21" t="s">
        <v>332</v>
      </c>
      <c r="I40" s="22" t="s">
        <v>526</v>
      </c>
      <c r="J40" s="35">
        <v>44609</v>
      </c>
      <c r="K40" s="35">
        <v>44612</v>
      </c>
      <c r="L40" s="11"/>
      <c r="M40" s="10">
        <v>3400</v>
      </c>
      <c r="N40" s="10">
        <f t="shared" si="10"/>
        <v>0</v>
      </c>
      <c r="O40" s="10"/>
      <c r="P40" s="10">
        <v>2900</v>
      </c>
      <c r="Q40" s="10">
        <f t="shared" si="11"/>
        <v>0</v>
      </c>
      <c r="R40" s="10"/>
      <c r="S40" s="10">
        <v>2800</v>
      </c>
      <c r="T40" s="10">
        <f t="shared" si="12"/>
        <v>0</v>
      </c>
      <c r="U40" s="10">
        <v>3</v>
      </c>
      <c r="V40" s="10">
        <v>150</v>
      </c>
      <c r="W40" s="10">
        <f t="shared" si="3"/>
        <v>450</v>
      </c>
      <c r="X40" s="10">
        <v>3</v>
      </c>
      <c r="Y40" s="10">
        <v>150</v>
      </c>
      <c r="Z40" s="10">
        <f t="shared" si="4"/>
        <v>450</v>
      </c>
      <c r="AA40" s="10">
        <v>3</v>
      </c>
      <c r="AB40" s="10">
        <v>150</v>
      </c>
      <c r="AC40" s="10">
        <f t="shared" si="5"/>
        <v>450</v>
      </c>
      <c r="AD40" s="11"/>
      <c r="AE40" s="26">
        <v>7</v>
      </c>
      <c r="AF40" s="7">
        <f t="shared" si="13"/>
        <v>0</v>
      </c>
      <c r="AG40" s="152">
        <v>1</v>
      </c>
      <c r="AH40" s="139">
        <f t="shared" si="7"/>
        <v>9</v>
      </c>
      <c r="AI40" s="139">
        <f t="shared" si="9"/>
        <v>1350</v>
      </c>
      <c r="AJ40" s="109">
        <f t="shared" si="8"/>
        <v>1350</v>
      </c>
      <c r="AM40" t="b">
        <f>D40='15.02.2022 Смета'!D43</f>
        <v>1</v>
      </c>
      <c r="AN40" t="b">
        <f>F40='15.02.2022 Смета'!E43</f>
        <v>1</v>
      </c>
      <c r="AO40" t="b">
        <f>G40='15.02.2022 Смета'!F43</f>
        <v>1</v>
      </c>
      <c r="AP40" t="b">
        <f>H40='15.02.2022 Смета'!G43</f>
        <v>1</v>
      </c>
    </row>
    <row r="41" spans="1:42" ht="16.149999999999999" customHeight="1" x14ac:dyDescent="0.25">
      <c r="A41" s="108">
        <v>30</v>
      </c>
      <c r="B41" s="8" t="s">
        <v>13</v>
      </c>
      <c r="C41" s="21" t="s">
        <v>126</v>
      </c>
      <c r="D41" s="22" t="s">
        <v>62</v>
      </c>
      <c r="E41" s="21" t="s">
        <v>329</v>
      </c>
      <c r="F41" s="35">
        <v>44663</v>
      </c>
      <c r="G41" s="35">
        <v>44668</v>
      </c>
      <c r="H41" s="21" t="s">
        <v>331</v>
      </c>
      <c r="I41" s="38" t="s">
        <v>329</v>
      </c>
      <c r="J41" s="35">
        <v>44663</v>
      </c>
      <c r="K41" s="35">
        <v>44668</v>
      </c>
      <c r="L41" s="10"/>
      <c r="M41" s="10">
        <v>3400</v>
      </c>
      <c r="N41" s="10">
        <f t="shared" si="10"/>
        <v>0</v>
      </c>
      <c r="O41" s="10"/>
      <c r="P41" s="10">
        <v>2900</v>
      </c>
      <c r="Q41" s="10">
        <f t="shared" si="11"/>
        <v>0</v>
      </c>
      <c r="R41" s="10"/>
      <c r="S41" s="10">
        <v>2800</v>
      </c>
      <c r="T41" s="10">
        <f t="shared" si="12"/>
        <v>0</v>
      </c>
      <c r="U41" s="10">
        <v>14</v>
      </c>
      <c r="V41" s="10">
        <v>150</v>
      </c>
      <c r="W41" s="10">
        <f t="shared" si="3"/>
        <v>2100</v>
      </c>
      <c r="X41" s="10">
        <v>14</v>
      </c>
      <c r="Y41" s="10">
        <v>150</v>
      </c>
      <c r="Z41" s="10">
        <f t="shared" si="4"/>
        <v>2100</v>
      </c>
      <c r="AA41" s="10">
        <v>14</v>
      </c>
      <c r="AB41" s="10">
        <v>150</v>
      </c>
      <c r="AC41" s="10">
        <f t="shared" si="5"/>
        <v>2100</v>
      </c>
      <c r="AD41" s="11">
        <v>45</v>
      </c>
      <c r="AE41" s="26">
        <v>7</v>
      </c>
      <c r="AF41" s="7">
        <f t="shared" si="13"/>
        <v>315</v>
      </c>
      <c r="AG41" s="152">
        <v>1</v>
      </c>
      <c r="AH41" s="139">
        <f t="shared" si="7"/>
        <v>87</v>
      </c>
      <c r="AI41" s="139">
        <f t="shared" si="9"/>
        <v>6615</v>
      </c>
      <c r="AJ41" s="109">
        <f t="shared" si="8"/>
        <v>6615</v>
      </c>
      <c r="AM41" t="b">
        <f>D41='15.02.2022 Смета'!D44</f>
        <v>1</v>
      </c>
      <c r="AN41" t="b">
        <f>F41='15.02.2022 Смета'!E44</f>
        <v>1</v>
      </c>
      <c r="AO41" t="b">
        <f>G41='15.02.2022 Смета'!F44</f>
        <v>1</v>
      </c>
      <c r="AP41" t="b">
        <f>H41='15.02.2022 Смета'!G44</f>
        <v>1</v>
      </c>
    </row>
    <row r="42" spans="1:42" ht="16.149999999999999" customHeight="1" x14ac:dyDescent="0.25">
      <c r="A42" s="108">
        <v>31</v>
      </c>
      <c r="B42" s="8" t="s">
        <v>13</v>
      </c>
      <c r="C42" s="21" t="s">
        <v>126</v>
      </c>
      <c r="D42" s="22" t="s">
        <v>61</v>
      </c>
      <c r="E42" s="21" t="s">
        <v>330</v>
      </c>
      <c r="F42" s="35">
        <v>44669</v>
      </c>
      <c r="G42" s="35">
        <v>44674</v>
      </c>
      <c r="H42" s="21" t="s">
        <v>331</v>
      </c>
      <c r="I42" s="38" t="s">
        <v>330</v>
      </c>
      <c r="J42" s="35">
        <v>44669</v>
      </c>
      <c r="K42" s="35">
        <v>44674</v>
      </c>
      <c r="L42" s="10"/>
      <c r="M42" s="10">
        <v>3400</v>
      </c>
      <c r="N42" s="10">
        <f t="shared" si="10"/>
        <v>0</v>
      </c>
      <c r="O42" s="10"/>
      <c r="P42" s="10">
        <v>2900</v>
      </c>
      <c r="Q42" s="10">
        <f t="shared" si="11"/>
        <v>0</v>
      </c>
      <c r="R42" s="10"/>
      <c r="S42" s="10">
        <v>2800</v>
      </c>
      <c r="T42" s="10">
        <f t="shared" si="12"/>
        <v>0</v>
      </c>
      <c r="U42" s="10">
        <v>14</v>
      </c>
      <c r="V42" s="10">
        <v>150</v>
      </c>
      <c r="W42" s="10">
        <f t="shared" si="3"/>
        <v>2100</v>
      </c>
      <c r="X42" s="10">
        <v>14</v>
      </c>
      <c r="Y42" s="10">
        <v>150</v>
      </c>
      <c r="Z42" s="10">
        <f t="shared" si="4"/>
        <v>2100</v>
      </c>
      <c r="AA42" s="10">
        <v>14</v>
      </c>
      <c r="AB42" s="10">
        <v>150</v>
      </c>
      <c r="AC42" s="10">
        <f t="shared" si="5"/>
        <v>2100</v>
      </c>
      <c r="AD42" s="11">
        <v>45</v>
      </c>
      <c r="AE42" s="26">
        <v>7</v>
      </c>
      <c r="AF42" s="7">
        <f t="shared" si="13"/>
        <v>315</v>
      </c>
      <c r="AG42" s="152">
        <v>1</v>
      </c>
      <c r="AH42" s="139">
        <f t="shared" si="7"/>
        <v>87</v>
      </c>
      <c r="AI42" s="139">
        <f t="shared" si="9"/>
        <v>6615</v>
      </c>
      <c r="AJ42" s="109">
        <f t="shared" si="8"/>
        <v>6615</v>
      </c>
      <c r="AM42" t="b">
        <f>D42='15.02.2022 Смета'!D45</f>
        <v>1</v>
      </c>
      <c r="AN42" t="b">
        <f>F42='15.02.2022 Смета'!E45</f>
        <v>1</v>
      </c>
      <c r="AO42" t="b">
        <f>G42='15.02.2022 Смета'!F45</f>
        <v>1</v>
      </c>
      <c r="AP42" t="b">
        <f>H42='15.02.2022 Смета'!G45</f>
        <v>1</v>
      </c>
    </row>
    <row r="43" spans="1:42" ht="16.149999999999999" customHeight="1" x14ac:dyDescent="0.25">
      <c r="A43" s="114">
        <v>32</v>
      </c>
      <c r="B43" s="8" t="s">
        <v>18</v>
      </c>
      <c r="C43" s="21" t="s">
        <v>126</v>
      </c>
      <c r="D43" s="22" t="s">
        <v>74</v>
      </c>
      <c r="E43" s="21" t="s">
        <v>340</v>
      </c>
      <c r="F43" s="35">
        <v>44683</v>
      </c>
      <c r="G43" s="35">
        <v>44686</v>
      </c>
      <c r="H43" s="21" t="s">
        <v>332</v>
      </c>
      <c r="I43" s="22" t="s">
        <v>340</v>
      </c>
      <c r="J43" s="35">
        <v>44683</v>
      </c>
      <c r="K43" s="35">
        <v>44597</v>
      </c>
      <c r="L43" s="10"/>
      <c r="M43" s="10">
        <v>3400</v>
      </c>
      <c r="N43" s="10">
        <f t="shared" si="10"/>
        <v>0</v>
      </c>
      <c r="O43" s="10"/>
      <c r="P43" s="10">
        <v>2900</v>
      </c>
      <c r="Q43" s="10">
        <f t="shared" si="11"/>
        <v>0</v>
      </c>
      <c r="R43" s="10"/>
      <c r="S43" s="10">
        <v>2800</v>
      </c>
      <c r="T43" s="10">
        <f t="shared" si="12"/>
        <v>0</v>
      </c>
      <c r="U43" s="10">
        <v>6</v>
      </c>
      <c r="V43" s="10">
        <v>150</v>
      </c>
      <c r="W43" s="10">
        <f t="shared" si="3"/>
        <v>900</v>
      </c>
      <c r="X43" s="10">
        <v>6</v>
      </c>
      <c r="Y43" s="10">
        <v>150</v>
      </c>
      <c r="Z43" s="10">
        <f t="shared" si="4"/>
        <v>900</v>
      </c>
      <c r="AA43" s="10">
        <v>6</v>
      </c>
      <c r="AB43" s="10">
        <v>150</v>
      </c>
      <c r="AC43" s="10">
        <f t="shared" si="5"/>
        <v>900</v>
      </c>
      <c r="AD43" s="11"/>
      <c r="AE43" s="26">
        <v>7</v>
      </c>
      <c r="AF43" s="7">
        <f t="shared" si="13"/>
        <v>0</v>
      </c>
      <c r="AG43" s="152">
        <v>1</v>
      </c>
      <c r="AH43" s="139">
        <f t="shared" si="7"/>
        <v>18</v>
      </c>
      <c r="AI43" s="139">
        <f t="shared" si="9"/>
        <v>2700</v>
      </c>
      <c r="AJ43" s="109">
        <f t="shared" si="8"/>
        <v>2700</v>
      </c>
      <c r="AM43" t="b">
        <f>D43='15.02.2022 Смета'!D46</f>
        <v>1</v>
      </c>
      <c r="AN43" t="b">
        <f>F43='15.02.2022 Смета'!E46</f>
        <v>1</v>
      </c>
      <c r="AO43" t="b">
        <f>G43='15.02.2022 Смета'!F46</f>
        <v>0</v>
      </c>
      <c r="AP43" t="b">
        <f>H43='15.02.2022 Смета'!G46</f>
        <v>1</v>
      </c>
    </row>
    <row r="44" spans="1:42" ht="27" customHeight="1" x14ac:dyDescent="0.25">
      <c r="A44" s="108">
        <v>33</v>
      </c>
      <c r="B44" s="8" t="s">
        <v>18</v>
      </c>
      <c r="C44" s="21" t="s">
        <v>126</v>
      </c>
      <c r="D44" s="22" t="s">
        <v>985</v>
      </c>
      <c r="E44" s="21" t="s">
        <v>333</v>
      </c>
      <c r="F44" s="35">
        <v>44763</v>
      </c>
      <c r="G44" s="35">
        <v>44766</v>
      </c>
      <c r="H44" s="21" t="s">
        <v>332</v>
      </c>
      <c r="I44" s="38" t="s">
        <v>333</v>
      </c>
      <c r="J44" s="35">
        <v>44763</v>
      </c>
      <c r="K44" s="35">
        <v>44766</v>
      </c>
      <c r="L44" s="10">
        <v>2</v>
      </c>
      <c r="M44" s="10">
        <v>3400</v>
      </c>
      <c r="N44" s="10">
        <f t="shared" si="10"/>
        <v>6800</v>
      </c>
      <c r="O44" s="10">
        <v>2</v>
      </c>
      <c r="P44" s="10">
        <v>2900</v>
      </c>
      <c r="Q44" s="10">
        <f t="shared" si="11"/>
        <v>5800</v>
      </c>
      <c r="R44" s="10">
        <v>2</v>
      </c>
      <c r="S44" s="10">
        <v>2800</v>
      </c>
      <c r="T44" s="10">
        <f t="shared" si="12"/>
        <v>5600</v>
      </c>
      <c r="U44" s="10">
        <v>6</v>
      </c>
      <c r="V44" s="10">
        <v>150</v>
      </c>
      <c r="W44" s="10">
        <f t="shared" si="3"/>
        <v>900</v>
      </c>
      <c r="X44" s="10">
        <v>6</v>
      </c>
      <c r="Y44" s="10">
        <v>150</v>
      </c>
      <c r="Z44" s="10">
        <f t="shared" si="4"/>
        <v>900</v>
      </c>
      <c r="AA44" s="10">
        <v>6</v>
      </c>
      <c r="AB44" s="10">
        <v>150</v>
      </c>
      <c r="AC44" s="10">
        <f t="shared" si="5"/>
        <v>900</v>
      </c>
      <c r="AD44" s="11">
        <v>24</v>
      </c>
      <c r="AE44" s="26">
        <v>7</v>
      </c>
      <c r="AF44" s="7">
        <f t="shared" si="13"/>
        <v>168</v>
      </c>
      <c r="AG44" s="152">
        <v>1</v>
      </c>
      <c r="AH44" s="139">
        <f t="shared" si="7"/>
        <v>48</v>
      </c>
      <c r="AI44" s="139">
        <f t="shared" si="9"/>
        <v>21068</v>
      </c>
      <c r="AJ44" s="109">
        <f t="shared" si="8"/>
        <v>21068</v>
      </c>
      <c r="AM44" t="b">
        <f>D44='15.02.2022 Смета'!D47</f>
        <v>0</v>
      </c>
      <c r="AN44" t="b">
        <f>F44='15.02.2022 Смета'!E47</f>
        <v>1</v>
      </c>
      <c r="AO44" t="b">
        <f>G44='15.02.2022 Смета'!F47</f>
        <v>1</v>
      </c>
      <c r="AP44" t="b">
        <f>H44='15.02.2022 Смета'!G47</f>
        <v>1</v>
      </c>
    </row>
    <row r="45" spans="1:42" ht="27" customHeight="1" x14ac:dyDescent="0.25">
      <c r="A45" s="108">
        <v>34</v>
      </c>
      <c r="B45" s="8" t="s">
        <v>18</v>
      </c>
      <c r="C45" s="21" t="s">
        <v>126</v>
      </c>
      <c r="D45" s="22" t="s">
        <v>291</v>
      </c>
      <c r="E45" s="21" t="s">
        <v>1072</v>
      </c>
      <c r="F45" s="35">
        <v>44766</v>
      </c>
      <c r="G45" s="35">
        <v>44769</v>
      </c>
      <c r="H45" s="21" t="s">
        <v>332</v>
      </c>
      <c r="I45" s="38" t="s">
        <v>697</v>
      </c>
      <c r="J45" s="35">
        <v>44766</v>
      </c>
      <c r="K45" s="35">
        <v>44769</v>
      </c>
      <c r="L45" s="11">
        <v>2</v>
      </c>
      <c r="M45" s="10">
        <v>3400</v>
      </c>
      <c r="N45" s="10">
        <f t="shared" si="10"/>
        <v>6800</v>
      </c>
      <c r="O45" s="10">
        <v>2</v>
      </c>
      <c r="P45" s="10">
        <v>2900</v>
      </c>
      <c r="Q45" s="10">
        <f t="shared" si="11"/>
        <v>5800</v>
      </c>
      <c r="R45" s="10">
        <v>2</v>
      </c>
      <c r="S45" s="10">
        <v>2800</v>
      </c>
      <c r="T45" s="10">
        <f t="shared" si="12"/>
        <v>5600</v>
      </c>
      <c r="U45" s="10">
        <v>6</v>
      </c>
      <c r="V45" s="10">
        <v>150</v>
      </c>
      <c r="W45" s="10">
        <f t="shared" si="3"/>
        <v>900</v>
      </c>
      <c r="X45" s="10">
        <v>6</v>
      </c>
      <c r="Y45" s="10">
        <v>150</v>
      </c>
      <c r="Z45" s="10">
        <f t="shared" si="4"/>
        <v>900</v>
      </c>
      <c r="AA45" s="10">
        <v>6</v>
      </c>
      <c r="AB45" s="10">
        <v>150</v>
      </c>
      <c r="AC45" s="10">
        <f t="shared" si="5"/>
        <v>900</v>
      </c>
      <c r="AD45" s="11">
        <v>24</v>
      </c>
      <c r="AE45" s="26">
        <v>7</v>
      </c>
      <c r="AF45" s="7">
        <f t="shared" si="13"/>
        <v>168</v>
      </c>
      <c r="AG45" s="152">
        <v>1</v>
      </c>
      <c r="AH45" s="139">
        <f t="shared" si="7"/>
        <v>48</v>
      </c>
      <c r="AI45" s="139">
        <f t="shared" si="9"/>
        <v>21068</v>
      </c>
      <c r="AJ45" s="109">
        <f t="shared" si="8"/>
        <v>21068</v>
      </c>
      <c r="AM45" t="b">
        <f>D45='15.02.2022 Смета'!D48</f>
        <v>1</v>
      </c>
      <c r="AN45" t="b">
        <f>F45='15.02.2022 Смета'!E48</f>
        <v>1</v>
      </c>
      <c r="AO45" t="b">
        <f>G45='15.02.2022 Смета'!F48</f>
        <v>1</v>
      </c>
      <c r="AP45" t="b">
        <f>H45='15.02.2022 Смета'!G48</f>
        <v>1</v>
      </c>
    </row>
    <row r="46" spans="1:42" ht="16.149999999999999" customHeight="1" x14ac:dyDescent="0.25">
      <c r="A46" s="108">
        <v>35</v>
      </c>
      <c r="B46" s="8" t="s">
        <v>18</v>
      </c>
      <c r="C46" s="21" t="s">
        <v>126</v>
      </c>
      <c r="D46" s="22" t="s">
        <v>292</v>
      </c>
      <c r="E46" s="21" t="s">
        <v>333</v>
      </c>
      <c r="F46" s="35">
        <v>44803</v>
      </c>
      <c r="G46" s="35">
        <v>44806</v>
      </c>
      <c r="H46" s="21" t="s">
        <v>332</v>
      </c>
      <c r="I46" s="22" t="s">
        <v>698</v>
      </c>
      <c r="J46" s="35">
        <v>44803</v>
      </c>
      <c r="K46" s="35">
        <v>44806</v>
      </c>
      <c r="L46" s="11">
        <v>2</v>
      </c>
      <c r="M46" s="10">
        <v>3400</v>
      </c>
      <c r="N46" s="10">
        <f t="shared" si="10"/>
        <v>6800</v>
      </c>
      <c r="O46" s="10">
        <v>2</v>
      </c>
      <c r="P46" s="10">
        <v>2900</v>
      </c>
      <c r="Q46" s="10">
        <f t="shared" si="11"/>
        <v>5800</v>
      </c>
      <c r="R46" s="10">
        <v>2</v>
      </c>
      <c r="S46" s="10">
        <v>2800</v>
      </c>
      <c r="T46" s="10">
        <f t="shared" si="12"/>
        <v>5600</v>
      </c>
      <c r="U46" s="10">
        <v>6</v>
      </c>
      <c r="V46" s="10">
        <v>150</v>
      </c>
      <c r="W46" s="10">
        <f t="shared" si="3"/>
        <v>900</v>
      </c>
      <c r="X46" s="10">
        <v>6</v>
      </c>
      <c r="Y46" s="10">
        <v>150</v>
      </c>
      <c r="Z46" s="10">
        <f t="shared" si="4"/>
        <v>900</v>
      </c>
      <c r="AA46" s="10">
        <v>6</v>
      </c>
      <c r="AB46" s="10">
        <v>150</v>
      </c>
      <c r="AC46" s="10">
        <f t="shared" si="5"/>
        <v>900</v>
      </c>
      <c r="AD46" s="11">
        <v>24</v>
      </c>
      <c r="AE46" s="26">
        <v>7</v>
      </c>
      <c r="AF46" s="7">
        <f t="shared" si="13"/>
        <v>168</v>
      </c>
      <c r="AG46" s="152">
        <v>1</v>
      </c>
      <c r="AH46" s="139">
        <f t="shared" si="7"/>
        <v>48</v>
      </c>
      <c r="AI46" s="139">
        <f t="shared" si="9"/>
        <v>21068</v>
      </c>
      <c r="AJ46" s="109">
        <f t="shared" si="8"/>
        <v>21068</v>
      </c>
      <c r="AM46" t="b">
        <f>D46='15.02.2022 Смета'!D49</f>
        <v>1</v>
      </c>
      <c r="AN46" t="b">
        <f>F46='15.02.2022 Смета'!E49</f>
        <v>1</v>
      </c>
      <c r="AO46" t="b">
        <f>G46='15.02.2022 Смета'!F49</f>
        <v>1</v>
      </c>
      <c r="AP46" t="b">
        <f>H46='15.02.2022 Смета'!G49</f>
        <v>1</v>
      </c>
    </row>
    <row r="47" spans="1:42" ht="16.149999999999999" customHeight="1" x14ac:dyDescent="0.25">
      <c r="A47" s="108">
        <v>36</v>
      </c>
      <c r="B47" s="8" t="s">
        <v>18</v>
      </c>
      <c r="C47" s="21" t="s">
        <v>126</v>
      </c>
      <c r="D47" s="22" t="s">
        <v>75</v>
      </c>
      <c r="E47" s="21" t="s">
        <v>700</v>
      </c>
      <c r="F47" s="35">
        <v>44806</v>
      </c>
      <c r="G47" s="35">
        <v>44809</v>
      </c>
      <c r="H47" s="21" t="s">
        <v>699</v>
      </c>
      <c r="I47" s="38" t="s">
        <v>700</v>
      </c>
      <c r="J47" s="35">
        <v>44806</v>
      </c>
      <c r="K47" s="35">
        <v>44809</v>
      </c>
      <c r="L47" s="10">
        <v>2</v>
      </c>
      <c r="M47" s="10">
        <v>3400</v>
      </c>
      <c r="N47" s="10">
        <f t="shared" si="10"/>
        <v>6800</v>
      </c>
      <c r="O47" s="10">
        <v>2</v>
      </c>
      <c r="P47" s="10">
        <v>2900</v>
      </c>
      <c r="Q47" s="10">
        <f t="shared" si="11"/>
        <v>5800</v>
      </c>
      <c r="R47" s="10">
        <v>2</v>
      </c>
      <c r="S47" s="10">
        <v>2800</v>
      </c>
      <c r="T47" s="10">
        <f t="shared" si="12"/>
        <v>5600</v>
      </c>
      <c r="U47" s="10">
        <v>6</v>
      </c>
      <c r="V47" s="10">
        <v>150</v>
      </c>
      <c r="W47" s="10">
        <f t="shared" si="3"/>
        <v>900</v>
      </c>
      <c r="X47" s="10">
        <v>6</v>
      </c>
      <c r="Y47" s="10">
        <v>150</v>
      </c>
      <c r="Z47" s="10">
        <f t="shared" si="4"/>
        <v>900</v>
      </c>
      <c r="AA47" s="10">
        <v>6</v>
      </c>
      <c r="AB47" s="10">
        <v>150</v>
      </c>
      <c r="AC47" s="10">
        <f t="shared" si="5"/>
        <v>900</v>
      </c>
      <c r="AD47" s="11">
        <v>24</v>
      </c>
      <c r="AE47" s="26">
        <v>7</v>
      </c>
      <c r="AF47" s="7">
        <f t="shared" si="13"/>
        <v>168</v>
      </c>
      <c r="AG47" s="152">
        <v>1</v>
      </c>
      <c r="AH47" s="139">
        <f t="shared" si="7"/>
        <v>48</v>
      </c>
      <c r="AI47" s="139">
        <f t="shared" si="9"/>
        <v>21068</v>
      </c>
      <c r="AJ47" s="109">
        <f t="shared" si="8"/>
        <v>21068</v>
      </c>
      <c r="AM47" t="b">
        <f>D47='15.02.2022 Смета'!D50</f>
        <v>1</v>
      </c>
      <c r="AN47" t="b">
        <f>F47='15.02.2022 Смета'!E50</f>
        <v>1</v>
      </c>
      <c r="AO47" t="b">
        <f>G47='15.02.2022 Смета'!F50</f>
        <v>1</v>
      </c>
      <c r="AP47" t="b">
        <f>H47='15.02.2022 Смета'!G50</f>
        <v>1</v>
      </c>
    </row>
    <row r="48" spans="1:42" ht="26.25" x14ac:dyDescent="0.25">
      <c r="A48" s="108">
        <v>37</v>
      </c>
      <c r="B48" s="8" t="s">
        <v>13</v>
      </c>
      <c r="C48" s="21" t="s">
        <v>126</v>
      </c>
      <c r="D48" s="22" t="s">
        <v>290</v>
      </c>
      <c r="E48" s="21" t="s">
        <v>328</v>
      </c>
      <c r="F48" s="35">
        <v>44817</v>
      </c>
      <c r="G48" s="35">
        <v>44822</v>
      </c>
      <c r="H48" s="21" t="s">
        <v>1073</v>
      </c>
      <c r="I48" s="22" t="s">
        <v>328</v>
      </c>
      <c r="J48" s="35">
        <v>44817</v>
      </c>
      <c r="K48" s="35">
        <v>44822</v>
      </c>
      <c r="L48" s="10">
        <v>1</v>
      </c>
      <c r="M48" s="10">
        <v>3400</v>
      </c>
      <c r="N48" s="10">
        <f t="shared" si="10"/>
        <v>3400</v>
      </c>
      <c r="O48" s="10">
        <v>1</v>
      </c>
      <c r="P48" s="10">
        <v>2900</v>
      </c>
      <c r="Q48" s="10">
        <f t="shared" si="11"/>
        <v>2900</v>
      </c>
      <c r="R48" s="10">
        <v>1</v>
      </c>
      <c r="S48" s="10">
        <v>2800</v>
      </c>
      <c r="T48" s="10">
        <f t="shared" si="12"/>
        <v>2800</v>
      </c>
      <c r="U48" s="10">
        <v>14</v>
      </c>
      <c r="V48" s="10">
        <v>150</v>
      </c>
      <c r="W48" s="10">
        <f t="shared" si="3"/>
        <v>2100</v>
      </c>
      <c r="X48" s="10">
        <v>14</v>
      </c>
      <c r="Y48" s="10">
        <v>150</v>
      </c>
      <c r="Z48" s="10">
        <f t="shared" si="4"/>
        <v>2100</v>
      </c>
      <c r="AA48" s="10">
        <v>14</v>
      </c>
      <c r="AB48" s="10">
        <v>150</v>
      </c>
      <c r="AC48" s="10">
        <f t="shared" si="5"/>
        <v>2100</v>
      </c>
      <c r="AD48" s="11">
        <v>45</v>
      </c>
      <c r="AE48" s="26">
        <v>7</v>
      </c>
      <c r="AF48" s="7">
        <f t="shared" si="13"/>
        <v>315</v>
      </c>
      <c r="AG48" s="152">
        <v>1</v>
      </c>
      <c r="AH48" s="139">
        <f t="shared" si="7"/>
        <v>90</v>
      </c>
      <c r="AI48" s="139">
        <f t="shared" si="9"/>
        <v>15715</v>
      </c>
      <c r="AJ48" s="109">
        <f t="shared" si="8"/>
        <v>15715</v>
      </c>
      <c r="AM48" t="b">
        <f>D48='15.02.2022 Смета'!D51</f>
        <v>1</v>
      </c>
      <c r="AN48" t="b">
        <f>F48='15.02.2022 Смета'!E51</f>
        <v>1</v>
      </c>
      <c r="AO48" t="b">
        <f>G48='15.02.2022 Смета'!F51</f>
        <v>1</v>
      </c>
      <c r="AP48" t="b">
        <f>H48='15.02.2022 Смета'!G51</f>
        <v>0</v>
      </c>
    </row>
    <row r="49" spans="1:42" ht="26.25" x14ac:dyDescent="0.25">
      <c r="A49" s="108">
        <v>38</v>
      </c>
      <c r="B49" s="8" t="s">
        <v>13</v>
      </c>
      <c r="C49" s="21" t="s">
        <v>126</v>
      </c>
      <c r="D49" s="22" t="s">
        <v>289</v>
      </c>
      <c r="E49" s="21" t="s">
        <v>1001</v>
      </c>
      <c r="F49" s="35">
        <v>44824</v>
      </c>
      <c r="G49" s="35">
        <v>44829</v>
      </c>
      <c r="H49" s="21" t="s">
        <v>1073</v>
      </c>
      <c r="I49" s="22" t="s">
        <v>324</v>
      </c>
      <c r="J49" s="35">
        <v>44824</v>
      </c>
      <c r="K49" s="35">
        <v>44829</v>
      </c>
      <c r="L49" s="10">
        <v>1</v>
      </c>
      <c r="M49" s="10">
        <v>3400</v>
      </c>
      <c r="N49" s="10">
        <f t="shared" si="10"/>
        <v>3400</v>
      </c>
      <c r="O49" s="10">
        <v>1</v>
      </c>
      <c r="P49" s="10">
        <v>2900</v>
      </c>
      <c r="Q49" s="10">
        <f t="shared" si="11"/>
        <v>2900</v>
      </c>
      <c r="R49" s="10">
        <v>1</v>
      </c>
      <c r="S49" s="10">
        <v>2800</v>
      </c>
      <c r="T49" s="10">
        <f t="shared" si="12"/>
        <v>2800</v>
      </c>
      <c r="U49" s="10">
        <v>14</v>
      </c>
      <c r="V49" s="10">
        <v>150</v>
      </c>
      <c r="W49" s="10">
        <f t="shared" si="3"/>
        <v>2100</v>
      </c>
      <c r="X49" s="10">
        <v>14</v>
      </c>
      <c r="Y49" s="10">
        <v>150</v>
      </c>
      <c r="Z49" s="10">
        <f t="shared" si="4"/>
        <v>2100</v>
      </c>
      <c r="AA49" s="10">
        <v>14</v>
      </c>
      <c r="AB49" s="10">
        <v>150</v>
      </c>
      <c r="AC49" s="10">
        <f t="shared" si="5"/>
        <v>2100</v>
      </c>
      <c r="AD49" s="11">
        <v>45</v>
      </c>
      <c r="AE49" s="26">
        <v>7</v>
      </c>
      <c r="AF49" s="7">
        <f t="shared" si="13"/>
        <v>315</v>
      </c>
      <c r="AG49" s="152">
        <v>1</v>
      </c>
      <c r="AH49" s="139">
        <f t="shared" si="7"/>
        <v>90</v>
      </c>
      <c r="AI49" s="139">
        <f t="shared" si="9"/>
        <v>15715</v>
      </c>
      <c r="AJ49" s="109">
        <f t="shared" si="8"/>
        <v>15715</v>
      </c>
      <c r="AM49" t="b">
        <f>D49='15.02.2022 Смета'!D52</f>
        <v>1</v>
      </c>
      <c r="AN49" t="b">
        <f>F49='15.02.2022 Смета'!E52</f>
        <v>1</v>
      </c>
      <c r="AO49" t="b">
        <f>G49='15.02.2022 Смета'!F52</f>
        <v>1</v>
      </c>
      <c r="AP49" t="b">
        <f>H49='15.02.2022 Смета'!G52</f>
        <v>0</v>
      </c>
    </row>
    <row r="50" spans="1:42" ht="16.149999999999999" customHeight="1" x14ac:dyDescent="0.25">
      <c r="A50" s="108">
        <v>39</v>
      </c>
      <c r="B50" s="8"/>
      <c r="C50" s="21" t="s">
        <v>126</v>
      </c>
      <c r="D50" s="57" t="s">
        <v>285</v>
      </c>
      <c r="E50" s="9" t="s">
        <v>817</v>
      </c>
      <c r="F50" s="35">
        <v>44831</v>
      </c>
      <c r="G50" s="35">
        <v>44836</v>
      </c>
      <c r="H50" s="21" t="s">
        <v>323</v>
      </c>
      <c r="I50" s="57" t="s">
        <v>817</v>
      </c>
      <c r="J50" s="62">
        <v>44831</v>
      </c>
      <c r="K50" s="62">
        <v>44836</v>
      </c>
      <c r="L50" s="10"/>
      <c r="M50" s="10"/>
      <c r="N50" s="10"/>
      <c r="O50" s="10"/>
      <c r="P50" s="10"/>
      <c r="Q50" s="10"/>
      <c r="R50" s="10"/>
      <c r="S50" s="10"/>
      <c r="T50" s="10"/>
      <c r="U50" s="10">
        <v>15</v>
      </c>
      <c r="V50" s="10">
        <v>150</v>
      </c>
      <c r="W50" s="10">
        <f t="shared" si="3"/>
        <v>2250</v>
      </c>
      <c r="X50" s="10">
        <v>15</v>
      </c>
      <c r="Y50" s="10">
        <v>150</v>
      </c>
      <c r="Z50" s="10">
        <f t="shared" si="4"/>
        <v>2250</v>
      </c>
      <c r="AA50" s="10">
        <v>15</v>
      </c>
      <c r="AB50" s="10">
        <v>150</v>
      </c>
      <c r="AC50" s="10">
        <f t="shared" si="5"/>
        <v>2250</v>
      </c>
      <c r="AD50" s="11">
        <v>45</v>
      </c>
      <c r="AE50" s="26">
        <v>7</v>
      </c>
      <c r="AF50" s="7">
        <f t="shared" si="13"/>
        <v>315</v>
      </c>
      <c r="AG50" s="152">
        <v>1</v>
      </c>
      <c r="AH50" s="139">
        <f t="shared" si="7"/>
        <v>90</v>
      </c>
      <c r="AI50" s="139">
        <f t="shared" si="9"/>
        <v>7065</v>
      </c>
      <c r="AJ50" s="109">
        <f t="shared" si="8"/>
        <v>7065</v>
      </c>
      <c r="AM50" t="b">
        <f>D50='15.02.2022 Смета'!D53</f>
        <v>1</v>
      </c>
      <c r="AN50" t="b">
        <f>F50='15.02.2022 Смета'!E53</f>
        <v>1</v>
      </c>
      <c r="AO50" t="b">
        <f>G50='15.02.2022 Смета'!F53</f>
        <v>1</v>
      </c>
      <c r="AP50" t="b">
        <f>H50='15.02.2022 Смета'!G53</f>
        <v>1</v>
      </c>
    </row>
    <row r="51" spans="1:42" x14ac:dyDescent="0.25">
      <c r="A51" s="106"/>
      <c r="B51" s="96"/>
      <c r="C51" s="97"/>
      <c r="D51" s="180" t="s">
        <v>840</v>
      </c>
      <c r="E51" s="99"/>
      <c r="F51" s="99"/>
      <c r="G51" s="99"/>
      <c r="H51" s="99"/>
      <c r="I51" s="99"/>
      <c r="J51" s="99"/>
      <c r="K51" s="99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2"/>
      <c r="AE51" s="79"/>
      <c r="AF51" s="79"/>
      <c r="AG51" s="153"/>
      <c r="AH51" s="151"/>
      <c r="AI51" s="151"/>
      <c r="AJ51" s="164"/>
      <c r="AM51" t="b">
        <f>D51='15.02.2022 Смета'!D54</f>
        <v>1</v>
      </c>
      <c r="AN51" t="b">
        <f>F51='15.02.2022 Смета'!E54</f>
        <v>1</v>
      </c>
      <c r="AO51" t="b">
        <f>G51='15.02.2022 Смета'!F54</f>
        <v>1</v>
      </c>
      <c r="AP51" t="b">
        <f>H51='15.02.2022 Смета'!G54</f>
        <v>1</v>
      </c>
    </row>
    <row r="52" spans="1:42" ht="16.149999999999999" customHeight="1" x14ac:dyDescent="0.25">
      <c r="A52" s="108">
        <v>40</v>
      </c>
      <c r="B52" s="8" t="s">
        <v>216</v>
      </c>
      <c r="C52" s="21" t="s">
        <v>122</v>
      </c>
      <c r="D52" s="22" t="s">
        <v>556</v>
      </c>
      <c r="E52" s="21" t="s">
        <v>335</v>
      </c>
      <c r="F52" s="35">
        <v>44622</v>
      </c>
      <c r="G52" s="35">
        <v>44625</v>
      </c>
      <c r="H52" s="21" t="s">
        <v>336</v>
      </c>
      <c r="I52" s="22" t="s">
        <v>335</v>
      </c>
      <c r="J52" s="35">
        <v>44622</v>
      </c>
      <c r="K52" s="35">
        <v>44625</v>
      </c>
      <c r="L52" s="10"/>
      <c r="M52" s="10">
        <v>3400</v>
      </c>
      <c r="N52" s="10">
        <f>L52*M52</f>
        <v>0</v>
      </c>
      <c r="O52" s="10"/>
      <c r="P52" s="10">
        <v>2900</v>
      </c>
      <c r="Q52" s="10">
        <f>O52*P52</f>
        <v>0</v>
      </c>
      <c r="R52" s="10"/>
      <c r="S52" s="10">
        <v>2800</v>
      </c>
      <c r="T52" s="10">
        <f>R52*S52</f>
        <v>0</v>
      </c>
      <c r="U52" s="10">
        <v>18</v>
      </c>
      <c r="V52" s="10">
        <v>150</v>
      </c>
      <c r="W52" s="10">
        <f t="shared" si="3"/>
        <v>2700</v>
      </c>
      <c r="X52" s="10">
        <v>18</v>
      </c>
      <c r="Y52" s="10">
        <v>150</v>
      </c>
      <c r="Z52" s="10">
        <f t="shared" si="4"/>
        <v>2700</v>
      </c>
      <c r="AA52" s="10">
        <v>18</v>
      </c>
      <c r="AB52" s="10">
        <v>150</v>
      </c>
      <c r="AC52" s="10">
        <f t="shared" si="5"/>
        <v>2700</v>
      </c>
      <c r="AD52" s="11"/>
      <c r="AE52" s="26">
        <v>7</v>
      </c>
      <c r="AF52" s="7">
        <f t="shared" si="13"/>
        <v>0</v>
      </c>
      <c r="AG52" s="152">
        <v>1</v>
      </c>
      <c r="AH52" s="139">
        <f t="shared" si="7"/>
        <v>54</v>
      </c>
      <c r="AI52" s="139">
        <f t="shared" si="9"/>
        <v>8100</v>
      </c>
      <c r="AJ52" s="109">
        <f t="shared" si="8"/>
        <v>8100</v>
      </c>
      <c r="AM52" t="b">
        <f>D52='15.02.2022 Смета'!D55</f>
        <v>1</v>
      </c>
      <c r="AN52" t="b">
        <f>F52='15.02.2022 Смета'!E55</f>
        <v>1</v>
      </c>
      <c r="AO52" t="b">
        <f>G52='15.02.2022 Смета'!F55</f>
        <v>1</v>
      </c>
      <c r="AP52" t="b">
        <f>H52='15.02.2022 Смета'!G55</f>
        <v>1</v>
      </c>
    </row>
    <row r="53" spans="1:42" ht="16.149999999999999" customHeight="1" x14ac:dyDescent="0.25">
      <c r="A53" s="112">
        <v>41</v>
      </c>
      <c r="B53" s="8" t="s">
        <v>216</v>
      </c>
      <c r="C53" s="21" t="s">
        <v>122</v>
      </c>
      <c r="D53" s="22" t="s">
        <v>557</v>
      </c>
      <c r="E53" s="21" t="s">
        <v>335</v>
      </c>
      <c r="F53" s="35">
        <v>44648</v>
      </c>
      <c r="G53" s="35">
        <v>44651</v>
      </c>
      <c r="H53" s="21" t="s">
        <v>334</v>
      </c>
      <c r="I53" s="22" t="s">
        <v>335</v>
      </c>
      <c r="J53" s="35">
        <v>44648</v>
      </c>
      <c r="K53" s="35">
        <v>44651</v>
      </c>
      <c r="L53" s="10"/>
      <c r="M53" s="10">
        <v>3400</v>
      </c>
      <c r="N53" s="10">
        <f>L53*M53</f>
        <v>0</v>
      </c>
      <c r="O53" s="10"/>
      <c r="P53" s="10">
        <v>2900</v>
      </c>
      <c r="Q53" s="10">
        <f>O53*P53</f>
        <v>0</v>
      </c>
      <c r="R53" s="10"/>
      <c r="S53" s="10">
        <v>2800</v>
      </c>
      <c r="T53" s="10">
        <f>R53*S53</f>
        <v>0</v>
      </c>
      <c r="U53" s="10">
        <v>18</v>
      </c>
      <c r="V53" s="10">
        <v>150</v>
      </c>
      <c r="W53" s="10">
        <f t="shared" si="3"/>
        <v>2700</v>
      </c>
      <c r="X53" s="10">
        <v>18</v>
      </c>
      <c r="Y53" s="10">
        <v>150</v>
      </c>
      <c r="Z53" s="10">
        <f t="shared" si="4"/>
        <v>2700</v>
      </c>
      <c r="AA53" s="10">
        <v>18</v>
      </c>
      <c r="AB53" s="10">
        <v>150</v>
      </c>
      <c r="AC53" s="10">
        <f t="shared" si="5"/>
        <v>2700</v>
      </c>
      <c r="AD53" s="11"/>
      <c r="AE53" s="26">
        <v>7</v>
      </c>
      <c r="AF53" s="7">
        <f t="shared" si="13"/>
        <v>0</v>
      </c>
      <c r="AG53" s="152">
        <v>1</v>
      </c>
      <c r="AH53" s="139">
        <f t="shared" si="7"/>
        <v>54</v>
      </c>
      <c r="AI53" s="139">
        <f t="shared" si="9"/>
        <v>8100</v>
      </c>
      <c r="AJ53" s="109">
        <f t="shared" si="8"/>
        <v>8100</v>
      </c>
      <c r="AM53" t="b">
        <f>D53='15.02.2022 Смета'!D56</f>
        <v>1</v>
      </c>
      <c r="AN53" t="b">
        <f>F53='15.02.2022 Смета'!E56</f>
        <v>1</v>
      </c>
      <c r="AO53" t="b">
        <f>G53='15.02.2022 Смета'!F56</f>
        <v>1</v>
      </c>
      <c r="AP53" t="b">
        <f>H53='15.02.2022 Смета'!G56</f>
        <v>1</v>
      </c>
    </row>
    <row r="54" spans="1:42" ht="27" customHeight="1" x14ac:dyDescent="0.25">
      <c r="A54" s="108">
        <v>42</v>
      </c>
      <c r="B54" s="8"/>
      <c r="C54" s="47" t="s">
        <v>122</v>
      </c>
      <c r="D54" s="22" t="s">
        <v>93</v>
      </c>
      <c r="E54" s="21" t="s">
        <v>338</v>
      </c>
      <c r="F54" s="35">
        <v>44698</v>
      </c>
      <c r="G54" s="35">
        <v>44701</v>
      </c>
      <c r="H54" s="21" t="s">
        <v>764</v>
      </c>
      <c r="I54" s="53" t="s">
        <v>338</v>
      </c>
      <c r="J54" s="52">
        <v>44698</v>
      </c>
      <c r="K54" s="52">
        <v>44701</v>
      </c>
      <c r="L54" s="49"/>
      <c r="M54" s="49"/>
      <c r="N54" s="60"/>
      <c r="O54" s="49"/>
      <c r="P54" s="49"/>
      <c r="Q54" s="60"/>
      <c r="R54" s="49"/>
      <c r="S54" s="49"/>
      <c r="T54" s="61"/>
      <c r="U54" s="49">
        <v>117</v>
      </c>
      <c r="V54" s="49">
        <v>150</v>
      </c>
      <c r="W54" s="49">
        <f t="shared" si="3"/>
        <v>17550</v>
      </c>
      <c r="X54" s="49">
        <v>58</v>
      </c>
      <c r="Y54" s="49">
        <v>150</v>
      </c>
      <c r="Z54" s="49">
        <f t="shared" si="4"/>
        <v>8700</v>
      </c>
      <c r="AA54" s="49">
        <v>58</v>
      </c>
      <c r="AB54" s="49">
        <v>150</v>
      </c>
      <c r="AC54" s="49">
        <f t="shared" si="5"/>
        <v>8700</v>
      </c>
      <c r="AD54" s="65">
        <v>170</v>
      </c>
      <c r="AE54" s="54">
        <v>7</v>
      </c>
      <c r="AF54" s="55">
        <v>1192</v>
      </c>
      <c r="AG54" s="152">
        <v>1</v>
      </c>
      <c r="AH54" s="154">
        <f t="shared" si="7"/>
        <v>403</v>
      </c>
      <c r="AI54" s="139">
        <f t="shared" si="9"/>
        <v>36142</v>
      </c>
      <c r="AJ54" s="165">
        <f t="shared" si="8"/>
        <v>36142</v>
      </c>
      <c r="AM54" t="b">
        <f>D54='15.02.2022 Смета'!D57</f>
        <v>1</v>
      </c>
      <c r="AN54" t="b">
        <f>F54='15.02.2022 Смета'!E57</f>
        <v>1</v>
      </c>
      <c r="AO54" t="b">
        <f>G54='15.02.2022 Смета'!F57</f>
        <v>1</v>
      </c>
      <c r="AP54" t="b">
        <f>H54='15.02.2022 Смета'!G57</f>
        <v>1</v>
      </c>
    </row>
    <row r="55" spans="1:42" ht="16.149999999999999" customHeight="1" x14ac:dyDescent="0.25">
      <c r="A55" s="108">
        <v>43</v>
      </c>
      <c r="B55" s="8" t="s">
        <v>18</v>
      </c>
      <c r="C55" s="21" t="s">
        <v>122</v>
      </c>
      <c r="D55" s="22" t="s">
        <v>559</v>
      </c>
      <c r="E55" s="21" t="s">
        <v>341</v>
      </c>
      <c r="F55" s="35">
        <v>44731</v>
      </c>
      <c r="G55" s="35">
        <v>44734</v>
      </c>
      <c r="H55" s="21" t="s">
        <v>332</v>
      </c>
      <c r="I55" s="38" t="s">
        <v>341</v>
      </c>
      <c r="J55" s="35">
        <v>44731</v>
      </c>
      <c r="K55" s="35">
        <v>44734</v>
      </c>
      <c r="L55" s="10">
        <v>2</v>
      </c>
      <c r="M55" s="10">
        <v>3400</v>
      </c>
      <c r="N55" s="10">
        <f t="shared" ref="N55:N126" si="14">L55*M55</f>
        <v>6800</v>
      </c>
      <c r="O55" s="10">
        <v>2</v>
      </c>
      <c r="P55" s="10">
        <v>2900</v>
      </c>
      <c r="Q55" s="10">
        <f t="shared" ref="Q55:Q126" si="15">O55*P55</f>
        <v>5800</v>
      </c>
      <c r="R55" s="10">
        <v>2</v>
      </c>
      <c r="S55" s="10">
        <v>2800</v>
      </c>
      <c r="T55" s="10">
        <f t="shared" ref="T55:T126" si="16">R55*S55</f>
        <v>5600</v>
      </c>
      <c r="U55" s="10">
        <v>26</v>
      </c>
      <c r="V55" s="10">
        <v>150</v>
      </c>
      <c r="W55" s="10">
        <f t="shared" si="3"/>
        <v>3900</v>
      </c>
      <c r="X55" s="10">
        <v>26</v>
      </c>
      <c r="Y55" s="10">
        <v>150</v>
      </c>
      <c r="Z55" s="10">
        <f t="shared" si="4"/>
        <v>3900</v>
      </c>
      <c r="AA55" s="10">
        <v>26</v>
      </c>
      <c r="AB55" s="10">
        <v>150</v>
      </c>
      <c r="AC55" s="10">
        <f t="shared" si="5"/>
        <v>3900</v>
      </c>
      <c r="AD55" s="11">
        <v>84</v>
      </c>
      <c r="AE55" s="26">
        <v>7</v>
      </c>
      <c r="AF55" s="7">
        <f t="shared" ref="AF55:AF126" si="17">AD55*AE55</f>
        <v>588</v>
      </c>
      <c r="AG55" s="152">
        <v>1</v>
      </c>
      <c r="AH55" s="139">
        <f t="shared" si="7"/>
        <v>168</v>
      </c>
      <c r="AI55" s="139">
        <f t="shared" si="9"/>
        <v>30488</v>
      </c>
      <c r="AJ55" s="109">
        <f t="shared" si="8"/>
        <v>30488</v>
      </c>
      <c r="AM55" t="b">
        <f>D55='15.02.2022 Смета'!D58</f>
        <v>1</v>
      </c>
      <c r="AN55" t="b">
        <f>F55='15.02.2022 Смета'!E58</f>
        <v>1</v>
      </c>
      <c r="AO55" t="b">
        <f>G55='15.02.2022 Смета'!F58</f>
        <v>1</v>
      </c>
      <c r="AP55" t="b">
        <f>H55='15.02.2022 Смета'!G58</f>
        <v>1</v>
      </c>
    </row>
    <row r="56" spans="1:42" ht="16.149999999999999" customHeight="1" x14ac:dyDescent="0.25">
      <c r="A56" s="114">
        <v>44</v>
      </c>
      <c r="B56" s="8" t="s">
        <v>18</v>
      </c>
      <c r="C56" s="21" t="s">
        <v>122</v>
      </c>
      <c r="D56" s="22" t="s">
        <v>558</v>
      </c>
      <c r="E56" s="21" t="s">
        <v>340</v>
      </c>
      <c r="F56" s="35">
        <v>44735</v>
      </c>
      <c r="G56" s="35">
        <v>44738</v>
      </c>
      <c r="H56" s="21" t="s">
        <v>332</v>
      </c>
      <c r="I56" s="22" t="s">
        <v>340</v>
      </c>
      <c r="J56" s="35">
        <v>44735</v>
      </c>
      <c r="K56" s="35">
        <v>44738</v>
      </c>
      <c r="L56" s="10">
        <v>2</v>
      </c>
      <c r="M56" s="10">
        <v>3400</v>
      </c>
      <c r="N56" s="10">
        <f t="shared" si="14"/>
        <v>6800</v>
      </c>
      <c r="O56" s="10">
        <v>2</v>
      </c>
      <c r="P56" s="10">
        <v>2900</v>
      </c>
      <c r="Q56" s="10">
        <f t="shared" si="15"/>
        <v>5800</v>
      </c>
      <c r="R56" s="10">
        <v>2</v>
      </c>
      <c r="S56" s="10">
        <v>2800</v>
      </c>
      <c r="T56" s="10">
        <f t="shared" si="16"/>
        <v>5600</v>
      </c>
      <c r="U56" s="10">
        <v>26</v>
      </c>
      <c r="V56" s="10">
        <v>150</v>
      </c>
      <c r="W56" s="10">
        <f t="shared" si="3"/>
        <v>3900</v>
      </c>
      <c r="X56" s="10">
        <v>26</v>
      </c>
      <c r="Y56" s="10">
        <v>150</v>
      </c>
      <c r="Z56" s="10">
        <f t="shared" si="4"/>
        <v>3900</v>
      </c>
      <c r="AA56" s="10">
        <v>26</v>
      </c>
      <c r="AB56" s="10">
        <v>150</v>
      </c>
      <c r="AC56" s="10">
        <f t="shared" si="5"/>
        <v>3900</v>
      </c>
      <c r="AD56" s="11">
        <v>84</v>
      </c>
      <c r="AE56" s="26">
        <v>7</v>
      </c>
      <c r="AF56" s="7">
        <f t="shared" si="17"/>
        <v>588</v>
      </c>
      <c r="AG56" s="152">
        <v>1</v>
      </c>
      <c r="AH56" s="139">
        <f t="shared" si="7"/>
        <v>168</v>
      </c>
      <c r="AI56" s="139">
        <f t="shared" si="9"/>
        <v>30488</v>
      </c>
      <c r="AJ56" s="109">
        <f t="shared" si="8"/>
        <v>30488</v>
      </c>
      <c r="AM56" t="b">
        <f>D56='15.02.2022 Смета'!D59</f>
        <v>1</v>
      </c>
      <c r="AN56" t="b">
        <f>F56='15.02.2022 Смета'!E59</f>
        <v>1</v>
      </c>
      <c r="AO56" t="b">
        <f>G56='15.02.2022 Смета'!F59</f>
        <v>1</v>
      </c>
      <c r="AP56" t="b">
        <f>H56='15.02.2022 Смета'!G59</f>
        <v>1</v>
      </c>
    </row>
    <row r="57" spans="1:42" ht="16.149999999999999" customHeight="1" x14ac:dyDescent="0.25">
      <c r="A57" s="108">
        <v>45</v>
      </c>
      <c r="B57" s="8" t="s">
        <v>18</v>
      </c>
      <c r="C57" s="21" t="s">
        <v>122</v>
      </c>
      <c r="D57" s="22" t="s">
        <v>560</v>
      </c>
      <c r="E57" s="21" t="s">
        <v>342</v>
      </c>
      <c r="F57" s="35">
        <v>44761</v>
      </c>
      <c r="G57" s="35">
        <v>44764</v>
      </c>
      <c r="H57" s="21" t="s">
        <v>331</v>
      </c>
      <c r="I57" s="38" t="s">
        <v>342</v>
      </c>
      <c r="J57" s="35">
        <v>44761</v>
      </c>
      <c r="K57" s="35">
        <v>44764</v>
      </c>
      <c r="L57" s="10">
        <v>2</v>
      </c>
      <c r="M57" s="10">
        <v>3400</v>
      </c>
      <c r="N57" s="10">
        <f t="shared" si="14"/>
        <v>6800</v>
      </c>
      <c r="O57" s="10">
        <v>2</v>
      </c>
      <c r="P57" s="10">
        <v>2900</v>
      </c>
      <c r="Q57" s="10">
        <f t="shared" si="15"/>
        <v>5800</v>
      </c>
      <c r="R57" s="10">
        <v>2</v>
      </c>
      <c r="S57" s="10">
        <v>2800</v>
      </c>
      <c r="T57" s="10">
        <f t="shared" si="16"/>
        <v>5600</v>
      </c>
      <c r="U57" s="10">
        <v>26</v>
      </c>
      <c r="V57" s="10">
        <v>150</v>
      </c>
      <c r="W57" s="10">
        <f t="shared" si="3"/>
        <v>3900</v>
      </c>
      <c r="X57" s="10">
        <v>26</v>
      </c>
      <c r="Y57" s="10">
        <v>150</v>
      </c>
      <c r="Z57" s="10">
        <f t="shared" si="4"/>
        <v>3900</v>
      </c>
      <c r="AA57" s="10">
        <v>26</v>
      </c>
      <c r="AB57" s="10">
        <v>150</v>
      </c>
      <c r="AC57" s="10">
        <f t="shared" si="5"/>
        <v>3900</v>
      </c>
      <c r="AD57" s="11">
        <v>84</v>
      </c>
      <c r="AE57" s="26">
        <v>7</v>
      </c>
      <c r="AF57" s="7">
        <f t="shared" si="17"/>
        <v>588</v>
      </c>
      <c r="AG57" s="152">
        <v>1</v>
      </c>
      <c r="AH57" s="139">
        <f t="shared" si="7"/>
        <v>168</v>
      </c>
      <c r="AI57" s="139">
        <f t="shared" si="9"/>
        <v>30488</v>
      </c>
      <c r="AJ57" s="109">
        <f t="shared" si="8"/>
        <v>30488</v>
      </c>
      <c r="AM57" t="b">
        <f>D57='15.02.2022 Смета'!D60</f>
        <v>1</v>
      </c>
      <c r="AN57" t="b">
        <f>F57='15.02.2022 Смета'!E60</f>
        <v>1</v>
      </c>
      <c r="AO57" t="b">
        <f>G57='15.02.2022 Смета'!F60</f>
        <v>1</v>
      </c>
      <c r="AP57" t="b">
        <f>H57='15.02.2022 Смета'!G60</f>
        <v>1</v>
      </c>
    </row>
    <row r="58" spans="1:42" ht="16.149999999999999" customHeight="1" x14ac:dyDescent="0.25">
      <c r="A58" s="108">
        <v>46</v>
      </c>
      <c r="B58" s="8" t="s">
        <v>18</v>
      </c>
      <c r="C58" s="21" t="s">
        <v>122</v>
      </c>
      <c r="D58" s="22" t="s">
        <v>560</v>
      </c>
      <c r="E58" s="21" t="s">
        <v>343</v>
      </c>
      <c r="F58" s="35">
        <v>44796</v>
      </c>
      <c r="G58" s="35">
        <v>44799</v>
      </c>
      <c r="H58" s="21" t="s">
        <v>331</v>
      </c>
      <c r="I58" s="38" t="s">
        <v>343</v>
      </c>
      <c r="J58" s="35">
        <v>44796</v>
      </c>
      <c r="K58" s="35">
        <v>44799</v>
      </c>
      <c r="L58" s="10">
        <v>2</v>
      </c>
      <c r="M58" s="10">
        <v>3400</v>
      </c>
      <c r="N58" s="10">
        <f t="shared" si="14"/>
        <v>6800</v>
      </c>
      <c r="O58" s="10">
        <v>2</v>
      </c>
      <c r="P58" s="10">
        <v>2900</v>
      </c>
      <c r="Q58" s="10">
        <f t="shared" si="15"/>
        <v>5800</v>
      </c>
      <c r="R58" s="10">
        <v>2</v>
      </c>
      <c r="S58" s="10">
        <v>2800</v>
      </c>
      <c r="T58" s="10">
        <f t="shared" si="16"/>
        <v>5600</v>
      </c>
      <c r="U58" s="10">
        <v>26</v>
      </c>
      <c r="V58" s="10">
        <v>150</v>
      </c>
      <c r="W58" s="10">
        <f t="shared" si="3"/>
        <v>3900</v>
      </c>
      <c r="X58" s="10">
        <v>26</v>
      </c>
      <c r="Y58" s="10">
        <v>150</v>
      </c>
      <c r="Z58" s="10">
        <f t="shared" si="4"/>
        <v>3900</v>
      </c>
      <c r="AA58" s="10">
        <v>26</v>
      </c>
      <c r="AB58" s="10">
        <v>150</v>
      </c>
      <c r="AC58" s="10">
        <f t="shared" si="5"/>
        <v>3900</v>
      </c>
      <c r="AD58" s="11">
        <v>84</v>
      </c>
      <c r="AE58" s="26">
        <v>7</v>
      </c>
      <c r="AF58" s="7">
        <f t="shared" si="17"/>
        <v>588</v>
      </c>
      <c r="AG58" s="152">
        <v>1</v>
      </c>
      <c r="AH58" s="139">
        <f t="shared" si="7"/>
        <v>168</v>
      </c>
      <c r="AI58" s="139">
        <f t="shared" si="9"/>
        <v>30488</v>
      </c>
      <c r="AJ58" s="109">
        <f t="shared" si="8"/>
        <v>30488</v>
      </c>
      <c r="AM58" t="b">
        <f>D58='15.02.2022 Смета'!D61</f>
        <v>1</v>
      </c>
      <c r="AN58" t="b">
        <f>F58='15.02.2022 Смета'!E61</f>
        <v>1</v>
      </c>
      <c r="AO58" t="b">
        <f>G58='15.02.2022 Смета'!F61</f>
        <v>1</v>
      </c>
      <c r="AP58" t="b">
        <f>H58='15.02.2022 Смета'!G61</f>
        <v>1</v>
      </c>
    </row>
    <row r="59" spans="1:42" ht="27" customHeight="1" x14ac:dyDescent="0.25">
      <c r="A59" s="108">
        <v>47</v>
      </c>
      <c r="B59" s="8" t="s">
        <v>216</v>
      </c>
      <c r="C59" s="21" t="s">
        <v>122</v>
      </c>
      <c r="D59" s="22" t="s">
        <v>561</v>
      </c>
      <c r="E59" s="21" t="s">
        <v>828</v>
      </c>
      <c r="F59" s="35">
        <v>44810</v>
      </c>
      <c r="G59" s="35">
        <v>44813</v>
      </c>
      <c r="H59" s="21" t="s">
        <v>1074</v>
      </c>
      <c r="I59" s="38" t="s">
        <v>828</v>
      </c>
      <c r="J59" s="35">
        <v>44810</v>
      </c>
      <c r="K59" s="35">
        <v>44813</v>
      </c>
      <c r="L59" s="10">
        <v>1</v>
      </c>
      <c r="M59" s="10">
        <v>3400</v>
      </c>
      <c r="N59" s="10">
        <f t="shared" si="14"/>
        <v>3400</v>
      </c>
      <c r="O59" s="10">
        <v>1</v>
      </c>
      <c r="P59" s="10">
        <v>2900</v>
      </c>
      <c r="Q59" s="10">
        <f t="shared" si="15"/>
        <v>2900</v>
      </c>
      <c r="R59" s="10">
        <v>1</v>
      </c>
      <c r="S59" s="10">
        <v>2800</v>
      </c>
      <c r="T59" s="10">
        <f t="shared" si="16"/>
        <v>2800</v>
      </c>
      <c r="U59" s="10">
        <v>18</v>
      </c>
      <c r="V59" s="10">
        <v>150</v>
      </c>
      <c r="W59" s="10">
        <f t="shared" si="3"/>
        <v>2700</v>
      </c>
      <c r="X59" s="10">
        <v>18</v>
      </c>
      <c r="Y59" s="10">
        <v>150</v>
      </c>
      <c r="Z59" s="10">
        <f t="shared" si="4"/>
        <v>2700</v>
      </c>
      <c r="AA59" s="10">
        <v>18</v>
      </c>
      <c r="AB59" s="10">
        <v>150</v>
      </c>
      <c r="AC59" s="10">
        <f t="shared" si="5"/>
        <v>2700</v>
      </c>
      <c r="AD59" s="11">
        <v>54</v>
      </c>
      <c r="AE59" s="26">
        <v>7</v>
      </c>
      <c r="AF59" s="7">
        <f t="shared" si="17"/>
        <v>378</v>
      </c>
      <c r="AG59" s="152">
        <v>1</v>
      </c>
      <c r="AH59" s="139">
        <f t="shared" si="7"/>
        <v>111</v>
      </c>
      <c r="AI59" s="139">
        <f t="shared" si="9"/>
        <v>17578</v>
      </c>
      <c r="AJ59" s="109">
        <f t="shared" si="8"/>
        <v>17578</v>
      </c>
      <c r="AM59" t="b">
        <f>D59='15.02.2022 Смета'!D62</f>
        <v>1</v>
      </c>
      <c r="AN59" t="b">
        <f>F59='15.02.2022 Смета'!E62</f>
        <v>1</v>
      </c>
      <c r="AO59" t="b">
        <f>G59='15.02.2022 Смета'!F62</f>
        <v>1</v>
      </c>
      <c r="AP59" t="b">
        <f>H59='15.02.2022 Смета'!G62</f>
        <v>0</v>
      </c>
    </row>
    <row r="60" spans="1:42" x14ac:dyDescent="0.25">
      <c r="A60" s="108">
        <v>48</v>
      </c>
      <c r="B60" s="8"/>
      <c r="C60" s="8" t="s">
        <v>122</v>
      </c>
      <c r="D60" s="57" t="s">
        <v>561</v>
      </c>
      <c r="E60" s="9" t="s">
        <v>827</v>
      </c>
      <c r="F60" s="35">
        <v>44831</v>
      </c>
      <c r="G60" s="35">
        <v>44834</v>
      </c>
      <c r="H60" s="21" t="s">
        <v>334</v>
      </c>
      <c r="I60" s="57" t="s">
        <v>827</v>
      </c>
      <c r="J60" s="62">
        <v>44831</v>
      </c>
      <c r="K60" s="62">
        <v>44834</v>
      </c>
      <c r="L60" s="10">
        <v>1</v>
      </c>
      <c r="M60" s="10">
        <v>3400</v>
      </c>
      <c r="N60" s="10">
        <f t="shared" si="14"/>
        <v>3400</v>
      </c>
      <c r="O60" s="10">
        <v>1</v>
      </c>
      <c r="P60" s="10">
        <v>2900</v>
      </c>
      <c r="Q60" s="10">
        <f t="shared" si="15"/>
        <v>2900</v>
      </c>
      <c r="R60" s="10">
        <v>1</v>
      </c>
      <c r="S60" s="10">
        <v>2800</v>
      </c>
      <c r="T60" s="10">
        <f t="shared" si="16"/>
        <v>2800</v>
      </c>
      <c r="U60" s="10">
        <v>18</v>
      </c>
      <c r="V60" s="10">
        <v>150</v>
      </c>
      <c r="W60" s="10">
        <f t="shared" si="3"/>
        <v>2700</v>
      </c>
      <c r="X60" s="10">
        <v>18</v>
      </c>
      <c r="Y60" s="10">
        <v>150</v>
      </c>
      <c r="Z60" s="10">
        <f t="shared" si="4"/>
        <v>2700</v>
      </c>
      <c r="AA60" s="10">
        <v>18</v>
      </c>
      <c r="AB60" s="10">
        <v>150</v>
      </c>
      <c r="AC60" s="10">
        <f t="shared" si="5"/>
        <v>2700</v>
      </c>
      <c r="AD60" s="11">
        <v>54</v>
      </c>
      <c r="AE60" s="26">
        <v>7</v>
      </c>
      <c r="AF60" s="7">
        <f t="shared" si="17"/>
        <v>378</v>
      </c>
      <c r="AG60" s="152">
        <v>1</v>
      </c>
      <c r="AH60" s="139">
        <f t="shared" si="7"/>
        <v>111</v>
      </c>
      <c r="AI60" s="139">
        <f t="shared" si="9"/>
        <v>17578</v>
      </c>
      <c r="AJ60" s="109">
        <f t="shared" si="8"/>
        <v>17578</v>
      </c>
      <c r="AM60" t="b">
        <f>D60='15.02.2022 Смета'!D63</f>
        <v>1</v>
      </c>
      <c r="AN60" t="b">
        <f>F60='15.02.2022 Смета'!E63</f>
        <v>1</v>
      </c>
      <c r="AO60" t="b">
        <f>G60='15.02.2022 Смета'!F63</f>
        <v>1</v>
      </c>
      <c r="AP60" t="b">
        <f>H60='15.02.2022 Смета'!G63</f>
        <v>1</v>
      </c>
    </row>
    <row r="61" spans="1:42" x14ac:dyDescent="0.25">
      <c r="A61" s="106"/>
      <c r="B61" s="96"/>
      <c r="C61" s="97"/>
      <c r="D61" s="179" t="s">
        <v>922</v>
      </c>
      <c r="E61" s="99"/>
      <c r="F61" s="99"/>
      <c r="G61" s="99"/>
      <c r="H61" s="99"/>
      <c r="I61" s="99"/>
      <c r="J61" s="99"/>
      <c r="K61" s="99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2"/>
      <c r="AE61" s="79"/>
      <c r="AF61" s="79"/>
      <c r="AG61" s="153"/>
      <c r="AH61" s="151"/>
      <c r="AI61" s="151"/>
      <c r="AJ61" s="164"/>
      <c r="AM61" t="b">
        <f>D61='15.02.2022 Смета'!D64</f>
        <v>1</v>
      </c>
      <c r="AN61" t="b">
        <f>F61='15.02.2022 Смета'!E64</f>
        <v>1</v>
      </c>
      <c r="AO61" t="b">
        <f>G61='15.02.2022 Смета'!F64</f>
        <v>1</v>
      </c>
      <c r="AP61" t="b">
        <f>H61='15.02.2022 Смета'!G64</f>
        <v>1</v>
      </c>
    </row>
    <row r="62" spans="1:42" ht="16.149999999999999" customHeight="1" x14ac:dyDescent="0.25">
      <c r="A62" s="108">
        <v>49</v>
      </c>
      <c r="B62" s="8" t="s">
        <v>17</v>
      </c>
      <c r="C62" s="21" t="s">
        <v>150</v>
      </c>
      <c r="D62" s="22" t="s">
        <v>173</v>
      </c>
      <c r="E62" s="21" t="s">
        <v>340</v>
      </c>
      <c r="F62" s="35">
        <v>44712</v>
      </c>
      <c r="G62" s="35">
        <v>44715</v>
      </c>
      <c r="H62" s="21" t="s">
        <v>301</v>
      </c>
      <c r="I62" s="38" t="s">
        <v>340</v>
      </c>
      <c r="J62" s="35">
        <v>44712</v>
      </c>
      <c r="K62" s="35">
        <v>44715</v>
      </c>
      <c r="L62" s="10"/>
      <c r="M62" s="10">
        <v>3400</v>
      </c>
      <c r="N62" s="10">
        <f t="shared" si="14"/>
        <v>0</v>
      </c>
      <c r="O62" s="10"/>
      <c r="P62" s="10">
        <v>2900</v>
      </c>
      <c r="Q62" s="10">
        <f t="shared" si="15"/>
        <v>0</v>
      </c>
      <c r="R62" s="10"/>
      <c r="S62" s="10">
        <v>2800</v>
      </c>
      <c r="T62" s="10">
        <f t="shared" si="16"/>
        <v>0</v>
      </c>
      <c r="U62" s="10">
        <v>49</v>
      </c>
      <c r="V62" s="10">
        <v>150</v>
      </c>
      <c r="W62" s="10">
        <f t="shared" si="3"/>
        <v>7350</v>
      </c>
      <c r="X62" s="10">
        <v>49</v>
      </c>
      <c r="Y62" s="10">
        <v>150</v>
      </c>
      <c r="Z62" s="10">
        <f t="shared" si="4"/>
        <v>7350</v>
      </c>
      <c r="AA62" s="10">
        <v>49</v>
      </c>
      <c r="AB62" s="10">
        <v>150</v>
      </c>
      <c r="AC62" s="10">
        <f t="shared" si="5"/>
        <v>7350</v>
      </c>
      <c r="AD62" s="11">
        <v>147</v>
      </c>
      <c r="AE62" s="26">
        <v>7</v>
      </c>
      <c r="AF62" s="7">
        <f t="shared" si="17"/>
        <v>1029</v>
      </c>
      <c r="AG62" s="152">
        <v>1</v>
      </c>
      <c r="AH62" s="139">
        <f t="shared" si="7"/>
        <v>294</v>
      </c>
      <c r="AI62" s="139">
        <f t="shared" si="9"/>
        <v>23079</v>
      </c>
      <c r="AJ62" s="109">
        <f t="shared" si="8"/>
        <v>23079</v>
      </c>
      <c r="AM62" t="b">
        <f>D62='15.02.2022 Смета'!D65</f>
        <v>1</v>
      </c>
      <c r="AN62" t="b">
        <f>F62='15.02.2022 Смета'!E65</f>
        <v>1</v>
      </c>
      <c r="AO62" t="b">
        <f>G62='15.02.2022 Смета'!F65</f>
        <v>1</v>
      </c>
      <c r="AP62" t="b">
        <f>H62='15.02.2022 Смета'!G65</f>
        <v>1</v>
      </c>
    </row>
    <row r="63" spans="1:42" ht="16.149999999999999" customHeight="1" x14ac:dyDescent="0.25">
      <c r="A63" s="108">
        <v>50</v>
      </c>
      <c r="B63" s="8" t="s">
        <v>17</v>
      </c>
      <c r="C63" s="21" t="s">
        <v>150</v>
      </c>
      <c r="D63" s="22" t="s">
        <v>174</v>
      </c>
      <c r="E63" s="21" t="s">
        <v>344</v>
      </c>
      <c r="F63" s="35">
        <v>44733</v>
      </c>
      <c r="G63" s="35">
        <v>44736</v>
      </c>
      <c r="H63" s="21" t="s">
        <v>301</v>
      </c>
      <c r="I63" s="38" t="s">
        <v>344</v>
      </c>
      <c r="J63" s="35">
        <v>44733</v>
      </c>
      <c r="K63" s="35">
        <v>44736</v>
      </c>
      <c r="L63" s="11"/>
      <c r="M63" s="10">
        <v>3400</v>
      </c>
      <c r="N63" s="10">
        <f t="shared" si="14"/>
        <v>0</v>
      </c>
      <c r="O63" s="10"/>
      <c r="P63" s="10">
        <v>2900</v>
      </c>
      <c r="Q63" s="10">
        <f t="shared" si="15"/>
        <v>0</v>
      </c>
      <c r="R63" s="10"/>
      <c r="S63" s="10">
        <v>2800</v>
      </c>
      <c r="T63" s="10">
        <f t="shared" si="16"/>
        <v>0</v>
      </c>
      <c r="U63" s="10">
        <v>49</v>
      </c>
      <c r="V63" s="10">
        <v>150</v>
      </c>
      <c r="W63" s="10">
        <f t="shared" si="3"/>
        <v>7350</v>
      </c>
      <c r="X63" s="10">
        <v>49</v>
      </c>
      <c r="Y63" s="10">
        <v>150</v>
      </c>
      <c r="Z63" s="10">
        <f t="shared" si="4"/>
        <v>7350</v>
      </c>
      <c r="AA63" s="10">
        <v>49</v>
      </c>
      <c r="AB63" s="10">
        <v>150</v>
      </c>
      <c r="AC63" s="10">
        <f t="shared" si="5"/>
        <v>7350</v>
      </c>
      <c r="AD63" s="11">
        <v>147</v>
      </c>
      <c r="AE63" s="26">
        <v>7</v>
      </c>
      <c r="AF63" s="7">
        <f t="shared" si="17"/>
        <v>1029</v>
      </c>
      <c r="AG63" s="152">
        <v>1</v>
      </c>
      <c r="AH63" s="139">
        <f t="shared" si="7"/>
        <v>294</v>
      </c>
      <c r="AI63" s="139">
        <f t="shared" si="9"/>
        <v>23079</v>
      </c>
      <c r="AJ63" s="109">
        <f t="shared" si="8"/>
        <v>23079</v>
      </c>
      <c r="AM63" t="b">
        <f>D63='15.02.2022 Смета'!D66</f>
        <v>1</v>
      </c>
      <c r="AN63" t="b">
        <f>F63='15.02.2022 Смета'!E66</f>
        <v>1</v>
      </c>
      <c r="AO63" t="b">
        <f>G63='15.02.2022 Смета'!F66</f>
        <v>1</v>
      </c>
      <c r="AP63" t="b">
        <f>H63='15.02.2022 Смета'!G66</f>
        <v>1</v>
      </c>
    </row>
    <row r="64" spans="1:42" ht="16.149999999999999" customHeight="1" x14ac:dyDescent="0.25">
      <c r="A64" s="108">
        <v>51</v>
      </c>
      <c r="B64" s="8" t="s">
        <v>17</v>
      </c>
      <c r="C64" s="21" t="s">
        <v>150</v>
      </c>
      <c r="D64" s="22" t="s">
        <v>174</v>
      </c>
      <c r="E64" s="21" t="s">
        <v>342</v>
      </c>
      <c r="F64" s="35">
        <v>44753</v>
      </c>
      <c r="G64" s="35">
        <v>44756</v>
      </c>
      <c r="H64" s="21" t="s">
        <v>301</v>
      </c>
      <c r="I64" s="38" t="s">
        <v>342</v>
      </c>
      <c r="J64" s="35">
        <v>44753</v>
      </c>
      <c r="K64" s="35">
        <v>44756</v>
      </c>
      <c r="L64" s="11"/>
      <c r="M64" s="10">
        <v>3400</v>
      </c>
      <c r="N64" s="10">
        <f t="shared" si="14"/>
        <v>0</v>
      </c>
      <c r="O64" s="10"/>
      <c r="P64" s="10">
        <v>2900</v>
      </c>
      <c r="Q64" s="10">
        <f t="shared" si="15"/>
        <v>0</v>
      </c>
      <c r="R64" s="10"/>
      <c r="S64" s="10">
        <v>2800</v>
      </c>
      <c r="T64" s="10">
        <f t="shared" si="16"/>
        <v>0</v>
      </c>
      <c r="U64" s="10">
        <v>81</v>
      </c>
      <c r="V64" s="10">
        <v>150</v>
      </c>
      <c r="W64" s="10">
        <f t="shared" si="3"/>
        <v>12150</v>
      </c>
      <c r="X64" s="10">
        <v>81</v>
      </c>
      <c r="Y64" s="10">
        <v>150</v>
      </c>
      <c r="Z64" s="10">
        <f t="shared" si="4"/>
        <v>12150</v>
      </c>
      <c r="AA64" s="10">
        <v>81</v>
      </c>
      <c r="AB64" s="10">
        <v>150</v>
      </c>
      <c r="AC64" s="10">
        <f t="shared" si="5"/>
        <v>12150</v>
      </c>
      <c r="AD64" s="11">
        <v>243</v>
      </c>
      <c r="AE64" s="26">
        <v>7</v>
      </c>
      <c r="AF64" s="7">
        <f t="shared" si="17"/>
        <v>1701</v>
      </c>
      <c r="AG64" s="152">
        <v>1</v>
      </c>
      <c r="AH64" s="139">
        <f t="shared" si="7"/>
        <v>486</v>
      </c>
      <c r="AI64" s="139">
        <f t="shared" si="9"/>
        <v>38151</v>
      </c>
      <c r="AJ64" s="109">
        <f t="shared" si="8"/>
        <v>38151</v>
      </c>
      <c r="AM64" t="b">
        <f>D64='15.02.2022 Смета'!D67</f>
        <v>1</v>
      </c>
      <c r="AN64" t="b">
        <f>F64='15.02.2022 Смета'!E67</f>
        <v>1</v>
      </c>
      <c r="AO64" t="b">
        <f>G64='15.02.2022 Смета'!F67</f>
        <v>1</v>
      </c>
      <c r="AP64" t="b">
        <f>H64='15.02.2022 Смета'!G67</f>
        <v>1</v>
      </c>
    </row>
    <row r="65" spans="1:42" ht="16.149999999999999" customHeight="1" x14ac:dyDescent="0.25">
      <c r="A65" s="108">
        <v>52</v>
      </c>
      <c r="B65" s="8" t="s">
        <v>17</v>
      </c>
      <c r="C65" s="21" t="s">
        <v>150</v>
      </c>
      <c r="D65" s="22" t="s">
        <v>174</v>
      </c>
      <c r="E65" s="21" t="s">
        <v>345</v>
      </c>
      <c r="F65" s="35">
        <v>44756</v>
      </c>
      <c r="G65" s="35">
        <v>44760</v>
      </c>
      <c r="H65" s="21" t="s">
        <v>301</v>
      </c>
      <c r="I65" s="38" t="s">
        <v>345</v>
      </c>
      <c r="J65" s="35">
        <v>44756</v>
      </c>
      <c r="K65" s="35">
        <v>44760</v>
      </c>
      <c r="L65" s="11"/>
      <c r="M65" s="10">
        <v>3400</v>
      </c>
      <c r="N65" s="10">
        <f t="shared" si="14"/>
        <v>0</v>
      </c>
      <c r="O65" s="10"/>
      <c r="P65" s="10">
        <v>2900</v>
      </c>
      <c r="Q65" s="10">
        <f t="shared" si="15"/>
        <v>0</v>
      </c>
      <c r="R65" s="10"/>
      <c r="S65" s="10">
        <v>2800</v>
      </c>
      <c r="T65" s="10">
        <f t="shared" si="16"/>
        <v>0</v>
      </c>
      <c r="U65" s="10">
        <v>81</v>
      </c>
      <c r="V65" s="10">
        <v>150</v>
      </c>
      <c r="W65" s="10">
        <f t="shared" si="3"/>
        <v>12150</v>
      </c>
      <c r="X65" s="10">
        <v>81</v>
      </c>
      <c r="Y65" s="10">
        <v>150</v>
      </c>
      <c r="Z65" s="10">
        <f t="shared" si="4"/>
        <v>12150</v>
      </c>
      <c r="AA65" s="10">
        <v>81</v>
      </c>
      <c r="AB65" s="10">
        <v>150</v>
      </c>
      <c r="AC65" s="10">
        <f t="shared" si="5"/>
        <v>12150</v>
      </c>
      <c r="AD65" s="11">
        <v>243</v>
      </c>
      <c r="AE65" s="26">
        <v>7</v>
      </c>
      <c r="AF65" s="7">
        <f t="shared" si="17"/>
        <v>1701</v>
      </c>
      <c r="AG65" s="152">
        <v>1</v>
      </c>
      <c r="AH65" s="139">
        <f t="shared" si="7"/>
        <v>486</v>
      </c>
      <c r="AI65" s="139">
        <f t="shared" si="9"/>
        <v>38151</v>
      </c>
      <c r="AJ65" s="109">
        <f t="shared" si="8"/>
        <v>38151</v>
      </c>
      <c r="AM65" t="b">
        <f>D65='15.02.2022 Смета'!D68</f>
        <v>1</v>
      </c>
      <c r="AN65" t="b">
        <f>F65='15.02.2022 Смета'!E68</f>
        <v>1</v>
      </c>
      <c r="AO65" t="b">
        <f>G65='15.02.2022 Смета'!F68</f>
        <v>1</v>
      </c>
      <c r="AP65" t="b">
        <f>H65='15.02.2022 Смета'!G68</f>
        <v>1</v>
      </c>
    </row>
    <row r="66" spans="1:42" ht="16.149999999999999" customHeight="1" x14ac:dyDescent="0.25">
      <c r="A66" s="112">
        <v>53</v>
      </c>
      <c r="B66" s="8" t="s">
        <v>17</v>
      </c>
      <c r="C66" s="21" t="s">
        <v>150</v>
      </c>
      <c r="D66" s="22" t="s">
        <v>563</v>
      </c>
      <c r="E66" s="21" t="s">
        <v>340</v>
      </c>
      <c r="F66" s="35">
        <v>44774</v>
      </c>
      <c r="G66" s="35">
        <v>44777</v>
      </c>
      <c r="H66" s="21" t="s">
        <v>301</v>
      </c>
      <c r="I66" s="22" t="s">
        <v>340</v>
      </c>
      <c r="J66" s="35">
        <v>44774</v>
      </c>
      <c r="K66" s="35">
        <v>44777</v>
      </c>
      <c r="L66" s="10">
        <v>11</v>
      </c>
      <c r="M66" s="10">
        <v>3400</v>
      </c>
      <c r="N66" s="10">
        <f t="shared" si="14"/>
        <v>37400</v>
      </c>
      <c r="O66" s="10">
        <v>11</v>
      </c>
      <c r="P66" s="10">
        <v>2900</v>
      </c>
      <c r="Q66" s="10">
        <f t="shared" si="15"/>
        <v>31900</v>
      </c>
      <c r="R66" s="10">
        <v>11</v>
      </c>
      <c r="S66" s="10">
        <v>2800</v>
      </c>
      <c r="T66" s="10">
        <f t="shared" si="16"/>
        <v>30800</v>
      </c>
      <c r="U66" s="10">
        <v>45</v>
      </c>
      <c r="V66" s="10">
        <v>150</v>
      </c>
      <c r="W66" s="10">
        <f t="shared" si="3"/>
        <v>6750</v>
      </c>
      <c r="X66" s="10">
        <v>45</v>
      </c>
      <c r="Y66" s="10">
        <v>150</v>
      </c>
      <c r="Z66" s="10">
        <f t="shared" si="4"/>
        <v>6750</v>
      </c>
      <c r="AA66" s="10">
        <v>45</v>
      </c>
      <c r="AB66" s="10">
        <v>150</v>
      </c>
      <c r="AC66" s="10">
        <f t="shared" si="5"/>
        <v>6750</v>
      </c>
      <c r="AD66" s="11">
        <v>135</v>
      </c>
      <c r="AE66" s="26">
        <v>7</v>
      </c>
      <c r="AF66" s="7">
        <f t="shared" si="17"/>
        <v>945</v>
      </c>
      <c r="AG66" s="152">
        <v>1</v>
      </c>
      <c r="AH66" s="139">
        <f t="shared" si="7"/>
        <v>303</v>
      </c>
      <c r="AI66" s="139">
        <f t="shared" si="9"/>
        <v>121295</v>
      </c>
      <c r="AJ66" s="109">
        <f t="shared" si="8"/>
        <v>121295</v>
      </c>
      <c r="AM66" t="b">
        <f>D66='15.02.2022 Смета'!D69</f>
        <v>1</v>
      </c>
      <c r="AN66" t="b">
        <f>F66='15.02.2022 Смета'!E69</f>
        <v>1</v>
      </c>
      <c r="AO66" t="b">
        <f>G66='15.02.2022 Смета'!F69</f>
        <v>1</v>
      </c>
      <c r="AP66" t="b">
        <f>H66='15.02.2022 Смета'!G69</f>
        <v>1</v>
      </c>
    </row>
    <row r="67" spans="1:42" ht="16.149999999999999" customHeight="1" x14ac:dyDescent="0.25">
      <c r="A67" s="108">
        <v>54</v>
      </c>
      <c r="B67" s="8" t="s">
        <v>17</v>
      </c>
      <c r="C67" s="21" t="s">
        <v>150</v>
      </c>
      <c r="D67" s="22" t="s">
        <v>562</v>
      </c>
      <c r="E67" s="21" t="s">
        <v>344</v>
      </c>
      <c r="F67" s="35">
        <v>44790</v>
      </c>
      <c r="G67" s="35">
        <v>44792</v>
      </c>
      <c r="H67" s="21" t="s">
        <v>346</v>
      </c>
      <c r="I67" s="38" t="s">
        <v>344</v>
      </c>
      <c r="J67" s="35">
        <v>44790</v>
      </c>
      <c r="K67" s="35">
        <v>44792</v>
      </c>
      <c r="L67" s="10"/>
      <c r="M67" s="10">
        <v>3400</v>
      </c>
      <c r="N67" s="10">
        <f t="shared" si="14"/>
        <v>0</v>
      </c>
      <c r="O67" s="10"/>
      <c r="P67" s="10">
        <v>2900</v>
      </c>
      <c r="Q67" s="10">
        <f t="shared" si="15"/>
        <v>0</v>
      </c>
      <c r="R67" s="10"/>
      <c r="S67" s="10">
        <v>2800</v>
      </c>
      <c r="T67" s="10">
        <f t="shared" si="16"/>
        <v>0</v>
      </c>
      <c r="U67" s="10">
        <v>12</v>
      </c>
      <c r="V67" s="10">
        <v>150</v>
      </c>
      <c r="W67" s="10">
        <f t="shared" si="3"/>
        <v>1800</v>
      </c>
      <c r="X67" s="10">
        <v>12</v>
      </c>
      <c r="Y67" s="10">
        <v>150</v>
      </c>
      <c r="Z67" s="10">
        <f t="shared" si="4"/>
        <v>1800</v>
      </c>
      <c r="AA67" s="10">
        <v>12</v>
      </c>
      <c r="AB67" s="10">
        <v>150</v>
      </c>
      <c r="AC67" s="10">
        <f t="shared" si="5"/>
        <v>1800</v>
      </c>
      <c r="AD67" s="11">
        <v>36</v>
      </c>
      <c r="AE67" s="26">
        <v>7</v>
      </c>
      <c r="AF67" s="7">
        <f t="shared" si="17"/>
        <v>252</v>
      </c>
      <c r="AG67" s="152">
        <v>1</v>
      </c>
      <c r="AH67" s="139">
        <f t="shared" si="7"/>
        <v>72</v>
      </c>
      <c r="AI67" s="139">
        <f t="shared" si="9"/>
        <v>5652</v>
      </c>
      <c r="AJ67" s="109">
        <f t="shared" si="8"/>
        <v>5652</v>
      </c>
      <c r="AM67" t="b">
        <f>D67='15.02.2022 Смета'!D70</f>
        <v>1</v>
      </c>
      <c r="AN67" t="b">
        <f>F67='15.02.2022 Смета'!E70</f>
        <v>1</v>
      </c>
      <c r="AO67" t="b">
        <f>G67='15.02.2022 Смета'!F70</f>
        <v>1</v>
      </c>
      <c r="AP67" t="b">
        <f>H67='15.02.2022 Смета'!G70</f>
        <v>1</v>
      </c>
    </row>
    <row r="68" spans="1:42" ht="18" customHeight="1" x14ac:dyDescent="0.25">
      <c r="A68" s="106"/>
      <c r="B68" s="96"/>
      <c r="C68" s="97"/>
      <c r="D68" s="179" t="s">
        <v>842</v>
      </c>
      <c r="E68" s="99"/>
      <c r="F68" s="99"/>
      <c r="G68" s="99"/>
      <c r="H68" s="99"/>
      <c r="I68" s="99"/>
      <c r="J68" s="99"/>
      <c r="K68" s="99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2"/>
      <c r="AE68" s="79"/>
      <c r="AF68" s="79"/>
      <c r="AG68" s="153"/>
      <c r="AH68" s="151"/>
      <c r="AI68" s="151"/>
      <c r="AJ68" s="164"/>
      <c r="AM68" t="b">
        <f>D68='15.02.2022 Смета'!D71</f>
        <v>1</v>
      </c>
      <c r="AN68" t="b">
        <f>F68='15.02.2022 Смета'!E71</f>
        <v>1</v>
      </c>
      <c r="AO68" t="b">
        <f>G68='15.02.2022 Смета'!F71</f>
        <v>1</v>
      </c>
      <c r="AP68" t="b">
        <f>H68='15.02.2022 Смета'!G71</f>
        <v>1</v>
      </c>
    </row>
    <row r="69" spans="1:42" ht="16.149999999999999" customHeight="1" x14ac:dyDescent="0.25">
      <c r="A69" s="108">
        <v>55</v>
      </c>
      <c r="B69" s="16" t="s">
        <v>24</v>
      </c>
      <c r="C69" s="21" t="s">
        <v>137</v>
      </c>
      <c r="D69" s="22" t="s">
        <v>81</v>
      </c>
      <c r="E69" s="21" t="s">
        <v>347</v>
      </c>
      <c r="F69" s="35">
        <v>44693</v>
      </c>
      <c r="G69" s="35">
        <v>44696</v>
      </c>
      <c r="H69" s="21" t="s">
        <v>301</v>
      </c>
      <c r="I69" s="38" t="s">
        <v>347</v>
      </c>
      <c r="J69" s="35">
        <v>44693</v>
      </c>
      <c r="K69" s="35">
        <v>44696</v>
      </c>
      <c r="L69" s="10"/>
      <c r="M69" s="10">
        <v>3400</v>
      </c>
      <c r="N69" s="10">
        <f t="shared" si="14"/>
        <v>0</v>
      </c>
      <c r="O69" s="17"/>
      <c r="P69" s="10">
        <v>2900</v>
      </c>
      <c r="Q69" s="10">
        <f t="shared" si="15"/>
        <v>0</v>
      </c>
      <c r="R69" s="17"/>
      <c r="S69" s="10">
        <v>2800</v>
      </c>
      <c r="T69" s="10">
        <f t="shared" si="16"/>
        <v>0</v>
      </c>
      <c r="U69" s="10">
        <v>44</v>
      </c>
      <c r="V69" s="10">
        <v>150</v>
      </c>
      <c r="W69" s="10">
        <f t="shared" si="3"/>
        <v>6600</v>
      </c>
      <c r="X69" s="10">
        <v>44</v>
      </c>
      <c r="Y69" s="10">
        <v>150</v>
      </c>
      <c r="Z69" s="10">
        <f t="shared" si="4"/>
        <v>6600</v>
      </c>
      <c r="AA69" s="10">
        <v>44</v>
      </c>
      <c r="AB69" s="10">
        <v>150</v>
      </c>
      <c r="AC69" s="10">
        <f t="shared" si="5"/>
        <v>6600</v>
      </c>
      <c r="AD69" s="11">
        <v>132</v>
      </c>
      <c r="AE69" s="26">
        <v>7</v>
      </c>
      <c r="AF69" s="7">
        <f t="shared" si="17"/>
        <v>924</v>
      </c>
      <c r="AG69" s="152">
        <v>1</v>
      </c>
      <c r="AH69" s="139">
        <f t="shared" si="7"/>
        <v>264</v>
      </c>
      <c r="AI69" s="139">
        <f t="shared" si="9"/>
        <v>20724</v>
      </c>
      <c r="AJ69" s="109">
        <f t="shared" si="8"/>
        <v>20724</v>
      </c>
      <c r="AM69" t="b">
        <f>D69='15.02.2022 Смета'!D72</f>
        <v>1</v>
      </c>
      <c r="AN69" t="b">
        <f>F69='15.02.2022 Смета'!E72</f>
        <v>1</v>
      </c>
      <c r="AO69" t="b">
        <f>G69='15.02.2022 Смета'!F72</f>
        <v>1</v>
      </c>
      <c r="AP69" t="b">
        <f>H69='15.02.2022 Смета'!G72</f>
        <v>1</v>
      </c>
    </row>
    <row r="70" spans="1:42" ht="16.149999999999999" customHeight="1" x14ac:dyDescent="0.25">
      <c r="A70" s="114">
        <v>56</v>
      </c>
      <c r="B70" s="16" t="s">
        <v>24</v>
      </c>
      <c r="C70" s="21" t="s">
        <v>137</v>
      </c>
      <c r="D70" s="22" t="s">
        <v>178</v>
      </c>
      <c r="E70" s="21" t="s">
        <v>701</v>
      </c>
      <c r="F70" s="35">
        <v>44693</v>
      </c>
      <c r="G70" s="35">
        <v>44696</v>
      </c>
      <c r="H70" s="21" t="s">
        <v>301</v>
      </c>
      <c r="I70" s="22" t="s">
        <v>701</v>
      </c>
      <c r="J70" s="35">
        <v>44693</v>
      </c>
      <c r="K70" s="35">
        <v>44696</v>
      </c>
      <c r="L70" s="10"/>
      <c r="M70" s="10">
        <v>3400</v>
      </c>
      <c r="N70" s="10">
        <f t="shared" si="14"/>
        <v>0</v>
      </c>
      <c r="O70" s="17"/>
      <c r="P70" s="10">
        <v>2900</v>
      </c>
      <c r="Q70" s="10">
        <f t="shared" si="15"/>
        <v>0</v>
      </c>
      <c r="R70" s="17"/>
      <c r="S70" s="10">
        <v>2800</v>
      </c>
      <c r="T70" s="10">
        <f t="shared" si="16"/>
        <v>0</v>
      </c>
      <c r="U70" s="10">
        <v>62</v>
      </c>
      <c r="V70" s="10">
        <v>150</v>
      </c>
      <c r="W70" s="10">
        <f t="shared" si="3"/>
        <v>9300</v>
      </c>
      <c r="X70" s="10">
        <v>62</v>
      </c>
      <c r="Y70" s="10">
        <v>150</v>
      </c>
      <c r="Z70" s="10">
        <f t="shared" si="4"/>
        <v>9300</v>
      </c>
      <c r="AA70" s="10">
        <v>62</v>
      </c>
      <c r="AB70" s="10">
        <v>150</v>
      </c>
      <c r="AC70" s="10">
        <f t="shared" si="5"/>
        <v>9300</v>
      </c>
      <c r="AD70" s="11">
        <v>186</v>
      </c>
      <c r="AE70" s="26">
        <v>7</v>
      </c>
      <c r="AF70" s="7">
        <f t="shared" si="17"/>
        <v>1302</v>
      </c>
      <c r="AG70" s="152">
        <v>1</v>
      </c>
      <c r="AH70" s="139">
        <f t="shared" si="7"/>
        <v>372</v>
      </c>
      <c r="AI70" s="139">
        <f t="shared" si="9"/>
        <v>29202</v>
      </c>
      <c r="AJ70" s="109">
        <f t="shared" si="8"/>
        <v>29202</v>
      </c>
      <c r="AM70" t="b">
        <f>D70='15.02.2022 Смета'!D73</f>
        <v>1</v>
      </c>
      <c r="AN70" t="b">
        <f>F70='15.02.2022 Смета'!E73</f>
        <v>1</v>
      </c>
      <c r="AO70" t="b">
        <f>G70='15.02.2022 Смета'!F73</f>
        <v>1</v>
      </c>
      <c r="AP70" t="b">
        <f>H70='15.02.2022 Смета'!G73</f>
        <v>1</v>
      </c>
    </row>
    <row r="71" spans="1:42" ht="16.149999999999999" customHeight="1" x14ac:dyDescent="0.25">
      <c r="A71" s="108">
        <v>57</v>
      </c>
      <c r="B71" s="16" t="s">
        <v>24</v>
      </c>
      <c r="C71" s="21" t="s">
        <v>137</v>
      </c>
      <c r="D71" s="22" t="s">
        <v>70</v>
      </c>
      <c r="E71" s="21" t="s">
        <v>348</v>
      </c>
      <c r="F71" s="35">
        <v>44736</v>
      </c>
      <c r="G71" s="35">
        <v>44739</v>
      </c>
      <c r="H71" s="21" t="s">
        <v>301</v>
      </c>
      <c r="I71" s="22" t="s">
        <v>348</v>
      </c>
      <c r="J71" s="35">
        <v>44736</v>
      </c>
      <c r="K71" s="35">
        <v>44739</v>
      </c>
      <c r="L71" s="10"/>
      <c r="M71" s="10">
        <v>3400</v>
      </c>
      <c r="N71" s="10">
        <f t="shared" si="14"/>
        <v>0</v>
      </c>
      <c r="O71" s="17"/>
      <c r="P71" s="10">
        <v>2900</v>
      </c>
      <c r="Q71" s="10">
        <f t="shared" si="15"/>
        <v>0</v>
      </c>
      <c r="R71" s="17"/>
      <c r="S71" s="10">
        <v>2800</v>
      </c>
      <c r="T71" s="10">
        <f t="shared" si="16"/>
        <v>0</v>
      </c>
      <c r="U71" s="17">
        <v>54</v>
      </c>
      <c r="V71" s="10">
        <v>150</v>
      </c>
      <c r="W71" s="10">
        <f t="shared" si="3"/>
        <v>8100</v>
      </c>
      <c r="X71" s="17">
        <v>54</v>
      </c>
      <c r="Y71" s="10">
        <v>150</v>
      </c>
      <c r="Z71" s="10">
        <f t="shared" si="4"/>
        <v>8100</v>
      </c>
      <c r="AA71" s="17">
        <v>54</v>
      </c>
      <c r="AB71" s="10">
        <v>150</v>
      </c>
      <c r="AC71" s="10">
        <f t="shared" si="5"/>
        <v>8100</v>
      </c>
      <c r="AD71" s="19">
        <v>162</v>
      </c>
      <c r="AE71" s="26">
        <v>7</v>
      </c>
      <c r="AF71" s="7">
        <f t="shared" si="17"/>
        <v>1134</v>
      </c>
      <c r="AG71" s="152">
        <v>1</v>
      </c>
      <c r="AH71" s="139">
        <f t="shared" si="7"/>
        <v>324</v>
      </c>
      <c r="AI71" s="139">
        <f t="shared" si="9"/>
        <v>25434</v>
      </c>
      <c r="AJ71" s="109">
        <f t="shared" si="8"/>
        <v>25434</v>
      </c>
      <c r="AM71" t="b">
        <f>D71='15.02.2022 Смета'!D74</f>
        <v>1</v>
      </c>
      <c r="AN71" t="b">
        <f>F71='15.02.2022 Смета'!E74</f>
        <v>1</v>
      </c>
      <c r="AO71" t="b">
        <f>G71='15.02.2022 Смета'!F74</f>
        <v>1</v>
      </c>
      <c r="AP71" t="b">
        <f>H71='15.02.2022 Смета'!G74</f>
        <v>1</v>
      </c>
    </row>
    <row r="72" spans="1:42" ht="16.149999999999999" customHeight="1" x14ac:dyDescent="0.25">
      <c r="A72" s="108">
        <v>58</v>
      </c>
      <c r="B72" s="16" t="s">
        <v>24</v>
      </c>
      <c r="C72" s="21" t="s">
        <v>137</v>
      </c>
      <c r="D72" s="22" t="s">
        <v>70</v>
      </c>
      <c r="E72" s="21" t="s">
        <v>349</v>
      </c>
      <c r="F72" s="35">
        <v>44736</v>
      </c>
      <c r="G72" s="35">
        <v>44739</v>
      </c>
      <c r="H72" s="21" t="s">
        <v>301</v>
      </c>
      <c r="I72" s="22" t="s">
        <v>349</v>
      </c>
      <c r="J72" s="35">
        <v>44736</v>
      </c>
      <c r="K72" s="35">
        <v>44739</v>
      </c>
      <c r="L72" s="10"/>
      <c r="M72" s="10">
        <v>3400</v>
      </c>
      <c r="N72" s="10">
        <f t="shared" si="14"/>
        <v>0</v>
      </c>
      <c r="O72" s="17"/>
      <c r="P72" s="10">
        <v>2900</v>
      </c>
      <c r="Q72" s="10">
        <f t="shared" si="15"/>
        <v>0</v>
      </c>
      <c r="R72" s="17"/>
      <c r="S72" s="10">
        <v>2800</v>
      </c>
      <c r="T72" s="10">
        <f t="shared" si="16"/>
        <v>0</v>
      </c>
      <c r="U72" s="17">
        <v>24</v>
      </c>
      <c r="V72" s="10">
        <v>150</v>
      </c>
      <c r="W72" s="10">
        <f t="shared" si="3"/>
        <v>3600</v>
      </c>
      <c r="X72" s="17">
        <v>24</v>
      </c>
      <c r="Y72" s="10">
        <v>150</v>
      </c>
      <c r="Z72" s="10">
        <f t="shared" si="4"/>
        <v>3600</v>
      </c>
      <c r="AA72" s="17">
        <v>24</v>
      </c>
      <c r="AB72" s="10">
        <v>150</v>
      </c>
      <c r="AC72" s="10">
        <f t="shared" si="5"/>
        <v>3600</v>
      </c>
      <c r="AD72" s="19">
        <v>72</v>
      </c>
      <c r="AE72" s="26">
        <v>7</v>
      </c>
      <c r="AF72" s="7">
        <f t="shared" si="17"/>
        <v>504</v>
      </c>
      <c r="AG72" s="152">
        <v>1</v>
      </c>
      <c r="AH72" s="139">
        <f t="shared" si="7"/>
        <v>144</v>
      </c>
      <c r="AI72" s="139">
        <f t="shared" ref="AI72:AI135" si="18">AJ72</f>
        <v>11304</v>
      </c>
      <c r="AJ72" s="109">
        <f t="shared" si="8"/>
        <v>11304</v>
      </c>
      <c r="AM72" t="b">
        <f>D72='15.02.2022 Смета'!D75</f>
        <v>1</v>
      </c>
      <c r="AN72" t="b">
        <f>F72='15.02.2022 Смета'!E75</f>
        <v>1</v>
      </c>
      <c r="AO72" t="b">
        <f>G72='15.02.2022 Смета'!F75</f>
        <v>1</v>
      </c>
      <c r="AP72" t="b">
        <f>H72='15.02.2022 Смета'!G75</f>
        <v>1</v>
      </c>
    </row>
    <row r="73" spans="1:42" ht="16.149999999999999" customHeight="1" x14ac:dyDescent="0.25">
      <c r="A73" s="108">
        <v>59</v>
      </c>
      <c r="B73" s="16" t="s">
        <v>24</v>
      </c>
      <c r="C73" s="21" t="s">
        <v>137</v>
      </c>
      <c r="D73" s="22" t="s">
        <v>71</v>
      </c>
      <c r="E73" s="21" t="s">
        <v>374</v>
      </c>
      <c r="F73" s="35">
        <v>44736</v>
      </c>
      <c r="G73" s="35">
        <v>44739</v>
      </c>
      <c r="H73" s="21" t="s">
        <v>301</v>
      </c>
      <c r="I73" s="22" t="s">
        <v>374</v>
      </c>
      <c r="J73" s="35">
        <v>44736</v>
      </c>
      <c r="K73" s="35">
        <v>44739</v>
      </c>
      <c r="L73" s="10"/>
      <c r="M73" s="10">
        <v>3400</v>
      </c>
      <c r="N73" s="10">
        <f t="shared" si="14"/>
        <v>0</v>
      </c>
      <c r="O73" s="17"/>
      <c r="P73" s="10">
        <v>2900</v>
      </c>
      <c r="Q73" s="10">
        <f t="shared" si="15"/>
        <v>0</v>
      </c>
      <c r="R73" s="17"/>
      <c r="S73" s="10">
        <v>2800</v>
      </c>
      <c r="T73" s="10">
        <f t="shared" si="16"/>
        <v>0</v>
      </c>
      <c r="U73" s="17">
        <v>72</v>
      </c>
      <c r="V73" s="10">
        <v>150</v>
      </c>
      <c r="W73" s="10">
        <f t="shared" si="3"/>
        <v>10800</v>
      </c>
      <c r="X73" s="17">
        <v>72</v>
      </c>
      <c r="Y73" s="10">
        <v>150</v>
      </c>
      <c r="Z73" s="10">
        <f t="shared" si="4"/>
        <v>10800</v>
      </c>
      <c r="AA73" s="17">
        <v>72</v>
      </c>
      <c r="AB73" s="10">
        <v>150</v>
      </c>
      <c r="AC73" s="10">
        <f t="shared" si="5"/>
        <v>10800</v>
      </c>
      <c r="AD73" s="19">
        <v>216</v>
      </c>
      <c r="AE73" s="26">
        <v>7</v>
      </c>
      <c r="AF73" s="7">
        <f t="shared" si="17"/>
        <v>1512</v>
      </c>
      <c r="AG73" s="152">
        <v>1</v>
      </c>
      <c r="AH73" s="139">
        <f t="shared" si="7"/>
        <v>432</v>
      </c>
      <c r="AI73" s="139">
        <f t="shared" si="18"/>
        <v>33912</v>
      </c>
      <c r="AJ73" s="109">
        <f t="shared" si="8"/>
        <v>33912</v>
      </c>
      <c r="AM73" t="b">
        <f>D73='15.02.2022 Смета'!D76</f>
        <v>1</v>
      </c>
      <c r="AN73" t="b">
        <f>F73='15.02.2022 Смета'!E76</f>
        <v>1</v>
      </c>
      <c r="AO73" t="b">
        <f>G73='15.02.2022 Смета'!F76</f>
        <v>1</v>
      </c>
      <c r="AP73" t="b">
        <f>H73='15.02.2022 Смета'!G76</f>
        <v>1</v>
      </c>
    </row>
    <row r="74" spans="1:42" ht="16.149999999999999" customHeight="1" x14ac:dyDescent="0.25">
      <c r="A74" s="108">
        <v>60</v>
      </c>
      <c r="B74" s="16" t="s">
        <v>24</v>
      </c>
      <c r="C74" s="21" t="s">
        <v>137</v>
      </c>
      <c r="D74" s="22" t="s">
        <v>70</v>
      </c>
      <c r="E74" s="21" t="s">
        <v>350</v>
      </c>
      <c r="F74" s="35">
        <v>44805</v>
      </c>
      <c r="G74" s="35">
        <v>44807</v>
      </c>
      <c r="H74" s="21" t="s">
        <v>301</v>
      </c>
      <c r="I74" s="38" t="s">
        <v>350</v>
      </c>
      <c r="J74" s="35">
        <v>44805</v>
      </c>
      <c r="K74" s="35">
        <v>44807</v>
      </c>
      <c r="L74" s="10"/>
      <c r="M74" s="10">
        <v>3400</v>
      </c>
      <c r="N74" s="10">
        <f t="shared" si="14"/>
        <v>0</v>
      </c>
      <c r="O74" s="17"/>
      <c r="P74" s="10">
        <v>2900</v>
      </c>
      <c r="Q74" s="10">
        <f t="shared" si="15"/>
        <v>0</v>
      </c>
      <c r="R74" s="17"/>
      <c r="S74" s="10">
        <v>2800</v>
      </c>
      <c r="T74" s="10">
        <f t="shared" si="16"/>
        <v>0</v>
      </c>
      <c r="U74" s="17">
        <v>54</v>
      </c>
      <c r="V74" s="10">
        <v>150</v>
      </c>
      <c r="W74" s="10">
        <f t="shared" si="3"/>
        <v>8100</v>
      </c>
      <c r="X74" s="17">
        <v>54</v>
      </c>
      <c r="Y74" s="10">
        <v>150</v>
      </c>
      <c r="Z74" s="10">
        <f t="shared" si="4"/>
        <v>8100</v>
      </c>
      <c r="AA74" s="17">
        <v>54</v>
      </c>
      <c r="AB74" s="10">
        <v>150</v>
      </c>
      <c r="AC74" s="10">
        <f t="shared" si="5"/>
        <v>8100</v>
      </c>
      <c r="AD74" s="19">
        <v>162</v>
      </c>
      <c r="AE74" s="26">
        <v>7</v>
      </c>
      <c r="AF74" s="7">
        <f t="shared" si="17"/>
        <v>1134</v>
      </c>
      <c r="AG74" s="152">
        <v>1</v>
      </c>
      <c r="AH74" s="145">
        <f t="shared" si="7"/>
        <v>324</v>
      </c>
      <c r="AI74" s="139">
        <f t="shared" si="18"/>
        <v>25434</v>
      </c>
      <c r="AJ74" s="118">
        <f t="shared" si="8"/>
        <v>25434</v>
      </c>
      <c r="AM74" t="b">
        <f>D74='15.02.2022 Смета'!D77</f>
        <v>1</v>
      </c>
      <c r="AN74" t="b">
        <f>F74='15.02.2022 Смета'!E77</f>
        <v>1</v>
      </c>
      <c r="AO74" t="b">
        <f>G74='15.02.2022 Смета'!F77</f>
        <v>1</v>
      </c>
      <c r="AP74" t="b">
        <f>H74='15.02.2022 Смета'!G77</f>
        <v>1</v>
      </c>
    </row>
    <row r="75" spans="1:42" ht="16.149999999999999" customHeight="1" x14ac:dyDescent="0.25">
      <c r="A75" s="108">
        <v>61</v>
      </c>
      <c r="B75" s="16" t="s">
        <v>24</v>
      </c>
      <c r="C75" s="21" t="s">
        <v>137</v>
      </c>
      <c r="D75" s="22" t="s">
        <v>70</v>
      </c>
      <c r="E75" s="21" t="s">
        <v>351</v>
      </c>
      <c r="F75" s="35">
        <v>44807</v>
      </c>
      <c r="G75" s="35">
        <v>44809</v>
      </c>
      <c r="H75" s="21" t="s">
        <v>301</v>
      </c>
      <c r="I75" s="22" t="s">
        <v>351</v>
      </c>
      <c r="J75" s="35">
        <v>44807</v>
      </c>
      <c r="K75" s="35">
        <v>44809</v>
      </c>
      <c r="L75" s="10"/>
      <c r="M75" s="10">
        <v>3400</v>
      </c>
      <c r="N75" s="10">
        <f t="shared" si="14"/>
        <v>0</v>
      </c>
      <c r="O75" s="17"/>
      <c r="P75" s="10">
        <v>2900</v>
      </c>
      <c r="Q75" s="10">
        <f t="shared" si="15"/>
        <v>0</v>
      </c>
      <c r="R75" s="17"/>
      <c r="S75" s="10">
        <v>2800</v>
      </c>
      <c r="T75" s="10">
        <f t="shared" si="16"/>
        <v>0</v>
      </c>
      <c r="U75" s="17">
        <v>80</v>
      </c>
      <c r="V75" s="10">
        <v>150</v>
      </c>
      <c r="W75" s="10">
        <f t="shared" si="3"/>
        <v>12000</v>
      </c>
      <c r="X75" s="17">
        <v>80</v>
      </c>
      <c r="Y75" s="10">
        <v>150</v>
      </c>
      <c r="Z75" s="10">
        <f t="shared" si="4"/>
        <v>12000</v>
      </c>
      <c r="AA75" s="17">
        <v>80</v>
      </c>
      <c r="AB75" s="10">
        <v>150</v>
      </c>
      <c r="AC75" s="10">
        <f t="shared" si="5"/>
        <v>12000</v>
      </c>
      <c r="AD75" s="19">
        <v>240</v>
      </c>
      <c r="AE75" s="26">
        <v>7</v>
      </c>
      <c r="AF75" s="7">
        <f t="shared" si="17"/>
        <v>1680</v>
      </c>
      <c r="AG75" s="152">
        <v>1</v>
      </c>
      <c r="AH75" s="145">
        <f t="shared" si="7"/>
        <v>480</v>
      </c>
      <c r="AI75" s="139">
        <f t="shared" si="18"/>
        <v>37680</v>
      </c>
      <c r="AJ75" s="118">
        <f t="shared" si="8"/>
        <v>37680</v>
      </c>
      <c r="AM75" t="b">
        <f>D75='15.02.2022 Смета'!D78</f>
        <v>1</v>
      </c>
      <c r="AN75" t="b">
        <f>F75='15.02.2022 Смета'!E78</f>
        <v>1</v>
      </c>
      <c r="AO75" t="b">
        <f>G75='15.02.2022 Смета'!F78</f>
        <v>1</v>
      </c>
      <c r="AP75" t="b">
        <f>H75='15.02.2022 Смета'!G78</f>
        <v>1</v>
      </c>
    </row>
    <row r="76" spans="1:42" ht="16.149999999999999" customHeight="1" x14ac:dyDescent="0.25">
      <c r="A76" s="108">
        <v>62</v>
      </c>
      <c r="B76" s="8" t="s">
        <v>24</v>
      </c>
      <c r="C76" s="21" t="s">
        <v>137</v>
      </c>
      <c r="D76" s="22" t="s">
        <v>81</v>
      </c>
      <c r="E76" s="21" t="s">
        <v>352</v>
      </c>
      <c r="F76" s="35">
        <v>44826</v>
      </c>
      <c r="G76" s="35">
        <v>44829</v>
      </c>
      <c r="H76" s="21" t="s">
        <v>301</v>
      </c>
      <c r="I76" s="22" t="s">
        <v>352</v>
      </c>
      <c r="J76" s="35">
        <v>44826</v>
      </c>
      <c r="K76" s="35">
        <v>44829</v>
      </c>
      <c r="L76" s="10"/>
      <c r="M76" s="10">
        <v>3400</v>
      </c>
      <c r="N76" s="10">
        <f t="shared" si="14"/>
        <v>0</v>
      </c>
      <c r="O76" s="10"/>
      <c r="P76" s="10">
        <v>2900</v>
      </c>
      <c r="Q76" s="10">
        <f t="shared" si="15"/>
        <v>0</v>
      </c>
      <c r="R76" s="10"/>
      <c r="S76" s="10">
        <v>2800</v>
      </c>
      <c r="T76" s="10">
        <f t="shared" si="16"/>
        <v>0</v>
      </c>
      <c r="U76" s="10">
        <v>26</v>
      </c>
      <c r="V76" s="10">
        <v>150</v>
      </c>
      <c r="W76" s="10">
        <f t="shared" si="3"/>
        <v>3900</v>
      </c>
      <c r="X76" s="10">
        <v>26</v>
      </c>
      <c r="Y76" s="10">
        <v>150</v>
      </c>
      <c r="Z76" s="10">
        <f t="shared" si="4"/>
        <v>3900</v>
      </c>
      <c r="AA76" s="10">
        <v>26</v>
      </c>
      <c r="AB76" s="10">
        <v>150</v>
      </c>
      <c r="AC76" s="10">
        <f t="shared" si="5"/>
        <v>3900</v>
      </c>
      <c r="AD76" s="11">
        <v>78</v>
      </c>
      <c r="AE76" s="26">
        <v>7</v>
      </c>
      <c r="AF76" s="7">
        <f t="shared" si="17"/>
        <v>546</v>
      </c>
      <c r="AG76" s="152">
        <v>1</v>
      </c>
      <c r="AH76" s="145">
        <f t="shared" si="7"/>
        <v>156</v>
      </c>
      <c r="AI76" s="139">
        <f t="shared" si="18"/>
        <v>12246</v>
      </c>
      <c r="AJ76" s="118">
        <f t="shared" si="8"/>
        <v>12246</v>
      </c>
      <c r="AM76" t="b">
        <f>D76='15.02.2022 Смета'!D79</f>
        <v>1</v>
      </c>
      <c r="AN76" t="b">
        <f>F76='15.02.2022 Смета'!E79</f>
        <v>1</v>
      </c>
      <c r="AO76" t="b">
        <f>G76='15.02.2022 Смета'!F79</f>
        <v>1</v>
      </c>
      <c r="AP76" t="b">
        <f>H76='15.02.2022 Смета'!G79</f>
        <v>1</v>
      </c>
    </row>
    <row r="77" spans="1:42" ht="16.149999999999999" customHeight="1" x14ac:dyDescent="0.25">
      <c r="A77" s="108">
        <v>63</v>
      </c>
      <c r="B77" s="8" t="s">
        <v>24</v>
      </c>
      <c r="C77" s="21" t="s">
        <v>137</v>
      </c>
      <c r="D77" s="22" t="s">
        <v>1075</v>
      </c>
      <c r="E77" s="21" t="s">
        <v>702</v>
      </c>
      <c r="F77" s="35">
        <v>44826</v>
      </c>
      <c r="G77" s="35">
        <v>44829</v>
      </c>
      <c r="H77" s="21" t="s">
        <v>301</v>
      </c>
      <c r="I77" s="22" t="s">
        <v>702</v>
      </c>
      <c r="J77" s="35">
        <v>44826</v>
      </c>
      <c r="K77" s="35">
        <v>44829</v>
      </c>
      <c r="L77" s="17"/>
      <c r="M77" s="10">
        <v>3400</v>
      </c>
      <c r="N77" s="10">
        <f t="shared" si="14"/>
        <v>0</v>
      </c>
      <c r="O77" s="17"/>
      <c r="P77" s="10">
        <v>2900</v>
      </c>
      <c r="Q77" s="10">
        <f t="shared" si="15"/>
        <v>0</v>
      </c>
      <c r="R77" s="17"/>
      <c r="S77" s="10">
        <v>2800</v>
      </c>
      <c r="T77" s="10">
        <f t="shared" si="16"/>
        <v>0</v>
      </c>
      <c r="U77" s="10">
        <v>32</v>
      </c>
      <c r="V77" s="10">
        <v>150</v>
      </c>
      <c r="W77" s="10">
        <f t="shared" si="3"/>
        <v>4800</v>
      </c>
      <c r="X77" s="10">
        <v>32</v>
      </c>
      <c r="Y77" s="10">
        <v>150</v>
      </c>
      <c r="Z77" s="10">
        <f t="shared" si="4"/>
        <v>4800</v>
      </c>
      <c r="AA77" s="10">
        <v>32</v>
      </c>
      <c r="AB77" s="10">
        <v>150</v>
      </c>
      <c r="AC77" s="10">
        <f t="shared" si="5"/>
        <v>4800</v>
      </c>
      <c r="AD77" s="11">
        <v>96</v>
      </c>
      <c r="AE77" s="26">
        <v>7</v>
      </c>
      <c r="AF77" s="7">
        <f t="shared" si="17"/>
        <v>672</v>
      </c>
      <c r="AG77" s="152">
        <v>1</v>
      </c>
      <c r="AH77" s="139">
        <f t="shared" si="7"/>
        <v>192</v>
      </c>
      <c r="AI77" s="139">
        <f t="shared" si="18"/>
        <v>15072</v>
      </c>
      <c r="AJ77" s="109">
        <f t="shared" si="8"/>
        <v>15072</v>
      </c>
      <c r="AK77" s="67"/>
      <c r="AM77" t="b">
        <f>D77='15.02.2022 Смета'!D80</f>
        <v>1</v>
      </c>
      <c r="AN77" t="b">
        <f>F77='15.02.2022 Смета'!E80</f>
        <v>1</v>
      </c>
      <c r="AO77" t="b">
        <f>G77='15.02.2022 Смета'!F80</f>
        <v>1</v>
      </c>
      <c r="AP77" t="b">
        <f>H77='15.02.2022 Смета'!G80</f>
        <v>1</v>
      </c>
    </row>
    <row r="78" spans="1:42" ht="14.65" customHeight="1" x14ac:dyDescent="0.25">
      <c r="A78" s="106"/>
      <c r="B78" s="96"/>
      <c r="C78" s="97"/>
      <c r="D78" s="179" t="s">
        <v>913</v>
      </c>
      <c r="E78" s="99"/>
      <c r="F78" s="99"/>
      <c r="G78" s="99"/>
      <c r="H78" s="99"/>
      <c r="I78" s="99"/>
      <c r="J78" s="99"/>
      <c r="K78" s="99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2"/>
      <c r="AE78" s="79"/>
      <c r="AF78" s="79"/>
      <c r="AG78" s="153"/>
      <c r="AH78" s="151"/>
      <c r="AI78" s="151"/>
      <c r="AJ78" s="164"/>
      <c r="AK78" s="67"/>
      <c r="AM78" t="b">
        <f>D78='15.02.2022 Смета'!D81</f>
        <v>1</v>
      </c>
      <c r="AN78" t="b">
        <f>F78='15.02.2022 Смета'!E81</f>
        <v>1</v>
      </c>
      <c r="AO78" t="b">
        <f>G78='15.02.2022 Смета'!F81</f>
        <v>1</v>
      </c>
      <c r="AP78" t="b">
        <f>H78='15.02.2022 Смета'!G81</f>
        <v>1</v>
      </c>
    </row>
    <row r="79" spans="1:42" ht="25.5" x14ac:dyDescent="0.25">
      <c r="A79" s="108">
        <v>64</v>
      </c>
      <c r="B79" s="8" t="s">
        <v>198</v>
      </c>
      <c r="C79" s="21" t="s">
        <v>151</v>
      </c>
      <c r="D79" s="22" t="s">
        <v>174</v>
      </c>
      <c r="E79" s="21" t="s">
        <v>463</v>
      </c>
      <c r="F79" s="35">
        <v>44650</v>
      </c>
      <c r="G79" s="35">
        <v>44655</v>
      </c>
      <c r="H79" s="21" t="s">
        <v>1076</v>
      </c>
      <c r="I79" s="22" t="s">
        <v>463</v>
      </c>
      <c r="J79" s="35">
        <v>44650</v>
      </c>
      <c r="K79" s="35">
        <v>44655</v>
      </c>
      <c r="L79" s="10"/>
      <c r="M79" s="10">
        <v>3400</v>
      </c>
      <c r="N79" s="10">
        <f t="shared" si="14"/>
        <v>0</v>
      </c>
      <c r="O79" s="10"/>
      <c r="P79" s="10">
        <v>2900</v>
      </c>
      <c r="Q79" s="10">
        <f t="shared" si="15"/>
        <v>0</v>
      </c>
      <c r="R79" s="10"/>
      <c r="S79" s="10">
        <v>2800</v>
      </c>
      <c r="T79" s="10">
        <f t="shared" si="16"/>
        <v>0</v>
      </c>
      <c r="U79" s="10">
        <v>16</v>
      </c>
      <c r="V79" s="10">
        <v>150</v>
      </c>
      <c r="W79" s="10">
        <f t="shared" si="3"/>
        <v>2400</v>
      </c>
      <c r="X79" s="10">
        <v>16</v>
      </c>
      <c r="Y79" s="10">
        <v>150</v>
      </c>
      <c r="Z79" s="10">
        <f t="shared" si="4"/>
        <v>2400</v>
      </c>
      <c r="AA79" s="10">
        <v>16</v>
      </c>
      <c r="AB79" s="10">
        <v>150</v>
      </c>
      <c r="AC79" s="10">
        <f t="shared" si="5"/>
        <v>2400</v>
      </c>
      <c r="AD79" s="11"/>
      <c r="AE79" s="26">
        <v>7</v>
      </c>
      <c r="AF79" s="7">
        <f t="shared" si="17"/>
        <v>0</v>
      </c>
      <c r="AG79" s="152">
        <v>1</v>
      </c>
      <c r="AH79" s="139">
        <f t="shared" si="7"/>
        <v>48</v>
      </c>
      <c r="AI79" s="139">
        <f t="shared" si="18"/>
        <v>7200</v>
      </c>
      <c r="AJ79" s="109">
        <f t="shared" si="8"/>
        <v>7200</v>
      </c>
      <c r="AK79" s="67"/>
      <c r="AM79" t="b">
        <f>D79='15.02.2022 Смета'!D82</f>
        <v>1</v>
      </c>
      <c r="AN79" t="b">
        <f>F79='15.02.2022 Смета'!E82</f>
        <v>1</v>
      </c>
      <c r="AO79" t="b">
        <f>G79='15.02.2022 Смета'!F82</f>
        <v>1</v>
      </c>
      <c r="AP79" t="b">
        <f>H79='15.02.2022 Смета'!G82</f>
        <v>0</v>
      </c>
    </row>
    <row r="80" spans="1:42" ht="25.5" x14ac:dyDescent="0.25">
      <c r="A80" s="112">
        <v>65</v>
      </c>
      <c r="B80" s="8" t="s">
        <v>198</v>
      </c>
      <c r="C80" s="21" t="s">
        <v>151</v>
      </c>
      <c r="D80" s="22" t="s">
        <v>174</v>
      </c>
      <c r="E80" s="21" t="s">
        <v>342</v>
      </c>
      <c r="F80" s="35">
        <v>44655</v>
      </c>
      <c r="G80" s="35">
        <v>44661</v>
      </c>
      <c r="H80" s="21" t="s">
        <v>766</v>
      </c>
      <c r="I80" s="22" t="s">
        <v>342</v>
      </c>
      <c r="J80" s="35">
        <v>44655</v>
      </c>
      <c r="K80" s="35">
        <v>44661</v>
      </c>
      <c r="L80" s="10"/>
      <c r="M80" s="10">
        <v>3400</v>
      </c>
      <c r="N80" s="10">
        <f t="shared" si="14"/>
        <v>0</v>
      </c>
      <c r="O80" s="10"/>
      <c r="P80" s="10">
        <v>2900</v>
      </c>
      <c r="Q80" s="10">
        <f t="shared" si="15"/>
        <v>0</v>
      </c>
      <c r="R80" s="10"/>
      <c r="S80" s="10">
        <v>2800</v>
      </c>
      <c r="T80" s="10">
        <f t="shared" si="16"/>
        <v>0</v>
      </c>
      <c r="U80" s="10">
        <v>22</v>
      </c>
      <c r="V80" s="10">
        <v>150</v>
      </c>
      <c r="W80" s="10">
        <f t="shared" ref="W80:W152" si="19">U80*V80</f>
        <v>3300</v>
      </c>
      <c r="X80" s="10">
        <v>22</v>
      </c>
      <c r="Y80" s="10">
        <v>150</v>
      </c>
      <c r="Z80" s="10">
        <f t="shared" ref="Z80:Z152" si="20">X80*Y80</f>
        <v>3300</v>
      </c>
      <c r="AA80" s="10">
        <v>22</v>
      </c>
      <c r="AB80" s="10">
        <v>150</v>
      </c>
      <c r="AC80" s="10">
        <f t="shared" ref="AC80:AC152" si="21">AA80*AB80</f>
        <v>3300</v>
      </c>
      <c r="AD80" s="11">
        <v>66</v>
      </c>
      <c r="AE80" s="26">
        <v>7</v>
      </c>
      <c r="AF80" s="7">
        <f t="shared" si="17"/>
        <v>462</v>
      </c>
      <c r="AG80" s="152">
        <v>1</v>
      </c>
      <c r="AH80" s="139">
        <f t="shared" ref="AH80:AH155" si="22">L80+O80+R80+U80+X80+AA80+AD80</f>
        <v>132</v>
      </c>
      <c r="AI80" s="139">
        <f t="shared" si="18"/>
        <v>10362</v>
      </c>
      <c r="AJ80" s="109">
        <f t="shared" ref="AJ80:AJ155" si="23">N80+Q80+T80+W80+Z80+AC80+AF80</f>
        <v>10362</v>
      </c>
      <c r="AK80" s="67"/>
      <c r="AM80" t="b">
        <f>D80='15.02.2022 Смета'!D83</f>
        <v>1</v>
      </c>
      <c r="AN80" t="b">
        <f>F80='15.02.2022 Смета'!E83</f>
        <v>1</v>
      </c>
      <c r="AO80" t="b">
        <f>G80='15.02.2022 Смета'!F83</f>
        <v>1</v>
      </c>
      <c r="AP80" t="b">
        <f>H80='15.02.2022 Смета'!G83</f>
        <v>1</v>
      </c>
    </row>
    <row r="81" spans="1:42" ht="25.5" x14ac:dyDescent="0.25">
      <c r="A81" s="108">
        <v>66</v>
      </c>
      <c r="B81" s="8" t="s">
        <v>198</v>
      </c>
      <c r="C81" s="21" t="s">
        <v>151</v>
      </c>
      <c r="D81" s="22" t="s">
        <v>174</v>
      </c>
      <c r="E81" s="21" t="s">
        <v>344</v>
      </c>
      <c r="F81" s="35">
        <v>44713</v>
      </c>
      <c r="G81" s="35">
        <v>44717</v>
      </c>
      <c r="H81" s="21" t="s">
        <v>767</v>
      </c>
      <c r="I81" s="38" t="s">
        <v>344</v>
      </c>
      <c r="J81" s="35">
        <v>44713</v>
      </c>
      <c r="K81" s="35">
        <v>44717</v>
      </c>
      <c r="L81" s="10"/>
      <c r="M81" s="10">
        <v>3400</v>
      </c>
      <c r="N81" s="10">
        <f t="shared" si="14"/>
        <v>0</v>
      </c>
      <c r="O81" s="10"/>
      <c r="P81" s="10">
        <v>2900</v>
      </c>
      <c r="Q81" s="10">
        <f t="shared" si="15"/>
        <v>0</v>
      </c>
      <c r="R81" s="10"/>
      <c r="S81" s="10">
        <v>2800</v>
      </c>
      <c r="T81" s="10">
        <f t="shared" si="16"/>
        <v>0</v>
      </c>
      <c r="U81" s="10">
        <v>22</v>
      </c>
      <c r="V81" s="10">
        <v>150</v>
      </c>
      <c r="W81" s="10">
        <f t="shared" si="19"/>
        <v>3300</v>
      </c>
      <c r="X81" s="10">
        <v>22</v>
      </c>
      <c r="Y81" s="10">
        <v>150</v>
      </c>
      <c r="Z81" s="10">
        <f t="shared" si="20"/>
        <v>3300</v>
      </c>
      <c r="AA81" s="10">
        <v>22</v>
      </c>
      <c r="AB81" s="10">
        <v>150</v>
      </c>
      <c r="AC81" s="10">
        <f t="shared" si="21"/>
        <v>3300</v>
      </c>
      <c r="AD81" s="11">
        <v>66</v>
      </c>
      <c r="AE81" s="26">
        <v>7</v>
      </c>
      <c r="AF81" s="7">
        <f t="shared" si="17"/>
        <v>462</v>
      </c>
      <c r="AG81" s="152">
        <v>1</v>
      </c>
      <c r="AH81" s="139">
        <f t="shared" si="22"/>
        <v>132</v>
      </c>
      <c r="AI81" s="139">
        <f t="shared" si="18"/>
        <v>10362</v>
      </c>
      <c r="AJ81" s="109">
        <f t="shared" si="23"/>
        <v>10362</v>
      </c>
      <c r="AK81" s="67"/>
      <c r="AM81" t="b">
        <f>D81='15.02.2022 Смета'!D84</f>
        <v>1</v>
      </c>
      <c r="AN81" t="b">
        <f>F81='15.02.2022 Смета'!E84</f>
        <v>1</v>
      </c>
      <c r="AO81" t="b">
        <f>G81='15.02.2022 Смета'!F84</f>
        <v>1</v>
      </c>
      <c r="AP81" t="b">
        <f>H81='15.02.2022 Смета'!G84</f>
        <v>1</v>
      </c>
    </row>
    <row r="82" spans="1:42" ht="25.5" x14ac:dyDescent="0.25">
      <c r="A82" s="108">
        <v>67</v>
      </c>
      <c r="B82" s="8" t="s">
        <v>198</v>
      </c>
      <c r="C82" s="21" t="s">
        <v>151</v>
      </c>
      <c r="D82" s="22" t="s">
        <v>174</v>
      </c>
      <c r="E82" s="21" t="s">
        <v>345</v>
      </c>
      <c r="F82" s="35">
        <v>44743</v>
      </c>
      <c r="G82" s="35">
        <v>44748</v>
      </c>
      <c r="H82" s="21" t="s">
        <v>767</v>
      </c>
      <c r="I82" s="38" t="s">
        <v>345</v>
      </c>
      <c r="J82" s="35">
        <v>44743</v>
      </c>
      <c r="K82" s="35">
        <v>44748</v>
      </c>
      <c r="L82" s="10"/>
      <c r="M82" s="10">
        <v>3400</v>
      </c>
      <c r="N82" s="10">
        <f t="shared" si="14"/>
        <v>0</v>
      </c>
      <c r="O82" s="10"/>
      <c r="P82" s="10">
        <v>2900</v>
      </c>
      <c r="Q82" s="10">
        <f t="shared" si="15"/>
        <v>0</v>
      </c>
      <c r="R82" s="10"/>
      <c r="S82" s="10">
        <v>2800</v>
      </c>
      <c r="T82" s="10">
        <f t="shared" si="16"/>
        <v>0</v>
      </c>
      <c r="U82" s="10">
        <v>20</v>
      </c>
      <c r="V82" s="10">
        <v>150</v>
      </c>
      <c r="W82" s="10">
        <f t="shared" si="19"/>
        <v>3000</v>
      </c>
      <c r="X82" s="10">
        <v>20</v>
      </c>
      <c r="Y82" s="10">
        <v>150</v>
      </c>
      <c r="Z82" s="10">
        <f t="shared" si="20"/>
        <v>3000</v>
      </c>
      <c r="AA82" s="10">
        <v>20</v>
      </c>
      <c r="AB82" s="10">
        <v>150</v>
      </c>
      <c r="AC82" s="10">
        <f t="shared" si="21"/>
        <v>3000</v>
      </c>
      <c r="AD82" s="11">
        <v>60</v>
      </c>
      <c r="AE82" s="26">
        <v>7</v>
      </c>
      <c r="AF82" s="7">
        <f t="shared" si="17"/>
        <v>420</v>
      </c>
      <c r="AG82" s="152">
        <v>1</v>
      </c>
      <c r="AH82" s="139">
        <f t="shared" si="22"/>
        <v>120</v>
      </c>
      <c r="AI82" s="139">
        <f t="shared" si="18"/>
        <v>9420</v>
      </c>
      <c r="AJ82" s="109">
        <f t="shared" si="23"/>
        <v>9420</v>
      </c>
      <c r="AK82" s="67"/>
      <c r="AM82" t="b">
        <f>D82='15.02.2022 Смета'!D85</f>
        <v>1</v>
      </c>
      <c r="AN82" t="b">
        <f>F82='15.02.2022 Смета'!E85</f>
        <v>1</v>
      </c>
      <c r="AO82" t="b">
        <f>G82='15.02.2022 Смета'!F85</f>
        <v>1</v>
      </c>
      <c r="AP82" t="b">
        <f>H82='15.02.2022 Смета'!G85</f>
        <v>1</v>
      </c>
    </row>
    <row r="83" spans="1:42" ht="25.5" x14ac:dyDescent="0.25">
      <c r="A83" s="114">
        <v>68</v>
      </c>
      <c r="B83" s="8" t="s">
        <v>198</v>
      </c>
      <c r="C83" s="21" t="s">
        <v>151</v>
      </c>
      <c r="D83" s="22" t="s">
        <v>174</v>
      </c>
      <c r="E83" s="21" t="s">
        <v>1002</v>
      </c>
      <c r="F83" s="35">
        <v>44748</v>
      </c>
      <c r="G83" s="35">
        <v>44752</v>
      </c>
      <c r="H83" s="21" t="s">
        <v>767</v>
      </c>
      <c r="I83" s="22" t="s">
        <v>703</v>
      </c>
      <c r="J83" s="35">
        <v>44748</v>
      </c>
      <c r="K83" s="35">
        <v>44752</v>
      </c>
      <c r="L83" s="10"/>
      <c r="M83" s="10">
        <v>3400</v>
      </c>
      <c r="N83" s="10">
        <f t="shared" si="14"/>
        <v>0</v>
      </c>
      <c r="O83" s="10"/>
      <c r="P83" s="10">
        <v>2900</v>
      </c>
      <c r="Q83" s="10">
        <f t="shared" si="15"/>
        <v>0</v>
      </c>
      <c r="R83" s="10"/>
      <c r="S83" s="10">
        <v>2800</v>
      </c>
      <c r="T83" s="10">
        <f t="shared" si="16"/>
        <v>0</v>
      </c>
      <c r="U83" s="10">
        <v>20</v>
      </c>
      <c r="V83" s="10">
        <v>150</v>
      </c>
      <c r="W83" s="10">
        <f t="shared" si="19"/>
        <v>3000</v>
      </c>
      <c r="X83" s="10">
        <v>20</v>
      </c>
      <c r="Y83" s="10">
        <v>150</v>
      </c>
      <c r="Z83" s="10">
        <f t="shared" si="20"/>
        <v>3000</v>
      </c>
      <c r="AA83" s="10">
        <v>20</v>
      </c>
      <c r="AB83" s="10">
        <v>150</v>
      </c>
      <c r="AC83" s="10">
        <f t="shared" si="21"/>
        <v>3000</v>
      </c>
      <c r="AD83" s="11">
        <v>60</v>
      </c>
      <c r="AE83" s="26">
        <v>7</v>
      </c>
      <c r="AF83" s="7">
        <f t="shared" si="17"/>
        <v>420</v>
      </c>
      <c r="AG83" s="152">
        <v>1</v>
      </c>
      <c r="AH83" s="139">
        <f t="shared" si="22"/>
        <v>120</v>
      </c>
      <c r="AI83" s="139">
        <f t="shared" si="18"/>
        <v>9420</v>
      </c>
      <c r="AJ83" s="109">
        <f t="shared" si="23"/>
        <v>9420</v>
      </c>
      <c r="AK83" s="67"/>
      <c r="AM83" t="b">
        <f>D83='15.02.2022 Смета'!D86</f>
        <v>1</v>
      </c>
      <c r="AN83" t="b">
        <f>F83='15.02.2022 Смета'!E86</f>
        <v>1</v>
      </c>
      <c r="AO83" t="b">
        <f>G83='15.02.2022 Смета'!F86</f>
        <v>1</v>
      </c>
      <c r="AP83" t="b">
        <f>H83='15.02.2022 Смета'!G86</f>
        <v>1</v>
      </c>
    </row>
    <row r="84" spans="1:42" x14ac:dyDescent="0.25">
      <c r="A84" s="106"/>
      <c r="B84" s="96"/>
      <c r="C84" s="97"/>
      <c r="D84" s="179" t="s">
        <v>843</v>
      </c>
      <c r="E84" s="99"/>
      <c r="F84" s="99"/>
      <c r="G84" s="99"/>
      <c r="H84" s="99"/>
      <c r="I84" s="99"/>
      <c r="J84" s="99"/>
      <c r="K84" s="99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2"/>
      <c r="AE84" s="79"/>
      <c r="AF84" s="79"/>
      <c r="AG84" s="153"/>
      <c r="AH84" s="151"/>
      <c r="AI84" s="151"/>
      <c r="AJ84" s="164"/>
      <c r="AK84" s="67"/>
      <c r="AM84" t="b">
        <f>D84='15.02.2022 Смета'!D87</f>
        <v>1</v>
      </c>
      <c r="AN84" t="b">
        <f>F84='15.02.2022 Смета'!E87</f>
        <v>1</v>
      </c>
      <c r="AO84" t="b">
        <f>G84='15.02.2022 Смета'!F87</f>
        <v>1</v>
      </c>
      <c r="AP84" t="b">
        <f>H84='15.02.2022 Смета'!G87</f>
        <v>1</v>
      </c>
    </row>
    <row r="85" spans="1:42" ht="16.149999999999999" customHeight="1" x14ac:dyDescent="0.25">
      <c r="A85" s="108">
        <v>69</v>
      </c>
      <c r="B85" s="8" t="s">
        <v>164</v>
      </c>
      <c r="C85" s="21" t="s">
        <v>121</v>
      </c>
      <c r="D85" s="22" t="s">
        <v>84</v>
      </c>
      <c r="E85" s="21" t="s">
        <v>505</v>
      </c>
      <c r="F85" s="35">
        <v>44593</v>
      </c>
      <c r="G85" s="35">
        <v>44595</v>
      </c>
      <c r="H85" s="21" t="s">
        <v>318</v>
      </c>
      <c r="I85" s="22" t="s">
        <v>505</v>
      </c>
      <c r="J85" s="35">
        <v>44593</v>
      </c>
      <c r="K85" s="35">
        <v>44595</v>
      </c>
      <c r="L85" s="10"/>
      <c r="M85" s="10">
        <v>3400</v>
      </c>
      <c r="N85" s="10">
        <f t="shared" si="14"/>
        <v>0</v>
      </c>
      <c r="O85" s="10"/>
      <c r="P85" s="10">
        <v>2900</v>
      </c>
      <c r="Q85" s="10">
        <f t="shared" si="15"/>
        <v>0</v>
      </c>
      <c r="R85" s="10"/>
      <c r="S85" s="10">
        <v>2800</v>
      </c>
      <c r="T85" s="10">
        <f t="shared" si="16"/>
        <v>0</v>
      </c>
      <c r="U85" s="10">
        <v>16</v>
      </c>
      <c r="V85" s="10">
        <v>150</v>
      </c>
      <c r="W85" s="10">
        <f t="shared" si="19"/>
        <v>2400</v>
      </c>
      <c r="X85" s="10">
        <v>16</v>
      </c>
      <c r="Y85" s="10">
        <v>150</v>
      </c>
      <c r="Z85" s="10">
        <f t="shared" si="20"/>
        <v>2400</v>
      </c>
      <c r="AA85" s="10">
        <v>30</v>
      </c>
      <c r="AB85" s="10">
        <v>150</v>
      </c>
      <c r="AC85" s="10">
        <f t="shared" si="21"/>
        <v>4500</v>
      </c>
      <c r="AD85" s="11"/>
      <c r="AE85" s="26">
        <v>7</v>
      </c>
      <c r="AF85" s="7">
        <f t="shared" si="17"/>
        <v>0</v>
      </c>
      <c r="AG85" s="152">
        <v>1</v>
      </c>
      <c r="AH85" s="139">
        <f t="shared" si="22"/>
        <v>62</v>
      </c>
      <c r="AI85" s="139">
        <f t="shared" si="18"/>
        <v>9300</v>
      </c>
      <c r="AJ85" s="109">
        <f t="shared" si="23"/>
        <v>9300</v>
      </c>
      <c r="AK85" s="67"/>
      <c r="AM85" t="b">
        <f>D85='15.02.2022 Смета'!D88</f>
        <v>1</v>
      </c>
      <c r="AN85" t="b">
        <f>F85='15.02.2022 Смета'!E88</f>
        <v>1</v>
      </c>
      <c r="AO85" t="b">
        <f>G85='15.02.2022 Смета'!F88</f>
        <v>1</v>
      </c>
      <c r="AP85" t="b">
        <f>H85='15.02.2022 Смета'!G88</f>
        <v>1</v>
      </c>
    </row>
    <row r="86" spans="1:42" ht="16.149999999999999" customHeight="1" x14ac:dyDescent="0.25">
      <c r="A86" s="108">
        <v>70</v>
      </c>
      <c r="B86" s="8" t="s">
        <v>164</v>
      </c>
      <c r="C86" s="21" t="s">
        <v>121</v>
      </c>
      <c r="D86" s="22" t="s">
        <v>249</v>
      </c>
      <c r="E86" s="21" t="s">
        <v>353</v>
      </c>
      <c r="F86" s="35">
        <v>44629</v>
      </c>
      <c r="G86" s="35">
        <v>44632</v>
      </c>
      <c r="H86" s="21" t="s">
        <v>318</v>
      </c>
      <c r="I86" s="38" t="s">
        <v>353</v>
      </c>
      <c r="J86" s="35">
        <v>44629</v>
      </c>
      <c r="K86" s="35">
        <v>44632</v>
      </c>
      <c r="L86" s="10"/>
      <c r="M86" s="10">
        <v>3400</v>
      </c>
      <c r="N86" s="10">
        <f t="shared" si="14"/>
        <v>0</v>
      </c>
      <c r="O86" s="10"/>
      <c r="P86" s="10">
        <v>2900</v>
      </c>
      <c r="Q86" s="10">
        <f t="shared" si="15"/>
        <v>0</v>
      </c>
      <c r="R86" s="10"/>
      <c r="S86" s="10">
        <v>2800</v>
      </c>
      <c r="T86" s="10">
        <f t="shared" si="16"/>
        <v>0</v>
      </c>
      <c r="U86" s="10">
        <v>22</v>
      </c>
      <c r="V86" s="10">
        <v>150</v>
      </c>
      <c r="W86" s="10">
        <f t="shared" si="19"/>
        <v>3300</v>
      </c>
      <c r="X86" s="10">
        <v>22</v>
      </c>
      <c r="Y86" s="10">
        <v>150</v>
      </c>
      <c r="Z86" s="10">
        <f t="shared" si="20"/>
        <v>3300</v>
      </c>
      <c r="AA86" s="10">
        <v>42</v>
      </c>
      <c r="AB86" s="10">
        <v>150</v>
      </c>
      <c r="AC86" s="10">
        <f t="shared" si="21"/>
        <v>6300</v>
      </c>
      <c r="AD86" s="11"/>
      <c r="AE86" s="26">
        <v>7</v>
      </c>
      <c r="AF86" s="7">
        <f t="shared" si="17"/>
        <v>0</v>
      </c>
      <c r="AG86" s="152">
        <v>1</v>
      </c>
      <c r="AH86" s="145">
        <f t="shared" si="22"/>
        <v>86</v>
      </c>
      <c r="AI86" s="139">
        <f t="shared" si="18"/>
        <v>12900</v>
      </c>
      <c r="AJ86" s="118">
        <f t="shared" si="23"/>
        <v>12900</v>
      </c>
      <c r="AM86" t="b">
        <f>D86='15.02.2022 Смета'!D89</f>
        <v>1</v>
      </c>
      <c r="AN86" t="b">
        <f>F86='15.02.2022 Смета'!E89</f>
        <v>1</v>
      </c>
      <c r="AO86" t="b">
        <f>G86='15.02.2022 Смета'!F89</f>
        <v>1</v>
      </c>
      <c r="AP86" t="b">
        <f>H86='15.02.2022 Смета'!G89</f>
        <v>1</v>
      </c>
    </row>
    <row r="87" spans="1:42" ht="16.149999999999999" customHeight="1" x14ac:dyDescent="0.25">
      <c r="A87" s="108">
        <v>71</v>
      </c>
      <c r="B87" s="8" t="s">
        <v>164</v>
      </c>
      <c r="C87" s="21" t="s">
        <v>121</v>
      </c>
      <c r="D87" s="22" t="s">
        <v>40</v>
      </c>
      <c r="E87" s="21" t="s">
        <v>340</v>
      </c>
      <c r="F87" s="35">
        <v>44677</v>
      </c>
      <c r="G87" s="35">
        <v>44679</v>
      </c>
      <c r="H87" s="21" t="s">
        <v>318</v>
      </c>
      <c r="I87" s="38" t="s">
        <v>340</v>
      </c>
      <c r="J87" s="35">
        <v>44677</v>
      </c>
      <c r="K87" s="35">
        <v>44679</v>
      </c>
      <c r="L87" s="10"/>
      <c r="M87" s="10">
        <v>3400</v>
      </c>
      <c r="N87" s="10">
        <f t="shared" si="14"/>
        <v>0</v>
      </c>
      <c r="O87" s="10"/>
      <c r="P87" s="10">
        <v>2900</v>
      </c>
      <c r="Q87" s="10">
        <f t="shared" si="15"/>
        <v>0</v>
      </c>
      <c r="R87" s="10"/>
      <c r="S87" s="10">
        <v>2800</v>
      </c>
      <c r="T87" s="10">
        <f t="shared" si="16"/>
        <v>0</v>
      </c>
      <c r="U87" s="10">
        <v>16</v>
      </c>
      <c r="V87" s="10">
        <v>150</v>
      </c>
      <c r="W87" s="10">
        <f t="shared" si="19"/>
        <v>2400</v>
      </c>
      <c r="X87" s="10">
        <v>16</v>
      </c>
      <c r="Y87" s="10">
        <v>150</v>
      </c>
      <c r="Z87" s="10">
        <f t="shared" si="20"/>
        <v>2400</v>
      </c>
      <c r="AA87" s="10">
        <v>30</v>
      </c>
      <c r="AB87" s="10">
        <v>150</v>
      </c>
      <c r="AC87" s="10">
        <f t="shared" si="21"/>
        <v>4500</v>
      </c>
      <c r="AD87" s="11">
        <v>62</v>
      </c>
      <c r="AE87" s="26">
        <v>7</v>
      </c>
      <c r="AF87" s="7">
        <f t="shared" si="17"/>
        <v>434</v>
      </c>
      <c r="AG87" s="152">
        <v>1</v>
      </c>
      <c r="AH87" s="145">
        <f t="shared" si="22"/>
        <v>124</v>
      </c>
      <c r="AI87" s="139">
        <f t="shared" si="18"/>
        <v>9734</v>
      </c>
      <c r="AJ87" s="118">
        <f t="shared" si="23"/>
        <v>9734</v>
      </c>
      <c r="AM87" t="b">
        <f>D87='15.02.2022 Смета'!D90</f>
        <v>1</v>
      </c>
      <c r="AN87" t="b">
        <f>F87='15.02.2022 Смета'!E90</f>
        <v>1</v>
      </c>
      <c r="AO87" t="b">
        <f>G87='15.02.2022 Смета'!F90</f>
        <v>1</v>
      </c>
      <c r="AP87" t="b">
        <f>H87='15.02.2022 Смета'!G90</f>
        <v>1</v>
      </c>
    </row>
    <row r="88" spans="1:42" ht="16.149999999999999" customHeight="1" x14ac:dyDescent="0.25">
      <c r="A88" s="108">
        <v>72</v>
      </c>
      <c r="B88" s="8" t="s">
        <v>164</v>
      </c>
      <c r="C88" s="21" t="s">
        <v>121</v>
      </c>
      <c r="D88" s="22" t="s">
        <v>250</v>
      </c>
      <c r="E88" s="21" t="s">
        <v>354</v>
      </c>
      <c r="F88" s="35">
        <v>44713</v>
      </c>
      <c r="G88" s="35">
        <v>44716</v>
      </c>
      <c r="H88" s="21" t="s">
        <v>318</v>
      </c>
      <c r="I88" s="38" t="s">
        <v>354</v>
      </c>
      <c r="J88" s="35">
        <v>44713</v>
      </c>
      <c r="K88" s="35">
        <v>44716</v>
      </c>
      <c r="L88" s="10"/>
      <c r="M88" s="10">
        <v>3400</v>
      </c>
      <c r="N88" s="10">
        <f t="shared" si="14"/>
        <v>0</v>
      </c>
      <c r="O88" s="10"/>
      <c r="P88" s="10">
        <v>2900</v>
      </c>
      <c r="Q88" s="10">
        <f t="shared" si="15"/>
        <v>0</v>
      </c>
      <c r="R88" s="10"/>
      <c r="S88" s="10">
        <v>2800</v>
      </c>
      <c r="T88" s="10">
        <f t="shared" si="16"/>
        <v>0</v>
      </c>
      <c r="U88" s="10">
        <v>16</v>
      </c>
      <c r="V88" s="10">
        <v>150</v>
      </c>
      <c r="W88" s="10">
        <f t="shared" si="19"/>
        <v>2400</v>
      </c>
      <c r="X88" s="10">
        <v>16</v>
      </c>
      <c r="Y88" s="10">
        <v>150</v>
      </c>
      <c r="Z88" s="10">
        <f t="shared" si="20"/>
        <v>2400</v>
      </c>
      <c r="AA88" s="10">
        <v>30</v>
      </c>
      <c r="AB88" s="10">
        <v>150</v>
      </c>
      <c r="AC88" s="10">
        <f t="shared" si="21"/>
        <v>4500</v>
      </c>
      <c r="AD88" s="11">
        <v>62</v>
      </c>
      <c r="AE88" s="26">
        <v>7</v>
      </c>
      <c r="AF88" s="7">
        <f t="shared" si="17"/>
        <v>434</v>
      </c>
      <c r="AG88" s="152">
        <v>1</v>
      </c>
      <c r="AH88" s="145">
        <f t="shared" si="22"/>
        <v>124</v>
      </c>
      <c r="AI88" s="139">
        <f t="shared" si="18"/>
        <v>9734</v>
      </c>
      <c r="AJ88" s="118">
        <f t="shared" si="23"/>
        <v>9734</v>
      </c>
      <c r="AM88" t="b">
        <f>D88='15.02.2022 Смета'!D91</f>
        <v>1</v>
      </c>
      <c r="AN88" t="b">
        <f>F88='15.02.2022 Смета'!E91</f>
        <v>1</v>
      </c>
      <c r="AO88" t="b">
        <f>G88='15.02.2022 Смета'!F91</f>
        <v>1</v>
      </c>
      <c r="AP88" t="b">
        <f>H88='15.02.2022 Смета'!G91</f>
        <v>1</v>
      </c>
    </row>
    <row r="89" spans="1:42" ht="16.149999999999999" customHeight="1" x14ac:dyDescent="0.25">
      <c r="A89" s="108">
        <v>73</v>
      </c>
      <c r="B89" s="8" t="s">
        <v>164</v>
      </c>
      <c r="C89" s="21" t="s">
        <v>121</v>
      </c>
      <c r="D89" s="22" t="s">
        <v>251</v>
      </c>
      <c r="E89" s="21" t="s">
        <v>355</v>
      </c>
      <c r="F89" s="35">
        <v>44818</v>
      </c>
      <c r="G89" s="35">
        <v>44821</v>
      </c>
      <c r="H89" s="21" t="s">
        <v>318</v>
      </c>
      <c r="I89" s="38" t="s">
        <v>355</v>
      </c>
      <c r="J89" s="35">
        <v>44818</v>
      </c>
      <c r="K89" s="35">
        <v>44821</v>
      </c>
      <c r="L89" s="10"/>
      <c r="M89" s="10">
        <v>3400</v>
      </c>
      <c r="N89" s="10">
        <f t="shared" si="14"/>
        <v>0</v>
      </c>
      <c r="O89" s="10"/>
      <c r="P89" s="10">
        <v>2900</v>
      </c>
      <c r="Q89" s="10">
        <f t="shared" si="15"/>
        <v>0</v>
      </c>
      <c r="R89" s="10"/>
      <c r="S89" s="10">
        <v>2800</v>
      </c>
      <c r="T89" s="10">
        <f t="shared" si="16"/>
        <v>0</v>
      </c>
      <c r="U89" s="10">
        <v>18</v>
      </c>
      <c r="V89" s="10">
        <v>150</v>
      </c>
      <c r="W89" s="10">
        <f t="shared" si="19"/>
        <v>2700</v>
      </c>
      <c r="X89" s="10">
        <v>18</v>
      </c>
      <c r="Y89" s="10">
        <v>150</v>
      </c>
      <c r="Z89" s="10">
        <f t="shared" si="20"/>
        <v>2700</v>
      </c>
      <c r="AA89" s="10">
        <v>34</v>
      </c>
      <c r="AB89" s="10">
        <v>150</v>
      </c>
      <c r="AC89" s="10">
        <f t="shared" si="21"/>
        <v>5100</v>
      </c>
      <c r="AD89" s="11">
        <v>70</v>
      </c>
      <c r="AE89" s="26">
        <v>7</v>
      </c>
      <c r="AF89" s="7">
        <f t="shared" si="17"/>
        <v>490</v>
      </c>
      <c r="AG89" s="152">
        <v>1</v>
      </c>
      <c r="AH89" s="145">
        <f t="shared" si="22"/>
        <v>140</v>
      </c>
      <c r="AI89" s="139">
        <f t="shared" si="18"/>
        <v>10990</v>
      </c>
      <c r="AJ89" s="118">
        <f t="shared" si="23"/>
        <v>10990</v>
      </c>
      <c r="AM89" t="b">
        <f>D89='15.02.2022 Смета'!D92</f>
        <v>1</v>
      </c>
      <c r="AN89" t="b">
        <f>F89='15.02.2022 Смета'!E92</f>
        <v>1</v>
      </c>
      <c r="AO89" t="b">
        <f>G89='15.02.2022 Смета'!F92</f>
        <v>1</v>
      </c>
      <c r="AP89" t="b">
        <f>H89='15.02.2022 Смета'!G92</f>
        <v>1</v>
      </c>
    </row>
    <row r="90" spans="1:42" ht="15.6" customHeight="1" x14ac:dyDescent="0.25">
      <c r="A90" s="106"/>
      <c r="B90" s="96"/>
      <c r="C90" s="97"/>
      <c r="D90" s="179" t="s">
        <v>844</v>
      </c>
      <c r="E90" s="99"/>
      <c r="F90" s="99"/>
      <c r="G90" s="99"/>
      <c r="H90" s="99"/>
      <c r="I90" s="99"/>
      <c r="J90" s="99"/>
      <c r="K90" s="99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2"/>
      <c r="AE90" s="79"/>
      <c r="AF90" s="79"/>
      <c r="AG90" s="153"/>
      <c r="AH90" s="151"/>
      <c r="AI90" s="151"/>
      <c r="AJ90" s="164"/>
      <c r="AM90" t="b">
        <f>D90='15.02.2022 Смета'!D93</f>
        <v>1</v>
      </c>
      <c r="AN90" t="b">
        <f>F90='15.02.2022 Смета'!E93</f>
        <v>1</v>
      </c>
      <c r="AO90" t="b">
        <f>G90='15.02.2022 Смета'!F93</f>
        <v>1</v>
      </c>
      <c r="AP90" t="b">
        <f>H90='15.02.2022 Смета'!G93</f>
        <v>1</v>
      </c>
    </row>
    <row r="91" spans="1:42" ht="25.5" x14ac:dyDescent="0.25">
      <c r="A91" s="108">
        <v>74</v>
      </c>
      <c r="B91" s="8" t="s">
        <v>272</v>
      </c>
      <c r="C91" s="21" t="s">
        <v>273</v>
      </c>
      <c r="D91" s="22" t="s">
        <v>70</v>
      </c>
      <c r="E91" s="21" t="s">
        <v>493</v>
      </c>
      <c r="F91" s="35">
        <v>44618</v>
      </c>
      <c r="G91" s="35">
        <v>44619</v>
      </c>
      <c r="H91" s="21" t="s">
        <v>298</v>
      </c>
      <c r="I91" s="22" t="s">
        <v>493</v>
      </c>
      <c r="J91" s="35">
        <v>44618</v>
      </c>
      <c r="K91" s="35">
        <v>44619</v>
      </c>
      <c r="L91" s="14"/>
      <c r="M91" s="10">
        <v>3400</v>
      </c>
      <c r="N91" s="10">
        <f t="shared" si="14"/>
        <v>0</v>
      </c>
      <c r="O91" s="14"/>
      <c r="P91" s="10">
        <v>2900</v>
      </c>
      <c r="Q91" s="10">
        <f t="shared" si="15"/>
        <v>0</v>
      </c>
      <c r="R91" s="14"/>
      <c r="S91" s="10">
        <v>2800</v>
      </c>
      <c r="T91" s="10">
        <f t="shared" si="16"/>
        <v>0</v>
      </c>
      <c r="U91" s="10">
        <v>9</v>
      </c>
      <c r="V91" s="10">
        <v>150</v>
      </c>
      <c r="W91" s="10">
        <f t="shared" si="19"/>
        <v>1350</v>
      </c>
      <c r="X91" s="10">
        <v>9</v>
      </c>
      <c r="Y91" s="10">
        <v>150</v>
      </c>
      <c r="Z91" s="10">
        <f t="shared" si="20"/>
        <v>1350</v>
      </c>
      <c r="AA91" s="10">
        <v>15</v>
      </c>
      <c r="AB91" s="10">
        <v>150</v>
      </c>
      <c r="AC91" s="10">
        <f t="shared" si="21"/>
        <v>2250</v>
      </c>
      <c r="AD91" s="10"/>
      <c r="AE91" s="26">
        <v>7</v>
      </c>
      <c r="AF91" s="7">
        <f t="shared" si="17"/>
        <v>0</v>
      </c>
      <c r="AG91" s="152">
        <v>1</v>
      </c>
      <c r="AH91" s="145">
        <f t="shared" si="22"/>
        <v>33</v>
      </c>
      <c r="AI91" s="139">
        <f t="shared" si="18"/>
        <v>4950</v>
      </c>
      <c r="AJ91" s="118">
        <f t="shared" si="23"/>
        <v>4950</v>
      </c>
      <c r="AM91" t="b">
        <f>D91='15.02.2022 Смета'!D94</f>
        <v>1</v>
      </c>
      <c r="AN91" t="b">
        <f>F91='15.02.2022 Смета'!E94</f>
        <v>1</v>
      </c>
      <c r="AO91" t="b">
        <f>G91='15.02.2022 Смета'!F94</f>
        <v>1</v>
      </c>
      <c r="AP91" t="b">
        <f>H91='15.02.2022 Смета'!G94</f>
        <v>1</v>
      </c>
    </row>
    <row r="92" spans="1:42" ht="15.6" customHeight="1" x14ac:dyDescent="0.25">
      <c r="A92" s="106"/>
      <c r="B92" s="96"/>
      <c r="C92" s="97"/>
      <c r="D92" s="179" t="s">
        <v>845</v>
      </c>
      <c r="E92" s="99"/>
      <c r="F92" s="99"/>
      <c r="G92" s="99"/>
      <c r="H92" s="99"/>
      <c r="I92" s="99"/>
      <c r="J92" s="99"/>
      <c r="K92" s="99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2"/>
      <c r="AE92" s="79"/>
      <c r="AF92" s="79"/>
      <c r="AG92" s="153"/>
      <c r="AH92" s="151"/>
      <c r="AI92" s="151"/>
      <c r="AJ92" s="164"/>
      <c r="AM92" t="b">
        <f>D92='15.02.2022 Смета'!D95</f>
        <v>1</v>
      </c>
      <c r="AN92" t="b">
        <f>F92='15.02.2022 Смета'!E95</f>
        <v>1</v>
      </c>
      <c r="AO92" t="b">
        <f>G92='15.02.2022 Смета'!F95</f>
        <v>1</v>
      </c>
      <c r="AP92" t="b">
        <f>H92='15.02.2022 Смета'!G95</f>
        <v>1</v>
      </c>
    </row>
    <row r="93" spans="1:42" ht="27" customHeight="1" x14ac:dyDescent="0.25">
      <c r="A93" s="108">
        <v>75</v>
      </c>
      <c r="B93" s="8" t="s">
        <v>222</v>
      </c>
      <c r="C93" s="21" t="s">
        <v>138</v>
      </c>
      <c r="D93" s="22" t="s">
        <v>190</v>
      </c>
      <c r="E93" s="21" t="s">
        <v>466</v>
      </c>
      <c r="F93" s="35">
        <v>44644</v>
      </c>
      <c r="G93" s="35">
        <v>44647</v>
      </c>
      <c r="H93" s="21" t="s">
        <v>937</v>
      </c>
      <c r="I93" s="22" t="s">
        <v>466</v>
      </c>
      <c r="J93" s="35">
        <v>44644</v>
      </c>
      <c r="K93" s="35">
        <v>44647</v>
      </c>
      <c r="L93" s="10"/>
      <c r="M93" s="10">
        <v>3400</v>
      </c>
      <c r="N93" s="10">
        <f t="shared" si="14"/>
        <v>0</v>
      </c>
      <c r="O93" s="10"/>
      <c r="P93" s="10">
        <v>2900</v>
      </c>
      <c r="Q93" s="10">
        <f t="shared" si="15"/>
        <v>0</v>
      </c>
      <c r="R93" s="10"/>
      <c r="S93" s="10">
        <v>2800</v>
      </c>
      <c r="T93" s="10">
        <f t="shared" si="16"/>
        <v>0</v>
      </c>
      <c r="U93" s="10">
        <v>5</v>
      </c>
      <c r="V93" s="10">
        <v>150</v>
      </c>
      <c r="W93" s="10">
        <f t="shared" si="19"/>
        <v>750</v>
      </c>
      <c r="X93" s="10">
        <v>5</v>
      </c>
      <c r="Y93" s="10">
        <v>150</v>
      </c>
      <c r="Z93" s="10">
        <f t="shared" si="20"/>
        <v>750</v>
      </c>
      <c r="AA93" s="10">
        <v>5</v>
      </c>
      <c r="AB93" s="10">
        <v>150</v>
      </c>
      <c r="AC93" s="10">
        <f t="shared" si="21"/>
        <v>750</v>
      </c>
      <c r="AD93" s="27"/>
      <c r="AE93" s="26">
        <v>7</v>
      </c>
      <c r="AF93" s="7">
        <f t="shared" si="17"/>
        <v>0</v>
      </c>
      <c r="AG93" s="152">
        <v>1</v>
      </c>
      <c r="AH93" s="145">
        <f t="shared" si="22"/>
        <v>15</v>
      </c>
      <c r="AI93" s="139">
        <f t="shared" si="18"/>
        <v>2250</v>
      </c>
      <c r="AJ93" s="118">
        <f t="shared" si="23"/>
        <v>2250</v>
      </c>
      <c r="AM93" t="b">
        <f>D93='15.02.2022 Смета'!D96</f>
        <v>1</v>
      </c>
      <c r="AN93" t="b">
        <f>F93='15.02.2022 Смета'!E96</f>
        <v>1</v>
      </c>
      <c r="AO93" t="b">
        <f>G93='15.02.2022 Смета'!F96</f>
        <v>1</v>
      </c>
      <c r="AP93" t="b">
        <f>H93='15.02.2022 Смета'!G96</f>
        <v>0</v>
      </c>
    </row>
    <row r="94" spans="1:42" ht="27" customHeight="1" x14ac:dyDescent="0.25">
      <c r="A94" s="112">
        <v>76</v>
      </c>
      <c r="B94" s="8" t="s">
        <v>222</v>
      </c>
      <c r="C94" s="21" t="s">
        <v>138</v>
      </c>
      <c r="D94" s="22" t="s">
        <v>25</v>
      </c>
      <c r="E94" s="21" t="s">
        <v>476</v>
      </c>
      <c r="F94" s="35">
        <v>44648</v>
      </c>
      <c r="G94" s="35">
        <v>44651</v>
      </c>
      <c r="H94" s="21" t="s">
        <v>937</v>
      </c>
      <c r="I94" s="22" t="s">
        <v>476</v>
      </c>
      <c r="J94" s="35">
        <v>44648</v>
      </c>
      <c r="K94" s="35">
        <v>44651</v>
      </c>
      <c r="L94" s="10"/>
      <c r="M94" s="10">
        <v>3400</v>
      </c>
      <c r="N94" s="10">
        <f t="shared" si="14"/>
        <v>0</v>
      </c>
      <c r="O94" s="10"/>
      <c r="P94" s="10">
        <v>2900</v>
      </c>
      <c r="Q94" s="10">
        <f t="shared" si="15"/>
        <v>0</v>
      </c>
      <c r="R94" s="10"/>
      <c r="S94" s="10">
        <v>2800</v>
      </c>
      <c r="T94" s="10">
        <f t="shared" si="16"/>
        <v>0</v>
      </c>
      <c r="U94" s="13">
        <v>11</v>
      </c>
      <c r="V94" s="10">
        <v>150</v>
      </c>
      <c r="W94" s="10">
        <f t="shared" si="19"/>
        <v>1650</v>
      </c>
      <c r="X94" s="13">
        <v>11</v>
      </c>
      <c r="Y94" s="10">
        <v>150</v>
      </c>
      <c r="Z94" s="10">
        <f t="shared" si="20"/>
        <v>1650</v>
      </c>
      <c r="AA94" s="13">
        <v>11</v>
      </c>
      <c r="AB94" s="10">
        <v>150</v>
      </c>
      <c r="AC94" s="10">
        <f t="shared" si="21"/>
        <v>1650</v>
      </c>
      <c r="AD94" s="24"/>
      <c r="AE94" s="26">
        <v>7</v>
      </c>
      <c r="AF94" s="7">
        <f t="shared" si="17"/>
        <v>0</v>
      </c>
      <c r="AG94" s="152">
        <v>1</v>
      </c>
      <c r="AH94" s="145">
        <f t="shared" si="22"/>
        <v>33</v>
      </c>
      <c r="AI94" s="139">
        <f t="shared" si="18"/>
        <v>4950</v>
      </c>
      <c r="AJ94" s="118">
        <f t="shared" si="23"/>
        <v>4950</v>
      </c>
      <c r="AM94" t="b">
        <f>D94='15.02.2022 Смета'!D97</f>
        <v>1</v>
      </c>
      <c r="AN94" t="b">
        <f>F94='15.02.2022 Смета'!E97</f>
        <v>1</v>
      </c>
      <c r="AO94" t="b">
        <f>G94='15.02.2022 Смета'!F97</f>
        <v>1</v>
      </c>
      <c r="AP94" t="b">
        <f>H94='15.02.2022 Смета'!G97</f>
        <v>0</v>
      </c>
    </row>
    <row r="95" spans="1:42" ht="27" customHeight="1" x14ac:dyDescent="0.25">
      <c r="A95" s="108">
        <v>77</v>
      </c>
      <c r="B95" s="8" t="s">
        <v>222</v>
      </c>
      <c r="C95" s="21" t="s">
        <v>138</v>
      </c>
      <c r="D95" s="22" t="s">
        <v>26</v>
      </c>
      <c r="E95" s="21" t="s">
        <v>358</v>
      </c>
      <c r="F95" s="35">
        <v>44649</v>
      </c>
      <c r="G95" s="35">
        <v>44651</v>
      </c>
      <c r="H95" s="21" t="s">
        <v>937</v>
      </c>
      <c r="I95" s="38" t="s">
        <v>358</v>
      </c>
      <c r="J95" s="35">
        <v>44649</v>
      </c>
      <c r="K95" s="35">
        <v>44651</v>
      </c>
      <c r="L95" s="10"/>
      <c r="M95" s="10">
        <v>3400</v>
      </c>
      <c r="N95" s="10">
        <f t="shared" si="14"/>
        <v>0</v>
      </c>
      <c r="O95" s="10"/>
      <c r="P95" s="10">
        <v>2900</v>
      </c>
      <c r="Q95" s="10">
        <f t="shared" si="15"/>
        <v>0</v>
      </c>
      <c r="R95" s="10"/>
      <c r="S95" s="10">
        <v>2800</v>
      </c>
      <c r="T95" s="10">
        <f t="shared" si="16"/>
        <v>0</v>
      </c>
      <c r="U95" s="13">
        <v>8</v>
      </c>
      <c r="V95" s="10">
        <v>150</v>
      </c>
      <c r="W95" s="10">
        <f t="shared" si="19"/>
        <v>1200</v>
      </c>
      <c r="X95" s="13">
        <v>4</v>
      </c>
      <c r="Y95" s="10">
        <v>150</v>
      </c>
      <c r="Z95" s="10">
        <f t="shared" si="20"/>
        <v>600</v>
      </c>
      <c r="AA95" s="13">
        <v>4</v>
      </c>
      <c r="AB95" s="10">
        <v>150</v>
      </c>
      <c r="AC95" s="10">
        <f t="shared" si="21"/>
        <v>600</v>
      </c>
      <c r="AD95" s="24"/>
      <c r="AE95" s="26">
        <v>7</v>
      </c>
      <c r="AF95" s="7">
        <f t="shared" si="17"/>
        <v>0</v>
      </c>
      <c r="AG95" s="152">
        <v>1</v>
      </c>
      <c r="AH95" s="145">
        <f t="shared" si="22"/>
        <v>16</v>
      </c>
      <c r="AI95" s="139">
        <f t="shared" si="18"/>
        <v>2400</v>
      </c>
      <c r="AJ95" s="118">
        <f t="shared" si="23"/>
        <v>2400</v>
      </c>
      <c r="AM95" t="b">
        <f>D95='15.02.2022 Смета'!D98</f>
        <v>1</v>
      </c>
      <c r="AN95" t="b">
        <f>F95='15.02.2022 Смета'!E98</f>
        <v>1</v>
      </c>
      <c r="AO95" t="b">
        <f>G95='15.02.2022 Смета'!F98</f>
        <v>1</v>
      </c>
      <c r="AP95" t="b">
        <f>H95='15.02.2022 Смета'!G98</f>
        <v>0</v>
      </c>
    </row>
    <row r="96" spans="1:42" ht="27" customHeight="1" x14ac:dyDescent="0.25">
      <c r="A96" s="112">
        <v>78</v>
      </c>
      <c r="B96" s="8" t="s">
        <v>222</v>
      </c>
      <c r="C96" s="21" t="s">
        <v>138</v>
      </c>
      <c r="D96" s="22" t="s">
        <v>564</v>
      </c>
      <c r="E96" s="21" t="s">
        <v>469</v>
      </c>
      <c r="F96" s="35">
        <v>44651</v>
      </c>
      <c r="G96" s="35">
        <v>44654</v>
      </c>
      <c r="H96" s="21" t="s">
        <v>937</v>
      </c>
      <c r="I96" s="22" t="s">
        <v>469</v>
      </c>
      <c r="J96" s="35">
        <v>44651</v>
      </c>
      <c r="K96" s="35">
        <v>44654</v>
      </c>
      <c r="L96" s="10"/>
      <c r="M96" s="10">
        <v>3400</v>
      </c>
      <c r="N96" s="10">
        <f t="shared" si="14"/>
        <v>0</v>
      </c>
      <c r="O96" s="10"/>
      <c r="P96" s="10">
        <v>2900</v>
      </c>
      <c r="Q96" s="10">
        <f t="shared" si="15"/>
        <v>0</v>
      </c>
      <c r="R96" s="10"/>
      <c r="S96" s="10">
        <v>2800</v>
      </c>
      <c r="T96" s="10">
        <f t="shared" si="16"/>
        <v>0</v>
      </c>
      <c r="U96" s="10">
        <v>4</v>
      </c>
      <c r="V96" s="10">
        <v>150</v>
      </c>
      <c r="W96" s="10">
        <f t="shared" si="19"/>
        <v>600</v>
      </c>
      <c r="X96" s="10">
        <v>4</v>
      </c>
      <c r="Y96" s="10">
        <v>150</v>
      </c>
      <c r="Z96" s="10">
        <f t="shared" si="20"/>
        <v>600</v>
      </c>
      <c r="AA96" s="10">
        <v>4</v>
      </c>
      <c r="AB96" s="10">
        <v>150</v>
      </c>
      <c r="AC96" s="10">
        <f t="shared" si="21"/>
        <v>600</v>
      </c>
      <c r="AD96" s="11"/>
      <c r="AE96" s="26">
        <v>7</v>
      </c>
      <c r="AF96" s="7">
        <f t="shared" si="17"/>
        <v>0</v>
      </c>
      <c r="AG96" s="152">
        <v>1</v>
      </c>
      <c r="AH96" s="145">
        <f t="shared" si="22"/>
        <v>12</v>
      </c>
      <c r="AI96" s="139">
        <f t="shared" si="18"/>
        <v>1800</v>
      </c>
      <c r="AJ96" s="118">
        <f t="shared" si="23"/>
        <v>1800</v>
      </c>
      <c r="AM96" t="b">
        <f>D96='15.02.2022 Смета'!D99</f>
        <v>1</v>
      </c>
      <c r="AN96" t="b">
        <f>F96='15.02.2022 Смета'!E99</f>
        <v>1</v>
      </c>
      <c r="AO96" t="b">
        <f>G96='15.02.2022 Смета'!F99</f>
        <v>1</v>
      </c>
      <c r="AP96" t="b">
        <f>H96='15.02.2022 Смета'!G99</f>
        <v>0</v>
      </c>
    </row>
    <row r="97" spans="1:42" ht="27" customHeight="1" x14ac:dyDescent="0.25">
      <c r="A97" s="108">
        <v>79</v>
      </c>
      <c r="B97" s="8" t="s">
        <v>222</v>
      </c>
      <c r="C97" s="21" t="s">
        <v>138</v>
      </c>
      <c r="D97" s="22" t="s">
        <v>27</v>
      </c>
      <c r="E97" s="21" t="s">
        <v>470</v>
      </c>
      <c r="F97" s="35">
        <v>44657</v>
      </c>
      <c r="G97" s="35">
        <v>44660</v>
      </c>
      <c r="H97" s="21" t="s">
        <v>394</v>
      </c>
      <c r="I97" s="22" t="s">
        <v>470</v>
      </c>
      <c r="J97" s="35">
        <v>44657</v>
      </c>
      <c r="K97" s="35">
        <v>44660</v>
      </c>
      <c r="L97" s="10"/>
      <c r="M97" s="10">
        <v>3400</v>
      </c>
      <c r="N97" s="10">
        <f t="shared" si="14"/>
        <v>0</v>
      </c>
      <c r="O97" s="10"/>
      <c r="P97" s="10">
        <v>2900</v>
      </c>
      <c r="Q97" s="10">
        <f t="shared" si="15"/>
        <v>0</v>
      </c>
      <c r="R97" s="10"/>
      <c r="S97" s="10">
        <v>2800</v>
      </c>
      <c r="T97" s="10">
        <f t="shared" si="16"/>
        <v>0</v>
      </c>
      <c r="U97" s="10">
        <v>6</v>
      </c>
      <c r="V97" s="10">
        <v>150</v>
      </c>
      <c r="W97" s="10">
        <f t="shared" si="19"/>
        <v>900</v>
      </c>
      <c r="X97" s="10">
        <v>3</v>
      </c>
      <c r="Y97" s="10">
        <v>150</v>
      </c>
      <c r="Z97" s="10">
        <f t="shared" si="20"/>
        <v>450</v>
      </c>
      <c r="AA97" s="11">
        <v>3</v>
      </c>
      <c r="AB97" s="10">
        <v>150</v>
      </c>
      <c r="AC97" s="10">
        <f t="shared" si="21"/>
        <v>450</v>
      </c>
      <c r="AD97" s="11"/>
      <c r="AE97" s="26">
        <v>7</v>
      </c>
      <c r="AF97" s="7">
        <f t="shared" si="17"/>
        <v>0</v>
      </c>
      <c r="AG97" s="152">
        <v>1</v>
      </c>
      <c r="AH97" s="139">
        <f t="shared" si="22"/>
        <v>12</v>
      </c>
      <c r="AI97" s="139">
        <f t="shared" si="18"/>
        <v>1800</v>
      </c>
      <c r="AJ97" s="109">
        <f t="shared" si="23"/>
        <v>1800</v>
      </c>
      <c r="AM97" t="b">
        <f>D97='15.02.2022 Смета'!D100</f>
        <v>1</v>
      </c>
      <c r="AN97" t="b">
        <f>F97='15.02.2022 Смета'!E100</f>
        <v>1</v>
      </c>
      <c r="AO97" t="b">
        <f>G97='15.02.2022 Смета'!F100</f>
        <v>1</v>
      </c>
      <c r="AP97" t="b">
        <f>H97='15.02.2022 Смета'!G100</f>
        <v>0</v>
      </c>
    </row>
    <row r="98" spans="1:42" ht="27" customHeight="1" x14ac:dyDescent="0.25">
      <c r="A98" s="112">
        <v>80</v>
      </c>
      <c r="B98" s="8" t="s">
        <v>222</v>
      </c>
      <c r="C98" s="21" t="s">
        <v>138</v>
      </c>
      <c r="D98" s="22" t="s">
        <v>28</v>
      </c>
      <c r="E98" s="21" t="s">
        <v>358</v>
      </c>
      <c r="F98" s="35">
        <v>44657</v>
      </c>
      <c r="G98" s="35">
        <v>44660</v>
      </c>
      <c r="H98" s="21" t="s">
        <v>394</v>
      </c>
      <c r="I98" s="22" t="s">
        <v>358</v>
      </c>
      <c r="J98" s="35">
        <v>44657</v>
      </c>
      <c r="K98" s="35">
        <v>44660</v>
      </c>
      <c r="L98" s="10"/>
      <c r="M98" s="10">
        <v>3400</v>
      </c>
      <c r="N98" s="10">
        <f t="shared" si="14"/>
        <v>0</v>
      </c>
      <c r="O98" s="10"/>
      <c r="P98" s="10">
        <v>2900</v>
      </c>
      <c r="Q98" s="10">
        <f t="shared" si="15"/>
        <v>0</v>
      </c>
      <c r="R98" s="10"/>
      <c r="S98" s="10">
        <v>2800</v>
      </c>
      <c r="T98" s="10">
        <f t="shared" si="16"/>
        <v>0</v>
      </c>
      <c r="U98" s="10">
        <v>10</v>
      </c>
      <c r="V98" s="10">
        <v>150</v>
      </c>
      <c r="W98" s="10">
        <f t="shared" si="19"/>
        <v>1500</v>
      </c>
      <c r="X98" s="10">
        <v>5</v>
      </c>
      <c r="Y98" s="10">
        <v>150</v>
      </c>
      <c r="Z98" s="10">
        <f t="shared" si="20"/>
        <v>750</v>
      </c>
      <c r="AA98" s="11">
        <v>5</v>
      </c>
      <c r="AB98" s="10">
        <v>150</v>
      </c>
      <c r="AC98" s="10">
        <f t="shared" si="21"/>
        <v>750</v>
      </c>
      <c r="AD98" s="11"/>
      <c r="AE98" s="26">
        <v>7</v>
      </c>
      <c r="AF98" s="7">
        <f t="shared" si="17"/>
        <v>0</v>
      </c>
      <c r="AG98" s="152">
        <v>1</v>
      </c>
      <c r="AH98" s="139">
        <f t="shared" si="22"/>
        <v>20</v>
      </c>
      <c r="AI98" s="139">
        <f t="shared" si="18"/>
        <v>3000</v>
      </c>
      <c r="AJ98" s="109">
        <f t="shared" si="23"/>
        <v>3000</v>
      </c>
      <c r="AM98" t="b">
        <f>D98='15.02.2022 Смета'!D101</f>
        <v>1</v>
      </c>
      <c r="AN98" t="b">
        <f>F98='15.02.2022 Смета'!E101</f>
        <v>1</v>
      </c>
      <c r="AO98" t="b">
        <f>G98='15.02.2022 Смета'!F101</f>
        <v>1</v>
      </c>
      <c r="AP98" t="b">
        <f>H98='15.02.2022 Смета'!G101</f>
        <v>0</v>
      </c>
    </row>
    <row r="99" spans="1:42" ht="27" customHeight="1" x14ac:dyDescent="0.25">
      <c r="A99" s="108">
        <v>81</v>
      </c>
      <c r="B99" s="8" t="s">
        <v>222</v>
      </c>
      <c r="C99" s="21" t="s">
        <v>138</v>
      </c>
      <c r="D99" s="22" t="s">
        <v>29</v>
      </c>
      <c r="E99" s="21" t="s">
        <v>470</v>
      </c>
      <c r="F99" s="35">
        <v>44665</v>
      </c>
      <c r="G99" s="35">
        <v>44668</v>
      </c>
      <c r="H99" s="21" t="s">
        <v>361</v>
      </c>
      <c r="I99" s="22" t="s">
        <v>445</v>
      </c>
      <c r="J99" s="35">
        <v>44665</v>
      </c>
      <c r="K99" s="35">
        <v>44668</v>
      </c>
      <c r="L99" s="10"/>
      <c r="M99" s="10">
        <v>3400</v>
      </c>
      <c r="N99" s="10">
        <f t="shared" si="14"/>
        <v>0</v>
      </c>
      <c r="O99" s="10"/>
      <c r="P99" s="10">
        <v>2900</v>
      </c>
      <c r="Q99" s="10">
        <f t="shared" si="15"/>
        <v>0</v>
      </c>
      <c r="R99" s="10"/>
      <c r="S99" s="10">
        <v>2800</v>
      </c>
      <c r="T99" s="10">
        <f t="shared" si="16"/>
        <v>0</v>
      </c>
      <c r="U99" s="10">
        <v>20</v>
      </c>
      <c r="V99" s="10">
        <v>150</v>
      </c>
      <c r="W99" s="10">
        <f t="shared" si="19"/>
        <v>3000</v>
      </c>
      <c r="X99" s="10">
        <v>16</v>
      </c>
      <c r="Y99" s="10">
        <v>150</v>
      </c>
      <c r="Z99" s="10">
        <f t="shared" si="20"/>
        <v>2400</v>
      </c>
      <c r="AA99" s="11">
        <v>16</v>
      </c>
      <c r="AB99" s="10">
        <v>150</v>
      </c>
      <c r="AC99" s="10">
        <f t="shared" si="21"/>
        <v>2400</v>
      </c>
      <c r="AD99" s="11">
        <v>64</v>
      </c>
      <c r="AE99" s="26">
        <v>7</v>
      </c>
      <c r="AF99" s="7">
        <f t="shared" si="17"/>
        <v>448</v>
      </c>
      <c r="AG99" s="152">
        <v>1</v>
      </c>
      <c r="AH99" s="139">
        <f t="shared" si="22"/>
        <v>116</v>
      </c>
      <c r="AI99" s="139">
        <f t="shared" si="18"/>
        <v>8248</v>
      </c>
      <c r="AJ99" s="109">
        <f t="shared" si="23"/>
        <v>8248</v>
      </c>
      <c r="AM99" t="b">
        <f>D99='15.02.2022 Смета'!D102</f>
        <v>1</v>
      </c>
      <c r="AN99" t="b">
        <f>F99='15.02.2022 Смета'!E102</f>
        <v>1</v>
      </c>
      <c r="AO99" t="b">
        <f>G99='15.02.2022 Смета'!F102</f>
        <v>1</v>
      </c>
      <c r="AP99" t="b">
        <f>H99='15.02.2022 Смета'!G102</f>
        <v>1</v>
      </c>
    </row>
    <row r="100" spans="1:42" ht="16.149999999999999" customHeight="1" x14ac:dyDescent="0.25">
      <c r="A100" s="112">
        <v>82</v>
      </c>
      <c r="B100" s="8" t="s">
        <v>222</v>
      </c>
      <c r="C100" s="21" t="s">
        <v>138</v>
      </c>
      <c r="D100" s="22" t="s">
        <v>30</v>
      </c>
      <c r="E100" s="21" t="s">
        <v>358</v>
      </c>
      <c r="F100" s="35">
        <v>44665</v>
      </c>
      <c r="G100" s="35">
        <v>44668</v>
      </c>
      <c r="H100" s="21" t="s">
        <v>361</v>
      </c>
      <c r="I100" s="38" t="s">
        <v>358</v>
      </c>
      <c r="J100" s="35">
        <v>44665</v>
      </c>
      <c r="K100" s="35">
        <v>44668</v>
      </c>
      <c r="L100" s="10"/>
      <c r="M100" s="10">
        <v>3400</v>
      </c>
      <c r="N100" s="10">
        <f t="shared" si="14"/>
        <v>0</v>
      </c>
      <c r="O100" s="10"/>
      <c r="P100" s="10">
        <v>2900</v>
      </c>
      <c r="Q100" s="10">
        <f t="shared" si="15"/>
        <v>0</v>
      </c>
      <c r="R100" s="10"/>
      <c r="S100" s="10">
        <v>2800</v>
      </c>
      <c r="T100" s="10">
        <f t="shared" si="16"/>
        <v>0</v>
      </c>
      <c r="U100" s="10">
        <v>21</v>
      </c>
      <c r="V100" s="10">
        <v>150</v>
      </c>
      <c r="W100" s="10">
        <f t="shared" si="19"/>
        <v>3150</v>
      </c>
      <c r="X100" s="10">
        <v>18</v>
      </c>
      <c r="Y100" s="10">
        <v>150</v>
      </c>
      <c r="Z100" s="10">
        <f t="shared" si="20"/>
        <v>2700</v>
      </c>
      <c r="AA100" s="11">
        <v>18</v>
      </c>
      <c r="AB100" s="10">
        <v>150</v>
      </c>
      <c r="AC100" s="10">
        <f t="shared" si="21"/>
        <v>2700</v>
      </c>
      <c r="AD100" s="11">
        <v>72</v>
      </c>
      <c r="AE100" s="26">
        <v>7</v>
      </c>
      <c r="AF100" s="7">
        <f t="shared" si="17"/>
        <v>504</v>
      </c>
      <c r="AG100" s="152">
        <v>1</v>
      </c>
      <c r="AH100" s="139">
        <f t="shared" si="22"/>
        <v>129</v>
      </c>
      <c r="AI100" s="139">
        <f t="shared" si="18"/>
        <v>9054</v>
      </c>
      <c r="AJ100" s="109">
        <f t="shared" si="23"/>
        <v>9054</v>
      </c>
      <c r="AM100" t="b">
        <f>D100='15.02.2022 Смета'!D103</f>
        <v>1</v>
      </c>
      <c r="AN100" t="b">
        <f>F100='15.02.2022 Смета'!E103</f>
        <v>1</v>
      </c>
      <c r="AO100" t="b">
        <f>G100='15.02.2022 Смета'!F103</f>
        <v>1</v>
      </c>
      <c r="AP100" t="b">
        <f>H100='15.02.2022 Смета'!G103</f>
        <v>1</v>
      </c>
    </row>
    <row r="101" spans="1:42" ht="39.6" customHeight="1" x14ac:dyDescent="0.25">
      <c r="A101" s="108">
        <v>83</v>
      </c>
      <c r="B101" s="8" t="s">
        <v>222</v>
      </c>
      <c r="C101" s="21" t="s">
        <v>138</v>
      </c>
      <c r="D101" s="22" t="s">
        <v>270</v>
      </c>
      <c r="E101" s="21" t="s">
        <v>704</v>
      </c>
      <c r="F101" s="35">
        <v>44677</v>
      </c>
      <c r="G101" s="35">
        <v>44680</v>
      </c>
      <c r="H101" s="21" t="s">
        <v>937</v>
      </c>
      <c r="I101" s="22" t="s">
        <v>704</v>
      </c>
      <c r="J101" s="35">
        <v>44677</v>
      </c>
      <c r="K101" s="35">
        <v>44680</v>
      </c>
      <c r="L101" s="10"/>
      <c r="M101" s="10">
        <v>3400</v>
      </c>
      <c r="N101" s="10">
        <f t="shared" si="14"/>
        <v>0</v>
      </c>
      <c r="O101" s="10"/>
      <c r="P101" s="10">
        <v>2900</v>
      </c>
      <c r="Q101" s="10">
        <f t="shared" si="15"/>
        <v>0</v>
      </c>
      <c r="R101" s="10"/>
      <c r="S101" s="10">
        <v>2800</v>
      </c>
      <c r="T101" s="10">
        <f t="shared" si="16"/>
        <v>0</v>
      </c>
      <c r="U101" s="10">
        <v>14</v>
      </c>
      <c r="V101" s="10">
        <v>150</v>
      </c>
      <c r="W101" s="10">
        <f t="shared" si="19"/>
        <v>2100</v>
      </c>
      <c r="X101" s="10">
        <v>14</v>
      </c>
      <c r="Y101" s="10">
        <v>150</v>
      </c>
      <c r="Z101" s="10">
        <f t="shared" si="20"/>
        <v>2100</v>
      </c>
      <c r="AA101" s="11">
        <v>14</v>
      </c>
      <c r="AB101" s="10">
        <v>150</v>
      </c>
      <c r="AC101" s="10">
        <f t="shared" si="21"/>
        <v>2100</v>
      </c>
      <c r="AD101" s="11">
        <v>56</v>
      </c>
      <c r="AE101" s="26">
        <v>7</v>
      </c>
      <c r="AF101" s="7">
        <f t="shared" si="17"/>
        <v>392</v>
      </c>
      <c r="AG101" s="152">
        <v>1</v>
      </c>
      <c r="AH101" s="139">
        <f t="shared" si="22"/>
        <v>98</v>
      </c>
      <c r="AI101" s="139">
        <f t="shared" si="18"/>
        <v>6692</v>
      </c>
      <c r="AJ101" s="109">
        <f t="shared" si="23"/>
        <v>6692</v>
      </c>
      <c r="AM101" t="b">
        <f>D101='15.02.2022 Смета'!D104</f>
        <v>1</v>
      </c>
      <c r="AN101" t="b">
        <f>F101='15.02.2022 Смета'!E104</f>
        <v>1</v>
      </c>
      <c r="AO101" t="b">
        <f>G101='15.02.2022 Смета'!F104</f>
        <v>1</v>
      </c>
      <c r="AP101" t="b">
        <f>H101='15.02.2022 Смета'!G104</f>
        <v>1</v>
      </c>
    </row>
    <row r="102" spans="1:42" ht="27" customHeight="1" x14ac:dyDescent="0.25">
      <c r="A102" s="112">
        <v>84</v>
      </c>
      <c r="B102" s="8" t="s">
        <v>222</v>
      </c>
      <c r="C102" s="21" t="s">
        <v>138</v>
      </c>
      <c r="D102" s="22" t="s">
        <v>528</v>
      </c>
      <c r="E102" s="21" t="s">
        <v>340</v>
      </c>
      <c r="F102" s="35">
        <v>44711</v>
      </c>
      <c r="G102" s="35">
        <v>44714</v>
      </c>
      <c r="H102" s="21" t="s">
        <v>394</v>
      </c>
      <c r="I102" s="38" t="s">
        <v>340</v>
      </c>
      <c r="J102" s="35">
        <v>44711</v>
      </c>
      <c r="K102" s="35">
        <v>44714</v>
      </c>
      <c r="L102" s="28"/>
      <c r="M102" s="10">
        <v>3400</v>
      </c>
      <c r="N102" s="10">
        <f t="shared" si="14"/>
        <v>0</v>
      </c>
      <c r="O102" s="28"/>
      <c r="P102" s="10">
        <v>2900</v>
      </c>
      <c r="Q102" s="10">
        <f t="shared" si="15"/>
        <v>0</v>
      </c>
      <c r="R102" s="28"/>
      <c r="S102" s="10">
        <v>2800</v>
      </c>
      <c r="T102" s="10">
        <f t="shared" si="16"/>
        <v>0</v>
      </c>
      <c r="U102" s="29">
        <v>10</v>
      </c>
      <c r="V102" s="10">
        <v>150</v>
      </c>
      <c r="W102" s="10">
        <f t="shared" si="19"/>
        <v>1500</v>
      </c>
      <c r="X102" s="29">
        <v>5</v>
      </c>
      <c r="Y102" s="10">
        <v>150</v>
      </c>
      <c r="Z102" s="10">
        <f t="shared" si="20"/>
        <v>750</v>
      </c>
      <c r="AA102" s="29">
        <v>5</v>
      </c>
      <c r="AB102" s="10">
        <v>150</v>
      </c>
      <c r="AC102" s="10">
        <f t="shared" si="21"/>
        <v>750</v>
      </c>
      <c r="AD102" s="29">
        <v>20</v>
      </c>
      <c r="AE102" s="26">
        <v>7</v>
      </c>
      <c r="AF102" s="7">
        <f t="shared" si="17"/>
        <v>140</v>
      </c>
      <c r="AG102" s="152">
        <v>1</v>
      </c>
      <c r="AH102" s="139">
        <f t="shared" si="22"/>
        <v>40</v>
      </c>
      <c r="AI102" s="139">
        <f t="shared" si="18"/>
        <v>3140</v>
      </c>
      <c r="AJ102" s="109">
        <f t="shared" si="23"/>
        <v>3140</v>
      </c>
      <c r="AM102" t="b">
        <f>D102='15.02.2022 Смета'!D105</f>
        <v>1</v>
      </c>
      <c r="AN102" t="b">
        <f>F102='15.02.2022 Смета'!E105</f>
        <v>1</v>
      </c>
      <c r="AO102" t="b">
        <f>G102='15.02.2022 Смета'!F105</f>
        <v>1</v>
      </c>
      <c r="AP102" t="b">
        <f>H102='15.02.2022 Смета'!G105</f>
        <v>0</v>
      </c>
    </row>
    <row r="103" spans="1:42" ht="27" customHeight="1" x14ac:dyDescent="0.25">
      <c r="A103" s="108">
        <v>85</v>
      </c>
      <c r="B103" s="21" t="s">
        <v>222</v>
      </c>
      <c r="C103" s="21" t="s">
        <v>138</v>
      </c>
      <c r="D103" s="22" t="s">
        <v>32</v>
      </c>
      <c r="E103" s="21" t="s">
        <v>340</v>
      </c>
      <c r="F103" s="35">
        <v>44720</v>
      </c>
      <c r="G103" s="35">
        <v>44723</v>
      </c>
      <c r="H103" s="21" t="s">
        <v>937</v>
      </c>
      <c r="I103" s="38" t="s">
        <v>340</v>
      </c>
      <c r="J103" s="35">
        <v>44720</v>
      </c>
      <c r="K103" s="35">
        <v>44723</v>
      </c>
      <c r="L103" s="11"/>
      <c r="M103" s="10">
        <v>3400</v>
      </c>
      <c r="N103" s="10">
        <f t="shared" si="14"/>
        <v>0</v>
      </c>
      <c r="O103" s="10"/>
      <c r="P103" s="10">
        <v>2900</v>
      </c>
      <c r="Q103" s="10">
        <f t="shared" si="15"/>
        <v>0</v>
      </c>
      <c r="R103" s="10"/>
      <c r="S103" s="10">
        <v>2800</v>
      </c>
      <c r="T103" s="10">
        <f t="shared" si="16"/>
        <v>0</v>
      </c>
      <c r="U103" s="10">
        <v>20</v>
      </c>
      <c r="V103" s="10">
        <v>150</v>
      </c>
      <c r="W103" s="10">
        <f t="shared" si="19"/>
        <v>3000</v>
      </c>
      <c r="X103" s="10">
        <v>15</v>
      </c>
      <c r="Y103" s="10">
        <v>150</v>
      </c>
      <c r="Z103" s="10">
        <f t="shared" si="20"/>
        <v>2250</v>
      </c>
      <c r="AA103" s="10">
        <v>15</v>
      </c>
      <c r="AB103" s="10">
        <v>150</v>
      </c>
      <c r="AC103" s="10">
        <f t="shared" si="21"/>
        <v>2250</v>
      </c>
      <c r="AD103" s="11">
        <v>60</v>
      </c>
      <c r="AE103" s="26">
        <v>7</v>
      </c>
      <c r="AF103" s="7">
        <f t="shared" si="17"/>
        <v>420</v>
      </c>
      <c r="AG103" s="152">
        <v>1</v>
      </c>
      <c r="AH103" s="139">
        <f t="shared" si="22"/>
        <v>110</v>
      </c>
      <c r="AI103" s="139">
        <f t="shared" si="18"/>
        <v>7920</v>
      </c>
      <c r="AJ103" s="109">
        <f t="shared" si="23"/>
        <v>7920</v>
      </c>
      <c r="AM103" t="b">
        <f>D103='15.02.2022 Смета'!D106</f>
        <v>1</v>
      </c>
      <c r="AN103" t="b">
        <f>F103='15.02.2022 Смета'!E106</f>
        <v>1</v>
      </c>
      <c r="AO103" t="b">
        <f>G103='15.02.2022 Смета'!F106</f>
        <v>1</v>
      </c>
      <c r="AP103" t="b">
        <f>H103='15.02.2022 Смета'!G106</f>
        <v>0</v>
      </c>
    </row>
    <row r="104" spans="1:42" ht="27" customHeight="1" x14ac:dyDescent="0.25">
      <c r="A104" s="112">
        <v>86</v>
      </c>
      <c r="B104" s="8" t="s">
        <v>172</v>
      </c>
      <c r="C104" s="47" t="s">
        <v>138</v>
      </c>
      <c r="D104" s="22" t="s">
        <v>31</v>
      </c>
      <c r="E104" s="21" t="s">
        <v>965</v>
      </c>
      <c r="F104" s="35">
        <v>44720</v>
      </c>
      <c r="G104" s="35">
        <v>44723</v>
      </c>
      <c r="H104" s="21" t="s">
        <v>937</v>
      </c>
      <c r="I104" s="51" t="s">
        <v>705</v>
      </c>
      <c r="J104" s="52">
        <v>44720</v>
      </c>
      <c r="K104" s="52">
        <v>44723</v>
      </c>
      <c r="L104" s="49"/>
      <c r="M104" s="49">
        <v>3400</v>
      </c>
      <c r="N104" s="49">
        <f t="shared" si="14"/>
        <v>0</v>
      </c>
      <c r="O104" s="49"/>
      <c r="P104" s="49">
        <v>2900</v>
      </c>
      <c r="Q104" s="49">
        <f t="shared" si="15"/>
        <v>0</v>
      </c>
      <c r="R104" s="49"/>
      <c r="S104" s="49">
        <v>2800</v>
      </c>
      <c r="T104" s="49">
        <f t="shared" si="16"/>
        <v>0</v>
      </c>
      <c r="U104" s="49">
        <v>42</v>
      </c>
      <c r="V104" s="49">
        <v>150</v>
      </c>
      <c r="W104" s="49">
        <f t="shared" si="19"/>
        <v>6300</v>
      </c>
      <c r="X104" s="49">
        <v>42</v>
      </c>
      <c r="Y104" s="49">
        <v>150</v>
      </c>
      <c r="Z104" s="49">
        <f t="shared" si="20"/>
        <v>6300</v>
      </c>
      <c r="AA104" s="49">
        <v>42</v>
      </c>
      <c r="AB104" s="49">
        <v>150</v>
      </c>
      <c r="AC104" s="49">
        <f t="shared" si="21"/>
        <v>6300</v>
      </c>
      <c r="AD104" s="50">
        <v>190</v>
      </c>
      <c r="AE104" s="54">
        <v>7</v>
      </c>
      <c r="AF104" s="55">
        <f t="shared" si="17"/>
        <v>1330</v>
      </c>
      <c r="AG104" s="152">
        <v>1</v>
      </c>
      <c r="AH104" s="154">
        <f t="shared" si="22"/>
        <v>316</v>
      </c>
      <c r="AI104" s="139">
        <f t="shared" si="18"/>
        <v>20230</v>
      </c>
      <c r="AJ104" s="165">
        <f t="shared" si="23"/>
        <v>20230</v>
      </c>
      <c r="AM104" t="b">
        <f>D104='15.02.2022 Смета'!D107</f>
        <v>1</v>
      </c>
      <c r="AN104" t="b">
        <f>F104='15.02.2022 Смета'!E107</f>
        <v>1</v>
      </c>
      <c r="AO104" t="b">
        <f>G104='15.02.2022 Смета'!F107</f>
        <v>1</v>
      </c>
      <c r="AP104" t="b">
        <f>H104='15.02.2022 Смета'!G107</f>
        <v>1</v>
      </c>
    </row>
    <row r="105" spans="1:42" ht="16.149999999999999" customHeight="1" x14ac:dyDescent="0.25">
      <c r="A105" s="108">
        <v>87</v>
      </c>
      <c r="B105" s="8" t="s">
        <v>222</v>
      </c>
      <c r="C105" s="21" t="s">
        <v>138</v>
      </c>
      <c r="D105" s="22" t="s">
        <v>33</v>
      </c>
      <c r="E105" s="21" t="s">
        <v>358</v>
      </c>
      <c r="F105" s="35">
        <v>44727</v>
      </c>
      <c r="G105" s="35">
        <v>44730</v>
      </c>
      <c r="H105" s="21" t="s">
        <v>361</v>
      </c>
      <c r="I105" s="22" t="s">
        <v>358</v>
      </c>
      <c r="J105" s="35">
        <v>44727</v>
      </c>
      <c r="K105" s="35">
        <v>44730</v>
      </c>
      <c r="L105" s="10"/>
      <c r="M105" s="10">
        <v>3400</v>
      </c>
      <c r="N105" s="10">
        <f t="shared" si="14"/>
        <v>0</v>
      </c>
      <c r="O105" s="10"/>
      <c r="P105" s="10">
        <v>2900</v>
      </c>
      <c r="Q105" s="10">
        <f t="shared" si="15"/>
        <v>0</v>
      </c>
      <c r="R105" s="10"/>
      <c r="S105" s="10">
        <v>2800</v>
      </c>
      <c r="T105" s="10">
        <f t="shared" si="16"/>
        <v>0</v>
      </c>
      <c r="U105" s="10">
        <v>21</v>
      </c>
      <c r="V105" s="10">
        <v>150</v>
      </c>
      <c r="W105" s="10">
        <f t="shared" si="19"/>
        <v>3150</v>
      </c>
      <c r="X105" s="10">
        <v>18</v>
      </c>
      <c r="Y105" s="10">
        <v>150</v>
      </c>
      <c r="Z105" s="10">
        <f t="shared" si="20"/>
        <v>2700</v>
      </c>
      <c r="AA105" s="11">
        <v>18</v>
      </c>
      <c r="AB105" s="10">
        <v>150</v>
      </c>
      <c r="AC105" s="10">
        <f t="shared" si="21"/>
        <v>2700</v>
      </c>
      <c r="AD105" s="11">
        <v>72</v>
      </c>
      <c r="AE105" s="26">
        <v>7</v>
      </c>
      <c r="AF105" s="7">
        <f t="shared" si="17"/>
        <v>504</v>
      </c>
      <c r="AG105" s="152">
        <v>1</v>
      </c>
      <c r="AH105" s="145">
        <f t="shared" si="22"/>
        <v>129</v>
      </c>
      <c r="AI105" s="139">
        <f t="shared" si="18"/>
        <v>9054</v>
      </c>
      <c r="AJ105" s="118">
        <f t="shared" si="23"/>
        <v>9054</v>
      </c>
      <c r="AM105" t="b">
        <f>D105='15.02.2022 Смета'!D108</f>
        <v>1</v>
      </c>
      <c r="AN105" t="b">
        <f>F105='15.02.2022 Смета'!E108</f>
        <v>1</v>
      </c>
      <c r="AO105" t="b">
        <f>G105='15.02.2022 Смета'!F108</f>
        <v>1</v>
      </c>
      <c r="AP105" t="b">
        <f>H105='15.02.2022 Смета'!G108</f>
        <v>0</v>
      </c>
    </row>
    <row r="106" spans="1:42" ht="40.15" customHeight="1" x14ac:dyDescent="0.25">
      <c r="A106" s="112">
        <v>88</v>
      </c>
      <c r="B106" s="8" t="s">
        <v>222</v>
      </c>
      <c r="C106" s="21" t="s">
        <v>138</v>
      </c>
      <c r="D106" s="22" t="s">
        <v>44</v>
      </c>
      <c r="E106" s="21" t="s">
        <v>706</v>
      </c>
      <c r="F106" s="35">
        <v>44819</v>
      </c>
      <c r="G106" s="35">
        <v>44822</v>
      </c>
      <c r="H106" s="21" t="s">
        <v>1004</v>
      </c>
      <c r="I106" s="22" t="s">
        <v>706</v>
      </c>
      <c r="J106" s="35">
        <v>44819</v>
      </c>
      <c r="K106" s="35">
        <v>44822</v>
      </c>
      <c r="L106" s="14"/>
      <c r="M106" s="10">
        <v>3400</v>
      </c>
      <c r="N106" s="10">
        <f t="shared" si="14"/>
        <v>0</v>
      </c>
      <c r="O106" s="14"/>
      <c r="P106" s="10">
        <v>2900</v>
      </c>
      <c r="Q106" s="10">
        <f t="shared" si="15"/>
        <v>0</v>
      </c>
      <c r="R106" s="14"/>
      <c r="S106" s="10">
        <v>2800</v>
      </c>
      <c r="T106" s="10">
        <f t="shared" si="16"/>
        <v>0</v>
      </c>
      <c r="U106" s="10">
        <v>32</v>
      </c>
      <c r="V106" s="10">
        <v>150</v>
      </c>
      <c r="W106" s="10">
        <f t="shared" si="19"/>
        <v>4800</v>
      </c>
      <c r="X106" s="10">
        <v>24</v>
      </c>
      <c r="Y106" s="10">
        <v>150</v>
      </c>
      <c r="Z106" s="10">
        <f t="shared" si="20"/>
        <v>3600</v>
      </c>
      <c r="AA106" s="10">
        <v>24</v>
      </c>
      <c r="AB106" s="10">
        <v>150</v>
      </c>
      <c r="AC106" s="10">
        <f t="shared" si="21"/>
        <v>3600</v>
      </c>
      <c r="AD106" s="11">
        <v>96</v>
      </c>
      <c r="AE106" s="26">
        <v>7</v>
      </c>
      <c r="AF106" s="7">
        <f t="shared" si="17"/>
        <v>672</v>
      </c>
      <c r="AG106" s="152">
        <v>1</v>
      </c>
      <c r="AH106" s="145">
        <f t="shared" si="22"/>
        <v>176</v>
      </c>
      <c r="AI106" s="139">
        <f t="shared" si="18"/>
        <v>12672</v>
      </c>
      <c r="AJ106" s="118">
        <f t="shared" si="23"/>
        <v>12672</v>
      </c>
      <c r="AM106" t="b">
        <f>D106='15.02.2022 Смета'!D109</f>
        <v>1</v>
      </c>
      <c r="AN106" t="b">
        <f>F106='15.02.2022 Смета'!E109</f>
        <v>1</v>
      </c>
      <c r="AO106" t="b">
        <f>G106='15.02.2022 Смета'!F109</f>
        <v>1</v>
      </c>
      <c r="AP106" t="b">
        <f>H106='15.02.2022 Смета'!G109</f>
        <v>0</v>
      </c>
    </row>
    <row r="107" spans="1:42" ht="41.65" customHeight="1" x14ac:dyDescent="0.25">
      <c r="A107" s="108">
        <v>89</v>
      </c>
      <c r="B107" s="8" t="s">
        <v>222</v>
      </c>
      <c r="C107" s="21" t="s">
        <v>138</v>
      </c>
      <c r="D107" s="22" t="s">
        <v>34</v>
      </c>
      <c r="E107" s="21" t="s">
        <v>706</v>
      </c>
      <c r="F107" s="35">
        <v>44826</v>
      </c>
      <c r="G107" s="35">
        <v>44829</v>
      </c>
      <c r="H107" s="21" t="s">
        <v>1004</v>
      </c>
      <c r="I107" s="22" t="s">
        <v>706</v>
      </c>
      <c r="J107" s="35">
        <v>44826</v>
      </c>
      <c r="K107" s="35">
        <v>44829</v>
      </c>
      <c r="L107" s="10">
        <v>8</v>
      </c>
      <c r="M107" s="10">
        <v>3400</v>
      </c>
      <c r="N107" s="10">
        <f t="shared" si="14"/>
        <v>27200</v>
      </c>
      <c r="O107" s="10"/>
      <c r="P107" s="10">
        <v>2900</v>
      </c>
      <c r="Q107" s="10">
        <f t="shared" si="15"/>
        <v>0</v>
      </c>
      <c r="R107" s="10"/>
      <c r="S107" s="10">
        <v>2800</v>
      </c>
      <c r="T107" s="10">
        <f t="shared" si="16"/>
        <v>0</v>
      </c>
      <c r="U107" s="10">
        <v>32</v>
      </c>
      <c r="V107" s="10">
        <v>150</v>
      </c>
      <c r="W107" s="10">
        <f t="shared" si="19"/>
        <v>4800</v>
      </c>
      <c r="X107" s="10">
        <v>24</v>
      </c>
      <c r="Y107" s="10">
        <v>150</v>
      </c>
      <c r="Z107" s="10">
        <f t="shared" si="20"/>
        <v>3600</v>
      </c>
      <c r="AA107" s="10">
        <v>24</v>
      </c>
      <c r="AB107" s="10">
        <v>150</v>
      </c>
      <c r="AC107" s="10">
        <f t="shared" si="21"/>
        <v>3600</v>
      </c>
      <c r="AD107" s="11">
        <v>96</v>
      </c>
      <c r="AE107" s="26">
        <v>7</v>
      </c>
      <c r="AF107" s="7">
        <f t="shared" si="17"/>
        <v>672</v>
      </c>
      <c r="AG107" s="152">
        <v>1</v>
      </c>
      <c r="AH107" s="145">
        <f t="shared" si="22"/>
        <v>184</v>
      </c>
      <c r="AI107" s="139">
        <f t="shared" si="18"/>
        <v>39872</v>
      </c>
      <c r="AJ107" s="118">
        <f t="shared" si="23"/>
        <v>39872</v>
      </c>
      <c r="AM107" t="b">
        <f>D107='15.02.2022 Смета'!D110</f>
        <v>1</v>
      </c>
      <c r="AN107" t="b">
        <f>F107='15.02.2022 Смета'!E110</f>
        <v>1</v>
      </c>
      <c r="AO107" t="b">
        <f>G107='15.02.2022 Смета'!F110</f>
        <v>1</v>
      </c>
      <c r="AP107" t="b">
        <f>H107='15.02.2022 Смета'!G110</f>
        <v>0</v>
      </c>
    </row>
    <row r="108" spans="1:42" ht="16.149999999999999" customHeight="1" x14ac:dyDescent="0.25">
      <c r="A108" s="106"/>
      <c r="B108" s="96"/>
      <c r="C108" s="97"/>
      <c r="D108" s="179" t="s">
        <v>846</v>
      </c>
      <c r="E108" s="99"/>
      <c r="F108" s="99"/>
      <c r="G108" s="99"/>
      <c r="H108" s="99"/>
      <c r="I108" s="99"/>
      <c r="J108" s="99"/>
      <c r="K108" s="99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2"/>
      <c r="AE108" s="79"/>
      <c r="AF108" s="79"/>
      <c r="AG108" s="153"/>
      <c r="AH108" s="151"/>
      <c r="AI108" s="151"/>
      <c r="AJ108" s="164"/>
      <c r="AM108" t="b">
        <f>D108='15.02.2022 Смета'!D111</f>
        <v>1</v>
      </c>
      <c r="AN108" t="b">
        <f>F108='15.02.2022 Смета'!E111</f>
        <v>1</v>
      </c>
      <c r="AO108" t="b">
        <f>G108='15.02.2022 Смета'!F111</f>
        <v>1</v>
      </c>
      <c r="AP108" t="b">
        <f>H108='15.02.2022 Смета'!G111</f>
        <v>1</v>
      </c>
    </row>
    <row r="109" spans="1:42" ht="26.25" x14ac:dyDescent="0.25">
      <c r="A109" s="108">
        <v>90</v>
      </c>
      <c r="B109" s="8" t="s">
        <v>208</v>
      </c>
      <c r="C109" s="21" t="s">
        <v>110</v>
      </c>
      <c r="D109" s="22" t="s">
        <v>209</v>
      </c>
      <c r="E109" s="21" t="s">
        <v>945</v>
      </c>
      <c r="F109" s="35">
        <v>44617</v>
      </c>
      <c r="G109" s="35">
        <v>44619</v>
      </c>
      <c r="H109" s="21" t="s">
        <v>301</v>
      </c>
      <c r="I109" s="22" t="s">
        <v>508</v>
      </c>
      <c r="J109" s="35">
        <v>44617</v>
      </c>
      <c r="K109" s="35">
        <v>44619</v>
      </c>
      <c r="L109" s="10"/>
      <c r="M109" s="10">
        <v>3400</v>
      </c>
      <c r="N109" s="10">
        <f t="shared" si="14"/>
        <v>0</v>
      </c>
      <c r="O109" s="10"/>
      <c r="P109" s="10">
        <v>2900</v>
      </c>
      <c r="Q109" s="10">
        <f t="shared" si="15"/>
        <v>0</v>
      </c>
      <c r="R109" s="10"/>
      <c r="S109" s="10">
        <v>2800</v>
      </c>
      <c r="T109" s="10">
        <f t="shared" si="16"/>
        <v>0</v>
      </c>
      <c r="U109" s="10">
        <v>80</v>
      </c>
      <c r="V109" s="10">
        <v>150</v>
      </c>
      <c r="W109" s="10">
        <f t="shared" si="19"/>
        <v>12000</v>
      </c>
      <c r="X109" s="10">
        <v>40</v>
      </c>
      <c r="Y109" s="10">
        <v>150</v>
      </c>
      <c r="Z109" s="10">
        <f t="shared" si="20"/>
        <v>6000</v>
      </c>
      <c r="AA109" s="10">
        <v>40</v>
      </c>
      <c r="AB109" s="10">
        <v>150</v>
      </c>
      <c r="AC109" s="10">
        <f t="shared" si="21"/>
        <v>6000</v>
      </c>
      <c r="AD109" s="11"/>
      <c r="AE109" s="26">
        <v>7</v>
      </c>
      <c r="AF109" s="7">
        <f t="shared" si="17"/>
        <v>0</v>
      </c>
      <c r="AG109" s="152">
        <v>1</v>
      </c>
      <c r="AH109" s="145">
        <f t="shared" si="22"/>
        <v>160</v>
      </c>
      <c r="AI109" s="139">
        <f t="shared" si="18"/>
        <v>24000</v>
      </c>
      <c r="AJ109" s="118">
        <f t="shared" si="23"/>
        <v>24000</v>
      </c>
      <c r="AM109" t="b">
        <f>D109='15.02.2022 Смета'!D112</f>
        <v>1</v>
      </c>
      <c r="AN109" t="b">
        <f>F109='15.02.2022 Смета'!E112</f>
        <v>1</v>
      </c>
      <c r="AO109" t="b">
        <f>G109='15.02.2022 Смета'!F112</f>
        <v>1</v>
      </c>
      <c r="AP109" t="b">
        <f>H109='15.02.2022 Смета'!G112</f>
        <v>1</v>
      </c>
    </row>
    <row r="110" spans="1:42" ht="16.149999999999999" customHeight="1" x14ac:dyDescent="0.25">
      <c r="A110" s="114">
        <v>91</v>
      </c>
      <c r="B110" s="8" t="s">
        <v>225</v>
      </c>
      <c r="C110" s="21" t="s">
        <v>110</v>
      </c>
      <c r="D110" s="22" t="s">
        <v>565</v>
      </c>
      <c r="E110" s="21" t="s">
        <v>363</v>
      </c>
      <c r="F110" s="35">
        <v>44625</v>
      </c>
      <c r="G110" s="35">
        <v>44626</v>
      </c>
      <c r="H110" s="21" t="s">
        <v>748</v>
      </c>
      <c r="I110" s="22" t="s">
        <v>363</v>
      </c>
      <c r="J110" s="35">
        <v>44625</v>
      </c>
      <c r="K110" s="35">
        <v>44626</v>
      </c>
      <c r="L110" s="10"/>
      <c r="M110" s="10">
        <v>3400</v>
      </c>
      <c r="N110" s="10">
        <f t="shared" si="14"/>
        <v>0</v>
      </c>
      <c r="O110" s="10"/>
      <c r="P110" s="10">
        <v>2900</v>
      </c>
      <c r="Q110" s="10">
        <f t="shared" si="15"/>
        <v>0</v>
      </c>
      <c r="R110" s="10"/>
      <c r="S110" s="10">
        <v>2800</v>
      </c>
      <c r="T110" s="10">
        <f t="shared" si="16"/>
        <v>0</v>
      </c>
      <c r="U110" s="10">
        <v>40</v>
      </c>
      <c r="V110" s="10">
        <v>150</v>
      </c>
      <c r="W110" s="10">
        <f t="shared" si="19"/>
        <v>6000</v>
      </c>
      <c r="X110" s="10">
        <v>24</v>
      </c>
      <c r="Y110" s="10">
        <v>150</v>
      </c>
      <c r="Z110" s="10">
        <f t="shared" si="20"/>
        <v>3600</v>
      </c>
      <c r="AA110" s="10">
        <v>24</v>
      </c>
      <c r="AB110" s="10">
        <v>150</v>
      </c>
      <c r="AC110" s="10">
        <f t="shared" si="21"/>
        <v>3600</v>
      </c>
      <c r="AD110" s="11"/>
      <c r="AE110" s="26">
        <v>7</v>
      </c>
      <c r="AF110" s="7">
        <f t="shared" si="17"/>
        <v>0</v>
      </c>
      <c r="AG110" s="152">
        <v>1</v>
      </c>
      <c r="AH110" s="145">
        <f t="shared" si="22"/>
        <v>88</v>
      </c>
      <c r="AI110" s="139">
        <f t="shared" si="18"/>
        <v>13200</v>
      </c>
      <c r="AJ110" s="118">
        <f t="shared" si="23"/>
        <v>13200</v>
      </c>
      <c r="AM110" t="b">
        <f>D110='15.02.2022 Смета'!D113</f>
        <v>1</v>
      </c>
      <c r="AN110" t="b">
        <f>F110='15.02.2022 Смета'!E113</f>
        <v>1</v>
      </c>
      <c r="AO110" t="b">
        <f>G110='15.02.2022 Смета'!F113</f>
        <v>1</v>
      </c>
      <c r="AP110" t="b">
        <f>H110='15.02.2022 Смета'!G113</f>
        <v>0</v>
      </c>
    </row>
    <row r="111" spans="1:42" ht="63.75" x14ac:dyDescent="0.25">
      <c r="A111" s="108">
        <v>92</v>
      </c>
      <c r="B111" s="8" t="s">
        <v>208</v>
      </c>
      <c r="C111" s="21" t="s">
        <v>110</v>
      </c>
      <c r="D111" s="22" t="s">
        <v>566</v>
      </c>
      <c r="E111" s="21" t="s">
        <v>487</v>
      </c>
      <c r="F111" s="35">
        <v>44652</v>
      </c>
      <c r="G111" s="35">
        <v>44653</v>
      </c>
      <c r="H111" s="21" t="s">
        <v>297</v>
      </c>
      <c r="I111" s="22" t="s">
        <v>487</v>
      </c>
      <c r="J111" s="35">
        <v>44652</v>
      </c>
      <c r="K111" s="35">
        <v>44653</v>
      </c>
      <c r="L111" s="10"/>
      <c r="M111" s="10">
        <v>3400</v>
      </c>
      <c r="N111" s="10">
        <f t="shared" si="14"/>
        <v>0</v>
      </c>
      <c r="O111" s="10"/>
      <c r="P111" s="10">
        <v>2900</v>
      </c>
      <c r="Q111" s="10">
        <f t="shared" si="15"/>
        <v>0</v>
      </c>
      <c r="R111" s="10"/>
      <c r="S111" s="10">
        <v>2800</v>
      </c>
      <c r="T111" s="10">
        <f t="shared" si="16"/>
        <v>0</v>
      </c>
      <c r="U111" s="10">
        <v>20</v>
      </c>
      <c r="V111" s="10">
        <v>150</v>
      </c>
      <c r="W111" s="10">
        <f t="shared" si="19"/>
        <v>3000</v>
      </c>
      <c r="X111" s="10">
        <v>10</v>
      </c>
      <c r="Y111" s="10">
        <v>150</v>
      </c>
      <c r="Z111" s="10">
        <f t="shared" si="20"/>
        <v>1500</v>
      </c>
      <c r="AA111" s="10">
        <v>10</v>
      </c>
      <c r="AB111" s="10">
        <v>150</v>
      </c>
      <c r="AC111" s="10">
        <f t="shared" si="21"/>
        <v>1500</v>
      </c>
      <c r="AD111" s="11"/>
      <c r="AE111" s="26">
        <v>7</v>
      </c>
      <c r="AF111" s="7">
        <f t="shared" si="17"/>
        <v>0</v>
      </c>
      <c r="AG111" s="152">
        <v>1</v>
      </c>
      <c r="AH111" s="145">
        <f t="shared" si="22"/>
        <v>40</v>
      </c>
      <c r="AI111" s="139">
        <f t="shared" si="18"/>
        <v>6000</v>
      </c>
      <c r="AJ111" s="118">
        <f t="shared" si="23"/>
        <v>6000</v>
      </c>
      <c r="AM111" t="b">
        <f>D111='15.02.2022 Смета'!D114</f>
        <v>1</v>
      </c>
      <c r="AN111" t="b">
        <f>F111='15.02.2022 Смета'!E114</f>
        <v>1</v>
      </c>
      <c r="AO111" t="b">
        <f>G111='15.02.2022 Смета'!F114</f>
        <v>1</v>
      </c>
      <c r="AP111" t="b">
        <f>H111='15.02.2022 Смета'!G114</f>
        <v>1</v>
      </c>
    </row>
    <row r="112" spans="1:42" ht="27" customHeight="1" x14ac:dyDescent="0.25">
      <c r="A112" s="114">
        <v>93</v>
      </c>
      <c r="B112" s="8" t="s">
        <v>208</v>
      </c>
      <c r="C112" s="21" t="s">
        <v>110</v>
      </c>
      <c r="D112" s="22" t="s">
        <v>72</v>
      </c>
      <c r="E112" s="21" t="s">
        <v>707</v>
      </c>
      <c r="F112" s="35">
        <v>44687</v>
      </c>
      <c r="G112" s="35">
        <v>44689</v>
      </c>
      <c r="H112" s="21" t="s">
        <v>301</v>
      </c>
      <c r="I112" s="22" t="s">
        <v>707</v>
      </c>
      <c r="J112" s="35">
        <v>44687</v>
      </c>
      <c r="K112" s="35">
        <v>44689</v>
      </c>
      <c r="L112" s="10"/>
      <c r="M112" s="10">
        <v>3400</v>
      </c>
      <c r="N112" s="10">
        <f t="shared" si="14"/>
        <v>0</v>
      </c>
      <c r="O112" s="10"/>
      <c r="P112" s="10">
        <v>2900</v>
      </c>
      <c r="Q112" s="10">
        <f t="shared" si="15"/>
        <v>0</v>
      </c>
      <c r="R112" s="10"/>
      <c r="S112" s="10">
        <v>2800</v>
      </c>
      <c r="T112" s="10">
        <f t="shared" si="16"/>
        <v>0</v>
      </c>
      <c r="U112" s="10">
        <v>136</v>
      </c>
      <c r="V112" s="10">
        <v>150</v>
      </c>
      <c r="W112" s="10">
        <f t="shared" si="19"/>
        <v>20400</v>
      </c>
      <c r="X112" s="10">
        <v>68</v>
      </c>
      <c r="Y112" s="10">
        <v>150</v>
      </c>
      <c r="Z112" s="10">
        <f t="shared" si="20"/>
        <v>10200</v>
      </c>
      <c r="AA112" s="10">
        <v>68</v>
      </c>
      <c r="AB112" s="10">
        <v>150</v>
      </c>
      <c r="AC112" s="10">
        <f t="shared" si="21"/>
        <v>10200</v>
      </c>
      <c r="AD112" s="11">
        <v>275</v>
      </c>
      <c r="AE112" s="26">
        <v>7</v>
      </c>
      <c r="AF112" s="7">
        <f t="shared" si="17"/>
        <v>1925</v>
      </c>
      <c r="AG112" s="152">
        <v>1</v>
      </c>
      <c r="AH112" s="145">
        <f t="shared" si="22"/>
        <v>547</v>
      </c>
      <c r="AI112" s="139">
        <f t="shared" si="18"/>
        <v>42725</v>
      </c>
      <c r="AJ112" s="118">
        <f t="shared" si="23"/>
        <v>42725</v>
      </c>
      <c r="AM112" t="b">
        <f>D112='15.02.2022 Смета'!D115</f>
        <v>1</v>
      </c>
      <c r="AN112" t="b">
        <f>F112='15.02.2022 Смета'!E115</f>
        <v>1</v>
      </c>
      <c r="AO112" t="b">
        <f>G112='15.02.2022 Смета'!F115</f>
        <v>1</v>
      </c>
      <c r="AP112" t="b">
        <f>H112='15.02.2022 Смета'!G115</f>
        <v>1</v>
      </c>
    </row>
    <row r="113" spans="1:42" ht="27" customHeight="1" x14ac:dyDescent="0.25">
      <c r="A113" s="108">
        <v>94</v>
      </c>
      <c r="B113" s="8" t="s">
        <v>225</v>
      </c>
      <c r="C113" s="21" t="s">
        <v>110</v>
      </c>
      <c r="D113" s="22" t="s">
        <v>567</v>
      </c>
      <c r="E113" s="21" t="s">
        <v>708</v>
      </c>
      <c r="F113" s="35">
        <v>44708</v>
      </c>
      <c r="G113" s="35">
        <v>44710</v>
      </c>
      <c r="H113" s="21" t="s">
        <v>301</v>
      </c>
      <c r="I113" s="22" t="s">
        <v>708</v>
      </c>
      <c r="J113" s="35">
        <v>44708</v>
      </c>
      <c r="K113" s="35">
        <v>44710</v>
      </c>
      <c r="L113" s="10"/>
      <c r="M113" s="10">
        <v>3400</v>
      </c>
      <c r="N113" s="10">
        <f t="shared" si="14"/>
        <v>0</v>
      </c>
      <c r="O113" s="10"/>
      <c r="P113" s="10">
        <v>2900</v>
      </c>
      <c r="Q113" s="10">
        <f t="shared" si="15"/>
        <v>0</v>
      </c>
      <c r="R113" s="10"/>
      <c r="S113" s="10">
        <v>2800</v>
      </c>
      <c r="T113" s="10">
        <f t="shared" si="16"/>
        <v>0</v>
      </c>
      <c r="U113" s="10">
        <v>60</v>
      </c>
      <c r="V113" s="10">
        <v>150</v>
      </c>
      <c r="W113" s="10">
        <f t="shared" si="19"/>
        <v>9000</v>
      </c>
      <c r="X113" s="10">
        <v>60</v>
      </c>
      <c r="Y113" s="10">
        <v>150</v>
      </c>
      <c r="Z113" s="10">
        <f t="shared" si="20"/>
        <v>9000</v>
      </c>
      <c r="AA113" s="10">
        <v>60</v>
      </c>
      <c r="AB113" s="10">
        <v>150</v>
      </c>
      <c r="AC113" s="10">
        <f t="shared" si="21"/>
        <v>9000</v>
      </c>
      <c r="AD113" s="11">
        <v>132</v>
      </c>
      <c r="AE113" s="26">
        <v>7</v>
      </c>
      <c r="AF113" s="7">
        <f t="shared" si="17"/>
        <v>924</v>
      </c>
      <c r="AG113" s="152">
        <v>1</v>
      </c>
      <c r="AH113" s="145">
        <f t="shared" si="22"/>
        <v>312</v>
      </c>
      <c r="AI113" s="139">
        <f t="shared" si="18"/>
        <v>27924</v>
      </c>
      <c r="AJ113" s="118">
        <f t="shared" si="23"/>
        <v>27924</v>
      </c>
      <c r="AM113" t="b">
        <f>D113='15.02.2022 Смета'!D116</f>
        <v>1</v>
      </c>
      <c r="AN113" t="b">
        <f>F113='15.02.2022 Смета'!E116</f>
        <v>1</v>
      </c>
      <c r="AO113" t="b">
        <f>G113='15.02.2022 Смета'!F116</f>
        <v>1</v>
      </c>
      <c r="AP113" t="b">
        <f>H113='15.02.2022 Смета'!G116</f>
        <v>1</v>
      </c>
    </row>
    <row r="114" spans="1:42" ht="16.149999999999999" customHeight="1" x14ac:dyDescent="0.25">
      <c r="A114" s="114">
        <v>95</v>
      </c>
      <c r="B114" s="8" t="s">
        <v>225</v>
      </c>
      <c r="C114" s="21" t="s">
        <v>110</v>
      </c>
      <c r="D114" s="22" t="s">
        <v>568</v>
      </c>
      <c r="E114" s="21" t="s">
        <v>709</v>
      </c>
      <c r="F114" s="35">
        <v>44722</v>
      </c>
      <c r="G114" s="35">
        <v>44724</v>
      </c>
      <c r="H114" s="21" t="s">
        <v>323</v>
      </c>
      <c r="I114" s="22" t="s">
        <v>709</v>
      </c>
      <c r="J114" s="35">
        <v>44722</v>
      </c>
      <c r="K114" s="35">
        <v>44724</v>
      </c>
      <c r="L114" s="10"/>
      <c r="M114" s="10">
        <v>3400</v>
      </c>
      <c r="N114" s="10">
        <f t="shared" si="14"/>
        <v>0</v>
      </c>
      <c r="O114" s="10"/>
      <c r="P114" s="10">
        <v>2900</v>
      </c>
      <c r="Q114" s="10">
        <f t="shared" si="15"/>
        <v>0</v>
      </c>
      <c r="R114" s="10"/>
      <c r="S114" s="10">
        <v>2800</v>
      </c>
      <c r="T114" s="10">
        <f t="shared" si="16"/>
        <v>0</v>
      </c>
      <c r="U114" s="10">
        <v>44</v>
      </c>
      <c r="V114" s="10">
        <v>150</v>
      </c>
      <c r="W114" s="10">
        <f t="shared" si="19"/>
        <v>6600</v>
      </c>
      <c r="X114" s="10">
        <v>26</v>
      </c>
      <c r="Y114" s="10">
        <v>150</v>
      </c>
      <c r="Z114" s="10">
        <f t="shared" si="20"/>
        <v>3900</v>
      </c>
      <c r="AA114" s="10">
        <v>26</v>
      </c>
      <c r="AB114" s="10">
        <v>150</v>
      </c>
      <c r="AC114" s="10">
        <f t="shared" si="21"/>
        <v>3900</v>
      </c>
      <c r="AD114" s="11">
        <v>96</v>
      </c>
      <c r="AE114" s="26">
        <v>7</v>
      </c>
      <c r="AF114" s="7">
        <f t="shared" si="17"/>
        <v>672</v>
      </c>
      <c r="AG114" s="152">
        <v>1</v>
      </c>
      <c r="AH114" s="145">
        <f t="shared" si="22"/>
        <v>192</v>
      </c>
      <c r="AI114" s="139">
        <f t="shared" si="18"/>
        <v>15072</v>
      </c>
      <c r="AJ114" s="118">
        <f t="shared" si="23"/>
        <v>15072</v>
      </c>
      <c r="AM114" t="b">
        <f>D114='15.02.2022 Смета'!D117</f>
        <v>1</v>
      </c>
      <c r="AN114" t="b">
        <f>F114='15.02.2022 Смета'!E117</f>
        <v>1</v>
      </c>
      <c r="AO114" t="b">
        <f>G114='15.02.2022 Смета'!F117</f>
        <v>1</v>
      </c>
      <c r="AP114" t="b">
        <f>H114='15.02.2022 Смета'!G117</f>
        <v>1</v>
      </c>
    </row>
    <row r="115" spans="1:42" ht="16.149999999999999" customHeight="1" x14ac:dyDescent="0.25">
      <c r="A115" s="108">
        <v>96</v>
      </c>
      <c r="B115" s="8" t="s">
        <v>225</v>
      </c>
      <c r="C115" s="21" t="s">
        <v>110</v>
      </c>
      <c r="D115" s="22" t="s">
        <v>569</v>
      </c>
      <c r="E115" s="21" t="s">
        <v>710</v>
      </c>
      <c r="F115" s="35">
        <v>44729</v>
      </c>
      <c r="G115" s="35">
        <v>44731</v>
      </c>
      <c r="H115" s="21" t="s">
        <v>301</v>
      </c>
      <c r="I115" s="22" t="s">
        <v>710</v>
      </c>
      <c r="J115" s="35">
        <v>44729</v>
      </c>
      <c r="K115" s="35">
        <v>44731</v>
      </c>
      <c r="L115" s="10">
        <v>3</v>
      </c>
      <c r="M115" s="10">
        <v>3400</v>
      </c>
      <c r="N115" s="10">
        <f t="shared" si="14"/>
        <v>10200</v>
      </c>
      <c r="O115" s="10">
        <v>3</v>
      </c>
      <c r="P115" s="10">
        <v>2900</v>
      </c>
      <c r="Q115" s="10">
        <f t="shared" si="15"/>
        <v>8700</v>
      </c>
      <c r="R115" s="10">
        <v>3</v>
      </c>
      <c r="S115" s="10">
        <v>2800</v>
      </c>
      <c r="T115" s="10">
        <f t="shared" si="16"/>
        <v>8400</v>
      </c>
      <c r="U115" s="10">
        <v>72</v>
      </c>
      <c r="V115" s="10">
        <v>150</v>
      </c>
      <c r="W115" s="10">
        <f t="shared" si="19"/>
        <v>10800</v>
      </c>
      <c r="X115" s="10">
        <v>36</v>
      </c>
      <c r="Y115" s="10">
        <v>150</v>
      </c>
      <c r="Z115" s="10">
        <f t="shared" si="20"/>
        <v>5400</v>
      </c>
      <c r="AA115" s="10">
        <v>36</v>
      </c>
      <c r="AB115" s="10">
        <v>150</v>
      </c>
      <c r="AC115" s="10">
        <f t="shared" si="21"/>
        <v>5400</v>
      </c>
      <c r="AD115" s="11">
        <v>153</v>
      </c>
      <c r="AE115" s="26">
        <v>7</v>
      </c>
      <c r="AF115" s="7">
        <f t="shared" si="17"/>
        <v>1071</v>
      </c>
      <c r="AG115" s="152">
        <v>1</v>
      </c>
      <c r="AH115" s="145">
        <f t="shared" si="22"/>
        <v>306</v>
      </c>
      <c r="AI115" s="139">
        <f t="shared" si="18"/>
        <v>49971</v>
      </c>
      <c r="AJ115" s="118">
        <f t="shared" si="23"/>
        <v>49971</v>
      </c>
      <c r="AM115" t="b">
        <f>D115='15.02.2022 Смета'!D118</f>
        <v>1</v>
      </c>
      <c r="AN115" t="b">
        <f>F115='15.02.2022 Смета'!E118</f>
        <v>1</v>
      </c>
      <c r="AO115" t="b">
        <f>G115='15.02.2022 Смета'!F118</f>
        <v>1</v>
      </c>
      <c r="AP115" t="b">
        <f>H115='15.02.2022 Смета'!G118</f>
        <v>1</v>
      </c>
    </row>
    <row r="116" spans="1:42" ht="16.149999999999999" customHeight="1" x14ac:dyDescent="0.25">
      <c r="A116" s="114">
        <v>97</v>
      </c>
      <c r="B116" s="8" t="s">
        <v>225</v>
      </c>
      <c r="C116" s="21" t="s">
        <v>110</v>
      </c>
      <c r="D116" s="22" t="s">
        <v>570</v>
      </c>
      <c r="E116" s="21" t="s">
        <v>711</v>
      </c>
      <c r="F116" s="35">
        <v>44736</v>
      </c>
      <c r="G116" s="35">
        <v>44738</v>
      </c>
      <c r="H116" s="21" t="s">
        <v>301</v>
      </c>
      <c r="I116" s="22" t="s">
        <v>711</v>
      </c>
      <c r="J116" s="35">
        <v>44736</v>
      </c>
      <c r="K116" s="35">
        <v>44738</v>
      </c>
      <c r="L116" s="10">
        <v>3</v>
      </c>
      <c r="M116" s="10">
        <v>3400</v>
      </c>
      <c r="N116" s="10">
        <f t="shared" si="14"/>
        <v>10200</v>
      </c>
      <c r="O116" s="10">
        <v>3</v>
      </c>
      <c r="P116" s="10">
        <v>2900</v>
      </c>
      <c r="Q116" s="10">
        <f t="shared" si="15"/>
        <v>8700</v>
      </c>
      <c r="R116" s="10">
        <v>3</v>
      </c>
      <c r="S116" s="10">
        <v>2800</v>
      </c>
      <c r="T116" s="10">
        <f t="shared" si="16"/>
        <v>8400</v>
      </c>
      <c r="U116" s="10">
        <v>80</v>
      </c>
      <c r="V116" s="10">
        <v>150</v>
      </c>
      <c r="W116" s="10">
        <f t="shared" si="19"/>
        <v>12000</v>
      </c>
      <c r="X116" s="10">
        <v>44</v>
      </c>
      <c r="Y116" s="10">
        <v>150</v>
      </c>
      <c r="Z116" s="10">
        <f t="shared" si="20"/>
        <v>6600</v>
      </c>
      <c r="AA116" s="10">
        <v>44</v>
      </c>
      <c r="AB116" s="10">
        <v>150</v>
      </c>
      <c r="AC116" s="10">
        <f t="shared" si="21"/>
        <v>6600</v>
      </c>
      <c r="AD116" s="11">
        <v>177</v>
      </c>
      <c r="AE116" s="26">
        <v>7</v>
      </c>
      <c r="AF116" s="7">
        <f t="shared" si="17"/>
        <v>1239</v>
      </c>
      <c r="AG116" s="152">
        <v>1</v>
      </c>
      <c r="AH116" s="145">
        <f t="shared" si="22"/>
        <v>354</v>
      </c>
      <c r="AI116" s="139">
        <f t="shared" si="18"/>
        <v>53739</v>
      </c>
      <c r="AJ116" s="118">
        <f t="shared" si="23"/>
        <v>53739</v>
      </c>
      <c r="AM116" t="b">
        <f>D116='15.02.2022 Смета'!D119</f>
        <v>1</v>
      </c>
      <c r="AN116" t="b">
        <f>F116='15.02.2022 Смета'!E119</f>
        <v>1</v>
      </c>
      <c r="AO116" t="b">
        <f>G116='15.02.2022 Смета'!F119</f>
        <v>1</v>
      </c>
      <c r="AP116" t="b">
        <f>H116='15.02.2022 Смета'!G119</f>
        <v>1</v>
      </c>
    </row>
    <row r="117" spans="1:42" ht="27" customHeight="1" x14ac:dyDescent="0.25">
      <c r="A117" s="108">
        <v>98</v>
      </c>
      <c r="B117" s="8" t="s">
        <v>208</v>
      </c>
      <c r="C117" s="21" t="s">
        <v>110</v>
      </c>
      <c r="D117" s="22" t="s">
        <v>210</v>
      </c>
      <c r="E117" s="21" t="s">
        <v>365</v>
      </c>
      <c r="F117" s="35">
        <v>44820</v>
      </c>
      <c r="G117" s="35">
        <v>44822</v>
      </c>
      <c r="H117" s="21" t="s">
        <v>301</v>
      </c>
      <c r="I117" s="38" t="s">
        <v>365</v>
      </c>
      <c r="J117" s="35">
        <v>44820</v>
      </c>
      <c r="K117" s="35">
        <v>44822</v>
      </c>
      <c r="L117" s="10"/>
      <c r="M117" s="10">
        <v>3400</v>
      </c>
      <c r="N117" s="10">
        <f t="shared" si="14"/>
        <v>0</v>
      </c>
      <c r="O117" s="10"/>
      <c r="P117" s="10">
        <v>2900</v>
      </c>
      <c r="Q117" s="10">
        <f t="shared" si="15"/>
        <v>0</v>
      </c>
      <c r="R117" s="10"/>
      <c r="S117" s="10">
        <v>2800</v>
      </c>
      <c r="T117" s="10">
        <f t="shared" si="16"/>
        <v>0</v>
      </c>
      <c r="U117" s="10"/>
      <c r="V117" s="10">
        <v>150</v>
      </c>
      <c r="W117" s="10">
        <f t="shared" si="19"/>
        <v>0</v>
      </c>
      <c r="X117" s="10"/>
      <c r="Y117" s="10">
        <v>150</v>
      </c>
      <c r="Z117" s="10">
        <f t="shared" si="20"/>
        <v>0</v>
      </c>
      <c r="AA117" s="10"/>
      <c r="AB117" s="10">
        <v>150</v>
      </c>
      <c r="AC117" s="10">
        <f t="shared" si="21"/>
        <v>0</v>
      </c>
      <c r="AD117" s="66">
        <v>288</v>
      </c>
      <c r="AE117" s="7">
        <v>7</v>
      </c>
      <c r="AF117" s="7">
        <f t="shared" si="17"/>
        <v>2016</v>
      </c>
      <c r="AG117" s="152">
        <v>1</v>
      </c>
      <c r="AH117" s="139">
        <f t="shared" si="22"/>
        <v>288</v>
      </c>
      <c r="AI117" s="139">
        <f t="shared" si="18"/>
        <v>2016</v>
      </c>
      <c r="AJ117" s="109">
        <f t="shared" si="23"/>
        <v>2016</v>
      </c>
      <c r="AM117" t="b">
        <f>D117='15.02.2022 Смета'!D120</f>
        <v>1</v>
      </c>
      <c r="AN117" t="b">
        <f>F117='15.02.2022 Смета'!E120</f>
        <v>1</v>
      </c>
      <c r="AO117" t="b">
        <f>G117='15.02.2022 Смета'!F120</f>
        <v>1</v>
      </c>
      <c r="AP117" t="b">
        <f>H117='15.02.2022 Смета'!G120</f>
        <v>1</v>
      </c>
    </row>
    <row r="118" spans="1:42" ht="27" customHeight="1" x14ac:dyDescent="0.25">
      <c r="A118" s="114">
        <v>99</v>
      </c>
      <c r="B118" s="8" t="s">
        <v>225</v>
      </c>
      <c r="C118" s="21" t="s">
        <v>110</v>
      </c>
      <c r="D118" s="22" t="s">
        <v>571</v>
      </c>
      <c r="E118" s="21" t="s">
        <v>1077</v>
      </c>
      <c r="F118" s="35">
        <v>44827</v>
      </c>
      <c r="G118" s="35">
        <v>44829</v>
      </c>
      <c r="H118" s="21" t="s">
        <v>301</v>
      </c>
      <c r="I118" s="22" t="s">
        <v>761</v>
      </c>
      <c r="J118" s="35">
        <v>44827</v>
      </c>
      <c r="K118" s="35">
        <v>44829</v>
      </c>
      <c r="L118" s="10"/>
      <c r="M118" s="10">
        <v>3400</v>
      </c>
      <c r="N118" s="10">
        <f t="shared" si="14"/>
        <v>0</v>
      </c>
      <c r="O118" s="10"/>
      <c r="P118" s="10">
        <v>2900</v>
      </c>
      <c r="Q118" s="10">
        <f t="shared" si="15"/>
        <v>0</v>
      </c>
      <c r="R118" s="10"/>
      <c r="S118" s="10">
        <v>2800</v>
      </c>
      <c r="T118" s="10">
        <f t="shared" si="16"/>
        <v>0</v>
      </c>
      <c r="U118" s="10">
        <v>76</v>
      </c>
      <c r="V118" s="10">
        <v>150</v>
      </c>
      <c r="W118" s="10">
        <f t="shared" si="19"/>
        <v>11400</v>
      </c>
      <c r="X118" s="10">
        <v>42</v>
      </c>
      <c r="Y118" s="10">
        <v>150</v>
      </c>
      <c r="Z118" s="10">
        <f t="shared" si="20"/>
        <v>6300</v>
      </c>
      <c r="AA118" s="10">
        <v>42</v>
      </c>
      <c r="AB118" s="10">
        <v>150</v>
      </c>
      <c r="AC118" s="10">
        <f t="shared" si="21"/>
        <v>6300</v>
      </c>
      <c r="AD118" s="11">
        <v>160</v>
      </c>
      <c r="AE118" s="26">
        <v>7</v>
      </c>
      <c r="AF118" s="7">
        <f t="shared" si="17"/>
        <v>1120</v>
      </c>
      <c r="AG118" s="152">
        <v>1</v>
      </c>
      <c r="AH118" s="139">
        <f t="shared" si="22"/>
        <v>320</v>
      </c>
      <c r="AI118" s="139">
        <f t="shared" si="18"/>
        <v>25120</v>
      </c>
      <c r="AJ118" s="109">
        <f t="shared" si="23"/>
        <v>25120</v>
      </c>
      <c r="AM118" t="b">
        <f>D118='15.02.2022 Смета'!D121</f>
        <v>1</v>
      </c>
      <c r="AN118" t="b">
        <f>F118='15.02.2022 Смета'!E121</f>
        <v>1</v>
      </c>
      <c r="AO118" t="b">
        <f>G118='15.02.2022 Смета'!F121</f>
        <v>1</v>
      </c>
      <c r="AP118" t="b">
        <f>H118='15.02.2022 Смета'!G121</f>
        <v>1</v>
      </c>
    </row>
    <row r="119" spans="1:42" x14ac:dyDescent="0.25">
      <c r="A119" s="106"/>
      <c r="B119" s="96"/>
      <c r="C119" s="97"/>
      <c r="D119" s="179" t="s">
        <v>914</v>
      </c>
      <c r="E119" s="99"/>
      <c r="F119" s="99"/>
      <c r="G119" s="99"/>
      <c r="H119" s="99"/>
      <c r="I119" s="99"/>
      <c r="J119" s="99"/>
      <c r="K119" s="99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2"/>
      <c r="AE119" s="79"/>
      <c r="AF119" s="79"/>
      <c r="AG119" s="153"/>
      <c r="AH119" s="151"/>
      <c r="AI119" s="151"/>
      <c r="AJ119" s="164"/>
      <c r="AM119" t="b">
        <f>D119='15.02.2022 Смета'!D122</f>
        <v>1</v>
      </c>
      <c r="AN119" t="b">
        <f>F119='15.02.2022 Смета'!E122</f>
        <v>1</v>
      </c>
      <c r="AO119" t="b">
        <f>G119='15.02.2022 Смета'!F122</f>
        <v>1</v>
      </c>
      <c r="AP119" t="b">
        <f>H119='15.02.2022 Смета'!G122</f>
        <v>1</v>
      </c>
    </row>
    <row r="120" spans="1:42" ht="16.149999999999999" customHeight="1" x14ac:dyDescent="0.25">
      <c r="A120" s="112">
        <v>100</v>
      </c>
      <c r="B120" s="8" t="s">
        <v>19</v>
      </c>
      <c r="C120" s="21" t="s">
        <v>153</v>
      </c>
      <c r="D120" s="22" t="s">
        <v>58</v>
      </c>
      <c r="E120" s="21" t="s">
        <v>340</v>
      </c>
      <c r="F120" s="35">
        <v>44597</v>
      </c>
      <c r="G120" s="35">
        <v>44906</v>
      </c>
      <c r="H120" s="21" t="s">
        <v>748</v>
      </c>
      <c r="I120" s="22" t="s">
        <v>300</v>
      </c>
      <c r="J120" s="35">
        <v>44597</v>
      </c>
      <c r="K120" s="35">
        <v>44906</v>
      </c>
      <c r="L120" s="10"/>
      <c r="M120" s="10">
        <v>3400</v>
      </c>
      <c r="N120" s="10">
        <f t="shared" si="14"/>
        <v>0</v>
      </c>
      <c r="O120" s="10"/>
      <c r="P120" s="10">
        <v>2900</v>
      </c>
      <c r="Q120" s="10">
        <f t="shared" si="15"/>
        <v>0</v>
      </c>
      <c r="R120" s="10"/>
      <c r="S120" s="10">
        <v>2800</v>
      </c>
      <c r="T120" s="10">
        <f t="shared" si="16"/>
        <v>0</v>
      </c>
      <c r="U120" s="10">
        <v>2</v>
      </c>
      <c r="V120" s="10">
        <v>150</v>
      </c>
      <c r="W120" s="10">
        <f t="shared" si="19"/>
        <v>300</v>
      </c>
      <c r="X120" s="10">
        <v>2</v>
      </c>
      <c r="Y120" s="10">
        <v>150</v>
      </c>
      <c r="Z120" s="10">
        <f t="shared" si="20"/>
        <v>300</v>
      </c>
      <c r="AA120" s="10">
        <v>2</v>
      </c>
      <c r="AB120" s="10">
        <v>150</v>
      </c>
      <c r="AC120" s="10">
        <f t="shared" si="21"/>
        <v>300</v>
      </c>
      <c r="AD120" s="11"/>
      <c r="AE120" s="26">
        <v>7</v>
      </c>
      <c r="AF120" s="7">
        <f t="shared" si="17"/>
        <v>0</v>
      </c>
      <c r="AG120" s="152">
        <v>1</v>
      </c>
      <c r="AH120" s="139">
        <f t="shared" si="22"/>
        <v>6</v>
      </c>
      <c r="AI120" s="139">
        <f t="shared" si="18"/>
        <v>900</v>
      </c>
      <c r="AJ120" s="109">
        <f t="shared" si="23"/>
        <v>900</v>
      </c>
      <c r="AM120" t="b">
        <f>D120='15.02.2022 Смета'!D123</f>
        <v>1</v>
      </c>
      <c r="AN120" t="b">
        <f>F120='15.02.2022 Смета'!E123</f>
        <v>1</v>
      </c>
      <c r="AO120" t="b">
        <f>G120='15.02.2022 Смета'!F123</f>
        <v>1</v>
      </c>
      <c r="AP120" t="b">
        <f>H120='15.02.2022 Смета'!G123</f>
        <v>1</v>
      </c>
    </row>
    <row r="121" spans="1:42" ht="39.4" customHeight="1" x14ac:dyDescent="0.25">
      <c r="A121" s="108">
        <v>101</v>
      </c>
      <c r="B121" s="8" t="s">
        <v>19</v>
      </c>
      <c r="C121" s="21" t="s">
        <v>153</v>
      </c>
      <c r="D121" s="22" t="s">
        <v>174</v>
      </c>
      <c r="E121" s="21" t="s">
        <v>1006</v>
      </c>
      <c r="F121" s="35">
        <v>44738</v>
      </c>
      <c r="G121" s="35">
        <v>44742</v>
      </c>
      <c r="H121" s="21" t="s">
        <v>748</v>
      </c>
      <c r="I121" s="22" t="s">
        <v>712</v>
      </c>
      <c r="J121" s="35">
        <v>44738</v>
      </c>
      <c r="K121" s="35">
        <v>44742</v>
      </c>
      <c r="L121" s="10"/>
      <c r="M121" s="10">
        <v>3400</v>
      </c>
      <c r="N121" s="10">
        <f t="shared" si="14"/>
        <v>0</v>
      </c>
      <c r="O121" s="10"/>
      <c r="P121" s="10">
        <v>2900</v>
      </c>
      <c r="Q121" s="10">
        <f t="shared" si="15"/>
        <v>0</v>
      </c>
      <c r="R121" s="10"/>
      <c r="S121" s="10">
        <v>2800</v>
      </c>
      <c r="T121" s="10">
        <f t="shared" si="16"/>
        <v>0</v>
      </c>
      <c r="U121" s="10">
        <v>6</v>
      </c>
      <c r="V121" s="10">
        <v>150</v>
      </c>
      <c r="W121" s="10">
        <f t="shared" si="19"/>
        <v>900</v>
      </c>
      <c r="X121" s="10">
        <v>6</v>
      </c>
      <c r="Y121" s="10">
        <v>150</v>
      </c>
      <c r="Z121" s="10">
        <f t="shared" si="20"/>
        <v>900</v>
      </c>
      <c r="AA121" s="10">
        <v>6</v>
      </c>
      <c r="AB121" s="10">
        <v>150</v>
      </c>
      <c r="AC121" s="10">
        <f t="shared" si="21"/>
        <v>900</v>
      </c>
      <c r="AD121" s="11">
        <v>24</v>
      </c>
      <c r="AE121" s="26">
        <v>7</v>
      </c>
      <c r="AF121" s="7">
        <f t="shared" si="17"/>
        <v>168</v>
      </c>
      <c r="AG121" s="152">
        <v>1</v>
      </c>
      <c r="AH121" s="139">
        <f t="shared" si="22"/>
        <v>42</v>
      </c>
      <c r="AI121" s="139">
        <f t="shared" si="18"/>
        <v>2868</v>
      </c>
      <c r="AJ121" s="109">
        <f t="shared" si="23"/>
        <v>2868</v>
      </c>
      <c r="AM121" t="b">
        <f>D121='15.02.2022 Смета'!D124</f>
        <v>1</v>
      </c>
      <c r="AN121" t="b">
        <f>F121='15.02.2022 Смета'!E124</f>
        <v>1</v>
      </c>
      <c r="AO121" t="b">
        <f>G121='15.02.2022 Смета'!F124</f>
        <v>1</v>
      </c>
      <c r="AP121" t="b">
        <f>H121='15.02.2022 Смета'!G124</f>
        <v>1</v>
      </c>
    </row>
    <row r="122" spans="1:42" x14ac:dyDescent="0.25">
      <c r="A122" s="106"/>
      <c r="B122" s="96"/>
      <c r="C122" s="97"/>
      <c r="D122" s="179" t="s">
        <v>847</v>
      </c>
      <c r="E122" s="99"/>
      <c r="F122" s="99"/>
      <c r="G122" s="99"/>
      <c r="H122" s="99"/>
      <c r="I122" s="99"/>
      <c r="J122" s="99"/>
      <c r="K122" s="99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2"/>
      <c r="AE122" s="79"/>
      <c r="AF122" s="79"/>
      <c r="AG122" s="153"/>
      <c r="AH122" s="151"/>
      <c r="AI122" s="151"/>
      <c r="AJ122" s="164"/>
      <c r="AM122" t="b">
        <f>D122='15.02.2022 Смета'!D125</f>
        <v>1</v>
      </c>
      <c r="AN122" t="b">
        <f>F122='15.02.2022 Смета'!E125</f>
        <v>1</v>
      </c>
      <c r="AO122" t="b">
        <f>G122='15.02.2022 Смета'!F125</f>
        <v>1</v>
      </c>
      <c r="AP122" t="b">
        <f>H122='15.02.2022 Смета'!G125</f>
        <v>1</v>
      </c>
    </row>
    <row r="123" spans="1:42" ht="16.149999999999999" customHeight="1" x14ac:dyDescent="0.25">
      <c r="A123" s="108">
        <v>102</v>
      </c>
      <c r="B123" s="15" t="s">
        <v>14</v>
      </c>
      <c r="C123" s="21" t="s">
        <v>157</v>
      </c>
      <c r="D123" s="22" t="s">
        <v>572</v>
      </c>
      <c r="E123" s="21" t="s">
        <v>340</v>
      </c>
      <c r="F123" s="35">
        <v>44665</v>
      </c>
      <c r="G123" s="35">
        <v>44669</v>
      </c>
      <c r="H123" s="21" t="s">
        <v>309</v>
      </c>
      <c r="I123" s="22" t="s">
        <v>340</v>
      </c>
      <c r="J123" s="35">
        <v>44665</v>
      </c>
      <c r="K123" s="35">
        <v>44669</v>
      </c>
      <c r="L123" s="14"/>
      <c r="M123" s="10">
        <v>3400</v>
      </c>
      <c r="N123" s="10">
        <f t="shared" si="14"/>
        <v>0</v>
      </c>
      <c r="O123" s="14"/>
      <c r="P123" s="10">
        <v>2900</v>
      </c>
      <c r="Q123" s="10">
        <f t="shared" si="15"/>
        <v>0</v>
      </c>
      <c r="R123" s="14"/>
      <c r="S123" s="10">
        <v>2800</v>
      </c>
      <c r="T123" s="10">
        <f t="shared" si="16"/>
        <v>0</v>
      </c>
      <c r="U123" s="10">
        <v>7</v>
      </c>
      <c r="V123" s="10">
        <v>150</v>
      </c>
      <c r="W123" s="10">
        <f t="shared" si="19"/>
        <v>1050</v>
      </c>
      <c r="X123" s="10">
        <v>7</v>
      </c>
      <c r="Y123" s="10">
        <v>150</v>
      </c>
      <c r="Z123" s="10">
        <f t="shared" si="20"/>
        <v>1050</v>
      </c>
      <c r="AA123" s="10">
        <v>7</v>
      </c>
      <c r="AB123" s="10">
        <v>150</v>
      </c>
      <c r="AC123" s="10">
        <f t="shared" si="21"/>
        <v>1050</v>
      </c>
      <c r="AD123" s="10">
        <v>27</v>
      </c>
      <c r="AE123" s="26">
        <v>7</v>
      </c>
      <c r="AF123" s="7">
        <f t="shared" si="17"/>
        <v>189</v>
      </c>
      <c r="AG123" s="152">
        <v>1</v>
      </c>
      <c r="AH123" s="139">
        <f t="shared" si="22"/>
        <v>48</v>
      </c>
      <c r="AI123" s="139">
        <f t="shared" si="18"/>
        <v>3339</v>
      </c>
      <c r="AJ123" s="109">
        <f t="shared" si="23"/>
        <v>3339</v>
      </c>
      <c r="AM123" t="b">
        <f>D123='15.02.2022 Смета'!D126</f>
        <v>1</v>
      </c>
      <c r="AN123" t="b">
        <f>F123='15.02.2022 Смета'!E126</f>
        <v>1</v>
      </c>
      <c r="AO123" t="b">
        <f>G123='15.02.2022 Смета'!F126</f>
        <v>1</v>
      </c>
      <c r="AP123" t="b">
        <f>H123='15.02.2022 Смета'!G126</f>
        <v>1</v>
      </c>
    </row>
    <row r="124" spans="1:42" ht="27" customHeight="1" x14ac:dyDescent="0.25">
      <c r="A124" s="114">
        <v>103</v>
      </c>
      <c r="B124" s="15" t="s">
        <v>14</v>
      </c>
      <c r="C124" s="21" t="s">
        <v>157</v>
      </c>
      <c r="D124" s="22" t="s">
        <v>529</v>
      </c>
      <c r="E124" s="21" t="s">
        <v>713</v>
      </c>
      <c r="F124" s="35">
        <v>44706</v>
      </c>
      <c r="G124" s="35">
        <v>44712</v>
      </c>
      <c r="H124" s="21" t="s">
        <v>530</v>
      </c>
      <c r="I124" s="22" t="s">
        <v>713</v>
      </c>
      <c r="J124" s="35">
        <v>44706</v>
      </c>
      <c r="K124" s="35">
        <v>44712</v>
      </c>
      <c r="L124" s="28"/>
      <c r="M124" s="10">
        <v>3400</v>
      </c>
      <c r="N124" s="10">
        <f t="shared" si="14"/>
        <v>0</v>
      </c>
      <c r="O124" s="28"/>
      <c r="P124" s="10">
        <v>2900</v>
      </c>
      <c r="Q124" s="10">
        <f t="shared" si="15"/>
        <v>0</v>
      </c>
      <c r="R124" s="28"/>
      <c r="S124" s="10">
        <v>2800</v>
      </c>
      <c r="T124" s="10">
        <f t="shared" si="16"/>
        <v>0</v>
      </c>
      <c r="U124" s="10">
        <v>10</v>
      </c>
      <c r="V124" s="10">
        <v>150</v>
      </c>
      <c r="W124" s="10">
        <f t="shared" si="19"/>
        <v>1500</v>
      </c>
      <c r="X124" s="10">
        <v>10</v>
      </c>
      <c r="Y124" s="10">
        <v>150</v>
      </c>
      <c r="Z124" s="10">
        <f t="shared" si="20"/>
        <v>1500</v>
      </c>
      <c r="AA124" s="10">
        <v>10</v>
      </c>
      <c r="AB124" s="10">
        <v>150</v>
      </c>
      <c r="AC124" s="10">
        <f t="shared" si="21"/>
        <v>1500</v>
      </c>
      <c r="AD124" s="29">
        <v>30</v>
      </c>
      <c r="AE124" s="26">
        <v>7</v>
      </c>
      <c r="AF124" s="7">
        <f t="shared" si="17"/>
        <v>210</v>
      </c>
      <c r="AG124" s="152">
        <v>1</v>
      </c>
      <c r="AH124" s="139">
        <f t="shared" si="22"/>
        <v>60</v>
      </c>
      <c r="AI124" s="139">
        <f t="shared" si="18"/>
        <v>4710</v>
      </c>
      <c r="AJ124" s="109">
        <f t="shared" si="23"/>
        <v>4710</v>
      </c>
      <c r="AM124" t="b">
        <f>D124='15.02.2022 Смета'!D127</f>
        <v>1</v>
      </c>
      <c r="AN124" t="b">
        <f>F124='15.02.2022 Смета'!E127</f>
        <v>1</v>
      </c>
      <c r="AO124" t="b">
        <f>G124='15.02.2022 Смета'!F127</f>
        <v>1</v>
      </c>
      <c r="AP124" t="b">
        <f>H124='15.02.2022 Смета'!G127</f>
        <v>1</v>
      </c>
    </row>
    <row r="125" spans="1:42" ht="27" customHeight="1" x14ac:dyDescent="0.25">
      <c r="A125" s="108">
        <v>104</v>
      </c>
      <c r="B125" s="15" t="s">
        <v>14</v>
      </c>
      <c r="C125" s="21" t="s">
        <v>157</v>
      </c>
      <c r="D125" s="22" t="s">
        <v>173</v>
      </c>
      <c r="E125" s="21" t="s">
        <v>714</v>
      </c>
      <c r="F125" s="35">
        <v>44746</v>
      </c>
      <c r="G125" s="35">
        <v>44752</v>
      </c>
      <c r="H125" s="21" t="s">
        <v>367</v>
      </c>
      <c r="I125" s="22" t="s">
        <v>714</v>
      </c>
      <c r="J125" s="35">
        <v>44746</v>
      </c>
      <c r="K125" s="35">
        <v>44752</v>
      </c>
      <c r="L125" s="14"/>
      <c r="M125" s="10">
        <v>3400</v>
      </c>
      <c r="N125" s="10">
        <f t="shared" si="14"/>
        <v>0</v>
      </c>
      <c r="O125" s="14"/>
      <c r="P125" s="10">
        <v>2900</v>
      </c>
      <c r="Q125" s="10">
        <f t="shared" si="15"/>
        <v>0</v>
      </c>
      <c r="R125" s="14"/>
      <c r="S125" s="10">
        <v>2800</v>
      </c>
      <c r="T125" s="10">
        <f t="shared" si="16"/>
        <v>0</v>
      </c>
      <c r="U125" s="10">
        <v>9</v>
      </c>
      <c r="V125" s="10">
        <v>150</v>
      </c>
      <c r="W125" s="10">
        <f t="shared" si="19"/>
        <v>1350</v>
      </c>
      <c r="X125" s="10">
        <v>9</v>
      </c>
      <c r="Y125" s="10">
        <v>150</v>
      </c>
      <c r="Z125" s="10">
        <f t="shared" si="20"/>
        <v>1350</v>
      </c>
      <c r="AA125" s="10">
        <v>9</v>
      </c>
      <c r="AB125" s="10">
        <v>150</v>
      </c>
      <c r="AC125" s="10">
        <f t="shared" si="21"/>
        <v>1350</v>
      </c>
      <c r="AD125" s="10">
        <v>27</v>
      </c>
      <c r="AE125" s="26">
        <v>7</v>
      </c>
      <c r="AF125" s="7">
        <f t="shared" si="17"/>
        <v>189</v>
      </c>
      <c r="AG125" s="152">
        <v>1</v>
      </c>
      <c r="AH125" s="139">
        <f t="shared" si="22"/>
        <v>54</v>
      </c>
      <c r="AI125" s="139">
        <f t="shared" si="18"/>
        <v>4239</v>
      </c>
      <c r="AJ125" s="109">
        <f t="shared" si="23"/>
        <v>4239</v>
      </c>
      <c r="AM125" t="b">
        <f>D125='15.02.2022 Смета'!D128</f>
        <v>1</v>
      </c>
      <c r="AN125" t="b">
        <f>F125='15.02.2022 Смета'!E128</f>
        <v>1</v>
      </c>
      <c r="AO125" t="b">
        <f>G125='15.02.2022 Смета'!F128</f>
        <v>1</v>
      </c>
      <c r="AP125" t="b">
        <f>H125='15.02.2022 Смета'!G128</f>
        <v>1</v>
      </c>
    </row>
    <row r="126" spans="1:42" ht="27" customHeight="1" x14ac:dyDescent="0.25">
      <c r="A126" s="114">
        <v>105</v>
      </c>
      <c r="B126" s="15" t="s">
        <v>14</v>
      </c>
      <c r="C126" s="21" t="s">
        <v>157</v>
      </c>
      <c r="D126" s="22" t="s">
        <v>174</v>
      </c>
      <c r="E126" s="21" t="s">
        <v>714</v>
      </c>
      <c r="F126" s="35">
        <v>44746</v>
      </c>
      <c r="G126" s="35">
        <v>44752</v>
      </c>
      <c r="H126" s="21" t="s">
        <v>367</v>
      </c>
      <c r="I126" s="22" t="s">
        <v>714</v>
      </c>
      <c r="J126" s="35">
        <v>44746</v>
      </c>
      <c r="K126" s="35">
        <v>44752</v>
      </c>
      <c r="L126" s="28"/>
      <c r="M126" s="10">
        <v>3400</v>
      </c>
      <c r="N126" s="10">
        <f t="shared" si="14"/>
        <v>0</v>
      </c>
      <c r="O126" s="28"/>
      <c r="P126" s="10">
        <v>2900</v>
      </c>
      <c r="Q126" s="10">
        <f t="shared" si="15"/>
        <v>0</v>
      </c>
      <c r="R126" s="28"/>
      <c r="S126" s="10">
        <v>2800</v>
      </c>
      <c r="T126" s="10">
        <f t="shared" si="16"/>
        <v>0</v>
      </c>
      <c r="U126" s="10">
        <v>44</v>
      </c>
      <c r="V126" s="10">
        <v>150</v>
      </c>
      <c r="W126" s="10">
        <f t="shared" si="19"/>
        <v>6600</v>
      </c>
      <c r="X126" s="10">
        <v>44</v>
      </c>
      <c r="Y126" s="10">
        <v>150</v>
      </c>
      <c r="Z126" s="10">
        <f t="shared" si="20"/>
        <v>6600</v>
      </c>
      <c r="AA126" s="10">
        <v>44</v>
      </c>
      <c r="AB126" s="10">
        <v>150</v>
      </c>
      <c r="AC126" s="10">
        <f t="shared" si="21"/>
        <v>6600</v>
      </c>
      <c r="AD126" s="29">
        <v>132</v>
      </c>
      <c r="AE126" s="26">
        <v>7</v>
      </c>
      <c r="AF126" s="7">
        <f t="shared" si="17"/>
        <v>924</v>
      </c>
      <c r="AG126" s="152">
        <v>1</v>
      </c>
      <c r="AH126" s="145">
        <f t="shared" si="22"/>
        <v>264</v>
      </c>
      <c r="AI126" s="139">
        <f t="shared" si="18"/>
        <v>20724</v>
      </c>
      <c r="AJ126" s="118">
        <f t="shared" si="23"/>
        <v>20724</v>
      </c>
      <c r="AM126" t="b">
        <f>D126='15.02.2022 Смета'!D129</f>
        <v>1</v>
      </c>
      <c r="AN126" t="b">
        <f>F126='15.02.2022 Смета'!E129</f>
        <v>1</v>
      </c>
      <c r="AO126" t="b">
        <f>G126='15.02.2022 Смета'!F129</f>
        <v>1</v>
      </c>
      <c r="AP126" t="b">
        <f>H126='15.02.2022 Смета'!G129</f>
        <v>1</v>
      </c>
    </row>
    <row r="127" spans="1:42" x14ac:dyDescent="0.25">
      <c r="A127" s="106"/>
      <c r="B127" s="96"/>
      <c r="C127" s="97"/>
      <c r="D127" s="179" t="s">
        <v>848</v>
      </c>
      <c r="E127" s="99"/>
      <c r="F127" s="99"/>
      <c r="G127" s="99"/>
      <c r="H127" s="99"/>
      <c r="I127" s="99"/>
      <c r="J127" s="99"/>
      <c r="K127" s="99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2"/>
      <c r="AE127" s="79"/>
      <c r="AF127" s="79"/>
      <c r="AG127" s="153"/>
      <c r="AH127" s="151"/>
      <c r="AI127" s="151"/>
      <c r="AJ127" s="164"/>
      <c r="AM127" t="b">
        <f>D127='15.02.2022 Смета'!D130</f>
        <v>1</v>
      </c>
      <c r="AN127" t="b">
        <f>F127='15.02.2022 Смета'!E130</f>
        <v>1</v>
      </c>
      <c r="AO127" t="b">
        <f>G127='15.02.2022 Смета'!F130</f>
        <v>1</v>
      </c>
      <c r="AP127" t="b">
        <f>H127='15.02.2022 Смета'!G130</f>
        <v>1</v>
      </c>
    </row>
    <row r="128" spans="1:42" ht="27" customHeight="1" x14ac:dyDescent="0.25">
      <c r="A128" s="108">
        <v>106</v>
      </c>
      <c r="B128" s="18" t="s">
        <v>172</v>
      </c>
      <c r="C128" s="44" t="s">
        <v>120</v>
      </c>
      <c r="D128" s="42" t="s">
        <v>174</v>
      </c>
      <c r="E128" s="21" t="s">
        <v>369</v>
      </c>
      <c r="F128" s="43">
        <v>44621</v>
      </c>
      <c r="G128" s="43">
        <v>44625</v>
      </c>
      <c r="H128" s="21" t="s">
        <v>319</v>
      </c>
      <c r="I128" s="38" t="s">
        <v>369</v>
      </c>
      <c r="J128" s="43">
        <v>44621</v>
      </c>
      <c r="K128" s="43">
        <v>44625</v>
      </c>
      <c r="L128" s="13"/>
      <c r="M128" s="10">
        <v>3400</v>
      </c>
      <c r="N128" s="10">
        <f t="shared" ref="N128:N203" si="24">L128*M128</f>
        <v>0</v>
      </c>
      <c r="O128" s="13"/>
      <c r="P128" s="10">
        <v>2900</v>
      </c>
      <c r="Q128" s="10">
        <f t="shared" ref="Q128:Q203" si="25">O128*P128</f>
        <v>0</v>
      </c>
      <c r="R128" s="13"/>
      <c r="S128" s="10">
        <v>2800</v>
      </c>
      <c r="T128" s="10">
        <f t="shared" ref="T128:T203" si="26">R128*S128</f>
        <v>0</v>
      </c>
      <c r="U128" s="13">
        <v>44</v>
      </c>
      <c r="V128" s="10">
        <v>150</v>
      </c>
      <c r="W128" s="10">
        <f t="shared" si="19"/>
        <v>6600</v>
      </c>
      <c r="X128" s="13">
        <v>44</v>
      </c>
      <c r="Y128" s="10">
        <v>150</v>
      </c>
      <c r="Z128" s="10">
        <f t="shared" si="20"/>
        <v>6600</v>
      </c>
      <c r="AA128" s="13">
        <v>44</v>
      </c>
      <c r="AB128" s="10">
        <v>150</v>
      </c>
      <c r="AC128" s="10">
        <f t="shared" si="21"/>
        <v>6600</v>
      </c>
      <c r="AD128" s="24"/>
      <c r="AE128" s="26">
        <v>7</v>
      </c>
      <c r="AF128" s="7">
        <f t="shared" ref="AF128:AF203" si="27">AD128*AE128</f>
        <v>0</v>
      </c>
      <c r="AG128" s="152">
        <v>1</v>
      </c>
      <c r="AH128" s="145">
        <f t="shared" si="22"/>
        <v>132</v>
      </c>
      <c r="AI128" s="139">
        <f t="shared" si="18"/>
        <v>19800</v>
      </c>
      <c r="AJ128" s="118">
        <f t="shared" si="23"/>
        <v>19800</v>
      </c>
      <c r="AM128" t="b">
        <f>D128='15.02.2022 Смета'!D131</f>
        <v>1</v>
      </c>
      <c r="AN128" t="b">
        <f>F128='15.02.2022 Смета'!E131</f>
        <v>1</v>
      </c>
      <c r="AO128" t="b">
        <f>G128='15.02.2022 Смета'!F131</f>
        <v>1</v>
      </c>
      <c r="AP128" t="b">
        <f>H128='15.02.2022 Смета'!G131</f>
        <v>1</v>
      </c>
    </row>
    <row r="129" spans="1:42" ht="27" customHeight="1" x14ac:dyDescent="0.25">
      <c r="A129" s="108">
        <v>107</v>
      </c>
      <c r="B129" s="8" t="s">
        <v>172</v>
      </c>
      <c r="C129" s="21" t="s">
        <v>120</v>
      </c>
      <c r="D129" s="22" t="s">
        <v>46</v>
      </c>
      <c r="E129" s="21" t="s">
        <v>370</v>
      </c>
      <c r="F129" s="35">
        <v>44636</v>
      </c>
      <c r="G129" s="35">
        <v>44639</v>
      </c>
      <c r="H129" s="21" t="s">
        <v>301</v>
      </c>
      <c r="I129" s="38" t="s">
        <v>370</v>
      </c>
      <c r="J129" s="35">
        <v>44636</v>
      </c>
      <c r="K129" s="35">
        <v>44639</v>
      </c>
      <c r="L129" s="10"/>
      <c r="M129" s="10">
        <v>3400</v>
      </c>
      <c r="N129" s="10">
        <f t="shared" si="24"/>
        <v>0</v>
      </c>
      <c r="O129" s="10"/>
      <c r="P129" s="10">
        <v>2900</v>
      </c>
      <c r="Q129" s="10">
        <f t="shared" si="25"/>
        <v>0</v>
      </c>
      <c r="R129" s="10"/>
      <c r="S129" s="10">
        <v>2800</v>
      </c>
      <c r="T129" s="10">
        <f t="shared" si="26"/>
        <v>0</v>
      </c>
      <c r="U129" s="10">
        <v>18</v>
      </c>
      <c r="V129" s="10">
        <v>150</v>
      </c>
      <c r="W129" s="10">
        <f t="shared" si="19"/>
        <v>2700</v>
      </c>
      <c r="X129" s="10">
        <v>18</v>
      </c>
      <c r="Y129" s="10">
        <v>150</v>
      </c>
      <c r="Z129" s="10">
        <f t="shared" si="20"/>
        <v>2700</v>
      </c>
      <c r="AA129" s="13">
        <v>18</v>
      </c>
      <c r="AB129" s="10">
        <v>150</v>
      </c>
      <c r="AC129" s="10">
        <f t="shared" si="21"/>
        <v>2700</v>
      </c>
      <c r="AD129" s="11"/>
      <c r="AE129" s="26">
        <v>7</v>
      </c>
      <c r="AF129" s="7">
        <f t="shared" si="27"/>
        <v>0</v>
      </c>
      <c r="AG129" s="152">
        <v>1</v>
      </c>
      <c r="AH129" s="145">
        <f t="shared" si="22"/>
        <v>54</v>
      </c>
      <c r="AI129" s="139">
        <f t="shared" si="18"/>
        <v>8100</v>
      </c>
      <c r="AJ129" s="118">
        <f t="shared" si="23"/>
        <v>8100</v>
      </c>
      <c r="AM129" t="b">
        <f>D129='15.02.2022 Смета'!D132</f>
        <v>1</v>
      </c>
      <c r="AN129" t="b">
        <f>F129='15.02.2022 Смета'!E132</f>
        <v>1</v>
      </c>
      <c r="AO129" t="b">
        <f>G129='15.02.2022 Смета'!F132</f>
        <v>1</v>
      </c>
      <c r="AP129" t="b">
        <f>H129='15.02.2022 Смета'!G132</f>
        <v>1</v>
      </c>
    </row>
    <row r="130" spans="1:42" ht="27" customHeight="1" x14ac:dyDescent="0.25">
      <c r="A130" s="108">
        <v>108</v>
      </c>
      <c r="B130" s="8" t="s">
        <v>172</v>
      </c>
      <c r="C130" s="21" t="s">
        <v>120</v>
      </c>
      <c r="D130" s="22" t="s">
        <v>70</v>
      </c>
      <c r="E130" s="21" t="s">
        <v>371</v>
      </c>
      <c r="F130" s="35">
        <v>44640</v>
      </c>
      <c r="G130" s="35">
        <v>44645</v>
      </c>
      <c r="H130" s="21" t="s">
        <v>319</v>
      </c>
      <c r="I130" s="38" t="s">
        <v>371</v>
      </c>
      <c r="J130" s="35">
        <v>44640</v>
      </c>
      <c r="K130" s="35">
        <v>44645</v>
      </c>
      <c r="L130" s="10"/>
      <c r="M130" s="10">
        <v>3400</v>
      </c>
      <c r="N130" s="10">
        <f t="shared" si="24"/>
        <v>0</v>
      </c>
      <c r="O130" s="10"/>
      <c r="P130" s="10">
        <v>2900</v>
      </c>
      <c r="Q130" s="10">
        <f t="shared" si="25"/>
        <v>0</v>
      </c>
      <c r="R130" s="10"/>
      <c r="S130" s="10">
        <v>2800</v>
      </c>
      <c r="T130" s="10">
        <f t="shared" si="26"/>
        <v>0</v>
      </c>
      <c r="U130" s="10">
        <v>34</v>
      </c>
      <c r="V130" s="10">
        <v>150</v>
      </c>
      <c r="W130" s="10">
        <f t="shared" si="19"/>
        <v>5100</v>
      </c>
      <c r="X130" s="10">
        <v>34</v>
      </c>
      <c r="Y130" s="10">
        <v>150</v>
      </c>
      <c r="Z130" s="10">
        <f t="shared" si="20"/>
        <v>5100</v>
      </c>
      <c r="AA130" s="10">
        <v>34</v>
      </c>
      <c r="AB130" s="10">
        <v>150</v>
      </c>
      <c r="AC130" s="10">
        <f t="shared" si="21"/>
        <v>5100</v>
      </c>
      <c r="AD130" s="11"/>
      <c r="AE130" s="26">
        <v>7</v>
      </c>
      <c r="AF130" s="7">
        <f t="shared" si="27"/>
        <v>0</v>
      </c>
      <c r="AG130" s="152">
        <v>1</v>
      </c>
      <c r="AH130" s="139">
        <f t="shared" si="22"/>
        <v>102</v>
      </c>
      <c r="AI130" s="139">
        <f t="shared" si="18"/>
        <v>15300</v>
      </c>
      <c r="AJ130" s="109">
        <f t="shared" si="23"/>
        <v>15300</v>
      </c>
      <c r="AM130" t="b">
        <f>D130='15.02.2022 Смета'!D133</f>
        <v>1</v>
      </c>
      <c r="AN130" t="b">
        <f>F130='15.02.2022 Смета'!E133</f>
        <v>1</v>
      </c>
      <c r="AO130" t="b">
        <f>G130='15.02.2022 Смета'!F133</f>
        <v>1</v>
      </c>
      <c r="AP130" t="b">
        <f>H130='15.02.2022 Смета'!G133</f>
        <v>1</v>
      </c>
    </row>
    <row r="131" spans="1:42" ht="16.149999999999999" customHeight="1" x14ac:dyDescent="0.25">
      <c r="A131" s="106"/>
      <c r="B131" s="96"/>
      <c r="C131" s="97"/>
      <c r="D131" s="179" t="s">
        <v>849</v>
      </c>
      <c r="E131" s="99"/>
      <c r="F131" s="99"/>
      <c r="G131" s="99"/>
      <c r="H131" s="99"/>
      <c r="I131" s="99"/>
      <c r="J131" s="99"/>
      <c r="K131" s="99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2"/>
      <c r="AE131" s="79"/>
      <c r="AF131" s="79"/>
      <c r="AG131" s="153"/>
      <c r="AH131" s="151"/>
      <c r="AI131" s="151"/>
      <c r="AJ131" s="164"/>
      <c r="AM131" t="b">
        <f>D131='15.02.2022 Смета'!D134</f>
        <v>1</v>
      </c>
      <c r="AN131" t="b">
        <f>F131='15.02.2022 Смета'!E134</f>
        <v>1</v>
      </c>
      <c r="AO131" t="b">
        <f>G131='15.02.2022 Смета'!F134</f>
        <v>1</v>
      </c>
      <c r="AP131" t="b">
        <f>H131='15.02.2022 Смета'!G134</f>
        <v>1</v>
      </c>
    </row>
    <row r="132" spans="1:42" ht="16.149999999999999" customHeight="1" x14ac:dyDescent="0.25">
      <c r="A132" s="108">
        <v>109</v>
      </c>
      <c r="B132" s="8" t="s">
        <v>219</v>
      </c>
      <c r="C132" s="21" t="s">
        <v>220</v>
      </c>
      <c r="D132" s="22" t="s">
        <v>573</v>
      </c>
      <c r="E132" s="21" t="s">
        <v>376</v>
      </c>
      <c r="F132" s="35">
        <v>44670</v>
      </c>
      <c r="G132" s="35">
        <v>44673</v>
      </c>
      <c r="H132" s="21" t="s">
        <v>301</v>
      </c>
      <c r="I132" s="22" t="s">
        <v>376</v>
      </c>
      <c r="J132" s="35">
        <v>44670</v>
      </c>
      <c r="K132" s="35">
        <v>44673</v>
      </c>
      <c r="L132" s="10"/>
      <c r="M132" s="10">
        <v>3400</v>
      </c>
      <c r="N132" s="10">
        <f t="shared" si="24"/>
        <v>0</v>
      </c>
      <c r="O132" s="10"/>
      <c r="P132" s="10">
        <v>2900</v>
      </c>
      <c r="Q132" s="10">
        <f t="shared" si="25"/>
        <v>0</v>
      </c>
      <c r="R132" s="10"/>
      <c r="S132" s="10">
        <v>2800</v>
      </c>
      <c r="T132" s="10">
        <f t="shared" si="26"/>
        <v>0</v>
      </c>
      <c r="U132" s="10">
        <v>16</v>
      </c>
      <c r="V132" s="10">
        <v>150</v>
      </c>
      <c r="W132" s="10">
        <f t="shared" si="19"/>
        <v>2400</v>
      </c>
      <c r="X132" s="10">
        <v>16</v>
      </c>
      <c r="Y132" s="10">
        <v>150</v>
      </c>
      <c r="Z132" s="10">
        <f t="shared" si="20"/>
        <v>2400</v>
      </c>
      <c r="AA132" s="10">
        <v>16</v>
      </c>
      <c r="AB132" s="10">
        <v>150</v>
      </c>
      <c r="AC132" s="10">
        <f t="shared" si="21"/>
        <v>2400</v>
      </c>
      <c r="AD132" s="11">
        <v>48</v>
      </c>
      <c r="AE132" s="26">
        <v>7</v>
      </c>
      <c r="AF132" s="7">
        <f t="shared" si="27"/>
        <v>336</v>
      </c>
      <c r="AG132" s="152">
        <v>1</v>
      </c>
      <c r="AH132" s="139">
        <f t="shared" si="22"/>
        <v>96</v>
      </c>
      <c r="AI132" s="139">
        <f t="shared" si="18"/>
        <v>7536</v>
      </c>
      <c r="AJ132" s="109">
        <f t="shared" si="23"/>
        <v>7536</v>
      </c>
      <c r="AM132" t="b">
        <f>D132='15.02.2022 Смета'!D135</f>
        <v>1</v>
      </c>
      <c r="AN132" t="b">
        <f>F132='15.02.2022 Смета'!E135</f>
        <v>1</v>
      </c>
      <c r="AO132" t="b">
        <f>G132='15.02.2022 Смета'!F135</f>
        <v>1</v>
      </c>
      <c r="AP132" t="b">
        <f>H132='15.02.2022 Смета'!G135</f>
        <v>1</v>
      </c>
    </row>
    <row r="133" spans="1:42" ht="16.149999999999999" customHeight="1" x14ac:dyDescent="0.25">
      <c r="A133" s="108">
        <v>110</v>
      </c>
      <c r="B133" s="8" t="s">
        <v>219</v>
      </c>
      <c r="C133" s="21" t="s">
        <v>220</v>
      </c>
      <c r="D133" s="22" t="s">
        <v>36</v>
      </c>
      <c r="E133" s="21" t="s">
        <v>378</v>
      </c>
      <c r="F133" s="35">
        <v>44671</v>
      </c>
      <c r="G133" s="35">
        <v>44673</v>
      </c>
      <c r="H133" s="21" t="s">
        <v>301</v>
      </c>
      <c r="I133" s="38" t="s">
        <v>378</v>
      </c>
      <c r="J133" s="35">
        <v>44671</v>
      </c>
      <c r="K133" s="35">
        <v>44673</v>
      </c>
      <c r="L133" s="10"/>
      <c r="M133" s="10">
        <v>3400</v>
      </c>
      <c r="N133" s="10">
        <f t="shared" si="24"/>
        <v>0</v>
      </c>
      <c r="O133" s="10"/>
      <c r="P133" s="10">
        <v>2900</v>
      </c>
      <c r="Q133" s="10">
        <f t="shared" si="25"/>
        <v>0</v>
      </c>
      <c r="R133" s="10"/>
      <c r="S133" s="10">
        <v>2800</v>
      </c>
      <c r="T133" s="10">
        <f t="shared" si="26"/>
        <v>0</v>
      </c>
      <c r="U133" s="10">
        <v>8</v>
      </c>
      <c r="V133" s="10">
        <v>150</v>
      </c>
      <c r="W133" s="10">
        <f t="shared" si="19"/>
        <v>1200</v>
      </c>
      <c r="X133" s="10">
        <v>8</v>
      </c>
      <c r="Y133" s="10">
        <v>150</v>
      </c>
      <c r="Z133" s="10">
        <f t="shared" si="20"/>
        <v>1200</v>
      </c>
      <c r="AA133" s="10">
        <v>8</v>
      </c>
      <c r="AB133" s="10">
        <v>150</v>
      </c>
      <c r="AC133" s="10">
        <f t="shared" si="21"/>
        <v>1200</v>
      </c>
      <c r="AD133" s="11">
        <v>24</v>
      </c>
      <c r="AE133" s="26">
        <v>7</v>
      </c>
      <c r="AF133" s="7">
        <f t="shared" si="27"/>
        <v>168</v>
      </c>
      <c r="AG133" s="152">
        <v>1</v>
      </c>
      <c r="AH133" s="139">
        <f t="shared" si="22"/>
        <v>48</v>
      </c>
      <c r="AI133" s="139">
        <f t="shared" si="18"/>
        <v>3768</v>
      </c>
      <c r="AJ133" s="109">
        <f t="shared" si="23"/>
        <v>3768</v>
      </c>
      <c r="AM133" t="b">
        <f>D133='15.02.2022 Смета'!D136</f>
        <v>1</v>
      </c>
      <c r="AN133" t="b">
        <f>F133='15.02.2022 Смета'!E136</f>
        <v>1</v>
      </c>
      <c r="AO133" t="b">
        <f>G133='15.02.2022 Смета'!F136</f>
        <v>1</v>
      </c>
      <c r="AP133" t="b">
        <f>H133='15.02.2022 Смета'!G136</f>
        <v>1</v>
      </c>
    </row>
    <row r="134" spans="1:42" ht="16.149999999999999" customHeight="1" x14ac:dyDescent="0.25">
      <c r="A134" s="108">
        <v>111</v>
      </c>
      <c r="B134" s="8" t="s">
        <v>219</v>
      </c>
      <c r="C134" s="21" t="s">
        <v>220</v>
      </c>
      <c r="D134" s="22" t="s">
        <v>37</v>
      </c>
      <c r="E134" s="21" t="s">
        <v>337</v>
      </c>
      <c r="F134" s="35">
        <v>44712</v>
      </c>
      <c r="G134" s="35">
        <v>44715</v>
      </c>
      <c r="H134" s="21" t="s">
        <v>301</v>
      </c>
      <c r="I134" s="38" t="s">
        <v>337</v>
      </c>
      <c r="J134" s="35">
        <v>44712</v>
      </c>
      <c r="K134" s="35">
        <v>44715</v>
      </c>
      <c r="L134" s="10"/>
      <c r="M134" s="10">
        <v>3400</v>
      </c>
      <c r="N134" s="10">
        <f t="shared" si="24"/>
        <v>0</v>
      </c>
      <c r="O134" s="10"/>
      <c r="P134" s="10">
        <v>2900</v>
      </c>
      <c r="Q134" s="10">
        <f t="shared" si="25"/>
        <v>0</v>
      </c>
      <c r="R134" s="10"/>
      <c r="S134" s="10">
        <v>2800</v>
      </c>
      <c r="T134" s="10">
        <f t="shared" si="26"/>
        <v>0</v>
      </c>
      <c r="U134" s="10">
        <v>18</v>
      </c>
      <c r="V134" s="10">
        <v>150</v>
      </c>
      <c r="W134" s="10">
        <f t="shared" si="19"/>
        <v>2700</v>
      </c>
      <c r="X134" s="10">
        <v>18</v>
      </c>
      <c r="Y134" s="10">
        <v>150</v>
      </c>
      <c r="Z134" s="10">
        <f t="shared" si="20"/>
        <v>2700</v>
      </c>
      <c r="AA134" s="10">
        <v>18</v>
      </c>
      <c r="AB134" s="10">
        <v>150</v>
      </c>
      <c r="AC134" s="10">
        <f t="shared" si="21"/>
        <v>2700</v>
      </c>
      <c r="AD134" s="11">
        <v>54</v>
      </c>
      <c r="AE134" s="26">
        <v>7</v>
      </c>
      <c r="AF134" s="7">
        <f t="shared" si="27"/>
        <v>378</v>
      </c>
      <c r="AG134" s="152">
        <v>1</v>
      </c>
      <c r="AH134" s="139">
        <f t="shared" si="22"/>
        <v>108</v>
      </c>
      <c r="AI134" s="139">
        <f t="shared" si="18"/>
        <v>8478</v>
      </c>
      <c r="AJ134" s="109">
        <f t="shared" si="23"/>
        <v>8478</v>
      </c>
      <c r="AM134" t="b">
        <f>D134='15.02.2022 Смета'!D137</f>
        <v>1</v>
      </c>
      <c r="AN134" t="b">
        <f>F134='15.02.2022 Смета'!E137</f>
        <v>1</v>
      </c>
      <c r="AO134" t="b">
        <f>G134='15.02.2022 Смета'!F137</f>
        <v>1</v>
      </c>
      <c r="AP134" t="b">
        <f>H134='15.02.2022 Смета'!G137</f>
        <v>1</v>
      </c>
    </row>
    <row r="135" spans="1:42" ht="16.149999999999999" customHeight="1" x14ac:dyDescent="0.25">
      <c r="A135" s="108">
        <v>112</v>
      </c>
      <c r="B135" s="8" t="s">
        <v>219</v>
      </c>
      <c r="C135" s="21" t="s">
        <v>220</v>
      </c>
      <c r="D135" s="22" t="s">
        <v>35</v>
      </c>
      <c r="E135" s="21" t="s">
        <v>375</v>
      </c>
      <c r="F135" s="35">
        <v>44719</v>
      </c>
      <c r="G135" s="35">
        <v>44722</v>
      </c>
      <c r="H135" s="21" t="s">
        <v>301</v>
      </c>
      <c r="I135" s="38" t="s">
        <v>375</v>
      </c>
      <c r="J135" s="35">
        <v>44719</v>
      </c>
      <c r="K135" s="35">
        <v>44722</v>
      </c>
      <c r="L135" s="10"/>
      <c r="M135" s="10">
        <v>3400</v>
      </c>
      <c r="N135" s="10">
        <f t="shared" si="24"/>
        <v>0</v>
      </c>
      <c r="O135" s="10"/>
      <c r="P135" s="10">
        <v>2900</v>
      </c>
      <c r="Q135" s="10">
        <f t="shared" si="25"/>
        <v>0</v>
      </c>
      <c r="R135" s="10"/>
      <c r="S135" s="10">
        <v>2800</v>
      </c>
      <c r="T135" s="10">
        <f t="shared" si="26"/>
        <v>0</v>
      </c>
      <c r="U135" s="10">
        <v>20</v>
      </c>
      <c r="V135" s="10">
        <v>150</v>
      </c>
      <c r="W135" s="10">
        <f t="shared" si="19"/>
        <v>3000</v>
      </c>
      <c r="X135" s="10">
        <v>20</v>
      </c>
      <c r="Y135" s="10">
        <v>150</v>
      </c>
      <c r="Z135" s="10">
        <f t="shared" si="20"/>
        <v>3000</v>
      </c>
      <c r="AA135" s="10">
        <v>20</v>
      </c>
      <c r="AB135" s="10">
        <v>150</v>
      </c>
      <c r="AC135" s="10">
        <f t="shared" si="21"/>
        <v>3000</v>
      </c>
      <c r="AD135" s="11">
        <v>60</v>
      </c>
      <c r="AE135" s="26">
        <v>7</v>
      </c>
      <c r="AF135" s="7">
        <f t="shared" si="27"/>
        <v>420</v>
      </c>
      <c r="AG135" s="152">
        <v>1</v>
      </c>
      <c r="AH135" s="139">
        <f t="shared" si="22"/>
        <v>120</v>
      </c>
      <c r="AI135" s="139">
        <f t="shared" si="18"/>
        <v>9420</v>
      </c>
      <c r="AJ135" s="109">
        <f t="shared" si="23"/>
        <v>9420</v>
      </c>
      <c r="AM135" t="b">
        <f>D135='15.02.2022 Смета'!D138</f>
        <v>1</v>
      </c>
      <c r="AN135" t="b">
        <f>F135='15.02.2022 Смета'!E138</f>
        <v>1</v>
      </c>
      <c r="AO135" t="b">
        <f>G135='15.02.2022 Смета'!F138</f>
        <v>1</v>
      </c>
      <c r="AP135" t="b">
        <f>H135='15.02.2022 Смета'!G138</f>
        <v>1</v>
      </c>
    </row>
    <row r="136" spans="1:42" ht="16.149999999999999" customHeight="1" x14ac:dyDescent="0.25">
      <c r="A136" s="108">
        <v>113</v>
      </c>
      <c r="B136" s="8" t="s">
        <v>219</v>
      </c>
      <c r="C136" s="21" t="s">
        <v>220</v>
      </c>
      <c r="D136" s="22" t="s">
        <v>36</v>
      </c>
      <c r="E136" s="21" t="s">
        <v>375</v>
      </c>
      <c r="F136" s="35">
        <v>44720</v>
      </c>
      <c r="G136" s="35">
        <v>44722</v>
      </c>
      <c r="H136" s="21" t="s">
        <v>301</v>
      </c>
      <c r="I136" s="22" t="s">
        <v>379</v>
      </c>
      <c r="J136" s="35">
        <v>44720</v>
      </c>
      <c r="K136" s="35">
        <v>44722</v>
      </c>
      <c r="L136" s="10"/>
      <c r="M136" s="10">
        <v>3400</v>
      </c>
      <c r="N136" s="10">
        <f t="shared" si="24"/>
        <v>0</v>
      </c>
      <c r="O136" s="10"/>
      <c r="P136" s="10">
        <v>2900</v>
      </c>
      <c r="Q136" s="10">
        <f t="shared" si="25"/>
        <v>0</v>
      </c>
      <c r="R136" s="10"/>
      <c r="S136" s="10">
        <v>2800</v>
      </c>
      <c r="T136" s="10">
        <f t="shared" si="26"/>
        <v>0</v>
      </c>
      <c r="U136" s="10">
        <v>8</v>
      </c>
      <c r="V136" s="10">
        <v>150</v>
      </c>
      <c r="W136" s="10">
        <f t="shared" si="19"/>
        <v>1200</v>
      </c>
      <c r="X136" s="10">
        <v>8</v>
      </c>
      <c r="Y136" s="10">
        <v>150</v>
      </c>
      <c r="Z136" s="10">
        <f t="shared" si="20"/>
        <v>1200</v>
      </c>
      <c r="AA136" s="10">
        <v>8</v>
      </c>
      <c r="AB136" s="10">
        <v>150</v>
      </c>
      <c r="AC136" s="10">
        <f t="shared" si="21"/>
        <v>1200</v>
      </c>
      <c r="AD136" s="11">
        <v>24</v>
      </c>
      <c r="AE136" s="26">
        <v>7</v>
      </c>
      <c r="AF136" s="7">
        <f t="shared" si="27"/>
        <v>168</v>
      </c>
      <c r="AG136" s="152">
        <v>1</v>
      </c>
      <c r="AH136" s="139">
        <f t="shared" si="22"/>
        <v>48</v>
      </c>
      <c r="AI136" s="139">
        <f t="shared" ref="AI136:AI199" si="28">AJ136</f>
        <v>3768</v>
      </c>
      <c r="AJ136" s="109">
        <f t="shared" si="23"/>
        <v>3768</v>
      </c>
      <c r="AM136" t="b">
        <f>D136='15.02.2022 Смета'!D139</f>
        <v>1</v>
      </c>
      <c r="AN136" t="b">
        <f>F136='15.02.2022 Смета'!E139</f>
        <v>1</v>
      </c>
      <c r="AO136" t="b">
        <f>G136='15.02.2022 Смета'!F139</f>
        <v>1</v>
      </c>
      <c r="AP136" t="b">
        <f>H136='15.02.2022 Смета'!G139</f>
        <v>1</v>
      </c>
    </row>
    <row r="137" spans="1:42" ht="16.149999999999999" customHeight="1" x14ac:dyDescent="0.25">
      <c r="A137" s="108">
        <v>114</v>
      </c>
      <c r="B137" s="8" t="s">
        <v>219</v>
      </c>
      <c r="C137" s="21" t="s">
        <v>220</v>
      </c>
      <c r="D137" s="22" t="s">
        <v>574</v>
      </c>
      <c r="E137" s="21" t="s">
        <v>380</v>
      </c>
      <c r="F137" s="35">
        <v>44726</v>
      </c>
      <c r="G137" s="35">
        <v>44729</v>
      </c>
      <c r="H137" s="21" t="s">
        <v>301</v>
      </c>
      <c r="I137" s="22" t="s">
        <v>380</v>
      </c>
      <c r="J137" s="35">
        <v>44726</v>
      </c>
      <c r="K137" s="35">
        <v>44729</v>
      </c>
      <c r="L137" s="10"/>
      <c r="M137" s="10">
        <v>3400</v>
      </c>
      <c r="N137" s="10">
        <f t="shared" si="24"/>
        <v>0</v>
      </c>
      <c r="O137" s="10"/>
      <c r="P137" s="10">
        <v>2900</v>
      </c>
      <c r="Q137" s="10">
        <f t="shared" si="25"/>
        <v>0</v>
      </c>
      <c r="R137" s="10"/>
      <c r="S137" s="10">
        <v>2800</v>
      </c>
      <c r="T137" s="10">
        <f t="shared" si="26"/>
        <v>0</v>
      </c>
      <c r="U137" s="10">
        <v>15</v>
      </c>
      <c r="V137" s="10">
        <v>150</v>
      </c>
      <c r="W137" s="10">
        <f t="shared" si="19"/>
        <v>2250</v>
      </c>
      <c r="X137" s="10">
        <v>15</v>
      </c>
      <c r="Y137" s="10">
        <v>150</v>
      </c>
      <c r="Z137" s="10">
        <f t="shared" si="20"/>
        <v>2250</v>
      </c>
      <c r="AA137" s="10">
        <v>15</v>
      </c>
      <c r="AB137" s="10">
        <v>150</v>
      </c>
      <c r="AC137" s="10">
        <f t="shared" si="21"/>
        <v>2250</v>
      </c>
      <c r="AD137" s="11">
        <v>45</v>
      </c>
      <c r="AE137" s="26">
        <v>7</v>
      </c>
      <c r="AF137" s="7">
        <f t="shared" si="27"/>
        <v>315</v>
      </c>
      <c r="AG137" s="152">
        <v>1</v>
      </c>
      <c r="AH137" s="139">
        <f t="shared" si="22"/>
        <v>90</v>
      </c>
      <c r="AI137" s="139">
        <f t="shared" si="28"/>
        <v>7065</v>
      </c>
      <c r="AJ137" s="109">
        <f t="shared" si="23"/>
        <v>7065</v>
      </c>
      <c r="AM137" t="b">
        <f>D137='15.02.2022 Смета'!D140</f>
        <v>1</v>
      </c>
      <c r="AN137" t="b">
        <f>F137='15.02.2022 Смета'!E140</f>
        <v>1</v>
      </c>
      <c r="AO137" t="b">
        <f>G137='15.02.2022 Смета'!F140</f>
        <v>1</v>
      </c>
      <c r="AP137" t="b">
        <f>H137='15.02.2022 Смета'!G140</f>
        <v>1</v>
      </c>
    </row>
    <row r="138" spans="1:42" ht="16.149999999999999" customHeight="1" x14ac:dyDescent="0.25">
      <c r="A138" s="108">
        <v>115</v>
      </c>
      <c r="B138" s="8" t="s">
        <v>219</v>
      </c>
      <c r="C138" s="21" t="s">
        <v>220</v>
      </c>
      <c r="D138" s="22" t="s">
        <v>575</v>
      </c>
      <c r="E138" s="21" t="s">
        <v>377</v>
      </c>
      <c r="F138" s="35">
        <v>44740</v>
      </c>
      <c r="G138" s="35">
        <v>44743</v>
      </c>
      <c r="H138" s="21" t="s">
        <v>301</v>
      </c>
      <c r="I138" s="38" t="s">
        <v>377</v>
      </c>
      <c r="J138" s="35">
        <v>44740</v>
      </c>
      <c r="K138" s="35">
        <v>44743</v>
      </c>
      <c r="L138" s="10"/>
      <c r="M138" s="10">
        <v>3400</v>
      </c>
      <c r="N138" s="10">
        <f t="shared" si="24"/>
        <v>0</v>
      </c>
      <c r="O138" s="10"/>
      <c r="P138" s="10">
        <v>2900</v>
      </c>
      <c r="Q138" s="10">
        <f t="shared" si="25"/>
        <v>0</v>
      </c>
      <c r="R138" s="10"/>
      <c r="S138" s="10">
        <v>2800</v>
      </c>
      <c r="T138" s="10">
        <f t="shared" si="26"/>
        <v>0</v>
      </c>
      <c r="U138" s="10">
        <v>13</v>
      </c>
      <c r="V138" s="10">
        <v>150</v>
      </c>
      <c r="W138" s="10">
        <f t="shared" si="19"/>
        <v>1950</v>
      </c>
      <c r="X138" s="10">
        <v>13</v>
      </c>
      <c r="Y138" s="10">
        <v>150</v>
      </c>
      <c r="Z138" s="10">
        <f t="shared" si="20"/>
        <v>1950</v>
      </c>
      <c r="AA138" s="10">
        <v>13</v>
      </c>
      <c r="AB138" s="10">
        <v>150</v>
      </c>
      <c r="AC138" s="10">
        <f t="shared" si="21"/>
        <v>1950</v>
      </c>
      <c r="AD138" s="11">
        <v>39</v>
      </c>
      <c r="AE138" s="26">
        <v>7</v>
      </c>
      <c r="AF138" s="7">
        <f t="shared" si="27"/>
        <v>273</v>
      </c>
      <c r="AG138" s="152">
        <v>1</v>
      </c>
      <c r="AH138" s="139">
        <f t="shared" si="22"/>
        <v>78</v>
      </c>
      <c r="AI138" s="139">
        <f t="shared" si="28"/>
        <v>6123</v>
      </c>
      <c r="AJ138" s="109">
        <f t="shared" si="23"/>
        <v>6123</v>
      </c>
      <c r="AM138" t="b">
        <f>D138='15.02.2022 Смета'!D141</f>
        <v>1</v>
      </c>
      <c r="AN138" t="b">
        <f>F138='15.02.2022 Смета'!E141</f>
        <v>1</v>
      </c>
      <c r="AO138" t="b">
        <f>G138='15.02.2022 Смета'!F141</f>
        <v>1</v>
      </c>
      <c r="AP138" t="b">
        <f>H138='15.02.2022 Смета'!G141</f>
        <v>1</v>
      </c>
    </row>
    <row r="139" spans="1:42" ht="16.149999999999999" customHeight="1" x14ac:dyDescent="0.25">
      <c r="A139" s="108">
        <v>116</v>
      </c>
      <c r="B139" s="8" t="s">
        <v>219</v>
      </c>
      <c r="C139" s="21" t="s">
        <v>220</v>
      </c>
      <c r="D139" s="22" t="s">
        <v>221</v>
      </c>
      <c r="E139" s="21" t="s">
        <v>375</v>
      </c>
      <c r="F139" s="35">
        <v>44775</v>
      </c>
      <c r="G139" s="35">
        <v>44778</v>
      </c>
      <c r="H139" s="21" t="s">
        <v>301</v>
      </c>
      <c r="I139" s="22" t="s">
        <v>379</v>
      </c>
      <c r="J139" s="35">
        <v>44775</v>
      </c>
      <c r="K139" s="35">
        <v>44778</v>
      </c>
      <c r="L139" s="10"/>
      <c r="M139" s="10">
        <v>3400</v>
      </c>
      <c r="N139" s="10">
        <f t="shared" si="24"/>
        <v>0</v>
      </c>
      <c r="O139" s="10"/>
      <c r="P139" s="10">
        <v>2900</v>
      </c>
      <c r="Q139" s="10">
        <f t="shared" si="25"/>
        <v>0</v>
      </c>
      <c r="R139" s="10"/>
      <c r="S139" s="10">
        <v>2800</v>
      </c>
      <c r="T139" s="10">
        <f t="shared" si="26"/>
        <v>0</v>
      </c>
      <c r="U139" s="10">
        <v>20</v>
      </c>
      <c r="V139" s="10">
        <v>150</v>
      </c>
      <c r="W139" s="10">
        <f t="shared" si="19"/>
        <v>3000</v>
      </c>
      <c r="X139" s="10">
        <v>20</v>
      </c>
      <c r="Y139" s="10">
        <v>150</v>
      </c>
      <c r="Z139" s="10">
        <f t="shared" si="20"/>
        <v>3000</v>
      </c>
      <c r="AA139" s="10">
        <v>20</v>
      </c>
      <c r="AB139" s="10">
        <v>150</v>
      </c>
      <c r="AC139" s="10">
        <f t="shared" si="21"/>
        <v>3000</v>
      </c>
      <c r="AD139" s="11">
        <v>60</v>
      </c>
      <c r="AE139" s="26">
        <v>7</v>
      </c>
      <c r="AF139" s="7">
        <f t="shared" si="27"/>
        <v>420</v>
      </c>
      <c r="AG139" s="152">
        <v>1</v>
      </c>
      <c r="AH139" s="139">
        <f t="shared" si="22"/>
        <v>120</v>
      </c>
      <c r="AI139" s="139">
        <f t="shared" si="28"/>
        <v>9420</v>
      </c>
      <c r="AJ139" s="109">
        <f t="shared" si="23"/>
        <v>9420</v>
      </c>
      <c r="AM139" t="b">
        <f>D139='15.02.2022 Смета'!D142</f>
        <v>1</v>
      </c>
      <c r="AN139" t="b">
        <f>F139='15.02.2022 Смета'!E142</f>
        <v>1</v>
      </c>
      <c r="AO139" t="b">
        <f>G139='15.02.2022 Смета'!F142</f>
        <v>1</v>
      </c>
      <c r="AP139" t="b">
        <f>H139='15.02.2022 Смета'!G142</f>
        <v>1</v>
      </c>
    </row>
    <row r="140" spans="1:42" ht="27" customHeight="1" x14ac:dyDescent="0.25">
      <c r="A140" s="108">
        <v>117</v>
      </c>
      <c r="B140" s="8" t="s">
        <v>219</v>
      </c>
      <c r="C140" s="21" t="s">
        <v>220</v>
      </c>
      <c r="D140" s="22" t="s">
        <v>576</v>
      </c>
      <c r="E140" s="21" t="s">
        <v>337</v>
      </c>
      <c r="F140" s="35">
        <v>44796</v>
      </c>
      <c r="G140" s="35">
        <v>44799</v>
      </c>
      <c r="H140" s="21" t="s">
        <v>301</v>
      </c>
      <c r="I140" s="22" t="s">
        <v>337</v>
      </c>
      <c r="J140" s="35">
        <v>44796</v>
      </c>
      <c r="K140" s="35">
        <v>44799</v>
      </c>
      <c r="L140" s="10"/>
      <c r="M140" s="10">
        <v>3400</v>
      </c>
      <c r="N140" s="10">
        <f t="shared" si="24"/>
        <v>0</v>
      </c>
      <c r="O140" s="10"/>
      <c r="P140" s="10">
        <v>2900</v>
      </c>
      <c r="Q140" s="10">
        <f t="shared" si="25"/>
        <v>0</v>
      </c>
      <c r="R140" s="10"/>
      <c r="S140" s="10">
        <v>2800</v>
      </c>
      <c r="T140" s="10">
        <f t="shared" si="26"/>
        <v>0</v>
      </c>
      <c r="U140" s="10">
        <v>15</v>
      </c>
      <c r="V140" s="10">
        <v>150</v>
      </c>
      <c r="W140" s="10">
        <f t="shared" si="19"/>
        <v>2250</v>
      </c>
      <c r="X140" s="10">
        <v>15</v>
      </c>
      <c r="Y140" s="10">
        <v>150</v>
      </c>
      <c r="Z140" s="10">
        <f t="shared" si="20"/>
        <v>2250</v>
      </c>
      <c r="AA140" s="10">
        <v>15</v>
      </c>
      <c r="AB140" s="10">
        <v>150</v>
      </c>
      <c r="AC140" s="10">
        <f t="shared" si="21"/>
        <v>2250</v>
      </c>
      <c r="AD140" s="11">
        <v>45</v>
      </c>
      <c r="AE140" s="26">
        <v>7</v>
      </c>
      <c r="AF140" s="7">
        <f t="shared" si="27"/>
        <v>315</v>
      </c>
      <c r="AG140" s="152">
        <v>1</v>
      </c>
      <c r="AH140" s="145">
        <f t="shared" si="22"/>
        <v>90</v>
      </c>
      <c r="AI140" s="139">
        <f t="shared" si="28"/>
        <v>7065</v>
      </c>
      <c r="AJ140" s="118">
        <f t="shared" si="23"/>
        <v>7065</v>
      </c>
      <c r="AM140" t="b">
        <f>D140='15.02.2022 Смета'!D143</f>
        <v>1</v>
      </c>
      <c r="AN140" t="b">
        <f>F140='15.02.2022 Смета'!E143</f>
        <v>1</v>
      </c>
      <c r="AO140" t="b">
        <f>G140='15.02.2022 Смета'!F143</f>
        <v>1</v>
      </c>
      <c r="AP140" t="b">
        <f>H140='15.02.2022 Смета'!G143</f>
        <v>1</v>
      </c>
    </row>
    <row r="141" spans="1:42" ht="16.149999999999999" customHeight="1" x14ac:dyDescent="0.25">
      <c r="A141" s="108">
        <v>118</v>
      </c>
      <c r="B141" s="8" t="s">
        <v>219</v>
      </c>
      <c r="C141" s="21" t="s">
        <v>220</v>
      </c>
      <c r="D141" s="22" t="s">
        <v>577</v>
      </c>
      <c r="E141" s="21" t="s">
        <v>380</v>
      </c>
      <c r="F141" s="35">
        <v>44811</v>
      </c>
      <c r="G141" s="35">
        <v>44813</v>
      </c>
      <c r="H141" s="21" t="s">
        <v>301</v>
      </c>
      <c r="I141" s="22" t="s">
        <v>380</v>
      </c>
      <c r="J141" s="35">
        <v>44811</v>
      </c>
      <c r="K141" s="35">
        <v>44813</v>
      </c>
      <c r="L141" s="10"/>
      <c r="M141" s="10">
        <v>3400</v>
      </c>
      <c r="N141" s="10">
        <f t="shared" si="24"/>
        <v>0</v>
      </c>
      <c r="O141" s="10"/>
      <c r="P141" s="10">
        <v>2900</v>
      </c>
      <c r="Q141" s="10">
        <f t="shared" si="25"/>
        <v>0</v>
      </c>
      <c r="R141" s="10"/>
      <c r="S141" s="10">
        <v>2800</v>
      </c>
      <c r="T141" s="10">
        <f t="shared" si="26"/>
        <v>0</v>
      </c>
      <c r="U141" s="10">
        <v>12</v>
      </c>
      <c r="V141" s="10">
        <v>150</v>
      </c>
      <c r="W141" s="10">
        <f t="shared" si="19"/>
        <v>1800</v>
      </c>
      <c r="X141" s="10">
        <v>12</v>
      </c>
      <c r="Y141" s="10">
        <v>150</v>
      </c>
      <c r="Z141" s="10">
        <f t="shared" si="20"/>
        <v>1800</v>
      </c>
      <c r="AA141" s="10">
        <v>12</v>
      </c>
      <c r="AB141" s="10">
        <v>150</v>
      </c>
      <c r="AC141" s="10">
        <f t="shared" si="21"/>
        <v>1800</v>
      </c>
      <c r="AD141" s="11">
        <v>36</v>
      </c>
      <c r="AE141" s="26">
        <v>7</v>
      </c>
      <c r="AF141" s="7">
        <f t="shared" si="27"/>
        <v>252</v>
      </c>
      <c r="AG141" s="152">
        <v>1</v>
      </c>
      <c r="AH141" s="139">
        <f t="shared" si="22"/>
        <v>72</v>
      </c>
      <c r="AI141" s="139">
        <f t="shared" si="28"/>
        <v>5652</v>
      </c>
      <c r="AJ141" s="109">
        <f t="shared" si="23"/>
        <v>5652</v>
      </c>
      <c r="AK141" s="67"/>
      <c r="AM141" t="b">
        <f>D141='15.02.2022 Смета'!D144</f>
        <v>1</v>
      </c>
      <c r="AN141" t="b">
        <f>F141='15.02.2022 Смета'!E144</f>
        <v>1</v>
      </c>
      <c r="AO141" t="b">
        <f>G141='15.02.2022 Смета'!F144</f>
        <v>1</v>
      </c>
      <c r="AP141" t="b">
        <f>H141='15.02.2022 Смета'!G144</f>
        <v>1</v>
      </c>
    </row>
    <row r="142" spans="1:42" ht="15.6" customHeight="1" x14ac:dyDescent="0.25">
      <c r="A142" s="106"/>
      <c r="B142" s="96"/>
      <c r="C142" s="97"/>
      <c r="D142" s="179" t="s">
        <v>850</v>
      </c>
      <c r="E142" s="99"/>
      <c r="F142" s="99"/>
      <c r="G142" s="99"/>
      <c r="H142" s="99"/>
      <c r="I142" s="99"/>
      <c r="J142" s="99"/>
      <c r="K142" s="99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2"/>
      <c r="AE142" s="79"/>
      <c r="AF142" s="79"/>
      <c r="AG142" s="153"/>
      <c r="AH142" s="151"/>
      <c r="AI142" s="151"/>
      <c r="AJ142" s="164"/>
      <c r="AK142" s="67"/>
      <c r="AM142" t="b">
        <f>D142='15.02.2022 Смета'!D145</f>
        <v>1</v>
      </c>
      <c r="AN142" t="b">
        <f>F142='15.02.2022 Смета'!E145</f>
        <v>1</v>
      </c>
      <c r="AO142" t="b">
        <f>G142='15.02.2022 Смета'!F145</f>
        <v>1</v>
      </c>
      <c r="AP142" t="b">
        <f>H142='15.02.2022 Смета'!G145</f>
        <v>1</v>
      </c>
    </row>
    <row r="143" spans="1:42" ht="25.5" x14ac:dyDescent="0.25">
      <c r="A143" s="108">
        <v>119</v>
      </c>
      <c r="B143" s="8" t="s">
        <v>213</v>
      </c>
      <c r="C143" s="8" t="s">
        <v>130</v>
      </c>
      <c r="D143" s="57" t="s">
        <v>174</v>
      </c>
      <c r="E143" s="9" t="s">
        <v>506</v>
      </c>
      <c r="F143" s="156">
        <v>44618</v>
      </c>
      <c r="G143" s="35">
        <v>44835</v>
      </c>
      <c r="H143" s="21" t="s">
        <v>1078</v>
      </c>
      <c r="I143" s="57" t="s">
        <v>381</v>
      </c>
      <c r="J143" s="64">
        <v>44618</v>
      </c>
      <c r="K143" s="62">
        <v>44835</v>
      </c>
      <c r="L143" s="10"/>
      <c r="M143" s="10">
        <v>3400</v>
      </c>
      <c r="N143" s="10">
        <f t="shared" si="24"/>
        <v>0</v>
      </c>
      <c r="O143" s="10"/>
      <c r="P143" s="10">
        <v>2900</v>
      </c>
      <c r="Q143" s="10">
        <f t="shared" si="25"/>
        <v>0</v>
      </c>
      <c r="R143" s="10"/>
      <c r="S143" s="10">
        <v>2800</v>
      </c>
      <c r="T143" s="10">
        <f t="shared" si="26"/>
        <v>0</v>
      </c>
      <c r="U143" s="10">
        <v>27</v>
      </c>
      <c r="V143" s="10">
        <v>150</v>
      </c>
      <c r="W143" s="10">
        <f t="shared" si="19"/>
        <v>4050</v>
      </c>
      <c r="X143" s="10">
        <v>27</v>
      </c>
      <c r="Y143" s="10">
        <v>150</v>
      </c>
      <c r="Z143" s="10">
        <f t="shared" si="20"/>
        <v>4050</v>
      </c>
      <c r="AA143" s="10">
        <v>27</v>
      </c>
      <c r="AB143" s="10">
        <v>150</v>
      </c>
      <c r="AC143" s="10">
        <f t="shared" si="21"/>
        <v>4050</v>
      </c>
      <c r="AD143" s="11"/>
      <c r="AE143" s="26">
        <v>7</v>
      </c>
      <c r="AF143" s="7">
        <f t="shared" si="27"/>
        <v>0</v>
      </c>
      <c r="AG143" s="152">
        <v>1</v>
      </c>
      <c r="AH143" s="139">
        <f t="shared" si="22"/>
        <v>81</v>
      </c>
      <c r="AI143" s="139">
        <f t="shared" si="28"/>
        <v>12150</v>
      </c>
      <c r="AJ143" s="109">
        <f t="shared" si="23"/>
        <v>12150</v>
      </c>
      <c r="AK143" s="67"/>
      <c r="AM143" t="b">
        <f>D143='15.02.2022 Смета'!D146</f>
        <v>1</v>
      </c>
      <c r="AN143" t="b">
        <f>F143='15.02.2022 Смета'!E146</f>
        <v>1</v>
      </c>
      <c r="AO143" t="b">
        <f>G143='15.02.2022 Смета'!F146</f>
        <v>1</v>
      </c>
      <c r="AP143" t="b">
        <f>H143='15.02.2022 Смета'!G146</f>
        <v>0</v>
      </c>
    </row>
    <row r="144" spans="1:42" x14ac:dyDescent="0.25">
      <c r="A144" s="108">
        <v>120</v>
      </c>
      <c r="B144" s="8" t="s">
        <v>213</v>
      </c>
      <c r="C144" s="21" t="s">
        <v>130</v>
      </c>
      <c r="D144" s="22" t="s">
        <v>578</v>
      </c>
      <c r="E144" s="21" t="s">
        <v>441</v>
      </c>
      <c r="F144" s="35">
        <v>44625</v>
      </c>
      <c r="G144" s="35">
        <v>44625</v>
      </c>
      <c r="H144" s="21" t="s">
        <v>301</v>
      </c>
      <c r="I144" s="22" t="s">
        <v>441</v>
      </c>
      <c r="J144" s="35">
        <v>44625</v>
      </c>
      <c r="K144" s="35">
        <v>44625</v>
      </c>
      <c r="L144" s="10"/>
      <c r="M144" s="10">
        <v>3400</v>
      </c>
      <c r="N144" s="10">
        <f t="shared" si="24"/>
        <v>0</v>
      </c>
      <c r="O144" s="10"/>
      <c r="P144" s="10">
        <v>2900</v>
      </c>
      <c r="Q144" s="10">
        <f t="shared" si="25"/>
        <v>0</v>
      </c>
      <c r="R144" s="10"/>
      <c r="S144" s="10">
        <v>2800</v>
      </c>
      <c r="T144" s="10">
        <f t="shared" si="26"/>
        <v>0</v>
      </c>
      <c r="U144" s="10">
        <v>17</v>
      </c>
      <c r="V144" s="10">
        <v>150</v>
      </c>
      <c r="W144" s="10">
        <f t="shared" si="19"/>
        <v>2550</v>
      </c>
      <c r="X144" s="10">
        <v>17</v>
      </c>
      <c r="Y144" s="10">
        <v>150</v>
      </c>
      <c r="Z144" s="10">
        <f t="shared" si="20"/>
        <v>2550</v>
      </c>
      <c r="AA144" s="10">
        <v>17</v>
      </c>
      <c r="AB144" s="10">
        <v>150</v>
      </c>
      <c r="AC144" s="10">
        <f t="shared" si="21"/>
        <v>2550</v>
      </c>
      <c r="AD144" s="11"/>
      <c r="AE144" s="26">
        <v>7</v>
      </c>
      <c r="AF144" s="7">
        <f t="shared" si="27"/>
        <v>0</v>
      </c>
      <c r="AG144" s="152">
        <v>1</v>
      </c>
      <c r="AH144" s="139">
        <f t="shared" si="22"/>
        <v>51</v>
      </c>
      <c r="AI144" s="139">
        <f t="shared" si="28"/>
        <v>7650</v>
      </c>
      <c r="AJ144" s="109">
        <f t="shared" si="23"/>
        <v>7650</v>
      </c>
      <c r="AK144" s="67"/>
      <c r="AM144" t="b">
        <f>D144='15.02.2022 Смета'!D147</f>
        <v>1</v>
      </c>
      <c r="AN144" t="b">
        <f>F144='15.02.2022 Смета'!E147</f>
        <v>1</v>
      </c>
      <c r="AO144" t="b">
        <f>G144='15.02.2022 Смета'!F147</f>
        <v>1</v>
      </c>
      <c r="AP144" t="b">
        <f>H144='15.02.2022 Смета'!G147</f>
        <v>1</v>
      </c>
    </row>
    <row r="145" spans="1:42" ht="25.5" x14ac:dyDescent="0.25">
      <c r="A145" s="108">
        <v>121</v>
      </c>
      <c r="B145" s="8" t="s">
        <v>213</v>
      </c>
      <c r="C145" s="8" t="s">
        <v>130</v>
      </c>
      <c r="D145" s="57" t="s">
        <v>174</v>
      </c>
      <c r="E145" s="9" t="s">
        <v>1007</v>
      </c>
      <c r="F145" s="35">
        <v>44626</v>
      </c>
      <c r="G145" s="35">
        <v>44856</v>
      </c>
      <c r="H145" s="21" t="s">
        <v>1079</v>
      </c>
      <c r="I145" s="57" t="s">
        <v>382</v>
      </c>
      <c r="J145" s="62">
        <v>44626</v>
      </c>
      <c r="K145" s="62">
        <v>44856</v>
      </c>
      <c r="L145" s="10"/>
      <c r="M145" s="10">
        <v>3400</v>
      </c>
      <c r="N145" s="10">
        <f t="shared" si="24"/>
        <v>0</v>
      </c>
      <c r="O145" s="10"/>
      <c r="P145" s="10">
        <v>2900</v>
      </c>
      <c r="Q145" s="10">
        <f t="shared" si="25"/>
        <v>0</v>
      </c>
      <c r="R145" s="10"/>
      <c r="S145" s="10">
        <v>2800</v>
      </c>
      <c r="T145" s="10">
        <f t="shared" si="26"/>
        <v>0</v>
      </c>
      <c r="U145" s="10">
        <v>27</v>
      </c>
      <c r="V145" s="10">
        <v>150</v>
      </c>
      <c r="W145" s="10">
        <f t="shared" si="19"/>
        <v>4050</v>
      </c>
      <c r="X145" s="10">
        <v>27</v>
      </c>
      <c r="Y145" s="10">
        <v>150</v>
      </c>
      <c r="Z145" s="10">
        <f t="shared" si="20"/>
        <v>4050</v>
      </c>
      <c r="AA145" s="10">
        <v>27</v>
      </c>
      <c r="AB145" s="10">
        <v>150</v>
      </c>
      <c r="AC145" s="10">
        <f t="shared" si="21"/>
        <v>4050</v>
      </c>
      <c r="AD145" s="12"/>
      <c r="AE145" s="26">
        <v>7</v>
      </c>
      <c r="AF145" s="7">
        <f t="shared" si="27"/>
        <v>0</v>
      </c>
      <c r="AG145" s="152">
        <v>1</v>
      </c>
      <c r="AH145" s="139">
        <f t="shared" si="22"/>
        <v>81</v>
      </c>
      <c r="AI145" s="139">
        <f t="shared" si="28"/>
        <v>12150</v>
      </c>
      <c r="AJ145" s="109">
        <f t="shared" si="23"/>
        <v>12150</v>
      </c>
      <c r="AK145" s="67"/>
      <c r="AM145" t="b">
        <f>D145='15.02.2022 Смета'!D148</f>
        <v>1</v>
      </c>
      <c r="AN145" t="b">
        <f>F145='15.02.2022 Смета'!E148</f>
        <v>1</v>
      </c>
      <c r="AO145" t="b">
        <f>G145='15.02.2022 Смета'!F148</f>
        <v>1</v>
      </c>
      <c r="AP145" t="b">
        <f>H145='15.02.2022 Смета'!G148</f>
        <v>0</v>
      </c>
    </row>
    <row r="146" spans="1:42" ht="28.9" customHeight="1" x14ac:dyDescent="0.25">
      <c r="A146" s="108">
        <v>122</v>
      </c>
      <c r="B146" s="8" t="s">
        <v>213</v>
      </c>
      <c r="C146" s="21" t="s">
        <v>130</v>
      </c>
      <c r="D146" s="22" t="s">
        <v>578</v>
      </c>
      <c r="E146" s="21" t="s">
        <v>492</v>
      </c>
      <c r="F146" s="35">
        <v>44639</v>
      </c>
      <c r="G146" s="35">
        <v>44639</v>
      </c>
      <c r="H146" s="21" t="s">
        <v>771</v>
      </c>
      <c r="I146" s="22" t="s">
        <v>492</v>
      </c>
      <c r="J146" s="35">
        <v>44639</v>
      </c>
      <c r="K146" s="35">
        <v>44639</v>
      </c>
      <c r="L146" s="10"/>
      <c r="M146" s="10">
        <v>3400</v>
      </c>
      <c r="N146" s="10">
        <f t="shared" si="24"/>
        <v>0</v>
      </c>
      <c r="O146" s="10"/>
      <c r="P146" s="10">
        <v>2900</v>
      </c>
      <c r="Q146" s="10">
        <f t="shared" si="25"/>
        <v>0</v>
      </c>
      <c r="R146" s="10"/>
      <c r="S146" s="10">
        <v>2800</v>
      </c>
      <c r="T146" s="10">
        <f t="shared" si="26"/>
        <v>0</v>
      </c>
      <c r="U146" s="10">
        <v>17</v>
      </c>
      <c r="V146" s="10">
        <v>150</v>
      </c>
      <c r="W146" s="10">
        <f t="shared" si="19"/>
        <v>2550</v>
      </c>
      <c r="X146" s="10">
        <v>17</v>
      </c>
      <c r="Y146" s="10">
        <v>150</v>
      </c>
      <c r="Z146" s="10">
        <f t="shared" si="20"/>
        <v>2550</v>
      </c>
      <c r="AA146" s="10">
        <v>17</v>
      </c>
      <c r="AB146" s="10">
        <v>150</v>
      </c>
      <c r="AC146" s="10">
        <f t="shared" si="21"/>
        <v>2550</v>
      </c>
      <c r="AD146" s="11"/>
      <c r="AE146" s="26">
        <v>7</v>
      </c>
      <c r="AF146" s="7">
        <f t="shared" si="27"/>
        <v>0</v>
      </c>
      <c r="AG146" s="152">
        <v>1</v>
      </c>
      <c r="AH146" s="139">
        <f t="shared" si="22"/>
        <v>51</v>
      </c>
      <c r="AI146" s="139">
        <f t="shared" si="28"/>
        <v>7650</v>
      </c>
      <c r="AJ146" s="109">
        <f t="shared" si="23"/>
        <v>7650</v>
      </c>
      <c r="AK146" s="67"/>
      <c r="AM146" t="b">
        <f>D146='15.02.2022 Смета'!D149</f>
        <v>1</v>
      </c>
      <c r="AN146" t="b">
        <f>F146='15.02.2022 Смета'!E149</f>
        <v>1</v>
      </c>
      <c r="AO146" t="b">
        <f>G146='15.02.2022 Смета'!F149</f>
        <v>1</v>
      </c>
      <c r="AP146" t="b">
        <f>H146='15.02.2022 Смета'!G149</f>
        <v>1</v>
      </c>
    </row>
    <row r="147" spans="1:42" x14ac:dyDescent="0.25">
      <c r="A147" s="108">
        <v>123</v>
      </c>
      <c r="B147" s="8" t="s">
        <v>213</v>
      </c>
      <c r="C147" s="21" t="s">
        <v>130</v>
      </c>
      <c r="D147" s="22" t="s">
        <v>579</v>
      </c>
      <c r="E147" s="21" t="s">
        <v>329</v>
      </c>
      <c r="F147" s="35">
        <v>44660</v>
      </c>
      <c r="G147" s="35">
        <v>44660</v>
      </c>
      <c r="H147" s="21" t="s">
        <v>301</v>
      </c>
      <c r="I147" s="22" t="s">
        <v>329</v>
      </c>
      <c r="J147" s="35">
        <v>44660</v>
      </c>
      <c r="K147" s="35">
        <v>44660</v>
      </c>
      <c r="L147" s="10"/>
      <c r="M147" s="10">
        <v>3400</v>
      </c>
      <c r="N147" s="10">
        <f t="shared" si="24"/>
        <v>0</v>
      </c>
      <c r="O147" s="10"/>
      <c r="P147" s="10">
        <v>2900</v>
      </c>
      <c r="Q147" s="10">
        <f t="shared" si="25"/>
        <v>0</v>
      </c>
      <c r="R147" s="10"/>
      <c r="S147" s="10">
        <v>2800</v>
      </c>
      <c r="T147" s="10">
        <f t="shared" si="26"/>
        <v>0</v>
      </c>
      <c r="U147" s="10">
        <v>17</v>
      </c>
      <c r="V147" s="10">
        <v>150</v>
      </c>
      <c r="W147" s="10">
        <f t="shared" si="19"/>
        <v>2550</v>
      </c>
      <c r="X147" s="10">
        <v>17</v>
      </c>
      <c r="Y147" s="10">
        <v>150</v>
      </c>
      <c r="Z147" s="10">
        <f t="shared" si="20"/>
        <v>2550</v>
      </c>
      <c r="AA147" s="10">
        <v>17</v>
      </c>
      <c r="AB147" s="10">
        <v>150</v>
      </c>
      <c r="AC147" s="10">
        <f t="shared" si="21"/>
        <v>2550</v>
      </c>
      <c r="AD147" s="11"/>
      <c r="AE147" s="26">
        <v>7</v>
      </c>
      <c r="AF147" s="7">
        <f t="shared" si="27"/>
        <v>0</v>
      </c>
      <c r="AG147" s="152">
        <v>1</v>
      </c>
      <c r="AH147" s="139">
        <f t="shared" si="22"/>
        <v>51</v>
      </c>
      <c r="AI147" s="139">
        <f t="shared" si="28"/>
        <v>7650</v>
      </c>
      <c r="AJ147" s="109">
        <f t="shared" si="23"/>
        <v>7650</v>
      </c>
      <c r="AK147" s="67"/>
      <c r="AM147" t="b">
        <f>D147='15.02.2022 Смета'!D150</f>
        <v>1</v>
      </c>
      <c r="AN147" t="b">
        <f>F147='15.02.2022 Смета'!E150</f>
        <v>1</v>
      </c>
      <c r="AO147" t="b">
        <f>G147='15.02.2022 Смета'!F150</f>
        <v>1</v>
      </c>
      <c r="AP147" t="b">
        <f>H147='15.02.2022 Смета'!G150</f>
        <v>1</v>
      </c>
    </row>
    <row r="148" spans="1:42" ht="25.5" x14ac:dyDescent="0.25">
      <c r="A148" s="108">
        <v>124</v>
      </c>
      <c r="B148" s="8" t="s">
        <v>213</v>
      </c>
      <c r="C148" s="8" t="s">
        <v>130</v>
      </c>
      <c r="D148" s="57" t="s">
        <v>174</v>
      </c>
      <c r="E148" s="9" t="s">
        <v>494</v>
      </c>
      <c r="F148" s="156">
        <v>44702</v>
      </c>
      <c r="G148" s="156">
        <v>44863</v>
      </c>
      <c r="H148" s="21" t="s">
        <v>1079</v>
      </c>
      <c r="I148" s="57" t="s">
        <v>383</v>
      </c>
      <c r="J148" s="64">
        <v>44702</v>
      </c>
      <c r="K148" s="64">
        <v>44863</v>
      </c>
      <c r="L148" s="10"/>
      <c r="M148" s="10">
        <v>3400</v>
      </c>
      <c r="N148" s="10">
        <f t="shared" si="24"/>
        <v>0</v>
      </c>
      <c r="O148" s="10"/>
      <c r="P148" s="10">
        <v>2900</v>
      </c>
      <c r="Q148" s="10">
        <f t="shared" si="25"/>
        <v>0</v>
      </c>
      <c r="R148" s="10"/>
      <c r="S148" s="10">
        <v>2800</v>
      </c>
      <c r="T148" s="10">
        <f t="shared" si="26"/>
        <v>0</v>
      </c>
      <c r="U148" s="10">
        <v>17</v>
      </c>
      <c r="V148" s="10">
        <v>150</v>
      </c>
      <c r="W148" s="10">
        <f t="shared" si="19"/>
        <v>2550</v>
      </c>
      <c r="X148" s="10">
        <v>17</v>
      </c>
      <c r="Y148" s="10">
        <v>150</v>
      </c>
      <c r="Z148" s="10">
        <f t="shared" si="20"/>
        <v>2550</v>
      </c>
      <c r="AA148" s="10">
        <v>17</v>
      </c>
      <c r="AB148" s="10">
        <v>150</v>
      </c>
      <c r="AC148" s="10">
        <f t="shared" si="21"/>
        <v>2550</v>
      </c>
      <c r="AD148" s="11">
        <v>54</v>
      </c>
      <c r="AE148" s="26">
        <v>7</v>
      </c>
      <c r="AF148" s="7">
        <f t="shared" si="27"/>
        <v>378</v>
      </c>
      <c r="AG148" s="152">
        <v>1</v>
      </c>
      <c r="AH148" s="145">
        <f t="shared" si="22"/>
        <v>105</v>
      </c>
      <c r="AI148" s="139">
        <f t="shared" si="28"/>
        <v>8028</v>
      </c>
      <c r="AJ148" s="118">
        <f t="shared" si="23"/>
        <v>8028</v>
      </c>
      <c r="AM148" t="b">
        <f>D148='15.02.2022 Смета'!D151</f>
        <v>1</v>
      </c>
      <c r="AN148" t="b">
        <f>F148='15.02.2022 Смета'!E151</f>
        <v>1</v>
      </c>
      <c r="AO148" t="b">
        <f>G148='15.02.2022 Смета'!F151</f>
        <v>1</v>
      </c>
      <c r="AP148" t="b">
        <f>H148='15.02.2022 Смета'!G151</f>
        <v>0</v>
      </c>
    </row>
    <row r="149" spans="1:42" ht="27.6" customHeight="1" x14ac:dyDescent="0.25">
      <c r="A149" s="108">
        <v>125</v>
      </c>
      <c r="B149" s="8" t="s">
        <v>214</v>
      </c>
      <c r="C149" s="21" t="s">
        <v>130</v>
      </c>
      <c r="D149" s="22" t="s">
        <v>580</v>
      </c>
      <c r="E149" s="21" t="s">
        <v>1080</v>
      </c>
      <c r="F149" s="35">
        <v>44702</v>
      </c>
      <c r="G149" s="35">
        <v>44870</v>
      </c>
      <c r="H149" s="21" t="s">
        <v>1079</v>
      </c>
      <c r="I149" s="22" t="s">
        <v>442</v>
      </c>
      <c r="J149" s="35">
        <v>44702</v>
      </c>
      <c r="K149" s="35">
        <v>44870</v>
      </c>
      <c r="L149" s="11"/>
      <c r="M149" s="10">
        <v>3400</v>
      </c>
      <c r="N149" s="10">
        <f t="shared" si="24"/>
        <v>0</v>
      </c>
      <c r="O149" s="10"/>
      <c r="P149" s="10">
        <v>2900</v>
      </c>
      <c r="Q149" s="10">
        <f t="shared" si="25"/>
        <v>0</v>
      </c>
      <c r="R149" s="10"/>
      <c r="S149" s="10">
        <v>2800</v>
      </c>
      <c r="T149" s="10">
        <f t="shared" si="26"/>
        <v>0</v>
      </c>
      <c r="U149" s="10">
        <v>30</v>
      </c>
      <c r="V149" s="10">
        <v>150</v>
      </c>
      <c r="W149" s="10">
        <f t="shared" si="19"/>
        <v>4500</v>
      </c>
      <c r="X149" s="10">
        <v>30</v>
      </c>
      <c r="Y149" s="10">
        <v>150</v>
      </c>
      <c r="Z149" s="10">
        <f t="shared" si="20"/>
        <v>4500</v>
      </c>
      <c r="AA149" s="10">
        <v>30</v>
      </c>
      <c r="AB149" s="10">
        <v>150</v>
      </c>
      <c r="AC149" s="10">
        <f t="shared" si="21"/>
        <v>4500</v>
      </c>
      <c r="AD149" s="11">
        <v>96</v>
      </c>
      <c r="AE149" s="26">
        <v>7</v>
      </c>
      <c r="AF149" s="7">
        <f t="shared" si="27"/>
        <v>672</v>
      </c>
      <c r="AG149" s="152">
        <v>1</v>
      </c>
      <c r="AH149" s="145">
        <f t="shared" si="22"/>
        <v>186</v>
      </c>
      <c r="AI149" s="139">
        <f t="shared" si="28"/>
        <v>14172</v>
      </c>
      <c r="AJ149" s="118">
        <f t="shared" si="23"/>
        <v>14172</v>
      </c>
      <c r="AM149" t="b">
        <f>D149='15.02.2022 Смета'!D152</f>
        <v>1</v>
      </c>
      <c r="AN149" t="b">
        <f>F149='15.02.2022 Смета'!E152</f>
        <v>1</v>
      </c>
      <c r="AO149" t="b">
        <f>G149='15.02.2022 Смета'!F152</f>
        <v>1</v>
      </c>
      <c r="AP149" t="b">
        <f>H149='15.02.2022 Смета'!G152</f>
        <v>0</v>
      </c>
    </row>
    <row r="150" spans="1:42" ht="16.149999999999999" customHeight="1" x14ac:dyDescent="0.25">
      <c r="A150" s="108">
        <v>126</v>
      </c>
      <c r="B150" s="8" t="s">
        <v>213</v>
      </c>
      <c r="C150" s="21" t="s">
        <v>130</v>
      </c>
      <c r="D150" s="22" t="s">
        <v>818</v>
      </c>
      <c r="E150" s="21" t="s">
        <v>329</v>
      </c>
      <c r="F150" s="35">
        <v>44814</v>
      </c>
      <c r="G150" s="35">
        <v>44814</v>
      </c>
      <c r="H150" s="21" t="s">
        <v>772</v>
      </c>
      <c r="I150" s="22" t="s">
        <v>329</v>
      </c>
      <c r="J150" s="35">
        <v>44814</v>
      </c>
      <c r="K150" s="35">
        <v>44814</v>
      </c>
      <c r="L150" s="10">
        <v>1</v>
      </c>
      <c r="M150" s="10">
        <v>3400</v>
      </c>
      <c r="N150" s="10">
        <f t="shared" si="24"/>
        <v>3400</v>
      </c>
      <c r="O150" s="10">
        <v>1</v>
      </c>
      <c r="P150" s="10">
        <v>2900</v>
      </c>
      <c r="Q150" s="10">
        <f t="shared" si="25"/>
        <v>2900</v>
      </c>
      <c r="R150" s="10">
        <v>1</v>
      </c>
      <c r="S150" s="10">
        <v>2800</v>
      </c>
      <c r="T150" s="10">
        <f t="shared" si="26"/>
        <v>2800</v>
      </c>
      <c r="U150" s="10">
        <v>14</v>
      </c>
      <c r="V150" s="10">
        <v>150</v>
      </c>
      <c r="W150" s="10">
        <f t="shared" si="19"/>
        <v>2100</v>
      </c>
      <c r="X150" s="10">
        <v>14</v>
      </c>
      <c r="Y150" s="10">
        <v>150</v>
      </c>
      <c r="Z150" s="10">
        <f t="shared" si="20"/>
        <v>2100</v>
      </c>
      <c r="AA150" s="10">
        <v>14</v>
      </c>
      <c r="AB150" s="10">
        <v>150</v>
      </c>
      <c r="AC150" s="10">
        <f t="shared" si="21"/>
        <v>2100</v>
      </c>
      <c r="AD150" s="11">
        <v>45</v>
      </c>
      <c r="AE150" s="26">
        <v>7</v>
      </c>
      <c r="AF150" s="7">
        <f t="shared" si="27"/>
        <v>315</v>
      </c>
      <c r="AG150" s="152">
        <v>1</v>
      </c>
      <c r="AH150" s="145">
        <f t="shared" si="22"/>
        <v>90</v>
      </c>
      <c r="AI150" s="139">
        <f t="shared" si="28"/>
        <v>15715</v>
      </c>
      <c r="AJ150" s="118">
        <f t="shared" si="23"/>
        <v>15715</v>
      </c>
      <c r="AM150" t="b">
        <f>D150='15.02.2022 Смета'!D153</f>
        <v>1</v>
      </c>
      <c r="AN150" t="b">
        <f>F150='15.02.2022 Смета'!E153</f>
        <v>1</v>
      </c>
      <c r="AO150" t="b">
        <f>G150='15.02.2022 Смета'!F153</f>
        <v>1</v>
      </c>
      <c r="AP150" t="b">
        <f>H150='15.02.2022 Смета'!G153</f>
        <v>1</v>
      </c>
    </row>
    <row r="151" spans="1:42" x14ac:dyDescent="0.25">
      <c r="A151" s="106"/>
      <c r="B151" s="96"/>
      <c r="C151" s="97"/>
      <c r="D151" s="179" t="s">
        <v>851</v>
      </c>
      <c r="E151" s="99"/>
      <c r="F151" s="99"/>
      <c r="G151" s="99"/>
      <c r="H151" s="99"/>
      <c r="I151" s="99"/>
      <c r="J151" s="99"/>
      <c r="K151" s="99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2"/>
      <c r="AE151" s="79"/>
      <c r="AF151" s="79"/>
      <c r="AG151" s="153"/>
      <c r="AH151" s="151"/>
      <c r="AI151" s="151"/>
      <c r="AJ151" s="164"/>
      <c r="AM151" t="b">
        <f>D151='15.02.2022 Смета'!D154</f>
        <v>1</v>
      </c>
      <c r="AN151" t="b">
        <f>F151='15.02.2022 Смета'!E154</f>
        <v>1</v>
      </c>
      <c r="AO151" t="b">
        <f>G151='15.02.2022 Смета'!F154</f>
        <v>1</v>
      </c>
      <c r="AP151" t="b">
        <f>H151='15.02.2022 Смета'!G154</f>
        <v>1</v>
      </c>
    </row>
    <row r="152" spans="1:42" ht="27" customHeight="1" x14ac:dyDescent="0.25">
      <c r="A152" s="114">
        <v>127</v>
      </c>
      <c r="B152" s="8" t="s">
        <v>65</v>
      </c>
      <c r="C152" s="21" t="s">
        <v>162</v>
      </c>
      <c r="D152" s="22" t="s">
        <v>180</v>
      </c>
      <c r="E152" s="21" t="s">
        <v>1008</v>
      </c>
      <c r="F152" s="35">
        <v>44672</v>
      </c>
      <c r="G152" s="35">
        <v>44674</v>
      </c>
      <c r="H152" s="21" t="s">
        <v>310</v>
      </c>
      <c r="I152" s="22" t="s">
        <v>715</v>
      </c>
      <c r="J152" s="35">
        <v>44672</v>
      </c>
      <c r="K152" s="35">
        <v>44674</v>
      </c>
      <c r="L152" s="10"/>
      <c r="M152" s="10">
        <v>3400</v>
      </c>
      <c r="N152" s="10">
        <f t="shared" si="24"/>
        <v>0</v>
      </c>
      <c r="O152" s="10"/>
      <c r="P152" s="10">
        <v>2900</v>
      </c>
      <c r="Q152" s="10">
        <f t="shared" si="25"/>
        <v>0</v>
      </c>
      <c r="R152" s="10"/>
      <c r="S152" s="10">
        <v>2800</v>
      </c>
      <c r="T152" s="10">
        <f t="shared" si="26"/>
        <v>0</v>
      </c>
      <c r="U152" s="10">
        <v>38</v>
      </c>
      <c r="V152" s="10">
        <v>150</v>
      </c>
      <c r="W152" s="10">
        <f t="shared" si="19"/>
        <v>5700</v>
      </c>
      <c r="X152" s="10">
        <v>38</v>
      </c>
      <c r="Y152" s="10">
        <v>150</v>
      </c>
      <c r="Z152" s="10">
        <f t="shared" si="20"/>
        <v>5700</v>
      </c>
      <c r="AA152" s="10">
        <v>38</v>
      </c>
      <c r="AB152" s="10">
        <v>150</v>
      </c>
      <c r="AC152" s="10">
        <f t="shared" si="21"/>
        <v>5700</v>
      </c>
      <c r="AD152" s="11">
        <v>114</v>
      </c>
      <c r="AE152" s="26">
        <v>7</v>
      </c>
      <c r="AF152" s="7">
        <f t="shared" si="27"/>
        <v>798</v>
      </c>
      <c r="AG152" s="152">
        <v>1</v>
      </c>
      <c r="AH152" s="145">
        <f t="shared" si="22"/>
        <v>228</v>
      </c>
      <c r="AI152" s="139">
        <f t="shared" si="28"/>
        <v>17898</v>
      </c>
      <c r="AJ152" s="118">
        <f t="shared" si="23"/>
        <v>17898</v>
      </c>
      <c r="AM152" t="b">
        <f>D152='15.02.2022 Смета'!D155</f>
        <v>1</v>
      </c>
      <c r="AN152" t="b">
        <f>F152='15.02.2022 Смета'!E155</f>
        <v>1</v>
      </c>
      <c r="AO152" t="b">
        <f>G152='15.02.2022 Смета'!F155</f>
        <v>1</v>
      </c>
      <c r="AP152" t="b">
        <f>H152='15.02.2022 Смета'!G155</f>
        <v>1</v>
      </c>
    </row>
    <row r="153" spans="1:42" x14ac:dyDescent="0.25">
      <c r="A153" s="106"/>
      <c r="B153" s="96"/>
      <c r="C153" s="97"/>
      <c r="D153" s="179" t="s">
        <v>852</v>
      </c>
      <c r="E153" s="99"/>
      <c r="F153" s="99"/>
      <c r="G153" s="99"/>
      <c r="H153" s="99"/>
      <c r="I153" s="99"/>
      <c r="J153" s="99"/>
      <c r="K153" s="99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2"/>
      <c r="AE153" s="79"/>
      <c r="AF153" s="79"/>
      <c r="AG153" s="153"/>
      <c r="AH153" s="151"/>
      <c r="AI153" s="151"/>
      <c r="AJ153" s="164"/>
      <c r="AM153" t="b">
        <f>D153='15.02.2022 Смета'!D156</f>
        <v>1</v>
      </c>
      <c r="AN153" t="b">
        <f>F153='15.02.2022 Смета'!E156</f>
        <v>1</v>
      </c>
      <c r="AO153" t="b">
        <f>G153='15.02.2022 Смета'!F156</f>
        <v>1</v>
      </c>
      <c r="AP153" t="b">
        <f>H153='15.02.2022 Смета'!G156</f>
        <v>1</v>
      </c>
    </row>
    <row r="154" spans="1:42" ht="27.6" customHeight="1" x14ac:dyDescent="0.25">
      <c r="A154" s="108">
        <v>128</v>
      </c>
      <c r="B154" s="8" t="s">
        <v>205</v>
      </c>
      <c r="C154" s="21" t="s">
        <v>140</v>
      </c>
      <c r="D154" s="22" t="s">
        <v>581</v>
      </c>
      <c r="E154" s="21" t="s">
        <v>496</v>
      </c>
      <c r="F154" s="35">
        <v>44666</v>
      </c>
      <c r="G154" s="35">
        <v>44668</v>
      </c>
      <c r="H154" s="21" t="s">
        <v>301</v>
      </c>
      <c r="I154" s="22" t="s">
        <v>496</v>
      </c>
      <c r="J154" s="35">
        <v>44666</v>
      </c>
      <c r="K154" s="35">
        <v>44668</v>
      </c>
      <c r="L154" s="10"/>
      <c r="M154" s="10">
        <v>3400</v>
      </c>
      <c r="N154" s="10">
        <f t="shared" si="24"/>
        <v>0</v>
      </c>
      <c r="O154" s="10"/>
      <c r="P154" s="10">
        <v>2900</v>
      </c>
      <c r="Q154" s="10">
        <f t="shared" si="25"/>
        <v>0</v>
      </c>
      <c r="R154" s="10"/>
      <c r="S154" s="10">
        <v>2800</v>
      </c>
      <c r="T154" s="10">
        <f t="shared" si="26"/>
        <v>0</v>
      </c>
      <c r="U154" s="10">
        <v>6</v>
      </c>
      <c r="V154" s="10">
        <v>150</v>
      </c>
      <c r="W154" s="10">
        <f t="shared" ref="W154:W229" si="29">U154*V154</f>
        <v>900</v>
      </c>
      <c r="X154" s="10">
        <v>6</v>
      </c>
      <c r="Y154" s="10">
        <v>150</v>
      </c>
      <c r="Z154" s="10">
        <f t="shared" ref="Z154:Z229" si="30">X154*Y154</f>
        <v>900</v>
      </c>
      <c r="AA154" s="10">
        <v>6</v>
      </c>
      <c r="AB154" s="10">
        <v>150</v>
      </c>
      <c r="AC154" s="10">
        <f t="shared" ref="AC154:AC229" si="31">AA154*AB154</f>
        <v>900</v>
      </c>
      <c r="AD154" s="11">
        <v>18</v>
      </c>
      <c r="AE154" s="26">
        <v>7</v>
      </c>
      <c r="AF154" s="7">
        <f t="shared" si="27"/>
        <v>126</v>
      </c>
      <c r="AG154" s="152">
        <v>1</v>
      </c>
      <c r="AH154" s="145">
        <f t="shared" si="22"/>
        <v>36</v>
      </c>
      <c r="AI154" s="139">
        <f t="shared" si="28"/>
        <v>2826</v>
      </c>
      <c r="AJ154" s="118">
        <f t="shared" si="23"/>
        <v>2826</v>
      </c>
      <c r="AM154" t="b">
        <f>D154='15.02.2022 Смета'!D157</f>
        <v>1</v>
      </c>
      <c r="AN154" t="b">
        <f>F154='15.02.2022 Смета'!E157</f>
        <v>1</v>
      </c>
      <c r="AO154" t="b">
        <f>G154='15.02.2022 Смета'!F157</f>
        <v>1</v>
      </c>
      <c r="AP154" t="b">
        <f>H154='15.02.2022 Смета'!G157</f>
        <v>1</v>
      </c>
    </row>
    <row r="155" spans="1:42" ht="16.149999999999999" customHeight="1" x14ac:dyDescent="0.25">
      <c r="A155" s="108">
        <v>129</v>
      </c>
      <c r="B155" s="8" t="s">
        <v>205</v>
      </c>
      <c r="C155" s="21" t="s">
        <v>140</v>
      </c>
      <c r="D155" s="22" t="s">
        <v>582</v>
      </c>
      <c r="E155" s="21" t="s">
        <v>340</v>
      </c>
      <c r="F155" s="35">
        <v>44666</v>
      </c>
      <c r="G155" s="35">
        <v>44668</v>
      </c>
      <c r="H155" s="21" t="s">
        <v>301</v>
      </c>
      <c r="I155" s="22" t="s">
        <v>340</v>
      </c>
      <c r="J155" s="35">
        <v>44666</v>
      </c>
      <c r="K155" s="35">
        <v>44668</v>
      </c>
      <c r="L155" s="10"/>
      <c r="M155" s="10">
        <v>3400</v>
      </c>
      <c r="N155" s="10">
        <f t="shared" si="24"/>
        <v>0</v>
      </c>
      <c r="O155" s="10"/>
      <c r="P155" s="10">
        <v>2900</v>
      </c>
      <c r="Q155" s="10">
        <f t="shared" si="25"/>
        <v>0</v>
      </c>
      <c r="R155" s="10"/>
      <c r="S155" s="10">
        <v>2800</v>
      </c>
      <c r="T155" s="10">
        <f t="shared" si="26"/>
        <v>0</v>
      </c>
      <c r="U155" s="10">
        <v>4</v>
      </c>
      <c r="V155" s="10">
        <v>150</v>
      </c>
      <c r="W155" s="10">
        <f t="shared" si="29"/>
        <v>600</v>
      </c>
      <c r="X155" s="10">
        <v>4</v>
      </c>
      <c r="Y155" s="10">
        <v>150</v>
      </c>
      <c r="Z155" s="10">
        <f t="shared" si="30"/>
        <v>600</v>
      </c>
      <c r="AA155" s="10">
        <v>4</v>
      </c>
      <c r="AB155" s="10">
        <v>150</v>
      </c>
      <c r="AC155" s="10">
        <f t="shared" si="31"/>
        <v>600</v>
      </c>
      <c r="AD155" s="11">
        <v>12</v>
      </c>
      <c r="AE155" s="26">
        <v>7</v>
      </c>
      <c r="AF155" s="7">
        <f t="shared" si="27"/>
        <v>84</v>
      </c>
      <c r="AG155" s="152">
        <v>1</v>
      </c>
      <c r="AH155" s="145">
        <f t="shared" si="22"/>
        <v>24</v>
      </c>
      <c r="AI155" s="139">
        <f t="shared" si="28"/>
        <v>1884</v>
      </c>
      <c r="AJ155" s="118">
        <f t="shared" si="23"/>
        <v>1884</v>
      </c>
      <c r="AM155" t="b">
        <f>D155='15.02.2022 Смета'!D158</f>
        <v>1</v>
      </c>
      <c r="AN155" t="b">
        <f>F155='15.02.2022 Смета'!E158</f>
        <v>1</v>
      </c>
      <c r="AO155" t="b">
        <f>G155='15.02.2022 Смета'!F158</f>
        <v>1</v>
      </c>
      <c r="AP155" t="b">
        <f>H155='15.02.2022 Смета'!G158</f>
        <v>1</v>
      </c>
    </row>
    <row r="156" spans="1:42" ht="13.9" customHeight="1" x14ac:dyDescent="0.25">
      <c r="A156" s="106"/>
      <c r="B156" s="96"/>
      <c r="C156" s="97"/>
      <c r="D156" s="179" t="s">
        <v>853</v>
      </c>
      <c r="E156" s="99"/>
      <c r="F156" s="99"/>
      <c r="G156" s="99"/>
      <c r="H156" s="99"/>
      <c r="I156" s="99"/>
      <c r="J156" s="99"/>
      <c r="K156" s="99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2"/>
      <c r="AE156" s="79"/>
      <c r="AF156" s="79"/>
      <c r="AG156" s="153"/>
      <c r="AH156" s="151"/>
      <c r="AI156" s="151"/>
      <c r="AJ156" s="164"/>
      <c r="AM156" t="b">
        <f>D156='15.02.2022 Смета'!D159</f>
        <v>1</v>
      </c>
      <c r="AN156" t="b">
        <f>F156='15.02.2022 Смета'!E159</f>
        <v>1</v>
      </c>
      <c r="AO156" t="b">
        <f>G156='15.02.2022 Смета'!F159</f>
        <v>1</v>
      </c>
      <c r="AP156" t="b">
        <f>H156='15.02.2022 Смета'!G159</f>
        <v>1</v>
      </c>
    </row>
    <row r="157" spans="1:42" ht="16.149999999999999" customHeight="1" x14ac:dyDescent="0.25">
      <c r="A157" s="108">
        <v>130</v>
      </c>
      <c r="B157" s="16" t="s">
        <v>217</v>
      </c>
      <c r="C157" s="21" t="s">
        <v>131</v>
      </c>
      <c r="D157" s="22" t="s">
        <v>583</v>
      </c>
      <c r="E157" s="21" t="s">
        <v>503</v>
      </c>
      <c r="F157" s="35">
        <v>44653</v>
      </c>
      <c r="G157" s="35">
        <v>44655</v>
      </c>
      <c r="H157" s="21" t="s">
        <v>301</v>
      </c>
      <c r="I157" s="22" t="s">
        <v>503</v>
      </c>
      <c r="J157" s="35">
        <v>44653</v>
      </c>
      <c r="K157" s="35">
        <v>44655</v>
      </c>
      <c r="L157" s="17"/>
      <c r="M157" s="10">
        <v>3400</v>
      </c>
      <c r="N157" s="10">
        <f t="shared" si="24"/>
        <v>0</v>
      </c>
      <c r="O157" s="17"/>
      <c r="P157" s="10">
        <v>2900</v>
      </c>
      <c r="Q157" s="10">
        <f t="shared" si="25"/>
        <v>0</v>
      </c>
      <c r="R157" s="17"/>
      <c r="S157" s="10">
        <v>2800</v>
      </c>
      <c r="T157" s="10">
        <f t="shared" si="26"/>
        <v>0</v>
      </c>
      <c r="U157" s="17">
        <v>2</v>
      </c>
      <c r="V157" s="10">
        <v>150</v>
      </c>
      <c r="W157" s="10">
        <f t="shared" si="29"/>
        <v>300</v>
      </c>
      <c r="X157" s="17">
        <v>2</v>
      </c>
      <c r="Y157" s="10">
        <v>150</v>
      </c>
      <c r="Z157" s="10">
        <f t="shared" si="30"/>
        <v>300</v>
      </c>
      <c r="AA157" s="17">
        <v>2</v>
      </c>
      <c r="AB157" s="10">
        <v>150</v>
      </c>
      <c r="AC157" s="10">
        <f t="shared" si="31"/>
        <v>300</v>
      </c>
      <c r="AD157" s="19"/>
      <c r="AE157" s="26">
        <v>7</v>
      </c>
      <c r="AF157" s="7">
        <f t="shared" si="27"/>
        <v>0</v>
      </c>
      <c r="AG157" s="152">
        <v>1</v>
      </c>
      <c r="AH157" s="139">
        <f t="shared" ref="AH157:AH232" si="32">L157+O157+R157+U157+X157+AA157+AD157</f>
        <v>6</v>
      </c>
      <c r="AI157" s="139">
        <f t="shared" si="28"/>
        <v>900</v>
      </c>
      <c r="AJ157" s="109">
        <f t="shared" ref="AJ157:AJ232" si="33">N157+Q157+T157+W157+Z157+AC157+AF157</f>
        <v>900</v>
      </c>
      <c r="AM157" t="b">
        <f>D157='15.02.2022 Смета'!D160</f>
        <v>1</v>
      </c>
      <c r="AN157" t="b">
        <f>F157='15.02.2022 Смета'!E160</f>
        <v>1</v>
      </c>
      <c r="AO157" t="b">
        <f>G157='15.02.2022 Смета'!F160</f>
        <v>1</v>
      </c>
      <c r="AP157" t="b">
        <f>H157='15.02.2022 Смета'!G160</f>
        <v>1</v>
      </c>
    </row>
    <row r="158" spans="1:42" ht="27" customHeight="1" x14ac:dyDescent="0.25">
      <c r="A158" s="108">
        <v>131</v>
      </c>
      <c r="B158" s="16" t="s">
        <v>217</v>
      </c>
      <c r="C158" s="21" t="s">
        <v>131</v>
      </c>
      <c r="D158" s="22" t="s">
        <v>584</v>
      </c>
      <c r="E158" s="21" t="s">
        <v>1009</v>
      </c>
      <c r="F158" s="35">
        <v>44696</v>
      </c>
      <c r="G158" s="35">
        <v>44698</v>
      </c>
      <c r="H158" s="21" t="s">
        <v>301</v>
      </c>
      <c r="I158" s="22" t="s">
        <v>716</v>
      </c>
      <c r="J158" s="35">
        <v>44696</v>
      </c>
      <c r="K158" s="35">
        <v>44698</v>
      </c>
      <c r="L158" s="17"/>
      <c r="M158" s="10">
        <v>3400</v>
      </c>
      <c r="N158" s="10">
        <f t="shared" si="24"/>
        <v>0</v>
      </c>
      <c r="O158" s="17"/>
      <c r="P158" s="10">
        <v>2900</v>
      </c>
      <c r="Q158" s="10">
        <f t="shared" si="25"/>
        <v>0</v>
      </c>
      <c r="R158" s="17"/>
      <c r="S158" s="10">
        <v>2800</v>
      </c>
      <c r="T158" s="10">
        <f t="shared" si="26"/>
        <v>0</v>
      </c>
      <c r="U158" s="17">
        <v>8</v>
      </c>
      <c r="V158" s="10">
        <v>150</v>
      </c>
      <c r="W158" s="10">
        <f t="shared" si="29"/>
        <v>1200</v>
      </c>
      <c r="X158" s="17">
        <v>8</v>
      </c>
      <c r="Y158" s="10">
        <v>150</v>
      </c>
      <c r="Z158" s="10">
        <f t="shared" si="30"/>
        <v>1200</v>
      </c>
      <c r="AA158" s="17">
        <v>8</v>
      </c>
      <c r="AB158" s="10">
        <v>150</v>
      </c>
      <c r="AC158" s="10">
        <f t="shared" si="31"/>
        <v>1200</v>
      </c>
      <c r="AD158" s="19">
        <v>24</v>
      </c>
      <c r="AE158" s="26">
        <v>7</v>
      </c>
      <c r="AF158" s="7">
        <f t="shared" si="27"/>
        <v>168</v>
      </c>
      <c r="AG158" s="152">
        <v>1</v>
      </c>
      <c r="AH158" s="139">
        <f t="shared" si="32"/>
        <v>48</v>
      </c>
      <c r="AI158" s="139">
        <f t="shared" si="28"/>
        <v>3768</v>
      </c>
      <c r="AJ158" s="109">
        <f t="shared" si="33"/>
        <v>3768</v>
      </c>
      <c r="AM158" t="b">
        <f>D158='15.02.2022 Смета'!D161</f>
        <v>1</v>
      </c>
      <c r="AN158" t="b">
        <f>F158='15.02.2022 Смета'!E161</f>
        <v>1</v>
      </c>
      <c r="AO158" t="b">
        <f>G158='15.02.2022 Смета'!F161</f>
        <v>1</v>
      </c>
      <c r="AP158" t="b">
        <f>H158='15.02.2022 Смета'!G161</f>
        <v>1</v>
      </c>
    </row>
    <row r="159" spans="1:42" x14ac:dyDescent="0.25">
      <c r="A159" s="106"/>
      <c r="B159" s="96"/>
      <c r="C159" s="97"/>
      <c r="D159" s="179" t="s">
        <v>854</v>
      </c>
      <c r="E159" s="99"/>
      <c r="F159" s="99"/>
      <c r="G159" s="99"/>
      <c r="H159" s="99"/>
      <c r="I159" s="99"/>
      <c r="J159" s="99"/>
      <c r="K159" s="99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2"/>
      <c r="AE159" s="79"/>
      <c r="AF159" s="79"/>
      <c r="AG159" s="153"/>
      <c r="AH159" s="151"/>
      <c r="AI159" s="151"/>
      <c r="AJ159" s="164"/>
      <c r="AM159" t="b">
        <f>D159='15.02.2022 Смета'!D162</f>
        <v>1</v>
      </c>
      <c r="AN159" t="b">
        <f>F159='15.02.2022 Смета'!E162</f>
        <v>1</v>
      </c>
      <c r="AO159" t="b">
        <f>G159='15.02.2022 Смета'!F162</f>
        <v>1</v>
      </c>
      <c r="AP159" t="b">
        <f>H159='15.02.2022 Смета'!G162</f>
        <v>1</v>
      </c>
    </row>
    <row r="160" spans="1:42" ht="16.149999999999999" customHeight="1" x14ac:dyDescent="0.25">
      <c r="A160" s="108">
        <v>132</v>
      </c>
      <c r="B160" s="8" t="s">
        <v>212</v>
      </c>
      <c r="C160" s="21" t="s">
        <v>245</v>
      </c>
      <c r="D160" s="22" t="s">
        <v>585</v>
      </c>
      <c r="E160" s="21" t="s">
        <v>330</v>
      </c>
      <c r="F160" s="35">
        <v>44582</v>
      </c>
      <c r="G160" s="35">
        <v>44584</v>
      </c>
      <c r="H160" s="21" t="s">
        <v>299</v>
      </c>
      <c r="I160" s="22" t="s">
        <v>330</v>
      </c>
      <c r="J160" s="35">
        <v>44582</v>
      </c>
      <c r="K160" s="35">
        <v>44584</v>
      </c>
      <c r="L160" s="10"/>
      <c r="M160" s="10">
        <v>3400</v>
      </c>
      <c r="N160" s="10">
        <f t="shared" si="24"/>
        <v>0</v>
      </c>
      <c r="O160" s="10"/>
      <c r="P160" s="10">
        <v>2900</v>
      </c>
      <c r="Q160" s="10">
        <f t="shared" si="25"/>
        <v>0</v>
      </c>
      <c r="R160" s="10"/>
      <c r="S160" s="10">
        <v>2800</v>
      </c>
      <c r="T160" s="10">
        <f t="shared" si="26"/>
        <v>0</v>
      </c>
      <c r="U160" s="10">
        <v>10</v>
      </c>
      <c r="V160" s="10">
        <v>150</v>
      </c>
      <c r="W160" s="10">
        <f t="shared" si="29"/>
        <v>1500</v>
      </c>
      <c r="X160" s="10">
        <v>10</v>
      </c>
      <c r="Y160" s="10">
        <v>150</v>
      </c>
      <c r="Z160" s="10">
        <f t="shared" si="30"/>
        <v>1500</v>
      </c>
      <c r="AA160" s="10">
        <v>10</v>
      </c>
      <c r="AB160" s="10">
        <v>150</v>
      </c>
      <c r="AC160" s="10">
        <f t="shared" si="31"/>
        <v>1500</v>
      </c>
      <c r="AD160" s="11"/>
      <c r="AE160" s="26">
        <v>7</v>
      </c>
      <c r="AF160" s="7">
        <f t="shared" si="27"/>
        <v>0</v>
      </c>
      <c r="AG160" s="152">
        <v>1</v>
      </c>
      <c r="AH160" s="139">
        <f t="shared" si="32"/>
        <v>30</v>
      </c>
      <c r="AI160" s="139">
        <f t="shared" si="28"/>
        <v>4500</v>
      </c>
      <c r="AJ160" s="109">
        <f t="shared" si="33"/>
        <v>4500</v>
      </c>
      <c r="AM160" t="b">
        <f>D160='15.02.2022 Смета'!D163</f>
        <v>1</v>
      </c>
      <c r="AN160" t="b">
        <f>F160='15.02.2022 Смета'!E163</f>
        <v>1</v>
      </c>
      <c r="AO160" t="b">
        <f>G160='15.02.2022 Смета'!F163</f>
        <v>1</v>
      </c>
      <c r="AP160" t="b">
        <f>H160='15.02.2022 Смета'!G163</f>
        <v>1</v>
      </c>
    </row>
    <row r="161" spans="1:42" ht="16.149999999999999" customHeight="1" x14ac:dyDescent="0.25">
      <c r="A161" s="108">
        <v>133</v>
      </c>
      <c r="B161" s="8" t="s">
        <v>212</v>
      </c>
      <c r="C161" s="21" t="s">
        <v>245</v>
      </c>
      <c r="D161" s="22" t="s">
        <v>174</v>
      </c>
      <c r="E161" s="21" t="s">
        <v>473</v>
      </c>
      <c r="F161" s="35">
        <v>44589</v>
      </c>
      <c r="G161" s="35">
        <v>44591</v>
      </c>
      <c r="H161" s="21" t="s">
        <v>299</v>
      </c>
      <c r="I161" s="22" t="s">
        <v>473</v>
      </c>
      <c r="J161" s="35">
        <v>44589</v>
      </c>
      <c r="K161" s="35">
        <v>44591</v>
      </c>
      <c r="L161" s="10"/>
      <c r="M161" s="10">
        <v>3400</v>
      </c>
      <c r="N161" s="10">
        <f t="shared" si="24"/>
        <v>0</v>
      </c>
      <c r="O161" s="10"/>
      <c r="P161" s="10">
        <v>2900</v>
      </c>
      <c r="Q161" s="10">
        <f t="shared" si="25"/>
        <v>0</v>
      </c>
      <c r="R161" s="10"/>
      <c r="S161" s="10">
        <v>2800</v>
      </c>
      <c r="T161" s="10">
        <f t="shared" si="26"/>
        <v>0</v>
      </c>
      <c r="U161" s="10">
        <v>10</v>
      </c>
      <c r="V161" s="10">
        <v>150</v>
      </c>
      <c r="W161" s="10">
        <f t="shared" si="29"/>
        <v>1500</v>
      </c>
      <c r="X161" s="10">
        <v>10</v>
      </c>
      <c r="Y161" s="10">
        <v>150</v>
      </c>
      <c r="Z161" s="10">
        <f t="shared" si="30"/>
        <v>1500</v>
      </c>
      <c r="AA161" s="10">
        <v>20</v>
      </c>
      <c r="AB161" s="10">
        <v>150</v>
      </c>
      <c r="AC161" s="10">
        <f t="shared" si="31"/>
        <v>3000</v>
      </c>
      <c r="AD161" s="11"/>
      <c r="AE161" s="26">
        <v>7</v>
      </c>
      <c r="AF161" s="7">
        <f t="shared" si="27"/>
        <v>0</v>
      </c>
      <c r="AG161" s="152">
        <v>1</v>
      </c>
      <c r="AH161" s="139">
        <f t="shared" si="32"/>
        <v>40</v>
      </c>
      <c r="AI161" s="139">
        <f t="shared" si="28"/>
        <v>6000</v>
      </c>
      <c r="AJ161" s="109">
        <f t="shared" si="33"/>
        <v>6000</v>
      </c>
      <c r="AM161" t="b">
        <f>D161='15.02.2022 Смета'!D164</f>
        <v>1</v>
      </c>
      <c r="AN161" t="b">
        <f>F161='15.02.2022 Смета'!E164</f>
        <v>1</v>
      </c>
      <c r="AO161" t="b">
        <f>G161='15.02.2022 Смета'!F164</f>
        <v>1</v>
      </c>
      <c r="AP161" t="b">
        <f>H161='15.02.2022 Смета'!G164</f>
        <v>1</v>
      </c>
    </row>
    <row r="162" spans="1:42" ht="16.149999999999999" customHeight="1" x14ac:dyDescent="0.25">
      <c r="A162" s="108">
        <v>134</v>
      </c>
      <c r="B162" s="8" t="s">
        <v>212</v>
      </c>
      <c r="C162" s="21" t="s">
        <v>245</v>
      </c>
      <c r="D162" s="22" t="s">
        <v>174</v>
      </c>
      <c r="E162" s="21" t="s">
        <v>494</v>
      </c>
      <c r="F162" s="35">
        <v>44589</v>
      </c>
      <c r="G162" s="35">
        <v>44590</v>
      </c>
      <c r="H162" s="21" t="s">
        <v>299</v>
      </c>
      <c r="I162" s="22" t="s">
        <v>494</v>
      </c>
      <c r="J162" s="35">
        <v>44589</v>
      </c>
      <c r="K162" s="35">
        <v>44590</v>
      </c>
      <c r="L162" s="10"/>
      <c r="M162" s="10">
        <v>3400</v>
      </c>
      <c r="N162" s="10">
        <f t="shared" si="24"/>
        <v>0</v>
      </c>
      <c r="O162" s="10"/>
      <c r="P162" s="10">
        <v>2900</v>
      </c>
      <c r="Q162" s="10">
        <f t="shared" si="25"/>
        <v>0</v>
      </c>
      <c r="R162" s="10"/>
      <c r="S162" s="10">
        <v>2800</v>
      </c>
      <c r="T162" s="10">
        <f t="shared" si="26"/>
        <v>0</v>
      </c>
      <c r="U162" s="10">
        <v>11</v>
      </c>
      <c r="V162" s="10">
        <v>150</v>
      </c>
      <c r="W162" s="10">
        <f t="shared" si="29"/>
        <v>1650</v>
      </c>
      <c r="X162" s="10">
        <v>11</v>
      </c>
      <c r="Y162" s="10">
        <v>150</v>
      </c>
      <c r="Z162" s="10">
        <f t="shared" si="30"/>
        <v>1650</v>
      </c>
      <c r="AA162" s="10">
        <v>22</v>
      </c>
      <c r="AB162" s="10">
        <v>150</v>
      </c>
      <c r="AC162" s="10">
        <f t="shared" si="31"/>
        <v>3300</v>
      </c>
      <c r="AD162" s="11"/>
      <c r="AE162" s="26">
        <v>7</v>
      </c>
      <c r="AF162" s="7">
        <f t="shared" si="27"/>
        <v>0</v>
      </c>
      <c r="AG162" s="152">
        <v>1</v>
      </c>
      <c r="AH162" s="139">
        <f t="shared" si="32"/>
        <v>44</v>
      </c>
      <c r="AI162" s="139">
        <f t="shared" si="28"/>
        <v>6600</v>
      </c>
      <c r="AJ162" s="109">
        <f t="shared" si="33"/>
        <v>6600</v>
      </c>
      <c r="AM162" t="b">
        <f>D162='15.02.2022 Смета'!D165</f>
        <v>1</v>
      </c>
      <c r="AN162" t="b">
        <f>F162='15.02.2022 Смета'!E165</f>
        <v>1</v>
      </c>
      <c r="AO162" t="b">
        <f>G162='15.02.2022 Смета'!F165</f>
        <v>1</v>
      </c>
      <c r="AP162" t="b">
        <f>H162='15.02.2022 Смета'!G165</f>
        <v>1</v>
      </c>
    </row>
    <row r="163" spans="1:42" ht="16.149999999999999" customHeight="1" x14ac:dyDescent="0.25">
      <c r="A163" s="108">
        <v>135</v>
      </c>
      <c r="B163" s="8" t="s">
        <v>212</v>
      </c>
      <c r="C163" s="21" t="s">
        <v>245</v>
      </c>
      <c r="D163" s="22" t="s">
        <v>174</v>
      </c>
      <c r="E163" s="21" t="s">
        <v>472</v>
      </c>
      <c r="F163" s="35">
        <v>44596</v>
      </c>
      <c r="G163" s="35">
        <v>44598</v>
      </c>
      <c r="H163" s="21" t="s">
        <v>299</v>
      </c>
      <c r="I163" s="22" t="s">
        <v>472</v>
      </c>
      <c r="J163" s="35">
        <v>44596</v>
      </c>
      <c r="K163" s="35">
        <v>44598</v>
      </c>
      <c r="L163" s="10"/>
      <c r="M163" s="10">
        <v>3400</v>
      </c>
      <c r="N163" s="10">
        <f t="shared" si="24"/>
        <v>0</v>
      </c>
      <c r="O163" s="10"/>
      <c r="P163" s="10">
        <v>2900</v>
      </c>
      <c r="Q163" s="10">
        <f t="shared" si="25"/>
        <v>0</v>
      </c>
      <c r="R163" s="10"/>
      <c r="S163" s="10">
        <v>2800</v>
      </c>
      <c r="T163" s="10">
        <f t="shared" si="26"/>
        <v>0</v>
      </c>
      <c r="U163" s="10">
        <v>10</v>
      </c>
      <c r="V163" s="10">
        <v>150</v>
      </c>
      <c r="W163" s="10">
        <f t="shared" si="29"/>
        <v>1500</v>
      </c>
      <c r="X163" s="10">
        <v>10</v>
      </c>
      <c r="Y163" s="10">
        <v>150</v>
      </c>
      <c r="Z163" s="10">
        <f t="shared" si="30"/>
        <v>1500</v>
      </c>
      <c r="AA163" s="10">
        <v>20</v>
      </c>
      <c r="AB163" s="10">
        <v>150</v>
      </c>
      <c r="AC163" s="10">
        <f t="shared" si="31"/>
        <v>3000</v>
      </c>
      <c r="AD163" s="11"/>
      <c r="AE163" s="26">
        <v>7</v>
      </c>
      <c r="AF163" s="7">
        <f t="shared" si="27"/>
        <v>0</v>
      </c>
      <c r="AG163" s="152">
        <v>1</v>
      </c>
      <c r="AH163" s="139">
        <f t="shared" si="32"/>
        <v>40</v>
      </c>
      <c r="AI163" s="139">
        <f t="shared" si="28"/>
        <v>6000</v>
      </c>
      <c r="AJ163" s="109">
        <f t="shared" si="33"/>
        <v>6000</v>
      </c>
      <c r="AM163" t="b">
        <f>D163='15.02.2022 Смета'!D166</f>
        <v>1</v>
      </c>
      <c r="AN163" t="b">
        <f>F163='15.02.2022 Смета'!E166</f>
        <v>1</v>
      </c>
      <c r="AO163" t="b">
        <f>G163='15.02.2022 Смета'!F166</f>
        <v>1</v>
      </c>
      <c r="AP163" t="b">
        <f>H163='15.02.2022 Смета'!G166</f>
        <v>1</v>
      </c>
    </row>
    <row r="164" spans="1:42" ht="16.149999999999999" customHeight="1" x14ac:dyDescent="0.25">
      <c r="A164" s="108">
        <v>136</v>
      </c>
      <c r="B164" s="8" t="s">
        <v>212</v>
      </c>
      <c r="C164" s="21" t="s">
        <v>245</v>
      </c>
      <c r="D164" s="22" t="s">
        <v>174</v>
      </c>
      <c r="E164" s="21" t="s">
        <v>441</v>
      </c>
      <c r="F164" s="35">
        <v>44603</v>
      </c>
      <c r="G164" s="35">
        <v>44605</v>
      </c>
      <c r="H164" s="21" t="s">
        <v>312</v>
      </c>
      <c r="I164" s="22" t="s">
        <v>441</v>
      </c>
      <c r="J164" s="35">
        <v>44603</v>
      </c>
      <c r="K164" s="35">
        <v>44605</v>
      </c>
      <c r="L164" s="10"/>
      <c r="M164" s="10">
        <v>3400</v>
      </c>
      <c r="N164" s="10">
        <f t="shared" si="24"/>
        <v>0</v>
      </c>
      <c r="O164" s="10"/>
      <c r="P164" s="10">
        <v>2900</v>
      </c>
      <c r="Q164" s="10">
        <f t="shared" si="25"/>
        <v>0</v>
      </c>
      <c r="R164" s="10"/>
      <c r="S164" s="10">
        <v>2800</v>
      </c>
      <c r="T164" s="10">
        <f t="shared" si="26"/>
        <v>0</v>
      </c>
      <c r="U164" s="10">
        <v>11</v>
      </c>
      <c r="V164" s="10">
        <v>150</v>
      </c>
      <c r="W164" s="10">
        <f t="shared" si="29"/>
        <v>1650</v>
      </c>
      <c r="X164" s="10">
        <v>11</v>
      </c>
      <c r="Y164" s="10">
        <v>150</v>
      </c>
      <c r="Z164" s="10">
        <f t="shared" si="30"/>
        <v>1650</v>
      </c>
      <c r="AA164" s="10">
        <v>22</v>
      </c>
      <c r="AB164" s="10">
        <v>150</v>
      </c>
      <c r="AC164" s="10">
        <f t="shared" si="31"/>
        <v>3300</v>
      </c>
      <c r="AD164" s="11"/>
      <c r="AE164" s="26">
        <v>7</v>
      </c>
      <c r="AF164" s="7">
        <f t="shared" si="27"/>
        <v>0</v>
      </c>
      <c r="AG164" s="152">
        <v>1</v>
      </c>
      <c r="AH164" s="139">
        <f t="shared" si="32"/>
        <v>44</v>
      </c>
      <c r="AI164" s="139">
        <f t="shared" si="28"/>
        <v>6600</v>
      </c>
      <c r="AJ164" s="109">
        <f t="shared" si="33"/>
        <v>6600</v>
      </c>
      <c r="AM164" t="b">
        <f>D164='15.02.2022 Смета'!D167</f>
        <v>1</v>
      </c>
      <c r="AN164" t="b">
        <f>F164='15.02.2022 Смета'!E167</f>
        <v>1</v>
      </c>
      <c r="AO164" t="b">
        <f>G164='15.02.2022 Смета'!F167</f>
        <v>1</v>
      </c>
      <c r="AP164" t="b">
        <f>H164='15.02.2022 Смета'!G167</f>
        <v>1</v>
      </c>
    </row>
    <row r="165" spans="1:42" ht="16.149999999999999" customHeight="1" x14ac:dyDescent="0.25">
      <c r="A165" s="108">
        <v>137</v>
      </c>
      <c r="B165" s="8" t="s">
        <v>212</v>
      </c>
      <c r="C165" s="21" t="s">
        <v>245</v>
      </c>
      <c r="D165" s="22" t="s">
        <v>585</v>
      </c>
      <c r="E165" s="21" t="s">
        <v>329</v>
      </c>
      <c r="F165" s="35">
        <v>44631</v>
      </c>
      <c r="G165" s="35">
        <v>44632</v>
      </c>
      <c r="H165" s="21" t="s">
        <v>334</v>
      </c>
      <c r="I165" s="22" t="s">
        <v>329</v>
      </c>
      <c r="J165" s="35">
        <v>44631</v>
      </c>
      <c r="K165" s="35">
        <v>44632</v>
      </c>
      <c r="L165" s="10"/>
      <c r="M165" s="10">
        <v>3400</v>
      </c>
      <c r="N165" s="10">
        <f t="shared" si="24"/>
        <v>0</v>
      </c>
      <c r="O165" s="10"/>
      <c r="P165" s="10">
        <v>2900</v>
      </c>
      <c r="Q165" s="10">
        <f t="shared" si="25"/>
        <v>0</v>
      </c>
      <c r="R165" s="10"/>
      <c r="S165" s="10">
        <v>2800</v>
      </c>
      <c r="T165" s="10">
        <f t="shared" si="26"/>
        <v>0</v>
      </c>
      <c r="U165" s="10">
        <v>10</v>
      </c>
      <c r="V165" s="10">
        <v>150</v>
      </c>
      <c r="W165" s="10">
        <f t="shared" si="29"/>
        <v>1500</v>
      </c>
      <c r="X165" s="10">
        <v>10</v>
      </c>
      <c r="Y165" s="10">
        <v>150</v>
      </c>
      <c r="Z165" s="10">
        <f t="shared" si="30"/>
        <v>1500</v>
      </c>
      <c r="AA165" s="10">
        <v>20</v>
      </c>
      <c r="AB165" s="10">
        <v>150</v>
      </c>
      <c r="AC165" s="10">
        <f t="shared" si="31"/>
        <v>3000</v>
      </c>
      <c r="AD165" s="11"/>
      <c r="AE165" s="26">
        <v>7</v>
      </c>
      <c r="AF165" s="7">
        <f t="shared" si="27"/>
        <v>0</v>
      </c>
      <c r="AG165" s="152">
        <v>1</v>
      </c>
      <c r="AH165" s="139">
        <f t="shared" si="32"/>
        <v>40</v>
      </c>
      <c r="AI165" s="139">
        <f t="shared" si="28"/>
        <v>6000</v>
      </c>
      <c r="AJ165" s="109">
        <f t="shared" si="33"/>
        <v>6000</v>
      </c>
      <c r="AM165" t="b">
        <f>D165='15.02.2022 Смета'!D168</f>
        <v>1</v>
      </c>
      <c r="AN165" t="b">
        <f>F165='15.02.2022 Смета'!E168</f>
        <v>1</v>
      </c>
      <c r="AO165" t="b">
        <f>G165='15.02.2022 Смета'!F168</f>
        <v>1</v>
      </c>
      <c r="AP165" t="b">
        <f>H165='15.02.2022 Смета'!G168</f>
        <v>1</v>
      </c>
    </row>
    <row r="166" spans="1:42" ht="16.149999999999999" customHeight="1" x14ac:dyDescent="0.25">
      <c r="A166" s="108">
        <v>138</v>
      </c>
      <c r="B166" s="8" t="s">
        <v>212</v>
      </c>
      <c r="C166" s="21" t="s">
        <v>245</v>
      </c>
      <c r="D166" s="22" t="s">
        <v>174</v>
      </c>
      <c r="E166" s="21" t="s">
        <v>322</v>
      </c>
      <c r="F166" s="35">
        <v>44638</v>
      </c>
      <c r="G166" s="35">
        <v>44640</v>
      </c>
      <c r="H166" s="21" t="s">
        <v>312</v>
      </c>
      <c r="I166" s="22" t="s">
        <v>322</v>
      </c>
      <c r="J166" s="35">
        <v>44638</v>
      </c>
      <c r="K166" s="35">
        <v>44640</v>
      </c>
      <c r="L166" s="10"/>
      <c r="M166" s="10">
        <v>3400</v>
      </c>
      <c r="N166" s="10">
        <f t="shared" si="24"/>
        <v>0</v>
      </c>
      <c r="O166" s="10"/>
      <c r="P166" s="10">
        <v>2900</v>
      </c>
      <c r="Q166" s="10">
        <f t="shared" si="25"/>
        <v>0</v>
      </c>
      <c r="R166" s="10"/>
      <c r="S166" s="10">
        <v>2800</v>
      </c>
      <c r="T166" s="10">
        <f t="shared" si="26"/>
        <v>0</v>
      </c>
      <c r="U166" s="10">
        <v>12</v>
      </c>
      <c r="V166" s="10">
        <v>150</v>
      </c>
      <c r="W166" s="10">
        <f t="shared" si="29"/>
        <v>1800</v>
      </c>
      <c r="X166" s="10">
        <v>12</v>
      </c>
      <c r="Y166" s="10">
        <v>150</v>
      </c>
      <c r="Z166" s="10">
        <f t="shared" si="30"/>
        <v>1800</v>
      </c>
      <c r="AA166" s="10">
        <v>24</v>
      </c>
      <c r="AB166" s="10">
        <v>150</v>
      </c>
      <c r="AC166" s="10">
        <f t="shared" si="31"/>
        <v>3600</v>
      </c>
      <c r="AD166" s="11"/>
      <c r="AE166" s="26">
        <v>7</v>
      </c>
      <c r="AF166" s="7">
        <f t="shared" si="27"/>
        <v>0</v>
      </c>
      <c r="AG166" s="152">
        <v>1</v>
      </c>
      <c r="AH166" s="139">
        <f t="shared" si="32"/>
        <v>48</v>
      </c>
      <c r="AI166" s="139">
        <f t="shared" si="28"/>
        <v>7200</v>
      </c>
      <c r="AJ166" s="109">
        <f t="shared" si="33"/>
        <v>7200</v>
      </c>
      <c r="AM166" t="b">
        <f>D166='15.02.2022 Смета'!D169</f>
        <v>1</v>
      </c>
      <c r="AN166" t="b">
        <f>F166='15.02.2022 Смета'!E169</f>
        <v>1</v>
      </c>
      <c r="AO166" t="b">
        <f>G166='15.02.2022 Смета'!F169</f>
        <v>1</v>
      </c>
      <c r="AP166" t="b">
        <f>H166='15.02.2022 Смета'!G169</f>
        <v>1</v>
      </c>
    </row>
    <row r="167" spans="1:42" ht="14.65" customHeight="1" x14ac:dyDescent="0.25">
      <c r="A167" s="106"/>
      <c r="B167" s="96"/>
      <c r="C167" s="97"/>
      <c r="D167" s="179" t="s">
        <v>923</v>
      </c>
      <c r="E167" s="99"/>
      <c r="F167" s="99"/>
      <c r="G167" s="99"/>
      <c r="H167" s="99"/>
      <c r="I167" s="99"/>
      <c r="J167" s="99"/>
      <c r="K167" s="99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2"/>
      <c r="AE167" s="79"/>
      <c r="AF167" s="79"/>
      <c r="AG167" s="153"/>
      <c r="AH167" s="151"/>
      <c r="AI167" s="151"/>
      <c r="AJ167" s="164"/>
      <c r="AM167" t="b">
        <f>D167='15.02.2022 Смета'!D170</f>
        <v>0</v>
      </c>
      <c r="AN167" t="b">
        <f>F167='15.02.2022 Смета'!E170</f>
        <v>1</v>
      </c>
      <c r="AO167" t="b">
        <f>G167='15.02.2022 Смета'!F170</f>
        <v>1</v>
      </c>
      <c r="AP167" t="b">
        <f>H167='15.02.2022 Смета'!G170</f>
        <v>1</v>
      </c>
    </row>
    <row r="168" spans="1:42" ht="16.149999999999999" customHeight="1" x14ac:dyDescent="0.25">
      <c r="A168" s="114">
        <v>139</v>
      </c>
      <c r="B168" s="8" t="s">
        <v>212</v>
      </c>
      <c r="C168" s="21" t="s">
        <v>211</v>
      </c>
      <c r="D168" s="22" t="s">
        <v>174</v>
      </c>
      <c r="E168" s="21" t="s">
        <v>322</v>
      </c>
      <c r="F168" s="35">
        <v>44631</v>
      </c>
      <c r="G168" s="35">
        <v>44633</v>
      </c>
      <c r="H168" s="21" t="s">
        <v>748</v>
      </c>
      <c r="I168" s="22" t="s">
        <v>322</v>
      </c>
      <c r="J168" s="35">
        <v>44631</v>
      </c>
      <c r="K168" s="35">
        <v>44633</v>
      </c>
      <c r="L168" s="10"/>
      <c r="M168" s="10">
        <v>3400</v>
      </c>
      <c r="N168" s="10">
        <f t="shared" si="24"/>
        <v>0</v>
      </c>
      <c r="O168" s="10"/>
      <c r="P168" s="10">
        <v>2900</v>
      </c>
      <c r="Q168" s="10">
        <f t="shared" si="25"/>
        <v>0</v>
      </c>
      <c r="R168" s="10"/>
      <c r="S168" s="10">
        <v>2800</v>
      </c>
      <c r="T168" s="10">
        <f t="shared" si="26"/>
        <v>0</v>
      </c>
      <c r="U168" s="10">
        <v>15</v>
      </c>
      <c r="V168" s="10">
        <v>150</v>
      </c>
      <c r="W168" s="10">
        <f t="shared" si="29"/>
        <v>2250</v>
      </c>
      <c r="X168" s="10">
        <v>15</v>
      </c>
      <c r="Y168" s="10">
        <v>150</v>
      </c>
      <c r="Z168" s="10">
        <f t="shared" si="30"/>
        <v>2250</v>
      </c>
      <c r="AA168" s="10">
        <v>30</v>
      </c>
      <c r="AB168" s="10">
        <v>150</v>
      </c>
      <c r="AC168" s="10">
        <f t="shared" si="31"/>
        <v>4500</v>
      </c>
      <c r="AD168" s="11"/>
      <c r="AE168" s="26">
        <v>7</v>
      </c>
      <c r="AF168" s="7">
        <f t="shared" si="27"/>
        <v>0</v>
      </c>
      <c r="AG168" s="152">
        <v>1</v>
      </c>
      <c r="AH168" s="139">
        <f t="shared" si="32"/>
        <v>60</v>
      </c>
      <c r="AI168" s="139">
        <f t="shared" si="28"/>
        <v>9000</v>
      </c>
      <c r="AJ168" s="109">
        <f t="shared" si="33"/>
        <v>9000</v>
      </c>
      <c r="AM168" t="b">
        <f>D168='15.02.2022 Смета'!D171</f>
        <v>1</v>
      </c>
      <c r="AN168" t="b">
        <f>F168='15.02.2022 Смета'!E171</f>
        <v>1</v>
      </c>
      <c r="AO168" t="b">
        <f>G168='15.02.2022 Смета'!F171</f>
        <v>1</v>
      </c>
      <c r="AP168" t="b">
        <f>H168='15.02.2022 Смета'!G171</f>
        <v>1</v>
      </c>
    </row>
    <row r="169" spans="1:42" ht="16.149999999999999" customHeight="1" x14ac:dyDescent="0.25">
      <c r="A169" s="108">
        <v>140</v>
      </c>
      <c r="B169" s="8" t="s">
        <v>212</v>
      </c>
      <c r="C169" s="21" t="s">
        <v>211</v>
      </c>
      <c r="D169" s="42" t="s">
        <v>586</v>
      </c>
      <c r="E169" s="44" t="s">
        <v>486</v>
      </c>
      <c r="F169" s="35">
        <v>44639</v>
      </c>
      <c r="G169" s="35">
        <v>44640</v>
      </c>
      <c r="H169" s="44" t="s">
        <v>301</v>
      </c>
      <c r="I169" s="42" t="s">
        <v>486</v>
      </c>
      <c r="J169" s="35">
        <v>44639</v>
      </c>
      <c r="K169" s="35">
        <v>44640</v>
      </c>
      <c r="L169" s="10"/>
      <c r="M169" s="10">
        <v>3400</v>
      </c>
      <c r="N169" s="10">
        <f t="shared" si="24"/>
        <v>0</v>
      </c>
      <c r="O169" s="10"/>
      <c r="P169" s="10">
        <v>2900</v>
      </c>
      <c r="Q169" s="10">
        <f t="shared" si="25"/>
        <v>0</v>
      </c>
      <c r="R169" s="10"/>
      <c r="S169" s="10">
        <v>2800</v>
      </c>
      <c r="T169" s="10">
        <f t="shared" si="26"/>
        <v>0</v>
      </c>
      <c r="U169" s="10">
        <v>10</v>
      </c>
      <c r="V169" s="10">
        <v>150</v>
      </c>
      <c r="W169" s="10">
        <f t="shared" si="29"/>
        <v>1500</v>
      </c>
      <c r="X169" s="10">
        <v>10</v>
      </c>
      <c r="Y169" s="10">
        <v>150</v>
      </c>
      <c r="Z169" s="10">
        <f t="shared" si="30"/>
        <v>1500</v>
      </c>
      <c r="AA169" s="10">
        <v>20</v>
      </c>
      <c r="AB169" s="10">
        <v>150</v>
      </c>
      <c r="AC169" s="10">
        <f t="shared" si="31"/>
        <v>3000</v>
      </c>
      <c r="AD169" s="11"/>
      <c r="AE169" s="26">
        <v>7</v>
      </c>
      <c r="AF169" s="7">
        <f t="shared" si="27"/>
        <v>0</v>
      </c>
      <c r="AG169" s="152">
        <v>1</v>
      </c>
      <c r="AH169" s="139">
        <f t="shared" si="32"/>
        <v>40</v>
      </c>
      <c r="AI169" s="139">
        <f t="shared" si="28"/>
        <v>6000</v>
      </c>
      <c r="AJ169" s="109">
        <f t="shared" si="33"/>
        <v>6000</v>
      </c>
      <c r="AM169" t="b">
        <f>D169='15.02.2022 Смета'!D172</f>
        <v>1</v>
      </c>
      <c r="AN169" t="b">
        <f>F169='15.02.2022 Смета'!E172</f>
        <v>1</v>
      </c>
      <c r="AO169" t="b">
        <f>G169='15.02.2022 Смета'!F172</f>
        <v>1</v>
      </c>
      <c r="AP169" t="b">
        <f>H169='15.02.2022 Смета'!G172</f>
        <v>1</v>
      </c>
    </row>
    <row r="170" spans="1:42" ht="16.149999999999999" customHeight="1" x14ac:dyDescent="0.25">
      <c r="A170" s="114">
        <v>141</v>
      </c>
      <c r="B170" s="8" t="s">
        <v>212</v>
      </c>
      <c r="C170" s="21" t="s">
        <v>211</v>
      </c>
      <c r="D170" s="22" t="s">
        <v>587</v>
      </c>
      <c r="E170" s="21" t="s">
        <v>322</v>
      </c>
      <c r="F170" s="35">
        <v>44680</v>
      </c>
      <c r="G170" s="35">
        <v>44682</v>
      </c>
      <c r="H170" s="21" t="s">
        <v>301</v>
      </c>
      <c r="I170" s="22" t="s">
        <v>322</v>
      </c>
      <c r="J170" s="35">
        <v>44680</v>
      </c>
      <c r="K170" s="35">
        <v>44682</v>
      </c>
      <c r="L170" s="10"/>
      <c r="M170" s="10">
        <v>3400</v>
      </c>
      <c r="N170" s="10">
        <f t="shared" si="24"/>
        <v>0</v>
      </c>
      <c r="O170" s="10"/>
      <c r="P170" s="10">
        <v>2900</v>
      </c>
      <c r="Q170" s="10">
        <f t="shared" si="25"/>
        <v>0</v>
      </c>
      <c r="R170" s="10"/>
      <c r="S170" s="10">
        <v>2800</v>
      </c>
      <c r="T170" s="10">
        <f t="shared" si="26"/>
        <v>0</v>
      </c>
      <c r="U170" s="10">
        <v>15</v>
      </c>
      <c r="V170" s="10">
        <v>150</v>
      </c>
      <c r="W170" s="10">
        <f t="shared" si="29"/>
        <v>2250</v>
      </c>
      <c r="X170" s="10">
        <v>15</v>
      </c>
      <c r="Y170" s="10">
        <v>150</v>
      </c>
      <c r="Z170" s="10">
        <f t="shared" si="30"/>
        <v>2250</v>
      </c>
      <c r="AA170" s="10">
        <v>30</v>
      </c>
      <c r="AB170" s="10">
        <v>150</v>
      </c>
      <c r="AC170" s="10">
        <f t="shared" si="31"/>
        <v>4500</v>
      </c>
      <c r="AD170" s="11">
        <v>60</v>
      </c>
      <c r="AE170" s="26">
        <v>7</v>
      </c>
      <c r="AF170" s="7">
        <f t="shared" si="27"/>
        <v>420</v>
      </c>
      <c r="AG170" s="152">
        <v>1</v>
      </c>
      <c r="AH170" s="139">
        <f t="shared" si="32"/>
        <v>120</v>
      </c>
      <c r="AI170" s="139">
        <f t="shared" si="28"/>
        <v>9420</v>
      </c>
      <c r="AJ170" s="109">
        <f t="shared" si="33"/>
        <v>9420</v>
      </c>
      <c r="AM170" t="b">
        <f>D170='15.02.2022 Смета'!D173</f>
        <v>1</v>
      </c>
      <c r="AN170" t="b">
        <f>F170='15.02.2022 Смета'!E173</f>
        <v>1</v>
      </c>
      <c r="AO170" t="b">
        <f>G170='15.02.2022 Смета'!F173</f>
        <v>1</v>
      </c>
      <c r="AP170" t="b">
        <f>H170='15.02.2022 Смета'!G173</f>
        <v>1</v>
      </c>
    </row>
    <row r="171" spans="1:42" ht="16.149999999999999" customHeight="1" x14ac:dyDescent="0.25">
      <c r="A171" s="108">
        <v>142</v>
      </c>
      <c r="B171" s="8" t="s">
        <v>212</v>
      </c>
      <c r="C171" s="21" t="s">
        <v>211</v>
      </c>
      <c r="D171" s="22" t="s">
        <v>60</v>
      </c>
      <c r="E171" s="21" t="s">
        <v>441</v>
      </c>
      <c r="F171" s="35">
        <v>44722</v>
      </c>
      <c r="G171" s="35">
        <v>44724</v>
      </c>
      <c r="H171" s="21" t="s">
        <v>301</v>
      </c>
      <c r="I171" s="22" t="s">
        <v>441</v>
      </c>
      <c r="J171" s="35">
        <v>44722</v>
      </c>
      <c r="K171" s="35">
        <v>44724</v>
      </c>
      <c r="L171" s="10">
        <v>1</v>
      </c>
      <c r="M171" s="10">
        <v>3400</v>
      </c>
      <c r="N171" s="10">
        <f t="shared" si="24"/>
        <v>3400</v>
      </c>
      <c r="O171" s="10">
        <v>1</v>
      </c>
      <c r="P171" s="10">
        <v>2900</v>
      </c>
      <c r="Q171" s="10">
        <f t="shared" si="25"/>
        <v>2900</v>
      </c>
      <c r="R171" s="10">
        <v>1</v>
      </c>
      <c r="S171" s="10">
        <v>2800</v>
      </c>
      <c r="T171" s="10">
        <f t="shared" si="26"/>
        <v>2800</v>
      </c>
      <c r="U171" s="10">
        <v>12</v>
      </c>
      <c r="V171" s="10">
        <v>150</v>
      </c>
      <c r="W171" s="10">
        <f t="shared" si="29"/>
        <v>1800</v>
      </c>
      <c r="X171" s="10">
        <v>12</v>
      </c>
      <c r="Y171" s="10">
        <v>150</v>
      </c>
      <c r="Z171" s="10">
        <f t="shared" si="30"/>
        <v>1800</v>
      </c>
      <c r="AA171" s="10">
        <v>24</v>
      </c>
      <c r="AB171" s="10">
        <v>150</v>
      </c>
      <c r="AC171" s="10">
        <f t="shared" si="31"/>
        <v>3600</v>
      </c>
      <c r="AD171" s="11">
        <v>51</v>
      </c>
      <c r="AE171" s="26">
        <v>7</v>
      </c>
      <c r="AF171" s="7">
        <f t="shared" si="27"/>
        <v>357</v>
      </c>
      <c r="AG171" s="152">
        <v>1</v>
      </c>
      <c r="AH171" s="139">
        <f t="shared" si="32"/>
        <v>102</v>
      </c>
      <c r="AI171" s="139">
        <f t="shared" si="28"/>
        <v>16657</v>
      </c>
      <c r="AJ171" s="109">
        <f t="shared" si="33"/>
        <v>16657</v>
      </c>
      <c r="AM171" t="b">
        <f>D171='15.02.2022 Смета'!D174</f>
        <v>1</v>
      </c>
      <c r="AN171" t="b">
        <f>F171='15.02.2022 Смета'!E174</f>
        <v>1</v>
      </c>
      <c r="AO171" t="b">
        <f>G171='15.02.2022 Смета'!F174</f>
        <v>1</v>
      </c>
      <c r="AP171" t="b">
        <f>H171='15.02.2022 Смета'!G174</f>
        <v>1</v>
      </c>
    </row>
    <row r="172" spans="1:42" ht="16.149999999999999" customHeight="1" x14ac:dyDescent="0.25">
      <c r="A172" s="114">
        <v>143</v>
      </c>
      <c r="B172" s="8" t="s">
        <v>212</v>
      </c>
      <c r="C172" s="21" t="s">
        <v>211</v>
      </c>
      <c r="D172" s="22" t="s">
        <v>588</v>
      </c>
      <c r="E172" s="21" t="s">
        <v>441</v>
      </c>
      <c r="F172" s="35">
        <v>44785</v>
      </c>
      <c r="G172" s="35">
        <v>44787</v>
      </c>
      <c r="H172" s="21" t="s">
        <v>301</v>
      </c>
      <c r="I172" s="22" t="s">
        <v>441</v>
      </c>
      <c r="J172" s="35">
        <v>44785</v>
      </c>
      <c r="K172" s="35">
        <v>44787</v>
      </c>
      <c r="L172" s="10"/>
      <c r="M172" s="10">
        <v>3400</v>
      </c>
      <c r="N172" s="10">
        <f t="shared" si="24"/>
        <v>0</v>
      </c>
      <c r="O172" s="10"/>
      <c r="P172" s="10">
        <v>2900</v>
      </c>
      <c r="Q172" s="10">
        <f t="shared" si="25"/>
        <v>0</v>
      </c>
      <c r="R172" s="10"/>
      <c r="S172" s="10">
        <v>2800</v>
      </c>
      <c r="T172" s="10">
        <f t="shared" si="26"/>
        <v>0</v>
      </c>
      <c r="U172" s="10">
        <v>12</v>
      </c>
      <c r="V172" s="10">
        <v>150</v>
      </c>
      <c r="W172" s="10">
        <f t="shared" si="29"/>
        <v>1800</v>
      </c>
      <c r="X172" s="10">
        <v>12</v>
      </c>
      <c r="Y172" s="10">
        <v>150</v>
      </c>
      <c r="Z172" s="10">
        <f t="shared" si="30"/>
        <v>1800</v>
      </c>
      <c r="AA172" s="10">
        <v>24</v>
      </c>
      <c r="AB172" s="10">
        <v>150</v>
      </c>
      <c r="AC172" s="10">
        <f t="shared" si="31"/>
        <v>3600</v>
      </c>
      <c r="AD172" s="11">
        <v>48</v>
      </c>
      <c r="AE172" s="26">
        <v>7</v>
      </c>
      <c r="AF172" s="7">
        <f t="shared" si="27"/>
        <v>336</v>
      </c>
      <c r="AG172" s="152">
        <v>1</v>
      </c>
      <c r="AH172" s="139">
        <f t="shared" si="32"/>
        <v>96</v>
      </c>
      <c r="AI172" s="139">
        <f t="shared" si="28"/>
        <v>7536</v>
      </c>
      <c r="AJ172" s="109">
        <f t="shared" si="33"/>
        <v>7536</v>
      </c>
      <c r="AM172" t="b">
        <f>D172='15.02.2022 Смета'!D175</f>
        <v>1</v>
      </c>
      <c r="AN172" t="b">
        <f>F172='15.02.2022 Смета'!E175</f>
        <v>1</v>
      </c>
      <c r="AO172" t="b">
        <f>G172='15.02.2022 Смета'!F175</f>
        <v>1</v>
      </c>
      <c r="AP172" t="b">
        <f>H172='15.02.2022 Смета'!G175</f>
        <v>1</v>
      </c>
    </row>
    <row r="173" spans="1:42" x14ac:dyDescent="0.25">
      <c r="A173" s="106"/>
      <c r="B173" s="96"/>
      <c r="C173" s="97"/>
      <c r="D173" s="179" t="s">
        <v>856</v>
      </c>
      <c r="E173" s="99"/>
      <c r="F173" s="99"/>
      <c r="G173" s="99"/>
      <c r="H173" s="99"/>
      <c r="I173" s="99"/>
      <c r="J173" s="99"/>
      <c r="K173" s="99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2"/>
      <c r="AE173" s="79"/>
      <c r="AF173" s="79"/>
      <c r="AG173" s="153"/>
      <c r="AH173" s="151"/>
      <c r="AI173" s="151"/>
      <c r="AJ173" s="164"/>
      <c r="AM173" t="b">
        <f>D173='15.02.2022 Смета'!D176</f>
        <v>1</v>
      </c>
      <c r="AN173" t="b">
        <f>F173='15.02.2022 Смета'!E176</f>
        <v>1</v>
      </c>
      <c r="AO173" t="b">
        <f>G173='15.02.2022 Смета'!F176</f>
        <v>1</v>
      </c>
      <c r="AP173" t="b">
        <f>H173='15.02.2022 Смета'!G176</f>
        <v>1</v>
      </c>
    </row>
    <row r="174" spans="1:42" ht="27" customHeight="1" x14ac:dyDescent="0.25">
      <c r="A174" s="108">
        <v>144</v>
      </c>
      <c r="B174" s="8" t="s">
        <v>218</v>
      </c>
      <c r="C174" s="21" t="s">
        <v>115</v>
      </c>
      <c r="D174" s="22" t="s">
        <v>173</v>
      </c>
      <c r="E174" s="21" t="s">
        <v>481</v>
      </c>
      <c r="F174" s="35">
        <v>44586</v>
      </c>
      <c r="G174" s="21" t="s">
        <v>98</v>
      </c>
      <c r="H174" s="21" t="s">
        <v>384</v>
      </c>
      <c r="I174" s="22" t="s">
        <v>481</v>
      </c>
      <c r="J174" s="35">
        <v>44586</v>
      </c>
      <c r="K174" s="21" t="s">
        <v>98</v>
      </c>
      <c r="L174" s="11"/>
      <c r="M174" s="10">
        <v>3400</v>
      </c>
      <c r="N174" s="10">
        <f t="shared" si="24"/>
        <v>0</v>
      </c>
      <c r="O174" s="10"/>
      <c r="P174" s="10">
        <v>2900</v>
      </c>
      <c r="Q174" s="10">
        <f t="shared" si="25"/>
        <v>0</v>
      </c>
      <c r="R174" s="10"/>
      <c r="S174" s="10">
        <v>2800</v>
      </c>
      <c r="T174" s="10">
        <f t="shared" si="26"/>
        <v>0</v>
      </c>
      <c r="U174" s="10">
        <v>12</v>
      </c>
      <c r="V174" s="10">
        <v>150</v>
      </c>
      <c r="W174" s="10">
        <f t="shared" si="29"/>
        <v>1800</v>
      </c>
      <c r="X174" s="10">
        <v>12</v>
      </c>
      <c r="Y174" s="10">
        <v>150</v>
      </c>
      <c r="Z174" s="10">
        <f t="shared" si="30"/>
        <v>1800</v>
      </c>
      <c r="AA174" s="10">
        <v>12</v>
      </c>
      <c r="AB174" s="10">
        <v>150</v>
      </c>
      <c r="AC174" s="10">
        <f t="shared" si="31"/>
        <v>1800</v>
      </c>
      <c r="AD174" s="11"/>
      <c r="AE174" s="26">
        <v>7</v>
      </c>
      <c r="AF174" s="7">
        <f t="shared" si="27"/>
        <v>0</v>
      </c>
      <c r="AG174" s="152">
        <v>1</v>
      </c>
      <c r="AH174" s="139">
        <f t="shared" si="32"/>
        <v>36</v>
      </c>
      <c r="AI174" s="139">
        <f t="shared" si="28"/>
        <v>5400</v>
      </c>
      <c r="AJ174" s="109">
        <f t="shared" si="33"/>
        <v>5400</v>
      </c>
      <c r="AM174" t="b">
        <f>D174='15.02.2022 Смета'!D177</f>
        <v>1</v>
      </c>
      <c r="AN174" t="b">
        <f>F174='15.02.2022 Смета'!E177</f>
        <v>1</v>
      </c>
      <c r="AO174" t="b">
        <f>G174='15.02.2022 Смета'!F177</f>
        <v>1</v>
      </c>
      <c r="AP174" t="b">
        <f>H174='15.02.2022 Смета'!G177</f>
        <v>1</v>
      </c>
    </row>
    <row r="175" spans="1:42" ht="16.149999999999999" customHeight="1" x14ac:dyDescent="0.25">
      <c r="A175" s="108">
        <v>145</v>
      </c>
      <c r="B175" s="8" t="s">
        <v>218</v>
      </c>
      <c r="C175" s="21" t="s">
        <v>115</v>
      </c>
      <c r="D175" s="22" t="s">
        <v>589</v>
      </c>
      <c r="E175" s="21" t="s">
        <v>1081</v>
      </c>
      <c r="F175" s="35">
        <v>44706</v>
      </c>
      <c r="G175" s="35">
        <v>44709</v>
      </c>
      <c r="H175" s="21" t="s">
        <v>298</v>
      </c>
      <c r="I175" s="22" t="s">
        <v>385</v>
      </c>
      <c r="J175" s="35">
        <v>44706</v>
      </c>
      <c r="K175" s="35">
        <v>44709</v>
      </c>
      <c r="L175" s="10"/>
      <c r="M175" s="10">
        <v>3400</v>
      </c>
      <c r="N175" s="10">
        <f t="shared" si="24"/>
        <v>0</v>
      </c>
      <c r="O175" s="10"/>
      <c r="P175" s="10">
        <v>2900</v>
      </c>
      <c r="Q175" s="10">
        <f t="shared" si="25"/>
        <v>0</v>
      </c>
      <c r="R175" s="10"/>
      <c r="S175" s="10">
        <v>2800</v>
      </c>
      <c r="T175" s="10">
        <f t="shared" si="26"/>
        <v>0</v>
      </c>
      <c r="U175" s="10">
        <v>6</v>
      </c>
      <c r="V175" s="10">
        <v>150</v>
      </c>
      <c r="W175" s="10">
        <f t="shared" si="29"/>
        <v>900</v>
      </c>
      <c r="X175" s="10">
        <v>6</v>
      </c>
      <c r="Y175" s="10">
        <v>150</v>
      </c>
      <c r="Z175" s="10">
        <f t="shared" si="30"/>
        <v>900</v>
      </c>
      <c r="AA175" s="10">
        <v>6</v>
      </c>
      <c r="AB175" s="10">
        <v>150</v>
      </c>
      <c r="AC175" s="10">
        <f t="shared" si="31"/>
        <v>900</v>
      </c>
      <c r="AD175" s="11">
        <v>30</v>
      </c>
      <c r="AE175" s="26">
        <v>7</v>
      </c>
      <c r="AF175" s="7">
        <f t="shared" si="27"/>
        <v>210</v>
      </c>
      <c r="AG175" s="152">
        <v>1</v>
      </c>
      <c r="AH175" s="139">
        <f t="shared" si="32"/>
        <v>48</v>
      </c>
      <c r="AI175" s="139">
        <f t="shared" si="28"/>
        <v>2910</v>
      </c>
      <c r="AJ175" s="109">
        <f t="shared" si="33"/>
        <v>2910</v>
      </c>
      <c r="AM175" t="b">
        <f>D175='15.02.2022 Смета'!D178</f>
        <v>1</v>
      </c>
      <c r="AN175" t="b">
        <f>F175='15.02.2022 Смета'!E178</f>
        <v>1</v>
      </c>
      <c r="AO175" t="b">
        <f>G175='15.02.2022 Смета'!F178</f>
        <v>1</v>
      </c>
      <c r="AP175" t="b">
        <f>H175='15.02.2022 Смета'!G178</f>
        <v>1</v>
      </c>
    </row>
    <row r="176" spans="1:42" x14ac:dyDescent="0.25">
      <c r="A176" s="106"/>
      <c r="B176" s="96"/>
      <c r="C176" s="97"/>
      <c r="D176" s="179" t="s">
        <v>911</v>
      </c>
      <c r="E176" s="99"/>
      <c r="F176" s="99"/>
      <c r="G176" s="99"/>
      <c r="H176" s="99"/>
      <c r="I176" s="99"/>
      <c r="J176" s="99"/>
      <c r="K176" s="99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2"/>
      <c r="AE176" s="79"/>
      <c r="AF176" s="79"/>
      <c r="AG176" s="153"/>
      <c r="AH176" s="151"/>
      <c r="AI176" s="151"/>
      <c r="AJ176" s="164"/>
      <c r="AM176" t="b">
        <f>D176='15.02.2022 Смета'!D179</f>
        <v>1</v>
      </c>
      <c r="AN176" t="b">
        <f>F176='15.02.2022 Смета'!E179</f>
        <v>1</v>
      </c>
      <c r="AO176" t="b">
        <f>G176='15.02.2022 Смета'!F179</f>
        <v>1</v>
      </c>
      <c r="AP176" t="b">
        <f>H176='15.02.2022 Смета'!G179</f>
        <v>1</v>
      </c>
    </row>
    <row r="177" spans="1:42" ht="18" customHeight="1" x14ac:dyDescent="0.25">
      <c r="A177" s="108">
        <v>146</v>
      </c>
      <c r="B177" s="8" t="s">
        <v>172</v>
      </c>
      <c r="C177" s="47" t="s">
        <v>109</v>
      </c>
      <c r="D177" s="22" t="s">
        <v>38</v>
      </c>
      <c r="E177" s="21" t="s">
        <v>376</v>
      </c>
      <c r="F177" s="35">
        <v>44638</v>
      </c>
      <c r="G177" s="35">
        <v>44640</v>
      </c>
      <c r="H177" s="21" t="s">
        <v>773</v>
      </c>
      <c r="I177" s="53" t="s">
        <v>376</v>
      </c>
      <c r="J177" s="52">
        <v>44638</v>
      </c>
      <c r="K177" s="52">
        <v>44640</v>
      </c>
      <c r="L177" s="49"/>
      <c r="M177" s="49">
        <v>3400</v>
      </c>
      <c r="N177" s="49">
        <f t="shared" si="24"/>
        <v>0</v>
      </c>
      <c r="O177" s="49"/>
      <c r="P177" s="49">
        <v>2900</v>
      </c>
      <c r="Q177" s="49">
        <f t="shared" si="25"/>
        <v>0</v>
      </c>
      <c r="R177" s="49"/>
      <c r="S177" s="49">
        <v>2800</v>
      </c>
      <c r="T177" s="49">
        <f t="shared" si="26"/>
        <v>0</v>
      </c>
      <c r="U177" s="49">
        <v>67</v>
      </c>
      <c r="V177" s="49">
        <v>150</v>
      </c>
      <c r="W177" s="49">
        <f t="shared" si="29"/>
        <v>10050</v>
      </c>
      <c r="X177" s="49">
        <v>67</v>
      </c>
      <c r="Y177" s="49">
        <v>150</v>
      </c>
      <c r="Z177" s="49">
        <f t="shared" si="30"/>
        <v>10050</v>
      </c>
      <c r="AA177" s="49">
        <v>68</v>
      </c>
      <c r="AB177" s="49">
        <v>150</v>
      </c>
      <c r="AC177" s="49">
        <f t="shared" si="31"/>
        <v>10200</v>
      </c>
      <c r="AD177" s="50">
        <v>166</v>
      </c>
      <c r="AE177" s="54">
        <v>7</v>
      </c>
      <c r="AF177" s="55">
        <f t="shared" si="27"/>
        <v>1162</v>
      </c>
      <c r="AG177" s="152">
        <v>1</v>
      </c>
      <c r="AH177" s="154">
        <f t="shared" si="32"/>
        <v>368</v>
      </c>
      <c r="AI177" s="139">
        <f t="shared" si="28"/>
        <v>31462</v>
      </c>
      <c r="AJ177" s="165">
        <f t="shared" si="33"/>
        <v>31462</v>
      </c>
      <c r="AM177" t="b">
        <f>D177='15.02.2022 Смета'!D180</f>
        <v>1</v>
      </c>
      <c r="AN177" t="b">
        <f>F177='15.02.2022 Смета'!E180</f>
        <v>1</v>
      </c>
      <c r="AO177" t="b">
        <f>G177='15.02.2022 Смета'!F180</f>
        <v>1</v>
      </c>
      <c r="AP177" t="b">
        <f>H177='15.02.2022 Смета'!G180</f>
        <v>1</v>
      </c>
    </row>
    <row r="178" spans="1:42" ht="38.25" x14ac:dyDescent="0.25">
      <c r="A178" s="108">
        <v>147</v>
      </c>
      <c r="B178" s="8" t="s">
        <v>219</v>
      </c>
      <c r="C178" s="21" t="s">
        <v>109</v>
      </c>
      <c r="D178" s="22" t="s">
        <v>1082</v>
      </c>
      <c r="E178" s="21" t="s">
        <v>501</v>
      </c>
      <c r="F178" s="35" t="s">
        <v>717</v>
      </c>
      <c r="G178" s="35" t="s">
        <v>718</v>
      </c>
      <c r="H178" s="21" t="s">
        <v>774</v>
      </c>
      <c r="I178" s="22" t="s">
        <v>501</v>
      </c>
      <c r="J178" s="35" t="s">
        <v>717</v>
      </c>
      <c r="K178" s="35" t="s">
        <v>718</v>
      </c>
      <c r="L178" s="10"/>
      <c r="M178" s="10">
        <v>3400</v>
      </c>
      <c r="N178" s="10">
        <f t="shared" si="24"/>
        <v>0</v>
      </c>
      <c r="O178" s="10"/>
      <c r="P178" s="10">
        <v>2900</v>
      </c>
      <c r="Q178" s="10">
        <f t="shared" si="25"/>
        <v>0</v>
      </c>
      <c r="R178" s="10"/>
      <c r="S178" s="10">
        <v>2800</v>
      </c>
      <c r="T178" s="10">
        <f t="shared" si="26"/>
        <v>0</v>
      </c>
      <c r="U178" s="10">
        <v>13</v>
      </c>
      <c r="V178" s="10">
        <v>150</v>
      </c>
      <c r="W178" s="10">
        <f t="shared" si="29"/>
        <v>1950</v>
      </c>
      <c r="X178" s="10">
        <v>13</v>
      </c>
      <c r="Y178" s="10">
        <v>150</v>
      </c>
      <c r="Z178" s="10">
        <f t="shared" si="30"/>
        <v>1950</v>
      </c>
      <c r="AA178" s="10">
        <v>13</v>
      </c>
      <c r="AB178" s="10">
        <v>150</v>
      </c>
      <c r="AC178" s="10">
        <f t="shared" si="31"/>
        <v>1950</v>
      </c>
      <c r="AD178" s="11">
        <v>39</v>
      </c>
      <c r="AE178" s="26">
        <v>7</v>
      </c>
      <c r="AF178" s="7">
        <f t="shared" si="27"/>
        <v>273</v>
      </c>
      <c r="AG178" s="152">
        <v>1</v>
      </c>
      <c r="AH178" s="139">
        <f t="shared" si="32"/>
        <v>78</v>
      </c>
      <c r="AI178" s="139">
        <f t="shared" si="28"/>
        <v>6123</v>
      </c>
      <c r="AJ178" s="109">
        <f t="shared" si="33"/>
        <v>6123</v>
      </c>
      <c r="AM178" t="b">
        <f>D178='15.02.2022 Смета'!D181</f>
        <v>0</v>
      </c>
      <c r="AN178" t="b">
        <f>F178='15.02.2022 Смета'!E181</f>
        <v>1</v>
      </c>
      <c r="AO178" t="b">
        <f>G178='15.02.2022 Смета'!F181</f>
        <v>1</v>
      </c>
      <c r="AP178" t="b">
        <f>H178='15.02.2022 Смета'!G181</f>
        <v>1</v>
      </c>
    </row>
    <row r="179" spans="1:42" x14ac:dyDescent="0.25">
      <c r="A179" s="108">
        <v>148</v>
      </c>
      <c r="B179" s="8" t="s">
        <v>219</v>
      </c>
      <c r="C179" s="21" t="s">
        <v>109</v>
      </c>
      <c r="D179" s="22" t="s">
        <v>81</v>
      </c>
      <c r="E179" s="21" t="s">
        <v>501</v>
      </c>
      <c r="F179" s="35">
        <v>44680</v>
      </c>
      <c r="G179" s="35">
        <v>44682</v>
      </c>
      <c r="H179" s="21" t="s">
        <v>774</v>
      </c>
      <c r="I179" s="22" t="s">
        <v>501</v>
      </c>
      <c r="J179" s="35">
        <v>44680</v>
      </c>
      <c r="K179" s="35">
        <v>44682</v>
      </c>
      <c r="L179" s="10"/>
      <c r="M179" s="10">
        <v>3400</v>
      </c>
      <c r="N179" s="10">
        <f t="shared" si="24"/>
        <v>0</v>
      </c>
      <c r="O179" s="10"/>
      <c r="P179" s="10">
        <v>2900</v>
      </c>
      <c r="Q179" s="10">
        <f t="shared" si="25"/>
        <v>0</v>
      </c>
      <c r="R179" s="10"/>
      <c r="S179" s="10">
        <v>2800</v>
      </c>
      <c r="T179" s="10">
        <f t="shared" si="26"/>
        <v>0</v>
      </c>
      <c r="U179" s="10">
        <v>3</v>
      </c>
      <c r="V179" s="10">
        <v>150</v>
      </c>
      <c r="W179" s="10">
        <f t="shared" si="29"/>
        <v>450</v>
      </c>
      <c r="X179" s="10">
        <v>3</v>
      </c>
      <c r="Y179" s="10">
        <v>150</v>
      </c>
      <c r="Z179" s="10">
        <f t="shared" si="30"/>
        <v>450</v>
      </c>
      <c r="AA179" s="10">
        <v>3</v>
      </c>
      <c r="AB179" s="10">
        <v>150</v>
      </c>
      <c r="AC179" s="10">
        <f t="shared" si="31"/>
        <v>450</v>
      </c>
      <c r="AD179" s="11">
        <v>9</v>
      </c>
      <c r="AE179" s="26">
        <v>7</v>
      </c>
      <c r="AF179" s="7">
        <f t="shared" si="27"/>
        <v>63</v>
      </c>
      <c r="AG179" s="152">
        <v>1</v>
      </c>
      <c r="AH179" s="139">
        <f t="shared" si="32"/>
        <v>18</v>
      </c>
      <c r="AI179" s="139">
        <f t="shared" si="28"/>
        <v>1413</v>
      </c>
      <c r="AJ179" s="109">
        <f t="shared" si="33"/>
        <v>1413</v>
      </c>
      <c r="AM179" t="b">
        <f>D179='15.02.2022 Смета'!D182</f>
        <v>1</v>
      </c>
      <c r="AN179" t="b">
        <f>F179='15.02.2022 Смета'!E182</f>
        <v>1</v>
      </c>
      <c r="AO179" t="b">
        <f>G179='15.02.2022 Смета'!F182</f>
        <v>1</v>
      </c>
      <c r="AP179" t="b">
        <f>H179='15.02.2022 Смета'!G182</f>
        <v>1</v>
      </c>
    </row>
    <row r="180" spans="1:42" x14ac:dyDescent="0.25">
      <c r="A180" s="108">
        <v>149</v>
      </c>
      <c r="B180" s="8" t="s">
        <v>219</v>
      </c>
      <c r="C180" s="21" t="s">
        <v>109</v>
      </c>
      <c r="D180" s="22" t="s">
        <v>81</v>
      </c>
      <c r="E180" s="21" t="s">
        <v>501</v>
      </c>
      <c r="F180" s="35">
        <v>44715</v>
      </c>
      <c r="G180" s="35">
        <v>44717</v>
      </c>
      <c r="H180" s="21" t="s">
        <v>774</v>
      </c>
      <c r="I180" s="22" t="s">
        <v>501</v>
      </c>
      <c r="J180" s="35">
        <v>44715</v>
      </c>
      <c r="K180" s="35">
        <v>44717</v>
      </c>
      <c r="L180" s="10"/>
      <c r="M180" s="10">
        <v>3400</v>
      </c>
      <c r="N180" s="10">
        <f t="shared" si="24"/>
        <v>0</v>
      </c>
      <c r="O180" s="10"/>
      <c r="P180" s="10">
        <v>2900</v>
      </c>
      <c r="Q180" s="10">
        <f t="shared" si="25"/>
        <v>0</v>
      </c>
      <c r="R180" s="10"/>
      <c r="S180" s="10">
        <v>2800</v>
      </c>
      <c r="T180" s="10">
        <f t="shared" si="26"/>
        <v>0</v>
      </c>
      <c r="U180" s="10">
        <v>3</v>
      </c>
      <c r="V180" s="10">
        <v>150</v>
      </c>
      <c r="W180" s="10">
        <f t="shared" si="29"/>
        <v>450</v>
      </c>
      <c r="X180" s="10">
        <v>3</v>
      </c>
      <c r="Y180" s="10">
        <v>150</v>
      </c>
      <c r="Z180" s="10">
        <f t="shared" si="30"/>
        <v>450</v>
      </c>
      <c r="AA180" s="10">
        <v>3</v>
      </c>
      <c r="AB180" s="10">
        <v>150</v>
      </c>
      <c r="AC180" s="10">
        <f t="shared" si="31"/>
        <v>450</v>
      </c>
      <c r="AD180" s="11">
        <v>9</v>
      </c>
      <c r="AE180" s="26">
        <v>7</v>
      </c>
      <c r="AF180" s="7">
        <f t="shared" si="27"/>
        <v>63</v>
      </c>
      <c r="AG180" s="152">
        <v>1</v>
      </c>
      <c r="AH180" s="139">
        <f t="shared" si="32"/>
        <v>18</v>
      </c>
      <c r="AI180" s="139">
        <f t="shared" si="28"/>
        <v>1413</v>
      </c>
      <c r="AJ180" s="109">
        <f t="shared" si="33"/>
        <v>1413</v>
      </c>
      <c r="AM180" t="b">
        <f>D180='15.02.2022 Смета'!D183</f>
        <v>1</v>
      </c>
      <c r="AN180" t="b">
        <f>F180='15.02.2022 Смета'!E183</f>
        <v>1</v>
      </c>
      <c r="AO180" t="b">
        <f>G180='15.02.2022 Смета'!F183</f>
        <v>1</v>
      </c>
      <c r="AP180" t="b">
        <f>H180='15.02.2022 Смета'!G183</f>
        <v>1</v>
      </c>
    </row>
    <row r="181" spans="1:42" x14ac:dyDescent="0.25">
      <c r="A181" s="108">
        <v>150</v>
      </c>
      <c r="B181" s="8" t="s">
        <v>219</v>
      </c>
      <c r="C181" s="21" t="s">
        <v>109</v>
      </c>
      <c r="D181" s="22" t="s">
        <v>174</v>
      </c>
      <c r="E181" s="21" t="s">
        <v>380</v>
      </c>
      <c r="F181" s="35">
        <v>44715</v>
      </c>
      <c r="G181" s="35">
        <v>44717</v>
      </c>
      <c r="H181" s="21" t="s">
        <v>773</v>
      </c>
      <c r="I181" s="22" t="s">
        <v>380</v>
      </c>
      <c r="J181" s="35">
        <v>44715</v>
      </c>
      <c r="K181" s="35">
        <v>44717</v>
      </c>
      <c r="L181" s="10"/>
      <c r="M181" s="10">
        <v>3400</v>
      </c>
      <c r="N181" s="10">
        <f t="shared" si="24"/>
        <v>0</v>
      </c>
      <c r="O181" s="10"/>
      <c r="P181" s="10">
        <v>2900</v>
      </c>
      <c r="Q181" s="10">
        <f t="shared" si="25"/>
        <v>0</v>
      </c>
      <c r="R181" s="10"/>
      <c r="S181" s="10">
        <v>2800</v>
      </c>
      <c r="T181" s="10">
        <f t="shared" si="26"/>
        <v>0</v>
      </c>
      <c r="U181" s="10">
        <v>4</v>
      </c>
      <c r="V181" s="10">
        <v>150</v>
      </c>
      <c r="W181" s="10">
        <f t="shared" si="29"/>
        <v>600</v>
      </c>
      <c r="X181" s="10">
        <v>4</v>
      </c>
      <c r="Y181" s="10">
        <v>150</v>
      </c>
      <c r="Z181" s="10">
        <f t="shared" si="30"/>
        <v>600</v>
      </c>
      <c r="AA181" s="10">
        <v>4</v>
      </c>
      <c r="AB181" s="10">
        <v>150</v>
      </c>
      <c r="AC181" s="10">
        <f t="shared" si="31"/>
        <v>600</v>
      </c>
      <c r="AD181" s="11">
        <v>12</v>
      </c>
      <c r="AE181" s="26">
        <v>7</v>
      </c>
      <c r="AF181" s="7">
        <f t="shared" si="27"/>
        <v>84</v>
      </c>
      <c r="AG181" s="152">
        <v>1</v>
      </c>
      <c r="AH181" s="139">
        <f t="shared" si="32"/>
        <v>24</v>
      </c>
      <c r="AI181" s="139">
        <f t="shared" si="28"/>
        <v>1884</v>
      </c>
      <c r="AJ181" s="109">
        <f t="shared" si="33"/>
        <v>1884</v>
      </c>
      <c r="AM181" t="b">
        <f>D181='15.02.2022 Смета'!D184</f>
        <v>1</v>
      </c>
      <c r="AN181" t="b">
        <f>F181='15.02.2022 Смета'!E184</f>
        <v>1</v>
      </c>
      <c r="AO181" t="b">
        <f>G181='15.02.2022 Смета'!F184</f>
        <v>1</v>
      </c>
      <c r="AP181" t="b">
        <f>H181='15.02.2022 Смета'!G184</f>
        <v>1</v>
      </c>
    </row>
    <row r="182" spans="1:42" ht="16.149999999999999" customHeight="1" x14ac:dyDescent="0.25">
      <c r="A182" s="108">
        <v>151</v>
      </c>
      <c r="B182" s="8" t="s">
        <v>219</v>
      </c>
      <c r="C182" s="21" t="s">
        <v>109</v>
      </c>
      <c r="D182" s="22" t="s">
        <v>71</v>
      </c>
      <c r="E182" s="21" t="s">
        <v>501</v>
      </c>
      <c r="F182" s="35">
        <v>44715</v>
      </c>
      <c r="G182" s="35">
        <v>44717</v>
      </c>
      <c r="H182" s="21" t="s">
        <v>773</v>
      </c>
      <c r="I182" s="22" t="s">
        <v>387</v>
      </c>
      <c r="J182" s="35">
        <v>44715</v>
      </c>
      <c r="K182" s="35">
        <v>44717</v>
      </c>
      <c r="L182" s="10"/>
      <c r="M182" s="10">
        <v>3400</v>
      </c>
      <c r="N182" s="10">
        <f t="shared" si="24"/>
        <v>0</v>
      </c>
      <c r="O182" s="10"/>
      <c r="P182" s="10">
        <v>2900</v>
      </c>
      <c r="Q182" s="10">
        <f t="shared" si="25"/>
        <v>0</v>
      </c>
      <c r="R182" s="10"/>
      <c r="S182" s="10">
        <v>2800</v>
      </c>
      <c r="T182" s="10">
        <f t="shared" si="26"/>
        <v>0</v>
      </c>
      <c r="U182" s="10">
        <v>4</v>
      </c>
      <c r="V182" s="10">
        <v>150</v>
      </c>
      <c r="W182" s="10">
        <f t="shared" si="29"/>
        <v>600</v>
      </c>
      <c r="X182" s="10">
        <v>4</v>
      </c>
      <c r="Y182" s="10">
        <v>150</v>
      </c>
      <c r="Z182" s="10">
        <f t="shared" si="30"/>
        <v>600</v>
      </c>
      <c r="AA182" s="10">
        <v>4</v>
      </c>
      <c r="AB182" s="10">
        <v>150</v>
      </c>
      <c r="AC182" s="10">
        <f t="shared" si="31"/>
        <v>600</v>
      </c>
      <c r="AD182" s="11">
        <v>12</v>
      </c>
      <c r="AE182" s="26">
        <v>7</v>
      </c>
      <c r="AF182" s="7">
        <f t="shared" si="27"/>
        <v>84</v>
      </c>
      <c r="AG182" s="152">
        <v>1</v>
      </c>
      <c r="AH182" s="139">
        <f t="shared" si="32"/>
        <v>24</v>
      </c>
      <c r="AI182" s="139">
        <f t="shared" si="28"/>
        <v>1884</v>
      </c>
      <c r="AJ182" s="109">
        <f t="shared" si="33"/>
        <v>1884</v>
      </c>
      <c r="AM182" t="b">
        <f>D182='15.02.2022 Смета'!D185</f>
        <v>1</v>
      </c>
      <c r="AN182" t="b">
        <f>F182='15.02.2022 Смета'!E185</f>
        <v>1</v>
      </c>
      <c r="AO182" t="b">
        <f>G182='15.02.2022 Смета'!F185</f>
        <v>1</v>
      </c>
      <c r="AP182" t="b">
        <f>H182='15.02.2022 Смета'!G185</f>
        <v>1</v>
      </c>
    </row>
    <row r="183" spans="1:42" ht="63.75" x14ac:dyDescent="0.25">
      <c r="A183" s="108">
        <v>152</v>
      </c>
      <c r="B183" s="8" t="s">
        <v>219</v>
      </c>
      <c r="C183" s="21" t="s">
        <v>109</v>
      </c>
      <c r="D183" s="22" t="s">
        <v>1083</v>
      </c>
      <c r="E183" s="21" t="s">
        <v>387</v>
      </c>
      <c r="F183" s="35" t="s">
        <v>720</v>
      </c>
      <c r="G183" s="35" t="s">
        <v>721</v>
      </c>
      <c r="H183" s="21" t="s">
        <v>774</v>
      </c>
      <c r="I183" s="22" t="s">
        <v>387</v>
      </c>
      <c r="J183" s="35" t="s">
        <v>720</v>
      </c>
      <c r="K183" s="35" t="s">
        <v>721</v>
      </c>
      <c r="L183" s="10"/>
      <c r="M183" s="10">
        <v>3400</v>
      </c>
      <c r="N183" s="10">
        <f t="shared" si="24"/>
        <v>0</v>
      </c>
      <c r="O183" s="10"/>
      <c r="P183" s="10">
        <v>2900</v>
      </c>
      <c r="Q183" s="10">
        <f t="shared" si="25"/>
        <v>0</v>
      </c>
      <c r="R183" s="10"/>
      <c r="S183" s="10">
        <v>2800</v>
      </c>
      <c r="T183" s="10">
        <f t="shared" si="26"/>
        <v>0</v>
      </c>
      <c r="U183" s="10">
        <v>15</v>
      </c>
      <c r="V183" s="10">
        <v>150</v>
      </c>
      <c r="W183" s="10">
        <f t="shared" si="29"/>
        <v>2250</v>
      </c>
      <c r="X183" s="10">
        <v>15</v>
      </c>
      <c r="Y183" s="10">
        <v>150</v>
      </c>
      <c r="Z183" s="10">
        <f t="shared" si="30"/>
        <v>2250</v>
      </c>
      <c r="AA183" s="10">
        <v>15</v>
      </c>
      <c r="AB183" s="10">
        <v>150</v>
      </c>
      <c r="AC183" s="10">
        <f t="shared" si="31"/>
        <v>2250</v>
      </c>
      <c r="AD183" s="11">
        <v>45</v>
      </c>
      <c r="AE183" s="26">
        <v>7</v>
      </c>
      <c r="AF183" s="7">
        <f t="shared" si="27"/>
        <v>315</v>
      </c>
      <c r="AG183" s="152">
        <v>1</v>
      </c>
      <c r="AH183" s="145">
        <f t="shared" si="32"/>
        <v>90</v>
      </c>
      <c r="AI183" s="139">
        <f t="shared" si="28"/>
        <v>7065</v>
      </c>
      <c r="AJ183" s="118">
        <f t="shared" si="33"/>
        <v>7065</v>
      </c>
      <c r="AM183" t="b">
        <f>D183='15.02.2022 Смета'!D186</f>
        <v>0</v>
      </c>
      <c r="AN183" t="b">
        <f>F183='15.02.2022 Смета'!E186</f>
        <v>1</v>
      </c>
      <c r="AO183" t="b">
        <f>G183='15.02.2022 Смета'!F186</f>
        <v>1</v>
      </c>
      <c r="AP183" t="b">
        <f>H183='15.02.2022 Смета'!G186</f>
        <v>1</v>
      </c>
    </row>
    <row r="184" spans="1:42" x14ac:dyDescent="0.25">
      <c r="A184" s="108">
        <v>153</v>
      </c>
      <c r="B184" s="8" t="s">
        <v>219</v>
      </c>
      <c r="C184" s="21" t="s">
        <v>109</v>
      </c>
      <c r="D184" s="22" t="s">
        <v>70</v>
      </c>
      <c r="E184" s="21" t="s">
        <v>377</v>
      </c>
      <c r="F184" s="35">
        <v>44785</v>
      </c>
      <c r="G184" s="35">
        <v>44787</v>
      </c>
      <c r="H184" s="21" t="s">
        <v>773</v>
      </c>
      <c r="I184" s="38" t="s">
        <v>377</v>
      </c>
      <c r="J184" s="35">
        <v>44785</v>
      </c>
      <c r="K184" s="35">
        <v>44787</v>
      </c>
      <c r="L184" s="10"/>
      <c r="M184" s="10">
        <v>3400</v>
      </c>
      <c r="N184" s="10">
        <f t="shared" si="24"/>
        <v>0</v>
      </c>
      <c r="O184" s="10"/>
      <c r="P184" s="10">
        <v>2900</v>
      </c>
      <c r="Q184" s="10">
        <f t="shared" si="25"/>
        <v>0</v>
      </c>
      <c r="R184" s="10"/>
      <c r="S184" s="10">
        <v>2800</v>
      </c>
      <c r="T184" s="10">
        <f t="shared" si="26"/>
        <v>0</v>
      </c>
      <c r="U184" s="10">
        <v>4</v>
      </c>
      <c r="V184" s="10">
        <v>150</v>
      </c>
      <c r="W184" s="10">
        <f t="shared" si="29"/>
        <v>600</v>
      </c>
      <c r="X184" s="10">
        <v>4</v>
      </c>
      <c r="Y184" s="10">
        <v>150</v>
      </c>
      <c r="Z184" s="10">
        <f t="shared" si="30"/>
        <v>600</v>
      </c>
      <c r="AA184" s="10">
        <v>4</v>
      </c>
      <c r="AB184" s="10">
        <v>150</v>
      </c>
      <c r="AC184" s="10">
        <f t="shared" si="31"/>
        <v>600</v>
      </c>
      <c r="AD184" s="11">
        <v>12</v>
      </c>
      <c r="AE184" s="26">
        <v>7</v>
      </c>
      <c r="AF184" s="7">
        <f t="shared" si="27"/>
        <v>84</v>
      </c>
      <c r="AG184" s="152">
        <v>1</v>
      </c>
      <c r="AH184" s="145">
        <f t="shared" si="32"/>
        <v>24</v>
      </c>
      <c r="AI184" s="139">
        <f t="shared" si="28"/>
        <v>1884</v>
      </c>
      <c r="AJ184" s="118">
        <f t="shared" si="33"/>
        <v>1884</v>
      </c>
      <c r="AM184" t="b">
        <f>D184='15.02.2022 Смета'!D187</f>
        <v>1</v>
      </c>
      <c r="AN184" t="b">
        <f>F184='15.02.2022 Смета'!E187</f>
        <v>1</v>
      </c>
      <c r="AO184" t="b">
        <f>G184='15.02.2022 Смета'!F187</f>
        <v>1</v>
      </c>
      <c r="AP184" t="b">
        <f>H184='15.02.2022 Смета'!G187</f>
        <v>1</v>
      </c>
    </row>
    <row r="185" spans="1:42" x14ac:dyDescent="0.25">
      <c r="A185" s="106"/>
      <c r="B185" s="96"/>
      <c r="C185" s="97"/>
      <c r="D185" s="179" t="s">
        <v>857</v>
      </c>
      <c r="E185" s="99"/>
      <c r="F185" s="99"/>
      <c r="G185" s="99"/>
      <c r="H185" s="99"/>
      <c r="I185" s="99"/>
      <c r="J185" s="99"/>
      <c r="K185" s="99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2"/>
      <c r="AE185" s="79"/>
      <c r="AF185" s="79"/>
      <c r="AG185" s="153"/>
      <c r="AH185" s="151"/>
      <c r="AI185" s="151"/>
      <c r="AJ185" s="164"/>
      <c r="AM185" t="b">
        <f>D185='15.02.2022 Смета'!D188</f>
        <v>1</v>
      </c>
      <c r="AN185" t="b">
        <f>F185='15.02.2022 Смета'!E188</f>
        <v>1</v>
      </c>
      <c r="AO185" t="b">
        <f>G185='15.02.2022 Смета'!F188</f>
        <v>1</v>
      </c>
      <c r="AP185" t="b">
        <f>H185='15.02.2022 Смета'!G188</f>
        <v>1</v>
      </c>
    </row>
    <row r="186" spans="1:42" ht="38.25" x14ac:dyDescent="0.25">
      <c r="A186" s="108">
        <v>154</v>
      </c>
      <c r="B186" s="8" t="s">
        <v>223</v>
      </c>
      <c r="C186" s="21" t="s">
        <v>145</v>
      </c>
      <c r="D186" s="22" t="s">
        <v>590</v>
      </c>
      <c r="E186" s="21" t="s">
        <v>1015</v>
      </c>
      <c r="F186" s="35">
        <v>44684</v>
      </c>
      <c r="G186" s="35">
        <v>44687</v>
      </c>
      <c r="H186" s="21" t="s">
        <v>388</v>
      </c>
      <c r="I186" s="22" t="s">
        <v>722</v>
      </c>
      <c r="J186" s="35">
        <v>44684</v>
      </c>
      <c r="K186" s="35">
        <v>44687</v>
      </c>
      <c r="L186" s="10"/>
      <c r="M186" s="10">
        <v>3400</v>
      </c>
      <c r="N186" s="10">
        <f t="shared" si="24"/>
        <v>0</v>
      </c>
      <c r="O186" s="10"/>
      <c r="P186" s="10">
        <v>2900</v>
      </c>
      <c r="Q186" s="10">
        <f t="shared" si="25"/>
        <v>0</v>
      </c>
      <c r="R186" s="10"/>
      <c r="S186" s="10">
        <v>2800</v>
      </c>
      <c r="T186" s="10">
        <f t="shared" si="26"/>
        <v>0</v>
      </c>
      <c r="U186" s="10">
        <v>20</v>
      </c>
      <c r="V186" s="10">
        <v>150</v>
      </c>
      <c r="W186" s="10">
        <f t="shared" si="29"/>
        <v>3000</v>
      </c>
      <c r="X186" s="10">
        <v>20</v>
      </c>
      <c r="Y186" s="10">
        <v>150</v>
      </c>
      <c r="Z186" s="10">
        <f t="shared" si="30"/>
        <v>3000</v>
      </c>
      <c r="AA186" s="10">
        <v>20</v>
      </c>
      <c r="AB186" s="10">
        <v>150</v>
      </c>
      <c r="AC186" s="10">
        <f t="shared" si="31"/>
        <v>3000</v>
      </c>
      <c r="AD186" s="11">
        <v>64</v>
      </c>
      <c r="AE186" s="26">
        <v>7</v>
      </c>
      <c r="AF186" s="7">
        <f t="shared" si="27"/>
        <v>448</v>
      </c>
      <c r="AG186" s="152">
        <v>1</v>
      </c>
      <c r="AH186" s="145">
        <f t="shared" si="32"/>
        <v>124</v>
      </c>
      <c r="AI186" s="139">
        <f t="shared" si="28"/>
        <v>9448</v>
      </c>
      <c r="AJ186" s="118">
        <f t="shared" si="33"/>
        <v>9448</v>
      </c>
      <c r="AM186" t="b">
        <f>D186='15.02.2022 Смета'!D189</f>
        <v>1</v>
      </c>
      <c r="AN186" t="b">
        <f>F186='15.02.2022 Смета'!E189</f>
        <v>1</v>
      </c>
      <c r="AO186" t="b">
        <f>G186='15.02.2022 Смета'!F189</f>
        <v>1</v>
      </c>
      <c r="AP186" t="b">
        <f>H186='15.02.2022 Смета'!G189</f>
        <v>1</v>
      </c>
    </row>
    <row r="187" spans="1:42" ht="16.149999999999999" customHeight="1" x14ac:dyDescent="0.25">
      <c r="A187" s="108">
        <v>155</v>
      </c>
      <c r="B187" s="8" t="s">
        <v>223</v>
      </c>
      <c r="C187" s="21" t="s">
        <v>145</v>
      </c>
      <c r="D187" s="22" t="s">
        <v>591</v>
      </c>
      <c r="E187" s="21" t="s">
        <v>1014</v>
      </c>
      <c r="F187" s="35">
        <v>44687</v>
      </c>
      <c r="G187" s="35">
        <v>44690</v>
      </c>
      <c r="H187" s="21" t="s">
        <v>298</v>
      </c>
      <c r="I187" s="22" t="s">
        <v>723</v>
      </c>
      <c r="J187" s="35">
        <v>44687</v>
      </c>
      <c r="K187" s="35">
        <v>44690</v>
      </c>
      <c r="L187" s="10"/>
      <c r="M187" s="10">
        <v>3400</v>
      </c>
      <c r="N187" s="10">
        <f t="shared" si="24"/>
        <v>0</v>
      </c>
      <c r="O187" s="10"/>
      <c r="P187" s="10">
        <v>2900</v>
      </c>
      <c r="Q187" s="10">
        <f t="shared" si="25"/>
        <v>0</v>
      </c>
      <c r="R187" s="10"/>
      <c r="S187" s="10">
        <v>2800</v>
      </c>
      <c r="T187" s="10">
        <f t="shared" si="26"/>
        <v>0</v>
      </c>
      <c r="U187" s="10">
        <v>40</v>
      </c>
      <c r="V187" s="10">
        <v>150</v>
      </c>
      <c r="W187" s="10">
        <f t="shared" si="29"/>
        <v>6000</v>
      </c>
      <c r="X187" s="10">
        <v>40</v>
      </c>
      <c r="Y187" s="10">
        <v>150</v>
      </c>
      <c r="Z187" s="10">
        <f t="shared" si="30"/>
        <v>6000</v>
      </c>
      <c r="AA187" s="10">
        <v>40</v>
      </c>
      <c r="AB187" s="10">
        <v>150</v>
      </c>
      <c r="AC187" s="10">
        <f t="shared" si="31"/>
        <v>6000</v>
      </c>
      <c r="AD187" s="11">
        <v>128</v>
      </c>
      <c r="AE187" s="26">
        <v>7</v>
      </c>
      <c r="AF187" s="7">
        <f t="shared" si="27"/>
        <v>896</v>
      </c>
      <c r="AG187" s="152">
        <v>1</v>
      </c>
      <c r="AH187" s="145">
        <f t="shared" si="32"/>
        <v>248</v>
      </c>
      <c r="AI187" s="139">
        <f t="shared" si="28"/>
        <v>18896</v>
      </c>
      <c r="AJ187" s="118">
        <f t="shared" si="33"/>
        <v>18896</v>
      </c>
      <c r="AM187" t="b">
        <f>D187='15.02.2022 Смета'!D190</f>
        <v>1</v>
      </c>
      <c r="AN187" t="b">
        <f>F187='15.02.2022 Смета'!E190</f>
        <v>1</v>
      </c>
      <c r="AO187" t="b">
        <f>G187='15.02.2022 Смета'!F190</f>
        <v>1</v>
      </c>
      <c r="AP187" t="b">
        <f>H187='15.02.2022 Смета'!G190</f>
        <v>1</v>
      </c>
    </row>
    <row r="188" spans="1:42" ht="65.650000000000006" customHeight="1" x14ac:dyDescent="0.25">
      <c r="A188" s="108">
        <v>156</v>
      </c>
      <c r="B188" s="8" t="s">
        <v>223</v>
      </c>
      <c r="C188" s="21" t="s">
        <v>145</v>
      </c>
      <c r="D188" s="22" t="s">
        <v>592</v>
      </c>
      <c r="E188" s="21" t="s">
        <v>1084</v>
      </c>
      <c r="F188" s="35">
        <v>44729</v>
      </c>
      <c r="G188" s="35">
        <v>44731</v>
      </c>
      <c r="H188" s="21" t="s">
        <v>367</v>
      </c>
      <c r="I188" s="22" t="s">
        <v>724</v>
      </c>
      <c r="J188" s="35">
        <v>44729</v>
      </c>
      <c r="K188" s="35">
        <v>44731</v>
      </c>
      <c r="L188" s="10">
        <v>8</v>
      </c>
      <c r="M188" s="10">
        <v>3400</v>
      </c>
      <c r="N188" s="10">
        <f t="shared" si="24"/>
        <v>27200</v>
      </c>
      <c r="O188" s="10">
        <v>8</v>
      </c>
      <c r="P188" s="10">
        <v>2900</v>
      </c>
      <c r="Q188" s="10">
        <f t="shared" si="25"/>
        <v>23200</v>
      </c>
      <c r="R188" s="10">
        <v>8</v>
      </c>
      <c r="S188" s="10">
        <v>2800</v>
      </c>
      <c r="T188" s="10">
        <f t="shared" si="26"/>
        <v>22400</v>
      </c>
      <c r="U188" s="10">
        <v>26</v>
      </c>
      <c r="V188" s="10">
        <v>150</v>
      </c>
      <c r="W188" s="10">
        <f t="shared" si="29"/>
        <v>3900</v>
      </c>
      <c r="X188" s="10">
        <v>26</v>
      </c>
      <c r="Y188" s="10">
        <v>150</v>
      </c>
      <c r="Z188" s="10">
        <f t="shared" si="30"/>
        <v>3900</v>
      </c>
      <c r="AA188" s="10">
        <v>26</v>
      </c>
      <c r="AB188" s="10">
        <v>150</v>
      </c>
      <c r="AC188" s="10">
        <f t="shared" si="31"/>
        <v>3900</v>
      </c>
      <c r="AD188" s="11">
        <v>92</v>
      </c>
      <c r="AE188" s="26">
        <v>7</v>
      </c>
      <c r="AF188" s="7">
        <f t="shared" si="27"/>
        <v>644</v>
      </c>
      <c r="AG188" s="152">
        <v>1</v>
      </c>
      <c r="AH188" s="145">
        <f t="shared" si="32"/>
        <v>194</v>
      </c>
      <c r="AI188" s="139">
        <f t="shared" si="28"/>
        <v>85144</v>
      </c>
      <c r="AJ188" s="118">
        <f t="shared" si="33"/>
        <v>85144</v>
      </c>
      <c r="AM188" t="b">
        <f>D188='15.02.2022 Смета'!D191</f>
        <v>1</v>
      </c>
      <c r="AN188" t="b">
        <f>F188='15.02.2022 Смета'!E191</f>
        <v>1</v>
      </c>
      <c r="AO188" t="b">
        <f>G188='15.02.2022 Смета'!F191</f>
        <v>1</v>
      </c>
      <c r="AP188" t="b">
        <f>H188='15.02.2022 Смета'!G191</f>
        <v>1</v>
      </c>
    </row>
    <row r="189" spans="1:42" ht="18" customHeight="1" x14ac:dyDescent="0.25">
      <c r="A189" s="106"/>
      <c r="B189" s="96"/>
      <c r="C189" s="97"/>
      <c r="D189" s="179" t="s">
        <v>858</v>
      </c>
      <c r="E189" s="99"/>
      <c r="F189" s="99"/>
      <c r="G189" s="99"/>
      <c r="H189" s="99"/>
      <c r="I189" s="99"/>
      <c r="J189" s="99"/>
      <c r="K189" s="99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2"/>
      <c r="AE189" s="79"/>
      <c r="AF189" s="79"/>
      <c r="AG189" s="153"/>
      <c r="AH189" s="151"/>
      <c r="AI189" s="151"/>
      <c r="AJ189" s="164"/>
      <c r="AM189" t="b">
        <f>D189='15.02.2022 Смета'!D192</f>
        <v>1</v>
      </c>
      <c r="AN189" t="b">
        <f>F189='15.02.2022 Смета'!E192</f>
        <v>1</v>
      </c>
      <c r="AO189" t="b">
        <f>G189='15.02.2022 Смета'!F192</f>
        <v>1</v>
      </c>
      <c r="AP189" t="b">
        <f>H189='15.02.2022 Смета'!G192</f>
        <v>1</v>
      </c>
    </row>
    <row r="190" spans="1:42" ht="16.149999999999999" customHeight="1" x14ac:dyDescent="0.25">
      <c r="A190" s="108">
        <v>157</v>
      </c>
      <c r="B190" s="8" t="s">
        <v>224</v>
      </c>
      <c r="C190" s="21" t="s">
        <v>139</v>
      </c>
      <c r="D190" s="22" t="s">
        <v>174</v>
      </c>
      <c r="E190" s="21" t="s">
        <v>345</v>
      </c>
      <c r="F190" s="35">
        <v>44661</v>
      </c>
      <c r="G190" s="35">
        <v>44668</v>
      </c>
      <c r="H190" s="21" t="s">
        <v>298</v>
      </c>
      <c r="I190" s="22" t="s">
        <v>725</v>
      </c>
      <c r="J190" s="35">
        <v>44661</v>
      </c>
      <c r="K190" s="35">
        <v>44668</v>
      </c>
      <c r="L190" s="10"/>
      <c r="M190" s="10">
        <v>3400</v>
      </c>
      <c r="N190" s="10">
        <f t="shared" si="24"/>
        <v>0</v>
      </c>
      <c r="O190" s="10"/>
      <c r="P190" s="10">
        <v>2900</v>
      </c>
      <c r="Q190" s="10">
        <f t="shared" si="25"/>
        <v>0</v>
      </c>
      <c r="R190" s="10"/>
      <c r="S190" s="10">
        <v>2800</v>
      </c>
      <c r="T190" s="10">
        <f t="shared" si="26"/>
        <v>0</v>
      </c>
      <c r="U190" s="10">
        <v>4</v>
      </c>
      <c r="V190" s="10">
        <v>150</v>
      </c>
      <c r="W190" s="10">
        <f t="shared" si="29"/>
        <v>600</v>
      </c>
      <c r="X190" s="10">
        <v>4</v>
      </c>
      <c r="Y190" s="10">
        <v>150</v>
      </c>
      <c r="Z190" s="10">
        <f t="shared" si="30"/>
        <v>600</v>
      </c>
      <c r="AA190" s="10">
        <v>4</v>
      </c>
      <c r="AB190" s="10">
        <v>150</v>
      </c>
      <c r="AC190" s="10">
        <f t="shared" si="31"/>
        <v>600</v>
      </c>
      <c r="AD190" s="11">
        <v>12</v>
      </c>
      <c r="AE190" s="26">
        <v>7</v>
      </c>
      <c r="AF190" s="7">
        <f t="shared" si="27"/>
        <v>84</v>
      </c>
      <c r="AG190" s="152">
        <v>1</v>
      </c>
      <c r="AH190" s="145">
        <f t="shared" si="32"/>
        <v>24</v>
      </c>
      <c r="AI190" s="139">
        <f t="shared" si="28"/>
        <v>1884</v>
      </c>
      <c r="AJ190" s="118">
        <f t="shared" si="33"/>
        <v>1884</v>
      </c>
      <c r="AM190" t="b">
        <f>D190='15.02.2022 Смета'!D193</f>
        <v>1</v>
      </c>
      <c r="AN190" t="b">
        <f>F190='15.02.2022 Смета'!E193</f>
        <v>1</v>
      </c>
      <c r="AO190" t="b">
        <f>G190='15.02.2022 Смета'!F193</f>
        <v>1</v>
      </c>
      <c r="AP190" t="b">
        <f>H190='15.02.2022 Смета'!G193</f>
        <v>1</v>
      </c>
    </row>
    <row r="191" spans="1:42" ht="16.149999999999999" customHeight="1" x14ac:dyDescent="0.25">
      <c r="A191" s="108">
        <v>158</v>
      </c>
      <c r="B191" s="8" t="s">
        <v>224</v>
      </c>
      <c r="C191" s="21" t="s">
        <v>139</v>
      </c>
      <c r="D191" s="22" t="s">
        <v>174</v>
      </c>
      <c r="E191" s="21" t="s">
        <v>342</v>
      </c>
      <c r="F191" s="35">
        <v>44715</v>
      </c>
      <c r="G191" s="35">
        <v>44724</v>
      </c>
      <c r="H191" s="21" t="s">
        <v>298</v>
      </c>
      <c r="I191" s="22" t="s">
        <v>726</v>
      </c>
      <c r="J191" s="35">
        <v>44715</v>
      </c>
      <c r="K191" s="35">
        <v>44724</v>
      </c>
      <c r="L191" s="11"/>
      <c r="M191" s="10">
        <v>3400</v>
      </c>
      <c r="N191" s="10">
        <f t="shared" si="24"/>
        <v>0</v>
      </c>
      <c r="O191" s="10"/>
      <c r="P191" s="10">
        <v>2900</v>
      </c>
      <c r="Q191" s="10">
        <f t="shared" si="25"/>
        <v>0</v>
      </c>
      <c r="R191" s="10"/>
      <c r="S191" s="10">
        <v>2800</v>
      </c>
      <c r="T191" s="10">
        <f t="shared" si="26"/>
        <v>0</v>
      </c>
      <c r="U191" s="10">
        <v>4</v>
      </c>
      <c r="V191" s="10">
        <v>150</v>
      </c>
      <c r="W191" s="10">
        <f t="shared" si="29"/>
        <v>600</v>
      </c>
      <c r="X191" s="10">
        <v>4</v>
      </c>
      <c r="Y191" s="10">
        <v>150</v>
      </c>
      <c r="Z191" s="10">
        <f t="shared" si="30"/>
        <v>600</v>
      </c>
      <c r="AA191" s="10">
        <v>4</v>
      </c>
      <c r="AB191" s="10">
        <v>150</v>
      </c>
      <c r="AC191" s="10">
        <f t="shared" si="31"/>
        <v>600</v>
      </c>
      <c r="AD191" s="11">
        <v>12</v>
      </c>
      <c r="AE191" s="26">
        <v>7</v>
      </c>
      <c r="AF191" s="7">
        <f t="shared" si="27"/>
        <v>84</v>
      </c>
      <c r="AG191" s="152">
        <v>1</v>
      </c>
      <c r="AH191" s="145">
        <f t="shared" si="32"/>
        <v>24</v>
      </c>
      <c r="AI191" s="139">
        <f t="shared" si="28"/>
        <v>1884</v>
      </c>
      <c r="AJ191" s="118">
        <f t="shared" si="33"/>
        <v>1884</v>
      </c>
      <c r="AM191" t="b">
        <f>D191='15.02.2022 Смета'!D194</f>
        <v>1</v>
      </c>
      <c r="AN191" t="b">
        <f>F191='15.02.2022 Смета'!E194</f>
        <v>1</v>
      </c>
      <c r="AO191" t="b">
        <f>G191='15.02.2022 Смета'!F194</f>
        <v>1</v>
      </c>
      <c r="AP191" t="b">
        <f>H191='15.02.2022 Смета'!G194</f>
        <v>1</v>
      </c>
    </row>
    <row r="192" spans="1:42" ht="16.149999999999999" customHeight="1" x14ac:dyDescent="0.25">
      <c r="A192" s="108">
        <v>159</v>
      </c>
      <c r="B192" s="8" t="s">
        <v>224</v>
      </c>
      <c r="C192" s="21" t="s">
        <v>139</v>
      </c>
      <c r="D192" s="22" t="s">
        <v>531</v>
      </c>
      <c r="E192" s="21" t="s">
        <v>340</v>
      </c>
      <c r="F192" s="35">
        <v>44748</v>
      </c>
      <c r="G192" s="35">
        <v>44750</v>
      </c>
      <c r="H192" s="21" t="s">
        <v>298</v>
      </c>
      <c r="I192" s="22" t="s">
        <v>340</v>
      </c>
      <c r="J192" s="35">
        <v>44748</v>
      </c>
      <c r="K192" s="35">
        <v>44750</v>
      </c>
      <c r="L192" s="10"/>
      <c r="M192" s="10">
        <v>3400</v>
      </c>
      <c r="N192" s="10">
        <f t="shared" si="24"/>
        <v>0</v>
      </c>
      <c r="O192" s="10"/>
      <c r="P192" s="10">
        <v>2900</v>
      </c>
      <c r="Q192" s="10">
        <f t="shared" si="25"/>
        <v>0</v>
      </c>
      <c r="R192" s="10"/>
      <c r="S192" s="10">
        <v>2800</v>
      </c>
      <c r="T192" s="10">
        <f t="shared" si="26"/>
        <v>0</v>
      </c>
      <c r="U192" s="10">
        <v>6</v>
      </c>
      <c r="V192" s="10">
        <v>150</v>
      </c>
      <c r="W192" s="10">
        <f t="shared" si="29"/>
        <v>900</v>
      </c>
      <c r="X192" s="10">
        <v>6</v>
      </c>
      <c r="Y192" s="10">
        <v>150</v>
      </c>
      <c r="Z192" s="10">
        <f t="shared" si="30"/>
        <v>900</v>
      </c>
      <c r="AA192" s="10">
        <v>6</v>
      </c>
      <c r="AB192" s="10">
        <v>150</v>
      </c>
      <c r="AC192" s="10">
        <f t="shared" si="31"/>
        <v>900</v>
      </c>
      <c r="AD192" s="11">
        <v>18</v>
      </c>
      <c r="AE192" s="26">
        <v>7</v>
      </c>
      <c r="AF192" s="7">
        <f t="shared" si="27"/>
        <v>126</v>
      </c>
      <c r="AG192" s="152">
        <v>1</v>
      </c>
      <c r="AH192" s="145">
        <f>L192+O192+R192+U192+X192+AA192+AD192</f>
        <v>36</v>
      </c>
      <c r="AI192" s="139">
        <f t="shared" si="28"/>
        <v>2826</v>
      </c>
      <c r="AJ192" s="118">
        <f>N192+Q192+T192+W192+Z192+AC192+AF192</f>
        <v>2826</v>
      </c>
      <c r="AM192" t="b">
        <f>D192='15.02.2022 Смета'!D195</f>
        <v>1</v>
      </c>
      <c r="AN192" t="b">
        <f>F192='15.02.2022 Смета'!E195</f>
        <v>1</v>
      </c>
      <c r="AO192" t="b">
        <f>G192='15.02.2022 Смета'!F195</f>
        <v>1</v>
      </c>
      <c r="AP192" t="b">
        <f>H192='15.02.2022 Смета'!G195</f>
        <v>1</v>
      </c>
    </row>
    <row r="193" spans="1:42" ht="16.149999999999999" customHeight="1" x14ac:dyDescent="0.25">
      <c r="A193" s="108">
        <v>160</v>
      </c>
      <c r="B193" s="8" t="s">
        <v>224</v>
      </c>
      <c r="C193" s="21" t="s">
        <v>139</v>
      </c>
      <c r="D193" s="22" t="s">
        <v>532</v>
      </c>
      <c r="E193" s="21" t="s">
        <v>345</v>
      </c>
      <c r="F193" s="35">
        <v>44748</v>
      </c>
      <c r="G193" s="35">
        <v>44750</v>
      </c>
      <c r="H193" s="21" t="s">
        <v>298</v>
      </c>
      <c r="I193" s="22" t="s">
        <v>725</v>
      </c>
      <c r="J193" s="35">
        <v>44748</v>
      </c>
      <c r="K193" s="35">
        <v>44750</v>
      </c>
      <c r="L193" s="10"/>
      <c r="M193" s="10">
        <v>3400</v>
      </c>
      <c r="N193" s="10">
        <f t="shared" si="24"/>
        <v>0</v>
      </c>
      <c r="O193" s="10"/>
      <c r="P193" s="10">
        <v>2900</v>
      </c>
      <c r="Q193" s="10">
        <f t="shared" si="25"/>
        <v>0</v>
      </c>
      <c r="R193" s="10"/>
      <c r="S193" s="10">
        <v>2800</v>
      </c>
      <c r="T193" s="10">
        <f t="shared" si="26"/>
        <v>0</v>
      </c>
      <c r="U193" s="10">
        <v>6</v>
      </c>
      <c r="V193" s="10">
        <v>150</v>
      </c>
      <c r="W193" s="10">
        <f t="shared" si="29"/>
        <v>900</v>
      </c>
      <c r="X193" s="10">
        <v>6</v>
      </c>
      <c r="Y193" s="10">
        <v>150</v>
      </c>
      <c r="Z193" s="10">
        <f t="shared" si="30"/>
        <v>900</v>
      </c>
      <c r="AA193" s="10">
        <v>6</v>
      </c>
      <c r="AB193" s="10">
        <v>150</v>
      </c>
      <c r="AC193" s="10">
        <f t="shared" si="31"/>
        <v>900</v>
      </c>
      <c r="AD193" s="11">
        <v>18</v>
      </c>
      <c r="AE193" s="26">
        <v>7</v>
      </c>
      <c r="AF193" s="7">
        <f t="shared" si="27"/>
        <v>126</v>
      </c>
      <c r="AG193" s="152">
        <v>1</v>
      </c>
      <c r="AH193" s="145">
        <f>L193+O193+R193+U193+X193+AA193+AD193</f>
        <v>36</v>
      </c>
      <c r="AI193" s="139">
        <f t="shared" si="28"/>
        <v>2826</v>
      </c>
      <c r="AJ193" s="118">
        <f>N193+Q193+T193+W193+Z193+AC193+AF193</f>
        <v>2826</v>
      </c>
      <c r="AM193" t="b">
        <f>D193='15.02.2022 Смета'!D196</f>
        <v>1</v>
      </c>
      <c r="AN193" t="b">
        <f>F193='15.02.2022 Смета'!E196</f>
        <v>1</v>
      </c>
      <c r="AO193" t="b">
        <f>G193='15.02.2022 Смета'!F196</f>
        <v>1</v>
      </c>
      <c r="AP193" t="b">
        <f>H193='15.02.2022 Смета'!G196</f>
        <v>1</v>
      </c>
    </row>
    <row r="194" spans="1:42" ht="16.149999999999999" customHeight="1" x14ac:dyDescent="0.25">
      <c r="A194" s="108">
        <v>161</v>
      </c>
      <c r="B194" s="8" t="s">
        <v>224</v>
      </c>
      <c r="C194" s="21" t="s">
        <v>139</v>
      </c>
      <c r="D194" s="22" t="s">
        <v>63</v>
      </c>
      <c r="E194" s="21" t="s">
        <v>340</v>
      </c>
      <c r="F194" s="35">
        <v>44750</v>
      </c>
      <c r="G194" s="35">
        <v>44759</v>
      </c>
      <c r="H194" s="21" t="s">
        <v>298</v>
      </c>
      <c r="I194" s="22" t="s">
        <v>340</v>
      </c>
      <c r="J194" s="35">
        <v>44750</v>
      </c>
      <c r="K194" s="35">
        <v>44759</v>
      </c>
      <c r="L194" s="10"/>
      <c r="M194" s="10">
        <v>3400</v>
      </c>
      <c r="N194" s="10">
        <f t="shared" si="24"/>
        <v>0</v>
      </c>
      <c r="O194" s="10"/>
      <c r="P194" s="10">
        <v>2900</v>
      </c>
      <c r="Q194" s="10">
        <f t="shared" si="25"/>
        <v>0</v>
      </c>
      <c r="R194" s="10"/>
      <c r="S194" s="10">
        <v>2800</v>
      </c>
      <c r="T194" s="10">
        <f t="shared" si="26"/>
        <v>0</v>
      </c>
      <c r="U194" s="10">
        <v>8</v>
      </c>
      <c r="V194" s="10">
        <v>150</v>
      </c>
      <c r="W194" s="10">
        <f t="shared" si="29"/>
        <v>1200</v>
      </c>
      <c r="X194" s="10">
        <v>8</v>
      </c>
      <c r="Y194" s="10">
        <v>150</v>
      </c>
      <c r="Z194" s="10">
        <f t="shared" si="30"/>
        <v>1200</v>
      </c>
      <c r="AA194" s="10">
        <v>8</v>
      </c>
      <c r="AB194" s="10">
        <v>150</v>
      </c>
      <c r="AC194" s="10">
        <f t="shared" si="31"/>
        <v>1200</v>
      </c>
      <c r="AD194" s="11">
        <v>24</v>
      </c>
      <c r="AE194" s="26">
        <v>7</v>
      </c>
      <c r="AF194" s="7">
        <f t="shared" si="27"/>
        <v>168</v>
      </c>
      <c r="AG194" s="152">
        <v>1</v>
      </c>
      <c r="AH194" s="145">
        <f t="shared" si="32"/>
        <v>48</v>
      </c>
      <c r="AI194" s="139">
        <f t="shared" si="28"/>
        <v>3768</v>
      </c>
      <c r="AJ194" s="118">
        <f t="shared" si="33"/>
        <v>3768</v>
      </c>
      <c r="AM194" t="b">
        <f>D194='15.02.2022 Смета'!D197</f>
        <v>1</v>
      </c>
      <c r="AN194" t="b">
        <f>F194='15.02.2022 Смета'!E197</f>
        <v>1</v>
      </c>
      <c r="AO194" t="b">
        <f>G194='15.02.2022 Смета'!F197</f>
        <v>1</v>
      </c>
      <c r="AP194" t="b">
        <f>H194='15.02.2022 Смета'!G197</f>
        <v>1</v>
      </c>
    </row>
    <row r="195" spans="1:42" ht="16.149999999999999" customHeight="1" x14ac:dyDescent="0.25">
      <c r="A195" s="108">
        <v>162</v>
      </c>
      <c r="B195" s="8" t="s">
        <v>224</v>
      </c>
      <c r="C195" s="21" t="s">
        <v>139</v>
      </c>
      <c r="D195" s="22" t="s">
        <v>64</v>
      </c>
      <c r="E195" s="21" t="s">
        <v>345</v>
      </c>
      <c r="F195" s="35">
        <v>44808</v>
      </c>
      <c r="G195" s="35">
        <v>44815</v>
      </c>
      <c r="H195" s="21" t="s">
        <v>298</v>
      </c>
      <c r="I195" s="22" t="s">
        <v>725</v>
      </c>
      <c r="J195" s="35">
        <v>44808</v>
      </c>
      <c r="K195" s="35">
        <v>44815</v>
      </c>
      <c r="L195" s="10"/>
      <c r="M195" s="10">
        <v>3400</v>
      </c>
      <c r="N195" s="10">
        <f t="shared" si="24"/>
        <v>0</v>
      </c>
      <c r="O195" s="10"/>
      <c r="P195" s="10">
        <v>2900</v>
      </c>
      <c r="Q195" s="10">
        <f t="shared" si="25"/>
        <v>0</v>
      </c>
      <c r="R195" s="10"/>
      <c r="S195" s="10">
        <v>2800</v>
      </c>
      <c r="T195" s="10">
        <f t="shared" si="26"/>
        <v>0</v>
      </c>
      <c r="U195" s="10">
        <v>4</v>
      </c>
      <c r="V195" s="10">
        <v>150</v>
      </c>
      <c r="W195" s="10">
        <f t="shared" si="29"/>
        <v>600</v>
      </c>
      <c r="X195" s="10">
        <v>4</v>
      </c>
      <c r="Y195" s="10">
        <v>150</v>
      </c>
      <c r="Z195" s="10">
        <f t="shared" si="30"/>
        <v>600</v>
      </c>
      <c r="AA195" s="10">
        <v>4</v>
      </c>
      <c r="AB195" s="10">
        <v>150</v>
      </c>
      <c r="AC195" s="10">
        <f t="shared" si="31"/>
        <v>600</v>
      </c>
      <c r="AD195" s="11">
        <v>12</v>
      </c>
      <c r="AE195" s="26">
        <v>7</v>
      </c>
      <c r="AF195" s="7">
        <f t="shared" si="27"/>
        <v>84</v>
      </c>
      <c r="AG195" s="152">
        <v>1</v>
      </c>
      <c r="AH195" s="139">
        <f t="shared" si="32"/>
        <v>24</v>
      </c>
      <c r="AI195" s="139">
        <f t="shared" si="28"/>
        <v>1884</v>
      </c>
      <c r="AJ195" s="109">
        <f t="shared" si="33"/>
        <v>1884</v>
      </c>
      <c r="AM195" t="b">
        <f>D195='15.02.2022 Смета'!D198</f>
        <v>1</v>
      </c>
      <c r="AN195" t="b">
        <f>F195='15.02.2022 Смета'!E198</f>
        <v>1</v>
      </c>
      <c r="AO195" t="b">
        <f>G195='15.02.2022 Смета'!F198</f>
        <v>1</v>
      </c>
      <c r="AP195" t="b">
        <f>H195='15.02.2022 Смета'!G198</f>
        <v>1</v>
      </c>
    </row>
    <row r="196" spans="1:42" x14ac:dyDescent="0.25">
      <c r="A196" s="106"/>
      <c r="B196" s="96"/>
      <c r="C196" s="97"/>
      <c r="D196" s="179" t="s">
        <v>859</v>
      </c>
      <c r="E196" s="99"/>
      <c r="F196" s="99"/>
      <c r="G196" s="99"/>
      <c r="H196" s="99"/>
      <c r="I196" s="99"/>
      <c r="J196" s="99"/>
      <c r="K196" s="99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2"/>
      <c r="AE196" s="79"/>
      <c r="AF196" s="79"/>
      <c r="AG196" s="153"/>
      <c r="AH196" s="151"/>
      <c r="AI196" s="151"/>
      <c r="AJ196" s="164"/>
      <c r="AM196" t="b">
        <f>D196='15.02.2022 Смета'!D199</f>
        <v>1</v>
      </c>
      <c r="AN196" t="b">
        <f>F196='15.02.2022 Смета'!E199</f>
        <v>1</v>
      </c>
      <c r="AO196" t="b">
        <f>G196='15.02.2022 Смета'!F199</f>
        <v>1</v>
      </c>
      <c r="AP196" t="b">
        <f>H196='15.02.2022 Смета'!G199</f>
        <v>1</v>
      </c>
    </row>
    <row r="197" spans="1:42" ht="52.15" customHeight="1" x14ac:dyDescent="0.25">
      <c r="A197" s="114">
        <v>163</v>
      </c>
      <c r="B197" s="8" t="s">
        <v>268</v>
      </c>
      <c r="C197" s="21" t="s">
        <v>152</v>
      </c>
      <c r="D197" s="22" t="s">
        <v>593</v>
      </c>
      <c r="E197" s="21" t="s">
        <v>523</v>
      </c>
      <c r="F197" s="35">
        <v>44610</v>
      </c>
      <c r="G197" s="35">
        <v>44612</v>
      </c>
      <c r="H197" s="21" t="s">
        <v>775</v>
      </c>
      <c r="I197" s="22" t="s">
        <v>523</v>
      </c>
      <c r="J197" s="35">
        <v>44610</v>
      </c>
      <c r="K197" s="35">
        <v>44612</v>
      </c>
      <c r="L197" s="10"/>
      <c r="M197" s="10">
        <v>3400</v>
      </c>
      <c r="N197" s="10">
        <f t="shared" si="24"/>
        <v>0</v>
      </c>
      <c r="O197" s="10"/>
      <c r="P197" s="10">
        <v>2900</v>
      </c>
      <c r="Q197" s="10">
        <f t="shared" si="25"/>
        <v>0</v>
      </c>
      <c r="R197" s="10"/>
      <c r="S197" s="10">
        <v>2800</v>
      </c>
      <c r="T197" s="10">
        <f t="shared" si="26"/>
        <v>0</v>
      </c>
      <c r="U197" s="10">
        <v>8</v>
      </c>
      <c r="V197" s="10">
        <v>150</v>
      </c>
      <c r="W197" s="10">
        <f t="shared" si="29"/>
        <v>1200</v>
      </c>
      <c r="X197" s="10">
        <v>8</v>
      </c>
      <c r="Y197" s="10">
        <v>150</v>
      </c>
      <c r="Z197" s="10">
        <f t="shared" si="30"/>
        <v>1200</v>
      </c>
      <c r="AA197" s="10">
        <v>8</v>
      </c>
      <c r="AB197" s="10">
        <v>150</v>
      </c>
      <c r="AC197" s="10">
        <f t="shared" si="31"/>
        <v>1200</v>
      </c>
      <c r="AD197" s="11"/>
      <c r="AE197" s="26">
        <v>7</v>
      </c>
      <c r="AF197" s="7">
        <f t="shared" si="27"/>
        <v>0</v>
      </c>
      <c r="AG197" s="152">
        <v>1</v>
      </c>
      <c r="AH197" s="139">
        <f t="shared" si="32"/>
        <v>24</v>
      </c>
      <c r="AI197" s="139">
        <f t="shared" si="28"/>
        <v>3600</v>
      </c>
      <c r="AJ197" s="109">
        <f t="shared" si="33"/>
        <v>3600</v>
      </c>
      <c r="AM197" t="b">
        <f>D197='15.02.2022 Смета'!D200</f>
        <v>1</v>
      </c>
      <c r="AN197" t="b">
        <f>F197='15.02.2022 Смета'!E200</f>
        <v>1</v>
      </c>
      <c r="AO197" t="b">
        <f>G197='15.02.2022 Смета'!F200</f>
        <v>1</v>
      </c>
      <c r="AP197" t="b">
        <f>H197='15.02.2022 Смета'!G200</f>
        <v>1</v>
      </c>
    </row>
    <row r="198" spans="1:42" ht="27" customHeight="1" x14ac:dyDescent="0.25">
      <c r="A198" s="108">
        <v>164</v>
      </c>
      <c r="B198" s="8" t="s">
        <v>268</v>
      </c>
      <c r="C198" s="21" t="s">
        <v>152</v>
      </c>
      <c r="D198" s="22" t="s">
        <v>594</v>
      </c>
      <c r="E198" s="21" t="s">
        <v>358</v>
      </c>
      <c r="F198" s="35">
        <v>44610</v>
      </c>
      <c r="G198" s="35">
        <v>44612</v>
      </c>
      <c r="H198" s="21" t="s">
        <v>776</v>
      </c>
      <c r="I198" s="22" t="s">
        <v>358</v>
      </c>
      <c r="J198" s="35">
        <v>44610</v>
      </c>
      <c r="K198" s="35">
        <v>44612</v>
      </c>
      <c r="L198" s="10"/>
      <c r="M198" s="10">
        <v>3400</v>
      </c>
      <c r="N198" s="10">
        <f t="shared" si="24"/>
        <v>0</v>
      </c>
      <c r="O198" s="10"/>
      <c r="P198" s="10">
        <v>2900</v>
      </c>
      <c r="Q198" s="10">
        <f t="shared" si="25"/>
        <v>0</v>
      </c>
      <c r="R198" s="10"/>
      <c r="S198" s="10">
        <v>2800</v>
      </c>
      <c r="T198" s="10">
        <f t="shared" si="26"/>
        <v>0</v>
      </c>
      <c r="U198" s="10">
        <v>2</v>
      </c>
      <c r="V198" s="10">
        <v>150</v>
      </c>
      <c r="W198" s="10">
        <f t="shared" si="29"/>
        <v>300</v>
      </c>
      <c r="X198" s="10">
        <v>2</v>
      </c>
      <c r="Y198" s="10">
        <v>150</v>
      </c>
      <c r="Z198" s="10">
        <f t="shared" si="30"/>
        <v>300</v>
      </c>
      <c r="AA198" s="10">
        <v>2</v>
      </c>
      <c r="AB198" s="10">
        <v>150</v>
      </c>
      <c r="AC198" s="10">
        <f t="shared" si="31"/>
        <v>300</v>
      </c>
      <c r="AD198" s="11"/>
      <c r="AE198" s="26">
        <v>7</v>
      </c>
      <c r="AF198" s="7">
        <f t="shared" si="27"/>
        <v>0</v>
      </c>
      <c r="AG198" s="152">
        <v>1</v>
      </c>
      <c r="AH198" s="139">
        <f t="shared" si="32"/>
        <v>6</v>
      </c>
      <c r="AI198" s="139">
        <f t="shared" si="28"/>
        <v>900</v>
      </c>
      <c r="AJ198" s="109">
        <f t="shared" si="33"/>
        <v>900</v>
      </c>
      <c r="AM198" t="b">
        <f>D198='15.02.2022 Смета'!D201</f>
        <v>1</v>
      </c>
      <c r="AN198" t="b">
        <f>F198='15.02.2022 Смета'!E201</f>
        <v>1</v>
      </c>
      <c r="AO198" t="b">
        <f>G198='15.02.2022 Смета'!F201</f>
        <v>1</v>
      </c>
      <c r="AP198" t="b">
        <f>H198='15.02.2022 Смета'!G201</f>
        <v>1</v>
      </c>
    </row>
    <row r="199" spans="1:42" ht="52.5" customHeight="1" x14ac:dyDescent="0.25">
      <c r="A199" s="114">
        <v>165</v>
      </c>
      <c r="B199" s="8"/>
      <c r="C199" s="47" t="s">
        <v>152</v>
      </c>
      <c r="D199" s="22" t="s">
        <v>41</v>
      </c>
      <c r="E199" s="21" t="s">
        <v>464</v>
      </c>
      <c r="F199" s="35">
        <v>44639</v>
      </c>
      <c r="G199" s="35">
        <v>44641</v>
      </c>
      <c r="H199" s="21" t="s">
        <v>1085</v>
      </c>
      <c r="I199" s="51" t="s">
        <v>464</v>
      </c>
      <c r="J199" s="52">
        <v>44639</v>
      </c>
      <c r="K199" s="52">
        <v>44641</v>
      </c>
      <c r="L199" s="49">
        <v>1</v>
      </c>
      <c r="M199" s="49">
        <v>3400</v>
      </c>
      <c r="N199" s="49">
        <f t="shared" si="24"/>
        <v>3400</v>
      </c>
      <c r="O199" s="49">
        <v>1</v>
      </c>
      <c r="P199" s="49">
        <v>2900</v>
      </c>
      <c r="Q199" s="49">
        <f t="shared" si="25"/>
        <v>2900</v>
      </c>
      <c r="R199" s="49">
        <v>1</v>
      </c>
      <c r="S199" s="49">
        <v>2800</v>
      </c>
      <c r="T199" s="49">
        <f t="shared" si="26"/>
        <v>2800</v>
      </c>
      <c r="U199" s="49">
        <v>25</v>
      </c>
      <c r="V199" s="49">
        <v>150</v>
      </c>
      <c r="W199" s="49">
        <f t="shared" si="29"/>
        <v>3750</v>
      </c>
      <c r="X199" s="49">
        <v>25</v>
      </c>
      <c r="Y199" s="49">
        <v>150</v>
      </c>
      <c r="Z199" s="49">
        <f t="shared" si="30"/>
        <v>3750</v>
      </c>
      <c r="AA199" s="49">
        <v>24</v>
      </c>
      <c r="AB199" s="49">
        <v>150</v>
      </c>
      <c r="AC199" s="49">
        <f t="shared" si="31"/>
        <v>3600</v>
      </c>
      <c r="AD199" s="50">
        <v>138</v>
      </c>
      <c r="AE199" s="54">
        <v>7</v>
      </c>
      <c r="AF199" s="55">
        <f t="shared" si="27"/>
        <v>966</v>
      </c>
      <c r="AG199" s="152">
        <v>1</v>
      </c>
      <c r="AH199" s="154">
        <f t="shared" si="32"/>
        <v>215</v>
      </c>
      <c r="AI199" s="139">
        <f t="shared" si="28"/>
        <v>21166</v>
      </c>
      <c r="AJ199" s="165">
        <f t="shared" si="33"/>
        <v>21166</v>
      </c>
      <c r="AM199" t="b">
        <f>D199='15.02.2022 Смета'!D202</f>
        <v>1</v>
      </c>
      <c r="AN199" t="b">
        <f>F199='15.02.2022 Смета'!E202</f>
        <v>1</v>
      </c>
      <c r="AO199" t="b">
        <f>G199='15.02.2022 Смета'!F202</f>
        <v>1</v>
      </c>
      <c r="AP199" t="b">
        <f>H199='15.02.2022 Смета'!G202</f>
        <v>0</v>
      </c>
    </row>
    <row r="200" spans="1:42" ht="16.149999999999999" customHeight="1" x14ac:dyDescent="0.25">
      <c r="A200" s="108">
        <v>166</v>
      </c>
      <c r="B200" s="8" t="s">
        <v>268</v>
      </c>
      <c r="C200" s="21" t="s">
        <v>152</v>
      </c>
      <c r="D200" s="22" t="s">
        <v>595</v>
      </c>
      <c r="E200" s="21" t="s">
        <v>358</v>
      </c>
      <c r="F200" s="35">
        <v>44639</v>
      </c>
      <c r="G200" s="35">
        <v>44641</v>
      </c>
      <c r="H200" s="21" t="s">
        <v>1017</v>
      </c>
      <c r="I200" s="22" t="s">
        <v>358</v>
      </c>
      <c r="J200" s="35">
        <v>44639</v>
      </c>
      <c r="K200" s="35">
        <v>44641</v>
      </c>
      <c r="L200" s="10"/>
      <c r="M200" s="10">
        <v>3400</v>
      </c>
      <c r="N200" s="10">
        <f t="shared" si="24"/>
        <v>0</v>
      </c>
      <c r="O200" s="10"/>
      <c r="P200" s="10">
        <v>2900</v>
      </c>
      <c r="Q200" s="10">
        <f t="shared" si="25"/>
        <v>0</v>
      </c>
      <c r="R200" s="10"/>
      <c r="S200" s="10">
        <v>2800</v>
      </c>
      <c r="T200" s="10">
        <f t="shared" si="26"/>
        <v>0</v>
      </c>
      <c r="U200" s="10">
        <v>2</v>
      </c>
      <c r="V200" s="10">
        <v>150</v>
      </c>
      <c r="W200" s="10">
        <f t="shared" si="29"/>
        <v>300</v>
      </c>
      <c r="X200" s="10">
        <v>2</v>
      </c>
      <c r="Y200" s="10">
        <v>150</v>
      </c>
      <c r="Z200" s="10">
        <f t="shared" si="30"/>
        <v>300</v>
      </c>
      <c r="AA200" s="10">
        <v>2</v>
      </c>
      <c r="AB200" s="10">
        <v>150</v>
      </c>
      <c r="AC200" s="10">
        <f t="shared" si="31"/>
        <v>300</v>
      </c>
      <c r="AD200" s="11"/>
      <c r="AE200" s="26">
        <v>7</v>
      </c>
      <c r="AF200" s="7">
        <f t="shared" si="27"/>
        <v>0</v>
      </c>
      <c r="AG200" s="152">
        <v>1</v>
      </c>
      <c r="AH200" s="139">
        <f t="shared" si="32"/>
        <v>6</v>
      </c>
      <c r="AI200" s="139">
        <f t="shared" ref="AI200:AI262" si="34">AJ200</f>
        <v>900</v>
      </c>
      <c r="AJ200" s="109">
        <f t="shared" si="33"/>
        <v>900</v>
      </c>
      <c r="AM200" t="b">
        <f>D200='15.02.2022 Смета'!D203</f>
        <v>1</v>
      </c>
      <c r="AN200" t="b">
        <f>F200='15.02.2022 Смета'!E203</f>
        <v>1</v>
      </c>
      <c r="AO200" t="b">
        <f>G200='15.02.2022 Смета'!F203</f>
        <v>1</v>
      </c>
      <c r="AP200" t="b">
        <f>H200='15.02.2022 Смета'!G203</f>
        <v>0</v>
      </c>
    </row>
    <row r="201" spans="1:42" ht="52.5" customHeight="1" x14ac:dyDescent="0.25">
      <c r="A201" s="114">
        <v>167</v>
      </c>
      <c r="B201" s="8" t="s">
        <v>268</v>
      </c>
      <c r="C201" s="21" t="s">
        <v>152</v>
      </c>
      <c r="D201" s="22" t="s">
        <v>533</v>
      </c>
      <c r="E201" s="21" t="s">
        <v>1018</v>
      </c>
      <c r="F201" s="35">
        <v>44666</v>
      </c>
      <c r="G201" s="35">
        <v>44667</v>
      </c>
      <c r="H201" s="21" t="s">
        <v>1019</v>
      </c>
      <c r="I201" s="22" t="s">
        <v>727</v>
      </c>
      <c r="J201" s="35">
        <v>44666</v>
      </c>
      <c r="K201" s="35">
        <v>44667</v>
      </c>
      <c r="L201" s="28"/>
      <c r="M201" s="10">
        <v>3400</v>
      </c>
      <c r="N201" s="10">
        <f t="shared" si="24"/>
        <v>0</v>
      </c>
      <c r="O201" s="28"/>
      <c r="P201" s="10">
        <v>2900</v>
      </c>
      <c r="Q201" s="10">
        <f t="shared" si="25"/>
        <v>0</v>
      </c>
      <c r="R201" s="28"/>
      <c r="S201" s="10">
        <v>2800</v>
      </c>
      <c r="T201" s="10">
        <f t="shared" si="26"/>
        <v>0</v>
      </c>
      <c r="U201" s="29">
        <v>7</v>
      </c>
      <c r="V201" s="10">
        <v>150</v>
      </c>
      <c r="W201" s="10">
        <f t="shared" si="29"/>
        <v>1050</v>
      </c>
      <c r="X201" s="29">
        <v>7</v>
      </c>
      <c r="Y201" s="10">
        <v>150</v>
      </c>
      <c r="Z201" s="10">
        <f t="shared" si="30"/>
        <v>1050</v>
      </c>
      <c r="AA201" s="29">
        <v>7</v>
      </c>
      <c r="AB201" s="10">
        <v>150</v>
      </c>
      <c r="AC201" s="10">
        <f t="shared" si="31"/>
        <v>1050</v>
      </c>
      <c r="AD201" s="29">
        <v>21</v>
      </c>
      <c r="AE201" s="26">
        <v>7</v>
      </c>
      <c r="AF201" s="7">
        <f t="shared" si="27"/>
        <v>147</v>
      </c>
      <c r="AG201" s="152">
        <v>1</v>
      </c>
      <c r="AH201" s="139">
        <f t="shared" si="32"/>
        <v>42</v>
      </c>
      <c r="AI201" s="139">
        <f t="shared" si="34"/>
        <v>3297</v>
      </c>
      <c r="AJ201" s="109">
        <f t="shared" si="33"/>
        <v>3297</v>
      </c>
      <c r="AM201" t="b">
        <f>D201='15.02.2022 Смета'!D204</f>
        <v>1</v>
      </c>
      <c r="AN201" t="b">
        <f>F201='15.02.2022 Смета'!E204</f>
        <v>1</v>
      </c>
      <c r="AO201" t="b">
        <f>G201='15.02.2022 Смета'!F204</f>
        <v>1</v>
      </c>
      <c r="AP201" t="b">
        <f>H201='15.02.2022 Смета'!G204</f>
        <v>0</v>
      </c>
    </row>
    <row r="202" spans="1:42" ht="52.15" customHeight="1" x14ac:dyDescent="0.25">
      <c r="A202" s="108">
        <v>168</v>
      </c>
      <c r="B202" s="8" t="s">
        <v>268</v>
      </c>
      <c r="C202" s="21" t="s">
        <v>152</v>
      </c>
      <c r="D202" s="22" t="s">
        <v>596</v>
      </c>
      <c r="E202" s="21" t="s">
        <v>1018</v>
      </c>
      <c r="F202" s="35">
        <v>44667</v>
      </c>
      <c r="G202" s="35">
        <v>44668</v>
      </c>
      <c r="H202" s="21" t="s">
        <v>1019</v>
      </c>
      <c r="I202" s="22" t="s">
        <v>727</v>
      </c>
      <c r="J202" s="35">
        <v>44667</v>
      </c>
      <c r="K202" s="35">
        <v>44668</v>
      </c>
      <c r="L202" s="10"/>
      <c r="M202" s="10">
        <v>3400</v>
      </c>
      <c r="N202" s="10">
        <f t="shared" si="24"/>
        <v>0</v>
      </c>
      <c r="O202" s="10"/>
      <c r="P202" s="10">
        <v>2900</v>
      </c>
      <c r="Q202" s="10">
        <f t="shared" si="25"/>
        <v>0</v>
      </c>
      <c r="R202" s="10"/>
      <c r="S202" s="10">
        <v>2800</v>
      </c>
      <c r="T202" s="10">
        <f t="shared" si="26"/>
        <v>0</v>
      </c>
      <c r="U202" s="10">
        <v>32</v>
      </c>
      <c r="V202" s="10">
        <v>150</v>
      </c>
      <c r="W202" s="10">
        <f t="shared" si="29"/>
        <v>4800</v>
      </c>
      <c r="X202" s="10">
        <v>32</v>
      </c>
      <c r="Y202" s="10">
        <v>150</v>
      </c>
      <c r="Z202" s="10">
        <f t="shared" si="30"/>
        <v>4800</v>
      </c>
      <c r="AA202" s="10">
        <v>32</v>
      </c>
      <c r="AB202" s="10">
        <v>150</v>
      </c>
      <c r="AC202" s="10">
        <f t="shared" si="31"/>
        <v>4800</v>
      </c>
      <c r="AD202" s="11">
        <v>96</v>
      </c>
      <c r="AE202" s="26">
        <v>7</v>
      </c>
      <c r="AF202" s="7">
        <f t="shared" si="27"/>
        <v>672</v>
      </c>
      <c r="AG202" s="152">
        <v>1</v>
      </c>
      <c r="AH202" s="139">
        <f t="shared" si="32"/>
        <v>192</v>
      </c>
      <c r="AI202" s="139">
        <f t="shared" si="34"/>
        <v>15072</v>
      </c>
      <c r="AJ202" s="109">
        <f t="shared" si="33"/>
        <v>15072</v>
      </c>
      <c r="AM202" t="b">
        <f>D202='15.02.2022 Смета'!D205</f>
        <v>1</v>
      </c>
      <c r="AN202" t="b">
        <f>F202='15.02.2022 Смета'!E205</f>
        <v>1</v>
      </c>
      <c r="AO202" t="b">
        <f>G202='15.02.2022 Смета'!F205</f>
        <v>1</v>
      </c>
      <c r="AP202" t="b">
        <f>H202='15.02.2022 Смета'!G205</f>
        <v>0</v>
      </c>
    </row>
    <row r="203" spans="1:42" ht="16.149999999999999" customHeight="1" x14ac:dyDescent="0.25">
      <c r="A203" s="114">
        <v>169</v>
      </c>
      <c r="B203" s="8" t="s">
        <v>268</v>
      </c>
      <c r="C203" s="21" t="s">
        <v>152</v>
      </c>
      <c r="D203" s="22" t="s">
        <v>597</v>
      </c>
      <c r="E203" s="21" t="s">
        <v>358</v>
      </c>
      <c r="F203" s="35">
        <v>44667</v>
      </c>
      <c r="G203" s="35">
        <v>44668</v>
      </c>
      <c r="H203" s="21" t="s">
        <v>1019</v>
      </c>
      <c r="I203" s="22" t="s">
        <v>358</v>
      </c>
      <c r="J203" s="35">
        <v>44667</v>
      </c>
      <c r="K203" s="35">
        <v>44668</v>
      </c>
      <c r="L203" s="10"/>
      <c r="M203" s="10">
        <v>3400</v>
      </c>
      <c r="N203" s="10">
        <f t="shared" si="24"/>
        <v>0</v>
      </c>
      <c r="O203" s="10"/>
      <c r="P203" s="10">
        <v>2900</v>
      </c>
      <c r="Q203" s="10">
        <f t="shared" si="25"/>
        <v>0</v>
      </c>
      <c r="R203" s="10"/>
      <c r="S203" s="10">
        <v>2800</v>
      </c>
      <c r="T203" s="10">
        <f t="shared" si="26"/>
        <v>0</v>
      </c>
      <c r="U203" s="10">
        <v>8</v>
      </c>
      <c r="V203" s="10">
        <v>150</v>
      </c>
      <c r="W203" s="10">
        <f t="shared" si="29"/>
        <v>1200</v>
      </c>
      <c r="X203" s="10">
        <v>8</v>
      </c>
      <c r="Y203" s="10">
        <v>150</v>
      </c>
      <c r="Z203" s="10">
        <f t="shared" si="30"/>
        <v>1200</v>
      </c>
      <c r="AA203" s="10">
        <v>8</v>
      </c>
      <c r="AB203" s="10">
        <v>150</v>
      </c>
      <c r="AC203" s="10">
        <f t="shared" si="31"/>
        <v>1200</v>
      </c>
      <c r="AD203" s="11">
        <v>24</v>
      </c>
      <c r="AE203" s="26">
        <v>7</v>
      </c>
      <c r="AF203" s="7">
        <f t="shared" si="27"/>
        <v>168</v>
      </c>
      <c r="AG203" s="152">
        <v>1</v>
      </c>
      <c r="AH203" s="145">
        <f t="shared" si="32"/>
        <v>48</v>
      </c>
      <c r="AI203" s="139">
        <f t="shared" si="34"/>
        <v>3768</v>
      </c>
      <c r="AJ203" s="118">
        <f t="shared" si="33"/>
        <v>3768</v>
      </c>
      <c r="AM203" t="b">
        <f>D203='15.02.2022 Смета'!D206</f>
        <v>1</v>
      </c>
      <c r="AN203" t="b">
        <f>F203='15.02.2022 Смета'!E206</f>
        <v>1</v>
      </c>
      <c r="AO203" t="b">
        <f>G203='15.02.2022 Смета'!F206</f>
        <v>1</v>
      </c>
      <c r="AP203" t="b">
        <f>H203='15.02.2022 Смета'!G206</f>
        <v>0</v>
      </c>
    </row>
    <row r="204" spans="1:42" ht="52.5" customHeight="1" x14ac:dyDescent="0.25">
      <c r="A204" s="108">
        <v>170</v>
      </c>
      <c r="B204" s="8" t="s">
        <v>268</v>
      </c>
      <c r="C204" s="21" t="s">
        <v>152</v>
      </c>
      <c r="D204" s="22" t="s">
        <v>598</v>
      </c>
      <c r="E204" s="21" t="s">
        <v>1018</v>
      </c>
      <c r="F204" s="35">
        <v>44750</v>
      </c>
      <c r="G204" s="35">
        <v>44752</v>
      </c>
      <c r="H204" s="21" t="s">
        <v>1086</v>
      </c>
      <c r="I204" s="22" t="s">
        <v>727</v>
      </c>
      <c r="J204" s="35">
        <v>44750</v>
      </c>
      <c r="K204" s="35">
        <v>44752</v>
      </c>
      <c r="L204" s="10"/>
      <c r="M204" s="10">
        <v>3400</v>
      </c>
      <c r="N204" s="10">
        <f t="shared" ref="N204:N281" si="35">L204*M204</f>
        <v>0</v>
      </c>
      <c r="O204" s="10"/>
      <c r="P204" s="10">
        <v>2900</v>
      </c>
      <c r="Q204" s="10">
        <f t="shared" ref="Q204:Q281" si="36">O204*P204</f>
        <v>0</v>
      </c>
      <c r="R204" s="10"/>
      <c r="S204" s="10">
        <v>2800</v>
      </c>
      <c r="T204" s="10">
        <f t="shared" ref="T204:T281" si="37">R204*S204</f>
        <v>0</v>
      </c>
      <c r="U204" s="10">
        <v>8</v>
      </c>
      <c r="V204" s="10">
        <v>150</v>
      </c>
      <c r="W204" s="10">
        <f t="shared" si="29"/>
        <v>1200</v>
      </c>
      <c r="X204" s="10">
        <v>8</v>
      </c>
      <c r="Y204" s="10">
        <v>150</v>
      </c>
      <c r="Z204" s="10">
        <f t="shared" si="30"/>
        <v>1200</v>
      </c>
      <c r="AA204" s="10">
        <v>8</v>
      </c>
      <c r="AB204" s="10">
        <v>150</v>
      </c>
      <c r="AC204" s="10">
        <f t="shared" si="31"/>
        <v>1200</v>
      </c>
      <c r="AD204" s="11">
        <v>24</v>
      </c>
      <c r="AE204" s="26">
        <v>7</v>
      </c>
      <c r="AF204" s="7">
        <f t="shared" ref="AF204:AF210" si="38">AD204*AE204</f>
        <v>168</v>
      </c>
      <c r="AG204" s="152">
        <v>1</v>
      </c>
      <c r="AH204" s="145">
        <f t="shared" si="32"/>
        <v>48</v>
      </c>
      <c r="AI204" s="139">
        <f t="shared" si="34"/>
        <v>3768</v>
      </c>
      <c r="AJ204" s="118">
        <f t="shared" si="33"/>
        <v>3768</v>
      </c>
      <c r="AM204" t="b">
        <f>D204='15.02.2022 Смета'!D207</f>
        <v>1</v>
      </c>
      <c r="AN204" t="b">
        <f>F204='15.02.2022 Смета'!E207</f>
        <v>1</v>
      </c>
      <c r="AO204" t="b">
        <f>G204='15.02.2022 Смета'!F207</f>
        <v>1</v>
      </c>
      <c r="AP204" t="b">
        <f>H204='15.02.2022 Смета'!G207</f>
        <v>0</v>
      </c>
    </row>
    <row r="205" spans="1:42" ht="52.9" customHeight="1" x14ac:dyDescent="0.25">
      <c r="A205" s="114">
        <v>171</v>
      </c>
      <c r="B205" s="8" t="s">
        <v>268</v>
      </c>
      <c r="C205" s="21" t="s">
        <v>152</v>
      </c>
      <c r="D205" s="22" t="s">
        <v>599</v>
      </c>
      <c r="E205" s="21" t="s">
        <v>1018</v>
      </c>
      <c r="F205" s="35">
        <v>44750</v>
      </c>
      <c r="G205" s="35">
        <v>44752</v>
      </c>
      <c r="H205" s="21" t="s">
        <v>1086</v>
      </c>
      <c r="I205" s="22" t="s">
        <v>727</v>
      </c>
      <c r="J205" s="35">
        <v>44750</v>
      </c>
      <c r="K205" s="35">
        <v>44752</v>
      </c>
      <c r="L205" s="10"/>
      <c r="M205" s="10">
        <v>3400</v>
      </c>
      <c r="N205" s="10">
        <f t="shared" si="35"/>
        <v>0</v>
      </c>
      <c r="O205" s="10"/>
      <c r="P205" s="10">
        <v>2900</v>
      </c>
      <c r="Q205" s="10">
        <f t="shared" si="36"/>
        <v>0</v>
      </c>
      <c r="R205" s="10"/>
      <c r="S205" s="10">
        <v>2800</v>
      </c>
      <c r="T205" s="10">
        <f t="shared" si="37"/>
        <v>0</v>
      </c>
      <c r="U205" s="10">
        <v>2</v>
      </c>
      <c r="V205" s="10">
        <v>150</v>
      </c>
      <c r="W205" s="10">
        <f t="shared" si="29"/>
        <v>300</v>
      </c>
      <c r="X205" s="10">
        <v>2</v>
      </c>
      <c r="Y205" s="10">
        <v>150</v>
      </c>
      <c r="Z205" s="10">
        <f t="shared" si="30"/>
        <v>300</v>
      </c>
      <c r="AA205" s="10">
        <v>2</v>
      </c>
      <c r="AB205" s="10">
        <v>150</v>
      </c>
      <c r="AC205" s="10">
        <f t="shared" si="31"/>
        <v>300</v>
      </c>
      <c r="AD205" s="11">
        <v>6</v>
      </c>
      <c r="AE205" s="26">
        <v>7</v>
      </c>
      <c r="AF205" s="7">
        <f t="shared" si="38"/>
        <v>42</v>
      </c>
      <c r="AG205" s="152">
        <v>1</v>
      </c>
      <c r="AH205" s="145">
        <f t="shared" si="32"/>
        <v>12</v>
      </c>
      <c r="AI205" s="139">
        <f t="shared" si="34"/>
        <v>942</v>
      </c>
      <c r="AJ205" s="118">
        <f t="shared" si="33"/>
        <v>942</v>
      </c>
      <c r="AM205" t="b">
        <f>D205='15.02.2022 Смета'!D208</f>
        <v>1</v>
      </c>
      <c r="AN205" t="b">
        <f>F205='15.02.2022 Смета'!E208</f>
        <v>1</v>
      </c>
      <c r="AO205" t="b">
        <f>G205='15.02.2022 Смета'!F208</f>
        <v>1</v>
      </c>
      <c r="AP205" t="b">
        <f>H205='15.02.2022 Смета'!G208</f>
        <v>0</v>
      </c>
    </row>
    <row r="206" spans="1:42" ht="39.4" customHeight="1" x14ac:dyDescent="0.25">
      <c r="A206" s="108">
        <v>172</v>
      </c>
      <c r="B206" s="8" t="s">
        <v>268</v>
      </c>
      <c r="C206" s="21" t="s">
        <v>152</v>
      </c>
      <c r="D206" s="22" t="s">
        <v>600</v>
      </c>
      <c r="E206" s="21" t="s">
        <v>823</v>
      </c>
      <c r="F206" s="35">
        <v>44727</v>
      </c>
      <c r="G206" s="35">
        <v>44730</v>
      </c>
      <c r="H206" s="21" t="s">
        <v>310</v>
      </c>
      <c r="I206" s="22" t="s">
        <v>823</v>
      </c>
      <c r="J206" s="35">
        <v>44727</v>
      </c>
      <c r="K206" s="35">
        <v>44730</v>
      </c>
      <c r="L206" s="10"/>
      <c r="M206" s="10">
        <v>3400</v>
      </c>
      <c r="N206" s="10">
        <f t="shared" si="35"/>
        <v>0</v>
      </c>
      <c r="O206" s="10"/>
      <c r="P206" s="10">
        <v>2900</v>
      </c>
      <c r="Q206" s="10">
        <f t="shared" si="36"/>
        <v>0</v>
      </c>
      <c r="R206" s="10"/>
      <c r="S206" s="10">
        <v>2800</v>
      </c>
      <c r="T206" s="10">
        <f t="shared" si="37"/>
        <v>0</v>
      </c>
      <c r="U206" s="10">
        <v>32</v>
      </c>
      <c r="V206" s="10">
        <v>150</v>
      </c>
      <c r="W206" s="10">
        <f t="shared" si="29"/>
        <v>4800</v>
      </c>
      <c r="X206" s="10">
        <v>32</v>
      </c>
      <c r="Y206" s="10">
        <v>150</v>
      </c>
      <c r="Z206" s="10">
        <f t="shared" si="30"/>
        <v>4800</v>
      </c>
      <c r="AA206" s="10">
        <v>32</v>
      </c>
      <c r="AB206" s="10">
        <v>150</v>
      </c>
      <c r="AC206" s="10">
        <f t="shared" si="31"/>
        <v>4800</v>
      </c>
      <c r="AD206" s="11">
        <v>96</v>
      </c>
      <c r="AE206" s="26">
        <v>7</v>
      </c>
      <c r="AF206" s="7">
        <f t="shared" si="38"/>
        <v>672</v>
      </c>
      <c r="AG206" s="152">
        <v>1</v>
      </c>
      <c r="AH206" s="145">
        <f t="shared" si="32"/>
        <v>192</v>
      </c>
      <c r="AI206" s="139">
        <f t="shared" si="34"/>
        <v>15072</v>
      </c>
      <c r="AJ206" s="118">
        <f t="shared" si="33"/>
        <v>15072</v>
      </c>
      <c r="AM206" t="b">
        <f>D206='15.02.2022 Смета'!D209</f>
        <v>1</v>
      </c>
      <c r="AN206" t="b">
        <f>F206='15.02.2022 Смета'!E209</f>
        <v>1</v>
      </c>
      <c r="AO206" t="b">
        <f>G206='15.02.2022 Смета'!F209</f>
        <v>1</v>
      </c>
      <c r="AP206" t="b">
        <f>H206='15.02.2022 Смета'!G209</f>
        <v>1</v>
      </c>
    </row>
    <row r="207" spans="1:42" ht="16.149999999999999" customHeight="1" x14ac:dyDescent="0.25">
      <c r="A207" s="114">
        <v>173</v>
      </c>
      <c r="B207" s="8" t="s">
        <v>268</v>
      </c>
      <c r="C207" s="21" t="s">
        <v>152</v>
      </c>
      <c r="D207" s="22" t="s">
        <v>601</v>
      </c>
      <c r="E207" s="21" t="s">
        <v>340</v>
      </c>
      <c r="F207" s="35">
        <v>44727</v>
      </c>
      <c r="G207" s="35">
        <v>44730</v>
      </c>
      <c r="H207" s="21" t="s">
        <v>310</v>
      </c>
      <c r="I207" s="22" t="s">
        <v>340</v>
      </c>
      <c r="J207" s="35">
        <v>44727</v>
      </c>
      <c r="K207" s="35">
        <v>44730</v>
      </c>
      <c r="L207" s="10"/>
      <c r="M207" s="10">
        <v>3400</v>
      </c>
      <c r="N207" s="10">
        <f t="shared" si="35"/>
        <v>0</v>
      </c>
      <c r="O207" s="10"/>
      <c r="P207" s="10">
        <v>2900</v>
      </c>
      <c r="Q207" s="10">
        <f t="shared" si="36"/>
        <v>0</v>
      </c>
      <c r="R207" s="10"/>
      <c r="S207" s="10">
        <v>2800</v>
      </c>
      <c r="T207" s="10">
        <f t="shared" si="37"/>
        <v>0</v>
      </c>
      <c r="U207" s="10">
        <v>6</v>
      </c>
      <c r="V207" s="10">
        <v>150</v>
      </c>
      <c r="W207" s="10">
        <f t="shared" si="29"/>
        <v>900</v>
      </c>
      <c r="X207" s="10">
        <v>6</v>
      </c>
      <c r="Y207" s="10">
        <v>150</v>
      </c>
      <c r="Z207" s="10">
        <f t="shared" si="30"/>
        <v>900</v>
      </c>
      <c r="AA207" s="10">
        <v>6</v>
      </c>
      <c r="AB207" s="10">
        <v>150</v>
      </c>
      <c r="AC207" s="10">
        <f t="shared" si="31"/>
        <v>900</v>
      </c>
      <c r="AD207" s="11">
        <v>18</v>
      </c>
      <c r="AE207" s="26">
        <v>7</v>
      </c>
      <c r="AF207" s="7">
        <f t="shared" si="38"/>
        <v>126</v>
      </c>
      <c r="AG207" s="152">
        <v>1</v>
      </c>
      <c r="AH207" s="145">
        <f t="shared" si="32"/>
        <v>36</v>
      </c>
      <c r="AI207" s="139">
        <f t="shared" si="34"/>
        <v>2826</v>
      </c>
      <c r="AJ207" s="118">
        <f t="shared" si="33"/>
        <v>2826</v>
      </c>
      <c r="AM207" t="b">
        <f>D207='15.02.2022 Смета'!D210</f>
        <v>1</v>
      </c>
      <c r="AN207" t="b">
        <f>F207='15.02.2022 Смета'!E210</f>
        <v>1</v>
      </c>
      <c r="AO207" t="b">
        <f>G207='15.02.2022 Смета'!F210</f>
        <v>1</v>
      </c>
      <c r="AP207" t="b">
        <f>H207='15.02.2022 Смета'!G210</f>
        <v>1</v>
      </c>
    </row>
    <row r="208" spans="1:42" ht="17.649999999999999" customHeight="1" x14ac:dyDescent="0.25">
      <c r="A208" s="106"/>
      <c r="B208" s="96"/>
      <c r="C208" s="97"/>
      <c r="D208" s="179" t="s">
        <v>861</v>
      </c>
      <c r="E208" s="99"/>
      <c r="F208" s="99"/>
      <c r="G208" s="99"/>
      <c r="H208" s="99"/>
      <c r="I208" s="99"/>
      <c r="J208" s="99"/>
      <c r="K208" s="99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2"/>
      <c r="AE208" s="79"/>
      <c r="AF208" s="79"/>
      <c r="AG208" s="153"/>
      <c r="AH208" s="151"/>
      <c r="AI208" s="151"/>
      <c r="AJ208" s="164"/>
      <c r="AM208" t="b">
        <f>D208='15.02.2022 Смета'!D211</f>
        <v>1</v>
      </c>
      <c r="AN208" t="b">
        <f>F208='15.02.2022 Смета'!E211</f>
        <v>1</v>
      </c>
      <c r="AO208" t="b">
        <f>G208='15.02.2022 Смета'!F211</f>
        <v>1</v>
      </c>
      <c r="AP208" t="b">
        <f>H208='15.02.2022 Смета'!G211</f>
        <v>1</v>
      </c>
    </row>
    <row r="209" spans="1:42" ht="27" customHeight="1" x14ac:dyDescent="0.25">
      <c r="A209" s="108">
        <v>174</v>
      </c>
      <c r="B209" s="8" t="s">
        <v>12</v>
      </c>
      <c r="C209" s="21" t="s">
        <v>123</v>
      </c>
      <c r="D209" s="22" t="s">
        <v>256</v>
      </c>
      <c r="E209" s="21" t="s">
        <v>822</v>
      </c>
      <c r="F209" s="35">
        <v>44622</v>
      </c>
      <c r="G209" s="35">
        <v>44624</v>
      </c>
      <c r="H209" s="21" t="s">
        <v>393</v>
      </c>
      <c r="I209" s="38" t="s">
        <v>822</v>
      </c>
      <c r="J209" s="35">
        <v>44622</v>
      </c>
      <c r="K209" s="35">
        <v>44624</v>
      </c>
      <c r="L209" s="10"/>
      <c r="M209" s="10">
        <v>3400</v>
      </c>
      <c r="N209" s="10">
        <f t="shared" si="35"/>
        <v>0</v>
      </c>
      <c r="O209" s="10"/>
      <c r="P209" s="10">
        <v>2900</v>
      </c>
      <c r="Q209" s="10">
        <f t="shared" si="36"/>
        <v>0</v>
      </c>
      <c r="R209" s="10"/>
      <c r="S209" s="10">
        <v>2800</v>
      </c>
      <c r="T209" s="10">
        <f t="shared" si="37"/>
        <v>0</v>
      </c>
      <c r="U209" s="10">
        <v>16</v>
      </c>
      <c r="V209" s="10">
        <v>150</v>
      </c>
      <c r="W209" s="10">
        <f t="shared" si="29"/>
        <v>2400</v>
      </c>
      <c r="X209" s="10">
        <v>16</v>
      </c>
      <c r="Y209" s="10">
        <v>150</v>
      </c>
      <c r="Z209" s="10">
        <f t="shared" si="30"/>
        <v>2400</v>
      </c>
      <c r="AA209" s="10">
        <v>32</v>
      </c>
      <c r="AB209" s="10">
        <v>150</v>
      </c>
      <c r="AC209" s="10">
        <f t="shared" si="31"/>
        <v>4800</v>
      </c>
      <c r="AD209" s="11"/>
      <c r="AE209" s="26">
        <v>7</v>
      </c>
      <c r="AF209" s="7">
        <f t="shared" si="38"/>
        <v>0</v>
      </c>
      <c r="AG209" s="152">
        <v>1</v>
      </c>
      <c r="AH209" s="139">
        <f t="shared" si="32"/>
        <v>64</v>
      </c>
      <c r="AI209" s="139">
        <f t="shared" si="34"/>
        <v>9600</v>
      </c>
      <c r="AJ209" s="109">
        <f t="shared" si="33"/>
        <v>9600</v>
      </c>
      <c r="AM209" t="b">
        <f>D209='15.02.2022 Смета'!D212</f>
        <v>1</v>
      </c>
      <c r="AN209" t="b">
        <f>F209='15.02.2022 Смета'!E212</f>
        <v>1</v>
      </c>
      <c r="AO209" t="b">
        <f>G209='15.02.2022 Смета'!F212</f>
        <v>1</v>
      </c>
      <c r="AP209" t="b">
        <f>H209='15.02.2022 Смета'!G212</f>
        <v>1</v>
      </c>
    </row>
    <row r="210" spans="1:42" ht="27" customHeight="1" x14ac:dyDescent="0.25">
      <c r="A210" s="108">
        <v>175</v>
      </c>
      <c r="B210" s="8" t="s">
        <v>12</v>
      </c>
      <c r="C210" s="21" t="s">
        <v>123</v>
      </c>
      <c r="D210" s="22" t="s">
        <v>257</v>
      </c>
      <c r="E210" s="21" t="s">
        <v>439</v>
      </c>
      <c r="F210" s="35">
        <v>44672</v>
      </c>
      <c r="G210" s="35">
        <v>44674</v>
      </c>
      <c r="H210" s="21" t="s">
        <v>438</v>
      </c>
      <c r="I210" s="22" t="s">
        <v>439</v>
      </c>
      <c r="J210" s="35">
        <v>44672</v>
      </c>
      <c r="K210" s="35">
        <v>44674</v>
      </c>
      <c r="L210" s="10"/>
      <c r="M210" s="10">
        <v>3400</v>
      </c>
      <c r="N210" s="10">
        <f t="shared" si="35"/>
        <v>0</v>
      </c>
      <c r="O210" s="10"/>
      <c r="P210" s="10">
        <v>2900</v>
      </c>
      <c r="Q210" s="10">
        <f t="shared" si="36"/>
        <v>0</v>
      </c>
      <c r="R210" s="10"/>
      <c r="S210" s="10">
        <v>2800</v>
      </c>
      <c r="T210" s="10">
        <f t="shared" si="37"/>
        <v>0</v>
      </c>
      <c r="U210" s="10">
        <v>20</v>
      </c>
      <c r="V210" s="10">
        <v>150</v>
      </c>
      <c r="W210" s="10">
        <f t="shared" si="29"/>
        <v>3000</v>
      </c>
      <c r="X210" s="10">
        <v>20</v>
      </c>
      <c r="Y210" s="10">
        <v>150</v>
      </c>
      <c r="Z210" s="10">
        <f t="shared" si="30"/>
        <v>3000</v>
      </c>
      <c r="AA210" s="10">
        <v>40</v>
      </c>
      <c r="AB210" s="10">
        <v>150</v>
      </c>
      <c r="AC210" s="10">
        <f t="shared" si="31"/>
        <v>6000</v>
      </c>
      <c r="AD210" s="11">
        <v>80</v>
      </c>
      <c r="AE210" s="26">
        <v>7</v>
      </c>
      <c r="AF210" s="7">
        <f t="shared" si="38"/>
        <v>560</v>
      </c>
      <c r="AG210" s="152">
        <v>1</v>
      </c>
      <c r="AH210" s="139">
        <f t="shared" si="32"/>
        <v>160</v>
      </c>
      <c r="AI210" s="139">
        <f t="shared" si="34"/>
        <v>12560</v>
      </c>
      <c r="AJ210" s="109">
        <f t="shared" si="33"/>
        <v>12560</v>
      </c>
      <c r="AM210" t="b">
        <f>D210='15.02.2022 Смета'!D213</f>
        <v>1</v>
      </c>
      <c r="AN210" t="b">
        <f>F210='15.02.2022 Смета'!E213</f>
        <v>1</v>
      </c>
      <c r="AO210" t="b">
        <f>G210='15.02.2022 Смета'!F213</f>
        <v>1</v>
      </c>
      <c r="AP210" t="b">
        <f>H210='15.02.2022 Смета'!G213</f>
        <v>1</v>
      </c>
    </row>
    <row r="211" spans="1:42" ht="27" customHeight="1" x14ac:dyDescent="0.25">
      <c r="A211" s="108">
        <v>176</v>
      </c>
      <c r="B211" s="8"/>
      <c r="C211" s="47" t="s">
        <v>123</v>
      </c>
      <c r="D211" s="22" t="s">
        <v>45</v>
      </c>
      <c r="E211" s="21" t="s">
        <v>358</v>
      </c>
      <c r="F211" s="35">
        <v>44701</v>
      </c>
      <c r="G211" s="35">
        <v>44702</v>
      </c>
      <c r="H211" s="21" t="s">
        <v>438</v>
      </c>
      <c r="I211" s="51" t="s">
        <v>360</v>
      </c>
      <c r="J211" s="52">
        <v>44701</v>
      </c>
      <c r="K211" s="52">
        <v>44702</v>
      </c>
      <c r="L211" s="49"/>
      <c r="M211" s="49">
        <v>3400</v>
      </c>
      <c r="N211" s="49">
        <f t="shared" si="35"/>
        <v>0</v>
      </c>
      <c r="O211" s="49"/>
      <c r="P211" s="49">
        <v>2900</v>
      </c>
      <c r="Q211" s="49">
        <f t="shared" si="36"/>
        <v>0</v>
      </c>
      <c r="R211" s="49"/>
      <c r="S211" s="49">
        <v>2800</v>
      </c>
      <c r="T211" s="49">
        <f t="shared" si="37"/>
        <v>0</v>
      </c>
      <c r="U211" s="49">
        <v>2</v>
      </c>
      <c r="V211" s="49">
        <v>150</v>
      </c>
      <c r="W211" s="49">
        <f t="shared" si="29"/>
        <v>300</v>
      </c>
      <c r="X211" s="49">
        <v>3</v>
      </c>
      <c r="Y211" s="49">
        <v>150</v>
      </c>
      <c r="Z211" s="49">
        <f t="shared" si="30"/>
        <v>450</v>
      </c>
      <c r="AA211" s="49">
        <v>3</v>
      </c>
      <c r="AB211" s="49">
        <v>150</v>
      </c>
      <c r="AC211" s="49">
        <f t="shared" si="31"/>
        <v>450</v>
      </c>
      <c r="AD211" s="50"/>
      <c r="AE211" s="54">
        <v>7</v>
      </c>
      <c r="AF211" s="55">
        <v>150</v>
      </c>
      <c r="AG211" s="152">
        <v>1</v>
      </c>
      <c r="AH211" s="154">
        <f t="shared" si="32"/>
        <v>8</v>
      </c>
      <c r="AI211" s="139">
        <f t="shared" si="34"/>
        <v>1350</v>
      </c>
      <c r="AJ211" s="165">
        <f t="shared" si="33"/>
        <v>1350</v>
      </c>
      <c r="AM211" t="b">
        <f>D211='15.02.2022 Смета'!D214</f>
        <v>1</v>
      </c>
      <c r="AN211" t="b">
        <f>F211='15.02.2022 Смета'!E214</f>
        <v>1</v>
      </c>
      <c r="AO211" t="b">
        <f>G211='15.02.2022 Смета'!F214</f>
        <v>1</v>
      </c>
      <c r="AP211" t="b">
        <f>H211='15.02.2022 Смета'!G214</f>
        <v>0</v>
      </c>
    </row>
    <row r="212" spans="1:42" ht="27" customHeight="1" x14ac:dyDescent="0.25">
      <c r="A212" s="108">
        <v>177</v>
      </c>
      <c r="B212" s="8" t="s">
        <v>12</v>
      </c>
      <c r="C212" s="21" t="s">
        <v>123</v>
      </c>
      <c r="D212" s="22" t="s">
        <v>258</v>
      </c>
      <c r="E212" s="21" t="s">
        <v>358</v>
      </c>
      <c r="F212" s="35">
        <v>44736</v>
      </c>
      <c r="G212" s="35">
        <v>44738</v>
      </c>
      <c r="H212" s="21" t="s">
        <v>438</v>
      </c>
      <c r="I212" s="22" t="s">
        <v>360</v>
      </c>
      <c r="J212" s="35">
        <v>44736</v>
      </c>
      <c r="K212" s="35">
        <v>44738</v>
      </c>
      <c r="L212" s="10"/>
      <c r="M212" s="10">
        <v>3400</v>
      </c>
      <c r="N212" s="10">
        <f t="shared" si="35"/>
        <v>0</v>
      </c>
      <c r="O212" s="10"/>
      <c r="P212" s="10">
        <v>2900</v>
      </c>
      <c r="Q212" s="10">
        <f t="shared" si="36"/>
        <v>0</v>
      </c>
      <c r="R212" s="10"/>
      <c r="S212" s="10">
        <v>2800</v>
      </c>
      <c r="T212" s="10">
        <f t="shared" si="37"/>
        <v>0</v>
      </c>
      <c r="U212" s="10">
        <v>16</v>
      </c>
      <c r="V212" s="10">
        <v>150</v>
      </c>
      <c r="W212" s="10">
        <f t="shared" si="29"/>
        <v>2400</v>
      </c>
      <c r="X212" s="10">
        <v>16</v>
      </c>
      <c r="Y212" s="10">
        <v>150</v>
      </c>
      <c r="Z212" s="10">
        <f t="shared" si="30"/>
        <v>2400</v>
      </c>
      <c r="AA212" s="10">
        <v>32</v>
      </c>
      <c r="AB212" s="10">
        <v>150</v>
      </c>
      <c r="AC212" s="10">
        <f t="shared" si="31"/>
        <v>4800</v>
      </c>
      <c r="AD212" s="11">
        <v>64</v>
      </c>
      <c r="AE212" s="26">
        <v>7</v>
      </c>
      <c r="AF212" s="7">
        <f>AD212*AE212</f>
        <v>448</v>
      </c>
      <c r="AG212" s="152">
        <v>1</v>
      </c>
      <c r="AH212" s="139">
        <f t="shared" si="32"/>
        <v>128</v>
      </c>
      <c r="AI212" s="139">
        <f t="shared" si="34"/>
        <v>10048</v>
      </c>
      <c r="AJ212" s="109">
        <f t="shared" si="33"/>
        <v>10048</v>
      </c>
      <c r="AM212" t="b">
        <f>D212='15.02.2022 Смета'!D215</f>
        <v>1</v>
      </c>
      <c r="AN212" t="b">
        <f>F212='15.02.2022 Смета'!E215</f>
        <v>1</v>
      </c>
      <c r="AO212" t="b">
        <f>G212='15.02.2022 Смета'!F215</f>
        <v>1</v>
      </c>
      <c r="AP212" t="b">
        <f>H212='15.02.2022 Смета'!G215</f>
        <v>0</v>
      </c>
    </row>
    <row r="213" spans="1:42" ht="27" customHeight="1" x14ac:dyDescent="0.25">
      <c r="A213" s="108">
        <v>178</v>
      </c>
      <c r="B213" s="8" t="s">
        <v>12</v>
      </c>
      <c r="C213" s="21" t="s">
        <v>123</v>
      </c>
      <c r="D213" s="22" t="s">
        <v>259</v>
      </c>
      <c r="E213" s="21" t="s">
        <v>1021</v>
      </c>
      <c r="F213" s="35">
        <v>44813</v>
      </c>
      <c r="G213" s="35">
        <v>44815</v>
      </c>
      <c r="H213" s="21" t="s">
        <v>323</v>
      </c>
      <c r="I213" s="22" t="s">
        <v>728</v>
      </c>
      <c r="J213" s="35">
        <v>44813</v>
      </c>
      <c r="K213" s="35">
        <v>44815</v>
      </c>
      <c r="L213" s="10"/>
      <c r="M213" s="10">
        <v>3400</v>
      </c>
      <c r="N213" s="10">
        <f t="shared" si="35"/>
        <v>0</v>
      </c>
      <c r="O213" s="10"/>
      <c r="P213" s="10">
        <v>2900</v>
      </c>
      <c r="Q213" s="10">
        <f t="shared" si="36"/>
        <v>0</v>
      </c>
      <c r="R213" s="10"/>
      <c r="S213" s="10">
        <v>2800</v>
      </c>
      <c r="T213" s="10">
        <f t="shared" si="37"/>
        <v>0</v>
      </c>
      <c r="U213" s="10">
        <v>40</v>
      </c>
      <c r="V213" s="10">
        <v>150</v>
      </c>
      <c r="W213" s="10">
        <f t="shared" si="29"/>
        <v>6000</v>
      </c>
      <c r="X213" s="10">
        <v>40</v>
      </c>
      <c r="Y213" s="10">
        <v>150</v>
      </c>
      <c r="Z213" s="10">
        <f t="shared" si="30"/>
        <v>6000</v>
      </c>
      <c r="AA213" s="10">
        <v>80</v>
      </c>
      <c r="AB213" s="10">
        <v>150</v>
      </c>
      <c r="AC213" s="10">
        <f t="shared" si="31"/>
        <v>12000</v>
      </c>
      <c r="AD213" s="11">
        <v>160</v>
      </c>
      <c r="AE213" s="26">
        <v>7</v>
      </c>
      <c r="AF213" s="7">
        <f>AD213*AE213</f>
        <v>1120</v>
      </c>
      <c r="AG213" s="152">
        <v>1</v>
      </c>
      <c r="AH213" s="139">
        <f t="shared" si="32"/>
        <v>320</v>
      </c>
      <c r="AI213" s="139">
        <f t="shared" si="34"/>
        <v>25120</v>
      </c>
      <c r="AJ213" s="109">
        <f t="shared" si="33"/>
        <v>25120</v>
      </c>
      <c r="AM213" t="b">
        <f>D213='15.02.2022 Смета'!D216</f>
        <v>1</v>
      </c>
      <c r="AN213" t="b">
        <f>F213='15.02.2022 Смета'!E216</f>
        <v>1</v>
      </c>
      <c r="AO213" t="b">
        <f>G213='15.02.2022 Смета'!F216</f>
        <v>1</v>
      </c>
      <c r="AP213" t="b">
        <f>H213='15.02.2022 Смета'!G216</f>
        <v>1</v>
      </c>
    </row>
    <row r="214" spans="1:42" ht="16.149999999999999" customHeight="1" x14ac:dyDescent="0.25">
      <c r="A214" s="106"/>
      <c r="B214" s="96"/>
      <c r="C214" s="97"/>
      <c r="D214" s="179" t="s">
        <v>862</v>
      </c>
      <c r="E214" s="99"/>
      <c r="F214" s="99"/>
      <c r="G214" s="99"/>
      <c r="H214" s="99"/>
      <c r="I214" s="99"/>
      <c r="J214" s="99"/>
      <c r="K214" s="99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2"/>
      <c r="AE214" s="79"/>
      <c r="AF214" s="79"/>
      <c r="AG214" s="153"/>
      <c r="AH214" s="151"/>
      <c r="AI214" s="151"/>
      <c r="AJ214" s="164"/>
      <c r="AM214" t="b">
        <f>D214='15.02.2022 Смета'!D217</f>
        <v>1</v>
      </c>
      <c r="AN214" t="b">
        <f>F214='15.02.2022 Смета'!E217</f>
        <v>1</v>
      </c>
      <c r="AO214" t="b">
        <f>G214='15.02.2022 Смета'!F217</f>
        <v>1</v>
      </c>
      <c r="AP214" t="b">
        <f>H214='15.02.2022 Смета'!G217</f>
        <v>1</v>
      </c>
    </row>
    <row r="215" spans="1:42" ht="16.149999999999999" customHeight="1" x14ac:dyDescent="0.25">
      <c r="A215" s="108">
        <v>179</v>
      </c>
      <c r="B215" s="8" t="s">
        <v>22</v>
      </c>
      <c r="C215" s="21" t="s">
        <v>108</v>
      </c>
      <c r="D215" s="22" t="s">
        <v>602</v>
      </c>
      <c r="E215" s="21" t="s">
        <v>358</v>
      </c>
      <c r="F215" s="35">
        <v>44657</v>
      </c>
      <c r="G215" s="35">
        <v>44661</v>
      </c>
      <c r="H215" s="21" t="s">
        <v>310</v>
      </c>
      <c r="I215" s="22" t="s">
        <v>358</v>
      </c>
      <c r="J215" s="35">
        <v>44657</v>
      </c>
      <c r="K215" s="35">
        <v>44661</v>
      </c>
      <c r="L215" s="10"/>
      <c r="M215" s="10">
        <v>3400</v>
      </c>
      <c r="N215" s="10">
        <f t="shared" si="35"/>
        <v>0</v>
      </c>
      <c r="O215" s="10"/>
      <c r="P215" s="10">
        <v>2900</v>
      </c>
      <c r="Q215" s="10">
        <f t="shared" si="36"/>
        <v>0</v>
      </c>
      <c r="R215" s="10"/>
      <c r="S215" s="10">
        <v>2800</v>
      </c>
      <c r="T215" s="10">
        <f t="shared" si="37"/>
        <v>0</v>
      </c>
      <c r="U215" s="10">
        <v>40</v>
      </c>
      <c r="V215" s="10">
        <v>150</v>
      </c>
      <c r="W215" s="10">
        <f t="shared" si="29"/>
        <v>6000</v>
      </c>
      <c r="X215" s="10">
        <v>20</v>
      </c>
      <c r="Y215" s="10">
        <v>150</v>
      </c>
      <c r="Z215" s="10">
        <f t="shared" si="30"/>
        <v>3000</v>
      </c>
      <c r="AA215" s="10">
        <v>20</v>
      </c>
      <c r="AB215" s="10">
        <v>150</v>
      </c>
      <c r="AC215" s="10">
        <f t="shared" si="31"/>
        <v>3000</v>
      </c>
      <c r="AD215" s="11">
        <v>86</v>
      </c>
      <c r="AE215" s="26">
        <v>7</v>
      </c>
      <c r="AF215" s="7">
        <f>(AD215*AE215)-132</f>
        <v>470</v>
      </c>
      <c r="AG215" s="152">
        <v>1</v>
      </c>
      <c r="AH215" s="139">
        <f t="shared" si="32"/>
        <v>166</v>
      </c>
      <c r="AI215" s="139">
        <f t="shared" si="34"/>
        <v>12470</v>
      </c>
      <c r="AJ215" s="109">
        <f t="shared" si="33"/>
        <v>12470</v>
      </c>
      <c r="AM215" t="b">
        <f>D215='15.02.2022 Смета'!D218</f>
        <v>1</v>
      </c>
      <c r="AN215" t="b">
        <f>F215='15.02.2022 Смета'!E218</f>
        <v>1</v>
      </c>
      <c r="AO215" t="b">
        <f>G215='15.02.2022 Смета'!F218</f>
        <v>1</v>
      </c>
      <c r="AP215" t="b">
        <f>H215='15.02.2022 Смета'!G218</f>
        <v>1</v>
      </c>
    </row>
    <row r="216" spans="1:42" ht="16.149999999999999" customHeight="1" x14ac:dyDescent="0.25">
      <c r="A216" s="108">
        <v>180</v>
      </c>
      <c r="B216" s="8"/>
      <c r="C216" s="21" t="s">
        <v>108</v>
      </c>
      <c r="D216" s="57" t="s">
        <v>831</v>
      </c>
      <c r="E216" s="9" t="s">
        <v>830</v>
      </c>
      <c r="F216" s="35">
        <v>44831</v>
      </c>
      <c r="G216" s="35">
        <v>44835</v>
      </c>
      <c r="H216" s="21" t="s">
        <v>310</v>
      </c>
      <c r="I216" s="57" t="s">
        <v>830</v>
      </c>
      <c r="J216" s="62">
        <v>44831</v>
      </c>
      <c r="K216" s="62">
        <v>44835</v>
      </c>
      <c r="L216" s="11">
        <v>4</v>
      </c>
      <c r="M216" s="10">
        <v>3400</v>
      </c>
      <c r="N216" s="10">
        <f t="shared" si="35"/>
        <v>13600</v>
      </c>
      <c r="O216" s="10">
        <v>4</v>
      </c>
      <c r="P216" s="10">
        <v>2900</v>
      </c>
      <c r="Q216" s="10">
        <f t="shared" si="36"/>
        <v>11600</v>
      </c>
      <c r="R216" s="10">
        <v>4</v>
      </c>
      <c r="S216" s="10">
        <v>2800</v>
      </c>
      <c r="T216" s="10">
        <f t="shared" si="37"/>
        <v>11200</v>
      </c>
      <c r="U216" s="10">
        <v>80</v>
      </c>
      <c r="V216" s="10">
        <v>150</v>
      </c>
      <c r="W216" s="10">
        <f t="shared" si="29"/>
        <v>12000</v>
      </c>
      <c r="X216" s="10">
        <v>40</v>
      </c>
      <c r="Y216" s="10">
        <v>150</v>
      </c>
      <c r="Z216" s="10">
        <f t="shared" si="30"/>
        <v>6000</v>
      </c>
      <c r="AA216" s="10">
        <v>40</v>
      </c>
      <c r="AB216" s="10">
        <v>150</v>
      </c>
      <c r="AC216" s="10">
        <f t="shared" si="31"/>
        <v>6000</v>
      </c>
      <c r="AD216" s="11">
        <v>172</v>
      </c>
      <c r="AE216" s="26">
        <v>7</v>
      </c>
      <c r="AF216" s="7">
        <f t="shared" ref="AF216:AF294" si="39">AD216*AE216</f>
        <v>1204</v>
      </c>
      <c r="AG216" s="152">
        <v>1</v>
      </c>
      <c r="AH216" s="139">
        <f t="shared" si="32"/>
        <v>344</v>
      </c>
      <c r="AI216" s="139">
        <f t="shared" si="34"/>
        <v>61604</v>
      </c>
      <c r="AJ216" s="109">
        <f t="shared" si="33"/>
        <v>61604</v>
      </c>
      <c r="AM216" t="b">
        <f>D216='15.02.2022 Смета'!D219</f>
        <v>1</v>
      </c>
      <c r="AN216" t="b">
        <f>F216='15.02.2022 Смета'!E219</f>
        <v>1</v>
      </c>
      <c r="AO216" t="b">
        <f>G216='15.02.2022 Смета'!F219</f>
        <v>1</v>
      </c>
      <c r="AP216" t="b">
        <f>H216='15.02.2022 Смета'!G219</f>
        <v>1</v>
      </c>
    </row>
    <row r="217" spans="1:42" ht="18" customHeight="1" x14ac:dyDescent="0.25">
      <c r="A217" s="106"/>
      <c r="B217" s="96"/>
      <c r="C217" s="97"/>
      <c r="D217" s="179" t="s">
        <v>912</v>
      </c>
      <c r="E217" s="99"/>
      <c r="F217" s="99"/>
      <c r="G217" s="99"/>
      <c r="H217" s="99"/>
      <c r="I217" s="99"/>
      <c r="J217" s="99"/>
      <c r="K217" s="99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2"/>
      <c r="AE217" s="79"/>
      <c r="AF217" s="79"/>
      <c r="AG217" s="153"/>
      <c r="AH217" s="151"/>
      <c r="AI217" s="151"/>
      <c r="AJ217" s="164"/>
      <c r="AM217" t="b">
        <f>D217='15.02.2022 Смета'!D220</f>
        <v>1</v>
      </c>
      <c r="AN217" t="b">
        <f>F217='15.02.2022 Смета'!E220</f>
        <v>1</v>
      </c>
      <c r="AO217" t="b">
        <f>G217='15.02.2022 Смета'!F220</f>
        <v>1</v>
      </c>
      <c r="AP217" t="b">
        <f>H217='15.02.2022 Смета'!G220</f>
        <v>1</v>
      </c>
    </row>
    <row r="218" spans="1:42" ht="16.149999999999999" customHeight="1" x14ac:dyDescent="0.25">
      <c r="A218" s="108">
        <v>181</v>
      </c>
      <c r="B218" s="8" t="s">
        <v>217</v>
      </c>
      <c r="C218" s="21" t="s">
        <v>133</v>
      </c>
      <c r="D218" s="22" t="s">
        <v>173</v>
      </c>
      <c r="E218" s="21" t="s">
        <v>700</v>
      </c>
      <c r="F218" s="35">
        <v>44629</v>
      </c>
      <c r="G218" s="35">
        <v>44631</v>
      </c>
      <c r="H218" s="21" t="s">
        <v>301</v>
      </c>
      <c r="I218" s="22" t="s">
        <v>340</v>
      </c>
      <c r="J218" s="35">
        <v>44629</v>
      </c>
      <c r="K218" s="35">
        <v>44631</v>
      </c>
      <c r="L218" s="10"/>
      <c r="M218" s="10">
        <v>3400</v>
      </c>
      <c r="N218" s="10">
        <f t="shared" si="35"/>
        <v>0</v>
      </c>
      <c r="O218" s="10"/>
      <c r="P218" s="10">
        <v>2900</v>
      </c>
      <c r="Q218" s="10">
        <f t="shared" si="36"/>
        <v>0</v>
      </c>
      <c r="R218" s="10"/>
      <c r="S218" s="10">
        <v>2800</v>
      </c>
      <c r="T218" s="10">
        <f t="shared" si="37"/>
        <v>0</v>
      </c>
      <c r="U218" s="10">
        <v>22</v>
      </c>
      <c r="V218" s="10">
        <v>150</v>
      </c>
      <c r="W218" s="10">
        <f t="shared" si="29"/>
        <v>3300</v>
      </c>
      <c r="X218" s="10">
        <v>22</v>
      </c>
      <c r="Y218" s="10">
        <v>150</v>
      </c>
      <c r="Z218" s="10">
        <f t="shared" si="30"/>
        <v>3300</v>
      </c>
      <c r="AA218" s="10">
        <v>28</v>
      </c>
      <c r="AB218" s="10">
        <v>150</v>
      </c>
      <c r="AC218" s="10">
        <f t="shared" si="31"/>
        <v>4200</v>
      </c>
      <c r="AD218" s="11"/>
      <c r="AE218" s="26">
        <v>7</v>
      </c>
      <c r="AF218" s="7">
        <f t="shared" si="39"/>
        <v>0</v>
      </c>
      <c r="AG218" s="152">
        <v>1</v>
      </c>
      <c r="AH218" s="139">
        <f t="shared" si="32"/>
        <v>72</v>
      </c>
      <c r="AI218" s="139">
        <f t="shared" si="34"/>
        <v>10800</v>
      </c>
      <c r="AJ218" s="109">
        <f t="shared" si="33"/>
        <v>10800</v>
      </c>
      <c r="AM218" t="b">
        <f>D218='15.02.2022 Смета'!D221</f>
        <v>1</v>
      </c>
      <c r="AN218" t="b">
        <f>F218='15.02.2022 Смета'!E221</f>
        <v>1</v>
      </c>
      <c r="AO218" t="b">
        <f>G218='15.02.2022 Смета'!F221</f>
        <v>1</v>
      </c>
      <c r="AP218" t="b">
        <f>H218='15.02.2022 Смета'!G221</f>
        <v>1</v>
      </c>
    </row>
    <row r="219" spans="1:42" ht="16.149999999999999" customHeight="1" x14ac:dyDescent="0.25">
      <c r="A219" s="108">
        <v>182</v>
      </c>
      <c r="B219" s="8" t="s">
        <v>217</v>
      </c>
      <c r="C219" s="21" t="s">
        <v>133</v>
      </c>
      <c r="D219" s="22" t="s">
        <v>603</v>
      </c>
      <c r="E219" s="21" t="s">
        <v>1022</v>
      </c>
      <c r="F219" s="35">
        <v>44661</v>
      </c>
      <c r="G219" s="35">
        <v>44666</v>
      </c>
      <c r="H219" s="21" t="s">
        <v>301</v>
      </c>
      <c r="I219" s="22" t="s">
        <v>729</v>
      </c>
      <c r="J219" s="35">
        <v>44661</v>
      </c>
      <c r="K219" s="35">
        <v>44666</v>
      </c>
      <c r="L219" s="10"/>
      <c r="M219" s="10">
        <v>3400</v>
      </c>
      <c r="N219" s="10">
        <f t="shared" si="35"/>
        <v>0</v>
      </c>
      <c r="O219" s="10"/>
      <c r="P219" s="10">
        <v>2900</v>
      </c>
      <c r="Q219" s="10">
        <f t="shared" si="36"/>
        <v>0</v>
      </c>
      <c r="R219" s="10"/>
      <c r="S219" s="10">
        <v>2800</v>
      </c>
      <c r="T219" s="10">
        <f t="shared" si="37"/>
        <v>0</v>
      </c>
      <c r="U219" s="10">
        <v>30</v>
      </c>
      <c r="V219" s="10">
        <v>150</v>
      </c>
      <c r="W219" s="10">
        <f t="shared" si="29"/>
        <v>4500</v>
      </c>
      <c r="X219" s="10">
        <v>30</v>
      </c>
      <c r="Y219" s="10">
        <v>150</v>
      </c>
      <c r="Z219" s="10">
        <f t="shared" si="30"/>
        <v>4500</v>
      </c>
      <c r="AA219" s="10">
        <v>36</v>
      </c>
      <c r="AB219" s="10">
        <v>150</v>
      </c>
      <c r="AC219" s="10">
        <f t="shared" si="31"/>
        <v>5400</v>
      </c>
      <c r="AD219" s="11">
        <v>96</v>
      </c>
      <c r="AE219" s="26">
        <v>7</v>
      </c>
      <c r="AF219" s="7">
        <f t="shared" si="39"/>
        <v>672</v>
      </c>
      <c r="AG219" s="152">
        <v>1</v>
      </c>
      <c r="AH219" s="139">
        <f t="shared" si="32"/>
        <v>192</v>
      </c>
      <c r="AI219" s="139">
        <f t="shared" si="34"/>
        <v>15072</v>
      </c>
      <c r="AJ219" s="109">
        <f t="shared" si="33"/>
        <v>15072</v>
      </c>
      <c r="AM219" t="b">
        <f>D219='15.02.2022 Смета'!D222</f>
        <v>1</v>
      </c>
      <c r="AN219" t="b">
        <f>F219='15.02.2022 Смета'!E222</f>
        <v>1</v>
      </c>
      <c r="AO219" t="b">
        <f>G219='15.02.2022 Смета'!F222</f>
        <v>1</v>
      </c>
      <c r="AP219" t="b">
        <f>H219='15.02.2022 Смета'!G222</f>
        <v>1</v>
      </c>
    </row>
    <row r="220" spans="1:42" ht="16.149999999999999" customHeight="1" x14ac:dyDescent="0.25">
      <c r="A220" s="108">
        <v>183</v>
      </c>
      <c r="B220" s="8" t="s">
        <v>217</v>
      </c>
      <c r="C220" s="21" t="s">
        <v>133</v>
      </c>
      <c r="D220" s="22" t="s">
        <v>586</v>
      </c>
      <c r="E220" s="21" t="s">
        <v>333</v>
      </c>
      <c r="F220" s="35">
        <v>44815</v>
      </c>
      <c r="G220" s="35">
        <v>44819</v>
      </c>
      <c r="H220" s="21" t="s">
        <v>301</v>
      </c>
      <c r="I220" s="22" t="s">
        <v>698</v>
      </c>
      <c r="J220" s="35">
        <v>44815</v>
      </c>
      <c r="K220" s="35">
        <v>44819</v>
      </c>
      <c r="L220" s="10">
        <v>6</v>
      </c>
      <c r="M220" s="10">
        <v>3400</v>
      </c>
      <c r="N220" s="10">
        <f t="shared" si="35"/>
        <v>20400</v>
      </c>
      <c r="O220" s="10">
        <v>6</v>
      </c>
      <c r="P220" s="10">
        <v>2900</v>
      </c>
      <c r="Q220" s="10">
        <f t="shared" si="36"/>
        <v>17400</v>
      </c>
      <c r="R220" s="10">
        <v>6</v>
      </c>
      <c r="S220" s="10">
        <v>2800</v>
      </c>
      <c r="T220" s="10">
        <f t="shared" si="37"/>
        <v>16800</v>
      </c>
      <c r="U220" s="10">
        <v>30</v>
      </c>
      <c r="V220" s="10">
        <v>150</v>
      </c>
      <c r="W220" s="10">
        <f t="shared" si="29"/>
        <v>4500</v>
      </c>
      <c r="X220" s="10">
        <v>30</v>
      </c>
      <c r="Y220" s="10">
        <v>150</v>
      </c>
      <c r="Z220" s="10">
        <f t="shared" si="30"/>
        <v>4500</v>
      </c>
      <c r="AA220" s="10">
        <v>36</v>
      </c>
      <c r="AB220" s="10">
        <v>150</v>
      </c>
      <c r="AC220" s="10">
        <f t="shared" si="31"/>
        <v>5400</v>
      </c>
      <c r="AD220" s="11">
        <v>96</v>
      </c>
      <c r="AE220" s="26">
        <v>7</v>
      </c>
      <c r="AF220" s="7">
        <f t="shared" si="39"/>
        <v>672</v>
      </c>
      <c r="AG220" s="152">
        <v>1</v>
      </c>
      <c r="AH220" s="139">
        <f t="shared" si="32"/>
        <v>210</v>
      </c>
      <c r="AI220" s="139">
        <f t="shared" si="34"/>
        <v>69672</v>
      </c>
      <c r="AJ220" s="109">
        <f t="shared" si="33"/>
        <v>69672</v>
      </c>
      <c r="AM220" t="b">
        <f>D220='15.02.2022 Смета'!D223</f>
        <v>1</v>
      </c>
      <c r="AN220" t="b">
        <f>F220='15.02.2022 Смета'!E223</f>
        <v>1</v>
      </c>
      <c r="AO220" t="b">
        <f>G220='15.02.2022 Смета'!F223</f>
        <v>1</v>
      </c>
      <c r="AP220" t="b">
        <f>H220='15.02.2022 Смета'!G223</f>
        <v>1</v>
      </c>
    </row>
    <row r="221" spans="1:42" ht="15" customHeight="1" x14ac:dyDescent="0.25">
      <c r="A221" s="106"/>
      <c r="B221" s="96"/>
      <c r="C221" s="97"/>
      <c r="D221" s="179" t="s">
        <v>863</v>
      </c>
      <c r="E221" s="99"/>
      <c r="F221" s="99"/>
      <c r="G221" s="99"/>
      <c r="H221" s="99"/>
      <c r="I221" s="99"/>
      <c r="J221" s="99"/>
      <c r="K221" s="99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2"/>
      <c r="AE221" s="79"/>
      <c r="AF221" s="79"/>
      <c r="AG221" s="153"/>
      <c r="AH221" s="151"/>
      <c r="AI221" s="151"/>
      <c r="AJ221" s="164"/>
      <c r="AM221" t="b">
        <f>D221='15.02.2022 Смета'!D224</f>
        <v>1</v>
      </c>
      <c r="AN221" t="b">
        <f>F221='15.02.2022 Смета'!E224</f>
        <v>1</v>
      </c>
      <c r="AO221" t="b">
        <f>G221='15.02.2022 Смета'!F224</f>
        <v>1</v>
      </c>
      <c r="AP221" t="b">
        <f>H221='15.02.2022 Смета'!G224</f>
        <v>1</v>
      </c>
    </row>
    <row r="222" spans="1:42" ht="16.149999999999999" customHeight="1" x14ac:dyDescent="0.25">
      <c r="A222" s="108">
        <v>184</v>
      </c>
      <c r="B222" s="8" t="s">
        <v>206</v>
      </c>
      <c r="C222" s="21" t="s">
        <v>132</v>
      </c>
      <c r="D222" s="22" t="s">
        <v>604</v>
      </c>
      <c r="E222" s="21" t="s">
        <v>330</v>
      </c>
      <c r="F222" s="35">
        <v>44598</v>
      </c>
      <c r="G222" s="35">
        <v>44605</v>
      </c>
      <c r="H222" s="21" t="s">
        <v>301</v>
      </c>
      <c r="I222" s="22" t="s">
        <v>330</v>
      </c>
      <c r="J222" s="35">
        <v>44598</v>
      </c>
      <c r="K222" s="35">
        <v>44605</v>
      </c>
      <c r="L222" s="10"/>
      <c r="M222" s="10">
        <v>3400</v>
      </c>
      <c r="N222" s="10">
        <f t="shared" si="35"/>
        <v>0</v>
      </c>
      <c r="O222" s="10"/>
      <c r="P222" s="10">
        <v>2900</v>
      </c>
      <c r="Q222" s="10">
        <f t="shared" si="36"/>
        <v>0</v>
      </c>
      <c r="R222" s="10"/>
      <c r="S222" s="10">
        <v>2800</v>
      </c>
      <c r="T222" s="10">
        <f t="shared" si="37"/>
        <v>0</v>
      </c>
      <c r="U222" s="10">
        <v>16</v>
      </c>
      <c r="V222" s="10">
        <v>150</v>
      </c>
      <c r="W222" s="10">
        <f t="shared" si="29"/>
        <v>2400</v>
      </c>
      <c r="X222" s="10">
        <v>16</v>
      </c>
      <c r="Y222" s="10">
        <v>150</v>
      </c>
      <c r="Z222" s="10">
        <f t="shared" si="30"/>
        <v>2400</v>
      </c>
      <c r="AA222" s="10">
        <v>16</v>
      </c>
      <c r="AB222" s="10">
        <v>150</v>
      </c>
      <c r="AC222" s="10">
        <f t="shared" si="31"/>
        <v>2400</v>
      </c>
      <c r="AD222" s="11"/>
      <c r="AE222" s="26">
        <v>7</v>
      </c>
      <c r="AF222" s="7">
        <f t="shared" si="39"/>
        <v>0</v>
      </c>
      <c r="AG222" s="152">
        <v>1</v>
      </c>
      <c r="AH222" s="139">
        <f t="shared" si="32"/>
        <v>48</v>
      </c>
      <c r="AI222" s="139">
        <f t="shared" si="34"/>
        <v>7200</v>
      </c>
      <c r="AJ222" s="109">
        <f t="shared" si="33"/>
        <v>7200</v>
      </c>
      <c r="AM222" t="b">
        <f>D222='15.02.2022 Смета'!D225</f>
        <v>1</v>
      </c>
      <c r="AN222" t="b">
        <f>F222='15.02.2022 Смета'!E225</f>
        <v>1</v>
      </c>
      <c r="AO222" t="b">
        <f>G222='15.02.2022 Смета'!F225</f>
        <v>1</v>
      </c>
      <c r="AP222" t="b">
        <f>H222='15.02.2022 Смета'!G225</f>
        <v>1</v>
      </c>
    </row>
    <row r="223" spans="1:42" ht="27" customHeight="1" x14ac:dyDescent="0.25">
      <c r="A223" s="108">
        <v>185</v>
      </c>
      <c r="B223" s="8" t="s">
        <v>206</v>
      </c>
      <c r="C223" s="21" t="s">
        <v>132</v>
      </c>
      <c r="D223" s="22" t="s">
        <v>276</v>
      </c>
      <c r="E223" s="21" t="s">
        <v>440</v>
      </c>
      <c r="F223" s="35">
        <v>44612</v>
      </c>
      <c r="G223" s="35">
        <v>44619</v>
      </c>
      <c r="H223" s="21" t="s">
        <v>394</v>
      </c>
      <c r="I223" s="22" t="s">
        <v>440</v>
      </c>
      <c r="J223" s="35">
        <v>44612</v>
      </c>
      <c r="K223" s="35">
        <v>44619</v>
      </c>
      <c r="L223" s="10"/>
      <c r="M223" s="10">
        <v>3400</v>
      </c>
      <c r="N223" s="10">
        <f t="shared" si="35"/>
        <v>0</v>
      </c>
      <c r="O223" s="10"/>
      <c r="P223" s="10">
        <v>2900</v>
      </c>
      <c r="Q223" s="10">
        <f t="shared" si="36"/>
        <v>0</v>
      </c>
      <c r="R223" s="10"/>
      <c r="S223" s="10">
        <v>2800</v>
      </c>
      <c r="T223" s="10">
        <f t="shared" si="37"/>
        <v>0</v>
      </c>
      <c r="U223" s="10">
        <v>16</v>
      </c>
      <c r="V223" s="10">
        <v>150</v>
      </c>
      <c r="W223" s="10">
        <f t="shared" si="29"/>
        <v>2400</v>
      </c>
      <c r="X223" s="10">
        <v>16</v>
      </c>
      <c r="Y223" s="10">
        <v>150</v>
      </c>
      <c r="Z223" s="10">
        <f t="shared" si="30"/>
        <v>2400</v>
      </c>
      <c r="AA223" s="10">
        <v>16</v>
      </c>
      <c r="AB223" s="10">
        <v>150</v>
      </c>
      <c r="AC223" s="10">
        <f t="shared" si="31"/>
        <v>2400</v>
      </c>
      <c r="AD223" s="11"/>
      <c r="AE223" s="26">
        <v>7</v>
      </c>
      <c r="AF223" s="7">
        <f t="shared" si="39"/>
        <v>0</v>
      </c>
      <c r="AG223" s="152">
        <v>1</v>
      </c>
      <c r="AH223" s="139">
        <f t="shared" si="32"/>
        <v>48</v>
      </c>
      <c r="AI223" s="139">
        <f t="shared" si="34"/>
        <v>7200</v>
      </c>
      <c r="AJ223" s="109">
        <f t="shared" si="33"/>
        <v>7200</v>
      </c>
      <c r="AM223" t="b">
        <f>D223='15.02.2022 Смета'!D226</f>
        <v>1</v>
      </c>
      <c r="AN223" t="b">
        <f>F223='15.02.2022 Смета'!E226</f>
        <v>1</v>
      </c>
      <c r="AO223" t="b">
        <f>G223='15.02.2022 Смета'!F226</f>
        <v>1</v>
      </c>
      <c r="AP223" t="b">
        <f>H223='15.02.2022 Смета'!G226</f>
        <v>1</v>
      </c>
    </row>
    <row r="224" spans="1:42" ht="27" customHeight="1" x14ac:dyDescent="0.25">
      <c r="A224" s="108">
        <v>186</v>
      </c>
      <c r="B224" s="8" t="s">
        <v>206</v>
      </c>
      <c r="C224" s="21" t="s">
        <v>132</v>
      </c>
      <c r="D224" s="22" t="s">
        <v>277</v>
      </c>
      <c r="E224" s="21" t="s">
        <v>471</v>
      </c>
      <c r="F224" s="35">
        <v>44625</v>
      </c>
      <c r="G224" s="35">
        <v>44640</v>
      </c>
      <c r="H224" s="21" t="s">
        <v>986</v>
      </c>
      <c r="I224" s="22" t="s">
        <v>471</v>
      </c>
      <c r="J224" s="35">
        <v>44625</v>
      </c>
      <c r="K224" s="35">
        <v>44640</v>
      </c>
      <c r="L224" s="10"/>
      <c r="M224" s="10">
        <v>3400</v>
      </c>
      <c r="N224" s="10">
        <f t="shared" si="35"/>
        <v>0</v>
      </c>
      <c r="O224" s="10"/>
      <c r="P224" s="10">
        <v>2900</v>
      </c>
      <c r="Q224" s="10">
        <f t="shared" si="36"/>
        <v>0</v>
      </c>
      <c r="R224" s="10"/>
      <c r="S224" s="10">
        <v>2800</v>
      </c>
      <c r="T224" s="10">
        <f t="shared" si="37"/>
        <v>0</v>
      </c>
      <c r="U224" s="10">
        <v>16</v>
      </c>
      <c r="V224" s="10">
        <v>150</v>
      </c>
      <c r="W224" s="10">
        <f t="shared" si="29"/>
        <v>2400</v>
      </c>
      <c r="X224" s="10">
        <v>16</v>
      </c>
      <c r="Y224" s="10">
        <v>150</v>
      </c>
      <c r="Z224" s="10">
        <f t="shared" si="30"/>
        <v>2400</v>
      </c>
      <c r="AA224" s="10">
        <v>16</v>
      </c>
      <c r="AB224" s="10">
        <v>150</v>
      </c>
      <c r="AC224" s="10">
        <f t="shared" si="31"/>
        <v>2400</v>
      </c>
      <c r="AD224" s="11"/>
      <c r="AE224" s="26">
        <v>7</v>
      </c>
      <c r="AF224" s="7">
        <f t="shared" si="39"/>
        <v>0</v>
      </c>
      <c r="AG224" s="152">
        <v>1</v>
      </c>
      <c r="AH224" s="145">
        <f t="shared" si="32"/>
        <v>48</v>
      </c>
      <c r="AI224" s="139">
        <f t="shared" si="34"/>
        <v>7200</v>
      </c>
      <c r="AJ224" s="118">
        <f t="shared" si="33"/>
        <v>7200</v>
      </c>
      <c r="AM224" t="b">
        <f>D224='15.02.2022 Смета'!D227</f>
        <v>1</v>
      </c>
      <c r="AN224" t="b">
        <f>F224='15.02.2022 Смета'!E227</f>
        <v>1</v>
      </c>
      <c r="AO224" t="b">
        <f>G224='15.02.2022 Смета'!F227</f>
        <v>1</v>
      </c>
      <c r="AP224" t="b">
        <f>H224='15.02.2022 Смета'!G227</f>
        <v>0</v>
      </c>
    </row>
    <row r="225" spans="1:42" ht="27" customHeight="1" x14ac:dyDescent="0.25">
      <c r="A225" s="108">
        <v>187</v>
      </c>
      <c r="B225" s="8" t="s">
        <v>206</v>
      </c>
      <c r="C225" s="21" t="s">
        <v>132</v>
      </c>
      <c r="D225" s="22" t="s">
        <v>278</v>
      </c>
      <c r="E225" s="21" t="s">
        <v>330</v>
      </c>
      <c r="F225" s="35">
        <v>44626</v>
      </c>
      <c r="G225" s="35">
        <v>44654</v>
      </c>
      <c r="H225" s="21" t="s">
        <v>987</v>
      </c>
      <c r="I225" s="22" t="s">
        <v>330</v>
      </c>
      <c r="J225" s="35">
        <v>44626</v>
      </c>
      <c r="K225" s="35">
        <v>44654</v>
      </c>
      <c r="L225" s="10"/>
      <c r="M225" s="10">
        <v>3400</v>
      </c>
      <c r="N225" s="10">
        <f t="shared" si="35"/>
        <v>0</v>
      </c>
      <c r="O225" s="10"/>
      <c r="P225" s="10">
        <v>2900</v>
      </c>
      <c r="Q225" s="10">
        <f t="shared" si="36"/>
        <v>0</v>
      </c>
      <c r="R225" s="10"/>
      <c r="S225" s="10">
        <v>2800</v>
      </c>
      <c r="T225" s="10">
        <f t="shared" si="37"/>
        <v>0</v>
      </c>
      <c r="U225" s="10">
        <v>18</v>
      </c>
      <c r="V225" s="10">
        <v>150</v>
      </c>
      <c r="W225" s="10">
        <f t="shared" si="29"/>
        <v>2700</v>
      </c>
      <c r="X225" s="10">
        <v>18</v>
      </c>
      <c r="Y225" s="10">
        <v>150</v>
      </c>
      <c r="Z225" s="10">
        <f t="shared" si="30"/>
        <v>2700</v>
      </c>
      <c r="AA225" s="10"/>
      <c r="AB225" s="10">
        <v>150</v>
      </c>
      <c r="AC225" s="10">
        <f t="shared" si="31"/>
        <v>0</v>
      </c>
      <c r="AD225" s="11"/>
      <c r="AE225" s="26">
        <v>7</v>
      </c>
      <c r="AF225" s="7">
        <f t="shared" si="39"/>
        <v>0</v>
      </c>
      <c r="AG225" s="152">
        <v>1</v>
      </c>
      <c r="AH225" s="145">
        <f t="shared" si="32"/>
        <v>36</v>
      </c>
      <c r="AI225" s="139">
        <f t="shared" si="34"/>
        <v>5400</v>
      </c>
      <c r="AJ225" s="118">
        <f t="shared" si="33"/>
        <v>5400</v>
      </c>
      <c r="AM225" t="b">
        <f>D225='15.02.2022 Смета'!D228</f>
        <v>1</v>
      </c>
      <c r="AN225" t="b">
        <f>F225='15.02.2022 Смета'!E228</f>
        <v>1</v>
      </c>
      <c r="AO225" t="b">
        <f>G225='15.02.2022 Смета'!F228</f>
        <v>1</v>
      </c>
      <c r="AP225" t="b">
        <f>H225='15.02.2022 Смета'!G228</f>
        <v>0</v>
      </c>
    </row>
    <row r="226" spans="1:42" ht="27" customHeight="1" x14ac:dyDescent="0.25">
      <c r="A226" s="108">
        <v>188</v>
      </c>
      <c r="B226" s="8" t="s">
        <v>186</v>
      </c>
      <c r="C226" s="21" t="s">
        <v>132</v>
      </c>
      <c r="D226" s="22" t="s">
        <v>279</v>
      </c>
      <c r="E226" s="21" t="s">
        <v>460</v>
      </c>
      <c r="F226" s="35">
        <v>44632</v>
      </c>
      <c r="G226" s="35">
        <v>44696</v>
      </c>
      <c r="H226" s="21" t="s">
        <v>779</v>
      </c>
      <c r="I226" s="22" t="s">
        <v>460</v>
      </c>
      <c r="J226" s="35">
        <v>44632</v>
      </c>
      <c r="K226" s="35">
        <v>44696</v>
      </c>
      <c r="L226" s="10"/>
      <c r="M226" s="10">
        <v>3400</v>
      </c>
      <c r="N226" s="10">
        <f t="shared" si="35"/>
        <v>0</v>
      </c>
      <c r="O226" s="10"/>
      <c r="P226" s="10">
        <v>2900</v>
      </c>
      <c r="Q226" s="10">
        <f t="shared" si="36"/>
        <v>0</v>
      </c>
      <c r="R226" s="10"/>
      <c r="S226" s="10">
        <v>2800</v>
      </c>
      <c r="T226" s="10">
        <f t="shared" si="37"/>
        <v>0</v>
      </c>
      <c r="U226" s="10">
        <v>20</v>
      </c>
      <c r="V226" s="10">
        <v>150</v>
      </c>
      <c r="W226" s="10">
        <f t="shared" si="29"/>
        <v>3000</v>
      </c>
      <c r="X226" s="10">
        <v>20</v>
      </c>
      <c r="Y226" s="10">
        <v>150</v>
      </c>
      <c r="Z226" s="10">
        <f t="shared" si="30"/>
        <v>3000</v>
      </c>
      <c r="AA226" s="10">
        <v>20</v>
      </c>
      <c r="AB226" s="10">
        <v>150</v>
      </c>
      <c r="AC226" s="10">
        <f t="shared" si="31"/>
        <v>3000</v>
      </c>
      <c r="AD226" s="11"/>
      <c r="AE226" s="26">
        <v>7</v>
      </c>
      <c r="AF226" s="7">
        <f t="shared" si="39"/>
        <v>0</v>
      </c>
      <c r="AG226" s="152">
        <v>1</v>
      </c>
      <c r="AH226" s="145">
        <f t="shared" si="32"/>
        <v>60</v>
      </c>
      <c r="AI226" s="139">
        <f t="shared" si="34"/>
        <v>9000</v>
      </c>
      <c r="AJ226" s="118">
        <f t="shared" si="33"/>
        <v>9000</v>
      </c>
      <c r="AM226" t="b">
        <f>D226='15.02.2022 Смета'!D229</f>
        <v>1</v>
      </c>
      <c r="AN226" t="b">
        <f>F226='15.02.2022 Смета'!E229</f>
        <v>1</v>
      </c>
      <c r="AO226" t="b">
        <f>G226='15.02.2022 Смета'!F229</f>
        <v>1</v>
      </c>
      <c r="AP226" t="b">
        <f>H226='15.02.2022 Смета'!G229</f>
        <v>0</v>
      </c>
    </row>
    <row r="227" spans="1:42" ht="27" customHeight="1" x14ac:dyDescent="0.25">
      <c r="A227" s="108">
        <v>189</v>
      </c>
      <c r="B227" s="8" t="s">
        <v>186</v>
      </c>
      <c r="C227" s="21" t="s">
        <v>132</v>
      </c>
      <c r="D227" s="22" t="s">
        <v>280</v>
      </c>
      <c r="E227" s="21" t="s">
        <v>1088</v>
      </c>
      <c r="F227" s="35">
        <v>44632</v>
      </c>
      <c r="G227" s="35">
        <v>44700</v>
      </c>
      <c r="H227" s="21" t="s">
        <v>779</v>
      </c>
      <c r="I227" s="22" t="s">
        <v>398</v>
      </c>
      <c r="J227" s="35">
        <v>44632</v>
      </c>
      <c r="K227" s="35">
        <v>44700</v>
      </c>
      <c r="L227" s="10"/>
      <c r="M227" s="10">
        <v>3400</v>
      </c>
      <c r="N227" s="10">
        <f t="shared" si="35"/>
        <v>0</v>
      </c>
      <c r="O227" s="10"/>
      <c r="P227" s="10">
        <v>2900</v>
      </c>
      <c r="Q227" s="10">
        <f t="shared" si="36"/>
        <v>0</v>
      </c>
      <c r="R227" s="10"/>
      <c r="S227" s="10">
        <v>2800</v>
      </c>
      <c r="T227" s="10">
        <f t="shared" si="37"/>
        <v>0</v>
      </c>
      <c r="U227" s="10">
        <v>20</v>
      </c>
      <c r="V227" s="10">
        <v>150</v>
      </c>
      <c r="W227" s="10">
        <f t="shared" si="29"/>
        <v>3000</v>
      </c>
      <c r="X227" s="10">
        <v>20</v>
      </c>
      <c r="Y227" s="10">
        <v>150</v>
      </c>
      <c r="Z227" s="10">
        <f t="shared" si="30"/>
        <v>3000</v>
      </c>
      <c r="AA227" s="10">
        <v>20</v>
      </c>
      <c r="AB227" s="10">
        <v>150</v>
      </c>
      <c r="AC227" s="10">
        <f t="shared" si="31"/>
        <v>3000</v>
      </c>
      <c r="AD227" s="11"/>
      <c r="AE227" s="26">
        <v>7</v>
      </c>
      <c r="AF227" s="7">
        <f t="shared" si="39"/>
        <v>0</v>
      </c>
      <c r="AG227" s="152">
        <v>1</v>
      </c>
      <c r="AH227" s="145">
        <f t="shared" si="32"/>
        <v>60</v>
      </c>
      <c r="AI227" s="139">
        <f t="shared" si="34"/>
        <v>9000</v>
      </c>
      <c r="AJ227" s="118">
        <f t="shared" si="33"/>
        <v>9000</v>
      </c>
      <c r="AM227" t="b">
        <f>D227='15.02.2022 Смета'!D230</f>
        <v>1</v>
      </c>
      <c r="AN227" t="b">
        <f>F227='15.02.2022 Смета'!E230</f>
        <v>1</v>
      </c>
      <c r="AO227" t="b">
        <f>G227='15.02.2022 Смета'!F230</f>
        <v>1</v>
      </c>
      <c r="AP227" t="b">
        <f>H227='15.02.2022 Смета'!G230</f>
        <v>1</v>
      </c>
    </row>
    <row r="228" spans="1:42" ht="26.25" x14ac:dyDescent="0.25">
      <c r="A228" s="108">
        <v>190</v>
      </c>
      <c r="B228" s="8" t="s">
        <v>186</v>
      </c>
      <c r="C228" s="21" t="s">
        <v>132</v>
      </c>
      <c r="D228" s="22" t="s">
        <v>76</v>
      </c>
      <c r="E228" s="21" t="s">
        <v>1089</v>
      </c>
      <c r="F228" s="35">
        <v>44647</v>
      </c>
      <c r="G228" s="35">
        <v>44714</v>
      </c>
      <c r="H228" s="21" t="s">
        <v>399</v>
      </c>
      <c r="I228" s="22" t="s">
        <v>400</v>
      </c>
      <c r="J228" s="35">
        <v>44647</v>
      </c>
      <c r="K228" s="35">
        <v>44714</v>
      </c>
      <c r="L228" s="10"/>
      <c r="M228" s="10">
        <v>3400</v>
      </c>
      <c r="N228" s="10">
        <f t="shared" si="35"/>
        <v>0</v>
      </c>
      <c r="O228" s="10"/>
      <c r="P228" s="10">
        <v>2900</v>
      </c>
      <c r="Q228" s="10">
        <f t="shared" si="36"/>
        <v>0</v>
      </c>
      <c r="R228" s="10"/>
      <c r="S228" s="10">
        <v>2800</v>
      </c>
      <c r="T228" s="10">
        <f t="shared" si="37"/>
        <v>0</v>
      </c>
      <c r="U228" s="10">
        <v>19</v>
      </c>
      <c r="V228" s="10">
        <v>150</v>
      </c>
      <c r="W228" s="10">
        <f t="shared" si="29"/>
        <v>2850</v>
      </c>
      <c r="X228" s="10">
        <v>19</v>
      </c>
      <c r="Y228" s="10">
        <v>150</v>
      </c>
      <c r="Z228" s="10">
        <f t="shared" si="30"/>
        <v>2850</v>
      </c>
      <c r="AA228" s="10">
        <v>19</v>
      </c>
      <c r="AB228" s="10">
        <v>150</v>
      </c>
      <c r="AC228" s="10">
        <f t="shared" si="31"/>
        <v>2850</v>
      </c>
      <c r="AD228" s="11"/>
      <c r="AE228" s="26">
        <v>7</v>
      </c>
      <c r="AF228" s="7">
        <f t="shared" si="39"/>
        <v>0</v>
      </c>
      <c r="AG228" s="152">
        <v>1</v>
      </c>
      <c r="AH228" s="145">
        <f t="shared" si="32"/>
        <v>57</v>
      </c>
      <c r="AI228" s="139">
        <f t="shared" si="34"/>
        <v>8550</v>
      </c>
      <c r="AJ228" s="118">
        <f t="shared" si="33"/>
        <v>8550</v>
      </c>
      <c r="AM228" t="b">
        <f>D228='15.02.2022 Смета'!D231</f>
        <v>1</v>
      </c>
      <c r="AN228" t="b">
        <f>F228='15.02.2022 Смета'!E231</f>
        <v>1</v>
      </c>
      <c r="AO228" t="b">
        <f>G228='15.02.2022 Смета'!F231</f>
        <v>1</v>
      </c>
      <c r="AP228" t="b">
        <f>H228='15.02.2022 Смета'!G231</f>
        <v>1</v>
      </c>
    </row>
    <row r="229" spans="1:42" ht="16.149999999999999" customHeight="1" x14ac:dyDescent="0.25">
      <c r="A229" s="108">
        <v>191</v>
      </c>
      <c r="B229" s="8" t="s">
        <v>186</v>
      </c>
      <c r="C229" s="21" t="s">
        <v>132</v>
      </c>
      <c r="D229" s="22" t="s">
        <v>281</v>
      </c>
      <c r="E229" s="21" t="s">
        <v>328</v>
      </c>
      <c r="F229" s="35">
        <v>44714</v>
      </c>
      <c r="G229" s="35">
        <v>44718</v>
      </c>
      <c r="H229" s="21" t="s">
        <v>321</v>
      </c>
      <c r="I229" s="38" t="s">
        <v>328</v>
      </c>
      <c r="J229" s="35">
        <v>44714</v>
      </c>
      <c r="K229" s="35">
        <v>44718</v>
      </c>
      <c r="L229" s="10">
        <v>1</v>
      </c>
      <c r="M229" s="10">
        <v>3400</v>
      </c>
      <c r="N229" s="10">
        <f t="shared" si="35"/>
        <v>3400</v>
      </c>
      <c r="O229" s="10">
        <v>1</v>
      </c>
      <c r="P229" s="10">
        <v>2900</v>
      </c>
      <c r="Q229" s="10">
        <f t="shared" si="36"/>
        <v>2900</v>
      </c>
      <c r="R229" s="10">
        <v>1</v>
      </c>
      <c r="S229" s="10">
        <v>2800</v>
      </c>
      <c r="T229" s="10">
        <f t="shared" si="37"/>
        <v>2800</v>
      </c>
      <c r="U229" s="10">
        <v>20</v>
      </c>
      <c r="V229" s="10">
        <v>150</v>
      </c>
      <c r="W229" s="10">
        <f t="shared" si="29"/>
        <v>3000</v>
      </c>
      <c r="X229" s="10">
        <v>20</v>
      </c>
      <c r="Y229" s="10">
        <v>150</v>
      </c>
      <c r="Z229" s="10">
        <f t="shared" si="30"/>
        <v>3000</v>
      </c>
      <c r="AA229" s="10">
        <v>20</v>
      </c>
      <c r="AB229" s="10">
        <v>150</v>
      </c>
      <c r="AC229" s="10">
        <f t="shared" si="31"/>
        <v>3000</v>
      </c>
      <c r="AD229" s="11"/>
      <c r="AE229" s="26">
        <v>7</v>
      </c>
      <c r="AF229" s="7">
        <f t="shared" si="39"/>
        <v>0</v>
      </c>
      <c r="AG229" s="152">
        <v>1</v>
      </c>
      <c r="AH229" s="145">
        <f t="shared" si="32"/>
        <v>63</v>
      </c>
      <c r="AI229" s="139">
        <f t="shared" si="34"/>
        <v>18100</v>
      </c>
      <c r="AJ229" s="118">
        <f t="shared" si="33"/>
        <v>18100</v>
      </c>
      <c r="AM229" t="b">
        <f>D229='15.02.2022 Смета'!D232</f>
        <v>1</v>
      </c>
      <c r="AN229" t="b">
        <f>F229='15.02.2022 Смета'!E232</f>
        <v>1</v>
      </c>
      <c r="AO229" t="b">
        <f>G229='15.02.2022 Смета'!F232</f>
        <v>1</v>
      </c>
      <c r="AP229" t="b">
        <f>H229='15.02.2022 Смета'!G232</f>
        <v>1</v>
      </c>
    </row>
    <row r="230" spans="1:42" ht="16.149999999999999" customHeight="1" x14ac:dyDescent="0.25">
      <c r="A230" s="108">
        <v>192</v>
      </c>
      <c r="B230" s="8" t="s">
        <v>206</v>
      </c>
      <c r="C230" s="21" t="s">
        <v>132</v>
      </c>
      <c r="D230" s="22" t="s">
        <v>78</v>
      </c>
      <c r="E230" s="21" t="s">
        <v>330</v>
      </c>
      <c r="F230" s="35">
        <v>44715</v>
      </c>
      <c r="G230" s="35">
        <v>44718</v>
      </c>
      <c r="H230" s="21" t="s">
        <v>331</v>
      </c>
      <c r="I230" s="22" t="s">
        <v>330</v>
      </c>
      <c r="J230" s="35">
        <v>44715</v>
      </c>
      <c r="K230" s="35">
        <v>44718</v>
      </c>
      <c r="L230" s="10">
        <v>1</v>
      </c>
      <c r="M230" s="10">
        <v>3400</v>
      </c>
      <c r="N230" s="10">
        <f t="shared" si="35"/>
        <v>3400</v>
      </c>
      <c r="O230" s="10">
        <v>1</v>
      </c>
      <c r="P230" s="10">
        <v>2900</v>
      </c>
      <c r="Q230" s="10">
        <f t="shared" si="36"/>
        <v>2900</v>
      </c>
      <c r="R230" s="10">
        <v>1</v>
      </c>
      <c r="S230" s="10">
        <v>2800</v>
      </c>
      <c r="T230" s="10">
        <f t="shared" si="37"/>
        <v>2800</v>
      </c>
      <c r="U230" s="10">
        <v>13</v>
      </c>
      <c r="V230" s="10">
        <v>150</v>
      </c>
      <c r="W230" s="10">
        <f t="shared" ref="W230:W310" si="40">U230*V230</f>
        <v>1950</v>
      </c>
      <c r="X230" s="10">
        <v>13</v>
      </c>
      <c r="Y230" s="10">
        <v>150</v>
      </c>
      <c r="Z230" s="10">
        <f t="shared" ref="Z230:Z310" si="41">X230*Y230</f>
        <v>1950</v>
      </c>
      <c r="AA230" s="10">
        <v>13</v>
      </c>
      <c r="AB230" s="10">
        <v>150</v>
      </c>
      <c r="AC230" s="10">
        <f t="shared" ref="AC230:AC310" si="42">AA230*AB230</f>
        <v>1950</v>
      </c>
      <c r="AD230" s="11">
        <v>42</v>
      </c>
      <c r="AE230" s="26">
        <v>7</v>
      </c>
      <c r="AF230" s="7">
        <f t="shared" si="39"/>
        <v>294</v>
      </c>
      <c r="AG230" s="152">
        <v>1</v>
      </c>
      <c r="AH230" s="145">
        <f t="shared" si="32"/>
        <v>84</v>
      </c>
      <c r="AI230" s="139">
        <f t="shared" si="34"/>
        <v>15244</v>
      </c>
      <c r="AJ230" s="118">
        <f t="shared" si="33"/>
        <v>15244</v>
      </c>
      <c r="AM230" t="b">
        <f>D230='15.02.2022 Смета'!D233</f>
        <v>1</v>
      </c>
      <c r="AN230" t="b">
        <f>F230='15.02.2022 Смета'!E233</f>
        <v>1</v>
      </c>
      <c r="AO230" t="b">
        <f>G230='15.02.2022 Смета'!F233</f>
        <v>1</v>
      </c>
      <c r="AP230" t="b">
        <f>H230='15.02.2022 Смета'!G233</f>
        <v>1</v>
      </c>
    </row>
    <row r="231" spans="1:42" ht="16.149999999999999" customHeight="1" x14ac:dyDescent="0.25">
      <c r="A231" s="108">
        <v>193</v>
      </c>
      <c r="B231" s="8" t="s">
        <v>206</v>
      </c>
      <c r="C231" s="21" t="s">
        <v>132</v>
      </c>
      <c r="D231" s="22" t="s">
        <v>79</v>
      </c>
      <c r="E231" s="21" t="s">
        <v>329</v>
      </c>
      <c r="F231" s="35">
        <v>44733</v>
      </c>
      <c r="G231" s="35">
        <v>44736</v>
      </c>
      <c r="H231" s="21" t="s">
        <v>331</v>
      </c>
      <c r="I231" s="22" t="s">
        <v>329</v>
      </c>
      <c r="J231" s="35">
        <v>44733</v>
      </c>
      <c r="K231" s="35">
        <v>44736</v>
      </c>
      <c r="L231" s="10">
        <v>1</v>
      </c>
      <c r="M231" s="10">
        <v>3400</v>
      </c>
      <c r="N231" s="10">
        <f t="shared" si="35"/>
        <v>3400</v>
      </c>
      <c r="O231" s="10">
        <v>1</v>
      </c>
      <c r="P231" s="10">
        <v>2900</v>
      </c>
      <c r="Q231" s="10">
        <f t="shared" si="36"/>
        <v>2900</v>
      </c>
      <c r="R231" s="10">
        <v>1</v>
      </c>
      <c r="S231" s="10">
        <v>2800</v>
      </c>
      <c r="T231" s="10">
        <f t="shared" si="37"/>
        <v>2800</v>
      </c>
      <c r="U231" s="10">
        <v>13</v>
      </c>
      <c r="V231" s="10">
        <v>150</v>
      </c>
      <c r="W231" s="10">
        <f t="shared" si="40"/>
        <v>1950</v>
      </c>
      <c r="X231" s="10">
        <v>13</v>
      </c>
      <c r="Y231" s="10">
        <v>150</v>
      </c>
      <c r="Z231" s="10">
        <f t="shared" si="41"/>
        <v>1950</v>
      </c>
      <c r="AA231" s="10">
        <v>13</v>
      </c>
      <c r="AB231" s="10">
        <v>150</v>
      </c>
      <c r="AC231" s="10">
        <f t="shared" si="42"/>
        <v>1950</v>
      </c>
      <c r="AD231" s="11">
        <v>42</v>
      </c>
      <c r="AE231" s="26">
        <v>7</v>
      </c>
      <c r="AF231" s="7">
        <f t="shared" si="39"/>
        <v>294</v>
      </c>
      <c r="AG231" s="152">
        <v>1</v>
      </c>
      <c r="AH231" s="145">
        <f t="shared" si="32"/>
        <v>84</v>
      </c>
      <c r="AI231" s="139">
        <f t="shared" si="34"/>
        <v>15244</v>
      </c>
      <c r="AJ231" s="118">
        <f t="shared" si="33"/>
        <v>15244</v>
      </c>
      <c r="AM231" t="b">
        <f>D231='15.02.2022 Смета'!D234</f>
        <v>1</v>
      </c>
      <c r="AN231" t="b">
        <f>F231='15.02.2022 Смета'!E234</f>
        <v>1</v>
      </c>
      <c r="AO231" t="b">
        <f>G231='15.02.2022 Смета'!F234</f>
        <v>1</v>
      </c>
      <c r="AP231" t="b">
        <f>H231='15.02.2022 Смета'!G234</f>
        <v>1</v>
      </c>
    </row>
    <row r="232" spans="1:42" ht="16.149999999999999" customHeight="1" x14ac:dyDescent="0.25">
      <c r="A232" s="108">
        <v>194</v>
      </c>
      <c r="B232" s="8" t="s">
        <v>206</v>
      </c>
      <c r="C232" s="21" t="s">
        <v>132</v>
      </c>
      <c r="D232" s="22" t="s">
        <v>282</v>
      </c>
      <c r="E232" s="21" t="s">
        <v>329</v>
      </c>
      <c r="F232" s="35">
        <v>44754</v>
      </c>
      <c r="G232" s="35">
        <v>44757</v>
      </c>
      <c r="H232" s="21" t="s">
        <v>331</v>
      </c>
      <c r="I232" s="22" t="s">
        <v>329</v>
      </c>
      <c r="J232" s="35">
        <v>44754</v>
      </c>
      <c r="K232" s="35">
        <v>44757</v>
      </c>
      <c r="L232" s="10">
        <v>1</v>
      </c>
      <c r="M232" s="10">
        <v>3400</v>
      </c>
      <c r="N232" s="10">
        <f t="shared" si="35"/>
        <v>3400</v>
      </c>
      <c r="O232" s="10">
        <v>1</v>
      </c>
      <c r="P232" s="10">
        <v>2900</v>
      </c>
      <c r="Q232" s="10">
        <f t="shared" si="36"/>
        <v>2900</v>
      </c>
      <c r="R232" s="10">
        <v>1</v>
      </c>
      <c r="S232" s="10">
        <v>2800</v>
      </c>
      <c r="T232" s="10">
        <f t="shared" si="37"/>
        <v>2800</v>
      </c>
      <c r="U232" s="10">
        <v>13</v>
      </c>
      <c r="V232" s="10">
        <v>150</v>
      </c>
      <c r="W232" s="10">
        <f t="shared" si="40"/>
        <v>1950</v>
      </c>
      <c r="X232" s="10">
        <v>13</v>
      </c>
      <c r="Y232" s="10">
        <v>150</v>
      </c>
      <c r="Z232" s="10">
        <f t="shared" si="41"/>
        <v>1950</v>
      </c>
      <c r="AA232" s="10">
        <v>13</v>
      </c>
      <c r="AB232" s="10">
        <v>150</v>
      </c>
      <c r="AC232" s="10">
        <f t="shared" si="42"/>
        <v>1950</v>
      </c>
      <c r="AD232" s="11">
        <v>42</v>
      </c>
      <c r="AE232" s="26">
        <v>7</v>
      </c>
      <c r="AF232" s="7">
        <f t="shared" si="39"/>
        <v>294</v>
      </c>
      <c r="AG232" s="152">
        <v>1</v>
      </c>
      <c r="AH232" s="145">
        <f t="shared" si="32"/>
        <v>84</v>
      </c>
      <c r="AI232" s="139">
        <f t="shared" si="34"/>
        <v>15244</v>
      </c>
      <c r="AJ232" s="118">
        <f t="shared" si="33"/>
        <v>15244</v>
      </c>
      <c r="AM232" t="b">
        <f>D232='15.02.2022 Смета'!D235</f>
        <v>1</v>
      </c>
      <c r="AN232" t="b">
        <f>F232='15.02.2022 Смета'!E235</f>
        <v>1</v>
      </c>
      <c r="AO232" t="b">
        <f>G232='15.02.2022 Смета'!F235</f>
        <v>1</v>
      </c>
      <c r="AP232" t="b">
        <f>H232='15.02.2022 Смета'!G235</f>
        <v>1</v>
      </c>
    </row>
    <row r="233" spans="1:42" ht="26.25" x14ac:dyDescent="0.25">
      <c r="A233" s="108">
        <v>195</v>
      </c>
      <c r="B233" s="8" t="s">
        <v>206</v>
      </c>
      <c r="C233" s="21" t="s">
        <v>132</v>
      </c>
      <c r="D233" s="22" t="s">
        <v>283</v>
      </c>
      <c r="E233" s="21" t="s">
        <v>330</v>
      </c>
      <c r="F233" s="35">
        <v>44801</v>
      </c>
      <c r="G233" s="35">
        <v>44892</v>
      </c>
      <c r="H233" s="21" t="s">
        <v>988</v>
      </c>
      <c r="I233" s="22" t="s">
        <v>330</v>
      </c>
      <c r="J233" s="35">
        <v>44801</v>
      </c>
      <c r="K233" s="35">
        <v>44892</v>
      </c>
      <c r="L233" s="10">
        <v>1</v>
      </c>
      <c r="M233" s="10">
        <v>3400</v>
      </c>
      <c r="N233" s="10">
        <f t="shared" si="35"/>
        <v>3400</v>
      </c>
      <c r="O233" s="10">
        <v>1</v>
      </c>
      <c r="P233" s="10">
        <v>2900</v>
      </c>
      <c r="Q233" s="10">
        <f t="shared" si="36"/>
        <v>2900</v>
      </c>
      <c r="R233" s="10">
        <v>1</v>
      </c>
      <c r="S233" s="10">
        <v>2800</v>
      </c>
      <c r="T233" s="10">
        <f t="shared" si="37"/>
        <v>2800</v>
      </c>
      <c r="U233" s="10">
        <v>18</v>
      </c>
      <c r="V233" s="10">
        <v>150</v>
      </c>
      <c r="W233" s="10">
        <f t="shared" si="40"/>
        <v>2700</v>
      </c>
      <c r="X233" s="10">
        <v>18</v>
      </c>
      <c r="Y233" s="10">
        <v>150</v>
      </c>
      <c r="Z233" s="10">
        <f t="shared" si="41"/>
        <v>2700</v>
      </c>
      <c r="AA233" s="10">
        <v>18</v>
      </c>
      <c r="AB233" s="10">
        <v>150</v>
      </c>
      <c r="AC233" s="10">
        <f t="shared" si="42"/>
        <v>2700</v>
      </c>
      <c r="AD233" s="11">
        <v>69</v>
      </c>
      <c r="AE233" s="26">
        <v>7</v>
      </c>
      <c r="AF233" s="7">
        <f t="shared" si="39"/>
        <v>483</v>
      </c>
      <c r="AG233" s="152">
        <v>1</v>
      </c>
      <c r="AH233" s="145">
        <f t="shared" ref="AH233:AH316" si="43">L233+O233+R233+U233+X233+AA233+AD233</f>
        <v>126</v>
      </c>
      <c r="AI233" s="139">
        <f t="shared" si="34"/>
        <v>17683</v>
      </c>
      <c r="AJ233" s="118">
        <f t="shared" ref="AJ233:AJ316" si="44">N233+Q233+T233+W233+Z233+AC233+AF233</f>
        <v>17683</v>
      </c>
      <c r="AM233" t="b">
        <f>D233='15.02.2022 Смета'!D236</f>
        <v>1</v>
      </c>
      <c r="AN233" t="b">
        <f>F233='15.02.2022 Смета'!E236</f>
        <v>1</v>
      </c>
      <c r="AO233" t="b">
        <f>G233='15.02.2022 Смета'!F236</f>
        <v>1</v>
      </c>
      <c r="AP233" t="b">
        <f>H233='15.02.2022 Смета'!G236</f>
        <v>0</v>
      </c>
    </row>
    <row r="234" spans="1:42" ht="26.25" x14ac:dyDescent="0.25">
      <c r="A234" s="108">
        <v>196</v>
      </c>
      <c r="B234" s="8" t="s">
        <v>206</v>
      </c>
      <c r="C234" s="21" t="s">
        <v>132</v>
      </c>
      <c r="D234" s="22" t="s">
        <v>77</v>
      </c>
      <c r="E234" s="21" t="s">
        <v>522</v>
      </c>
      <c r="F234" s="35">
        <v>44802</v>
      </c>
      <c r="G234" s="35">
        <v>44869</v>
      </c>
      <c r="H234" s="21" t="s">
        <v>399</v>
      </c>
      <c r="I234" s="22" t="s">
        <v>522</v>
      </c>
      <c r="J234" s="35">
        <v>44802</v>
      </c>
      <c r="K234" s="35">
        <v>44869</v>
      </c>
      <c r="L234" s="10">
        <v>1</v>
      </c>
      <c r="M234" s="10">
        <v>3400</v>
      </c>
      <c r="N234" s="10">
        <f t="shared" si="35"/>
        <v>3400</v>
      </c>
      <c r="O234" s="10">
        <v>1</v>
      </c>
      <c r="P234" s="10">
        <v>2900</v>
      </c>
      <c r="Q234" s="10">
        <f t="shared" si="36"/>
        <v>2900</v>
      </c>
      <c r="R234" s="10">
        <v>1</v>
      </c>
      <c r="S234" s="10">
        <v>2800</v>
      </c>
      <c r="T234" s="10">
        <f t="shared" si="37"/>
        <v>2800</v>
      </c>
      <c r="U234" s="10">
        <v>18</v>
      </c>
      <c r="V234" s="10">
        <v>150</v>
      </c>
      <c r="W234" s="10">
        <f t="shared" si="40"/>
        <v>2700</v>
      </c>
      <c r="X234" s="10">
        <v>18</v>
      </c>
      <c r="Y234" s="10">
        <v>150</v>
      </c>
      <c r="Z234" s="10">
        <f t="shared" si="41"/>
        <v>2700</v>
      </c>
      <c r="AA234" s="10">
        <v>18</v>
      </c>
      <c r="AB234" s="10">
        <v>150</v>
      </c>
      <c r="AC234" s="10">
        <f t="shared" si="42"/>
        <v>2700</v>
      </c>
      <c r="AD234" s="11">
        <v>69</v>
      </c>
      <c r="AE234" s="26">
        <v>7</v>
      </c>
      <c r="AF234" s="7">
        <f t="shared" si="39"/>
        <v>483</v>
      </c>
      <c r="AG234" s="152">
        <v>1</v>
      </c>
      <c r="AH234" s="145">
        <f t="shared" si="43"/>
        <v>126</v>
      </c>
      <c r="AI234" s="139">
        <f t="shared" si="34"/>
        <v>17683</v>
      </c>
      <c r="AJ234" s="118">
        <f t="shared" si="44"/>
        <v>17683</v>
      </c>
      <c r="AM234" t="b">
        <f>D234='15.02.2022 Смета'!D237</f>
        <v>1</v>
      </c>
      <c r="AN234" t="b">
        <f>F234='15.02.2022 Смета'!E237</f>
        <v>1</v>
      </c>
      <c r="AO234" t="b">
        <f>G234='15.02.2022 Смета'!F237</f>
        <v>1</v>
      </c>
      <c r="AP234" t="b">
        <f>H234='15.02.2022 Смета'!G237</f>
        <v>1</v>
      </c>
    </row>
    <row r="235" spans="1:42" ht="26.25" x14ac:dyDescent="0.25">
      <c r="A235" s="108">
        <v>197</v>
      </c>
      <c r="B235" s="8" t="s">
        <v>206</v>
      </c>
      <c r="C235" s="21" t="s">
        <v>132</v>
      </c>
      <c r="D235" s="22" t="s">
        <v>284</v>
      </c>
      <c r="E235" s="21" t="s">
        <v>1064</v>
      </c>
      <c r="F235" s="35">
        <v>44815</v>
      </c>
      <c r="G235" s="35">
        <v>44829</v>
      </c>
      <c r="H235" s="21" t="s">
        <v>989</v>
      </c>
      <c r="I235" s="22" t="s">
        <v>402</v>
      </c>
      <c r="J235" s="35">
        <v>44815</v>
      </c>
      <c r="K235" s="35">
        <v>44829</v>
      </c>
      <c r="L235" s="10">
        <v>1</v>
      </c>
      <c r="M235" s="10">
        <v>3400</v>
      </c>
      <c r="N235" s="10">
        <f t="shared" si="35"/>
        <v>3400</v>
      </c>
      <c r="O235" s="10">
        <v>1</v>
      </c>
      <c r="P235" s="10">
        <v>2900</v>
      </c>
      <c r="Q235" s="10">
        <f t="shared" si="36"/>
        <v>2900</v>
      </c>
      <c r="R235" s="10">
        <v>1</v>
      </c>
      <c r="S235" s="10">
        <v>2800</v>
      </c>
      <c r="T235" s="10">
        <f t="shared" si="37"/>
        <v>2800</v>
      </c>
      <c r="U235" s="10">
        <v>18</v>
      </c>
      <c r="V235" s="10">
        <v>150</v>
      </c>
      <c r="W235" s="10">
        <f t="shared" si="40"/>
        <v>2700</v>
      </c>
      <c r="X235" s="10">
        <v>18</v>
      </c>
      <c r="Y235" s="10">
        <v>150</v>
      </c>
      <c r="Z235" s="10">
        <f t="shared" si="41"/>
        <v>2700</v>
      </c>
      <c r="AA235" s="10">
        <v>18</v>
      </c>
      <c r="AB235" s="10">
        <v>150</v>
      </c>
      <c r="AC235" s="10">
        <f t="shared" si="42"/>
        <v>2700</v>
      </c>
      <c r="AD235" s="11">
        <v>69</v>
      </c>
      <c r="AE235" s="26">
        <v>7</v>
      </c>
      <c r="AF235" s="7">
        <f t="shared" si="39"/>
        <v>483</v>
      </c>
      <c r="AG235" s="152">
        <v>1</v>
      </c>
      <c r="AH235" s="139">
        <f>L235+O235+R235+U235+X235+AA235+AD235</f>
        <v>126</v>
      </c>
      <c r="AI235" s="139">
        <f t="shared" si="34"/>
        <v>17683</v>
      </c>
      <c r="AJ235" s="109">
        <f>N235+Q235+T235+W235+Z235+AC235+AF235</f>
        <v>17683</v>
      </c>
      <c r="AM235" t="b">
        <f>D235='15.02.2022 Смета'!D238</f>
        <v>1</v>
      </c>
      <c r="AN235" t="b">
        <f>F235='15.02.2022 Смета'!E238</f>
        <v>1</v>
      </c>
      <c r="AO235" t="b">
        <f>G235='15.02.2022 Смета'!F238</f>
        <v>1</v>
      </c>
      <c r="AP235" t="b">
        <f>H235='15.02.2022 Смета'!G238</f>
        <v>0</v>
      </c>
    </row>
    <row r="236" spans="1:42" ht="27.6" customHeight="1" x14ac:dyDescent="0.25">
      <c r="A236" s="108">
        <v>198</v>
      </c>
      <c r="B236" s="20"/>
      <c r="C236" s="21" t="s">
        <v>132</v>
      </c>
      <c r="D236" s="22" t="s">
        <v>549</v>
      </c>
      <c r="E236" s="21" t="s">
        <v>43</v>
      </c>
      <c r="F236" s="21" t="s">
        <v>43</v>
      </c>
      <c r="G236" s="21" t="s">
        <v>43</v>
      </c>
      <c r="H236" s="21" t="s">
        <v>43</v>
      </c>
      <c r="I236" s="41" t="s">
        <v>43</v>
      </c>
      <c r="J236" s="21" t="s">
        <v>43</v>
      </c>
      <c r="K236" s="21" t="s">
        <v>43</v>
      </c>
      <c r="L236" s="28">
        <v>2</v>
      </c>
      <c r="M236" s="10">
        <v>3400</v>
      </c>
      <c r="N236" s="28">
        <f t="shared" si="35"/>
        <v>6800</v>
      </c>
      <c r="O236" s="28">
        <v>2</v>
      </c>
      <c r="P236" s="10">
        <v>2900</v>
      </c>
      <c r="Q236" s="28">
        <f t="shared" si="36"/>
        <v>5800</v>
      </c>
      <c r="R236" s="28">
        <v>2</v>
      </c>
      <c r="S236" s="10">
        <v>2800</v>
      </c>
      <c r="T236" s="28">
        <f t="shared" si="37"/>
        <v>5600</v>
      </c>
      <c r="U236" s="10">
        <v>32</v>
      </c>
      <c r="V236" s="10">
        <v>150</v>
      </c>
      <c r="W236" s="10">
        <f t="shared" si="40"/>
        <v>4800</v>
      </c>
      <c r="X236" s="10">
        <v>32</v>
      </c>
      <c r="Y236" s="10">
        <v>150</v>
      </c>
      <c r="Z236" s="10">
        <f t="shared" si="41"/>
        <v>4800</v>
      </c>
      <c r="AA236" s="10">
        <v>32</v>
      </c>
      <c r="AB236" s="10">
        <v>150</v>
      </c>
      <c r="AC236" s="10">
        <f t="shared" si="42"/>
        <v>4800</v>
      </c>
      <c r="AD236" s="11">
        <v>63</v>
      </c>
      <c r="AE236" s="26">
        <v>7</v>
      </c>
      <c r="AF236" s="7">
        <f t="shared" si="39"/>
        <v>441</v>
      </c>
      <c r="AG236" s="152">
        <v>1</v>
      </c>
      <c r="AH236" s="139">
        <f t="shared" si="43"/>
        <v>165</v>
      </c>
      <c r="AI236" s="139">
        <f t="shared" si="34"/>
        <v>33041</v>
      </c>
      <c r="AJ236" s="109">
        <f t="shared" si="44"/>
        <v>33041</v>
      </c>
      <c r="AM236" t="b">
        <f>D236='15.02.2022 Смета'!D239</f>
        <v>1</v>
      </c>
      <c r="AN236" t="b">
        <f>F236='15.02.2022 Смета'!E239</f>
        <v>1</v>
      </c>
      <c r="AO236" t="b">
        <f>G236='15.02.2022 Смета'!F239</f>
        <v>1</v>
      </c>
      <c r="AP236" t="b">
        <f>H236='15.02.2022 Смета'!G239</f>
        <v>1</v>
      </c>
    </row>
    <row r="237" spans="1:42" ht="14.65" customHeight="1" x14ac:dyDescent="0.25">
      <c r="A237" s="106"/>
      <c r="B237" s="96"/>
      <c r="C237" s="97"/>
      <c r="D237" s="179" t="s">
        <v>864</v>
      </c>
      <c r="E237" s="99"/>
      <c r="F237" s="99"/>
      <c r="G237" s="99"/>
      <c r="H237" s="99"/>
      <c r="I237" s="99"/>
      <c r="J237" s="99"/>
      <c r="K237" s="99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2"/>
      <c r="AE237" s="79"/>
      <c r="AF237" s="79"/>
      <c r="AG237" s="153"/>
      <c r="AH237" s="151"/>
      <c r="AI237" s="151"/>
      <c r="AJ237" s="164"/>
      <c r="AM237" t="b">
        <f>D237='15.02.2022 Смета'!D240</f>
        <v>1</v>
      </c>
      <c r="AN237" t="b">
        <f>F237='15.02.2022 Смета'!E240</f>
        <v>1</v>
      </c>
      <c r="AO237" t="b">
        <f>G237='15.02.2022 Смета'!F240</f>
        <v>1</v>
      </c>
      <c r="AP237" t="b">
        <f>H237='15.02.2022 Смета'!G240</f>
        <v>1</v>
      </c>
    </row>
    <row r="238" spans="1:42" ht="16.149999999999999" customHeight="1" x14ac:dyDescent="0.25">
      <c r="A238" s="108">
        <v>199</v>
      </c>
      <c r="B238" s="8" t="s">
        <v>189</v>
      </c>
      <c r="C238" s="21" t="s">
        <v>149</v>
      </c>
      <c r="D238" s="22" t="s">
        <v>271</v>
      </c>
      <c r="E238" s="21" t="s">
        <v>488</v>
      </c>
      <c r="F238" s="35">
        <v>44630</v>
      </c>
      <c r="G238" s="35">
        <v>44633</v>
      </c>
      <c r="H238" s="21" t="s">
        <v>336</v>
      </c>
      <c r="I238" s="22" t="s">
        <v>488</v>
      </c>
      <c r="J238" s="35">
        <v>44630</v>
      </c>
      <c r="K238" s="35">
        <v>44633</v>
      </c>
      <c r="L238" s="10"/>
      <c r="M238" s="10">
        <v>3400</v>
      </c>
      <c r="N238" s="10">
        <f t="shared" si="35"/>
        <v>0</v>
      </c>
      <c r="O238" s="10"/>
      <c r="P238" s="10">
        <v>2900</v>
      </c>
      <c r="Q238" s="10">
        <f t="shared" si="36"/>
        <v>0</v>
      </c>
      <c r="R238" s="10"/>
      <c r="S238" s="10">
        <v>2800</v>
      </c>
      <c r="T238" s="10">
        <f t="shared" si="37"/>
        <v>0</v>
      </c>
      <c r="U238" s="10">
        <v>15</v>
      </c>
      <c r="V238" s="10">
        <v>150</v>
      </c>
      <c r="W238" s="10">
        <f t="shared" si="40"/>
        <v>2250</v>
      </c>
      <c r="X238" s="10">
        <v>15</v>
      </c>
      <c r="Y238" s="10">
        <v>150</v>
      </c>
      <c r="Z238" s="10">
        <f t="shared" si="41"/>
        <v>2250</v>
      </c>
      <c r="AA238" s="10">
        <v>15</v>
      </c>
      <c r="AB238" s="10">
        <v>150</v>
      </c>
      <c r="AC238" s="10">
        <f t="shared" si="42"/>
        <v>2250</v>
      </c>
      <c r="AD238" s="11"/>
      <c r="AE238" s="26">
        <v>7</v>
      </c>
      <c r="AF238" s="7">
        <f t="shared" si="39"/>
        <v>0</v>
      </c>
      <c r="AG238" s="152">
        <v>1</v>
      </c>
      <c r="AH238" s="139">
        <f t="shared" si="43"/>
        <v>45</v>
      </c>
      <c r="AI238" s="139">
        <f t="shared" si="34"/>
        <v>6750</v>
      </c>
      <c r="AJ238" s="109">
        <f t="shared" si="44"/>
        <v>6750</v>
      </c>
      <c r="AM238" t="b">
        <f>D238='15.02.2022 Смета'!D241</f>
        <v>1</v>
      </c>
      <c r="AN238" t="b">
        <f>F238='15.02.2022 Смета'!E241</f>
        <v>1</v>
      </c>
      <c r="AO238" t="b">
        <f>G238='15.02.2022 Смета'!F241</f>
        <v>1</v>
      </c>
      <c r="AP238" t="b">
        <f>H238='15.02.2022 Смета'!G241</f>
        <v>1</v>
      </c>
    </row>
    <row r="239" spans="1:42" ht="16.149999999999999" customHeight="1" x14ac:dyDescent="0.25">
      <c r="A239" s="108">
        <v>200</v>
      </c>
      <c r="B239" s="8"/>
      <c r="C239" s="21" t="s">
        <v>149</v>
      </c>
      <c r="D239" s="22" t="s">
        <v>271</v>
      </c>
      <c r="E239" s="21" t="s">
        <v>489</v>
      </c>
      <c r="F239" s="35">
        <v>44624</v>
      </c>
      <c r="G239" s="35">
        <v>44626</v>
      </c>
      <c r="H239" s="21" t="s">
        <v>336</v>
      </c>
      <c r="I239" s="22" t="s">
        <v>489</v>
      </c>
      <c r="J239" s="35">
        <v>44624</v>
      </c>
      <c r="K239" s="35">
        <v>44626</v>
      </c>
      <c r="L239" s="10"/>
      <c r="M239" s="10">
        <v>3400</v>
      </c>
      <c r="N239" s="10">
        <f t="shared" si="35"/>
        <v>0</v>
      </c>
      <c r="O239" s="10"/>
      <c r="P239" s="10">
        <v>2900</v>
      </c>
      <c r="Q239" s="10">
        <f t="shared" si="36"/>
        <v>0</v>
      </c>
      <c r="R239" s="10"/>
      <c r="S239" s="10">
        <v>2800</v>
      </c>
      <c r="T239" s="10">
        <f t="shared" si="37"/>
        <v>0</v>
      </c>
      <c r="U239" s="10">
        <v>15</v>
      </c>
      <c r="V239" s="10">
        <v>150</v>
      </c>
      <c r="W239" s="10">
        <f t="shared" si="40"/>
        <v>2250</v>
      </c>
      <c r="X239" s="10">
        <v>15</v>
      </c>
      <c r="Y239" s="10">
        <v>150</v>
      </c>
      <c r="Z239" s="10">
        <f t="shared" si="41"/>
        <v>2250</v>
      </c>
      <c r="AA239" s="10">
        <v>15</v>
      </c>
      <c r="AB239" s="10">
        <v>150</v>
      </c>
      <c r="AC239" s="10">
        <f t="shared" si="42"/>
        <v>2250</v>
      </c>
      <c r="AD239" s="11"/>
      <c r="AE239" s="26">
        <v>7</v>
      </c>
      <c r="AF239" s="7">
        <f t="shared" si="39"/>
        <v>0</v>
      </c>
      <c r="AG239" s="152">
        <v>1</v>
      </c>
      <c r="AH239" s="139">
        <f t="shared" si="43"/>
        <v>45</v>
      </c>
      <c r="AI239" s="139">
        <f t="shared" si="34"/>
        <v>6750</v>
      </c>
      <c r="AJ239" s="109">
        <f t="shared" si="44"/>
        <v>6750</v>
      </c>
      <c r="AM239" t="b">
        <f>D239='15.02.2022 Смета'!D242</f>
        <v>1</v>
      </c>
      <c r="AN239" t="b">
        <f>F239='15.02.2022 Смета'!E242</f>
        <v>1</v>
      </c>
      <c r="AO239" t="b">
        <f>G239='15.02.2022 Смета'!F242</f>
        <v>1</v>
      </c>
      <c r="AP239" t="b">
        <f>H239='15.02.2022 Смета'!G242</f>
        <v>1</v>
      </c>
    </row>
    <row r="240" spans="1:42" ht="16.149999999999999" customHeight="1" x14ac:dyDescent="0.25">
      <c r="A240" s="108">
        <v>201</v>
      </c>
      <c r="B240" s="8" t="s">
        <v>189</v>
      </c>
      <c r="C240" s="21" t="s">
        <v>149</v>
      </c>
      <c r="D240" s="22" t="s">
        <v>271</v>
      </c>
      <c r="E240" s="21" t="s">
        <v>514</v>
      </c>
      <c r="F240" s="35">
        <v>44679</v>
      </c>
      <c r="G240" s="35">
        <v>44682</v>
      </c>
      <c r="H240" s="21" t="s">
        <v>336</v>
      </c>
      <c r="I240" s="22" t="s">
        <v>514</v>
      </c>
      <c r="J240" s="35">
        <v>44679</v>
      </c>
      <c r="K240" s="35">
        <v>44682</v>
      </c>
      <c r="L240" s="10"/>
      <c r="M240" s="10">
        <v>3400</v>
      </c>
      <c r="N240" s="10">
        <f t="shared" si="35"/>
        <v>0</v>
      </c>
      <c r="O240" s="10"/>
      <c r="P240" s="10">
        <v>2900</v>
      </c>
      <c r="Q240" s="10">
        <f t="shared" si="36"/>
        <v>0</v>
      </c>
      <c r="R240" s="10"/>
      <c r="S240" s="10">
        <v>2800</v>
      </c>
      <c r="T240" s="10">
        <f t="shared" si="37"/>
        <v>0</v>
      </c>
      <c r="U240" s="10">
        <v>19</v>
      </c>
      <c r="V240" s="10">
        <v>150</v>
      </c>
      <c r="W240" s="10">
        <f t="shared" si="40"/>
        <v>2850</v>
      </c>
      <c r="X240" s="10">
        <v>19</v>
      </c>
      <c r="Y240" s="10">
        <v>150</v>
      </c>
      <c r="Z240" s="10">
        <f t="shared" si="41"/>
        <v>2850</v>
      </c>
      <c r="AA240" s="10">
        <v>19</v>
      </c>
      <c r="AB240" s="10">
        <v>150</v>
      </c>
      <c r="AC240" s="10">
        <f t="shared" si="42"/>
        <v>2850</v>
      </c>
      <c r="AD240" s="11">
        <v>60</v>
      </c>
      <c r="AE240" s="26">
        <v>7</v>
      </c>
      <c r="AF240" s="7">
        <f t="shared" si="39"/>
        <v>420</v>
      </c>
      <c r="AG240" s="152">
        <v>1</v>
      </c>
      <c r="AH240" s="145">
        <f t="shared" si="43"/>
        <v>117</v>
      </c>
      <c r="AI240" s="139">
        <f t="shared" si="34"/>
        <v>8970</v>
      </c>
      <c r="AJ240" s="118">
        <f t="shared" si="44"/>
        <v>8970</v>
      </c>
      <c r="AM240" t="b">
        <f>D240='15.02.2022 Смета'!D243</f>
        <v>1</v>
      </c>
      <c r="AN240" t="b">
        <f>F240='15.02.2022 Смета'!E243</f>
        <v>1</v>
      </c>
      <c r="AO240" t="b">
        <f>G240='15.02.2022 Смета'!F243</f>
        <v>1</v>
      </c>
      <c r="AP240" t="b">
        <f>H240='15.02.2022 Смета'!G243</f>
        <v>1</v>
      </c>
    </row>
    <row r="241" spans="1:42" ht="16.149999999999999" customHeight="1" x14ac:dyDescent="0.25">
      <c r="A241" s="108">
        <v>202</v>
      </c>
      <c r="B241" s="8" t="s">
        <v>189</v>
      </c>
      <c r="C241" s="21" t="s">
        <v>149</v>
      </c>
      <c r="D241" s="22" t="s">
        <v>174</v>
      </c>
      <c r="E241" s="21" t="s">
        <v>511</v>
      </c>
      <c r="F241" s="35">
        <v>44708</v>
      </c>
      <c r="G241" s="35">
        <v>44710</v>
      </c>
      <c r="H241" s="21" t="s">
        <v>336</v>
      </c>
      <c r="I241" s="22" t="s">
        <v>511</v>
      </c>
      <c r="J241" s="35">
        <v>44708</v>
      </c>
      <c r="K241" s="35">
        <v>44710</v>
      </c>
      <c r="L241" s="10"/>
      <c r="M241" s="10">
        <v>3400</v>
      </c>
      <c r="N241" s="10">
        <f t="shared" si="35"/>
        <v>0</v>
      </c>
      <c r="O241" s="10"/>
      <c r="P241" s="10">
        <v>2900</v>
      </c>
      <c r="Q241" s="10">
        <f t="shared" si="36"/>
        <v>0</v>
      </c>
      <c r="R241" s="10"/>
      <c r="S241" s="10">
        <v>2800</v>
      </c>
      <c r="T241" s="10">
        <f t="shared" si="37"/>
        <v>0</v>
      </c>
      <c r="U241" s="10">
        <v>19</v>
      </c>
      <c r="V241" s="10">
        <v>150</v>
      </c>
      <c r="W241" s="10">
        <f t="shared" si="40"/>
        <v>2850</v>
      </c>
      <c r="X241" s="10">
        <v>19</v>
      </c>
      <c r="Y241" s="10">
        <v>150</v>
      </c>
      <c r="Z241" s="10">
        <f t="shared" si="41"/>
        <v>2850</v>
      </c>
      <c r="AA241" s="10">
        <v>19</v>
      </c>
      <c r="AB241" s="10">
        <v>150</v>
      </c>
      <c r="AC241" s="10">
        <f t="shared" si="42"/>
        <v>2850</v>
      </c>
      <c r="AD241" s="11">
        <v>60</v>
      </c>
      <c r="AE241" s="26">
        <v>7</v>
      </c>
      <c r="AF241" s="7">
        <f t="shared" si="39"/>
        <v>420</v>
      </c>
      <c r="AG241" s="152">
        <v>1</v>
      </c>
      <c r="AH241" s="145">
        <f t="shared" si="43"/>
        <v>117</v>
      </c>
      <c r="AI241" s="139">
        <f t="shared" si="34"/>
        <v>8970</v>
      </c>
      <c r="AJ241" s="118">
        <f t="shared" si="44"/>
        <v>8970</v>
      </c>
      <c r="AM241" t="b">
        <f>D241='15.02.2022 Смета'!D244</f>
        <v>1</v>
      </c>
      <c r="AN241" t="b">
        <f>F241='15.02.2022 Смета'!E244</f>
        <v>1</v>
      </c>
      <c r="AO241" t="b">
        <f>G241='15.02.2022 Смета'!F244</f>
        <v>1</v>
      </c>
      <c r="AP241" t="b">
        <f>H241='15.02.2022 Смета'!G244</f>
        <v>1</v>
      </c>
    </row>
    <row r="242" spans="1:42" ht="16.149999999999999" customHeight="1" x14ac:dyDescent="0.25">
      <c r="A242" s="108">
        <v>203</v>
      </c>
      <c r="B242" s="8" t="s">
        <v>189</v>
      </c>
      <c r="C242" s="21" t="s">
        <v>149</v>
      </c>
      <c r="D242" s="22" t="s">
        <v>174</v>
      </c>
      <c r="E242" s="21" t="s">
        <v>510</v>
      </c>
      <c r="F242" s="35">
        <v>44711</v>
      </c>
      <c r="G242" s="35">
        <v>44714</v>
      </c>
      <c r="H242" s="21" t="s">
        <v>336</v>
      </c>
      <c r="I242" s="22" t="s">
        <v>510</v>
      </c>
      <c r="J242" s="35">
        <v>44711</v>
      </c>
      <c r="K242" s="35">
        <v>44714</v>
      </c>
      <c r="L242" s="10">
        <v>1</v>
      </c>
      <c r="M242" s="10">
        <v>3400</v>
      </c>
      <c r="N242" s="10">
        <f t="shared" si="35"/>
        <v>3400</v>
      </c>
      <c r="O242" s="10">
        <v>1</v>
      </c>
      <c r="P242" s="10">
        <v>2900</v>
      </c>
      <c r="Q242" s="10">
        <f t="shared" si="36"/>
        <v>2900</v>
      </c>
      <c r="R242" s="10">
        <v>1</v>
      </c>
      <c r="S242" s="10">
        <v>2800</v>
      </c>
      <c r="T242" s="10">
        <f t="shared" si="37"/>
        <v>2800</v>
      </c>
      <c r="U242" s="10">
        <v>19</v>
      </c>
      <c r="V242" s="10">
        <v>150</v>
      </c>
      <c r="W242" s="10">
        <f t="shared" si="40"/>
        <v>2850</v>
      </c>
      <c r="X242" s="10">
        <v>19</v>
      </c>
      <c r="Y242" s="10">
        <v>150</v>
      </c>
      <c r="Z242" s="10">
        <f t="shared" si="41"/>
        <v>2850</v>
      </c>
      <c r="AA242" s="10">
        <v>19</v>
      </c>
      <c r="AB242" s="10">
        <v>150</v>
      </c>
      <c r="AC242" s="10">
        <f t="shared" si="42"/>
        <v>2850</v>
      </c>
      <c r="AD242" s="11">
        <v>60</v>
      </c>
      <c r="AE242" s="26">
        <v>7</v>
      </c>
      <c r="AF242" s="7">
        <f t="shared" si="39"/>
        <v>420</v>
      </c>
      <c r="AG242" s="152">
        <v>1</v>
      </c>
      <c r="AH242" s="145">
        <f t="shared" si="43"/>
        <v>120</v>
      </c>
      <c r="AI242" s="139">
        <f t="shared" si="34"/>
        <v>18070</v>
      </c>
      <c r="AJ242" s="118">
        <f t="shared" si="44"/>
        <v>18070</v>
      </c>
      <c r="AM242" t="b">
        <f>D242='15.02.2022 Смета'!D245</f>
        <v>1</v>
      </c>
      <c r="AN242" t="b">
        <f>F242='15.02.2022 Смета'!E245</f>
        <v>1</v>
      </c>
      <c r="AO242" t="b">
        <f>G242='15.02.2022 Смета'!F245</f>
        <v>1</v>
      </c>
      <c r="AP242" t="b">
        <f>H242='15.02.2022 Смета'!G245</f>
        <v>1</v>
      </c>
    </row>
    <row r="243" spans="1:42" ht="16.149999999999999" customHeight="1" x14ac:dyDescent="0.25">
      <c r="A243" s="108">
        <v>204</v>
      </c>
      <c r="B243" s="8" t="s">
        <v>189</v>
      </c>
      <c r="C243" s="21" t="s">
        <v>149</v>
      </c>
      <c r="D243" s="22" t="s">
        <v>174</v>
      </c>
      <c r="E243" s="21" t="s">
        <v>515</v>
      </c>
      <c r="F243" s="35">
        <v>44718</v>
      </c>
      <c r="G243" s="35">
        <v>44720</v>
      </c>
      <c r="H243" s="21" t="s">
        <v>336</v>
      </c>
      <c r="I243" s="22" t="s">
        <v>515</v>
      </c>
      <c r="J243" s="35">
        <v>44718</v>
      </c>
      <c r="K243" s="35">
        <v>44720</v>
      </c>
      <c r="L243" s="10">
        <v>1</v>
      </c>
      <c r="M243" s="10">
        <v>3400</v>
      </c>
      <c r="N243" s="10">
        <f t="shared" si="35"/>
        <v>3400</v>
      </c>
      <c r="O243" s="10">
        <v>1</v>
      </c>
      <c r="P243" s="10">
        <v>2900</v>
      </c>
      <c r="Q243" s="10">
        <f t="shared" si="36"/>
        <v>2900</v>
      </c>
      <c r="R243" s="10">
        <v>1</v>
      </c>
      <c r="S243" s="10">
        <v>2800</v>
      </c>
      <c r="T243" s="10">
        <f t="shared" si="37"/>
        <v>2800</v>
      </c>
      <c r="U243" s="10">
        <v>19</v>
      </c>
      <c r="V243" s="10">
        <v>150</v>
      </c>
      <c r="W243" s="10">
        <f t="shared" si="40"/>
        <v>2850</v>
      </c>
      <c r="X243" s="10">
        <v>19</v>
      </c>
      <c r="Y243" s="10">
        <v>150</v>
      </c>
      <c r="Z243" s="10">
        <f t="shared" si="41"/>
        <v>2850</v>
      </c>
      <c r="AA243" s="10">
        <v>19</v>
      </c>
      <c r="AB243" s="10">
        <v>150</v>
      </c>
      <c r="AC243" s="10">
        <f t="shared" si="42"/>
        <v>2850</v>
      </c>
      <c r="AD243" s="11">
        <v>60</v>
      </c>
      <c r="AE243" s="26">
        <v>7</v>
      </c>
      <c r="AF243" s="7">
        <f t="shared" si="39"/>
        <v>420</v>
      </c>
      <c r="AG243" s="152">
        <v>1</v>
      </c>
      <c r="AH243" s="145">
        <f t="shared" si="43"/>
        <v>120</v>
      </c>
      <c r="AI243" s="139">
        <f t="shared" si="34"/>
        <v>18070</v>
      </c>
      <c r="AJ243" s="118">
        <f t="shared" si="44"/>
        <v>18070</v>
      </c>
      <c r="AM243" t="b">
        <f>D243='15.02.2022 Смета'!D246</f>
        <v>1</v>
      </c>
      <c r="AN243" t="b">
        <f>F243='15.02.2022 Смета'!E246</f>
        <v>1</v>
      </c>
      <c r="AO243" t="b">
        <f>G243='15.02.2022 Смета'!F246</f>
        <v>1</v>
      </c>
      <c r="AP243" t="b">
        <f>H243='15.02.2022 Смета'!G246</f>
        <v>1</v>
      </c>
    </row>
    <row r="244" spans="1:42" ht="16.149999999999999" customHeight="1" x14ac:dyDescent="0.25">
      <c r="A244" s="108">
        <v>205</v>
      </c>
      <c r="B244" s="8" t="s">
        <v>189</v>
      </c>
      <c r="C244" s="21" t="s">
        <v>149</v>
      </c>
      <c r="D244" s="22" t="s">
        <v>174</v>
      </c>
      <c r="E244" s="21" t="s">
        <v>781</v>
      </c>
      <c r="F244" s="35">
        <v>44722</v>
      </c>
      <c r="G244" s="35">
        <v>44725</v>
      </c>
      <c r="H244" s="21" t="s">
        <v>336</v>
      </c>
      <c r="I244" s="22" t="s">
        <v>781</v>
      </c>
      <c r="J244" s="35">
        <v>44722</v>
      </c>
      <c r="K244" s="35">
        <v>44725</v>
      </c>
      <c r="L244" s="10">
        <v>1</v>
      </c>
      <c r="M244" s="10">
        <v>3400</v>
      </c>
      <c r="N244" s="10">
        <f t="shared" si="35"/>
        <v>3400</v>
      </c>
      <c r="O244" s="10">
        <v>1</v>
      </c>
      <c r="P244" s="10">
        <v>2900</v>
      </c>
      <c r="Q244" s="10">
        <f t="shared" si="36"/>
        <v>2900</v>
      </c>
      <c r="R244" s="10">
        <v>1</v>
      </c>
      <c r="S244" s="10">
        <v>2800</v>
      </c>
      <c r="T244" s="10">
        <f t="shared" si="37"/>
        <v>2800</v>
      </c>
      <c r="U244" s="10">
        <v>15</v>
      </c>
      <c r="V244" s="10">
        <v>150</v>
      </c>
      <c r="W244" s="10">
        <f t="shared" si="40"/>
        <v>2250</v>
      </c>
      <c r="X244" s="10">
        <v>15</v>
      </c>
      <c r="Y244" s="10">
        <v>150</v>
      </c>
      <c r="Z244" s="10">
        <f t="shared" si="41"/>
        <v>2250</v>
      </c>
      <c r="AA244" s="10">
        <v>15</v>
      </c>
      <c r="AB244" s="10">
        <v>150</v>
      </c>
      <c r="AC244" s="10">
        <f t="shared" si="42"/>
        <v>2250</v>
      </c>
      <c r="AD244" s="11">
        <v>48</v>
      </c>
      <c r="AE244" s="26">
        <v>7</v>
      </c>
      <c r="AF244" s="7">
        <f t="shared" si="39"/>
        <v>336</v>
      </c>
      <c r="AG244" s="152">
        <v>1</v>
      </c>
      <c r="AH244" s="145">
        <f t="shared" si="43"/>
        <v>96</v>
      </c>
      <c r="AI244" s="139">
        <f t="shared" si="34"/>
        <v>16186</v>
      </c>
      <c r="AJ244" s="118">
        <f t="shared" si="44"/>
        <v>16186</v>
      </c>
      <c r="AM244" t="b">
        <f>D244='15.02.2022 Смета'!D247</f>
        <v>1</v>
      </c>
      <c r="AN244" t="b">
        <f>F244='15.02.2022 Смета'!E247</f>
        <v>1</v>
      </c>
      <c r="AO244" t="b">
        <f>G244='15.02.2022 Смета'!F247</f>
        <v>1</v>
      </c>
      <c r="AP244" t="b">
        <f>H244='15.02.2022 Смета'!G247</f>
        <v>1</v>
      </c>
    </row>
    <row r="245" spans="1:42" ht="16.149999999999999" customHeight="1" x14ac:dyDescent="0.25">
      <c r="A245" s="108">
        <v>206</v>
      </c>
      <c r="B245" s="8" t="s">
        <v>189</v>
      </c>
      <c r="C245" s="21" t="s">
        <v>149</v>
      </c>
      <c r="D245" s="22" t="s">
        <v>174</v>
      </c>
      <c r="E245" s="21" t="s">
        <v>534</v>
      </c>
      <c r="F245" s="35">
        <v>44732</v>
      </c>
      <c r="G245" s="35">
        <v>44736</v>
      </c>
      <c r="H245" s="21" t="s">
        <v>336</v>
      </c>
      <c r="I245" s="22" t="s">
        <v>534</v>
      </c>
      <c r="J245" s="35">
        <v>44732</v>
      </c>
      <c r="K245" s="35">
        <v>44736</v>
      </c>
      <c r="L245" s="14">
        <v>1</v>
      </c>
      <c r="M245" s="10">
        <v>3400</v>
      </c>
      <c r="N245" s="10">
        <f t="shared" si="35"/>
        <v>3400</v>
      </c>
      <c r="O245" s="14">
        <v>1</v>
      </c>
      <c r="P245" s="10">
        <v>2900</v>
      </c>
      <c r="Q245" s="10">
        <f t="shared" si="36"/>
        <v>2900</v>
      </c>
      <c r="R245" s="14">
        <v>1</v>
      </c>
      <c r="S245" s="10">
        <v>2800</v>
      </c>
      <c r="T245" s="10">
        <f t="shared" si="37"/>
        <v>2800</v>
      </c>
      <c r="U245" s="12">
        <v>19</v>
      </c>
      <c r="V245" s="10">
        <v>150</v>
      </c>
      <c r="W245" s="10">
        <f t="shared" si="40"/>
        <v>2850</v>
      </c>
      <c r="X245" s="12">
        <v>19</v>
      </c>
      <c r="Y245" s="10">
        <v>150</v>
      </c>
      <c r="Z245" s="10">
        <f t="shared" si="41"/>
        <v>2850</v>
      </c>
      <c r="AA245" s="12">
        <v>19</v>
      </c>
      <c r="AB245" s="10">
        <v>150</v>
      </c>
      <c r="AC245" s="10">
        <f t="shared" si="42"/>
        <v>2850</v>
      </c>
      <c r="AD245" s="12">
        <v>60</v>
      </c>
      <c r="AE245" s="26">
        <v>7</v>
      </c>
      <c r="AF245" s="7">
        <f t="shared" si="39"/>
        <v>420</v>
      </c>
      <c r="AG245" s="152">
        <v>1</v>
      </c>
      <c r="AH245" s="145">
        <f t="shared" si="43"/>
        <v>120</v>
      </c>
      <c r="AI245" s="139">
        <f t="shared" si="34"/>
        <v>18070</v>
      </c>
      <c r="AJ245" s="118">
        <f t="shared" si="44"/>
        <v>18070</v>
      </c>
      <c r="AM245" t="b">
        <f>D245='15.02.2022 Смета'!D248</f>
        <v>1</v>
      </c>
      <c r="AN245" t="b">
        <f>F245='15.02.2022 Смета'!E248</f>
        <v>1</v>
      </c>
      <c r="AO245" t="b">
        <f>G245='15.02.2022 Смета'!F248</f>
        <v>1</v>
      </c>
      <c r="AP245" t="b">
        <f>H245='15.02.2022 Смета'!G248</f>
        <v>1</v>
      </c>
    </row>
    <row r="246" spans="1:42" ht="16.149999999999999" customHeight="1" x14ac:dyDescent="0.25">
      <c r="A246" s="108">
        <v>207</v>
      </c>
      <c r="B246" s="8" t="s">
        <v>189</v>
      </c>
      <c r="C246" s="21" t="s">
        <v>149</v>
      </c>
      <c r="D246" s="22" t="s">
        <v>174</v>
      </c>
      <c r="E246" s="21" t="s">
        <v>535</v>
      </c>
      <c r="F246" s="35">
        <v>44739</v>
      </c>
      <c r="G246" s="35">
        <v>44742</v>
      </c>
      <c r="H246" s="21" t="s">
        <v>336</v>
      </c>
      <c r="I246" s="22" t="s">
        <v>535</v>
      </c>
      <c r="J246" s="35">
        <v>44739</v>
      </c>
      <c r="K246" s="35">
        <v>44742</v>
      </c>
      <c r="L246" s="14">
        <v>1</v>
      </c>
      <c r="M246" s="10">
        <v>3400</v>
      </c>
      <c r="N246" s="10">
        <f t="shared" si="35"/>
        <v>3400</v>
      </c>
      <c r="O246" s="14">
        <v>1</v>
      </c>
      <c r="P246" s="10">
        <v>2900</v>
      </c>
      <c r="Q246" s="10">
        <f t="shared" si="36"/>
        <v>2900</v>
      </c>
      <c r="R246" s="14">
        <v>1</v>
      </c>
      <c r="S246" s="10">
        <v>2800</v>
      </c>
      <c r="T246" s="10">
        <f t="shared" si="37"/>
        <v>2800</v>
      </c>
      <c r="U246" s="12">
        <v>19</v>
      </c>
      <c r="V246" s="10">
        <v>150</v>
      </c>
      <c r="W246" s="10">
        <f t="shared" si="40"/>
        <v>2850</v>
      </c>
      <c r="X246" s="12">
        <v>19</v>
      </c>
      <c r="Y246" s="10">
        <v>150</v>
      </c>
      <c r="Z246" s="10">
        <f t="shared" si="41"/>
        <v>2850</v>
      </c>
      <c r="AA246" s="12">
        <v>19</v>
      </c>
      <c r="AB246" s="10">
        <v>150</v>
      </c>
      <c r="AC246" s="10">
        <f t="shared" si="42"/>
        <v>2850</v>
      </c>
      <c r="AD246" s="12">
        <v>60</v>
      </c>
      <c r="AE246" s="26">
        <v>7</v>
      </c>
      <c r="AF246" s="7">
        <f t="shared" si="39"/>
        <v>420</v>
      </c>
      <c r="AG246" s="152">
        <v>1</v>
      </c>
      <c r="AH246" s="145">
        <f t="shared" si="43"/>
        <v>120</v>
      </c>
      <c r="AI246" s="139">
        <f t="shared" si="34"/>
        <v>18070</v>
      </c>
      <c r="AJ246" s="118">
        <f t="shared" si="44"/>
        <v>18070</v>
      </c>
      <c r="AM246" t="b">
        <f>D246='15.02.2022 Смета'!D249</f>
        <v>1</v>
      </c>
      <c r="AN246" t="b">
        <f>F246='15.02.2022 Смета'!E249</f>
        <v>1</v>
      </c>
      <c r="AO246" t="b">
        <f>G246='15.02.2022 Смета'!F249</f>
        <v>1</v>
      </c>
      <c r="AP246" t="b">
        <f>H246='15.02.2022 Смета'!G249</f>
        <v>1</v>
      </c>
    </row>
    <row r="247" spans="1:42" ht="16.149999999999999" customHeight="1" x14ac:dyDescent="0.25">
      <c r="A247" s="106"/>
      <c r="B247" s="96"/>
      <c r="C247" s="97"/>
      <c r="D247" s="179" t="s">
        <v>865</v>
      </c>
      <c r="E247" s="99"/>
      <c r="F247" s="99"/>
      <c r="G247" s="99"/>
      <c r="H247" s="99"/>
      <c r="I247" s="99"/>
      <c r="J247" s="99"/>
      <c r="K247" s="99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2"/>
      <c r="AE247" s="79"/>
      <c r="AF247" s="79"/>
      <c r="AG247" s="153"/>
      <c r="AH247" s="151"/>
      <c r="AI247" s="151"/>
      <c r="AJ247" s="164"/>
      <c r="AM247" t="b">
        <f>D247='15.02.2022 Смета'!D250</f>
        <v>1</v>
      </c>
      <c r="AN247" t="b">
        <f>F247='15.02.2022 Смета'!E250</f>
        <v>1</v>
      </c>
      <c r="AO247" t="b">
        <f>G247='15.02.2022 Смета'!F250</f>
        <v>1</v>
      </c>
      <c r="AP247" t="b">
        <f>H247='15.02.2022 Смета'!G250</f>
        <v>1</v>
      </c>
    </row>
    <row r="248" spans="1:42" ht="16.149999999999999" customHeight="1" x14ac:dyDescent="0.25">
      <c r="A248" s="108">
        <v>208</v>
      </c>
      <c r="B248" s="8" t="s">
        <v>16</v>
      </c>
      <c r="C248" s="21" t="s">
        <v>160</v>
      </c>
      <c r="D248" s="22" t="s">
        <v>174</v>
      </c>
      <c r="E248" s="21" t="s">
        <v>406</v>
      </c>
      <c r="F248" s="35">
        <v>44679</v>
      </c>
      <c r="G248" s="35">
        <v>44681</v>
      </c>
      <c r="H248" s="21" t="s">
        <v>301</v>
      </c>
      <c r="I248" s="22" t="s">
        <v>406</v>
      </c>
      <c r="J248" s="35">
        <v>44679</v>
      </c>
      <c r="K248" s="35">
        <v>44681</v>
      </c>
      <c r="L248" s="10"/>
      <c r="M248" s="10">
        <v>3400</v>
      </c>
      <c r="N248" s="10">
        <f t="shared" si="35"/>
        <v>0</v>
      </c>
      <c r="O248" s="10"/>
      <c r="P248" s="10">
        <v>2900</v>
      </c>
      <c r="Q248" s="10">
        <f t="shared" si="36"/>
        <v>0</v>
      </c>
      <c r="R248" s="10"/>
      <c r="S248" s="10">
        <v>2800</v>
      </c>
      <c r="T248" s="10">
        <f t="shared" si="37"/>
        <v>0</v>
      </c>
      <c r="U248" s="23">
        <v>32</v>
      </c>
      <c r="V248" s="10">
        <v>150</v>
      </c>
      <c r="W248" s="10">
        <f t="shared" si="40"/>
        <v>4800</v>
      </c>
      <c r="X248" s="23">
        <v>32</v>
      </c>
      <c r="Y248" s="10">
        <v>150</v>
      </c>
      <c r="Z248" s="10">
        <f t="shared" si="41"/>
        <v>4800</v>
      </c>
      <c r="AA248" s="23">
        <v>32</v>
      </c>
      <c r="AB248" s="10">
        <v>150</v>
      </c>
      <c r="AC248" s="10">
        <f t="shared" si="42"/>
        <v>4800</v>
      </c>
      <c r="AD248" s="11">
        <v>57</v>
      </c>
      <c r="AE248" s="26">
        <v>7</v>
      </c>
      <c r="AF248" s="7">
        <f t="shared" si="39"/>
        <v>399</v>
      </c>
      <c r="AG248" s="152">
        <v>1</v>
      </c>
      <c r="AH248" s="145">
        <f t="shared" si="43"/>
        <v>153</v>
      </c>
      <c r="AI248" s="139">
        <f t="shared" si="34"/>
        <v>14799</v>
      </c>
      <c r="AJ248" s="118">
        <f t="shared" si="44"/>
        <v>14799</v>
      </c>
      <c r="AM248" t="b">
        <f>D248='15.02.2022 Смета'!D251</f>
        <v>1</v>
      </c>
      <c r="AN248" t="b">
        <f>F248='15.02.2022 Смета'!E251</f>
        <v>1</v>
      </c>
      <c r="AO248" t="b">
        <f>G248='15.02.2022 Смета'!F251</f>
        <v>1</v>
      </c>
      <c r="AP248" t="b">
        <f>H248='15.02.2022 Смета'!G251</f>
        <v>1</v>
      </c>
    </row>
    <row r="249" spans="1:42" ht="16.149999999999999" customHeight="1" x14ac:dyDescent="0.25">
      <c r="A249" s="108">
        <v>209</v>
      </c>
      <c r="B249" s="8" t="s">
        <v>16</v>
      </c>
      <c r="C249" s="21" t="s">
        <v>160</v>
      </c>
      <c r="D249" s="22" t="s">
        <v>173</v>
      </c>
      <c r="E249" s="21" t="s">
        <v>512</v>
      </c>
      <c r="F249" s="35">
        <v>44686</v>
      </c>
      <c r="G249" s="35">
        <v>44687</v>
      </c>
      <c r="H249" s="21" t="s">
        <v>301</v>
      </c>
      <c r="I249" s="22" t="s">
        <v>512</v>
      </c>
      <c r="J249" s="35">
        <v>44686</v>
      </c>
      <c r="K249" s="35">
        <v>44687</v>
      </c>
      <c r="L249" s="10"/>
      <c r="M249" s="10">
        <v>3400</v>
      </c>
      <c r="N249" s="10">
        <f t="shared" si="35"/>
        <v>0</v>
      </c>
      <c r="O249" s="10"/>
      <c r="P249" s="10">
        <v>2900</v>
      </c>
      <c r="Q249" s="10">
        <f t="shared" si="36"/>
        <v>0</v>
      </c>
      <c r="R249" s="10"/>
      <c r="S249" s="10">
        <v>2800</v>
      </c>
      <c r="T249" s="10">
        <f t="shared" si="37"/>
        <v>0</v>
      </c>
      <c r="U249" s="10">
        <v>7</v>
      </c>
      <c r="V249" s="10">
        <v>150</v>
      </c>
      <c r="W249" s="10">
        <f t="shared" si="40"/>
        <v>1050</v>
      </c>
      <c r="X249" s="10">
        <v>7</v>
      </c>
      <c r="Y249" s="10">
        <v>150</v>
      </c>
      <c r="Z249" s="10">
        <f t="shared" si="41"/>
        <v>1050</v>
      </c>
      <c r="AA249" s="10">
        <v>7</v>
      </c>
      <c r="AB249" s="10">
        <v>150</v>
      </c>
      <c r="AC249" s="10">
        <f t="shared" si="42"/>
        <v>1050</v>
      </c>
      <c r="AD249" s="11">
        <v>27</v>
      </c>
      <c r="AE249" s="26">
        <v>7</v>
      </c>
      <c r="AF249" s="7">
        <f t="shared" si="39"/>
        <v>189</v>
      </c>
      <c r="AG249" s="152">
        <v>1</v>
      </c>
      <c r="AH249" s="145">
        <f t="shared" si="43"/>
        <v>48</v>
      </c>
      <c r="AI249" s="139">
        <f t="shared" si="34"/>
        <v>3339</v>
      </c>
      <c r="AJ249" s="118">
        <f t="shared" si="44"/>
        <v>3339</v>
      </c>
      <c r="AM249" t="b">
        <f>D249='15.02.2022 Смета'!D252</f>
        <v>1</v>
      </c>
      <c r="AN249" t="b">
        <f>F249='15.02.2022 Смета'!E252</f>
        <v>1</v>
      </c>
      <c r="AO249" t="b">
        <f>G249='15.02.2022 Смета'!F252</f>
        <v>1</v>
      </c>
      <c r="AP249" t="b">
        <f>H249='15.02.2022 Смета'!G252</f>
        <v>1</v>
      </c>
    </row>
    <row r="250" spans="1:42" ht="27.6" customHeight="1" x14ac:dyDescent="0.25">
      <c r="A250" s="108">
        <v>210</v>
      </c>
      <c r="B250" s="8" t="s">
        <v>16</v>
      </c>
      <c r="C250" s="21" t="s">
        <v>160</v>
      </c>
      <c r="D250" s="22" t="s">
        <v>59</v>
      </c>
      <c r="E250" s="21" t="s">
        <v>405</v>
      </c>
      <c r="F250" s="35">
        <v>44714</v>
      </c>
      <c r="G250" s="35">
        <v>44717</v>
      </c>
      <c r="H250" s="21" t="s">
        <v>1090</v>
      </c>
      <c r="I250" s="22" t="s">
        <v>405</v>
      </c>
      <c r="J250" s="35">
        <v>44714</v>
      </c>
      <c r="K250" s="35">
        <v>44717</v>
      </c>
      <c r="L250" s="10"/>
      <c r="M250" s="10">
        <v>3400</v>
      </c>
      <c r="N250" s="10">
        <f t="shared" si="35"/>
        <v>0</v>
      </c>
      <c r="O250" s="10"/>
      <c r="P250" s="10">
        <v>2900</v>
      </c>
      <c r="Q250" s="10">
        <f t="shared" si="36"/>
        <v>0</v>
      </c>
      <c r="R250" s="10"/>
      <c r="S250" s="10">
        <v>2800</v>
      </c>
      <c r="T250" s="10">
        <f t="shared" si="37"/>
        <v>0</v>
      </c>
      <c r="U250" s="10">
        <v>21</v>
      </c>
      <c r="V250" s="10">
        <v>150</v>
      </c>
      <c r="W250" s="10">
        <f t="shared" si="40"/>
        <v>3150</v>
      </c>
      <c r="X250" s="10">
        <v>21</v>
      </c>
      <c r="Y250" s="10">
        <v>150</v>
      </c>
      <c r="Z250" s="10">
        <f t="shared" si="41"/>
        <v>3150</v>
      </c>
      <c r="AA250" s="10">
        <v>21</v>
      </c>
      <c r="AB250" s="10">
        <v>150</v>
      </c>
      <c r="AC250" s="10">
        <f t="shared" si="42"/>
        <v>3150</v>
      </c>
      <c r="AD250" s="11">
        <v>81</v>
      </c>
      <c r="AE250" s="26">
        <v>7</v>
      </c>
      <c r="AF250" s="7">
        <f t="shared" si="39"/>
        <v>567</v>
      </c>
      <c r="AG250" s="152">
        <v>1</v>
      </c>
      <c r="AH250" s="139">
        <f t="shared" si="43"/>
        <v>144</v>
      </c>
      <c r="AI250" s="139">
        <f t="shared" si="34"/>
        <v>10017</v>
      </c>
      <c r="AJ250" s="109">
        <f t="shared" si="44"/>
        <v>10017</v>
      </c>
      <c r="AM250" t="b">
        <f>D250='15.02.2022 Смета'!D253</f>
        <v>1</v>
      </c>
      <c r="AN250" t="b">
        <f>F250='15.02.2022 Смета'!E253</f>
        <v>1</v>
      </c>
      <c r="AO250" t="b">
        <f>G250='15.02.2022 Смета'!F253</f>
        <v>1</v>
      </c>
      <c r="AP250" t="b">
        <f>H250='15.02.2022 Смета'!G253</f>
        <v>0</v>
      </c>
    </row>
    <row r="251" spans="1:42" ht="16.149999999999999" customHeight="1" x14ac:dyDescent="0.25">
      <c r="A251" s="108">
        <v>211</v>
      </c>
      <c r="B251" s="8" t="s">
        <v>16</v>
      </c>
      <c r="C251" s="21" t="s">
        <v>160</v>
      </c>
      <c r="D251" s="22" t="s">
        <v>60</v>
      </c>
      <c r="E251" s="21" t="s">
        <v>782</v>
      </c>
      <c r="F251" s="35">
        <v>44820</v>
      </c>
      <c r="G251" s="35">
        <v>44822</v>
      </c>
      <c r="H251" s="21" t="s">
        <v>301</v>
      </c>
      <c r="I251" s="22" t="s">
        <v>782</v>
      </c>
      <c r="J251" s="35">
        <v>44820</v>
      </c>
      <c r="K251" s="35">
        <v>44822</v>
      </c>
      <c r="L251" s="10">
        <v>1</v>
      </c>
      <c r="M251" s="10">
        <v>3400</v>
      </c>
      <c r="N251" s="10">
        <f t="shared" si="35"/>
        <v>3400</v>
      </c>
      <c r="O251" s="10">
        <v>1</v>
      </c>
      <c r="P251" s="10">
        <v>2900</v>
      </c>
      <c r="Q251" s="10">
        <f t="shared" si="36"/>
        <v>2900</v>
      </c>
      <c r="R251" s="10">
        <v>1</v>
      </c>
      <c r="S251" s="10">
        <v>2800</v>
      </c>
      <c r="T251" s="10">
        <f t="shared" si="37"/>
        <v>2800</v>
      </c>
      <c r="U251" s="10">
        <v>21</v>
      </c>
      <c r="V251" s="10">
        <v>150</v>
      </c>
      <c r="W251" s="10">
        <f t="shared" si="40"/>
        <v>3150</v>
      </c>
      <c r="X251" s="10">
        <v>21</v>
      </c>
      <c r="Y251" s="10">
        <v>150</v>
      </c>
      <c r="Z251" s="10">
        <f t="shared" si="41"/>
        <v>3150</v>
      </c>
      <c r="AA251" s="10">
        <v>21</v>
      </c>
      <c r="AB251" s="10">
        <v>150</v>
      </c>
      <c r="AC251" s="10">
        <f t="shared" si="42"/>
        <v>3150</v>
      </c>
      <c r="AD251" s="11">
        <v>81</v>
      </c>
      <c r="AE251" s="26">
        <v>7</v>
      </c>
      <c r="AF251" s="7">
        <f t="shared" si="39"/>
        <v>567</v>
      </c>
      <c r="AG251" s="152">
        <v>1</v>
      </c>
      <c r="AH251" s="139">
        <f t="shared" si="43"/>
        <v>147</v>
      </c>
      <c r="AI251" s="139">
        <f t="shared" si="34"/>
        <v>19117</v>
      </c>
      <c r="AJ251" s="109">
        <f t="shared" si="44"/>
        <v>19117</v>
      </c>
      <c r="AM251" t="b">
        <f>D251='15.02.2022 Смета'!D254</f>
        <v>1</v>
      </c>
      <c r="AN251" t="b">
        <f>F251='15.02.2022 Смета'!E254</f>
        <v>1</v>
      </c>
      <c r="AO251" t="b">
        <f>G251='15.02.2022 Смета'!F254</f>
        <v>1</v>
      </c>
      <c r="AP251" t="b">
        <f>H251='15.02.2022 Смета'!G254</f>
        <v>1</v>
      </c>
    </row>
    <row r="252" spans="1:42" ht="16.899999999999999" customHeight="1" x14ac:dyDescent="0.25">
      <c r="A252" s="106"/>
      <c r="B252" s="96"/>
      <c r="C252" s="97"/>
      <c r="D252" s="179" t="s">
        <v>924</v>
      </c>
      <c r="E252" s="99"/>
      <c r="F252" s="99"/>
      <c r="G252" s="99"/>
      <c r="H252" s="99"/>
      <c r="I252" s="99"/>
      <c r="J252" s="99"/>
      <c r="K252" s="99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2"/>
      <c r="AE252" s="79"/>
      <c r="AF252" s="79"/>
      <c r="AG252" s="153"/>
      <c r="AH252" s="151"/>
      <c r="AI252" s="151"/>
      <c r="AJ252" s="164"/>
      <c r="AM252" t="b">
        <f>D252='15.02.2022 Смета'!D255</f>
        <v>0</v>
      </c>
      <c r="AN252" t="b">
        <f>F252='15.02.2022 Смета'!E255</f>
        <v>1</v>
      </c>
      <c r="AO252" t="b">
        <f>G252='15.02.2022 Смета'!F255</f>
        <v>1</v>
      </c>
      <c r="AP252" t="b">
        <f>H252='15.02.2022 Смета'!G255</f>
        <v>1</v>
      </c>
    </row>
    <row r="253" spans="1:42" ht="65.650000000000006" customHeight="1" x14ac:dyDescent="0.25">
      <c r="A253" s="108">
        <v>212</v>
      </c>
      <c r="B253" s="8"/>
      <c r="C253" s="21" t="s">
        <v>119</v>
      </c>
      <c r="D253" s="22" t="s">
        <v>605</v>
      </c>
      <c r="E253" s="21" t="s">
        <v>455</v>
      </c>
      <c r="F253" s="35">
        <v>44624</v>
      </c>
      <c r="G253" s="35">
        <v>44625</v>
      </c>
      <c r="H253" s="21" t="s">
        <v>301</v>
      </c>
      <c r="I253" s="22" t="s">
        <v>455</v>
      </c>
      <c r="J253" s="35">
        <v>44624</v>
      </c>
      <c r="K253" s="35">
        <v>44625</v>
      </c>
      <c r="L253" s="10"/>
      <c r="M253" s="10">
        <v>3400</v>
      </c>
      <c r="N253" s="10">
        <f t="shared" si="35"/>
        <v>0</v>
      </c>
      <c r="O253" s="10"/>
      <c r="P253" s="10">
        <v>2900</v>
      </c>
      <c r="Q253" s="10">
        <f t="shared" si="36"/>
        <v>0</v>
      </c>
      <c r="R253" s="10"/>
      <c r="S253" s="10">
        <v>2800</v>
      </c>
      <c r="T253" s="10">
        <f t="shared" si="37"/>
        <v>0</v>
      </c>
      <c r="U253" s="10">
        <v>92</v>
      </c>
      <c r="V253" s="10">
        <v>150</v>
      </c>
      <c r="W253" s="10">
        <f t="shared" si="40"/>
        <v>13800</v>
      </c>
      <c r="X253" s="10">
        <v>76</v>
      </c>
      <c r="Y253" s="10">
        <v>150</v>
      </c>
      <c r="Z253" s="10">
        <f t="shared" si="41"/>
        <v>11400</v>
      </c>
      <c r="AA253" s="10">
        <v>76</v>
      </c>
      <c r="AB253" s="10">
        <v>150</v>
      </c>
      <c r="AC253" s="10">
        <f t="shared" si="42"/>
        <v>11400</v>
      </c>
      <c r="AD253" s="11"/>
      <c r="AE253" s="26">
        <v>7</v>
      </c>
      <c r="AF253" s="7">
        <f t="shared" si="39"/>
        <v>0</v>
      </c>
      <c r="AG253" s="152">
        <v>1</v>
      </c>
      <c r="AH253" s="139">
        <f t="shared" si="43"/>
        <v>244</v>
      </c>
      <c r="AI253" s="139">
        <f t="shared" si="34"/>
        <v>36600</v>
      </c>
      <c r="AJ253" s="109">
        <f t="shared" si="44"/>
        <v>36600</v>
      </c>
      <c r="AM253" t="b">
        <f>D253='15.02.2022 Смета'!D256</f>
        <v>1</v>
      </c>
      <c r="AN253" t="b">
        <f>F253='15.02.2022 Смета'!E256</f>
        <v>1</v>
      </c>
      <c r="AO253" t="b">
        <f>G253='15.02.2022 Смета'!F256</f>
        <v>1</v>
      </c>
      <c r="AP253" t="b">
        <f>H253='15.02.2022 Смета'!G256</f>
        <v>1</v>
      </c>
    </row>
    <row r="254" spans="1:42" ht="64.5" customHeight="1" x14ac:dyDescent="0.25">
      <c r="A254" s="108">
        <v>213</v>
      </c>
      <c r="B254" s="8" t="s">
        <v>192</v>
      </c>
      <c r="C254" s="21" t="s">
        <v>119</v>
      </c>
      <c r="D254" s="22" t="s">
        <v>264</v>
      </c>
      <c r="E254" s="21" t="s">
        <v>447</v>
      </c>
      <c r="F254" s="35">
        <v>44695</v>
      </c>
      <c r="G254" s="35">
        <v>44696</v>
      </c>
      <c r="H254" s="21" t="s">
        <v>301</v>
      </c>
      <c r="I254" s="22" t="s">
        <v>447</v>
      </c>
      <c r="J254" s="35">
        <v>44695</v>
      </c>
      <c r="K254" s="35">
        <v>44696</v>
      </c>
      <c r="L254" s="10"/>
      <c r="M254" s="10">
        <v>3400</v>
      </c>
      <c r="N254" s="10">
        <f t="shared" si="35"/>
        <v>0</v>
      </c>
      <c r="O254" s="10"/>
      <c r="P254" s="10">
        <v>2900</v>
      </c>
      <c r="Q254" s="10">
        <f t="shared" si="36"/>
        <v>0</v>
      </c>
      <c r="R254" s="10"/>
      <c r="S254" s="10">
        <v>2800</v>
      </c>
      <c r="T254" s="10">
        <f t="shared" si="37"/>
        <v>0</v>
      </c>
      <c r="U254" s="10">
        <v>92</v>
      </c>
      <c r="V254" s="10">
        <v>150</v>
      </c>
      <c r="W254" s="10">
        <f t="shared" si="40"/>
        <v>13800</v>
      </c>
      <c r="X254" s="10">
        <v>76</v>
      </c>
      <c r="Y254" s="10">
        <v>150</v>
      </c>
      <c r="Z254" s="10">
        <f t="shared" si="41"/>
        <v>11400</v>
      </c>
      <c r="AA254" s="10">
        <v>76</v>
      </c>
      <c r="AB254" s="10">
        <v>150</v>
      </c>
      <c r="AC254" s="10">
        <f t="shared" si="42"/>
        <v>11400</v>
      </c>
      <c r="AD254" s="11">
        <v>244</v>
      </c>
      <c r="AE254" s="26">
        <v>7</v>
      </c>
      <c r="AF254" s="7">
        <f t="shared" si="39"/>
        <v>1708</v>
      </c>
      <c r="AG254" s="152">
        <v>1</v>
      </c>
      <c r="AH254" s="145">
        <f t="shared" si="43"/>
        <v>488</v>
      </c>
      <c r="AI254" s="139">
        <f t="shared" si="34"/>
        <v>38308</v>
      </c>
      <c r="AJ254" s="118">
        <f t="shared" si="44"/>
        <v>38308</v>
      </c>
      <c r="AM254" t="b">
        <f>D254='15.02.2022 Смета'!D257</f>
        <v>1</v>
      </c>
      <c r="AN254" t="b">
        <f>F254='15.02.2022 Смета'!E257</f>
        <v>1</v>
      </c>
      <c r="AO254" t="b">
        <f>G254='15.02.2022 Смета'!F257</f>
        <v>1</v>
      </c>
      <c r="AP254" t="b">
        <f>H254='15.02.2022 Смета'!G257</f>
        <v>1</v>
      </c>
    </row>
    <row r="255" spans="1:42" ht="67.150000000000006" customHeight="1" x14ac:dyDescent="0.25">
      <c r="A255" s="108">
        <v>214</v>
      </c>
      <c r="B255" s="21" t="s">
        <v>192</v>
      </c>
      <c r="C255" s="21" t="s">
        <v>119</v>
      </c>
      <c r="D255" s="22" t="s">
        <v>606</v>
      </c>
      <c r="E255" s="21" t="s">
        <v>455</v>
      </c>
      <c r="F255" s="35">
        <v>44730</v>
      </c>
      <c r="G255" s="35">
        <v>44731</v>
      </c>
      <c r="H255" s="21" t="s">
        <v>301</v>
      </c>
      <c r="I255" s="22" t="s">
        <v>455</v>
      </c>
      <c r="J255" s="35">
        <v>44730</v>
      </c>
      <c r="K255" s="35">
        <v>44731</v>
      </c>
      <c r="L255" s="10"/>
      <c r="M255" s="10">
        <v>3400</v>
      </c>
      <c r="N255" s="10">
        <f t="shared" si="35"/>
        <v>0</v>
      </c>
      <c r="O255" s="10"/>
      <c r="P255" s="10">
        <v>2900</v>
      </c>
      <c r="Q255" s="10">
        <f t="shared" si="36"/>
        <v>0</v>
      </c>
      <c r="R255" s="10"/>
      <c r="S255" s="10">
        <v>2800</v>
      </c>
      <c r="T255" s="10">
        <f t="shared" si="37"/>
        <v>0</v>
      </c>
      <c r="U255" s="10">
        <v>92</v>
      </c>
      <c r="V255" s="10">
        <v>150</v>
      </c>
      <c r="W255" s="10">
        <f t="shared" si="40"/>
        <v>13800</v>
      </c>
      <c r="X255" s="10">
        <v>76</v>
      </c>
      <c r="Y255" s="10">
        <v>150</v>
      </c>
      <c r="Z255" s="10">
        <f t="shared" si="41"/>
        <v>11400</v>
      </c>
      <c r="AA255" s="10">
        <v>76</v>
      </c>
      <c r="AB255" s="10">
        <v>150</v>
      </c>
      <c r="AC255" s="10">
        <f t="shared" si="42"/>
        <v>11400</v>
      </c>
      <c r="AD255" s="11">
        <v>244</v>
      </c>
      <c r="AE255" s="26">
        <v>7</v>
      </c>
      <c r="AF255" s="7">
        <f t="shared" si="39"/>
        <v>1708</v>
      </c>
      <c r="AG255" s="152">
        <v>1</v>
      </c>
      <c r="AH255" s="145">
        <f t="shared" si="43"/>
        <v>488</v>
      </c>
      <c r="AI255" s="139">
        <f t="shared" si="34"/>
        <v>38308</v>
      </c>
      <c r="AJ255" s="118">
        <f t="shared" si="44"/>
        <v>38308</v>
      </c>
      <c r="AM255" t="b">
        <f>D255='15.02.2022 Смета'!D258</f>
        <v>1</v>
      </c>
      <c r="AN255" t="b">
        <f>F255='15.02.2022 Смета'!E258</f>
        <v>1</v>
      </c>
      <c r="AO255" t="b">
        <f>G255='15.02.2022 Смета'!F258</f>
        <v>1</v>
      </c>
      <c r="AP255" t="b">
        <f>H255='15.02.2022 Смета'!G258</f>
        <v>1</v>
      </c>
    </row>
    <row r="256" spans="1:42" ht="12.6" customHeight="1" x14ac:dyDescent="0.25">
      <c r="A256" s="106"/>
      <c r="B256" s="96"/>
      <c r="C256" s="97"/>
      <c r="D256" s="179" t="s">
        <v>867</v>
      </c>
      <c r="E256" s="99"/>
      <c r="F256" s="99"/>
      <c r="G256" s="99"/>
      <c r="H256" s="99"/>
      <c r="I256" s="99"/>
      <c r="J256" s="99"/>
      <c r="K256" s="99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2"/>
      <c r="AE256" s="79"/>
      <c r="AF256" s="79"/>
      <c r="AG256" s="153"/>
      <c r="AH256" s="151"/>
      <c r="AI256" s="151"/>
      <c r="AJ256" s="164"/>
      <c r="AM256" t="b">
        <f>D256='15.02.2022 Смета'!D259</f>
        <v>1</v>
      </c>
      <c r="AN256" t="b">
        <f>F256='15.02.2022 Смета'!E259</f>
        <v>1</v>
      </c>
      <c r="AO256" t="b">
        <f>G256='15.02.2022 Смета'!F259</f>
        <v>1</v>
      </c>
      <c r="AP256" t="b">
        <f>H256='15.02.2022 Смета'!G259</f>
        <v>1</v>
      </c>
    </row>
    <row r="257" spans="1:42" ht="27" customHeight="1" x14ac:dyDescent="0.25">
      <c r="A257" s="108">
        <v>215</v>
      </c>
      <c r="B257" s="8" t="s">
        <v>260</v>
      </c>
      <c r="C257" s="21" t="s">
        <v>261</v>
      </c>
      <c r="D257" s="22" t="s">
        <v>173</v>
      </c>
      <c r="E257" s="21" t="s">
        <v>340</v>
      </c>
      <c r="F257" s="35">
        <v>44597</v>
      </c>
      <c r="G257" s="35">
        <v>44597</v>
      </c>
      <c r="H257" s="21" t="s">
        <v>407</v>
      </c>
      <c r="I257" s="38" t="s">
        <v>340</v>
      </c>
      <c r="J257" s="35">
        <v>44597</v>
      </c>
      <c r="K257" s="35">
        <v>44597</v>
      </c>
      <c r="L257" s="14"/>
      <c r="M257" s="10">
        <v>3400</v>
      </c>
      <c r="N257" s="10">
        <f t="shared" si="35"/>
        <v>0</v>
      </c>
      <c r="O257" s="14"/>
      <c r="P257" s="10">
        <v>2900</v>
      </c>
      <c r="Q257" s="10">
        <f t="shared" si="36"/>
        <v>0</v>
      </c>
      <c r="R257" s="14"/>
      <c r="S257" s="10">
        <v>2800</v>
      </c>
      <c r="T257" s="10">
        <f t="shared" si="37"/>
        <v>0</v>
      </c>
      <c r="U257" s="10">
        <v>19</v>
      </c>
      <c r="V257" s="10">
        <v>150</v>
      </c>
      <c r="W257" s="10">
        <f t="shared" si="40"/>
        <v>2850</v>
      </c>
      <c r="X257" s="10">
        <v>19</v>
      </c>
      <c r="Y257" s="10">
        <v>150</v>
      </c>
      <c r="Z257" s="10">
        <f t="shared" si="41"/>
        <v>2850</v>
      </c>
      <c r="AA257" s="10">
        <v>19</v>
      </c>
      <c r="AB257" s="10">
        <v>150</v>
      </c>
      <c r="AC257" s="10">
        <f t="shared" si="42"/>
        <v>2850</v>
      </c>
      <c r="AD257" s="10"/>
      <c r="AE257" s="26">
        <v>7</v>
      </c>
      <c r="AF257" s="7">
        <f t="shared" si="39"/>
        <v>0</v>
      </c>
      <c r="AG257" s="152">
        <v>1</v>
      </c>
      <c r="AH257" s="145">
        <f t="shared" si="43"/>
        <v>57</v>
      </c>
      <c r="AI257" s="139">
        <f t="shared" si="34"/>
        <v>8550</v>
      </c>
      <c r="AJ257" s="118">
        <f t="shared" si="44"/>
        <v>8550</v>
      </c>
      <c r="AM257" t="b">
        <f>D257='15.02.2022 Смета'!D260</f>
        <v>1</v>
      </c>
      <c r="AN257" t="b">
        <f>F257='15.02.2022 Смета'!E260</f>
        <v>1</v>
      </c>
      <c r="AO257" t="b">
        <f>G257='15.02.2022 Смета'!F260</f>
        <v>1</v>
      </c>
      <c r="AP257" t="b">
        <f>H257='15.02.2022 Смета'!G260</f>
        <v>1</v>
      </c>
    </row>
    <row r="258" spans="1:42" ht="27" customHeight="1" x14ac:dyDescent="0.25">
      <c r="A258" s="108">
        <v>216</v>
      </c>
      <c r="B258" s="8" t="s">
        <v>260</v>
      </c>
      <c r="C258" s="21" t="s">
        <v>261</v>
      </c>
      <c r="D258" s="22" t="s">
        <v>70</v>
      </c>
      <c r="E258" s="21" t="s">
        <v>513</v>
      </c>
      <c r="F258" s="35">
        <v>44598</v>
      </c>
      <c r="G258" s="35">
        <v>44598</v>
      </c>
      <c r="H258" s="21" t="s">
        <v>408</v>
      </c>
      <c r="I258" s="22" t="s">
        <v>513</v>
      </c>
      <c r="J258" s="35">
        <v>44598</v>
      </c>
      <c r="K258" s="35">
        <v>44598</v>
      </c>
      <c r="L258" s="14"/>
      <c r="M258" s="10">
        <v>3400</v>
      </c>
      <c r="N258" s="10">
        <f t="shared" si="35"/>
        <v>0</v>
      </c>
      <c r="O258" s="14"/>
      <c r="P258" s="10">
        <v>2900</v>
      </c>
      <c r="Q258" s="10">
        <f t="shared" si="36"/>
        <v>0</v>
      </c>
      <c r="R258" s="14"/>
      <c r="S258" s="10">
        <v>2800</v>
      </c>
      <c r="T258" s="10">
        <f t="shared" si="37"/>
        <v>0</v>
      </c>
      <c r="U258" s="10">
        <v>34</v>
      </c>
      <c r="V258" s="10">
        <v>150</v>
      </c>
      <c r="W258" s="10">
        <f t="shared" si="40"/>
        <v>5100</v>
      </c>
      <c r="X258" s="10">
        <v>44</v>
      </c>
      <c r="Y258" s="10">
        <v>150</v>
      </c>
      <c r="Z258" s="10">
        <f t="shared" si="41"/>
        <v>6600</v>
      </c>
      <c r="AA258" s="10">
        <v>34</v>
      </c>
      <c r="AB258" s="10">
        <v>150</v>
      </c>
      <c r="AC258" s="10">
        <f t="shared" si="42"/>
        <v>5100</v>
      </c>
      <c r="AD258" s="10"/>
      <c r="AE258" s="26">
        <v>7</v>
      </c>
      <c r="AF258" s="7">
        <f t="shared" si="39"/>
        <v>0</v>
      </c>
      <c r="AG258" s="152">
        <v>1</v>
      </c>
      <c r="AH258" s="139">
        <f t="shared" si="43"/>
        <v>112</v>
      </c>
      <c r="AI258" s="139">
        <f t="shared" si="34"/>
        <v>16800</v>
      </c>
      <c r="AJ258" s="109">
        <f t="shared" si="44"/>
        <v>16800</v>
      </c>
      <c r="AM258" t="b">
        <f>D258='15.02.2022 Смета'!D261</f>
        <v>1</v>
      </c>
      <c r="AN258" t="b">
        <f>F258='15.02.2022 Смета'!E261</f>
        <v>1</v>
      </c>
      <c r="AO258" t="b">
        <f>G258='15.02.2022 Смета'!F261</f>
        <v>1</v>
      </c>
      <c r="AP258" t="b">
        <f>H258='15.02.2022 Смета'!G261</f>
        <v>1</v>
      </c>
    </row>
    <row r="259" spans="1:42" ht="28.9" customHeight="1" x14ac:dyDescent="0.25">
      <c r="A259" s="106"/>
      <c r="B259" s="96"/>
      <c r="C259" s="97"/>
      <c r="D259" s="179" t="s">
        <v>925</v>
      </c>
      <c r="E259" s="99"/>
      <c r="F259" s="99"/>
      <c r="G259" s="99"/>
      <c r="H259" s="99"/>
      <c r="I259" s="99"/>
      <c r="J259" s="99"/>
      <c r="K259" s="99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2"/>
      <c r="AE259" s="79"/>
      <c r="AF259" s="79"/>
      <c r="AG259" s="153"/>
      <c r="AH259" s="151"/>
      <c r="AI259" s="151"/>
      <c r="AJ259" s="164"/>
      <c r="AM259" t="b">
        <f>D259='15.02.2022 Смета'!D262</f>
        <v>0</v>
      </c>
      <c r="AN259" t="b">
        <f>F259='15.02.2022 Смета'!E262</f>
        <v>1</v>
      </c>
      <c r="AO259" t="b">
        <f>G259='15.02.2022 Смета'!F262</f>
        <v>1</v>
      </c>
      <c r="AP259" t="b">
        <f>H259='15.02.2022 Смета'!G262</f>
        <v>1</v>
      </c>
    </row>
    <row r="260" spans="1:42" x14ac:dyDescent="0.25">
      <c r="A260" s="108">
        <v>217</v>
      </c>
      <c r="B260" s="8" t="s">
        <v>175</v>
      </c>
      <c r="C260" s="21" t="s">
        <v>819</v>
      </c>
      <c r="D260" s="22" t="s">
        <v>173</v>
      </c>
      <c r="E260" s="21" t="s">
        <v>479</v>
      </c>
      <c r="F260" s="35">
        <v>44618</v>
      </c>
      <c r="G260" s="35">
        <v>44619</v>
      </c>
      <c r="H260" s="21" t="s">
        <v>979</v>
      </c>
      <c r="I260" s="22" t="s">
        <v>479</v>
      </c>
      <c r="J260" s="35">
        <v>44618</v>
      </c>
      <c r="K260" s="35">
        <v>44619</v>
      </c>
      <c r="L260" s="10"/>
      <c r="M260" s="10">
        <v>3400</v>
      </c>
      <c r="N260" s="10">
        <f t="shared" si="35"/>
        <v>0</v>
      </c>
      <c r="O260" s="10"/>
      <c r="P260" s="10">
        <v>2900</v>
      </c>
      <c r="Q260" s="10">
        <f t="shared" si="36"/>
        <v>0</v>
      </c>
      <c r="R260" s="10"/>
      <c r="S260" s="10">
        <v>2800</v>
      </c>
      <c r="T260" s="10">
        <f t="shared" si="37"/>
        <v>0</v>
      </c>
      <c r="U260" s="10">
        <v>4</v>
      </c>
      <c r="V260" s="10">
        <v>150</v>
      </c>
      <c r="W260" s="10">
        <f t="shared" si="40"/>
        <v>600</v>
      </c>
      <c r="X260" s="10">
        <v>4</v>
      </c>
      <c r="Y260" s="10">
        <v>150</v>
      </c>
      <c r="Z260" s="10">
        <f t="shared" si="41"/>
        <v>600</v>
      </c>
      <c r="AA260" s="10">
        <v>8</v>
      </c>
      <c r="AB260" s="10">
        <v>150</v>
      </c>
      <c r="AC260" s="10">
        <f t="shared" si="42"/>
        <v>1200</v>
      </c>
      <c r="AD260" s="68"/>
      <c r="AE260" s="26">
        <v>7</v>
      </c>
      <c r="AF260" s="7">
        <f t="shared" si="39"/>
        <v>0</v>
      </c>
      <c r="AG260" s="152">
        <v>1</v>
      </c>
      <c r="AH260" s="139">
        <f t="shared" si="43"/>
        <v>16</v>
      </c>
      <c r="AI260" s="139">
        <f t="shared" si="34"/>
        <v>2400</v>
      </c>
      <c r="AJ260" s="109">
        <f t="shared" si="44"/>
        <v>2400</v>
      </c>
      <c r="AM260" t="b">
        <f>D260='15.02.2022 Смета'!D263</f>
        <v>1</v>
      </c>
      <c r="AN260" t="b">
        <f>F260='15.02.2022 Смета'!E263</f>
        <v>1</v>
      </c>
      <c r="AO260" t="b">
        <f>G260='15.02.2022 Смета'!F263</f>
        <v>1</v>
      </c>
      <c r="AP260" t="b">
        <f>H260='15.02.2022 Смета'!G263</f>
        <v>0</v>
      </c>
    </row>
    <row r="261" spans="1:42" ht="27" customHeight="1" x14ac:dyDescent="0.25">
      <c r="A261" s="108">
        <v>218</v>
      </c>
      <c r="B261" s="8" t="s">
        <v>175</v>
      </c>
      <c r="C261" s="21" t="s">
        <v>819</v>
      </c>
      <c r="D261" s="22" t="s">
        <v>174</v>
      </c>
      <c r="E261" s="21" t="s">
        <v>480</v>
      </c>
      <c r="F261" s="35">
        <v>44618</v>
      </c>
      <c r="G261" s="35">
        <v>44619</v>
      </c>
      <c r="H261" s="21" t="s">
        <v>979</v>
      </c>
      <c r="I261" s="22" t="s">
        <v>480</v>
      </c>
      <c r="J261" s="35">
        <v>44618</v>
      </c>
      <c r="K261" s="35">
        <v>44619</v>
      </c>
      <c r="L261" s="10"/>
      <c r="M261" s="10">
        <v>3400</v>
      </c>
      <c r="N261" s="10">
        <f t="shared" si="35"/>
        <v>0</v>
      </c>
      <c r="O261" s="10"/>
      <c r="P261" s="10">
        <v>2900</v>
      </c>
      <c r="Q261" s="10">
        <f t="shared" si="36"/>
        <v>0</v>
      </c>
      <c r="R261" s="10"/>
      <c r="S261" s="10">
        <v>2800</v>
      </c>
      <c r="T261" s="10">
        <f t="shared" si="37"/>
        <v>0</v>
      </c>
      <c r="U261" s="10">
        <v>30</v>
      </c>
      <c r="V261" s="10">
        <v>150</v>
      </c>
      <c r="W261" s="10">
        <f t="shared" si="40"/>
        <v>4500</v>
      </c>
      <c r="X261" s="10">
        <v>30</v>
      </c>
      <c r="Y261" s="10">
        <v>150</v>
      </c>
      <c r="Z261" s="10">
        <f t="shared" si="41"/>
        <v>4500</v>
      </c>
      <c r="AA261" s="10">
        <v>60</v>
      </c>
      <c r="AB261" s="10">
        <v>150</v>
      </c>
      <c r="AC261" s="10">
        <f t="shared" si="42"/>
        <v>9000</v>
      </c>
      <c r="AD261" s="68"/>
      <c r="AE261" s="26">
        <v>7</v>
      </c>
      <c r="AF261" s="7">
        <f t="shared" si="39"/>
        <v>0</v>
      </c>
      <c r="AG261" s="152">
        <v>1</v>
      </c>
      <c r="AH261" s="139">
        <f t="shared" si="43"/>
        <v>120</v>
      </c>
      <c r="AI261" s="139">
        <f t="shared" si="34"/>
        <v>18000</v>
      </c>
      <c r="AJ261" s="109">
        <f t="shared" si="44"/>
        <v>18000</v>
      </c>
      <c r="AM261" t="b">
        <f>D261='15.02.2022 Смета'!D264</f>
        <v>1</v>
      </c>
      <c r="AN261" t="b">
        <f>F261='15.02.2022 Смета'!E264</f>
        <v>1</v>
      </c>
      <c r="AO261" t="b">
        <f>G261='15.02.2022 Смета'!F264</f>
        <v>1</v>
      </c>
      <c r="AP261" t="b">
        <f>H261='15.02.2022 Смета'!G264</f>
        <v>0</v>
      </c>
    </row>
    <row r="262" spans="1:42" ht="40.9" customHeight="1" x14ac:dyDescent="0.25">
      <c r="A262" s="108">
        <v>219</v>
      </c>
      <c r="B262" s="21" t="s">
        <v>175</v>
      </c>
      <c r="C262" s="21" t="s">
        <v>819</v>
      </c>
      <c r="D262" s="22" t="s">
        <v>180</v>
      </c>
      <c r="E262" s="21" t="s">
        <v>458</v>
      </c>
      <c r="F262" s="35">
        <v>44709</v>
      </c>
      <c r="G262" s="35">
        <v>44710</v>
      </c>
      <c r="H262" s="21" t="s">
        <v>979</v>
      </c>
      <c r="I262" s="22" t="s">
        <v>458</v>
      </c>
      <c r="J262" s="35">
        <v>44709</v>
      </c>
      <c r="K262" s="35">
        <v>44710</v>
      </c>
      <c r="L262" s="9"/>
      <c r="M262" s="10">
        <v>3400</v>
      </c>
      <c r="N262" s="10">
        <f t="shared" si="35"/>
        <v>0</v>
      </c>
      <c r="O262" s="9"/>
      <c r="P262" s="10">
        <v>2900</v>
      </c>
      <c r="Q262" s="10">
        <f t="shared" si="36"/>
        <v>0</v>
      </c>
      <c r="R262" s="9"/>
      <c r="S262" s="10">
        <v>2800</v>
      </c>
      <c r="T262" s="10">
        <f t="shared" si="37"/>
        <v>0</v>
      </c>
      <c r="U262" s="8">
        <v>34</v>
      </c>
      <c r="V262" s="10">
        <v>150</v>
      </c>
      <c r="W262" s="10">
        <f t="shared" si="40"/>
        <v>5100</v>
      </c>
      <c r="X262" s="8">
        <v>34</v>
      </c>
      <c r="Y262" s="10">
        <v>150</v>
      </c>
      <c r="Z262" s="10">
        <f t="shared" si="41"/>
        <v>5100</v>
      </c>
      <c r="AA262" s="8">
        <v>68</v>
      </c>
      <c r="AB262" s="10">
        <v>150</v>
      </c>
      <c r="AC262" s="10">
        <f t="shared" si="42"/>
        <v>10200</v>
      </c>
      <c r="AD262" s="8">
        <v>136</v>
      </c>
      <c r="AE262" s="26">
        <v>7</v>
      </c>
      <c r="AF262" s="7">
        <f t="shared" si="39"/>
        <v>952</v>
      </c>
      <c r="AG262" s="152">
        <v>1</v>
      </c>
      <c r="AH262" s="139">
        <f t="shared" si="43"/>
        <v>272</v>
      </c>
      <c r="AI262" s="139">
        <f t="shared" si="34"/>
        <v>21352</v>
      </c>
      <c r="AJ262" s="109">
        <f t="shared" si="44"/>
        <v>21352</v>
      </c>
      <c r="AM262" t="b">
        <f>D262='15.02.2022 Смета'!D265</f>
        <v>1</v>
      </c>
      <c r="AN262" t="b">
        <f>F262='15.02.2022 Смета'!E265</f>
        <v>1</v>
      </c>
      <c r="AO262" t="b">
        <f>G262='15.02.2022 Смета'!F265</f>
        <v>1</v>
      </c>
      <c r="AP262" t="b">
        <f>H262='15.02.2022 Смета'!G265</f>
        <v>0</v>
      </c>
    </row>
    <row r="263" spans="1:42" ht="14.65" customHeight="1" x14ac:dyDescent="0.25">
      <c r="A263" s="106"/>
      <c r="B263" s="96"/>
      <c r="C263" s="97"/>
      <c r="D263" s="179" t="s">
        <v>869</v>
      </c>
      <c r="E263" s="99"/>
      <c r="F263" s="99"/>
      <c r="G263" s="99"/>
      <c r="H263" s="99"/>
      <c r="I263" s="99"/>
      <c r="J263" s="99"/>
      <c r="K263" s="99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2"/>
      <c r="AE263" s="79"/>
      <c r="AF263" s="79"/>
      <c r="AG263" s="153"/>
      <c r="AH263" s="151"/>
      <c r="AI263" s="151"/>
      <c r="AJ263" s="164"/>
      <c r="AM263" t="b">
        <f>D263='15.02.2022 Смета'!D266</f>
        <v>1</v>
      </c>
      <c r="AN263" t="b">
        <f>F263='15.02.2022 Смета'!E266</f>
        <v>1</v>
      </c>
      <c r="AO263" t="b">
        <f>G263='15.02.2022 Смета'!F266</f>
        <v>1</v>
      </c>
      <c r="AP263" t="b">
        <f>H263='15.02.2022 Смета'!G266</f>
        <v>1</v>
      </c>
    </row>
    <row r="264" spans="1:42" ht="27" customHeight="1" x14ac:dyDescent="0.25">
      <c r="A264" s="108">
        <v>220</v>
      </c>
      <c r="B264" s="8" t="s">
        <v>201</v>
      </c>
      <c r="C264" s="21" t="s">
        <v>155</v>
      </c>
      <c r="D264" s="22" t="s">
        <v>607</v>
      </c>
      <c r="E264" s="21" t="s">
        <v>490</v>
      </c>
      <c r="F264" s="35">
        <v>44590</v>
      </c>
      <c r="G264" s="35">
        <v>44591</v>
      </c>
      <c r="H264" s="21" t="s">
        <v>298</v>
      </c>
      <c r="I264" s="22" t="s">
        <v>490</v>
      </c>
      <c r="J264" s="35">
        <v>44590</v>
      </c>
      <c r="K264" s="35">
        <v>44591</v>
      </c>
      <c r="L264" s="10"/>
      <c r="M264" s="10">
        <v>3400</v>
      </c>
      <c r="N264" s="10">
        <f t="shared" si="35"/>
        <v>0</v>
      </c>
      <c r="O264" s="10"/>
      <c r="P264" s="10">
        <v>2900</v>
      </c>
      <c r="Q264" s="10">
        <f t="shared" si="36"/>
        <v>0</v>
      </c>
      <c r="R264" s="10"/>
      <c r="S264" s="10">
        <v>2800</v>
      </c>
      <c r="T264" s="10">
        <f t="shared" si="37"/>
        <v>0</v>
      </c>
      <c r="U264" s="10">
        <v>86</v>
      </c>
      <c r="V264" s="10">
        <v>150</v>
      </c>
      <c r="W264" s="10">
        <f t="shared" si="40"/>
        <v>12900</v>
      </c>
      <c r="X264" s="10">
        <v>86</v>
      </c>
      <c r="Y264" s="10">
        <v>150</v>
      </c>
      <c r="Z264" s="10">
        <f t="shared" si="41"/>
        <v>12900</v>
      </c>
      <c r="AA264" s="10">
        <v>86</v>
      </c>
      <c r="AB264" s="10">
        <v>150</v>
      </c>
      <c r="AC264" s="10">
        <f t="shared" si="42"/>
        <v>12900</v>
      </c>
      <c r="AD264" s="11"/>
      <c r="AE264" s="26">
        <v>7</v>
      </c>
      <c r="AF264" s="7">
        <f t="shared" si="39"/>
        <v>0</v>
      </c>
      <c r="AG264" s="152">
        <v>1</v>
      </c>
      <c r="AH264" s="139">
        <f t="shared" si="43"/>
        <v>258</v>
      </c>
      <c r="AI264" s="139">
        <f t="shared" ref="AI264:AI327" si="45">AJ264</f>
        <v>38700</v>
      </c>
      <c r="AJ264" s="109">
        <f t="shared" si="44"/>
        <v>38700</v>
      </c>
      <c r="AM264" t="b">
        <f>D264='15.02.2022 Смета'!D267</f>
        <v>1</v>
      </c>
      <c r="AN264" t="b">
        <f>F264='15.02.2022 Смета'!E267</f>
        <v>1</v>
      </c>
      <c r="AO264" t="b">
        <f>G264='15.02.2022 Смета'!F267</f>
        <v>1</v>
      </c>
      <c r="AP264" t="b">
        <f>H264='15.02.2022 Смета'!G267</f>
        <v>1</v>
      </c>
    </row>
    <row r="265" spans="1:42" ht="27" customHeight="1" x14ac:dyDescent="0.25">
      <c r="A265" s="108">
        <v>221</v>
      </c>
      <c r="B265" s="8" t="s">
        <v>201</v>
      </c>
      <c r="C265" s="21" t="s">
        <v>155</v>
      </c>
      <c r="D265" s="22" t="s">
        <v>80</v>
      </c>
      <c r="E265" s="21" t="s">
        <v>412</v>
      </c>
      <c r="F265" s="35">
        <v>44625</v>
      </c>
      <c r="G265" s="35">
        <v>44626</v>
      </c>
      <c r="H265" s="21" t="s">
        <v>301</v>
      </c>
      <c r="I265" s="38" t="s">
        <v>412</v>
      </c>
      <c r="J265" s="35">
        <v>44625</v>
      </c>
      <c r="K265" s="35">
        <v>44626</v>
      </c>
      <c r="L265" s="10"/>
      <c r="M265" s="10">
        <v>3400</v>
      </c>
      <c r="N265" s="10">
        <f t="shared" si="35"/>
        <v>0</v>
      </c>
      <c r="O265" s="10"/>
      <c r="P265" s="10">
        <v>2900</v>
      </c>
      <c r="Q265" s="10">
        <f t="shared" si="36"/>
        <v>0</v>
      </c>
      <c r="R265" s="10"/>
      <c r="S265" s="10">
        <v>2800</v>
      </c>
      <c r="T265" s="10">
        <f t="shared" si="37"/>
        <v>0</v>
      </c>
      <c r="U265" s="10">
        <v>124</v>
      </c>
      <c r="V265" s="10">
        <v>150</v>
      </c>
      <c r="W265" s="10">
        <f t="shared" si="40"/>
        <v>18600</v>
      </c>
      <c r="X265" s="10">
        <v>124</v>
      </c>
      <c r="Y265" s="10">
        <v>150</v>
      </c>
      <c r="Z265" s="10">
        <f t="shared" si="41"/>
        <v>18600</v>
      </c>
      <c r="AA265" s="10">
        <v>124</v>
      </c>
      <c r="AB265" s="10">
        <v>150</v>
      </c>
      <c r="AC265" s="10">
        <f t="shared" si="42"/>
        <v>18600</v>
      </c>
      <c r="AD265" s="11"/>
      <c r="AE265" s="26">
        <v>7</v>
      </c>
      <c r="AF265" s="7">
        <f t="shared" si="39"/>
        <v>0</v>
      </c>
      <c r="AG265" s="152">
        <v>1</v>
      </c>
      <c r="AH265" s="139">
        <f t="shared" si="43"/>
        <v>372</v>
      </c>
      <c r="AI265" s="139">
        <f t="shared" si="45"/>
        <v>55800</v>
      </c>
      <c r="AJ265" s="109">
        <f t="shared" si="44"/>
        <v>55800</v>
      </c>
      <c r="AM265" t="b">
        <f>D265='15.02.2022 Смета'!D268</f>
        <v>1</v>
      </c>
      <c r="AN265" t="b">
        <f>F265='15.02.2022 Смета'!E268</f>
        <v>1</v>
      </c>
      <c r="AO265" t="b">
        <f>G265='15.02.2022 Смета'!F268</f>
        <v>1</v>
      </c>
      <c r="AP265" t="b">
        <f>H265='15.02.2022 Смета'!G268</f>
        <v>1</v>
      </c>
    </row>
    <row r="266" spans="1:42" ht="16.149999999999999" customHeight="1" x14ac:dyDescent="0.25">
      <c r="A266" s="108">
        <v>222</v>
      </c>
      <c r="B266" s="8" t="s">
        <v>201</v>
      </c>
      <c r="C266" s="21" t="s">
        <v>155</v>
      </c>
      <c r="D266" s="22" t="s">
        <v>608</v>
      </c>
      <c r="E266" s="21" t="s">
        <v>449</v>
      </c>
      <c r="F266" s="35">
        <v>44625</v>
      </c>
      <c r="G266" s="35">
        <v>44626</v>
      </c>
      <c r="H266" s="21" t="s">
        <v>301</v>
      </c>
      <c r="I266" s="22" t="s">
        <v>449</v>
      </c>
      <c r="J266" s="35">
        <v>44625</v>
      </c>
      <c r="K266" s="35">
        <v>44626</v>
      </c>
      <c r="L266" s="10"/>
      <c r="M266" s="10">
        <v>3400</v>
      </c>
      <c r="N266" s="10">
        <f t="shared" si="35"/>
        <v>0</v>
      </c>
      <c r="O266" s="10"/>
      <c r="P266" s="10">
        <v>2900</v>
      </c>
      <c r="Q266" s="10">
        <f t="shared" si="36"/>
        <v>0</v>
      </c>
      <c r="R266" s="10"/>
      <c r="S266" s="10">
        <v>2800</v>
      </c>
      <c r="T266" s="10">
        <f t="shared" si="37"/>
        <v>0</v>
      </c>
      <c r="U266" s="10">
        <v>42</v>
      </c>
      <c r="V266" s="10">
        <v>150</v>
      </c>
      <c r="W266" s="10">
        <f t="shared" si="40"/>
        <v>6300</v>
      </c>
      <c r="X266" s="10">
        <v>42</v>
      </c>
      <c r="Y266" s="10">
        <v>150</v>
      </c>
      <c r="Z266" s="10">
        <f t="shared" si="41"/>
        <v>6300</v>
      </c>
      <c r="AA266" s="10">
        <v>42</v>
      </c>
      <c r="AB266" s="10">
        <v>150</v>
      </c>
      <c r="AC266" s="10">
        <f t="shared" si="42"/>
        <v>6300</v>
      </c>
      <c r="AD266" s="11"/>
      <c r="AE266" s="26">
        <v>7</v>
      </c>
      <c r="AF266" s="7">
        <f t="shared" si="39"/>
        <v>0</v>
      </c>
      <c r="AG266" s="152">
        <v>1</v>
      </c>
      <c r="AH266" s="139">
        <f t="shared" si="43"/>
        <v>126</v>
      </c>
      <c r="AI266" s="139">
        <f t="shared" si="45"/>
        <v>18900</v>
      </c>
      <c r="AJ266" s="109">
        <f t="shared" si="44"/>
        <v>18900</v>
      </c>
      <c r="AM266" t="b">
        <f>D266='15.02.2022 Смета'!D269</f>
        <v>1</v>
      </c>
      <c r="AN266" t="b">
        <f>F266='15.02.2022 Смета'!E269</f>
        <v>1</v>
      </c>
      <c r="AO266" t="b">
        <f>G266='15.02.2022 Смета'!F269</f>
        <v>1</v>
      </c>
      <c r="AP266" t="b">
        <f>H266='15.02.2022 Смета'!G269</f>
        <v>1</v>
      </c>
    </row>
    <row r="267" spans="1:42" ht="27" customHeight="1" x14ac:dyDescent="0.25">
      <c r="A267" s="108">
        <v>223</v>
      </c>
      <c r="B267" s="8" t="s">
        <v>201</v>
      </c>
      <c r="C267" s="21" t="s">
        <v>155</v>
      </c>
      <c r="D267" s="22" t="s">
        <v>609</v>
      </c>
      <c r="E267" s="21" t="s">
        <v>730</v>
      </c>
      <c r="F267" s="35">
        <v>44690</v>
      </c>
      <c r="G267" s="35">
        <v>44699</v>
      </c>
      <c r="H267" s="21" t="s">
        <v>301</v>
      </c>
      <c r="I267" s="22" t="s">
        <v>730</v>
      </c>
      <c r="J267" s="35">
        <v>44690</v>
      </c>
      <c r="K267" s="35">
        <v>44699</v>
      </c>
      <c r="L267" s="10"/>
      <c r="M267" s="10">
        <v>3400</v>
      </c>
      <c r="N267" s="10">
        <f t="shared" si="35"/>
        <v>0</v>
      </c>
      <c r="O267" s="10"/>
      <c r="P267" s="10">
        <v>2900</v>
      </c>
      <c r="Q267" s="10">
        <f t="shared" si="36"/>
        <v>0</v>
      </c>
      <c r="R267" s="10"/>
      <c r="S267" s="10">
        <v>2800</v>
      </c>
      <c r="T267" s="10">
        <f t="shared" si="37"/>
        <v>0</v>
      </c>
      <c r="U267" s="10">
        <v>138</v>
      </c>
      <c r="V267" s="10">
        <v>150</v>
      </c>
      <c r="W267" s="10">
        <f t="shared" si="40"/>
        <v>20700</v>
      </c>
      <c r="X267" s="10">
        <v>138</v>
      </c>
      <c r="Y267" s="10">
        <v>150</v>
      </c>
      <c r="Z267" s="10">
        <f t="shared" si="41"/>
        <v>20700</v>
      </c>
      <c r="AA267" s="10">
        <v>138</v>
      </c>
      <c r="AB267" s="10">
        <v>150</v>
      </c>
      <c r="AC267" s="10">
        <f t="shared" si="42"/>
        <v>20700</v>
      </c>
      <c r="AD267" s="11">
        <v>414</v>
      </c>
      <c r="AE267" s="26">
        <v>7</v>
      </c>
      <c r="AF267" s="7">
        <f t="shared" si="39"/>
        <v>2898</v>
      </c>
      <c r="AG267" s="152">
        <v>1</v>
      </c>
      <c r="AH267" s="139">
        <f t="shared" si="43"/>
        <v>828</v>
      </c>
      <c r="AI267" s="139">
        <f t="shared" si="45"/>
        <v>64998</v>
      </c>
      <c r="AJ267" s="109">
        <f t="shared" si="44"/>
        <v>64998</v>
      </c>
      <c r="AM267" t="b">
        <f>D267='15.02.2022 Смета'!D270</f>
        <v>1</v>
      </c>
      <c r="AN267" t="b">
        <f>F267='15.02.2022 Смета'!E270</f>
        <v>1</v>
      </c>
      <c r="AO267" t="b">
        <f>G267='15.02.2022 Смета'!F270</f>
        <v>1</v>
      </c>
      <c r="AP267" t="b">
        <f>H267='15.02.2022 Смета'!G270</f>
        <v>1</v>
      </c>
    </row>
    <row r="268" spans="1:42" ht="27.6" customHeight="1" x14ac:dyDescent="0.25">
      <c r="A268" s="108">
        <v>224</v>
      </c>
      <c r="B268" s="8" t="s">
        <v>201</v>
      </c>
      <c r="C268" s="21" t="s">
        <v>155</v>
      </c>
      <c r="D268" s="22" t="s">
        <v>537</v>
      </c>
      <c r="E268" s="21" t="s">
        <v>730</v>
      </c>
      <c r="F268" s="35">
        <v>44694</v>
      </c>
      <c r="G268" s="35">
        <v>44697</v>
      </c>
      <c r="H268" s="21" t="s">
        <v>536</v>
      </c>
      <c r="I268" s="22" t="s">
        <v>730</v>
      </c>
      <c r="J268" s="35">
        <v>44694</v>
      </c>
      <c r="K268" s="35">
        <v>44697</v>
      </c>
      <c r="L268" s="10"/>
      <c r="M268" s="10">
        <v>3400</v>
      </c>
      <c r="N268" s="10">
        <f t="shared" si="35"/>
        <v>0</v>
      </c>
      <c r="O268" s="10"/>
      <c r="P268" s="10">
        <v>2900</v>
      </c>
      <c r="Q268" s="10">
        <f t="shared" si="36"/>
        <v>0</v>
      </c>
      <c r="R268" s="10"/>
      <c r="S268" s="10">
        <v>2800</v>
      </c>
      <c r="T268" s="10">
        <f t="shared" si="37"/>
        <v>0</v>
      </c>
      <c r="U268" s="10">
        <v>32</v>
      </c>
      <c r="V268" s="10">
        <v>150</v>
      </c>
      <c r="W268" s="10">
        <f t="shared" si="40"/>
        <v>4800</v>
      </c>
      <c r="X268" s="10">
        <v>32</v>
      </c>
      <c r="Y268" s="10">
        <v>150</v>
      </c>
      <c r="Z268" s="10">
        <f t="shared" si="41"/>
        <v>4800</v>
      </c>
      <c r="AA268" s="10">
        <v>32</v>
      </c>
      <c r="AB268" s="10">
        <v>150</v>
      </c>
      <c r="AC268" s="10">
        <f t="shared" si="42"/>
        <v>4800</v>
      </c>
      <c r="AD268" s="11">
        <v>96</v>
      </c>
      <c r="AE268" s="26">
        <v>7</v>
      </c>
      <c r="AF268" s="7">
        <f t="shared" si="39"/>
        <v>672</v>
      </c>
      <c r="AG268" s="152">
        <v>1</v>
      </c>
      <c r="AH268" s="139">
        <f t="shared" si="43"/>
        <v>192</v>
      </c>
      <c r="AI268" s="139">
        <f t="shared" si="45"/>
        <v>15072</v>
      </c>
      <c r="AJ268" s="109">
        <f t="shared" si="44"/>
        <v>15072</v>
      </c>
      <c r="AM268" t="b">
        <f>D268='15.02.2022 Смета'!D271</f>
        <v>1</v>
      </c>
      <c r="AN268" t="b">
        <f>F268='15.02.2022 Смета'!E271</f>
        <v>1</v>
      </c>
      <c r="AO268" t="b">
        <f>G268='15.02.2022 Смета'!F271</f>
        <v>1</v>
      </c>
      <c r="AP268" t="b">
        <f>H268='15.02.2022 Смета'!G271</f>
        <v>1</v>
      </c>
    </row>
    <row r="269" spans="1:42" ht="16.149999999999999" customHeight="1" x14ac:dyDescent="0.25">
      <c r="A269" s="108">
        <v>225</v>
      </c>
      <c r="B269" s="8" t="s">
        <v>201</v>
      </c>
      <c r="C269" s="21" t="s">
        <v>155</v>
      </c>
      <c r="D269" s="22" t="s">
        <v>610</v>
      </c>
      <c r="E269" s="21" t="s">
        <v>449</v>
      </c>
      <c r="F269" s="35">
        <v>44695</v>
      </c>
      <c r="G269" s="35">
        <v>44697</v>
      </c>
      <c r="H269" s="21" t="s">
        <v>536</v>
      </c>
      <c r="I269" s="22" t="s">
        <v>449</v>
      </c>
      <c r="J269" s="35">
        <v>44695</v>
      </c>
      <c r="K269" s="35">
        <v>44697</v>
      </c>
      <c r="L269" s="10"/>
      <c r="M269" s="10">
        <v>3400</v>
      </c>
      <c r="N269" s="10">
        <f t="shared" si="35"/>
        <v>0</v>
      </c>
      <c r="O269" s="10"/>
      <c r="P269" s="10">
        <v>2900</v>
      </c>
      <c r="Q269" s="10">
        <f t="shared" si="36"/>
        <v>0</v>
      </c>
      <c r="R269" s="10"/>
      <c r="S269" s="10">
        <v>2800</v>
      </c>
      <c r="T269" s="10">
        <f t="shared" si="37"/>
        <v>0</v>
      </c>
      <c r="U269" s="10">
        <v>32</v>
      </c>
      <c r="V269" s="10">
        <v>150</v>
      </c>
      <c r="W269" s="10">
        <f t="shared" si="40"/>
        <v>4800</v>
      </c>
      <c r="X269" s="10">
        <v>32</v>
      </c>
      <c r="Y269" s="10">
        <v>150</v>
      </c>
      <c r="Z269" s="10">
        <f t="shared" si="41"/>
        <v>4800</v>
      </c>
      <c r="AA269" s="10">
        <v>32</v>
      </c>
      <c r="AB269" s="10">
        <v>150</v>
      </c>
      <c r="AC269" s="10">
        <f t="shared" si="42"/>
        <v>4800</v>
      </c>
      <c r="AD269" s="11">
        <v>96</v>
      </c>
      <c r="AE269" s="26">
        <v>7</v>
      </c>
      <c r="AF269" s="7">
        <f t="shared" si="39"/>
        <v>672</v>
      </c>
      <c r="AG269" s="152">
        <v>1</v>
      </c>
      <c r="AH269" s="139">
        <f t="shared" si="43"/>
        <v>192</v>
      </c>
      <c r="AI269" s="139">
        <f t="shared" si="45"/>
        <v>15072</v>
      </c>
      <c r="AJ269" s="109">
        <f t="shared" si="44"/>
        <v>15072</v>
      </c>
      <c r="AM269" t="b">
        <f>D269='15.02.2022 Смета'!D272</f>
        <v>1</v>
      </c>
      <c r="AN269" t="b">
        <f>F269='15.02.2022 Смета'!E272</f>
        <v>1</v>
      </c>
      <c r="AO269" t="b">
        <f>G269='15.02.2022 Смета'!F272</f>
        <v>1</v>
      </c>
      <c r="AP269" t="b">
        <f>H269='15.02.2022 Смета'!G272</f>
        <v>1</v>
      </c>
    </row>
    <row r="270" spans="1:42" x14ac:dyDescent="0.25">
      <c r="A270" s="106"/>
      <c r="B270" s="96"/>
      <c r="C270" s="97"/>
      <c r="D270" s="179" t="s">
        <v>870</v>
      </c>
      <c r="E270" s="99"/>
      <c r="F270" s="99"/>
      <c r="G270" s="99"/>
      <c r="H270" s="99"/>
      <c r="I270" s="99"/>
      <c r="J270" s="99"/>
      <c r="K270" s="99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2"/>
      <c r="AE270" s="79"/>
      <c r="AF270" s="79"/>
      <c r="AG270" s="153"/>
      <c r="AH270" s="151"/>
      <c r="AI270" s="151"/>
      <c r="AJ270" s="164"/>
      <c r="AM270" t="b">
        <f>D270='15.02.2022 Смета'!D273</f>
        <v>1</v>
      </c>
      <c r="AN270" t="b">
        <f>F270='15.02.2022 Смета'!E273</f>
        <v>1</v>
      </c>
      <c r="AO270" t="b">
        <f>G270='15.02.2022 Смета'!F273</f>
        <v>1</v>
      </c>
      <c r="AP270" t="b">
        <f>H270='15.02.2022 Смета'!G273</f>
        <v>1</v>
      </c>
    </row>
    <row r="271" spans="1:42" ht="27" customHeight="1" x14ac:dyDescent="0.25">
      <c r="A271" s="108">
        <v>226</v>
      </c>
      <c r="B271" s="8" t="s">
        <v>200</v>
      </c>
      <c r="C271" s="21" t="s">
        <v>199</v>
      </c>
      <c r="D271" s="22" t="s">
        <v>262</v>
      </c>
      <c r="E271" s="21" t="s">
        <v>340</v>
      </c>
      <c r="F271" s="35">
        <v>44617</v>
      </c>
      <c r="G271" s="35">
        <v>44618</v>
      </c>
      <c r="H271" s="21" t="s">
        <v>783</v>
      </c>
      <c r="I271" s="22" t="s">
        <v>340</v>
      </c>
      <c r="J271" s="35">
        <v>44617</v>
      </c>
      <c r="K271" s="35">
        <v>44618</v>
      </c>
      <c r="L271" s="10"/>
      <c r="M271" s="10">
        <v>3400</v>
      </c>
      <c r="N271" s="10">
        <f t="shared" si="35"/>
        <v>0</v>
      </c>
      <c r="O271" s="10"/>
      <c r="P271" s="10">
        <v>2900</v>
      </c>
      <c r="Q271" s="10">
        <f t="shared" si="36"/>
        <v>0</v>
      </c>
      <c r="R271" s="10"/>
      <c r="S271" s="10">
        <v>2800</v>
      </c>
      <c r="T271" s="10">
        <f t="shared" si="37"/>
        <v>0</v>
      </c>
      <c r="U271" s="10">
        <v>26</v>
      </c>
      <c r="V271" s="10">
        <v>150</v>
      </c>
      <c r="W271" s="10">
        <f t="shared" si="40"/>
        <v>3900</v>
      </c>
      <c r="X271" s="10">
        <v>15</v>
      </c>
      <c r="Y271" s="10">
        <v>150</v>
      </c>
      <c r="Z271" s="10">
        <f t="shared" si="41"/>
        <v>2250</v>
      </c>
      <c r="AA271" s="10">
        <v>15</v>
      </c>
      <c r="AB271" s="10">
        <v>150</v>
      </c>
      <c r="AC271" s="10">
        <f t="shared" si="42"/>
        <v>2250</v>
      </c>
      <c r="AD271" s="11"/>
      <c r="AE271" s="26">
        <v>7</v>
      </c>
      <c r="AF271" s="7">
        <f t="shared" si="39"/>
        <v>0</v>
      </c>
      <c r="AG271" s="152">
        <v>1</v>
      </c>
      <c r="AH271" s="139">
        <f t="shared" si="43"/>
        <v>56</v>
      </c>
      <c r="AI271" s="139">
        <f t="shared" si="45"/>
        <v>8400</v>
      </c>
      <c r="AJ271" s="109">
        <f t="shared" si="44"/>
        <v>8400</v>
      </c>
      <c r="AM271" t="b">
        <f>D271='15.02.2022 Смета'!D274</f>
        <v>1</v>
      </c>
      <c r="AN271" t="b">
        <f>F271='15.02.2022 Смета'!E274</f>
        <v>1</v>
      </c>
      <c r="AO271" t="b">
        <f>G271='15.02.2022 Смета'!F274</f>
        <v>1</v>
      </c>
      <c r="AP271" t="b">
        <f>H271='15.02.2022 Смета'!G274</f>
        <v>1</v>
      </c>
    </row>
    <row r="272" spans="1:42" ht="27" customHeight="1" x14ac:dyDescent="0.25">
      <c r="A272" s="108">
        <v>227</v>
      </c>
      <c r="B272" s="8" t="s">
        <v>200</v>
      </c>
      <c r="C272" s="21" t="s">
        <v>199</v>
      </c>
      <c r="D272" s="22" t="s">
        <v>611</v>
      </c>
      <c r="E272" s="21" t="s">
        <v>340</v>
      </c>
      <c r="F272" s="35">
        <v>44631</v>
      </c>
      <c r="G272" s="35">
        <v>44632</v>
      </c>
      <c r="H272" s="21" t="s">
        <v>784</v>
      </c>
      <c r="I272" s="38" t="s">
        <v>340</v>
      </c>
      <c r="J272" s="35">
        <v>44631</v>
      </c>
      <c r="K272" s="35">
        <v>44632</v>
      </c>
      <c r="L272" s="10"/>
      <c r="M272" s="10">
        <v>3400</v>
      </c>
      <c r="N272" s="10">
        <f t="shared" si="35"/>
        <v>0</v>
      </c>
      <c r="O272" s="10"/>
      <c r="P272" s="10">
        <v>2900</v>
      </c>
      <c r="Q272" s="10">
        <f t="shared" si="36"/>
        <v>0</v>
      </c>
      <c r="R272" s="10"/>
      <c r="S272" s="10">
        <v>2800</v>
      </c>
      <c r="T272" s="10">
        <f t="shared" si="37"/>
        <v>0</v>
      </c>
      <c r="U272" s="10">
        <v>26</v>
      </c>
      <c r="V272" s="10">
        <v>150</v>
      </c>
      <c r="W272" s="10">
        <f t="shared" si="40"/>
        <v>3900</v>
      </c>
      <c r="X272" s="10">
        <v>15</v>
      </c>
      <c r="Y272" s="10">
        <v>150</v>
      </c>
      <c r="Z272" s="10">
        <f t="shared" si="41"/>
        <v>2250</v>
      </c>
      <c r="AA272" s="10">
        <v>15</v>
      </c>
      <c r="AB272" s="10">
        <v>150</v>
      </c>
      <c r="AC272" s="10">
        <f t="shared" si="42"/>
        <v>2250</v>
      </c>
      <c r="AD272" s="11"/>
      <c r="AE272" s="26">
        <v>7</v>
      </c>
      <c r="AF272" s="7">
        <f t="shared" si="39"/>
        <v>0</v>
      </c>
      <c r="AG272" s="152">
        <v>1</v>
      </c>
      <c r="AH272" s="145">
        <f t="shared" si="43"/>
        <v>56</v>
      </c>
      <c r="AI272" s="139">
        <f t="shared" si="45"/>
        <v>8400</v>
      </c>
      <c r="AJ272" s="118">
        <f t="shared" si="44"/>
        <v>8400</v>
      </c>
      <c r="AM272" t="b">
        <f>D272='15.02.2022 Смета'!D275</f>
        <v>1</v>
      </c>
      <c r="AN272" t="b">
        <f>F272='15.02.2022 Смета'!E275</f>
        <v>1</v>
      </c>
      <c r="AO272" t="b">
        <f>G272='15.02.2022 Смета'!F275</f>
        <v>1</v>
      </c>
      <c r="AP272" t="b">
        <f>H272='15.02.2022 Смета'!G275</f>
        <v>1</v>
      </c>
    </row>
    <row r="273" spans="1:42" ht="27" customHeight="1" x14ac:dyDescent="0.25">
      <c r="A273" s="108">
        <v>228</v>
      </c>
      <c r="B273" s="8" t="s">
        <v>200</v>
      </c>
      <c r="C273" s="21" t="s">
        <v>199</v>
      </c>
      <c r="D273" s="22" t="s">
        <v>612</v>
      </c>
      <c r="E273" s="21" t="s">
        <v>478</v>
      </c>
      <c r="F273" s="35">
        <v>44673</v>
      </c>
      <c r="G273" s="35">
        <v>44674</v>
      </c>
      <c r="H273" s="21" t="s">
        <v>783</v>
      </c>
      <c r="I273" s="22" t="s">
        <v>478</v>
      </c>
      <c r="J273" s="35">
        <v>44673</v>
      </c>
      <c r="K273" s="35">
        <v>44674</v>
      </c>
      <c r="L273" s="10"/>
      <c r="M273" s="10">
        <v>3400</v>
      </c>
      <c r="N273" s="10">
        <f t="shared" si="35"/>
        <v>0</v>
      </c>
      <c r="O273" s="10"/>
      <c r="P273" s="10">
        <v>2900</v>
      </c>
      <c r="Q273" s="10">
        <f t="shared" si="36"/>
        <v>0</v>
      </c>
      <c r="R273" s="10"/>
      <c r="S273" s="10">
        <v>2800</v>
      </c>
      <c r="T273" s="10">
        <f t="shared" si="37"/>
        <v>0</v>
      </c>
      <c r="U273" s="10">
        <v>27</v>
      </c>
      <c r="V273" s="10">
        <v>150</v>
      </c>
      <c r="W273" s="10">
        <f t="shared" si="40"/>
        <v>4050</v>
      </c>
      <c r="X273" s="10">
        <v>27</v>
      </c>
      <c r="Y273" s="10">
        <v>150</v>
      </c>
      <c r="Z273" s="10">
        <f t="shared" si="41"/>
        <v>4050</v>
      </c>
      <c r="AA273" s="10">
        <v>27</v>
      </c>
      <c r="AB273" s="10">
        <v>150</v>
      </c>
      <c r="AC273" s="10">
        <f t="shared" si="42"/>
        <v>4050</v>
      </c>
      <c r="AD273" s="11">
        <v>90</v>
      </c>
      <c r="AE273" s="26">
        <v>7</v>
      </c>
      <c r="AF273" s="7">
        <f t="shared" si="39"/>
        <v>630</v>
      </c>
      <c r="AG273" s="152">
        <v>1</v>
      </c>
      <c r="AH273" s="145">
        <f t="shared" si="43"/>
        <v>171</v>
      </c>
      <c r="AI273" s="139">
        <f t="shared" si="45"/>
        <v>12780</v>
      </c>
      <c r="AJ273" s="118">
        <f t="shared" si="44"/>
        <v>12780</v>
      </c>
      <c r="AM273" t="b">
        <f>D273='15.02.2022 Смета'!D276</f>
        <v>1</v>
      </c>
      <c r="AN273" t="b">
        <f>F273='15.02.2022 Смета'!E276</f>
        <v>1</v>
      </c>
      <c r="AO273" t="b">
        <f>G273='15.02.2022 Смета'!F276</f>
        <v>1</v>
      </c>
      <c r="AP273" t="b">
        <f>H273='15.02.2022 Смета'!G276</f>
        <v>1</v>
      </c>
    </row>
    <row r="274" spans="1:42" ht="27" customHeight="1" x14ac:dyDescent="0.25">
      <c r="A274" s="108">
        <v>229</v>
      </c>
      <c r="B274" s="8" t="s">
        <v>200</v>
      </c>
      <c r="C274" s="21" t="s">
        <v>199</v>
      </c>
      <c r="D274" s="22" t="s">
        <v>263</v>
      </c>
      <c r="E274" s="21" t="s">
        <v>340</v>
      </c>
      <c r="F274" s="35">
        <v>44694</v>
      </c>
      <c r="G274" s="35">
        <v>44695</v>
      </c>
      <c r="H274" s="21" t="s">
        <v>446</v>
      </c>
      <c r="I274" s="22" t="s">
        <v>340</v>
      </c>
      <c r="J274" s="35">
        <v>44694</v>
      </c>
      <c r="K274" s="35">
        <v>44695</v>
      </c>
      <c r="L274" s="10"/>
      <c r="M274" s="10">
        <v>3400</v>
      </c>
      <c r="N274" s="10">
        <f t="shared" si="35"/>
        <v>0</v>
      </c>
      <c r="O274" s="10"/>
      <c r="P274" s="10">
        <v>2900</v>
      </c>
      <c r="Q274" s="10">
        <f t="shared" si="36"/>
        <v>0</v>
      </c>
      <c r="R274" s="10"/>
      <c r="S274" s="10">
        <v>2800</v>
      </c>
      <c r="T274" s="10">
        <f t="shared" si="37"/>
        <v>0</v>
      </c>
      <c r="U274" s="10">
        <v>15</v>
      </c>
      <c r="V274" s="10">
        <v>150</v>
      </c>
      <c r="W274" s="10">
        <f t="shared" si="40"/>
        <v>2250</v>
      </c>
      <c r="X274" s="10">
        <v>15</v>
      </c>
      <c r="Y274" s="10">
        <v>150</v>
      </c>
      <c r="Z274" s="10">
        <f t="shared" si="41"/>
        <v>2250</v>
      </c>
      <c r="AA274" s="10">
        <v>15</v>
      </c>
      <c r="AB274" s="10">
        <v>150</v>
      </c>
      <c r="AC274" s="10">
        <f t="shared" si="42"/>
        <v>2250</v>
      </c>
      <c r="AD274" s="11">
        <v>55</v>
      </c>
      <c r="AE274" s="26">
        <v>7</v>
      </c>
      <c r="AF274" s="7">
        <f t="shared" si="39"/>
        <v>385</v>
      </c>
      <c r="AG274" s="152">
        <v>1</v>
      </c>
      <c r="AH274" s="145">
        <f t="shared" si="43"/>
        <v>100</v>
      </c>
      <c r="AI274" s="139">
        <f t="shared" si="45"/>
        <v>7135</v>
      </c>
      <c r="AJ274" s="118">
        <f t="shared" si="44"/>
        <v>7135</v>
      </c>
      <c r="AM274" t="b">
        <f>D274='15.02.2022 Смета'!D277</f>
        <v>1</v>
      </c>
      <c r="AN274" t="b">
        <f>F274='15.02.2022 Смета'!E277</f>
        <v>1</v>
      </c>
      <c r="AO274" t="b">
        <f>G274='15.02.2022 Смета'!F277</f>
        <v>1</v>
      </c>
      <c r="AP274" t="b">
        <f>H274='15.02.2022 Смета'!G277</f>
        <v>1</v>
      </c>
    </row>
    <row r="275" spans="1:42" ht="14.65" customHeight="1" x14ac:dyDescent="0.25">
      <c r="A275" s="106"/>
      <c r="B275" s="96"/>
      <c r="C275" s="97"/>
      <c r="D275" s="179" t="s">
        <v>871</v>
      </c>
      <c r="E275" s="99"/>
      <c r="F275" s="99"/>
      <c r="G275" s="99"/>
      <c r="H275" s="99"/>
      <c r="I275" s="99"/>
      <c r="J275" s="99"/>
      <c r="K275" s="99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2"/>
      <c r="AE275" s="79"/>
      <c r="AF275" s="79"/>
      <c r="AG275" s="153"/>
      <c r="AH275" s="151"/>
      <c r="AI275" s="151"/>
      <c r="AJ275" s="164"/>
      <c r="AM275" t="b">
        <f>D275='15.02.2022 Смета'!D278</f>
        <v>1</v>
      </c>
      <c r="AN275" t="b">
        <f>F275='15.02.2022 Смета'!E278</f>
        <v>1</v>
      </c>
      <c r="AO275" t="b">
        <f>G275='15.02.2022 Смета'!F278</f>
        <v>1</v>
      </c>
      <c r="AP275" t="b">
        <f>H275='15.02.2022 Смета'!G278</f>
        <v>1</v>
      </c>
    </row>
    <row r="276" spans="1:42" ht="27" customHeight="1" x14ac:dyDescent="0.25">
      <c r="A276" s="108">
        <v>230</v>
      </c>
      <c r="B276" s="8" t="s">
        <v>23</v>
      </c>
      <c r="C276" s="21" t="s">
        <v>141</v>
      </c>
      <c r="D276" s="22" t="s">
        <v>173</v>
      </c>
      <c r="E276" s="21" t="s">
        <v>451</v>
      </c>
      <c r="F276" s="35">
        <v>44707</v>
      </c>
      <c r="G276" s="35">
        <v>44710</v>
      </c>
      <c r="H276" s="21" t="s">
        <v>785</v>
      </c>
      <c r="I276" s="22" t="s">
        <v>451</v>
      </c>
      <c r="J276" s="35">
        <v>44707</v>
      </c>
      <c r="K276" s="35">
        <v>44710</v>
      </c>
      <c r="L276" s="10">
        <v>3</v>
      </c>
      <c r="M276" s="10">
        <v>3400</v>
      </c>
      <c r="N276" s="10">
        <f t="shared" si="35"/>
        <v>10200</v>
      </c>
      <c r="O276" s="10">
        <v>3</v>
      </c>
      <c r="P276" s="10">
        <v>2900</v>
      </c>
      <c r="Q276" s="10">
        <f t="shared" si="36"/>
        <v>8700</v>
      </c>
      <c r="R276" s="10">
        <v>3</v>
      </c>
      <c r="S276" s="10">
        <v>2800</v>
      </c>
      <c r="T276" s="10">
        <f t="shared" si="37"/>
        <v>8400</v>
      </c>
      <c r="U276" s="10">
        <v>21</v>
      </c>
      <c r="V276" s="10">
        <v>150</v>
      </c>
      <c r="W276" s="10">
        <f t="shared" si="40"/>
        <v>3150</v>
      </c>
      <c r="X276" s="10">
        <v>18</v>
      </c>
      <c r="Y276" s="10">
        <v>150</v>
      </c>
      <c r="Z276" s="10">
        <f t="shared" si="41"/>
        <v>2700</v>
      </c>
      <c r="AA276" s="10">
        <v>18</v>
      </c>
      <c r="AB276" s="10">
        <v>150</v>
      </c>
      <c r="AC276" s="10">
        <f t="shared" si="42"/>
        <v>2700</v>
      </c>
      <c r="AD276" s="11">
        <v>72</v>
      </c>
      <c r="AE276" s="26">
        <v>7</v>
      </c>
      <c r="AF276" s="7">
        <f t="shared" si="39"/>
        <v>504</v>
      </c>
      <c r="AG276" s="152">
        <v>1</v>
      </c>
      <c r="AH276" s="145">
        <f t="shared" si="43"/>
        <v>138</v>
      </c>
      <c r="AI276" s="139">
        <f t="shared" si="45"/>
        <v>36354</v>
      </c>
      <c r="AJ276" s="118">
        <f t="shared" si="44"/>
        <v>36354</v>
      </c>
      <c r="AM276" t="b">
        <f>D276='15.02.2022 Смета'!D279</f>
        <v>1</v>
      </c>
      <c r="AN276" t="b">
        <f>F276='15.02.2022 Смета'!E279</f>
        <v>1</v>
      </c>
      <c r="AO276" t="b">
        <f>G276='15.02.2022 Смета'!F279</f>
        <v>1</v>
      </c>
      <c r="AP276" t="b">
        <f>H276='15.02.2022 Смета'!G279</f>
        <v>1</v>
      </c>
    </row>
    <row r="277" spans="1:42" ht="27" customHeight="1" x14ac:dyDescent="0.25">
      <c r="A277" s="108">
        <v>231</v>
      </c>
      <c r="B277" s="8" t="s">
        <v>23</v>
      </c>
      <c r="C277" s="21" t="s">
        <v>141</v>
      </c>
      <c r="D277" s="22" t="s">
        <v>69</v>
      </c>
      <c r="E277" s="21" t="s">
        <v>392</v>
      </c>
      <c r="F277" s="35">
        <v>44798</v>
      </c>
      <c r="G277" s="35">
        <v>44801</v>
      </c>
      <c r="H277" s="21" t="s">
        <v>785</v>
      </c>
      <c r="I277" s="22" t="s">
        <v>392</v>
      </c>
      <c r="J277" s="35">
        <v>44798</v>
      </c>
      <c r="K277" s="35">
        <v>44801</v>
      </c>
      <c r="L277" s="10">
        <v>2</v>
      </c>
      <c r="M277" s="10">
        <v>3400</v>
      </c>
      <c r="N277" s="10">
        <f t="shared" si="35"/>
        <v>6800</v>
      </c>
      <c r="O277" s="10">
        <v>2</v>
      </c>
      <c r="P277" s="10">
        <v>2900</v>
      </c>
      <c r="Q277" s="10">
        <f t="shared" si="36"/>
        <v>5800</v>
      </c>
      <c r="R277" s="10">
        <v>2</v>
      </c>
      <c r="S277" s="10">
        <v>2800</v>
      </c>
      <c r="T277" s="10">
        <f t="shared" si="37"/>
        <v>5600</v>
      </c>
      <c r="U277" s="10">
        <v>14</v>
      </c>
      <c r="V277" s="10">
        <v>150</v>
      </c>
      <c r="W277" s="10">
        <f t="shared" si="40"/>
        <v>2100</v>
      </c>
      <c r="X277" s="10">
        <v>12</v>
      </c>
      <c r="Y277" s="10">
        <v>150</v>
      </c>
      <c r="Z277" s="10">
        <f t="shared" si="41"/>
        <v>1800</v>
      </c>
      <c r="AA277" s="10">
        <v>12</v>
      </c>
      <c r="AB277" s="10">
        <v>150</v>
      </c>
      <c r="AC277" s="10">
        <f t="shared" si="42"/>
        <v>1800</v>
      </c>
      <c r="AD277" s="11">
        <v>48</v>
      </c>
      <c r="AE277" s="26">
        <v>7</v>
      </c>
      <c r="AF277" s="7">
        <f t="shared" si="39"/>
        <v>336</v>
      </c>
      <c r="AG277" s="152">
        <v>1</v>
      </c>
      <c r="AH277" s="145">
        <f t="shared" si="43"/>
        <v>92</v>
      </c>
      <c r="AI277" s="139">
        <f t="shared" si="45"/>
        <v>24236</v>
      </c>
      <c r="AJ277" s="118">
        <f t="shared" si="44"/>
        <v>24236</v>
      </c>
      <c r="AM277" t="b">
        <f>D277='15.02.2022 Смета'!D280</f>
        <v>1</v>
      </c>
      <c r="AN277" t="b">
        <f>F277='15.02.2022 Смета'!E280</f>
        <v>1</v>
      </c>
      <c r="AO277" t="b">
        <f>G277='15.02.2022 Смета'!F280</f>
        <v>1</v>
      </c>
      <c r="AP277" t="b">
        <f>H277='15.02.2022 Смета'!G280</f>
        <v>1</v>
      </c>
    </row>
    <row r="278" spans="1:42" ht="13.15" customHeight="1" x14ac:dyDescent="0.25">
      <c r="A278" s="106"/>
      <c r="B278" s="96"/>
      <c r="C278" s="97"/>
      <c r="D278" s="179" t="s">
        <v>872</v>
      </c>
      <c r="E278" s="99"/>
      <c r="F278" s="99"/>
      <c r="G278" s="99"/>
      <c r="H278" s="99"/>
      <c r="I278" s="99"/>
      <c r="J278" s="99"/>
      <c r="K278" s="99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2"/>
      <c r="AE278" s="79"/>
      <c r="AF278" s="79"/>
      <c r="AG278" s="153"/>
      <c r="AH278" s="151"/>
      <c r="AI278" s="151"/>
      <c r="AJ278" s="164"/>
      <c r="AM278" t="b">
        <f>D278='15.02.2022 Смета'!D281</f>
        <v>1</v>
      </c>
      <c r="AN278" t="b">
        <f>F278='15.02.2022 Смета'!E281</f>
        <v>1</v>
      </c>
      <c r="AO278" t="b">
        <f>G278='15.02.2022 Смета'!F281</f>
        <v>1</v>
      </c>
      <c r="AP278" t="b">
        <f>H278='15.02.2022 Смета'!G281</f>
        <v>1</v>
      </c>
    </row>
    <row r="279" spans="1:42" ht="52.5" customHeight="1" x14ac:dyDescent="0.25">
      <c r="A279" s="108">
        <v>232</v>
      </c>
      <c r="B279" s="8" t="s">
        <v>68</v>
      </c>
      <c r="C279" s="21" t="s">
        <v>204</v>
      </c>
      <c r="D279" s="22" t="s">
        <v>180</v>
      </c>
      <c r="E279" s="21" t="s">
        <v>1027</v>
      </c>
      <c r="F279" s="35">
        <v>44821</v>
      </c>
      <c r="G279" s="35">
        <v>44822</v>
      </c>
      <c r="H279" s="21" t="s">
        <v>297</v>
      </c>
      <c r="I279" s="22" t="s">
        <v>786</v>
      </c>
      <c r="J279" s="35">
        <v>44821</v>
      </c>
      <c r="K279" s="35">
        <v>44822</v>
      </c>
      <c r="L279" s="10"/>
      <c r="M279" s="10">
        <v>3400</v>
      </c>
      <c r="N279" s="10">
        <f t="shared" si="35"/>
        <v>0</v>
      </c>
      <c r="O279" s="10"/>
      <c r="P279" s="10">
        <v>2900</v>
      </c>
      <c r="Q279" s="10">
        <f t="shared" si="36"/>
        <v>0</v>
      </c>
      <c r="R279" s="10"/>
      <c r="S279" s="10">
        <v>2800</v>
      </c>
      <c r="T279" s="10">
        <f t="shared" si="37"/>
        <v>0</v>
      </c>
      <c r="U279" s="10">
        <v>134</v>
      </c>
      <c r="V279" s="10">
        <v>150</v>
      </c>
      <c r="W279" s="10">
        <f t="shared" si="40"/>
        <v>20100</v>
      </c>
      <c r="X279" s="10">
        <v>134</v>
      </c>
      <c r="Y279" s="10">
        <v>150</v>
      </c>
      <c r="Z279" s="10">
        <f t="shared" si="41"/>
        <v>20100</v>
      </c>
      <c r="AA279" s="10">
        <v>134</v>
      </c>
      <c r="AB279" s="10">
        <v>150</v>
      </c>
      <c r="AC279" s="10">
        <f t="shared" si="42"/>
        <v>20100</v>
      </c>
      <c r="AD279" s="11">
        <v>402</v>
      </c>
      <c r="AE279" s="26">
        <v>7</v>
      </c>
      <c r="AF279" s="7">
        <f t="shared" si="39"/>
        <v>2814</v>
      </c>
      <c r="AG279" s="152">
        <v>1</v>
      </c>
      <c r="AH279" s="145">
        <f t="shared" si="43"/>
        <v>804</v>
      </c>
      <c r="AI279" s="139">
        <f t="shared" si="45"/>
        <v>63114</v>
      </c>
      <c r="AJ279" s="118">
        <f t="shared" si="44"/>
        <v>63114</v>
      </c>
      <c r="AM279" t="b">
        <f>D279='15.02.2022 Смета'!D282</f>
        <v>1</v>
      </c>
      <c r="AN279" t="b">
        <f>F279='15.02.2022 Смета'!E282</f>
        <v>1</v>
      </c>
      <c r="AO279" t="b">
        <f>G279='15.02.2022 Смета'!F282</f>
        <v>1</v>
      </c>
      <c r="AP279" t="b">
        <f>H279='15.02.2022 Смета'!G282</f>
        <v>1</v>
      </c>
    </row>
    <row r="280" spans="1:42" ht="15" customHeight="1" x14ac:dyDescent="0.25">
      <c r="A280" s="106"/>
      <c r="B280" s="96"/>
      <c r="C280" s="97"/>
      <c r="D280" s="179" t="s">
        <v>873</v>
      </c>
      <c r="E280" s="99"/>
      <c r="F280" s="99"/>
      <c r="G280" s="99"/>
      <c r="H280" s="99"/>
      <c r="I280" s="99"/>
      <c r="J280" s="99"/>
      <c r="K280" s="99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2"/>
      <c r="AE280" s="79"/>
      <c r="AF280" s="79"/>
      <c r="AG280" s="153"/>
      <c r="AH280" s="151"/>
      <c r="AI280" s="151"/>
      <c r="AJ280" s="164"/>
      <c r="AM280" t="b">
        <f>D280='15.02.2022 Смета'!D283</f>
        <v>1</v>
      </c>
      <c r="AN280" t="b">
        <f>F280='15.02.2022 Смета'!E283</f>
        <v>1</v>
      </c>
      <c r="AO280" t="b">
        <f>G280='15.02.2022 Смета'!F283</f>
        <v>1</v>
      </c>
      <c r="AP280" t="b">
        <f>H280='15.02.2022 Смета'!G283</f>
        <v>1</v>
      </c>
    </row>
    <row r="281" spans="1:42" ht="27" customHeight="1" x14ac:dyDescent="0.25">
      <c r="A281" s="108">
        <v>233</v>
      </c>
      <c r="B281" s="8" t="s">
        <v>197</v>
      </c>
      <c r="C281" s="21" t="s">
        <v>154</v>
      </c>
      <c r="D281" s="22" t="s">
        <v>173</v>
      </c>
      <c r="E281" s="21" t="s">
        <v>1029</v>
      </c>
      <c r="F281" s="35">
        <v>44724</v>
      </c>
      <c r="G281" s="35">
        <v>44724</v>
      </c>
      <c r="H281" s="21" t="s">
        <v>990</v>
      </c>
      <c r="I281" s="22" t="s">
        <v>414</v>
      </c>
      <c r="J281" s="35">
        <v>44724</v>
      </c>
      <c r="K281" s="35">
        <v>44724</v>
      </c>
      <c r="L281" s="10">
        <v>1</v>
      </c>
      <c r="M281" s="10">
        <v>3400</v>
      </c>
      <c r="N281" s="10">
        <f t="shared" si="35"/>
        <v>3400</v>
      </c>
      <c r="O281" s="10">
        <v>1</v>
      </c>
      <c r="P281" s="10">
        <v>2900</v>
      </c>
      <c r="Q281" s="10">
        <f t="shared" si="36"/>
        <v>2900</v>
      </c>
      <c r="R281" s="10">
        <v>1</v>
      </c>
      <c r="S281" s="10">
        <v>2800</v>
      </c>
      <c r="T281" s="10">
        <f t="shared" si="37"/>
        <v>2800</v>
      </c>
      <c r="U281" s="10">
        <v>13</v>
      </c>
      <c r="V281" s="10">
        <v>150</v>
      </c>
      <c r="W281" s="10">
        <f t="shared" si="40"/>
        <v>1950</v>
      </c>
      <c r="X281" s="10">
        <v>13</v>
      </c>
      <c r="Y281" s="10">
        <v>150</v>
      </c>
      <c r="Z281" s="10">
        <f t="shared" si="41"/>
        <v>1950</v>
      </c>
      <c r="AA281" s="10">
        <v>13</v>
      </c>
      <c r="AB281" s="10">
        <v>150</v>
      </c>
      <c r="AC281" s="10">
        <f t="shared" si="42"/>
        <v>1950</v>
      </c>
      <c r="AD281" s="11">
        <v>39</v>
      </c>
      <c r="AE281" s="26">
        <v>7</v>
      </c>
      <c r="AF281" s="7">
        <f t="shared" si="39"/>
        <v>273</v>
      </c>
      <c r="AG281" s="152">
        <v>1</v>
      </c>
      <c r="AH281" s="145">
        <f t="shared" si="43"/>
        <v>81</v>
      </c>
      <c r="AI281" s="139">
        <f t="shared" si="45"/>
        <v>15223</v>
      </c>
      <c r="AJ281" s="118">
        <f t="shared" si="44"/>
        <v>15223</v>
      </c>
      <c r="AM281" t="b">
        <f>D281='15.02.2022 Смета'!D284</f>
        <v>1</v>
      </c>
      <c r="AN281" t="b">
        <f>F281='15.02.2022 Смета'!E284</f>
        <v>1</v>
      </c>
      <c r="AO281" t="b">
        <f>G281='15.02.2022 Смета'!F284</f>
        <v>1</v>
      </c>
      <c r="AP281" t="b">
        <f>H281='15.02.2022 Смета'!G284</f>
        <v>0</v>
      </c>
    </row>
    <row r="282" spans="1:42" x14ac:dyDescent="0.25">
      <c r="A282" s="106"/>
      <c r="B282" s="96"/>
      <c r="C282" s="97"/>
      <c r="D282" s="179" t="s">
        <v>874</v>
      </c>
      <c r="E282" s="99"/>
      <c r="F282" s="99"/>
      <c r="G282" s="99"/>
      <c r="H282" s="99"/>
      <c r="I282" s="99"/>
      <c r="J282" s="99"/>
      <c r="K282" s="99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2"/>
      <c r="AE282" s="79"/>
      <c r="AF282" s="79"/>
      <c r="AG282" s="153"/>
      <c r="AH282" s="151"/>
      <c r="AI282" s="151"/>
      <c r="AJ282" s="164"/>
      <c r="AM282" t="b">
        <f>D282='15.02.2022 Смета'!D285</f>
        <v>1</v>
      </c>
      <c r="AN282" t="b">
        <f>F282='15.02.2022 Смета'!E285</f>
        <v>1</v>
      </c>
      <c r="AO282" t="b">
        <f>G282='15.02.2022 Смета'!F285</f>
        <v>1</v>
      </c>
      <c r="AP282" t="b">
        <f>H282='15.02.2022 Смета'!G285</f>
        <v>1</v>
      </c>
    </row>
    <row r="283" spans="1:42" ht="27" customHeight="1" x14ac:dyDescent="0.25">
      <c r="A283" s="108">
        <v>234</v>
      </c>
      <c r="B283" s="8" t="s">
        <v>207</v>
      </c>
      <c r="C283" s="21" t="s">
        <v>118</v>
      </c>
      <c r="D283" s="22" t="s">
        <v>613</v>
      </c>
      <c r="E283" s="21" t="s">
        <v>507</v>
      </c>
      <c r="F283" s="35">
        <v>44587</v>
      </c>
      <c r="G283" s="35">
        <v>44591</v>
      </c>
      <c r="H283" s="21" t="s">
        <v>1091</v>
      </c>
      <c r="I283" s="22" t="s">
        <v>507</v>
      </c>
      <c r="J283" s="35">
        <v>44587</v>
      </c>
      <c r="K283" s="35">
        <v>44591</v>
      </c>
      <c r="L283" s="10"/>
      <c r="M283" s="10">
        <v>3400</v>
      </c>
      <c r="N283" s="10">
        <f t="shared" ref="N283:N365" si="46">L283*M283</f>
        <v>0</v>
      </c>
      <c r="O283" s="10"/>
      <c r="P283" s="10">
        <v>2900</v>
      </c>
      <c r="Q283" s="10">
        <f t="shared" ref="Q283:Q365" si="47">O283*P283</f>
        <v>0</v>
      </c>
      <c r="R283" s="10"/>
      <c r="S283" s="10">
        <v>2800</v>
      </c>
      <c r="T283" s="10">
        <f t="shared" ref="T283:T365" si="48">R283*S283</f>
        <v>0</v>
      </c>
      <c r="U283" s="10">
        <v>80</v>
      </c>
      <c r="V283" s="10">
        <v>150</v>
      </c>
      <c r="W283" s="10">
        <f t="shared" si="40"/>
        <v>12000</v>
      </c>
      <c r="X283" s="10">
        <v>85</v>
      </c>
      <c r="Y283" s="10">
        <v>150</v>
      </c>
      <c r="Z283" s="10">
        <f t="shared" si="41"/>
        <v>12750</v>
      </c>
      <c r="AA283" s="10">
        <v>160</v>
      </c>
      <c r="AB283" s="10">
        <v>150</v>
      </c>
      <c r="AC283" s="10">
        <f t="shared" si="42"/>
        <v>24000</v>
      </c>
      <c r="AD283" s="11"/>
      <c r="AE283" s="26">
        <v>7</v>
      </c>
      <c r="AF283" s="7">
        <f t="shared" si="39"/>
        <v>0</v>
      </c>
      <c r="AG283" s="152">
        <v>1</v>
      </c>
      <c r="AH283" s="139">
        <f t="shared" si="43"/>
        <v>325</v>
      </c>
      <c r="AI283" s="139">
        <f t="shared" si="45"/>
        <v>48750</v>
      </c>
      <c r="AJ283" s="109">
        <f t="shared" si="44"/>
        <v>48750</v>
      </c>
      <c r="AM283" t="b">
        <f>D283='15.02.2022 Смета'!D286</f>
        <v>1</v>
      </c>
      <c r="AN283" t="b">
        <f>F283='15.02.2022 Смета'!E286</f>
        <v>1</v>
      </c>
      <c r="AO283" t="b">
        <f>G283='15.02.2022 Смета'!F286</f>
        <v>1</v>
      </c>
      <c r="AP283" t="b">
        <f>H283='15.02.2022 Смета'!G286</f>
        <v>0</v>
      </c>
    </row>
    <row r="284" spans="1:42" ht="15" customHeight="1" x14ac:dyDescent="0.25">
      <c r="A284" s="106"/>
      <c r="B284" s="96"/>
      <c r="C284" s="97"/>
      <c r="D284" s="179" t="s">
        <v>875</v>
      </c>
      <c r="E284" s="99"/>
      <c r="F284" s="99"/>
      <c r="G284" s="99"/>
      <c r="H284" s="99"/>
      <c r="I284" s="99"/>
      <c r="J284" s="99"/>
      <c r="K284" s="99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2"/>
      <c r="AE284" s="79"/>
      <c r="AF284" s="79"/>
      <c r="AG284" s="153"/>
      <c r="AH284" s="151"/>
      <c r="AI284" s="151"/>
      <c r="AJ284" s="164"/>
      <c r="AM284" t="b">
        <f>D284='15.02.2022 Смета'!D287</f>
        <v>1</v>
      </c>
      <c r="AN284" t="b">
        <f>F284='15.02.2022 Смета'!E287</f>
        <v>1</v>
      </c>
      <c r="AO284" t="b">
        <f>G284='15.02.2022 Смета'!F287</f>
        <v>1</v>
      </c>
      <c r="AP284" t="b">
        <f>H284='15.02.2022 Смета'!G287</f>
        <v>1</v>
      </c>
    </row>
    <row r="285" spans="1:42" ht="16.149999999999999" customHeight="1" x14ac:dyDescent="0.25">
      <c r="A285" s="108">
        <v>235</v>
      </c>
      <c r="B285" s="8" t="s">
        <v>181</v>
      </c>
      <c r="C285" s="21" t="s">
        <v>182</v>
      </c>
      <c r="D285" s="22" t="s">
        <v>434</v>
      </c>
      <c r="E285" s="21" t="s">
        <v>461</v>
      </c>
      <c r="F285" s="35">
        <v>44611</v>
      </c>
      <c r="G285" s="35">
        <v>44612</v>
      </c>
      <c r="H285" s="21" t="s">
        <v>312</v>
      </c>
      <c r="I285" s="22" t="s">
        <v>461</v>
      </c>
      <c r="J285" s="35">
        <v>44611</v>
      </c>
      <c r="K285" s="35">
        <v>44612</v>
      </c>
      <c r="L285" s="10"/>
      <c r="M285" s="10">
        <v>3400</v>
      </c>
      <c r="N285" s="10">
        <f t="shared" si="46"/>
        <v>0</v>
      </c>
      <c r="O285" s="10"/>
      <c r="P285" s="10">
        <v>2900</v>
      </c>
      <c r="Q285" s="10">
        <f t="shared" si="47"/>
        <v>0</v>
      </c>
      <c r="R285" s="10"/>
      <c r="S285" s="10">
        <v>2800</v>
      </c>
      <c r="T285" s="10">
        <f t="shared" si="48"/>
        <v>0</v>
      </c>
      <c r="U285" s="10">
        <v>18</v>
      </c>
      <c r="V285" s="10">
        <v>150</v>
      </c>
      <c r="W285" s="10">
        <f t="shared" si="40"/>
        <v>2700</v>
      </c>
      <c r="X285" s="10">
        <v>18</v>
      </c>
      <c r="Y285" s="10">
        <v>150</v>
      </c>
      <c r="Z285" s="10">
        <f t="shared" si="41"/>
        <v>2700</v>
      </c>
      <c r="AA285" s="10">
        <v>18</v>
      </c>
      <c r="AB285" s="10">
        <v>150</v>
      </c>
      <c r="AC285" s="10">
        <f t="shared" si="42"/>
        <v>2700</v>
      </c>
      <c r="AD285" s="11"/>
      <c r="AE285" s="26">
        <v>7</v>
      </c>
      <c r="AF285" s="7">
        <f t="shared" si="39"/>
        <v>0</v>
      </c>
      <c r="AG285" s="152">
        <v>1</v>
      </c>
      <c r="AH285" s="139">
        <f t="shared" si="43"/>
        <v>54</v>
      </c>
      <c r="AI285" s="139">
        <f t="shared" si="45"/>
        <v>8100</v>
      </c>
      <c r="AJ285" s="109">
        <f t="shared" si="44"/>
        <v>8100</v>
      </c>
      <c r="AM285" t="b">
        <f>D285='15.02.2022 Смета'!D288</f>
        <v>1</v>
      </c>
      <c r="AN285" t="b">
        <f>F285='15.02.2022 Смета'!E288</f>
        <v>1</v>
      </c>
      <c r="AO285" t="b">
        <f>G285='15.02.2022 Смета'!F288</f>
        <v>1</v>
      </c>
      <c r="AP285" t="b">
        <f>H285='15.02.2022 Смета'!G288</f>
        <v>1</v>
      </c>
    </row>
    <row r="286" spans="1:42" ht="16.149999999999999" customHeight="1" x14ac:dyDescent="0.25">
      <c r="A286" s="108">
        <v>236</v>
      </c>
      <c r="B286" s="8" t="s">
        <v>181</v>
      </c>
      <c r="C286" s="21" t="s">
        <v>182</v>
      </c>
      <c r="D286" s="22" t="s">
        <v>614</v>
      </c>
      <c r="E286" s="21" t="s">
        <v>340</v>
      </c>
      <c r="F286" s="35">
        <v>44654</v>
      </c>
      <c r="G286" s="35">
        <v>44654</v>
      </c>
      <c r="H286" s="21" t="s">
        <v>305</v>
      </c>
      <c r="I286" s="22" t="s">
        <v>340</v>
      </c>
      <c r="J286" s="35">
        <v>44654</v>
      </c>
      <c r="K286" s="35">
        <v>44654</v>
      </c>
      <c r="L286" s="10"/>
      <c r="M286" s="10">
        <v>3400</v>
      </c>
      <c r="N286" s="10">
        <f t="shared" si="46"/>
        <v>0</v>
      </c>
      <c r="O286" s="10"/>
      <c r="P286" s="10">
        <v>2900</v>
      </c>
      <c r="Q286" s="10">
        <f t="shared" si="47"/>
        <v>0</v>
      </c>
      <c r="R286" s="10"/>
      <c r="S286" s="10">
        <v>2800</v>
      </c>
      <c r="T286" s="10">
        <f t="shared" si="48"/>
        <v>0</v>
      </c>
      <c r="U286" s="10">
        <v>18</v>
      </c>
      <c r="V286" s="10">
        <v>150</v>
      </c>
      <c r="W286" s="10">
        <f t="shared" si="40"/>
        <v>2700</v>
      </c>
      <c r="X286" s="10">
        <v>18</v>
      </c>
      <c r="Y286" s="10">
        <v>150</v>
      </c>
      <c r="Z286" s="10">
        <f t="shared" si="41"/>
        <v>2700</v>
      </c>
      <c r="AA286" s="10">
        <v>18</v>
      </c>
      <c r="AB286" s="10">
        <v>150</v>
      </c>
      <c r="AC286" s="10">
        <f t="shared" si="42"/>
        <v>2700</v>
      </c>
      <c r="AD286" s="11"/>
      <c r="AE286" s="26">
        <v>7</v>
      </c>
      <c r="AF286" s="7">
        <f t="shared" si="39"/>
        <v>0</v>
      </c>
      <c r="AG286" s="152">
        <v>1</v>
      </c>
      <c r="AH286" s="139">
        <f t="shared" si="43"/>
        <v>54</v>
      </c>
      <c r="AI286" s="139">
        <f t="shared" si="45"/>
        <v>8100</v>
      </c>
      <c r="AJ286" s="109">
        <f t="shared" si="44"/>
        <v>8100</v>
      </c>
      <c r="AM286" t="b">
        <f>D286='15.02.2022 Смета'!D289</f>
        <v>1</v>
      </c>
      <c r="AN286" t="b">
        <f>F286='15.02.2022 Смета'!E289</f>
        <v>1</v>
      </c>
      <c r="AO286" t="b">
        <f>G286='15.02.2022 Смета'!F289</f>
        <v>1</v>
      </c>
      <c r="AP286" t="b">
        <f>H286='15.02.2022 Смета'!G289</f>
        <v>1</v>
      </c>
    </row>
    <row r="287" spans="1:42" ht="16.149999999999999" customHeight="1" x14ac:dyDescent="0.25">
      <c r="A287" s="108">
        <v>237</v>
      </c>
      <c r="B287" s="8" t="s">
        <v>181</v>
      </c>
      <c r="C287" s="21" t="s">
        <v>182</v>
      </c>
      <c r="D287" s="22" t="s">
        <v>183</v>
      </c>
      <c r="E287" s="21" t="s">
        <v>461</v>
      </c>
      <c r="F287" s="35">
        <v>44752</v>
      </c>
      <c r="G287" s="35">
        <v>44752</v>
      </c>
      <c r="H287" s="21" t="s">
        <v>787</v>
      </c>
      <c r="I287" s="22" t="s">
        <v>461</v>
      </c>
      <c r="J287" s="35">
        <v>44752</v>
      </c>
      <c r="K287" s="35">
        <v>44752</v>
      </c>
      <c r="L287" s="10"/>
      <c r="M287" s="10">
        <v>3400</v>
      </c>
      <c r="N287" s="10">
        <f t="shared" si="46"/>
        <v>0</v>
      </c>
      <c r="O287" s="10"/>
      <c r="P287" s="10">
        <v>2900</v>
      </c>
      <c r="Q287" s="10">
        <f t="shared" si="47"/>
        <v>0</v>
      </c>
      <c r="R287" s="10"/>
      <c r="S287" s="10">
        <v>2800</v>
      </c>
      <c r="T287" s="10">
        <f t="shared" si="48"/>
        <v>0</v>
      </c>
      <c r="U287" s="10">
        <v>22</v>
      </c>
      <c r="V287" s="10">
        <v>150</v>
      </c>
      <c r="W287" s="10">
        <f t="shared" si="40"/>
        <v>3300</v>
      </c>
      <c r="X287" s="10">
        <v>22</v>
      </c>
      <c r="Y287" s="10">
        <v>150</v>
      </c>
      <c r="Z287" s="10">
        <f t="shared" si="41"/>
        <v>3300</v>
      </c>
      <c r="AA287" s="10">
        <v>22</v>
      </c>
      <c r="AB287" s="10">
        <v>150</v>
      </c>
      <c r="AC287" s="10">
        <f t="shared" si="42"/>
        <v>3300</v>
      </c>
      <c r="AD287" s="11">
        <v>66</v>
      </c>
      <c r="AE287" s="26">
        <v>7</v>
      </c>
      <c r="AF287" s="7">
        <f t="shared" si="39"/>
        <v>462</v>
      </c>
      <c r="AG287" s="152">
        <v>1</v>
      </c>
      <c r="AH287" s="139">
        <f t="shared" si="43"/>
        <v>132</v>
      </c>
      <c r="AI287" s="139">
        <f t="shared" si="45"/>
        <v>10362</v>
      </c>
      <c r="AJ287" s="109">
        <f t="shared" si="44"/>
        <v>10362</v>
      </c>
      <c r="AM287" t="b">
        <f>D287='15.02.2022 Смета'!D290</f>
        <v>1</v>
      </c>
      <c r="AN287" t="b">
        <f>F287='15.02.2022 Смета'!E290</f>
        <v>1</v>
      </c>
      <c r="AO287" t="b">
        <f>G287='15.02.2022 Смета'!F290</f>
        <v>1</v>
      </c>
      <c r="AP287" t="b">
        <f>H287='15.02.2022 Смета'!G290</f>
        <v>1</v>
      </c>
    </row>
    <row r="288" spans="1:42" ht="14.65" customHeight="1" x14ac:dyDescent="0.25">
      <c r="A288" s="106"/>
      <c r="B288" s="96"/>
      <c r="C288" s="97"/>
      <c r="D288" s="179" t="s">
        <v>876</v>
      </c>
      <c r="E288" s="99"/>
      <c r="F288" s="99"/>
      <c r="G288" s="99"/>
      <c r="H288" s="99"/>
      <c r="I288" s="99"/>
      <c r="J288" s="99"/>
      <c r="K288" s="99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2"/>
      <c r="AE288" s="79"/>
      <c r="AF288" s="79"/>
      <c r="AG288" s="153"/>
      <c r="AH288" s="151"/>
      <c r="AI288" s="151"/>
      <c r="AJ288" s="164"/>
      <c r="AM288" t="b">
        <f>D288='15.02.2022 Смета'!D291</f>
        <v>1</v>
      </c>
      <c r="AN288" t="b">
        <f>F288='15.02.2022 Смета'!E291</f>
        <v>1</v>
      </c>
      <c r="AO288" t="b">
        <f>G288='15.02.2022 Смета'!F291</f>
        <v>1</v>
      </c>
      <c r="AP288" t="b">
        <f>H288='15.02.2022 Смета'!G291</f>
        <v>1</v>
      </c>
    </row>
    <row r="289" spans="1:42" ht="38.25" x14ac:dyDescent="0.25">
      <c r="A289" s="108">
        <v>238</v>
      </c>
      <c r="B289" s="8" t="s">
        <v>191</v>
      </c>
      <c r="C289" s="21" t="s">
        <v>293</v>
      </c>
      <c r="D289" s="22" t="s">
        <v>1092</v>
      </c>
      <c r="E289" s="21" t="s">
        <v>485</v>
      </c>
      <c r="F289" s="35" t="s">
        <v>788</v>
      </c>
      <c r="G289" s="35" t="s">
        <v>789</v>
      </c>
      <c r="H289" s="21" t="s">
        <v>1031</v>
      </c>
      <c r="I289" s="22" t="s">
        <v>485</v>
      </c>
      <c r="J289" s="35" t="s">
        <v>788</v>
      </c>
      <c r="K289" s="35" t="s">
        <v>789</v>
      </c>
      <c r="L289" s="10"/>
      <c r="M289" s="10">
        <v>3400</v>
      </c>
      <c r="N289" s="10">
        <f t="shared" si="46"/>
        <v>0</v>
      </c>
      <c r="O289" s="10"/>
      <c r="P289" s="10">
        <v>2900</v>
      </c>
      <c r="Q289" s="10">
        <f t="shared" si="47"/>
        <v>0</v>
      </c>
      <c r="R289" s="10"/>
      <c r="S289" s="10">
        <v>2800</v>
      </c>
      <c r="T289" s="10">
        <f t="shared" si="48"/>
        <v>0</v>
      </c>
      <c r="U289" s="10">
        <v>20</v>
      </c>
      <c r="V289" s="10">
        <v>150</v>
      </c>
      <c r="W289" s="10">
        <f t="shared" si="40"/>
        <v>3000</v>
      </c>
      <c r="X289" s="10">
        <v>20</v>
      </c>
      <c r="Y289" s="10">
        <v>150</v>
      </c>
      <c r="Z289" s="10">
        <f t="shared" si="41"/>
        <v>3000</v>
      </c>
      <c r="AA289" s="10">
        <v>20</v>
      </c>
      <c r="AB289" s="10">
        <v>150</v>
      </c>
      <c r="AC289" s="10">
        <f t="shared" si="42"/>
        <v>3000</v>
      </c>
      <c r="AD289" s="11">
        <v>60</v>
      </c>
      <c r="AE289" s="26">
        <v>7</v>
      </c>
      <c r="AF289" s="7">
        <f t="shared" si="39"/>
        <v>420</v>
      </c>
      <c r="AG289" s="152">
        <v>1</v>
      </c>
      <c r="AH289" s="139">
        <f t="shared" si="43"/>
        <v>120</v>
      </c>
      <c r="AI289" s="139">
        <f t="shared" si="45"/>
        <v>9420</v>
      </c>
      <c r="AJ289" s="109">
        <f t="shared" si="44"/>
        <v>9420</v>
      </c>
      <c r="AM289" t="b">
        <f>D289='15.02.2022 Смета'!D292</f>
        <v>0</v>
      </c>
      <c r="AN289" t="b">
        <f>F289='15.02.2022 Смета'!E292</f>
        <v>1</v>
      </c>
      <c r="AO289" t="b">
        <f>G289='15.02.2022 Смета'!F292</f>
        <v>1</v>
      </c>
      <c r="AP289" t="b">
        <f>H289='15.02.2022 Смета'!G292</f>
        <v>0</v>
      </c>
    </row>
    <row r="290" spans="1:42" ht="16.149999999999999" customHeight="1" x14ac:dyDescent="0.25">
      <c r="A290" s="108">
        <v>239</v>
      </c>
      <c r="B290" s="8" t="s">
        <v>191</v>
      </c>
      <c r="C290" s="21" t="s">
        <v>293</v>
      </c>
      <c r="D290" s="22" t="s">
        <v>538</v>
      </c>
      <c r="E290" s="21" t="s">
        <v>1032</v>
      </c>
      <c r="F290" s="35">
        <v>44680</v>
      </c>
      <c r="G290" s="35">
        <v>44684</v>
      </c>
      <c r="H290" s="21" t="s">
        <v>309</v>
      </c>
      <c r="I290" s="22" t="s">
        <v>539</v>
      </c>
      <c r="J290" s="35">
        <v>44680</v>
      </c>
      <c r="K290" s="35">
        <v>44684</v>
      </c>
      <c r="L290" s="28"/>
      <c r="M290" s="10">
        <v>3400</v>
      </c>
      <c r="N290" s="10">
        <f t="shared" si="46"/>
        <v>0</v>
      </c>
      <c r="O290" s="28"/>
      <c r="P290" s="10">
        <v>2900</v>
      </c>
      <c r="Q290" s="10">
        <f t="shared" si="47"/>
        <v>0</v>
      </c>
      <c r="R290" s="28"/>
      <c r="S290" s="10">
        <v>2800</v>
      </c>
      <c r="T290" s="10">
        <f t="shared" si="48"/>
        <v>0</v>
      </c>
      <c r="U290" s="29">
        <v>2</v>
      </c>
      <c r="V290" s="10">
        <v>150</v>
      </c>
      <c r="W290" s="10">
        <f t="shared" si="40"/>
        <v>300</v>
      </c>
      <c r="X290" s="29">
        <v>2</v>
      </c>
      <c r="Y290" s="10">
        <v>150</v>
      </c>
      <c r="Z290" s="10">
        <f t="shared" si="41"/>
        <v>300</v>
      </c>
      <c r="AA290" s="29">
        <v>2</v>
      </c>
      <c r="AB290" s="10">
        <v>150</v>
      </c>
      <c r="AC290" s="10">
        <f t="shared" si="42"/>
        <v>300</v>
      </c>
      <c r="AD290" s="29">
        <v>6</v>
      </c>
      <c r="AE290" s="26">
        <v>7</v>
      </c>
      <c r="AF290" s="7">
        <f t="shared" si="39"/>
        <v>42</v>
      </c>
      <c r="AG290" s="152">
        <v>1</v>
      </c>
      <c r="AH290" s="139">
        <f t="shared" si="43"/>
        <v>12</v>
      </c>
      <c r="AI290" s="139">
        <f t="shared" si="45"/>
        <v>942</v>
      </c>
      <c r="AJ290" s="109">
        <f t="shared" si="44"/>
        <v>942</v>
      </c>
      <c r="AM290" t="b">
        <f>D290='15.02.2022 Смета'!D293</f>
        <v>1</v>
      </c>
      <c r="AN290" t="b">
        <f>F290='15.02.2022 Смета'!E293</f>
        <v>1</v>
      </c>
      <c r="AO290" t="b">
        <f>G290='15.02.2022 Смета'!F293</f>
        <v>1</v>
      </c>
      <c r="AP290" t="b">
        <f>H290='15.02.2022 Смета'!G293</f>
        <v>1</v>
      </c>
    </row>
    <row r="291" spans="1:42" ht="52.9" customHeight="1" x14ac:dyDescent="0.25">
      <c r="A291" s="108">
        <v>240</v>
      </c>
      <c r="B291" s="8" t="s">
        <v>191</v>
      </c>
      <c r="C291" s="21" t="s">
        <v>293</v>
      </c>
      <c r="D291" s="22" t="s">
        <v>1093</v>
      </c>
      <c r="E291" s="21" t="s">
        <v>450</v>
      </c>
      <c r="F291" s="35" t="s">
        <v>791</v>
      </c>
      <c r="G291" s="35" t="s">
        <v>792</v>
      </c>
      <c r="H291" s="21" t="s">
        <v>336</v>
      </c>
      <c r="I291" s="22" t="s">
        <v>450</v>
      </c>
      <c r="J291" s="35" t="s">
        <v>791</v>
      </c>
      <c r="K291" s="35" t="s">
        <v>792</v>
      </c>
      <c r="L291" s="10"/>
      <c r="M291" s="10">
        <v>3400</v>
      </c>
      <c r="N291" s="10">
        <f t="shared" si="46"/>
        <v>0</v>
      </c>
      <c r="O291" s="10"/>
      <c r="P291" s="10">
        <v>2900</v>
      </c>
      <c r="Q291" s="10">
        <f t="shared" si="47"/>
        <v>0</v>
      </c>
      <c r="R291" s="10"/>
      <c r="S291" s="10">
        <v>2800</v>
      </c>
      <c r="T291" s="10">
        <f t="shared" si="48"/>
        <v>0</v>
      </c>
      <c r="U291" s="10">
        <v>9</v>
      </c>
      <c r="V291" s="10">
        <v>150</v>
      </c>
      <c r="W291" s="10">
        <f t="shared" si="40"/>
        <v>1350</v>
      </c>
      <c r="X291" s="10">
        <v>9</v>
      </c>
      <c r="Y291" s="10">
        <v>150</v>
      </c>
      <c r="Z291" s="10">
        <f t="shared" si="41"/>
        <v>1350</v>
      </c>
      <c r="AA291" s="10">
        <v>9</v>
      </c>
      <c r="AB291" s="10">
        <v>150</v>
      </c>
      <c r="AC291" s="10">
        <f t="shared" si="42"/>
        <v>1350</v>
      </c>
      <c r="AD291" s="11">
        <v>27</v>
      </c>
      <c r="AE291" s="26">
        <v>7</v>
      </c>
      <c r="AF291" s="7">
        <f t="shared" si="39"/>
        <v>189</v>
      </c>
      <c r="AG291" s="152">
        <v>1</v>
      </c>
      <c r="AH291" s="139">
        <f t="shared" si="43"/>
        <v>54</v>
      </c>
      <c r="AI291" s="139">
        <f t="shared" si="45"/>
        <v>4239</v>
      </c>
      <c r="AJ291" s="109">
        <f t="shared" si="44"/>
        <v>4239</v>
      </c>
      <c r="AM291" t="b">
        <f>D291='15.02.2022 Смета'!D294</f>
        <v>0</v>
      </c>
      <c r="AN291" t="b">
        <f>F291='15.02.2022 Смета'!E294</f>
        <v>1</v>
      </c>
      <c r="AO291" t="b">
        <f>G291='15.02.2022 Смета'!F294</f>
        <v>1</v>
      </c>
      <c r="AP291" t="b">
        <f>H291='15.02.2022 Смета'!G294</f>
        <v>1</v>
      </c>
    </row>
    <row r="292" spans="1:42" ht="51" x14ac:dyDescent="0.25">
      <c r="A292" s="108">
        <v>241</v>
      </c>
      <c r="B292" s="8" t="s">
        <v>191</v>
      </c>
      <c r="C292" s="21" t="s">
        <v>293</v>
      </c>
      <c r="D292" s="22" t="s">
        <v>1094</v>
      </c>
      <c r="E292" s="21" t="s">
        <v>417</v>
      </c>
      <c r="F292" s="35" t="s">
        <v>794</v>
      </c>
      <c r="G292" s="35" t="s">
        <v>795</v>
      </c>
      <c r="H292" s="21" t="s">
        <v>336</v>
      </c>
      <c r="I292" s="38" t="s">
        <v>417</v>
      </c>
      <c r="J292" s="35" t="s">
        <v>794</v>
      </c>
      <c r="K292" s="35" t="s">
        <v>795</v>
      </c>
      <c r="L292" s="10"/>
      <c r="M292" s="10">
        <v>3400</v>
      </c>
      <c r="N292" s="10">
        <f t="shared" si="46"/>
        <v>0</v>
      </c>
      <c r="O292" s="10"/>
      <c r="P292" s="10">
        <v>2900</v>
      </c>
      <c r="Q292" s="10">
        <f t="shared" si="47"/>
        <v>0</v>
      </c>
      <c r="R292" s="10"/>
      <c r="S292" s="10">
        <v>2800</v>
      </c>
      <c r="T292" s="10">
        <f t="shared" si="48"/>
        <v>0</v>
      </c>
      <c r="U292" s="10">
        <v>9</v>
      </c>
      <c r="V292" s="10">
        <v>150</v>
      </c>
      <c r="W292" s="10">
        <f t="shared" si="40"/>
        <v>1350</v>
      </c>
      <c r="X292" s="10">
        <v>9</v>
      </c>
      <c r="Y292" s="10">
        <v>150</v>
      </c>
      <c r="Z292" s="10">
        <f t="shared" si="41"/>
        <v>1350</v>
      </c>
      <c r="AA292" s="10">
        <v>9</v>
      </c>
      <c r="AB292" s="10">
        <v>150</v>
      </c>
      <c r="AC292" s="10">
        <f t="shared" si="42"/>
        <v>1350</v>
      </c>
      <c r="AD292" s="11">
        <v>27</v>
      </c>
      <c r="AE292" s="26">
        <v>7</v>
      </c>
      <c r="AF292" s="7">
        <f t="shared" si="39"/>
        <v>189</v>
      </c>
      <c r="AG292" s="152">
        <v>1</v>
      </c>
      <c r="AH292" s="139">
        <f t="shared" si="43"/>
        <v>54</v>
      </c>
      <c r="AI292" s="139">
        <f t="shared" si="45"/>
        <v>4239</v>
      </c>
      <c r="AJ292" s="109">
        <f t="shared" si="44"/>
        <v>4239</v>
      </c>
      <c r="AM292" t="b">
        <f>D292='15.02.2022 Смета'!D295</f>
        <v>0</v>
      </c>
      <c r="AN292" t="b">
        <f>F292='15.02.2022 Смета'!E295</f>
        <v>1</v>
      </c>
      <c r="AO292" t="b">
        <f>G292='15.02.2022 Смета'!F295</f>
        <v>1</v>
      </c>
      <c r="AP292" t="b">
        <f>H292='15.02.2022 Смета'!G295</f>
        <v>1</v>
      </c>
    </row>
    <row r="293" spans="1:42" ht="16.149999999999999" customHeight="1" x14ac:dyDescent="0.25">
      <c r="A293" s="108">
        <v>242</v>
      </c>
      <c r="B293" s="8" t="s">
        <v>191</v>
      </c>
      <c r="C293" s="21" t="s">
        <v>293</v>
      </c>
      <c r="D293" s="22" t="s">
        <v>540</v>
      </c>
      <c r="E293" s="21" t="s">
        <v>1035</v>
      </c>
      <c r="F293" s="35">
        <v>44709</v>
      </c>
      <c r="G293" s="35">
        <v>44709</v>
      </c>
      <c r="H293" s="21" t="s">
        <v>541</v>
      </c>
      <c r="I293" s="22" t="s">
        <v>796</v>
      </c>
      <c r="J293" s="35">
        <v>44709</v>
      </c>
      <c r="K293" s="35">
        <v>44709</v>
      </c>
      <c r="L293" s="28"/>
      <c r="M293" s="10">
        <v>3400</v>
      </c>
      <c r="N293" s="10">
        <f t="shared" si="46"/>
        <v>0</v>
      </c>
      <c r="O293" s="28"/>
      <c r="P293" s="10">
        <v>2900</v>
      </c>
      <c r="Q293" s="10">
        <f t="shared" si="47"/>
        <v>0</v>
      </c>
      <c r="R293" s="28"/>
      <c r="S293" s="10">
        <v>2800</v>
      </c>
      <c r="T293" s="10">
        <f t="shared" si="48"/>
        <v>0</v>
      </c>
      <c r="U293" s="29">
        <v>1</v>
      </c>
      <c r="V293" s="10">
        <v>150</v>
      </c>
      <c r="W293" s="10">
        <f t="shared" si="40"/>
        <v>150</v>
      </c>
      <c r="X293" s="29">
        <v>1</v>
      </c>
      <c r="Y293" s="10">
        <v>150</v>
      </c>
      <c r="Z293" s="10">
        <f t="shared" si="41"/>
        <v>150</v>
      </c>
      <c r="AA293" s="29">
        <v>1</v>
      </c>
      <c r="AB293" s="10">
        <v>150</v>
      </c>
      <c r="AC293" s="10">
        <f t="shared" si="42"/>
        <v>150</v>
      </c>
      <c r="AD293" s="29">
        <v>3</v>
      </c>
      <c r="AE293" s="26">
        <v>7</v>
      </c>
      <c r="AF293" s="7">
        <f t="shared" si="39"/>
        <v>21</v>
      </c>
      <c r="AG293" s="152">
        <v>1</v>
      </c>
      <c r="AH293" s="139">
        <f t="shared" si="43"/>
        <v>6</v>
      </c>
      <c r="AI293" s="139">
        <f t="shared" si="45"/>
        <v>471</v>
      </c>
      <c r="AJ293" s="109">
        <f t="shared" si="44"/>
        <v>471</v>
      </c>
      <c r="AM293" t="b">
        <f>D293='15.02.2022 Смета'!D296</f>
        <v>1</v>
      </c>
      <c r="AN293" t="b">
        <f>F293='15.02.2022 Смета'!E296</f>
        <v>1</v>
      </c>
      <c r="AO293" t="b">
        <f>G293='15.02.2022 Смета'!F296</f>
        <v>1</v>
      </c>
      <c r="AP293" t="b">
        <f>H293='15.02.2022 Смета'!G296</f>
        <v>1</v>
      </c>
    </row>
    <row r="294" spans="1:42" ht="16.149999999999999" customHeight="1" x14ac:dyDescent="0.25">
      <c r="A294" s="108">
        <v>243</v>
      </c>
      <c r="B294" s="8" t="s">
        <v>191</v>
      </c>
      <c r="C294" s="21" t="s">
        <v>293</v>
      </c>
      <c r="D294" s="22" t="s">
        <v>542</v>
      </c>
      <c r="E294" s="21" t="s">
        <v>1032</v>
      </c>
      <c r="F294" s="35">
        <v>44709</v>
      </c>
      <c r="G294" s="35">
        <v>44709</v>
      </c>
      <c r="H294" s="21" t="s">
        <v>541</v>
      </c>
      <c r="I294" s="22" t="s">
        <v>539</v>
      </c>
      <c r="J294" s="35">
        <v>44709</v>
      </c>
      <c r="K294" s="35">
        <v>44709</v>
      </c>
      <c r="L294" s="28"/>
      <c r="M294" s="10">
        <v>3400</v>
      </c>
      <c r="N294" s="10">
        <f t="shared" si="46"/>
        <v>0</v>
      </c>
      <c r="O294" s="28"/>
      <c r="P294" s="10">
        <v>2900</v>
      </c>
      <c r="Q294" s="10">
        <f t="shared" si="47"/>
        <v>0</v>
      </c>
      <c r="R294" s="28"/>
      <c r="S294" s="10">
        <v>2800</v>
      </c>
      <c r="T294" s="10">
        <f t="shared" si="48"/>
        <v>0</v>
      </c>
      <c r="U294" s="29">
        <v>2</v>
      </c>
      <c r="V294" s="10">
        <v>150</v>
      </c>
      <c r="W294" s="10">
        <f t="shared" si="40"/>
        <v>300</v>
      </c>
      <c r="X294" s="29">
        <v>2</v>
      </c>
      <c r="Y294" s="10">
        <v>150</v>
      </c>
      <c r="Z294" s="10">
        <f t="shared" si="41"/>
        <v>300</v>
      </c>
      <c r="AA294" s="29">
        <v>2</v>
      </c>
      <c r="AB294" s="10">
        <v>150</v>
      </c>
      <c r="AC294" s="10">
        <f t="shared" si="42"/>
        <v>300</v>
      </c>
      <c r="AD294" s="29">
        <v>6</v>
      </c>
      <c r="AE294" s="26">
        <v>7</v>
      </c>
      <c r="AF294" s="7">
        <f t="shared" si="39"/>
        <v>42</v>
      </c>
      <c r="AG294" s="152">
        <v>1</v>
      </c>
      <c r="AH294" s="139">
        <f t="shared" si="43"/>
        <v>12</v>
      </c>
      <c r="AI294" s="139">
        <f t="shared" si="45"/>
        <v>942</v>
      </c>
      <c r="AJ294" s="109">
        <f t="shared" si="44"/>
        <v>942</v>
      </c>
      <c r="AM294" t="b">
        <f>D294='15.02.2022 Смета'!D297</f>
        <v>1</v>
      </c>
      <c r="AN294" t="b">
        <f>F294='15.02.2022 Смета'!E297</f>
        <v>1</v>
      </c>
      <c r="AO294" t="b">
        <f>G294='15.02.2022 Смета'!F297</f>
        <v>1</v>
      </c>
      <c r="AP294" t="b">
        <f>H294='15.02.2022 Смета'!G297</f>
        <v>1</v>
      </c>
    </row>
    <row r="295" spans="1:42" ht="16.149999999999999" customHeight="1" x14ac:dyDescent="0.25">
      <c r="A295" s="106"/>
      <c r="B295" s="96"/>
      <c r="C295" s="97"/>
      <c r="D295" s="179" t="s">
        <v>877</v>
      </c>
      <c r="E295" s="99"/>
      <c r="F295" s="99"/>
      <c r="G295" s="99"/>
      <c r="H295" s="99"/>
      <c r="I295" s="99"/>
      <c r="J295" s="99"/>
      <c r="K295" s="99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2"/>
      <c r="AE295" s="79"/>
      <c r="AF295" s="79"/>
      <c r="AG295" s="153"/>
      <c r="AH295" s="151"/>
      <c r="AI295" s="151"/>
      <c r="AJ295" s="164"/>
      <c r="AM295" t="b">
        <f>D295='15.02.2022 Смета'!D298</f>
        <v>1</v>
      </c>
      <c r="AN295" t="b">
        <f>F295='15.02.2022 Смета'!E298</f>
        <v>1</v>
      </c>
      <c r="AO295" t="b">
        <f>G295='15.02.2022 Смета'!F298</f>
        <v>1</v>
      </c>
      <c r="AP295" t="b">
        <f>H295='15.02.2022 Смета'!G298</f>
        <v>1</v>
      </c>
    </row>
    <row r="296" spans="1:42" ht="27" customHeight="1" x14ac:dyDescent="0.25">
      <c r="A296" s="108">
        <v>244</v>
      </c>
      <c r="B296" s="15" t="s">
        <v>269</v>
      </c>
      <c r="C296" s="21" t="s">
        <v>134</v>
      </c>
      <c r="D296" s="22" t="s">
        <v>615</v>
      </c>
      <c r="E296" s="21" t="s">
        <v>340</v>
      </c>
      <c r="F296" s="35">
        <v>44631</v>
      </c>
      <c r="G296" s="35">
        <v>44635</v>
      </c>
      <c r="H296" s="21" t="s">
        <v>319</v>
      </c>
      <c r="I296" s="22" t="s">
        <v>340</v>
      </c>
      <c r="J296" s="35">
        <v>44631</v>
      </c>
      <c r="K296" s="35">
        <v>44635</v>
      </c>
      <c r="L296" s="14"/>
      <c r="M296" s="10">
        <v>3400</v>
      </c>
      <c r="N296" s="10">
        <f t="shared" si="46"/>
        <v>0</v>
      </c>
      <c r="O296" s="14"/>
      <c r="P296" s="10">
        <v>2900</v>
      </c>
      <c r="Q296" s="10">
        <f t="shared" si="47"/>
        <v>0</v>
      </c>
      <c r="R296" s="14"/>
      <c r="S296" s="10">
        <v>2800</v>
      </c>
      <c r="T296" s="10">
        <f t="shared" si="48"/>
        <v>0</v>
      </c>
      <c r="U296" s="10">
        <v>30</v>
      </c>
      <c r="V296" s="10">
        <v>150</v>
      </c>
      <c r="W296" s="10">
        <f t="shared" si="40"/>
        <v>4500</v>
      </c>
      <c r="X296" s="10">
        <v>30</v>
      </c>
      <c r="Y296" s="10">
        <v>150</v>
      </c>
      <c r="Z296" s="10">
        <f t="shared" si="41"/>
        <v>4500</v>
      </c>
      <c r="AA296" s="10">
        <v>30</v>
      </c>
      <c r="AB296" s="10">
        <v>150</v>
      </c>
      <c r="AC296" s="10">
        <f t="shared" si="42"/>
        <v>4500</v>
      </c>
      <c r="AD296" s="10"/>
      <c r="AE296" s="26">
        <v>7</v>
      </c>
      <c r="AF296" s="7">
        <f>AD296*AE296</f>
        <v>0</v>
      </c>
      <c r="AG296" s="152">
        <v>1</v>
      </c>
      <c r="AH296" s="139">
        <f t="shared" si="43"/>
        <v>90</v>
      </c>
      <c r="AI296" s="139">
        <f t="shared" si="45"/>
        <v>13500</v>
      </c>
      <c r="AJ296" s="109">
        <f t="shared" si="44"/>
        <v>13500</v>
      </c>
      <c r="AM296" t="b">
        <f>D296='15.02.2022 Смета'!D299</f>
        <v>1</v>
      </c>
      <c r="AN296" t="b">
        <f>F296='15.02.2022 Смета'!E299</f>
        <v>1</v>
      </c>
      <c r="AO296" t="b">
        <f>G296='15.02.2022 Смета'!F299</f>
        <v>1</v>
      </c>
      <c r="AP296" t="b">
        <f>H296='15.02.2022 Смета'!G299</f>
        <v>1</v>
      </c>
    </row>
    <row r="297" spans="1:42" ht="42" customHeight="1" x14ac:dyDescent="0.25">
      <c r="A297" s="108">
        <v>245</v>
      </c>
      <c r="B297" s="15" t="s">
        <v>269</v>
      </c>
      <c r="C297" s="21" t="s">
        <v>134</v>
      </c>
      <c r="D297" s="22" t="s">
        <v>616</v>
      </c>
      <c r="E297" s="21" t="s">
        <v>991</v>
      </c>
      <c r="F297" s="35">
        <v>44631</v>
      </c>
      <c r="G297" s="35">
        <v>44635</v>
      </c>
      <c r="H297" s="21" t="s">
        <v>319</v>
      </c>
      <c r="I297" s="22" t="s">
        <v>465</v>
      </c>
      <c r="J297" s="35">
        <v>44631</v>
      </c>
      <c r="K297" s="35">
        <v>44635</v>
      </c>
      <c r="L297" s="14"/>
      <c r="M297" s="10">
        <v>3400</v>
      </c>
      <c r="N297" s="10">
        <f t="shared" si="46"/>
        <v>0</v>
      </c>
      <c r="O297" s="14"/>
      <c r="P297" s="10">
        <v>2900</v>
      </c>
      <c r="Q297" s="10">
        <f t="shared" si="47"/>
        <v>0</v>
      </c>
      <c r="R297" s="14"/>
      <c r="S297" s="10">
        <v>2800</v>
      </c>
      <c r="T297" s="10">
        <f t="shared" si="48"/>
        <v>0</v>
      </c>
      <c r="U297" s="10">
        <v>34</v>
      </c>
      <c r="V297" s="10">
        <v>150</v>
      </c>
      <c r="W297" s="10">
        <f t="shared" si="40"/>
        <v>5100</v>
      </c>
      <c r="X297" s="10">
        <v>34</v>
      </c>
      <c r="Y297" s="10">
        <v>150</v>
      </c>
      <c r="Z297" s="10">
        <f t="shared" si="41"/>
        <v>5100</v>
      </c>
      <c r="AA297" s="10">
        <v>34</v>
      </c>
      <c r="AB297" s="10">
        <v>150</v>
      </c>
      <c r="AC297" s="10">
        <f t="shared" si="42"/>
        <v>5100</v>
      </c>
      <c r="AD297" s="10"/>
      <c r="AE297" s="26">
        <v>7</v>
      </c>
      <c r="AF297" s="7">
        <f>AD297*AE297</f>
        <v>0</v>
      </c>
      <c r="AG297" s="152">
        <v>1</v>
      </c>
      <c r="AH297" s="145">
        <f t="shared" si="43"/>
        <v>102</v>
      </c>
      <c r="AI297" s="139">
        <f t="shared" si="45"/>
        <v>15300</v>
      </c>
      <c r="AJ297" s="118">
        <f t="shared" si="44"/>
        <v>15300</v>
      </c>
      <c r="AM297" t="b">
        <f>D297='15.02.2022 Смета'!D300</f>
        <v>1</v>
      </c>
      <c r="AN297" t="b">
        <f>F297='15.02.2022 Смета'!E300</f>
        <v>1</v>
      </c>
      <c r="AO297" t="b">
        <f>G297='15.02.2022 Смета'!F300</f>
        <v>1</v>
      </c>
      <c r="AP297" t="b">
        <f>H297='15.02.2022 Смета'!G300</f>
        <v>1</v>
      </c>
    </row>
    <row r="298" spans="1:42" x14ac:dyDescent="0.25">
      <c r="A298" s="106"/>
      <c r="B298" s="96"/>
      <c r="C298" s="97"/>
      <c r="D298" s="179" t="s">
        <v>878</v>
      </c>
      <c r="E298" s="99"/>
      <c r="F298" s="99"/>
      <c r="G298" s="99"/>
      <c r="H298" s="99"/>
      <c r="I298" s="99"/>
      <c r="J298" s="99"/>
      <c r="K298" s="99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2"/>
      <c r="AE298" s="79"/>
      <c r="AF298" s="79"/>
      <c r="AG298" s="153"/>
      <c r="AH298" s="151"/>
      <c r="AI298" s="151"/>
      <c r="AJ298" s="164"/>
      <c r="AM298" t="b">
        <f>D298='15.02.2022 Смета'!D301</f>
        <v>1</v>
      </c>
      <c r="AN298" t="b">
        <f>F298='15.02.2022 Смета'!E301</f>
        <v>1</v>
      </c>
      <c r="AO298" t="b">
        <f>G298='15.02.2022 Смета'!F301</f>
        <v>1</v>
      </c>
      <c r="AP298" t="b">
        <f>H298='15.02.2022 Смета'!G301</f>
        <v>1</v>
      </c>
    </row>
    <row r="299" spans="1:42" ht="52.9" customHeight="1" x14ac:dyDescent="0.25">
      <c r="A299" s="108">
        <v>246</v>
      </c>
      <c r="B299" s="8" t="s">
        <v>237</v>
      </c>
      <c r="C299" s="21" t="s">
        <v>236</v>
      </c>
      <c r="D299" s="22" t="s">
        <v>85</v>
      </c>
      <c r="E299" s="21" t="s">
        <v>491</v>
      </c>
      <c r="F299" s="35">
        <v>44588</v>
      </c>
      <c r="G299" s="35">
        <v>44591</v>
      </c>
      <c r="H299" s="21" t="s">
        <v>298</v>
      </c>
      <c r="I299" s="22" t="s">
        <v>491</v>
      </c>
      <c r="J299" s="35">
        <v>44588</v>
      </c>
      <c r="K299" s="35">
        <v>44591</v>
      </c>
      <c r="L299" s="10"/>
      <c r="M299" s="10">
        <v>3400</v>
      </c>
      <c r="N299" s="10">
        <f t="shared" si="46"/>
        <v>0</v>
      </c>
      <c r="O299" s="10"/>
      <c r="P299" s="10">
        <v>2900</v>
      </c>
      <c r="Q299" s="10">
        <f t="shared" si="47"/>
        <v>0</v>
      </c>
      <c r="R299" s="10"/>
      <c r="S299" s="10">
        <v>2800</v>
      </c>
      <c r="T299" s="10">
        <f t="shared" si="48"/>
        <v>0</v>
      </c>
      <c r="U299" s="10">
        <v>10</v>
      </c>
      <c r="V299" s="10">
        <v>150</v>
      </c>
      <c r="W299" s="10">
        <f t="shared" si="40"/>
        <v>1500</v>
      </c>
      <c r="X299" s="10">
        <v>10</v>
      </c>
      <c r="Y299" s="10">
        <v>150</v>
      </c>
      <c r="Z299" s="10">
        <f t="shared" si="41"/>
        <v>1500</v>
      </c>
      <c r="AA299" s="10">
        <v>10</v>
      </c>
      <c r="AB299" s="10">
        <v>150</v>
      </c>
      <c r="AC299" s="10">
        <f t="shared" si="42"/>
        <v>1500</v>
      </c>
      <c r="AD299" s="11"/>
      <c r="AE299" s="26">
        <v>7</v>
      </c>
      <c r="AF299" s="7">
        <f>AD299*AE299</f>
        <v>0</v>
      </c>
      <c r="AG299" s="152">
        <v>1</v>
      </c>
      <c r="AH299" s="139">
        <f t="shared" si="43"/>
        <v>30</v>
      </c>
      <c r="AI299" s="139">
        <f t="shared" si="45"/>
        <v>4500</v>
      </c>
      <c r="AJ299" s="109">
        <f t="shared" si="44"/>
        <v>4500</v>
      </c>
      <c r="AM299" t="b">
        <f>D299='15.02.2022 Смета'!D302</f>
        <v>1</v>
      </c>
      <c r="AN299" t="b">
        <f>F299='15.02.2022 Смета'!E302</f>
        <v>1</v>
      </c>
      <c r="AO299" t="b">
        <f>G299='15.02.2022 Смета'!F302</f>
        <v>1</v>
      </c>
      <c r="AP299" t="b">
        <f>H299='15.02.2022 Смета'!G302</f>
        <v>1</v>
      </c>
    </row>
    <row r="300" spans="1:42" ht="16.149999999999999" customHeight="1" x14ac:dyDescent="0.25">
      <c r="A300" s="108">
        <v>247</v>
      </c>
      <c r="B300" s="8" t="s">
        <v>237</v>
      </c>
      <c r="C300" s="21" t="s">
        <v>236</v>
      </c>
      <c r="D300" s="22" t="s">
        <v>86</v>
      </c>
      <c r="E300" s="21" t="s">
        <v>449</v>
      </c>
      <c r="F300" s="35">
        <v>44588</v>
      </c>
      <c r="G300" s="35">
        <v>44591</v>
      </c>
      <c r="H300" s="21" t="s">
        <v>298</v>
      </c>
      <c r="I300" s="22" t="s">
        <v>449</v>
      </c>
      <c r="J300" s="35">
        <v>44588</v>
      </c>
      <c r="K300" s="35">
        <v>44591</v>
      </c>
      <c r="L300" s="10"/>
      <c r="M300" s="10">
        <v>3400</v>
      </c>
      <c r="N300" s="10">
        <f t="shared" si="46"/>
        <v>0</v>
      </c>
      <c r="O300" s="10"/>
      <c r="P300" s="10">
        <v>2900</v>
      </c>
      <c r="Q300" s="10">
        <f t="shared" si="47"/>
        <v>0</v>
      </c>
      <c r="R300" s="10"/>
      <c r="S300" s="10">
        <v>2800</v>
      </c>
      <c r="T300" s="10">
        <f t="shared" si="48"/>
        <v>0</v>
      </c>
      <c r="U300" s="10">
        <v>2</v>
      </c>
      <c r="V300" s="10">
        <v>150</v>
      </c>
      <c r="W300" s="10">
        <f t="shared" si="40"/>
        <v>300</v>
      </c>
      <c r="X300" s="10">
        <v>2</v>
      </c>
      <c r="Y300" s="10">
        <v>150</v>
      </c>
      <c r="Z300" s="10">
        <f t="shared" si="41"/>
        <v>300</v>
      </c>
      <c r="AA300" s="10">
        <v>2</v>
      </c>
      <c r="AB300" s="10">
        <v>150</v>
      </c>
      <c r="AC300" s="10">
        <f t="shared" si="42"/>
        <v>300</v>
      </c>
      <c r="AD300" s="11"/>
      <c r="AE300" s="26">
        <v>7</v>
      </c>
      <c r="AF300" s="7">
        <f>AD300*AE300</f>
        <v>0</v>
      </c>
      <c r="AG300" s="152">
        <v>1</v>
      </c>
      <c r="AH300" s="139">
        <f t="shared" si="43"/>
        <v>6</v>
      </c>
      <c r="AI300" s="139">
        <f t="shared" si="45"/>
        <v>900</v>
      </c>
      <c r="AJ300" s="109">
        <f t="shared" si="44"/>
        <v>900</v>
      </c>
      <c r="AM300" t="b">
        <f>D300='15.02.2022 Смета'!D303</f>
        <v>1</v>
      </c>
      <c r="AN300" t="b">
        <f>F300='15.02.2022 Смета'!E303</f>
        <v>1</v>
      </c>
      <c r="AO300" t="b">
        <f>G300='15.02.2022 Смета'!F303</f>
        <v>1</v>
      </c>
      <c r="AP300" t="b">
        <f>H300='15.02.2022 Смета'!G303</f>
        <v>1</v>
      </c>
    </row>
    <row r="301" spans="1:42" ht="53.65" customHeight="1" x14ac:dyDescent="0.25">
      <c r="A301" s="108">
        <v>248</v>
      </c>
      <c r="B301" s="8"/>
      <c r="C301" s="47" t="s">
        <v>236</v>
      </c>
      <c r="D301" s="22" t="s">
        <v>87</v>
      </c>
      <c r="E301" s="21" t="s">
        <v>491</v>
      </c>
      <c r="F301" s="35">
        <v>44700</v>
      </c>
      <c r="G301" s="35">
        <v>44703</v>
      </c>
      <c r="H301" s="21" t="s">
        <v>1036</v>
      </c>
      <c r="I301" s="51" t="s">
        <v>448</v>
      </c>
      <c r="J301" s="52">
        <v>44700</v>
      </c>
      <c r="K301" s="52">
        <v>44703</v>
      </c>
      <c r="L301" s="49"/>
      <c r="M301" s="49">
        <v>3400</v>
      </c>
      <c r="N301" s="49">
        <f t="shared" si="46"/>
        <v>0</v>
      </c>
      <c r="O301" s="49"/>
      <c r="P301" s="49">
        <v>2900</v>
      </c>
      <c r="Q301" s="49">
        <f t="shared" si="47"/>
        <v>0</v>
      </c>
      <c r="R301" s="49"/>
      <c r="S301" s="49">
        <v>2800</v>
      </c>
      <c r="T301" s="49">
        <f t="shared" si="48"/>
        <v>0</v>
      </c>
      <c r="U301" s="49">
        <v>2</v>
      </c>
      <c r="V301" s="49">
        <v>150</v>
      </c>
      <c r="W301" s="49">
        <f t="shared" si="40"/>
        <v>300</v>
      </c>
      <c r="X301" s="49">
        <v>3</v>
      </c>
      <c r="Y301" s="49">
        <v>150</v>
      </c>
      <c r="Z301" s="49">
        <f t="shared" si="41"/>
        <v>450</v>
      </c>
      <c r="AA301" s="49">
        <v>3</v>
      </c>
      <c r="AB301" s="49">
        <v>150</v>
      </c>
      <c r="AC301" s="49">
        <f t="shared" si="42"/>
        <v>450</v>
      </c>
      <c r="AD301" s="50"/>
      <c r="AE301" s="54">
        <v>7</v>
      </c>
      <c r="AF301" s="55">
        <v>150</v>
      </c>
      <c r="AG301" s="152">
        <v>1</v>
      </c>
      <c r="AH301" s="154">
        <f t="shared" si="43"/>
        <v>8</v>
      </c>
      <c r="AI301" s="139">
        <f t="shared" si="45"/>
        <v>1350</v>
      </c>
      <c r="AJ301" s="165">
        <f t="shared" si="44"/>
        <v>1350</v>
      </c>
      <c r="AM301" t="b">
        <f>D301='15.02.2022 Смета'!D304</f>
        <v>1</v>
      </c>
      <c r="AN301" t="b">
        <f>F301='15.02.2022 Смета'!E304</f>
        <v>1</v>
      </c>
      <c r="AO301" t="b">
        <f>G301='15.02.2022 Смета'!F304</f>
        <v>1</v>
      </c>
      <c r="AP301" t="b">
        <f>H301='15.02.2022 Смета'!G304</f>
        <v>0</v>
      </c>
    </row>
    <row r="302" spans="1:42" ht="16.149999999999999" customHeight="1" x14ac:dyDescent="0.25">
      <c r="A302" s="108">
        <v>249</v>
      </c>
      <c r="B302" s="8" t="s">
        <v>238</v>
      </c>
      <c r="C302" s="21" t="s">
        <v>236</v>
      </c>
      <c r="D302" s="22" t="s">
        <v>88</v>
      </c>
      <c r="E302" s="21" t="s">
        <v>449</v>
      </c>
      <c r="F302" s="35">
        <v>44700</v>
      </c>
      <c r="G302" s="35">
        <v>44703</v>
      </c>
      <c r="H302" s="21" t="s">
        <v>1036</v>
      </c>
      <c r="I302" s="22" t="s">
        <v>449</v>
      </c>
      <c r="J302" s="35">
        <v>44700</v>
      </c>
      <c r="K302" s="35">
        <v>44703</v>
      </c>
      <c r="L302" s="11"/>
      <c r="M302" s="10">
        <v>3400</v>
      </c>
      <c r="N302" s="10">
        <f t="shared" si="46"/>
        <v>0</v>
      </c>
      <c r="O302" s="10"/>
      <c r="P302" s="10">
        <v>2900</v>
      </c>
      <c r="Q302" s="10">
        <f t="shared" si="47"/>
        <v>0</v>
      </c>
      <c r="R302" s="10"/>
      <c r="S302" s="10">
        <v>2800</v>
      </c>
      <c r="T302" s="10">
        <f t="shared" si="48"/>
        <v>0</v>
      </c>
      <c r="U302" s="10">
        <v>2</v>
      </c>
      <c r="V302" s="10">
        <v>150</v>
      </c>
      <c r="W302" s="10">
        <f t="shared" si="40"/>
        <v>300</v>
      </c>
      <c r="X302" s="10">
        <v>2</v>
      </c>
      <c r="Y302" s="10">
        <v>150</v>
      </c>
      <c r="Z302" s="10">
        <f t="shared" si="41"/>
        <v>300</v>
      </c>
      <c r="AA302" s="10">
        <v>2</v>
      </c>
      <c r="AB302" s="10">
        <v>150</v>
      </c>
      <c r="AC302" s="10">
        <f t="shared" si="42"/>
        <v>300</v>
      </c>
      <c r="AD302" s="11">
        <v>9</v>
      </c>
      <c r="AE302" s="26">
        <v>7</v>
      </c>
      <c r="AF302" s="7">
        <f t="shared" ref="AF302:AF362" si="49">AD302*AE302</f>
        <v>63</v>
      </c>
      <c r="AG302" s="152">
        <v>1</v>
      </c>
      <c r="AH302" s="139">
        <f t="shared" si="43"/>
        <v>15</v>
      </c>
      <c r="AI302" s="139">
        <f t="shared" si="45"/>
        <v>963</v>
      </c>
      <c r="AJ302" s="109">
        <f t="shared" si="44"/>
        <v>963</v>
      </c>
      <c r="AM302" t="b">
        <f>D302='15.02.2022 Смета'!D305</f>
        <v>1</v>
      </c>
      <c r="AN302" t="b">
        <f>F302='15.02.2022 Смета'!E305</f>
        <v>1</v>
      </c>
      <c r="AO302" t="b">
        <f>G302='15.02.2022 Смета'!F305</f>
        <v>1</v>
      </c>
      <c r="AP302" t="b">
        <f>H302='15.02.2022 Смета'!G305</f>
        <v>0</v>
      </c>
    </row>
    <row r="303" spans="1:42" ht="51.4" customHeight="1" x14ac:dyDescent="0.25">
      <c r="A303" s="108">
        <v>250</v>
      </c>
      <c r="B303" s="8" t="s">
        <v>238</v>
      </c>
      <c r="C303" s="21" t="s">
        <v>236</v>
      </c>
      <c r="D303" s="22" t="s">
        <v>90</v>
      </c>
      <c r="E303" s="21" t="s">
        <v>1037</v>
      </c>
      <c r="F303" s="35">
        <v>44813</v>
      </c>
      <c r="G303" s="35">
        <v>44815</v>
      </c>
      <c r="H303" s="21" t="s">
        <v>541</v>
      </c>
      <c r="I303" s="22" t="s">
        <v>731</v>
      </c>
      <c r="J303" s="35">
        <v>44813</v>
      </c>
      <c r="K303" s="35">
        <v>44815</v>
      </c>
      <c r="L303" s="10">
        <v>2</v>
      </c>
      <c r="M303" s="10">
        <v>3400</v>
      </c>
      <c r="N303" s="10">
        <f t="shared" si="46"/>
        <v>6800</v>
      </c>
      <c r="O303" s="10">
        <v>2</v>
      </c>
      <c r="P303" s="10">
        <v>2900</v>
      </c>
      <c r="Q303" s="10">
        <f t="shared" si="47"/>
        <v>5800</v>
      </c>
      <c r="R303" s="10">
        <v>2</v>
      </c>
      <c r="S303" s="10">
        <v>2800</v>
      </c>
      <c r="T303" s="10">
        <f t="shared" si="48"/>
        <v>5600</v>
      </c>
      <c r="U303" s="10">
        <v>10</v>
      </c>
      <c r="V303" s="10">
        <v>150</v>
      </c>
      <c r="W303" s="10">
        <f t="shared" si="40"/>
        <v>1500</v>
      </c>
      <c r="X303" s="10">
        <v>10</v>
      </c>
      <c r="Y303" s="10">
        <v>150</v>
      </c>
      <c r="Z303" s="10">
        <f t="shared" si="41"/>
        <v>1500</v>
      </c>
      <c r="AA303" s="10">
        <v>10</v>
      </c>
      <c r="AB303" s="10">
        <v>150</v>
      </c>
      <c r="AC303" s="10">
        <f t="shared" si="42"/>
        <v>1500</v>
      </c>
      <c r="AD303" s="11">
        <v>36</v>
      </c>
      <c r="AE303" s="26">
        <v>7</v>
      </c>
      <c r="AF303" s="7">
        <f t="shared" si="49"/>
        <v>252</v>
      </c>
      <c r="AG303" s="152">
        <v>1</v>
      </c>
      <c r="AH303" s="139">
        <f t="shared" si="43"/>
        <v>72</v>
      </c>
      <c r="AI303" s="139">
        <f t="shared" si="45"/>
        <v>22952</v>
      </c>
      <c r="AJ303" s="109">
        <f t="shared" si="44"/>
        <v>22952</v>
      </c>
      <c r="AM303" t="b">
        <f>D303='15.02.2022 Смета'!D306</f>
        <v>1</v>
      </c>
      <c r="AN303" t="b">
        <f>F303='15.02.2022 Смета'!E306</f>
        <v>1</v>
      </c>
      <c r="AO303" t="b">
        <f>G303='15.02.2022 Смета'!F306</f>
        <v>1</v>
      </c>
      <c r="AP303" t="b">
        <f>H303='15.02.2022 Смета'!G306</f>
        <v>1</v>
      </c>
    </row>
    <row r="304" spans="1:42" ht="16.149999999999999" customHeight="1" x14ac:dyDescent="0.25">
      <c r="A304" s="108">
        <v>251</v>
      </c>
      <c r="B304" s="8" t="s">
        <v>238</v>
      </c>
      <c r="C304" s="21" t="s">
        <v>236</v>
      </c>
      <c r="D304" s="22" t="s">
        <v>89</v>
      </c>
      <c r="E304" s="21" t="s">
        <v>449</v>
      </c>
      <c r="F304" s="35">
        <v>44813</v>
      </c>
      <c r="G304" s="35">
        <v>44815</v>
      </c>
      <c r="H304" s="21" t="s">
        <v>541</v>
      </c>
      <c r="I304" s="22" t="s">
        <v>411</v>
      </c>
      <c r="J304" s="35">
        <v>44813</v>
      </c>
      <c r="K304" s="35">
        <v>44815</v>
      </c>
      <c r="L304" s="10">
        <v>1</v>
      </c>
      <c r="M304" s="10">
        <v>3400</v>
      </c>
      <c r="N304" s="10">
        <f t="shared" si="46"/>
        <v>3400</v>
      </c>
      <c r="O304" s="10">
        <v>1</v>
      </c>
      <c r="P304" s="10">
        <v>2900</v>
      </c>
      <c r="Q304" s="10">
        <f t="shared" si="47"/>
        <v>2900</v>
      </c>
      <c r="R304" s="10">
        <v>1</v>
      </c>
      <c r="S304" s="10">
        <v>2800</v>
      </c>
      <c r="T304" s="10">
        <f t="shared" si="48"/>
        <v>2800</v>
      </c>
      <c r="U304" s="10">
        <v>2</v>
      </c>
      <c r="V304" s="10">
        <v>150</v>
      </c>
      <c r="W304" s="10">
        <f t="shared" si="40"/>
        <v>300</v>
      </c>
      <c r="X304" s="10">
        <v>2</v>
      </c>
      <c r="Y304" s="10">
        <v>150</v>
      </c>
      <c r="Z304" s="10">
        <f t="shared" si="41"/>
        <v>300</v>
      </c>
      <c r="AA304" s="10">
        <v>2</v>
      </c>
      <c r="AB304" s="10">
        <v>150</v>
      </c>
      <c r="AC304" s="10">
        <f t="shared" si="42"/>
        <v>300</v>
      </c>
      <c r="AD304" s="11">
        <v>9</v>
      </c>
      <c r="AE304" s="26">
        <v>7</v>
      </c>
      <c r="AF304" s="7">
        <f t="shared" si="49"/>
        <v>63</v>
      </c>
      <c r="AG304" s="152">
        <v>1</v>
      </c>
      <c r="AH304" s="139">
        <f t="shared" si="43"/>
        <v>18</v>
      </c>
      <c r="AI304" s="139">
        <f t="shared" si="45"/>
        <v>10063</v>
      </c>
      <c r="AJ304" s="109">
        <f t="shared" si="44"/>
        <v>10063</v>
      </c>
      <c r="AM304" t="b">
        <f>D304='15.02.2022 Смета'!D307</f>
        <v>1</v>
      </c>
      <c r="AN304" t="b">
        <f>F304='15.02.2022 Смета'!E307</f>
        <v>1</v>
      </c>
      <c r="AO304" t="b">
        <f>G304='15.02.2022 Смета'!F307</f>
        <v>1</v>
      </c>
      <c r="AP304" t="b">
        <f>H304='15.02.2022 Смета'!G307</f>
        <v>1</v>
      </c>
    </row>
    <row r="305" spans="1:42" ht="15" customHeight="1" x14ac:dyDescent="0.25">
      <c r="A305" s="106"/>
      <c r="B305" s="96"/>
      <c r="C305" s="97"/>
      <c r="D305" s="179" t="s">
        <v>879</v>
      </c>
      <c r="E305" s="99"/>
      <c r="F305" s="99"/>
      <c r="G305" s="99"/>
      <c r="H305" s="99"/>
      <c r="I305" s="99"/>
      <c r="J305" s="99"/>
      <c r="K305" s="99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2"/>
      <c r="AE305" s="79"/>
      <c r="AF305" s="79"/>
      <c r="AG305" s="153"/>
      <c r="AH305" s="151"/>
      <c r="AI305" s="151"/>
      <c r="AJ305" s="164"/>
      <c r="AM305" t="b">
        <f>D305='15.02.2022 Смета'!D308</f>
        <v>1</v>
      </c>
      <c r="AN305" t="b">
        <f>F305='15.02.2022 Смета'!E308</f>
        <v>1</v>
      </c>
      <c r="AO305" t="b">
        <f>G305='15.02.2022 Смета'!F308</f>
        <v>1</v>
      </c>
      <c r="AP305" t="b">
        <f>H305='15.02.2022 Смета'!G308</f>
        <v>1</v>
      </c>
    </row>
    <row r="306" spans="1:42" ht="27" customHeight="1" x14ac:dyDescent="0.25">
      <c r="A306" s="108">
        <v>252</v>
      </c>
      <c r="B306" s="8" t="s">
        <v>187</v>
      </c>
      <c r="C306" s="21" t="s">
        <v>147</v>
      </c>
      <c r="D306" s="22" t="s">
        <v>234</v>
      </c>
      <c r="E306" s="21" t="s">
        <v>419</v>
      </c>
      <c r="F306" s="35">
        <v>44687</v>
      </c>
      <c r="G306" s="35">
        <v>44687</v>
      </c>
      <c r="H306" s="21" t="s">
        <v>1038</v>
      </c>
      <c r="I306" s="22" t="s">
        <v>419</v>
      </c>
      <c r="J306" s="35">
        <v>44687</v>
      </c>
      <c r="K306" s="35">
        <v>44687</v>
      </c>
      <c r="L306" s="10"/>
      <c r="M306" s="10">
        <v>3400</v>
      </c>
      <c r="N306" s="10">
        <f t="shared" si="46"/>
        <v>0</v>
      </c>
      <c r="O306" s="10"/>
      <c r="P306" s="10">
        <v>2900</v>
      </c>
      <c r="Q306" s="10">
        <f t="shared" si="47"/>
        <v>0</v>
      </c>
      <c r="R306" s="10"/>
      <c r="S306" s="10">
        <v>2800</v>
      </c>
      <c r="T306" s="10">
        <f t="shared" si="48"/>
        <v>0</v>
      </c>
      <c r="U306" s="10">
        <v>9</v>
      </c>
      <c r="V306" s="10">
        <v>150</v>
      </c>
      <c r="W306" s="10">
        <f t="shared" si="40"/>
        <v>1350</v>
      </c>
      <c r="X306" s="10">
        <v>9</v>
      </c>
      <c r="Y306" s="10">
        <v>150</v>
      </c>
      <c r="Z306" s="10">
        <f t="shared" si="41"/>
        <v>1350</v>
      </c>
      <c r="AA306" s="10">
        <v>9</v>
      </c>
      <c r="AB306" s="10">
        <v>150</v>
      </c>
      <c r="AC306" s="10">
        <f t="shared" si="42"/>
        <v>1350</v>
      </c>
      <c r="AD306" s="11">
        <v>48</v>
      </c>
      <c r="AE306" s="26">
        <v>7</v>
      </c>
      <c r="AF306" s="7">
        <f t="shared" si="49"/>
        <v>336</v>
      </c>
      <c r="AG306" s="152">
        <v>1</v>
      </c>
      <c r="AH306" s="139">
        <f t="shared" si="43"/>
        <v>75</v>
      </c>
      <c r="AI306" s="139">
        <f t="shared" si="45"/>
        <v>4386</v>
      </c>
      <c r="AJ306" s="109">
        <f t="shared" si="44"/>
        <v>4386</v>
      </c>
      <c r="AM306" t="b">
        <f>D306='15.02.2022 Смета'!D309</f>
        <v>1</v>
      </c>
      <c r="AN306" t="b">
        <f>F306='15.02.2022 Смета'!E309</f>
        <v>1</v>
      </c>
      <c r="AO306" t="b">
        <f>G306='15.02.2022 Смета'!F309</f>
        <v>1</v>
      </c>
      <c r="AP306" t="b">
        <f>H306='15.02.2022 Смета'!G309</f>
        <v>0</v>
      </c>
    </row>
    <row r="307" spans="1:42" ht="15" customHeight="1" x14ac:dyDescent="0.25">
      <c r="A307" s="106"/>
      <c r="B307" s="96"/>
      <c r="C307" s="97"/>
      <c r="D307" s="179" t="s">
        <v>880</v>
      </c>
      <c r="E307" s="99"/>
      <c r="F307" s="99"/>
      <c r="G307" s="99"/>
      <c r="H307" s="99"/>
      <c r="I307" s="99"/>
      <c r="J307" s="99"/>
      <c r="K307" s="99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2"/>
      <c r="AE307" s="79"/>
      <c r="AF307" s="79"/>
      <c r="AG307" s="153"/>
      <c r="AH307" s="151"/>
      <c r="AI307" s="151"/>
      <c r="AJ307" s="164"/>
      <c r="AM307" t="b">
        <f>D307='15.02.2022 Смета'!D310</f>
        <v>1</v>
      </c>
      <c r="AN307" t="b">
        <f>F307='15.02.2022 Смета'!E310</f>
        <v>1</v>
      </c>
      <c r="AO307" t="b">
        <f>G307='15.02.2022 Смета'!F310</f>
        <v>1</v>
      </c>
      <c r="AP307" t="b">
        <f>H307='15.02.2022 Смета'!G310</f>
        <v>1</v>
      </c>
    </row>
    <row r="308" spans="1:42" ht="27" customHeight="1" x14ac:dyDescent="0.25">
      <c r="A308" s="108">
        <v>253</v>
      </c>
      <c r="B308" s="8" t="s">
        <v>171</v>
      </c>
      <c r="C308" s="21" t="s">
        <v>148</v>
      </c>
      <c r="D308" s="22" t="s">
        <v>617</v>
      </c>
      <c r="E308" s="21" t="s">
        <v>1039</v>
      </c>
      <c r="F308" s="35">
        <v>44711</v>
      </c>
      <c r="G308" s="35">
        <v>44712</v>
      </c>
      <c r="H308" s="21" t="s">
        <v>992</v>
      </c>
      <c r="I308" s="22" t="s">
        <v>732</v>
      </c>
      <c r="J308" s="35">
        <v>44711</v>
      </c>
      <c r="K308" s="35">
        <v>44712</v>
      </c>
      <c r="L308" s="14"/>
      <c r="M308" s="10">
        <v>3400</v>
      </c>
      <c r="N308" s="10">
        <f t="shared" si="46"/>
        <v>0</v>
      </c>
      <c r="O308" s="14"/>
      <c r="P308" s="10">
        <v>2900</v>
      </c>
      <c r="Q308" s="10">
        <f t="shared" si="47"/>
        <v>0</v>
      </c>
      <c r="R308" s="14"/>
      <c r="S308" s="10">
        <v>2800</v>
      </c>
      <c r="T308" s="10">
        <f t="shared" si="48"/>
        <v>0</v>
      </c>
      <c r="U308" s="12">
        <v>60</v>
      </c>
      <c r="V308" s="10">
        <v>150</v>
      </c>
      <c r="W308" s="10">
        <f t="shared" si="40"/>
        <v>9000</v>
      </c>
      <c r="X308" s="12">
        <v>60</v>
      </c>
      <c r="Y308" s="10">
        <v>150</v>
      </c>
      <c r="Z308" s="10">
        <f t="shared" si="41"/>
        <v>9000</v>
      </c>
      <c r="AA308" s="12">
        <v>60</v>
      </c>
      <c r="AB308" s="10">
        <v>150</v>
      </c>
      <c r="AC308" s="10">
        <f t="shared" si="42"/>
        <v>9000</v>
      </c>
      <c r="AD308" s="12">
        <v>180</v>
      </c>
      <c r="AE308" s="26">
        <v>7</v>
      </c>
      <c r="AF308" s="7">
        <f t="shared" si="49"/>
        <v>1260</v>
      </c>
      <c r="AG308" s="152">
        <v>1</v>
      </c>
      <c r="AH308" s="139">
        <f t="shared" si="43"/>
        <v>360</v>
      </c>
      <c r="AI308" s="139">
        <f t="shared" si="45"/>
        <v>28260</v>
      </c>
      <c r="AJ308" s="109">
        <f t="shared" si="44"/>
        <v>28260</v>
      </c>
      <c r="AM308" t="b">
        <f>D308='15.02.2022 Смета'!D311</f>
        <v>1</v>
      </c>
      <c r="AN308" t="b">
        <f>F308='15.02.2022 Смета'!E311</f>
        <v>1</v>
      </c>
      <c r="AO308" t="b">
        <f>G308='15.02.2022 Смета'!F311</f>
        <v>1</v>
      </c>
      <c r="AP308" t="b">
        <f>H308='15.02.2022 Смета'!G311</f>
        <v>0</v>
      </c>
    </row>
    <row r="309" spans="1:42" ht="27" customHeight="1" x14ac:dyDescent="0.25">
      <c r="A309" s="108">
        <v>254</v>
      </c>
      <c r="B309" s="8" t="s">
        <v>171</v>
      </c>
      <c r="C309" s="21" t="s">
        <v>148</v>
      </c>
      <c r="D309" s="22" t="s">
        <v>91</v>
      </c>
      <c r="E309" s="21" t="s">
        <v>340</v>
      </c>
      <c r="F309" s="35">
        <v>44722</v>
      </c>
      <c r="G309" s="35">
        <v>44724</v>
      </c>
      <c r="H309" s="21" t="s">
        <v>802</v>
      </c>
      <c r="I309" s="22" t="s">
        <v>300</v>
      </c>
      <c r="J309" s="35">
        <v>44722</v>
      </c>
      <c r="K309" s="35">
        <v>44724</v>
      </c>
      <c r="L309" s="14">
        <v>10</v>
      </c>
      <c r="M309" s="10">
        <v>3400</v>
      </c>
      <c r="N309" s="10">
        <f t="shared" si="46"/>
        <v>34000</v>
      </c>
      <c r="O309" s="14">
        <v>10</v>
      </c>
      <c r="P309" s="10">
        <v>2900</v>
      </c>
      <c r="Q309" s="10">
        <f t="shared" si="47"/>
        <v>29000</v>
      </c>
      <c r="R309" s="14">
        <v>10</v>
      </c>
      <c r="S309" s="10">
        <v>2800</v>
      </c>
      <c r="T309" s="10">
        <f t="shared" si="48"/>
        <v>28000</v>
      </c>
      <c r="U309" s="12">
        <v>60</v>
      </c>
      <c r="V309" s="10">
        <v>150</v>
      </c>
      <c r="W309" s="10">
        <f t="shared" si="40"/>
        <v>9000</v>
      </c>
      <c r="X309" s="12">
        <v>60</v>
      </c>
      <c r="Y309" s="10">
        <v>150</v>
      </c>
      <c r="Z309" s="10">
        <f t="shared" si="41"/>
        <v>9000</v>
      </c>
      <c r="AA309" s="12">
        <v>60</v>
      </c>
      <c r="AB309" s="10">
        <v>150</v>
      </c>
      <c r="AC309" s="10">
        <f t="shared" si="42"/>
        <v>9000</v>
      </c>
      <c r="AD309" s="12">
        <v>300</v>
      </c>
      <c r="AE309" s="26">
        <v>7</v>
      </c>
      <c r="AF309" s="7">
        <f t="shared" si="49"/>
        <v>2100</v>
      </c>
      <c r="AG309" s="152">
        <v>1</v>
      </c>
      <c r="AH309" s="139">
        <f t="shared" si="43"/>
        <v>510</v>
      </c>
      <c r="AI309" s="139">
        <f t="shared" si="45"/>
        <v>120100</v>
      </c>
      <c r="AJ309" s="109">
        <f t="shared" si="44"/>
        <v>120100</v>
      </c>
      <c r="AM309" t="b">
        <f>D309='15.02.2022 Смета'!D312</f>
        <v>1</v>
      </c>
      <c r="AN309" t="b">
        <f>F309='15.02.2022 Смета'!E312</f>
        <v>1</v>
      </c>
      <c r="AO309" t="b">
        <f>G309='15.02.2022 Смета'!F312</f>
        <v>1</v>
      </c>
      <c r="AP309" t="b">
        <f>H309='15.02.2022 Смета'!G312</f>
        <v>1</v>
      </c>
    </row>
    <row r="310" spans="1:42" ht="27" customHeight="1" x14ac:dyDescent="0.25">
      <c r="A310" s="108">
        <v>255</v>
      </c>
      <c r="B310" s="8" t="s">
        <v>171</v>
      </c>
      <c r="C310" s="21" t="s">
        <v>148</v>
      </c>
      <c r="D310" s="22" t="s">
        <v>618</v>
      </c>
      <c r="E310" s="21" t="s">
        <v>1029</v>
      </c>
      <c r="F310" s="35">
        <v>44785</v>
      </c>
      <c r="G310" s="35">
        <v>44787</v>
      </c>
      <c r="H310" s="21" t="s">
        <v>767</v>
      </c>
      <c r="I310" s="22" t="s">
        <v>414</v>
      </c>
      <c r="J310" s="35">
        <v>44785</v>
      </c>
      <c r="K310" s="35">
        <v>44787</v>
      </c>
      <c r="L310" s="14"/>
      <c r="M310" s="10">
        <v>3400</v>
      </c>
      <c r="N310" s="10">
        <f t="shared" si="46"/>
        <v>0</v>
      </c>
      <c r="O310" s="14"/>
      <c r="P310" s="10">
        <v>2900</v>
      </c>
      <c r="Q310" s="10">
        <f t="shared" si="47"/>
        <v>0</v>
      </c>
      <c r="R310" s="14"/>
      <c r="S310" s="10">
        <v>2800</v>
      </c>
      <c r="T310" s="10">
        <f t="shared" si="48"/>
        <v>0</v>
      </c>
      <c r="U310" s="12">
        <v>60</v>
      </c>
      <c r="V310" s="10">
        <v>150</v>
      </c>
      <c r="W310" s="10">
        <f t="shared" si="40"/>
        <v>9000</v>
      </c>
      <c r="X310" s="12">
        <v>60</v>
      </c>
      <c r="Y310" s="10">
        <v>150</v>
      </c>
      <c r="Z310" s="10">
        <f t="shared" si="41"/>
        <v>9000</v>
      </c>
      <c r="AA310" s="12">
        <v>60</v>
      </c>
      <c r="AB310" s="10">
        <v>150</v>
      </c>
      <c r="AC310" s="10">
        <f t="shared" si="42"/>
        <v>9000</v>
      </c>
      <c r="AD310" s="12">
        <v>180</v>
      </c>
      <c r="AE310" s="26">
        <v>7</v>
      </c>
      <c r="AF310" s="7">
        <f t="shared" si="49"/>
        <v>1260</v>
      </c>
      <c r="AG310" s="152">
        <v>1</v>
      </c>
      <c r="AH310" s="139">
        <f t="shared" si="43"/>
        <v>360</v>
      </c>
      <c r="AI310" s="139">
        <f t="shared" si="45"/>
        <v>28260</v>
      </c>
      <c r="AJ310" s="109">
        <f t="shared" si="44"/>
        <v>28260</v>
      </c>
      <c r="AM310" t="b">
        <f>D310='15.02.2022 Смета'!D313</f>
        <v>1</v>
      </c>
      <c r="AN310" t="b">
        <f>F310='15.02.2022 Смета'!E313</f>
        <v>1</v>
      </c>
      <c r="AO310" t="b">
        <f>G310='15.02.2022 Смета'!F313</f>
        <v>1</v>
      </c>
      <c r="AP310" t="b">
        <f>H310='15.02.2022 Смета'!G313</f>
        <v>1</v>
      </c>
    </row>
    <row r="311" spans="1:42" ht="16.149999999999999" customHeight="1" x14ac:dyDescent="0.25">
      <c r="A311" s="106"/>
      <c r="B311" s="96"/>
      <c r="C311" s="97"/>
      <c r="D311" s="179" t="s">
        <v>881</v>
      </c>
      <c r="E311" s="99"/>
      <c r="F311" s="99"/>
      <c r="G311" s="99"/>
      <c r="H311" s="99"/>
      <c r="I311" s="99"/>
      <c r="J311" s="99"/>
      <c r="K311" s="99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2"/>
      <c r="AE311" s="79"/>
      <c r="AF311" s="79"/>
      <c r="AG311" s="153"/>
      <c r="AH311" s="151"/>
      <c r="AI311" s="151"/>
      <c r="AJ311" s="164"/>
      <c r="AM311" t="b">
        <f>D311='15.02.2022 Смета'!D314</f>
        <v>1</v>
      </c>
      <c r="AN311" t="b">
        <f>F311='15.02.2022 Смета'!E314</f>
        <v>1</v>
      </c>
      <c r="AO311" t="b">
        <f>G311='15.02.2022 Смета'!F314</f>
        <v>1</v>
      </c>
      <c r="AP311" t="b">
        <f>H311='15.02.2022 Смета'!G314</f>
        <v>1</v>
      </c>
    </row>
    <row r="312" spans="1:42" ht="27" customHeight="1" x14ac:dyDescent="0.25">
      <c r="A312" s="108">
        <v>256</v>
      </c>
      <c r="B312" s="8" t="s">
        <v>188</v>
      </c>
      <c r="C312" s="21" t="s">
        <v>116</v>
      </c>
      <c r="D312" s="22" t="s">
        <v>619</v>
      </c>
      <c r="E312" s="21" t="s">
        <v>477</v>
      </c>
      <c r="F312" s="35">
        <v>44601</v>
      </c>
      <c r="G312" s="35">
        <v>44603</v>
      </c>
      <c r="H312" s="21" t="s">
        <v>301</v>
      </c>
      <c r="I312" s="22" t="s">
        <v>477</v>
      </c>
      <c r="J312" s="35">
        <v>44601</v>
      </c>
      <c r="K312" s="35">
        <v>44603</v>
      </c>
      <c r="L312" s="10"/>
      <c r="M312" s="10">
        <v>3400</v>
      </c>
      <c r="N312" s="10">
        <f t="shared" si="46"/>
        <v>0</v>
      </c>
      <c r="O312" s="10"/>
      <c r="P312" s="10">
        <v>2900</v>
      </c>
      <c r="Q312" s="10">
        <f t="shared" si="47"/>
        <v>0</v>
      </c>
      <c r="R312" s="10"/>
      <c r="S312" s="10">
        <v>2800</v>
      </c>
      <c r="T312" s="10">
        <f t="shared" si="48"/>
        <v>0</v>
      </c>
      <c r="U312" s="10">
        <v>80</v>
      </c>
      <c r="V312" s="10">
        <v>150</v>
      </c>
      <c r="W312" s="10">
        <f t="shared" ref="W312:W392" si="50">U312*V312</f>
        <v>12000</v>
      </c>
      <c r="X312" s="10">
        <v>80</v>
      </c>
      <c r="Y312" s="10">
        <v>150</v>
      </c>
      <c r="Z312" s="10">
        <f t="shared" ref="Z312:Z392" si="51">X312*Y312</f>
        <v>12000</v>
      </c>
      <c r="AA312" s="10">
        <v>160</v>
      </c>
      <c r="AB312" s="10">
        <v>150</v>
      </c>
      <c r="AC312" s="10">
        <f t="shared" ref="AC312:AC392" si="52">AA312*AB312</f>
        <v>24000</v>
      </c>
      <c r="AD312" s="11"/>
      <c r="AE312" s="26">
        <v>7</v>
      </c>
      <c r="AF312" s="7">
        <f t="shared" si="49"/>
        <v>0</v>
      </c>
      <c r="AG312" s="152">
        <v>1</v>
      </c>
      <c r="AH312" s="139">
        <f t="shared" si="43"/>
        <v>320</v>
      </c>
      <c r="AI312" s="139">
        <f t="shared" si="45"/>
        <v>48000</v>
      </c>
      <c r="AJ312" s="109">
        <f t="shared" si="44"/>
        <v>48000</v>
      </c>
      <c r="AM312" t="b">
        <f>D312='15.02.2022 Смета'!D315</f>
        <v>1</v>
      </c>
      <c r="AN312" t="b">
        <f>F312='15.02.2022 Смета'!E315</f>
        <v>1</v>
      </c>
      <c r="AO312" t="b">
        <f>G312='15.02.2022 Смета'!F315</f>
        <v>1</v>
      </c>
      <c r="AP312" t="b">
        <f>H312='15.02.2022 Смета'!G315</f>
        <v>1</v>
      </c>
    </row>
    <row r="313" spans="1:42" ht="27" customHeight="1" x14ac:dyDescent="0.25">
      <c r="A313" s="108">
        <v>257</v>
      </c>
      <c r="B313" s="8" t="s">
        <v>188</v>
      </c>
      <c r="C313" s="21" t="s">
        <v>116</v>
      </c>
      <c r="D313" s="22" t="s">
        <v>620</v>
      </c>
      <c r="E313" s="21" t="s">
        <v>477</v>
      </c>
      <c r="F313" s="35">
        <v>44631</v>
      </c>
      <c r="G313" s="35">
        <v>44633</v>
      </c>
      <c r="H313" s="21" t="s">
        <v>803</v>
      </c>
      <c r="I313" s="22" t="s">
        <v>477</v>
      </c>
      <c r="J313" s="35">
        <v>44631</v>
      </c>
      <c r="K313" s="35">
        <v>44633</v>
      </c>
      <c r="L313" s="10"/>
      <c r="M313" s="10">
        <v>3400</v>
      </c>
      <c r="N313" s="10">
        <f t="shared" si="46"/>
        <v>0</v>
      </c>
      <c r="O313" s="10"/>
      <c r="P313" s="10">
        <v>2900</v>
      </c>
      <c r="Q313" s="10">
        <f t="shared" si="47"/>
        <v>0</v>
      </c>
      <c r="R313" s="10"/>
      <c r="S313" s="10">
        <v>2800</v>
      </c>
      <c r="T313" s="10">
        <f t="shared" si="48"/>
        <v>0</v>
      </c>
      <c r="U313" s="10">
        <v>80</v>
      </c>
      <c r="V313" s="10">
        <v>150</v>
      </c>
      <c r="W313" s="10">
        <f t="shared" si="50"/>
        <v>12000</v>
      </c>
      <c r="X313" s="10">
        <v>80</v>
      </c>
      <c r="Y313" s="10">
        <v>150</v>
      </c>
      <c r="Z313" s="10">
        <f t="shared" si="51"/>
        <v>12000</v>
      </c>
      <c r="AA313" s="10">
        <v>160</v>
      </c>
      <c r="AB313" s="10">
        <v>150</v>
      </c>
      <c r="AC313" s="10">
        <f t="shared" si="52"/>
        <v>24000</v>
      </c>
      <c r="AD313" s="11"/>
      <c r="AE313" s="26">
        <v>7</v>
      </c>
      <c r="AF313" s="7">
        <f t="shared" si="49"/>
        <v>0</v>
      </c>
      <c r="AG313" s="152">
        <v>1</v>
      </c>
      <c r="AH313" s="139">
        <f t="shared" si="43"/>
        <v>320</v>
      </c>
      <c r="AI313" s="139">
        <f t="shared" si="45"/>
        <v>48000</v>
      </c>
      <c r="AJ313" s="109">
        <f t="shared" si="44"/>
        <v>48000</v>
      </c>
      <c r="AM313" t="b">
        <f>D313='15.02.2022 Смета'!D316</f>
        <v>1</v>
      </c>
      <c r="AN313" t="b">
        <f>F313='15.02.2022 Смета'!E316</f>
        <v>1</v>
      </c>
      <c r="AO313" t="b">
        <f>G313='15.02.2022 Смета'!F316</f>
        <v>1</v>
      </c>
      <c r="AP313" t="b">
        <f>H313='15.02.2022 Смета'!G316</f>
        <v>1</v>
      </c>
    </row>
    <row r="314" spans="1:42" ht="27" customHeight="1" x14ac:dyDescent="0.25">
      <c r="A314" s="108">
        <v>258</v>
      </c>
      <c r="B314" s="8" t="s">
        <v>188</v>
      </c>
      <c r="C314" s="21" t="s">
        <v>116</v>
      </c>
      <c r="D314" s="22" t="s">
        <v>621</v>
      </c>
      <c r="E314" s="21" t="s">
        <v>457</v>
      </c>
      <c r="F314" s="35">
        <v>44666</v>
      </c>
      <c r="G314" s="35">
        <v>44668</v>
      </c>
      <c r="H314" s="21" t="s">
        <v>301</v>
      </c>
      <c r="I314" s="22" t="s">
        <v>457</v>
      </c>
      <c r="J314" s="35">
        <v>44666</v>
      </c>
      <c r="K314" s="35">
        <v>44668</v>
      </c>
      <c r="L314" s="10"/>
      <c r="M314" s="10">
        <v>3400</v>
      </c>
      <c r="N314" s="10">
        <f t="shared" si="46"/>
        <v>0</v>
      </c>
      <c r="O314" s="10"/>
      <c r="P314" s="10">
        <v>2900</v>
      </c>
      <c r="Q314" s="10">
        <f t="shared" si="47"/>
        <v>0</v>
      </c>
      <c r="R314" s="10"/>
      <c r="S314" s="10">
        <v>2800</v>
      </c>
      <c r="T314" s="10">
        <f t="shared" si="48"/>
        <v>0</v>
      </c>
      <c r="U314" s="10">
        <v>80</v>
      </c>
      <c r="V314" s="10">
        <v>150</v>
      </c>
      <c r="W314" s="10">
        <f t="shared" si="50"/>
        <v>12000</v>
      </c>
      <c r="X314" s="10">
        <v>80</v>
      </c>
      <c r="Y314" s="10">
        <v>150</v>
      </c>
      <c r="Z314" s="10">
        <f t="shared" si="51"/>
        <v>12000</v>
      </c>
      <c r="AA314" s="10">
        <v>160</v>
      </c>
      <c r="AB314" s="10">
        <v>150</v>
      </c>
      <c r="AC314" s="10">
        <f t="shared" si="52"/>
        <v>24000</v>
      </c>
      <c r="AD314" s="11">
        <v>323</v>
      </c>
      <c r="AE314" s="26">
        <v>7</v>
      </c>
      <c r="AF314" s="7">
        <f t="shared" si="49"/>
        <v>2261</v>
      </c>
      <c r="AG314" s="152">
        <v>1</v>
      </c>
      <c r="AH314" s="145">
        <f t="shared" si="43"/>
        <v>643</v>
      </c>
      <c r="AI314" s="139">
        <f t="shared" si="45"/>
        <v>50261</v>
      </c>
      <c r="AJ314" s="118">
        <f t="shared" si="44"/>
        <v>50261</v>
      </c>
      <c r="AM314" t="b">
        <f>D314='15.02.2022 Смета'!D317</f>
        <v>1</v>
      </c>
      <c r="AN314" t="b">
        <f>F314='15.02.2022 Смета'!E317</f>
        <v>1</v>
      </c>
      <c r="AO314" t="b">
        <f>G314='15.02.2022 Смета'!F317</f>
        <v>1</v>
      </c>
      <c r="AP314" t="b">
        <f>H314='15.02.2022 Смета'!G317</f>
        <v>1</v>
      </c>
    </row>
    <row r="315" spans="1:42" ht="27" customHeight="1" x14ac:dyDescent="0.25">
      <c r="A315" s="108">
        <v>259</v>
      </c>
      <c r="B315" s="8" t="s">
        <v>188</v>
      </c>
      <c r="C315" s="21" t="s">
        <v>116</v>
      </c>
      <c r="D315" s="22" t="s">
        <v>622</v>
      </c>
      <c r="E315" s="21" t="s">
        <v>1040</v>
      </c>
      <c r="F315" s="35">
        <v>44701</v>
      </c>
      <c r="G315" s="35">
        <v>44703</v>
      </c>
      <c r="H315" s="21" t="s">
        <v>301</v>
      </c>
      <c r="I315" s="22" t="s">
        <v>733</v>
      </c>
      <c r="J315" s="35">
        <v>44701</v>
      </c>
      <c r="K315" s="35">
        <v>44703</v>
      </c>
      <c r="L315" s="10"/>
      <c r="M315" s="10">
        <v>3400</v>
      </c>
      <c r="N315" s="10">
        <f t="shared" si="46"/>
        <v>0</v>
      </c>
      <c r="O315" s="10"/>
      <c r="P315" s="10">
        <v>2900</v>
      </c>
      <c r="Q315" s="10">
        <f t="shared" si="47"/>
        <v>0</v>
      </c>
      <c r="R315" s="10"/>
      <c r="S315" s="10">
        <v>2800</v>
      </c>
      <c r="T315" s="10">
        <f t="shared" si="48"/>
        <v>0</v>
      </c>
      <c r="U315" s="10">
        <v>80</v>
      </c>
      <c r="V315" s="10">
        <v>150</v>
      </c>
      <c r="W315" s="10">
        <f t="shared" si="50"/>
        <v>12000</v>
      </c>
      <c r="X315" s="10">
        <v>80</v>
      </c>
      <c r="Y315" s="10">
        <v>150</v>
      </c>
      <c r="Z315" s="10">
        <f t="shared" si="51"/>
        <v>12000</v>
      </c>
      <c r="AA315" s="10">
        <v>160</v>
      </c>
      <c r="AB315" s="10">
        <v>150</v>
      </c>
      <c r="AC315" s="10">
        <f t="shared" si="52"/>
        <v>24000</v>
      </c>
      <c r="AD315" s="11">
        <v>323</v>
      </c>
      <c r="AE315" s="26">
        <v>7</v>
      </c>
      <c r="AF315" s="7">
        <f t="shared" si="49"/>
        <v>2261</v>
      </c>
      <c r="AG315" s="152">
        <v>1</v>
      </c>
      <c r="AH315" s="145">
        <f t="shared" si="43"/>
        <v>643</v>
      </c>
      <c r="AI315" s="139">
        <f t="shared" si="45"/>
        <v>50261</v>
      </c>
      <c r="AJ315" s="118">
        <f t="shared" si="44"/>
        <v>50261</v>
      </c>
      <c r="AM315" t="b">
        <f>D315='15.02.2022 Смета'!D318</f>
        <v>1</v>
      </c>
      <c r="AN315" t="b">
        <f>F315='15.02.2022 Смета'!E318</f>
        <v>1</v>
      </c>
      <c r="AO315" t="b">
        <f>G315='15.02.2022 Смета'!F318</f>
        <v>1</v>
      </c>
      <c r="AP315" t="b">
        <f>H315='15.02.2022 Смета'!G318</f>
        <v>1</v>
      </c>
    </row>
    <row r="316" spans="1:42" ht="16.149999999999999" customHeight="1" x14ac:dyDescent="0.25">
      <c r="A316" s="108">
        <v>260</v>
      </c>
      <c r="B316" s="8" t="s">
        <v>188</v>
      </c>
      <c r="C316" s="21" t="s">
        <v>116</v>
      </c>
      <c r="D316" s="22" t="s">
        <v>71</v>
      </c>
      <c r="E316" s="21" t="s">
        <v>509</v>
      </c>
      <c r="F316" s="35">
        <v>44827</v>
      </c>
      <c r="G316" s="35">
        <v>44829</v>
      </c>
      <c r="H316" s="21" t="s">
        <v>334</v>
      </c>
      <c r="I316" s="22" t="s">
        <v>509</v>
      </c>
      <c r="J316" s="35">
        <v>44827</v>
      </c>
      <c r="K316" s="35">
        <v>44829</v>
      </c>
      <c r="L316" s="10">
        <v>1</v>
      </c>
      <c r="M316" s="10">
        <v>3400</v>
      </c>
      <c r="N316" s="10">
        <f t="shared" si="46"/>
        <v>3400</v>
      </c>
      <c r="O316" s="10">
        <v>1</v>
      </c>
      <c r="P316" s="10">
        <v>2900</v>
      </c>
      <c r="Q316" s="10">
        <f t="shared" si="47"/>
        <v>2900</v>
      </c>
      <c r="R316" s="10">
        <v>1</v>
      </c>
      <c r="S316" s="10">
        <v>2800</v>
      </c>
      <c r="T316" s="10">
        <f t="shared" si="48"/>
        <v>2800</v>
      </c>
      <c r="U316" s="10">
        <v>17</v>
      </c>
      <c r="V316" s="10">
        <v>150</v>
      </c>
      <c r="W316" s="10">
        <f t="shared" si="50"/>
        <v>2550</v>
      </c>
      <c r="X316" s="10">
        <v>17</v>
      </c>
      <c r="Y316" s="10">
        <v>150</v>
      </c>
      <c r="Z316" s="10">
        <f t="shared" si="51"/>
        <v>2550</v>
      </c>
      <c r="AA316" s="10">
        <v>34</v>
      </c>
      <c r="AB316" s="10">
        <v>150</v>
      </c>
      <c r="AC316" s="10">
        <f t="shared" si="52"/>
        <v>5100</v>
      </c>
      <c r="AD316" s="11">
        <v>71</v>
      </c>
      <c r="AE316" s="26">
        <v>7</v>
      </c>
      <c r="AF316" s="7">
        <f t="shared" si="49"/>
        <v>497</v>
      </c>
      <c r="AG316" s="152">
        <v>1</v>
      </c>
      <c r="AH316" s="145">
        <f t="shared" si="43"/>
        <v>142</v>
      </c>
      <c r="AI316" s="139">
        <f t="shared" si="45"/>
        <v>19797</v>
      </c>
      <c r="AJ316" s="118">
        <f t="shared" si="44"/>
        <v>19797</v>
      </c>
      <c r="AM316" t="b">
        <f>D316='15.02.2022 Смета'!D319</f>
        <v>1</v>
      </c>
      <c r="AN316" t="b">
        <f>F316='15.02.2022 Смета'!E319</f>
        <v>1</v>
      </c>
      <c r="AO316" t="b">
        <f>G316='15.02.2022 Смета'!F319</f>
        <v>1</v>
      </c>
      <c r="AP316" t="b">
        <f>H316='15.02.2022 Смета'!G319</f>
        <v>1</v>
      </c>
    </row>
    <row r="317" spans="1:42" ht="27" customHeight="1" x14ac:dyDescent="0.25">
      <c r="A317" s="108">
        <v>261</v>
      </c>
      <c r="B317" s="8" t="s">
        <v>188</v>
      </c>
      <c r="C317" s="21" t="s">
        <v>116</v>
      </c>
      <c r="D317" s="22" t="s">
        <v>623</v>
      </c>
      <c r="E317" s="21" t="s">
        <v>1040</v>
      </c>
      <c r="F317" s="35">
        <v>44827</v>
      </c>
      <c r="G317" s="35">
        <v>44829</v>
      </c>
      <c r="H317" s="21" t="s">
        <v>334</v>
      </c>
      <c r="I317" s="22" t="s">
        <v>733</v>
      </c>
      <c r="J317" s="35">
        <v>44827</v>
      </c>
      <c r="K317" s="35">
        <v>44829</v>
      </c>
      <c r="L317" s="10">
        <v>1</v>
      </c>
      <c r="M317" s="10">
        <v>3400</v>
      </c>
      <c r="N317" s="10">
        <f t="shared" si="46"/>
        <v>3400</v>
      </c>
      <c r="O317" s="10">
        <v>1</v>
      </c>
      <c r="P317" s="10">
        <v>2900</v>
      </c>
      <c r="Q317" s="10">
        <f t="shared" si="47"/>
        <v>2900</v>
      </c>
      <c r="R317" s="10">
        <v>1</v>
      </c>
      <c r="S317" s="10">
        <v>2800</v>
      </c>
      <c r="T317" s="10">
        <f t="shared" si="48"/>
        <v>2800</v>
      </c>
      <c r="U317" s="10">
        <v>63</v>
      </c>
      <c r="V317" s="10">
        <v>150</v>
      </c>
      <c r="W317" s="10">
        <f t="shared" si="50"/>
        <v>9450</v>
      </c>
      <c r="X317" s="10">
        <v>63</v>
      </c>
      <c r="Y317" s="10">
        <v>150</v>
      </c>
      <c r="Z317" s="10">
        <f t="shared" si="51"/>
        <v>9450</v>
      </c>
      <c r="AA317" s="10">
        <v>126</v>
      </c>
      <c r="AB317" s="10">
        <v>150</v>
      </c>
      <c r="AC317" s="10">
        <f t="shared" si="52"/>
        <v>18900</v>
      </c>
      <c r="AD317" s="11">
        <v>255</v>
      </c>
      <c r="AE317" s="26">
        <v>7</v>
      </c>
      <c r="AF317" s="7">
        <f t="shared" si="49"/>
        <v>1785</v>
      </c>
      <c r="AG317" s="152">
        <v>1</v>
      </c>
      <c r="AH317" s="145">
        <f>L317+O317+R317+U317+X317+AA317+AD317</f>
        <v>510</v>
      </c>
      <c r="AI317" s="139">
        <f t="shared" si="45"/>
        <v>48685</v>
      </c>
      <c r="AJ317" s="118">
        <f t="shared" ref="AJ317:AJ398" si="53">N317+Q317+T317+W317+Z317+AC317+AF317</f>
        <v>48685</v>
      </c>
      <c r="AM317" t="b">
        <f>D317='15.02.2022 Смета'!D320</f>
        <v>1</v>
      </c>
      <c r="AN317" t="b">
        <f>F317='15.02.2022 Смета'!E320</f>
        <v>1</v>
      </c>
      <c r="AO317" t="b">
        <f>G317='15.02.2022 Смета'!F320</f>
        <v>1</v>
      </c>
      <c r="AP317" t="b">
        <f>H317='15.02.2022 Смета'!G320</f>
        <v>1</v>
      </c>
    </row>
    <row r="318" spans="1:42" ht="18" customHeight="1" x14ac:dyDescent="0.25">
      <c r="A318" s="106"/>
      <c r="B318" s="96"/>
      <c r="C318" s="97"/>
      <c r="D318" s="179" t="s">
        <v>882</v>
      </c>
      <c r="E318" s="99"/>
      <c r="F318" s="99"/>
      <c r="G318" s="99"/>
      <c r="H318" s="99"/>
      <c r="I318" s="99"/>
      <c r="J318" s="99"/>
      <c r="K318" s="99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2"/>
      <c r="AE318" s="79"/>
      <c r="AF318" s="79"/>
      <c r="AG318" s="153"/>
      <c r="AH318" s="151"/>
      <c r="AI318" s="151"/>
      <c r="AJ318" s="164"/>
      <c r="AM318" t="b">
        <f>D318='15.02.2022 Смета'!D321</f>
        <v>1</v>
      </c>
      <c r="AN318" t="b">
        <f>F318='15.02.2022 Смета'!E321</f>
        <v>1</v>
      </c>
      <c r="AO318" t="b">
        <f>G318='15.02.2022 Смета'!F321</f>
        <v>1</v>
      </c>
      <c r="AP318" t="b">
        <f>H318='15.02.2022 Смета'!G321</f>
        <v>1</v>
      </c>
    </row>
    <row r="319" spans="1:42" ht="27" customHeight="1" x14ac:dyDescent="0.25">
      <c r="A319" s="108">
        <v>262</v>
      </c>
      <c r="B319" s="8" t="s">
        <v>167</v>
      </c>
      <c r="C319" s="21" t="s">
        <v>168</v>
      </c>
      <c r="D319" s="22" t="s">
        <v>625</v>
      </c>
      <c r="E319" s="21" t="s">
        <v>443</v>
      </c>
      <c r="F319" s="35">
        <v>44651</v>
      </c>
      <c r="G319" s="35">
        <v>44654</v>
      </c>
      <c r="H319" s="21" t="s">
        <v>805</v>
      </c>
      <c r="I319" s="22" t="s">
        <v>734</v>
      </c>
      <c r="J319" s="35">
        <v>44651</v>
      </c>
      <c r="K319" s="35">
        <v>44654</v>
      </c>
      <c r="L319" s="10"/>
      <c r="M319" s="10">
        <v>3400</v>
      </c>
      <c r="N319" s="10">
        <f t="shared" si="46"/>
        <v>0</v>
      </c>
      <c r="O319" s="10"/>
      <c r="P319" s="10">
        <v>2900</v>
      </c>
      <c r="Q319" s="10">
        <f t="shared" si="47"/>
        <v>0</v>
      </c>
      <c r="R319" s="10"/>
      <c r="S319" s="10">
        <v>2800</v>
      </c>
      <c r="T319" s="10">
        <f t="shared" si="48"/>
        <v>0</v>
      </c>
      <c r="U319" s="10">
        <v>2</v>
      </c>
      <c r="V319" s="10">
        <v>150</v>
      </c>
      <c r="W319" s="10">
        <f t="shared" si="50"/>
        <v>300</v>
      </c>
      <c r="X319" s="10">
        <v>2</v>
      </c>
      <c r="Y319" s="10">
        <v>150</v>
      </c>
      <c r="Z319" s="10">
        <f t="shared" si="51"/>
        <v>300</v>
      </c>
      <c r="AA319" s="10">
        <v>2</v>
      </c>
      <c r="AB319" s="10">
        <v>150</v>
      </c>
      <c r="AC319" s="10">
        <f t="shared" si="52"/>
        <v>300</v>
      </c>
      <c r="AD319" s="11"/>
      <c r="AE319" s="26">
        <v>7</v>
      </c>
      <c r="AF319" s="7">
        <f t="shared" si="49"/>
        <v>0</v>
      </c>
      <c r="AG319" s="152">
        <v>1</v>
      </c>
      <c r="AH319" s="145">
        <f t="shared" ref="AH319:AH332" si="54">L319+O319+R319+U319+X319+AA319+AD319</f>
        <v>6</v>
      </c>
      <c r="AI319" s="139">
        <f t="shared" si="45"/>
        <v>900</v>
      </c>
      <c r="AJ319" s="118">
        <f t="shared" si="53"/>
        <v>900</v>
      </c>
      <c r="AM319" t="b">
        <f>D319='15.02.2022 Смета'!D322</f>
        <v>1</v>
      </c>
      <c r="AN319" t="b">
        <f>F319='15.02.2022 Смета'!E322</f>
        <v>1</v>
      </c>
      <c r="AO319" t="b">
        <f>G319='15.02.2022 Смета'!F322</f>
        <v>1</v>
      </c>
      <c r="AP319" t="b">
        <f>H319='15.02.2022 Смета'!G322</f>
        <v>0</v>
      </c>
    </row>
    <row r="320" spans="1:42" ht="27" customHeight="1" x14ac:dyDescent="0.25">
      <c r="A320" s="108">
        <v>263</v>
      </c>
      <c r="B320" s="8" t="s">
        <v>167</v>
      </c>
      <c r="C320" s="21" t="s">
        <v>168</v>
      </c>
      <c r="D320" s="22" t="s">
        <v>626</v>
      </c>
      <c r="E320" s="21" t="s">
        <v>443</v>
      </c>
      <c r="F320" s="35">
        <v>44693</v>
      </c>
      <c r="G320" s="35">
        <v>44696</v>
      </c>
      <c r="H320" s="21" t="s">
        <v>1095</v>
      </c>
      <c r="I320" s="22" t="s">
        <v>443</v>
      </c>
      <c r="J320" s="35">
        <v>44693</v>
      </c>
      <c r="K320" s="35">
        <v>44696</v>
      </c>
      <c r="L320" s="10"/>
      <c r="M320" s="10">
        <v>3400</v>
      </c>
      <c r="N320" s="10">
        <f t="shared" si="46"/>
        <v>0</v>
      </c>
      <c r="O320" s="10"/>
      <c r="P320" s="10">
        <v>2900</v>
      </c>
      <c r="Q320" s="10">
        <f t="shared" si="47"/>
        <v>0</v>
      </c>
      <c r="R320" s="10"/>
      <c r="S320" s="10">
        <v>2800</v>
      </c>
      <c r="T320" s="10">
        <f t="shared" si="48"/>
        <v>0</v>
      </c>
      <c r="U320" s="10">
        <v>2</v>
      </c>
      <c r="V320" s="10">
        <v>150</v>
      </c>
      <c r="W320" s="10">
        <f t="shared" si="50"/>
        <v>300</v>
      </c>
      <c r="X320" s="10">
        <v>2</v>
      </c>
      <c r="Y320" s="10">
        <v>150</v>
      </c>
      <c r="Z320" s="10">
        <f t="shared" si="51"/>
        <v>300</v>
      </c>
      <c r="AA320" s="10">
        <v>2</v>
      </c>
      <c r="AB320" s="10">
        <v>150</v>
      </c>
      <c r="AC320" s="10">
        <f t="shared" si="52"/>
        <v>300</v>
      </c>
      <c r="AD320" s="11">
        <v>6</v>
      </c>
      <c r="AE320" s="26">
        <v>7</v>
      </c>
      <c r="AF320" s="7">
        <f t="shared" si="49"/>
        <v>42</v>
      </c>
      <c r="AG320" s="152">
        <v>1</v>
      </c>
      <c r="AH320" s="145">
        <f t="shared" si="54"/>
        <v>12</v>
      </c>
      <c r="AI320" s="139">
        <f t="shared" si="45"/>
        <v>942</v>
      </c>
      <c r="AJ320" s="118">
        <f t="shared" si="53"/>
        <v>942</v>
      </c>
      <c r="AM320" t="b">
        <f>D320='15.02.2022 Смета'!D323</f>
        <v>1</v>
      </c>
      <c r="AN320" t="b">
        <f>F320='15.02.2022 Смета'!E323</f>
        <v>1</v>
      </c>
      <c r="AO320" t="b">
        <f>G320='15.02.2022 Смета'!F323</f>
        <v>1</v>
      </c>
      <c r="AP320" t="b">
        <f>H320='15.02.2022 Смета'!G323</f>
        <v>0</v>
      </c>
    </row>
    <row r="321" spans="1:42" ht="27" customHeight="1" x14ac:dyDescent="0.25">
      <c r="A321" s="108">
        <v>264</v>
      </c>
      <c r="B321" s="8" t="s">
        <v>167</v>
      </c>
      <c r="C321" s="21" t="s">
        <v>168</v>
      </c>
      <c r="D321" s="22" t="s">
        <v>628</v>
      </c>
      <c r="E321" s="21" t="s">
        <v>502</v>
      </c>
      <c r="F321" s="35">
        <v>44693</v>
      </c>
      <c r="G321" s="35">
        <v>44696</v>
      </c>
      <c r="H321" s="21" t="s">
        <v>805</v>
      </c>
      <c r="I321" s="22" t="s">
        <v>502</v>
      </c>
      <c r="J321" s="35">
        <v>44693</v>
      </c>
      <c r="K321" s="35">
        <v>44696</v>
      </c>
      <c r="L321" s="10"/>
      <c r="M321" s="10">
        <v>3400</v>
      </c>
      <c r="N321" s="10">
        <f t="shared" si="46"/>
        <v>0</v>
      </c>
      <c r="O321" s="10"/>
      <c r="P321" s="10">
        <v>2900</v>
      </c>
      <c r="Q321" s="10">
        <f t="shared" si="47"/>
        <v>0</v>
      </c>
      <c r="R321" s="10"/>
      <c r="S321" s="10">
        <v>2800</v>
      </c>
      <c r="T321" s="10">
        <f t="shared" si="48"/>
        <v>0</v>
      </c>
      <c r="U321" s="10">
        <v>2</v>
      </c>
      <c r="V321" s="10">
        <v>150</v>
      </c>
      <c r="W321" s="10">
        <f t="shared" si="50"/>
        <v>300</v>
      </c>
      <c r="X321" s="10">
        <v>2</v>
      </c>
      <c r="Y321" s="10">
        <v>150</v>
      </c>
      <c r="Z321" s="10">
        <f t="shared" si="51"/>
        <v>300</v>
      </c>
      <c r="AA321" s="10">
        <v>2</v>
      </c>
      <c r="AB321" s="10">
        <v>150</v>
      </c>
      <c r="AC321" s="10">
        <f t="shared" si="52"/>
        <v>300</v>
      </c>
      <c r="AD321" s="11">
        <v>6</v>
      </c>
      <c r="AE321" s="26">
        <v>7</v>
      </c>
      <c r="AF321" s="7">
        <f t="shared" si="49"/>
        <v>42</v>
      </c>
      <c r="AG321" s="152">
        <v>1</v>
      </c>
      <c r="AH321" s="145">
        <f t="shared" si="54"/>
        <v>12</v>
      </c>
      <c r="AI321" s="139">
        <f t="shared" si="45"/>
        <v>942</v>
      </c>
      <c r="AJ321" s="118">
        <f t="shared" si="53"/>
        <v>942</v>
      </c>
      <c r="AM321" t="b">
        <f>D321='15.02.2022 Смета'!D324</f>
        <v>1</v>
      </c>
      <c r="AN321" t="b">
        <f>F321='15.02.2022 Смета'!E324</f>
        <v>1</v>
      </c>
      <c r="AO321" t="b">
        <f>G321='15.02.2022 Смета'!F324</f>
        <v>1</v>
      </c>
      <c r="AP321" t="b">
        <f>H321='15.02.2022 Смета'!G324</f>
        <v>1</v>
      </c>
    </row>
    <row r="322" spans="1:42" ht="27" customHeight="1" x14ac:dyDescent="0.25">
      <c r="A322" s="108">
        <v>265</v>
      </c>
      <c r="B322" s="8" t="s">
        <v>167</v>
      </c>
      <c r="C322" s="21" t="s">
        <v>168</v>
      </c>
      <c r="D322" s="22" t="s">
        <v>51</v>
      </c>
      <c r="E322" s="21" t="s">
        <v>443</v>
      </c>
      <c r="F322" s="35">
        <v>44694</v>
      </c>
      <c r="G322" s="35">
        <v>44696</v>
      </c>
      <c r="H322" s="21" t="s">
        <v>774</v>
      </c>
      <c r="I322" s="22" t="s">
        <v>443</v>
      </c>
      <c r="J322" s="35">
        <v>44694</v>
      </c>
      <c r="K322" s="35">
        <v>44696</v>
      </c>
      <c r="L322" s="10"/>
      <c r="M322" s="10">
        <v>3400</v>
      </c>
      <c r="N322" s="10">
        <f t="shared" si="46"/>
        <v>0</v>
      </c>
      <c r="O322" s="10"/>
      <c r="P322" s="10">
        <v>2900</v>
      </c>
      <c r="Q322" s="10">
        <f t="shared" si="47"/>
        <v>0</v>
      </c>
      <c r="R322" s="10"/>
      <c r="S322" s="10">
        <v>2800</v>
      </c>
      <c r="T322" s="10">
        <f t="shared" si="48"/>
        <v>0</v>
      </c>
      <c r="U322" s="10">
        <v>4</v>
      </c>
      <c r="V322" s="10">
        <v>150</v>
      </c>
      <c r="W322" s="10">
        <f t="shared" si="50"/>
        <v>600</v>
      </c>
      <c r="X322" s="10">
        <v>4</v>
      </c>
      <c r="Y322" s="10">
        <v>150</v>
      </c>
      <c r="Z322" s="10">
        <f t="shared" si="51"/>
        <v>600</v>
      </c>
      <c r="AA322" s="10">
        <v>4</v>
      </c>
      <c r="AB322" s="10">
        <v>150</v>
      </c>
      <c r="AC322" s="10">
        <f t="shared" si="52"/>
        <v>600</v>
      </c>
      <c r="AD322" s="11">
        <v>12</v>
      </c>
      <c r="AE322" s="26">
        <v>7</v>
      </c>
      <c r="AF322" s="7">
        <f t="shared" si="49"/>
        <v>84</v>
      </c>
      <c r="AG322" s="152">
        <v>1</v>
      </c>
      <c r="AH322" s="145">
        <f t="shared" si="54"/>
        <v>24</v>
      </c>
      <c r="AI322" s="139">
        <f t="shared" si="45"/>
        <v>1884</v>
      </c>
      <c r="AJ322" s="118">
        <f t="shared" si="53"/>
        <v>1884</v>
      </c>
      <c r="AM322" t="b">
        <f>D322='15.02.2022 Смета'!D325</f>
        <v>1</v>
      </c>
      <c r="AN322" t="b">
        <f>F322='15.02.2022 Смета'!E325</f>
        <v>1</v>
      </c>
      <c r="AO322" t="b">
        <f>G322='15.02.2022 Смета'!F325</f>
        <v>1</v>
      </c>
      <c r="AP322" t="b">
        <f>H322='15.02.2022 Смета'!G325</f>
        <v>1</v>
      </c>
    </row>
    <row r="323" spans="1:42" ht="27" customHeight="1" x14ac:dyDescent="0.25">
      <c r="A323" s="108">
        <v>266</v>
      </c>
      <c r="B323" s="8" t="s">
        <v>167</v>
      </c>
      <c r="C323" s="21" t="s">
        <v>168</v>
      </c>
      <c r="D323" s="22" t="s">
        <v>543</v>
      </c>
      <c r="E323" s="21" t="s">
        <v>517</v>
      </c>
      <c r="F323" s="35">
        <v>44701</v>
      </c>
      <c r="G323" s="35">
        <v>44703</v>
      </c>
      <c r="H323" s="21" t="s">
        <v>1095</v>
      </c>
      <c r="I323" s="22" t="s">
        <v>517</v>
      </c>
      <c r="J323" s="35">
        <v>44701</v>
      </c>
      <c r="K323" s="35">
        <v>44703</v>
      </c>
      <c r="L323" s="10"/>
      <c r="M323" s="10">
        <v>3400</v>
      </c>
      <c r="N323" s="10">
        <f t="shared" si="46"/>
        <v>0</v>
      </c>
      <c r="O323" s="10"/>
      <c r="P323" s="10">
        <v>2900</v>
      </c>
      <c r="Q323" s="10">
        <f t="shared" si="47"/>
        <v>0</v>
      </c>
      <c r="R323" s="10"/>
      <c r="S323" s="10">
        <v>2800</v>
      </c>
      <c r="T323" s="10">
        <f t="shared" si="48"/>
        <v>0</v>
      </c>
      <c r="U323" s="10">
        <v>6</v>
      </c>
      <c r="V323" s="10">
        <v>150</v>
      </c>
      <c r="W323" s="10">
        <f t="shared" si="50"/>
        <v>900</v>
      </c>
      <c r="X323" s="10">
        <v>6</v>
      </c>
      <c r="Y323" s="10">
        <v>150</v>
      </c>
      <c r="Z323" s="10">
        <f t="shared" si="51"/>
        <v>900</v>
      </c>
      <c r="AA323" s="10">
        <v>6</v>
      </c>
      <c r="AB323" s="10">
        <v>150</v>
      </c>
      <c r="AC323" s="10">
        <f t="shared" si="52"/>
        <v>900</v>
      </c>
      <c r="AD323" s="11">
        <v>18</v>
      </c>
      <c r="AE323" s="26">
        <v>7</v>
      </c>
      <c r="AF323" s="7">
        <f t="shared" si="49"/>
        <v>126</v>
      </c>
      <c r="AG323" s="152">
        <v>1</v>
      </c>
      <c r="AH323" s="145">
        <f t="shared" si="54"/>
        <v>36</v>
      </c>
      <c r="AI323" s="139">
        <f t="shared" si="45"/>
        <v>2826</v>
      </c>
      <c r="AJ323" s="118">
        <f t="shared" si="53"/>
        <v>2826</v>
      </c>
      <c r="AM323" t="b">
        <f>D323='15.02.2022 Смета'!D326</f>
        <v>1</v>
      </c>
      <c r="AN323" t="b">
        <f>F323='15.02.2022 Смета'!E326</f>
        <v>1</v>
      </c>
      <c r="AO323" t="b">
        <f>G323='15.02.2022 Смета'!F326</f>
        <v>1</v>
      </c>
      <c r="AP323" t="b">
        <f>H323='15.02.2022 Смета'!G326</f>
        <v>0</v>
      </c>
    </row>
    <row r="324" spans="1:42" ht="27" customHeight="1" x14ac:dyDescent="0.25">
      <c r="A324" s="108">
        <v>267</v>
      </c>
      <c r="B324" s="8" t="s">
        <v>167</v>
      </c>
      <c r="C324" s="21" t="s">
        <v>168</v>
      </c>
      <c r="D324" s="22" t="s">
        <v>627</v>
      </c>
      <c r="E324" s="21" t="s">
        <v>443</v>
      </c>
      <c r="F324" s="35">
        <v>44715</v>
      </c>
      <c r="G324" s="35">
        <v>44717</v>
      </c>
      <c r="H324" s="21" t="s">
        <v>422</v>
      </c>
      <c r="I324" s="22" t="s">
        <v>443</v>
      </c>
      <c r="J324" s="35">
        <v>44715</v>
      </c>
      <c r="K324" s="35">
        <v>44717</v>
      </c>
      <c r="L324" s="10">
        <v>1</v>
      </c>
      <c r="M324" s="10">
        <v>3400</v>
      </c>
      <c r="N324" s="10">
        <f t="shared" si="46"/>
        <v>3400</v>
      </c>
      <c r="O324" s="10">
        <v>1</v>
      </c>
      <c r="P324" s="10">
        <v>2900</v>
      </c>
      <c r="Q324" s="10">
        <f t="shared" si="47"/>
        <v>2900</v>
      </c>
      <c r="R324" s="10">
        <v>1</v>
      </c>
      <c r="S324" s="10">
        <v>2800</v>
      </c>
      <c r="T324" s="10">
        <f t="shared" si="48"/>
        <v>2800</v>
      </c>
      <c r="U324" s="10">
        <v>6</v>
      </c>
      <c r="V324" s="10">
        <v>150</v>
      </c>
      <c r="W324" s="10">
        <f t="shared" si="50"/>
        <v>900</v>
      </c>
      <c r="X324" s="10">
        <v>6</v>
      </c>
      <c r="Y324" s="10">
        <v>150</v>
      </c>
      <c r="Z324" s="10">
        <f t="shared" si="51"/>
        <v>900</v>
      </c>
      <c r="AA324" s="10">
        <v>6</v>
      </c>
      <c r="AB324" s="10">
        <v>150</v>
      </c>
      <c r="AC324" s="10">
        <f t="shared" si="52"/>
        <v>900</v>
      </c>
      <c r="AD324" s="11">
        <v>18</v>
      </c>
      <c r="AE324" s="26">
        <v>7</v>
      </c>
      <c r="AF324" s="7">
        <f t="shared" si="49"/>
        <v>126</v>
      </c>
      <c r="AG324" s="152">
        <v>1</v>
      </c>
      <c r="AH324" s="145">
        <f t="shared" si="54"/>
        <v>39</v>
      </c>
      <c r="AI324" s="139">
        <f t="shared" si="45"/>
        <v>11926</v>
      </c>
      <c r="AJ324" s="118">
        <f t="shared" si="53"/>
        <v>11926</v>
      </c>
      <c r="AM324" t="b">
        <f>D324='15.02.2022 Смета'!D327</f>
        <v>1</v>
      </c>
      <c r="AN324" t="b">
        <f>F324='15.02.2022 Смета'!E327</f>
        <v>1</v>
      </c>
      <c r="AO324" t="b">
        <f>G324='15.02.2022 Смета'!F327</f>
        <v>1</v>
      </c>
      <c r="AP324" t="b">
        <f>H324='15.02.2022 Смета'!G327</f>
        <v>1</v>
      </c>
    </row>
    <row r="325" spans="1:42" ht="27" customHeight="1" x14ac:dyDescent="0.25">
      <c r="A325" s="108">
        <v>268</v>
      </c>
      <c r="B325" s="8" t="s">
        <v>167</v>
      </c>
      <c r="C325" s="21" t="s">
        <v>168</v>
      </c>
      <c r="D325" s="22" t="s">
        <v>52</v>
      </c>
      <c r="E325" s="21" t="s">
        <v>443</v>
      </c>
      <c r="F325" s="35">
        <v>44722</v>
      </c>
      <c r="G325" s="35">
        <v>44724</v>
      </c>
      <c r="H325" s="21" t="s">
        <v>1043</v>
      </c>
      <c r="I325" s="22" t="s">
        <v>443</v>
      </c>
      <c r="J325" s="35">
        <v>44722</v>
      </c>
      <c r="K325" s="35">
        <v>44724</v>
      </c>
      <c r="L325" s="10">
        <v>1</v>
      </c>
      <c r="M325" s="10">
        <v>3400</v>
      </c>
      <c r="N325" s="10">
        <f t="shared" si="46"/>
        <v>3400</v>
      </c>
      <c r="O325" s="10">
        <v>1</v>
      </c>
      <c r="P325" s="10">
        <v>2900</v>
      </c>
      <c r="Q325" s="10">
        <f t="shared" si="47"/>
        <v>2900</v>
      </c>
      <c r="R325" s="10">
        <v>1</v>
      </c>
      <c r="S325" s="10">
        <v>2800</v>
      </c>
      <c r="T325" s="10">
        <f t="shared" si="48"/>
        <v>2800</v>
      </c>
      <c r="U325" s="10">
        <v>4</v>
      </c>
      <c r="V325" s="10">
        <v>150</v>
      </c>
      <c r="W325" s="10">
        <f t="shared" si="50"/>
        <v>600</v>
      </c>
      <c r="X325" s="10">
        <v>4</v>
      </c>
      <c r="Y325" s="10">
        <v>150</v>
      </c>
      <c r="Z325" s="10">
        <f t="shared" si="51"/>
        <v>600</v>
      </c>
      <c r="AA325" s="10">
        <v>4</v>
      </c>
      <c r="AB325" s="10">
        <v>150</v>
      </c>
      <c r="AC325" s="10">
        <f t="shared" si="52"/>
        <v>600</v>
      </c>
      <c r="AD325" s="11">
        <v>12</v>
      </c>
      <c r="AE325" s="26">
        <v>7</v>
      </c>
      <c r="AF325" s="7">
        <f t="shared" si="49"/>
        <v>84</v>
      </c>
      <c r="AG325" s="152">
        <v>1</v>
      </c>
      <c r="AH325" s="145">
        <f t="shared" si="54"/>
        <v>27</v>
      </c>
      <c r="AI325" s="139">
        <f t="shared" si="45"/>
        <v>10984</v>
      </c>
      <c r="AJ325" s="118">
        <f t="shared" si="53"/>
        <v>10984</v>
      </c>
      <c r="AM325" t="b">
        <f>D325='15.02.2022 Смета'!D328</f>
        <v>1</v>
      </c>
      <c r="AN325" t="b">
        <f>F325='15.02.2022 Смета'!E328</f>
        <v>1</v>
      </c>
      <c r="AO325" t="b">
        <f>G325='15.02.2022 Смета'!F328</f>
        <v>1</v>
      </c>
      <c r="AP325" t="b">
        <f>H325='15.02.2022 Смета'!G328</f>
        <v>0</v>
      </c>
    </row>
    <row r="326" spans="1:42" ht="27" customHeight="1" x14ac:dyDescent="0.25">
      <c r="A326" s="108">
        <v>269</v>
      </c>
      <c r="B326" s="8" t="s">
        <v>167</v>
      </c>
      <c r="C326" s="21" t="s">
        <v>168</v>
      </c>
      <c r="D326" s="22" t="s">
        <v>53</v>
      </c>
      <c r="E326" s="21" t="s">
        <v>443</v>
      </c>
      <c r="F326" s="35">
        <v>44729</v>
      </c>
      <c r="G326" s="35">
        <v>44731</v>
      </c>
      <c r="H326" s="21" t="s">
        <v>1044</v>
      </c>
      <c r="I326" s="22" t="s">
        <v>443</v>
      </c>
      <c r="J326" s="35">
        <v>44729</v>
      </c>
      <c r="K326" s="35">
        <v>44731</v>
      </c>
      <c r="L326" s="10">
        <v>1</v>
      </c>
      <c r="M326" s="10">
        <v>3400</v>
      </c>
      <c r="N326" s="10">
        <f t="shared" si="46"/>
        <v>3400</v>
      </c>
      <c r="O326" s="10">
        <v>1</v>
      </c>
      <c r="P326" s="10">
        <v>2900</v>
      </c>
      <c r="Q326" s="10">
        <f t="shared" si="47"/>
        <v>2900</v>
      </c>
      <c r="R326" s="10">
        <v>1</v>
      </c>
      <c r="S326" s="10">
        <v>2800</v>
      </c>
      <c r="T326" s="10">
        <f t="shared" si="48"/>
        <v>2800</v>
      </c>
      <c r="U326" s="10">
        <v>4</v>
      </c>
      <c r="V326" s="10">
        <v>150</v>
      </c>
      <c r="W326" s="10">
        <f t="shared" si="50"/>
        <v>600</v>
      </c>
      <c r="X326" s="10">
        <v>4</v>
      </c>
      <c r="Y326" s="10">
        <v>150</v>
      </c>
      <c r="Z326" s="10">
        <f t="shared" si="51"/>
        <v>600</v>
      </c>
      <c r="AA326" s="10">
        <v>4</v>
      </c>
      <c r="AB326" s="10">
        <v>150</v>
      </c>
      <c r="AC326" s="10">
        <f t="shared" si="52"/>
        <v>600</v>
      </c>
      <c r="AD326" s="11">
        <v>12</v>
      </c>
      <c r="AE326" s="26">
        <v>7</v>
      </c>
      <c r="AF326" s="7">
        <f t="shared" si="49"/>
        <v>84</v>
      </c>
      <c r="AG326" s="152">
        <v>1</v>
      </c>
      <c r="AH326" s="145">
        <f t="shared" si="54"/>
        <v>27</v>
      </c>
      <c r="AI326" s="139">
        <f t="shared" si="45"/>
        <v>10984</v>
      </c>
      <c r="AJ326" s="118">
        <f t="shared" si="53"/>
        <v>10984</v>
      </c>
      <c r="AM326" t="b">
        <f>D326='15.02.2022 Смета'!D329</f>
        <v>1</v>
      </c>
      <c r="AN326" t="b">
        <f>F326='15.02.2022 Смета'!E329</f>
        <v>1</v>
      </c>
      <c r="AO326" t="b">
        <f>G326='15.02.2022 Смета'!F329</f>
        <v>1</v>
      </c>
      <c r="AP326" t="b">
        <f>H326='15.02.2022 Смета'!G329</f>
        <v>0</v>
      </c>
    </row>
    <row r="327" spans="1:42" ht="27" customHeight="1" x14ac:dyDescent="0.25">
      <c r="A327" s="108">
        <v>270</v>
      </c>
      <c r="B327" s="8" t="s">
        <v>167</v>
      </c>
      <c r="C327" s="21" t="s">
        <v>168</v>
      </c>
      <c r="D327" s="22" t="s">
        <v>544</v>
      </c>
      <c r="E327" s="21" t="s">
        <v>443</v>
      </c>
      <c r="F327" s="35">
        <v>44743</v>
      </c>
      <c r="G327" s="35">
        <v>44745</v>
      </c>
      <c r="H327" s="21" t="s">
        <v>774</v>
      </c>
      <c r="I327" s="22" t="s">
        <v>443</v>
      </c>
      <c r="J327" s="35">
        <v>44743</v>
      </c>
      <c r="K327" s="35">
        <v>44745</v>
      </c>
      <c r="L327" s="10">
        <v>1</v>
      </c>
      <c r="M327" s="10">
        <v>3400</v>
      </c>
      <c r="N327" s="10">
        <f t="shared" si="46"/>
        <v>3400</v>
      </c>
      <c r="O327" s="10">
        <v>1</v>
      </c>
      <c r="P327" s="10">
        <v>2900</v>
      </c>
      <c r="Q327" s="10">
        <f t="shared" si="47"/>
        <v>2900</v>
      </c>
      <c r="R327" s="10">
        <v>1</v>
      </c>
      <c r="S327" s="10">
        <v>2800</v>
      </c>
      <c r="T327" s="10">
        <f t="shared" si="48"/>
        <v>2800</v>
      </c>
      <c r="U327" s="10">
        <v>4</v>
      </c>
      <c r="V327" s="10">
        <v>150</v>
      </c>
      <c r="W327" s="10">
        <f t="shared" si="50"/>
        <v>600</v>
      </c>
      <c r="X327" s="10">
        <v>4</v>
      </c>
      <c r="Y327" s="10">
        <v>150</v>
      </c>
      <c r="Z327" s="10">
        <f t="shared" si="51"/>
        <v>600</v>
      </c>
      <c r="AA327" s="10">
        <v>4</v>
      </c>
      <c r="AB327" s="10">
        <v>150</v>
      </c>
      <c r="AC327" s="10">
        <f t="shared" si="52"/>
        <v>600</v>
      </c>
      <c r="AD327" s="11">
        <v>12</v>
      </c>
      <c r="AE327" s="26">
        <v>7</v>
      </c>
      <c r="AF327" s="7">
        <f t="shared" si="49"/>
        <v>84</v>
      </c>
      <c r="AG327" s="152">
        <v>1</v>
      </c>
      <c r="AH327" s="145">
        <f t="shared" si="54"/>
        <v>27</v>
      </c>
      <c r="AI327" s="139">
        <f t="shared" si="45"/>
        <v>10984</v>
      </c>
      <c r="AJ327" s="118">
        <f t="shared" si="53"/>
        <v>10984</v>
      </c>
      <c r="AM327" t="b">
        <f>D327='15.02.2022 Смета'!D330</f>
        <v>1</v>
      </c>
      <c r="AN327" t="b">
        <f>F327='15.02.2022 Смета'!E330</f>
        <v>1</v>
      </c>
      <c r="AO327" t="b">
        <f>G327='15.02.2022 Смета'!F330</f>
        <v>1</v>
      </c>
      <c r="AP327" t="b">
        <f>H327='15.02.2022 Смета'!G330</f>
        <v>0</v>
      </c>
    </row>
    <row r="328" spans="1:42" ht="27" customHeight="1" x14ac:dyDescent="0.25">
      <c r="A328" s="108">
        <v>271</v>
      </c>
      <c r="B328" s="8" t="s">
        <v>167</v>
      </c>
      <c r="C328" s="21" t="s">
        <v>168</v>
      </c>
      <c r="D328" s="22" t="s">
        <v>55</v>
      </c>
      <c r="E328" s="21" t="s">
        <v>443</v>
      </c>
      <c r="F328" s="35">
        <v>44750</v>
      </c>
      <c r="G328" s="35">
        <v>44752</v>
      </c>
      <c r="H328" s="21" t="s">
        <v>444</v>
      </c>
      <c r="I328" s="22" t="s">
        <v>443</v>
      </c>
      <c r="J328" s="35">
        <v>44750</v>
      </c>
      <c r="K328" s="35">
        <v>44752</v>
      </c>
      <c r="L328" s="10">
        <v>1</v>
      </c>
      <c r="M328" s="10">
        <v>3400</v>
      </c>
      <c r="N328" s="10">
        <f t="shared" si="46"/>
        <v>3400</v>
      </c>
      <c r="O328" s="10">
        <v>1</v>
      </c>
      <c r="P328" s="10">
        <v>2900</v>
      </c>
      <c r="Q328" s="10">
        <f t="shared" si="47"/>
        <v>2900</v>
      </c>
      <c r="R328" s="10">
        <v>1</v>
      </c>
      <c r="S328" s="10">
        <v>2800</v>
      </c>
      <c r="T328" s="10">
        <f t="shared" si="48"/>
        <v>2800</v>
      </c>
      <c r="U328" s="10">
        <v>4</v>
      </c>
      <c r="V328" s="10">
        <v>150</v>
      </c>
      <c r="W328" s="10">
        <f t="shared" si="50"/>
        <v>600</v>
      </c>
      <c r="X328" s="10">
        <v>4</v>
      </c>
      <c r="Y328" s="10">
        <v>150</v>
      </c>
      <c r="Z328" s="10">
        <f t="shared" si="51"/>
        <v>600</v>
      </c>
      <c r="AA328" s="10">
        <v>4</v>
      </c>
      <c r="AB328" s="10">
        <v>150</v>
      </c>
      <c r="AC328" s="10">
        <f t="shared" si="52"/>
        <v>600</v>
      </c>
      <c r="AD328" s="11">
        <v>12</v>
      </c>
      <c r="AE328" s="26">
        <v>7</v>
      </c>
      <c r="AF328" s="7">
        <f t="shared" si="49"/>
        <v>84</v>
      </c>
      <c r="AG328" s="152">
        <v>1</v>
      </c>
      <c r="AH328" s="145">
        <f t="shared" si="54"/>
        <v>27</v>
      </c>
      <c r="AI328" s="139">
        <f t="shared" ref="AI328:AI390" si="55">AJ328</f>
        <v>10984</v>
      </c>
      <c r="AJ328" s="118">
        <f t="shared" si="53"/>
        <v>10984</v>
      </c>
      <c r="AM328" t="b">
        <f>D328='15.02.2022 Смета'!D331</f>
        <v>1</v>
      </c>
      <c r="AN328" t="b">
        <f>F328='15.02.2022 Смета'!E331</f>
        <v>1</v>
      </c>
      <c r="AO328" t="b">
        <f>G328='15.02.2022 Смета'!F331</f>
        <v>1</v>
      </c>
      <c r="AP328" t="b">
        <f>H328='15.02.2022 Смета'!G331</f>
        <v>1</v>
      </c>
    </row>
    <row r="329" spans="1:42" ht="27" customHeight="1" x14ac:dyDescent="0.25">
      <c r="A329" s="108">
        <v>272</v>
      </c>
      <c r="B329" s="8" t="s">
        <v>167</v>
      </c>
      <c r="C329" s="21" t="s">
        <v>168</v>
      </c>
      <c r="D329" s="22" t="s">
        <v>624</v>
      </c>
      <c r="E329" s="21" t="s">
        <v>443</v>
      </c>
      <c r="F329" s="35">
        <v>44770</v>
      </c>
      <c r="G329" s="35">
        <v>44773</v>
      </c>
      <c r="H329" s="21" t="s">
        <v>806</v>
      </c>
      <c r="I329" s="22" t="s">
        <v>443</v>
      </c>
      <c r="J329" s="35">
        <v>44770</v>
      </c>
      <c r="K329" s="35">
        <v>44773</v>
      </c>
      <c r="L329" s="10"/>
      <c r="M329" s="10">
        <v>3400</v>
      </c>
      <c r="N329" s="10">
        <f t="shared" si="46"/>
        <v>0</v>
      </c>
      <c r="O329" s="10"/>
      <c r="P329" s="10">
        <v>2900</v>
      </c>
      <c r="Q329" s="10">
        <f t="shared" si="47"/>
        <v>0</v>
      </c>
      <c r="R329" s="10"/>
      <c r="S329" s="10">
        <v>2800</v>
      </c>
      <c r="T329" s="10">
        <f t="shared" si="48"/>
        <v>0</v>
      </c>
      <c r="U329" s="10">
        <v>2</v>
      </c>
      <c r="V329" s="10">
        <v>150</v>
      </c>
      <c r="W329" s="10">
        <f t="shared" si="50"/>
        <v>300</v>
      </c>
      <c r="X329" s="10">
        <v>2</v>
      </c>
      <c r="Y329" s="10">
        <v>150</v>
      </c>
      <c r="Z329" s="10">
        <f t="shared" si="51"/>
        <v>300</v>
      </c>
      <c r="AA329" s="10">
        <v>2</v>
      </c>
      <c r="AB329" s="10">
        <v>150</v>
      </c>
      <c r="AC329" s="10">
        <f t="shared" si="52"/>
        <v>300</v>
      </c>
      <c r="AD329" s="11">
        <v>6</v>
      </c>
      <c r="AE329" s="26">
        <v>7</v>
      </c>
      <c r="AF329" s="7">
        <f t="shared" si="49"/>
        <v>42</v>
      </c>
      <c r="AG329" s="152">
        <v>1</v>
      </c>
      <c r="AH329" s="145">
        <f t="shared" si="54"/>
        <v>12</v>
      </c>
      <c r="AI329" s="139">
        <f t="shared" si="55"/>
        <v>942</v>
      </c>
      <c r="AJ329" s="118">
        <f t="shared" si="53"/>
        <v>942</v>
      </c>
      <c r="AM329" t="b">
        <f>D329='15.02.2022 Смета'!D332</f>
        <v>1</v>
      </c>
      <c r="AN329" t="b">
        <f>F329='15.02.2022 Смета'!E332</f>
        <v>1</v>
      </c>
      <c r="AO329" t="b">
        <f>G329='15.02.2022 Смета'!F332</f>
        <v>1</v>
      </c>
      <c r="AP329" t="b">
        <f>H329='15.02.2022 Смета'!G332</f>
        <v>1</v>
      </c>
    </row>
    <row r="330" spans="1:42" ht="16.149999999999999" customHeight="1" x14ac:dyDescent="0.25">
      <c r="A330" s="108">
        <v>273</v>
      </c>
      <c r="B330" s="8" t="s">
        <v>167</v>
      </c>
      <c r="C330" s="21" t="s">
        <v>168</v>
      </c>
      <c r="D330" s="22" t="s">
        <v>54</v>
      </c>
      <c r="E330" s="21" t="s">
        <v>807</v>
      </c>
      <c r="F330" s="35">
        <v>44815</v>
      </c>
      <c r="G330" s="35">
        <v>44815</v>
      </c>
      <c r="H330" s="21" t="s">
        <v>301</v>
      </c>
      <c r="I330" s="22" t="s">
        <v>807</v>
      </c>
      <c r="J330" s="35">
        <v>44815</v>
      </c>
      <c r="K330" s="35">
        <v>44815</v>
      </c>
      <c r="L330" s="10"/>
      <c r="M330" s="10">
        <v>3400</v>
      </c>
      <c r="N330" s="10">
        <f t="shared" si="46"/>
        <v>0</v>
      </c>
      <c r="O330" s="10"/>
      <c r="P330" s="10">
        <v>2900</v>
      </c>
      <c r="Q330" s="10">
        <f t="shared" si="47"/>
        <v>0</v>
      </c>
      <c r="R330" s="10"/>
      <c r="S330" s="10">
        <v>2800</v>
      </c>
      <c r="T330" s="10">
        <f t="shared" si="48"/>
        <v>0</v>
      </c>
      <c r="U330" s="10">
        <v>1</v>
      </c>
      <c r="V330" s="10">
        <v>150</v>
      </c>
      <c r="W330" s="10">
        <f t="shared" si="50"/>
        <v>150</v>
      </c>
      <c r="X330" s="10">
        <v>1</v>
      </c>
      <c r="Y330" s="10">
        <v>150</v>
      </c>
      <c r="Z330" s="10">
        <f t="shared" si="51"/>
        <v>150</v>
      </c>
      <c r="AA330" s="10">
        <v>1</v>
      </c>
      <c r="AB330" s="10">
        <v>150</v>
      </c>
      <c r="AC330" s="10">
        <f t="shared" si="52"/>
        <v>150</v>
      </c>
      <c r="AD330" s="11">
        <v>3</v>
      </c>
      <c r="AE330" s="26">
        <v>7</v>
      </c>
      <c r="AF330" s="7">
        <f t="shared" si="49"/>
        <v>21</v>
      </c>
      <c r="AG330" s="152">
        <v>1</v>
      </c>
      <c r="AH330" s="145">
        <f t="shared" si="54"/>
        <v>6</v>
      </c>
      <c r="AI330" s="139">
        <f t="shared" si="55"/>
        <v>471</v>
      </c>
      <c r="AJ330" s="118">
        <f t="shared" si="53"/>
        <v>471</v>
      </c>
      <c r="AM330" t="b">
        <f>D330='15.02.2022 Смета'!D333</f>
        <v>1</v>
      </c>
      <c r="AN330" t="b">
        <f>F330='15.02.2022 Смета'!E333</f>
        <v>1</v>
      </c>
      <c r="AO330" t="b">
        <f>G330='15.02.2022 Смета'!F333</f>
        <v>1</v>
      </c>
      <c r="AP330" t="b">
        <f>H330='15.02.2022 Смета'!G333</f>
        <v>1</v>
      </c>
    </row>
    <row r="331" spans="1:42" ht="27" customHeight="1" x14ac:dyDescent="0.25">
      <c r="A331" s="108">
        <v>274</v>
      </c>
      <c r="B331" s="8" t="s">
        <v>167</v>
      </c>
      <c r="C331" s="21" t="s">
        <v>168</v>
      </c>
      <c r="D331" s="22" t="s">
        <v>56</v>
      </c>
      <c r="E331" s="21" t="s">
        <v>735</v>
      </c>
      <c r="F331" s="35">
        <v>44820</v>
      </c>
      <c r="G331" s="35">
        <v>44822</v>
      </c>
      <c r="H331" s="21" t="s">
        <v>808</v>
      </c>
      <c r="I331" s="22" t="s">
        <v>735</v>
      </c>
      <c r="J331" s="35">
        <v>44820</v>
      </c>
      <c r="K331" s="35">
        <v>44822</v>
      </c>
      <c r="L331" s="10">
        <v>1</v>
      </c>
      <c r="M331" s="10">
        <v>3400</v>
      </c>
      <c r="N331" s="10">
        <f t="shared" si="46"/>
        <v>3400</v>
      </c>
      <c r="O331" s="10">
        <v>1</v>
      </c>
      <c r="P331" s="10">
        <v>2900</v>
      </c>
      <c r="Q331" s="10">
        <f t="shared" si="47"/>
        <v>2900</v>
      </c>
      <c r="R331" s="10">
        <v>1</v>
      </c>
      <c r="S331" s="10">
        <v>2800</v>
      </c>
      <c r="T331" s="10">
        <f t="shared" si="48"/>
        <v>2800</v>
      </c>
      <c r="U331" s="10">
        <v>4</v>
      </c>
      <c r="V331" s="10">
        <v>150</v>
      </c>
      <c r="W331" s="10">
        <f t="shared" si="50"/>
        <v>600</v>
      </c>
      <c r="X331" s="10">
        <v>4</v>
      </c>
      <c r="Y331" s="10">
        <v>150</v>
      </c>
      <c r="Z331" s="10">
        <f t="shared" si="51"/>
        <v>600</v>
      </c>
      <c r="AA331" s="10">
        <v>4</v>
      </c>
      <c r="AB331" s="10">
        <v>150</v>
      </c>
      <c r="AC331" s="10">
        <f t="shared" si="52"/>
        <v>600</v>
      </c>
      <c r="AD331" s="11">
        <v>12</v>
      </c>
      <c r="AE331" s="26">
        <v>7</v>
      </c>
      <c r="AF331" s="7">
        <f t="shared" si="49"/>
        <v>84</v>
      </c>
      <c r="AG331" s="152">
        <v>1</v>
      </c>
      <c r="AH331" s="139">
        <f t="shared" si="54"/>
        <v>27</v>
      </c>
      <c r="AI331" s="139">
        <f t="shared" si="55"/>
        <v>10984</v>
      </c>
      <c r="AJ331" s="109">
        <f t="shared" si="53"/>
        <v>10984</v>
      </c>
      <c r="AM331" t="b">
        <f>D331='15.02.2022 Смета'!D334</f>
        <v>1</v>
      </c>
      <c r="AN331" t="b">
        <f>F331='15.02.2022 Смета'!E334</f>
        <v>1</v>
      </c>
      <c r="AO331" t="b">
        <f>G331='15.02.2022 Смета'!F334</f>
        <v>1</v>
      </c>
      <c r="AP331" t="b">
        <f>H331='15.02.2022 Смета'!G334</f>
        <v>1</v>
      </c>
    </row>
    <row r="332" spans="1:42" ht="27" customHeight="1" x14ac:dyDescent="0.25">
      <c r="A332" s="108">
        <v>275</v>
      </c>
      <c r="B332" s="8" t="s">
        <v>167</v>
      </c>
      <c r="C332" s="21" t="s">
        <v>168</v>
      </c>
      <c r="D332" s="22" t="s">
        <v>57</v>
      </c>
      <c r="E332" s="21" t="s">
        <v>735</v>
      </c>
      <c r="F332" s="35">
        <v>44827</v>
      </c>
      <c r="G332" s="35">
        <v>44829</v>
      </c>
      <c r="H332" s="21" t="s">
        <v>1046</v>
      </c>
      <c r="I332" s="22" t="s">
        <v>735</v>
      </c>
      <c r="J332" s="35">
        <v>44827</v>
      </c>
      <c r="K332" s="35">
        <v>44829</v>
      </c>
      <c r="L332" s="10">
        <v>1</v>
      </c>
      <c r="M332" s="10">
        <v>3400</v>
      </c>
      <c r="N332" s="10">
        <f t="shared" si="46"/>
        <v>3400</v>
      </c>
      <c r="O332" s="10">
        <v>1</v>
      </c>
      <c r="P332" s="10">
        <v>2900</v>
      </c>
      <c r="Q332" s="10">
        <f t="shared" si="47"/>
        <v>2900</v>
      </c>
      <c r="R332" s="10">
        <v>1</v>
      </c>
      <c r="S332" s="10">
        <v>2800</v>
      </c>
      <c r="T332" s="10">
        <f t="shared" si="48"/>
        <v>2800</v>
      </c>
      <c r="U332" s="10">
        <v>4</v>
      </c>
      <c r="V332" s="10">
        <v>150</v>
      </c>
      <c r="W332" s="10">
        <f t="shared" si="50"/>
        <v>600</v>
      </c>
      <c r="X332" s="10">
        <v>4</v>
      </c>
      <c r="Y332" s="10">
        <v>150</v>
      </c>
      <c r="Z332" s="10">
        <f t="shared" si="51"/>
        <v>600</v>
      </c>
      <c r="AA332" s="10">
        <v>4</v>
      </c>
      <c r="AB332" s="10">
        <v>150</v>
      </c>
      <c r="AC332" s="10">
        <f t="shared" si="52"/>
        <v>600</v>
      </c>
      <c r="AD332" s="11">
        <v>12</v>
      </c>
      <c r="AE332" s="26">
        <v>7</v>
      </c>
      <c r="AF332" s="7">
        <f t="shared" si="49"/>
        <v>84</v>
      </c>
      <c r="AG332" s="152">
        <v>1</v>
      </c>
      <c r="AH332" s="139">
        <f t="shared" si="54"/>
        <v>27</v>
      </c>
      <c r="AI332" s="139">
        <f t="shared" si="55"/>
        <v>10984</v>
      </c>
      <c r="AJ332" s="109">
        <f t="shared" si="53"/>
        <v>10984</v>
      </c>
      <c r="AM332" t="b">
        <f>D332='15.02.2022 Смета'!D335</f>
        <v>1</v>
      </c>
      <c r="AN332" t="b">
        <f>F332='15.02.2022 Смета'!E335</f>
        <v>1</v>
      </c>
      <c r="AO332" t="b">
        <f>G332='15.02.2022 Смета'!F335</f>
        <v>1</v>
      </c>
      <c r="AP332" t="b">
        <f>H332='15.02.2022 Смета'!G335</f>
        <v>0</v>
      </c>
    </row>
    <row r="333" spans="1:42" x14ac:dyDescent="0.25">
      <c r="A333" s="106"/>
      <c r="B333" s="96"/>
      <c r="C333" s="97"/>
      <c r="D333" s="179" t="s">
        <v>883</v>
      </c>
      <c r="E333" s="99"/>
      <c r="F333" s="99"/>
      <c r="G333" s="99"/>
      <c r="H333" s="99"/>
      <c r="I333" s="99"/>
      <c r="J333" s="99"/>
      <c r="K333" s="99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2"/>
      <c r="AE333" s="79"/>
      <c r="AF333" s="79"/>
      <c r="AG333" s="153"/>
      <c r="AH333" s="151"/>
      <c r="AI333" s="151"/>
      <c r="AJ333" s="164"/>
      <c r="AM333" t="b">
        <f>D333='15.02.2022 Смета'!D336</f>
        <v>1</v>
      </c>
      <c r="AN333" t="b">
        <f>F333='15.02.2022 Смета'!E336</f>
        <v>1</v>
      </c>
      <c r="AO333" t="b">
        <f>G333='15.02.2022 Смета'!F336</f>
        <v>1</v>
      </c>
      <c r="AP333" t="b">
        <f>H333='15.02.2022 Смета'!G336</f>
        <v>1</v>
      </c>
    </row>
    <row r="334" spans="1:42" ht="27" customHeight="1" x14ac:dyDescent="0.25">
      <c r="A334" s="108">
        <v>276</v>
      </c>
      <c r="B334" s="15" t="s">
        <v>246</v>
      </c>
      <c r="C334" s="21" t="s">
        <v>248</v>
      </c>
      <c r="D334" s="22" t="s">
        <v>629</v>
      </c>
      <c r="E334" s="21" t="s">
        <v>809</v>
      </c>
      <c r="F334" s="35">
        <v>44610</v>
      </c>
      <c r="G334" s="35">
        <v>44612</v>
      </c>
      <c r="H334" s="21" t="s">
        <v>426</v>
      </c>
      <c r="I334" s="22" t="s">
        <v>809</v>
      </c>
      <c r="J334" s="35">
        <v>44610</v>
      </c>
      <c r="K334" s="35">
        <v>44612</v>
      </c>
      <c r="L334" s="14"/>
      <c r="M334" s="10">
        <v>3400</v>
      </c>
      <c r="N334" s="10">
        <f t="shared" si="46"/>
        <v>0</v>
      </c>
      <c r="O334" s="14"/>
      <c r="P334" s="10">
        <v>2900</v>
      </c>
      <c r="Q334" s="10">
        <f t="shared" si="47"/>
        <v>0</v>
      </c>
      <c r="R334" s="14"/>
      <c r="S334" s="10">
        <v>2800</v>
      </c>
      <c r="T334" s="10">
        <f t="shared" si="48"/>
        <v>0</v>
      </c>
      <c r="U334" s="10">
        <v>23</v>
      </c>
      <c r="V334" s="10">
        <v>150</v>
      </c>
      <c r="W334" s="10">
        <f t="shared" si="50"/>
        <v>3450</v>
      </c>
      <c r="X334" s="10">
        <v>23</v>
      </c>
      <c r="Y334" s="10">
        <v>150</v>
      </c>
      <c r="Z334" s="10">
        <f t="shared" si="51"/>
        <v>3450</v>
      </c>
      <c r="AA334" s="10">
        <v>23</v>
      </c>
      <c r="AB334" s="10">
        <v>150</v>
      </c>
      <c r="AC334" s="10">
        <f t="shared" si="52"/>
        <v>3450</v>
      </c>
      <c r="AD334" s="10"/>
      <c r="AE334" s="26">
        <v>7</v>
      </c>
      <c r="AF334" s="7">
        <f t="shared" si="49"/>
        <v>0</v>
      </c>
      <c r="AG334" s="152">
        <v>1</v>
      </c>
      <c r="AH334" s="139">
        <f>L334+O334+R334+U334+X334+AA334+AD334</f>
        <v>69</v>
      </c>
      <c r="AI334" s="139">
        <f t="shared" si="55"/>
        <v>10350</v>
      </c>
      <c r="AJ334" s="109">
        <f t="shared" si="53"/>
        <v>10350</v>
      </c>
      <c r="AM334" t="b">
        <f>D334='15.02.2022 Смета'!D337</f>
        <v>1</v>
      </c>
      <c r="AN334" t="b">
        <f>F334='15.02.2022 Смета'!E337</f>
        <v>1</v>
      </c>
      <c r="AO334" t="b">
        <f>G334='15.02.2022 Смета'!F337</f>
        <v>1</v>
      </c>
      <c r="AP334" t="b">
        <f>H334='15.02.2022 Смета'!G337</f>
        <v>1</v>
      </c>
    </row>
    <row r="335" spans="1:42" ht="27" customHeight="1" x14ac:dyDescent="0.25">
      <c r="A335" s="108">
        <v>277</v>
      </c>
      <c r="B335" s="15" t="s">
        <v>246</v>
      </c>
      <c r="C335" s="21" t="s">
        <v>248</v>
      </c>
      <c r="D335" s="22" t="s">
        <v>630</v>
      </c>
      <c r="E335" s="21" t="s">
        <v>340</v>
      </c>
      <c r="F335" s="35">
        <v>44610</v>
      </c>
      <c r="G335" s="35">
        <v>44612</v>
      </c>
      <c r="H335" s="21" t="s">
        <v>426</v>
      </c>
      <c r="I335" s="22" t="s">
        <v>340</v>
      </c>
      <c r="J335" s="35">
        <v>44610</v>
      </c>
      <c r="K335" s="35">
        <v>44612</v>
      </c>
      <c r="L335" s="14"/>
      <c r="M335" s="10">
        <v>3400</v>
      </c>
      <c r="N335" s="10">
        <f t="shared" si="46"/>
        <v>0</v>
      </c>
      <c r="O335" s="14"/>
      <c r="P335" s="10">
        <v>2900</v>
      </c>
      <c r="Q335" s="10">
        <f t="shared" si="47"/>
        <v>0</v>
      </c>
      <c r="R335" s="14"/>
      <c r="S335" s="10">
        <v>2800</v>
      </c>
      <c r="T335" s="10">
        <f t="shared" si="48"/>
        <v>0</v>
      </c>
      <c r="U335" s="10">
        <v>15</v>
      </c>
      <c r="V335" s="10">
        <v>150</v>
      </c>
      <c r="W335" s="10">
        <f t="shared" si="50"/>
        <v>2250</v>
      </c>
      <c r="X335" s="10">
        <v>15</v>
      </c>
      <c r="Y335" s="10">
        <v>150</v>
      </c>
      <c r="Z335" s="10">
        <f t="shared" si="51"/>
        <v>2250</v>
      </c>
      <c r="AA335" s="10">
        <v>15</v>
      </c>
      <c r="AB335" s="10">
        <v>150</v>
      </c>
      <c r="AC335" s="10">
        <f t="shared" si="52"/>
        <v>2250</v>
      </c>
      <c r="AD335" s="10"/>
      <c r="AE335" s="26">
        <v>7</v>
      </c>
      <c r="AF335" s="7">
        <f t="shared" si="49"/>
        <v>0</v>
      </c>
      <c r="AG335" s="152">
        <v>1</v>
      </c>
      <c r="AH335" s="139">
        <f>L335+O335+R335+U335+X335+AA335+AD335</f>
        <v>45</v>
      </c>
      <c r="AI335" s="139">
        <f t="shared" si="55"/>
        <v>6750</v>
      </c>
      <c r="AJ335" s="109">
        <f t="shared" si="53"/>
        <v>6750</v>
      </c>
      <c r="AM335" t="b">
        <f>D335='15.02.2022 Смета'!D338</f>
        <v>1</v>
      </c>
      <c r="AN335" t="b">
        <f>F335='15.02.2022 Смета'!E338</f>
        <v>1</v>
      </c>
      <c r="AO335" t="b">
        <f>G335='15.02.2022 Смета'!F338</f>
        <v>1</v>
      </c>
      <c r="AP335" t="b">
        <f>H335='15.02.2022 Смета'!G338</f>
        <v>1</v>
      </c>
    </row>
    <row r="336" spans="1:42" ht="15.6" customHeight="1" x14ac:dyDescent="0.25">
      <c r="A336" s="106"/>
      <c r="B336" s="96"/>
      <c r="C336" s="97"/>
      <c r="D336" s="179" t="s">
        <v>884</v>
      </c>
      <c r="E336" s="99"/>
      <c r="F336" s="99"/>
      <c r="G336" s="99"/>
      <c r="H336" s="99"/>
      <c r="I336" s="99"/>
      <c r="J336" s="99"/>
      <c r="K336" s="99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2"/>
      <c r="AE336" s="79"/>
      <c r="AF336" s="79"/>
      <c r="AG336" s="153"/>
      <c r="AH336" s="151"/>
      <c r="AI336" s="151"/>
      <c r="AJ336" s="164"/>
      <c r="AM336" t="b">
        <f>D336='15.02.2022 Смета'!D339</f>
        <v>1</v>
      </c>
      <c r="AN336" t="b">
        <f>F336='15.02.2022 Смета'!E339</f>
        <v>1</v>
      </c>
      <c r="AO336" t="b">
        <f>G336='15.02.2022 Смета'!F339</f>
        <v>1</v>
      </c>
      <c r="AP336" t="b">
        <f>H336='15.02.2022 Смета'!G339</f>
        <v>1</v>
      </c>
    </row>
    <row r="337" spans="1:42" ht="16.149999999999999" customHeight="1" x14ac:dyDescent="0.25">
      <c r="A337" s="108">
        <v>278</v>
      </c>
      <c r="B337" s="8" t="s">
        <v>164</v>
      </c>
      <c r="C337" s="21" t="s">
        <v>129</v>
      </c>
      <c r="D337" s="22" t="s">
        <v>252</v>
      </c>
      <c r="E337" s="21" t="s">
        <v>504</v>
      </c>
      <c r="F337" s="35">
        <v>44608</v>
      </c>
      <c r="G337" s="35">
        <v>44611</v>
      </c>
      <c r="H337" s="21" t="s">
        <v>318</v>
      </c>
      <c r="I337" s="22" t="s">
        <v>504</v>
      </c>
      <c r="J337" s="35">
        <v>44608</v>
      </c>
      <c r="K337" s="35">
        <v>44611</v>
      </c>
      <c r="L337" s="10"/>
      <c r="M337" s="10">
        <v>3400</v>
      </c>
      <c r="N337" s="10">
        <f t="shared" si="46"/>
        <v>0</v>
      </c>
      <c r="O337" s="10"/>
      <c r="P337" s="10">
        <v>2900</v>
      </c>
      <c r="Q337" s="10">
        <f t="shared" si="47"/>
        <v>0</v>
      </c>
      <c r="R337" s="10"/>
      <c r="S337" s="10">
        <v>2800</v>
      </c>
      <c r="T337" s="10">
        <f t="shared" si="48"/>
        <v>0</v>
      </c>
      <c r="U337" s="10">
        <v>20</v>
      </c>
      <c r="V337" s="10">
        <v>150</v>
      </c>
      <c r="W337" s="10">
        <f t="shared" si="50"/>
        <v>3000</v>
      </c>
      <c r="X337" s="10">
        <v>20</v>
      </c>
      <c r="Y337" s="10">
        <v>150</v>
      </c>
      <c r="Z337" s="10">
        <f t="shared" si="51"/>
        <v>3000</v>
      </c>
      <c r="AA337" s="10">
        <v>38</v>
      </c>
      <c r="AB337" s="10">
        <v>150</v>
      </c>
      <c r="AC337" s="10">
        <f t="shared" si="52"/>
        <v>5700</v>
      </c>
      <c r="AD337" s="11"/>
      <c r="AE337" s="26">
        <v>7</v>
      </c>
      <c r="AF337" s="7">
        <f t="shared" si="49"/>
        <v>0</v>
      </c>
      <c r="AG337" s="152">
        <v>1</v>
      </c>
      <c r="AH337" s="139">
        <f>L337+O337+R337+U337+X337+AA337+AD337</f>
        <v>78</v>
      </c>
      <c r="AI337" s="139">
        <f t="shared" si="55"/>
        <v>11700</v>
      </c>
      <c r="AJ337" s="109">
        <f t="shared" si="53"/>
        <v>11700</v>
      </c>
      <c r="AM337" t="b">
        <f>D337='15.02.2022 Смета'!D340</f>
        <v>1</v>
      </c>
      <c r="AN337" t="b">
        <f>F337='15.02.2022 Смета'!E340</f>
        <v>1</v>
      </c>
      <c r="AO337" t="b">
        <f>G337='15.02.2022 Смета'!F340</f>
        <v>1</v>
      </c>
      <c r="AP337" t="b">
        <f>H337='15.02.2022 Смета'!G340</f>
        <v>1</v>
      </c>
    </row>
    <row r="338" spans="1:42" ht="16.149999999999999" customHeight="1" x14ac:dyDescent="0.25">
      <c r="A338" s="108">
        <v>279</v>
      </c>
      <c r="B338" s="8" t="s">
        <v>164</v>
      </c>
      <c r="C338" s="21" t="s">
        <v>129</v>
      </c>
      <c r="D338" s="22" t="s">
        <v>631</v>
      </c>
      <c r="E338" s="21" t="s">
        <v>1047</v>
      </c>
      <c r="F338" s="35">
        <v>44664</v>
      </c>
      <c r="G338" s="35">
        <v>44667</v>
      </c>
      <c r="H338" s="21" t="s">
        <v>318</v>
      </c>
      <c r="I338" s="22" t="s">
        <v>736</v>
      </c>
      <c r="J338" s="35">
        <v>44664</v>
      </c>
      <c r="K338" s="35">
        <v>44667</v>
      </c>
      <c r="L338" s="10"/>
      <c r="M338" s="10">
        <v>3400</v>
      </c>
      <c r="N338" s="10">
        <f t="shared" si="46"/>
        <v>0</v>
      </c>
      <c r="O338" s="10"/>
      <c r="P338" s="10">
        <v>2900</v>
      </c>
      <c r="Q338" s="10">
        <f t="shared" si="47"/>
        <v>0</v>
      </c>
      <c r="R338" s="10"/>
      <c r="S338" s="10">
        <v>2800</v>
      </c>
      <c r="T338" s="10">
        <f t="shared" si="48"/>
        <v>0</v>
      </c>
      <c r="U338" s="10">
        <v>22</v>
      </c>
      <c r="V338" s="10">
        <v>150</v>
      </c>
      <c r="W338" s="10">
        <f t="shared" si="50"/>
        <v>3300</v>
      </c>
      <c r="X338" s="10">
        <v>22</v>
      </c>
      <c r="Y338" s="10">
        <v>150</v>
      </c>
      <c r="Z338" s="10">
        <f t="shared" si="51"/>
        <v>3300</v>
      </c>
      <c r="AA338" s="10">
        <v>42</v>
      </c>
      <c r="AB338" s="10">
        <v>150</v>
      </c>
      <c r="AC338" s="10">
        <f t="shared" si="52"/>
        <v>6300</v>
      </c>
      <c r="AD338" s="11">
        <v>86</v>
      </c>
      <c r="AE338" s="26">
        <v>7</v>
      </c>
      <c r="AF338" s="7">
        <f t="shared" si="49"/>
        <v>602</v>
      </c>
      <c r="AG338" s="152">
        <v>1</v>
      </c>
      <c r="AH338" s="145">
        <f>L338+O338+R338+U338+X338+AA338+AD338</f>
        <v>172</v>
      </c>
      <c r="AI338" s="139">
        <f t="shared" si="55"/>
        <v>13502</v>
      </c>
      <c r="AJ338" s="118">
        <f t="shared" si="53"/>
        <v>13502</v>
      </c>
      <c r="AM338" t="b">
        <f>D338='15.02.2022 Смета'!D341</f>
        <v>1</v>
      </c>
      <c r="AN338" t="b">
        <f>F338='15.02.2022 Смета'!E341</f>
        <v>1</v>
      </c>
      <c r="AO338" t="b">
        <f>G338='15.02.2022 Смета'!F341</f>
        <v>1</v>
      </c>
      <c r="AP338" t="b">
        <f>H338='15.02.2022 Смета'!G341</f>
        <v>1</v>
      </c>
    </row>
    <row r="339" spans="1:42" ht="16.149999999999999" customHeight="1" x14ac:dyDescent="0.25">
      <c r="A339" s="108">
        <v>280</v>
      </c>
      <c r="B339" s="8" t="s">
        <v>164</v>
      </c>
      <c r="C339" s="21" t="s">
        <v>129</v>
      </c>
      <c r="D339" s="22" t="s">
        <v>253</v>
      </c>
      <c r="E339" s="21" t="s">
        <v>1048</v>
      </c>
      <c r="F339" s="35">
        <v>44824</v>
      </c>
      <c r="G339" s="35">
        <v>44826</v>
      </c>
      <c r="H339" s="21" t="s">
        <v>427</v>
      </c>
      <c r="I339" s="22" t="s">
        <v>737</v>
      </c>
      <c r="J339" s="35">
        <v>44824</v>
      </c>
      <c r="K339" s="35">
        <v>44826</v>
      </c>
      <c r="L339" s="10"/>
      <c r="M339" s="10">
        <v>3400</v>
      </c>
      <c r="N339" s="10">
        <f t="shared" si="46"/>
        <v>0</v>
      </c>
      <c r="O339" s="10"/>
      <c r="P339" s="10">
        <v>2900</v>
      </c>
      <c r="Q339" s="10">
        <f t="shared" si="47"/>
        <v>0</v>
      </c>
      <c r="R339" s="10"/>
      <c r="S339" s="10">
        <v>2800</v>
      </c>
      <c r="T339" s="10">
        <f t="shared" si="48"/>
        <v>0</v>
      </c>
      <c r="U339" s="10">
        <v>20</v>
      </c>
      <c r="V339" s="10">
        <v>150</v>
      </c>
      <c r="W339" s="10">
        <f t="shared" si="50"/>
        <v>3000</v>
      </c>
      <c r="X339" s="10">
        <v>20</v>
      </c>
      <c r="Y339" s="10">
        <v>150</v>
      </c>
      <c r="Z339" s="10">
        <f t="shared" si="51"/>
        <v>3000</v>
      </c>
      <c r="AA339" s="10">
        <v>38</v>
      </c>
      <c r="AB339" s="10">
        <v>150</v>
      </c>
      <c r="AC339" s="10">
        <f t="shared" si="52"/>
        <v>5700</v>
      </c>
      <c r="AD339" s="11">
        <v>78</v>
      </c>
      <c r="AE339" s="26">
        <v>7</v>
      </c>
      <c r="AF339" s="7">
        <f t="shared" si="49"/>
        <v>546</v>
      </c>
      <c r="AG339" s="152">
        <v>1</v>
      </c>
      <c r="AH339" s="145">
        <f>L339+O339+R339+U339+X339+AA339+AD339</f>
        <v>156</v>
      </c>
      <c r="AI339" s="139">
        <f t="shared" si="55"/>
        <v>12246</v>
      </c>
      <c r="AJ339" s="118">
        <f t="shared" si="53"/>
        <v>12246</v>
      </c>
      <c r="AM339" t="b">
        <f>D339='15.02.2022 Смета'!D342</f>
        <v>1</v>
      </c>
      <c r="AN339" t="b">
        <f>F339='15.02.2022 Смета'!E342</f>
        <v>1</v>
      </c>
      <c r="AO339" t="b">
        <f>G339='15.02.2022 Смета'!F342</f>
        <v>1</v>
      </c>
      <c r="AP339" t="b">
        <f>H339='15.02.2022 Смета'!G342</f>
        <v>1</v>
      </c>
    </row>
    <row r="340" spans="1:42" ht="15" customHeight="1" x14ac:dyDescent="0.25">
      <c r="A340" s="106"/>
      <c r="B340" s="96"/>
      <c r="C340" s="97"/>
      <c r="D340" s="179" t="s">
        <v>926</v>
      </c>
      <c r="E340" s="99"/>
      <c r="F340" s="99"/>
      <c r="G340" s="99"/>
      <c r="H340" s="99"/>
      <c r="I340" s="99"/>
      <c r="J340" s="99"/>
      <c r="K340" s="99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2"/>
      <c r="AE340" s="79"/>
      <c r="AF340" s="79"/>
      <c r="AG340" s="153"/>
      <c r="AH340" s="151"/>
      <c r="AI340" s="151"/>
      <c r="AJ340" s="164"/>
      <c r="AM340" t="b">
        <f>D340='15.02.2022 Смета'!D343</f>
        <v>0</v>
      </c>
      <c r="AN340" t="b">
        <f>F340='15.02.2022 Смета'!E343</f>
        <v>1</v>
      </c>
      <c r="AO340" t="b">
        <f>G340='15.02.2022 Смета'!F343</f>
        <v>1</v>
      </c>
      <c r="AP340" t="b">
        <f>H340='15.02.2022 Смета'!G343</f>
        <v>1</v>
      </c>
    </row>
    <row r="341" spans="1:42" ht="27" customHeight="1" x14ac:dyDescent="0.25">
      <c r="A341" s="108">
        <v>281</v>
      </c>
      <c r="B341" s="8" t="s">
        <v>218</v>
      </c>
      <c r="C341" s="21" t="s">
        <v>114</v>
      </c>
      <c r="D341" s="22" t="s">
        <v>632</v>
      </c>
      <c r="E341" s="21" t="s">
        <v>1049</v>
      </c>
      <c r="F341" s="35">
        <v>44719</v>
      </c>
      <c r="G341" s="35">
        <v>44722</v>
      </c>
      <c r="H341" s="21" t="s">
        <v>779</v>
      </c>
      <c r="I341" s="22" t="s">
        <v>738</v>
      </c>
      <c r="J341" s="35">
        <v>44719</v>
      </c>
      <c r="K341" s="35">
        <v>44722</v>
      </c>
      <c r="L341" s="10"/>
      <c r="M341" s="10">
        <v>3400</v>
      </c>
      <c r="N341" s="10">
        <f t="shared" si="46"/>
        <v>0</v>
      </c>
      <c r="O341" s="10"/>
      <c r="P341" s="10">
        <v>2900</v>
      </c>
      <c r="Q341" s="10">
        <f t="shared" si="47"/>
        <v>0</v>
      </c>
      <c r="R341" s="10"/>
      <c r="S341" s="10">
        <v>2800</v>
      </c>
      <c r="T341" s="10">
        <f t="shared" si="48"/>
        <v>0</v>
      </c>
      <c r="U341" s="10">
        <v>39</v>
      </c>
      <c r="V341" s="10">
        <v>150</v>
      </c>
      <c r="W341" s="10">
        <f t="shared" si="50"/>
        <v>5850</v>
      </c>
      <c r="X341" s="10">
        <v>39</v>
      </c>
      <c r="Y341" s="10">
        <v>150</v>
      </c>
      <c r="Z341" s="10">
        <f t="shared" si="51"/>
        <v>5850</v>
      </c>
      <c r="AA341" s="10">
        <v>39</v>
      </c>
      <c r="AB341" s="10">
        <v>150</v>
      </c>
      <c r="AC341" s="10">
        <f t="shared" si="52"/>
        <v>5850</v>
      </c>
      <c r="AD341" s="11">
        <v>147</v>
      </c>
      <c r="AE341" s="26">
        <v>7</v>
      </c>
      <c r="AF341" s="7">
        <f t="shared" si="49"/>
        <v>1029</v>
      </c>
      <c r="AG341" s="152">
        <v>1</v>
      </c>
      <c r="AH341" s="145">
        <f>L341+O341+R341+U341+X341+AA341+AD341</f>
        <v>264</v>
      </c>
      <c r="AI341" s="139">
        <f t="shared" si="55"/>
        <v>18579</v>
      </c>
      <c r="AJ341" s="118">
        <f t="shared" si="53"/>
        <v>18579</v>
      </c>
      <c r="AM341" t="b">
        <f>D341='15.02.2022 Смета'!D344</f>
        <v>1</v>
      </c>
      <c r="AN341" t="b">
        <f>F341='15.02.2022 Смета'!E344</f>
        <v>1</v>
      </c>
      <c r="AO341" t="b">
        <f>G341='15.02.2022 Смета'!F344</f>
        <v>1</v>
      </c>
      <c r="AP341" t="b">
        <f>H341='15.02.2022 Смета'!G344</f>
        <v>0</v>
      </c>
    </row>
    <row r="342" spans="1:42" x14ac:dyDescent="0.25">
      <c r="A342" s="106"/>
      <c r="B342" s="96"/>
      <c r="C342" s="97"/>
      <c r="D342" s="179" t="s">
        <v>886</v>
      </c>
      <c r="E342" s="99"/>
      <c r="F342" s="99"/>
      <c r="G342" s="99"/>
      <c r="H342" s="99"/>
      <c r="I342" s="99"/>
      <c r="J342" s="99"/>
      <c r="K342" s="99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2"/>
      <c r="AE342" s="79"/>
      <c r="AF342" s="79"/>
      <c r="AG342" s="153"/>
      <c r="AH342" s="151"/>
      <c r="AI342" s="151"/>
      <c r="AJ342" s="164"/>
      <c r="AM342" t="b">
        <f>D342='15.02.2022 Смета'!D345</f>
        <v>1</v>
      </c>
      <c r="AN342" t="b">
        <f>F342='15.02.2022 Смета'!E345</f>
        <v>1</v>
      </c>
      <c r="AO342" t="b">
        <f>G342='15.02.2022 Смета'!F345</f>
        <v>1</v>
      </c>
      <c r="AP342" t="b">
        <f>H342='15.02.2022 Смета'!G345</f>
        <v>1</v>
      </c>
    </row>
    <row r="343" spans="1:42" ht="38.65" customHeight="1" x14ac:dyDescent="0.25">
      <c r="A343" s="108">
        <v>282</v>
      </c>
      <c r="B343" s="8" t="s">
        <v>170</v>
      </c>
      <c r="C343" s="21" t="s">
        <v>146</v>
      </c>
      <c r="D343" s="22" t="s">
        <v>633</v>
      </c>
      <c r="E343" s="21" t="s">
        <v>1050</v>
      </c>
      <c r="F343" s="35">
        <v>44686</v>
      </c>
      <c r="G343" s="35">
        <v>44689</v>
      </c>
      <c r="H343" s="21" t="s">
        <v>428</v>
      </c>
      <c r="I343" s="22" t="s">
        <v>739</v>
      </c>
      <c r="J343" s="35">
        <v>44686</v>
      </c>
      <c r="K343" s="35">
        <v>44689</v>
      </c>
      <c r="L343" s="10"/>
      <c r="M343" s="10">
        <v>3400</v>
      </c>
      <c r="N343" s="10">
        <f t="shared" si="46"/>
        <v>0</v>
      </c>
      <c r="O343" s="10"/>
      <c r="P343" s="10">
        <v>2900</v>
      </c>
      <c r="Q343" s="10">
        <f t="shared" si="47"/>
        <v>0</v>
      </c>
      <c r="R343" s="10"/>
      <c r="S343" s="10">
        <v>2800</v>
      </c>
      <c r="T343" s="10">
        <f t="shared" si="48"/>
        <v>0</v>
      </c>
      <c r="U343" s="10">
        <v>112</v>
      </c>
      <c r="V343" s="10">
        <v>150</v>
      </c>
      <c r="W343" s="10">
        <f t="shared" si="50"/>
        <v>16800</v>
      </c>
      <c r="X343" s="10">
        <v>112</v>
      </c>
      <c r="Y343" s="10">
        <v>150</v>
      </c>
      <c r="Z343" s="10">
        <f t="shared" si="51"/>
        <v>16800</v>
      </c>
      <c r="AA343" s="10">
        <v>112</v>
      </c>
      <c r="AB343" s="10">
        <v>150</v>
      </c>
      <c r="AC343" s="10">
        <f t="shared" si="52"/>
        <v>16800</v>
      </c>
      <c r="AD343" s="11">
        <v>336</v>
      </c>
      <c r="AE343" s="26">
        <v>7</v>
      </c>
      <c r="AF343" s="7">
        <f t="shared" si="49"/>
        <v>2352</v>
      </c>
      <c r="AG343" s="152">
        <v>1</v>
      </c>
      <c r="AH343" s="145">
        <f>L343+O343+R343+U343+X343+AA343+AD343</f>
        <v>672</v>
      </c>
      <c r="AI343" s="139">
        <f t="shared" si="55"/>
        <v>52752</v>
      </c>
      <c r="AJ343" s="118">
        <f t="shared" si="53"/>
        <v>52752</v>
      </c>
      <c r="AM343" t="b">
        <f>D343='15.02.2022 Смета'!D346</f>
        <v>1</v>
      </c>
      <c r="AN343" t="b">
        <f>F343='15.02.2022 Смета'!E346</f>
        <v>1</v>
      </c>
      <c r="AO343" t="b">
        <f>G343='15.02.2022 Смета'!F346</f>
        <v>1</v>
      </c>
      <c r="AP343" t="b">
        <f>H343='15.02.2022 Смета'!G346</f>
        <v>1</v>
      </c>
    </row>
    <row r="344" spans="1:42" ht="15.6" customHeight="1" x14ac:dyDescent="0.25">
      <c r="A344" s="106"/>
      <c r="B344" s="96"/>
      <c r="C344" s="97"/>
      <c r="D344" s="179" t="s">
        <v>927</v>
      </c>
      <c r="E344" s="99"/>
      <c r="F344" s="99"/>
      <c r="G344" s="99"/>
      <c r="H344" s="99"/>
      <c r="I344" s="99"/>
      <c r="J344" s="99"/>
      <c r="K344" s="99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2"/>
      <c r="AE344" s="79"/>
      <c r="AF344" s="79"/>
      <c r="AG344" s="153"/>
      <c r="AH344" s="151"/>
      <c r="AI344" s="151"/>
      <c r="AJ344" s="164"/>
      <c r="AM344" t="b">
        <f>D344='15.02.2022 Смета'!D347</f>
        <v>0</v>
      </c>
      <c r="AN344" t="b">
        <f>F344='15.02.2022 Смета'!E347</f>
        <v>1</v>
      </c>
      <c r="AO344" t="b">
        <f>G344='15.02.2022 Смета'!F347</f>
        <v>1</v>
      </c>
      <c r="AP344" t="b">
        <f>H344='15.02.2022 Смета'!G347</f>
        <v>1</v>
      </c>
    </row>
    <row r="345" spans="1:42" ht="27" customHeight="1" x14ac:dyDescent="0.25">
      <c r="A345" s="108">
        <v>283</v>
      </c>
      <c r="B345" s="8" t="s">
        <v>176</v>
      </c>
      <c r="C345" s="21" t="s">
        <v>177</v>
      </c>
      <c r="D345" s="22" t="s">
        <v>634</v>
      </c>
      <c r="E345" s="21" t="s">
        <v>452</v>
      </c>
      <c r="F345" s="35">
        <v>44674</v>
      </c>
      <c r="G345" s="35">
        <v>44675</v>
      </c>
      <c r="H345" s="21" t="s">
        <v>301</v>
      </c>
      <c r="I345" s="22" t="s">
        <v>452</v>
      </c>
      <c r="J345" s="35">
        <v>44674</v>
      </c>
      <c r="K345" s="35">
        <v>44675</v>
      </c>
      <c r="L345" s="10"/>
      <c r="M345" s="10">
        <v>3400</v>
      </c>
      <c r="N345" s="10">
        <f t="shared" si="46"/>
        <v>0</v>
      </c>
      <c r="O345" s="10"/>
      <c r="P345" s="10">
        <v>2900</v>
      </c>
      <c r="Q345" s="10">
        <f t="shared" si="47"/>
        <v>0</v>
      </c>
      <c r="R345" s="10"/>
      <c r="S345" s="10">
        <v>2800</v>
      </c>
      <c r="T345" s="10">
        <f t="shared" si="48"/>
        <v>0</v>
      </c>
      <c r="U345" s="10">
        <v>10</v>
      </c>
      <c r="V345" s="10">
        <v>150</v>
      </c>
      <c r="W345" s="10">
        <f t="shared" si="50"/>
        <v>1500</v>
      </c>
      <c r="X345" s="10">
        <v>10</v>
      </c>
      <c r="Y345" s="10">
        <v>150</v>
      </c>
      <c r="Z345" s="10">
        <f t="shared" si="51"/>
        <v>1500</v>
      </c>
      <c r="AA345" s="10">
        <v>10</v>
      </c>
      <c r="AB345" s="10">
        <v>150</v>
      </c>
      <c r="AC345" s="10">
        <f t="shared" si="52"/>
        <v>1500</v>
      </c>
      <c r="AD345" s="11">
        <v>30</v>
      </c>
      <c r="AE345" s="26">
        <v>7</v>
      </c>
      <c r="AF345" s="7">
        <f t="shared" si="49"/>
        <v>210</v>
      </c>
      <c r="AG345" s="152">
        <v>1</v>
      </c>
      <c r="AH345" s="145">
        <f>L345+O345+R345+U345+X345+AA345+AD345</f>
        <v>60</v>
      </c>
      <c r="AI345" s="139">
        <f t="shared" si="55"/>
        <v>4710</v>
      </c>
      <c r="AJ345" s="118">
        <f t="shared" si="53"/>
        <v>4710</v>
      </c>
      <c r="AM345" t="b">
        <f>D345='15.02.2022 Смета'!D348</f>
        <v>1</v>
      </c>
      <c r="AN345" t="b">
        <f>F345='15.02.2022 Смета'!E348</f>
        <v>1</v>
      </c>
      <c r="AO345" t="b">
        <f>G345='15.02.2022 Смета'!F348</f>
        <v>1</v>
      </c>
      <c r="AP345" t="b">
        <f>H345='15.02.2022 Смета'!G348</f>
        <v>1</v>
      </c>
    </row>
    <row r="346" spans="1:42" ht="27" customHeight="1" x14ac:dyDescent="0.25">
      <c r="A346" s="108">
        <v>284</v>
      </c>
      <c r="B346" s="8" t="s">
        <v>176</v>
      </c>
      <c r="C346" s="21" t="s">
        <v>177</v>
      </c>
      <c r="D346" s="22" t="s">
        <v>635</v>
      </c>
      <c r="E346" s="21" t="s">
        <v>453</v>
      </c>
      <c r="F346" s="35">
        <v>44674</v>
      </c>
      <c r="G346" s="35">
        <v>44675</v>
      </c>
      <c r="H346" s="21" t="s">
        <v>301</v>
      </c>
      <c r="I346" s="22" t="s">
        <v>453</v>
      </c>
      <c r="J346" s="35">
        <v>44674</v>
      </c>
      <c r="K346" s="35">
        <v>44675</v>
      </c>
      <c r="L346" s="10"/>
      <c r="M346" s="10">
        <v>3400</v>
      </c>
      <c r="N346" s="10">
        <f t="shared" si="46"/>
        <v>0</v>
      </c>
      <c r="O346" s="10"/>
      <c r="P346" s="10">
        <v>2900</v>
      </c>
      <c r="Q346" s="10">
        <f t="shared" si="47"/>
        <v>0</v>
      </c>
      <c r="R346" s="10"/>
      <c r="S346" s="10">
        <v>2800</v>
      </c>
      <c r="T346" s="10">
        <f t="shared" si="48"/>
        <v>0</v>
      </c>
      <c r="U346" s="10">
        <v>6</v>
      </c>
      <c r="V346" s="10">
        <v>150</v>
      </c>
      <c r="W346" s="10">
        <f t="shared" si="50"/>
        <v>900</v>
      </c>
      <c r="X346" s="10">
        <v>6</v>
      </c>
      <c r="Y346" s="10">
        <v>150</v>
      </c>
      <c r="Z346" s="10">
        <f t="shared" si="51"/>
        <v>900</v>
      </c>
      <c r="AA346" s="10">
        <v>6</v>
      </c>
      <c r="AB346" s="10">
        <v>150</v>
      </c>
      <c r="AC346" s="10">
        <f t="shared" si="52"/>
        <v>900</v>
      </c>
      <c r="AD346" s="11">
        <v>18</v>
      </c>
      <c r="AE346" s="26">
        <v>7</v>
      </c>
      <c r="AF346" s="7">
        <f t="shared" si="49"/>
        <v>126</v>
      </c>
      <c r="AG346" s="152">
        <v>1</v>
      </c>
      <c r="AH346" s="145">
        <f>L346+O346+R346+U346+X346+AA346+AD346</f>
        <v>36</v>
      </c>
      <c r="AI346" s="139">
        <f t="shared" si="55"/>
        <v>2826</v>
      </c>
      <c r="AJ346" s="118">
        <f t="shared" si="53"/>
        <v>2826</v>
      </c>
      <c r="AM346" t="b">
        <f>D346='15.02.2022 Смета'!D349</f>
        <v>1</v>
      </c>
      <c r="AN346" t="b">
        <f>F346='15.02.2022 Смета'!E349</f>
        <v>1</v>
      </c>
      <c r="AO346" t="b">
        <f>G346='15.02.2022 Смета'!F349</f>
        <v>1</v>
      </c>
      <c r="AP346" t="b">
        <f>H346='15.02.2022 Смета'!G349</f>
        <v>1</v>
      </c>
    </row>
    <row r="347" spans="1:42" ht="15" customHeight="1" x14ac:dyDescent="0.25">
      <c r="A347" s="106"/>
      <c r="B347" s="96"/>
      <c r="C347" s="97"/>
      <c r="D347" s="179" t="s">
        <v>888</v>
      </c>
      <c r="E347" s="99"/>
      <c r="F347" s="99"/>
      <c r="G347" s="99"/>
      <c r="H347" s="99"/>
      <c r="I347" s="99"/>
      <c r="J347" s="99"/>
      <c r="K347" s="99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2"/>
      <c r="AE347" s="79"/>
      <c r="AF347" s="79"/>
      <c r="AG347" s="153"/>
      <c r="AH347" s="151"/>
      <c r="AI347" s="151"/>
      <c r="AJ347" s="164"/>
      <c r="AM347" t="b">
        <f>D347='15.02.2022 Смета'!D350</f>
        <v>1</v>
      </c>
      <c r="AN347" t="b">
        <f>F347='15.02.2022 Смета'!E350</f>
        <v>1</v>
      </c>
      <c r="AO347" t="b">
        <f>G347='15.02.2022 Смета'!F350</f>
        <v>1</v>
      </c>
      <c r="AP347" t="b">
        <f>H347='15.02.2022 Смета'!G350</f>
        <v>1</v>
      </c>
    </row>
    <row r="348" spans="1:42" ht="27" customHeight="1" x14ac:dyDescent="0.25">
      <c r="A348" s="108">
        <v>285</v>
      </c>
      <c r="B348" s="8" t="s">
        <v>21</v>
      </c>
      <c r="C348" s="21" t="s">
        <v>125</v>
      </c>
      <c r="D348" s="22" t="s">
        <v>185</v>
      </c>
      <c r="E348" s="21" t="s">
        <v>740</v>
      </c>
      <c r="F348" s="35">
        <v>44672</v>
      </c>
      <c r="G348" s="35">
        <v>44675</v>
      </c>
      <c r="H348" s="21" t="s">
        <v>982</v>
      </c>
      <c r="I348" s="22" t="s">
        <v>740</v>
      </c>
      <c r="J348" s="35">
        <v>44672</v>
      </c>
      <c r="K348" s="35">
        <v>44675</v>
      </c>
      <c r="L348" s="10"/>
      <c r="M348" s="10">
        <v>3400</v>
      </c>
      <c r="N348" s="10">
        <f t="shared" si="46"/>
        <v>0</v>
      </c>
      <c r="O348" s="10"/>
      <c r="P348" s="10">
        <v>2900</v>
      </c>
      <c r="Q348" s="10">
        <f t="shared" si="47"/>
        <v>0</v>
      </c>
      <c r="R348" s="10"/>
      <c r="S348" s="10">
        <v>2800</v>
      </c>
      <c r="T348" s="10">
        <f t="shared" si="48"/>
        <v>0</v>
      </c>
      <c r="U348" s="10">
        <v>28</v>
      </c>
      <c r="V348" s="10">
        <v>150</v>
      </c>
      <c r="W348" s="10">
        <f t="shared" si="50"/>
        <v>4200</v>
      </c>
      <c r="X348" s="10">
        <v>28</v>
      </c>
      <c r="Y348" s="10">
        <v>150</v>
      </c>
      <c r="Z348" s="10">
        <f t="shared" si="51"/>
        <v>4200</v>
      </c>
      <c r="AA348" s="10">
        <v>28</v>
      </c>
      <c r="AB348" s="10">
        <v>150</v>
      </c>
      <c r="AC348" s="10">
        <f t="shared" si="52"/>
        <v>4200</v>
      </c>
      <c r="AD348" s="11">
        <v>84</v>
      </c>
      <c r="AE348" s="26">
        <v>7</v>
      </c>
      <c r="AF348" s="7">
        <f t="shared" si="49"/>
        <v>588</v>
      </c>
      <c r="AG348" s="152">
        <v>1</v>
      </c>
      <c r="AH348" s="145">
        <f t="shared" ref="AH348:AH354" si="56">L348+O348+R348+U348+X348+AA348+AD348</f>
        <v>168</v>
      </c>
      <c r="AI348" s="139">
        <f t="shared" si="55"/>
        <v>13188</v>
      </c>
      <c r="AJ348" s="118">
        <f t="shared" si="53"/>
        <v>13188</v>
      </c>
      <c r="AM348" t="b">
        <f>D348='15.02.2022 Смета'!D351</f>
        <v>1</v>
      </c>
      <c r="AN348" t="b">
        <f>F348='15.02.2022 Смета'!E351</f>
        <v>1</v>
      </c>
      <c r="AO348" t="b">
        <f>G348='15.02.2022 Смета'!F351</f>
        <v>1</v>
      </c>
      <c r="AP348" t="b">
        <f>H348='15.02.2022 Смета'!G351</f>
        <v>0</v>
      </c>
    </row>
    <row r="349" spans="1:42" ht="27" customHeight="1" x14ac:dyDescent="0.25">
      <c r="A349" s="108">
        <v>286</v>
      </c>
      <c r="B349" s="8" t="s">
        <v>21</v>
      </c>
      <c r="C349" s="21" t="s">
        <v>125</v>
      </c>
      <c r="D349" s="22" t="s">
        <v>636</v>
      </c>
      <c r="E349" s="21" t="s">
        <v>340</v>
      </c>
      <c r="F349" s="35">
        <v>44672</v>
      </c>
      <c r="G349" s="35">
        <v>44675</v>
      </c>
      <c r="H349" s="21" t="s">
        <v>982</v>
      </c>
      <c r="I349" s="22" t="s">
        <v>300</v>
      </c>
      <c r="J349" s="35">
        <v>44672</v>
      </c>
      <c r="K349" s="35">
        <v>44675</v>
      </c>
      <c r="L349" s="10"/>
      <c r="M349" s="10">
        <v>3400</v>
      </c>
      <c r="N349" s="10">
        <f t="shared" si="46"/>
        <v>0</v>
      </c>
      <c r="O349" s="10"/>
      <c r="P349" s="10">
        <v>2900</v>
      </c>
      <c r="Q349" s="10">
        <f t="shared" si="47"/>
        <v>0</v>
      </c>
      <c r="R349" s="10"/>
      <c r="S349" s="10">
        <v>2800</v>
      </c>
      <c r="T349" s="10">
        <f t="shared" si="48"/>
        <v>0</v>
      </c>
      <c r="U349" s="10">
        <v>28</v>
      </c>
      <c r="V349" s="10">
        <v>150</v>
      </c>
      <c r="W349" s="10">
        <f t="shared" si="50"/>
        <v>4200</v>
      </c>
      <c r="X349" s="10">
        <v>28</v>
      </c>
      <c r="Y349" s="10">
        <v>150</v>
      </c>
      <c r="Z349" s="10">
        <f t="shared" si="51"/>
        <v>4200</v>
      </c>
      <c r="AA349" s="10">
        <v>28</v>
      </c>
      <c r="AB349" s="10">
        <v>150</v>
      </c>
      <c r="AC349" s="10">
        <f t="shared" si="52"/>
        <v>4200</v>
      </c>
      <c r="AD349" s="11">
        <v>84</v>
      </c>
      <c r="AE349" s="26">
        <v>7</v>
      </c>
      <c r="AF349" s="7">
        <f t="shared" si="49"/>
        <v>588</v>
      </c>
      <c r="AG349" s="152">
        <v>1</v>
      </c>
      <c r="AH349" s="145">
        <f t="shared" si="56"/>
        <v>168</v>
      </c>
      <c r="AI349" s="139">
        <f t="shared" si="55"/>
        <v>13188</v>
      </c>
      <c r="AJ349" s="118">
        <f t="shared" si="53"/>
        <v>13188</v>
      </c>
      <c r="AM349" t="b">
        <f>D349='15.02.2022 Смета'!D352</f>
        <v>1</v>
      </c>
      <c r="AN349" t="b">
        <f>F349='15.02.2022 Смета'!E352</f>
        <v>1</v>
      </c>
      <c r="AO349" t="b">
        <f>G349='15.02.2022 Смета'!F352</f>
        <v>1</v>
      </c>
      <c r="AP349" t="b">
        <f>H349='15.02.2022 Смета'!G352</f>
        <v>0</v>
      </c>
    </row>
    <row r="350" spans="1:42" ht="27" customHeight="1" x14ac:dyDescent="0.25">
      <c r="A350" s="108">
        <v>287</v>
      </c>
      <c r="B350" s="8" t="s">
        <v>21</v>
      </c>
      <c r="C350" s="21" t="s">
        <v>125</v>
      </c>
      <c r="D350" s="33" t="s">
        <v>42</v>
      </c>
      <c r="E350" s="21" t="s">
        <v>983</v>
      </c>
      <c r="F350" s="35">
        <v>44672</v>
      </c>
      <c r="G350" s="35">
        <v>44675</v>
      </c>
      <c r="H350" s="21" t="s">
        <v>982</v>
      </c>
      <c r="I350" s="22" t="s">
        <v>429</v>
      </c>
      <c r="J350" s="35">
        <v>44672</v>
      </c>
      <c r="K350" s="35">
        <v>44675</v>
      </c>
      <c r="L350" s="10"/>
      <c r="M350" s="10">
        <v>3400</v>
      </c>
      <c r="N350" s="10">
        <f t="shared" si="46"/>
        <v>0</v>
      </c>
      <c r="O350" s="10"/>
      <c r="P350" s="10">
        <v>2900</v>
      </c>
      <c r="Q350" s="10">
        <f t="shared" si="47"/>
        <v>0</v>
      </c>
      <c r="R350" s="10"/>
      <c r="S350" s="10">
        <v>2800</v>
      </c>
      <c r="T350" s="10">
        <f t="shared" si="48"/>
        <v>0</v>
      </c>
      <c r="U350" s="10">
        <v>28</v>
      </c>
      <c r="V350" s="10">
        <v>150</v>
      </c>
      <c r="W350" s="10">
        <f t="shared" si="50"/>
        <v>4200</v>
      </c>
      <c r="X350" s="10">
        <v>28</v>
      </c>
      <c r="Y350" s="10">
        <v>150</v>
      </c>
      <c r="Z350" s="10">
        <f t="shared" si="51"/>
        <v>4200</v>
      </c>
      <c r="AA350" s="10">
        <v>28</v>
      </c>
      <c r="AB350" s="10">
        <v>150</v>
      </c>
      <c r="AC350" s="10">
        <f t="shared" si="52"/>
        <v>4200</v>
      </c>
      <c r="AD350" s="11">
        <v>84</v>
      </c>
      <c r="AE350" s="26">
        <v>7</v>
      </c>
      <c r="AF350" s="7">
        <f t="shared" si="49"/>
        <v>588</v>
      </c>
      <c r="AG350" s="152">
        <v>1</v>
      </c>
      <c r="AH350" s="145">
        <f t="shared" si="56"/>
        <v>168</v>
      </c>
      <c r="AI350" s="139">
        <f t="shared" si="55"/>
        <v>13188</v>
      </c>
      <c r="AJ350" s="118">
        <f t="shared" si="53"/>
        <v>13188</v>
      </c>
      <c r="AM350" t="b">
        <f>D350='15.02.2022 Смета'!D353</f>
        <v>1</v>
      </c>
      <c r="AN350" t="b">
        <f>F350='15.02.2022 Смета'!E353</f>
        <v>1</v>
      </c>
      <c r="AO350" t="b">
        <f>G350='15.02.2022 Смета'!F353</f>
        <v>1</v>
      </c>
      <c r="AP350" t="b">
        <f>H350='15.02.2022 Смета'!G353</f>
        <v>0</v>
      </c>
    </row>
    <row r="351" spans="1:42" ht="27" customHeight="1" x14ac:dyDescent="0.25">
      <c r="A351" s="108">
        <v>288</v>
      </c>
      <c r="B351" s="8" t="s">
        <v>21</v>
      </c>
      <c r="C351" s="21" t="s">
        <v>125</v>
      </c>
      <c r="D351" s="22" t="s">
        <v>42</v>
      </c>
      <c r="E351" s="21" t="s">
        <v>740</v>
      </c>
      <c r="F351" s="35">
        <v>44732</v>
      </c>
      <c r="G351" s="35">
        <v>44735</v>
      </c>
      <c r="H351" s="21" t="s">
        <v>982</v>
      </c>
      <c r="I351" s="22" t="s">
        <v>740</v>
      </c>
      <c r="J351" s="35">
        <v>44732</v>
      </c>
      <c r="K351" s="35">
        <v>44735</v>
      </c>
      <c r="L351" s="10"/>
      <c r="M351" s="10">
        <v>3400</v>
      </c>
      <c r="N351" s="10">
        <f t="shared" si="46"/>
        <v>0</v>
      </c>
      <c r="O351" s="10"/>
      <c r="P351" s="10">
        <v>2900</v>
      </c>
      <c r="Q351" s="10">
        <f t="shared" si="47"/>
        <v>0</v>
      </c>
      <c r="R351" s="10"/>
      <c r="S351" s="10">
        <v>2800</v>
      </c>
      <c r="T351" s="10">
        <f t="shared" si="48"/>
        <v>0</v>
      </c>
      <c r="U351" s="10">
        <v>42</v>
      </c>
      <c r="V351" s="10">
        <v>150</v>
      </c>
      <c r="W351" s="10">
        <f t="shared" si="50"/>
        <v>6300</v>
      </c>
      <c r="X351" s="10">
        <v>42</v>
      </c>
      <c r="Y351" s="10">
        <v>150</v>
      </c>
      <c r="Z351" s="10">
        <f t="shared" si="51"/>
        <v>6300</v>
      </c>
      <c r="AA351" s="10">
        <v>42</v>
      </c>
      <c r="AB351" s="10">
        <v>150</v>
      </c>
      <c r="AC351" s="10">
        <f t="shared" si="52"/>
        <v>6300</v>
      </c>
      <c r="AD351" s="11">
        <v>126</v>
      </c>
      <c r="AE351" s="26">
        <v>7</v>
      </c>
      <c r="AF351" s="7">
        <f t="shared" si="49"/>
        <v>882</v>
      </c>
      <c r="AG351" s="152">
        <v>1</v>
      </c>
      <c r="AH351" s="145">
        <f t="shared" si="56"/>
        <v>252</v>
      </c>
      <c r="AI351" s="139">
        <f t="shared" si="55"/>
        <v>19782</v>
      </c>
      <c r="AJ351" s="118">
        <f t="shared" si="53"/>
        <v>19782</v>
      </c>
      <c r="AM351" t="b">
        <f>D351='15.02.2022 Смета'!D354</f>
        <v>1</v>
      </c>
      <c r="AN351" t="b">
        <f>F351='15.02.2022 Смета'!E354</f>
        <v>1</v>
      </c>
      <c r="AO351" t="b">
        <f>G351='15.02.2022 Смета'!F354</f>
        <v>1</v>
      </c>
      <c r="AP351" t="b">
        <f>H351='15.02.2022 Смета'!G354</f>
        <v>0</v>
      </c>
    </row>
    <row r="352" spans="1:42" ht="27" customHeight="1" x14ac:dyDescent="0.25">
      <c r="A352" s="108">
        <v>289</v>
      </c>
      <c r="B352" s="8" t="s">
        <v>21</v>
      </c>
      <c r="C352" s="21" t="s">
        <v>125</v>
      </c>
      <c r="D352" s="22" t="s">
        <v>637</v>
      </c>
      <c r="E352" s="21" t="s">
        <v>340</v>
      </c>
      <c r="F352" s="35">
        <v>44732</v>
      </c>
      <c r="G352" s="35">
        <v>44735</v>
      </c>
      <c r="H352" s="21" t="s">
        <v>993</v>
      </c>
      <c r="I352" s="22" t="s">
        <v>340</v>
      </c>
      <c r="J352" s="35">
        <v>44732</v>
      </c>
      <c r="K352" s="35">
        <v>44735</v>
      </c>
      <c r="L352" s="10">
        <v>2</v>
      </c>
      <c r="M352" s="10">
        <v>3400</v>
      </c>
      <c r="N352" s="10">
        <f t="shared" si="46"/>
        <v>6800</v>
      </c>
      <c r="O352" s="10">
        <v>2</v>
      </c>
      <c r="P352" s="10">
        <v>2900</v>
      </c>
      <c r="Q352" s="10">
        <f t="shared" si="47"/>
        <v>5800</v>
      </c>
      <c r="R352" s="10">
        <v>2</v>
      </c>
      <c r="S352" s="10">
        <v>2800</v>
      </c>
      <c r="T352" s="10">
        <f t="shared" si="48"/>
        <v>5600</v>
      </c>
      <c r="U352" s="10">
        <v>14</v>
      </c>
      <c r="V352" s="10">
        <v>150</v>
      </c>
      <c r="W352" s="10">
        <f t="shared" si="50"/>
        <v>2100</v>
      </c>
      <c r="X352" s="10">
        <v>14</v>
      </c>
      <c r="Y352" s="10">
        <v>150</v>
      </c>
      <c r="Z352" s="10">
        <f t="shared" si="51"/>
        <v>2100</v>
      </c>
      <c r="AA352" s="10">
        <v>14</v>
      </c>
      <c r="AB352" s="10">
        <v>150</v>
      </c>
      <c r="AC352" s="10">
        <f t="shared" si="52"/>
        <v>2100</v>
      </c>
      <c r="AD352" s="11">
        <v>48</v>
      </c>
      <c r="AE352" s="26">
        <v>7</v>
      </c>
      <c r="AF352" s="7">
        <f t="shared" si="49"/>
        <v>336</v>
      </c>
      <c r="AG352" s="152">
        <v>1</v>
      </c>
      <c r="AH352" s="139">
        <f t="shared" si="56"/>
        <v>96</v>
      </c>
      <c r="AI352" s="139">
        <f t="shared" si="55"/>
        <v>24836</v>
      </c>
      <c r="AJ352" s="109">
        <f t="shared" si="53"/>
        <v>24836</v>
      </c>
      <c r="AM352" t="b">
        <f>D352='15.02.2022 Смета'!D355</f>
        <v>1</v>
      </c>
      <c r="AN352" t="b">
        <f>F352='15.02.2022 Смета'!E355</f>
        <v>1</v>
      </c>
      <c r="AO352" t="b">
        <f>G352='15.02.2022 Смета'!F355</f>
        <v>1</v>
      </c>
      <c r="AP352" t="b">
        <f>H352='15.02.2022 Смета'!G355</f>
        <v>0</v>
      </c>
    </row>
    <row r="353" spans="1:42" ht="27" customHeight="1" x14ac:dyDescent="0.25">
      <c r="A353" s="108">
        <v>290</v>
      </c>
      <c r="B353" s="8" t="s">
        <v>21</v>
      </c>
      <c r="C353" s="21" t="s">
        <v>125</v>
      </c>
      <c r="D353" s="22" t="s">
        <v>545</v>
      </c>
      <c r="E353" s="21" t="s">
        <v>983</v>
      </c>
      <c r="F353" s="35">
        <v>44732</v>
      </c>
      <c r="G353" s="35">
        <v>44735</v>
      </c>
      <c r="H353" s="21" t="s">
        <v>993</v>
      </c>
      <c r="I353" s="22" t="s">
        <v>429</v>
      </c>
      <c r="J353" s="35">
        <v>44732</v>
      </c>
      <c r="K353" s="35">
        <v>44735</v>
      </c>
      <c r="L353" s="28"/>
      <c r="M353" s="10">
        <v>3400</v>
      </c>
      <c r="N353" s="10">
        <f t="shared" si="46"/>
        <v>0</v>
      </c>
      <c r="O353" s="28"/>
      <c r="P353" s="10">
        <v>2900</v>
      </c>
      <c r="Q353" s="10">
        <f t="shared" si="47"/>
        <v>0</v>
      </c>
      <c r="R353" s="28"/>
      <c r="S353" s="10">
        <v>2800</v>
      </c>
      <c r="T353" s="10">
        <f t="shared" si="48"/>
        <v>0</v>
      </c>
      <c r="U353" s="10">
        <v>14</v>
      </c>
      <c r="V353" s="10">
        <v>150</v>
      </c>
      <c r="W353" s="10">
        <f t="shared" si="50"/>
        <v>2100</v>
      </c>
      <c r="X353" s="10">
        <v>14</v>
      </c>
      <c r="Y353" s="10">
        <v>150</v>
      </c>
      <c r="Z353" s="10">
        <f t="shared" si="51"/>
        <v>2100</v>
      </c>
      <c r="AA353" s="10">
        <v>14</v>
      </c>
      <c r="AB353" s="10">
        <v>150</v>
      </c>
      <c r="AC353" s="10">
        <f t="shared" si="52"/>
        <v>2100</v>
      </c>
      <c r="AD353" s="11">
        <v>42</v>
      </c>
      <c r="AE353" s="26">
        <v>7</v>
      </c>
      <c r="AF353" s="7">
        <f t="shared" si="49"/>
        <v>294</v>
      </c>
      <c r="AG353" s="152">
        <v>1</v>
      </c>
      <c r="AH353" s="139">
        <f t="shared" si="56"/>
        <v>84</v>
      </c>
      <c r="AI353" s="139">
        <f t="shared" si="55"/>
        <v>6594</v>
      </c>
      <c r="AJ353" s="109">
        <f t="shared" si="53"/>
        <v>6594</v>
      </c>
      <c r="AM353" t="b">
        <f>D353='15.02.2022 Смета'!D356</f>
        <v>1</v>
      </c>
      <c r="AN353" t="b">
        <f>F353='15.02.2022 Смета'!E356</f>
        <v>1</v>
      </c>
      <c r="AO353" t="b">
        <f>G353='15.02.2022 Смета'!F356</f>
        <v>1</v>
      </c>
      <c r="AP353" t="b">
        <f>H353='15.02.2022 Смета'!G356</f>
        <v>0</v>
      </c>
    </row>
    <row r="354" spans="1:42" ht="27" customHeight="1" x14ac:dyDescent="0.25">
      <c r="A354" s="108">
        <v>291</v>
      </c>
      <c r="B354" s="8"/>
      <c r="C354" s="21" t="s">
        <v>125</v>
      </c>
      <c r="D354" s="57" t="s">
        <v>909</v>
      </c>
      <c r="E354" s="21" t="s">
        <v>747</v>
      </c>
      <c r="F354" s="35">
        <v>44832</v>
      </c>
      <c r="G354" s="35">
        <v>44834</v>
      </c>
      <c r="H354" s="21" t="s">
        <v>993</v>
      </c>
      <c r="I354" s="57" t="s">
        <v>921</v>
      </c>
      <c r="J354" s="62">
        <v>44832</v>
      </c>
      <c r="K354" s="62">
        <v>44834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>
        <v>19</v>
      </c>
      <c r="V354" s="10">
        <v>150</v>
      </c>
      <c r="W354" s="10">
        <f t="shared" si="50"/>
        <v>2850</v>
      </c>
      <c r="X354" s="10">
        <v>19</v>
      </c>
      <c r="Y354" s="10">
        <v>150</v>
      </c>
      <c r="Z354" s="10">
        <f t="shared" si="51"/>
        <v>2850</v>
      </c>
      <c r="AA354" s="10">
        <v>18</v>
      </c>
      <c r="AB354" s="10">
        <v>150</v>
      </c>
      <c r="AC354" s="10">
        <f t="shared" si="52"/>
        <v>2700</v>
      </c>
      <c r="AD354" s="11">
        <v>80</v>
      </c>
      <c r="AE354" s="26">
        <v>7</v>
      </c>
      <c r="AF354" s="7">
        <v>549</v>
      </c>
      <c r="AG354" s="152">
        <v>1</v>
      </c>
      <c r="AH354" s="139">
        <f t="shared" si="56"/>
        <v>136</v>
      </c>
      <c r="AI354" s="139">
        <f t="shared" si="55"/>
        <v>8949</v>
      </c>
      <c r="AJ354" s="109">
        <f t="shared" si="53"/>
        <v>8949</v>
      </c>
      <c r="AK354" s="161"/>
      <c r="AM354" t="b">
        <f>D354='15.02.2022 Смета'!D357</f>
        <v>1</v>
      </c>
      <c r="AN354" t="b">
        <f>F354='15.02.2022 Смета'!E357</f>
        <v>1</v>
      </c>
      <c r="AO354" t="b">
        <f>G354='15.02.2022 Смета'!F357</f>
        <v>1</v>
      </c>
      <c r="AP354" t="b">
        <f>H354='15.02.2022 Смета'!G357</f>
        <v>0</v>
      </c>
    </row>
    <row r="355" spans="1:42" x14ac:dyDescent="0.25">
      <c r="A355" s="106"/>
      <c r="B355" s="96"/>
      <c r="C355" s="97"/>
      <c r="D355" s="179" t="s">
        <v>889</v>
      </c>
      <c r="E355" s="99"/>
      <c r="F355" s="99"/>
      <c r="G355" s="99"/>
      <c r="H355" s="99"/>
      <c r="I355" s="99"/>
      <c r="J355" s="99"/>
      <c r="K355" s="99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2"/>
      <c r="AE355" s="79"/>
      <c r="AF355" s="79"/>
      <c r="AG355" s="153"/>
      <c r="AH355" s="151"/>
      <c r="AI355" s="151"/>
      <c r="AJ355" s="164"/>
      <c r="AK355" s="150"/>
      <c r="AM355" t="b">
        <f>D355='15.02.2022 Смета'!D358</f>
        <v>1</v>
      </c>
      <c r="AN355" t="b">
        <f>F355='15.02.2022 Смета'!E358</f>
        <v>1</v>
      </c>
      <c r="AO355" t="b">
        <f>G355='15.02.2022 Смета'!F358</f>
        <v>1</v>
      </c>
      <c r="AP355" t="b">
        <f>H355='15.02.2022 Смета'!G358</f>
        <v>1</v>
      </c>
    </row>
    <row r="356" spans="1:42" ht="27" customHeight="1" x14ac:dyDescent="0.25">
      <c r="A356" s="108">
        <v>292</v>
      </c>
      <c r="B356" s="8" t="s">
        <v>235</v>
      </c>
      <c r="C356" s="21" t="s">
        <v>111</v>
      </c>
      <c r="D356" s="22" t="s">
        <v>638</v>
      </c>
      <c r="E356" s="21" t="s">
        <v>495</v>
      </c>
      <c r="F356" s="35">
        <v>44632</v>
      </c>
      <c r="G356" s="35">
        <v>44632</v>
      </c>
      <c r="H356" s="21" t="s">
        <v>301</v>
      </c>
      <c r="I356" s="22" t="s">
        <v>495</v>
      </c>
      <c r="J356" s="35">
        <v>44632</v>
      </c>
      <c r="K356" s="35">
        <v>44632</v>
      </c>
      <c r="L356" s="10"/>
      <c r="M356" s="10">
        <v>3400</v>
      </c>
      <c r="N356" s="10">
        <f t="shared" si="46"/>
        <v>0</v>
      </c>
      <c r="O356" s="10"/>
      <c r="P356" s="10">
        <v>2900</v>
      </c>
      <c r="Q356" s="10">
        <f t="shared" si="47"/>
        <v>0</v>
      </c>
      <c r="R356" s="10"/>
      <c r="S356" s="10">
        <v>2800</v>
      </c>
      <c r="T356" s="10">
        <f t="shared" si="48"/>
        <v>0</v>
      </c>
      <c r="U356" s="10">
        <v>32</v>
      </c>
      <c r="V356" s="10">
        <v>150</v>
      </c>
      <c r="W356" s="10">
        <f t="shared" si="50"/>
        <v>4800</v>
      </c>
      <c r="X356" s="10">
        <v>32</v>
      </c>
      <c r="Y356" s="10">
        <v>150</v>
      </c>
      <c r="Z356" s="10">
        <f t="shared" si="51"/>
        <v>4800</v>
      </c>
      <c r="AA356" s="10">
        <v>64</v>
      </c>
      <c r="AB356" s="10">
        <v>150</v>
      </c>
      <c r="AC356" s="10">
        <f t="shared" si="52"/>
        <v>9600</v>
      </c>
      <c r="AD356" s="11"/>
      <c r="AE356" s="26">
        <v>7</v>
      </c>
      <c r="AF356" s="7">
        <f t="shared" si="49"/>
        <v>0</v>
      </c>
      <c r="AG356" s="152">
        <v>1</v>
      </c>
      <c r="AH356" s="139">
        <f>L356+O356+R356+U356+X356+AA356+AD356</f>
        <v>128</v>
      </c>
      <c r="AI356" s="139">
        <f t="shared" si="55"/>
        <v>19200</v>
      </c>
      <c r="AJ356" s="109">
        <f t="shared" si="53"/>
        <v>19200</v>
      </c>
      <c r="AM356" t="b">
        <f>D356='15.02.2022 Смета'!D359</f>
        <v>1</v>
      </c>
      <c r="AN356" t="b">
        <f>F356='15.02.2022 Смета'!E359</f>
        <v>1</v>
      </c>
      <c r="AO356" t="b">
        <f>G356='15.02.2022 Смета'!F359</f>
        <v>1</v>
      </c>
      <c r="AP356" t="b">
        <f>H356='15.02.2022 Смета'!G359</f>
        <v>1</v>
      </c>
    </row>
    <row r="357" spans="1:42" ht="27" customHeight="1" x14ac:dyDescent="0.25">
      <c r="A357" s="108">
        <v>293</v>
      </c>
      <c r="B357" s="8" t="s">
        <v>235</v>
      </c>
      <c r="C357" s="21" t="s">
        <v>111</v>
      </c>
      <c r="D357" s="22" t="s">
        <v>639</v>
      </c>
      <c r="E357" s="21" t="s">
        <v>1051</v>
      </c>
      <c r="F357" s="35">
        <v>44751</v>
      </c>
      <c r="G357" s="35">
        <v>44751</v>
      </c>
      <c r="H357" s="21" t="s">
        <v>301</v>
      </c>
      <c r="I357" s="22" t="s">
        <v>741</v>
      </c>
      <c r="J357" s="35">
        <v>44751</v>
      </c>
      <c r="K357" s="35">
        <v>44751</v>
      </c>
      <c r="L357" s="10"/>
      <c r="M357" s="10">
        <v>3400</v>
      </c>
      <c r="N357" s="10">
        <f t="shared" si="46"/>
        <v>0</v>
      </c>
      <c r="O357" s="10"/>
      <c r="P357" s="10">
        <v>2900</v>
      </c>
      <c r="Q357" s="10">
        <f t="shared" si="47"/>
        <v>0</v>
      </c>
      <c r="R357" s="10"/>
      <c r="S357" s="10">
        <v>2800</v>
      </c>
      <c r="T357" s="10">
        <f t="shared" si="48"/>
        <v>0</v>
      </c>
      <c r="U357" s="10">
        <v>32</v>
      </c>
      <c r="V357" s="10">
        <v>150</v>
      </c>
      <c r="W357" s="10">
        <f t="shared" si="50"/>
        <v>4800</v>
      </c>
      <c r="X357" s="10">
        <v>32</v>
      </c>
      <c r="Y357" s="10">
        <v>150</v>
      </c>
      <c r="Z357" s="10">
        <f t="shared" si="51"/>
        <v>4800</v>
      </c>
      <c r="AA357" s="10">
        <v>64</v>
      </c>
      <c r="AB357" s="10">
        <v>150</v>
      </c>
      <c r="AC357" s="10">
        <f t="shared" si="52"/>
        <v>9600</v>
      </c>
      <c r="AD357" s="11">
        <v>128</v>
      </c>
      <c r="AE357" s="26">
        <v>7</v>
      </c>
      <c r="AF357" s="7">
        <f t="shared" si="49"/>
        <v>896</v>
      </c>
      <c r="AG357" s="152">
        <v>1</v>
      </c>
      <c r="AH357" s="139">
        <f>L357+O357+R357+U357+X357+AA357+AD357</f>
        <v>256</v>
      </c>
      <c r="AI357" s="139">
        <f t="shared" si="55"/>
        <v>20096</v>
      </c>
      <c r="AJ357" s="109">
        <f t="shared" si="53"/>
        <v>20096</v>
      </c>
      <c r="AM357" t="b">
        <f>D357='15.02.2022 Смета'!D360</f>
        <v>1</v>
      </c>
      <c r="AN357" t="b">
        <f>F357='15.02.2022 Смета'!E360</f>
        <v>1</v>
      </c>
      <c r="AO357" t="b">
        <f>G357='15.02.2022 Смета'!F360</f>
        <v>1</v>
      </c>
      <c r="AP357" t="b">
        <f>H357='15.02.2022 Смета'!G360</f>
        <v>1</v>
      </c>
    </row>
    <row r="358" spans="1:42" ht="13.9" customHeight="1" x14ac:dyDescent="0.25">
      <c r="A358" s="106"/>
      <c r="B358" s="96"/>
      <c r="C358" s="97"/>
      <c r="D358" s="179" t="s">
        <v>890</v>
      </c>
      <c r="E358" s="99"/>
      <c r="F358" s="99"/>
      <c r="G358" s="99"/>
      <c r="H358" s="99"/>
      <c r="I358" s="99"/>
      <c r="J358" s="99"/>
      <c r="K358" s="99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2"/>
      <c r="AE358" s="79"/>
      <c r="AF358" s="79"/>
      <c r="AG358" s="153"/>
      <c r="AH358" s="151"/>
      <c r="AI358" s="151"/>
      <c r="AJ358" s="164"/>
      <c r="AM358" t="b">
        <f>D358='15.02.2022 Смета'!D361</f>
        <v>1</v>
      </c>
      <c r="AN358" t="b">
        <f>F358='15.02.2022 Смета'!E361</f>
        <v>1</v>
      </c>
      <c r="AO358" t="b">
        <f>G358='15.02.2022 Смета'!F361</f>
        <v>1</v>
      </c>
      <c r="AP358" t="b">
        <f>H358='15.02.2022 Смета'!G361</f>
        <v>1</v>
      </c>
    </row>
    <row r="359" spans="1:42" ht="39.4" customHeight="1" x14ac:dyDescent="0.25">
      <c r="A359" s="108">
        <v>294</v>
      </c>
      <c r="B359" s="8" t="s">
        <v>274</v>
      </c>
      <c r="C359" s="21" t="s">
        <v>275</v>
      </c>
      <c r="D359" s="22" t="s">
        <v>81</v>
      </c>
      <c r="E359" s="21" t="s">
        <v>518</v>
      </c>
      <c r="F359" s="35">
        <v>44623</v>
      </c>
      <c r="G359" s="35">
        <v>44626</v>
      </c>
      <c r="H359" s="21" t="s">
        <v>309</v>
      </c>
      <c r="I359" s="22" t="s">
        <v>518</v>
      </c>
      <c r="J359" s="35">
        <v>44623</v>
      </c>
      <c r="K359" s="35">
        <v>44626</v>
      </c>
      <c r="L359" s="14"/>
      <c r="M359" s="10">
        <v>3400</v>
      </c>
      <c r="N359" s="10">
        <f t="shared" si="46"/>
        <v>0</v>
      </c>
      <c r="O359" s="14"/>
      <c r="P359" s="10">
        <v>2900</v>
      </c>
      <c r="Q359" s="10">
        <f t="shared" si="47"/>
        <v>0</v>
      </c>
      <c r="R359" s="14"/>
      <c r="S359" s="10">
        <v>2800</v>
      </c>
      <c r="T359" s="10">
        <f t="shared" si="48"/>
        <v>0</v>
      </c>
      <c r="U359" s="10">
        <v>65</v>
      </c>
      <c r="V359" s="10">
        <v>150</v>
      </c>
      <c r="W359" s="10">
        <f t="shared" si="50"/>
        <v>9750</v>
      </c>
      <c r="X359" s="10">
        <v>65</v>
      </c>
      <c r="Y359" s="10">
        <v>150</v>
      </c>
      <c r="Z359" s="10">
        <f t="shared" si="51"/>
        <v>9750</v>
      </c>
      <c r="AA359" s="10">
        <v>130</v>
      </c>
      <c r="AB359" s="10">
        <v>150</v>
      </c>
      <c r="AC359" s="10">
        <f t="shared" si="52"/>
        <v>19500</v>
      </c>
      <c r="AD359" s="10"/>
      <c r="AE359" s="26">
        <v>7</v>
      </c>
      <c r="AF359" s="7">
        <f t="shared" si="49"/>
        <v>0</v>
      </c>
      <c r="AG359" s="152">
        <v>1</v>
      </c>
      <c r="AH359" s="145">
        <f>L359+O359+R359+U359+X359+AA359+AD359</f>
        <v>260</v>
      </c>
      <c r="AI359" s="139">
        <f t="shared" si="55"/>
        <v>39000</v>
      </c>
      <c r="AJ359" s="118">
        <f t="shared" si="53"/>
        <v>39000</v>
      </c>
      <c r="AM359" t="b">
        <f>D359='15.02.2022 Смета'!D362</f>
        <v>1</v>
      </c>
      <c r="AN359" t="b">
        <f>F359='15.02.2022 Смета'!E362</f>
        <v>1</v>
      </c>
      <c r="AO359" t="b">
        <f>G359='15.02.2022 Смета'!F362</f>
        <v>1</v>
      </c>
      <c r="AP359" t="b">
        <f>H359='15.02.2022 Смета'!G362</f>
        <v>1</v>
      </c>
    </row>
    <row r="360" spans="1:42" ht="16.149999999999999" customHeight="1" x14ac:dyDescent="0.25">
      <c r="A360" s="108">
        <v>295</v>
      </c>
      <c r="B360" s="8" t="s">
        <v>274</v>
      </c>
      <c r="C360" s="21" t="s">
        <v>275</v>
      </c>
      <c r="D360" s="22" t="s">
        <v>69</v>
      </c>
      <c r="E360" s="21" t="s">
        <v>340</v>
      </c>
      <c r="F360" s="35">
        <v>44692</v>
      </c>
      <c r="G360" s="35">
        <v>44695</v>
      </c>
      <c r="H360" s="21" t="s">
        <v>301</v>
      </c>
      <c r="I360" s="22" t="s">
        <v>340</v>
      </c>
      <c r="J360" s="35">
        <v>44692</v>
      </c>
      <c r="K360" s="35">
        <v>44695</v>
      </c>
      <c r="L360" s="14"/>
      <c r="M360" s="10">
        <v>3400</v>
      </c>
      <c r="N360" s="10">
        <f t="shared" si="46"/>
        <v>0</v>
      </c>
      <c r="O360" s="14"/>
      <c r="P360" s="10">
        <v>2900</v>
      </c>
      <c r="Q360" s="10">
        <f t="shared" si="47"/>
        <v>0</v>
      </c>
      <c r="R360" s="14"/>
      <c r="S360" s="10">
        <v>2800</v>
      </c>
      <c r="T360" s="10">
        <f t="shared" si="48"/>
        <v>0</v>
      </c>
      <c r="U360" s="10">
        <v>50</v>
      </c>
      <c r="V360" s="10">
        <v>150</v>
      </c>
      <c r="W360" s="10">
        <f t="shared" si="50"/>
        <v>7500</v>
      </c>
      <c r="X360" s="10">
        <v>50</v>
      </c>
      <c r="Y360" s="10">
        <v>150</v>
      </c>
      <c r="Z360" s="10">
        <f t="shared" si="51"/>
        <v>7500</v>
      </c>
      <c r="AA360" s="10">
        <v>50</v>
      </c>
      <c r="AB360" s="10">
        <v>150</v>
      </c>
      <c r="AC360" s="10">
        <f t="shared" si="52"/>
        <v>7500</v>
      </c>
      <c r="AD360" s="10">
        <v>150</v>
      </c>
      <c r="AE360" s="26">
        <v>7</v>
      </c>
      <c r="AF360" s="7">
        <f t="shared" si="49"/>
        <v>1050</v>
      </c>
      <c r="AG360" s="152">
        <v>1</v>
      </c>
      <c r="AH360" s="145">
        <f>L360+O360+R360+U360+X360+AA360+AD360</f>
        <v>300</v>
      </c>
      <c r="AI360" s="139">
        <f t="shared" si="55"/>
        <v>23550</v>
      </c>
      <c r="AJ360" s="118">
        <f t="shared" si="53"/>
        <v>23550</v>
      </c>
      <c r="AM360" t="b">
        <f>D360='15.02.2022 Смета'!D363</f>
        <v>1</v>
      </c>
      <c r="AN360" t="b">
        <f>F360='15.02.2022 Смета'!E363</f>
        <v>1</v>
      </c>
      <c r="AO360" t="b">
        <f>G360='15.02.2022 Смета'!F363</f>
        <v>1</v>
      </c>
      <c r="AP360" t="b">
        <f>H360='15.02.2022 Смета'!G363</f>
        <v>1</v>
      </c>
    </row>
    <row r="361" spans="1:42" ht="16.149999999999999" customHeight="1" x14ac:dyDescent="0.25">
      <c r="A361" s="106"/>
      <c r="B361" s="96"/>
      <c r="C361" s="97"/>
      <c r="D361" s="179" t="s">
        <v>891</v>
      </c>
      <c r="E361" s="99"/>
      <c r="F361" s="99"/>
      <c r="G361" s="99"/>
      <c r="H361" s="99"/>
      <c r="I361" s="99"/>
      <c r="J361" s="99"/>
      <c r="K361" s="99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2"/>
      <c r="AE361" s="79"/>
      <c r="AF361" s="79"/>
      <c r="AG361" s="153"/>
      <c r="AH361" s="151"/>
      <c r="AI361" s="151"/>
      <c r="AJ361" s="164"/>
      <c r="AM361" t="b">
        <f>D361='15.02.2022 Смета'!D364</f>
        <v>1</v>
      </c>
      <c r="AN361" t="b">
        <f>F361='15.02.2022 Смета'!E364</f>
        <v>1</v>
      </c>
      <c r="AO361" t="b">
        <f>G361='15.02.2022 Смета'!F364</f>
        <v>1</v>
      </c>
      <c r="AP361" t="b">
        <f>H361='15.02.2022 Смета'!G364</f>
        <v>1</v>
      </c>
    </row>
    <row r="362" spans="1:42" ht="38.65" customHeight="1" x14ac:dyDescent="0.25">
      <c r="A362" s="108">
        <v>296</v>
      </c>
      <c r="B362" s="8" t="s">
        <v>165</v>
      </c>
      <c r="C362" s="8" t="s">
        <v>166</v>
      </c>
      <c r="D362" s="57" t="s">
        <v>255</v>
      </c>
      <c r="E362" s="9" t="s">
        <v>521</v>
      </c>
      <c r="F362" s="35">
        <v>44827</v>
      </c>
      <c r="G362" s="35">
        <v>44829</v>
      </c>
      <c r="H362" s="21" t="s">
        <v>367</v>
      </c>
      <c r="I362" s="57" t="s">
        <v>521</v>
      </c>
      <c r="J362" s="62">
        <v>44827</v>
      </c>
      <c r="K362" s="62">
        <v>44829</v>
      </c>
      <c r="L362" s="10">
        <v>4</v>
      </c>
      <c r="M362" s="10">
        <v>3400</v>
      </c>
      <c r="N362" s="10">
        <f t="shared" si="46"/>
        <v>13600</v>
      </c>
      <c r="O362" s="10">
        <v>4</v>
      </c>
      <c r="P362" s="10">
        <v>2900</v>
      </c>
      <c r="Q362" s="10">
        <f t="shared" si="47"/>
        <v>11600</v>
      </c>
      <c r="R362" s="10">
        <v>4</v>
      </c>
      <c r="S362" s="10">
        <v>2800</v>
      </c>
      <c r="T362" s="10">
        <f t="shared" si="48"/>
        <v>11200</v>
      </c>
      <c r="U362" s="10">
        <v>52</v>
      </c>
      <c r="V362" s="10">
        <v>150</v>
      </c>
      <c r="W362" s="10">
        <f t="shared" si="50"/>
        <v>7800</v>
      </c>
      <c r="X362" s="10">
        <v>52</v>
      </c>
      <c r="Y362" s="10">
        <v>150</v>
      </c>
      <c r="Z362" s="10">
        <f t="shared" si="51"/>
        <v>7800</v>
      </c>
      <c r="AA362" s="10">
        <v>52</v>
      </c>
      <c r="AB362" s="10">
        <v>150</v>
      </c>
      <c r="AC362" s="10">
        <f t="shared" si="52"/>
        <v>7800</v>
      </c>
      <c r="AD362" s="11">
        <v>220</v>
      </c>
      <c r="AE362" s="26">
        <v>7</v>
      </c>
      <c r="AF362" s="7">
        <f t="shared" si="49"/>
        <v>1540</v>
      </c>
      <c r="AG362" s="152">
        <v>1</v>
      </c>
      <c r="AH362" s="145">
        <f>L362+O362+R362+U362+X362+AA362+AD362</f>
        <v>388</v>
      </c>
      <c r="AI362" s="139">
        <f t="shared" si="55"/>
        <v>61340</v>
      </c>
      <c r="AJ362" s="118">
        <f t="shared" si="53"/>
        <v>61340</v>
      </c>
      <c r="AM362" t="b">
        <f>D362='15.02.2022 Смета'!D365</f>
        <v>1</v>
      </c>
      <c r="AN362" t="b">
        <f>F362='15.02.2022 Смета'!E365</f>
        <v>1</v>
      </c>
      <c r="AO362" t="b">
        <f>G362='15.02.2022 Смета'!F365</f>
        <v>1</v>
      </c>
      <c r="AP362" t="b">
        <f>H362='15.02.2022 Смета'!G365</f>
        <v>1</v>
      </c>
    </row>
    <row r="363" spans="1:42" x14ac:dyDescent="0.25">
      <c r="A363" s="106"/>
      <c r="B363" s="96"/>
      <c r="C363" s="97"/>
      <c r="D363" s="179" t="s">
        <v>915</v>
      </c>
      <c r="E363" s="99"/>
      <c r="F363" s="99"/>
      <c r="G363" s="99"/>
      <c r="H363" s="99"/>
      <c r="I363" s="99"/>
      <c r="J363" s="99"/>
      <c r="K363" s="99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2"/>
      <c r="AE363" s="79"/>
      <c r="AF363" s="79"/>
      <c r="AG363" s="153"/>
      <c r="AH363" s="151"/>
      <c r="AI363" s="151"/>
      <c r="AJ363" s="164"/>
      <c r="AM363" t="b">
        <f>D363='15.02.2022 Смета'!D366</f>
        <v>1</v>
      </c>
      <c r="AN363" t="b">
        <f>F363='15.02.2022 Смета'!E366</f>
        <v>1</v>
      </c>
      <c r="AO363" t="b">
        <f>G363='15.02.2022 Смета'!F366</f>
        <v>1</v>
      </c>
      <c r="AP363" t="b">
        <f>H363='15.02.2022 Смета'!G366</f>
        <v>1</v>
      </c>
    </row>
    <row r="364" spans="1:42" ht="39.4" customHeight="1" x14ac:dyDescent="0.25">
      <c r="A364" s="108">
        <v>297</v>
      </c>
      <c r="B364" s="15" t="s">
        <v>246</v>
      </c>
      <c r="C364" s="21" t="s">
        <v>247</v>
      </c>
      <c r="D364" s="22" t="s">
        <v>254</v>
      </c>
      <c r="E364" s="21" t="s">
        <v>1052</v>
      </c>
      <c r="F364" s="35">
        <v>44652</v>
      </c>
      <c r="G364" s="35">
        <v>44654</v>
      </c>
      <c r="H364" s="21" t="s">
        <v>309</v>
      </c>
      <c r="I364" s="22" t="s">
        <v>742</v>
      </c>
      <c r="J364" s="35">
        <v>44652</v>
      </c>
      <c r="K364" s="35">
        <v>44654</v>
      </c>
      <c r="L364" s="14"/>
      <c r="M364" s="10">
        <v>3400</v>
      </c>
      <c r="N364" s="10">
        <f t="shared" si="46"/>
        <v>0</v>
      </c>
      <c r="O364" s="14"/>
      <c r="P364" s="10">
        <v>2900</v>
      </c>
      <c r="Q364" s="10">
        <f t="shared" si="47"/>
        <v>0</v>
      </c>
      <c r="R364" s="14"/>
      <c r="S364" s="10">
        <v>2800</v>
      </c>
      <c r="T364" s="10">
        <f t="shared" si="48"/>
        <v>0</v>
      </c>
      <c r="U364" s="10">
        <v>82</v>
      </c>
      <c r="V364" s="10">
        <v>150</v>
      </c>
      <c r="W364" s="10">
        <f t="shared" si="50"/>
        <v>12300</v>
      </c>
      <c r="X364" s="10">
        <v>82</v>
      </c>
      <c r="Y364" s="10">
        <v>150</v>
      </c>
      <c r="Z364" s="10">
        <f t="shared" si="51"/>
        <v>12300</v>
      </c>
      <c r="AA364" s="10">
        <v>82</v>
      </c>
      <c r="AB364" s="10">
        <v>150</v>
      </c>
      <c r="AC364" s="10">
        <f t="shared" si="52"/>
        <v>12300</v>
      </c>
      <c r="AD364" s="10">
        <v>230</v>
      </c>
      <c r="AE364" s="26">
        <v>7</v>
      </c>
      <c r="AF364" s="7">
        <v>1795</v>
      </c>
      <c r="AG364" s="152">
        <v>1</v>
      </c>
      <c r="AH364" s="145">
        <f>L364+O364+R364+U364+X364+AA364+AD364</f>
        <v>476</v>
      </c>
      <c r="AI364" s="139">
        <f t="shared" si="55"/>
        <v>38695</v>
      </c>
      <c r="AJ364" s="118">
        <f t="shared" si="53"/>
        <v>38695</v>
      </c>
      <c r="AM364" t="b">
        <f>D364='15.02.2022 Смета'!D367</f>
        <v>1</v>
      </c>
      <c r="AN364" t="b">
        <f>F364='15.02.2022 Смета'!E367</f>
        <v>1</v>
      </c>
      <c r="AO364" t="b">
        <f>G364='15.02.2022 Смета'!F367</f>
        <v>1</v>
      </c>
      <c r="AP364" t="b">
        <f>H364='15.02.2022 Смета'!G367</f>
        <v>1</v>
      </c>
    </row>
    <row r="365" spans="1:42" ht="16.149999999999999" customHeight="1" x14ac:dyDescent="0.25">
      <c r="A365" s="108">
        <v>298</v>
      </c>
      <c r="B365" s="15" t="s">
        <v>246</v>
      </c>
      <c r="C365" s="21" t="s">
        <v>247</v>
      </c>
      <c r="D365" s="22" t="s">
        <v>69</v>
      </c>
      <c r="E365" s="21" t="s">
        <v>340</v>
      </c>
      <c r="F365" s="35">
        <v>44652</v>
      </c>
      <c r="G365" s="35">
        <v>44654</v>
      </c>
      <c r="H365" s="21" t="s">
        <v>309</v>
      </c>
      <c r="I365" s="22" t="s">
        <v>300</v>
      </c>
      <c r="J365" s="35">
        <v>44652</v>
      </c>
      <c r="K365" s="35">
        <v>44654</v>
      </c>
      <c r="L365" s="14"/>
      <c r="M365" s="10">
        <v>3400</v>
      </c>
      <c r="N365" s="10">
        <f t="shared" si="46"/>
        <v>0</v>
      </c>
      <c r="O365" s="14"/>
      <c r="P365" s="10">
        <v>2900</v>
      </c>
      <c r="Q365" s="10">
        <f t="shared" si="47"/>
        <v>0</v>
      </c>
      <c r="R365" s="14"/>
      <c r="S365" s="10">
        <v>2800</v>
      </c>
      <c r="T365" s="10">
        <f t="shared" si="48"/>
        <v>0</v>
      </c>
      <c r="U365" s="10">
        <v>44</v>
      </c>
      <c r="V365" s="10">
        <v>150</v>
      </c>
      <c r="W365" s="10">
        <f t="shared" si="50"/>
        <v>6600</v>
      </c>
      <c r="X365" s="10">
        <v>28</v>
      </c>
      <c r="Y365" s="10">
        <v>150</v>
      </c>
      <c r="Z365" s="10">
        <f t="shared" si="51"/>
        <v>4200</v>
      </c>
      <c r="AA365" s="10">
        <v>28</v>
      </c>
      <c r="AB365" s="10">
        <v>150</v>
      </c>
      <c r="AC365" s="10">
        <f t="shared" si="52"/>
        <v>4200</v>
      </c>
      <c r="AD365" s="10"/>
      <c r="AE365" s="26">
        <v>7</v>
      </c>
      <c r="AF365" s="7">
        <f t="shared" ref="AF365:AF444" si="57">AD365*AE365</f>
        <v>0</v>
      </c>
      <c r="AG365" s="152">
        <v>1</v>
      </c>
      <c r="AH365" s="145">
        <f>L365+O365+R365+U365+X365+AA365+AD365</f>
        <v>100</v>
      </c>
      <c r="AI365" s="139">
        <f t="shared" si="55"/>
        <v>15000</v>
      </c>
      <c r="AJ365" s="118">
        <f t="shared" si="53"/>
        <v>15000</v>
      </c>
      <c r="AM365" t="b">
        <f>D365='15.02.2022 Смета'!D368</f>
        <v>1</v>
      </c>
      <c r="AN365" t="b">
        <f>F365='15.02.2022 Смета'!E368</f>
        <v>1</v>
      </c>
      <c r="AO365" t="b">
        <f>G365='15.02.2022 Смета'!F368</f>
        <v>1</v>
      </c>
      <c r="AP365" t="b">
        <f>H365='15.02.2022 Смета'!G368</f>
        <v>1</v>
      </c>
    </row>
    <row r="366" spans="1:42" ht="16.899999999999999" customHeight="1" x14ac:dyDescent="0.25">
      <c r="A366" s="106"/>
      <c r="B366" s="96"/>
      <c r="C366" s="97"/>
      <c r="D366" s="179" t="s">
        <v>892</v>
      </c>
      <c r="E366" s="99"/>
      <c r="F366" s="99"/>
      <c r="G366" s="99"/>
      <c r="H366" s="99"/>
      <c r="I366" s="99"/>
      <c r="J366" s="99"/>
      <c r="K366" s="99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2"/>
      <c r="AE366" s="79"/>
      <c r="AF366" s="79"/>
      <c r="AG366" s="153"/>
      <c r="AH366" s="151"/>
      <c r="AI366" s="151"/>
      <c r="AJ366" s="164"/>
      <c r="AM366" t="b">
        <f>D366='15.02.2022 Смета'!D369</f>
        <v>1</v>
      </c>
      <c r="AN366" t="b">
        <f>F366='15.02.2022 Смета'!E369</f>
        <v>1</v>
      </c>
      <c r="AO366" t="b">
        <f>G366='15.02.2022 Смета'!F369</f>
        <v>1</v>
      </c>
      <c r="AP366" t="b">
        <f>H366='15.02.2022 Смета'!G369</f>
        <v>1</v>
      </c>
    </row>
    <row r="367" spans="1:42" ht="16.149999999999999" customHeight="1" x14ac:dyDescent="0.25">
      <c r="A367" s="108">
        <v>299</v>
      </c>
      <c r="B367" s="8" t="s">
        <v>196</v>
      </c>
      <c r="C367" s="21" t="s">
        <v>124</v>
      </c>
      <c r="D367" s="22" t="s">
        <v>174</v>
      </c>
      <c r="E367" s="21" t="s">
        <v>435</v>
      </c>
      <c r="F367" s="35">
        <v>44604</v>
      </c>
      <c r="G367" s="35">
        <v>44605</v>
      </c>
      <c r="H367" s="21" t="s">
        <v>318</v>
      </c>
      <c r="I367" s="22" t="s">
        <v>435</v>
      </c>
      <c r="J367" s="35">
        <v>44604</v>
      </c>
      <c r="K367" s="35">
        <v>44605</v>
      </c>
      <c r="L367" s="10"/>
      <c r="M367" s="10">
        <v>3400</v>
      </c>
      <c r="N367" s="10">
        <f t="shared" ref="N367:N445" si="58">L367*M367</f>
        <v>0</v>
      </c>
      <c r="O367" s="10"/>
      <c r="P367" s="10">
        <v>2900</v>
      </c>
      <c r="Q367" s="10">
        <f t="shared" ref="Q367:Q445" si="59">O367*P367</f>
        <v>0</v>
      </c>
      <c r="R367" s="10"/>
      <c r="S367" s="10">
        <v>2800</v>
      </c>
      <c r="T367" s="10">
        <f t="shared" ref="T367:T445" si="60">R367*S367</f>
        <v>0</v>
      </c>
      <c r="U367" s="10">
        <v>16</v>
      </c>
      <c r="V367" s="10">
        <v>150</v>
      </c>
      <c r="W367" s="10">
        <f t="shared" si="50"/>
        <v>2400</v>
      </c>
      <c r="X367" s="10">
        <v>16</v>
      </c>
      <c r="Y367" s="10">
        <v>150</v>
      </c>
      <c r="Z367" s="10">
        <f t="shared" si="51"/>
        <v>2400</v>
      </c>
      <c r="AA367" s="10">
        <v>32</v>
      </c>
      <c r="AB367" s="10">
        <v>150</v>
      </c>
      <c r="AC367" s="10">
        <f t="shared" si="52"/>
        <v>4800</v>
      </c>
      <c r="AD367" s="11"/>
      <c r="AE367" s="26">
        <v>7</v>
      </c>
      <c r="AF367" s="7">
        <f t="shared" si="57"/>
        <v>0</v>
      </c>
      <c r="AG367" s="152">
        <v>1</v>
      </c>
      <c r="AH367" s="145">
        <f t="shared" ref="AH367:AH372" si="61">L367+O367+R367+U367+X367+AA367+AD367</f>
        <v>64</v>
      </c>
      <c r="AI367" s="139">
        <f t="shared" si="55"/>
        <v>9600</v>
      </c>
      <c r="AJ367" s="118">
        <f t="shared" si="53"/>
        <v>9600</v>
      </c>
      <c r="AM367" t="b">
        <f>D367='15.02.2022 Смета'!D370</f>
        <v>1</v>
      </c>
      <c r="AN367" t="b">
        <f>F367='15.02.2022 Смета'!E370</f>
        <v>1</v>
      </c>
      <c r="AO367" t="b">
        <f>G367='15.02.2022 Смета'!F370</f>
        <v>1</v>
      </c>
      <c r="AP367" t="b">
        <f>H367='15.02.2022 Смета'!G370</f>
        <v>1</v>
      </c>
    </row>
    <row r="368" spans="1:42" ht="27" customHeight="1" x14ac:dyDescent="0.25">
      <c r="A368" s="108">
        <v>300</v>
      </c>
      <c r="B368" s="8" t="s">
        <v>196</v>
      </c>
      <c r="C368" s="21" t="s">
        <v>124</v>
      </c>
      <c r="D368" s="42" t="s">
        <v>71</v>
      </c>
      <c r="E368" s="44" t="s">
        <v>436</v>
      </c>
      <c r="F368" s="35">
        <v>44604</v>
      </c>
      <c r="G368" s="35">
        <v>44605</v>
      </c>
      <c r="H368" s="21" t="s">
        <v>318</v>
      </c>
      <c r="I368" s="42" t="s">
        <v>436</v>
      </c>
      <c r="J368" s="35">
        <v>44604</v>
      </c>
      <c r="K368" s="35">
        <v>44605</v>
      </c>
      <c r="L368" s="10"/>
      <c r="M368" s="10">
        <v>3400</v>
      </c>
      <c r="N368" s="10">
        <f t="shared" si="58"/>
        <v>0</v>
      </c>
      <c r="O368" s="10"/>
      <c r="P368" s="10">
        <v>2900</v>
      </c>
      <c r="Q368" s="10">
        <f t="shared" si="59"/>
        <v>0</v>
      </c>
      <c r="R368" s="10"/>
      <c r="S368" s="10">
        <v>2800</v>
      </c>
      <c r="T368" s="10">
        <f t="shared" si="60"/>
        <v>0</v>
      </c>
      <c r="U368" s="10">
        <v>16</v>
      </c>
      <c r="V368" s="10">
        <v>150</v>
      </c>
      <c r="W368" s="10">
        <f t="shared" si="50"/>
        <v>2400</v>
      </c>
      <c r="X368" s="10">
        <v>16</v>
      </c>
      <c r="Y368" s="10">
        <v>150</v>
      </c>
      <c r="Z368" s="10">
        <f t="shared" si="51"/>
        <v>2400</v>
      </c>
      <c r="AA368" s="10">
        <v>32</v>
      </c>
      <c r="AB368" s="10">
        <v>150</v>
      </c>
      <c r="AC368" s="10">
        <f t="shared" si="52"/>
        <v>4800</v>
      </c>
      <c r="AD368" s="11"/>
      <c r="AE368" s="26">
        <v>7</v>
      </c>
      <c r="AF368" s="7">
        <f t="shared" si="57"/>
        <v>0</v>
      </c>
      <c r="AG368" s="152">
        <v>1</v>
      </c>
      <c r="AH368" s="145">
        <f t="shared" si="61"/>
        <v>64</v>
      </c>
      <c r="AI368" s="139">
        <f t="shared" si="55"/>
        <v>9600</v>
      </c>
      <c r="AJ368" s="118">
        <f t="shared" si="53"/>
        <v>9600</v>
      </c>
      <c r="AM368" t="b">
        <f>D368='15.02.2022 Смета'!D371</f>
        <v>1</v>
      </c>
      <c r="AN368" t="b">
        <f>F368='15.02.2022 Смета'!E371</f>
        <v>1</v>
      </c>
      <c r="AO368" t="b">
        <f>G368='15.02.2022 Смета'!F371</f>
        <v>1</v>
      </c>
      <c r="AP368" t="b">
        <f>H368='15.02.2022 Смета'!G371</f>
        <v>1</v>
      </c>
    </row>
    <row r="369" spans="1:42" ht="16.149999999999999" customHeight="1" x14ac:dyDescent="0.25">
      <c r="A369" s="108">
        <v>301</v>
      </c>
      <c r="B369" s="8" t="s">
        <v>196</v>
      </c>
      <c r="C369" s="21" t="s">
        <v>124</v>
      </c>
      <c r="D369" s="42" t="s">
        <v>641</v>
      </c>
      <c r="E369" s="44" t="s">
        <v>451</v>
      </c>
      <c r="F369" s="35">
        <v>44604</v>
      </c>
      <c r="G369" s="35">
        <v>44605</v>
      </c>
      <c r="H369" s="21" t="s">
        <v>318</v>
      </c>
      <c r="I369" s="42" t="s">
        <v>451</v>
      </c>
      <c r="J369" s="35">
        <v>44604</v>
      </c>
      <c r="K369" s="35">
        <v>44605</v>
      </c>
      <c r="L369" s="10"/>
      <c r="M369" s="10">
        <v>3400</v>
      </c>
      <c r="N369" s="10">
        <f t="shared" si="58"/>
        <v>0</v>
      </c>
      <c r="O369" s="10"/>
      <c r="P369" s="10">
        <v>2900</v>
      </c>
      <c r="Q369" s="10">
        <f t="shared" si="59"/>
        <v>0</v>
      </c>
      <c r="R369" s="10"/>
      <c r="S369" s="10">
        <v>2800</v>
      </c>
      <c r="T369" s="10">
        <f t="shared" si="60"/>
        <v>0</v>
      </c>
      <c r="U369" s="10">
        <v>16</v>
      </c>
      <c r="V369" s="10">
        <v>150</v>
      </c>
      <c r="W369" s="10">
        <f t="shared" si="50"/>
        <v>2400</v>
      </c>
      <c r="X369" s="10">
        <v>16</v>
      </c>
      <c r="Y369" s="10">
        <v>150</v>
      </c>
      <c r="Z369" s="10">
        <f t="shared" si="51"/>
        <v>2400</v>
      </c>
      <c r="AA369" s="10">
        <v>32</v>
      </c>
      <c r="AB369" s="10">
        <v>150</v>
      </c>
      <c r="AC369" s="10">
        <f t="shared" si="52"/>
        <v>4800</v>
      </c>
      <c r="AD369" s="11"/>
      <c r="AE369" s="26">
        <v>7</v>
      </c>
      <c r="AF369" s="7">
        <f t="shared" si="57"/>
        <v>0</v>
      </c>
      <c r="AG369" s="152">
        <v>1</v>
      </c>
      <c r="AH369" s="145">
        <f t="shared" si="61"/>
        <v>64</v>
      </c>
      <c r="AI369" s="139">
        <f t="shared" si="55"/>
        <v>9600</v>
      </c>
      <c r="AJ369" s="118">
        <f t="shared" si="53"/>
        <v>9600</v>
      </c>
      <c r="AM369" t="b">
        <f>D369='15.02.2022 Смета'!D372</f>
        <v>1</v>
      </c>
      <c r="AN369" t="b">
        <f>F369='15.02.2022 Смета'!E372</f>
        <v>1</v>
      </c>
      <c r="AO369" t="b">
        <f>G369='15.02.2022 Смета'!F372</f>
        <v>1</v>
      </c>
      <c r="AP369" t="b">
        <f>H369='15.02.2022 Смета'!G372</f>
        <v>1</v>
      </c>
    </row>
    <row r="370" spans="1:42" ht="16.149999999999999" customHeight="1" x14ac:dyDescent="0.25">
      <c r="A370" s="108">
        <v>302</v>
      </c>
      <c r="B370" s="8" t="s">
        <v>196</v>
      </c>
      <c r="C370" s="21" t="s">
        <v>124</v>
      </c>
      <c r="D370" s="42" t="s">
        <v>642</v>
      </c>
      <c r="E370" s="44" t="s">
        <v>467</v>
      </c>
      <c r="F370" s="35">
        <v>44610</v>
      </c>
      <c r="G370" s="35">
        <v>44612</v>
      </c>
      <c r="H370" s="44" t="s">
        <v>318</v>
      </c>
      <c r="I370" s="42" t="s">
        <v>467</v>
      </c>
      <c r="J370" s="35">
        <v>44610</v>
      </c>
      <c r="K370" s="35">
        <v>44612</v>
      </c>
      <c r="L370" s="10"/>
      <c r="M370" s="10">
        <v>3400</v>
      </c>
      <c r="N370" s="10">
        <f t="shared" si="58"/>
        <v>0</v>
      </c>
      <c r="O370" s="10"/>
      <c r="P370" s="10">
        <v>2900</v>
      </c>
      <c r="Q370" s="10">
        <f t="shared" si="59"/>
        <v>0</v>
      </c>
      <c r="R370" s="10"/>
      <c r="S370" s="10">
        <v>2800</v>
      </c>
      <c r="T370" s="10">
        <f t="shared" si="60"/>
        <v>0</v>
      </c>
      <c r="U370" s="10">
        <v>16</v>
      </c>
      <c r="V370" s="10">
        <v>150</v>
      </c>
      <c r="W370" s="10">
        <f t="shared" si="50"/>
        <v>2400</v>
      </c>
      <c r="X370" s="10">
        <v>16</v>
      </c>
      <c r="Y370" s="10">
        <v>150</v>
      </c>
      <c r="Z370" s="10">
        <f t="shared" si="51"/>
        <v>2400</v>
      </c>
      <c r="AA370" s="10">
        <v>32</v>
      </c>
      <c r="AB370" s="10">
        <v>150</v>
      </c>
      <c r="AC370" s="10">
        <f t="shared" si="52"/>
        <v>4800</v>
      </c>
      <c r="AD370" s="11"/>
      <c r="AE370" s="26">
        <v>7</v>
      </c>
      <c r="AF370" s="7">
        <f t="shared" si="57"/>
        <v>0</v>
      </c>
      <c r="AG370" s="152">
        <v>1</v>
      </c>
      <c r="AH370" s="145">
        <f t="shared" si="61"/>
        <v>64</v>
      </c>
      <c r="AI370" s="139">
        <f t="shared" si="55"/>
        <v>9600</v>
      </c>
      <c r="AJ370" s="118">
        <f t="shared" si="53"/>
        <v>9600</v>
      </c>
      <c r="AM370" t="b">
        <f>D370='15.02.2022 Смета'!D373</f>
        <v>1</v>
      </c>
      <c r="AN370" t="b">
        <f>F370='15.02.2022 Смета'!E373</f>
        <v>1</v>
      </c>
      <c r="AO370" t="b">
        <f>G370='15.02.2022 Смета'!F373</f>
        <v>1</v>
      </c>
      <c r="AP370" t="b">
        <f>H370='15.02.2022 Смета'!G373</f>
        <v>1</v>
      </c>
    </row>
    <row r="371" spans="1:42" ht="16.149999999999999" customHeight="1" x14ac:dyDescent="0.25">
      <c r="A371" s="108">
        <v>303</v>
      </c>
      <c r="B371" s="8" t="s">
        <v>196</v>
      </c>
      <c r="C371" s="21" t="s">
        <v>124</v>
      </c>
      <c r="D371" s="42" t="s">
        <v>174</v>
      </c>
      <c r="E371" s="44" t="s">
        <v>437</v>
      </c>
      <c r="F371" s="35">
        <v>44617</v>
      </c>
      <c r="G371" s="35">
        <v>44619</v>
      </c>
      <c r="H371" s="44" t="s">
        <v>318</v>
      </c>
      <c r="I371" s="42" t="s">
        <v>437</v>
      </c>
      <c r="J371" s="35">
        <v>44617</v>
      </c>
      <c r="K371" s="35">
        <v>44619</v>
      </c>
      <c r="L371" s="10"/>
      <c r="M371" s="10">
        <v>3400</v>
      </c>
      <c r="N371" s="10">
        <f t="shared" si="58"/>
        <v>0</v>
      </c>
      <c r="O371" s="10"/>
      <c r="P371" s="10">
        <v>2900</v>
      </c>
      <c r="Q371" s="10">
        <f t="shared" si="59"/>
        <v>0</v>
      </c>
      <c r="R371" s="10"/>
      <c r="S371" s="10">
        <v>2800</v>
      </c>
      <c r="T371" s="10">
        <f t="shared" si="60"/>
        <v>0</v>
      </c>
      <c r="U371" s="10">
        <v>27</v>
      </c>
      <c r="V371" s="10">
        <v>150</v>
      </c>
      <c r="W371" s="10">
        <f t="shared" si="50"/>
        <v>4050</v>
      </c>
      <c r="X371" s="10">
        <v>27</v>
      </c>
      <c r="Y371" s="10">
        <v>150</v>
      </c>
      <c r="Z371" s="10">
        <f t="shared" si="51"/>
        <v>4050</v>
      </c>
      <c r="AA371" s="10">
        <v>54</v>
      </c>
      <c r="AB371" s="10">
        <v>150</v>
      </c>
      <c r="AC371" s="10">
        <f t="shared" si="52"/>
        <v>8100</v>
      </c>
      <c r="AD371" s="11"/>
      <c r="AE371" s="26">
        <v>7</v>
      </c>
      <c r="AF371" s="7">
        <f t="shared" si="57"/>
        <v>0</v>
      </c>
      <c r="AG371" s="152">
        <v>1</v>
      </c>
      <c r="AH371" s="145">
        <f t="shared" si="61"/>
        <v>108</v>
      </c>
      <c r="AI371" s="139">
        <f t="shared" si="55"/>
        <v>16200</v>
      </c>
      <c r="AJ371" s="118">
        <f t="shared" si="53"/>
        <v>16200</v>
      </c>
      <c r="AM371" t="b">
        <f>D371='15.02.2022 Смета'!D374</f>
        <v>1</v>
      </c>
      <c r="AN371" t="b">
        <f>F371='15.02.2022 Смета'!E374</f>
        <v>1</v>
      </c>
      <c r="AO371" t="b">
        <f>G371='15.02.2022 Смета'!F374</f>
        <v>1</v>
      </c>
      <c r="AP371" t="b">
        <f>H371='15.02.2022 Смета'!G374</f>
        <v>1</v>
      </c>
    </row>
    <row r="372" spans="1:42" ht="16.149999999999999" customHeight="1" x14ac:dyDescent="0.25">
      <c r="A372" s="108">
        <v>304</v>
      </c>
      <c r="B372" s="8" t="s">
        <v>196</v>
      </c>
      <c r="C372" s="21" t="s">
        <v>124</v>
      </c>
      <c r="D372" s="42" t="s">
        <v>643</v>
      </c>
      <c r="E372" s="44" t="s">
        <v>437</v>
      </c>
      <c r="F372" s="35">
        <v>44617</v>
      </c>
      <c r="G372" s="35">
        <v>44619</v>
      </c>
      <c r="H372" s="44" t="s">
        <v>318</v>
      </c>
      <c r="I372" s="42" t="s">
        <v>437</v>
      </c>
      <c r="J372" s="35">
        <v>44617</v>
      </c>
      <c r="K372" s="35">
        <v>44619</v>
      </c>
      <c r="L372" s="10"/>
      <c r="M372" s="10">
        <v>3400</v>
      </c>
      <c r="N372" s="10">
        <f t="shared" si="58"/>
        <v>0</v>
      </c>
      <c r="O372" s="10"/>
      <c r="P372" s="10">
        <v>2900</v>
      </c>
      <c r="Q372" s="10">
        <f t="shared" si="59"/>
        <v>0</v>
      </c>
      <c r="R372" s="10"/>
      <c r="S372" s="10">
        <v>2800</v>
      </c>
      <c r="T372" s="10">
        <f t="shared" si="60"/>
        <v>0</v>
      </c>
      <c r="U372" s="10">
        <v>27</v>
      </c>
      <c r="V372" s="10">
        <v>150</v>
      </c>
      <c r="W372" s="10">
        <f t="shared" si="50"/>
        <v>4050</v>
      </c>
      <c r="X372" s="10">
        <v>27</v>
      </c>
      <c r="Y372" s="10">
        <v>150</v>
      </c>
      <c r="Z372" s="10">
        <f t="shared" si="51"/>
        <v>4050</v>
      </c>
      <c r="AA372" s="10">
        <v>54</v>
      </c>
      <c r="AB372" s="10">
        <v>150</v>
      </c>
      <c r="AC372" s="10">
        <f t="shared" si="52"/>
        <v>8100</v>
      </c>
      <c r="AD372" s="11"/>
      <c r="AE372" s="26">
        <v>7</v>
      </c>
      <c r="AF372" s="7">
        <f t="shared" si="57"/>
        <v>0</v>
      </c>
      <c r="AG372" s="152">
        <v>1</v>
      </c>
      <c r="AH372" s="145">
        <f t="shared" si="61"/>
        <v>108</v>
      </c>
      <c r="AI372" s="139">
        <f t="shared" si="55"/>
        <v>16200</v>
      </c>
      <c r="AJ372" s="118">
        <f t="shared" si="53"/>
        <v>16200</v>
      </c>
      <c r="AM372" t="b">
        <f>D372='15.02.2022 Смета'!D375</f>
        <v>1</v>
      </c>
      <c r="AN372" t="b">
        <f>F372='15.02.2022 Смета'!E375</f>
        <v>1</v>
      </c>
      <c r="AO372" t="b">
        <f>G372='15.02.2022 Смета'!F375</f>
        <v>1</v>
      </c>
      <c r="AP372" t="b">
        <f>H372='15.02.2022 Смета'!G375</f>
        <v>1</v>
      </c>
    </row>
    <row r="373" spans="1:42" ht="53.65" customHeight="1" x14ac:dyDescent="0.25">
      <c r="A373" s="108">
        <v>305</v>
      </c>
      <c r="B373" s="8" t="s">
        <v>196</v>
      </c>
      <c r="C373" s="21" t="s">
        <v>124</v>
      </c>
      <c r="D373" s="22" t="s">
        <v>644</v>
      </c>
      <c r="E373" s="21" t="s">
        <v>743</v>
      </c>
      <c r="F373" s="35">
        <v>44679</v>
      </c>
      <c r="G373" s="35">
        <v>44682</v>
      </c>
      <c r="H373" s="21" t="s">
        <v>298</v>
      </c>
      <c r="I373" s="22" t="s">
        <v>743</v>
      </c>
      <c r="J373" s="35">
        <v>44679</v>
      </c>
      <c r="K373" s="35">
        <v>44682</v>
      </c>
      <c r="L373" s="10"/>
      <c r="M373" s="10">
        <v>3400</v>
      </c>
      <c r="N373" s="10">
        <f t="shared" si="58"/>
        <v>0</v>
      </c>
      <c r="O373" s="10"/>
      <c r="P373" s="10">
        <v>2900</v>
      </c>
      <c r="Q373" s="10">
        <f t="shared" si="59"/>
        <v>0</v>
      </c>
      <c r="R373" s="10"/>
      <c r="S373" s="10">
        <v>2800</v>
      </c>
      <c r="T373" s="10">
        <f t="shared" si="60"/>
        <v>0</v>
      </c>
      <c r="U373" s="10">
        <v>55</v>
      </c>
      <c r="V373" s="10">
        <v>150</v>
      </c>
      <c r="W373" s="10">
        <f t="shared" si="50"/>
        <v>8250</v>
      </c>
      <c r="X373" s="10">
        <v>55</v>
      </c>
      <c r="Y373" s="10">
        <v>150</v>
      </c>
      <c r="Z373" s="10">
        <f t="shared" si="51"/>
        <v>8250</v>
      </c>
      <c r="AA373" s="10">
        <v>110</v>
      </c>
      <c r="AB373" s="10">
        <v>150</v>
      </c>
      <c r="AC373" s="10">
        <f t="shared" si="52"/>
        <v>16500</v>
      </c>
      <c r="AD373" s="11">
        <v>223</v>
      </c>
      <c r="AE373" s="26">
        <v>7</v>
      </c>
      <c r="AF373" s="7">
        <f t="shared" si="57"/>
        <v>1561</v>
      </c>
      <c r="AG373" s="152">
        <v>1</v>
      </c>
      <c r="AH373" s="145">
        <v>421</v>
      </c>
      <c r="AI373" s="139">
        <f t="shared" si="55"/>
        <v>34561</v>
      </c>
      <c r="AJ373" s="118">
        <f t="shared" si="53"/>
        <v>34561</v>
      </c>
      <c r="AM373" t="b">
        <f>D373='15.02.2022 Смета'!D376</f>
        <v>1</v>
      </c>
      <c r="AN373" t="b">
        <f>F373='15.02.2022 Смета'!E376</f>
        <v>1</v>
      </c>
      <c r="AO373" t="b">
        <f>G373='15.02.2022 Смета'!F376</f>
        <v>1</v>
      </c>
      <c r="AP373" t="b">
        <f>H373='15.02.2022 Смета'!G376</f>
        <v>1</v>
      </c>
    </row>
    <row r="374" spans="1:42" ht="52.9" customHeight="1" x14ac:dyDescent="0.25">
      <c r="A374" s="108">
        <v>306</v>
      </c>
      <c r="B374" s="8" t="s">
        <v>196</v>
      </c>
      <c r="C374" s="21" t="s">
        <v>124</v>
      </c>
      <c r="D374" s="22" t="s">
        <v>645</v>
      </c>
      <c r="E374" s="21" t="s">
        <v>743</v>
      </c>
      <c r="F374" s="35">
        <v>44679</v>
      </c>
      <c r="G374" s="35">
        <v>44682</v>
      </c>
      <c r="H374" s="21" t="s">
        <v>298</v>
      </c>
      <c r="I374" s="22" t="s">
        <v>743</v>
      </c>
      <c r="J374" s="35">
        <v>44679</v>
      </c>
      <c r="K374" s="35">
        <v>44682</v>
      </c>
      <c r="L374" s="10"/>
      <c r="M374" s="10">
        <v>3400</v>
      </c>
      <c r="N374" s="10">
        <f t="shared" si="58"/>
        <v>0</v>
      </c>
      <c r="O374" s="10"/>
      <c r="P374" s="10">
        <v>2900</v>
      </c>
      <c r="Q374" s="10">
        <f t="shared" si="59"/>
        <v>0</v>
      </c>
      <c r="R374" s="10"/>
      <c r="S374" s="10">
        <v>2800</v>
      </c>
      <c r="T374" s="10">
        <f t="shared" si="60"/>
        <v>0</v>
      </c>
      <c r="U374" s="10">
        <v>55</v>
      </c>
      <c r="V374" s="10">
        <v>150</v>
      </c>
      <c r="W374" s="10">
        <f t="shared" si="50"/>
        <v>8250</v>
      </c>
      <c r="X374" s="10">
        <v>55</v>
      </c>
      <c r="Y374" s="10">
        <v>150</v>
      </c>
      <c r="Z374" s="10">
        <f t="shared" si="51"/>
        <v>8250</v>
      </c>
      <c r="AA374" s="10">
        <v>110</v>
      </c>
      <c r="AB374" s="10">
        <v>150</v>
      </c>
      <c r="AC374" s="10">
        <f t="shared" si="52"/>
        <v>16500</v>
      </c>
      <c r="AD374" s="11">
        <v>223</v>
      </c>
      <c r="AE374" s="26">
        <v>7</v>
      </c>
      <c r="AF374" s="7">
        <f t="shared" si="57"/>
        <v>1561</v>
      </c>
      <c r="AG374" s="152">
        <v>1</v>
      </c>
      <c r="AH374" s="145">
        <f>L374+O374+R374+U374+X374+AA374+AD374</f>
        <v>443</v>
      </c>
      <c r="AI374" s="139">
        <f t="shared" si="55"/>
        <v>34561</v>
      </c>
      <c r="AJ374" s="118">
        <f t="shared" si="53"/>
        <v>34561</v>
      </c>
      <c r="AM374" t="b">
        <f>D374='15.02.2022 Смета'!D377</f>
        <v>1</v>
      </c>
      <c r="AN374" t="b">
        <f>F374='15.02.2022 Смета'!E377</f>
        <v>1</v>
      </c>
      <c r="AO374" t="b">
        <f>G374='15.02.2022 Смета'!F377</f>
        <v>1</v>
      </c>
      <c r="AP374" t="b">
        <f>H374='15.02.2022 Смета'!G377</f>
        <v>1</v>
      </c>
    </row>
    <row r="375" spans="1:42" ht="52.5" customHeight="1" x14ac:dyDescent="0.25">
      <c r="A375" s="108">
        <v>307</v>
      </c>
      <c r="B375" s="8" t="s">
        <v>196</v>
      </c>
      <c r="C375" s="21" t="s">
        <v>124</v>
      </c>
      <c r="D375" s="22" t="s">
        <v>547</v>
      </c>
      <c r="E375" s="21" t="s">
        <v>743</v>
      </c>
      <c r="F375" s="35">
        <v>44708</v>
      </c>
      <c r="G375" s="35">
        <v>44710</v>
      </c>
      <c r="H375" s="41" t="s">
        <v>43</v>
      </c>
      <c r="I375" s="22" t="s">
        <v>743</v>
      </c>
      <c r="J375" s="35">
        <v>44708</v>
      </c>
      <c r="K375" s="35">
        <v>44710</v>
      </c>
      <c r="L375" s="28"/>
      <c r="M375" s="10">
        <v>3400</v>
      </c>
      <c r="N375" s="10">
        <f t="shared" si="58"/>
        <v>0</v>
      </c>
      <c r="O375" s="28"/>
      <c r="P375" s="10">
        <v>2900</v>
      </c>
      <c r="Q375" s="10">
        <f t="shared" si="59"/>
        <v>0</v>
      </c>
      <c r="R375" s="28"/>
      <c r="S375" s="10">
        <v>2800</v>
      </c>
      <c r="T375" s="10">
        <f t="shared" si="60"/>
        <v>0</v>
      </c>
      <c r="U375" s="10">
        <v>98</v>
      </c>
      <c r="V375" s="10">
        <v>150</v>
      </c>
      <c r="W375" s="10">
        <f t="shared" si="50"/>
        <v>14700</v>
      </c>
      <c r="X375" s="10">
        <v>98</v>
      </c>
      <c r="Y375" s="10">
        <v>150</v>
      </c>
      <c r="Z375" s="10">
        <f t="shared" si="51"/>
        <v>14700</v>
      </c>
      <c r="AA375" s="10">
        <v>196</v>
      </c>
      <c r="AB375" s="10">
        <v>150</v>
      </c>
      <c r="AC375" s="10">
        <f t="shared" si="52"/>
        <v>29400</v>
      </c>
      <c r="AD375" s="11">
        <v>395</v>
      </c>
      <c r="AE375" s="26">
        <v>7</v>
      </c>
      <c r="AF375" s="7">
        <f t="shared" si="57"/>
        <v>2765</v>
      </c>
      <c r="AG375" s="152">
        <v>1</v>
      </c>
      <c r="AH375" s="145">
        <f>L375+O375+R375+U375+X375+AA375+AD375</f>
        <v>787</v>
      </c>
      <c r="AI375" s="139">
        <f t="shared" si="55"/>
        <v>61565</v>
      </c>
      <c r="AJ375" s="118">
        <f t="shared" si="53"/>
        <v>61565</v>
      </c>
      <c r="AM375" t="b">
        <f>D375='15.02.2022 Смета'!D378</f>
        <v>1</v>
      </c>
      <c r="AN375" t="b">
        <f>F375='15.02.2022 Смета'!E378</f>
        <v>1</v>
      </c>
      <c r="AO375" t="b">
        <f>G375='15.02.2022 Смета'!F378</f>
        <v>1</v>
      </c>
      <c r="AP375" t="b">
        <f>H375='15.02.2022 Смета'!G378</f>
        <v>1</v>
      </c>
    </row>
    <row r="376" spans="1:42" ht="20.65" customHeight="1" x14ac:dyDescent="0.25">
      <c r="A376" s="106"/>
      <c r="B376" s="96"/>
      <c r="C376" s="97"/>
      <c r="D376" s="179" t="s">
        <v>893</v>
      </c>
      <c r="E376" s="99"/>
      <c r="F376" s="99"/>
      <c r="G376" s="99"/>
      <c r="H376" s="99"/>
      <c r="I376" s="99"/>
      <c r="J376" s="99"/>
      <c r="K376" s="99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2"/>
      <c r="AE376" s="79"/>
      <c r="AF376" s="79"/>
      <c r="AG376" s="153"/>
      <c r="AH376" s="151"/>
      <c r="AI376" s="151"/>
      <c r="AJ376" s="164"/>
      <c r="AM376" t="b">
        <f>D376='15.02.2022 Смета'!D379</f>
        <v>1</v>
      </c>
      <c r="AN376" t="b">
        <f>F376='15.02.2022 Смета'!E379</f>
        <v>1</v>
      </c>
      <c r="AO376" t="b">
        <f>G376='15.02.2022 Смета'!F379</f>
        <v>1</v>
      </c>
      <c r="AP376" t="b">
        <f>H376='15.02.2022 Смета'!G379</f>
        <v>1</v>
      </c>
    </row>
    <row r="377" spans="1:42" ht="66" customHeight="1" x14ac:dyDescent="0.25">
      <c r="A377" s="108">
        <v>308</v>
      </c>
      <c r="B377" s="8" t="s">
        <v>82</v>
      </c>
      <c r="C377" s="21" t="s">
        <v>202</v>
      </c>
      <c r="D377" s="22" t="s">
        <v>174</v>
      </c>
      <c r="E377" s="21" t="s">
        <v>456</v>
      </c>
      <c r="F377" s="35">
        <v>44596</v>
      </c>
      <c r="G377" s="35">
        <v>44598</v>
      </c>
      <c r="H377" s="21" t="s">
        <v>310</v>
      </c>
      <c r="I377" s="22" t="s">
        <v>456</v>
      </c>
      <c r="J377" s="35">
        <v>44596</v>
      </c>
      <c r="K377" s="35">
        <v>44598</v>
      </c>
      <c r="L377" s="10"/>
      <c r="M377" s="10">
        <v>3400</v>
      </c>
      <c r="N377" s="10">
        <f t="shared" si="58"/>
        <v>0</v>
      </c>
      <c r="O377" s="10"/>
      <c r="P377" s="10">
        <v>2900</v>
      </c>
      <c r="Q377" s="10">
        <f t="shared" si="59"/>
        <v>0</v>
      </c>
      <c r="R377" s="10"/>
      <c r="S377" s="10">
        <v>2800</v>
      </c>
      <c r="T377" s="10">
        <f t="shared" si="60"/>
        <v>0</v>
      </c>
      <c r="U377" s="10">
        <v>75</v>
      </c>
      <c r="V377" s="10">
        <v>150</v>
      </c>
      <c r="W377" s="10">
        <f t="shared" si="50"/>
        <v>11250</v>
      </c>
      <c r="X377" s="10">
        <v>75</v>
      </c>
      <c r="Y377" s="10">
        <v>150</v>
      </c>
      <c r="Z377" s="10">
        <f t="shared" si="51"/>
        <v>11250</v>
      </c>
      <c r="AA377" s="10">
        <v>73</v>
      </c>
      <c r="AB377" s="10">
        <v>150</v>
      </c>
      <c r="AC377" s="10">
        <f t="shared" si="52"/>
        <v>10950</v>
      </c>
      <c r="AD377" s="11"/>
      <c r="AE377" s="26">
        <v>7</v>
      </c>
      <c r="AF377" s="7">
        <f t="shared" si="57"/>
        <v>0</v>
      </c>
      <c r="AG377" s="152">
        <v>1</v>
      </c>
      <c r="AH377" s="145">
        <f>L377+O377+R377+U377+X377+AA377+AD377</f>
        <v>223</v>
      </c>
      <c r="AI377" s="139">
        <f t="shared" si="55"/>
        <v>33450</v>
      </c>
      <c r="AJ377" s="118">
        <f t="shared" si="53"/>
        <v>33450</v>
      </c>
      <c r="AM377" t="b">
        <f>D377='15.02.2022 Смета'!D380</f>
        <v>1</v>
      </c>
      <c r="AN377" t="b">
        <f>F377='15.02.2022 Смета'!E380</f>
        <v>1</v>
      </c>
      <c r="AO377" t="b">
        <f>G377='15.02.2022 Смета'!F380</f>
        <v>1</v>
      </c>
      <c r="AP377" t="b">
        <f>H377='15.02.2022 Смета'!G380</f>
        <v>1</v>
      </c>
    </row>
    <row r="378" spans="1:42" ht="66" customHeight="1" x14ac:dyDescent="0.25">
      <c r="A378" s="108">
        <v>309</v>
      </c>
      <c r="B378" s="8" t="s">
        <v>82</v>
      </c>
      <c r="C378" s="21" t="s">
        <v>202</v>
      </c>
      <c r="D378" s="22" t="s">
        <v>83</v>
      </c>
      <c r="E378" s="21" t="s">
        <v>1053</v>
      </c>
      <c r="F378" s="35">
        <v>44722</v>
      </c>
      <c r="G378" s="35">
        <v>44725</v>
      </c>
      <c r="H378" s="21" t="s">
        <v>310</v>
      </c>
      <c r="I378" s="22" t="s">
        <v>744</v>
      </c>
      <c r="J378" s="35">
        <v>44722</v>
      </c>
      <c r="K378" s="35">
        <v>44725</v>
      </c>
      <c r="L378" s="10"/>
      <c r="M378" s="10">
        <v>3400</v>
      </c>
      <c r="N378" s="10">
        <f t="shared" si="58"/>
        <v>0</v>
      </c>
      <c r="O378" s="10"/>
      <c r="P378" s="10">
        <v>2900</v>
      </c>
      <c r="Q378" s="10">
        <f t="shared" si="59"/>
        <v>0</v>
      </c>
      <c r="R378" s="10"/>
      <c r="S378" s="10">
        <v>2800</v>
      </c>
      <c r="T378" s="10">
        <f t="shared" si="60"/>
        <v>0</v>
      </c>
      <c r="U378" s="10">
        <v>75</v>
      </c>
      <c r="V378" s="10">
        <v>150</v>
      </c>
      <c r="W378" s="10">
        <f t="shared" si="50"/>
        <v>11250</v>
      </c>
      <c r="X378" s="10">
        <v>75</v>
      </c>
      <c r="Y378" s="10">
        <v>150</v>
      </c>
      <c r="Z378" s="10">
        <f t="shared" si="51"/>
        <v>11250</v>
      </c>
      <c r="AA378" s="10">
        <v>75</v>
      </c>
      <c r="AB378" s="10">
        <v>150</v>
      </c>
      <c r="AC378" s="10">
        <f t="shared" si="52"/>
        <v>11250</v>
      </c>
      <c r="AD378" s="11">
        <v>225</v>
      </c>
      <c r="AE378" s="26">
        <v>7</v>
      </c>
      <c r="AF378" s="7">
        <f t="shared" si="57"/>
        <v>1575</v>
      </c>
      <c r="AG378" s="152">
        <v>1</v>
      </c>
      <c r="AH378" s="145">
        <f>L378+O378+R378+U378+X378+AA378+AD378</f>
        <v>450</v>
      </c>
      <c r="AI378" s="139">
        <f t="shared" si="55"/>
        <v>35325</v>
      </c>
      <c r="AJ378" s="118">
        <f t="shared" si="53"/>
        <v>35325</v>
      </c>
      <c r="AM378" t="b">
        <f>D378='15.02.2022 Смета'!D381</f>
        <v>1</v>
      </c>
      <c r="AN378" t="b">
        <f>F378='15.02.2022 Смета'!E381</f>
        <v>1</v>
      </c>
      <c r="AO378" t="b">
        <f>G378='15.02.2022 Смета'!F381</f>
        <v>1</v>
      </c>
      <c r="AP378" t="b">
        <f>H378='15.02.2022 Смета'!G381</f>
        <v>1</v>
      </c>
    </row>
    <row r="379" spans="1:42" ht="17.649999999999999" customHeight="1" x14ac:dyDescent="0.25">
      <c r="A379" s="106"/>
      <c r="B379" s="96"/>
      <c r="C379" s="97"/>
      <c r="D379" s="179" t="s">
        <v>894</v>
      </c>
      <c r="E379" s="99"/>
      <c r="F379" s="99"/>
      <c r="G379" s="99"/>
      <c r="H379" s="99"/>
      <c r="I379" s="99"/>
      <c r="J379" s="99"/>
      <c r="K379" s="99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2"/>
      <c r="AE379" s="79"/>
      <c r="AF379" s="79"/>
      <c r="AG379" s="153"/>
      <c r="AH379" s="151"/>
      <c r="AI379" s="151"/>
      <c r="AJ379" s="164"/>
      <c r="AM379" t="b">
        <f>D379='15.02.2022 Смета'!D382</f>
        <v>1</v>
      </c>
      <c r="AN379" t="b">
        <f>F379='15.02.2022 Смета'!E382</f>
        <v>1</v>
      </c>
      <c r="AO379" t="b">
        <f>G379='15.02.2022 Смета'!F382</f>
        <v>1</v>
      </c>
      <c r="AP379" t="b">
        <f>H379='15.02.2022 Смета'!G382</f>
        <v>1</v>
      </c>
    </row>
    <row r="380" spans="1:42" ht="27" customHeight="1" x14ac:dyDescent="0.25">
      <c r="A380" s="108">
        <v>310</v>
      </c>
      <c r="B380" s="8" t="s">
        <v>66</v>
      </c>
      <c r="C380" s="21" t="s">
        <v>127</v>
      </c>
      <c r="D380" s="22" t="s">
        <v>70</v>
      </c>
      <c r="E380" s="21" t="s">
        <v>459</v>
      </c>
      <c r="F380" s="35">
        <v>44606</v>
      </c>
      <c r="G380" s="35">
        <v>44612</v>
      </c>
      <c r="H380" s="21" t="s">
        <v>812</v>
      </c>
      <c r="I380" s="22" t="s">
        <v>459</v>
      </c>
      <c r="J380" s="35">
        <v>44606</v>
      </c>
      <c r="K380" s="35">
        <v>44612</v>
      </c>
      <c r="L380" s="10"/>
      <c r="M380" s="10">
        <v>3400</v>
      </c>
      <c r="N380" s="10">
        <f t="shared" si="58"/>
        <v>0</v>
      </c>
      <c r="O380" s="10"/>
      <c r="P380" s="10">
        <v>2900</v>
      </c>
      <c r="Q380" s="10">
        <f t="shared" si="59"/>
        <v>0</v>
      </c>
      <c r="R380" s="10"/>
      <c r="S380" s="10">
        <v>2800</v>
      </c>
      <c r="T380" s="10">
        <f t="shared" si="60"/>
        <v>0</v>
      </c>
      <c r="U380" s="10">
        <v>2</v>
      </c>
      <c r="V380" s="10">
        <v>150</v>
      </c>
      <c r="W380" s="10">
        <f t="shared" si="50"/>
        <v>300</v>
      </c>
      <c r="X380" s="10">
        <v>2</v>
      </c>
      <c r="Y380" s="10">
        <v>150</v>
      </c>
      <c r="Z380" s="10">
        <f t="shared" si="51"/>
        <v>300</v>
      </c>
      <c r="AA380" s="10">
        <v>2</v>
      </c>
      <c r="AB380" s="10">
        <v>150</v>
      </c>
      <c r="AC380" s="10">
        <f t="shared" si="52"/>
        <v>300</v>
      </c>
      <c r="AD380" s="11"/>
      <c r="AE380" s="26">
        <v>7</v>
      </c>
      <c r="AF380" s="7">
        <f t="shared" si="57"/>
        <v>0</v>
      </c>
      <c r="AG380" s="152">
        <v>1</v>
      </c>
      <c r="AH380" s="145">
        <f>L380+O380+R380+U380+X380+AA380+AD380</f>
        <v>6</v>
      </c>
      <c r="AI380" s="139">
        <f t="shared" si="55"/>
        <v>900</v>
      </c>
      <c r="AJ380" s="118">
        <f t="shared" si="53"/>
        <v>900</v>
      </c>
      <c r="AM380" t="b">
        <f>D380='15.02.2022 Смета'!D383</f>
        <v>1</v>
      </c>
      <c r="AN380" t="b">
        <f>F380='15.02.2022 Смета'!E383</f>
        <v>1</v>
      </c>
      <c r="AO380" t="b">
        <f>G380='15.02.2022 Смета'!F383</f>
        <v>1</v>
      </c>
      <c r="AP380" t="b">
        <f>H380='15.02.2022 Смета'!G383</f>
        <v>1</v>
      </c>
    </row>
    <row r="381" spans="1:42" ht="39.4" customHeight="1" x14ac:dyDescent="0.25">
      <c r="A381" s="108">
        <v>311</v>
      </c>
      <c r="B381" s="8" t="s">
        <v>66</v>
      </c>
      <c r="C381" s="21" t="s">
        <v>127</v>
      </c>
      <c r="D381" s="22" t="s">
        <v>174</v>
      </c>
      <c r="E381" s="21" t="s">
        <v>520</v>
      </c>
      <c r="F381" s="35">
        <v>44640</v>
      </c>
      <c r="G381" s="35">
        <v>44643</v>
      </c>
      <c r="H381" s="21" t="s">
        <v>310</v>
      </c>
      <c r="I381" s="22" t="s">
        <v>520</v>
      </c>
      <c r="J381" s="35">
        <v>44640</v>
      </c>
      <c r="K381" s="35">
        <v>44643</v>
      </c>
      <c r="L381" s="10"/>
      <c r="M381" s="10">
        <v>3400</v>
      </c>
      <c r="N381" s="10">
        <f t="shared" si="58"/>
        <v>0</v>
      </c>
      <c r="O381" s="10"/>
      <c r="P381" s="10">
        <v>2900</v>
      </c>
      <c r="Q381" s="10">
        <f t="shared" si="59"/>
        <v>0</v>
      </c>
      <c r="R381" s="10"/>
      <c r="S381" s="10">
        <v>2800</v>
      </c>
      <c r="T381" s="10">
        <f t="shared" si="60"/>
        <v>0</v>
      </c>
      <c r="U381" s="10">
        <v>10</v>
      </c>
      <c r="V381" s="10">
        <v>150</v>
      </c>
      <c r="W381" s="10">
        <f t="shared" si="50"/>
        <v>1500</v>
      </c>
      <c r="X381" s="10">
        <v>10</v>
      </c>
      <c r="Y381" s="10">
        <v>150</v>
      </c>
      <c r="Z381" s="10">
        <f t="shared" si="51"/>
        <v>1500</v>
      </c>
      <c r="AA381" s="10">
        <v>10</v>
      </c>
      <c r="AB381" s="10">
        <v>150</v>
      </c>
      <c r="AC381" s="10">
        <f t="shared" si="52"/>
        <v>1500</v>
      </c>
      <c r="AD381" s="11"/>
      <c r="AE381" s="26">
        <v>7</v>
      </c>
      <c r="AF381" s="7">
        <f t="shared" si="57"/>
        <v>0</v>
      </c>
      <c r="AG381" s="152">
        <v>1</v>
      </c>
      <c r="AH381" s="145">
        <f>L381+O381+R381+U381+X381+AA381+AD381</f>
        <v>30</v>
      </c>
      <c r="AI381" s="139">
        <f t="shared" si="55"/>
        <v>4500</v>
      </c>
      <c r="AJ381" s="118">
        <f t="shared" si="53"/>
        <v>4500</v>
      </c>
      <c r="AM381" t="b">
        <f>D381='15.02.2022 Смета'!D384</f>
        <v>1</v>
      </c>
      <c r="AN381" t="b">
        <f>F381='15.02.2022 Смета'!E384</f>
        <v>1</v>
      </c>
      <c r="AO381" t="b">
        <f>G381='15.02.2022 Смета'!F384</f>
        <v>1</v>
      </c>
      <c r="AP381" t="b">
        <f>H381='15.02.2022 Смета'!G384</f>
        <v>1</v>
      </c>
    </row>
    <row r="382" spans="1:42" ht="40.5" customHeight="1" x14ac:dyDescent="0.25">
      <c r="A382" s="108">
        <v>312</v>
      </c>
      <c r="B382" s="8" t="s">
        <v>66</v>
      </c>
      <c r="C382" s="21" t="s">
        <v>127</v>
      </c>
      <c r="D382" s="22" t="s">
        <v>265</v>
      </c>
      <c r="E382" s="21" t="s">
        <v>745</v>
      </c>
      <c r="F382" s="35">
        <v>44640</v>
      </c>
      <c r="G382" s="35">
        <v>44643</v>
      </c>
      <c r="H382" s="21" t="s">
        <v>310</v>
      </c>
      <c r="I382" s="22" t="s">
        <v>745</v>
      </c>
      <c r="J382" s="35">
        <v>44640</v>
      </c>
      <c r="K382" s="35">
        <v>44643</v>
      </c>
      <c r="L382" s="10"/>
      <c r="M382" s="10">
        <v>3400</v>
      </c>
      <c r="N382" s="10">
        <f t="shared" si="58"/>
        <v>0</v>
      </c>
      <c r="O382" s="10"/>
      <c r="P382" s="10">
        <v>2900</v>
      </c>
      <c r="Q382" s="10">
        <f t="shared" si="59"/>
        <v>0</v>
      </c>
      <c r="R382" s="10"/>
      <c r="S382" s="10">
        <v>2800</v>
      </c>
      <c r="T382" s="10">
        <f t="shared" si="60"/>
        <v>0</v>
      </c>
      <c r="U382" s="10">
        <v>10</v>
      </c>
      <c r="V382" s="10">
        <v>150</v>
      </c>
      <c r="W382" s="10">
        <f t="shared" si="50"/>
        <v>1500</v>
      </c>
      <c r="X382" s="10">
        <v>10</v>
      </c>
      <c r="Y382" s="10">
        <v>150</v>
      </c>
      <c r="Z382" s="10">
        <f t="shared" si="51"/>
        <v>1500</v>
      </c>
      <c r="AA382" s="10">
        <v>10</v>
      </c>
      <c r="AB382" s="10">
        <v>150</v>
      </c>
      <c r="AC382" s="10">
        <f t="shared" si="52"/>
        <v>1500</v>
      </c>
      <c r="AD382" s="11"/>
      <c r="AE382" s="26">
        <v>7</v>
      </c>
      <c r="AF382" s="7">
        <f t="shared" si="57"/>
        <v>0</v>
      </c>
      <c r="AG382" s="152">
        <v>1</v>
      </c>
      <c r="AH382" s="139">
        <f>L382+O382+R382+U382+X382+AA382+AD382</f>
        <v>30</v>
      </c>
      <c r="AI382" s="139">
        <f t="shared" si="55"/>
        <v>4500</v>
      </c>
      <c r="AJ382" s="109">
        <f t="shared" si="53"/>
        <v>4500</v>
      </c>
      <c r="AM382" t="b">
        <f>D382='15.02.2022 Смета'!D385</f>
        <v>1</v>
      </c>
      <c r="AN382" t="b">
        <f>F382='15.02.2022 Смета'!E385</f>
        <v>1</v>
      </c>
      <c r="AO382" t="b">
        <f>G382='15.02.2022 Смета'!F385</f>
        <v>1</v>
      </c>
      <c r="AP382" t="b">
        <f>H382='15.02.2022 Смета'!G385</f>
        <v>1</v>
      </c>
    </row>
    <row r="383" spans="1:42" ht="39.4" customHeight="1" x14ac:dyDescent="0.25">
      <c r="A383" s="108">
        <v>313</v>
      </c>
      <c r="B383" s="8" t="s">
        <v>66</v>
      </c>
      <c r="C383" s="21" t="s">
        <v>127</v>
      </c>
      <c r="D383" s="22" t="s">
        <v>266</v>
      </c>
      <c r="E383" s="21" t="s">
        <v>520</v>
      </c>
      <c r="F383" s="35">
        <v>44647</v>
      </c>
      <c r="G383" s="35">
        <v>44649</v>
      </c>
      <c r="H383" s="21" t="s">
        <v>310</v>
      </c>
      <c r="I383" s="22" t="s">
        <v>520</v>
      </c>
      <c r="J383" s="35">
        <v>44647</v>
      </c>
      <c r="K383" s="35">
        <v>44649</v>
      </c>
      <c r="L383" s="10"/>
      <c r="M383" s="10">
        <v>3400</v>
      </c>
      <c r="N383" s="10">
        <f t="shared" si="58"/>
        <v>0</v>
      </c>
      <c r="O383" s="10"/>
      <c r="P383" s="10">
        <v>2900</v>
      </c>
      <c r="Q383" s="10">
        <f t="shared" si="59"/>
        <v>0</v>
      </c>
      <c r="R383" s="10"/>
      <c r="S383" s="10">
        <v>2800</v>
      </c>
      <c r="T383" s="10">
        <f t="shared" si="60"/>
        <v>0</v>
      </c>
      <c r="U383" s="10">
        <v>10</v>
      </c>
      <c r="V383" s="10">
        <v>150</v>
      </c>
      <c r="W383" s="10">
        <f t="shared" si="50"/>
        <v>1500</v>
      </c>
      <c r="X383" s="10">
        <v>10</v>
      </c>
      <c r="Y383" s="10">
        <v>150</v>
      </c>
      <c r="Z383" s="10">
        <f t="shared" si="51"/>
        <v>1500</v>
      </c>
      <c r="AA383" s="10">
        <v>10</v>
      </c>
      <c r="AB383" s="10">
        <v>150</v>
      </c>
      <c r="AC383" s="10">
        <f t="shared" si="52"/>
        <v>1500</v>
      </c>
      <c r="AD383" s="11"/>
      <c r="AE383" s="26">
        <v>7</v>
      </c>
      <c r="AF383" s="7">
        <f t="shared" si="57"/>
        <v>0</v>
      </c>
      <c r="AG383" s="152">
        <v>1</v>
      </c>
      <c r="AH383" s="139">
        <f>L383+O383+R383+U383+X383+AA383+AD383</f>
        <v>30</v>
      </c>
      <c r="AI383" s="139">
        <f t="shared" si="55"/>
        <v>4500</v>
      </c>
      <c r="AJ383" s="109">
        <f t="shared" si="53"/>
        <v>4500</v>
      </c>
      <c r="AM383" t="b">
        <f>D383='15.02.2022 Смета'!D386</f>
        <v>1</v>
      </c>
      <c r="AN383" t="b">
        <f>F383='15.02.2022 Смета'!E386</f>
        <v>1</v>
      </c>
      <c r="AO383" t="b">
        <f>G383='15.02.2022 Смета'!F386</f>
        <v>1</v>
      </c>
      <c r="AP383" t="b">
        <f>H383='15.02.2022 Смета'!G386</f>
        <v>1</v>
      </c>
    </row>
    <row r="384" spans="1:42" ht="40.15" customHeight="1" x14ac:dyDescent="0.25">
      <c r="A384" s="108">
        <v>314</v>
      </c>
      <c r="B384" s="8" t="s">
        <v>66</v>
      </c>
      <c r="C384" s="21" t="s">
        <v>127</v>
      </c>
      <c r="D384" s="22" t="s">
        <v>267</v>
      </c>
      <c r="E384" s="21" t="s">
        <v>519</v>
      </c>
      <c r="F384" s="35">
        <v>44648</v>
      </c>
      <c r="G384" s="35">
        <v>44650</v>
      </c>
      <c r="H384" s="21" t="s">
        <v>310</v>
      </c>
      <c r="I384" s="22" t="s">
        <v>519</v>
      </c>
      <c r="J384" s="35">
        <v>44648</v>
      </c>
      <c r="K384" s="35">
        <v>44650</v>
      </c>
      <c r="L384" s="10"/>
      <c r="M384" s="10">
        <v>3400</v>
      </c>
      <c r="N384" s="10">
        <f t="shared" si="58"/>
        <v>0</v>
      </c>
      <c r="O384" s="10"/>
      <c r="P384" s="10">
        <v>2900</v>
      </c>
      <c r="Q384" s="10">
        <f t="shared" si="59"/>
        <v>0</v>
      </c>
      <c r="R384" s="10"/>
      <c r="S384" s="10">
        <v>2800</v>
      </c>
      <c r="T384" s="10">
        <f t="shared" si="60"/>
        <v>0</v>
      </c>
      <c r="U384" s="10">
        <v>10</v>
      </c>
      <c r="V384" s="10">
        <v>150</v>
      </c>
      <c r="W384" s="10">
        <f t="shared" si="50"/>
        <v>1500</v>
      </c>
      <c r="X384" s="10">
        <v>10</v>
      </c>
      <c r="Y384" s="10">
        <v>150</v>
      </c>
      <c r="Z384" s="10">
        <f t="shared" si="51"/>
        <v>1500</v>
      </c>
      <c r="AA384" s="10">
        <v>10</v>
      </c>
      <c r="AB384" s="10">
        <v>150</v>
      </c>
      <c r="AC384" s="10">
        <f t="shared" si="52"/>
        <v>1500</v>
      </c>
      <c r="AD384" s="11"/>
      <c r="AE384" s="26">
        <v>7</v>
      </c>
      <c r="AF384" s="7">
        <f t="shared" si="57"/>
        <v>0</v>
      </c>
      <c r="AG384" s="152">
        <v>1</v>
      </c>
      <c r="AH384" s="139">
        <f>L384+O384+R384+U384+X384+AA384+AD384</f>
        <v>30</v>
      </c>
      <c r="AI384" s="139">
        <f t="shared" si="55"/>
        <v>4500</v>
      </c>
      <c r="AJ384" s="109">
        <f t="shared" si="53"/>
        <v>4500</v>
      </c>
      <c r="AM384" t="b">
        <f>D384='15.02.2022 Смета'!D387</f>
        <v>1</v>
      </c>
      <c r="AN384" t="b">
        <f>F384='15.02.2022 Смета'!E387</f>
        <v>1</v>
      </c>
      <c r="AO384" t="b">
        <f>G384='15.02.2022 Смета'!F387</f>
        <v>1</v>
      </c>
      <c r="AP384" t="b">
        <f>H384='15.02.2022 Смета'!G387</f>
        <v>1</v>
      </c>
    </row>
    <row r="385" spans="1:42" ht="16.899999999999999" customHeight="1" x14ac:dyDescent="0.25">
      <c r="A385" s="106"/>
      <c r="B385" s="96"/>
      <c r="C385" s="97"/>
      <c r="D385" s="179" t="s">
        <v>895</v>
      </c>
      <c r="E385" s="99"/>
      <c r="F385" s="99"/>
      <c r="G385" s="99"/>
      <c r="H385" s="99"/>
      <c r="I385" s="99"/>
      <c r="J385" s="99"/>
      <c r="K385" s="99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2"/>
      <c r="AE385" s="79"/>
      <c r="AF385" s="79"/>
      <c r="AG385" s="153"/>
      <c r="AH385" s="151"/>
      <c r="AI385" s="151"/>
      <c r="AJ385" s="164"/>
      <c r="AM385" t="b">
        <f>D385='15.02.2022 Смета'!D388</f>
        <v>1</v>
      </c>
      <c r="AN385" t="b">
        <f>F385='15.02.2022 Смета'!E388</f>
        <v>1</v>
      </c>
      <c r="AO385" t="b">
        <f>G385='15.02.2022 Смета'!F388</f>
        <v>1</v>
      </c>
      <c r="AP385" t="b">
        <f>H385='15.02.2022 Смета'!G388</f>
        <v>1</v>
      </c>
    </row>
    <row r="386" spans="1:42" ht="40.9" customHeight="1" x14ac:dyDescent="0.25">
      <c r="A386" s="108">
        <v>315</v>
      </c>
      <c r="B386" s="21" t="s">
        <v>169</v>
      </c>
      <c r="C386" s="21" t="s">
        <v>136</v>
      </c>
      <c r="D386" s="22" t="s">
        <v>47</v>
      </c>
      <c r="E386" s="21" t="s">
        <v>454</v>
      </c>
      <c r="F386" s="35">
        <v>44642</v>
      </c>
      <c r="G386" s="35">
        <v>44648</v>
      </c>
      <c r="H386" s="21" t="s">
        <v>764</v>
      </c>
      <c r="I386" s="22" t="s">
        <v>454</v>
      </c>
      <c r="J386" s="35">
        <v>44642</v>
      </c>
      <c r="K386" s="35">
        <v>44648</v>
      </c>
      <c r="L386" s="10"/>
      <c r="M386" s="10">
        <v>3400</v>
      </c>
      <c r="N386" s="10">
        <f t="shared" si="58"/>
        <v>0</v>
      </c>
      <c r="O386" s="10"/>
      <c r="P386" s="10">
        <v>2900</v>
      </c>
      <c r="Q386" s="10">
        <f t="shared" si="59"/>
        <v>0</v>
      </c>
      <c r="R386" s="10"/>
      <c r="S386" s="10">
        <v>2800</v>
      </c>
      <c r="T386" s="10">
        <f t="shared" si="60"/>
        <v>0</v>
      </c>
      <c r="U386" s="10">
        <v>24</v>
      </c>
      <c r="V386" s="10">
        <v>150</v>
      </c>
      <c r="W386" s="10">
        <f t="shared" si="50"/>
        <v>3600</v>
      </c>
      <c r="X386" s="10">
        <v>24</v>
      </c>
      <c r="Y386" s="10">
        <v>150</v>
      </c>
      <c r="Z386" s="10">
        <f t="shared" si="51"/>
        <v>3600</v>
      </c>
      <c r="AA386" s="10">
        <v>24</v>
      </c>
      <c r="AB386" s="10">
        <v>150</v>
      </c>
      <c r="AC386" s="10">
        <f t="shared" si="52"/>
        <v>3600</v>
      </c>
      <c r="AD386" s="11"/>
      <c r="AE386" s="26">
        <v>7</v>
      </c>
      <c r="AF386" s="7">
        <f t="shared" si="57"/>
        <v>0</v>
      </c>
      <c r="AG386" s="152">
        <v>1</v>
      </c>
      <c r="AH386" s="139">
        <f>L386+O386+R386+U386+X386+AA386+AD386</f>
        <v>72</v>
      </c>
      <c r="AI386" s="139">
        <f t="shared" si="55"/>
        <v>10800</v>
      </c>
      <c r="AJ386" s="109">
        <f t="shared" si="53"/>
        <v>10800</v>
      </c>
      <c r="AM386" t="b">
        <f>D386='15.02.2022 Смета'!D389</f>
        <v>1</v>
      </c>
      <c r="AN386" t="b">
        <f>F386='15.02.2022 Смета'!E389</f>
        <v>1</v>
      </c>
      <c r="AO386" t="b">
        <f>G386='15.02.2022 Смета'!F389</f>
        <v>1</v>
      </c>
      <c r="AP386" t="b">
        <f>H386='15.02.2022 Смета'!G389</f>
        <v>0</v>
      </c>
    </row>
    <row r="387" spans="1:42" ht="40.15" customHeight="1" x14ac:dyDescent="0.25">
      <c r="A387" s="108">
        <v>316</v>
      </c>
      <c r="B387" s="8" t="s">
        <v>169</v>
      </c>
      <c r="C387" s="21" t="s">
        <v>136</v>
      </c>
      <c r="D387" s="22" t="s">
        <v>48</v>
      </c>
      <c r="E387" s="21" t="s">
        <v>454</v>
      </c>
      <c r="F387" s="35">
        <v>44648</v>
      </c>
      <c r="G387" s="35">
        <v>44651</v>
      </c>
      <c r="H387" s="21" t="s">
        <v>764</v>
      </c>
      <c r="I387" s="22" t="s">
        <v>454</v>
      </c>
      <c r="J387" s="35">
        <v>44648</v>
      </c>
      <c r="K387" s="35">
        <v>44651</v>
      </c>
      <c r="L387" s="10"/>
      <c r="M387" s="10">
        <v>3400</v>
      </c>
      <c r="N387" s="10">
        <f t="shared" si="58"/>
        <v>0</v>
      </c>
      <c r="O387" s="10"/>
      <c r="P387" s="10">
        <v>2900</v>
      </c>
      <c r="Q387" s="10">
        <f t="shared" si="59"/>
        <v>0</v>
      </c>
      <c r="R387" s="10"/>
      <c r="S387" s="10">
        <v>2800</v>
      </c>
      <c r="T387" s="10">
        <f t="shared" si="60"/>
        <v>0</v>
      </c>
      <c r="U387" s="10">
        <v>8</v>
      </c>
      <c r="V387" s="10">
        <v>150</v>
      </c>
      <c r="W387" s="10">
        <f t="shared" si="50"/>
        <v>1200</v>
      </c>
      <c r="X387" s="10">
        <v>8</v>
      </c>
      <c r="Y387" s="10">
        <v>150</v>
      </c>
      <c r="Z387" s="10">
        <f t="shared" si="51"/>
        <v>1200</v>
      </c>
      <c r="AA387" s="10">
        <v>8</v>
      </c>
      <c r="AB387" s="10">
        <v>150</v>
      </c>
      <c r="AC387" s="10">
        <f t="shared" si="52"/>
        <v>1200</v>
      </c>
      <c r="AD387" s="11"/>
      <c r="AE387" s="26">
        <v>7</v>
      </c>
      <c r="AF387" s="7">
        <f t="shared" si="57"/>
        <v>0</v>
      </c>
      <c r="AG387" s="152">
        <v>1</v>
      </c>
      <c r="AH387" s="139">
        <f>L387+O387+R387+U387+X387+AA387+AD387</f>
        <v>24</v>
      </c>
      <c r="AI387" s="139">
        <f t="shared" si="55"/>
        <v>3600</v>
      </c>
      <c r="AJ387" s="109">
        <f t="shared" si="53"/>
        <v>3600</v>
      </c>
      <c r="AM387" t="b">
        <f>D387='15.02.2022 Смета'!D390</f>
        <v>1</v>
      </c>
      <c r="AN387" t="b">
        <f>F387='15.02.2022 Смета'!E390</f>
        <v>1</v>
      </c>
      <c r="AO387" t="b">
        <f>G387='15.02.2022 Смета'!F390</f>
        <v>1</v>
      </c>
      <c r="AP387" t="b">
        <f>H387='15.02.2022 Смета'!G390</f>
        <v>0</v>
      </c>
    </row>
    <row r="388" spans="1:42" ht="16.149999999999999" customHeight="1" x14ac:dyDescent="0.25">
      <c r="A388" s="108">
        <v>317</v>
      </c>
      <c r="B388" s="8" t="s">
        <v>169</v>
      </c>
      <c r="C388" s="21" t="s">
        <v>136</v>
      </c>
      <c r="D388" s="22" t="s">
        <v>49</v>
      </c>
      <c r="E388" s="21" t="s">
        <v>340</v>
      </c>
      <c r="F388" s="35">
        <v>44689</v>
      </c>
      <c r="G388" s="35">
        <v>44690</v>
      </c>
      <c r="H388" s="21" t="s">
        <v>318</v>
      </c>
      <c r="I388" s="22" t="s">
        <v>340</v>
      </c>
      <c r="J388" s="35">
        <v>44689</v>
      </c>
      <c r="K388" s="35">
        <v>44690</v>
      </c>
      <c r="L388" s="10"/>
      <c r="M388" s="10">
        <v>3400</v>
      </c>
      <c r="N388" s="10">
        <f t="shared" si="58"/>
        <v>0</v>
      </c>
      <c r="O388" s="10"/>
      <c r="P388" s="10">
        <v>2900</v>
      </c>
      <c r="Q388" s="10">
        <f t="shared" si="59"/>
        <v>0</v>
      </c>
      <c r="R388" s="10"/>
      <c r="S388" s="10">
        <v>2800</v>
      </c>
      <c r="T388" s="10">
        <f t="shared" si="60"/>
        <v>0</v>
      </c>
      <c r="U388" s="10">
        <v>4</v>
      </c>
      <c r="V388" s="10">
        <v>150</v>
      </c>
      <c r="W388" s="10">
        <f t="shared" si="50"/>
        <v>600</v>
      </c>
      <c r="X388" s="10">
        <v>4</v>
      </c>
      <c r="Y388" s="10">
        <v>150</v>
      </c>
      <c r="Z388" s="10">
        <f t="shared" si="51"/>
        <v>600</v>
      </c>
      <c r="AA388" s="10">
        <v>4</v>
      </c>
      <c r="AB388" s="10">
        <v>150</v>
      </c>
      <c r="AC388" s="10">
        <f t="shared" si="52"/>
        <v>600</v>
      </c>
      <c r="AD388" s="11">
        <v>12</v>
      </c>
      <c r="AE388" s="26">
        <v>7</v>
      </c>
      <c r="AF388" s="7">
        <f t="shared" si="57"/>
        <v>84</v>
      </c>
      <c r="AG388" s="152">
        <v>1</v>
      </c>
      <c r="AH388" s="139">
        <f>L388+O388+R388+U388+X388+AA388+AD388</f>
        <v>24</v>
      </c>
      <c r="AI388" s="139">
        <f t="shared" si="55"/>
        <v>1884</v>
      </c>
      <c r="AJ388" s="109">
        <f t="shared" si="53"/>
        <v>1884</v>
      </c>
      <c r="AM388" t="b">
        <f>D388='15.02.2022 Смета'!D391</f>
        <v>1</v>
      </c>
      <c r="AN388" t="b">
        <f>F388='15.02.2022 Смета'!E391</f>
        <v>1</v>
      </c>
      <c r="AO388" t="b">
        <f>G388='15.02.2022 Смета'!F391</f>
        <v>1</v>
      </c>
      <c r="AP388" t="b">
        <f>H388='15.02.2022 Смета'!G391</f>
        <v>1</v>
      </c>
    </row>
    <row r="389" spans="1:42" ht="26.25" x14ac:dyDescent="0.25">
      <c r="A389" s="108">
        <v>318</v>
      </c>
      <c r="B389" s="8" t="s">
        <v>169</v>
      </c>
      <c r="C389" s="21" t="s">
        <v>136</v>
      </c>
      <c r="D389" s="22" t="s">
        <v>50</v>
      </c>
      <c r="E389" s="21" t="s">
        <v>340</v>
      </c>
      <c r="F389" s="35">
        <v>44721</v>
      </c>
      <c r="G389" s="35">
        <v>44732</v>
      </c>
      <c r="H389" s="21" t="s">
        <v>764</v>
      </c>
      <c r="I389" s="22" t="s">
        <v>340</v>
      </c>
      <c r="J389" s="35">
        <v>44721</v>
      </c>
      <c r="K389" s="35">
        <v>44732</v>
      </c>
      <c r="L389" s="10">
        <v>2</v>
      </c>
      <c r="M389" s="10">
        <v>3400</v>
      </c>
      <c r="N389" s="10">
        <f t="shared" si="58"/>
        <v>6800</v>
      </c>
      <c r="O389" s="10">
        <v>2</v>
      </c>
      <c r="P389" s="10">
        <v>2900</v>
      </c>
      <c r="Q389" s="10">
        <f t="shared" si="59"/>
        <v>5800</v>
      </c>
      <c r="R389" s="10">
        <v>2</v>
      </c>
      <c r="S389" s="10">
        <v>2800</v>
      </c>
      <c r="T389" s="10">
        <f t="shared" si="60"/>
        <v>5600</v>
      </c>
      <c r="U389" s="10">
        <v>6</v>
      </c>
      <c r="V389" s="10">
        <v>150</v>
      </c>
      <c r="W389" s="10">
        <f t="shared" si="50"/>
        <v>900</v>
      </c>
      <c r="X389" s="10">
        <v>6</v>
      </c>
      <c r="Y389" s="10">
        <v>150</v>
      </c>
      <c r="Z389" s="10">
        <f t="shared" si="51"/>
        <v>900</v>
      </c>
      <c r="AA389" s="10">
        <v>6</v>
      </c>
      <c r="AB389" s="10">
        <v>150</v>
      </c>
      <c r="AC389" s="10">
        <f t="shared" si="52"/>
        <v>900</v>
      </c>
      <c r="AD389" s="11">
        <v>22</v>
      </c>
      <c r="AE389" s="26">
        <v>7</v>
      </c>
      <c r="AF389" s="7">
        <f t="shared" si="57"/>
        <v>154</v>
      </c>
      <c r="AG389" s="152">
        <v>1</v>
      </c>
      <c r="AH389" s="139">
        <f>L389+O389+R389+U389+X389+AA389+AD389</f>
        <v>46</v>
      </c>
      <c r="AI389" s="139">
        <f t="shared" si="55"/>
        <v>21054</v>
      </c>
      <c r="AJ389" s="109">
        <f t="shared" si="53"/>
        <v>21054</v>
      </c>
      <c r="AM389" t="b">
        <f>D389='15.02.2022 Смета'!D392</f>
        <v>1</v>
      </c>
      <c r="AN389" t="b">
        <f>F389='15.02.2022 Смета'!E392</f>
        <v>1</v>
      </c>
      <c r="AO389" t="b">
        <f>G389='15.02.2022 Смета'!F392</f>
        <v>1</v>
      </c>
      <c r="AP389" t="b">
        <f>H389='15.02.2022 Смета'!G392</f>
        <v>1</v>
      </c>
    </row>
    <row r="390" spans="1:42" ht="26.25" x14ac:dyDescent="0.25">
      <c r="A390" s="108">
        <v>319</v>
      </c>
      <c r="B390" s="8" t="s">
        <v>169</v>
      </c>
      <c r="C390" s="21" t="s">
        <v>136</v>
      </c>
      <c r="D390" s="22" t="s">
        <v>546</v>
      </c>
      <c r="E390" s="21" t="s">
        <v>340</v>
      </c>
      <c r="F390" s="35">
        <v>44815</v>
      </c>
      <c r="G390" s="35">
        <v>44822</v>
      </c>
      <c r="H390" s="21" t="s">
        <v>764</v>
      </c>
      <c r="I390" s="22" t="s">
        <v>300</v>
      </c>
      <c r="J390" s="35">
        <v>44815</v>
      </c>
      <c r="K390" s="35">
        <v>44822</v>
      </c>
      <c r="L390" s="14"/>
      <c r="M390" s="10">
        <v>3400</v>
      </c>
      <c r="N390" s="10">
        <f t="shared" si="58"/>
        <v>0</v>
      </c>
      <c r="O390" s="14"/>
      <c r="P390" s="10">
        <v>2900</v>
      </c>
      <c r="Q390" s="10">
        <f t="shared" si="59"/>
        <v>0</v>
      </c>
      <c r="R390" s="14"/>
      <c r="S390" s="10">
        <v>2800</v>
      </c>
      <c r="T390" s="10">
        <f t="shared" si="60"/>
        <v>0</v>
      </c>
      <c r="U390" s="10">
        <v>4</v>
      </c>
      <c r="V390" s="10">
        <v>150</v>
      </c>
      <c r="W390" s="10">
        <f t="shared" si="50"/>
        <v>600</v>
      </c>
      <c r="X390" s="10">
        <v>4</v>
      </c>
      <c r="Y390" s="10">
        <v>150</v>
      </c>
      <c r="Z390" s="10">
        <f t="shared" si="51"/>
        <v>600</v>
      </c>
      <c r="AA390" s="10">
        <v>4</v>
      </c>
      <c r="AB390" s="10">
        <v>150</v>
      </c>
      <c r="AC390" s="10">
        <f t="shared" si="52"/>
        <v>600</v>
      </c>
      <c r="AD390" s="11">
        <v>18</v>
      </c>
      <c r="AE390" s="26">
        <v>7</v>
      </c>
      <c r="AF390" s="7">
        <f t="shared" si="57"/>
        <v>126</v>
      </c>
      <c r="AG390" s="152">
        <v>1</v>
      </c>
      <c r="AH390" s="139">
        <f>L390+O390+R390+U390+X390+AA390+AD390</f>
        <v>30</v>
      </c>
      <c r="AI390" s="139">
        <f t="shared" si="55"/>
        <v>1926</v>
      </c>
      <c r="AJ390" s="109">
        <f t="shared" si="53"/>
        <v>1926</v>
      </c>
      <c r="AM390" t="b">
        <f>D390='15.02.2022 Смета'!D393</f>
        <v>1</v>
      </c>
      <c r="AN390" t="b">
        <f>F390='15.02.2022 Смета'!E393</f>
        <v>1</v>
      </c>
      <c r="AO390" t="b">
        <f>G390='15.02.2022 Смета'!F393</f>
        <v>1</v>
      </c>
      <c r="AP390" t="b">
        <f>H390='15.02.2022 Смета'!G393</f>
        <v>1</v>
      </c>
    </row>
    <row r="391" spans="1:42" x14ac:dyDescent="0.25">
      <c r="A391" s="106"/>
      <c r="B391" s="96"/>
      <c r="C391" s="97"/>
      <c r="D391" s="179" t="s">
        <v>928</v>
      </c>
      <c r="E391" s="99"/>
      <c r="F391" s="99"/>
      <c r="G391" s="99"/>
      <c r="H391" s="99"/>
      <c r="I391" s="99"/>
      <c r="J391" s="99"/>
      <c r="K391" s="99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2"/>
      <c r="AE391" s="79"/>
      <c r="AF391" s="79"/>
      <c r="AG391" s="153"/>
      <c r="AH391" s="151"/>
      <c r="AI391" s="151"/>
      <c r="AJ391" s="164"/>
      <c r="AM391" t="b">
        <f>D391='15.02.2022 Смета'!D394</f>
        <v>0</v>
      </c>
      <c r="AN391" t="b">
        <f>F391='15.02.2022 Смета'!E394</f>
        <v>1</v>
      </c>
      <c r="AO391" t="b">
        <f>G391='15.02.2022 Смета'!F394</f>
        <v>1</v>
      </c>
      <c r="AP391" t="b">
        <f>H391='15.02.2022 Смета'!G394</f>
        <v>1</v>
      </c>
    </row>
    <row r="392" spans="1:42" ht="39" x14ac:dyDescent="0.25">
      <c r="A392" s="108">
        <v>320</v>
      </c>
      <c r="B392" s="8" t="s">
        <v>16</v>
      </c>
      <c r="C392" s="21" t="s">
        <v>161</v>
      </c>
      <c r="D392" s="22" t="s">
        <v>174</v>
      </c>
      <c r="E392" s="21" t="s">
        <v>746</v>
      </c>
      <c r="F392" s="35">
        <v>44807</v>
      </c>
      <c r="G392" s="35">
        <v>44807</v>
      </c>
      <c r="H392" s="21" t="s">
        <v>301</v>
      </c>
      <c r="I392" s="22" t="s">
        <v>746</v>
      </c>
      <c r="J392" s="35">
        <v>44807</v>
      </c>
      <c r="K392" s="35">
        <v>44807</v>
      </c>
      <c r="L392" s="10"/>
      <c r="M392" s="10">
        <v>3400</v>
      </c>
      <c r="N392" s="10">
        <f t="shared" si="58"/>
        <v>0</v>
      </c>
      <c r="O392" s="10"/>
      <c r="P392" s="10">
        <v>2900</v>
      </c>
      <c r="Q392" s="10">
        <f t="shared" si="59"/>
        <v>0</v>
      </c>
      <c r="R392" s="10"/>
      <c r="S392" s="10">
        <v>2800</v>
      </c>
      <c r="T392" s="10">
        <f t="shared" si="60"/>
        <v>0</v>
      </c>
      <c r="U392" s="10">
        <v>38</v>
      </c>
      <c r="V392" s="10">
        <v>150</v>
      </c>
      <c r="W392" s="10">
        <f t="shared" si="50"/>
        <v>5700</v>
      </c>
      <c r="X392" s="10">
        <v>38</v>
      </c>
      <c r="Y392" s="10">
        <v>150</v>
      </c>
      <c r="Z392" s="10">
        <f t="shared" si="51"/>
        <v>5700</v>
      </c>
      <c r="AA392" s="10">
        <v>38</v>
      </c>
      <c r="AB392" s="10">
        <v>150</v>
      </c>
      <c r="AC392" s="10">
        <f t="shared" si="52"/>
        <v>5700</v>
      </c>
      <c r="AD392" s="11">
        <v>120</v>
      </c>
      <c r="AE392" s="26">
        <v>7</v>
      </c>
      <c r="AF392" s="7">
        <f t="shared" si="57"/>
        <v>840</v>
      </c>
      <c r="AG392" s="152">
        <v>1</v>
      </c>
      <c r="AH392" s="139">
        <f>L392+O392+R392+U392+X392+AA392+AD392</f>
        <v>234</v>
      </c>
      <c r="AI392" s="139">
        <f t="shared" ref="AI392:AI449" si="62">AJ392</f>
        <v>17940</v>
      </c>
      <c r="AJ392" s="109">
        <f t="shared" si="53"/>
        <v>17940</v>
      </c>
      <c r="AM392" t="b">
        <f>D392='15.02.2022 Смета'!D395</f>
        <v>1</v>
      </c>
      <c r="AN392" t="b">
        <f>F392='15.02.2022 Смета'!E395</f>
        <v>1</v>
      </c>
      <c r="AO392" t="b">
        <f>G392='15.02.2022 Смета'!F395</f>
        <v>1</v>
      </c>
      <c r="AP392" t="b">
        <f>H392='15.02.2022 Смета'!G395</f>
        <v>1</v>
      </c>
    </row>
    <row r="393" spans="1:42" ht="14.65" customHeight="1" x14ac:dyDescent="0.25">
      <c r="A393" s="106"/>
      <c r="B393" s="96"/>
      <c r="C393" s="97"/>
      <c r="D393" s="179" t="s">
        <v>897</v>
      </c>
      <c r="E393" s="99"/>
      <c r="F393" s="99"/>
      <c r="G393" s="99"/>
      <c r="H393" s="99"/>
      <c r="I393" s="99"/>
      <c r="J393" s="99"/>
      <c r="K393" s="99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2"/>
      <c r="AE393" s="79"/>
      <c r="AF393" s="79"/>
      <c r="AG393" s="153"/>
      <c r="AH393" s="151"/>
      <c r="AI393" s="151"/>
      <c r="AJ393" s="164"/>
      <c r="AM393" t="b">
        <f>D393='15.02.2022 Смета'!D396</f>
        <v>1</v>
      </c>
      <c r="AN393" t="b">
        <f>F393='15.02.2022 Смета'!E396</f>
        <v>1</v>
      </c>
      <c r="AO393" t="b">
        <f>G393='15.02.2022 Смета'!F396</f>
        <v>1</v>
      </c>
      <c r="AP393" t="b">
        <f>H393='15.02.2022 Смета'!G396</f>
        <v>1</v>
      </c>
    </row>
    <row r="394" spans="1:42" ht="27" customHeight="1" x14ac:dyDescent="0.25">
      <c r="A394" s="108">
        <v>321</v>
      </c>
      <c r="B394" s="8" t="s">
        <v>230</v>
      </c>
      <c r="C394" s="21" t="s">
        <v>231</v>
      </c>
      <c r="D394" s="22" t="s">
        <v>646</v>
      </c>
      <c r="E394" s="21" t="s">
        <v>524</v>
      </c>
      <c r="F394" s="35">
        <v>44609</v>
      </c>
      <c r="G394" s="35">
        <v>44609</v>
      </c>
      <c r="H394" s="21" t="s">
        <v>331</v>
      </c>
      <c r="I394" s="22" t="s">
        <v>524</v>
      </c>
      <c r="J394" s="35">
        <v>44609</v>
      </c>
      <c r="K394" s="35">
        <v>44609</v>
      </c>
      <c r="L394" s="10"/>
      <c r="M394" s="10">
        <v>3400</v>
      </c>
      <c r="N394" s="10">
        <f t="shared" si="58"/>
        <v>0</v>
      </c>
      <c r="O394" s="10"/>
      <c r="P394" s="10">
        <v>2900</v>
      </c>
      <c r="Q394" s="10">
        <f t="shared" si="59"/>
        <v>0</v>
      </c>
      <c r="R394" s="10"/>
      <c r="S394" s="10">
        <v>2800</v>
      </c>
      <c r="T394" s="10">
        <f t="shared" si="60"/>
        <v>0</v>
      </c>
      <c r="U394" s="10">
        <v>24</v>
      </c>
      <c r="V394" s="10">
        <v>150</v>
      </c>
      <c r="W394" s="10">
        <f t="shared" ref="W394:W449" si="63">U394*V394</f>
        <v>3600</v>
      </c>
      <c r="X394" s="10">
        <v>24</v>
      </c>
      <c r="Y394" s="10">
        <v>150</v>
      </c>
      <c r="Z394" s="10">
        <f t="shared" ref="Z394:Z449" si="64">X394*Y394</f>
        <v>3600</v>
      </c>
      <c r="AA394" s="10">
        <v>24</v>
      </c>
      <c r="AB394" s="10">
        <v>150</v>
      </c>
      <c r="AC394" s="10">
        <f t="shared" ref="AC394:AC449" si="65">AA394*AB394</f>
        <v>3600</v>
      </c>
      <c r="AD394" s="11"/>
      <c r="AE394" s="26">
        <v>7</v>
      </c>
      <c r="AF394" s="7">
        <f t="shared" si="57"/>
        <v>0</v>
      </c>
      <c r="AG394" s="152">
        <v>1</v>
      </c>
      <c r="AH394" s="139">
        <f>L394+O394+R394+U394+X394+AA394+AD394</f>
        <v>72</v>
      </c>
      <c r="AI394" s="139">
        <f t="shared" si="62"/>
        <v>10800</v>
      </c>
      <c r="AJ394" s="109">
        <f t="shared" si="53"/>
        <v>10800</v>
      </c>
      <c r="AM394" t="b">
        <f>D394='15.02.2022 Смета'!D397</f>
        <v>1</v>
      </c>
      <c r="AN394" t="b">
        <f>F394='15.02.2022 Смета'!E397</f>
        <v>1</v>
      </c>
      <c r="AO394" t="b">
        <f>G394='15.02.2022 Смета'!F397</f>
        <v>1</v>
      </c>
      <c r="AP394" t="b">
        <f>H394='15.02.2022 Смета'!G397</f>
        <v>1</v>
      </c>
    </row>
    <row r="395" spans="1:42" ht="27" customHeight="1" x14ac:dyDescent="0.25">
      <c r="A395" s="108">
        <v>322</v>
      </c>
      <c r="B395" s="8" t="s">
        <v>230</v>
      </c>
      <c r="C395" s="21" t="s">
        <v>231</v>
      </c>
      <c r="D395" s="22" t="s">
        <v>647</v>
      </c>
      <c r="E395" s="21" t="s">
        <v>525</v>
      </c>
      <c r="F395" s="35">
        <v>44617</v>
      </c>
      <c r="G395" s="35">
        <v>44617</v>
      </c>
      <c r="H395" s="21" t="s">
        <v>1096</v>
      </c>
      <c r="I395" s="22" t="s">
        <v>525</v>
      </c>
      <c r="J395" s="35">
        <v>44617</v>
      </c>
      <c r="K395" s="35">
        <v>44617</v>
      </c>
      <c r="L395" s="10"/>
      <c r="M395" s="10">
        <v>3400</v>
      </c>
      <c r="N395" s="10">
        <f t="shared" si="58"/>
        <v>0</v>
      </c>
      <c r="O395" s="10"/>
      <c r="P395" s="10">
        <v>2900</v>
      </c>
      <c r="Q395" s="10">
        <f t="shared" si="59"/>
        <v>0</v>
      </c>
      <c r="R395" s="10"/>
      <c r="S395" s="10">
        <v>2800</v>
      </c>
      <c r="T395" s="10">
        <f t="shared" si="60"/>
        <v>0</v>
      </c>
      <c r="U395" s="10">
        <v>2</v>
      </c>
      <c r="V395" s="10">
        <v>150</v>
      </c>
      <c r="W395" s="10">
        <f t="shared" si="63"/>
        <v>300</v>
      </c>
      <c r="X395" s="10">
        <v>2</v>
      </c>
      <c r="Y395" s="10">
        <v>150</v>
      </c>
      <c r="Z395" s="10">
        <f t="shared" si="64"/>
        <v>300</v>
      </c>
      <c r="AA395" s="10">
        <v>2</v>
      </c>
      <c r="AB395" s="10">
        <v>150</v>
      </c>
      <c r="AC395" s="10">
        <f t="shared" si="65"/>
        <v>300</v>
      </c>
      <c r="AD395" s="11"/>
      <c r="AE395" s="26">
        <v>7</v>
      </c>
      <c r="AF395" s="7">
        <f t="shared" si="57"/>
        <v>0</v>
      </c>
      <c r="AG395" s="152">
        <v>1</v>
      </c>
      <c r="AH395" s="139">
        <f>L395+O395+R395+U395+X395+AA395+AD395</f>
        <v>6</v>
      </c>
      <c r="AI395" s="139">
        <f t="shared" si="62"/>
        <v>900</v>
      </c>
      <c r="AJ395" s="109">
        <f t="shared" si="53"/>
        <v>900</v>
      </c>
      <c r="AM395" t="b">
        <f>D395='15.02.2022 Смета'!D398</f>
        <v>1</v>
      </c>
      <c r="AN395" t="b">
        <f>F395='15.02.2022 Смета'!E398</f>
        <v>1</v>
      </c>
      <c r="AO395" t="b">
        <f>G395='15.02.2022 Смета'!F398</f>
        <v>1</v>
      </c>
      <c r="AP395" t="b">
        <f>H395='15.02.2022 Смета'!G398</f>
        <v>0</v>
      </c>
    </row>
    <row r="396" spans="1:42" ht="16.149999999999999" customHeight="1" x14ac:dyDescent="0.25">
      <c r="A396" s="108">
        <v>323</v>
      </c>
      <c r="B396" s="8" t="s">
        <v>230</v>
      </c>
      <c r="C396" s="21" t="s">
        <v>231</v>
      </c>
      <c r="D396" s="22" t="s">
        <v>648</v>
      </c>
      <c r="E396" s="21" t="s">
        <v>340</v>
      </c>
      <c r="F396" s="35">
        <v>44622</v>
      </c>
      <c r="G396" s="35">
        <v>44622</v>
      </c>
      <c r="H396" s="21" t="s">
        <v>336</v>
      </c>
      <c r="I396" s="22" t="s">
        <v>340</v>
      </c>
      <c r="J396" s="35">
        <v>44622</v>
      </c>
      <c r="K396" s="35">
        <v>44622</v>
      </c>
      <c r="L396" s="10"/>
      <c r="M396" s="10">
        <v>3400</v>
      </c>
      <c r="N396" s="10">
        <f t="shared" si="58"/>
        <v>0</v>
      </c>
      <c r="O396" s="10"/>
      <c r="P396" s="10">
        <v>2900</v>
      </c>
      <c r="Q396" s="10">
        <f t="shared" si="59"/>
        <v>0</v>
      </c>
      <c r="R396" s="10"/>
      <c r="S396" s="10">
        <v>2800</v>
      </c>
      <c r="T396" s="10">
        <f t="shared" si="60"/>
        <v>0</v>
      </c>
      <c r="U396" s="10">
        <v>20</v>
      </c>
      <c r="V396" s="10">
        <v>150</v>
      </c>
      <c r="W396" s="10">
        <f t="shared" si="63"/>
        <v>3000</v>
      </c>
      <c r="X396" s="10">
        <v>20</v>
      </c>
      <c r="Y396" s="10">
        <v>150</v>
      </c>
      <c r="Z396" s="10">
        <f t="shared" si="64"/>
        <v>3000</v>
      </c>
      <c r="AA396" s="10">
        <v>20</v>
      </c>
      <c r="AB396" s="10">
        <v>150</v>
      </c>
      <c r="AC396" s="10">
        <f t="shared" si="65"/>
        <v>3000</v>
      </c>
      <c r="AD396" s="11"/>
      <c r="AE396" s="26">
        <v>7</v>
      </c>
      <c r="AF396" s="7">
        <f t="shared" si="57"/>
        <v>0</v>
      </c>
      <c r="AG396" s="152">
        <v>1</v>
      </c>
      <c r="AH396" s="139">
        <f>L396+O396+R396+U396+X396+AA396+AD396</f>
        <v>60</v>
      </c>
      <c r="AI396" s="139">
        <f t="shared" si="62"/>
        <v>9000</v>
      </c>
      <c r="AJ396" s="109">
        <f t="shared" si="53"/>
        <v>9000</v>
      </c>
      <c r="AM396" t="b">
        <f>D396='15.02.2022 Смета'!D399</f>
        <v>1</v>
      </c>
      <c r="AN396" t="b">
        <f>F396='15.02.2022 Смета'!E399</f>
        <v>1</v>
      </c>
      <c r="AO396" t="b">
        <f>G396='15.02.2022 Смета'!F399</f>
        <v>1</v>
      </c>
      <c r="AP396" t="b">
        <f>H396='15.02.2022 Смета'!G399</f>
        <v>1</v>
      </c>
    </row>
    <row r="397" spans="1:42" ht="27" customHeight="1" x14ac:dyDescent="0.25">
      <c r="A397" s="108">
        <v>324</v>
      </c>
      <c r="B397" s="8" t="s">
        <v>230</v>
      </c>
      <c r="C397" s="21" t="s">
        <v>231</v>
      </c>
      <c r="D397" s="22" t="s">
        <v>649</v>
      </c>
      <c r="E397" s="21" t="s">
        <v>340</v>
      </c>
      <c r="F397" s="35">
        <v>44647</v>
      </c>
      <c r="G397" s="35">
        <v>44647</v>
      </c>
      <c r="H397" s="21" t="s">
        <v>814</v>
      </c>
      <c r="I397" s="22" t="s">
        <v>340</v>
      </c>
      <c r="J397" s="35">
        <v>44647</v>
      </c>
      <c r="K397" s="35">
        <v>44647</v>
      </c>
      <c r="L397" s="10"/>
      <c r="M397" s="10">
        <v>3400</v>
      </c>
      <c r="N397" s="10">
        <f t="shared" si="58"/>
        <v>0</v>
      </c>
      <c r="O397" s="10"/>
      <c r="P397" s="10">
        <v>2900</v>
      </c>
      <c r="Q397" s="10">
        <f t="shared" si="59"/>
        <v>0</v>
      </c>
      <c r="R397" s="10"/>
      <c r="S397" s="10">
        <v>2800</v>
      </c>
      <c r="T397" s="10">
        <f t="shared" si="60"/>
        <v>0</v>
      </c>
      <c r="U397" s="10">
        <v>9</v>
      </c>
      <c r="V397" s="10">
        <v>150</v>
      </c>
      <c r="W397" s="10">
        <f t="shared" si="63"/>
        <v>1350</v>
      </c>
      <c r="X397" s="10">
        <v>9</v>
      </c>
      <c r="Y397" s="10">
        <v>150</v>
      </c>
      <c r="Z397" s="10">
        <f t="shared" si="64"/>
        <v>1350</v>
      </c>
      <c r="AA397" s="10">
        <v>18</v>
      </c>
      <c r="AB397" s="10">
        <v>150</v>
      </c>
      <c r="AC397" s="10">
        <f t="shared" si="65"/>
        <v>2700</v>
      </c>
      <c r="AD397" s="11"/>
      <c r="AE397" s="26">
        <v>7</v>
      </c>
      <c r="AF397" s="7">
        <f t="shared" si="57"/>
        <v>0</v>
      </c>
      <c r="AG397" s="152">
        <v>1</v>
      </c>
      <c r="AH397" s="139">
        <f>L397+O397+R397+U397+X397+AA397+AD397</f>
        <v>36</v>
      </c>
      <c r="AI397" s="139">
        <f t="shared" si="62"/>
        <v>5400</v>
      </c>
      <c r="AJ397" s="109">
        <f t="shared" si="53"/>
        <v>5400</v>
      </c>
      <c r="AM397" t="b">
        <f>D397='15.02.2022 Смета'!D400</f>
        <v>1</v>
      </c>
      <c r="AN397" t="b">
        <f>F397='15.02.2022 Смета'!E400</f>
        <v>1</v>
      </c>
      <c r="AO397" t="b">
        <f>G397='15.02.2022 Смета'!F400</f>
        <v>1</v>
      </c>
      <c r="AP397" t="b">
        <f>H397='15.02.2022 Смета'!G400</f>
        <v>1</v>
      </c>
    </row>
    <row r="398" spans="1:42" ht="16.149999999999999" customHeight="1" x14ac:dyDescent="0.25">
      <c r="A398" s="108">
        <v>325</v>
      </c>
      <c r="B398" s="8" t="s">
        <v>230</v>
      </c>
      <c r="C398" s="21" t="s">
        <v>231</v>
      </c>
      <c r="D398" s="22" t="s">
        <v>650</v>
      </c>
      <c r="E398" s="21" t="s">
        <v>340</v>
      </c>
      <c r="F398" s="35">
        <v>44692</v>
      </c>
      <c r="G398" s="35">
        <v>44693</v>
      </c>
      <c r="H398" s="21" t="s">
        <v>748</v>
      </c>
      <c r="I398" s="22" t="s">
        <v>300</v>
      </c>
      <c r="J398" s="35">
        <v>44692</v>
      </c>
      <c r="K398" s="35">
        <v>44693</v>
      </c>
      <c r="L398" s="10"/>
      <c r="M398" s="10">
        <v>3400</v>
      </c>
      <c r="N398" s="10">
        <f t="shared" si="58"/>
        <v>0</v>
      </c>
      <c r="O398" s="10"/>
      <c r="P398" s="10">
        <v>2900</v>
      </c>
      <c r="Q398" s="10">
        <f t="shared" si="59"/>
        <v>0</v>
      </c>
      <c r="R398" s="10"/>
      <c r="S398" s="10">
        <v>2800</v>
      </c>
      <c r="T398" s="10">
        <f t="shared" si="60"/>
        <v>0</v>
      </c>
      <c r="U398" s="10">
        <v>36</v>
      </c>
      <c r="V398" s="10">
        <v>150</v>
      </c>
      <c r="W398" s="10">
        <f t="shared" si="63"/>
        <v>5400</v>
      </c>
      <c r="X398" s="10">
        <v>36</v>
      </c>
      <c r="Y398" s="10">
        <v>150</v>
      </c>
      <c r="Z398" s="10">
        <f t="shared" si="64"/>
        <v>5400</v>
      </c>
      <c r="AA398" s="10">
        <v>36</v>
      </c>
      <c r="AB398" s="10">
        <v>150</v>
      </c>
      <c r="AC398" s="10">
        <f t="shared" si="65"/>
        <v>5400</v>
      </c>
      <c r="AD398" s="11">
        <v>108</v>
      </c>
      <c r="AE398" s="26">
        <v>7</v>
      </c>
      <c r="AF398" s="7">
        <f t="shared" si="57"/>
        <v>756</v>
      </c>
      <c r="AG398" s="152">
        <v>1</v>
      </c>
      <c r="AH398" s="139">
        <f>L398+O398+R398+U398+X398+AA398+AD398</f>
        <v>216</v>
      </c>
      <c r="AI398" s="139">
        <f t="shared" si="62"/>
        <v>16956</v>
      </c>
      <c r="AJ398" s="109">
        <f t="shared" si="53"/>
        <v>16956</v>
      </c>
      <c r="AM398" t="b">
        <f>D398='15.02.2022 Смета'!D401</f>
        <v>1</v>
      </c>
      <c r="AN398" t="b">
        <f>F398='15.02.2022 Смета'!E401</f>
        <v>1</v>
      </c>
      <c r="AO398" t="b">
        <f>G398='15.02.2022 Смета'!F401</f>
        <v>1</v>
      </c>
      <c r="AP398" t="b">
        <f>H398='15.02.2022 Смета'!G401</f>
        <v>0</v>
      </c>
    </row>
    <row r="399" spans="1:42" ht="16.149999999999999" customHeight="1" x14ac:dyDescent="0.25">
      <c r="A399" s="108">
        <v>326</v>
      </c>
      <c r="B399" s="8" t="s">
        <v>230</v>
      </c>
      <c r="C399" s="21" t="s">
        <v>231</v>
      </c>
      <c r="D399" s="22" t="s">
        <v>651</v>
      </c>
      <c r="E399" s="21" t="s">
        <v>340</v>
      </c>
      <c r="F399" s="35">
        <v>44698</v>
      </c>
      <c r="G399" s="35">
        <v>44699</v>
      </c>
      <c r="H399" s="21" t="s">
        <v>331</v>
      </c>
      <c r="I399" s="22" t="s">
        <v>300</v>
      </c>
      <c r="J399" s="35">
        <v>44698</v>
      </c>
      <c r="K399" s="35">
        <v>44699</v>
      </c>
      <c r="L399" s="10"/>
      <c r="M399" s="10">
        <v>3400</v>
      </c>
      <c r="N399" s="10">
        <f t="shared" si="58"/>
        <v>0</v>
      </c>
      <c r="O399" s="10"/>
      <c r="P399" s="10">
        <v>2900</v>
      </c>
      <c r="Q399" s="10">
        <f t="shared" si="59"/>
        <v>0</v>
      </c>
      <c r="R399" s="10"/>
      <c r="S399" s="10">
        <v>2800</v>
      </c>
      <c r="T399" s="10">
        <f t="shared" si="60"/>
        <v>0</v>
      </c>
      <c r="U399" s="10">
        <v>14</v>
      </c>
      <c r="V399" s="10">
        <v>150</v>
      </c>
      <c r="W399" s="10">
        <f t="shared" si="63"/>
        <v>2100</v>
      </c>
      <c r="X399" s="10">
        <v>14</v>
      </c>
      <c r="Y399" s="10">
        <v>150</v>
      </c>
      <c r="Z399" s="10">
        <f t="shared" si="64"/>
        <v>2100</v>
      </c>
      <c r="AA399" s="10">
        <v>14</v>
      </c>
      <c r="AB399" s="10">
        <v>150</v>
      </c>
      <c r="AC399" s="10">
        <f t="shared" si="65"/>
        <v>2100</v>
      </c>
      <c r="AD399" s="11">
        <v>42</v>
      </c>
      <c r="AE399" s="26">
        <v>7</v>
      </c>
      <c r="AF399" s="7">
        <f t="shared" si="57"/>
        <v>294</v>
      </c>
      <c r="AG399" s="152">
        <v>1</v>
      </c>
      <c r="AH399" s="139">
        <f t="shared" ref="AH399:AH449" si="66">L399+O399+R399+U399+X399+AA399+AD399</f>
        <v>84</v>
      </c>
      <c r="AI399" s="139">
        <f t="shared" si="62"/>
        <v>6594</v>
      </c>
      <c r="AJ399" s="109">
        <f t="shared" ref="AJ399:AJ449" si="67">N399+Q399+T399+W399+Z399+AC399+AF399</f>
        <v>6594</v>
      </c>
      <c r="AM399" t="b">
        <f>D399='15.02.2022 Смета'!D402</f>
        <v>1</v>
      </c>
      <c r="AN399" t="b">
        <f>F399='15.02.2022 Смета'!E402</f>
        <v>1</v>
      </c>
      <c r="AO399" t="b">
        <f>G399='15.02.2022 Смета'!F402</f>
        <v>1</v>
      </c>
      <c r="AP399" t="b">
        <f>H399='15.02.2022 Смета'!G402</f>
        <v>1</v>
      </c>
    </row>
    <row r="400" spans="1:42" ht="14.65" customHeight="1" x14ac:dyDescent="0.25">
      <c r="A400" s="106"/>
      <c r="B400" s="96"/>
      <c r="C400" s="97"/>
      <c r="D400" s="179" t="s">
        <v>898</v>
      </c>
      <c r="E400" s="99"/>
      <c r="F400" s="99"/>
      <c r="G400" s="99"/>
      <c r="H400" s="99"/>
      <c r="I400" s="99"/>
      <c r="J400" s="99"/>
      <c r="K400" s="99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2"/>
      <c r="AE400" s="79"/>
      <c r="AF400" s="79"/>
      <c r="AG400" s="153"/>
      <c r="AH400" s="151"/>
      <c r="AI400" s="151"/>
      <c r="AJ400" s="164"/>
      <c r="AM400" t="b">
        <f>D400='15.02.2022 Смета'!D403</f>
        <v>1</v>
      </c>
      <c r="AN400" t="b">
        <f>F400='15.02.2022 Смета'!E403</f>
        <v>1</v>
      </c>
      <c r="AO400" t="b">
        <f>G400='15.02.2022 Смета'!F403</f>
        <v>1</v>
      </c>
      <c r="AP400" t="b">
        <f>H400='15.02.2022 Смета'!G403</f>
        <v>1</v>
      </c>
    </row>
    <row r="401" spans="1:42" ht="16.149999999999999" customHeight="1" x14ac:dyDescent="0.25">
      <c r="A401" s="108">
        <v>327</v>
      </c>
      <c r="B401" s="8" t="s">
        <v>229</v>
      </c>
      <c r="C401" s="21" t="s">
        <v>232</v>
      </c>
      <c r="D401" s="22" t="s">
        <v>652</v>
      </c>
      <c r="E401" s="21" t="s">
        <v>340</v>
      </c>
      <c r="F401" s="35">
        <v>44608</v>
      </c>
      <c r="G401" s="35">
        <v>44609</v>
      </c>
      <c r="H401" s="21" t="s">
        <v>331</v>
      </c>
      <c r="I401" s="22" t="s">
        <v>340</v>
      </c>
      <c r="J401" s="35">
        <v>44608</v>
      </c>
      <c r="K401" s="35">
        <v>44609</v>
      </c>
      <c r="L401" s="10"/>
      <c r="M401" s="10">
        <v>3400</v>
      </c>
      <c r="N401" s="10">
        <f t="shared" si="58"/>
        <v>0</v>
      </c>
      <c r="O401" s="10"/>
      <c r="P401" s="10">
        <v>2900</v>
      </c>
      <c r="Q401" s="10">
        <f t="shared" si="59"/>
        <v>0</v>
      </c>
      <c r="R401" s="10"/>
      <c r="S401" s="10">
        <v>2800</v>
      </c>
      <c r="T401" s="10">
        <f t="shared" si="60"/>
        <v>0</v>
      </c>
      <c r="U401" s="10">
        <v>10</v>
      </c>
      <c r="V401" s="10">
        <v>150</v>
      </c>
      <c r="W401" s="10">
        <f t="shared" si="63"/>
        <v>1500</v>
      </c>
      <c r="X401" s="10">
        <v>10</v>
      </c>
      <c r="Y401" s="10">
        <v>150</v>
      </c>
      <c r="Z401" s="10">
        <f t="shared" si="64"/>
        <v>1500</v>
      </c>
      <c r="AA401" s="10">
        <v>10</v>
      </c>
      <c r="AB401" s="10">
        <v>150</v>
      </c>
      <c r="AC401" s="10">
        <f t="shared" si="65"/>
        <v>1500</v>
      </c>
      <c r="AD401" s="11"/>
      <c r="AE401" s="26">
        <v>7</v>
      </c>
      <c r="AF401" s="7">
        <f t="shared" si="57"/>
        <v>0</v>
      </c>
      <c r="AG401" s="152">
        <v>1</v>
      </c>
      <c r="AH401" s="139">
        <f t="shared" si="66"/>
        <v>30</v>
      </c>
      <c r="AI401" s="139">
        <f t="shared" si="62"/>
        <v>4500</v>
      </c>
      <c r="AJ401" s="109">
        <f t="shared" si="67"/>
        <v>4500</v>
      </c>
      <c r="AM401" t="b">
        <f>D401='15.02.2022 Смета'!D404</f>
        <v>1</v>
      </c>
      <c r="AN401" t="b">
        <f>F401='15.02.2022 Смета'!E404</f>
        <v>1</v>
      </c>
      <c r="AO401" t="b">
        <f>G401='15.02.2022 Смета'!F404</f>
        <v>1</v>
      </c>
      <c r="AP401" t="b">
        <f>H401='15.02.2022 Смета'!G404</f>
        <v>1</v>
      </c>
    </row>
    <row r="402" spans="1:42" ht="27" customHeight="1" x14ac:dyDescent="0.25">
      <c r="A402" s="108">
        <v>328</v>
      </c>
      <c r="B402" s="8" t="s">
        <v>229</v>
      </c>
      <c r="C402" s="21" t="s">
        <v>232</v>
      </c>
      <c r="D402" s="22" t="s">
        <v>653</v>
      </c>
      <c r="E402" s="21" t="s">
        <v>747</v>
      </c>
      <c r="F402" s="35">
        <v>44692</v>
      </c>
      <c r="G402" s="35">
        <v>44693</v>
      </c>
      <c r="H402" s="21" t="s">
        <v>748</v>
      </c>
      <c r="I402" s="22" t="s">
        <v>747</v>
      </c>
      <c r="J402" s="35">
        <v>44692</v>
      </c>
      <c r="K402" s="35">
        <v>44693</v>
      </c>
      <c r="L402" s="10"/>
      <c r="M402" s="10">
        <v>3400</v>
      </c>
      <c r="N402" s="10">
        <f t="shared" si="58"/>
        <v>0</v>
      </c>
      <c r="O402" s="10"/>
      <c r="P402" s="10">
        <v>2900</v>
      </c>
      <c r="Q402" s="10">
        <f t="shared" si="59"/>
        <v>0</v>
      </c>
      <c r="R402" s="10"/>
      <c r="S402" s="10">
        <v>2800</v>
      </c>
      <c r="T402" s="10">
        <f t="shared" si="60"/>
        <v>0</v>
      </c>
      <c r="U402" s="10">
        <v>6</v>
      </c>
      <c r="V402" s="10">
        <v>150</v>
      </c>
      <c r="W402" s="10">
        <f t="shared" si="63"/>
        <v>900</v>
      </c>
      <c r="X402" s="10">
        <v>6</v>
      </c>
      <c r="Y402" s="10">
        <v>150</v>
      </c>
      <c r="Z402" s="10">
        <f t="shared" si="64"/>
        <v>900</v>
      </c>
      <c r="AA402" s="10">
        <v>6</v>
      </c>
      <c r="AB402" s="10">
        <v>150</v>
      </c>
      <c r="AC402" s="10">
        <f t="shared" si="65"/>
        <v>900</v>
      </c>
      <c r="AD402" s="11">
        <v>18</v>
      </c>
      <c r="AE402" s="26">
        <v>7</v>
      </c>
      <c r="AF402" s="7">
        <f t="shared" si="57"/>
        <v>126</v>
      </c>
      <c r="AG402" s="152">
        <v>1</v>
      </c>
      <c r="AH402" s="139">
        <f t="shared" si="66"/>
        <v>36</v>
      </c>
      <c r="AI402" s="139">
        <f t="shared" si="62"/>
        <v>2826</v>
      </c>
      <c r="AJ402" s="109">
        <f t="shared" si="67"/>
        <v>2826</v>
      </c>
      <c r="AM402" t="b">
        <f>D402='15.02.2022 Смета'!D405</f>
        <v>1</v>
      </c>
      <c r="AN402" t="b">
        <f>F402='15.02.2022 Смета'!E405</f>
        <v>1</v>
      </c>
      <c r="AO402" t="b">
        <f>G402='15.02.2022 Смета'!F405</f>
        <v>1</v>
      </c>
      <c r="AP402" t="b">
        <f>H402='15.02.2022 Смета'!G405</f>
        <v>1</v>
      </c>
    </row>
    <row r="403" spans="1:42" ht="16.149999999999999" customHeight="1" x14ac:dyDescent="0.25">
      <c r="A403" s="108">
        <v>329</v>
      </c>
      <c r="B403" s="8" t="s">
        <v>229</v>
      </c>
      <c r="C403" s="21" t="s">
        <v>232</v>
      </c>
      <c r="D403" s="22" t="s">
        <v>654</v>
      </c>
      <c r="E403" s="21" t="s">
        <v>340</v>
      </c>
      <c r="F403" s="35">
        <v>44692</v>
      </c>
      <c r="G403" s="35">
        <v>44693</v>
      </c>
      <c r="H403" s="21" t="s">
        <v>748</v>
      </c>
      <c r="I403" s="22" t="s">
        <v>300</v>
      </c>
      <c r="J403" s="35">
        <v>44692</v>
      </c>
      <c r="K403" s="35">
        <v>44693</v>
      </c>
      <c r="L403" s="10"/>
      <c r="M403" s="10">
        <v>3400</v>
      </c>
      <c r="N403" s="10">
        <f t="shared" si="58"/>
        <v>0</v>
      </c>
      <c r="O403" s="10"/>
      <c r="P403" s="10">
        <v>2900</v>
      </c>
      <c r="Q403" s="10">
        <f t="shared" si="59"/>
        <v>0</v>
      </c>
      <c r="R403" s="10"/>
      <c r="S403" s="10">
        <v>2800</v>
      </c>
      <c r="T403" s="10">
        <f t="shared" si="60"/>
        <v>0</v>
      </c>
      <c r="U403" s="10">
        <v>6</v>
      </c>
      <c r="V403" s="10">
        <v>150</v>
      </c>
      <c r="W403" s="10">
        <f t="shared" si="63"/>
        <v>900</v>
      </c>
      <c r="X403" s="10">
        <v>6</v>
      </c>
      <c r="Y403" s="10">
        <v>150</v>
      </c>
      <c r="Z403" s="10">
        <f t="shared" si="64"/>
        <v>900</v>
      </c>
      <c r="AA403" s="10">
        <v>6</v>
      </c>
      <c r="AB403" s="10">
        <v>150</v>
      </c>
      <c r="AC403" s="10">
        <f t="shared" si="65"/>
        <v>900</v>
      </c>
      <c r="AD403" s="11">
        <v>18</v>
      </c>
      <c r="AE403" s="26">
        <v>7</v>
      </c>
      <c r="AF403" s="7">
        <f t="shared" si="57"/>
        <v>126</v>
      </c>
      <c r="AG403" s="152">
        <v>1</v>
      </c>
      <c r="AH403" s="139">
        <f t="shared" si="66"/>
        <v>36</v>
      </c>
      <c r="AI403" s="139">
        <f t="shared" si="62"/>
        <v>2826</v>
      </c>
      <c r="AJ403" s="109">
        <f t="shared" si="67"/>
        <v>2826</v>
      </c>
      <c r="AM403" t="b">
        <f>D403='15.02.2022 Смета'!D406</f>
        <v>1</v>
      </c>
      <c r="AN403" t="b">
        <f>F403='15.02.2022 Смета'!E406</f>
        <v>1</v>
      </c>
      <c r="AO403" t="b">
        <f>G403='15.02.2022 Смета'!F406</f>
        <v>1</v>
      </c>
      <c r="AP403" t="b">
        <f>H403='15.02.2022 Смета'!G406</f>
        <v>1</v>
      </c>
    </row>
    <row r="404" spans="1:42" ht="16.149999999999999" customHeight="1" x14ac:dyDescent="0.25">
      <c r="A404" s="108">
        <v>330</v>
      </c>
      <c r="B404" s="8" t="s">
        <v>229</v>
      </c>
      <c r="C404" s="21" t="s">
        <v>232</v>
      </c>
      <c r="D404" s="22" t="s">
        <v>655</v>
      </c>
      <c r="E404" s="21" t="s">
        <v>340</v>
      </c>
      <c r="F404" s="35">
        <v>44698</v>
      </c>
      <c r="G404" s="35">
        <v>44699</v>
      </c>
      <c r="H404" s="21" t="s">
        <v>331</v>
      </c>
      <c r="I404" s="22" t="s">
        <v>300</v>
      </c>
      <c r="J404" s="35">
        <v>44698</v>
      </c>
      <c r="K404" s="35">
        <v>44699</v>
      </c>
      <c r="L404" s="10"/>
      <c r="M404" s="10">
        <v>3400</v>
      </c>
      <c r="N404" s="10">
        <f t="shared" si="58"/>
        <v>0</v>
      </c>
      <c r="O404" s="10"/>
      <c r="P404" s="10">
        <v>2900</v>
      </c>
      <c r="Q404" s="10">
        <f t="shared" si="59"/>
        <v>0</v>
      </c>
      <c r="R404" s="10"/>
      <c r="S404" s="10">
        <v>2800</v>
      </c>
      <c r="T404" s="10">
        <f t="shared" si="60"/>
        <v>0</v>
      </c>
      <c r="U404" s="10">
        <v>4</v>
      </c>
      <c r="V404" s="10">
        <v>150</v>
      </c>
      <c r="W404" s="10">
        <f t="shared" si="63"/>
        <v>600</v>
      </c>
      <c r="X404" s="10">
        <v>4</v>
      </c>
      <c r="Y404" s="10">
        <v>150</v>
      </c>
      <c r="Z404" s="10">
        <f t="shared" si="64"/>
        <v>600</v>
      </c>
      <c r="AA404" s="10">
        <v>4</v>
      </c>
      <c r="AB404" s="10">
        <v>150</v>
      </c>
      <c r="AC404" s="10">
        <f t="shared" si="65"/>
        <v>600</v>
      </c>
      <c r="AD404" s="11">
        <v>12</v>
      </c>
      <c r="AE404" s="26">
        <v>7</v>
      </c>
      <c r="AF404" s="7">
        <f t="shared" si="57"/>
        <v>84</v>
      </c>
      <c r="AG404" s="152">
        <v>1</v>
      </c>
      <c r="AH404" s="139">
        <f t="shared" si="66"/>
        <v>24</v>
      </c>
      <c r="AI404" s="139">
        <f t="shared" si="62"/>
        <v>1884</v>
      </c>
      <c r="AJ404" s="109">
        <f t="shared" si="67"/>
        <v>1884</v>
      </c>
      <c r="AM404" t="b">
        <f>D404='15.02.2022 Смета'!D407</f>
        <v>1</v>
      </c>
      <c r="AN404" t="b">
        <f>F404='15.02.2022 Смета'!E407</f>
        <v>1</v>
      </c>
      <c r="AO404" t="b">
        <f>G404='15.02.2022 Смета'!F407</f>
        <v>1</v>
      </c>
      <c r="AP404" t="b">
        <f>H404='15.02.2022 Смета'!G407</f>
        <v>1</v>
      </c>
    </row>
    <row r="405" spans="1:42" ht="16.149999999999999" customHeight="1" x14ac:dyDescent="0.25">
      <c r="A405" s="108">
        <v>331</v>
      </c>
      <c r="B405" s="8" t="s">
        <v>229</v>
      </c>
      <c r="C405" s="21" t="s">
        <v>232</v>
      </c>
      <c r="D405" s="22" t="s">
        <v>656</v>
      </c>
      <c r="E405" s="21" t="s">
        <v>340</v>
      </c>
      <c r="F405" s="35">
        <v>44698</v>
      </c>
      <c r="G405" s="35">
        <v>44699</v>
      </c>
      <c r="H405" s="21" t="s">
        <v>331</v>
      </c>
      <c r="I405" s="22" t="s">
        <v>300</v>
      </c>
      <c r="J405" s="35">
        <v>44698</v>
      </c>
      <c r="K405" s="35">
        <v>44699</v>
      </c>
      <c r="L405" s="10"/>
      <c r="M405" s="10">
        <v>3400</v>
      </c>
      <c r="N405" s="10">
        <f t="shared" si="58"/>
        <v>0</v>
      </c>
      <c r="O405" s="10"/>
      <c r="P405" s="10">
        <v>2900</v>
      </c>
      <c r="Q405" s="10">
        <f t="shared" si="59"/>
        <v>0</v>
      </c>
      <c r="R405" s="10"/>
      <c r="S405" s="10">
        <v>2800</v>
      </c>
      <c r="T405" s="10">
        <f t="shared" si="60"/>
        <v>0</v>
      </c>
      <c r="U405" s="10">
        <v>4</v>
      </c>
      <c r="V405" s="10">
        <v>150</v>
      </c>
      <c r="W405" s="10">
        <f t="shared" si="63"/>
        <v>600</v>
      </c>
      <c r="X405" s="10">
        <v>4</v>
      </c>
      <c r="Y405" s="10">
        <v>150</v>
      </c>
      <c r="Z405" s="10">
        <f t="shared" si="64"/>
        <v>600</v>
      </c>
      <c r="AA405" s="10">
        <v>4</v>
      </c>
      <c r="AB405" s="10">
        <v>150</v>
      </c>
      <c r="AC405" s="10">
        <f t="shared" si="65"/>
        <v>600</v>
      </c>
      <c r="AD405" s="11">
        <v>12</v>
      </c>
      <c r="AE405" s="26">
        <v>7</v>
      </c>
      <c r="AF405" s="7">
        <f t="shared" si="57"/>
        <v>84</v>
      </c>
      <c r="AG405" s="152">
        <v>1</v>
      </c>
      <c r="AH405" s="139">
        <f t="shared" si="66"/>
        <v>24</v>
      </c>
      <c r="AI405" s="139">
        <f t="shared" si="62"/>
        <v>1884</v>
      </c>
      <c r="AJ405" s="109">
        <f t="shared" si="67"/>
        <v>1884</v>
      </c>
      <c r="AM405" t="b">
        <f>D405='15.02.2022 Смета'!D408</f>
        <v>1</v>
      </c>
      <c r="AN405" t="b">
        <f>F405='15.02.2022 Смета'!E408</f>
        <v>1</v>
      </c>
      <c r="AO405" t="b">
        <f>G405='15.02.2022 Смета'!F408</f>
        <v>1</v>
      </c>
      <c r="AP405" t="b">
        <f>H405='15.02.2022 Смета'!G408</f>
        <v>1</v>
      </c>
    </row>
    <row r="406" spans="1:42" ht="27" customHeight="1" x14ac:dyDescent="0.25">
      <c r="A406" s="108">
        <v>332</v>
      </c>
      <c r="B406" s="8" t="s">
        <v>229</v>
      </c>
      <c r="C406" s="21" t="s">
        <v>232</v>
      </c>
      <c r="D406" s="22" t="s">
        <v>657</v>
      </c>
      <c r="E406" s="21" t="s">
        <v>340</v>
      </c>
      <c r="F406" s="35">
        <v>44799</v>
      </c>
      <c r="G406" s="35">
        <v>44804</v>
      </c>
      <c r="H406" s="21" t="s">
        <v>815</v>
      </c>
      <c r="I406" s="22" t="s">
        <v>300</v>
      </c>
      <c r="J406" s="35">
        <v>44799</v>
      </c>
      <c r="K406" s="35">
        <v>44804</v>
      </c>
      <c r="L406" s="10"/>
      <c r="M406" s="10">
        <v>3400</v>
      </c>
      <c r="N406" s="10">
        <f t="shared" si="58"/>
        <v>0</v>
      </c>
      <c r="O406" s="10"/>
      <c r="P406" s="10">
        <v>2900</v>
      </c>
      <c r="Q406" s="10">
        <f t="shared" si="59"/>
        <v>0</v>
      </c>
      <c r="R406" s="10"/>
      <c r="S406" s="10">
        <v>2800</v>
      </c>
      <c r="T406" s="10">
        <f t="shared" si="60"/>
        <v>0</v>
      </c>
      <c r="U406" s="10">
        <v>2</v>
      </c>
      <c r="V406" s="10">
        <v>150</v>
      </c>
      <c r="W406" s="10">
        <f t="shared" si="63"/>
        <v>300</v>
      </c>
      <c r="X406" s="10">
        <v>2</v>
      </c>
      <c r="Y406" s="10">
        <v>150</v>
      </c>
      <c r="Z406" s="10">
        <f t="shared" si="64"/>
        <v>300</v>
      </c>
      <c r="AA406" s="10">
        <v>2</v>
      </c>
      <c r="AB406" s="10">
        <v>150</v>
      </c>
      <c r="AC406" s="10">
        <f t="shared" si="65"/>
        <v>300</v>
      </c>
      <c r="AD406" s="11">
        <v>6</v>
      </c>
      <c r="AE406" s="26">
        <v>7</v>
      </c>
      <c r="AF406" s="7">
        <f t="shared" si="57"/>
        <v>42</v>
      </c>
      <c r="AG406" s="152">
        <v>1</v>
      </c>
      <c r="AH406" s="139">
        <f t="shared" si="66"/>
        <v>12</v>
      </c>
      <c r="AI406" s="139">
        <f t="shared" si="62"/>
        <v>942</v>
      </c>
      <c r="AJ406" s="109">
        <f t="shared" si="67"/>
        <v>942</v>
      </c>
      <c r="AM406" t="b">
        <f>D406='15.02.2022 Смета'!D409</f>
        <v>1</v>
      </c>
      <c r="AN406" t="b">
        <f>F406='15.02.2022 Смета'!E409</f>
        <v>1</v>
      </c>
      <c r="AO406" t="b">
        <f>G406='15.02.2022 Смета'!F409</f>
        <v>1</v>
      </c>
      <c r="AP406" t="b">
        <f>H406='15.02.2022 Смета'!G409</f>
        <v>1</v>
      </c>
    </row>
    <row r="407" spans="1:42" ht="27" customHeight="1" x14ac:dyDescent="0.25">
      <c r="A407" s="108">
        <v>333</v>
      </c>
      <c r="B407" s="8" t="s">
        <v>229</v>
      </c>
      <c r="C407" s="21" t="s">
        <v>232</v>
      </c>
      <c r="D407" s="22" t="s">
        <v>658</v>
      </c>
      <c r="E407" s="21" t="s">
        <v>340</v>
      </c>
      <c r="F407" s="35">
        <v>44804</v>
      </c>
      <c r="G407" s="35">
        <v>44810</v>
      </c>
      <c r="H407" s="21" t="s">
        <v>764</v>
      </c>
      <c r="I407" s="22" t="s">
        <v>300</v>
      </c>
      <c r="J407" s="35">
        <v>44804</v>
      </c>
      <c r="K407" s="35">
        <v>44810</v>
      </c>
      <c r="L407" s="10"/>
      <c r="M407" s="10">
        <v>3400</v>
      </c>
      <c r="N407" s="10">
        <f t="shared" si="58"/>
        <v>0</v>
      </c>
      <c r="O407" s="10"/>
      <c r="P407" s="10">
        <v>2900</v>
      </c>
      <c r="Q407" s="10">
        <f t="shared" si="59"/>
        <v>0</v>
      </c>
      <c r="R407" s="10"/>
      <c r="S407" s="10">
        <v>2800</v>
      </c>
      <c r="T407" s="10">
        <f t="shared" si="60"/>
        <v>0</v>
      </c>
      <c r="U407" s="10">
        <v>2</v>
      </c>
      <c r="V407" s="10">
        <v>150</v>
      </c>
      <c r="W407" s="10">
        <f t="shared" si="63"/>
        <v>300</v>
      </c>
      <c r="X407" s="10">
        <v>2</v>
      </c>
      <c r="Y407" s="10">
        <v>150</v>
      </c>
      <c r="Z407" s="10">
        <f t="shared" si="64"/>
        <v>300</v>
      </c>
      <c r="AA407" s="10">
        <v>2</v>
      </c>
      <c r="AB407" s="10">
        <v>150</v>
      </c>
      <c r="AC407" s="10">
        <f t="shared" si="65"/>
        <v>300</v>
      </c>
      <c r="AD407" s="66">
        <v>6</v>
      </c>
      <c r="AE407" s="7">
        <v>7</v>
      </c>
      <c r="AF407" s="7">
        <f t="shared" si="57"/>
        <v>42</v>
      </c>
      <c r="AG407" s="152">
        <v>1</v>
      </c>
      <c r="AH407" s="139">
        <f t="shared" si="66"/>
        <v>12</v>
      </c>
      <c r="AI407" s="139">
        <f t="shared" si="62"/>
        <v>942</v>
      </c>
      <c r="AJ407" s="109">
        <f t="shared" si="67"/>
        <v>942</v>
      </c>
      <c r="AM407" t="b">
        <f>D407='15.02.2022 Смета'!D410</f>
        <v>1</v>
      </c>
      <c r="AN407" t="b">
        <f>F407='15.02.2022 Смета'!E410</f>
        <v>1</v>
      </c>
      <c r="AO407" t="b">
        <f>G407='15.02.2022 Смета'!F410</f>
        <v>1</v>
      </c>
      <c r="AP407" t="b">
        <f>H407='15.02.2022 Смета'!G410</f>
        <v>1</v>
      </c>
    </row>
    <row r="408" spans="1:42" ht="16.899999999999999" customHeight="1" x14ac:dyDescent="0.25">
      <c r="A408" s="106"/>
      <c r="B408" s="96"/>
      <c r="C408" s="97"/>
      <c r="D408" s="179" t="s">
        <v>899</v>
      </c>
      <c r="E408" s="99"/>
      <c r="F408" s="99"/>
      <c r="G408" s="99"/>
      <c r="H408" s="99"/>
      <c r="I408" s="99"/>
      <c r="J408" s="99"/>
      <c r="K408" s="99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2"/>
      <c r="AE408" s="79"/>
      <c r="AF408" s="79"/>
      <c r="AG408" s="153"/>
      <c r="AH408" s="151"/>
      <c r="AI408" s="151"/>
      <c r="AJ408" s="164"/>
      <c r="AM408" t="b">
        <f>D408='15.02.2022 Смета'!D411</f>
        <v>1</v>
      </c>
      <c r="AN408" t="b">
        <f>F408='15.02.2022 Смета'!E411</f>
        <v>1</v>
      </c>
      <c r="AO408" t="b">
        <f>G408='15.02.2022 Смета'!F411</f>
        <v>1</v>
      </c>
      <c r="AP408" t="b">
        <f>H408='15.02.2022 Смета'!G411</f>
        <v>1</v>
      </c>
    </row>
    <row r="409" spans="1:42" ht="27" customHeight="1" x14ac:dyDescent="0.25">
      <c r="A409" s="108">
        <v>334</v>
      </c>
      <c r="B409" s="8" t="s">
        <v>226</v>
      </c>
      <c r="C409" s="21" t="s">
        <v>227</v>
      </c>
      <c r="D409" s="22" t="s">
        <v>659</v>
      </c>
      <c r="E409" s="21" t="s">
        <v>749</v>
      </c>
      <c r="F409" s="35">
        <v>44609</v>
      </c>
      <c r="G409" s="35">
        <v>44609</v>
      </c>
      <c r="H409" s="21" t="s">
        <v>331</v>
      </c>
      <c r="I409" s="22" t="s">
        <v>749</v>
      </c>
      <c r="J409" s="35">
        <v>44609</v>
      </c>
      <c r="K409" s="35">
        <v>44609</v>
      </c>
      <c r="L409" s="10"/>
      <c r="M409" s="10">
        <v>3400</v>
      </c>
      <c r="N409" s="10">
        <f t="shared" si="58"/>
        <v>0</v>
      </c>
      <c r="O409" s="10"/>
      <c r="P409" s="10">
        <v>2900</v>
      </c>
      <c r="Q409" s="10">
        <f t="shared" si="59"/>
        <v>0</v>
      </c>
      <c r="R409" s="10"/>
      <c r="S409" s="10">
        <v>2800</v>
      </c>
      <c r="T409" s="10">
        <f t="shared" si="60"/>
        <v>0</v>
      </c>
      <c r="U409" s="10">
        <v>10</v>
      </c>
      <c r="V409" s="10">
        <v>150</v>
      </c>
      <c r="W409" s="10">
        <f t="shared" si="63"/>
        <v>1500</v>
      </c>
      <c r="X409" s="10">
        <v>10</v>
      </c>
      <c r="Y409" s="10">
        <v>150</v>
      </c>
      <c r="Z409" s="10">
        <f t="shared" si="64"/>
        <v>1500</v>
      </c>
      <c r="AA409" s="10">
        <v>10</v>
      </c>
      <c r="AB409" s="10">
        <v>150</v>
      </c>
      <c r="AC409" s="10">
        <f t="shared" si="65"/>
        <v>1500</v>
      </c>
      <c r="AD409" s="11"/>
      <c r="AE409" s="26">
        <v>7</v>
      </c>
      <c r="AF409" s="7">
        <f t="shared" si="57"/>
        <v>0</v>
      </c>
      <c r="AG409" s="152">
        <v>1</v>
      </c>
      <c r="AH409" s="139">
        <f t="shared" si="66"/>
        <v>30</v>
      </c>
      <c r="AI409" s="139">
        <f t="shared" si="62"/>
        <v>4500</v>
      </c>
      <c r="AJ409" s="109">
        <f t="shared" si="67"/>
        <v>4500</v>
      </c>
      <c r="AM409" t="b">
        <f>D409='15.02.2022 Смета'!D412</f>
        <v>1</v>
      </c>
      <c r="AN409" t="b">
        <f>F409='15.02.2022 Смета'!E412</f>
        <v>1</v>
      </c>
      <c r="AO409" t="b">
        <f>G409='15.02.2022 Смета'!F412</f>
        <v>1</v>
      </c>
      <c r="AP409" t="b">
        <f>H409='15.02.2022 Смета'!G412</f>
        <v>1</v>
      </c>
    </row>
    <row r="410" spans="1:42" ht="27" customHeight="1" x14ac:dyDescent="0.25">
      <c r="A410" s="108">
        <v>335</v>
      </c>
      <c r="B410" s="8" t="s">
        <v>226</v>
      </c>
      <c r="C410" s="21" t="s">
        <v>227</v>
      </c>
      <c r="D410" s="22" t="s">
        <v>660</v>
      </c>
      <c r="E410" s="21" t="s">
        <v>340</v>
      </c>
      <c r="F410" s="35">
        <v>44647</v>
      </c>
      <c r="G410" s="35">
        <v>44647</v>
      </c>
      <c r="H410" s="21" t="s">
        <v>814</v>
      </c>
      <c r="I410" s="22" t="s">
        <v>340</v>
      </c>
      <c r="J410" s="35">
        <v>44647</v>
      </c>
      <c r="K410" s="35">
        <v>44647</v>
      </c>
      <c r="L410" s="10"/>
      <c r="M410" s="10">
        <v>3400</v>
      </c>
      <c r="N410" s="10">
        <f t="shared" si="58"/>
        <v>0</v>
      </c>
      <c r="O410" s="10"/>
      <c r="P410" s="10">
        <v>2900</v>
      </c>
      <c r="Q410" s="10">
        <f t="shared" si="59"/>
        <v>0</v>
      </c>
      <c r="R410" s="10"/>
      <c r="S410" s="10">
        <v>2800</v>
      </c>
      <c r="T410" s="10">
        <f t="shared" si="60"/>
        <v>0</v>
      </c>
      <c r="U410" s="10">
        <v>18</v>
      </c>
      <c r="V410" s="10">
        <v>150</v>
      </c>
      <c r="W410" s="10">
        <f t="shared" si="63"/>
        <v>2700</v>
      </c>
      <c r="X410" s="10">
        <v>18</v>
      </c>
      <c r="Y410" s="10">
        <v>150</v>
      </c>
      <c r="Z410" s="10">
        <f t="shared" si="64"/>
        <v>2700</v>
      </c>
      <c r="AA410" s="10">
        <v>36</v>
      </c>
      <c r="AB410" s="10">
        <v>150</v>
      </c>
      <c r="AC410" s="10">
        <f t="shared" si="65"/>
        <v>5400</v>
      </c>
      <c r="AD410" s="11"/>
      <c r="AE410" s="26">
        <v>7</v>
      </c>
      <c r="AF410" s="7">
        <f t="shared" si="57"/>
        <v>0</v>
      </c>
      <c r="AG410" s="152">
        <v>1</v>
      </c>
      <c r="AH410" s="139">
        <f t="shared" si="66"/>
        <v>72</v>
      </c>
      <c r="AI410" s="139">
        <f t="shared" si="62"/>
        <v>10800</v>
      </c>
      <c r="AJ410" s="109">
        <f t="shared" si="67"/>
        <v>10800</v>
      </c>
      <c r="AM410" t="b">
        <f>D410='15.02.2022 Смета'!D413</f>
        <v>1</v>
      </c>
      <c r="AN410" t="b">
        <f>F410='15.02.2022 Смета'!E413</f>
        <v>1</v>
      </c>
      <c r="AO410" t="b">
        <f>G410='15.02.2022 Смета'!F413</f>
        <v>1</v>
      </c>
      <c r="AP410" t="b">
        <f>H410='15.02.2022 Смета'!G413</f>
        <v>1</v>
      </c>
    </row>
    <row r="411" spans="1:42" ht="16.149999999999999" customHeight="1" x14ac:dyDescent="0.25">
      <c r="A411" s="108">
        <v>336</v>
      </c>
      <c r="B411" s="8" t="s">
        <v>226</v>
      </c>
      <c r="C411" s="21" t="s">
        <v>227</v>
      </c>
      <c r="D411" s="22" t="s">
        <v>650</v>
      </c>
      <c r="E411" s="21" t="s">
        <v>340</v>
      </c>
      <c r="F411" s="35">
        <v>44693</v>
      </c>
      <c r="G411" s="35">
        <v>44693</v>
      </c>
      <c r="H411" s="21" t="s">
        <v>748</v>
      </c>
      <c r="I411" s="22" t="s">
        <v>300</v>
      </c>
      <c r="J411" s="35">
        <v>44693</v>
      </c>
      <c r="K411" s="35">
        <v>44693</v>
      </c>
      <c r="L411" s="10"/>
      <c r="M411" s="10">
        <v>3400</v>
      </c>
      <c r="N411" s="10">
        <f t="shared" si="58"/>
        <v>0</v>
      </c>
      <c r="O411" s="10"/>
      <c r="P411" s="10">
        <v>2900</v>
      </c>
      <c r="Q411" s="10">
        <f t="shared" si="59"/>
        <v>0</v>
      </c>
      <c r="R411" s="10"/>
      <c r="S411" s="10">
        <v>2800</v>
      </c>
      <c r="T411" s="10">
        <f t="shared" si="60"/>
        <v>0</v>
      </c>
      <c r="U411" s="10">
        <v>6</v>
      </c>
      <c r="V411" s="10">
        <v>150</v>
      </c>
      <c r="W411" s="10">
        <f t="shared" si="63"/>
        <v>900</v>
      </c>
      <c r="X411" s="10">
        <v>6</v>
      </c>
      <c r="Y411" s="10">
        <v>150</v>
      </c>
      <c r="Z411" s="10">
        <f t="shared" si="64"/>
        <v>900</v>
      </c>
      <c r="AA411" s="10">
        <v>6</v>
      </c>
      <c r="AB411" s="10">
        <v>150</v>
      </c>
      <c r="AC411" s="10">
        <f t="shared" si="65"/>
        <v>900</v>
      </c>
      <c r="AD411" s="11">
        <v>18</v>
      </c>
      <c r="AE411" s="26">
        <v>7</v>
      </c>
      <c r="AF411" s="7">
        <f t="shared" si="57"/>
        <v>126</v>
      </c>
      <c r="AG411" s="152">
        <v>1</v>
      </c>
      <c r="AH411" s="139">
        <f t="shared" si="66"/>
        <v>36</v>
      </c>
      <c r="AI411" s="139">
        <f t="shared" si="62"/>
        <v>2826</v>
      </c>
      <c r="AJ411" s="109">
        <f t="shared" si="67"/>
        <v>2826</v>
      </c>
      <c r="AM411" t="b">
        <f>D411='15.02.2022 Смета'!D414</f>
        <v>1</v>
      </c>
      <c r="AN411" t="b">
        <f>F411='15.02.2022 Смета'!E414</f>
        <v>1</v>
      </c>
      <c r="AO411" t="b">
        <f>G411='15.02.2022 Смета'!F414</f>
        <v>1</v>
      </c>
      <c r="AP411" t="b">
        <f>H411='15.02.2022 Смета'!G414</f>
        <v>0</v>
      </c>
    </row>
    <row r="412" spans="1:42" ht="16.149999999999999" customHeight="1" x14ac:dyDescent="0.25">
      <c r="A412" s="108">
        <v>337</v>
      </c>
      <c r="B412" s="8" t="s">
        <v>226</v>
      </c>
      <c r="C412" s="21" t="s">
        <v>227</v>
      </c>
      <c r="D412" s="22" t="s">
        <v>651</v>
      </c>
      <c r="E412" s="21" t="s">
        <v>340</v>
      </c>
      <c r="F412" s="35">
        <v>44699</v>
      </c>
      <c r="G412" s="35">
        <v>44699</v>
      </c>
      <c r="H412" s="21" t="s">
        <v>331</v>
      </c>
      <c r="I412" s="22" t="s">
        <v>300</v>
      </c>
      <c r="J412" s="35">
        <v>44699</v>
      </c>
      <c r="K412" s="35">
        <v>44699</v>
      </c>
      <c r="L412" s="10"/>
      <c r="M412" s="10">
        <v>3400</v>
      </c>
      <c r="N412" s="10">
        <f t="shared" si="58"/>
        <v>0</v>
      </c>
      <c r="O412" s="10"/>
      <c r="P412" s="10">
        <v>2900</v>
      </c>
      <c r="Q412" s="10">
        <f t="shared" si="59"/>
        <v>0</v>
      </c>
      <c r="R412" s="10"/>
      <c r="S412" s="10">
        <v>2800</v>
      </c>
      <c r="T412" s="10">
        <f t="shared" si="60"/>
        <v>0</v>
      </c>
      <c r="U412" s="10">
        <v>6</v>
      </c>
      <c r="V412" s="10">
        <v>150</v>
      </c>
      <c r="W412" s="10">
        <f t="shared" si="63"/>
        <v>900</v>
      </c>
      <c r="X412" s="10">
        <v>6</v>
      </c>
      <c r="Y412" s="10">
        <v>150</v>
      </c>
      <c r="Z412" s="10">
        <f t="shared" si="64"/>
        <v>900</v>
      </c>
      <c r="AA412" s="10">
        <v>6</v>
      </c>
      <c r="AB412" s="10">
        <v>150</v>
      </c>
      <c r="AC412" s="10">
        <f t="shared" si="65"/>
        <v>900</v>
      </c>
      <c r="AD412" s="11">
        <v>18</v>
      </c>
      <c r="AE412" s="26">
        <v>7</v>
      </c>
      <c r="AF412" s="7">
        <f t="shared" si="57"/>
        <v>126</v>
      </c>
      <c r="AG412" s="152">
        <v>1</v>
      </c>
      <c r="AH412" s="139">
        <f t="shared" si="66"/>
        <v>36</v>
      </c>
      <c r="AI412" s="139">
        <f t="shared" si="62"/>
        <v>2826</v>
      </c>
      <c r="AJ412" s="109">
        <f t="shared" si="67"/>
        <v>2826</v>
      </c>
      <c r="AM412" t="b">
        <f>D412='15.02.2022 Смета'!D415</f>
        <v>1</v>
      </c>
      <c r="AN412" t="b">
        <f>F412='15.02.2022 Смета'!E415</f>
        <v>1</v>
      </c>
      <c r="AO412" t="b">
        <f>G412='15.02.2022 Смета'!F415</f>
        <v>1</v>
      </c>
      <c r="AP412" t="b">
        <f>H412='15.02.2022 Смета'!G415</f>
        <v>1</v>
      </c>
    </row>
    <row r="413" spans="1:42" ht="15" customHeight="1" x14ac:dyDescent="0.25">
      <c r="A413" s="106"/>
      <c r="B413" s="96"/>
      <c r="C413" s="97"/>
      <c r="D413" s="179" t="s">
        <v>929</v>
      </c>
      <c r="E413" s="99"/>
      <c r="F413" s="99"/>
      <c r="G413" s="99"/>
      <c r="H413" s="99"/>
      <c r="I413" s="99"/>
      <c r="J413" s="99"/>
      <c r="K413" s="99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2"/>
      <c r="AE413" s="79"/>
      <c r="AF413" s="79"/>
      <c r="AG413" s="153"/>
      <c r="AH413" s="151"/>
      <c r="AI413" s="151"/>
      <c r="AJ413" s="164"/>
      <c r="AM413" t="b">
        <f>D413='15.02.2022 Смета'!D416</f>
        <v>1</v>
      </c>
      <c r="AN413" t="b">
        <f>F413='15.02.2022 Смета'!E416</f>
        <v>1</v>
      </c>
      <c r="AO413" t="b">
        <f>G413='15.02.2022 Смета'!F416</f>
        <v>1</v>
      </c>
      <c r="AP413" t="b">
        <f>H413='15.02.2022 Смета'!G416</f>
        <v>1</v>
      </c>
    </row>
    <row r="414" spans="1:42" ht="16.149999999999999" customHeight="1" x14ac:dyDescent="0.25">
      <c r="A414" s="108">
        <v>338</v>
      </c>
      <c r="B414" s="8" t="s">
        <v>229</v>
      </c>
      <c r="C414" s="21" t="s">
        <v>228</v>
      </c>
      <c r="D414" s="22" t="s">
        <v>659</v>
      </c>
      <c r="E414" s="21" t="s">
        <v>340</v>
      </c>
      <c r="F414" s="35">
        <v>44608</v>
      </c>
      <c r="G414" s="35">
        <v>44609</v>
      </c>
      <c r="H414" s="21" t="s">
        <v>331</v>
      </c>
      <c r="I414" s="22" t="s">
        <v>340</v>
      </c>
      <c r="J414" s="35">
        <v>44608</v>
      </c>
      <c r="K414" s="35">
        <v>44609</v>
      </c>
      <c r="L414" s="10"/>
      <c r="M414" s="10">
        <v>3400</v>
      </c>
      <c r="N414" s="10">
        <f t="shared" si="58"/>
        <v>0</v>
      </c>
      <c r="O414" s="10"/>
      <c r="P414" s="10">
        <v>2900</v>
      </c>
      <c r="Q414" s="10">
        <f t="shared" si="59"/>
        <v>0</v>
      </c>
      <c r="R414" s="10"/>
      <c r="S414" s="10">
        <v>2800</v>
      </c>
      <c r="T414" s="10">
        <f t="shared" si="60"/>
        <v>0</v>
      </c>
      <c r="U414" s="10">
        <v>10</v>
      </c>
      <c r="V414" s="10">
        <v>150</v>
      </c>
      <c r="W414" s="10">
        <f t="shared" si="63"/>
        <v>1500</v>
      </c>
      <c r="X414" s="10">
        <v>10</v>
      </c>
      <c r="Y414" s="10">
        <v>150</v>
      </c>
      <c r="Z414" s="10">
        <f t="shared" si="64"/>
        <v>1500</v>
      </c>
      <c r="AA414" s="10">
        <v>10</v>
      </c>
      <c r="AB414" s="10">
        <v>150</v>
      </c>
      <c r="AC414" s="10">
        <f t="shared" si="65"/>
        <v>1500</v>
      </c>
      <c r="AD414" s="11"/>
      <c r="AE414" s="26">
        <v>7</v>
      </c>
      <c r="AF414" s="7">
        <f t="shared" si="57"/>
        <v>0</v>
      </c>
      <c r="AG414" s="152">
        <v>1</v>
      </c>
      <c r="AH414" s="139">
        <f t="shared" si="66"/>
        <v>30</v>
      </c>
      <c r="AI414" s="139">
        <f t="shared" si="62"/>
        <v>4500</v>
      </c>
      <c r="AJ414" s="109">
        <f t="shared" si="67"/>
        <v>4500</v>
      </c>
      <c r="AM414" t="b">
        <f>D414='15.02.2022 Смета'!D417</f>
        <v>1</v>
      </c>
      <c r="AN414" t="b">
        <f>F414='15.02.2022 Смета'!E417</f>
        <v>1</v>
      </c>
      <c r="AO414" t="b">
        <f>G414='15.02.2022 Смета'!F417</f>
        <v>1</v>
      </c>
      <c r="AP414" t="b">
        <f>H414='15.02.2022 Смета'!G417</f>
        <v>1</v>
      </c>
    </row>
    <row r="415" spans="1:42" ht="27" customHeight="1" x14ac:dyDescent="0.25">
      <c r="A415" s="108">
        <v>339</v>
      </c>
      <c r="B415" s="8" t="s">
        <v>229</v>
      </c>
      <c r="C415" s="21" t="s">
        <v>228</v>
      </c>
      <c r="D415" s="22" t="s">
        <v>661</v>
      </c>
      <c r="E415" s="21" t="s">
        <v>340</v>
      </c>
      <c r="F415" s="35">
        <v>44647</v>
      </c>
      <c r="G415" s="35">
        <v>44647</v>
      </c>
      <c r="H415" s="21" t="s">
        <v>814</v>
      </c>
      <c r="I415" s="22" t="s">
        <v>340</v>
      </c>
      <c r="J415" s="35">
        <v>44647</v>
      </c>
      <c r="K415" s="35">
        <v>44647</v>
      </c>
      <c r="L415" s="10"/>
      <c r="M415" s="10">
        <v>3400</v>
      </c>
      <c r="N415" s="10">
        <f t="shared" si="58"/>
        <v>0</v>
      </c>
      <c r="O415" s="10"/>
      <c r="P415" s="10">
        <v>2900</v>
      </c>
      <c r="Q415" s="10">
        <f t="shared" si="59"/>
        <v>0</v>
      </c>
      <c r="R415" s="10"/>
      <c r="S415" s="10">
        <v>2800</v>
      </c>
      <c r="T415" s="10">
        <f t="shared" si="60"/>
        <v>0</v>
      </c>
      <c r="U415" s="10">
        <v>10</v>
      </c>
      <c r="V415" s="10">
        <v>150</v>
      </c>
      <c r="W415" s="10">
        <f t="shared" si="63"/>
        <v>1500</v>
      </c>
      <c r="X415" s="10">
        <v>10</v>
      </c>
      <c r="Y415" s="10">
        <v>150</v>
      </c>
      <c r="Z415" s="10">
        <f t="shared" si="64"/>
        <v>1500</v>
      </c>
      <c r="AA415" s="10">
        <v>20</v>
      </c>
      <c r="AB415" s="10">
        <v>150</v>
      </c>
      <c r="AC415" s="10">
        <f t="shared" si="65"/>
        <v>3000</v>
      </c>
      <c r="AD415" s="11"/>
      <c r="AE415" s="26">
        <v>7</v>
      </c>
      <c r="AF415" s="7">
        <f t="shared" si="57"/>
        <v>0</v>
      </c>
      <c r="AG415" s="152">
        <v>1</v>
      </c>
      <c r="AH415" s="139">
        <f t="shared" si="66"/>
        <v>40</v>
      </c>
      <c r="AI415" s="139">
        <f t="shared" si="62"/>
        <v>6000</v>
      </c>
      <c r="AJ415" s="109">
        <f t="shared" si="67"/>
        <v>6000</v>
      </c>
      <c r="AM415" t="b">
        <f>D415='15.02.2022 Смета'!D418</f>
        <v>1</v>
      </c>
      <c r="AN415" t="b">
        <f>F415='15.02.2022 Смета'!E418</f>
        <v>1</v>
      </c>
      <c r="AO415" t="b">
        <f>G415='15.02.2022 Смета'!F418</f>
        <v>1</v>
      </c>
      <c r="AP415" t="b">
        <f>H415='15.02.2022 Смета'!G418</f>
        <v>1</v>
      </c>
    </row>
    <row r="416" spans="1:42" ht="16.149999999999999" customHeight="1" x14ac:dyDescent="0.25">
      <c r="A416" s="108">
        <v>340</v>
      </c>
      <c r="B416" s="8" t="s">
        <v>229</v>
      </c>
      <c r="C416" s="21" t="s">
        <v>228</v>
      </c>
      <c r="D416" s="22" t="s">
        <v>662</v>
      </c>
      <c r="E416" s="21" t="s">
        <v>1054</v>
      </c>
      <c r="F416" s="35">
        <v>44692</v>
      </c>
      <c r="G416" s="35">
        <v>44693</v>
      </c>
      <c r="H416" s="21" t="s">
        <v>748</v>
      </c>
      <c r="I416" s="22" t="s">
        <v>431</v>
      </c>
      <c r="J416" s="35">
        <v>44692</v>
      </c>
      <c r="K416" s="35">
        <v>44693</v>
      </c>
      <c r="L416" s="10"/>
      <c r="M416" s="10">
        <v>3400</v>
      </c>
      <c r="N416" s="10">
        <f t="shared" si="58"/>
        <v>0</v>
      </c>
      <c r="O416" s="10"/>
      <c r="P416" s="10">
        <v>2900</v>
      </c>
      <c r="Q416" s="10">
        <f t="shared" si="59"/>
        <v>0</v>
      </c>
      <c r="R416" s="10"/>
      <c r="S416" s="10">
        <v>2800</v>
      </c>
      <c r="T416" s="10">
        <f t="shared" si="60"/>
        <v>0</v>
      </c>
      <c r="U416" s="10">
        <v>6</v>
      </c>
      <c r="V416" s="10">
        <v>150</v>
      </c>
      <c r="W416" s="10">
        <f t="shared" si="63"/>
        <v>900</v>
      </c>
      <c r="X416" s="10">
        <v>6</v>
      </c>
      <c r="Y416" s="10">
        <v>150</v>
      </c>
      <c r="Z416" s="10">
        <f t="shared" si="64"/>
        <v>900</v>
      </c>
      <c r="AA416" s="10">
        <v>6</v>
      </c>
      <c r="AB416" s="10">
        <v>150</v>
      </c>
      <c r="AC416" s="10">
        <f t="shared" si="65"/>
        <v>900</v>
      </c>
      <c r="AD416" s="11">
        <v>18</v>
      </c>
      <c r="AE416" s="26">
        <v>7</v>
      </c>
      <c r="AF416" s="7">
        <f t="shared" si="57"/>
        <v>126</v>
      </c>
      <c r="AG416" s="152">
        <v>1</v>
      </c>
      <c r="AH416" s="139">
        <f t="shared" si="66"/>
        <v>36</v>
      </c>
      <c r="AI416" s="139">
        <f t="shared" si="62"/>
        <v>2826</v>
      </c>
      <c r="AJ416" s="109">
        <f t="shared" si="67"/>
        <v>2826</v>
      </c>
      <c r="AM416" t="b">
        <f>D416='15.02.2022 Смета'!D419</f>
        <v>1</v>
      </c>
      <c r="AN416" t="b">
        <f>F416='15.02.2022 Смета'!E419</f>
        <v>1</v>
      </c>
      <c r="AO416" t="b">
        <f>G416='15.02.2022 Смета'!F419</f>
        <v>1</v>
      </c>
      <c r="AP416" t="b">
        <f>H416='15.02.2022 Смета'!G419</f>
        <v>1</v>
      </c>
    </row>
    <row r="417" spans="1:42" ht="16.149999999999999" customHeight="1" x14ac:dyDescent="0.25">
      <c r="A417" s="108">
        <v>341</v>
      </c>
      <c r="B417" s="8" t="s">
        <v>229</v>
      </c>
      <c r="C417" s="21" t="s">
        <v>228</v>
      </c>
      <c r="D417" s="22" t="s">
        <v>650</v>
      </c>
      <c r="E417" s="21" t="s">
        <v>340</v>
      </c>
      <c r="F417" s="35">
        <v>44692</v>
      </c>
      <c r="G417" s="35">
        <v>44693</v>
      </c>
      <c r="H417" s="21" t="s">
        <v>748</v>
      </c>
      <c r="I417" s="22" t="s">
        <v>300</v>
      </c>
      <c r="J417" s="35">
        <v>44692</v>
      </c>
      <c r="K417" s="35">
        <v>44693</v>
      </c>
      <c r="L417" s="10"/>
      <c r="M417" s="10">
        <v>3400</v>
      </c>
      <c r="N417" s="10">
        <f t="shared" si="58"/>
        <v>0</v>
      </c>
      <c r="O417" s="10"/>
      <c r="P417" s="10">
        <v>2900</v>
      </c>
      <c r="Q417" s="10">
        <f t="shared" si="59"/>
        <v>0</v>
      </c>
      <c r="R417" s="10"/>
      <c r="S417" s="10">
        <v>2800</v>
      </c>
      <c r="T417" s="10">
        <f t="shared" si="60"/>
        <v>0</v>
      </c>
      <c r="U417" s="10">
        <v>6</v>
      </c>
      <c r="V417" s="10">
        <v>150</v>
      </c>
      <c r="W417" s="10">
        <f t="shared" si="63"/>
        <v>900</v>
      </c>
      <c r="X417" s="10">
        <v>6</v>
      </c>
      <c r="Y417" s="10">
        <v>150</v>
      </c>
      <c r="Z417" s="10">
        <f t="shared" si="64"/>
        <v>900</v>
      </c>
      <c r="AA417" s="10">
        <v>6</v>
      </c>
      <c r="AB417" s="10">
        <v>150</v>
      </c>
      <c r="AC417" s="10">
        <f t="shared" si="65"/>
        <v>900</v>
      </c>
      <c r="AD417" s="11">
        <v>18</v>
      </c>
      <c r="AE417" s="26">
        <v>7</v>
      </c>
      <c r="AF417" s="7">
        <f t="shared" si="57"/>
        <v>126</v>
      </c>
      <c r="AG417" s="152">
        <v>1</v>
      </c>
      <c r="AH417" s="139">
        <f t="shared" si="66"/>
        <v>36</v>
      </c>
      <c r="AI417" s="139">
        <f t="shared" si="62"/>
        <v>2826</v>
      </c>
      <c r="AJ417" s="109">
        <f t="shared" si="67"/>
        <v>2826</v>
      </c>
      <c r="AM417" t="b">
        <f>D417='15.02.2022 Смета'!D420</f>
        <v>1</v>
      </c>
      <c r="AN417" t="b">
        <f>F417='15.02.2022 Смета'!E420</f>
        <v>1</v>
      </c>
      <c r="AO417" t="b">
        <f>G417='15.02.2022 Смета'!F420</f>
        <v>1</v>
      </c>
      <c r="AP417" t="b">
        <f>H417='15.02.2022 Смета'!G420</f>
        <v>1</v>
      </c>
    </row>
    <row r="418" spans="1:42" ht="16.149999999999999" customHeight="1" x14ac:dyDescent="0.25">
      <c r="A418" s="108">
        <v>342</v>
      </c>
      <c r="B418" s="8" t="s">
        <v>229</v>
      </c>
      <c r="C418" s="21" t="s">
        <v>228</v>
      </c>
      <c r="D418" s="22" t="s">
        <v>663</v>
      </c>
      <c r="E418" s="21" t="s">
        <v>1054</v>
      </c>
      <c r="F418" s="35">
        <v>44698</v>
      </c>
      <c r="G418" s="35">
        <v>44699</v>
      </c>
      <c r="H418" s="21" t="s">
        <v>331</v>
      </c>
      <c r="I418" s="22" t="s">
        <v>431</v>
      </c>
      <c r="J418" s="35">
        <v>44698</v>
      </c>
      <c r="K418" s="35">
        <v>44699</v>
      </c>
      <c r="L418" s="10"/>
      <c r="M418" s="10">
        <v>3400</v>
      </c>
      <c r="N418" s="10">
        <f t="shared" si="58"/>
        <v>0</v>
      </c>
      <c r="O418" s="10"/>
      <c r="P418" s="10">
        <v>2900</v>
      </c>
      <c r="Q418" s="10">
        <f t="shared" si="59"/>
        <v>0</v>
      </c>
      <c r="R418" s="10"/>
      <c r="S418" s="10">
        <v>2800</v>
      </c>
      <c r="T418" s="10">
        <f t="shared" si="60"/>
        <v>0</v>
      </c>
      <c r="U418" s="10">
        <v>6</v>
      </c>
      <c r="V418" s="10">
        <v>150</v>
      </c>
      <c r="W418" s="10">
        <f t="shared" si="63"/>
        <v>900</v>
      </c>
      <c r="X418" s="10">
        <v>6</v>
      </c>
      <c r="Y418" s="10">
        <v>150</v>
      </c>
      <c r="Z418" s="10">
        <f t="shared" si="64"/>
        <v>900</v>
      </c>
      <c r="AA418" s="10">
        <v>6</v>
      </c>
      <c r="AB418" s="10">
        <v>150</v>
      </c>
      <c r="AC418" s="10">
        <f t="shared" si="65"/>
        <v>900</v>
      </c>
      <c r="AD418" s="11">
        <v>18</v>
      </c>
      <c r="AE418" s="26">
        <v>7</v>
      </c>
      <c r="AF418" s="7">
        <f t="shared" si="57"/>
        <v>126</v>
      </c>
      <c r="AG418" s="152">
        <v>1</v>
      </c>
      <c r="AH418" s="139">
        <f t="shared" si="66"/>
        <v>36</v>
      </c>
      <c r="AI418" s="139">
        <f t="shared" si="62"/>
        <v>2826</v>
      </c>
      <c r="AJ418" s="109">
        <f t="shared" si="67"/>
        <v>2826</v>
      </c>
      <c r="AM418" t="b">
        <f>D418='15.02.2022 Смета'!D421</f>
        <v>1</v>
      </c>
      <c r="AN418" t="b">
        <f>F418='15.02.2022 Смета'!E421</f>
        <v>1</v>
      </c>
      <c r="AO418" t="b">
        <f>G418='15.02.2022 Смета'!F421</f>
        <v>1</v>
      </c>
      <c r="AP418" t="b">
        <f>H418='15.02.2022 Смета'!G421</f>
        <v>1</v>
      </c>
    </row>
    <row r="419" spans="1:42" ht="27" customHeight="1" x14ac:dyDescent="0.25">
      <c r="A419" s="108">
        <v>343</v>
      </c>
      <c r="B419" s="8" t="s">
        <v>229</v>
      </c>
      <c r="C419" s="21" t="s">
        <v>228</v>
      </c>
      <c r="D419" s="22" t="s">
        <v>233</v>
      </c>
      <c r="E419" s="21" t="s">
        <v>340</v>
      </c>
      <c r="F419" s="35">
        <v>44698</v>
      </c>
      <c r="G419" s="35">
        <v>44699</v>
      </c>
      <c r="H419" s="21" t="s">
        <v>331</v>
      </c>
      <c r="I419" s="22" t="s">
        <v>300</v>
      </c>
      <c r="J419" s="35">
        <v>44698</v>
      </c>
      <c r="K419" s="35">
        <v>44699</v>
      </c>
      <c r="L419" s="10"/>
      <c r="M419" s="10">
        <v>3400</v>
      </c>
      <c r="N419" s="10">
        <f t="shared" si="58"/>
        <v>0</v>
      </c>
      <c r="O419" s="10"/>
      <c r="P419" s="10">
        <v>2900</v>
      </c>
      <c r="Q419" s="10">
        <f t="shared" si="59"/>
        <v>0</v>
      </c>
      <c r="R419" s="10"/>
      <c r="S419" s="10">
        <v>2800</v>
      </c>
      <c r="T419" s="10">
        <f t="shared" si="60"/>
        <v>0</v>
      </c>
      <c r="U419" s="10">
        <v>6</v>
      </c>
      <c r="V419" s="10">
        <v>150</v>
      </c>
      <c r="W419" s="10">
        <f t="shared" si="63"/>
        <v>900</v>
      </c>
      <c r="X419" s="10">
        <v>6</v>
      </c>
      <c r="Y419" s="10">
        <v>150</v>
      </c>
      <c r="Z419" s="10">
        <f t="shared" si="64"/>
        <v>900</v>
      </c>
      <c r="AA419" s="10">
        <v>6</v>
      </c>
      <c r="AB419" s="10">
        <v>150</v>
      </c>
      <c r="AC419" s="10">
        <f t="shared" si="65"/>
        <v>900</v>
      </c>
      <c r="AD419" s="11">
        <v>18</v>
      </c>
      <c r="AE419" s="26">
        <v>7</v>
      </c>
      <c r="AF419" s="7">
        <f t="shared" si="57"/>
        <v>126</v>
      </c>
      <c r="AG419" s="152">
        <v>1</v>
      </c>
      <c r="AH419" s="139">
        <f t="shared" si="66"/>
        <v>36</v>
      </c>
      <c r="AI419" s="139">
        <f t="shared" si="62"/>
        <v>2826</v>
      </c>
      <c r="AJ419" s="109">
        <f t="shared" si="67"/>
        <v>2826</v>
      </c>
      <c r="AM419" t="b">
        <f>D419='15.02.2022 Смета'!D422</f>
        <v>1</v>
      </c>
      <c r="AN419" t="b">
        <f>F419='15.02.2022 Смета'!E422</f>
        <v>1</v>
      </c>
      <c r="AO419" t="b">
        <f>G419='15.02.2022 Смета'!F422</f>
        <v>1</v>
      </c>
      <c r="AP419" t="b">
        <f>H419='15.02.2022 Смета'!G422</f>
        <v>1</v>
      </c>
    </row>
    <row r="420" spans="1:42" ht="16.899999999999999" customHeight="1" x14ac:dyDescent="0.25">
      <c r="A420" s="106"/>
      <c r="B420" s="96"/>
      <c r="C420" s="97"/>
      <c r="D420" s="179" t="s">
        <v>901</v>
      </c>
      <c r="E420" s="99"/>
      <c r="F420" s="99"/>
      <c r="G420" s="99"/>
      <c r="H420" s="99"/>
      <c r="I420" s="99"/>
      <c r="J420" s="99"/>
      <c r="K420" s="99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2"/>
      <c r="AE420" s="79"/>
      <c r="AF420" s="79"/>
      <c r="AG420" s="153"/>
      <c r="AH420" s="151"/>
      <c r="AI420" s="151"/>
      <c r="AJ420" s="164"/>
      <c r="AM420" t="b">
        <f>D420='15.02.2022 Смета'!D423</f>
        <v>1</v>
      </c>
      <c r="AN420" t="b">
        <f>F420='15.02.2022 Смета'!E423</f>
        <v>1</v>
      </c>
      <c r="AO420" t="b">
        <f>G420='15.02.2022 Смета'!F423</f>
        <v>1</v>
      </c>
      <c r="AP420" t="b">
        <f>H420='15.02.2022 Смета'!G423</f>
        <v>1</v>
      </c>
    </row>
    <row r="421" spans="1:42" ht="40.15" customHeight="1" x14ac:dyDescent="0.25">
      <c r="A421" s="108">
        <v>344</v>
      </c>
      <c r="B421" s="8" t="s">
        <v>195</v>
      </c>
      <c r="C421" s="21" t="s">
        <v>159</v>
      </c>
      <c r="D421" s="22" t="s">
        <v>174</v>
      </c>
      <c r="E421" s="21" t="s">
        <v>499</v>
      </c>
      <c r="F421" s="35">
        <v>44606</v>
      </c>
      <c r="G421" s="35">
        <v>44610</v>
      </c>
      <c r="H421" s="21" t="s">
        <v>816</v>
      </c>
      <c r="I421" s="22" t="s">
        <v>499</v>
      </c>
      <c r="J421" s="35">
        <v>44606</v>
      </c>
      <c r="K421" s="35">
        <v>44610</v>
      </c>
      <c r="L421" s="10"/>
      <c r="M421" s="10">
        <v>3400</v>
      </c>
      <c r="N421" s="10">
        <f t="shared" si="58"/>
        <v>0</v>
      </c>
      <c r="O421" s="10"/>
      <c r="P421" s="10">
        <v>2900</v>
      </c>
      <c r="Q421" s="10">
        <f t="shared" si="59"/>
        <v>0</v>
      </c>
      <c r="R421" s="10"/>
      <c r="S421" s="10">
        <v>2800</v>
      </c>
      <c r="T421" s="10">
        <f t="shared" si="60"/>
        <v>0</v>
      </c>
      <c r="U421" s="10">
        <v>8</v>
      </c>
      <c r="V421" s="10">
        <v>150</v>
      </c>
      <c r="W421" s="10">
        <f t="shared" si="63"/>
        <v>1200</v>
      </c>
      <c r="X421" s="10">
        <v>8</v>
      </c>
      <c r="Y421" s="10">
        <v>150</v>
      </c>
      <c r="Z421" s="10">
        <f t="shared" si="64"/>
        <v>1200</v>
      </c>
      <c r="AA421" s="10">
        <v>8</v>
      </c>
      <c r="AB421" s="10">
        <v>150</v>
      </c>
      <c r="AC421" s="10">
        <f t="shared" si="65"/>
        <v>1200</v>
      </c>
      <c r="AD421" s="11"/>
      <c r="AE421" s="26">
        <v>7</v>
      </c>
      <c r="AF421" s="7">
        <f t="shared" si="57"/>
        <v>0</v>
      </c>
      <c r="AG421" s="152">
        <v>1</v>
      </c>
      <c r="AH421" s="139">
        <f t="shared" si="66"/>
        <v>24</v>
      </c>
      <c r="AI421" s="139">
        <f t="shared" si="62"/>
        <v>3600</v>
      </c>
      <c r="AJ421" s="109">
        <f t="shared" si="67"/>
        <v>3600</v>
      </c>
      <c r="AM421" t="b">
        <f>D421='15.02.2022 Смета'!D424</f>
        <v>1</v>
      </c>
      <c r="AN421" t="b">
        <f>F421='15.02.2022 Смета'!E424</f>
        <v>1</v>
      </c>
      <c r="AO421" t="b">
        <f>G421='15.02.2022 Смета'!F424</f>
        <v>1</v>
      </c>
      <c r="AP421" t="b">
        <f>H421='15.02.2022 Смета'!G424</f>
        <v>1</v>
      </c>
    </row>
    <row r="422" spans="1:42" x14ac:dyDescent="0.25">
      <c r="A422" s="106"/>
      <c r="B422" s="96"/>
      <c r="C422" s="97"/>
      <c r="D422" s="179" t="s">
        <v>930</v>
      </c>
      <c r="E422" s="99"/>
      <c r="F422" s="99"/>
      <c r="G422" s="99"/>
      <c r="H422" s="99"/>
      <c r="I422" s="99"/>
      <c r="J422" s="99"/>
      <c r="K422" s="99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2"/>
      <c r="AE422" s="79"/>
      <c r="AF422" s="79"/>
      <c r="AG422" s="153"/>
      <c r="AH422" s="151"/>
      <c r="AI422" s="151"/>
      <c r="AJ422" s="164"/>
      <c r="AM422" t="b">
        <f>D422='15.02.2022 Смета'!D425</f>
        <v>0</v>
      </c>
      <c r="AN422" t="b">
        <f>F422='15.02.2022 Смета'!E425</f>
        <v>1</v>
      </c>
      <c r="AO422" t="b">
        <f>G422='15.02.2022 Смета'!F425</f>
        <v>1</v>
      </c>
      <c r="AP422" t="b">
        <f>H422='15.02.2022 Смета'!G425</f>
        <v>1</v>
      </c>
    </row>
    <row r="423" spans="1:42" ht="40.15" customHeight="1" x14ac:dyDescent="0.25">
      <c r="A423" s="108">
        <v>345</v>
      </c>
      <c r="B423" s="8" t="s">
        <v>193</v>
      </c>
      <c r="C423" s="21" t="s">
        <v>158</v>
      </c>
      <c r="D423" s="22" t="s">
        <v>664</v>
      </c>
      <c r="E423" s="21" t="s">
        <v>516</v>
      </c>
      <c r="F423" s="35">
        <v>44636</v>
      </c>
      <c r="G423" s="35">
        <v>44638</v>
      </c>
      <c r="H423" s="21" t="s">
        <v>301</v>
      </c>
      <c r="I423" s="22" t="s">
        <v>516</v>
      </c>
      <c r="J423" s="35">
        <v>44636</v>
      </c>
      <c r="K423" s="35">
        <v>44638</v>
      </c>
      <c r="L423" s="10"/>
      <c r="M423" s="10">
        <v>3400</v>
      </c>
      <c r="N423" s="10">
        <f t="shared" si="58"/>
        <v>0</v>
      </c>
      <c r="O423" s="10"/>
      <c r="P423" s="10">
        <v>2900</v>
      </c>
      <c r="Q423" s="10">
        <f t="shared" si="59"/>
        <v>0</v>
      </c>
      <c r="R423" s="10"/>
      <c r="S423" s="10">
        <v>2800</v>
      </c>
      <c r="T423" s="10">
        <f t="shared" si="60"/>
        <v>0</v>
      </c>
      <c r="U423" s="10">
        <v>8</v>
      </c>
      <c r="V423" s="10">
        <v>150</v>
      </c>
      <c r="W423" s="10">
        <f t="shared" si="63"/>
        <v>1200</v>
      </c>
      <c r="X423" s="10">
        <v>8</v>
      </c>
      <c r="Y423" s="10">
        <v>150</v>
      </c>
      <c r="Z423" s="10">
        <f t="shared" si="64"/>
        <v>1200</v>
      </c>
      <c r="AA423" s="10">
        <v>8</v>
      </c>
      <c r="AB423" s="10">
        <v>150</v>
      </c>
      <c r="AC423" s="10">
        <f t="shared" si="65"/>
        <v>1200</v>
      </c>
      <c r="AD423" s="11"/>
      <c r="AE423" s="3">
        <v>7</v>
      </c>
      <c r="AF423" s="3">
        <f t="shared" si="57"/>
        <v>0</v>
      </c>
      <c r="AG423" s="152">
        <v>1</v>
      </c>
      <c r="AH423" s="139">
        <f t="shared" si="66"/>
        <v>24</v>
      </c>
      <c r="AI423" s="139">
        <f t="shared" si="62"/>
        <v>3600</v>
      </c>
      <c r="AJ423" s="109">
        <f t="shared" si="67"/>
        <v>3600</v>
      </c>
      <c r="AM423" t="b">
        <f>D423='15.02.2022 Смета'!D426</f>
        <v>1</v>
      </c>
      <c r="AN423" t="b">
        <f>F423='15.02.2022 Смета'!E426</f>
        <v>1</v>
      </c>
      <c r="AO423" t="b">
        <f>G423='15.02.2022 Смета'!F426</f>
        <v>1</v>
      </c>
      <c r="AP423" t="b">
        <f>H423='15.02.2022 Смета'!G426</f>
        <v>1</v>
      </c>
    </row>
    <row r="424" spans="1:42" ht="40.15" customHeight="1" x14ac:dyDescent="0.25">
      <c r="A424" s="108">
        <v>346</v>
      </c>
      <c r="B424" s="8" t="s">
        <v>193</v>
      </c>
      <c r="C424" s="21" t="s">
        <v>158</v>
      </c>
      <c r="D424" s="22" t="s">
        <v>665</v>
      </c>
      <c r="E424" s="21" t="s">
        <v>1055</v>
      </c>
      <c r="F424" s="35">
        <v>44818</v>
      </c>
      <c r="G424" s="35">
        <v>44820</v>
      </c>
      <c r="H424" s="21" t="s">
        <v>318</v>
      </c>
      <c r="I424" s="22" t="s">
        <v>750</v>
      </c>
      <c r="J424" s="35">
        <v>44818</v>
      </c>
      <c r="K424" s="35">
        <v>44820</v>
      </c>
      <c r="L424" s="10"/>
      <c r="M424" s="10">
        <v>3400</v>
      </c>
      <c r="N424" s="10">
        <f t="shared" si="58"/>
        <v>0</v>
      </c>
      <c r="O424" s="10"/>
      <c r="P424" s="10">
        <v>2900</v>
      </c>
      <c r="Q424" s="10">
        <f t="shared" si="59"/>
        <v>0</v>
      </c>
      <c r="R424" s="10"/>
      <c r="S424" s="10">
        <v>2800</v>
      </c>
      <c r="T424" s="10">
        <f t="shared" si="60"/>
        <v>0</v>
      </c>
      <c r="U424" s="10">
        <v>8</v>
      </c>
      <c r="V424" s="10">
        <v>150</v>
      </c>
      <c r="W424" s="10">
        <f t="shared" si="63"/>
        <v>1200</v>
      </c>
      <c r="X424" s="10">
        <v>8</v>
      </c>
      <c r="Y424" s="10">
        <v>150</v>
      </c>
      <c r="Z424" s="10">
        <f t="shared" si="64"/>
        <v>1200</v>
      </c>
      <c r="AA424" s="10">
        <v>8</v>
      </c>
      <c r="AB424" s="10">
        <v>150</v>
      </c>
      <c r="AC424" s="10">
        <f t="shared" si="65"/>
        <v>1200</v>
      </c>
      <c r="AD424" s="11">
        <v>56</v>
      </c>
      <c r="AE424" s="3">
        <v>7</v>
      </c>
      <c r="AF424" s="3">
        <f t="shared" si="57"/>
        <v>392</v>
      </c>
      <c r="AG424" s="152">
        <v>1</v>
      </c>
      <c r="AH424" s="139">
        <f t="shared" si="66"/>
        <v>80</v>
      </c>
      <c r="AI424" s="139">
        <f t="shared" si="62"/>
        <v>3992</v>
      </c>
      <c r="AJ424" s="109">
        <f t="shared" si="67"/>
        <v>3992</v>
      </c>
      <c r="AM424" t="b">
        <f>D424='15.02.2022 Смета'!D427</f>
        <v>1</v>
      </c>
      <c r="AN424" t="b">
        <f>F424='15.02.2022 Смета'!E427</f>
        <v>1</v>
      </c>
      <c r="AO424" t="b">
        <f>G424='15.02.2022 Смета'!F427</f>
        <v>1</v>
      </c>
      <c r="AP424" t="b">
        <f>H424='15.02.2022 Смета'!G427</f>
        <v>1</v>
      </c>
    </row>
    <row r="425" spans="1:42" x14ac:dyDescent="0.25">
      <c r="A425" s="106"/>
      <c r="B425" s="96"/>
      <c r="C425" s="97"/>
      <c r="D425" s="179" t="s">
        <v>903</v>
      </c>
      <c r="E425" s="99"/>
      <c r="F425" s="99"/>
      <c r="G425" s="99"/>
      <c r="H425" s="99"/>
      <c r="I425" s="99"/>
      <c r="J425" s="99"/>
      <c r="K425" s="99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2"/>
      <c r="AE425" s="79"/>
      <c r="AF425" s="79"/>
      <c r="AG425" s="153"/>
      <c r="AH425" s="151"/>
      <c r="AI425" s="151"/>
      <c r="AJ425" s="164"/>
      <c r="AM425" t="b">
        <f>D425='15.02.2022 Смета'!D428</f>
        <v>1</v>
      </c>
      <c r="AN425" t="b">
        <f>F425='15.02.2022 Смета'!E428</f>
        <v>1</v>
      </c>
      <c r="AO425" t="b">
        <f>G425='15.02.2022 Смета'!F428</f>
        <v>1</v>
      </c>
      <c r="AP425" t="b">
        <f>H425='15.02.2022 Смета'!G428</f>
        <v>1</v>
      </c>
    </row>
    <row r="426" spans="1:42" ht="60" customHeight="1" x14ac:dyDescent="0.25">
      <c r="A426" s="108">
        <v>347</v>
      </c>
      <c r="B426" s="8" t="s">
        <v>193</v>
      </c>
      <c r="C426" s="21" t="s">
        <v>142</v>
      </c>
      <c r="D426" s="22" t="s">
        <v>666</v>
      </c>
      <c r="E426" s="21" t="s">
        <v>482</v>
      </c>
      <c r="F426" s="35">
        <v>44617</v>
      </c>
      <c r="G426" s="35">
        <v>44619</v>
      </c>
      <c r="H426" s="21" t="s">
        <v>775</v>
      </c>
      <c r="I426" s="22" t="s">
        <v>482</v>
      </c>
      <c r="J426" s="35">
        <v>44617</v>
      </c>
      <c r="K426" s="35">
        <v>44619</v>
      </c>
      <c r="L426" s="10"/>
      <c r="M426" s="10">
        <v>3400</v>
      </c>
      <c r="N426" s="10">
        <f t="shared" si="58"/>
        <v>0</v>
      </c>
      <c r="O426" s="10"/>
      <c r="P426" s="10">
        <v>2900</v>
      </c>
      <c r="Q426" s="10">
        <f t="shared" si="59"/>
        <v>0</v>
      </c>
      <c r="R426" s="10"/>
      <c r="S426" s="10">
        <v>2800</v>
      </c>
      <c r="T426" s="10">
        <f t="shared" si="60"/>
        <v>0</v>
      </c>
      <c r="U426" s="10">
        <v>25</v>
      </c>
      <c r="V426" s="10">
        <v>150</v>
      </c>
      <c r="W426" s="10">
        <f t="shared" si="63"/>
        <v>3750</v>
      </c>
      <c r="X426" s="10">
        <v>25</v>
      </c>
      <c r="Y426" s="10">
        <v>150</v>
      </c>
      <c r="Z426" s="10">
        <f t="shared" si="64"/>
        <v>3750</v>
      </c>
      <c r="AA426" s="10">
        <v>25</v>
      </c>
      <c r="AB426" s="10">
        <v>150</v>
      </c>
      <c r="AC426" s="10">
        <f t="shared" si="65"/>
        <v>3750</v>
      </c>
      <c r="AD426" s="12"/>
      <c r="AE426" s="3">
        <v>7</v>
      </c>
      <c r="AF426" s="3">
        <f t="shared" si="57"/>
        <v>0</v>
      </c>
      <c r="AG426" s="152">
        <v>1</v>
      </c>
      <c r="AH426" s="139">
        <f t="shared" si="66"/>
        <v>75</v>
      </c>
      <c r="AI426" s="139">
        <f t="shared" si="62"/>
        <v>11250</v>
      </c>
      <c r="AJ426" s="109">
        <f t="shared" si="67"/>
        <v>11250</v>
      </c>
      <c r="AM426" t="b">
        <f>D426='15.02.2022 Смета'!D429</f>
        <v>1</v>
      </c>
      <c r="AN426" t="b">
        <f>F426='15.02.2022 Смета'!E429</f>
        <v>1</v>
      </c>
      <c r="AO426" t="b">
        <f>G426='15.02.2022 Смета'!F429</f>
        <v>1</v>
      </c>
      <c r="AP426" t="b">
        <f>H426='15.02.2022 Смета'!G429</f>
        <v>0</v>
      </c>
    </row>
    <row r="427" spans="1:42" ht="60" customHeight="1" x14ac:dyDescent="0.25">
      <c r="A427" s="108">
        <v>348</v>
      </c>
      <c r="B427" s="8" t="s">
        <v>193</v>
      </c>
      <c r="C427" s="21" t="s">
        <v>142</v>
      </c>
      <c r="D427" s="22" t="s">
        <v>667</v>
      </c>
      <c r="E427" s="21" t="s">
        <v>1062</v>
      </c>
      <c r="F427" s="35">
        <v>44666</v>
      </c>
      <c r="G427" s="35">
        <v>44668</v>
      </c>
      <c r="H427" s="21" t="s">
        <v>775</v>
      </c>
      <c r="I427" s="22" t="s">
        <v>751</v>
      </c>
      <c r="J427" s="35">
        <v>44666</v>
      </c>
      <c r="K427" s="35">
        <v>44668</v>
      </c>
      <c r="L427" s="10"/>
      <c r="M427" s="10">
        <v>3400</v>
      </c>
      <c r="N427" s="10">
        <f t="shared" si="58"/>
        <v>0</v>
      </c>
      <c r="O427" s="10"/>
      <c r="P427" s="10">
        <v>2900</v>
      </c>
      <c r="Q427" s="10">
        <f t="shared" si="59"/>
        <v>0</v>
      </c>
      <c r="R427" s="10"/>
      <c r="S427" s="10">
        <v>2800</v>
      </c>
      <c r="T427" s="10">
        <f t="shared" si="60"/>
        <v>0</v>
      </c>
      <c r="U427" s="10">
        <v>25</v>
      </c>
      <c r="V427" s="10">
        <v>150</v>
      </c>
      <c r="W427" s="10">
        <f t="shared" si="63"/>
        <v>3750</v>
      </c>
      <c r="X427" s="10">
        <v>25</v>
      </c>
      <c r="Y427" s="10">
        <v>150</v>
      </c>
      <c r="Z427" s="10">
        <f t="shared" si="64"/>
        <v>3750</v>
      </c>
      <c r="AA427" s="10">
        <v>25</v>
      </c>
      <c r="AB427" s="10">
        <v>150</v>
      </c>
      <c r="AC427" s="10">
        <f t="shared" si="65"/>
        <v>3750</v>
      </c>
      <c r="AD427" s="11">
        <v>75</v>
      </c>
      <c r="AE427" s="3">
        <v>7</v>
      </c>
      <c r="AF427" s="3">
        <f t="shared" si="57"/>
        <v>525</v>
      </c>
      <c r="AG427" s="152">
        <v>1</v>
      </c>
      <c r="AH427" s="139">
        <f t="shared" si="66"/>
        <v>150</v>
      </c>
      <c r="AI427" s="139">
        <f t="shared" si="62"/>
        <v>11775</v>
      </c>
      <c r="AJ427" s="109">
        <f t="shared" si="67"/>
        <v>11775</v>
      </c>
      <c r="AM427" t="b">
        <f>D427='15.02.2022 Смета'!D430</f>
        <v>1</v>
      </c>
      <c r="AN427" t="b">
        <f>F427='15.02.2022 Смета'!E430</f>
        <v>1</v>
      </c>
      <c r="AO427" t="b">
        <f>G427='15.02.2022 Смета'!F430</f>
        <v>1</v>
      </c>
      <c r="AP427" t="b">
        <f>H427='15.02.2022 Смета'!G430</f>
        <v>0</v>
      </c>
    </row>
    <row r="428" spans="1:42" ht="13.9" customHeight="1" x14ac:dyDescent="0.25">
      <c r="A428" s="106"/>
      <c r="B428" s="96"/>
      <c r="C428" s="97"/>
      <c r="D428" s="179" t="s">
        <v>904</v>
      </c>
      <c r="E428" s="99"/>
      <c r="F428" s="99"/>
      <c r="G428" s="99"/>
      <c r="H428" s="99"/>
      <c r="I428" s="99"/>
      <c r="J428" s="99"/>
      <c r="K428" s="99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2"/>
      <c r="AE428" s="79"/>
      <c r="AF428" s="79"/>
      <c r="AG428" s="153"/>
      <c r="AH428" s="151"/>
      <c r="AI428" s="151"/>
      <c r="AJ428" s="164"/>
      <c r="AM428" t="b">
        <f>D428='15.02.2022 Смета'!D431</f>
        <v>1</v>
      </c>
      <c r="AN428" t="b">
        <f>F428='15.02.2022 Смета'!E431</f>
        <v>1</v>
      </c>
      <c r="AO428" t="b">
        <f>G428='15.02.2022 Смета'!F431</f>
        <v>1</v>
      </c>
      <c r="AP428" t="b">
        <f>H428='15.02.2022 Смета'!G431</f>
        <v>1</v>
      </c>
    </row>
    <row r="429" spans="1:42" ht="40.15" customHeight="1" x14ac:dyDescent="0.25">
      <c r="A429" s="108">
        <v>349</v>
      </c>
      <c r="B429" s="8" t="s">
        <v>193</v>
      </c>
      <c r="C429" s="21" t="s">
        <v>143</v>
      </c>
      <c r="D429" s="22" t="s">
        <v>668</v>
      </c>
      <c r="E429" s="21" t="s">
        <v>1056</v>
      </c>
      <c r="F429" s="35">
        <v>44671</v>
      </c>
      <c r="G429" s="35">
        <v>44674</v>
      </c>
      <c r="H429" s="21" t="s">
        <v>1057</v>
      </c>
      <c r="I429" s="22" t="s">
        <v>752</v>
      </c>
      <c r="J429" s="35">
        <v>44671</v>
      </c>
      <c r="K429" s="35">
        <v>44674</v>
      </c>
      <c r="L429" s="10"/>
      <c r="M429" s="10">
        <v>3400</v>
      </c>
      <c r="N429" s="10">
        <f t="shared" si="58"/>
        <v>0</v>
      </c>
      <c r="O429" s="10"/>
      <c r="P429" s="10">
        <v>2900</v>
      </c>
      <c r="Q429" s="10">
        <f t="shared" si="59"/>
        <v>0</v>
      </c>
      <c r="R429" s="10"/>
      <c r="S429" s="10">
        <v>2800</v>
      </c>
      <c r="T429" s="10">
        <f t="shared" si="60"/>
        <v>0</v>
      </c>
      <c r="U429" s="10">
        <v>6</v>
      </c>
      <c r="V429" s="10">
        <v>150</v>
      </c>
      <c r="W429" s="10">
        <f t="shared" si="63"/>
        <v>900</v>
      </c>
      <c r="X429" s="10">
        <v>6</v>
      </c>
      <c r="Y429" s="10">
        <v>150</v>
      </c>
      <c r="Z429" s="10">
        <f t="shared" si="64"/>
        <v>900</v>
      </c>
      <c r="AA429" s="10">
        <v>6</v>
      </c>
      <c r="AB429" s="10">
        <v>150</v>
      </c>
      <c r="AC429" s="10">
        <f t="shared" si="65"/>
        <v>900</v>
      </c>
      <c r="AD429" s="11">
        <v>18</v>
      </c>
      <c r="AE429" s="3">
        <v>7</v>
      </c>
      <c r="AF429" s="3">
        <f t="shared" si="57"/>
        <v>126</v>
      </c>
      <c r="AG429" s="152">
        <v>1</v>
      </c>
      <c r="AH429" s="145">
        <f t="shared" si="66"/>
        <v>36</v>
      </c>
      <c r="AI429" s="139">
        <f t="shared" si="62"/>
        <v>2826</v>
      </c>
      <c r="AJ429" s="118">
        <f t="shared" si="67"/>
        <v>2826</v>
      </c>
      <c r="AM429" t="b">
        <f>D429='15.02.2022 Смета'!D432</f>
        <v>1</v>
      </c>
      <c r="AN429" t="b">
        <f>F429='15.02.2022 Смета'!E432</f>
        <v>1</v>
      </c>
      <c r="AO429" t="b">
        <f>G429='15.02.2022 Смета'!F432</f>
        <v>1</v>
      </c>
      <c r="AP429" t="b">
        <f>H429='15.02.2022 Смета'!G432</f>
        <v>0</v>
      </c>
    </row>
    <row r="430" spans="1:42" ht="40.15" customHeight="1" x14ac:dyDescent="0.25">
      <c r="A430" s="108">
        <v>350</v>
      </c>
      <c r="B430" s="8" t="s">
        <v>193</v>
      </c>
      <c r="C430" s="21" t="s">
        <v>143</v>
      </c>
      <c r="D430" s="22" t="s">
        <v>1097</v>
      </c>
      <c r="E430" s="21" t="s">
        <v>1058</v>
      </c>
      <c r="F430" s="35">
        <v>44682</v>
      </c>
      <c r="G430" s="35">
        <v>44686</v>
      </c>
      <c r="H430" s="21" t="s">
        <v>1057</v>
      </c>
      <c r="I430" s="22" t="s">
        <v>753</v>
      </c>
      <c r="J430" s="35">
        <v>44682</v>
      </c>
      <c r="K430" s="35">
        <v>44686</v>
      </c>
      <c r="L430" s="10"/>
      <c r="M430" s="10">
        <v>3400</v>
      </c>
      <c r="N430" s="10">
        <f t="shared" si="58"/>
        <v>0</v>
      </c>
      <c r="O430" s="10"/>
      <c r="P430" s="10">
        <v>2900</v>
      </c>
      <c r="Q430" s="10">
        <f t="shared" si="59"/>
        <v>0</v>
      </c>
      <c r="R430" s="10"/>
      <c r="S430" s="10">
        <v>2800</v>
      </c>
      <c r="T430" s="10">
        <f t="shared" si="60"/>
        <v>0</v>
      </c>
      <c r="U430" s="10">
        <v>6</v>
      </c>
      <c r="V430" s="10">
        <v>150</v>
      </c>
      <c r="W430" s="10">
        <f t="shared" si="63"/>
        <v>900</v>
      </c>
      <c r="X430" s="10">
        <v>6</v>
      </c>
      <c r="Y430" s="10">
        <v>150</v>
      </c>
      <c r="Z430" s="10">
        <f t="shared" si="64"/>
        <v>900</v>
      </c>
      <c r="AA430" s="10">
        <v>6</v>
      </c>
      <c r="AB430" s="10">
        <v>150</v>
      </c>
      <c r="AC430" s="10">
        <f t="shared" si="65"/>
        <v>900</v>
      </c>
      <c r="AD430" s="11">
        <v>18</v>
      </c>
      <c r="AE430" s="3">
        <v>7</v>
      </c>
      <c r="AF430" s="3">
        <f t="shared" si="57"/>
        <v>126</v>
      </c>
      <c r="AG430" s="152">
        <v>1</v>
      </c>
      <c r="AH430" s="145">
        <f t="shared" si="66"/>
        <v>36</v>
      </c>
      <c r="AI430" s="139">
        <f t="shared" si="62"/>
        <v>2826</v>
      </c>
      <c r="AJ430" s="118">
        <f t="shared" si="67"/>
        <v>2826</v>
      </c>
      <c r="AM430" t="b">
        <f>D430='15.02.2022 Смета'!D433</f>
        <v>0</v>
      </c>
      <c r="AN430" t="b">
        <f>F430='15.02.2022 Смета'!E433</f>
        <v>1</v>
      </c>
      <c r="AO430" t="b">
        <f>G430='15.02.2022 Смета'!F433</f>
        <v>1</v>
      </c>
      <c r="AP430" t="b">
        <f>H430='15.02.2022 Смета'!G433</f>
        <v>0</v>
      </c>
    </row>
    <row r="431" spans="1:42" ht="14.65" customHeight="1" x14ac:dyDescent="0.25">
      <c r="A431" s="106"/>
      <c r="B431" s="96"/>
      <c r="C431" s="97"/>
      <c r="D431" s="179" t="s">
        <v>931</v>
      </c>
      <c r="E431" s="99"/>
      <c r="F431" s="99"/>
      <c r="G431" s="99"/>
      <c r="H431" s="99"/>
      <c r="I431" s="99"/>
      <c r="J431" s="99"/>
      <c r="K431" s="99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2"/>
      <c r="AE431" s="79"/>
      <c r="AF431" s="79"/>
      <c r="AG431" s="153"/>
      <c r="AH431" s="151"/>
      <c r="AI431" s="151"/>
      <c r="AJ431" s="164"/>
      <c r="AM431" t="b">
        <f>D431='15.02.2022 Смета'!D434</f>
        <v>0</v>
      </c>
      <c r="AN431" t="b">
        <f>F431='15.02.2022 Смета'!E434</f>
        <v>1</v>
      </c>
      <c r="AO431" t="b">
        <f>G431='15.02.2022 Смета'!F434</f>
        <v>1</v>
      </c>
      <c r="AP431" t="b">
        <f>H431='15.02.2022 Смета'!G434</f>
        <v>1</v>
      </c>
    </row>
    <row r="432" spans="1:42" ht="27" customHeight="1" x14ac:dyDescent="0.25">
      <c r="A432" s="108">
        <v>351</v>
      </c>
      <c r="B432" s="8" t="s">
        <v>203</v>
      </c>
      <c r="C432" s="21" t="s">
        <v>215</v>
      </c>
      <c r="D432" s="22" t="s">
        <v>670</v>
      </c>
      <c r="E432" s="21" t="s">
        <v>497</v>
      </c>
      <c r="F432" s="35">
        <v>44637</v>
      </c>
      <c r="G432" s="35">
        <v>44639</v>
      </c>
      <c r="H432" s="21" t="s">
        <v>801</v>
      </c>
      <c r="I432" s="22" t="s">
        <v>497</v>
      </c>
      <c r="J432" s="35">
        <v>44637</v>
      </c>
      <c r="K432" s="35">
        <v>44639</v>
      </c>
      <c r="L432" s="10"/>
      <c r="M432" s="10">
        <v>3400</v>
      </c>
      <c r="N432" s="10">
        <f t="shared" si="58"/>
        <v>0</v>
      </c>
      <c r="O432" s="10"/>
      <c r="P432" s="10">
        <v>2900</v>
      </c>
      <c r="Q432" s="10">
        <f t="shared" si="59"/>
        <v>0</v>
      </c>
      <c r="R432" s="10"/>
      <c r="S432" s="10">
        <v>2800</v>
      </c>
      <c r="T432" s="10">
        <f t="shared" si="60"/>
        <v>0</v>
      </c>
      <c r="U432" s="13">
        <v>4</v>
      </c>
      <c r="V432" s="10">
        <v>150</v>
      </c>
      <c r="W432" s="10">
        <f t="shared" si="63"/>
        <v>600</v>
      </c>
      <c r="X432" s="13">
        <v>4</v>
      </c>
      <c r="Y432" s="10">
        <v>150</v>
      </c>
      <c r="Z432" s="10">
        <f t="shared" si="64"/>
        <v>600</v>
      </c>
      <c r="AA432" s="10">
        <v>4</v>
      </c>
      <c r="AB432" s="10">
        <v>150</v>
      </c>
      <c r="AC432" s="10">
        <f t="shared" si="65"/>
        <v>600</v>
      </c>
      <c r="AD432" s="11"/>
      <c r="AE432" s="3">
        <v>7</v>
      </c>
      <c r="AF432" s="3">
        <f t="shared" si="57"/>
        <v>0</v>
      </c>
      <c r="AG432" s="152">
        <v>1</v>
      </c>
      <c r="AH432" s="139">
        <f t="shared" si="66"/>
        <v>12</v>
      </c>
      <c r="AI432" s="139">
        <f t="shared" si="62"/>
        <v>1800</v>
      </c>
      <c r="AJ432" s="109">
        <f t="shared" si="67"/>
        <v>1800</v>
      </c>
      <c r="AM432" t="b">
        <f>D432='15.02.2022 Смета'!D435</f>
        <v>1</v>
      </c>
      <c r="AN432" t="b">
        <f>F432='15.02.2022 Смета'!E435</f>
        <v>1</v>
      </c>
      <c r="AO432" t="b">
        <f>G432='15.02.2022 Смета'!F435</f>
        <v>1</v>
      </c>
      <c r="AP432" t="b">
        <f>H432='15.02.2022 Смета'!G435</f>
        <v>1</v>
      </c>
    </row>
    <row r="433" spans="1:42" ht="40.15" customHeight="1" x14ac:dyDescent="0.25">
      <c r="A433" s="108">
        <v>352</v>
      </c>
      <c r="B433" s="8" t="s">
        <v>203</v>
      </c>
      <c r="C433" s="21" t="s">
        <v>215</v>
      </c>
      <c r="D433" s="22" t="s">
        <v>92</v>
      </c>
      <c r="E433" s="21" t="s">
        <v>1059</v>
      </c>
      <c r="F433" s="35">
        <v>44677</v>
      </c>
      <c r="G433" s="35">
        <v>44679</v>
      </c>
      <c r="H433" s="21" t="s">
        <v>775</v>
      </c>
      <c r="I433" s="22" t="s">
        <v>754</v>
      </c>
      <c r="J433" s="35">
        <v>44677</v>
      </c>
      <c r="K433" s="35">
        <v>44679</v>
      </c>
      <c r="L433" s="10"/>
      <c r="M433" s="10">
        <v>3400</v>
      </c>
      <c r="N433" s="10">
        <f t="shared" si="58"/>
        <v>0</v>
      </c>
      <c r="O433" s="10"/>
      <c r="P433" s="10">
        <v>2900</v>
      </c>
      <c r="Q433" s="10">
        <f t="shared" si="59"/>
        <v>0</v>
      </c>
      <c r="R433" s="10"/>
      <c r="S433" s="10">
        <v>2800</v>
      </c>
      <c r="T433" s="10">
        <f t="shared" si="60"/>
        <v>0</v>
      </c>
      <c r="U433" s="10">
        <v>6</v>
      </c>
      <c r="V433" s="10">
        <v>150</v>
      </c>
      <c r="W433" s="10">
        <f t="shared" si="63"/>
        <v>900</v>
      </c>
      <c r="X433" s="10">
        <v>6</v>
      </c>
      <c r="Y433" s="10">
        <v>150</v>
      </c>
      <c r="Z433" s="10">
        <f t="shared" si="64"/>
        <v>900</v>
      </c>
      <c r="AA433" s="10">
        <v>6</v>
      </c>
      <c r="AB433" s="10">
        <v>150</v>
      </c>
      <c r="AC433" s="10">
        <f t="shared" si="65"/>
        <v>900</v>
      </c>
      <c r="AD433" s="11">
        <v>24</v>
      </c>
      <c r="AE433" s="3">
        <v>7</v>
      </c>
      <c r="AF433" s="3">
        <f t="shared" si="57"/>
        <v>168</v>
      </c>
      <c r="AG433" s="152">
        <v>1</v>
      </c>
      <c r="AH433" s="139">
        <f t="shared" si="66"/>
        <v>42</v>
      </c>
      <c r="AI433" s="139">
        <f t="shared" si="62"/>
        <v>2868</v>
      </c>
      <c r="AJ433" s="109">
        <f t="shared" si="67"/>
        <v>2868</v>
      </c>
      <c r="AM433" t="b">
        <f>D433='15.02.2022 Смета'!D436</f>
        <v>1</v>
      </c>
      <c r="AN433" t="b">
        <f>F433='15.02.2022 Смета'!E436</f>
        <v>1</v>
      </c>
      <c r="AO433" t="b">
        <f>G433='15.02.2022 Смета'!F436</f>
        <v>1</v>
      </c>
      <c r="AP433" t="b">
        <f>H433='15.02.2022 Смета'!G436</f>
        <v>0</v>
      </c>
    </row>
    <row r="434" spans="1:42" ht="49.9" customHeight="1" x14ac:dyDescent="0.25">
      <c r="A434" s="108">
        <v>353</v>
      </c>
      <c r="B434" s="8" t="s">
        <v>203</v>
      </c>
      <c r="C434" s="21" t="s">
        <v>215</v>
      </c>
      <c r="D434" s="22" t="s">
        <v>671</v>
      </c>
      <c r="E434" s="21" t="s">
        <v>1060</v>
      </c>
      <c r="F434" s="35">
        <v>44684</v>
      </c>
      <c r="G434" s="35">
        <v>44686</v>
      </c>
      <c r="H434" s="21" t="s">
        <v>541</v>
      </c>
      <c r="I434" s="22" t="s">
        <v>755</v>
      </c>
      <c r="J434" s="35">
        <v>44684</v>
      </c>
      <c r="K434" s="35">
        <v>44686</v>
      </c>
      <c r="L434" s="10"/>
      <c r="M434" s="10">
        <v>3400</v>
      </c>
      <c r="N434" s="10">
        <f t="shared" si="58"/>
        <v>0</v>
      </c>
      <c r="O434" s="10"/>
      <c r="P434" s="10">
        <v>2900</v>
      </c>
      <c r="Q434" s="10">
        <f t="shared" si="59"/>
        <v>0</v>
      </c>
      <c r="R434" s="10"/>
      <c r="S434" s="10">
        <v>2800</v>
      </c>
      <c r="T434" s="10">
        <f t="shared" si="60"/>
        <v>0</v>
      </c>
      <c r="U434" s="10">
        <v>8</v>
      </c>
      <c r="V434" s="10">
        <v>150</v>
      </c>
      <c r="W434" s="10">
        <f t="shared" si="63"/>
        <v>1200</v>
      </c>
      <c r="X434" s="10">
        <v>8</v>
      </c>
      <c r="Y434" s="10">
        <v>150</v>
      </c>
      <c r="Z434" s="10">
        <f t="shared" si="64"/>
        <v>1200</v>
      </c>
      <c r="AA434" s="10">
        <v>8</v>
      </c>
      <c r="AB434" s="10">
        <v>150</v>
      </c>
      <c r="AC434" s="10">
        <f t="shared" si="65"/>
        <v>1200</v>
      </c>
      <c r="AD434" s="11">
        <v>32</v>
      </c>
      <c r="AE434" s="3">
        <v>7</v>
      </c>
      <c r="AF434" s="3">
        <f t="shared" si="57"/>
        <v>224</v>
      </c>
      <c r="AG434" s="152">
        <v>1</v>
      </c>
      <c r="AH434" s="145">
        <f t="shared" si="66"/>
        <v>56</v>
      </c>
      <c r="AI434" s="139">
        <f t="shared" si="62"/>
        <v>3824</v>
      </c>
      <c r="AJ434" s="118">
        <f t="shared" si="67"/>
        <v>3824</v>
      </c>
      <c r="AM434" t="b">
        <f>D434='15.02.2022 Смета'!D437</f>
        <v>1</v>
      </c>
      <c r="AN434" t="b">
        <f>F434='15.02.2022 Смета'!E437</f>
        <v>1</v>
      </c>
      <c r="AO434" t="b">
        <f>G434='15.02.2022 Смета'!F437</f>
        <v>1</v>
      </c>
      <c r="AP434" t="b">
        <f>H434='15.02.2022 Смета'!G437</f>
        <v>1</v>
      </c>
    </row>
    <row r="435" spans="1:42" ht="16.149999999999999" customHeight="1" x14ac:dyDescent="0.25">
      <c r="A435" s="108">
        <v>354</v>
      </c>
      <c r="B435" s="8" t="s">
        <v>203</v>
      </c>
      <c r="C435" s="21" t="s">
        <v>215</v>
      </c>
      <c r="D435" s="22" t="s">
        <v>672</v>
      </c>
      <c r="E435" s="21" t="s">
        <v>1059</v>
      </c>
      <c r="F435" s="35">
        <v>44684</v>
      </c>
      <c r="G435" s="35">
        <v>44686</v>
      </c>
      <c r="H435" s="21" t="s">
        <v>799</v>
      </c>
      <c r="I435" s="22" t="s">
        <v>754</v>
      </c>
      <c r="J435" s="35">
        <v>44684</v>
      </c>
      <c r="K435" s="35">
        <v>44686</v>
      </c>
      <c r="L435" s="10"/>
      <c r="M435" s="10">
        <v>3400</v>
      </c>
      <c r="N435" s="10">
        <f t="shared" si="58"/>
        <v>0</v>
      </c>
      <c r="O435" s="10"/>
      <c r="P435" s="10">
        <v>2900</v>
      </c>
      <c r="Q435" s="10">
        <f t="shared" si="59"/>
        <v>0</v>
      </c>
      <c r="R435" s="10"/>
      <c r="S435" s="10">
        <v>2800</v>
      </c>
      <c r="T435" s="10">
        <f t="shared" si="60"/>
        <v>0</v>
      </c>
      <c r="U435" s="13">
        <v>4</v>
      </c>
      <c r="V435" s="10">
        <v>150</v>
      </c>
      <c r="W435" s="10">
        <f t="shared" si="63"/>
        <v>600</v>
      </c>
      <c r="X435" s="13">
        <v>4</v>
      </c>
      <c r="Y435" s="10">
        <v>150</v>
      </c>
      <c r="Z435" s="10">
        <f t="shared" si="64"/>
        <v>600</v>
      </c>
      <c r="AA435" s="10">
        <v>4</v>
      </c>
      <c r="AB435" s="10">
        <v>150</v>
      </c>
      <c r="AC435" s="10">
        <f t="shared" si="65"/>
        <v>600</v>
      </c>
      <c r="AD435" s="11">
        <v>16</v>
      </c>
      <c r="AE435" s="3">
        <v>7</v>
      </c>
      <c r="AF435" s="3">
        <f t="shared" si="57"/>
        <v>112</v>
      </c>
      <c r="AG435" s="152">
        <v>1</v>
      </c>
      <c r="AH435" s="145">
        <f t="shared" si="66"/>
        <v>28</v>
      </c>
      <c r="AI435" s="139">
        <f t="shared" si="62"/>
        <v>1912</v>
      </c>
      <c r="AJ435" s="118">
        <f t="shared" si="67"/>
        <v>1912</v>
      </c>
      <c r="AM435" t="b">
        <f>D435='15.02.2022 Смета'!D438</f>
        <v>1</v>
      </c>
      <c r="AN435" t="b">
        <f>F435='15.02.2022 Смета'!E438</f>
        <v>1</v>
      </c>
      <c r="AO435" t="b">
        <f>G435='15.02.2022 Смета'!F438</f>
        <v>1</v>
      </c>
      <c r="AP435" t="b">
        <f>H435='15.02.2022 Смета'!G438</f>
        <v>1</v>
      </c>
    </row>
    <row r="436" spans="1:42" ht="49.9" customHeight="1" x14ac:dyDescent="0.25">
      <c r="A436" s="108">
        <v>355</v>
      </c>
      <c r="B436" s="8" t="s">
        <v>203</v>
      </c>
      <c r="C436" s="21" t="s">
        <v>215</v>
      </c>
      <c r="D436" s="22" t="s">
        <v>673</v>
      </c>
      <c r="E436" s="21" t="s">
        <v>1060</v>
      </c>
      <c r="F436" s="35">
        <v>44817</v>
      </c>
      <c r="G436" s="35">
        <v>44819</v>
      </c>
      <c r="H436" s="21" t="s">
        <v>297</v>
      </c>
      <c r="I436" s="22" t="s">
        <v>755</v>
      </c>
      <c r="J436" s="35">
        <v>44817</v>
      </c>
      <c r="K436" s="35">
        <v>44819</v>
      </c>
      <c r="L436" s="10"/>
      <c r="M436" s="10">
        <v>3400</v>
      </c>
      <c r="N436" s="10">
        <f t="shared" si="58"/>
        <v>0</v>
      </c>
      <c r="O436" s="10"/>
      <c r="P436" s="10">
        <v>2900</v>
      </c>
      <c r="Q436" s="10">
        <f t="shared" si="59"/>
        <v>0</v>
      </c>
      <c r="R436" s="10"/>
      <c r="S436" s="10">
        <v>2800</v>
      </c>
      <c r="T436" s="10">
        <f t="shared" si="60"/>
        <v>0</v>
      </c>
      <c r="U436" s="10">
        <v>12</v>
      </c>
      <c r="V436" s="10">
        <v>150</v>
      </c>
      <c r="W436" s="10">
        <f t="shared" si="63"/>
        <v>1800</v>
      </c>
      <c r="X436" s="10">
        <v>12</v>
      </c>
      <c r="Y436" s="10">
        <v>150</v>
      </c>
      <c r="Z436" s="10">
        <f t="shared" si="64"/>
        <v>1800</v>
      </c>
      <c r="AA436" s="10">
        <v>12</v>
      </c>
      <c r="AB436" s="10">
        <v>150</v>
      </c>
      <c r="AC436" s="10">
        <f t="shared" si="65"/>
        <v>1800</v>
      </c>
      <c r="AD436" s="11">
        <v>48</v>
      </c>
      <c r="AE436" s="3">
        <v>7</v>
      </c>
      <c r="AF436" s="3">
        <f t="shared" si="57"/>
        <v>336</v>
      </c>
      <c r="AG436" s="152">
        <v>1</v>
      </c>
      <c r="AH436" s="145">
        <f t="shared" si="66"/>
        <v>84</v>
      </c>
      <c r="AI436" s="139">
        <f t="shared" si="62"/>
        <v>5736</v>
      </c>
      <c r="AJ436" s="118">
        <f t="shared" si="67"/>
        <v>5736</v>
      </c>
      <c r="AM436" t="b">
        <f>D436='15.02.2022 Смета'!D439</f>
        <v>1</v>
      </c>
      <c r="AN436" t="b">
        <f>F436='15.02.2022 Смета'!E439</f>
        <v>1</v>
      </c>
      <c r="AO436" t="b">
        <f>G436='15.02.2022 Смета'!F439</f>
        <v>1</v>
      </c>
      <c r="AP436" t="b">
        <f>H436='15.02.2022 Смета'!G439</f>
        <v>1</v>
      </c>
    </row>
    <row r="437" spans="1:42" ht="16.899999999999999" customHeight="1" x14ac:dyDescent="0.25">
      <c r="A437" s="106"/>
      <c r="B437" s="96"/>
      <c r="C437" s="97"/>
      <c r="D437" s="179" t="s">
        <v>906</v>
      </c>
      <c r="E437" s="99"/>
      <c r="F437" s="99"/>
      <c r="G437" s="99"/>
      <c r="H437" s="99"/>
      <c r="I437" s="99"/>
      <c r="J437" s="99"/>
      <c r="K437" s="99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2"/>
      <c r="AE437" s="79"/>
      <c r="AF437" s="79"/>
      <c r="AG437" s="153"/>
      <c r="AH437" s="151"/>
      <c r="AI437" s="151"/>
      <c r="AJ437" s="164"/>
      <c r="AM437" t="b">
        <f>D437='15.02.2022 Смета'!D440</f>
        <v>1</v>
      </c>
      <c r="AN437" t="b">
        <f>F437='15.02.2022 Смета'!E440</f>
        <v>1</v>
      </c>
      <c r="AO437" t="b">
        <f>G437='15.02.2022 Смета'!F440</f>
        <v>1</v>
      </c>
      <c r="AP437" t="b">
        <f>H437='15.02.2022 Смета'!G440</f>
        <v>1</v>
      </c>
    </row>
    <row r="438" spans="1:42" ht="49.9" customHeight="1" x14ac:dyDescent="0.25">
      <c r="A438" s="108">
        <v>356</v>
      </c>
      <c r="B438" s="8" t="s">
        <v>193</v>
      </c>
      <c r="C438" s="21" t="s">
        <v>194</v>
      </c>
      <c r="D438" s="22" t="s">
        <v>674</v>
      </c>
      <c r="E438" s="21" t="s">
        <v>498</v>
      </c>
      <c r="F438" s="35">
        <v>44610</v>
      </c>
      <c r="G438" s="35">
        <v>44614</v>
      </c>
      <c r="H438" s="21" t="s">
        <v>1057</v>
      </c>
      <c r="I438" s="22" t="s">
        <v>498</v>
      </c>
      <c r="J438" s="35">
        <v>44610</v>
      </c>
      <c r="K438" s="35">
        <v>44614</v>
      </c>
      <c r="L438" s="10"/>
      <c r="M438" s="10">
        <v>3400</v>
      </c>
      <c r="N438" s="10">
        <f t="shared" si="58"/>
        <v>0</v>
      </c>
      <c r="O438" s="10"/>
      <c r="P438" s="10">
        <v>2900</v>
      </c>
      <c r="Q438" s="10">
        <f t="shared" si="59"/>
        <v>0</v>
      </c>
      <c r="R438" s="10"/>
      <c r="S438" s="10">
        <v>2800</v>
      </c>
      <c r="T438" s="10">
        <f t="shared" si="60"/>
        <v>0</v>
      </c>
      <c r="U438" s="10">
        <v>6</v>
      </c>
      <c r="V438" s="10">
        <v>150</v>
      </c>
      <c r="W438" s="10">
        <f t="shared" si="63"/>
        <v>900</v>
      </c>
      <c r="X438" s="10">
        <v>6</v>
      </c>
      <c r="Y438" s="10">
        <v>150</v>
      </c>
      <c r="Z438" s="10">
        <f t="shared" si="64"/>
        <v>900</v>
      </c>
      <c r="AA438" s="10">
        <v>6</v>
      </c>
      <c r="AB438" s="10">
        <v>150</v>
      </c>
      <c r="AC438" s="10">
        <f t="shared" si="65"/>
        <v>900</v>
      </c>
      <c r="AD438" s="11"/>
      <c r="AE438" s="3">
        <v>7</v>
      </c>
      <c r="AF438" s="3">
        <f t="shared" si="57"/>
        <v>0</v>
      </c>
      <c r="AG438" s="152">
        <v>1</v>
      </c>
      <c r="AH438" s="145">
        <f t="shared" si="66"/>
        <v>18</v>
      </c>
      <c r="AI438" s="139">
        <f t="shared" si="62"/>
        <v>2700</v>
      </c>
      <c r="AJ438" s="118">
        <f t="shared" si="67"/>
        <v>2700</v>
      </c>
      <c r="AM438" t="b">
        <f>D438='15.02.2022 Смета'!D441</f>
        <v>1</v>
      </c>
      <c r="AN438" t="b">
        <f>F438='15.02.2022 Смета'!E441</f>
        <v>1</v>
      </c>
      <c r="AO438" t="b">
        <f>G438='15.02.2022 Смета'!F441</f>
        <v>1</v>
      </c>
      <c r="AP438" t="b">
        <f>H438='15.02.2022 Смета'!G441</f>
        <v>0</v>
      </c>
    </row>
    <row r="439" spans="1:42" ht="40.15" customHeight="1" x14ac:dyDescent="0.25">
      <c r="A439" s="108">
        <v>357</v>
      </c>
      <c r="B439" s="8" t="s">
        <v>193</v>
      </c>
      <c r="C439" s="21" t="s">
        <v>194</v>
      </c>
      <c r="D439" s="22" t="s">
        <v>675</v>
      </c>
      <c r="E439" s="21" t="s">
        <v>1061</v>
      </c>
      <c r="F439" s="35">
        <v>44650</v>
      </c>
      <c r="G439" s="35">
        <v>44654</v>
      </c>
      <c r="H439" s="21" t="s">
        <v>1057</v>
      </c>
      <c r="I439" s="22" t="s">
        <v>756</v>
      </c>
      <c r="J439" s="35">
        <v>44650</v>
      </c>
      <c r="K439" s="35">
        <v>44654</v>
      </c>
      <c r="L439" s="10"/>
      <c r="M439" s="10">
        <v>3400</v>
      </c>
      <c r="N439" s="10">
        <f t="shared" si="58"/>
        <v>0</v>
      </c>
      <c r="O439" s="10"/>
      <c r="P439" s="10">
        <v>2900</v>
      </c>
      <c r="Q439" s="10">
        <f t="shared" si="59"/>
        <v>0</v>
      </c>
      <c r="R439" s="10"/>
      <c r="S439" s="10">
        <v>2800</v>
      </c>
      <c r="T439" s="10">
        <f t="shared" si="60"/>
        <v>0</v>
      </c>
      <c r="U439" s="10">
        <v>4</v>
      </c>
      <c r="V439" s="10">
        <v>150</v>
      </c>
      <c r="W439" s="10">
        <f t="shared" si="63"/>
        <v>600</v>
      </c>
      <c r="X439" s="10">
        <v>4</v>
      </c>
      <c r="Y439" s="10">
        <v>150</v>
      </c>
      <c r="Z439" s="10">
        <f t="shared" si="64"/>
        <v>600</v>
      </c>
      <c r="AA439" s="10">
        <v>4</v>
      </c>
      <c r="AB439" s="10">
        <v>150</v>
      </c>
      <c r="AC439" s="10">
        <f t="shared" si="65"/>
        <v>600</v>
      </c>
      <c r="AD439" s="11"/>
      <c r="AE439" s="3">
        <v>7</v>
      </c>
      <c r="AF439" s="3">
        <f t="shared" si="57"/>
        <v>0</v>
      </c>
      <c r="AG439" s="152">
        <v>1</v>
      </c>
      <c r="AH439" s="139">
        <f t="shared" si="66"/>
        <v>12</v>
      </c>
      <c r="AI439" s="139">
        <f t="shared" si="62"/>
        <v>1800</v>
      </c>
      <c r="AJ439" s="109">
        <f t="shared" si="67"/>
        <v>1800</v>
      </c>
      <c r="AM439" t="b">
        <f>D439='15.02.2022 Смета'!D442</f>
        <v>1</v>
      </c>
      <c r="AN439" t="b">
        <f>F439='15.02.2022 Смета'!E442</f>
        <v>1</v>
      </c>
      <c r="AO439" t="b">
        <f>G439='15.02.2022 Смета'!F442</f>
        <v>1</v>
      </c>
      <c r="AP439" t="b">
        <f>H439='15.02.2022 Смета'!G442</f>
        <v>0</v>
      </c>
    </row>
    <row r="440" spans="1:42" x14ac:dyDescent="0.25">
      <c r="A440" s="106"/>
      <c r="B440" s="96"/>
      <c r="C440" s="97"/>
      <c r="D440" s="179" t="s">
        <v>932</v>
      </c>
      <c r="E440" s="99"/>
      <c r="F440" s="99"/>
      <c r="G440" s="99"/>
      <c r="H440" s="99"/>
      <c r="I440" s="99"/>
      <c r="J440" s="99"/>
      <c r="K440" s="99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2"/>
      <c r="AE440" s="79"/>
      <c r="AF440" s="79"/>
      <c r="AG440" s="153"/>
      <c r="AH440" s="151"/>
      <c r="AI440" s="151"/>
      <c r="AJ440" s="164"/>
      <c r="AM440" t="b">
        <f>D440='15.02.2022 Смета'!D443</f>
        <v>0</v>
      </c>
      <c r="AN440" t="b">
        <f>F440='15.02.2022 Смета'!E443</f>
        <v>1</v>
      </c>
      <c r="AO440" t="b">
        <f>G440='15.02.2022 Смета'!F443</f>
        <v>1</v>
      </c>
      <c r="AP440" t="b">
        <f>H440='15.02.2022 Смета'!G443</f>
        <v>1</v>
      </c>
    </row>
    <row r="441" spans="1:42" ht="40.15" customHeight="1" x14ac:dyDescent="0.25">
      <c r="A441" s="108">
        <v>358</v>
      </c>
      <c r="B441" s="8" t="s">
        <v>193</v>
      </c>
      <c r="C441" s="21" t="s">
        <v>117</v>
      </c>
      <c r="D441" s="22" t="s">
        <v>676</v>
      </c>
      <c r="E441" s="21" t="s">
        <v>475</v>
      </c>
      <c r="F441" s="35">
        <v>44600</v>
      </c>
      <c r="G441" s="35">
        <v>44608</v>
      </c>
      <c r="H441" s="21" t="s">
        <v>331</v>
      </c>
      <c r="I441" s="22" t="s">
        <v>475</v>
      </c>
      <c r="J441" s="35">
        <v>44600</v>
      </c>
      <c r="K441" s="35">
        <v>44608</v>
      </c>
      <c r="L441" s="17"/>
      <c r="M441" s="10">
        <v>3400</v>
      </c>
      <c r="N441" s="10">
        <f t="shared" si="58"/>
        <v>0</v>
      </c>
      <c r="O441" s="17"/>
      <c r="P441" s="10">
        <v>2900</v>
      </c>
      <c r="Q441" s="10">
        <f t="shared" si="59"/>
        <v>0</v>
      </c>
      <c r="R441" s="17"/>
      <c r="S441" s="10">
        <v>2800</v>
      </c>
      <c r="T441" s="10">
        <f t="shared" si="60"/>
        <v>0</v>
      </c>
      <c r="U441" s="17">
        <v>35</v>
      </c>
      <c r="V441" s="10">
        <v>150</v>
      </c>
      <c r="W441" s="10">
        <f t="shared" si="63"/>
        <v>5250</v>
      </c>
      <c r="X441" s="17">
        <v>35</v>
      </c>
      <c r="Y441" s="10">
        <v>150</v>
      </c>
      <c r="Z441" s="10">
        <f t="shared" si="64"/>
        <v>5250</v>
      </c>
      <c r="AA441" s="17">
        <v>35</v>
      </c>
      <c r="AB441" s="10">
        <v>150</v>
      </c>
      <c r="AC441" s="10">
        <f t="shared" si="65"/>
        <v>5250</v>
      </c>
      <c r="AD441" s="19"/>
      <c r="AE441" s="3">
        <v>7</v>
      </c>
      <c r="AF441" s="3">
        <f t="shared" si="57"/>
        <v>0</v>
      </c>
      <c r="AG441" s="152">
        <v>1</v>
      </c>
      <c r="AH441" s="139">
        <f t="shared" si="66"/>
        <v>105</v>
      </c>
      <c r="AI441" s="139">
        <f t="shared" si="62"/>
        <v>15750</v>
      </c>
      <c r="AJ441" s="109">
        <f t="shared" si="67"/>
        <v>15750</v>
      </c>
      <c r="AM441" t="b">
        <f>D441='15.02.2022 Смета'!D444</f>
        <v>1</v>
      </c>
      <c r="AN441" t="b">
        <f>F441='15.02.2022 Смета'!E444</f>
        <v>1</v>
      </c>
      <c r="AO441" t="b">
        <f>G441='15.02.2022 Смета'!F444</f>
        <v>1</v>
      </c>
      <c r="AP441" t="b">
        <f>H441='15.02.2022 Смета'!G444</f>
        <v>1</v>
      </c>
    </row>
    <row r="442" spans="1:42" ht="40.15" customHeight="1" x14ac:dyDescent="0.25">
      <c r="A442" s="108">
        <v>359</v>
      </c>
      <c r="B442" s="8" t="s">
        <v>193</v>
      </c>
      <c r="C442" s="21" t="s">
        <v>117</v>
      </c>
      <c r="D442" s="22" t="s">
        <v>677</v>
      </c>
      <c r="E442" s="21" t="s">
        <v>500</v>
      </c>
      <c r="F442" s="35">
        <v>44617</v>
      </c>
      <c r="G442" s="35">
        <v>44624</v>
      </c>
      <c r="H442" s="21" t="s">
        <v>298</v>
      </c>
      <c r="I442" s="22" t="s">
        <v>500</v>
      </c>
      <c r="J442" s="35">
        <v>44617</v>
      </c>
      <c r="K442" s="35">
        <v>44624</v>
      </c>
      <c r="L442" s="19"/>
      <c r="M442" s="10">
        <v>3400</v>
      </c>
      <c r="N442" s="10">
        <f t="shared" si="58"/>
        <v>0</v>
      </c>
      <c r="O442" s="17"/>
      <c r="P442" s="10">
        <v>2900</v>
      </c>
      <c r="Q442" s="10">
        <f t="shared" si="59"/>
        <v>0</v>
      </c>
      <c r="R442" s="17"/>
      <c r="S442" s="10">
        <v>2800</v>
      </c>
      <c r="T442" s="10">
        <f t="shared" si="60"/>
        <v>0</v>
      </c>
      <c r="U442" s="17">
        <v>35</v>
      </c>
      <c r="V442" s="10">
        <v>150</v>
      </c>
      <c r="W442" s="10">
        <f t="shared" si="63"/>
        <v>5250</v>
      </c>
      <c r="X442" s="17">
        <v>35</v>
      </c>
      <c r="Y442" s="10">
        <v>150</v>
      </c>
      <c r="Z442" s="10">
        <f t="shared" si="64"/>
        <v>5250</v>
      </c>
      <c r="AA442" s="17">
        <v>35</v>
      </c>
      <c r="AB442" s="10">
        <v>150</v>
      </c>
      <c r="AC442" s="10">
        <f t="shared" si="65"/>
        <v>5250</v>
      </c>
      <c r="AD442" s="19"/>
      <c r="AE442" s="3">
        <v>7</v>
      </c>
      <c r="AF442" s="3">
        <f t="shared" si="57"/>
        <v>0</v>
      </c>
      <c r="AG442" s="152">
        <v>1</v>
      </c>
      <c r="AH442" s="139">
        <f t="shared" si="66"/>
        <v>105</v>
      </c>
      <c r="AI442" s="139">
        <f t="shared" si="62"/>
        <v>15750</v>
      </c>
      <c r="AJ442" s="109">
        <f t="shared" si="67"/>
        <v>15750</v>
      </c>
      <c r="AM442" t="b">
        <f>D442='15.02.2022 Смета'!D445</f>
        <v>1</v>
      </c>
      <c r="AN442" t="b">
        <f>F442='15.02.2022 Смета'!E445</f>
        <v>1</v>
      </c>
      <c r="AO442" t="b">
        <f>G442='15.02.2022 Смета'!F445</f>
        <v>1</v>
      </c>
      <c r="AP442" t="b">
        <f>H442='15.02.2022 Смета'!G445</f>
        <v>1</v>
      </c>
    </row>
    <row r="443" spans="1:42" ht="40.15" customHeight="1" x14ac:dyDescent="0.25">
      <c r="A443" s="108">
        <v>360</v>
      </c>
      <c r="B443" s="8" t="s">
        <v>193</v>
      </c>
      <c r="C443" s="21" t="s">
        <v>117</v>
      </c>
      <c r="D443" s="22" t="s">
        <v>678</v>
      </c>
      <c r="E443" s="21" t="s">
        <v>500</v>
      </c>
      <c r="F443" s="35">
        <v>44626</v>
      </c>
      <c r="G443" s="35">
        <v>44634</v>
      </c>
      <c r="H443" s="21" t="s">
        <v>318</v>
      </c>
      <c r="I443" s="22" t="s">
        <v>500</v>
      </c>
      <c r="J443" s="35">
        <v>44626</v>
      </c>
      <c r="K443" s="35">
        <v>44634</v>
      </c>
      <c r="L443" s="10"/>
      <c r="M443" s="10">
        <v>3400</v>
      </c>
      <c r="N443" s="10">
        <f t="shared" si="58"/>
        <v>0</v>
      </c>
      <c r="O443" s="10"/>
      <c r="P443" s="10">
        <v>2900</v>
      </c>
      <c r="Q443" s="10">
        <f t="shared" si="59"/>
        <v>0</v>
      </c>
      <c r="R443" s="10"/>
      <c r="S443" s="10">
        <v>2800</v>
      </c>
      <c r="T443" s="10">
        <f t="shared" si="60"/>
        <v>0</v>
      </c>
      <c r="U443" s="10">
        <v>35</v>
      </c>
      <c r="V443" s="10">
        <v>150</v>
      </c>
      <c r="W443" s="10">
        <f t="shared" si="63"/>
        <v>5250</v>
      </c>
      <c r="X443" s="10">
        <v>35</v>
      </c>
      <c r="Y443" s="10">
        <v>150</v>
      </c>
      <c r="Z443" s="10">
        <f t="shared" si="64"/>
        <v>5250</v>
      </c>
      <c r="AA443" s="10">
        <v>35</v>
      </c>
      <c r="AB443" s="10">
        <v>150</v>
      </c>
      <c r="AC443" s="10">
        <f t="shared" si="65"/>
        <v>5250</v>
      </c>
      <c r="AD443" s="11"/>
      <c r="AE443" s="3">
        <v>7</v>
      </c>
      <c r="AF443" s="3">
        <f t="shared" si="57"/>
        <v>0</v>
      </c>
      <c r="AG443" s="152">
        <v>1</v>
      </c>
      <c r="AH443" s="139">
        <f t="shared" si="66"/>
        <v>105</v>
      </c>
      <c r="AI443" s="139">
        <f t="shared" si="62"/>
        <v>15750</v>
      </c>
      <c r="AJ443" s="109">
        <f t="shared" si="67"/>
        <v>15750</v>
      </c>
      <c r="AM443" t="b">
        <f>D443='15.02.2022 Смета'!D446</f>
        <v>1</v>
      </c>
      <c r="AN443" t="b">
        <f>F443='15.02.2022 Смета'!E446</f>
        <v>1</v>
      </c>
      <c r="AO443" t="b">
        <f>G443='15.02.2022 Смета'!F446</f>
        <v>1</v>
      </c>
      <c r="AP443" t="b">
        <f>H443='15.02.2022 Смета'!G446</f>
        <v>1</v>
      </c>
    </row>
    <row r="444" spans="1:42" ht="40.15" customHeight="1" x14ac:dyDescent="0.25">
      <c r="A444" s="108">
        <v>361</v>
      </c>
      <c r="B444" s="8" t="s">
        <v>193</v>
      </c>
      <c r="C444" s="21" t="s">
        <v>117</v>
      </c>
      <c r="D444" s="22" t="s">
        <v>679</v>
      </c>
      <c r="E444" s="21" t="s">
        <v>695</v>
      </c>
      <c r="F444" s="35">
        <v>44654</v>
      </c>
      <c r="G444" s="35">
        <v>44662</v>
      </c>
      <c r="H444" s="21" t="s">
        <v>331</v>
      </c>
      <c r="I444" s="22" t="s">
        <v>695</v>
      </c>
      <c r="J444" s="35">
        <v>44654</v>
      </c>
      <c r="K444" s="35">
        <v>44662</v>
      </c>
      <c r="L444" s="17"/>
      <c r="M444" s="10">
        <v>3400</v>
      </c>
      <c r="N444" s="10">
        <f t="shared" si="58"/>
        <v>0</v>
      </c>
      <c r="O444" s="17"/>
      <c r="P444" s="10">
        <v>2900</v>
      </c>
      <c r="Q444" s="10">
        <f t="shared" si="59"/>
        <v>0</v>
      </c>
      <c r="R444" s="17"/>
      <c r="S444" s="10">
        <v>2800</v>
      </c>
      <c r="T444" s="10">
        <f t="shared" si="60"/>
        <v>0</v>
      </c>
      <c r="U444" s="17">
        <v>35</v>
      </c>
      <c r="V444" s="10">
        <v>150</v>
      </c>
      <c r="W444" s="10">
        <f t="shared" si="63"/>
        <v>5250</v>
      </c>
      <c r="X444" s="17">
        <v>35</v>
      </c>
      <c r="Y444" s="10">
        <v>150</v>
      </c>
      <c r="Z444" s="10">
        <f t="shared" si="64"/>
        <v>5250</v>
      </c>
      <c r="AA444" s="17">
        <v>35</v>
      </c>
      <c r="AB444" s="10">
        <v>150</v>
      </c>
      <c r="AC444" s="10">
        <f t="shared" si="65"/>
        <v>5250</v>
      </c>
      <c r="AD444" s="19">
        <v>105</v>
      </c>
      <c r="AE444" s="3">
        <v>7</v>
      </c>
      <c r="AF444" s="3">
        <f t="shared" si="57"/>
        <v>735</v>
      </c>
      <c r="AG444" s="152">
        <v>1</v>
      </c>
      <c r="AH444" s="145">
        <f t="shared" si="66"/>
        <v>210</v>
      </c>
      <c r="AI444" s="139">
        <f t="shared" si="62"/>
        <v>16485</v>
      </c>
      <c r="AJ444" s="118">
        <f t="shared" si="67"/>
        <v>16485</v>
      </c>
      <c r="AM444" t="b">
        <f>D444='15.02.2022 Смета'!D447</f>
        <v>1</v>
      </c>
      <c r="AN444" t="b">
        <f>F444='15.02.2022 Смета'!E447</f>
        <v>1</v>
      </c>
      <c r="AO444" t="b">
        <f>G444='15.02.2022 Смета'!F447</f>
        <v>1</v>
      </c>
      <c r="AP444" t="b">
        <f>H444='15.02.2022 Смета'!G447</f>
        <v>1</v>
      </c>
    </row>
    <row r="445" spans="1:42" ht="40.15" customHeight="1" x14ac:dyDescent="0.25">
      <c r="A445" s="108">
        <v>362</v>
      </c>
      <c r="B445" s="8" t="s">
        <v>193</v>
      </c>
      <c r="C445" s="21" t="s">
        <v>117</v>
      </c>
      <c r="D445" s="22" t="s">
        <v>1098</v>
      </c>
      <c r="E445" s="21" t="s">
        <v>506</v>
      </c>
      <c r="F445" s="35">
        <v>44664</v>
      </c>
      <c r="G445" s="35">
        <v>44670</v>
      </c>
      <c r="H445" s="21" t="s">
        <v>797</v>
      </c>
      <c r="I445" s="22" t="s">
        <v>506</v>
      </c>
      <c r="J445" s="35">
        <v>44664</v>
      </c>
      <c r="K445" s="35">
        <v>44670</v>
      </c>
      <c r="L445" s="17"/>
      <c r="M445" s="10">
        <v>3400</v>
      </c>
      <c r="N445" s="10">
        <f t="shared" si="58"/>
        <v>0</v>
      </c>
      <c r="O445" s="17"/>
      <c r="P445" s="10">
        <v>2900</v>
      </c>
      <c r="Q445" s="10">
        <f t="shared" si="59"/>
        <v>0</v>
      </c>
      <c r="R445" s="17"/>
      <c r="S445" s="10">
        <v>2800</v>
      </c>
      <c r="T445" s="10">
        <f t="shared" si="60"/>
        <v>0</v>
      </c>
      <c r="U445" s="17">
        <v>35</v>
      </c>
      <c r="V445" s="10">
        <v>150</v>
      </c>
      <c r="W445" s="10">
        <f t="shared" si="63"/>
        <v>5250</v>
      </c>
      <c r="X445" s="17">
        <v>35</v>
      </c>
      <c r="Y445" s="10">
        <v>150</v>
      </c>
      <c r="Z445" s="10">
        <f t="shared" si="64"/>
        <v>5250</v>
      </c>
      <c r="AA445" s="17">
        <v>35</v>
      </c>
      <c r="AB445" s="10">
        <v>150</v>
      </c>
      <c r="AC445" s="10">
        <f t="shared" si="65"/>
        <v>5250</v>
      </c>
      <c r="AD445" s="19">
        <v>105</v>
      </c>
      <c r="AE445" s="3">
        <v>7</v>
      </c>
      <c r="AF445" s="3">
        <f>AD445*AE445</f>
        <v>735</v>
      </c>
      <c r="AG445" s="152">
        <v>1</v>
      </c>
      <c r="AH445" s="145">
        <f t="shared" si="66"/>
        <v>210</v>
      </c>
      <c r="AI445" s="139">
        <f t="shared" si="62"/>
        <v>16485</v>
      </c>
      <c r="AJ445" s="118">
        <f t="shared" si="67"/>
        <v>16485</v>
      </c>
      <c r="AM445" t="b">
        <f>D445='15.02.2022 Смета'!D448</f>
        <v>0</v>
      </c>
      <c r="AN445" t="b">
        <f>F445='15.02.2022 Смета'!E448</f>
        <v>1</v>
      </c>
      <c r="AO445" t="b">
        <f>G445='15.02.2022 Смета'!F448</f>
        <v>1</v>
      </c>
      <c r="AP445" t="b">
        <f>H445='15.02.2022 Смета'!G448</f>
        <v>1</v>
      </c>
    </row>
    <row r="446" spans="1:42" ht="40.15" customHeight="1" x14ac:dyDescent="0.25">
      <c r="A446" s="108">
        <v>363</v>
      </c>
      <c r="B446" s="8" t="s">
        <v>193</v>
      </c>
      <c r="C446" s="21" t="s">
        <v>117</v>
      </c>
      <c r="D446" s="22" t="s">
        <v>681</v>
      </c>
      <c r="E446" s="21" t="s">
        <v>828</v>
      </c>
      <c r="F446" s="35">
        <v>44673</v>
      </c>
      <c r="G446" s="35">
        <v>44679</v>
      </c>
      <c r="H446" s="21" t="s">
        <v>331</v>
      </c>
      <c r="I446" s="22" t="s">
        <v>432</v>
      </c>
      <c r="J446" s="35">
        <v>44673</v>
      </c>
      <c r="K446" s="35">
        <v>44679</v>
      </c>
      <c r="L446" s="17"/>
      <c r="M446" s="10">
        <v>3400</v>
      </c>
      <c r="N446" s="10">
        <f>L446*M446</f>
        <v>0</v>
      </c>
      <c r="O446" s="17"/>
      <c r="P446" s="10">
        <v>2900</v>
      </c>
      <c r="Q446" s="10">
        <f>O446*P446</f>
        <v>0</v>
      </c>
      <c r="R446" s="17"/>
      <c r="S446" s="10">
        <v>2800</v>
      </c>
      <c r="T446" s="10">
        <f>R446*S446</f>
        <v>0</v>
      </c>
      <c r="U446" s="17">
        <v>35</v>
      </c>
      <c r="V446" s="10">
        <v>150</v>
      </c>
      <c r="W446" s="10">
        <f t="shared" si="63"/>
        <v>5250</v>
      </c>
      <c r="X446" s="17">
        <v>35</v>
      </c>
      <c r="Y446" s="10">
        <v>150</v>
      </c>
      <c r="Z446" s="10">
        <f t="shared" si="64"/>
        <v>5250</v>
      </c>
      <c r="AA446" s="17">
        <v>35</v>
      </c>
      <c r="AB446" s="10">
        <v>150</v>
      </c>
      <c r="AC446" s="10">
        <f t="shared" si="65"/>
        <v>5250</v>
      </c>
      <c r="AD446" s="19">
        <v>105</v>
      </c>
      <c r="AE446" s="3">
        <v>7</v>
      </c>
      <c r="AF446" s="3">
        <f>AD446*AE446</f>
        <v>735</v>
      </c>
      <c r="AG446" s="152">
        <v>1</v>
      </c>
      <c r="AH446" s="145">
        <f t="shared" si="66"/>
        <v>210</v>
      </c>
      <c r="AI446" s="139">
        <f t="shared" si="62"/>
        <v>16485</v>
      </c>
      <c r="AJ446" s="118">
        <f t="shared" si="67"/>
        <v>16485</v>
      </c>
      <c r="AM446" t="b">
        <f>D446='15.02.2022 Смета'!D449</f>
        <v>1</v>
      </c>
      <c r="AN446" t="b">
        <f>F446='15.02.2022 Смета'!E449</f>
        <v>1</v>
      </c>
      <c r="AO446" t="b">
        <f>G446='15.02.2022 Смета'!F449</f>
        <v>1</v>
      </c>
      <c r="AP446" t="b">
        <f>H446='15.02.2022 Смета'!G449</f>
        <v>1</v>
      </c>
    </row>
    <row r="447" spans="1:42" ht="40.15" customHeight="1" x14ac:dyDescent="0.25">
      <c r="A447" s="108">
        <v>364</v>
      </c>
      <c r="B447" s="45" t="s">
        <v>193</v>
      </c>
      <c r="C447" s="21" t="s">
        <v>117</v>
      </c>
      <c r="D447" s="22" t="s">
        <v>71</v>
      </c>
      <c r="E447" s="21" t="s">
        <v>329</v>
      </c>
      <c r="F447" s="35">
        <v>44700</v>
      </c>
      <c r="G447" s="35">
        <v>44703</v>
      </c>
      <c r="H447" s="21" t="s">
        <v>301</v>
      </c>
      <c r="I447" s="22" t="s">
        <v>329</v>
      </c>
      <c r="J447" s="35">
        <v>44700</v>
      </c>
      <c r="K447" s="35">
        <v>44703</v>
      </c>
      <c r="L447" s="10"/>
      <c r="M447" s="10">
        <v>3400</v>
      </c>
      <c r="N447" s="10">
        <f>L447*M447</f>
        <v>0</v>
      </c>
      <c r="O447" s="10"/>
      <c r="P447" s="10">
        <v>2900</v>
      </c>
      <c r="Q447" s="10">
        <f>O447*P447</f>
        <v>0</v>
      </c>
      <c r="R447" s="10"/>
      <c r="S447" s="10">
        <v>2800</v>
      </c>
      <c r="T447" s="10">
        <f>R447*S447</f>
        <v>0</v>
      </c>
      <c r="U447" s="10">
        <v>35</v>
      </c>
      <c r="V447" s="10">
        <v>150</v>
      </c>
      <c r="W447" s="10">
        <f t="shared" si="63"/>
        <v>5250</v>
      </c>
      <c r="X447" s="10">
        <v>35</v>
      </c>
      <c r="Y447" s="10">
        <v>150</v>
      </c>
      <c r="Z447" s="10">
        <f t="shared" si="64"/>
        <v>5250</v>
      </c>
      <c r="AA447" s="10">
        <v>35</v>
      </c>
      <c r="AB447" s="10">
        <v>150</v>
      </c>
      <c r="AC447" s="10">
        <f t="shared" si="65"/>
        <v>5250</v>
      </c>
      <c r="AD447" s="11">
        <v>105</v>
      </c>
      <c r="AE447" s="3">
        <v>7</v>
      </c>
      <c r="AF447" s="3">
        <f>AD447*AE447</f>
        <v>735</v>
      </c>
      <c r="AG447" s="152">
        <v>1</v>
      </c>
      <c r="AH447" s="145">
        <f t="shared" si="66"/>
        <v>210</v>
      </c>
      <c r="AI447" s="139">
        <f t="shared" si="62"/>
        <v>16485</v>
      </c>
      <c r="AJ447" s="118">
        <f t="shared" si="67"/>
        <v>16485</v>
      </c>
      <c r="AM447" t="b">
        <f>D447='15.02.2022 Смета'!D450</f>
        <v>1</v>
      </c>
      <c r="AN447" t="b">
        <f>F447='15.02.2022 Смета'!E450</f>
        <v>1</v>
      </c>
      <c r="AO447" t="b">
        <f>G447='15.02.2022 Смета'!F450</f>
        <v>1</v>
      </c>
      <c r="AP447" t="b">
        <f>H447='15.02.2022 Смета'!G450</f>
        <v>1</v>
      </c>
    </row>
    <row r="448" spans="1:42" ht="14.65" customHeight="1" x14ac:dyDescent="0.25">
      <c r="A448" s="106"/>
      <c r="B448" s="96"/>
      <c r="C448" s="97"/>
      <c r="D448" s="179" t="s">
        <v>933</v>
      </c>
      <c r="E448" s="99"/>
      <c r="F448" s="99"/>
      <c r="G448" s="99"/>
      <c r="H448" s="99"/>
      <c r="I448" s="99"/>
      <c r="J448" s="99"/>
      <c r="K448" s="99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2"/>
      <c r="AE448" s="79"/>
      <c r="AF448" s="79"/>
      <c r="AG448" s="153"/>
      <c r="AH448" s="151"/>
      <c r="AI448" s="151"/>
      <c r="AJ448" s="164"/>
      <c r="AM448" t="b">
        <f>D448='15.02.2022 Смета'!D451</f>
        <v>0</v>
      </c>
      <c r="AN448" t="b">
        <f>F448='15.02.2022 Смета'!E451</f>
        <v>1</v>
      </c>
      <c r="AO448" t="b">
        <f>G448='15.02.2022 Смета'!F451</f>
        <v>1</v>
      </c>
      <c r="AP448" t="b">
        <f>H448='15.02.2022 Смета'!G451</f>
        <v>1</v>
      </c>
    </row>
    <row r="449" spans="1:42" ht="40.15" customHeight="1" thickBot="1" x14ac:dyDescent="0.3">
      <c r="A449" s="121">
        <v>365</v>
      </c>
      <c r="B449" s="122"/>
      <c r="C449" s="123" t="s">
        <v>757</v>
      </c>
      <c r="D449" s="124" t="s">
        <v>555</v>
      </c>
      <c r="E449" s="123" t="s">
        <v>758</v>
      </c>
      <c r="F449" s="125">
        <v>44562</v>
      </c>
      <c r="G449" s="125">
        <v>44926</v>
      </c>
      <c r="H449" s="123" t="s">
        <v>758</v>
      </c>
      <c r="I449" s="124" t="s">
        <v>758</v>
      </c>
      <c r="J449" s="125">
        <v>44562</v>
      </c>
      <c r="K449" s="125">
        <v>44926</v>
      </c>
      <c r="L449" s="126">
        <v>43</v>
      </c>
      <c r="M449" s="126">
        <v>3400</v>
      </c>
      <c r="N449" s="126">
        <f>L449*M449</f>
        <v>146200</v>
      </c>
      <c r="O449" s="126">
        <v>43</v>
      </c>
      <c r="P449" s="126">
        <v>2900</v>
      </c>
      <c r="Q449" s="126">
        <f>O449*P449</f>
        <v>124700</v>
      </c>
      <c r="R449" s="126">
        <v>43</v>
      </c>
      <c r="S449" s="126">
        <v>2800</v>
      </c>
      <c r="T449" s="126">
        <f>R449*S449</f>
        <v>120400</v>
      </c>
      <c r="U449" s="126">
        <v>521</v>
      </c>
      <c r="V449" s="126">
        <v>150</v>
      </c>
      <c r="W449" s="126">
        <f t="shared" si="63"/>
        <v>78150</v>
      </c>
      <c r="X449" s="126">
        <v>521</v>
      </c>
      <c r="Y449" s="126">
        <v>150</v>
      </c>
      <c r="Z449" s="126">
        <f t="shared" si="64"/>
        <v>78150</v>
      </c>
      <c r="AA449" s="126">
        <v>628</v>
      </c>
      <c r="AB449" s="126">
        <v>150</v>
      </c>
      <c r="AC449" s="126">
        <f t="shared" si="65"/>
        <v>94200</v>
      </c>
      <c r="AD449" s="127">
        <v>1844</v>
      </c>
      <c r="AE449" s="128">
        <v>7</v>
      </c>
      <c r="AF449" s="129">
        <f>AD449*AE449</f>
        <v>12908</v>
      </c>
      <c r="AG449" s="166">
        <v>1</v>
      </c>
      <c r="AH449" s="148">
        <f t="shared" si="66"/>
        <v>3643</v>
      </c>
      <c r="AI449" s="167">
        <f t="shared" si="62"/>
        <v>654708</v>
      </c>
      <c r="AJ449" s="130">
        <f t="shared" si="67"/>
        <v>654708</v>
      </c>
      <c r="AM449" t="b">
        <f>D449='15.02.2022 Смета'!D452</f>
        <v>1</v>
      </c>
      <c r="AN449" t="b">
        <f>F449='15.02.2022 Смета'!E452</f>
        <v>1</v>
      </c>
      <c r="AO449" t="b">
        <f>G449='15.02.2022 Смета'!F452</f>
        <v>1</v>
      </c>
      <c r="AP449" t="b">
        <f>H449='15.02.2022 Смета'!G452</f>
        <v>1</v>
      </c>
    </row>
  </sheetData>
  <mergeCells count="14">
    <mergeCell ref="U3:AC3"/>
    <mergeCell ref="AD3:AF3"/>
    <mergeCell ref="AG3:AI3"/>
    <mergeCell ref="AJ3:AJ4"/>
    <mergeCell ref="A1:AJ1"/>
    <mergeCell ref="A3:A4"/>
    <mergeCell ref="B3:B4"/>
    <mergeCell ref="C3:C4"/>
    <mergeCell ref="D3:D4"/>
    <mergeCell ref="E3:E4"/>
    <mergeCell ref="F3:F4"/>
    <mergeCell ref="G3:G4"/>
    <mergeCell ref="H3:H4"/>
    <mergeCell ref="L3:T3"/>
  </mergeCells>
  <printOptions horizontalCentered="1"/>
  <pageMargins left="0.11811023622047245" right="0.11811023622047245" top="0.78740157480314965" bottom="0.39370078740157483" header="0" footer="0"/>
  <pageSetup paperSize="9" scale="95" orientation="landscape" r:id="rId1"/>
  <rowBreaks count="10" manualBreakCount="10">
    <brk id="115" max="7" man="1"/>
    <brk id="141" max="7" man="1"/>
    <brk id="169" max="7" man="1"/>
    <brk id="235" max="7" man="1"/>
    <brk id="257" max="7" man="1"/>
    <brk id="277" max="7" man="1"/>
    <brk id="297" max="7" man="1"/>
    <brk id="339" max="7" man="1"/>
    <brk id="360" max="7" man="1"/>
    <brk id="419" max="7" man="1"/>
  </rowBreaks>
  <colBreaks count="1" manualBreakCount="1">
    <brk id="8" max="448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J458"/>
  <sheetViews>
    <sheetView view="pageBreakPreview" zoomScale="90" zoomScaleNormal="50" zoomScaleSheetLayoutView="90" workbookViewId="0">
      <selection activeCell="A443" sqref="A443"/>
    </sheetView>
  </sheetViews>
  <sheetFormatPr defaultRowHeight="15" x14ac:dyDescent="0.25"/>
  <cols>
    <col min="1" max="1" width="5.42578125" style="36" customWidth="1"/>
    <col min="2" max="2" width="24" style="4" hidden="1" customWidth="1"/>
    <col min="3" max="3" width="17.28515625" style="34" hidden="1" customWidth="1"/>
    <col min="4" max="4" width="38.28515625" style="37" customWidth="1"/>
    <col min="5" max="6" width="16.28515625" style="40" customWidth="1"/>
    <col min="7" max="7" width="21.7109375" style="85" customWidth="1"/>
    <col min="8" max="8" width="17" style="37" hidden="1" customWidth="1"/>
    <col min="9" max="9" width="14.28515625" style="40" hidden="1" customWidth="1"/>
    <col min="10" max="10" width="13" style="40" hidden="1" customWidth="1"/>
    <col min="11" max="12" width="7.7109375" style="6" hidden="1" customWidth="1"/>
    <col min="13" max="13" width="10.7109375" style="6" hidden="1" customWidth="1"/>
    <col min="14" max="15" width="7.7109375" style="6" hidden="1" customWidth="1"/>
    <col min="16" max="16" width="10" style="6" hidden="1" customWidth="1"/>
    <col min="17" max="18" width="7.7109375" style="6" hidden="1" customWidth="1"/>
    <col min="19" max="19" width="10.28515625" style="6" hidden="1" customWidth="1"/>
    <col min="20" max="21" width="7.7109375" hidden="1" customWidth="1"/>
    <col min="22" max="22" width="10.7109375" hidden="1" customWidth="1"/>
    <col min="23" max="24" width="7.7109375" hidden="1" customWidth="1"/>
    <col min="25" max="25" width="10.28515625" hidden="1" customWidth="1"/>
    <col min="26" max="26" width="10" hidden="1" customWidth="1"/>
    <col min="27" max="27" width="7.7109375" hidden="1" customWidth="1"/>
    <col min="28" max="28" width="11.28515625" hidden="1" customWidth="1"/>
    <col min="29" max="29" width="9.28515625" hidden="1" customWidth="1"/>
    <col min="30" max="30" width="7.7109375" hidden="1" customWidth="1"/>
    <col min="31" max="31" width="11.42578125" hidden="1" customWidth="1"/>
    <col min="32" max="32" width="13.42578125" style="138" customWidth="1"/>
    <col min="33" max="33" width="12.7109375" customWidth="1"/>
    <col min="34" max="34" width="15.7109375" customWidth="1"/>
    <col min="35" max="35" width="12.28515625" customWidth="1"/>
  </cols>
  <sheetData>
    <row r="1" spans="1:35" x14ac:dyDescent="0.25">
      <c r="A1" s="1978"/>
      <c r="B1" s="1978"/>
      <c r="C1" s="1978"/>
      <c r="D1" s="1978"/>
      <c r="E1" s="1978"/>
      <c r="F1" s="1978"/>
      <c r="G1" s="1978"/>
      <c r="H1" s="1978"/>
      <c r="I1" s="1978"/>
      <c r="J1" s="1978"/>
      <c r="K1" s="1978"/>
      <c r="L1" s="1978"/>
      <c r="M1" s="1978"/>
      <c r="N1" s="1978"/>
      <c r="O1" s="1978"/>
      <c r="P1" s="1978"/>
      <c r="Q1" s="1978"/>
      <c r="R1" s="1978"/>
      <c r="S1" s="1978"/>
      <c r="T1" s="1978"/>
      <c r="U1" s="1978"/>
      <c r="V1" s="1978"/>
      <c r="W1" s="1978"/>
      <c r="X1" s="1978"/>
      <c r="Y1" s="1978"/>
      <c r="Z1" s="1978"/>
      <c r="AA1" s="1978"/>
      <c r="AB1" s="1978"/>
      <c r="AC1" s="1978"/>
      <c r="AD1" s="1978"/>
      <c r="AE1" s="1978"/>
      <c r="AF1" s="1978"/>
      <c r="AG1" s="1978"/>
      <c r="AH1" s="1978"/>
      <c r="AI1" s="1978"/>
    </row>
    <row r="2" spans="1:35" ht="65.650000000000006" customHeight="1" thickBot="1" x14ac:dyDescent="0.3">
      <c r="A2" s="1979" t="s">
        <v>942</v>
      </c>
      <c r="B2" s="1979"/>
      <c r="C2" s="1979"/>
      <c r="D2" s="1979"/>
    </row>
    <row r="3" spans="1:35" ht="16.899999999999999" customHeight="1" thickBot="1" x14ac:dyDescent="0.3">
      <c r="A3" s="1980" t="s">
        <v>943</v>
      </c>
      <c r="B3" s="1980"/>
      <c r="C3" s="1980"/>
      <c r="D3" s="1980"/>
    </row>
    <row r="4" spans="1:35" ht="42" customHeight="1" x14ac:dyDescent="0.25">
      <c r="A4" s="1976" t="s">
        <v>0</v>
      </c>
      <c r="B4" s="1961" t="s">
        <v>106</v>
      </c>
      <c r="C4" s="1961" t="s">
        <v>107</v>
      </c>
      <c r="D4" s="1961" t="s">
        <v>94</v>
      </c>
      <c r="E4" s="1961" t="s">
        <v>917</v>
      </c>
      <c r="F4" s="1961" t="s">
        <v>918</v>
      </c>
      <c r="G4" s="1961" t="s">
        <v>296</v>
      </c>
      <c r="H4" s="1961" t="s">
        <v>295</v>
      </c>
      <c r="I4" s="1961" t="s">
        <v>96</v>
      </c>
      <c r="J4" s="1961" t="s">
        <v>97</v>
      </c>
      <c r="K4" s="1961" t="s">
        <v>1</v>
      </c>
      <c r="L4" s="1961"/>
      <c r="M4" s="1961"/>
      <c r="N4" s="1961"/>
      <c r="O4" s="1961"/>
      <c r="P4" s="1961"/>
      <c r="Q4" s="1961"/>
      <c r="R4" s="1961"/>
      <c r="S4" s="1961"/>
      <c r="T4" s="1971" t="s">
        <v>5</v>
      </c>
      <c r="U4" s="1971"/>
      <c r="V4" s="1971"/>
      <c r="W4" s="1971"/>
      <c r="X4" s="1971"/>
      <c r="Y4" s="1971"/>
      <c r="Z4" s="1971"/>
      <c r="AA4" s="1971"/>
      <c r="AB4" s="1971"/>
      <c r="AC4" s="1971" t="s">
        <v>7</v>
      </c>
      <c r="AD4" s="1971"/>
      <c r="AE4" s="1971"/>
      <c r="AF4" s="1961" t="s">
        <v>916</v>
      </c>
      <c r="AG4" s="1961"/>
      <c r="AH4" s="1961"/>
      <c r="AI4" s="1973" t="s">
        <v>20</v>
      </c>
    </row>
    <row r="5" spans="1:35" ht="36.6" customHeight="1" thickBot="1" x14ac:dyDescent="0.3">
      <c r="A5" s="1977"/>
      <c r="B5" s="1962"/>
      <c r="C5" s="1962"/>
      <c r="D5" s="1962"/>
      <c r="E5" s="1962"/>
      <c r="F5" s="1962"/>
      <c r="G5" s="1962"/>
      <c r="H5" s="1962"/>
      <c r="I5" s="1962"/>
      <c r="J5" s="1962"/>
      <c r="K5" s="1962" t="s">
        <v>9</v>
      </c>
      <c r="L5" s="1962"/>
      <c r="M5" s="1962"/>
      <c r="N5" s="1962" t="s">
        <v>10</v>
      </c>
      <c r="O5" s="1962"/>
      <c r="P5" s="1962"/>
      <c r="Q5" s="1962" t="s">
        <v>11</v>
      </c>
      <c r="R5" s="1962"/>
      <c r="S5" s="1962"/>
      <c r="T5" s="1962" t="s">
        <v>2</v>
      </c>
      <c r="U5" s="1962"/>
      <c r="V5" s="1962"/>
      <c r="W5" s="1962" t="s">
        <v>8</v>
      </c>
      <c r="X5" s="1962"/>
      <c r="Y5" s="1962"/>
      <c r="Z5" s="1962" t="s">
        <v>6</v>
      </c>
      <c r="AA5" s="1962"/>
      <c r="AB5" s="1962"/>
      <c r="AC5" s="1972"/>
      <c r="AD5" s="1972"/>
      <c r="AE5" s="1972"/>
      <c r="AF5" s="136" t="s">
        <v>935</v>
      </c>
      <c r="AG5" s="104" t="s">
        <v>919</v>
      </c>
      <c r="AH5" s="104" t="s">
        <v>936</v>
      </c>
      <c r="AI5" s="1974"/>
    </row>
    <row r="6" spans="1:35" ht="18" customHeight="1" x14ac:dyDescent="0.25">
      <c r="A6" s="106"/>
      <c r="B6" s="96"/>
      <c r="C6" s="97"/>
      <c r="D6" s="98" t="s">
        <v>832</v>
      </c>
      <c r="E6" s="99"/>
      <c r="F6" s="99"/>
      <c r="G6" s="97"/>
      <c r="H6" s="100"/>
      <c r="I6" s="99"/>
      <c r="J6" s="99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2"/>
      <c r="AD6" s="79"/>
      <c r="AE6" s="79"/>
      <c r="AF6" s="137"/>
      <c r="AG6" s="103"/>
      <c r="AH6" s="103"/>
      <c r="AI6" s="107"/>
    </row>
    <row r="7" spans="1:35" ht="26.25" x14ac:dyDescent="0.25">
      <c r="A7" s="108">
        <v>1</v>
      </c>
      <c r="B7" s="8" t="s">
        <v>67</v>
      </c>
      <c r="C7" s="21" t="s">
        <v>163</v>
      </c>
      <c r="D7" s="22" t="s">
        <v>174</v>
      </c>
      <c r="E7" s="35">
        <v>44812</v>
      </c>
      <c r="F7" s="35">
        <v>44815</v>
      </c>
      <c r="G7" s="21" t="s">
        <v>297</v>
      </c>
      <c r="H7" s="22" t="s">
        <v>693</v>
      </c>
      <c r="I7" s="35">
        <v>44812</v>
      </c>
      <c r="J7" s="35">
        <v>44815</v>
      </c>
      <c r="K7" s="10"/>
      <c r="L7" s="10">
        <v>3400</v>
      </c>
      <c r="M7" s="10">
        <f t="shared" ref="M7:M49" si="0">K7*L7</f>
        <v>0</v>
      </c>
      <c r="N7" s="10"/>
      <c r="O7" s="10">
        <v>2900</v>
      </c>
      <c r="P7" s="10">
        <f t="shared" ref="P7:P49" si="1">N7*O7</f>
        <v>0</v>
      </c>
      <c r="Q7" s="10"/>
      <c r="R7" s="10">
        <v>2800</v>
      </c>
      <c r="S7" s="10">
        <f t="shared" ref="S7:S49" si="2">Q7*R7</f>
        <v>0</v>
      </c>
      <c r="T7" s="10">
        <v>8</v>
      </c>
      <c r="U7" s="10">
        <v>150</v>
      </c>
      <c r="V7" s="10">
        <f t="shared" ref="V7:V80" si="3">T7*U7</f>
        <v>1200</v>
      </c>
      <c r="W7" s="10">
        <v>8</v>
      </c>
      <c r="X7" s="10">
        <v>150</v>
      </c>
      <c r="Y7" s="10">
        <f t="shared" ref="Y7:Y80" si="4">W7*X7</f>
        <v>1200</v>
      </c>
      <c r="Z7" s="10">
        <v>16</v>
      </c>
      <c r="AA7" s="10">
        <v>150</v>
      </c>
      <c r="AB7" s="10">
        <f t="shared" ref="AB7:AB80" si="5">Z7*AA7</f>
        <v>2400</v>
      </c>
      <c r="AC7" s="11">
        <v>32</v>
      </c>
      <c r="AD7" s="26">
        <v>7</v>
      </c>
      <c r="AE7" s="7">
        <f t="shared" ref="AE7:AE44" si="6">AC7*AD7</f>
        <v>224</v>
      </c>
      <c r="AF7" s="132">
        <v>1</v>
      </c>
      <c r="AG7" s="139">
        <f t="shared" ref="AG7:AG74" si="7">K7+N7+Q7+T7+W7+Z7+AC7</f>
        <v>64</v>
      </c>
      <c r="AH7" s="139">
        <f>AI7</f>
        <v>5024</v>
      </c>
      <c r="AI7" s="109">
        <f t="shared" ref="AI7:AI74" si="8">M7+P7+S7+V7+Y7+AB7+AE7</f>
        <v>5024</v>
      </c>
    </row>
    <row r="8" spans="1:35" x14ac:dyDescent="0.25">
      <c r="A8" s="110"/>
      <c r="B8" s="88"/>
      <c r="C8" s="89"/>
      <c r="D8" s="90" t="s">
        <v>833</v>
      </c>
      <c r="E8" s="92"/>
      <c r="F8" s="92"/>
      <c r="G8" s="89"/>
      <c r="H8" s="91"/>
      <c r="I8" s="92"/>
      <c r="J8" s="92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66"/>
      <c r="AD8" s="26"/>
      <c r="AE8" s="26"/>
      <c r="AF8" s="133"/>
      <c r="AG8" s="140"/>
      <c r="AH8" s="140"/>
      <c r="AI8" s="111"/>
    </row>
    <row r="9" spans="1:35" ht="30" x14ac:dyDescent="0.25">
      <c r="A9" s="108">
        <v>2</v>
      </c>
      <c r="B9" s="8" t="s">
        <v>15</v>
      </c>
      <c r="C9" s="21" t="s">
        <v>135</v>
      </c>
      <c r="D9" s="87" t="s">
        <v>550</v>
      </c>
      <c r="E9" s="35">
        <v>44635</v>
      </c>
      <c r="F9" s="35">
        <v>44640</v>
      </c>
      <c r="G9" s="21" t="s">
        <v>301</v>
      </c>
      <c r="H9" s="22" t="s">
        <v>484</v>
      </c>
      <c r="I9" s="35">
        <v>44635</v>
      </c>
      <c r="J9" s="35">
        <v>44640</v>
      </c>
      <c r="K9" s="10"/>
      <c r="L9" s="10">
        <v>3400</v>
      </c>
      <c r="M9" s="10">
        <f t="shared" si="0"/>
        <v>0</v>
      </c>
      <c r="N9" s="10"/>
      <c r="O9" s="10">
        <v>2900</v>
      </c>
      <c r="P9" s="10">
        <f t="shared" si="1"/>
        <v>0</v>
      </c>
      <c r="Q9" s="10"/>
      <c r="R9" s="10">
        <v>2800</v>
      </c>
      <c r="S9" s="10">
        <f t="shared" si="2"/>
        <v>0</v>
      </c>
      <c r="T9" s="10">
        <v>14</v>
      </c>
      <c r="U9" s="10">
        <v>150</v>
      </c>
      <c r="V9" s="10">
        <f t="shared" si="3"/>
        <v>2100</v>
      </c>
      <c r="W9" s="10">
        <v>14</v>
      </c>
      <c r="X9" s="10">
        <v>150</v>
      </c>
      <c r="Y9" s="10">
        <f t="shared" si="4"/>
        <v>2100</v>
      </c>
      <c r="Z9" s="10">
        <v>14</v>
      </c>
      <c r="AA9" s="10">
        <v>150</v>
      </c>
      <c r="AB9" s="10">
        <f t="shared" si="5"/>
        <v>2100</v>
      </c>
      <c r="AC9" s="11"/>
      <c r="AD9" s="26">
        <v>7</v>
      </c>
      <c r="AE9" s="7">
        <f t="shared" si="6"/>
        <v>0</v>
      </c>
      <c r="AF9" s="132">
        <v>1</v>
      </c>
      <c r="AG9" s="139">
        <f t="shared" si="7"/>
        <v>42</v>
      </c>
      <c r="AH9" s="139">
        <f>AI9</f>
        <v>6300</v>
      </c>
      <c r="AI9" s="109">
        <f t="shared" si="8"/>
        <v>6300</v>
      </c>
    </row>
    <row r="10" spans="1:35" ht="43.15" customHeight="1" x14ac:dyDescent="0.25">
      <c r="A10" s="108">
        <v>3</v>
      </c>
      <c r="B10" s="8" t="s">
        <v>15</v>
      </c>
      <c r="C10" s="21" t="s">
        <v>135</v>
      </c>
      <c r="D10" s="87" t="s">
        <v>551</v>
      </c>
      <c r="E10" s="35">
        <v>44670</v>
      </c>
      <c r="F10" s="35">
        <v>44675</v>
      </c>
      <c r="G10" s="21" t="s">
        <v>301</v>
      </c>
      <c r="H10" s="22" t="s">
        <v>468</v>
      </c>
      <c r="I10" s="35">
        <v>44670</v>
      </c>
      <c r="J10" s="35">
        <v>44675</v>
      </c>
      <c r="K10" s="10"/>
      <c r="L10" s="10">
        <v>3400</v>
      </c>
      <c r="M10" s="10">
        <f t="shared" si="0"/>
        <v>0</v>
      </c>
      <c r="N10" s="10"/>
      <c r="O10" s="10">
        <v>2900</v>
      </c>
      <c r="P10" s="10">
        <f t="shared" si="1"/>
        <v>0</v>
      </c>
      <c r="Q10" s="10"/>
      <c r="R10" s="10">
        <v>2800</v>
      </c>
      <c r="S10" s="10">
        <f t="shared" si="2"/>
        <v>0</v>
      </c>
      <c r="T10" s="10">
        <v>14</v>
      </c>
      <c r="U10" s="10">
        <v>150</v>
      </c>
      <c r="V10" s="10">
        <f t="shared" si="3"/>
        <v>2100</v>
      </c>
      <c r="W10" s="10">
        <v>14</v>
      </c>
      <c r="X10" s="10">
        <v>150</v>
      </c>
      <c r="Y10" s="10">
        <f t="shared" si="4"/>
        <v>2100</v>
      </c>
      <c r="Z10" s="10">
        <v>14</v>
      </c>
      <c r="AA10" s="10">
        <v>150</v>
      </c>
      <c r="AB10" s="10">
        <f t="shared" si="5"/>
        <v>2100</v>
      </c>
      <c r="AC10" s="11">
        <v>45</v>
      </c>
      <c r="AD10" s="26">
        <v>7</v>
      </c>
      <c r="AE10" s="7">
        <f t="shared" si="6"/>
        <v>315</v>
      </c>
      <c r="AF10" s="132">
        <v>1</v>
      </c>
      <c r="AG10" s="139">
        <f t="shared" si="7"/>
        <v>87</v>
      </c>
      <c r="AH10" s="139">
        <f t="shared" ref="AH10:AH17" si="9">AI10</f>
        <v>6615</v>
      </c>
      <c r="AI10" s="109">
        <f t="shared" si="8"/>
        <v>6615</v>
      </c>
    </row>
    <row r="11" spans="1:35" ht="43.9" customHeight="1" x14ac:dyDescent="0.25">
      <c r="A11" s="108">
        <v>4</v>
      </c>
      <c r="B11" s="8" t="s">
        <v>15</v>
      </c>
      <c r="C11" s="21" t="s">
        <v>135</v>
      </c>
      <c r="D11" s="87" t="s">
        <v>552</v>
      </c>
      <c r="E11" s="35">
        <v>44684</v>
      </c>
      <c r="F11" s="35">
        <v>44689</v>
      </c>
      <c r="G11" s="21" t="s">
        <v>301</v>
      </c>
      <c r="H11" s="22" t="s">
        <v>468</v>
      </c>
      <c r="I11" s="35">
        <v>44684</v>
      </c>
      <c r="J11" s="35">
        <v>44689</v>
      </c>
      <c r="K11" s="10"/>
      <c r="L11" s="10">
        <v>3400</v>
      </c>
      <c r="M11" s="10">
        <f t="shared" si="0"/>
        <v>0</v>
      </c>
      <c r="N11" s="10"/>
      <c r="O11" s="10">
        <v>2900</v>
      </c>
      <c r="P11" s="10">
        <f t="shared" si="1"/>
        <v>0</v>
      </c>
      <c r="Q11" s="10"/>
      <c r="R11" s="10">
        <v>2800</v>
      </c>
      <c r="S11" s="10">
        <f t="shared" si="2"/>
        <v>0</v>
      </c>
      <c r="T11" s="10">
        <v>14</v>
      </c>
      <c r="U11" s="10">
        <v>150</v>
      </c>
      <c r="V11" s="10">
        <f t="shared" si="3"/>
        <v>2100</v>
      </c>
      <c r="W11" s="10">
        <v>14</v>
      </c>
      <c r="X11" s="10">
        <v>150</v>
      </c>
      <c r="Y11" s="10">
        <f t="shared" si="4"/>
        <v>2100</v>
      </c>
      <c r="Z11" s="10">
        <v>14</v>
      </c>
      <c r="AA11" s="10">
        <v>150</v>
      </c>
      <c r="AB11" s="10">
        <f t="shared" si="5"/>
        <v>2100</v>
      </c>
      <c r="AC11" s="11">
        <v>45</v>
      </c>
      <c r="AD11" s="26">
        <v>7</v>
      </c>
      <c r="AE11" s="7">
        <f t="shared" si="6"/>
        <v>315</v>
      </c>
      <c r="AF11" s="132">
        <v>1</v>
      </c>
      <c r="AG11" s="139">
        <f t="shared" si="7"/>
        <v>87</v>
      </c>
      <c r="AH11" s="139">
        <f t="shared" si="9"/>
        <v>6615</v>
      </c>
      <c r="AI11" s="109">
        <f t="shared" si="8"/>
        <v>6615</v>
      </c>
    </row>
    <row r="12" spans="1:35" ht="46.9" customHeight="1" x14ac:dyDescent="0.25">
      <c r="A12" s="112">
        <v>5</v>
      </c>
      <c r="B12" s="81" t="s">
        <v>15</v>
      </c>
      <c r="C12" s="69" t="s">
        <v>135</v>
      </c>
      <c r="D12" s="87" t="s">
        <v>835</v>
      </c>
      <c r="E12" s="82">
        <v>44824</v>
      </c>
      <c r="F12" s="82">
        <v>44829</v>
      </c>
      <c r="G12" s="69" t="s">
        <v>301</v>
      </c>
      <c r="H12" s="70" t="s">
        <v>694</v>
      </c>
      <c r="I12" s="82">
        <v>44824</v>
      </c>
      <c r="J12" s="82">
        <v>44829</v>
      </c>
      <c r="K12" s="71">
        <v>1</v>
      </c>
      <c r="L12" s="71">
        <v>3400</v>
      </c>
      <c r="M12" s="71">
        <f t="shared" si="0"/>
        <v>3400</v>
      </c>
      <c r="N12" s="71">
        <v>1</v>
      </c>
      <c r="O12" s="71">
        <v>2900</v>
      </c>
      <c r="P12" s="71">
        <f t="shared" si="1"/>
        <v>2900</v>
      </c>
      <c r="Q12" s="71">
        <v>1</v>
      </c>
      <c r="R12" s="71">
        <v>2800</v>
      </c>
      <c r="S12" s="71">
        <f t="shared" si="2"/>
        <v>2800</v>
      </c>
      <c r="T12" s="71">
        <v>14</v>
      </c>
      <c r="U12" s="71">
        <v>150</v>
      </c>
      <c r="V12" s="71">
        <f t="shared" si="3"/>
        <v>2100</v>
      </c>
      <c r="W12" s="71">
        <v>14</v>
      </c>
      <c r="X12" s="71">
        <v>150</v>
      </c>
      <c r="Y12" s="71">
        <f t="shared" si="4"/>
        <v>2100</v>
      </c>
      <c r="Z12" s="71">
        <v>14</v>
      </c>
      <c r="AA12" s="71">
        <v>150</v>
      </c>
      <c r="AB12" s="71">
        <f t="shared" si="5"/>
        <v>2100</v>
      </c>
      <c r="AC12" s="83">
        <v>45</v>
      </c>
      <c r="AD12" s="72">
        <v>7</v>
      </c>
      <c r="AE12" s="84">
        <f t="shared" si="6"/>
        <v>315</v>
      </c>
      <c r="AF12" s="134">
        <v>1</v>
      </c>
      <c r="AG12" s="141">
        <f t="shared" si="7"/>
        <v>90</v>
      </c>
      <c r="AH12" s="139">
        <f t="shared" si="9"/>
        <v>15715</v>
      </c>
      <c r="AI12" s="113">
        <f t="shared" si="8"/>
        <v>15715</v>
      </c>
    </row>
    <row r="13" spans="1:35" ht="60" x14ac:dyDescent="0.25">
      <c r="A13" s="108">
        <v>6</v>
      </c>
      <c r="B13" s="20"/>
      <c r="C13" s="21" t="s">
        <v>135</v>
      </c>
      <c r="D13" s="87" t="s">
        <v>548</v>
      </c>
      <c r="E13" s="22" t="s">
        <v>43</v>
      </c>
      <c r="F13" s="22" t="s">
        <v>43</v>
      </c>
      <c r="G13" s="41" t="s">
        <v>43</v>
      </c>
      <c r="H13" s="22" t="s">
        <v>43</v>
      </c>
      <c r="I13" s="22" t="s">
        <v>43</v>
      </c>
      <c r="J13" s="22" t="s">
        <v>43</v>
      </c>
      <c r="K13" s="28">
        <v>6</v>
      </c>
      <c r="L13" s="10">
        <v>3400</v>
      </c>
      <c r="M13" s="28">
        <f t="shared" si="0"/>
        <v>20400</v>
      </c>
      <c r="N13" s="28">
        <v>6</v>
      </c>
      <c r="O13" s="10">
        <v>2900</v>
      </c>
      <c r="P13" s="28">
        <f t="shared" si="1"/>
        <v>17400</v>
      </c>
      <c r="Q13" s="28">
        <v>6</v>
      </c>
      <c r="R13" s="10">
        <v>2800</v>
      </c>
      <c r="S13" s="28">
        <f t="shared" si="2"/>
        <v>16800</v>
      </c>
      <c r="T13" s="31">
        <v>30</v>
      </c>
      <c r="U13" s="31">
        <v>150</v>
      </c>
      <c r="V13" s="10">
        <f t="shared" si="3"/>
        <v>4500</v>
      </c>
      <c r="W13" s="29">
        <v>30</v>
      </c>
      <c r="X13" s="29">
        <v>150</v>
      </c>
      <c r="Y13" s="29">
        <f t="shared" si="4"/>
        <v>4500</v>
      </c>
      <c r="Z13" s="29">
        <v>30</v>
      </c>
      <c r="AA13" s="29">
        <v>150</v>
      </c>
      <c r="AB13" s="29">
        <f t="shared" si="5"/>
        <v>4500</v>
      </c>
      <c r="AC13" s="29">
        <v>108</v>
      </c>
      <c r="AD13" s="3">
        <v>7</v>
      </c>
      <c r="AE13" s="29">
        <f t="shared" si="6"/>
        <v>756</v>
      </c>
      <c r="AF13" s="135">
        <v>1</v>
      </c>
      <c r="AG13" s="139">
        <f t="shared" si="7"/>
        <v>216</v>
      </c>
      <c r="AH13" s="139">
        <f t="shared" si="9"/>
        <v>68856</v>
      </c>
      <c r="AI13" s="109">
        <f t="shared" si="8"/>
        <v>68856</v>
      </c>
    </row>
    <row r="14" spans="1:35" ht="18.600000000000001" customHeight="1" x14ac:dyDescent="0.25">
      <c r="A14" s="110"/>
      <c r="B14" s="88"/>
      <c r="C14" s="89"/>
      <c r="D14" s="90" t="s">
        <v>834</v>
      </c>
      <c r="E14" s="92"/>
      <c r="F14" s="92"/>
      <c r="G14" s="89"/>
      <c r="H14" s="91"/>
      <c r="I14" s="92"/>
      <c r="J14" s="92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66"/>
      <c r="AD14" s="26"/>
      <c r="AE14" s="26"/>
      <c r="AF14" s="133"/>
      <c r="AG14" s="140"/>
      <c r="AH14" s="140"/>
      <c r="AI14" s="111"/>
    </row>
    <row r="15" spans="1:35" ht="25.5" x14ac:dyDescent="0.25">
      <c r="A15" s="108">
        <v>7</v>
      </c>
      <c r="B15" s="8" t="s">
        <v>181</v>
      </c>
      <c r="C15" s="21" t="s">
        <v>156</v>
      </c>
      <c r="D15" s="87" t="s">
        <v>174</v>
      </c>
      <c r="E15" s="35">
        <v>44632</v>
      </c>
      <c r="F15" s="35">
        <v>44632</v>
      </c>
      <c r="G15" s="21" t="s">
        <v>939</v>
      </c>
      <c r="H15" s="22" t="s">
        <v>322</v>
      </c>
      <c r="I15" s="35">
        <v>44632</v>
      </c>
      <c r="J15" s="35">
        <v>44632</v>
      </c>
      <c r="K15" s="10"/>
      <c r="L15" s="10">
        <v>3400</v>
      </c>
      <c r="M15" s="10">
        <f t="shared" si="0"/>
        <v>0</v>
      </c>
      <c r="N15" s="10"/>
      <c r="O15" s="10">
        <v>2900</v>
      </c>
      <c r="P15" s="10">
        <f t="shared" si="1"/>
        <v>0</v>
      </c>
      <c r="Q15" s="10"/>
      <c r="R15" s="10">
        <v>2800</v>
      </c>
      <c r="S15" s="10">
        <f t="shared" si="2"/>
        <v>0</v>
      </c>
      <c r="T15" s="10">
        <v>10</v>
      </c>
      <c r="U15" s="10">
        <v>150</v>
      </c>
      <c r="V15" s="10">
        <f t="shared" si="3"/>
        <v>1500</v>
      </c>
      <c r="W15" s="10">
        <v>10</v>
      </c>
      <c r="X15" s="10">
        <v>150</v>
      </c>
      <c r="Y15" s="10">
        <f t="shared" si="4"/>
        <v>1500</v>
      </c>
      <c r="Z15" s="10">
        <v>10</v>
      </c>
      <c r="AA15" s="10">
        <v>150</v>
      </c>
      <c r="AB15" s="10">
        <f t="shared" si="5"/>
        <v>1500</v>
      </c>
      <c r="AC15" s="11"/>
      <c r="AD15" s="3">
        <v>7</v>
      </c>
      <c r="AE15" s="3">
        <f t="shared" si="6"/>
        <v>0</v>
      </c>
      <c r="AF15" s="134">
        <v>1</v>
      </c>
      <c r="AG15" s="139">
        <f t="shared" si="7"/>
        <v>30</v>
      </c>
      <c r="AH15" s="139">
        <f t="shared" si="9"/>
        <v>4500</v>
      </c>
      <c r="AI15" s="109">
        <f t="shared" si="8"/>
        <v>4500</v>
      </c>
    </row>
    <row r="16" spans="1:35" ht="25.5" x14ac:dyDescent="0.25">
      <c r="A16" s="114">
        <v>8</v>
      </c>
      <c r="B16" s="73" t="s">
        <v>181</v>
      </c>
      <c r="C16" s="74" t="s">
        <v>156</v>
      </c>
      <c r="D16" s="87" t="s">
        <v>174</v>
      </c>
      <c r="E16" s="76">
        <v>44632</v>
      </c>
      <c r="F16" s="76">
        <v>44632</v>
      </c>
      <c r="G16" s="74" t="s">
        <v>303</v>
      </c>
      <c r="H16" s="75" t="s">
        <v>492</v>
      </c>
      <c r="I16" s="76">
        <v>44632</v>
      </c>
      <c r="J16" s="76">
        <v>44632</v>
      </c>
      <c r="K16" s="77"/>
      <c r="L16" s="77">
        <v>3400</v>
      </c>
      <c r="M16" s="77">
        <f t="shared" si="0"/>
        <v>0</v>
      </c>
      <c r="N16" s="77"/>
      <c r="O16" s="77">
        <v>2900</v>
      </c>
      <c r="P16" s="77">
        <f t="shared" si="1"/>
        <v>0</v>
      </c>
      <c r="Q16" s="77"/>
      <c r="R16" s="77">
        <v>2800</v>
      </c>
      <c r="S16" s="77">
        <f t="shared" si="2"/>
        <v>0</v>
      </c>
      <c r="T16" s="77">
        <v>10</v>
      </c>
      <c r="U16" s="77">
        <v>150</v>
      </c>
      <c r="V16" s="77">
        <f t="shared" si="3"/>
        <v>1500</v>
      </c>
      <c r="W16" s="77">
        <v>10</v>
      </c>
      <c r="X16" s="77">
        <v>150</v>
      </c>
      <c r="Y16" s="77">
        <f t="shared" si="4"/>
        <v>1500</v>
      </c>
      <c r="Z16" s="77">
        <v>10</v>
      </c>
      <c r="AA16" s="77">
        <v>150</v>
      </c>
      <c r="AB16" s="77">
        <f t="shared" si="5"/>
        <v>1500</v>
      </c>
      <c r="AC16" s="78"/>
      <c r="AD16" s="79">
        <v>7</v>
      </c>
      <c r="AE16" s="80">
        <f t="shared" si="6"/>
        <v>0</v>
      </c>
      <c r="AF16" s="135">
        <v>1</v>
      </c>
      <c r="AG16" s="142">
        <f t="shared" si="7"/>
        <v>30</v>
      </c>
      <c r="AH16" s="139">
        <f t="shared" si="9"/>
        <v>4500</v>
      </c>
      <c r="AI16" s="115">
        <f t="shared" si="8"/>
        <v>4500</v>
      </c>
    </row>
    <row r="17" spans="1:35" x14ac:dyDescent="0.25">
      <c r="A17" s="108">
        <v>9</v>
      </c>
      <c r="B17" s="8" t="s">
        <v>181</v>
      </c>
      <c r="C17" s="21" t="s">
        <v>156</v>
      </c>
      <c r="D17" s="87" t="s">
        <v>174</v>
      </c>
      <c r="E17" s="35">
        <v>44682</v>
      </c>
      <c r="F17" s="35">
        <v>44682</v>
      </c>
      <c r="G17" s="21" t="s">
        <v>305</v>
      </c>
      <c r="H17" s="22" t="s">
        <v>462</v>
      </c>
      <c r="I17" s="35">
        <v>44682</v>
      </c>
      <c r="J17" s="35">
        <v>44682</v>
      </c>
      <c r="K17" s="10"/>
      <c r="L17" s="10">
        <v>3400</v>
      </c>
      <c r="M17" s="10">
        <f t="shared" si="0"/>
        <v>0</v>
      </c>
      <c r="N17" s="10"/>
      <c r="O17" s="10">
        <v>2900</v>
      </c>
      <c r="P17" s="10">
        <f t="shared" si="1"/>
        <v>0</v>
      </c>
      <c r="Q17" s="10"/>
      <c r="R17" s="10">
        <v>2800</v>
      </c>
      <c r="S17" s="10">
        <f t="shared" si="2"/>
        <v>0</v>
      </c>
      <c r="T17" s="10">
        <v>20</v>
      </c>
      <c r="U17" s="10">
        <v>150</v>
      </c>
      <c r="V17" s="10">
        <f t="shared" si="3"/>
        <v>3000</v>
      </c>
      <c r="W17" s="10">
        <v>20</v>
      </c>
      <c r="X17" s="10">
        <v>150</v>
      </c>
      <c r="Y17" s="10">
        <f t="shared" si="4"/>
        <v>3000</v>
      </c>
      <c r="Z17" s="10">
        <v>20</v>
      </c>
      <c r="AA17" s="10">
        <v>150</v>
      </c>
      <c r="AB17" s="10">
        <f t="shared" si="5"/>
        <v>3000</v>
      </c>
      <c r="AC17" s="11">
        <v>60</v>
      </c>
      <c r="AD17" s="26">
        <v>7</v>
      </c>
      <c r="AE17" s="7">
        <f t="shared" si="6"/>
        <v>420</v>
      </c>
      <c r="AF17" s="134">
        <v>1</v>
      </c>
      <c r="AG17" s="139">
        <f t="shared" si="7"/>
        <v>120</v>
      </c>
      <c r="AH17" s="139">
        <f t="shared" si="9"/>
        <v>9420</v>
      </c>
      <c r="AI17" s="109">
        <f t="shared" si="8"/>
        <v>9420</v>
      </c>
    </row>
    <row r="18" spans="1:35" x14ac:dyDescent="0.25">
      <c r="A18" s="110"/>
      <c r="B18" s="88"/>
      <c r="C18" s="89"/>
      <c r="D18" s="90" t="s">
        <v>836</v>
      </c>
      <c r="E18" s="92"/>
      <c r="F18" s="92"/>
      <c r="G18" s="89"/>
      <c r="H18" s="91"/>
      <c r="I18" s="92"/>
      <c r="J18" s="92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66"/>
      <c r="AD18" s="26"/>
      <c r="AE18" s="26"/>
      <c r="AF18" s="133"/>
      <c r="AG18" s="140"/>
      <c r="AH18" s="140"/>
      <c r="AI18" s="111"/>
    </row>
    <row r="19" spans="1:35" ht="30" x14ac:dyDescent="0.25">
      <c r="A19" s="108">
        <v>10</v>
      </c>
      <c r="B19" s="8" t="s">
        <v>207</v>
      </c>
      <c r="C19" s="21" t="s">
        <v>113</v>
      </c>
      <c r="D19" s="87" t="s">
        <v>311</v>
      </c>
      <c r="E19" s="35">
        <v>44605</v>
      </c>
      <c r="F19" s="35">
        <v>44611</v>
      </c>
      <c r="G19" s="21" t="s">
        <v>309</v>
      </c>
      <c r="H19" s="22" t="s">
        <v>306</v>
      </c>
      <c r="I19" s="35">
        <v>44605</v>
      </c>
      <c r="J19" s="35">
        <v>44611</v>
      </c>
      <c r="K19" s="10"/>
      <c r="L19" s="10">
        <v>3400</v>
      </c>
      <c r="M19" s="10">
        <f t="shared" si="0"/>
        <v>0</v>
      </c>
      <c r="N19" s="10"/>
      <c r="O19" s="10">
        <v>2900</v>
      </c>
      <c r="P19" s="10">
        <f t="shared" si="1"/>
        <v>0</v>
      </c>
      <c r="Q19" s="10"/>
      <c r="R19" s="10">
        <v>2800</v>
      </c>
      <c r="S19" s="10">
        <f t="shared" si="2"/>
        <v>0</v>
      </c>
      <c r="T19" s="10">
        <v>13</v>
      </c>
      <c r="U19" s="10">
        <v>150</v>
      </c>
      <c r="V19" s="10">
        <f t="shared" si="3"/>
        <v>1950</v>
      </c>
      <c r="W19" s="10">
        <v>13</v>
      </c>
      <c r="X19" s="10">
        <v>150</v>
      </c>
      <c r="Y19" s="10">
        <f t="shared" si="4"/>
        <v>1950</v>
      </c>
      <c r="Z19" s="10">
        <v>26</v>
      </c>
      <c r="AA19" s="10">
        <v>150</v>
      </c>
      <c r="AB19" s="10">
        <f t="shared" si="5"/>
        <v>3900</v>
      </c>
      <c r="AC19" s="11"/>
      <c r="AD19" s="26">
        <v>7</v>
      </c>
      <c r="AE19" s="7">
        <f t="shared" si="6"/>
        <v>0</v>
      </c>
      <c r="AF19" s="134">
        <v>1</v>
      </c>
      <c r="AG19" s="139">
        <f t="shared" si="7"/>
        <v>52</v>
      </c>
      <c r="AH19" s="139">
        <f>AI19</f>
        <v>7800</v>
      </c>
      <c r="AI19" s="109">
        <f t="shared" si="8"/>
        <v>7800</v>
      </c>
    </row>
    <row r="20" spans="1:35" ht="30" x14ac:dyDescent="0.25">
      <c r="A20" s="108">
        <v>11</v>
      </c>
      <c r="B20" s="8" t="s">
        <v>207</v>
      </c>
      <c r="C20" s="21" t="s">
        <v>113</v>
      </c>
      <c r="D20" s="87" t="s">
        <v>311</v>
      </c>
      <c r="E20" s="35">
        <v>44631</v>
      </c>
      <c r="F20" s="35">
        <v>44639</v>
      </c>
      <c r="G20" s="21" t="s">
        <v>310</v>
      </c>
      <c r="H20" s="22" t="s">
        <v>307</v>
      </c>
      <c r="I20" s="35">
        <v>44631</v>
      </c>
      <c r="J20" s="35">
        <v>44639</v>
      </c>
      <c r="K20" s="10"/>
      <c r="L20" s="10">
        <v>3400</v>
      </c>
      <c r="M20" s="10">
        <f t="shared" si="0"/>
        <v>0</v>
      </c>
      <c r="N20" s="10"/>
      <c r="O20" s="10">
        <v>2900</v>
      </c>
      <c r="P20" s="10">
        <f t="shared" si="1"/>
        <v>0</v>
      </c>
      <c r="Q20" s="10"/>
      <c r="R20" s="10">
        <v>2800</v>
      </c>
      <c r="S20" s="10">
        <f t="shared" si="2"/>
        <v>0</v>
      </c>
      <c r="T20" s="10">
        <v>16</v>
      </c>
      <c r="U20" s="10">
        <v>150</v>
      </c>
      <c r="V20" s="10">
        <f t="shared" si="3"/>
        <v>2400</v>
      </c>
      <c r="W20" s="10">
        <v>16</v>
      </c>
      <c r="X20" s="10">
        <v>150</v>
      </c>
      <c r="Y20" s="10">
        <f t="shared" si="4"/>
        <v>2400</v>
      </c>
      <c r="Z20" s="10">
        <v>32</v>
      </c>
      <c r="AA20" s="10">
        <v>150</v>
      </c>
      <c r="AB20" s="10">
        <f t="shared" si="5"/>
        <v>4800</v>
      </c>
      <c r="AC20" s="11"/>
      <c r="AD20" s="26">
        <v>7</v>
      </c>
      <c r="AE20" s="7">
        <f t="shared" si="6"/>
        <v>0</v>
      </c>
      <c r="AF20" s="135">
        <v>1</v>
      </c>
      <c r="AG20" s="139">
        <f t="shared" si="7"/>
        <v>64</v>
      </c>
      <c r="AH20" s="139">
        <f t="shared" ref="AH20:AH82" si="10">AI20</f>
        <v>9600</v>
      </c>
      <c r="AI20" s="109">
        <f t="shared" si="8"/>
        <v>9600</v>
      </c>
    </row>
    <row r="21" spans="1:35" x14ac:dyDescent="0.25">
      <c r="A21" s="110"/>
      <c r="B21" s="88"/>
      <c r="C21" s="89"/>
      <c r="D21" s="90" t="s">
        <v>837</v>
      </c>
      <c r="E21" s="92"/>
      <c r="F21" s="92"/>
      <c r="G21" s="89"/>
      <c r="H21" s="91"/>
      <c r="I21" s="92"/>
      <c r="J21" s="92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66"/>
      <c r="AD21" s="26"/>
      <c r="AE21" s="26"/>
      <c r="AF21" s="133"/>
      <c r="AG21" s="140"/>
      <c r="AH21" s="140"/>
      <c r="AI21" s="111"/>
    </row>
    <row r="22" spans="1:35" ht="73.150000000000006" customHeight="1" x14ac:dyDescent="0.25">
      <c r="A22" s="108">
        <v>12</v>
      </c>
      <c r="B22" s="8" t="s">
        <v>239</v>
      </c>
      <c r="C22" s="21" t="s">
        <v>144</v>
      </c>
      <c r="D22" s="87" t="s">
        <v>682</v>
      </c>
      <c r="E22" s="35" t="s">
        <v>683</v>
      </c>
      <c r="F22" s="35" t="s">
        <v>684</v>
      </c>
      <c r="G22" s="21" t="s">
        <v>312</v>
      </c>
      <c r="H22" s="22" t="s">
        <v>483</v>
      </c>
      <c r="I22" s="35" t="s">
        <v>683</v>
      </c>
      <c r="J22" s="35" t="s">
        <v>684</v>
      </c>
      <c r="K22" s="14"/>
      <c r="L22" s="10">
        <v>3400</v>
      </c>
      <c r="M22" s="10">
        <f t="shared" si="0"/>
        <v>0</v>
      </c>
      <c r="N22" s="14"/>
      <c r="O22" s="10">
        <v>2900</v>
      </c>
      <c r="P22" s="10">
        <f t="shared" si="1"/>
        <v>0</v>
      </c>
      <c r="Q22" s="14"/>
      <c r="R22" s="10">
        <v>2800</v>
      </c>
      <c r="S22" s="10">
        <f t="shared" si="2"/>
        <v>0</v>
      </c>
      <c r="T22" s="10">
        <v>60</v>
      </c>
      <c r="U22" s="10">
        <v>150</v>
      </c>
      <c r="V22" s="10">
        <f t="shared" si="3"/>
        <v>9000</v>
      </c>
      <c r="W22" s="10">
        <v>60</v>
      </c>
      <c r="X22" s="10">
        <v>150</v>
      </c>
      <c r="Y22" s="10">
        <f t="shared" si="4"/>
        <v>9000</v>
      </c>
      <c r="Z22" s="10">
        <v>60</v>
      </c>
      <c r="AA22" s="10">
        <v>150</v>
      </c>
      <c r="AB22" s="10">
        <f t="shared" si="5"/>
        <v>9000</v>
      </c>
      <c r="AC22" s="11"/>
      <c r="AD22" s="26">
        <v>7</v>
      </c>
      <c r="AE22" s="7">
        <f t="shared" si="6"/>
        <v>0</v>
      </c>
      <c r="AF22" s="131">
        <v>1</v>
      </c>
      <c r="AG22" s="139">
        <f t="shared" si="7"/>
        <v>180</v>
      </c>
      <c r="AH22" s="139">
        <f t="shared" si="10"/>
        <v>27000</v>
      </c>
      <c r="AI22" s="109">
        <f t="shared" si="8"/>
        <v>27000</v>
      </c>
    </row>
    <row r="23" spans="1:35" ht="75" x14ac:dyDescent="0.25">
      <c r="A23" s="108">
        <v>13</v>
      </c>
      <c r="B23" s="8" t="s">
        <v>239</v>
      </c>
      <c r="C23" s="21" t="s">
        <v>144</v>
      </c>
      <c r="D23" s="87" t="s">
        <v>685</v>
      </c>
      <c r="E23" s="35" t="s">
        <v>686</v>
      </c>
      <c r="F23" s="35" t="s">
        <v>687</v>
      </c>
      <c r="G23" s="21" t="s">
        <v>312</v>
      </c>
      <c r="H23" s="22" t="s">
        <v>340</v>
      </c>
      <c r="I23" s="35" t="s">
        <v>686</v>
      </c>
      <c r="J23" s="35" t="s">
        <v>687</v>
      </c>
      <c r="K23" s="14"/>
      <c r="L23" s="10">
        <v>3400</v>
      </c>
      <c r="M23" s="10">
        <f t="shared" si="0"/>
        <v>0</v>
      </c>
      <c r="N23" s="14"/>
      <c r="O23" s="10">
        <v>2900</v>
      </c>
      <c r="P23" s="10">
        <f t="shared" si="1"/>
        <v>0</v>
      </c>
      <c r="Q23" s="14"/>
      <c r="R23" s="10">
        <v>2800</v>
      </c>
      <c r="S23" s="10">
        <f t="shared" si="2"/>
        <v>0</v>
      </c>
      <c r="T23" s="10">
        <v>12</v>
      </c>
      <c r="U23" s="10">
        <v>150</v>
      </c>
      <c r="V23" s="10">
        <f t="shared" si="3"/>
        <v>1800</v>
      </c>
      <c r="W23" s="10">
        <v>12</v>
      </c>
      <c r="X23" s="10">
        <v>150</v>
      </c>
      <c r="Y23" s="10">
        <f t="shared" si="4"/>
        <v>1800</v>
      </c>
      <c r="Z23" s="10">
        <v>12</v>
      </c>
      <c r="AA23" s="10">
        <v>150</v>
      </c>
      <c r="AB23" s="10">
        <f t="shared" si="5"/>
        <v>1800</v>
      </c>
      <c r="AC23" s="11"/>
      <c r="AD23" s="26">
        <v>7</v>
      </c>
      <c r="AE23" s="7">
        <f t="shared" si="6"/>
        <v>0</v>
      </c>
      <c r="AF23" s="131">
        <v>1</v>
      </c>
      <c r="AG23" s="139">
        <f t="shared" si="7"/>
        <v>36</v>
      </c>
      <c r="AH23" s="139">
        <f t="shared" si="10"/>
        <v>5400</v>
      </c>
      <c r="AI23" s="109">
        <f t="shared" si="8"/>
        <v>5400</v>
      </c>
    </row>
    <row r="24" spans="1:35" ht="105" x14ac:dyDescent="0.25">
      <c r="A24" s="108">
        <v>14</v>
      </c>
      <c r="B24" s="8" t="s">
        <v>239</v>
      </c>
      <c r="C24" s="21" t="s">
        <v>144</v>
      </c>
      <c r="D24" s="87" t="s">
        <v>688</v>
      </c>
      <c r="E24" s="35" t="s">
        <v>759</v>
      </c>
      <c r="F24" s="35" t="s">
        <v>760</v>
      </c>
      <c r="G24" s="21" t="s">
        <v>312</v>
      </c>
      <c r="H24" s="38" t="s">
        <v>314</v>
      </c>
      <c r="I24" s="35" t="s">
        <v>759</v>
      </c>
      <c r="J24" s="35" t="s">
        <v>760</v>
      </c>
      <c r="K24" s="14"/>
      <c r="L24" s="10">
        <v>3400</v>
      </c>
      <c r="M24" s="10">
        <f t="shared" si="0"/>
        <v>0</v>
      </c>
      <c r="N24" s="14"/>
      <c r="O24" s="10">
        <v>2900</v>
      </c>
      <c r="P24" s="10">
        <f t="shared" si="1"/>
        <v>0</v>
      </c>
      <c r="Q24" s="14"/>
      <c r="R24" s="10">
        <v>2800</v>
      </c>
      <c r="S24" s="10">
        <f t="shared" si="2"/>
        <v>0</v>
      </c>
      <c r="T24" s="10">
        <v>106</v>
      </c>
      <c r="U24" s="10">
        <v>150</v>
      </c>
      <c r="V24" s="10">
        <f t="shared" si="3"/>
        <v>15900</v>
      </c>
      <c r="W24" s="10">
        <v>106</v>
      </c>
      <c r="X24" s="10">
        <v>150</v>
      </c>
      <c r="Y24" s="10">
        <f t="shared" si="4"/>
        <v>15900</v>
      </c>
      <c r="Z24" s="10">
        <v>106</v>
      </c>
      <c r="AA24" s="10">
        <v>150</v>
      </c>
      <c r="AB24" s="10">
        <f t="shared" si="5"/>
        <v>15900</v>
      </c>
      <c r="AC24" s="11"/>
      <c r="AD24" s="26">
        <v>7</v>
      </c>
      <c r="AE24" s="7">
        <f t="shared" si="6"/>
        <v>0</v>
      </c>
      <c r="AF24" s="131">
        <v>1</v>
      </c>
      <c r="AG24" s="139">
        <f t="shared" si="7"/>
        <v>318</v>
      </c>
      <c r="AH24" s="139">
        <f t="shared" si="10"/>
        <v>47700</v>
      </c>
      <c r="AI24" s="109">
        <f t="shared" si="8"/>
        <v>47700</v>
      </c>
    </row>
    <row r="25" spans="1:35" ht="75" x14ac:dyDescent="0.25">
      <c r="A25" s="108">
        <v>15</v>
      </c>
      <c r="B25" s="8" t="s">
        <v>239</v>
      </c>
      <c r="C25" s="21" t="s">
        <v>144</v>
      </c>
      <c r="D25" s="87" t="s">
        <v>689</v>
      </c>
      <c r="E25" s="35" t="s">
        <v>690</v>
      </c>
      <c r="F25" s="35" t="s">
        <v>691</v>
      </c>
      <c r="G25" s="21" t="s">
        <v>312</v>
      </c>
      <c r="H25" s="22" t="s">
        <v>340</v>
      </c>
      <c r="I25" s="35" t="s">
        <v>690</v>
      </c>
      <c r="J25" s="35" t="s">
        <v>691</v>
      </c>
      <c r="K25" s="14"/>
      <c r="L25" s="10">
        <v>3400</v>
      </c>
      <c r="M25" s="10">
        <f t="shared" si="0"/>
        <v>0</v>
      </c>
      <c r="N25" s="14"/>
      <c r="O25" s="10">
        <v>2900</v>
      </c>
      <c r="P25" s="10">
        <f t="shared" si="1"/>
        <v>0</v>
      </c>
      <c r="Q25" s="14"/>
      <c r="R25" s="10">
        <v>2800</v>
      </c>
      <c r="S25" s="10">
        <f t="shared" si="2"/>
        <v>0</v>
      </c>
      <c r="T25" s="10">
        <v>18</v>
      </c>
      <c r="U25" s="10">
        <v>150</v>
      </c>
      <c r="V25" s="10">
        <f t="shared" si="3"/>
        <v>2700</v>
      </c>
      <c r="W25" s="10">
        <v>18</v>
      </c>
      <c r="X25" s="10">
        <v>150</v>
      </c>
      <c r="Y25" s="10">
        <f t="shared" si="4"/>
        <v>2700</v>
      </c>
      <c r="Z25" s="10">
        <v>18</v>
      </c>
      <c r="AA25" s="10">
        <v>150</v>
      </c>
      <c r="AB25" s="10">
        <f t="shared" si="5"/>
        <v>2700</v>
      </c>
      <c r="AC25" s="11">
        <v>60</v>
      </c>
      <c r="AD25" s="26">
        <v>7</v>
      </c>
      <c r="AE25" s="7">
        <f t="shared" si="6"/>
        <v>420</v>
      </c>
      <c r="AF25" s="131">
        <v>1</v>
      </c>
      <c r="AG25" s="139">
        <f t="shared" si="7"/>
        <v>114</v>
      </c>
      <c r="AH25" s="139">
        <f t="shared" si="10"/>
        <v>8520</v>
      </c>
      <c r="AI25" s="109">
        <f t="shared" si="8"/>
        <v>8520</v>
      </c>
    </row>
    <row r="26" spans="1:35" ht="29.65" customHeight="1" x14ac:dyDescent="0.25">
      <c r="A26" s="108">
        <v>16</v>
      </c>
      <c r="B26" s="8" t="s">
        <v>239</v>
      </c>
      <c r="C26" s="21" t="s">
        <v>144</v>
      </c>
      <c r="D26" s="87" t="s">
        <v>240</v>
      </c>
      <c r="E26" s="35">
        <v>44713</v>
      </c>
      <c r="F26" s="35">
        <v>44713</v>
      </c>
      <c r="G26" s="21" t="s">
        <v>315</v>
      </c>
      <c r="H26" s="38" t="s">
        <v>316</v>
      </c>
      <c r="I26" s="35">
        <v>44713</v>
      </c>
      <c r="J26" s="35">
        <v>44713</v>
      </c>
      <c r="K26" s="14"/>
      <c r="L26" s="10">
        <v>3400</v>
      </c>
      <c r="M26" s="10">
        <f t="shared" si="0"/>
        <v>0</v>
      </c>
      <c r="N26" s="14"/>
      <c r="O26" s="10">
        <v>2900</v>
      </c>
      <c r="P26" s="10">
        <f t="shared" si="1"/>
        <v>0</v>
      </c>
      <c r="Q26" s="14"/>
      <c r="R26" s="10">
        <v>2800</v>
      </c>
      <c r="S26" s="10">
        <f t="shared" si="2"/>
        <v>0</v>
      </c>
      <c r="T26" s="10">
        <v>8</v>
      </c>
      <c r="U26" s="10">
        <v>150</v>
      </c>
      <c r="V26" s="10">
        <f t="shared" si="3"/>
        <v>1200</v>
      </c>
      <c r="W26" s="10">
        <v>8</v>
      </c>
      <c r="X26" s="10">
        <v>150</v>
      </c>
      <c r="Y26" s="10">
        <f t="shared" si="4"/>
        <v>1200</v>
      </c>
      <c r="Z26" s="10">
        <v>8</v>
      </c>
      <c r="AA26" s="10">
        <v>150</v>
      </c>
      <c r="AB26" s="10">
        <f t="shared" si="5"/>
        <v>1200</v>
      </c>
      <c r="AC26" s="11">
        <v>24</v>
      </c>
      <c r="AD26" s="26">
        <v>7</v>
      </c>
      <c r="AE26" s="7">
        <f t="shared" si="6"/>
        <v>168</v>
      </c>
      <c r="AF26" s="131">
        <v>1</v>
      </c>
      <c r="AG26" s="139">
        <f t="shared" si="7"/>
        <v>48</v>
      </c>
      <c r="AH26" s="139">
        <f t="shared" si="10"/>
        <v>3768</v>
      </c>
      <c r="AI26" s="109">
        <f t="shared" si="8"/>
        <v>3768</v>
      </c>
    </row>
    <row r="27" spans="1:35" ht="75" x14ac:dyDescent="0.25">
      <c r="A27" s="108">
        <v>17</v>
      </c>
      <c r="B27" s="8" t="s">
        <v>239</v>
      </c>
      <c r="C27" s="21" t="s">
        <v>144</v>
      </c>
      <c r="D27" s="87" t="s">
        <v>241</v>
      </c>
      <c r="E27" s="35">
        <v>44724</v>
      </c>
      <c r="F27" s="35">
        <v>44724</v>
      </c>
      <c r="G27" s="21" t="s">
        <v>317</v>
      </c>
      <c r="H27" s="22" t="s">
        <v>692</v>
      </c>
      <c r="I27" s="35">
        <v>44724</v>
      </c>
      <c r="J27" s="35">
        <v>44724</v>
      </c>
      <c r="K27" s="14"/>
      <c r="L27" s="10">
        <v>3400</v>
      </c>
      <c r="M27" s="10">
        <f t="shared" si="0"/>
        <v>0</v>
      </c>
      <c r="N27" s="14"/>
      <c r="O27" s="10">
        <v>2900</v>
      </c>
      <c r="P27" s="10">
        <f t="shared" si="1"/>
        <v>0</v>
      </c>
      <c r="Q27" s="14"/>
      <c r="R27" s="10">
        <v>2800</v>
      </c>
      <c r="S27" s="10">
        <f t="shared" si="2"/>
        <v>0</v>
      </c>
      <c r="T27" s="10">
        <v>4</v>
      </c>
      <c r="U27" s="10">
        <v>150</v>
      </c>
      <c r="V27" s="10">
        <f t="shared" si="3"/>
        <v>600</v>
      </c>
      <c r="W27" s="10">
        <v>4</v>
      </c>
      <c r="X27" s="10">
        <v>150</v>
      </c>
      <c r="Y27" s="10">
        <f t="shared" si="4"/>
        <v>600</v>
      </c>
      <c r="Z27" s="10">
        <v>4</v>
      </c>
      <c r="AA27" s="10">
        <v>150</v>
      </c>
      <c r="AB27" s="10">
        <f t="shared" si="5"/>
        <v>600</v>
      </c>
      <c r="AC27" s="11">
        <v>12</v>
      </c>
      <c r="AD27" s="26">
        <v>7</v>
      </c>
      <c r="AE27" s="7">
        <f t="shared" si="6"/>
        <v>84</v>
      </c>
      <c r="AF27" s="131">
        <v>1</v>
      </c>
      <c r="AG27" s="139">
        <f t="shared" si="7"/>
        <v>24</v>
      </c>
      <c r="AH27" s="139">
        <f t="shared" si="10"/>
        <v>1884</v>
      </c>
      <c r="AI27" s="109">
        <f t="shared" si="8"/>
        <v>1884</v>
      </c>
    </row>
    <row r="28" spans="1:35" ht="30" x14ac:dyDescent="0.25">
      <c r="A28" s="108">
        <v>18</v>
      </c>
      <c r="B28" s="8" t="s">
        <v>239</v>
      </c>
      <c r="C28" s="21" t="s">
        <v>144</v>
      </c>
      <c r="D28" s="87" t="s">
        <v>527</v>
      </c>
      <c r="E28" s="35">
        <v>44726</v>
      </c>
      <c r="F28" s="35">
        <v>44729</v>
      </c>
      <c r="G28" s="21" t="s">
        <v>313</v>
      </c>
      <c r="H28" s="22" t="s">
        <v>340</v>
      </c>
      <c r="I28" s="35">
        <v>44726</v>
      </c>
      <c r="J28" s="35">
        <v>44729</v>
      </c>
      <c r="K28" s="14"/>
      <c r="L28" s="10">
        <v>3400</v>
      </c>
      <c r="M28" s="10">
        <f t="shared" si="0"/>
        <v>0</v>
      </c>
      <c r="N28" s="14"/>
      <c r="O28" s="10">
        <v>2900</v>
      </c>
      <c r="P28" s="10">
        <f t="shared" si="1"/>
        <v>0</v>
      </c>
      <c r="Q28" s="14"/>
      <c r="R28" s="10">
        <v>2800</v>
      </c>
      <c r="S28" s="10">
        <f t="shared" si="2"/>
        <v>0</v>
      </c>
      <c r="T28" s="10">
        <v>8</v>
      </c>
      <c r="U28" s="10">
        <v>150</v>
      </c>
      <c r="V28" s="10">
        <f t="shared" si="3"/>
        <v>1200</v>
      </c>
      <c r="W28" s="10">
        <v>8</v>
      </c>
      <c r="X28" s="10">
        <v>150</v>
      </c>
      <c r="Y28" s="10">
        <f t="shared" si="4"/>
        <v>1200</v>
      </c>
      <c r="Z28" s="10">
        <v>8</v>
      </c>
      <c r="AA28" s="10">
        <v>150</v>
      </c>
      <c r="AB28" s="10">
        <f t="shared" si="5"/>
        <v>1200</v>
      </c>
      <c r="AC28" s="11">
        <v>24</v>
      </c>
      <c r="AD28" s="26">
        <v>7</v>
      </c>
      <c r="AE28" s="7">
        <f t="shared" si="6"/>
        <v>168</v>
      </c>
      <c r="AF28" s="131">
        <v>1</v>
      </c>
      <c r="AG28" s="139">
        <f t="shared" si="7"/>
        <v>48</v>
      </c>
      <c r="AH28" s="139">
        <f t="shared" si="10"/>
        <v>3768</v>
      </c>
      <c r="AI28" s="109">
        <f t="shared" si="8"/>
        <v>3768</v>
      </c>
    </row>
    <row r="29" spans="1:35" ht="38.25" x14ac:dyDescent="0.25">
      <c r="A29" s="108">
        <v>19</v>
      </c>
      <c r="B29" s="8" t="s">
        <v>239</v>
      </c>
      <c r="C29" s="21" t="s">
        <v>144</v>
      </c>
      <c r="D29" s="87" t="s">
        <v>242</v>
      </c>
      <c r="E29" s="35">
        <v>44773</v>
      </c>
      <c r="F29" s="35">
        <v>44773</v>
      </c>
      <c r="G29" s="21" t="s">
        <v>299</v>
      </c>
      <c r="H29" s="22" t="s">
        <v>692</v>
      </c>
      <c r="I29" s="35">
        <v>44773</v>
      </c>
      <c r="J29" s="35">
        <v>44773</v>
      </c>
      <c r="K29" s="14"/>
      <c r="L29" s="10">
        <v>3400</v>
      </c>
      <c r="M29" s="10">
        <f t="shared" si="0"/>
        <v>0</v>
      </c>
      <c r="N29" s="14"/>
      <c r="O29" s="10">
        <v>2900</v>
      </c>
      <c r="P29" s="10">
        <f t="shared" si="1"/>
        <v>0</v>
      </c>
      <c r="Q29" s="14"/>
      <c r="R29" s="10">
        <v>2800</v>
      </c>
      <c r="S29" s="10">
        <f t="shared" si="2"/>
        <v>0</v>
      </c>
      <c r="T29" s="10">
        <v>4</v>
      </c>
      <c r="U29" s="10">
        <v>150</v>
      </c>
      <c r="V29" s="10">
        <f t="shared" si="3"/>
        <v>600</v>
      </c>
      <c r="W29" s="10">
        <v>4</v>
      </c>
      <c r="X29" s="10">
        <v>150</v>
      </c>
      <c r="Y29" s="10">
        <f t="shared" si="4"/>
        <v>600</v>
      </c>
      <c r="Z29" s="10">
        <v>4</v>
      </c>
      <c r="AA29" s="10">
        <v>150</v>
      </c>
      <c r="AB29" s="10">
        <f t="shared" si="5"/>
        <v>600</v>
      </c>
      <c r="AC29" s="11">
        <v>12</v>
      </c>
      <c r="AD29" s="26">
        <v>7</v>
      </c>
      <c r="AE29" s="7">
        <f t="shared" si="6"/>
        <v>84</v>
      </c>
      <c r="AF29" s="131">
        <v>1</v>
      </c>
      <c r="AG29" s="139">
        <f t="shared" si="7"/>
        <v>24</v>
      </c>
      <c r="AH29" s="139">
        <f t="shared" si="10"/>
        <v>1884</v>
      </c>
      <c r="AI29" s="109">
        <f t="shared" si="8"/>
        <v>1884</v>
      </c>
    </row>
    <row r="30" spans="1:35" ht="75" x14ac:dyDescent="0.25">
      <c r="A30" s="108">
        <v>20</v>
      </c>
      <c r="B30" s="8" t="s">
        <v>239</v>
      </c>
      <c r="C30" s="21" t="s">
        <v>144</v>
      </c>
      <c r="D30" s="87" t="s">
        <v>243</v>
      </c>
      <c r="E30" s="35">
        <v>44787</v>
      </c>
      <c r="F30" s="35">
        <v>44787</v>
      </c>
      <c r="G30" s="21" t="s">
        <v>318</v>
      </c>
      <c r="H30" s="22" t="s">
        <v>692</v>
      </c>
      <c r="I30" s="35">
        <v>44787</v>
      </c>
      <c r="J30" s="35">
        <v>44787</v>
      </c>
      <c r="K30" s="14"/>
      <c r="L30" s="10">
        <v>3400</v>
      </c>
      <c r="M30" s="10">
        <f t="shared" si="0"/>
        <v>0</v>
      </c>
      <c r="N30" s="14"/>
      <c r="O30" s="10">
        <v>2900</v>
      </c>
      <c r="P30" s="10">
        <f t="shared" si="1"/>
        <v>0</v>
      </c>
      <c r="Q30" s="14"/>
      <c r="R30" s="10">
        <v>2800</v>
      </c>
      <c r="S30" s="10">
        <f t="shared" si="2"/>
        <v>0</v>
      </c>
      <c r="T30" s="10">
        <v>4</v>
      </c>
      <c r="U30" s="10">
        <v>150</v>
      </c>
      <c r="V30" s="10">
        <f t="shared" si="3"/>
        <v>600</v>
      </c>
      <c r="W30" s="10">
        <v>4</v>
      </c>
      <c r="X30" s="10">
        <v>150</v>
      </c>
      <c r="Y30" s="10">
        <f t="shared" si="4"/>
        <v>600</v>
      </c>
      <c r="Z30" s="10">
        <v>4</v>
      </c>
      <c r="AA30" s="10">
        <v>150</v>
      </c>
      <c r="AB30" s="10">
        <f t="shared" si="5"/>
        <v>600</v>
      </c>
      <c r="AC30" s="11">
        <v>12</v>
      </c>
      <c r="AD30" s="26">
        <v>7</v>
      </c>
      <c r="AE30" s="7">
        <f t="shared" si="6"/>
        <v>84</v>
      </c>
      <c r="AF30" s="131">
        <v>1</v>
      </c>
      <c r="AG30" s="139">
        <f t="shared" si="7"/>
        <v>24</v>
      </c>
      <c r="AH30" s="139">
        <f t="shared" si="10"/>
        <v>1884</v>
      </c>
      <c r="AI30" s="109">
        <f t="shared" si="8"/>
        <v>1884</v>
      </c>
    </row>
    <row r="31" spans="1:35" ht="60" x14ac:dyDescent="0.25">
      <c r="A31" s="108">
        <v>21</v>
      </c>
      <c r="B31" s="8" t="s">
        <v>239</v>
      </c>
      <c r="C31" s="21" t="s">
        <v>144</v>
      </c>
      <c r="D31" s="87" t="s">
        <v>244</v>
      </c>
      <c r="E31" s="35">
        <v>44829</v>
      </c>
      <c r="F31" s="35">
        <v>44829</v>
      </c>
      <c r="G31" s="21" t="s">
        <v>763</v>
      </c>
      <c r="H31" s="22" t="s">
        <v>692</v>
      </c>
      <c r="I31" s="35">
        <v>44829</v>
      </c>
      <c r="J31" s="35">
        <v>44829</v>
      </c>
      <c r="K31" s="14"/>
      <c r="L31" s="10">
        <v>3400</v>
      </c>
      <c r="M31" s="10">
        <f t="shared" si="0"/>
        <v>0</v>
      </c>
      <c r="N31" s="14"/>
      <c r="O31" s="10">
        <v>2900</v>
      </c>
      <c r="P31" s="10">
        <f t="shared" si="1"/>
        <v>0</v>
      </c>
      <c r="Q31" s="14"/>
      <c r="R31" s="10">
        <v>2800</v>
      </c>
      <c r="S31" s="10">
        <f t="shared" si="2"/>
        <v>0</v>
      </c>
      <c r="T31" s="10">
        <v>4</v>
      </c>
      <c r="U31" s="10">
        <v>150</v>
      </c>
      <c r="V31" s="10">
        <f t="shared" si="3"/>
        <v>600</v>
      </c>
      <c r="W31" s="10">
        <v>4</v>
      </c>
      <c r="X31" s="10">
        <v>150</v>
      </c>
      <c r="Y31" s="10">
        <f t="shared" si="4"/>
        <v>600</v>
      </c>
      <c r="Z31" s="10">
        <v>4</v>
      </c>
      <c r="AA31" s="10">
        <v>150</v>
      </c>
      <c r="AB31" s="10">
        <f t="shared" si="5"/>
        <v>600</v>
      </c>
      <c r="AC31" s="11">
        <v>12</v>
      </c>
      <c r="AD31" s="26">
        <v>7</v>
      </c>
      <c r="AE31" s="7">
        <f t="shared" si="6"/>
        <v>84</v>
      </c>
      <c r="AF31" s="131">
        <v>1</v>
      </c>
      <c r="AG31" s="139">
        <f t="shared" si="7"/>
        <v>24</v>
      </c>
      <c r="AH31" s="139">
        <f t="shared" si="10"/>
        <v>1884</v>
      </c>
      <c r="AI31" s="109">
        <f t="shared" si="8"/>
        <v>1884</v>
      </c>
    </row>
    <row r="32" spans="1:35" ht="18.600000000000001" customHeight="1" x14ac:dyDescent="0.25">
      <c r="A32" s="110"/>
      <c r="B32" s="88"/>
      <c r="C32" s="89"/>
      <c r="D32" s="90" t="s">
        <v>838</v>
      </c>
      <c r="E32" s="92"/>
      <c r="F32" s="92"/>
      <c r="G32" s="89"/>
      <c r="H32" s="91"/>
      <c r="I32" s="92"/>
      <c r="J32" s="92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66"/>
      <c r="AD32" s="26"/>
      <c r="AE32" s="26"/>
      <c r="AF32" s="133"/>
      <c r="AG32" s="140"/>
      <c r="AH32" s="140"/>
      <c r="AI32" s="111"/>
    </row>
    <row r="33" spans="1:35" ht="18.600000000000001" customHeight="1" x14ac:dyDescent="0.25">
      <c r="A33" s="108">
        <v>22</v>
      </c>
      <c r="B33" s="8" t="s">
        <v>184</v>
      </c>
      <c r="C33" s="21" t="s">
        <v>128</v>
      </c>
      <c r="D33" s="87" t="s">
        <v>180</v>
      </c>
      <c r="E33" s="35">
        <v>44606</v>
      </c>
      <c r="F33" s="35">
        <v>44611</v>
      </c>
      <c r="G33" s="21" t="s">
        <v>319</v>
      </c>
      <c r="H33" s="38" t="s">
        <v>320</v>
      </c>
      <c r="I33" s="35">
        <v>44606</v>
      </c>
      <c r="J33" s="35">
        <v>44611</v>
      </c>
      <c r="K33" s="10"/>
      <c r="L33" s="10">
        <v>3400</v>
      </c>
      <c r="M33" s="10">
        <f t="shared" si="0"/>
        <v>0</v>
      </c>
      <c r="N33" s="10"/>
      <c r="O33" s="10">
        <v>2900</v>
      </c>
      <c r="P33" s="10">
        <f t="shared" si="1"/>
        <v>0</v>
      </c>
      <c r="Q33" s="10"/>
      <c r="R33" s="10">
        <v>2800</v>
      </c>
      <c r="S33" s="10">
        <f t="shared" si="2"/>
        <v>0</v>
      </c>
      <c r="T33" s="10">
        <v>16</v>
      </c>
      <c r="U33" s="10">
        <v>150</v>
      </c>
      <c r="V33" s="10">
        <f t="shared" si="3"/>
        <v>2400</v>
      </c>
      <c r="W33" s="10">
        <v>16</v>
      </c>
      <c r="X33" s="10">
        <v>150</v>
      </c>
      <c r="Y33" s="10">
        <f t="shared" si="4"/>
        <v>2400</v>
      </c>
      <c r="Z33" s="10">
        <v>16</v>
      </c>
      <c r="AA33" s="10">
        <v>150</v>
      </c>
      <c r="AB33" s="10">
        <f t="shared" si="5"/>
        <v>2400</v>
      </c>
      <c r="AC33" s="11"/>
      <c r="AD33" s="26">
        <v>7</v>
      </c>
      <c r="AE33" s="7">
        <f t="shared" si="6"/>
        <v>0</v>
      </c>
      <c r="AF33" s="131">
        <v>1</v>
      </c>
      <c r="AG33" s="139">
        <f t="shared" si="7"/>
        <v>48</v>
      </c>
      <c r="AH33" s="139">
        <f t="shared" si="10"/>
        <v>7200</v>
      </c>
      <c r="AI33" s="109">
        <f t="shared" si="8"/>
        <v>7200</v>
      </c>
    </row>
    <row r="34" spans="1:35" ht="18.600000000000001" customHeight="1" x14ac:dyDescent="0.25">
      <c r="A34" s="108">
        <v>23</v>
      </c>
      <c r="B34" s="8" t="s">
        <v>184</v>
      </c>
      <c r="C34" s="21" t="s">
        <v>128</v>
      </c>
      <c r="D34" s="87" t="s">
        <v>174</v>
      </c>
      <c r="E34" s="35">
        <v>44691</v>
      </c>
      <c r="F34" s="35">
        <v>44696</v>
      </c>
      <c r="G34" s="21" t="s">
        <v>321</v>
      </c>
      <c r="H34" s="22" t="s">
        <v>322</v>
      </c>
      <c r="I34" s="35">
        <v>44691</v>
      </c>
      <c r="J34" s="35">
        <v>44696</v>
      </c>
      <c r="K34" s="10"/>
      <c r="L34" s="10">
        <v>3400</v>
      </c>
      <c r="M34" s="10">
        <f t="shared" si="0"/>
        <v>0</v>
      </c>
      <c r="N34" s="10"/>
      <c r="O34" s="10">
        <v>2900</v>
      </c>
      <c r="P34" s="10">
        <f t="shared" si="1"/>
        <v>0</v>
      </c>
      <c r="Q34" s="10"/>
      <c r="R34" s="10">
        <v>2800</v>
      </c>
      <c r="S34" s="10">
        <f t="shared" si="2"/>
        <v>0</v>
      </c>
      <c r="T34" s="10">
        <v>16</v>
      </c>
      <c r="U34" s="10">
        <v>150</v>
      </c>
      <c r="V34" s="10">
        <f t="shared" si="3"/>
        <v>2400</v>
      </c>
      <c r="W34" s="10">
        <v>16</v>
      </c>
      <c r="X34" s="10">
        <v>150</v>
      </c>
      <c r="Y34" s="10">
        <f t="shared" si="4"/>
        <v>2400</v>
      </c>
      <c r="Z34" s="10">
        <v>16</v>
      </c>
      <c r="AA34" s="10">
        <v>150</v>
      </c>
      <c r="AB34" s="10">
        <f t="shared" si="5"/>
        <v>2400</v>
      </c>
      <c r="AC34" s="11">
        <v>51</v>
      </c>
      <c r="AD34" s="26">
        <v>7</v>
      </c>
      <c r="AE34" s="7">
        <f t="shared" si="6"/>
        <v>357</v>
      </c>
      <c r="AF34" s="131">
        <v>1</v>
      </c>
      <c r="AG34" s="139">
        <f t="shared" si="7"/>
        <v>99</v>
      </c>
      <c r="AH34" s="139">
        <f t="shared" si="10"/>
        <v>7557</v>
      </c>
      <c r="AI34" s="109">
        <f t="shared" si="8"/>
        <v>7557</v>
      </c>
    </row>
    <row r="35" spans="1:35" ht="20.65" customHeight="1" x14ac:dyDescent="0.25">
      <c r="A35" s="108">
        <v>24</v>
      </c>
      <c r="B35" s="8" t="s">
        <v>184</v>
      </c>
      <c r="C35" s="21" t="s">
        <v>128</v>
      </c>
      <c r="D35" s="87" t="s">
        <v>553</v>
      </c>
      <c r="E35" s="35">
        <v>44746</v>
      </c>
      <c r="F35" s="35">
        <v>44751</v>
      </c>
      <c r="G35" s="21" t="s">
        <v>321</v>
      </c>
      <c r="H35" s="22" t="s">
        <v>695</v>
      </c>
      <c r="I35" s="35">
        <v>44746</v>
      </c>
      <c r="J35" s="35">
        <v>44751</v>
      </c>
      <c r="K35" s="10">
        <v>1</v>
      </c>
      <c r="L35" s="10">
        <v>3400</v>
      </c>
      <c r="M35" s="10">
        <f t="shared" si="0"/>
        <v>3400</v>
      </c>
      <c r="N35" s="10">
        <v>1</v>
      </c>
      <c r="O35" s="10">
        <v>2900</v>
      </c>
      <c r="P35" s="10">
        <f t="shared" si="1"/>
        <v>2900</v>
      </c>
      <c r="Q35" s="10">
        <v>1</v>
      </c>
      <c r="R35" s="10">
        <v>2800</v>
      </c>
      <c r="S35" s="10">
        <f t="shared" si="2"/>
        <v>2800</v>
      </c>
      <c r="T35" s="10">
        <v>16</v>
      </c>
      <c r="U35" s="10">
        <v>150</v>
      </c>
      <c r="V35" s="10">
        <f t="shared" si="3"/>
        <v>2400</v>
      </c>
      <c r="W35" s="10">
        <v>16</v>
      </c>
      <c r="X35" s="10">
        <v>150</v>
      </c>
      <c r="Y35" s="10">
        <f t="shared" si="4"/>
        <v>2400</v>
      </c>
      <c r="Z35" s="10">
        <v>16</v>
      </c>
      <c r="AA35" s="10">
        <v>150</v>
      </c>
      <c r="AB35" s="10">
        <f t="shared" si="5"/>
        <v>2400</v>
      </c>
      <c r="AC35" s="11">
        <v>51</v>
      </c>
      <c r="AD35" s="26">
        <v>7</v>
      </c>
      <c r="AE35" s="7">
        <f t="shared" si="6"/>
        <v>357</v>
      </c>
      <c r="AF35" s="131">
        <v>1</v>
      </c>
      <c r="AG35" s="139">
        <f t="shared" si="7"/>
        <v>102</v>
      </c>
      <c r="AH35" s="139">
        <f t="shared" si="10"/>
        <v>16657</v>
      </c>
      <c r="AI35" s="109">
        <f t="shared" si="8"/>
        <v>16657</v>
      </c>
    </row>
    <row r="36" spans="1:35" ht="15" customHeight="1" x14ac:dyDescent="0.25">
      <c r="A36" s="89"/>
      <c r="B36" s="90"/>
      <c r="C36" s="92"/>
      <c r="D36" s="92" t="s">
        <v>839</v>
      </c>
      <c r="E36" s="89"/>
      <c r="F36" s="91"/>
      <c r="G36" s="91"/>
      <c r="H36" s="91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66"/>
      <c r="AB36" s="26"/>
      <c r="AC36" s="26"/>
      <c r="AD36" s="133"/>
      <c r="AE36" s="140"/>
      <c r="AF36" s="140"/>
      <c r="AG36" s="111"/>
      <c r="AH36" s="89"/>
      <c r="AI36" s="90"/>
    </row>
    <row r="37" spans="1:35" ht="30" x14ac:dyDescent="0.25">
      <c r="A37" s="108">
        <v>25</v>
      </c>
      <c r="B37" s="8" t="s">
        <v>18</v>
      </c>
      <c r="C37" s="21" t="s">
        <v>126</v>
      </c>
      <c r="D37" s="87" t="s">
        <v>73</v>
      </c>
      <c r="E37" s="35">
        <v>44606</v>
      </c>
      <c r="F37" s="35">
        <v>44609</v>
      </c>
      <c r="G37" s="21" t="s">
        <v>332</v>
      </c>
      <c r="H37" s="22" t="s">
        <v>474</v>
      </c>
      <c r="I37" s="35">
        <v>44606</v>
      </c>
      <c r="J37" s="35">
        <v>44609</v>
      </c>
      <c r="K37" s="11"/>
      <c r="L37" s="10">
        <v>3400</v>
      </c>
      <c r="M37" s="10">
        <f t="shared" si="0"/>
        <v>0</v>
      </c>
      <c r="N37" s="10"/>
      <c r="O37" s="10">
        <v>2900</v>
      </c>
      <c r="P37" s="10">
        <f t="shared" si="1"/>
        <v>0</v>
      </c>
      <c r="Q37" s="10"/>
      <c r="R37" s="10">
        <v>2800</v>
      </c>
      <c r="S37" s="10">
        <f t="shared" si="2"/>
        <v>0</v>
      </c>
      <c r="T37" s="10">
        <v>3</v>
      </c>
      <c r="U37" s="10">
        <v>150</v>
      </c>
      <c r="V37" s="10">
        <f t="shared" si="3"/>
        <v>450</v>
      </c>
      <c r="W37" s="10">
        <v>3</v>
      </c>
      <c r="X37" s="10">
        <v>150</v>
      </c>
      <c r="Y37" s="10">
        <f t="shared" si="4"/>
        <v>450</v>
      </c>
      <c r="Z37" s="10">
        <v>3</v>
      </c>
      <c r="AA37" s="10">
        <v>150</v>
      </c>
      <c r="AB37" s="10">
        <f t="shared" si="5"/>
        <v>450</v>
      </c>
      <c r="AC37" s="11"/>
      <c r="AD37" s="26">
        <v>7</v>
      </c>
      <c r="AE37" s="7">
        <f t="shared" si="6"/>
        <v>0</v>
      </c>
      <c r="AF37" s="131">
        <v>1</v>
      </c>
      <c r="AG37" s="139">
        <f t="shared" si="7"/>
        <v>9</v>
      </c>
      <c r="AH37" s="139">
        <f t="shared" si="10"/>
        <v>1350</v>
      </c>
      <c r="AI37" s="109">
        <f t="shared" si="8"/>
        <v>1350</v>
      </c>
    </row>
    <row r="38" spans="1:35" ht="30" x14ac:dyDescent="0.25">
      <c r="A38" s="108">
        <v>26</v>
      </c>
      <c r="B38" s="8" t="s">
        <v>18</v>
      </c>
      <c r="C38" s="21" t="s">
        <v>126</v>
      </c>
      <c r="D38" s="87" t="s">
        <v>286</v>
      </c>
      <c r="E38" s="35">
        <v>44606</v>
      </c>
      <c r="F38" s="35">
        <v>44609</v>
      </c>
      <c r="G38" s="21" t="s">
        <v>326</v>
      </c>
      <c r="H38" s="22" t="s">
        <v>696</v>
      </c>
      <c r="I38" s="35">
        <v>44606</v>
      </c>
      <c r="J38" s="35">
        <v>44609</v>
      </c>
      <c r="K38" s="11"/>
      <c r="L38" s="10">
        <v>3400</v>
      </c>
      <c r="M38" s="10">
        <f t="shared" si="0"/>
        <v>0</v>
      </c>
      <c r="N38" s="10"/>
      <c r="O38" s="10">
        <v>2900</v>
      </c>
      <c r="P38" s="10">
        <f t="shared" si="1"/>
        <v>0</v>
      </c>
      <c r="Q38" s="10"/>
      <c r="R38" s="10">
        <v>2800</v>
      </c>
      <c r="S38" s="10">
        <f t="shared" si="2"/>
        <v>0</v>
      </c>
      <c r="T38" s="10">
        <v>3</v>
      </c>
      <c r="U38" s="10">
        <v>150</v>
      </c>
      <c r="V38" s="10">
        <f t="shared" si="3"/>
        <v>450</v>
      </c>
      <c r="W38" s="10">
        <v>3</v>
      </c>
      <c r="X38" s="10">
        <v>150</v>
      </c>
      <c r="Y38" s="10">
        <f t="shared" si="4"/>
        <v>450</v>
      </c>
      <c r="Z38" s="10">
        <v>3</v>
      </c>
      <c r="AA38" s="10">
        <v>150</v>
      </c>
      <c r="AB38" s="10">
        <f t="shared" si="5"/>
        <v>450</v>
      </c>
      <c r="AC38" s="11"/>
      <c r="AD38" s="26">
        <v>7</v>
      </c>
      <c r="AE38" s="7">
        <f t="shared" si="6"/>
        <v>0</v>
      </c>
      <c r="AF38" s="131">
        <v>1</v>
      </c>
      <c r="AG38" s="139">
        <f t="shared" si="7"/>
        <v>9</v>
      </c>
      <c r="AH38" s="139">
        <f t="shared" si="10"/>
        <v>1350</v>
      </c>
      <c r="AI38" s="109">
        <f t="shared" si="8"/>
        <v>1350</v>
      </c>
    </row>
    <row r="39" spans="1:35" ht="30" x14ac:dyDescent="0.25">
      <c r="A39" s="108">
        <v>27</v>
      </c>
      <c r="B39" s="8" t="s">
        <v>18</v>
      </c>
      <c r="C39" s="21" t="s">
        <v>126</v>
      </c>
      <c r="D39" s="87" t="s">
        <v>287</v>
      </c>
      <c r="E39" s="35">
        <v>44609</v>
      </c>
      <c r="F39" s="35">
        <v>44612</v>
      </c>
      <c r="G39" s="21" t="s">
        <v>699</v>
      </c>
      <c r="H39" s="22" t="s">
        <v>327</v>
      </c>
      <c r="I39" s="35">
        <v>44609</v>
      </c>
      <c r="J39" s="35">
        <v>44612</v>
      </c>
      <c r="K39" s="11"/>
      <c r="L39" s="10">
        <v>3400</v>
      </c>
      <c r="M39" s="10">
        <f t="shared" si="0"/>
        <v>0</v>
      </c>
      <c r="N39" s="10"/>
      <c r="O39" s="10">
        <v>2900</v>
      </c>
      <c r="P39" s="10">
        <f t="shared" si="1"/>
        <v>0</v>
      </c>
      <c r="Q39" s="10"/>
      <c r="R39" s="10">
        <v>2800</v>
      </c>
      <c r="S39" s="10">
        <f t="shared" si="2"/>
        <v>0</v>
      </c>
      <c r="T39" s="10">
        <v>3</v>
      </c>
      <c r="U39" s="10">
        <v>150</v>
      </c>
      <c r="V39" s="10">
        <f t="shared" si="3"/>
        <v>450</v>
      </c>
      <c r="W39" s="10">
        <v>3</v>
      </c>
      <c r="X39" s="10">
        <v>150</v>
      </c>
      <c r="Y39" s="10">
        <f t="shared" si="4"/>
        <v>450</v>
      </c>
      <c r="Z39" s="10">
        <v>3</v>
      </c>
      <c r="AA39" s="10">
        <v>150</v>
      </c>
      <c r="AB39" s="10">
        <f t="shared" si="5"/>
        <v>450</v>
      </c>
      <c r="AC39" s="11"/>
      <c r="AD39" s="26">
        <v>7</v>
      </c>
      <c r="AE39" s="7">
        <f t="shared" si="6"/>
        <v>0</v>
      </c>
      <c r="AF39" s="131">
        <v>1</v>
      </c>
      <c r="AG39" s="139">
        <f t="shared" si="7"/>
        <v>9</v>
      </c>
      <c r="AH39" s="139">
        <f t="shared" si="10"/>
        <v>1350</v>
      </c>
      <c r="AI39" s="109">
        <f t="shared" si="8"/>
        <v>1350</v>
      </c>
    </row>
    <row r="40" spans="1:35" ht="29.65" customHeight="1" x14ac:dyDescent="0.25">
      <c r="A40" s="108">
        <v>28</v>
      </c>
      <c r="B40" s="8" t="s">
        <v>18</v>
      </c>
      <c r="C40" s="21" t="s">
        <v>126</v>
      </c>
      <c r="D40" s="87" t="s">
        <v>288</v>
      </c>
      <c r="E40" s="35">
        <v>44609</v>
      </c>
      <c r="F40" s="35">
        <v>44612</v>
      </c>
      <c r="G40" s="21" t="s">
        <v>332</v>
      </c>
      <c r="H40" s="22" t="s">
        <v>526</v>
      </c>
      <c r="I40" s="35">
        <v>44609</v>
      </c>
      <c r="J40" s="35">
        <v>44612</v>
      </c>
      <c r="K40" s="11"/>
      <c r="L40" s="10">
        <v>3400</v>
      </c>
      <c r="M40" s="10">
        <f t="shared" si="0"/>
        <v>0</v>
      </c>
      <c r="N40" s="10"/>
      <c r="O40" s="10">
        <v>2900</v>
      </c>
      <c r="P40" s="10">
        <f t="shared" si="1"/>
        <v>0</v>
      </c>
      <c r="Q40" s="10"/>
      <c r="R40" s="10">
        <v>2800</v>
      </c>
      <c r="S40" s="10">
        <f t="shared" si="2"/>
        <v>0</v>
      </c>
      <c r="T40" s="10">
        <v>3</v>
      </c>
      <c r="U40" s="10">
        <v>150</v>
      </c>
      <c r="V40" s="10">
        <f t="shared" si="3"/>
        <v>450</v>
      </c>
      <c r="W40" s="10">
        <v>3</v>
      </c>
      <c r="X40" s="10">
        <v>150</v>
      </c>
      <c r="Y40" s="10">
        <f t="shared" si="4"/>
        <v>450</v>
      </c>
      <c r="Z40" s="10">
        <v>3</v>
      </c>
      <c r="AA40" s="10">
        <v>150</v>
      </c>
      <c r="AB40" s="10">
        <f t="shared" si="5"/>
        <v>450</v>
      </c>
      <c r="AC40" s="11"/>
      <c r="AD40" s="26">
        <v>7</v>
      </c>
      <c r="AE40" s="7">
        <f t="shared" si="6"/>
        <v>0</v>
      </c>
      <c r="AF40" s="131">
        <v>1</v>
      </c>
      <c r="AG40" s="139">
        <f t="shared" si="7"/>
        <v>9</v>
      </c>
      <c r="AH40" s="139">
        <f t="shared" si="10"/>
        <v>1350</v>
      </c>
      <c r="AI40" s="109">
        <f t="shared" si="8"/>
        <v>1350</v>
      </c>
    </row>
    <row r="41" spans="1:35" ht="30" x14ac:dyDescent="0.25">
      <c r="A41" s="108">
        <v>29</v>
      </c>
      <c r="B41" s="8" t="s">
        <v>13</v>
      </c>
      <c r="C41" s="21" t="s">
        <v>126</v>
      </c>
      <c r="D41" s="87" t="s">
        <v>62</v>
      </c>
      <c r="E41" s="35">
        <v>44663</v>
      </c>
      <c r="F41" s="35">
        <v>44668</v>
      </c>
      <c r="G41" s="21" t="s">
        <v>331</v>
      </c>
      <c r="H41" s="38" t="s">
        <v>329</v>
      </c>
      <c r="I41" s="35">
        <v>44663</v>
      </c>
      <c r="J41" s="35">
        <v>44668</v>
      </c>
      <c r="K41" s="10"/>
      <c r="L41" s="10">
        <v>3400</v>
      </c>
      <c r="M41" s="10">
        <f t="shared" si="0"/>
        <v>0</v>
      </c>
      <c r="N41" s="10"/>
      <c r="O41" s="10">
        <v>2900</v>
      </c>
      <c r="P41" s="10">
        <f t="shared" si="1"/>
        <v>0</v>
      </c>
      <c r="Q41" s="10"/>
      <c r="R41" s="10">
        <v>2800</v>
      </c>
      <c r="S41" s="10">
        <f t="shared" si="2"/>
        <v>0</v>
      </c>
      <c r="T41" s="10">
        <v>14</v>
      </c>
      <c r="U41" s="10">
        <v>150</v>
      </c>
      <c r="V41" s="10">
        <f t="shared" si="3"/>
        <v>2100</v>
      </c>
      <c r="W41" s="10">
        <v>14</v>
      </c>
      <c r="X41" s="10">
        <v>150</v>
      </c>
      <c r="Y41" s="10">
        <f t="shared" si="4"/>
        <v>2100</v>
      </c>
      <c r="Z41" s="10">
        <v>14</v>
      </c>
      <c r="AA41" s="10">
        <v>150</v>
      </c>
      <c r="AB41" s="10">
        <f t="shared" si="5"/>
        <v>2100</v>
      </c>
      <c r="AC41" s="11">
        <v>45</v>
      </c>
      <c r="AD41" s="26">
        <v>7</v>
      </c>
      <c r="AE41" s="7">
        <f t="shared" si="6"/>
        <v>315</v>
      </c>
      <c r="AF41" s="131">
        <v>1</v>
      </c>
      <c r="AG41" s="139">
        <f t="shared" si="7"/>
        <v>87</v>
      </c>
      <c r="AH41" s="139">
        <f t="shared" si="10"/>
        <v>6615</v>
      </c>
      <c r="AI41" s="109">
        <f t="shared" si="8"/>
        <v>6615</v>
      </c>
    </row>
    <row r="42" spans="1:35" ht="30" x14ac:dyDescent="0.25">
      <c r="A42" s="108">
        <v>30</v>
      </c>
      <c r="B42" s="8" t="s">
        <v>13</v>
      </c>
      <c r="C42" s="21" t="s">
        <v>126</v>
      </c>
      <c r="D42" s="87" t="s">
        <v>61</v>
      </c>
      <c r="E42" s="35">
        <v>44669</v>
      </c>
      <c r="F42" s="35">
        <v>44674</v>
      </c>
      <c r="G42" s="21" t="s">
        <v>331</v>
      </c>
      <c r="H42" s="38" t="s">
        <v>330</v>
      </c>
      <c r="I42" s="35">
        <v>44669</v>
      </c>
      <c r="J42" s="35">
        <v>44674</v>
      </c>
      <c r="K42" s="10"/>
      <c r="L42" s="10">
        <v>3400</v>
      </c>
      <c r="M42" s="10">
        <f t="shared" si="0"/>
        <v>0</v>
      </c>
      <c r="N42" s="10"/>
      <c r="O42" s="10">
        <v>2900</v>
      </c>
      <c r="P42" s="10">
        <f t="shared" si="1"/>
        <v>0</v>
      </c>
      <c r="Q42" s="10"/>
      <c r="R42" s="10">
        <v>2800</v>
      </c>
      <c r="S42" s="10">
        <f t="shared" si="2"/>
        <v>0</v>
      </c>
      <c r="T42" s="10">
        <v>14</v>
      </c>
      <c r="U42" s="10">
        <v>150</v>
      </c>
      <c r="V42" s="10">
        <f t="shared" si="3"/>
        <v>2100</v>
      </c>
      <c r="W42" s="10">
        <v>14</v>
      </c>
      <c r="X42" s="10">
        <v>150</v>
      </c>
      <c r="Y42" s="10">
        <f t="shared" si="4"/>
        <v>2100</v>
      </c>
      <c r="Z42" s="10">
        <v>14</v>
      </c>
      <c r="AA42" s="10">
        <v>150</v>
      </c>
      <c r="AB42" s="10">
        <f t="shared" si="5"/>
        <v>2100</v>
      </c>
      <c r="AC42" s="11">
        <v>45</v>
      </c>
      <c r="AD42" s="26">
        <v>7</v>
      </c>
      <c r="AE42" s="7">
        <f t="shared" si="6"/>
        <v>315</v>
      </c>
      <c r="AF42" s="131">
        <v>1</v>
      </c>
      <c r="AG42" s="139">
        <f t="shared" si="7"/>
        <v>87</v>
      </c>
      <c r="AH42" s="139">
        <f t="shared" si="10"/>
        <v>6615</v>
      </c>
      <c r="AI42" s="109">
        <f t="shared" si="8"/>
        <v>6615</v>
      </c>
    </row>
    <row r="43" spans="1:35" ht="30" x14ac:dyDescent="0.25">
      <c r="A43" s="108">
        <v>31</v>
      </c>
      <c r="B43" s="8" t="s">
        <v>18</v>
      </c>
      <c r="C43" s="21" t="s">
        <v>126</v>
      </c>
      <c r="D43" s="87" t="s">
        <v>74</v>
      </c>
      <c r="E43" s="35">
        <v>44683</v>
      </c>
      <c r="F43" s="35">
        <v>44597</v>
      </c>
      <c r="G43" s="21" t="s">
        <v>332</v>
      </c>
      <c r="H43" s="22" t="s">
        <v>340</v>
      </c>
      <c r="I43" s="35">
        <v>44683</v>
      </c>
      <c r="J43" s="35">
        <v>44597</v>
      </c>
      <c r="K43" s="10"/>
      <c r="L43" s="10">
        <v>3400</v>
      </c>
      <c r="M43" s="10">
        <f t="shared" si="0"/>
        <v>0</v>
      </c>
      <c r="N43" s="10"/>
      <c r="O43" s="10">
        <v>2900</v>
      </c>
      <c r="P43" s="10">
        <f t="shared" si="1"/>
        <v>0</v>
      </c>
      <c r="Q43" s="10"/>
      <c r="R43" s="10">
        <v>2800</v>
      </c>
      <c r="S43" s="10">
        <f t="shared" si="2"/>
        <v>0</v>
      </c>
      <c r="T43" s="10">
        <v>6</v>
      </c>
      <c r="U43" s="10">
        <v>150</v>
      </c>
      <c r="V43" s="10">
        <f t="shared" si="3"/>
        <v>900</v>
      </c>
      <c r="W43" s="10">
        <v>6</v>
      </c>
      <c r="X43" s="10">
        <v>150</v>
      </c>
      <c r="Y43" s="10">
        <f t="shared" si="4"/>
        <v>900</v>
      </c>
      <c r="Z43" s="10">
        <v>6</v>
      </c>
      <c r="AA43" s="10">
        <v>150</v>
      </c>
      <c r="AB43" s="10">
        <f t="shared" si="5"/>
        <v>900</v>
      </c>
      <c r="AC43" s="11"/>
      <c r="AD43" s="26">
        <v>7</v>
      </c>
      <c r="AE43" s="7">
        <f t="shared" si="6"/>
        <v>0</v>
      </c>
      <c r="AF43" s="131">
        <v>1</v>
      </c>
      <c r="AG43" s="139">
        <f t="shared" si="7"/>
        <v>18</v>
      </c>
      <c r="AH43" s="139">
        <f t="shared" si="10"/>
        <v>2700</v>
      </c>
      <c r="AI43" s="109">
        <f t="shared" si="8"/>
        <v>2700</v>
      </c>
    </row>
    <row r="44" spans="1:35" ht="43.9" customHeight="1" x14ac:dyDescent="0.25">
      <c r="A44" s="108">
        <v>32</v>
      </c>
      <c r="B44" s="8" t="s">
        <v>18</v>
      </c>
      <c r="C44" s="21" t="s">
        <v>126</v>
      </c>
      <c r="D44" s="87" t="s">
        <v>554</v>
      </c>
      <c r="E44" s="35">
        <v>44763</v>
      </c>
      <c r="F44" s="35">
        <v>44766</v>
      </c>
      <c r="G44" s="21" t="s">
        <v>332</v>
      </c>
      <c r="H44" s="38" t="s">
        <v>333</v>
      </c>
      <c r="I44" s="35">
        <v>44763</v>
      </c>
      <c r="J44" s="35">
        <v>44766</v>
      </c>
      <c r="K44" s="10">
        <v>2</v>
      </c>
      <c r="L44" s="10">
        <v>3400</v>
      </c>
      <c r="M44" s="10">
        <f t="shared" si="0"/>
        <v>6800</v>
      </c>
      <c r="N44" s="10">
        <v>2</v>
      </c>
      <c r="O44" s="10">
        <v>2900</v>
      </c>
      <c r="P44" s="10">
        <f t="shared" si="1"/>
        <v>5800</v>
      </c>
      <c r="Q44" s="10">
        <v>2</v>
      </c>
      <c r="R44" s="10">
        <v>2800</v>
      </c>
      <c r="S44" s="10">
        <f t="shared" si="2"/>
        <v>5600</v>
      </c>
      <c r="T44" s="10">
        <v>6</v>
      </c>
      <c r="U44" s="10">
        <v>150</v>
      </c>
      <c r="V44" s="10">
        <f t="shared" si="3"/>
        <v>900</v>
      </c>
      <c r="W44" s="10">
        <v>6</v>
      </c>
      <c r="X44" s="10">
        <v>150</v>
      </c>
      <c r="Y44" s="10">
        <f t="shared" si="4"/>
        <v>900</v>
      </c>
      <c r="Z44" s="10">
        <v>6</v>
      </c>
      <c r="AA44" s="10">
        <v>150</v>
      </c>
      <c r="AB44" s="10">
        <f t="shared" si="5"/>
        <v>900</v>
      </c>
      <c r="AC44" s="11">
        <v>24</v>
      </c>
      <c r="AD44" s="26">
        <v>7</v>
      </c>
      <c r="AE44" s="7">
        <f t="shared" si="6"/>
        <v>168</v>
      </c>
      <c r="AF44" s="131">
        <v>1</v>
      </c>
      <c r="AG44" s="139">
        <f t="shared" si="7"/>
        <v>48</v>
      </c>
      <c r="AH44" s="139">
        <f t="shared" si="10"/>
        <v>21068</v>
      </c>
      <c r="AI44" s="109">
        <f t="shared" si="8"/>
        <v>21068</v>
      </c>
    </row>
    <row r="45" spans="1:35" ht="45" x14ac:dyDescent="0.25">
      <c r="A45" s="108">
        <v>33</v>
      </c>
      <c r="B45" s="8" t="s">
        <v>18</v>
      </c>
      <c r="C45" s="21" t="s">
        <v>126</v>
      </c>
      <c r="D45" s="87" t="s">
        <v>291</v>
      </c>
      <c r="E45" s="35">
        <v>44766</v>
      </c>
      <c r="F45" s="35">
        <v>44769</v>
      </c>
      <c r="G45" s="21" t="s">
        <v>332</v>
      </c>
      <c r="H45" s="38" t="s">
        <v>697</v>
      </c>
      <c r="I45" s="35">
        <v>44766</v>
      </c>
      <c r="J45" s="35">
        <v>44769</v>
      </c>
      <c r="K45" s="11">
        <v>2</v>
      </c>
      <c r="L45" s="10">
        <v>3400</v>
      </c>
      <c r="M45" s="10">
        <f t="shared" si="0"/>
        <v>6800</v>
      </c>
      <c r="N45" s="10">
        <v>2</v>
      </c>
      <c r="O45" s="10">
        <v>2900</v>
      </c>
      <c r="P45" s="10">
        <f t="shared" si="1"/>
        <v>5800</v>
      </c>
      <c r="Q45" s="10">
        <v>2</v>
      </c>
      <c r="R45" s="10">
        <v>2800</v>
      </c>
      <c r="S45" s="10">
        <f t="shared" si="2"/>
        <v>5600</v>
      </c>
      <c r="T45" s="10">
        <v>6</v>
      </c>
      <c r="U45" s="10">
        <v>150</v>
      </c>
      <c r="V45" s="10">
        <f t="shared" si="3"/>
        <v>900</v>
      </c>
      <c r="W45" s="10">
        <v>6</v>
      </c>
      <c r="X45" s="10">
        <v>150</v>
      </c>
      <c r="Y45" s="10">
        <f t="shared" si="4"/>
        <v>900</v>
      </c>
      <c r="Z45" s="10">
        <v>6</v>
      </c>
      <c r="AA45" s="10">
        <v>150</v>
      </c>
      <c r="AB45" s="10">
        <f t="shared" si="5"/>
        <v>900</v>
      </c>
      <c r="AC45" s="11">
        <v>24</v>
      </c>
      <c r="AD45" s="26">
        <v>7</v>
      </c>
      <c r="AE45" s="7">
        <f t="shared" ref="AE45:AE80" si="11">AC45*AD45</f>
        <v>168</v>
      </c>
      <c r="AF45" s="131">
        <v>1</v>
      </c>
      <c r="AG45" s="139">
        <f t="shared" si="7"/>
        <v>48</v>
      </c>
      <c r="AH45" s="139">
        <f t="shared" si="10"/>
        <v>21068</v>
      </c>
      <c r="AI45" s="109">
        <f t="shared" si="8"/>
        <v>21068</v>
      </c>
    </row>
    <row r="46" spans="1:35" ht="45" x14ac:dyDescent="0.25">
      <c r="A46" s="108">
        <v>34</v>
      </c>
      <c r="B46" s="8" t="s">
        <v>18</v>
      </c>
      <c r="C46" s="21" t="s">
        <v>126</v>
      </c>
      <c r="D46" s="87" t="s">
        <v>292</v>
      </c>
      <c r="E46" s="35">
        <v>44803</v>
      </c>
      <c r="F46" s="35">
        <v>44806</v>
      </c>
      <c r="G46" s="21" t="s">
        <v>332</v>
      </c>
      <c r="H46" s="22" t="s">
        <v>698</v>
      </c>
      <c r="I46" s="35">
        <v>44803</v>
      </c>
      <c r="J46" s="35">
        <v>44806</v>
      </c>
      <c r="K46" s="11">
        <v>2</v>
      </c>
      <c r="L46" s="10">
        <v>3400</v>
      </c>
      <c r="M46" s="10">
        <f t="shared" si="0"/>
        <v>6800</v>
      </c>
      <c r="N46" s="10">
        <v>2</v>
      </c>
      <c r="O46" s="10">
        <v>2900</v>
      </c>
      <c r="P46" s="10">
        <f t="shared" si="1"/>
        <v>5800</v>
      </c>
      <c r="Q46" s="10">
        <v>2</v>
      </c>
      <c r="R46" s="10">
        <v>2800</v>
      </c>
      <c r="S46" s="10">
        <f t="shared" si="2"/>
        <v>5600</v>
      </c>
      <c r="T46" s="10">
        <v>6</v>
      </c>
      <c r="U46" s="10">
        <v>150</v>
      </c>
      <c r="V46" s="10">
        <f t="shared" si="3"/>
        <v>900</v>
      </c>
      <c r="W46" s="10">
        <v>6</v>
      </c>
      <c r="X46" s="10">
        <v>150</v>
      </c>
      <c r="Y46" s="10">
        <f t="shared" si="4"/>
        <v>900</v>
      </c>
      <c r="Z46" s="10">
        <v>6</v>
      </c>
      <c r="AA46" s="10">
        <v>150</v>
      </c>
      <c r="AB46" s="10">
        <f t="shared" si="5"/>
        <v>900</v>
      </c>
      <c r="AC46" s="11">
        <v>24</v>
      </c>
      <c r="AD46" s="26">
        <v>7</v>
      </c>
      <c r="AE46" s="7">
        <f t="shared" si="11"/>
        <v>168</v>
      </c>
      <c r="AF46" s="131">
        <v>1</v>
      </c>
      <c r="AG46" s="139">
        <f t="shared" si="7"/>
        <v>48</v>
      </c>
      <c r="AH46" s="139">
        <f t="shared" si="10"/>
        <v>21068</v>
      </c>
      <c r="AI46" s="109">
        <f t="shared" si="8"/>
        <v>21068</v>
      </c>
    </row>
    <row r="47" spans="1:35" ht="30" x14ac:dyDescent="0.25">
      <c r="A47" s="108">
        <v>35</v>
      </c>
      <c r="B47" s="8" t="s">
        <v>18</v>
      </c>
      <c r="C47" s="21" t="s">
        <v>126</v>
      </c>
      <c r="D47" s="87" t="s">
        <v>75</v>
      </c>
      <c r="E47" s="35">
        <v>44806</v>
      </c>
      <c r="F47" s="35">
        <v>44809</v>
      </c>
      <c r="G47" s="21" t="s">
        <v>699</v>
      </c>
      <c r="H47" s="38" t="s">
        <v>700</v>
      </c>
      <c r="I47" s="35">
        <v>44806</v>
      </c>
      <c r="J47" s="35">
        <v>44809</v>
      </c>
      <c r="K47" s="10">
        <v>2</v>
      </c>
      <c r="L47" s="10">
        <v>3400</v>
      </c>
      <c r="M47" s="10">
        <f t="shared" si="0"/>
        <v>6800</v>
      </c>
      <c r="N47" s="10">
        <v>2</v>
      </c>
      <c r="O47" s="10">
        <v>2900</v>
      </c>
      <c r="P47" s="10">
        <f t="shared" si="1"/>
        <v>5800</v>
      </c>
      <c r="Q47" s="10">
        <v>2</v>
      </c>
      <c r="R47" s="10">
        <v>2800</v>
      </c>
      <c r="S47" s="10">
        <f t="shared" si="2"/>
        <v>5600</v>
      </c>
      <c r="T47" s="10">
        <v>6</v>
      </c>
      <c r="U47" s="10">
        <v>150</v>
      </c>
      <c r="V47" s="10">
        <f t="shared" si="3"/>
        <v>900</v>
      </c>
      <c r="W47" s="10">
        <v>6</v>
      </c>
      <c r="X47" s="10">
        <v>150</v>
      </c>
      <c r="Y47" s="10">
        <f t="shared" si="4"/>
        <v>900</v>
      </c>
      <c r="Z47" s="10">
        <v>6</v>
      </c>
      <c r="AA47" s="10">
        <v>150</v>
      </c>
      <c r="AB47" s="10">
        <f t="shared" si="5"/>
        <v>900</v>
      </c>
      <c r="AC47" s="11">
        <v>24</v>
      </c>
      <c r="AD47" s="26">
        <v>7</v>
      </c>
      <c r="AE47" s="7">
        <f t="shared" si="11"/>
        <v>168</v>
      </c>
      <c r="AF47" s="131">
        <v>1</v>
      </c>
      <c r="AG47" s="139">
        <f t="shared" si="7"/>
        <v>48</v>
      </c>
      <c r="AH47" s="139">
        <f t="shared" si="10"/>
        <v>21068</v>
      </c>
      <c r="AI47" s="109">
        <f t="shared" si="8"/>
        <v>21068</v>
      </c>
    </row>
    <row r="48" spans="1:35" ht="30" x14ac:dyDescent="0.25">
      <c r="A48" s="108">
        <v>36</v>
      </c>
      <c r="B48" s="8" t="s">
        <v>13</v>
      </c>
      <c r="C48" s="21" t="s">
        <v>126</v>
      </c>
      <c r="D48" s="87" t="s">
        <v>290</v>
      </c>
      <c r="E48" s="35">
        <v>44817</v>
      </c>
      <c r="F48" s="35">
        <v>44822</v>
      </c>
      <c r="G48" s="21" t="s">
        <v>325</v>
      </c>
      <c r="H48" s="22" t="s">
        <v>328</v>
      </c>
      <c r="I48" s="35">
        <v>44817</v>
      </c>
      <c r="J48" s="35">
        <v>44822</v>
      </c>
      <c r="K48" s="10">
        <v>1</v>
      </c>
      <c r="L48" s="10">
        <v>3400</v>
      </c>
      <c r="M48" s="10">
        <f t="shared" si="0"/>
        <v>3400</v>
      </c>
      <c r="N48" s="10">
        <v>1</v>
      </c>
      <c r="O48" s="10">
        <v>2900</v>
      </c>
      <c r="P48" s="10">
        <f t="shared" si="1"/>
        <v>2900</v>
      </c>
      <c r="Q48" s="10">
        <v>1</v>
      </c>
      <c r="R48" s="10">
        <v>2800</v>
      </c>
      <c r="S48" s="10">
        <f t="shared" si="2"/>
        <v>2800</v>
      </c>
      <c r="T48" s="10">
        <v>14</v>
      </c>
      <c r="U48" s="10">
        <v>150</v>
      </c>
      <c r="V48" s="10">
        <f t="shared" si="3"/>
        <v>2100</v>
      </c>
      <c r="W48" s="10">
        <v>14</v>
      </c>
      <c r="X48" s="10">
        <v>150</v>
      </c>
      <c r="Y48" s="10">
        <f t="shared" si="4"/>
        <v>2100</v>
      </c>
      <c r="Z48" s="10">
        <v>14</v>
      </c>
      <c r="AA48" s="10">
        <v>150</v>
      </c>
      <c r="AB48" s="10">
        <f t="shared" si="5"/>
        <v>2100</v>
      </c>
      <c r="AC48" s="11">
        <v>45</v>
      </c>
      <c r="AD48" s="26">
        <v>7</v>
      </c>
      <c r="AE48" s="7">
        <f t="shared" si="11"/>
        <v>315</v>
      </c>
      <c r="AF48" s="131">
        <v>1</v>
      </c>
      <c r="AG48" s="139">
        <f t="shared" si="7"/>
        <v>90</v>
      </c>
      <c r="AH48" s="139">
        <f t="shared" si="10"/>
        <v>15715</v>
      </c>
      <c r="AI48" s="109">
        <f t="shared" si="8"/>
        <v>15715</v>
      </c>
    </row>
    <row r="49" spans="1:35" ht="30" x14ac:dyDescent="0.25">
      <c r="A49" s="108">
        <v>37</v>
      </c>
      <c r="B49" s="8" t="s">
        <v>13</v>
      </c>
      <c r="C49" s="21" t="s">
        <v>126</v>
      </c>
      <c r="D49" s="87" t="s">
        <v>289</v>
      </c>
      <c r="E49" s="35">
        <v>44824</v>
      </c>
      <c r="F49" s="35">
        <v>44829</v>
      </c>
      <c r="G49" s="21" t="s">
        <v>325</v>
      </c>
      <c r="H49" s="22" t="s">
        <v>324</v>
      </c>
      <c r="I49" s="35">
        <v>44824</v>
      </c>
      <c r="J49" s="35">
        <v>44829</v>
      </c>
      <c r="K49" s="10">
        <v>1</v>
      </c>
      <c r="L49" s="10">
        <v>3400</v>
      </c>
      <c r="M49" s="10">
        <f t="shared" si="0"/>
        <v>3400</v>
      </c>
      <c r="N49" s="10">
        <v>1</v>
      </c>
      <c r="O49" s="10">
        <v>2900</v>
      </c>
      <c r="P49" s="10">
        <f t="shared" si="1"/>
        <v>2900</v>
      </c>
      <c r="Q49" s="10">
        <v>1</v>
      </c>
      <c r="R49" s="10">
        <v>2800</v>
      </c>
      <c r="S49" s="10">
        <f t="shared" si="2"/>
        <v>2800</v>
      </c>
      <c r="T49" s="10">
        <v>14</v>
      </c>
      <c r="U49" s="10">
        <v>150</v>
      </c>
      <c r="V49" s="10">
        <f t="shared" si="3"/>
        <v>2100</v>
      </c>
      <c r="W49" s="10">
        <v>14</v>
      </c>
      <c r="X49" s="10">
        <v>150</v>
      </c>
      <c r="Y49" s="10">
        <f t="shared" si="4"/>
        <v>2100</v>
      </c>
      <c r="Z49" s="10">
        <v>14</v>
      </c>
      <c r="AA49" s="10">
        <v>150</v>
      </c>
      <c r="AB49" s="10">
        <f t="shared" si="5"/>
        <v>2100</v>
      </c>
      <c r="AC49" s="11">
        <v>45</v>
      </c>
      <c r="AD49" s="26">
        <v>7</v>
      </c>
      <c r="AE49" s="7">
        <f t="shared" si="11"/>
        <v>315</v>
      </c>
      <c r="AF49" s="131">
        <v>1</v>
      </c>
      <c r="AG49" s="139">
        <f t="shared" si="7"/>
        <v>90</v>
      </c>
      <c r="AH49" s="139">
        <f t="shared" si="10"/>
        <v>15715</v>
      </c>
      <c r="AI49" s="109">
        <f t="shared" si="8"/>
        <v>15715</v>
      </c>
    </row>
    <row r="50" spans="1:35" ht="30" x14ac:dyDescent="0.25">
      <c r="A50" s="108">
        <v>38</v>
      </c>
      <c r="B50" s="8"/>
      <c r="C50" s="21" t="s">
        <v>126</v>
      </c>
      <c r="D50" s="87" t="s">
        <v>285</v>
      </c>
      <c r="E50" s="62">
        <v>44831</v>
      </c>
      <c r="F50" s="62">
        <v>44836</v>
      </c>
      <c r="G50" s="9" t="s">
        <v>323</v>
      </c>
      <c r="H50" s="57" t="s">
        <v>817</v>
      </c>
      <c r="I50" s="62">
        <v>44831</v>
      </c>
      <c r="J50" s="62">
        <v>44836</v>
      </c>
      <c r="K50" s="10"/>
      <c r="L50" s="10"/>
      <c r="M50" s="10"/>
      <c r="N50" s="10"/>
      <c r="O50" s="10"/>
      <c r="P50" s="10"/>
      <c r="Q50" s="10"/>
      <c r="R50" s="10"/>
      <c r="S50" s="10"/>
      <c r="T50" s="10">
        <v>15</v>
      </c>
      <c r="U50" s="10">
        <v>150</v>
      </c>
      <c r="V50" s="10">
        <f t="shared" si="3"/>
        <v>2250</v>
      </c>
      <c r="W50" s="10">
        <v>15</v>
      </c>
      <c r="X50" s="10">
        <v>150</v>
      </c>
      <c r="Y50" s="10">
        <f t="shared" si="4"/>
        <v>2250</v>
      </c>
      <c r="Z50" s="10">
        <v>15</v>
      </c>
      <c r="AA50" s="10">
        <v>150</v>
      </c>
      <c r="AB50" s="10">
        <f t="shared" si="5"/>
        <v>2250</v>
      </c>
      <c r="AC50" s="11">
        <v>45</v>
      </c>
      <c r="AD50" s="26">
        <v>7</v>
      </c>
      <c r="AE50" s="7">
        <f t="shared" si="11"/>
        <v>315</v>
      </c>
      <c r="AF50" s="131">
        <v>1</v>
      </c>
      <c r="AG50" s="139">
        <f t="shared" si="7"/>
        <v>90</v>
      </c>
      <c r="AH50" s="139">
        <f t="shared" si="10"/>
        <v>7065</v>
      </c>
      <c r="AI50" s="109">
        <f t="shared" si="8"/>
        <v>7065</v>
      </c>
    </row>
    <row r="51" spans="1:35" ht="15.6" customHeight="1" x14ac:dyDescent="0.25">
      <c r="A51" s="92"/>
      <c r="B51" s="92"/>
      <c r="C51" s="89"/>
      <c r="D51" s="91" t="s">
        <v>840</v>
      </c>
      <c r="E51" s="91"/>
      <c r="F51" s="91"/>
      <c r="G51" s="92"/>
      <c r="H51" s="92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66"/>
      <c r="Z51" s="26"/>
      <c r="AA51" s="26"/>
      <c r="AB51" s="133"/>
      <c r="AC51" s="140"/>
      <c r="AD51" s="140"/>
      <c r="AE51" s="111"/>
      <c r="AF51" s="89"/>
      <c r="AG51" s="90"/>
      <c r="AH51" s="92"/>
      <c r="AI51" s="92"/>
    </row>
    <row r="52" spans="1:35" ht="26.25" x14ac:dyDescent="0.25">
      <c r="A52" s="108">
        <v>39</v>
      </c>
      <c r="B52" s="8" t="s">
        <v>216</v>
      </c>
      <c r="C52" s="21" t="s">
        <v>122</v>
      </c>
      <c r="D52" s="87" t="s">
        <v>556</v>
      </c>
      <c r="E52" s="35">
        <v>44622</v>
      </c>
      <c r="F52" s="35">
        <v>44625</v>
      </c>
      <c r="G52" s="21" t="s">
        <v>336</v>
      </c>
      <c r="H52" s="22" t="s">
        <v>335</v>
      </c>
      <c r="I52" s="35">
        <v>44622</v>
      </c>
      <c r="J52" s="35">
        <v>44625</v>
      </c>
      <c r="K52" s="10"/>
      <c r="L52" s="10">
        <v>3400</v>
      </c>
      <c r="M52" s="10">
        <f t="shared" ref="M52:M87" si="12">K52*L52</f>
        <v>0</v>
      </c>
      <c r="N52" s="10"/>
      <c r="O52" s="10">
        <v>2900</v>
      </c>
      <c r="P52" s="10">
        <f t="shared" ref="P52:P87" si="13">N52*O52</f>
        <v>0</v>
      </c>
      <c r="Q52" s="10"/>
      <c r="R52" s="10">
        <v>2800</v>
      </c>
      <c r="S52" s="10">
        <f t="shared" ref="S52:S87" si="14">Q52*R52</f>
        <v>0</v>
      </c>
      <c r="T52" s="10">
        <v>18</v>
      </c>
      <c r="U52" s="10">
        <v>150</v>
      </c>
      <c r="V52" s="10">
        <f t="shared" si="3"/>
        <v>2700</v>
      </c>
      <c r="W52" s="10">
        <v>18</v>
      </c>
      <c r="X52" s="10">
        <v>150</v>
      </c>
      <c r="Y52" s="10">
        <f t="shared" si="4"/>
        <v>2700</v>
      </c>
      <c r="Z52" s="10">
        <v>18</v>
      </c>
      <c r="AA52" s="10">
        <v>150</v>
      </c>
      <c r="AB52" s="10">
        <f t="shared" si="5"/>
        <v>2700</v>
      </c>
      <c r="AC52" s="11"/>
      <c r="AD52" s="26">
        <v>7</v>
      </c>
      <c r="AE52" s="7">
        <f t="shared" si="11"/>
        <v>0</v>
      </c>
      <c r="AF52" s="131">
        <v>1</v>
      </c>
      <c r="AG52" s="139">
        <f t="shared" si="7"/>
        <v>54</v>
      </c>
      <c r="AH52" s="139">
        <f t="shared" si="10"/>
        <v>8100</v>
      </c>
      <c r="AI52" s="109">
        <f t="shared" si="8"/>
        <v>8100</v>
      </c>
    </row>
    <row r="53" spans="1:35" ht="26.25" x14ac:dyDescent="0.25">
      <c r="A53" s="108">
        <v>40</v>
      </c>
      <c r="B53" s="8" t="s">
        <v>216</v>
      </c>
      <c r="C53" s="21" t="s">
        <v>122</v>
      </c>
      <c r="D53" s="87" t="s">
        <v>557</v>
      </c>
      <c r="E53" s="35">
        <v>44648</v>
      </c>
      <c r="F53" s="35">
        <v>44651</v>
      </c>
      <c r="G53" s="21" t="s">
        <v>334</v>
      </c>
      <c r="H53" s="22" t="s">
        <v>335</v>
      </c>
      <c r="I53" s="35">
        <v>44648</v>
      </c>
      <c r="J53" s="35">
        <v>44651</v>
      </c>
      <c r="K53" s="10"/>
      <c r="L53" s="10">
        <v>3400</v>
      </c>
      <c r="M53" s="10">
        <f t="shared" si="12"/>
        <v>0</v>
      </c>
      <c r="N53" s="10"/>
      <c r="O53" s="10">
        <v>2900</v>
      </c>
      <c r="P53" s="10">
        <f t="shared" si="13"/>
        <v>0</v>
      </c>
      <c r="Q53" s="10"/>
      <c r="R53" s="10">
        <v>2800</v>
      </c>
      <c r="S53" s="10">
        <f t="shared" si="14"/>
        <v>0</v>
      </c>
      <c r="T53" s="10">
        <v>18</v>
      </c>
      <c r="U53" s="10">
        <v>150</v>
      </c>
      <c r="V53" s="10">
        <f t="shared" si="3"/>
        <v>2700</v>
      </c>
      <c r="W53" s="10">
        <v>18</v>
      </c>
      <c r="X53" s="10">
        <v>150</v>
      </c>
      <c r="Y53" s="10">
        <f t="shared" si="4"/>
        <v>2700</v>
      </c>
      <c r="Z53" s="10">
        <v>18</v>
      </c>
      <c r="AA53" s="10">
        <v>150</v>
      </c>
      <c r="AB53" s="10">
        <f t="shared" si="5"/>
        <v>2700</v>
      </c>
      <c r="AC53" s="11"/>
      <c r="AD53" s="26">
        <v>7</v>
      </c>
      <c r="AE53" s="7">
        <f t="shared" si="11"/>
        <v>0</v>
      </c>
      <c r="AF53" s="131">
        <v>1</v>
      </c>
      <c r="AG53" s="139">
        <f t="shared" si="7"/>
        <v>54</v>
      </c>
      <c r="AH53" s="139">
        <f t="shared" si="10"/>
        <v>8100</v>
      </c>
      <c r="AI53" s="109">
        <f t="shared" si="8"/>
        <v>8100</v>
      </c>
    </row>
    <row r="54" spans="1:35" ht="30" x14ac:dyDescent="0.25">
      <c r="A54" s="108">
        <v>41</v>
      </c>
      <c r="B54" s="8" t="s">
        <v>18</v>
      </c>
      <c r="C54" s="21" t="s">
        <v>122</v>
      </c>
      <c r="D54" s="87" t="s">
        <v>559</v>
      </c>
      <c r="E54" s="35">
        <v>44731</v>
      </c>
      <c r="F54" s="35">
        <v>44734</v>
      </c>
      <c r="G54" s="21" t="s">
        <v>332</v>
      </c>
      <c r="H54" s="38" t="s">
        <v>341</v>
      </c>
      <c r="I54" s="35">
        <v>44731</v>
      </c>
      <c r="J54" s="35">
        <v>44734</v>
      </c>
      <c r="K54" s="10">
        <v>2</v>
      </c>
      <c r="L54" s="10">
        <v>3400</v>
      </c>
      <c r="M54" s="10">
        <f t="shared" si="12"/>
        <v>6800</v>
      </c>
      <c r="N54" s="10">
        <v>2</v>
      </c>
      <c r="O54" s="10">
        <v>2900</v>
      </c>
      <c r="P54" s="10">
        <f t="shared" si="13"/>
        <v>5800</v>
      </c>
      <c r="Q54" s="10">
        <v>2</v>
      </c>
      <c r="R54" s="10">
        <v>2800</v>
      </c>
      <c r="S54" s="10">
        <f t="shared" si="14"/>
        <v>5600</v>
      </c>
      <c r="T54" s="10">
        <v>26</v>
      </c>
      <c r="U54" s="10">
        <v>150</v>
      </c>
      <c r="V54" s="10">
        <f t="shared" si="3"/>
        <v>3900</v>
      </c>
      <c r="W54" s="10">
        <v>26</v>
      </c>
      <c r="X54" s="10">
        <v>150</v>
      </c>
      <c r="Y54" s="10">
        <f t="shared" si="4"/>
        <v>3900</v>
      </c>
      <c r="Z54" s="10">
        <v>26</v>
      </c>
      <c r="AA54" s="10">
        <v>150</v>
      </c>
      <c r="AB54" s="10">
        <f t="shared" si="5"/>
        <v>3900</v>
      </c>
      <c r="AC54" s="11">
        <v>84</v>
      </c>
      <c r="AD54" s="26">
        <v>7</v>
      </c>
      <c r="AE54" s="7">
        <f t="shared" si="11"/>
        <v>588</v>
      </c>
      <c r="AF54" s="131">
        <v>1</v>
      </c>
      <c r="AG54" s="139">
        <f t="shared" si="7"/>
        <v>168</v>
      </c>
      <c r="AH54" s="139">
        <f t="shared" si="10"/>
        <v>30488</v>
      </c>
      <c r="AI54" s="109">
        <f t="shared" si="8"/>
        <v>30488</v>
      </c>
    </row>
    <row r="55" spans="1:35" ht="30" x14ac:dyDescent="0.25">
      <c r="A55" s="108">
        <v>42</v>
      </c>
      <c r="B55" s="8" t="s">
        <v>18</v>
      </c>
      <c r="C55" s="21" t="s">
        <v>122</v>
      </c>
      <c r="D55" s="87" t="s">
        <v>558</v>
      </c>
      <c r="E55" s="35">
        <v>44735</v>
      </c>
      <c r="F55" s="35">
        <v>44738</v>
      </c>
      <c r="G55" s="21" t="s">
        <v>332</v>
      </c>
      <c r="H55" s="22" t="s">
        <v>340</v>
      </c>
      <c r="I55" s="35">
        <v>44735</v>
      </c>
      <c r="J55" s="35">
        <v>44738</v>
      </c>
      <c r="K55" s="10">
        <v>2</v>
      </c>
      <c r="L55" s="10">
        <v>3400</v>
      </c>
      <c r="M55" s="10">
        <f t="shared" si="12"/>
        <v>6800</v>
      </c>
      <c r="N55" s="10">
        <v>2</v>
      </c>
      <c r="O55" s="10">
        <v>2900</v>
      </c>
      <c r="P55" s="10">
        <f t="shared" si="13"/>
        <v>5800</v>
      </c>
      <c r="Q55" s="10">
        <v>2</v>
      </c>
      <c r="R55" s="10">
        <v>2800</v>
      </c>
      <c r="S55" s="10">
        <f t="shared" si="14"/>
        <v>5600</v>
      </c>
      <c r="T55" s="10">
        <v>26</v>
      </c>
      <c r="U55" s="10">
        <v>150</v>
      </c>
      <c r="V55" s="10">
        <f t="shared" si="3"/>
        <v>3900</v>
      </c>
      <c r="W55" s="10">
        <v>26</v>
      </c>
      <c r="X55" s="10">
        <v>150</v>
      </c>
      <c r="Y55" s="10">
        <f t="shared" si="4"/>
        <v>3900</v>
      </c>
      <c r="Z55" s="10">
        <v>26</v>
      </c>
      <c r="AA55" s="10">
        <v>150</v>
      </c>
      <c r="AB55" s="10">
        <f t="shared" si="5"/>
        <v>3900</v>
      </c>
      <c r="AC55" s="11">
        <v>84</v>
      </c>
      <c r="AD55" s="26">
        <v>7</v>
      </c>
      <c r="AE55" s="7">
        <f t="shared" si="11"/>
        <v>588</v>
      </c>
      <c r="AF55" s="131">
        <v>1</v>
      </c>
      <c r="AG55" s="139">
        <f t="shared" si="7"/>
        <v>168</v>
      </c>
      <c r="AH55" s="139">
        <f t="shared" si="10"/>
        <v>30488</v>
      </c>
      <c r="AI55" s="109">
        <f t="shared" si="8"/>
        <v>30488</v>
      </c>
    </row>
    <row r="56" spans="1:35" ht="30" x14ac:dyDescent="0.25">
      <c r="A56" s="108">
        <v>43</v>
      </c>
      <c r="B56" s="8" t="s">
        <v>18</v>
      </c>
      <c r="C56" s="21" t="s">
        <v>122</v>
      </c>
      <c r="D56" s="87" t="s">
        <v>560</v>
      </c>
      <c r="E56" s="35">
        <v>44761</v>
      </c>
      <c r="F56" s="35">
        <v>44764</v>
      </c>
      <c r="G56" s="21" t="s">
        <v>331</v>
      </c>
      <c r="H56" s="38" t="s">
        <v>342</v>
      </c>
      <c r="I56" s="35">
        <v>44761</v>
      </c>
      <c r="J56" s="35">
        <v>44764</v>
      </c>
      <c r="K56" s="10">
        <v>2</v>
      </c>
      <c r="L56" s="10">
        <v>3400</v>
      </c>
      <c r="M56" s="10">
        <f t="shared" si="12"/>
        <v>6800</v>
      </c>
      <c r="N56" s="10">
        <v>2</v>
      </c>
      <c r="O56" s="10">
        <v>2900</v>
      </c>
      <c r="P56" s="10">
        <f t="shared" si="13"/>
        <v>5800</v>
      </c>
      <c r="Q56" s="10">
        <v>2</v>
      </c>
      <c r="R56" s="10">
        <v>2800</v>
      </c>
      <c r="S56" s="10">
        <f t="shared" si="14"/>
        <v>5600</v>
      </c>
      <c r="T56" s="10">
        <v>26</v>
      </c>
      <c r="U56" s="10">
        <v>150</v>
      </c>
      <c r="V56" s="10">
        <f t="shared" si="3"/>
        <v>3900</v>
      </c>
      <c r="W56" s="10">
        <v>26</v>
      </c>
      <c r="X56" s="10">
        <v>150</v>
      </c>
      <c r="Y56" s="10">
        <f t="shared" si="4"/>
        <v>3900</v>
      </c>
      <c r="Z56" s="10">
        <v>26</v>
      </c>
      <c r="AA56" s="10">
        <v>150</v>
      </c>
      <c r="AB56" s="10">
        <f t="shared" si="5"/>
        <v>3900</v>
      </c>
      <c r="AC56" s="11">
        <v>84</v>
      </c>
      <c r="AD56" s="26">
        <v>7</v>
      </c>
      <c r="AE56" s="7">
        <f t="shared" si="11"/>
        <v>588</v>
      </c>
      <c r="AF56" s="131">
        <v>1</v>
      </c>
      <c r="AG56" s="139">
        <f t="shared" si="7"/>
        <v>168</v>
      </c>
      <c r="AH56" s="139">
        <f t="shared" si="10"/>
        <v>30488</v>
      </c>
      <c r="AI56" s="109">
        <f t="shared" si="8"/>
        <v>30488</v>
      </c>
    </row>
    <row r="57" spans="1:35" ht="30" x14ac:dyDescent="0.25">
      <c r="A57" s="108">
        <v>44</v>
      </c>
      <c r="B57" s="8" t="s">
        <v>18</v>
      </c>
      <c r="C57" s="21" t="s">
        <v>122</v>
      </c>
      <c r="D57" s="87" t="s">
        <v>560</v>
      </c>
      <c r="E57" s="35">
        <v>44796</v>
      </c>
      <c r="F57" s="35">
        <v>44799</v>
      </c>
      <c r="G57" s="21" t="s">
        <v>331</v>
      </c>
      <c r="H57" s="38" t="s">
        <v>343</v>
      </c>
      <c r="I57" s="35">
        <v>44796</v>
      </c>
      <c r="J57" s="35">
        <v>44799</v>
      </c>
      <c r="K57" s="10">
        <v>2</v>
      </c>
      <c r="L57" s="10">
        <v>3400</v>
      </c>
      <c r="M57" s="10">
        <f t="shared" si="12"/>
        <v>6800</v>
      </c>
      <c r="N57" s="10">
        <v>2</v>
      </c>
      <c r="O57" s="10">
        <v>2900</v>
      </c>
      <c r="P57" s="10">
        <f t="shared" si="13"/>
        <v>5800</v>
      </c>
      <c r="Q57" s="10">
        <v>2</v>
      </c>
      <c r="R57" s="10">
        <v>2800</v>
      </c>
      <c r="S57" s="10">
        <f t="shared" si="14"/>
        <v>5600</v>
      </c>
      <c r="T57" s="10">
        <v>26</v>
      </c>
      <c r="U57" s="10">
        <v>150</v>
      </c>
      <c r="V57" s="10">
        <f t="shared" si="3"/>
        <v>3900</v>
      </c>
      <c r="W57" s="10">
        <v>26</v>
      </c>
      <c r="X57" s="10">
        <v>150</v>
      </c>
      <c r="Y57" s="10">
        <f t="shared" si="4"/>
        <v>3900</v>
      </c>
      <c r="Z57" s="10">
        <v>26</v>
      </c>
      <c r="AA57" s="10">
        <v>150</v>
      </c>
      <c r="AB57" s="10">
        <f t="shared" si="5"/>
        <v>3900</v>
      </c>
      <c r="AC57" s="11">
        <v>84</v>
      </c>
      <c r="AD57" s="26">
        <v>7</v>
      </c>
      <c r="AE57" s="7">
        <f t="shared" si="11"/>
        <v>588</v>
      </c>
      <c r="AF57" s="131">
        <v>1</v>
      </c>
      <c r="AG57" s="139">
        <f t="shared" si="7"/>
        <v>168</v>
      </c>
      <c r="AH57" s="139">
        <f t="shared" si="10"/>
        <v>30488</v>
      </c>
      <c r="AI57" s="109">
        <f t="shared" si="8"/>
        <v>30488</v>
      </c>
    </row>
    <row r="58" spans="1:35" ht="30" x14ac:dyDescent="0.25">
      <c r="A58" s="108">
        <v>45</v>
      </c>
      <c r="B58" s="8" t="s">
        <v>216</v>
      </c>
      <c r="C58" s="21" t="s">
        <v>122</v>
      </c>
      <c r="D58" s="87" t="s">
        <v>561</v>
      </c>
      <c r="E58" s="35">
        <v>44810</v>
      </c>
      <c r="F58" s="35">
        <v>44813</v>
      </c>
      <c r="G58" s="21" t="s">
        <v>339</v>
      </c>
      <c r="H58" s="38" t="s">
        <v>828</v>
      </c>
      <c r="I58" s="35">
        <v>44810</v>
      </c>
      <c r="J58" s="35">
        <v>44813</v>
      </c>
      <c r="K58" s="10">
        <v>1</v>
      </c>
      <c r="L58" s="10">
        <v>3400</v>
      </c>
      <c r="M58" s="10">
        <f t="shared" si="12"/>
        <v>3400</v>
      </c>
      <c r="N58" s="10">
        <v>1</v>
      </c>
      <c r="O58" s="10">
        <v>2900</v>
      </c>
      <c r="P58" s="10">
        <f t="shared" si="13"/>
        <v>2900</v>
      </c>
      <c r="Q58" s="10">
        <v>1</v>
      </c>
      <c r="R58" s="10">
        <v>2800</v>
      </c>
      <c r="S58" s="10">
        <f t="shared" si="14"/>
        <v>2800</v>
      </c>
      <c r="T58" s="10">
        <v>18</v>
      </c>
      <c r="U58" s="10">
        <v>150</v>
      </c>
      <c r="V58" s="10">
        <f t="shared" si="3"/>
        <v>2700</v>
      </c>
      <c r="W58" s="10">
        <v>18</v>
      </c>
      <c r="X58" s="10">
        <v>150</v>
      </c>
      <c r="Y58" s="10">
        <f t="shared" si="4"/>
        <v>2700</v>
      </c>
      <c r="Z58" s="10">
        <v>18</v>
      </c>
      <c r="AA58" s="10">
        <v>150</v>
      </c>
      <c r="AB58" s="10">
        <f t="shared" si="5"/>
        <v>2700</v>
      </c>
      <c r="AC58" s="11">
        <v>54</v>
      </c>
      <c r="AD58" s="26">
        <v>7</v>
      </c>
      <c r="AE58" s="7">
        <f t="shared" si="11"/>
        <v>378</v>
      </c>
      <c r="AF58" s="131">
        <v>1</v>
      </c>
      <c r="AG58" s="139">
        <f t="shared" si="7"/>
        <v>111</v>
      </c>
      <c r="AH58" s="139">
        <f t="shared" si="10"/>
        <v>17578</v>
      </c>
      <c r="AI58" s="109">
        <f t="shared" si="8"/>
        <v>17578</v>
      </c>
    </row>
    <row r="59" spans="1:35" ht="30" x14ac:dyDescent="0.25">
      <c r="A59" s="108">
        <v>46</v>
      </c>
      <c r="B59" s="8"/>
      <c r="C59" s="8" t="s">
        <v>122</v>
      </c>
      <c r="D59" s="87" t="s">
        <v>561</v>
      </c>
      <c r="E59" s="62">
        <v>44831</v>
      </c>
      <c r="F59" s="62">
        <v>44834</v>
      </c>
      <c r="G59" s="9" t="s">
        <v>334</v>
      </c>
      <c r="H59" s="57" t="s">
        <v>827</v>
      </c>
      <c r="I59" s="62">
        <v>44831</v>
      </c>
      <c r="J59" s="62">
        <v>44834</v>
      </c>
      <c r="K59" s="10">
        <v>1</v>
      </c>
      <c r="L59" s="10">
        <v>3400</v>
      </c>
      <c r="M59" s="10">
        <f t="shared" si="12"/>
        <v>3400</v>
      </c>
      <c r="N59" s="10">
        <v>1</v>
      </c>
      <c r="O59" s="10">
        <v>2900</v>
      </c>
      <c r="P59" s="10">
        <f t="shared" si="13"/>
        <v>2900</v>
      </c>
      <c r="Q59" s="10">
        <v>1</v>
      </c>
      <c r="R59" s="10">
        <v>2800</v>
      </c>
      <c r="S59" s="10">
        <f t="shared" si="14"/>
        <v>2800</v>
      </c>
      <c r="T59" s="10">
        <v>18</v>
      </c>
      <c r="U59" s="10">
        <v>150</v>
      </c>
      <c r="V59" s="10">
        <f t="shared" si="3"/>
        <v>2700</v>
      </c>
      <c r="W59" s="10">
        <v>18</v>
      </c>
      <c r="X59" s="10">
        <v>150</v>
      </c>
      <c r="Y59" s="10">
        <f t="shared" si="4"/>
        <v>2700</v>
      </c>
      <c r="Z59" s="10">
        <v>18</v>
      </c>
      <c r="AA59" s="10">
        <v>150</v>
      </c>
      <c r="AB59" s="10">
        <f t="shared" si="5"/>
        <v>2700</v>
      </c>
      <c r="AC59" s="11">
        <v>54</v>
      </c>
      <c r="AD59" s="26">
        <v>7</v>
      </c>
      <c r="AE59" s="7">
        <f t="shared" si="11"/>
        <v>378</v>
      </c>
      <c r="AF59" s="131">
        <v>1</v>
      </c>
      <c r="AG59" s="139">
        <f t="shared" si="7"/>
        <v>111</v>
      </c>
      <c r="AH59" s="139">
        <f t="shared" si="10"/>
        <v>17578</v>
      </c>
      <c r="AI59" s="109">
        <f t="shared" si="8"/>
        <v>17578</v>
      </c>
    </row>
    <row r="60" spans="1:35" ht="18.600000000000001" customHeight="1" x14ac:dyDescent="0.25">
      <c r="A60" s="110"/>
      <c r="B60" s="88"/>
      <c r="C60" s="92"/>
      <c r="D60" s="92" t="s">
        <v>922</v>
      </c>
      <c r="E60" s="89"/>
      <c r="F60" s="91"/>
      <c r="G60" s="91"/>
      <c r="H60" s="91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66"/>
      <c r="AB60" s="26"/>
      <c r="AC60" s="26"/>
      <c r="AD60" s="133"/>
      <c r="AE60" s="140"/>
      <c r="AF60" s="140"/>
      <c r="AG60" s="111"/>
      <c r="AH60" s="89"/>
      <c r="AI60" s="90"/>
    </row>
    <row r="61" spans="1:35" ht="26.25" x14ac:dyDescent="0.25">
      <c r="A61" s="108">
        <v>47</v>
      </c>
      <c r="B61" s="8" t="s">
        <v>17</v>
      </c>
      <c r="C61" s="21" t="s">
        <v>150</v>
      </c>
      <c r="D61" s="87" t="s">
        <v>173</v>
      </c>
      <c r="E61" s="35">
        <v>44712</v>
      </c>
      <c r="F61" s="35">
        <v>44715</v>
      </c>
      <c r="G61" s="21" t="s">
        <v>301</v>
      </c>
      <c r="H61" s="38" t="s">
        <v>340</v>
      </c>
      <c r="I61" s="35">
        <v>44712</v>
      </c>
      <c r="J61" s="35">
        <v>44715</v>
      </c>
      <c r="K61" s="10"/>
      <c r="L61" s="10">
        <v>3400</v>
      </c>
      <c r="M61" s="10">
        <f t="shared" si="12"/>
        <v>0</v>
      </c>
      <c r="N61" s="10"/>
      <c r="O61" s="10">
        <v>2900</v>
      </c>
      <c r="P61" s="10">
        <f t="shared" si="13"/>
        <v>0</v>
      </c>
      <c r="Q61" s="10"/>
      <c r="R61" s="10">
        <v>2800</v>
      </c>
      <c r="S61" s="10">
        <f t="shared" si="14"/>
        <v>0</v>
      </c>
      <c r="T61" s="10">
        <v>49</v>
      </c>
      <c r="U61" s="10">
        <v>150</v>
      </c>
      <c r="V61" s="10">
        <f t="shared" si="3"/>
        <v>7350</v>
      </c>
      <c r="W61" s="10">
        <v>49</v>
      </c>
      <c r="X61" s="10">
        <v>150</v>
      </c>
      <c r="Y61" s="10">
        <f t="shared" si="4"/>
        <v>7350</v>
      </c>
      <c r="Z61" s="10">
        <v>49</v>
      </c>
      <c r="AA61" s="10">
        <v>150</v>
      </c>
      <c r="AB61" s="10">
        <f t="shared" si="5"/>
        <v>7350</v>
      </c>
      <c r="AC61" s="11">
        <v>147</v>
      </c>
      <c r="AD61" s="26">
        <v>7</v>
      </c>
      <c r="AE61" s="7">
        <f t="shared" si="11"/>
        <v>1029</v>
      </c>
      <c r="AF61" s="131">
        <v>1</v>
      </c>
      <c r="AG61" s="139">
        <f t="shared" si="7"/>
        <v>294</v>
      </c>
      <c r="AH61" s="139">
        <f t="shared" si="10"/>
        <v>23079</v>
      </c>
      <c r="AI61" s="109">
        <f t="shared" si="8"/>
        <v>23079</v>
      </c>
    </row>
    <row r="62" spans="1:35" ht="26.25" x14ac:dyDescent="0.25">
      <c r="A62" s="108">
        <v>48</v>
      </c>
      <c r="B62" s="8" t="s">
        <v>17</v>
      </c>
      <c r="C62" s="21" t="s">
        <v>150</v>
      </c>
      <c r="D62" s="87" t="s">
        <v>174</v>
      </c>
      <c r="E62" s="35">
        <v>44733</v>
      </c>
      <c r="F62" s="35">
        <v>44736</v>
      </c>
      <c r="G62" s="21" t="s">
        <v>301</v>
      </c>
      <c r="H62" s="38" t="s">
        <v>344</v>
      </c>
      <c r="I62" s="35">
        <v>44733</v>
      </c>
      <c r="J62" s="35">
        <v>44736</v>
      </c>
      <c r="K62" s="11"/>
      <c r="L62" s="10">
        <v>3400</v>
      </c>
      <c r="M62" s="10">
        <f t="shared" si="12"/>
        <v>0</v>
      </c>
      <c r="N62" s="10"/>
      <c r="O62" s="10">
        <v>2900</v>
      </c>
      <c r="P62" s="10">
        <f t="shared" si="13"/>
        <v>0</v>
      </c>
      <c r="Q62" s="10"/>
      <c r="R62" s="10">
        <v>2800</v>
      </c>
      <c r="S62" s="10">
        <f t="shared" si="14"/>
        <v>0</v>
      </c>
      <c r="T62" s="10">
        <v>49</v>
      </c>
      <c r="U62" s="10">
        <v>150</v>
      </c>
      <c r="V62" s="10">
        <f t="shared" si="3"/>
        <v>7350</v>
      </c>
      <c r="W62" s="10">
        <v>49</v>
      </c>
      <c r="X62" s="10">
        <v>150</v>
      </c>
      <c r="Y62" s="10">
        <f t="shared" si="4"/>
        <v>7350</v>
      </c>
      <c r="Z62" s="10">
        <v>49</v>
      </c>
      <c r="AA62" s="10">
        <v>150</v>
      </c>
      <c r="AB62" s="10">
        <f t="shared" si="5"/>
        <v>7350</v>
      </c>
      <c r="AC62" s="11">
        <v>147</v>
      </c>
      <c r="AD62" s="26">
        <v>7</v>
      </c>
      <c r="AE62" s="7">
        <f t="shared" si="11"/>
        <v>1029</v>
      </c>
      <c r="AF62" s="131">
        <v>1</v>
      </c>
      <c r="AG62" s="139">
        <f t="shared" si="7"/>
        <v>294</v>
      </c>
      <c r="AH62" s="139">
        <f t="shared" si="10"/>
        <v>23079</v>
      </c>
      <c r="AI62" s="109">
        <f t="shared" si="8"/>
        <v>23079</v>
      </c>
    </row>
    <row r="63" spans="1:35" ht="26.25" x14ac:dyDescent="0.25">
      <c r="A63" s="108">
        <v>49</v>
      </c>
      <c r="B63" s="8" t="s">
        <v>17</v>
      </c>
      <c r="C63" s="21" t="s">
        <v>150</v>
      </c>
      <c r="D63" s="87" t="s">
        <v>174</v>
      </c>
      <c r="E63" s="35">
        <v>44753</v>
      </c>
      <c r="F63" s="35">
        <v>44756</v>
      </c>
      <c r="G63" s="21" t="s">
        <v>301</v>
      </c>
      <c r="H63" s="38" t="s">
        <v>342</v>
      </c>
      <c r="I63" s="35">
        <v>44753</v>
      </c>
      <c r="J63" s="35">
        <v>44756</v>
      </c>
      <c r="K63" s="11"/>
      <c r="L63" s="10">
        <v>3400</v>
      </c>
      <c r="M63" s="10">
        <f t="shared" si="12"/>
        <v>0</v>
      </c>
      <c r="N63" s="10"/>
      <c r="O63" s="10">
        <v>2900</v>
      </c>
      <c r="P63" s="10">
        <f t="shared" si="13"/>
        <v>0</v>
      </c>
      <c r="Q63" s="10"/>
      <c r="R63" s="10">
        <v>2800</v>
      </c>
      <c r="S63" s="10">
        <f t="shared" si="14"/>
        <v>0</v>
      </c>
      <c r="T63" s="10">
        <v>81</v>
      </c>
      <c r="U63" s="10">
        <v>150</v>
      </c>
      <c r="V63" s="10">
        <f t="shared" si="3"/>
        <v>12150</v>
      </c>
      <c r="W63" s="10">
        <v>81</v>
      </c>
      <c r="X63" s="10">
        <v>150</v>
      </c>
      <c r="Y63" s="10">
        <f t="shared" si="4"/>
        <v>12150</v>
      </c>
      <c r="Z63" s="10">
        <v>81</v>
      </c>
      <c r="AA63" s="10">
        <v>150</v>
      </c>
      <c r="AB63" s="10">
        <f t="shared" si="5"/>
        <v>12150</v>
      </c>
      <c r="AC63" s="11">
        <v>243</v>
      </c>
      <c r="AD63" s="26">
        <v>7</v>
      </c>
      <c r="AE63" s="7">
        <f t="shared" si="11"/>
        <v>1701</v>
      </c>
      <c r="AF63" s="131">
        <v>1</v>
      </c>
      <c r="AG63" s="139">
        <f t="shared" si="7"/>
        <v>486</v>
      </c>
      <c r="AH63" s="139">
        <f t="shared" si="10"/>
        <v>38151</v>
      </c>
      <c r="AI63" s="109">
        <f t="shared" si="8"/>
        <v>38151</v>
      </c>
    </row>
    <row r="64" spans="1:35" ht="26.25" x14ac:dyDescent="0.25">
      <c r="A64" s="108">
        <v>50</v>
      </c>
      <c r="B64" s="8" t="s">
        <v>17</v>
      </c>
      <c r="C64" s="21" t="s">
        <v>150</v>
      </c>
      <c r="D64" s="87" t="s">
        <v>174</v>
      </c>
      <c r="E64" s="35">
        <v>44756</v>
      </c>
      <c r="F64" s="35">
        <v>44760</v>
      </c>
      <c r="G64" s="21" t="s">
        <v>301</v>
      </c>
      <c r="H64" s="38" t="s">
        <v>345</v>
      </c>
      <c r="I64" s="35">
        <v>44756</v>
      </c>
      <c r="J64" s="35">
        <v>44760</v>
      </c>
      <c r="K64" s="11"/>
      <c r="L64" s="10">
        <v>3400</v>
      </c>
      <c r="M64" s="10">
        <f t="shared" si="12"/>
        <v>0</v>
      </c>
      <c r="N64" s="10"/>
      <c r="O64" s="10">
        <v>2900</v>
      </c>
      <c r="P64" s="10">
        <f t="shared" si="13"/>
        <v>0</v>
      </c>
      <c r="Q64" s="10"/>
      <c r="R64" s="10">
        <v>2800</v>
      </c>
      <c r="S64" s="10">
        <f t="shared" si="14"/>
        <v>0</v>
      </c>
      <c r="T64" s="10">
        <v>81</v>
      </c>
      <c r="U64" s="10">
        <v>150</v>
      </c>
      <c r="V64" s="10">
        <f t="shared" si="3"/>
        <v>12150</v>
      </c>
      <c r="W64" s="10">
        <v>81</v>
      </c>
      <c r="X64" s="10">
        <v>150</v>
      </c>
      <c r="Y64" s="10">
        <f t="shared" si="4"/>
        <v>12150</v>
      </c>
      <c r="Z64" s="10">
        <v>81</v>
      </c>
      <c r="AA64" s="10">
        <v>150</v>
      </c>
      <c r="AB64" s="10">
        <f t="shared" si="5"/>
        <v>12150</v>
      </c>
      <c r="AC64" s="11">
        <v>243</v>
      </c>
      <c r="AD64" s="26">
        <v>7</v>
      </c>
      <c r="AE64" s="7">
        <f t="shared" si="11"/>
        <v>1701</v>
      </c>
      <c r="AF64" s="131">
        <v>1</v>
      </c>
      <c r="AG64" s="139">
        <f t="shared" si="7"/>
        <v>486</v>
      </c>
      <c r="AH64" s="139">
        <f t="shared" si="10"/>
        <v>38151</v>
      </c>
      <c r="AI64" s="109">
        <f t="shared" si="8"/>
        <v>38151</v>
      </c>
    </row>
    <row r="65" spans="1:36" ht="30" x14ac:dyDescent="0.25">
      <c r="A65" s="108">
        <v>51</v>
      </c>
      <c r="B65" s="8" t="s">
        <v>17</v>
      </c>
      <c r="C65" s="21" t="s">
        <v>150</v>
      </c>
      <c r="D65" s="87" t="s">
        <v>563</v>
      </c>
      <c r="E65" s="35">
        <v>44774</v>
      </c>
      <c r="F65" s="35">
        <v>44777</v>
      </c>
      <c r="G65" s="21" t="s">
        <v>301</v>
      </c>
      <c r="H65" s="22" t="s">
        <v>340</v>
      </c>
      <c r="I65" s="35">
        <v>44774</v>
      </c>
      <c r="J65" s="35">
        <v>44777</v>
      </c>
      <c r="K65" s="10">
        <v>11</v>
      </c>
      <c r="L65" s="10">
        <v>3400</v>
      </c>
      <c r="M65" s="10">
        <f t="shared" si="12"/>
        <v>37400</v>
      </c>
      <c r="N65" s="10">
        <v>11</v>
      </c>
      <c r="O65" s="10">
        <v>2900</v>
      </c>
      <c r="P65" s="10">
        <f t="shared" si="13"/>
        <v>31900</v>
      </c>
      <c r="Q65" s="10">
        <v>11</v>
      </c>
      <c r="R65" s="10">
        <v>2800</v>
      </c>
      <c r="S65" s="10">
        <f t="shared" si="14"/>
        <v>30800</v>
      </c>
      <c r="T65" s="10">
        <v>45</v>
      </c>
      <c r="U65" s="10">
        <v>150</v>
      </c>
      <c r="V65" s="10">
        <f t="shared" si="3"/>
        <v>6750</v>
      </c>
      <c r="W65" s="10">
        <v>45</v>
      </c>
      <c r="X65" s="10">
        <v>150</v>
      </c>
      <c r="Y65" s="10">
        <f t="shared" si="4"/>
        <v>6750</v>
      </c>
      <c r="Z65" s="10">
        <v>45</v>
      </c>
      <c r="AA65" s="10">
        <v>150</v>
      </c>
      <c r="AB65" s="10">
        <f t="shared" si="5"/>
        <v>6750</v>
      </c>
      <c r="AC65" s="11">
        <v>135</v>
      </c>
      <c r="AD65" s="26">
        <v>7</v>
      </c>
      <c r="AE65" s="7">
        <f t="shared" si="11"/>
        <v>945</v>
      </c>
      <c r="AF65" s="131">
        <v>1</v>
      </c>
      <c r="AG65" s="139">
        <f t="shared" si="7"/>
        <v>303</v>
      </c>
      <c r="AH65" s="139">
        <f t="shared" si="10"/>
        <v>121295</v>
      </c>
      <c r="AI65" s="109">
        <f t="shared" si="8"/>
        <v>121295</v>
      </c>
    </row>
    <row r="66" spans="1:36" ht="30" x14ac:dyDescent="0.25">
      <c r="A66" s="108">
        <v>52</v>
      </c>
      <c r="B66" s="8" t="s">
        <v>17</v>
      </c>
      <c r="C66" s="21" t="s">
        <v>150</v>
      </c>
      <c r="D66" s="87" t="s">
        <v>562</v>
      </c>
      <c r="E66" s="35">
        <v>44790</v>
      </c>
      <c r="F66" s="35">
        <v>44792</v>
      </c>
      <c r="G66" s="21" t="s">
        <v>346</v>
      </c>
      <c r="H66" s="38" t="s">
        <v>344</v>
      </c>
      <c r="I66" s="35">
        <v>44790</v>
      </c>
      <c r="J66" s="35">
        <v>44792</v>
      </c>
      <c r="K66" s="10"/>
      <c r="L66" s="10">
        <v>3400</v>
      </c>
      <c r="M66" s="10">
        <f t="shared" si="12"/>
        <v>0</v>
      </c>
      <c r="N66" s="10"/>
      <c r="O66" s="10">
        <v>2900</v>
      </c>
      <c r="P66" s="10">
        <f t="shared" si="13"/>
        <v>0</v>
      </c>
      <c r="Q66" s="10"/>
      <c r="R66" s="10">
        <v>2800</v>
      </c>
      <c r="S66" s="10">
        <f t="shared" si="14"/>
        <v>0</v>
      </c>
      <c r="T66" s="10">
        <v>12</v>
      </c>
      <c r="U66" s="10">
        <v>150</v>
      </c>
      <c r="V66" s="10">
        <f t="shared" si="3"/>
        <v>1800</v>
      </c>
      <c r="W66" s="10">
        <v>12</v>
      </c>
      <c r="X66" s="10">
        <v>150</v>
      </c>
      <c r="Y66" s="10">
        <f t="shared" si="4"/>
        <v>1800</v>
      </c>
      <c r="Z66" s="10">
        <v>12</v>
      </c>
      <c r="AA66" s="10">
        <v>150</v>
      </c>
      <c r="AB66" s="10">
        <f t="shared" si="5"/>
        <v>1800</v>
      </c>
      <c r="AC66" s="11">
        <v>36</v>
      </c>
      <c r="AD66" s="26">
        <v>7</v>
      </c>
      <c r="AE66" s="7">
        <f t="shared" si="11"/>
        <v>252</v>
      </c>
      <c r="AF66" s="131">
        <v>1</v>
      </c>
      <c r="AG66" s="139">
        <f t="shared" si="7"/>
        <v>72</v>
      </c>
      <c r="AH66" s="139">
        <f t="shared" si="10"/>
        <v>5652</v>
      </c>
      <c r="AI66" s="109">
        <f t="shared" si="8"/>
        <v>5652</v>
      </c>
    </row>
    <row r="67" spans="1:36" x14ac:dyDescent="0.25">
      <c r="A67" s="92"/>
      <c r="B67" s="92"/>
      <c r="C67" s="89"/>
      <c r="D67" s="89" t="s">
        <v>842</v>
      </c>
      <c r="E67" s="91"/>
      <c r="F67" s="91"/>
      <c r="G67" s="92"/>
      <c r="H67" s="92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66"/>
      <c r="Z67" s="26"/>
      <c r="AA67" s="26"/>
      <c r="AB67" s="133"/>
      <c r="AC67" s="140"/>
      <c r="AD67" s="140"/>
      <c r="AE67" s="111"/>
      <c r="AF67" s="89"/>
      <c r="AG67" s="90"/>
      <c r="AH67" s="92"/>
      <c r="AI67" s="92"/>
    </row>
    <row r="68" spans="1:36" ht="26.25" x14ac:dyDescent="0.25">
      <c r="A68" s="108">
        <v>53</v>
      </c>
      <c r="B68" s="16" t="s">
        <v>24</v>
      </c>
      <c r="C68" s="21" t="s">
        <v>137</v>
      </c>
      <c r="D68" s="87" t="s">
        <v>81</v>
      </c>
      <c r="E68" s="35">
        <v>44693</v>
      </c>
      <c r="F68" s="35">
        <v>44696</v>
      </c>
      <c r="G68" s="21" t="s">
        <v>301</v>
      </c>
      <c r="H68" s="38" t="s">
        <v>347</v>
      </c>
      <c r="I68" s="35">
        <v>44693</v>
      </c>
      <c r="J68" s="35">
        <v>44696</v>
      </c>
      <c r="K68" s="10"/>
      <c r="L68" s="10">
        <v>3400</v>
      </c>
      <c r="M68" s="10">
        <f t="shared" si="12"/>
        <v>0</v>
      </c>
      <c r="N68" s="17"/>
      <c r="O68" s="10">
        <v>2900</v>
      </c>
      <c r="P68" s="10">
        <f t="shared" si="13"/>
        <v>0</v>
      </c>
      <c r="Q68" s="17"/>
      <c r="R68" s="10">
        <v>2800</v>
      </c>
      <c r="S68" s="10">
        <f t="shared" si="14"/>
        <v>0</v>
      </c>
      <c r="T68" s="10">
        <v>44</v>
      </c>
      <c r="U68" s="10">
        <v>150</v>
      </c>
      <c r="V68" s="10">
        <f t="shared" si="3"/>
        <v>6600</v>
      </c>
      <c r="W68" s="10">
        <v>44</v>
      </c>
      <c r="X68" s="10">
        <v>150</v>
      </c>
      <c r="Y68" s="10">
        <f t="shared" si="4"/>
        <v>6600</v>
      </c>
      <c r="Z68" s="10">
        <v>44</v>
      </c>
      <c r="AA68" s="10">
        <v>150</v>
      </c>
      <c r="AB68" s="10">
        <f t="shared" si="5"/>
        <v>6600</v>
      </c>
      <c r="AC68" s="11">
        <v>132</v>
      </c>
      <c r="AD68" s="26">
        <v>7</v>
      </c>
      <c r="AE68" s="7">
        <f t="shared" si="11"/>
        <v>924</v>
      </c>
      <c r="AF68" s="131">
        <v>1</v>
      </c>
      <c r="AG68" s="143">
        <f t="shared" si="7"/>
        <v>264</v>
      </c>
      <c r="AH68" s="139">
        <f t="shared" si="10"/>
        <v>20724</v>
      </c>
      <c r="AI68" s="116">
        <f t="shared" si="8"/>
        <v>20724</v>
      </c>
    </row>
    <row r="69" spans="1:36" ht="26.25" x14ac:dyDescent="0.25">
      <c r="A69" s="108">
        <v>54</v>
      </c>
      <c r="B69" s="16" t="s">
        <v>24</v>
      </c>
      <c r="C69" s="21" t="s">
        <v>137</v>
      </c>
      <c r="D69" s="87" t="s">
        <v>178</v>
      </c>
      <c r="E69" s="35">
        <v>44693</v>
      </c>
      <c r="F69" s="35">
        <v>44696</v>
      </c>
      <c r="G69" s="21" t="s">
        <v>301</v>
      </c>
      <c r="H69" s="22" t="s">
        <v>701</v>
      </c>
      <c r="I69" s="35">
        <v>44693</v>
      </c>
      <c r="J69" s="35">
        <v>44696</v>
      </c>
      <c r="K69" s="10"/>
      <c r="L69" s="10">
        <v>3400</v>
      </c>
      <c r="M69" s="10">
        <f t="shared" si="12"/>
        <v>0</v>
      </c>
      <c r="N69" s="17"/>
      <c r="O69" s="10">
        <v>2900</v>
      </c>
      <c r="P69" s="10">
        <f t="shared" si="13"/>
        <v>0</v>
      </c>
      <c r="Q69" s="17"/>
      <c r="R69" s="10">
        <v>2800</v>
      </c>
      <c r="S69" s="10">
        <f t="shared" si="14"/>
        <v>0</v>
      </c>
      <c r="T69" s="10">
        <v>62</v>
      </c>
      <c r="U69" s="10">
        <v>150</v>
      </c>
      <c r="V69" s="10">
        <f t="shared" si="3"/>
        <v>9300</v>
      </c>
      <c r="W69" s="10">
        <v>62</v>
      </c>
      <c r="X69" s="10">
        <v>150</v>
      </c>
      <c r="Y69" s="10">
        <f t="shared" si="4"/>
        <v>9300</v>
      </c>
      <c r="Z69" s="10">
        <v>62</v>
      </c>
      <c r="AA69" s="10">
        <v>150</v>
      </c>
      <c r="AB69" s="10">
        <f t="shared" si="5"/>
        <v>9300</v>
      </c>
      <c r="AC69" s="11">
        <v>186</v>
      </c>
      <c r="AD69" s="26">
        <v>7</v>
      </c>
      <c r="AE69" s="7">
        <f t="shared" si="11"/>
        <v>1302</v>
      </c>
      <c r="AF69" s="131">
        <v>1</v>
      </c>
      <c r="AG69" s="143">
        <f t="shared" si="7"/>
        <v>372</v>
      </c>
      <c r="AH69" s="139">
        <f t="shared" si="10"/>
        <v>29202</v>
      </c>
      <c r="AI69" s="116">
        <f t="shared" si="8"/>
        <v>29202</v>
      </c>
    </row>
    <row r="70" spans="1:36" ht="26.25" x14ac:dyDescent="0.25">
      <c r="A70" s="108">
        <v>55</v>
      </c>
      <c r="B70" s="16" t="s">
        <v>24</v>
      </c>
      <c r="C70" s="21" t="s">
        <v>137</v>
      </c>
      <c r="D70" s="87" t="s">
        <v>70</v>
      </c>
      <c r="E70" s="35">
        <v>44736</v>
      </c>
      <c r="F70" s="35">
        <v>44739</v>
      </c>
      <c r="G70" s="21" t="s">
        <v>301</v>
      </c>
      <c r="H70" s="22" t="s">
        <v>348</v>
      </c>
      <c r="I70" s="35">
        <v>44736</v>
      </c>
      <c r="J70" s="35">
        <v>44739</v>
      </c>
      <c r="K70" s="10"/>
      <c r="L70" s="10">
        <v>3400</v>
      </c>
      <c r="M70" s="10">
        <f t="shared" si="12"/>
        <v>0</v>
      </c>
      <c r="N70" s="17"/>
      <c r="O70" s="10">
        <v>2900</v>
      </c>
      <c r="P70" s="10">
        <f t="shared" si="13"/>
        <v>0</v>
      </c>
      <c r="Q70" s="17"/>
      <c r="R70" s="10">
        <v>2800</v>
      </c>
      <c r="S70" s="10">
        <f t="shared" si="14"/>
        <v>0</v>
      </c>
      <c r="T70" s="17">
        <v>54</v>
      </c>
      <c r="U70" s="10">
        <v>150</v>
      </c>
      <c r="V70" s="10">
        <f t="shared" si="3"/>
        <v>8100</v>
      </c>
      <c r="W70" s="17">
        <v>54</v>
      </c>
      <c r="X70" s="10">
        <v>150</v>
      </c>
      <c r="Y70" s="10">
        <f t="shared" si="4"/>
        <v>8100</v>
      </c>
      <c r="Z70" s="17">
        <v>54</v>
      </c>
      <c r="AA70" s="10">
        <v>150</v>
      </c>
      <c r="AB70" s="10">
        <f t="shared" si="5"/>
        <v>8100</v>
      </c>
      <c r="AC70" s="19">
        <v>162</v>
      </c>
      <c r="AD70" s="26">
        <v>7</v>
      </c>
      <c r="AE70" s="7">
        <f t="shared" si="11"/>
        <v>1134</v>
      </c>
      <c r="AF70" s="131">
        <v>1</v>
      </c>
      <c r="AG70" s="143">
        <f t="shared" si="7"/>
        <v>324</v>
      </c>
      <c r="AH70" s="139">
        <f t="shared" si="10"/>
        <v>25434</v>
      </c>
      <c r="AI70" s="116">
        <f t="shared" si="8"/>
        <v>25434</v>
      </c>
    </row>
    <row r="71" spans="1:36" ht="26.25" x14ac:dyDescent="0.25">
      <c r="A71" s="108">
        <v>56</v>
      </c>
      <c r="B71" s="16" t="s">
        <v>24</v>
      </c>
      <c r="C71" s="21" t="s">
        <v>137</v>
      </c>
      <c r="D71" s="87" t="s">
        <v>70</v>
      </c>
      <c r="E71" s="35">
        <v>44736</v>
      </c>
      <c r="F71" s="35">
        <v>44739</v>
      </c>
      <c r="G71" s="21" t="s">
        <v>301</v>
      </c>
      <c r="H71" s="22" t="s">
        <v>349</v>
      </c>
      <c r="I71" s="35">
        <v>44736</v>
      </c>
      <c r="J71" s="35">
        <v>44739</v>
      </c>
      <c r="K71" s="10"/>
      <c r="L71" s="10">
        <v>3400</v>
      </c>
      <c r="M71" s="10">
        <f t="shared" si="12"/>
        <v>0</v>
      </c>
      <c r="N71" s="17"/>
      <c r="O71" s="10">
        <v>2900</v>
      </c>
      <c r="P71" s="10">
        <f t="shared" si="13"/>
        <v>0</v>
      </c>
      <c r="Q71" s="17"/>
      <c r="R71" s="10">
        <v>2800</v>
      </c>
      <c r="S71" s="10">
        <f t="shared" si="14"/>
        <v>0</v>
      </c>
      <c r="T71" s="17">
        <v>24</v>
      </c>
      <c r="U71" s="10">
        <v>150</v>
      </c>
      <c r="V71" s="10">
        <f t="shared" si="3"/>
        <v>3600</v>
      </c>
      <c r="W71" s="17">
        <v>24</v>
      </c>
      <c r="X71" s="10">
        <v>150</v>
      </c>
      <c r="Y71" s="10">
        <f t="shared" si="4"/>
        <v>3600</v>
      </c>
      <c r="Z71" s="17">
        <v>24</v>
      </c>
      <c r="AA71" s="10">
        <v>150</v>
      </c>
      <c r="AB71" s="10">
        <f t="shared" si="5"/>
        <v>3600</v>
      </c>
      <c r="AC71" s="19">
        <v>72</v>
      </c>
      <c r="AD71" s="26">
        <v>7</v>
      </c>
      <c r="AE71" s="7">
        <f t="shared" si="11"/>
        <v>504</v>
      </c>
      <c r="AF71" s="131">
        <v>1</v>
      </c>
      <c r="AG71" s="143">
        <f t="shared" si="7"/>
        <v>144</v>
      </c>
      <c r="AH71" s="139">
        <f t="shared" si="10"/>
        <v>11304</v>
      </c>
      <c r="AI71" s="116">
        <f t="shared" si="8"/>
        <v>11304</v>
      </c>
    </row>
    <row r="72" spans="1:36" ht="26.25" x14ac:dyDescent="0.25">
      <c r="A72" s="108">
        <v>57</v>
      </c>
      <c r="B72" s="16" t="s">
        <v>24</v>
      </c>
      <c r="C72" s="21" t="s">
        <v>137</v>
      </c>
      <c r="D72" s="87" t="s">
        <v>71</v>
      </c>
      <c r="E72" s="35">
        <v>44736</v>
      </c>
      <c r="F72" s="35">
        <v>44739</v>
      </c>
      <c r="G72" s="21" t="s">
        <v>301</v>
      </c>
      <c r="H72" s="22" t="s">
        <v>374</v>
      </c>
      <c r="I72" s="35">
        <v>44736</v>
      </c>
      <c r="J72" s="35">
        <v>44739</v>
      </c>
      <c r="K72" s="10"/>
      <c r="L72" s="10">
        <v>3400</v>
      </c>
      <c r="M72" s="10">
        <f t="shared" si="12"/>
        <v>0</v>
      </c>
      <c r="N72" s="17"/>
      <c r="O72" s="10">
        <v>2900</v>
      </c>
      <c r="P72" s="10">
        <f t="shared" si="13"/>
        <v>0</v>
      </c>
      <c r="Q72" s="17"/>
      <c r="R72" s="10">
        <v>2800</v>
      </c>
      <c r="S72" s="10">
        <f t="shared" si="14"/>
        <v>0</v>
      </c>
      <c r="T72" s="17">
        <v>72</v>
      </c>
      <c r="U72" s="10">
        <v>150</v>
      </c>
      <c r="V72" s="10">
        <f t="shared" si="3"/>
        <v>10800</v>
      </c>
      <c r="W72" s="17">
        <v>72</v>
      </c>
      <c r="X72" s="10">
        <v>150</v>
      </c>
      <c r="Y72" s="10">
        <f t="shared" si="4"/>
        <v>10800</v>
      </c>
      <c r="Z72" s="17">
        <v>72</v>
      </c>
      <c r="AA72" s="10">
        <v>150</v>
      </c>
      <c r="AB72" s="10">
        <f t="shared" si="5"/>
        <v>10800</v>
      </c>
      <c r="AC72" s="19">
        <v>216</v>
      </c>
      <c r="AD72" s="26">
        <v>7</v>
      </c>
      <c r="AE72" s="7">
        <f t="shared" si="11"/>
        <v>1512</v>
      </c>
      <c r="AF72" s="131">
        <v>1</v>
      </c>
      <c r="AG72" s="143">
        <f t="shared" si="7"/>
        <v>432</v>
      </c>
      <c r="AH72" s="139">
        <f t="shared" si="10"/>
        <v>33912</v>
      </c>
      <c r="AI72" s="116">
        <f t="shared" si="8"/>
        <v>33912</v>
      </c>
    </row>
    <row r="73" spans="1:36" ht="26.25" x14ac:dyDescent="0.25">
      <c r="A73" s="108">
        <v>58</v>
      </c>
      <c r="B73" s="16" t="s">
        <v>24</v>
      </c>
      <c r="C73" s="21" t="s">
        <v>137</v>
      </c>
      <c r="D73" s="87" t="s">
        <v>70</v>
      </c>
      <c r="E73" s="35">
        <v>44805</v>
      </c>
      <c r="F73" s="35">
        <v>44807</v>
      </c>
      <c r="G73" s="21" t="s">
        <v>301</v>
      </c>
      <c r="H73" s="38" t="s">
        <v>350</v>
      </c>
      <c r="I73" s="35">
        <v>44805</v>
      </c>
      <c r="J73" s="35">
        <v>44807</v>
      </c>
      <c r="K73" s="10"/>
      <c r="L73" s="10">
        <v>3400</v>
      </c>
      <c r="M73" s="10">
        <f t="shared" si="12"/>
        <v>0</v>
      </c>
      <c r="N73" s="17"/>
      <c r="O73" s="10">
        <v>2900</v>
      </c>
      <c r="P73" s="10">
        <f t="shared" si="13"/>
        <v>0</v>
      </c>
      <c r="Q73" s="17"/>
      <c r="R73" s="10">
        <v>2800</v>
      </c>
      <c r="S73" s="10">
        <f t="shared" si="14"/>
        <v>0</v>
      </c>
      <c r="T73" s="17">
        <v>54</v>
      </c>
      <c r="U73" s="10">
        <v>150</v>
      </c>
      <c r="V73" s="10">
        <f t="shared" si="3"/>
        <v>8100</v>
      </c>
      <c r="W73" s="17">
        <v>54</v>
      </c>
      <c r="X73" s="10">
        <v>150</v>
      </c>
      <c r="Y73" s="10">
        <f t="shared" si="4"/>
        <v>8100</v>
      </c>
      <c r="Z73" s="17">
        <v>54</v>
      </c>
      <c r="AA73" s="10">
        <v>150</v>
      </c>
      <c r="AB73" s="10">
        <f t="shared" si="5"/>
        <v>8100</v>
      </c>
      <c r="AC73" s="19">
        <v>162</v>
      </c>
      <c r="AD73" s="26">
        <v>7</v>
      </c>
      <c r="AE73" s="7">
        <f t="shared" si="11"/>
        <v>1134</v>
      </c>
      <c r="AF73" s="131">
        <v>1</v>
      </c>
      <c r="AG73" s="143">
        <f t="shared" si="7"/>
        <v>324</v>
      </c>
      <c r="AH73" s="139">
        <f t="shared" si="10"/>
        <v>25434</v>
      </c>
      <c r="AI73" s="116">
        <f t="shared" si="8"/>
        <v>25434</v>
      </c>
    </row>
    <row r="74" spans="1:36" ht="26.25" x14ac:dyDescent="0.25">
      <c r="A74" s="108">
        <v>59</v>
      </c>
      <c r="B74" s="16" t="s">
        <v>24</v>
      </c>
      <c r="C74" s="21" t="s">
        <v>137</v>
      </c>
      <c r="D74" s="87" t="s">
        <v>70</v>
      </c>
      <c r="E74" s="35">
        <v>44807</v>
      </c>
      <c r="F74" s="35">
        <v>44809</v>
      </c>
      <c r="G74" s="21" t="s">
        <v>301</v>
      </c>
      <c r="H74" s="22" t="s">
        <v>351</v>
      </c>
      <c r="I74" s="35">
        <v>44807</v>
      </c>
      <c r="J74" s="35">
        <v>44809</v>
      </c>
      <c r="K74" s="10"/>
      <c r="L74" s="10">
        <v>3400</v>
      </c>
      <c r="M74" s="10">
        <f t="shared" si="12"/>
        <v>0</v>
      </c>
      <c r="N74" s="17"/>
      <c r="O74" s="10">
        <v>2900</v>
      </c>
      <c r="P74" s="10">
        <f t="shared" si="13"/>
        <v>0</v>
      </c>
      <c r="Q74" s="17"/>
      <c r="R74" s="10">
        <v>2800</v>
      </c>
      <c r="S74" s="10">
        <f t="shared" si="14"/>
        <v>0</v>
      </c>
      <c r="T74" s="17">
        <v>80</v>
      </c>
      <c r="U74" s="10">
        <v>150</v>
      </c>
      <c r="V74" s="10">
        <f t="shared" si="3"/>
        <v>12000</v>
      </c>
      <c r="W74" s="17">
        <v>80</v>
      </c>
      <c r="X74" s="10">
        <v>150</v>
      </c>
      <c r="Y74" s="10">
        <f t="shared" si="4"/>
        <v>12000</v>
      </c>
      <c r="Z74" s="17">
        <v>80</v>
      </c>
      <c r="AA74" s="10">
        <v>150</v>
      </c>
      <c r="AB74" s="10">
        <f t="shared" si="5"/>
        <v>12000</v>
      </c>
      <c r="AC74" s="19">
        <v>240</v>
      </c>
      <c r="AD74" s="26">
        <v>7</v>
      </c>
      <c r="AE74" s="7">
        <f t="shared" si="11"/>
        <v>1680</v>
      </c>
      <c r="AF74" s="131">
        <v>1</v>
      </c>
      <c r="AG74" s="143">
        <f t="shared" si="7"/>
        <v>480</v>
      </c>
      <c r="AH74" s="139">
        <f t="shared" si="10"/>
        <v>37680</v>
      </c>
      <c r="AI74" s="116">
        <f t="shared" si="8"/>
        <v>37680</v>
      </c>
    </row>
    <row r="75" spans="1:36" ht="26.25" x14ac:dyDescent="0.25">
      <c r="A75" s="108">
        <v>60</v>
      </c>
      <c r="B75" s="8" t="s">
        <v>24</v>
      </c>
      <c r="C75" s="21" t="s">
        <v>137</v>
      </c>
      <c r="D75" s="87" t="s">
        <v>81</v>
      </c>
      <c r="E75" s="35">
        <v>44826</v>
      </c>
      <c r="F75" s="35">
        <v>44829</v>
      </c>
      <c r="G75" s="21" t="s">
        <v>301</v>
      </c>
      <c r="H75" s="22" t="s">
        <v>352</v>
      </c>
      <c r="I75" s="35">
        <v>44826</v>
      </c>
      <c r="J75" s="35">
        <v>44829</v>
      </c>
      <c r="K75" s="10"/>
      <c r="L75" s="10">
        <v>3400</v>
      </c>
      <c r="M75" s="10">
        <f t="shared" si="12"/>
        <v>0</v>
      </c>
      <c r="N75" s="10"/>
      <c r="O75" s="10">
        <v>2900</v>
      </c>
      <c r="P75" s="10">
        <f t="shared" si="13"/>
        <v>0</v>
      </c>
      <c r="Q75" s="10"/>
      <c r="R75" s="10">
        <v>2800</v>
      </c>
      <c r="S75" s="10">
        <f t="shared" si="14"/>
        <v>0</v>
      </c>
      <c r="T75" s="10">
        <v>26</v>
      </c>
      <c r="U75" s="10">
        <v>150</v>
      </c>
      <c r="V75" s="10">
        <f t="shared" si="3"/>
        <v>3900</v>
      </c>
      <c r="W75" s="10">
        <v>26</v>
      </c>
      <c r="X75" s="10">
        <v>150</v>
      </c>
      <c r="Y75" s="10">
        <f t="shared" si="4"/>
        <v>3900</v>
      </c>
      <c r="Z75" s="10">
        <v>26</v>
      </c>
      <c r="AA75" s="10">
        <v>150</v>
      </c>
      <c r="AB75" s="10">
        <f t="shared" si="5"/>
        <v>3900</v>
      </c>
      <c r="AC75" s="11">
        <v>78</v>
      </c>
      <c r="AD75" s="26">
        <v>7</v>
      </c>
      <c r="AE75" s="7">
        <f t="shared" si="11"/>
        <v>546</v>
      </c>
      <c r="AF75" s="131">
        <v>1</v>
      </c>
      <c r="AG75" s="144">
        <f t="shared" ref="AG75:AG149" si="15">K75+N75+Q75+T75+W75+Z75+AC75</f>
        <v>156</v>
      </c>
      <c r="AH75" s="139">
        <f t="shared" si="10"/>
        <v>12246</v>
      </c>
      <c r="AI75" s="117">
        <f t="shared" ref="AI75:AI149" si="16">M75+P75+S75+V75+Y75+AB75+AE75</f>
        <v>12246</v>
      </c>
    </row>
    <row r="76" spans="1:36" ht="30" x14ac:dyDescent="0.25">
      <c r="A76" s="108">
        <v>61</v>
      </c>
      <c r="B76" s="8" t="s">
        <v>24</v>
      </c>
      <c r="C76" s="21" t="s">
        <v>137</v>
      </c>
      <c r="D76" s="87" t="s">
        <v>179</v>
      </c>
      <c r="E76" s="35">
        <v>44826</v>
      </c>
      <c r="F76" s="35">
        <v>44829</v>
      </c>
      <c r="G76" s="21" t="s">
        <v>301</v>
      </c>
      <c r="H76" s="22" t="s">
        <v>702</v>
      </c>
      <c r="I76" s="35">
        <v>44826</v>
      </c>
      <c r="J76" s="35">
        <v>44829</v>
      </c>
      <c r="K76" s="17"/>
      <c r="L76" s="10">
        <v>3400</v>
      </c>
      <c r="M76" s="10">
        <f t="shared" si="12"/>
        <v>0</v>
      </c>
      <c r="N76" s="17"/>
      <c r="O76" s="10">
        <v>2900</v>
      </c>
      <c r="P76" s="10">
        <f t="shared" si="13"/>
        <v>0</v>
      </c>
      <c r="Q76" s="17"/>
      <c r="R76" s="10">
        <v>2800</v>
      </c>
      <c r="S76" s="10">
        <f t="shared" si="14"/>
        <v>0</v>
      </c>
      <c r="T76" s="10">
        <v>32</v>
      </c>
      <c r="U76" s="10">
        <v>150</v>
      </c>
      <c r="V76" s="10">
        <f t="shared" si="3"/>
        <v>4800</v>
      </c>
      <c r="W76" s="10">
        <v>32</v>
      </c>
      <c r="X76" s="10">
        <v>150</v>
      </c>
      <c r="Y76" s="10">
        <f t="shared" si="4"/>
        <v>4800</v>
      </c>
      <c r="Z76" s="10">
        <v>32</v>
      </c>
      <c r="AA76" s="10">
        <v>150</v>
      </c>
      <c r="AB76" s="10">
        <f t="shared" si="5"/>
        <v>4800</v>
      </c>
      <c r="AC76" s="11">
        <v>96</v>
      </c>
      <c r="AD76" s="26">
        <v>7</v>
      </c>
      <c r="AE76" s="7">
        <f t="shared" si="11"/>
        <v>672</v>
      </c>
      <c r="AF76" s="131">
        <v>1</v>
      </c>
      <c r="AG76" s="144">
        <f t="shared" si="15"/>
        <v>192</v>
      </c>
      <c r="AH76" s="139">
        <f t="shared" si="10"/>
        <v>15072</v>
      </c>
      <c r="AI76" s="117">
        <f t="shared" si="16"/>
        <v>15072</v>
      </c>
    </row>
    <row r="77" spans="1:36" ht="13.9" customHeight="1" x14ac:dyDescent="0.25">
      <c r="A77" s="92"/>
      <c r="B77" s="92"/>
      <c r="C77" s="89"/>
      <c r="D77" s="89" t="s">
        <v>913</v>
      </c>
      <c r="E77" s="91"/>
      <c r="F77" s="91"/>
      <c r="G77" s="92"/>
      <c r="H77" s="92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66"/>
      <c r="Z77" s="26"/>
      <c r="AA77" s="26"/>
      <c r="AB77" s="133"/>
      <c r="AC77" s="140"/>
      <c r="AD77" s="140"/>
      <c r="AE77" s="111"/>
      <c r="AF77" s="89"/>
      <c r="AG77" s="90"/>
      <c r="AH77" s="92"/>
      <c r="AI77" s="92"/>
    </row>
    <row r="78" spans="1:36" ht="25.5" x14ac:dyDescent="0.25">
      <c r="A78" s="108">
        <v>62</v>
      </c>
      <c r="B78" s="8" t="s">
        <v>198</v>
      </c>
      <c r="C78" s="21" t="s">
        <v>151</v>
      </c>
      <c r="D78" s="87" t="s">
        <v>174</v>
      </c>
      <c r="E78" s="35">
        <v>44650</v>
      </c>
      <c r="F78" s="35">
        <v>44655</v>
      </c>
      <c r="G78" s="21" t="s">
        <v>765</v>
      </c>
      <c r="H78" s="22" t="s">
        <v>463</v>
      </c>
      <c r="I78" s="35">
        <v>44650</v>
      </c>
      <c r="J78" s="35">
        <v>44655</v>
      </c>
      <c r="K78" s="10"/>
      <c r="L78" s="10">
        <v>3400</v>
      </c>
      <c r="M78" s="10">
        <f t="shared" si="12"/>
        <v>0</v>
      </c>
      <c r="N78" s="10"/>
      <c r="O78" s="10">
        <v>2900</v>
      </c>
      <c r="P78" s="10">
        <f t="shared" si="13"/>
        <v>0</v>
      </c>
      <c r="Q78" s="10"/>
      <c r="R78" s="10">
        <v>2800</v>
      </c>
      <c r="S78" s="10">
        <f t="shared" si="14"/>
        <v>0</v>
      </c>
      <c r="T78" s="10">
        <v>16</v>
      </c>
      <c r="U78" s="10">
        <v>150</v>
      </c>
      <c r="V78" s="10">
        <f t="shared" si="3"/>
        <v>2400</v>
      </c>
      <c r="W78" s="10">
        <v>16</v>
      </c>
      <c r="X78" s="10">
        <v>150</v>
      </c>
      <c r="Y78" s="10">
        <f t="shared" si="4"/>
        <v>2400</v>
      </c>
      <c r="Z78" s="10">
        <v>16</v>
      </c>
      <c r="AA78" s="10">
        <v>150</v>
      </c>
      <c r="AB78" s="10">
        <f t="shared" si="5"/>
        <v>2400</v>
      </c>
      <c r="AC78" s="11"/>
      <c r="AD78" s="26">
        <v>7</v>
      </c>
      <c r="AE78" s="7">
        <f t="shared" si="11"/>
        <v>0</v>
      </c>
      <c r="AF78" s="131">
        <v>1</v>
      </c>
      <c r="AG78" s="144">
        <f t="shared" si="15"/>
        <v>48</v>
      </c>
      <c r="AH78" s="139">
        <f t="shared" si="10"/>
        <v>7200</v>
      </c>
      <c r="AI78" s="117">
        <f t="shared" si="16"/>
        <v>7200</v>
      </c>
    </row>
    <row r="79" spans="1:36" ht="25.5" x14ac:dyDescent="0.25">
      <c r="A79" s="108">
        <v>63</v>
      </c>
      <c r="B79" s="8" t="s">
        <v>198</v>
      </c>
      <c r="C79" s="21" t="s">
        <v>151</v>
      </c>
      <c r="D79" s="87" t="s">
        <v>174</v>
      </c>
      <c r="E79" s="35">
        <v>44655</v>
      </c>
      <c r="F79" s="35">
        <v>44661</v>
      </c>
      <c r="G79" s="21" t="s">
        <v>766</v>
      </c>
      <c r="H79" s="22" t="s">
        <v>342</v>
      </c>
      <c r="I79" s="35">
        <v>44655</v>
      </c>
      <c r="J79" s="35">
        <v>44661</v>
      </c>
      <c r="K79" s="10"/>
      <c r="L79" s="10">
        <v>3400</v>
      </c>
      <c r="M79" s="10">
        <f t="shared" si="12"/>
        <v>0</v>
      </c>
      <c r="N79" s="10"/>
      <c r="O79" s="10">
        <v>2900</v>
      </c>
      <c r="P79" s="10">
        <f t="shared" si="13"/>
        <v>0</v>
      </c>
      <c r="Q79" s="10"/>
      <c r="R79" s="10">
        <v>2800</v>
      </c>
      <c r="S79" s="10">
        <f t="shared" si="14"/>
        <v>0</v>
      </c>
      <c r="T79" s="10">
        <v>22</v>
      </c>
      <c r="U79" s="10">
        <v>150</v>
      </c>
      <c r="V79" s="10">
        <f t="shared" si="3"/>
        <v>3300</v>
      </c>
      <c r="W79" s="10">
        <v>22</v>
      </c>
      <c r="X79" s="10">
        <v>150</v>
      </c>
      <c r="Y79" s="10">
        <f t="shared" si="4"/>
        <v>3300</v>
      </c>
      <c r="Z79" s="10">
        <v>22</v>
      </c>
      <c r="AA79" s="10">
        <v>150</v>
      </c>
      <c r="AB79" s="10">
        <f t="shared" si="5"/>
        <v>3300</v>
      </c>
      <c r="AC79" s="11">
        <v>66</v>
      </c>
      <c r="AD79" s="26">
        <v>7</v>
      </c>
      <c r="AE79" s="7">
        <f t="shared" si="11"/>
        <v>462</v>
      </c>
      <c r="AF79" s="131">
        <v>1</v>
      </c>
      <c r="AG79" s="143">
        <f t="shared" si="15"/>
        <v>132</v>
      </c>
      <c r="AH79" s="139">
        <f t="shared" si="10"/>
        <v>10362</v>
      </c>
      <c r="AI79" s="116">
        <f t="shared" si="16"/>
        <v>10362</v>
      </c>
      <c r="AJ79" s="67"/>
    </row>
    <row r="80" spans="1:36" ht="25.5" x14ac:dyDescent="0.25">
      <c r="A80" s="108">
        <v>64</v>
      </c>
      <c r="B80" s="8" t="s">
        <v>198</v>
      </c>
      <c r="C80" s="21" t="s">
        <v>151</v>
      </c>
      <c r="D80" s="87" t="s">
        <v>174</v>
      </c>
      <c r="E80" s="35">
        <v>44713</v>
      </c>
      <c r="F80" s="35">
        <v>44717</v>
      </c>
      <c r="G80" s="21" t="s">
        <v>767</v>
      </c>
      <c r="H80" s="38" t="s">
        <v>344</v>
      </c>
      <c r="I80" s="35">
        <v>44713</v>
      </c>
      <c r="J80" s="35">
        <v>44717</v>
      </c>
      <c r="K80" s="10"/>
      <c r="L80" s="10">
        <v>3400</v>
      </c>
      <c r="M80" s="10">
        <f t="shared" si="12"/>
        <v>0</v>
      </c>
      <c r="N80" s="10"/>
      <c r="O80" s="10">
        <v>2900</v>
      </c>
      <c r="P80" s="10">
        <f t="shared" si="13"/>
        <v>0</v>
      </c>
      <c r="Q80" s="10"/>
      <c r="R80" s="10">
        <v>2800</v>
      </c>
      <c r="S80" s="10">
        <f t="shared" si="14"/>
        <v>0</v>
      </c>
      <c r="T80" s="10">
        <v>22</v>
      </c>
      <c r="U80" s="10">
        <v>150</v>
      </c>
      <c r="V80" s="10">
        <f t="shared" si="3"/>
        <v>3300</v>
      </c>
      <c r="W80" s="10">
        <v>22</v>
      </c>
      <c r="X80" s="10">
        <v>150</v>
      </c>
      <c r="Y80" s="10">
        <f t="shared" si="4"/>
        <v>3300</v>
      </c>
      <c r="Z80" s="10">
        <v>22</v>
      </c>
      <c r="AA80" s="10">
        <v>150</v>
      </c>
      <c r="AB80" s="10">
        <f t="shared" si="5"/>
        <v>3300</v>
      </c>
      <c r="AC80" s="11">
        <v>66</v>
      </c>
      <c r="AD80" s="26">
        <v>7</v>
      </c>
      <c r="AE80" s="7">
        <f t="shared" si="11"/>
        <v>462</v>
      </c>
      <c r="AF80" s="131">
        <v>1</v>
      </c>
      <c r="AG80" s="143">
        <f t="shared" si="15"/>
        <v>132</v>
      </c>
      <c r="AH80" s="139">
        <f t="shared" si="10"/>
        <v>10362</v>
      </c>
      <c r="AI80" s="116">
        <f t="shared" si="16"/>
        <v>10362</v>
      </c>
      <c r="AJ80" s="67"/>
    </row>
    <row r="81" spans="1:36" ht="25.5" x14ac:dyDescent="0.25">
      <c r="A81" s="108">
        <v>65</v>
      </c>
      <c r="B81" s="8" t="s">
        <v>198</v>
      </c>
      <c r="C81" s="21" t="s">
        <v>151</v>
      </c>
      <c r="D81" s="87" t="s">
        <v>174</v>
      </c>
      <c r="E81" s="35">
        <v>44743</v>
      </c>
      <c r="F81" s="35">
        <v>44748</v>
      </c>
      <c r="G81" s="21" t="s">
        <v>767</v>
      </c>
      <c r="H81" s="38" t="s">
        <v>345</v>
      </c>
      <c r="I81" s="35">
        <v>44743</v>
      </c>
      <c r="J81" s="35">
        <v>44748</v>
      </c>
      <c r="K81" s="10"/>
      <c r="L81" s="10">
        <v>3400</v>
      </c>
      <c r="M81" s="10">
        <f t="shared" si="12"/>
        <v>0</v>
      </c>
      <c r="N81" s="10"/>
      <c r="O81" s="10">
        <v>2900</v>
      </c>
      <c r="P81" s="10">
        <f t="shared" si="13"/>
        <v>0</v>
      </c>
      <c r="Q81" s="10"/>
      <c r="R81" s="10">
        <v>2800</v>
      </c>
      <c r="S81" s="10">
        <f t="shared" si="14"/>
        <v>0</v>
      </c>
      <c r="T81" s="10">
        <v>20</v>
      </c>
      <c r="U81" s="10">
        <v>150</v>
      </c>
      <c r="V81" s="10">
        <f t="shared" ref="V81:V152" si="17">T81*U81</f>
        <v>3000</v>
      </c>
      <c r="W81" s="10">
        <v>20</v>
      </c>
      <c r="X81" s="10">
        <v>150</v>
      </c>
      <c r="Y81" s="10">
        <f t="shared" ref="Y81:Y152" si="18">W81*X81</f>
        <v>3000</v>
      </c>
      <c r="Z81" s="10">
        <v>20</v>
      </c>
      <c r="AA81" s="10">
        <v>150</v>
      </c>
      <c r="AB81" s="10">
        <f t="shared" ref="AB81:AB152" si="19">Z81*AA81</f>
        <v>3000</v>
      </c>
      <c r="AC81" s="11">
        <v>60</v>
      </c>
      <c r="AD81" s="26">
        <v>7</v>
      </c>
      <c r="AE81" s="7">
        <f t="shared" ref="AE81:AE115" si="20">AC81*AD81</f>
        <v>420</v>
      </c>
      <c r="AF81" s="131">
        <v>1</v>
      </c>
      <c r="AG81" s="143">
        <f t="shared" si="15"/>
        <v>120</v>
      </c>
      <c r="AH81" s="139">
        <f t="shared" si="10"/>
        <v>9420</v>
      </c>
      <c r="AI81" s="116">
        <f t="shared" si="16"/>
        <v>9420</v>
      </c>
      <c r="AJ81" s="67"/>
    </row>
    <row r="82" spans="1:36" ht="25.5" x14ac:dyDescent="0.25">
      <c r="A82" s="108">
        <v>66</v>
      </c>
      <c r="B82" s="8" t="s">
        <v>198</v>
      </c>
      <c r="C82" s="21" t="s">
        <v>151</v>
      </c>
      <c r="D82" s="87" t="s">
        <v>174</v>
      </c>
      <c r="E82" s="35">
        <v>44748</v>
      </c>
      <c r="F82" s="35">
        <v>44752</v>
      </c>
      <c r="G82" s="21" t="s">
        <v>767</v>
      </c>
      <c r="H82" s="22" t="s">
        <v>703</v>
      </c>
      <c r="I82" s="35">
        <v>44748</v>
      </c>
      <c r="J82" s="35">
        <v>44752</v>
      </c>
      <c r="K82" s="10"/>
      <c r="L82" s="10">
        <v>3400</v>
      </c>
      <c r="M82" s="10">
        <f t="shared" si="12"/>
        <v>0</v>
      </c>
      <c r="N82" s="10"/>
      <c r="O82" s="10">
        <v>2900</v>
      </c>
      <c r="P82" s="10">
        <f t="shared" si="13"/>
        <v>0</v>
      </c>
      <c r="Q82" s="10"/>
      <c r="R82" s="10">
        <v>2800</v>
      </c>
      <c r="S82" s="10">
        <f t="shared" si="14"/>
        <v>0</v>
      </c>
      <c r="T82" s="10">
        <v>20</v>
      </c>
      <c r="U82" s="10">
        <v>150</v>
      </c>
      <c r="V82" s="10">
        <f t="shared" si="17"/>
        <v>3000</v>
      </c>
      <c r="W82" s="10">
        <v>20</v>
      </c>
      <c r="X82" s="10">
        <v>150</v>
      </c>
      <c r="Y82" s="10">
        <f t="shared" si="18"/>
        <v>3000</v>
      </c>
      <c r="Z82" s="10">
        <v>20</v>
      </c>
      <c r="AA82" s="10">
        <v>150</v>
      </c>
      <c r="AB82" s="10">
        <f t="shared" si="19"/>
        <v>3000</v>
      </c>
      <c r="AC82" s="11">
        <v>60</v>
      </c>
      <c r="AD82" s="26">
        <v>7</v>
      </c>
      <c r="AE82" s="7">
        <f t="shared" si="20"/>
        <v>420</v>
      </c>
      <c r="AF82" s="131">
        <v>1</v>
      </c>
      <c r="AG82" s="143">
        <f t="shared" si="15"/>
        <v>120</v>
      </c>
      <c r="AH82" s="139">
        <f t="shared" si="10"/>
        <v>9420</v>
      </c>
      <c r="AI82" s="116">
        <f t="shared" si="16"/>
        <v>9420</v>
      </c>
      <c r="AJ82" s="67"/>
    </row>
    <row r="83" spans="1:36" ht="15" customHeight="1" x14ac:dyDescent="0.25">
      <c r="A83" s="92"/>
      <c r="B83" s="92"/>
      <c r="C83" s="89"/>
      <c r="D83" s="89" t="s">
        <v>843</v>
      </c>
      <c r="E83" s="91"/>
      <c r="F83" s="91"/>
      <c r="G83" s="92"/>
      <c r="H83" s="92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66"/>
      <c r="Z83" s="26"/>
      <c r="AA83" s="26"/>
      <c r="AB83" s="133"/>
      <c r="AC83" s="140"/>
      <c r="AD83" s="140"/>
      <c r="AE83" s="111"/>
      <c r="AF83" s="89"/>
      <c r="AG83" s="90"/>
      <c r="AH83" s="92"/>
      <c r="AI83" s="92"/>
      <c r="AJ83" s="67"/>
    </row>
    <row r="84" spans="1:36" ht="45" x14ac:dyDescent="0.25">
      <c r="A84" s="108">
        <v>67</v>
      </c>
      <c r="B84" s="8" t="s">
        <v>164</v>
      </c>
      <c r="C84" s="21" t="s">
        <v>121</v>
      </c>
      <c r="D84" s="87" t="s">
        <v>84</v>
      </c>
      <c r="E84" s="35">
        <v>44593</v>
      </c>
      <c r="F84" s="35">
        <v>44595</v>
      </c>
      <c r="G84" s="21" t="s">
        <v>318</v>
      </c>
      <c r="H84" s="22" t="s">
        <v>505</v>
      </c>
      <c r="I84" s="35">
        <v>44593</v>
      </c>
      <c r="J84" s="35">
        <v>44595</v>
      </c>
      <c r="K84" s="10"/>
      <c r="L84" s="10">
        <v>3400</v>
      </c>
      <c r="M84" s="10">
        <f t="shared" si="12"/>
        <v>0</v>
      </c>
      <c r="N84" s="10"/>
      <c r="O84" s="10">
        <v>2900</v>
      </c>
      <c r="P84" s="10">
        <f t="shared" si="13"/>
        <v>0</v>
      </c>
      <c r="Q84" s="10"/>
      <c r="R84" s="10">
        <v>2800</v>
      </c>
      <c r="S84" s="10">
        <f t="shared" si="14"/>
        <v>0</v>
      </c>
      <c r="T84" s="10">
        <v>16</v>
      </c>
      <c r="U84" s="10">
        <v>150</v>
      </c>
      <c r="V84" s="10">
        <f t="shared" si="17"/>
        <v>2400</v>
      </c>
      <c r="W84" s="10">
        <v>16</v>
      </c>
      <c r="X84" s="10">
        <v>150</v>
      </c>
      <c r="Y84" s="10">
        <f t="shared" si="18"/>
        <v>2400</v>
      </c>
      <c r="Z84" s="10">
        <v>30</v>
      </c>
      <c r="AA84" s="10">
        <v>150</v>
      </c>
      <c r="AB84" s="10">
        <f t="shared" si="19"/>
        <v>4500</v>
      </c>
      <c r="AC84" s="11"/>
      <c r="AD84" s="26">
        <v>7</v>
      </c>
      <c r="AE84" s="7">
        <f t="shared" si="20"/>
        <v>0</v>
      </c>
      <c r="AF84" s="131">
        <v>1</v>
      </c>
      <c r="AG84" s="139">
        <f t="shared" si="15"/>
        <v>62</v>
      </c>
      <c r="AH84" s="139">
        <f t="shared" ref="AH84:AH147" si="21">AI84</f>
        <v>9300</v>
      </c>
      <c r="AI84" s="109">
        <f t="shared" si="16"/>
        <v>9300</v>
      </c>
      <c r="AJ84" s="67"/>
    </row>
    <row r="85" spans="1:36" ht="45" x14ac:dyDescent="0.25">
      <c r="A85" s="108">
        <v>68</v>
      </c>
      <c r="B85" s="8" t="s">
        <v>164</v>
      </c>
      <c r="C85" s="21" t="s">
        <v>121</v>
      </c>
      <c r="D85" s="87" t="s">
        <v>249</v>
      </c>
      <c r="E85" s="35">
        <v>44629</v>
      </c>
      <c r="F85" s="35">
        <v>44632</v>
      </c>
      <c r="G85" s="21" t="s">
        <v>318</v>
      </c>
      <c r="H85" s="38" t="s">
        <v>353</v>
      </c>
      <c r="I85" s="35">
        <v>44629</v>
      </c>
      <c r="J85" s="35">
        <v>44632</v>
      </c>
      <c r="K85" s="10"/>
      <c r="L85" s="10">
        <v>3400</v>
      </c>
      <c r="M85" s="10">
        <f t="shared" si="12"/>
        <v>0</v>
      </c>
      <c r="N85" s="10"/>
      <c r="O85" s="10">
        <v>2900</v>
      </c>
      <c r="P85" s="10">
        <f t="shared" si="13"/>
        <v>0</v>
      </c>
      <c r="Q85" s="10"/>
      <c r="R85" s="10">
        <v>2800</v>
      </c>
      <c r="S85" s="10">
        <f t="shared" si="14"/>
        <v>0</v>
      </c>
      <c r="T85" s="10">
        <v>22</v>
      </c>
      <c r="U85" s="10">
        <v>150</v>
      </c>
      <c r="V85" s="10">
        <f t="shared" si="17"/>
        <v>3300</v>
      </c>
      <c r="W85" s="10">
        <v>22</v>
      </c>
      <c r="X85" s="10">
        <v>150</v>
      </c>
      <c r="Y85" s="10">
        <f t="shared" si="18"/>
        <v>3300</v>
      </c>
      <c r="Z85" s="10">
        <v>42</v>
      </c>
      <c r="AA85" s="10">
        <v>150</v>
      </c>
      <c r="AB85" s="10">
        <f t="shared" si="19"/>
        <v>6300</v>
      </c>
      <c r="AC85" s="11"/>
      <c r="AD85" s="26">
        <v>7</v>
      </c>
      <c r="AE85" s="7">
        <f t="shared" si="20"/>
        <v>0</v>
      </c>
      <c r="AF85" s="131">
        <v>1</v>
      </c>
      <c r="AG85" s="139">
        <f t="shared" si="15"/>
        <v>86</v>
      </c>
      <c r="AH85" s="139">
        <f t="shared" si="21"/>
        <v>12900</v>
      </c>
      <c r="AI85" s="109">
        <f t="shared" si="16"/>
        <v>12900</v>
      </c>
      <c r="AJ85" s="67"/>
    </row>
    <row r="86" spans="1:36" ht="39" x14ac:dyDescent="0.25">
      <c r="A86" s="108">
        <v>69</v>
      </c>
      <c r="B86" s="8" t="s">
        <v>164</v>
      </c>
      <c r="C86" s="21" t="s">
        <v>121</v>
      </c>
      <c r="D86" s="87" t="s">
        <v>40</v>
      </c>
      <c r="E86" s="35">
        <v>44677</v>
      </c>
      <c r="F86" s="35">
        <v>44679</v>
      </c>
      <c r="G86" s="21" t="s">
        <v>318</v>
      </c>
      <c r="H86" s="38" t="s">
        <v>340</v>
      </c>
      <c r="I86" s="35">
        <v>44677</v>
      </c>
      <c r="J86" s="35">
        <v>44679</v>
      </c>
      <c r="K86" s="10"/>
      <c r="L86" s="10">
        <v>3400</v>
      </c>
      <c r="M86" s="10">
        <f t="shared" si="12"/>
        <v>0</v>
      </c>
      <c r="N86" s="10"/>
      <c r="O86" s="10">
        <v>2900</v>
      </c>
      <c r="P86" s="10">
        <f t="shared" si="13"/>
        <v>0</v>
      </c>
      <c r="Q86" s="10"/>
      <c r="R86" s="10">
        <v>2800</v>
      </c>
      <c r="S86" s="10">
        <f t="shared" si="14"/>
        <v>0</v>
      </c>
      <c r="T86" s="10">
        <v>16</v>
      </c>
      <c r="U86" s="10">
        <v>150</v>
      </c>
      <c r="V86" s="10">
        <f t="shared" si="17"/>
        <v>2400</v>
      </c>
      <c r="W86" s="10">
        <v>16</v>
      </c>
      <c r="X86" s="10">
        <v>150</v>
      </c>
      <c r="Y86" s="10">
        <f t="shared" si="18"/>
        <v>2400</v>
      </c>
      <c r="Z86" s="10">
        <v>30</v>
      </c>
      <c r="AA86" s="10">
        <v>150</v>
      </c>
      <c r="AB86" s="10">
        <f t="shared" si="19"/>
        <v>4500</v>
      </c>
      <c r="AC86" s="11">
        <v>62</v>
      </c>
      <c r="AD86" s="26">
        <v>7</v>
      </c>
      <c r="AE86" s="7">
        <f t="shared" si="20"/>
        <v>434</v>
      </c>
      <c r="AF86" s="131">
        <v>1</v>
      </c>
      <c r="AG86" s="139">
        <f t="shared" si="15"/>
        <v>124</v>
      </c>
      <c r="AH86" s="139">
        <f t="shared" si="21"/>
        <v>9734</v>
      </c>
      <c r="AI86" s="109">
        <f t="shared" si="16"/>
        <v>9734</v>
      </c>
      <c r="AJ86" s="67"/>
    </row>
    <row r="87" spans="1:36" ht="45" x14ac:dyDescent="0.25">
      <c r="A87" s="108">
        <v>70</v>
      </c>
      <c r="B87" s="8" t="s">
        <v>164</v>
      </c>
      <c r="C87" s="21" t="s">
        <v>121</v>
      </c>
      <c r="D87" s="87" t="s">
        <v>250</v>
      </c>
      <c r="E87" s="35">
        <v>44713</v>
      </c>
      <c r="F87" s="35">
        <v>44716</v>
      </c>
      <c r="G87" s="21" t="s">
        <v>318</v>
      </c>
      <c r="H87" s="38" t="s">
        <v>354</v>
      </c>
      <c r="I87" s="35">
        <v>44713</v>
      </c>
      <c r="J87" s="35">
        <v>44716</v>
      </c>
      <c r="K87" s="10"/>
      <c r="L87" s="10">
        <v>3400</v>
      </c>
      <c r="M87" s="10">
        <f t="shared" si="12"/>
        <v>0</v>
      </c>
      <c r="N87" s="10"/>
      <c r="O87" s="10">
        <v>2900</v>
      </c>
      <c r="P87" s="10">
        <f t="shared" si="13"/>
        <v>0</v>
      </c>
      <c r="Q87" s="10"/>
      <c r="R87" s="10">
        <v>2800</v>
      </c>
      <c r="S87" s="10">
        <f t="shared" si="14"/>
        <v>0</v>
      </c>
      <c r="T87" s="10">
        <v>16</v>
      </c>
      <c r="U87" s="10">
        <v>150</v>
      </c>
      <c r="V87" s="10">
        <f t="shared" si="17"/>
        <v>2400</v>
      </c>
      <c r="W87" s="10">
        <v>16</v>
      </c>
      <c r="X87" s="10">
        <v>150</v>
      </c>
      <c r="Y87" s="10">
        <f t="shared" si="18"/>
        <v>2400</v>
      </c>
      <c r="Z87" s="10">
        <v>30</v>
      </c>
      <c r="AA87" s="10">
        <v>150</v>
      </c>
      <c r="AB87" s="10">
        <f t="shared" si="19"/>
        <v>4500</v>
      </c>
      <c r="AC87" s="11">
        <v>62</v>
      </c>
      <c r="AD87" s="26">
        <v>7</v>
      </c>
      <c r="AE87" s="7">
        <f t="shared" si="20"/>
        <v>434</v>
      </c>
      <c r="AF87" s="131">
        <v>1</v>
      </c>
      <c r="AG87" s="145">
        <f t="shared" si="15"/>
        <v>124</v>
      </c>
      <c r="AH87" s="139">
        <f t="shared" si="21"/>
        <v>9734</v>
      </c>
      <c r="AI87" s="118">
        <f t="shared" si="16"/>
        <v>9734</v>
      </c>
    </row>
    <row r="88" spans="1:36" ht="45" x14ac:dyDescent="0.25">
      <c r="A88" s="108">
        <v>71</v>
      </c>
      <c r="B88" s="8" t="s">
        <v>164</v>
      </c>
      <c r="C88" s="21" t="s">
        <v>121</v>
      </c>
      <c r="D88" s="87" t="s">
        <v>251</v>
      </c>
      <c r="E88" s="35">
        <v>44818</v>
      </c>
      <c r="F88" s="35">
        <v>44821</v>
      </c>
      <c r="G88" s="21" t="s">
        <v>318</v>
      </c>
      <c r="H88" s="38" t="s">
        <v>355</v>
      </c>
      <c r="I88" s="35">
        <v>44818</v>
      </c>
      <c r="J88" s="35">
        <v>44821</v>
      </c>
      <c r="K88" s="10"/>
      <c r="L88" s="10">
        <v>3400</v>
      </c>
      <c r="M88" s="10">
        <f t="shared" ref="M88:M116" si="22">K88*L88</f>
        <v>0</v>
      </c>
      <c r="N88" s="10"/>
      <c r="O88" s="10">
        <v>2900</v>
      </c>
      <c r="P88" s="10">
        <f t="shared" ref="P88:P116" si="23">N88*O88</f>
        <v>0</v>
      </c>
      <c r="Q88" s="10"/>
      <c r="R88" s="10">
        <v>2800</v>
      </c>
      <c r="S88" s="10">
        <f t="shared" ref="S88:S116" si="24">Q88*R88</f>
        <v>0</v>
      </c>
      <c r="T88" s="10">
        <v>18</v>
      </c>
      <c r="U88" s="10">
        <v>150</v>
      </c>
      <c r="V88" s="10">
        <f t="shared" si="17"/>
        <v>2700</v>
      </c>
      <c r="W88" s="10">
        <v>18</v>
      </c>
      <c r="X88" s="10">
        <v>150</v>
      </c>
      <c r="Y88" s="10">
        <f t="shared" si="18"/>
        <v>2700</v>
      </c>
      <c r="Z88" s="10">
        <v>34</v>
      </c>
      <c r="AA88" s="10">
        <v>150</v>
      </c>
      <c r="AB88" s="10">
        <f t="shared" si="19"/>
        <v>5100</v>
      </c>
      <c r="AC88" s="11">
        <v>70</v>
      </c>
      <c r="AD88" s="26">
        <v>7</v>
      </c>
      <c r="AE88" s="7">
        <f t="shared" si="20"/>
        <v>490</v>
      </c>
      <c r="AF88" s="131">
        <v>1</v>
      </c>
      <c r="AG88" s="145">
        <f t="shared" si="15"/>
        <v>140</v>
      </c>
      <c r="AH88" s="139">
        <f t="shared" si="21"/>
        <v>10990</v>
      </c>
      <c r="AI88" s="118">
        <f t="shared" si="16"/>
        <v>10990</v>
      </c>
    </row>
    <row r="89" spans="1:36" ht="14.65" customHeight="1" x14ac:dyDescent="0.25">
      <c r="A89" s="92"/>
      <c r="B89" s="92"/>
      <c r="C89" s="89"/>
      <c r="D89" s="89" t="s">
        <v>844</v>
      </c>
      <c r="E89" s="91"/>
      <c r="F89" s="91"/>
      <c r="G89" s="92"/>
      <c r="H89" s="92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66"/>
      <c r="Z89" s="26"/>
      <c r="AA89" s="26"/>
      <c r="AB89" s="133"/>
      <c r="AC89" s="140"/>
      <c r="AD89" s="140"/>
      <c r="AE89" s="111"/>
      <c r="AF89" s="89"/>
      <c r="AG89" s="90"/>
      <c r="AH89" s="92"/>
      <c r="AI89" s="92"/>
    </row>
    <row r="90" spans="1:36" ht="25.5" x14ac:dyDescent="0.25">
      <c r="A90" s="108">
        <v>72</v>
      </c>
      <c r="B90" s="8" t="s">
        <v>272</v>
      </c>
      <c r="C90" s="21" t="s">
        <v>273</v>
      </c>
      <c r="D90" s="87" t="s">
        <v>70</v>
      </c>
      <c r="E90" s="35">
        <v>44618</v>
      </c>
      <c r="F90" s="35">
        <v>44619</v>
      </c>
      <c r="G90" s="21" t="s">
        <v>298</v>
      </c>
      <c r="H90" s="22" t="s">
        <v>493</v>
      </c>
      <c r="I90" s="35">
        <v>44618</v>
      </c>
      <c r="J90" s="35">
        <v>44619</v>
      </c>
      <c r="K90" s="14"/>
      <c r="L90" s="10">
        <v>3400</v>
      </c>
      <c r="M90" s="10">
        <f t="shared" si="22"/>
        <v>0</v>
      </c>
      <c r="N90" s="14"/>
      <c r="O90" s="10">
        <v>2900</v>
      </c>
      <c r="P90" s="10">
        <f t="shared" si="23"/>
        <v>0</v>
      </c>
      <c r="Q90" s="14"/>
      <c r="R90" s="10">
        <v>2800</v>
      </c>
      <c r="S90" s="10">
        <f t="shared" si="24"/>
        <v>0</v>
      </c>
      <c r="T90" s="10">
        <v>9</v>
      </c>
      <c r="U90" s="10">
        <v>150</v>
      </c>
      <c r="V90" s="10">
        <f t="shared" si="17"/>
        <v>1350</v>
      </c>
      <c r="W90" s="10">
        <v>9</v>
      </c>
      <c r="X90" s="10">
        <v>150</v>
      </c>
      <c r="Y90" s="10">
        <f t="shared" si="18"/>
        <v>1350</v>
      </c>
      <c r="Z90" s="10">
        <v>15</v>
      </c>
      <c r="AA90" s="10">
        <v>150</v>
      </c>
      <c r="AB90" s="10">
        <f t="shared" si="19"/>
        <v>2250</v>
      </c>
      <c r="AC90" s="10"/>
      <c r="AD90" s="26">
        <v>7</v>
      </c>
      <c r="AE90" s="7">
        <f t="shared" si="20"/>
        <v>0</v>
      </c>
      <c r="AF90" s="131">
        <v>1</v>
      </c>
      <c r="AG90" s="145">
        <f t="shared" si="15"/>
        <v>33</v>
      </c>
      <c r="AH90" s="139">
        <f t="shared" si="21"/>
        <v>4950</v>
      </c>
      <c r="AI90" s="118">
        <f t="shared" si="16"/>
        <v>4950</v>
      </c>
    </row>
    <row r="91" spans="1:36" ht="15.6" customHeight="1" x14ac:dyDescent="0.25">
      <c r="A91" s="92"/>
      <c r="B91" s="92"/>
      <c r="C91" s="89"/>
      <c r="D91" s="89" t="s">
        <v>845</v>
      </c>
      <c r="E91" s="91"/>
      <c r="F91" s="91"/>
      <c r="G91" s="92"/>
      <c r="H91" s="92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66"/>
      <c r="Z91" s="26"/>
      <c r="AA91" s="26"/>
      <c r="AB91" s="133"/>
      <c r="AC91" s="140"/>
      <c r="AD91" s="140"/>
      <c r="AE91" s="111"/>
      <c r="AF91" s="89"/>
      <c r="AG91" s="90"/>
      <c r="AH91" s="92"/>
      <c r="AI91" s="92"/>
    </row>
    <row r="92" spans="1:36" ht="39.6" customHeight="1" x14ac:dyDescent="0.25">
      <c r="A92" s="108">
        <v>73</v>
      </c>
      <c r="B92" s="8" t="s">
        <v>222</v>
      </c>
      <c r="C92" s="21" t="s">
        <v>138</v>
      </c>
      <c r="D92" s="87" t="s">
        <v>190</v>
      </c>
      <c r="E92" s="35">
        <v>44644</v>
      </c>
      <c r="F92" s="35">
        <v>44647</v>
      </c>
      <c r="G92" s="21" t="s">
        <v>357</v>
      </c>
      <c r="H92" s="22" t="s">
        <v>466</v>
      </c>
      <c r="I92" s="35">
        <v>44644</v>
      </c>
      <c r="J92" s="35">
        <v>44647</v>
      </c>
      <c r="K92" s="10"/>
      <c r="L92" s="10">
        <v>3400</v>
      </c>
      <c r="M92" s="10">
        <f t="shared" si="22"/>
        <v>0</v>
      </c>
      <c r="N92" s="10"/>
      <c r="O92" s="10">
        <v>2900</v>
      </c>
      <c r="P92" s="10">
        <f t="shared" si="23"/>
        <v>0</v>
      </c>
      <c r="Q92" s="10"/>
      <c r="R92" s="10">
        <v>2800</v>
      </c>
      <c r="S92" s="10">
        <f t="shared" si="24"/>
        <v>0</v>
      </c>
      <c r="T92" s="10">
        <v>5</v>
      </c>
      <c r="U92" s="10">
        <v>150</v>
      </c>
      <c r="V92" s="10">
        <f t="shared" si="17"/>
        <v>750</v>
      </c>
      <c r="W92" s="10">
        <v>5</v>
      </c>
      <c r="X92" s="10">
        <v>150</v>
      </c>
      <c r="Y92" s="10">
        <f t="shared" si="18"/>
        <v>750</v>
      </c>
      <c r="Z92" s="10">
        <v>5</v>
      </c>
      <c r="AA92" s="10">
        <v>150</v>
      </c>
      <c r="AB92" s="10">
        <f t="shared" si="19"/>
        <v>750</v>
      </c>
      <c r="AC92" s="27"/>
      <c r="AD92" s="26">
        <v>7</v>
      </c>
      <c r="AE92" s="7">
        <f t="shared" si="20"/>
        <v>0</v>
      </c>
      <c r="AF92" s="131">
        <v>1</v>
      </c>
      <c r="AG92" s="145">
        <f t="shared" si="15"/>
        <v>15</v>
      </c>
      <c r="AH92" s="139">
        <f t="shared" si="21"/>
        <v>2250</v>
      </c>
      <c r="AI92" s="118">
        <f t="shared" si="16"/>
        <v>2250</v>
      </c>
    </row>
    <row r="93" spans="1:36" ht="42" customHeight="1" x14ac:dyDescent="0.25">
      <c r="A93" s="108">
        <v>74</v>
      </c>
      <c r="B93" s="8" t="s">
        <v>222</v>
      </c>
      <c r="C93" s="21" t="s">
        <v>138</v>
      </c>
      <c r="D93" s="87" t="s">
        <v>25</v>
      </c>
      <c r="E93" s="35">
        <v>44648</v>
      </c>
      <c r="F93" s="35">
        <v>44651</v>
      </c>
      <c r="G93" s="21" t="s">
        <v>357</v>
      </c>
      <c r="H93" s="22" t="s">
        <v>476</v>
      </c>
      <c r="I93" s="35">
        <v>44648</v>
      </c>
      <c r="J93" s="35">
        <v>44651</v>
      </c>
      <c r="K93" s="10"/>
      <c r="L93" s="10">
        <v>3400</v>
      </c>
      <c r="M93" s="10">
        <f t="shared" si="22"/>
        <v>0</v>
      </c>
      <c r="N93" s="10"/>
      <c r="O93" s="10">
        <v>2900</v>
      </c>
      <c r="P93" s="10">
        <f t="shared" si="23"/>
        <v>0</v>
      </c>
      <c r="Q93" s="10"/>
      <c r="R93" s="10">
        <v>2800</v>
      </c>
      <c r="S93" s="10">
        <f t="shared" si="24"/>
        <v>0</v>
      </c>
      <c r="T93" s="13">
        <v>11</v>
      </c>
      <c r="U93" s="10">
        <v>150</v>
      </c>
      <c r="V93" s="10">
        <f t="shared" si="17"/>
        <v>1650</v>
      </c>
      <c r="W93" s="13">
        <v>11</v>
      </c>
      <c r="X93" s="10">
        <v>150</v>
      </c>
      <c r="Y93" s="10">
        <f t="shared" si="18"/>
        <v>1650</v>
      </c>
      <c r="Z93" s="13">
        <v>11</v>
      </c>
      <c r="AA93" s="10">
        <v>150</v>
      </c>
      <c r="AB93" s="10">
        <f t="shared" si="19"/>
        <v>1650</v>
      </c>
      <c r="AC93" s="24"/>
      <c r="AD93" s="26">
        <v>7</v>
      </c>
      <c r="AE93" s="7">
        <f t="shared" si="20"/>
        <v>0</v>
      </c>
      <c r="AF93" s="131">
        <v>1</v>
      </c>
      <c r="AG93" s="145">
        <f t="shared" si="15"/>
        <v>33</v>
      </c>
      <c r="AH93" s="139">
        <f t="shared" si="21"/>
        <v>4950</v>
      </c>
      <c r="AI93" s="118">
        <f t="shared" si="16"/>
        <v>4950</v>
      </c>
    </row>
    <row r="94" spans="1:36" ht="40.9" customHeight="1" x14ac:dyDescent="0.25">
      <c r="A94" s="108">
        <v>75</v>
      </c>
      <c r="B94" s="8" t="s">
        <v>222</v>
      </c>
      <c r="C94" s="21" t="s">
        <v>138</v>
      </c>
      <c r="D94" s="87" t="s">
        <v>26</v>
      </c>
      <c r="E94" s="35">
        <v>44649</v>
      </c>
      <c r="F94" s="35">
        <v>44651</v>
      </c>
      <c r="G94" s="21" t="s">
        <v>357</v>
      </c>
      <c r="H94" s="38" t="s">
        <v>358</v>
      </c>
      <c r="I94" s="35">
        <v>44649</v>
      </c>
      <c r="J94" s="35">
        <v>44651</v>
      </c>
      <c r="K94" s="10"/>
      <c r="L94" s="10">
        <v>3400</v>
      </c>
      <c r="M94" s="10">
        <f t="shared" si="22"/>
        <v>0</v>
      </c>
      <c r="N94" s="10"/>
      <c r="O94" s="10">
        <v>2900</v>
      </c>
      <c r="P94" s="10">
        <f t="shared" si="23"/>
        <v>0</v>
      </c>
      <c r="Q94" s="10"/>
      <c r="R94" s="10">
        <v>2800</v>
      </c>
      <c r="S94" s="10">
        <f t="shared" si="24"/>
        <v>0</v>
      </c>
      <c r="T94" s="13">
        <v>8</v>
      </c>
      <c r="U94" s="10">
        <v>150</v>
      </c>
      <c r="V94" s="10">
        <f t="shared" si="17"/>
        <v>1200</v>
      </c>
      <c r="W94" s="13">
        <v>4</v>
      </c>
      <c r="X94" s="10">
        <v>150</v>
      </c>
      <c r="Y94" s="10">
        <f t="shared" si="18"/>
        <v>600</v>
      </c>
      <c r="Z94" s="13">
        <v>4</v>
      </c>
      <c r="AA94" s="10">
        <v>150</v>
      </c>
      <c r="AB94" s="10">
        <f t="shared" si="19"/>
        <v>600</v>
      </c>
      <c r="AC94" s="24"/>
      <c r="AD94" s="26">
        <v>7</v>
      </c>
      <c r="AE94" s="7">
        <f t="shared" si="20"/>
        <v>0</v>
      </c>
      <c r="AF94" s="131">
        <v>1</v>
      </c>
      <c r="AG94" s="145">
        <f t="shared" si="15"/>
        <v>16</v>
      </c>
      <c r="AH94" s="139">
        <f t="shared" si="21"/>
        <v>2400</v>
      </c>
      <c r="AI94" s="118">
        <f t="shared" si="16"/>
        <v>2400</v>
      </c>
    </row>
    <row r="95" spans="1:36" ht="40.9" customHeight="1" x14ac:dyDescent="0.25">
      <c r="A95" s="108">
        <v>76</v>
      </c>
      <c r="B95" s="8" t="s">
        <v>222</v>
      </c>
      <c r="C95" s="21" t="s">
        <v>138</v>
      </c>
      <c r="D95" s="87" t="s">
        <v>564</v>
      </c>
      <c r="E95" s="35">
        <v>44651</v>
      </c>
      <c r="F95" s="35">
        <v>44654</v>
      </c>
      <c r="G95" s="21" t="s">
        <v>357</v>
      </c>
      <c r="H95" s="22" t="s">
        <v>469</v>
      </c>
      <c r="I95" s="35">
        <v>44651</v>
      </c>
      <c r="J95" s="35">
        <v>44654</v>
      </c>
      <c r="K95" s="10"/>
      <c r="L95" s="10">
        <v>3400</v>
      </c>
      <c r="M95" s="10">
        <f t="shared" si="22"/>
        <v>0</v>
      </c>
      <c r="N95" s="10"/>
      <c r="O95" s="10">
        <v>2900</v>
      </c>
      <c r="P95" s="10">
        <f t="shared" si="23"/>
        <v>0</v>
      </c>
      <c r="Q95" s="10"/>
      <c r="R95" s="10">
        <v>2800</v>
      </c>
      <c r="S95" s="10">
        <f t="shared" si="24"/>
        <v>0</v>
      </c>
      <c r="T95" s="10">
        <v>4</v>
      </c>
      <c r="U95" s="10">
        <v>150</v>
      </c>
      <c r="V95" s="10">
        <f t="shared" si="17"/>
        <v>600</v>
      </c>
      <c r="W95" s="10">
        <v>4</v>
      </c>
      <c r="X95" s="10">
        <v>150</v>
      </c>
      <c r="Y95" s="10">
        <f t="shared" si="18"/>
        <v>600</v>
      </c>
      <c r="Z95" s="10">
        <v>4</v>
      </c>
      <c r="AA95" s="10">
        <v>150</v>
      </c>
      <c r="AB95" s="10">
        <f t="shared" si="19"/>
        <v>600</v>
      </c>
      <c r="AC95" s="11"/>
      <c r="AD95" s="26">
        <v>7</v>
      </c>
      <c r="AE95" s="7">
        <f t="shared" si="20"/>
        <v>0</v>
      </c>
      <c r="AF95" s="131">
        <v>1</v>
      </c>
      <c r="AG95" s="145">
        <f t="shared" si="15"/>
        <v>12</v>
      </c>
      <c r="AH95" s="139">
        <f t="shared" si="21"/>
        <v>1800</v>
      </c>
      <c r="AI95" s="118">
        <f t="shared" si="16"/>
        <v>1800</v>
      </c>
    </row>
    <row r="96" spans="1:36" ht="39" customHeight="1" x14ac:dyDescent="0.25">
      <c r="A96" s="108">
        <v>77</v>
      </c>
      <c r="B96" s="8" t="s">
        <v>222</v>
      </c>
      <c r="C96" s="21" t="s">
        <v>138</v>
      </c>
      <c r="D96" s="87" t="s">
        <v>27</v>
      </c>
      <c r="E96" s="35">
        <v>44657</v>
      </c>
      <c r="F96" s="35">
        <v>44660</v>
      </c>
      <c r="G96" s="21" t="s">
        <v>359</v>
      </c>
      <c r="H96" s="22" t="s">
        <v>470</v>
      </c>
      <c r="I96" s="35">
        <v>44657</v>
      </c>
      <c r="J96" s="35">
        <v>44660</v>
      </c>
      <c r="K96" s="10"/>
      <c r="L96" s="10">
        <v>3400</v>
      </c>
      <c r="M96" s="10">
        <f t="shared" si="22"/>
        <v>0</v>
      </c>
      <c r="N96" s="10"/>
      <c r="O96" s="10">
        <v>2900</v>
      </c>
      <c r="P96" s="10">
        <f t="shared" si="23"/>
        <v>0</v>
      </c>
      <c r="Q96" s="10"/>
      <c r="R96" s="10">
        <v>2800</v>
      </c>
      <c r="S96" s="10">
        <f t="shared" si="24"/>
        <v>0</v>
      </c>
      <c r="T96" s="10">
        <v>6</v>
      </c>
      <c r="U96" s="10">
        <v>150</v>
      </c>
      <c r="V96" s="10">
        <f t="shared" si="17"/>
        <v>900</v>
      </c>
      <c r="W96" s="10">
        <v>3</v>
      </c>
      <c r="X96" s="10">
        <v>150</v>
      </c>
      <c r="Y96" s="10">
        <f t="shared" si="18"/>
        <v>450</v>
      </c>
      <c r="Z96" s="11">
        <v>3</v>
      </c>
      <c r="AA96" s="10">
        <v>150</v>
      </c>
      <c r="AB96" s="10">
        <f t="shared" si="19"/>
        <v>450</v>
      </c>
      <c r="AC96" s="11"/>
      <c r="AD96" s="26">
        <v>7</v>
      </c>
      <c r="AE96" s="7">
        <f t="shared" si="20"/>
        <v>0</v>
      </c>
      <c r="AF96" s="131">
        <v>1</v>
      </c>
      <c r="AG96" s="145">
        <f t="shared" si="15"/>
        <v>12</v>
      </c>
      <c r="AH96" s="139">
        <f t="shared" si="21"/>
        <v>1800</v>
      </c>
      <c r="AI96" s="118">
        <f t="shared" si="16"/>
        <v>1800</v>
      </c>
    </row>
    <row r="97" spans="1:35" ht="41.65" customHeight="1" x14ac:dyDescent="0.25">
      <c r="A97" s="108">
        <v>78</v>
      </c>
      <c r="B97" s="8" t="s">
        <v>222</v>
      </c>
      <c r="C97" s="21" t="s">
        <v>138</v>
      </c>
      <c r="D97" s="87" t="s">
        <v>28</v>
      </c>
      <c r="E97" s="35">
        <v>44657</v>
      </c>
      <c r="F97" s="35">
        <v>44660</v>
      </c>
      <c r="G97" s="21" t="s">
        <v>359</v>
      </c>
      <c r="H97" s="22" t="s">
        <v>358</v>
      </c>
      <c r="I97" s="35">
        <v>44657</v>
      </c>
      <c r="J97" s="35">
        <v>44660</v>
      </c>
      <c r="K97" s="10"/>
      <c r="L97" s="10">
        <v>3400</v>
      </c>
      <c r="M97" s="10">
        <f t="shared" si="22"/>
        <v>0</v>
      </c>
      <c r="N97" s="10"/>
      <c r="O97" s="10">
        <v>2900</v>
      </c>
      <c r="P97" s="10">
        <f t="shared" si="23"/>
        <v>0</v>
      </c>
      <c r="Q97" s="10"/>
      <c r="R97" s="10">
        <v>2800</v>
      </c>
      <c r="S97" s="10">
        <f t="shared" si="24"/>
        <v>0</v>
      </c>
      <c r="T97" s="10">
        <v>10</v>
      </c>
      <c r="U97" s="10">
        <v>150</v>
      </c>
      <c r="V97" s="10">
        <f t="shared" si="17"/>
        <v>1500</v>
      </c>
      <c r="W97" s="10">
        <v>5</v>
      </c>
      <c r="X97" s="10">
        <v>150</v>
      </c>
      <c r="Y97" s="10">
        <f t="shared" si="18"/>
        <v>750</v>
      </c>
      <c r="Z97" s="11">
        <v>5</v>
      </c>
      <c r="AA97" s="10">
        <v>150</v>
      </c>
      <c r="AB97" s="10">
        <f t="shared" si="19"/>
        <v>750</v>
      </c>
      <c r="AC97" s="11"/>
      <c r="AD97" s="26">
        <v>7</v>
      </c>
      <c r="AE97" s="7">
        <f t="shared" si="20"/>
        <v>0</v>
      </c>
      <c r="AF97" s="131">
        <v>1</v>
      </c>
      <c r="AG97" s="145">
        <f t="shared" si="15"/>
        <v>20</v>
      </c>
      <c r="AH97" s="139">
        <f t="shared" si="21"/>
        <v>3000</v>
      </c>
      <c r="AI97" s="118">
        <f t="shared" si="16"/>
        <v>3000</v>
      </c>
    </row>
    <row r="98" spans="1:35" ht="28.9" customHeight="1" x14ac:dyDescent="0.25">
      <c r="A98" s="108">
        <v>79</v>
      </c>
      <c r="B98" s="8" t="s">
        <v>222</v>
      </c>
      <c r="C98" s="21" t="s">
        <v>138</v>
      </c>
      <c r="D98" s="87" t="s">
        <v>29</v>
      </c>
      <c r="E98" s="35">
        <v>44665</v>
      </c>
      <c r="F98" s="35">
        <v>44668</v>
      </c>
      <c r="G98" s="21" t="s">
        <v>361</v>
      </c>
      <c r="H98" s="22" t="s">
        <v>445</v>
      </c>
      <c r="I98" s="35">
        <v>44665</v>
      </c>
      <c r="J98" s="35">
        <v>44668</v>
      </c>
      <c r="K98" s="10"/>
      <c r="L98" s="10">
        <v>3400</v>
      </c>
      <c r="M98" s="10">
        <f t="shared" si="22"/>
        <v>0</v>
      </c>
      <c r="N98" s="10"/>
      <c r="O98" s="10">
        <v>2900</v>
      </c>
      <c r="P98" s="10">
        <f t="shared" si="23"/>
        <v>0</v>
      </c>
      <c r="Q98" s="10"/>
      <c r="R98" s="10">
        <v>2800</v>
      </c>
      <c r="S98" s="10">
        <f t="shared" si="24"/>
        <v>0</v>
      </c>
      <c r="T98" s="10">
        <v>20</v>
      </c>
      <c r="U98" s="10">
        <v>150</v>
      </c>
      <c r="V98" s="10">
        <f t="shared" si="17"/>
        <v>3000</v>
      </c>
      <c r="W98" s="10">
        <v>16</v>
      </c>
      <c r="X98" s="10">
        <v>150</v>
      </c>
      <c r="Y98" s="10">
        <f t="shared" si="18"/>
        <v>2400</v>
      </c>
      <c r="Z98" s="11">
        <v>16</v>
      </c>
      <c r="AA98" s="10">
        <v>150</v>
      </c>
      <c r="AB98" s="10">
        <f t="shared" si="19"/>
        <v>2400</v>
      </c>
      <c r="AC98" s="11">
        <v>64</v>
      </c>
      <c r="AD98" s="26">
        <v>7</v>
      </c>
      <c r="AE98" s="7">
        <f t="shared" si="20"/>
        <v>448</v>
      </c>
      <c r="AF98" s="131">
        <v>1</v>
      </c>
      <c r="AG98" s="139">
        <f t="shared" si="15"/>
        <v>116</v>
      </c>
      <c r="AH98" s="139">
        <f t="shared" si="21"/>
        <v>8248</v>
      </c>
      <c r="AI98" s="109">
        <f t="shared" si="16"/>
        <v>8248</v>
      </c>
    </row>
    <row r="99" spans="1:35" ht="29.65" customHeight="1" x14ac:dyDescent="0.25">
      <c r="A99" s="108">
        <v>80</v>
      </c>
      <c r="B99" s="8" t="s">
        <v>222</v>
      </c>
      <c r="C99" s="21" t="s">
        <v>138</v>
      </c>
      <c r="D99" s="87" t="s">
        <v>30</v>
      </c>
      <c r="E99" s="35">
        <v>44665</v>
      </c>
      <c r="F99" s="35">
        <v>44668</v>
      </c>
      <c r="G99" s="21" t="s">
        <v>361</v>
      </c>
      <c r="H99" s="38" t="s">
        <v>358</v>
      </c>
      <c r="I99" s="35">
        <v>44665</v>
      </c>
      <c r="J99" s="35">
        <v>44668</v>
      </c>
      <c r="K99" s="10"/>
      <c r="L99" s="10">
        <v>3400</v>
      </c>
      <c r="M99" s="10">
        <f t="shared" si="22"/>
        <v>0</v>
      </c>
      <c r="N99" s="10"/>
      <c r="O99" s="10">
        <v>2900</v>
      </c>
      <c r="P99" s="10">
        <f t="shared" si="23"/>
        <v>0</v>
      </c>
      <c r="Q99" s="10"/>
      <c r="R99" s="10">
        <v>2800</v>
      </c>
      <c r="S99" s="10">
        <f t="shared" si="24"/>
        <v>0</v>
      </c>
      <c r="T99" s="10">
        <v>21</v>
      </c>
      <c r="U99" s="10">
        <v>150</v>
      </c>
      <c r="V99" s="10">
        <f t="shared" si="17"/>
        <v>3150</v>
      </c>
      <c r="W99" s="10">
        <v>18</v>
      </c>
      <c r="X99" s="10">
        <v>150</v>
      </c>
      <c r="Y99" s="10">
        <f t="shared" si="18"/>
        <v>2700</v>
      </c>
      <c r="Z99" s="11">
        <v>18</v>
      </c>
      <c r="AA99" s="10">
        <v>150</v>
      </c>
      <c r="AB99" s="10">
        <f t="shared" si="19"/>
        <v>2700</v>
      </c>
      <c r="AC99" s="11">
        <v>72</v>
      </c>
      <c r="AD99" s="26">
        <v>7</v>
      </c>
      <c r="AE99" s="7">
        <f t="shared" si="20"/>
        <v>504</v>
      </c>
      <c r="AF99" s="131">
        <v>1</v>
      </c>
      <c r="AG99" s="139">
        <f t="shared" si="15"/>
        <v>129</v>
      </c>
      <c r="AH99" s="139">
        <f t="shared" si="21"/>
        <v>9054</v>
      </c>
      <c r="AI99" s="109">
        <f t="shared" si="16"/>
        <v>9054</v>
      </c>
    </row>
    <row r="100" spans="1:35" ht="41.65" customHeight="1" x14ac:dyDescent="0.25">
      <c r="A100" s="108">
        <v>81</v>
      </c>
      <c r="B100" s="8" t="s">
        <v>222</v>
      </c>
      <c r="C100" s="21" t="s">
        <v>138</v>
      </c>
      <c r="D100" s="87" t="s">
        <v>270</v>
      </c>
      <c r="E100" s="35">
        <v>44677</v>
      </c>
      <c r="F100" s="35">
        <v>44680</v>
      </c>
      <c r="G100" s="21" t="s">
        <v>937</v>
      </c>
      <c r="H100" s="22" t="s">
        <v>704</v>
      </c>
      <c r="I100" s="35">
        <v>44677</v>
      </c>
      <c r="J100" s="35">
        <v>44680</v>
      </c>
      <c r="K100" s="10"/>
      <c r="L100" s="10">
        <v>3400</v>
      </c>
      <c r="M100" s="10">
        <f t="shared" si="22"/>
        <v>0</v>
      </c>
      <c r="N100" s="10"/>
      <c r="O100" s="10">
        <v>2900</v>
      </c>
      <c r="P100" s="10">
        <f t="shared" si="23"/>
        <v>0</v>
      </c>
      <c r="Q100" s="10"/>
      <c r="R100" s="10">
        <v>2800</v>
      </c>
      <c r="S100" s="10">
        <f t="shared" si="24"/>
        <v>0</v>
      </c>
      <c r="T100" s="10">
        <v>14</v>
      </c>
      <c r="U100" s="10">
        <v>150</v>
      </c>
      <c r="V100" s="10">
        <f t="shared" si="17"/>
        <v>2100</v>
      </c>
      <c r="W100" s="10">
        <v>14</v>
      </c>
      <c r="X100" s="10">
        <v>150</v>
      </c>
      <c r="Y100" s="10">
        <f t="shared" si="18"/>
        <v>2100</v>
      </c>
      <c r="Z100" s="11">
        <v>14</v>
      </c>
      <c r="AA100" s="10">
        <v>150</v>
      </c>
      <c r="AB100" s="10">
        <f t="shared" si="19"/>
        <v>2100</v>
      </c>
      <c r="AC100" s="11">
        <v>56</v>
      </c>
      <c r="AD100" s="26">
        <v>7</v>
      </c>
      <c r="AE100" s="7">
        <f t="shared" si="20"/>
        <v>392</v>
      </c>
      <c r="AF100" s="131">
        <v>1</v>
      </c>
      <c r="AG100" s="139">
        <f t="shared" si="15"/>
        <v>98</v>
      </c>
      <c r="AH100" s="139">
        <f t="shared" si="21"/>
        <v>6692</v>
      </c>
      <c r="AI100" s="109">
        <f t="shared" si="16"/>
        <v>6692</v>
      </c>
    </row>
    <row r="101" spans="1:35" ht="40.9" customHeight="1" x14ac:dyDescent="0.25">
      <c r="A101" s="108">
        <v>82</v>
      </c>
      <c r="B101" s="8" t="s">
        <v>222</v>
      </c>
      <c r="C101" s="21" t="s">
        <v>138</v>
      </c>
      <c r="D101" s="87" t="s">
        <v>528</v>
      </c>
      <c r="E101" s="35">
        <v>44711</v>
      </c>
      <c r="F101" s="35">
        <v>44714</v>
      </c>
      <c r="G101" s="21" t="s">
        <v>359</v>
      </c>
      <c r="H101" s="38" t="s">
        <v>340</v>
      </c>
      <c r="I101" s="35">
        <v>44711</v>
      </c>
      <c r="J101" s="35">
        <v>44714</v>
      </c>
      <c r="K101" s="28"/>
      <c r="L101" s="10">
        <v>3400</v>
      </c>
      <c r="M101" s="10">
        <f t="shared" si="22"/>
        <v>0</v>
      </c>
      <c r="N101" s="28"/>
      <c r="O101" s="10">
        <v>2900</v>
      </c>
      <c r="P101" s="10">
        <f t="shared" si="23"/>
        <v>0</v>
      </c>
      <c r="Q101" s="28"/>
      <c r="R101" s="10">
        <v>2800</v>
      </c>
      <c r="S101" s="10">
        <f t="shared" si="24"/>
        <v>0</v>
      </c>
      <c r="T101" s="29">
        <v>10</v>
      </c>
      <c r="U101" s="10">
        <v>150</v>
      </c>
      <c r="V101" s="10">
        <f t="shared" si="17"/>
        <v>1500</v>
      </c>
      <c r="W101" s="29">
        <v>5</v>
      </c>
      <c r="X101" s="10">
        <v>150</v>
      </c>
      <c r="Y101" s="10">
        <f t="shared" si="18"/>
        <v>750</v>
      </c>
      <c r="Z101" s="29">
        <v>5</v>
      </c>
      <c r="AA101" s="10">
        <v>150</v>
      </c>
      <c r="AB101" s="10">
        <f t="shared" si="19"/>
        <v>750</v>
      </c>
      <c r="AC101" s="29">
        <v>20</v>
      </c>
      <c r="AD101" s="26">
        <v>7</v>
      </c>
      <c r="AE101" s="7">
        <f t="shared" si="20"/>
        <v>140</v>
      </c>
      <c r="AF101" s="131">
        <v>1</v>
      </c>
      <c r="AG101" s="139">
        <f t="shared" si="15"/>
        <v>40</v>
      </c>
      <c r="AH101" s="139">
        <f t="shared" si="21"/>
        <v>3140</v>
      </c>
      <c r="AI101" s="109">
        <f t="shared" si="16"/>
        <v>3140</v>
      </c>
    </row>
    <row r="102" spans="1:35" ht="41.65" customHeight="1" x14ac:dyDescent="0.25">
      <c r="A102" s="108">
        <v>83</v>
      </c>
      <c r="B102" s="21" t="s">
        <v>222</v>
      </c>
      <c r="C102" s="21" t="s">
        <v>138</v>
      </c>
      <c r="D102" s="87" t="s">
        <v>32</v>
      </c>
      <c r="E102" s="35">
        <v>44720</v>
      </c>
      <c r="F102" s="35">
        <v>44723</v>
      </c>
      <c r="G102" s="21" t="s">
        <v>357</v>
      </c>
      <c r="H102" s="38" t="s">
        <v>340</v>
      </c>
      <c r="I102" s="35">
        <v>44720</v>
      </c>
      <c r="J102" s="35">
        <v>44723</v>
      </c>
      <c r="K102" s="11"/>
      <c r="L102" s="10">
        <v>3400</v>
      </c>
      <c r="M102" s="10">
        <f t="shared" si="22"/>
        <v>0</v>
      </c>
      <c r="N102" s="10"/>
      <c r="O102" s="10">
        <v>2900</v>
      </c>
      <c r="P102" s="10">
        <f t="shared" si="23"/>
        <v>0</v>
      </c>
      <c r="Q102" s="10"/>
      <c r="R102" s="10">
        <v>2800</v>
      </c>
      <c r="S102" s="10">
        <f t="shared" si="24"/>
        <v>0</v>
      </c>
      <c r="T102" s="10">
        <v>20</v>
      </c>
      <c r="U102" s="10">
        <v>150</v>
      </c>
      <c r="V102" s="10">
        <f t="shared" si="17"/>
        <v>3000</v>
      </c>
      <c r="W102" s="10">
        <v>15</v>
      </c>
      <c r="X102" s="10">
        <v>150</v>
      </c>
      <c r="Y102" s="10">
        <f t="shared" si="18"/>
        <v>2250</v>
      </c>
      <c r="Z102" s="10">
        <v>15</v>
      </c>
      <c r="AA102" s="10">
        <v>150</v>
      </c>
      <c r="AB102" s="10">
        <f t="shared" si="19"/>
        <v>2250</v>
      </c>
      <c r="AC102" s="11">
        <v>60</v>
      </c>
      <c r="AD102" s="26">
        <v>7</v>
      </c>
      <c r="AE102" s="7">
        <f t="shared" si="20"/>
        <v>420</v>
      </c>
      <c r="AF102" s="131">
        <v>1</v>
      </c>
      <c r="AG102" s="139">
        <f t="shared" si="15"/>
        <v>110</v>
      </c>
      <c r="AH102" s="139">
        <f t="shared" si="21"/>
        <v>7920</v>
      </c>
      <c r="AI102" s="109">
        <f t="shared" si="16"/>
        <v>7920</v>
      </c>
    </row>
    <row r="103" spans="1:35" ht="27" customHeight="1" x14ac:dyDescent="0.25">
      <c r="A103" s="108">
        <v>84</v>
      </c>
      <c r="B103" s="8" t="s">
        <v>222</v>
      </c>
      <c r="C103" s="21" t="s">
        <v>138</v>
      </c>
      <c r="D103" s="87" t="s">
        <v>33</v>
      </c>
      <c r="E103" s="35">
        <v>44727</v>
      </c>
      <c r="F103" s="35">
        <v>44730</v>
      </c>
      <c r="G103" s="21" t="s">
        <v>768</v>
      </c>
      <c r="H103" s="22" t="s">
        <v>358</v>
      </c>
      <c r="I103" s="35">
        <v>44727</v>
      </c>
      <c r="J103" s="35">
        <v>44730</v>
      </c>
      <c r="K103" s="10"/>
      <c r="L103" s="10">
        <v>3400</v>
      </c>
      <c r="M103" s="10">
        <f t="shared" si="22"/>
        <v>0</v>
      </c>
      <c r="N103" s="10"/>
      <c r="O103" s="10">
        <v>2900</v>
      </c>
      <c r="P103" s="10">
        <f t="shared" si="23"/>
        <v>0</v>
      </c>
      <c r="Q103" s="10"/>
      <c r="R103" s="10">
        <v>2800</v>
      </c>
      <c r="S103" s="10">
        <f t="shared" si="24"/>
        <v>0</v>
      </c>
      <c r="T103" s="10">
        <v>21</v>
      </c>
      <c r="U103" s="10">
        <v>150</v>
      </c>
      <c r="V103" s="10">
        <f t="shared" si="17"/>
        <v>3150</v>
      </c>
      <c r="W103" s="10">
        <v>18</v>
      </c>
      <c r="X103" s="10">
        <v>150</v>
      </c>
      <c r="Y103" s="10">
        <f t="shared" si="18"/>
        <v>2700</v>
      </c>
      <c r="Z103" s="11">
        <v>18</v>
      </c>
      <c r="AA103" s="10">
        <v>150</v>
      </c>
      <c r="AB103" s="10">
        <f t="shared" si="19"/>
        <v>2700</v>
      </c>
      <c r="AC103" s="11">
        <v>72</v>
      </c>
      <c r="AD103" s="26">
        <v>7</v>
      </c>
      <c r="AE103" s="7">
        <f t="shared" si="20"/>
        <v>504</v>
      </c>
      <c r="AF103" s="131">
        <v>1</v>
      </c>
      <c r="AG103" s="139">
        <f t="shared" si="15"/>
        <v>129</v>
      </c>
      <c r="AH103" s="139">
        <f t="shared" si="21"/>
        <v>9054</v>
      </c>
      <c r="AI103" s="109">
        <f t="shared" si="16"/>
        <v>9054</v>
      </c>
    </row>
    <row r="104" spans="1:35" ht="39.6" customHeight="1" x14ac:dyDescent="0.25">
      <c r="A104" s="108">
        <v>85</v>
      </c>
      <c r="B104" s="8" t="s">
        <v>222</v>
      </c>
      <c r="C104" s="21" t="s">
        <v>138</v>
      </c>
      <c r="D104" s="87" t="s">
        <v>44</v>
      </c>
      <c r="E104" s="35">
        <v>44819</v>
      </c>
      <c r="F104" s="35">
        <v>44822</v>
      </c>
      <c r="G104" s="21" t="s">
        <v>769</v>
      </c>
      <c r="H104" s="22" t="s">
        <v>706</v>
      </c>
      <c r="I104" s="35">
        <v>44819</v>
      </c>
      <c r="J104" s="35">
        <v>44822</v>
      </c>
      <c r="K104" s="14"/>
      <c r="L104" s="10">
        <v>3400</v>
      </c>
      <c r="M104" s="10">
        <f t="shared" si="22"/>
        <v>0</v>
      </c>
      <c r="N104" s="14"/>
      <c r="O104" s="10">
        <v>2900</v>
      </c>
      <c r="P104" s="10">
        <f t="shared" si="23"/>
        <v>0</v>
      </c>
      <c r="Q104" s="14"/>
      <c r="R104" s="10">
        <v>2800</v>
      </c>
      <c r="S104" s="10">
        <f t="shared" si="24"/>
        <v>0</v>
      </c>
      <c r="T104" s="10">
        <v>32</v>
      </c>
      <c r="U104" s="10">
        <v>150</v>
      </c>
      <c r="V104" s="10">
        <f t="shared" si="17"/>
        <v>4800</v>
      </c>
      <c r="W104" s="10">
        <v>24</v>
      </c>
      <c r="X104" s="10">
        <v>150</v>
      </c>
      <c r="Y104" s="10">
        <f t="shared" si="18"/>
        <v>3600</v>
      </c>
      <c r="Z104" s="10">
        <v>24</v>
      </c>
      <c r="AA104" s="10">
        <v>150</v>
      </c>
      <c r="AB104" s="10">
        <f t="shared" si="19"/>
        <v>3600</v>
      </c>
      <c r="AC104" s="11">
        <v>96</v>
      </c>
      <c r="AD104" s="26">
        <v>7</v>
      </c>
      <c r="AE104" s="7">
        <f t="shared" si="20"/>
        <v>672</v>
      </c>
      <c r="AF104" s="131">
        <v>1</v>
      </c>
      <c r="AG104" s="139">
        <f t="shared" si="15"/>
        <v>176</v>
      </c>
      <c r="AH104" s="139">
        <f t="shared" si="21"/>
        <v>12672</v>
      </c>
      <c r="AI104" s="109">
        <f t="shared" si="16"/>
        <v>12672</v>
      </c>
    </row>
    <row r="105" spans="1:35" ht="45" customHeight="1" x14ac:dyDescent="0.25">
      <c r="A105" s="108">
        <v>86</v>
      </c>
      <c r="B105" s="8" t="s">
        <v>222</v>
      </c>
      <c r="C105" s="21" t="s">
        <v>138</v>
      </c>
      <c r="D105" s="87" t="s">
        <v>34</v>
      </c>
      <c r="E105" s="35">
        <v>44826</v>
      </c>
      <c r="F105" s="35">
        <v>44829</v>
      </c>
      <c r="G105" s="21" t="s">
        <v>769</v>
      </c>
      <c r="H105" s="22" t="s">
        <v>706</v>
      </c>
      <c r="I105" s="35">
        <v>44826</v>
      </c>
      <c r="J105" s="35">
        <v>44829</v>
      </c>
      <c r="K105" s="10">
        <v>8</v>
      </c>
      <c r="L105" s="10">
        <v>3400</v>
      </c>
      <c r="M105" s="10">
        <f t="shared" si="22"/>
        <v>27200</v>
      </c>
      <c r="N105" s="10"/>
      <c r="O105" s="10">
        <v>2900</v>
      </c>
      <c r="P105" s="10">
        <f t="shared" si="23"/>
        <v>0</v>
      </c>
      <c r="Q105" s="10"/>
      <c r="R105" s="10">
        <v>2800</v>
      </c>
      <c r="S105" s="10">
        <f t="shared" si="24"/>
        <v>0</v>
      </c>
      <c r="T105" s="10">
        <v>32</v>
      </c>
      <c r="U105" s="10">
        <v>150</v>
      </c>
      <c r="V105" s="10">
        <f t="shared" si="17"/>
        <v>4800</v>
      </c>
      <c r="W105" s="10">
        <v>24</v>
      </c>
      <c r="X105" s="10">
        <v>150</v>
      </c>
      <c r="Y105" s="10">
        <f t="shared" si="18"/>
        <v>3600</v>
      </c>
      <c r="Z105" s="10">
        <v>24</v>
      </c>
      <c r="AA105" s="10">
        <v>150</v>
      </c>
      <c r="AB105" s="10">
        <f t="shared" si="19"/>
        <v>3600</v>
      </c>
      <c r="AC105" s="11">
        <v>96</v>
      </c>
      <c r="AD105" s="26">
        <v>7</v>
      </c>
      <c r="AE105" s="7">
        <f t="shared" si="20"/>
        <v>672</v>
      </c>
      <c r="AF105" s="131">
        <v>1</v>
      </c>
      <c r="AG105" s="139">
        <f t="shared" si="15"/>
        <v>184</v>
      </c>
      <c r="AH105" s="139">
        <f t="shared" si="21"/>
        <v>39872</v>
      </c>
      <c r="AI105" s="109">
        <f t="shared" si="16"/>
        <v>39872</v>
      </c>
    </row>
    <row r="106" spans="1:35" x14ac:dyDescent="0.25">
      <c r="A106" s="92"/>
      <c r="B106" s="92"/>
      <c r="C106" s="89"/>
      <c r="D106" s="89" t="s">
        <v>846</v>
      </c>
      <c r="E106" s="91"/>
      <c r="F106" s="91"/>
      <c r="G106" s="92"/>
      <c r="H106" s="92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66"/>
      <c r="Z106" s="26"/>
      <c r="AA106" s="26"/>
      <c r="AB106" s="133"/>
      <c r="AC106" s="140"/>
      <c r="AD106" s="140"/>
      <c r="AE106" s="111"/>
      <c r="AF106" s="89"/>
      <c r="AG106" s="90"/>
      <c r="AH106" s="92"/>
      <c r="AI106" s="92"/>
    </row>
    <row r="107" spans="1:35" ht="30" x14ac:dyDescent="0.25">
      <c r="A107" s="108">
        <v>87</v>
      </c>
      <c r="B107" s="8" t="s">
        <v>208</v>
      </c>
      <c r="C107" s="21" t="s">
        <v>110</v>
      </c>
      <c r="D107" s="87" t="s">
        <v>209</v>
      </c>
      <c r="E107" s="35">
        <v>44617</v>
      </c>
      <c r="F107" s="35">
        <v>44619</v>
      </c>
      <c r="G107" s="21" t="s">
        <v>301</v>
      </c>
      <c r="H107" s="22" t="s">
        <v>508</v>
      </c>
      <c r="I107" s="35">
        <v>44617</v>
      </c>
      <c r="J107" s="35">
        <v>44619</v>
      </c>
      <c r="K107" s="10"/>
      <c r="L107" s="10">
        <v>3400</v>
      </c>
      <c r="M107" s="10">
        <f t="shared" si="22"/>
        <v>0</v>
      </c>
      <c r="N107" s="10"/>
      <c r="O107" s="10">
        <v>2900</v>
      </c>
      <c r="P107" s="10">
        <f t="shared" si="23"/>
        <v>0</v>
      </c>
      <c r="Q107" s="10"/>
      <c r="R107" s="10">
        <v>2800</v>
      </c>
      <c r="S107" s="10">
        <f t="shared" si="24"/>
        <v>0</v>
      </c>
      <c r="T107" s="10">
        <v>80</v>
      </c>
      <c r="U107" s="10">
        <v>150</v>
      </c>
      <c r="V107" s="10">
        <f t="shared" si="17"/>
        <v>12000</v>
      </c>
      <c r="W107" s="10">
        <v>40</v>
      </c>
      <c r="X107" s="10">
        <v>150</v>
      </c>
      <c r="Y107" s="10">
        <f t="shared" si="18"/>
        <v>6000</v>
      </c>
      <c r="Z107" s="10">
        <v>40</v>
      </c>
      <c r="AA107" s="10">
        <v>150</v>
      </c>
      <c r="AB107" s="10">
        <f t="shared" si="19"/>
        <v>6000</v>
      </c>
      <c r="AC107" s="11"/>
      <c r="AD107" s="26">
        <v>7</v>
      </c>
      <c r="AE107" s="7">
        <f t="shared" si="20"/>
        <v>0</v>
      </c>
      <c r="AF107" s="131">
        <v>1</v>
      </c>
      <c r="AG107" s="145">
        <f t="shared" si="15"/>
        <v>160</v>
      </c>
      <c r="AH107" s="139">
        <f t="shared" si="21"/>
        <v>24000</v>
      </c>
      <c r="AI107" s="118">
        <f t="shared" si="16"/>
        <v>24000</v>
      </c>
    </row>
    <row r="108" spans="1:35" ht="28.9" customHeight="1" x14ac:dyDescent="0.25">
      <c r="A108" s="108">
        <v>88</v>
      </c>
      <c r="B108" s="8" t="s">
        <v>225</v>
      </c>
      <c r="C108" s="21" t="s">
        <v>110</v>
      </c>
      <c r="D108" s="87" t="s">
        <v>565</v>
      </c>
      <c r="E108" s="35">
        <v>44625</v>
      </c>
      <c r="F108" s="35">
        <v>44626</v>
      </c>
      <c r="G108" s="21" t="s">
        <v>362</v>
      </c>
      <c r="H108" s="22" t="s">
        <v>363</v>
      </c>
      <c r="I108" s="35">
        <v>44625</v>
      </c>
      <c r="J108" s="35">
        <v>44626</v>
      </c>
      <c r="K108" s="10"/>
      <c r="L108" s="10">
        <v>3400</v>
      </c>
      <c r="M108" s="10">
        <f t="shared" si="22"/>
        <v>0</v>
      </c>
      <c r="N108" s="10"/>
      <c r="O108" s="10">
        <v>2900</v>
      </c>
      <c r="P108" s="10">
        <f t="shared" si="23"/>
        <v>0</v>
      </c>
      <c r="Q108" s="10"/>
      <c r="R108" s="10">
        <v>2800</v>
      </c>
      <c r="S108" s="10">
        <f t="shared" si="24"/>
        <v>0</v>
      </c>
      <c r="T108" s="10">
        <v>40</v>
      </c>
      <c r="U108" s="10">
        <v>150</v>
      </c>
      <c r="V108" s="10">
        <f t="shared" si="17"/>
        <v>6000</v>
      </c>
      <c r="W108" s="10">
        <v>24</v>
      </c>
      <c r="X108" s="10">
        <v>150</v>
      </c>
      <c r="Y108" s="10">
        <f t="shared" si="18"/>
        <v>3600</v>
      </c>
      <c r="Z108" s="10">
        <v>24</v>
      </c>
      <c r="AA108" s="10">
        <v>150</v>
      </c>
      <c r="AB108" s="10">
        <f t="shared" si="19"/>
        <v>3600</v>
      </c>
      <c r="AC108" s="11"/>
      <c r="AD108" s="26">
        <v>7</v>
      </c>
      <c r="AE108" s="7">
        <f t="shared" si="20"/>
        <v>0</v>
      </c>
      <c r="AF108" s="131">
        <v>1</v>
      </c>
      <c r="AG108" s="145">
        <f t="shared" si="15"/>
        <v>88</v>
      </c>
      <c r="AH108" s="139">
        <f t="shared" si="21"/>
        <v>13200</v>
      </c>
      <c r="AI108" s="118">
        <f t="shared" si="16"/>
        <v>13200</v>
      </c>
    </row>
    <row r="109" spans="1:35" ht="29.65" customHeight="1" x14ac:dyDescent="0.25">
      <c r="A109" s="108">
        <v>89</v>
      </c>
      <c r="B109" s="8" t="s">
        <v>208</v>
      </c>
      <c r="C109" s="21" t="s">
        <v>110</v>
      </c>
      <c r="D109" s="87" t="s">
        <v>566</v>
      </c>
      <c r="E109" s="35">
        <v>44652</v>
      </c>
      <c r="F109" s="35">
        <v>44653</v>
      </c>
      <c r="G109" s="21" t="s">
        <v>297</v>
      </c>
      <c r="H109" s="22" t="s">
        <v>487</v>
      </c>
      <c r="I109" s="35">
        <v>44652</v>
      </c>
      <c r="J109" s="35">
        <v>44653</v>
      </c>
      <c r="K109" s="10"/>
      <c r="L109" s="10">
        <v>3400</v>
      </c>
      <c r="M109" s="10">
        <f t="shared" si="22"/>
        <v>0</v>
      </c>
      <c r="N109" s="10"/>
      <c r="O109" s="10">
        <v>2900</v>
      </c>
      <c r="P109" s="10">
        <f t="shared" si="23"/>
        <v>0</v>
      </c>
      <c r="Q109" s="10"/>
      <c r="R109" s="10">
        <v>2800</v>
      </c>
      <c r="S109" s="10">
        <f t="shared" si="24"/>
        <v>0</v>
      </c>
      <c r="T109" s="10">
        <v>20</v>
      </c>
      <c r="U109" s="10">
        <v>150</v>
      </c>
      <c r="V109" s="10">
        <f t="shared" si="17"/>
        <v>3000</v>
      </c>
      <c r="W109" s="10">
        <v>10</v>
      </c>
      <c r="X109" s="10">
        <v>150</v>
      </c>
      <c r="Y109" s="10">
        <f t="shared" si="18"/>
        <v>1500</v>
      </c>
      <c r="Z109" s="10">
        <v>10</v>
      </c>
      <c r="AA109" s="10">
        <v>150</v>
      </c>
      <c r="AB109" s="10">
        <f t="shared" si="19"/>
        <v>1500</v>
      </c>
      <c r="AC109" s="11"/>
      <c r="AD109" s="26">
        <v>7</v>
      </c>
      <c r="AE109" s="7">
        <f t="shared" si="20"/>
        <v>0</v>
      </c>
      <c r="AF109" s="131">
        <v>1</v>
      </c>
      <c r="AG109" s="145">
        <f t="shared" si="15"/>
        <v>40</v>
      </c>
      <c r="AH109" s="139">
        <f t="shared" si="21"/>
        <v>6000</v>
      </c>
      <c r="AI109" s="118">
        <f t="shared" si="16"/>
        <v>6000</v>
      </c>
    </row>
    <row r="110" spans="1:35" ht="45" x14ac:dyDescent="0.25">
      <c r="A110" s="108">
        <v>90</v>
      </c>
      <c r="B110" s="8" t="s">
        <v>208</v>
      </c>
      <c r="C110" s="21" t="s">
        <v>110</v>
      </c>
      <c r="D110" s="87" t="s">
        <v>72</v>
      </c>
      <c r="E110" s="35">
        <v>44687</v>
      </c>
      <c r="F110" s="35">
        <v>44689</v>
      </c>
      <c r="G110" s="21" t="s">
        <v>301</v>
      </c>
      <c r="H110" s="22" t="s">
        <v>707</v>
      </c>
      <c r="I110" s="35">
        <v>44687</v>
      </c>
      <c r="J110" s="35">
        <v>44689</v>
      </c>
      <c r="K110" s="10"/>
      <c r="L110" s="10">
        <v>3400</v>
      </c>
      <c r="M110" s="10">
        <f t="shared" si="22"/>
        <v>0</v>
      </c>
      <c r="N110" s="10"/>
      <c r="O110" s="10">
        <v>2900</v>
      </c>
      <c r="P110" s="10">
        <f t="shared" si="23"/>
        <v>0</v>
      </c>
      <c r="Q110" s="10"/>
      <c r="R110" s="10">
        <v>2800</v>
      </c>
      <c r="S110" s="10">
        <f t="shared" si="24"/>
        <v>0</v>
      </c>
      <c r="T110" s="10">
        <v>136</v>
      </c>
      <c r="U110" s="10">
        <v>150</v>
      </c>
      <c r="V110" s="10">
        <f t="shared" si="17"/>
        <v>20400</v>
      </c>
      <c r="W110" s="10">
        <v>68</v>
      </c>
      <c r="X110" s="10">
        <v>150</v>
      </c>
      <c r="Y110" s="10">
        <f t="shared" si="18"/>
        <v>10200</v>
      </c>
      <c r="Z110" s="10">
        <v>68</v>
      </c>
      <c r="AA110" s="10">
        <v>150</v>
      </c>
      <c r="AB110" s="10">
        <f t="shared" si="19"/>
        <v>10200</v>
      </c>
      <c r="AC110" s="11">
        <v>275</v>
      </c>
      <c r="AD110" s="26">
        <v>7</v>
      </c>
      <c r="AE110" s="7">
        <f t="shared" si="20"/>
        <v>1925</v>
      </c>
      <c r="AF110" s="131">
        <v>1</v>
      </c>
      <c r="AG110" s="145">
        <f t="shared" si="15"/>
        <v>547</v>
      </c>
      <c r="AH110" s="139">
        <f t="shared" si="21"/>
        <v>42725</v>
      </c>
      <c r="AI110" s="118">
        <f t="shared" si="16"/>
        <v>42725</v>
      </c>
    </row>
    <row r="111" spans="1:35" ht="42.6" customHeight="1" x14ac:dyDescent="0.25">
      <c r="A111" s="108">
        <v>91</v>
      </c>
      <c r="B111" s="8" t="s">
        <v>225</v>
      </c>
      <c r="C111" s="21" t="s">
        <v>110</v>
      </c>
      <c r="D111" s="87" t="s">
        <v>567</v>
      </c>
      <c r="E111" s="35">
        <v>44708</v>
      </c>
      <c r="F111" s="35">
        <v>44710</v>
      </c>
      <c r="G111" s="21" t="s">
        <v>301</v>
      </c>
      <c r="H111" s="22" t="s">
        <v>708</v>
      </c>
      <c r="I111" s="35">
        <v>44708</v>
      </c>
      <c r="J111" s="35">
        <v>44710</v>
      </c>
      <c r="K111" s="10"/>
      <c r="L111" s="10">
        <v>3400</v>
      </c>
      <c r="M111" s="10">
        <f t="shared" si="22"/>
        <v>0</v>
      </c>
      <c r="N111" s="10"/>
      <c r="O111" s="10">
        <v>2900</v>
      </c>
      <c r="P111" s="10">
        <f t="shared" si="23"/>
        <v>0</v>
      </c>
      <c r="Q111" s="10"/>
      <c r="R111" s="10">
        <v>2800</v>
      </c>
      <c r="S111" s="10">
        <f t="shared" si="24"/>
        <v>0</v>
      </c>
      <c r="T111" s="10">
        <v>60</v>
      </c>
      <c r="U111" s="10">
        <v>150</v>
      </c>
      <c r="V111" s="10">
        <f t="shared" si="17"/>
        <v>9000</v>
      </c>
      <c r="W111" s="10">
        <v>60</v>
      </c>
      <c r="X111" s="10">
        <v>150</v>
      </c>
      <c r="Y111" s="10">
        <f t="shared" si="18"/>
        <v>9000</v>
      </c>
      <c r="Z111" s="10">
        <v>60</v>
      </c>
      <c r="AA111" s="10">
        <v>150</v>
      </c>
      <c r="AB111" s="10">
        <f t="shared" si="19"/>
        <v>9000</v>
      </c>
      <c r="AC111" s="11">
        <v>132</v>
      </c>
      <c r="AD111" s="26">
        <v>7</v>
      </c>
      <c r="AE111" s="7">
        <f t="shared" si="20"/>
        <v>924</v>
      </c>
      <c r="AF111" s="131">
        <v>1</v>
      </c>
      <c r="AG111" s="145">
        <f t="shared" si="15"/>
        <v>312</v>
      </c>
      <c r="AH111" s="139">
        <f t="shared" si="21"/>
        <v>27924</v>
      </c>
      <c r="AI111" s="118">
        <f t="shared" si="16"/>
        <v>27924</v>
      </c>
    </row>
    <row r="112" spans="1:35" ht="26.65" customHeight="1" x14ac:dyDescent="0.25">
      <c r="A112" s="108">
        <v>92</v>
      </c>
      <c r="B112" s="8" t="s">
        <v>225</v>
      </c>
      <c r="C112" s="21" t="s">
        <v>110</v>
      </c>
      <c r="D112" s="87" t="s">
        <v>568</v>
      </c>
      <c r="E112" s="35">
        <v>44722</v>
      </c>
      <c r="F112" s="35">
        <v>44724</v>
      </c>
      <c r="G112" s="21" t="s">
        <v>323</v>
      </c>
      <c r="H112" s="22" t="s">
        <v>709</v>
      </c>
      <c r="I112" s="35">
        <v>44722</v>
      </c>
      <c r="J112" s="35">
        <v>44724</v>
      </c>
      <c r="K112" s="10"/>
      <c r="L112" s="10">
        <v>3400</v>
      </c>
      <c r="M112" s="10">
        <f t="shared" si="22"/>
        <v>0</v>
      </c>
      <c r="N112" s="10"/>
      <c r="O112" s="10">
        <v>2900</v>
      </c>
      <c r="P112" s="10">
        <f t="shared" si="23"/>
        <v>0</v>
      </c>
      <c r="Q112" s="10"/>
      <c r="R112" s="10">
        <v>2800</v>
      </c>
      <c r="S112" s="10">
        <f t="shared" si="24"/>
        <v>0</v>
      </c>
      <c r="T112" s="10">
        <v>44</v>
      </c>
      <c r="U112" s="10">
        <v>150</v>
      </c>
      <c r="V112" s="10">
        <f t="shared" si="17"/>
        <v>6600</v>
      </c>
      <c r="W112" s="10">
        <v>26</v>
      </c>
      <c r="X112" s="10">
        <v>150</v>
      </c>
      <c r="Y112" s="10">
        <f t="shared" si="18"/>
        <v>3900</v>
      </c>
      <c r="Z112" s="10">
        <v>26</v>
      </c>
      <c r="AA112" s="10">
        <v>150</v>
      </c>
      <c r="AB112" s="10">
        <f t="shared" si="19"/>
        <v>3900</v>
      </c>
      <c r="AC112" s="11">
        <v>96</v>
      </c>
      <c r="AD112" s="26">
        <v>7</v>
      </c>
      <c r="AE112" s="7">
        <f t="shared" si="20"/>
        <v>672</v>
      </c>
      <c r="AF112" s="131">
        <v>1</v>
      </c>
      <c r="AG112" s="145">
        <f t="shared" si="15"/>
        <v>192</v>
      </c>
      <c r="AH112" s="139">
        <f t="shared" si="21"/>
        <v>15072</v>
      </c>
      <c r="AI112" s="118">
        <f t="shared" si="16"/>
        <v>15072</v>
      </c>
    </row>
    <row r="113" spans="1:35" ht="27.6" customHeight="1" x14ac:dyDescent="0.25">
      <c r="A113" s="108">
        <v>93</v>
      </c>
      <c r="B113" s="8" t="s">
        <v>225</v>
      </c>
      <c r="C113" s="21" t="s">
        <v>110</v>
      </c>
      <c r="D113" s="87" t="s">
        <v>569</v>
      </c>
      <c r="E113" s="35">
        <v>44729</v>
      </c>
      <c r="F113" s="35">
        <v>44731</v>
      </c>
      <c r="G113" s="21" t="s">
        <v>301</v>
      </c>
      <c r="H113" s="22" t="s">
        <v>710</v>
      </c>
      <c r="I113" s="35">
        <v>44729</v>
      </c>
      <c r="J113" s="35">
        <v>44731</v>
      </c>
      <c r="K113" s="10">
        <v>3</v>
      </c>
      <c r="L113" s="10">
        <v>3400</v>
      </c>
      <c r="M113" s="10">
        <f t="shared" si="22"/>
        <v>10200</v>
      </c>
      <c r="N113" s="10">
        <v>3</v>
      </c>
      <c r="O113" s="10">
        <v>2900</v>
      </c>
      <c r="P113" s="10">
        <f t="shared" si="23"/>
        <v>8700</v>
      </c>
      <c r="Q113" s="10">
        <v>3</v>
      </c>
      <c r="R113" s="10">
        <v>2800</v>
      </c>
      <c r="S113" s="10">
        <f t="shared" si="24"/>
        <v>8400</v>
      </c>
      <c r="T113" s="10">
        <v>72</v>
      </c>
      <c r="U113" s="10">
        <v>150</v>
      </c>
      <c r="V113" s="10">
        <f t="shared" si="17"/>
        <v>10800</v>
      </c>
      <c r="W113" s="10">
        <v>36</v>
      </c>
      <c r="X113" s="10">
        <v>150</v>
      </c>
      <c r="Y113" s="10">
        <f t="shared" si="18"/>
        <v>5400</v>
      </c>
      <c r="Z113" s="10">
        <v>36</v>
      </c>
      <c r="AA113" s="10">
        <v>150</v>
      </c>
      <c r="AB113" s="10">
        <f t="shared" si="19"/>
        <v>5400</v>
      </c>
      <c r="AC113" s="11">
        <v>153</v>
      </c>
      <c r="AD113" s="26">
        <v>7</v>
      </c>
      <c r="AE113" s="7">
        <f t="shared" si="20"/>
        <v>1071</v>
      </c>
      <c r="AF113" s="131">
        <v>1</v>
      </c>
      <c r="AG113" s="145">
        <f t="shared" si="15"/>
        <v>306</v>
      </c>
      <c r="AH113" s="139">
        <f t="shared" si="21"/>
        <v>49971</v>
      </c>
      <c r="AI113" s="118">
        <f t="shared" si="16"/>
        <v>49971</v>
      </c>
    </row>
    <row r="114" spans="1:35" ht="30" customHeight="1" x14ac:dyDescent="0.25">
      <c r="A114" s="108">
        <v>94</v>
      </c>
      <c r="B114" s="8" t="s">
        <v>225</v>
      </c>
      <c r="C114" s="21" t="s">
        <v>110</v>
      </c>
      <c r="D114" s="87" t="s">
        <v>570</v>
      </c>
      <c r="E114" s="35">
        <v>44736</v>
      </c>
      <c r="F114" s="35">
        <v>44738</v>
      </c>
      <c r="G114" s="21" t="s">
        <v>301</v>
      </c>
      <c r="H114" s="22" t="s">
        <v>711</v>
      </c>
      <c r="I114" s="35">
        <v>44736</v>
      </c>
      <c r="J114" s="35">
        <v>44738</v>
      </c>
      <c r="K114" s="10">
        <v>3</v>
      </c>
      <c r="L114" s="10">
        <v>3400</v>
      </c>
      <c r="M114" s="10">
        <f t="shared" si="22"/>
        <v>10200</v>
      </c>
      <c r="N114" s="10">
        <v>3</v>
      </c>
      <c r="O114" s="10">
        <v>2900</v>
      </c>
      <c r="P114" s="10">
        <f t="shared" si="23"/>
        <v>8700</v>
      </c>
      <c r="Q114" s="10">
        <v>3</v>
      </c>
      <c r="R114" s="10">
        <v>2800</v>
      </c>
      <c r="S114" s="10">
        <f t="shared" si="24"/>
        <v>8400</v>
      </c>
      <c r="T114" s="10">
        <v>80</v>
      </c>
      <c r="U114" s="10">
        <v>150</v>
      </c>
      <c r="V114" s="10">
        <f t="shared" si="17"/>
        <v>12000</v>
      </c>
      <c r="W114" s="10">
        <v>44</v>
      </c>
      <c r="X114" s="10">
        <v>150</v>
      </c>
      <c r="Y114" s="10">
        <f t="shared" si="18"/>
        <v>6600</v>
      </c>
      <c r="Z114" s="10">
        <v>44</v>
      </c>
      <c r="AA114" s="10">
        <v>150</v>
      </c>
      <c r="AB114" s="10">
        <f t="shared" si="19"/>
        <v>6600</v>
      </c>
      <c r="AC114" s="11">
        <v>177</v>
      </c>
      <c r="AD114" s="26">
        <v>7</v>
      </c>
      <c r="AE114" s="7">
        <f t="shared" si="20"/>
        <v>1239</v>
      </c>
      <c r="AF114" s="131">
        <v>1</v>
      </c>
      <c r="AG114" s="145">
        <f t="shared" si="15"/>
        <v>354</v>
      </c>
      <c r="AH114" s="139">
        <f t="shared" si="21"/>
        <v>53739</v>
      </c>
      <c r="AI114" s="118">
        <f t="shared" si="16"/>
        <v>53739</v>
      </c>
    </row>
    <row r="115" spans="1:35" ht="28.15" customHeight="1" x14ac:dyDescent="0.25">
      <c r="A115" s="108">
        <v>95</v>
      </c>
      <c r="B115" s="8" t="s">
        <v>208</v>
      </c>
      <c r="C115" s="21" t="s">
        <v>110</v>
      </c>
      <c r="D115" s="87" t="s">
        <v>210</v>
      </c>
      <c r="E115" s="35">
        <v>44820</v>
      </c>
      <c r="F115" s="35">
        <v>44822</v>
      </c>
      <c r="G115" s="21" t="s">
        <v>301</v>
      </c>
      <c r="H115" s="38" t="s">
        <v>365</v>
      </c>
      <c r="I115" s="35">
        <v>44820</v>
      </c>
      <c r="J115" s="35">
        <v>44822</v>
      </c>
      <c r="K115" s="10"/>
      <c r="L115" s="10">
        <v>3400</v>
      </c>
      <c r="M115" s="10">
        <f t="shared" si="22"/>
        <v>0</v>
      </c>
      <c r="N115" s="10"/>
      <c r="O115" s="10">
        <v>2900</v>
      </c>
      <c r="P115" s="10">
        <f t="shared" si="23"/>
        <v>0</v>
      </c>
      <c r="Q115" s="10"/>
      <c r="R115" s="10">
        <v>2800</v>
      </c>
      <c r="S115" s="10">
        <f t="shared" si="24"/>
        <v>0</v>
      </c>
      <c r="T115" s="10"/>
      <c r="U115" s="10">
        <v>150</v>
      </c>
      <c r="V115" s="10">
        <f t="shared" si="17"/>
        <v>0</v>
      </c>
      <c r="W115" s="10"/>
      <c r="X115" s="10">
        <v>150</v>
      </c>
      <c r="Y115" s="10">
        <f t="shared" si="18"/>
        <v>0</v>
      </c>
      <c r="Z115" s="10"/>
      <c r="AA115" s="10">
        <v>150</v>
      </c>
      <c r="AB115" s="10">
        <f t="shared" si="19"/>
        <v>0</v>
      </c>
      <c r="AC115" s="11">
        <v>288</v>
      </c>
      <c r="AD115" s="26">
        <v>7</v>
      </c>
      <c r="AE115" s="7">
        <f t="shared" si="20"/>
        <v>2016</v>
      </c>
      <c r="AF115" s="131">
        <v>1</v>
      </c>
      <c r="AG115" s="145">
        <f t="shared" si="15"/>
        <v>288</v>
      </c>
      <c r="AH115" s="139">
        <f t="shared" si="21"/>
        <v>2016</v>
      </c>
      <c r="AI115" s="118">
        <f t="shared" si="16"/>
        <v>2016</v>
      </c>
    </row>
    <row r="116" spans="1:35" ht="30" customHeight="1" x14ac:dyDescent="0.25">
      <c r="A116" s="108">
        <v>96</v>
      </c>
      <c r="B116" s="8" t="s">
        <v>225</v>
      </c>
      <c r="C116" s="21" t="s">
        <v>110</v>
      </c>
      <c r="D116" s="87" t="s">
        <v>571</v>
      </c>
      <c r="E116" s="35">
        <v>44827</v>
      </c>
      <c r="F116" s="35">
        <v>44829</v>
      </c>
      <c r="G116" s="21" t="s">
        <v>301</v>
      </c>
      <c r="H116" s="22" t="s">
        <v>761</v>
      </c>
      <c r="I116" s="35">
        <v>44827</v>
      </c>
      <c r="J116" s="35">
        <v>44829</v>
      </c>
      <c r="K116" s="10"/>
      <c r="L116" s="10">
        <v>3400</v>
      </c>
      <c r="M116" s="10">
        <f t="shared" si="22"/>
        <v>0</v>
      </c>
      <c r="N116" s="10"/>
      <c r="O116" s="10">
        <v>2900</v>
      </c>
      <c r="P116" s="10">
        <f t="shared" si="23"/>
        <v>0</v>
      </c>
      <c r="Q116" s="10"/>
      <c r="R116" s="10">
        <v>2800</v>
      </c>
      <c r="S116" s="10">
        <f t="shared" si="24"/>
        <v>0</v>
      </c>
      <c r="T116" s="10">
        <v>76</v>
      </c>
      <c r="U116" s="10">
        <v>150</v>
      </c>
      <c r="V116" s="10">
        <f t="shared" si="17"/>
        <v>11400</v>
      </c>
      <c r="W116" s="10">
        <v>42</v>
      </c>
      <c r="X116" s="10">
        <v>150</v>
      </c>
      <c r="Y116" s="10">
        <f t="shared" si="18"/>
        <v>6300</v>
      </c>
      <c r="Z116" s="10">
        <v>42</v>
      </c>
      <c r="AA116" s="10">
        <v>150</v>
      </c>
      <c r="AB116" s="10">
        <f t="shared" si="19"/>
        <v>6300</v>
      </c>
      <c r="AC116" s="11">
        <v>160</v>
      </c>
      <c r="AD116" s="26">
        <v>7</v>
      </c>
      <c r="AE116" s="7">
        <f>AC116*AD116</f>
        <v>1120</v>
      </c>
      <c r="AF116" s="131">
        <v>1</v>
      </c>
      <c r="AG116" s="145">
        <f t="shared" si="15"/>
        <v>320</v>
      </c>
      <c r="AH116" s="139">
        <f t="shared" si="21"/>
        <v>25120</v>
      </c>
      <c r="AI116" s="118">
        <f t="shared" si="16"/>
        <v>25120</v>
      </c>
    </row>
    <row r="117" spans="1:35" ht="30" x14ac:dyDescent="0.25">
      <c r="A117" s="108">
        <v>97</v>
      </c>
      <c r="B117" s="8"/>
      <c r="C117" s="47" t="s">
        <v>110</v>
      </c>
      <c r="D117" s="94" t="str">
        <f>'01.01.2022 КП'!D117</f>
        <v xml:space="preserve">Чемпионат и первенство Краснодарского края в помещении </v>
      </c>
      <c r="E117" s="58">
        <v>44911</v>
      </c>
      <c r="F117" s="170">
        <v>44913</v>
      </c>
      <c r="G117" s="95" t="s">
        <v>301</v>
      </c>
      <c r="H117" s="51" t="s">
        <v>824</v>
      </c>
      <c r="I117" s="58">
        <v>44913</v>
      </c>
      <c r="J117" s="59"/>
      <c r="K117" s="49"/>
      <c r="L117" s="49"/>
      <c r="M117" s="60"/>
      <c r="N117" s="49"/>
      <c r="O117" s="49"/>
      <c r="P117" s="60"/>
      <c r="Q117" s="49"/>
      <c r="R117" s="49"/>
      <c r="S117" s="61"/>
      <c r="T117" s="49">
        <v>117</v>
      </c>
      <c r="U117" s="49">
        <v>150</v>
      </c>
      <c r="V117" s="49">
        <f t="shared" si="17"/>
        <v>17550</v>
      </c>
      <c r="W117" s="49">
        <v>58</v>
      </c>
      <c r="X117" s="49">
        <v>150</v>
      </c>
      <c r="Y117" s="49">
        <f t="shared" si="18"/>
        <v>8700</v>
      </c>
      <c r="Z117" s="49">
        <v>58</v>
      </c>
      <c r="AA117" s="49">
        <v>150</v>
      </c>
      <c r="AB117" s="49">
        <f t="shared" si="19"/>
        <v>8700</v>
      </c>
      <c r="AC117" s="65">
        <v>170</v>
      </c>
      <c r="AD117" s="54">
        <v>7</v>
      </c>
      <c r="AE117" s="55">
        <v>1192</v>
      </c>
      <c r="AF117" s="131">
        <v>1</v>
      </c>
      <c r="AG117" s="145">
        <f t="shared" si="15"/>
        <v>403</v>
      </c>
      <c r="AH117" s="139">
        <f t="shared" si="21"/>
        <v>36142</v>
      </c>
      <c r="AI117" s="118">
        <f t="shared" si="16"/>
        <v>36142</v>
      </c>
    </row>
    <row r="118" spans="1:35" x14ac:dyDescent="0.25">
      <c r="A118" s="110"/>
      <c r="B118" s="88"/>
      <c r="C118" s="92"/>
      <c r="D118" s="92" t="s">
        <v>914</v>
      </c>
      <c r="E118" s="89"/>
      <c r="F118" s="89"/>
      <c r="G118" s="91"/>
      <c r="H118" s="91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66"/>
      <c r="AB118" s="26"/>
      <c r="AC118" s="26"/>
      <c r="AD118" s="133"/>
      <c r="AE118" s="140"/>
      <c r="AF118" s="140"/>
      <c r="AG118" s="111"/>
      <c r="AH118" s="89"/>
      <c r="AI118" s="90"/>
    </row>
    <row r="119" spans="1:35" ht="30" x14ac:dyDescent="0.25">
      <c r="A119" s="108">
        <v>98</v>
      </c>
      <c r="B119" s="8" t="s">
        <v>19</v>
      </c>
      <c r="C119" s="21" t="s">
        <v>153</v>
      </c>
      <c r="D119" s="87" t="s">
        <v>58</v>
      </c>
      <c r="E119" s="35">
        <v>44597</v>
      </c>
      <c r="F119" s="35">
        <v>44906</v>
      </c>
      <c r="G119" s="21" t="s">
        <v>748</v>
      </c>
      <c r="H119" s="22" t="s">
        <v>300</v>
      </c>
      <c r="I119" s="35">
        <v>44597</v>
      </c>
      <c r="J119" s="35">
        <v>44906</v>
      </c>
      <c r="K119" s="10"/>
      <c r="L119" s="10">
        <v>3400</v>
      </c>
      <c r="M119" s="10">
        <f t="shared" ref="M119:M195" si="25">K119*L119</f>
        <v>0</v>
      </c>
      <c r="N119" s="10"/>
      <c r="O119" s="10">
        <v>2900</v>
      </c>
      <c r="P119" s="10">
        <f t="shared" ref="P119:P195" si="26">N119*O119</f>
        <v>0</v>
      </c>
      <c r="Q119" s="10"/>
      <c r="R119" s="10">
        <v>2800</v>
      </c>
      <c r="S119" s="10">
        <f t="shared" ref="S119:S195" si="27">Q119*R119</f>
        <v>0</v>
      </c>
      <c r="T119" s="10">
        <v>2</v>
      </c>
      <c r="U119" s="10">
        <v>150</v>
      </c>
      <c r="V119" s="10">
        <f t="shared" si="17"/>
        <v>300</v>
      </c>
      <c r="W119" s="10">
        <v>2</v>
      </c>
      <c r="X119" s="10">
        <v>150</v>
      </c>
      <c r="Y119" s="10">
        <f t="shared" si="18"/>
        <v>300</v>
      </c>
      <c r="Z119" s="10">
        <v>2</v>
      </c>
      <c r="AA119" s="10">
        <v>150</v>
      </c>
      <c r="AB119" s="10">
        <f t="shared" si="19"/>
        <v>300</v>
      </c>
      <c r="AC119" s="66"/>
      <c r="AD119" s="7">
        <v>7</v>
      </c>
      <c r="AE119" s="7">
        <f t="shared" ref="AE119:AE156" si="28">AC119*AD119</f>
        <v>0</v>
      </c>
      <c r="AF119" s="131">
        <v>1</v>
      </c>
      <c r="AG119" s="139">
        <f t="shared" si="15"/>
        <v>6</v>
      </c>
      <c r="AH119" s="139">
        <f t="shared" si="21"/>
        <v>900</v>
      </c>
      <c r="AI119" s="109">
        <f t="shared" si="16"/>
        <v>900</v>
      </c>
    </row>
    <row r="120" spans="1:35" ht="21" customHeight="1" x14ac:dyDescent="0.25">
      <c r="A120" s="108">
        <v>99</v>
      </c>
      <c r="B120" s="8" t="s">
        <v>19</v>
      </c>
      <c r="C120" s="21" t="s">
        <v>153</v>
      </c>
      <c r="D120" s="87" t="s">
        <v>174</v>
      </c>
      <c r="E120" s="35">
        <v>44738</v>
      </c>
      <c r="F120" s="35">
        <v>44742</v>
      </c>
      <c r="G120" s="21" t="s">
        <v>748</v>
      </c>
      <c r="H120" s="22" t="s">
        <v>712</v>
      </c>
      <c r="I120" s="35">
        <v>44738</v>
      </c>
      <c r="J120" s="35">
        <v>44742</v>
      </c>
      <c r="K120" s="10"/>
      <c r="L120" s="10">
        <v>3400</v>
      </c>
      <c r="M120" s="10">
        <f t="shared" si="25"/>
        <v>0</v>
      </c>
      <c r="N120" s="10"/>
      <c r="O120" s="10">
        <v>2900</v>
      </c>
      <c r="P120" s="10">
        <f t="shared" si="26"/>
        <v>0</v>
      </c>
      <c r="Q120" s="10"/>
      <c r="R120" s="10">
        <v>2800</v>
      </c>
      <c r="S120" s="10">
        <f t="shared" si="27"/>
        <v>0</v>
      </c>
      <c r="T120" s="10">
        <v>6</v>
      </c>
      <c r="U120" s="10">
        <v>150</v>
      </c>
      <c r="V120" s="10">
        <f t="shared" si="17"/>
        <v>900</v>
      </c>
      <c r="W120" s="10">
        <v>6</v>
      </c>
      <c r="X120" s="10">
        <v>150</v>
      </c>
      <c r="Y120" s="10">
        <f t="shared" si="18"/>
        <v>900</v>
      </c>
      <c r="Z120" s="10">
        <v>6</v>
      </c>
      <c r="AA120" s="10">
        <v>150</v>
      </c>
      <c r="AB120" s="10">
        <f t="shared" si="19"/>
        <v>900</v>
      </c>
      <c r="AC120" s="11">
        <v>24</v>
      </c>
      <c r="AD120" s="26">
        <v>7</v>
      </c>
      <c r="AE120" s="7">
        <f t="shared" si="28"/>
        <v>168</v>
      </c>
      <c r="AF120" s="131">
        <v>1</v>
      </c>
      <c r="AG120" s="139">
        <f t="shared" si="15"/>
        <v>42</v>
      </c>
      <c r="AH120" s="139">
        <f t="shared" si="21"/>
        <v>2868</v>
      </c>
      <c r="AI120" s="109">
        <f t="shared" si="16"/>
        <v>2868</v>
      </c>
    </row>
    <row r="121" spans="1:35" x14ac:dyDescent="0.25">
      <c r="A121" s="110"/>
      <c r="B121" s="88"/>
      <c r="C121" s="92"/>
      <c r="D121" s="92" t="s">
        <v>847</v>
      </c>
      <c r="E121" s="89"/>
      <c r="F121" s="89"/>
      <c r="G121" s="91"/>
      <c r="H121" s="91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66"/>
      <c r="AB121" s="26"/>
      <c r="AC121" s="26"/>
      <c r="AD121" s="133"/>
      <c r="AE121" s="140"/>
      <c r="AF121" s="140"/>
      <c r="AG121" s="111"/>
      <c r="AH121" s="89"/>
      <c r="AI121" s="90"/>
    </row>
    <row r="122" spans="1:35" ht="30" x14ac:dyDescent="0.25">
      <c r="A122" s="108">
        <v>100</v>
      </c>
      <c r="B122" s="15" t="s">
        <v>14</v>
      </c>
      <c r="C122" s="21" t="s">
        <v>157</v>
      </c>
      <c r="D122" s="87" t="s">
        <v>572</v>
      </c>
      <c r="E122" s="35">
        <v>44665</v>
      </c>
      <c r="F122" s="35">
        <v>44669</v>
      </c>
      <c r="G122" s="21" t="s">
        <v>309</v>
      </c>
      <c r="H122" s="22" t="s">
        <v>340</v>
      </c>
      <c r="I122" s="35">
        <v>44665</v>
      </c>
      <c r="J122" s="35">
        <v>44669</v>
      </c>
      <c r="K122" s="14"/>
      <c r="L122" s="10">
        <v>3400</v>
      </c>
      <c r="M122" s="10">
        <f t="shared" si="25"/>
        <v>0</v>
      </c>
      <c r="N122" s="14"/>
      <c r="O122" s="10">
        <v>2900</v>
      </c>
      <c r="P122" s="10">
        <f t="shared" si="26"/>
        <v>0</v>
      </c>
      <c r="Q122" s="14"/>
      <c r="R122" s="10">
        <v>2800</v>
      </c>
      <c r="S122" s="10">
        <f t="shared" si="27"/>
        <v>0</v>
      </c>
      <c r="T122" s="10">
        <v>7</v>
      </c>
      <c r="U122" s="10">
        <v>150</v>
      </c>
      <c r="V122" s="10">
        <f t="shared" si="17"/>
        <v>1050</v>
      </c>
      <c r="W122" s="10">
        <v>7</v>
      </c>
      <c r="X122" s="10">
        <v>150</v>
      </c>
      <c r="Y122" s="10">
        <f t="shared" si="18"/>
        <v>1050</v>
      </c>
      <c r="Z122" s="10">
        <v>7</v>
      </c>
      <c r="AA122" s="10">
        <v>150</v>
      </c>
      <c r="AB122" s="10">
        <f t="shared" si="19"/>
        <v>1050</v>
      </c>
      <c r="AC122" s="10">
        <v>27</v>
      </c>
      <c r="AD122" s="26">
        <v>7</v>
      </c>
      <c r="AE122" s="7">
        <f t="shared" si="28"/>
        <v>189</v>
      </c>
      <c r="AF122" s="131">
        <v>1</v>
      </c>
      <c r="AG122" s="139">
        <f t="shared" si="15"/>
        <v>48</v>
      </c>
      <c r="AH122" s="139">
        <f t="shared" si="21"/>
        <v>3339</v>
      </c>
      <c r="AI122" s="109">
        <f t="shared" si="16"/>
        <v>3339</v>
      </c>
    </row>
    <row r="123" spans="1:35" ht="31.15" customHeight="1" x14ac:dyDescent="0.25">
      <c r="A123" s="108">
        <v>101</v>
      </c>
      <c r="B123" s="15" t="s">
        <v>14</v>
      </c>
      <c r="C123" s="21" t="s">
        <v>157</v>
      </c>
      <c r="D123" s="87" t="s">
        <v>529</v>
      </c>
      <c r="E123" s="35">
        <v>44706</v>
      </c>
      <c r="F123" s="35">
        <v>44712</v>
      </c>
      <c r="G123" s="21" t="s">
        <v>530</v>
      </c>
      <c r="H123" s="22" t="s">
        <v>713</v>
      </c>
      <c r="I123" s="35">
        <v>44706</v>
      </c>
      <c r="J123" s="35">
        <v>44712</v>
      </c>
      <c r="K123" s="28"/>
      <c r="L123" s="10">
        <v>3400</v>
      </c>
      <c r="M123" s="10">
        <f t="shared" si="25"/>
        <v>0</v>
      </c>
      <c r="N123" s="28"/>
      <c r="O123" s="10">
        <v>2900</v>
      </c>
      <c r="P123" s="10">
        <f t="shared" si="26"/>
        <v>0</v>
      </c>
      <c r="Q123" s="28"/>
      <c r="R123" s="10">
        <v>2800</v>
      </c>
      <c r="S123" s="10">
        <f t="shared" si="27"/>
        <v>0</v>
      </c>
      <c r="T123" s="10">
        <v>10</v>
      </c>
      <c r="U123" s="10">
        <v>150</v>
      </c>
      <c r="V123" s="10">
        <f t="shared" si="17"/>
        <v>1500</v>
      </c>
      <c r="W123" s="10">
        <v>10</v>
      </c>
      <c r="X123" s="10">
        <v>150</v>
      </c>
      <c r="Y123" s="10">
        <f t="shared" si="18"/>
        <v>1500</v>
      </c>
      <c r="Z123" s="10">
        <v>10</v>
      </c>
      <c r="AA123" s="10">
        <v>150</v>
      </c>
      <c r="AB123" s="10">
        <f t="shared" si="19"/>
        <v>1500</v>
      </c>
      <c r="AC123" s="29">
        <v>30</v>
      </c>
      <c r="AD123" s="26">
        <v>7</v>
      </c>
      <c r="AE123" s="7">
        <f t="shared" si="28"/>
        <v>210</v>
      </c>
      <c r="AF123" s="131">
        <v>1</v>
      </c>
      <c r="AG123" s="139">
        <f t="shared" si="15"/>
        <v>60</v>
      </c>
      <c r="AH123" s="139">
        <f t="shared" si="21"/>
        <v>4710</v>
      </c>
      <c r="AI123" s="109">
        <f t="shared" si="16"/>
        <v>4710</v>
      </c>
    </row>
    <row r="124" spans="1:35" ht="26.25" x14ac:dyDescent="0.25">
      <c r="A124" s="108">
        <v>102</v>
      </c>
      <c r="B124" s="15" t="s">
        <v>14</v>
      </c>
      <c r="C124" s="21" t="s">
        <v>157</v>
      </c>
      <c r="D124" s="87" t="s">
        <v>173</v>
      </c>
      <c r="E124" s="35">
        <v>44746</v>
      </c>
      <c r="F124" s="35">
        <v>44752</v>
      </c>
      <c r="G124" s="21" t="s">
        <v>367</v>
      </c>
      <c r="H124" s="22" t="s">
        <v>714</v>
      </c>
      <c r="I124" s="35">
        <v>44746</v>
      </c>
      <c r="J124" s="35">
        <v>44752</v>
      </c>
      <c r="K124" s="14"/>
      <c r="L124" s="10">
        <v>3400</v>
      </c>
      <c r="M124" s="10">
        <f t="shared" si="25"/>
        <v>0</v>
      </c>
      <c r="N124" s="14"/>
      <c r="O124" s="10">
        <v>2900</v>
      </c>
      <c r="P124" s="10">
        <f t="shared" si="26"/>
        <v>0</v>
      </c>
      <c r="Q124" s="14"/>
      <c r="R124" s="10">
        <v>2800</v>
      </c>
      <c r="S124" s="10">
        <f t="shared" si="27"/>
        <v>0</v>
      </c>
      <c r="T124" s="10">
        <v>9</v>
      </c>
      <c r="U124" s="10">
        <v>150</v>
      </c>
      <c r="V124" s="10">
        <f t="shared" si="17"/>
        <v>1350</v>
      </c>
      <c r="W124" s="10">
        <v>9</v>
      </c>
      <c r="X124" s="10">
        <v>150</v>
      </c>
      <c r="Y124" s="10">
        <f t="shared" si="18"/>
        <v>1350</v>
      </c>
      <c r="Z124" s="10">
        <v>9</v>
      </c>
      <c r="AA124" s="10">
        <v>150</v>
      </c>
      <c r="AB124" s="10">
        <f t="shared" si="19"/>
        <v>1350</v>
      </c>
      <c r="AC124" s="10">
        <v>27</v>
      </c>
      <c r="AD124" s="26">
        <v>7</v>
      </c>
      <c r="AE124" s="7">
        <f t="shared" si="28"/>
        <v>189</v>
      </c>
      <c r="AF124" s="131">
        <v>1</v>
      </c>
      <c r="AG124" s="139">
        <f t="shared" si="15"/>
        <v>54</v>
      </c>
      <c r="AH124" s="139">
        <f t="shared" si="21"/>
        <v>4239</v>
      </c>
      <c r="AI124" s="109">
        <f t="shared" si="16"/>
        <v>4239</v>
      </c>
    </row>
    <row r="125" spans="1:35" ht="26.25" x14ac:dyDescent="0.25">
      <c r="A125" s="108">
        <v>103</v>
      </c>
      <c r="B125" s="15" t="s">
        <v>14</v>
      </c>
      <c r="C125" s="21" t="s">
        <v>157</v>
      </c>
      <c r="D125" s="87" t="s">
        <v>174</v>
      </c>
      <c r="E125" s="35">
        <v>44746</v>
      </c>
      <c r="F125" s="35">
        <v>44752</v>
      </c>
      <c r="G125" s="21" t="s">
        <v>367</v>
      </c>
      <c r="H125" s="22" t="s">
        <v>714</v>
      </c>
      <c r="I125" s="35">
        <v>44746</v>
      </c>
      <c r="J125" s="35">
        <v>44752</v>
      </c>
      <c r="K125" s="28"/>
      <c r="L125" s="10">
        <v>3400</v>
      </c>
      <c r="M125" s="10">
        <f t="shared" si="25"/>
        <v>0</v>
      </c>
      <c r="N125" s="28"/>
      <c r="O125" s="10">
        <v>2900</v>
      </c>
      <c r="P125" s="10">
        <f t="shared" si="26"/>
        <v>0</v>
      </c>
      <c r="Q125" s="28"/>
      <c r="R125" s="10">
        <v>2800</v>
      </c>
      <c r="S125" s="10">
        <f t="shared" si="27"/>
        <v>0</v>
      </c>
      <c r="T125" s="10">
        <v>44</v>
      </c>
      <c r="U125" s="10">
        <v>150</v>
      </c>
      <c r="V125" s="10">
        <f t="shared" si="17"/>
        <v>6600</v>
      </c>
      <c r="W125" s="10">
        <v>44</v>
      </c>
      <c r="X125" s="10">
        <v>150</v>
      </c>
      <c r="Y125" s="10">
        <f t="shared" si="18"/>
        <v>6600</v>
      </c>
      <c r="Z125" s="10">
        <v>44</v>
      </c>
      <c r="AA125" s="10">
        <v>150</v>
      </c>
      <c r="AB125" s="10">
        <f t="shared" si="19"/>
        <v>6600</v>
      </c>
      <c r="AC125" s="29">
        <v>132</v>
      </c>
      <c r="AD125" s="26">
        <v>7</v>
      </c>
      <c r="AE125" s="7">
        <f t="shared" si="28"/>
        <v>924</v>
      </c>
      <c r="AF125" s="131">
        <v>1</v>
      </c>
      <c r="AG125" s="139">
        <f t="shared" si="15"/>
        <v>264</v>
      </c>
      <c r="AH125" s="139">
        <f t="shared" si="21"/>
        <v>20724</v>
      </c>
      <c r="AI125" s="109">
        <f t="shared" si="16"/>
        <v>20724</v>
      </c>
    </row>
    <row r="126" spans="1:35" ht="18" customHeight="1" x14ac:dyDescent="0.25">
      <c r="A126" s="110"/>
      <c r="B126" s="88"/>
      <c r="C126" s="92"/>
      <c r="D126" s="92" t="s">
        <v>848</v>
      </c>
      <c r="E126" s="89"/>
      <c r="F126" s="89"/>
      <c r="G126" s="91"/>
      <c r="H126" s="91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66"/>
      <c r="AB126" s="26"/>
      <c r="AC126" s="26"/>
      <c r="AD126" s="133"/>
      <c r="AE126" s="140"/>
      <c r="AF126" s="140"/>
      <c r="AG126" s="111"/>
      <c r="AH126" s="89"/>
      <c r="AI126" s="90"/>
    </row>
    <row r="127" spans="1:35" ht="24" customHeight="1" x14ac:dyDescent="0.25">
      <c r="A127" s="108">
        <v>104</v>
      </c>
      <c r="B127" s="18" t="s">
        <v>172</v>
      </c>
      <c r="C127" s="44" t="s">
        <v>120</v>
      </c>
      <c r="D127" s="87" t="s">
        <v>174</v>
      </c>
      <c r="E127" s="43">
        <v>44621</v>
      </c>
      <c r="F127" s="43">
        <v>44625</v>
      </c>
      <c r="G127" s="21" t="s">
        <v>319</v>
      </c>
      <c r="H127" s="38" t="s">
        <v>369</v>
      </c>
      <c r="I127" s="43">
        <v>44621</v>
      </c>
      <c r="J127" s="43">
        <v>44625</v>
      </c>
      <c r="K127" s="13"/>
      <c r="L127" s="10">
        <v>3400</v>
      </c>
      <c r="M127" s="10">
        <f t="shared" si="25"/>
        <v>0</v>
      </c>
      <c r="N127" s="13"/>
      <c r="O127" s="10">
        <v>2900</v>
      </c>
      <c r="P127" s="10">
        <f t="shared" si="26"/>
        <v>0</v>
      </c>
      <c r="Q127" s="13"/>
      <c r="R127" s="10">
        <v>2800</v>
      </c>
      <c r="S127" s="10">
        <f t="shared" si="27"/>
        <v>0</v>
      </c>
      <c r="T127" s="13">
        <v>44</v>
      </c>
      <c r="U127" s="10">
        <v>150</v>
      </c>
      <c r="V127" s="10">
        <f t="shared" si="17"/>
        <v>6600</v>
      </c>
      <c r="W127" s="13">
        <v>44</v>
      </c>
      <c r="X127" s="10">
        <v>150</v>
      </c>
      <c r="Y127" s="10">
        <f t="shared" si="18"/>
        <v>6600</v>
      </c>
      <c r="Z127" s="13">
        <v>44</v>
      </c>
      <c r="AA127" s="10">
        <v>150</v>
      </c>
      <c r="AB127" s="10">
        <f t="shared" si="19"/>
        <v>6600</v>
      </c>
      <c r="AC127" s="24"/>
      <c r="AD127" s="26">
        <v>7</v>
      </c>
      <c r="AE127" s="7">
        <f t="shared" si="28"/>
        <v>0</v>
      </c>
      <c r="AF127" s="131">
        <v>1</v>
      </c>
      <c r="AG127" s="139">
        <f t="shared" si="15"/>
        <v>132</v>
      </c>
      <c r="AH127" s="139">
        <f t="shared" si="21"/>
        <v>19800</v>
      </c>
      <c r="AI127" s="109">
        <f t="shared" si="16"/>
        <v>19800</v>
      </c>
    </row>
    <row r="128" spans="1:35" ht="30" customHeight="1" x14ac:dyDescent="0.25">
      <c r="A128" s="108">
        <v>105</v>
      </c>
      <c r="B128" s="8" t="s">
        <v>172</v>
      </c>
      <c r="C128" s="21" t="s">
        <v>120</v>
      </c>
      <c r="D128" s="87" t="s">
        <v>46</v>
      </c>
      <c r="E128" s="35">
        <v>44636</v>
      </c>
      <c r="F128" s="35">
        <v>44639</v>
      </c>
      <c r="G128" s="21" t="s">
        <v>301</v>
      </c>
      <c r="H128" s="38" t="s">
        <v>370</v>
      </c>
      <c r="I128" s="35">
        <v>44636</v>
      </c>
      <c r="J128" s="35">
        <v>44639</v>
      </c>
      <c r="K128" s="10"/>
      <c r="L128" s="10">
        <v>3400</v>
      </c>
      <c r="M128" s="10">
        <f t="shared" si="25"/>
        <v>0</v>
      </c>
      <c r="N128" s="10"/>
      <c r="O128" s="10">
        <v>2900</v>
      </c>
      <c r="P128" s="10">
        <f t="shared" si="26"/>
        <v>0</v>
      </c>
      <c r="Q128" s="10"/>
      <c r="R128" s="10">
        <v>2800</v>
      </c>
      <c r="S128" s="10">
        <f t="shared" si="27"/>
        <v>0</v>
      </c>
      <c r="T128" s="10">
        <v>18</v>
      </c>
      <c r="U128" s="10">
        <v>150</v>
      </c>
      <c r="V128" s="10">
        <f t="shared" si="17"/>
        <v>2700</v>
      </c>
      <c r="W128" s="10">
        <v>18</v>
      </c>
      <c r="X128" s="10">
        <v>150</v>
      </c>
      <c r="Y128" s="10">
        <f t="shared" si="18"/>
        <v>2700</v>
      </c>
      <c r="Z128" s="13">
        <v>18</v>
      </c>
      <c r="AA128" s="10">
        <v>150</v>
      </c>
      <c r="AB128" s="10">
        <f t="shared" si="19"/>
        <v>2700</v>
      </c>
      <c r="AC128" s="11"/>
      <c r="AD128" s="26">
        <v>7</v>
      </c>
      <c r="AE128" s="7">
        <f t="shared" si="28"/>
        <v>0</v>
      </c>
      <c r="AF128" s="131">
        <v>1</v>
      </c>
      <c r="AG128" s="145">
        <f t="shared" si="15"/>
        <v>54</v>
      </c>
      <c r="AH128" s="139">
        <f t="shared" si="21"/>
        <v>8100</v>
      </c>
      <c r="AI128" s="118">
        <f t="shared" si="16"/>
        <v>8100</v>
      </c>
    </row>
    <row r="129" spans="1:36" ht="24.6" customHeight="1" x14ac:dyDescent="0.25">
      <c r="A129" s="108">
        <v>106</v>
      </c>
      <c r="B129" s="8" t="s">
        <v>172</v>
      </c>
      <c r="C129" s="21" t="s">
        <v>120</v>
      </c>
      <c r="D129" s="87" t="s">
        <v>70</v>
      </c>
      <c r="E129" s="35">
        <v>44640</v>
      </c>
      <c r="F129" s="35">
        <v>44645</v>
      </c>
      <c r="G129" s="21" t="s">
        <v>319</v>
      </c>
      <c r="H129" s="38" t="s">
        <v>371</v>
      </c>
      <c r="I129" s="35">
        <v>44640</v>
      </c>
      <c r="J129" s="35">
        <v>44645</v>
      </c>
      <c r="K129" s="10"/>
      <c r="L129" s="10">
        <v>3400</v>
      </c>
      <c r="M129" s="10">
        <f t="shared" si="25"/>
        <v>0</v>
      </c>
      <c r="N129" s="10"/>
      <c r="O129" s="10">
        <v>2900</v>
      </c>
      <c r="P129" s="10">
        <f t="shared" si="26"/>
        <v>0</v>
      </c>
      <c r="Q129" s="10"/>
      <c r="R129" s="10">
        <v>2800</v>
      </c>
      <c r="S129" s="10">
        <f t="shared" si="27"/>
        <v>0</v>
      </c>
      <c r="T129" s="10">
        <v>34</v>
      </c>
      <c r="U129" s="10">
        <v>150</v>
      </c>
      <c r="V129" s="10">
        <f t="shared" si="17"/>
        <v>5100</v>
      </c>
      <c r="W129" s="10">
        <v>34</v>
      </c>
      <c r="X129" s="10">
        <v>150</v>
      </c>
      <c r="Y129" s="10">
        <f t="shared" si="18"/>
        <v>5100</v>
      </c>
      <c r="Z129" s="10">
        <v>34</v>
      </c>
      <c r="AA129" s="10">
        <v>150</v>
      </c>
      <c r="AB129" s="10">
        <f t="shared" si="19"/>
        <v>5100</v>
      </c>
      <c r="AC129" s="11"/>
      <c r="AD129" s="26">
        <v>7</v>
      </c>
      <c r="AE129" s="7">
        <f t="shared" si="28"/>
        <v>0</v>
      </c>
      <c r="AF129" s="131">
        <v>1</v>
      </c>
      <c r="AG129" s="145">
        <f t="shared" si="15"/>
        <v>102</v>
      </c>
      <c r="AH129" s="139">
        <f t="shared" si="21"/>
        <v>15300</v>
      </c>
      <c r="AI129" s="118">
        <f t="shared" si="16"/>
        <v>15300</v>
      </c>
    </row>
    <row r="130" spans="1:36" ht="31.9" customHeight="1" x14ac:dyDescent="0.25">
      <c r="A130" s="108">
        <v>107</v>
      </c>
      <c r="B130" s="8" t="s">
        <v>172</v>
      </c>
      <c r="C130" s="47" t="s">
        <v>120</v>
      </c>
      <c r="D130" s="94" t="str">
        <f>'01.01.2022 КП'!D130</f>
        <v>Первенство Краснодарского края по плаванию</v>
      </c>
      <c r="E130" s="52">
        <v>44830</v>
      </c>
      <c r="F130" s="52">
        <v>44835</v>
      </c>
      <c r="G130" s="47" t="s">
        <v>372</v>
      </c>
      <c r="H130" s="53" t="s">
        <v>373</v>
      </c>
      <c r="I130" s="52">
        <v>44830</v>
      </c>
      <c r="J130" s="52">
        <v>44835</v>
      </c>
      <c r="K130" s="49"/>
      <c r="L130" s="49">
        <v>3400</v>
      </c>
      <c r="M130" s="49">
        <f t="shared" si="25"/>
        <v>0</v>
      </c>
      <c r="N130" s="49"/>
      <c r="O130" s="49">
        <v>2900</v>
      </c>
      <c r="P130" s="49">
        <f t="shared" si="26"/>
        <v>0</v>
      </c>
      <c r="Q130" s="49"/>
      <c r="R130" s="49">
        <v>2800</v>
      </c>
      <c r="S130" s="49">
        <f t="shared" si="27"/>
        <v>0</v>
      </c>
      <c r="T130" s="49">
        <v>42</v>
      </c>
      <c r="U130" s="49">
        <v>150</v>
      </c>
      <c r="V130" s="49">
        <f t="shared" si="17"/>
        <v>6300</v>
      </c>
      <c r="W130" s="49">
        <v>42</v>
      </c>
      <c r="X130" s="49">
        <v>150</v>
      </c>
      <c r="Y130" s="49">
        <f t="shared" si="18"/>
        <v>6300</v>
      </c>
      <c r="Z130" s="49">
        <v>42</v>
      </c>
      <c r="AA130" s="49">
        <v>150</v>
      </c>
      <c r="AB130" s="49">
        <f t="shared" si="19"/>
        <v>6300</v>
      </c>
      <c r="AC130" s="50">
        <v>190</v>
      </c>
      <c r="AD130" s="54">
        <v>7</v>
      </c>
      <c r="AE130" s="55">
        <f t="shared" si="28"/>
        <v>1330</v>
      </c>
      <c r="AF130" s="131">
        <v>1</v>
      </c>
      <c r="AG130" s="145">
        <f t="shared" si="15"/>
        <v>316</v>
      </c>
      <c r="AH130" s="139">
        <f t="shared" si="21"/>
        <v>20230</v>
      </c>
      <c r="AI130" s="118">
        <f t="shared" si="16"/>
        <v>20230</v>
      </c>
    </row>
    <row r="131" spans="1:36" ht="31.15" customHeight="1" x14ac:dyDescent="0.25">
      <c r="A131" s="108">
        <v>108</v>
      </c>
      <c r="B131" s="8" t="s">
        <v>172</v>
      </c>
      <c r="C131" s="47" t="s">
        <v>120</v>
      </c>
      <c r="D131" s="94" t="str">
        <f>'01.01.2022 КП'!D131</f>
        <v>Чемпионат Краснодарского края по плаванию</v>
      </c>
      <c r="E131" s="52">
        <v>44830</v>
      </c>
      <c r="F131" s="52">
        <v>44835</v>
      </c>
      <c r="G131" s="47" t="s">
        <v>372</v>
      </c>
      <c r="H131" s="53" t="s">
        <v>368</v>
      </c>
      <c r="I131" s="52">
        <v>44830</v>
      </c>
      <c r="J131" s="52">
        <v>44835</v>
      </c>
      <c r="K131" s="49"/>
      <c r="L131" s="49">
        <v>3400</v>
      </c>
      <c r="M131" s="49">
        <f t="shared" si="25"/>
        <v>0</v>
      </c>
      <c r="N131" s="49"/>
      <c r="O131" s="49">
        <v>2900</v>
      </c>
      <c r="P131" s="49">
        <f t="shared" si="26"/>
        <v>0</v>
      </c>
      <c r="Q131" s="49"/>
      <c r="R131" s="49">
        <v>2800</v>
      </c>
      <c r="S131" s="49">
        <f t="shared" si="27"/>
        <v>0</v>
      </c>
      <c r="T131" s="49">
        <v>67</v>
      </c>
      <c r="U131" s="49">
        <v>150</v>
      </c>
      <c r="V131" s="49">
        <f t="shared" si="17"/>
        <v>10050</v>
      </c>
      <c r="W131" s="49">
        <v>67</v>
      </c>
      <c r="X131" s="49">
        <v>150</v>
      </c>
      <c r="Y131" s="49">
        <f t="shared" si="18"/>
        <v>10050</v>
      </c>
      <c r="Z131" s="49">
        <v>68</v>
      </c>
      <c r="AA131" s="49">
        <v>150</v>
      </c>
      <c r="AB131" s="49">
        <f t="shared" si="19"/>
        <v>10200</v>
      </c>
      <c r="AC131" s="50">
        <v>166</v>
      </c>
      <c r="AD131" s="54">
        <v>7</v>
      </c>
      <c r="AE131" s="55">
        <f t="shared" si="28"/>
        <v>1162</v>
      </c>
      <c r="AF131" s="131">
        <v>1</v>
      </c>
      <c r="AG131" s="139">
        <f t="shared" si="15"/>
        <v>368</v>
      </c>
      <c r="AH131" s="139">
        <f t="shared" si="21"/>
        <v>31462</v>
      </c>
      <c r="AI131" s="109">
        <f t="shared" si="16"/>
        <v>31462</v>
      </c>
    </row>
    <row r="132" spans="1:36" ht="27" customHeight="1" x14ac:dyDescent="0.25">
      <c r="A132" s="108">
        <v>109</v>
      </c>
      <c r="B132" s="8"/>
      <c r="C132" s="47" t="s">
        <v>120</v>
      </c>
      <c r="D132" s="94" t="str">
        <f>'01.01.2022 КП'!D132</f>
        <v>Первенство Краснодарского края по плаванию</v>
      </c>
      <c r="E132" s="52">
        <v>44872</v>
      </c>
      <c r="F132" s="52">
        <v>44877</v>
      </c>
      <c r="G132" s="47" t="s">
        <v>372</v>
      </c>
      <c r="H132" s="53" t="s">
        <v>369</v>
      </c>
      <c r="I132" s="52">
        <v>44872</v>
      </c>
      <c r="J132" s="52">
        <v>44877</v>
      </c>
      <c r="K132" s="49">
        <v>1</v>
      </c>
      <c r="L132" s="49">
        <v>3400</v>
      </c>
      <c r="M132" s="49">
        <f t="shared" si="25"/>
        <v>3400</v>
      </c>
      <c r="N132" s="49">
        <v>1</v>
      </c>
      <c r="O132" s="49">
        <v>2900</v>
      </c>
      <c r="P132" s="49">
        <f t="shared" si="26"/>
        <v>2900</v>
      </c>
      <c r="Q132" s="49">
        <v>1</v>
      </c>
      <c r="R132" s="49">
        <v>2800</v>
      </c>
      <c r="S132" s="49">
        <f t="shared" si="27"/>
        <v>2800</v>
      </c>
      <c r="T132" s="49">
        <v>25</v>
      </c>
      <c r="U132" s="49">
        <v>150</v>
      </c>
      <c r="V132" s="49">
        <f t="shared" si="17"/>
        <v>3750</v>
      </c>
      <c r="W132" s="49">
        <v>25</v>
      </c>
      <c r="X132" s="49">
        <v>150</v>
      </c>
      <c r="Y132" s="49">
        <f t="shared" si="18"/>
        <v>3750</v>
      </c>
      <c r="Z132" s="49">
        <v>24</v>
      </c>
      <c r="AA132" s="49">
        <v>150</v>
      </c>
      <c r="AB132" s="49">
        <f t="shared" si="19"/>
        <v>3600</v>
      </c>
      <c r="AC132" s="50">
        <v>138</v>
      </c>
      <c r="AD132" s="54">
        <v>7</v>
      </c>
      <c r="AE132" s="55">
        <f t="shared" si="28"/>
        <v>966</v>
      </c>
      <c r="AF132" s="131">
        <v>1</v>
      </c>
      <c r="AG132" s="139">
        <f t="shared" si="15"/>
        <v>215</v>
      </c>
      <c r="AH132" s="139">
        <f t="shared" si="21"/>
        <v>21166</v>
      </c>
      <c r="AI132" s="109">
        <f t="shared" si="16"/>
        <v>21166</v>
      </c>
    </row>
    <row r="133" spans="1:36" ht="13.15" customHeight="1" x14ac:dyDescent="0.25">
      <c r="A133" s="110"/>
      <c r="B133" s="88"/>
      <c r="C133" s="92"/>
      <c r="D133" s="92" t="s">
        <v>849</v>
      </c>
      <c r="E133" s="89"/>
      <c r="F133" s="89"/>
      <c r="G133" s="91"/>
      <c r="H133" s="91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66"/>
      <c r="AB133" s="26"/>
      <c r="AC133" s="26"/>
      <c r="AD133" s="133"/>
      <c r="AE133" s="140"/>
      <c r="AF133" s="140"/>
      <c r="AG133" s="111"/>
      <c r="AH133" s="89"/>
      <c r="AI133" s="90"/>
    </row>
    <row r="134" spans="1:36" ht="30" x14ac:dyDescent="0.25">
      <c r="A134" s="108">
        <v>110</v>
      </c>
      <c r="B134" s="8" t="s">
        <v>219</v>
      </c>
      <c r="C134" s="21" t="s">
        <v>220</v>
      </c>
      <c r="D134" s="87" t="s">
        <v>573</v>
      </c>
      <c r="E134" s="35">
        <v>44670</v>
      </c>
      <c r="F134" s="35">
        <v>44673</v>
      </c>
      <c r="G134" s="21" t="s">
        <v>301</v>
      </c>
      <c r="H134" s="22" t="s">
        <v>376</v>
      </c>
      <c r="I134" s="35">
        <v>44670</v>
      </c>
      <c r="J134" s="35">
        <v>44673</v>
      </c>
      <c r="K134" s="10"/>
      <c r="L134" s="10">
        <v>3400</v>
      </c>
      <c r="M134" s="10">
        <f t="shared" si="25"/>
        <v>0</v>
      </c>
      <c r="N134" s="10"/>
      <c r="O134" s="10">
        <v>2900</v>
      </c>
      <c r="P134" s="10">
        <f t="shared" si="26"/>
        <v>0</v>
      </c>
      <c r="Q134" s="10"/>
      <c r="R134" s="10">
        <v>2800</v>
      </c>
      <c r="S134" s="10">
        <f t="shared" si="27"/>
        <v>0</v>
      </c>
      <c r="T134" s="10">
        <v>16</v>
      </c>
      <c r="U134" s="10">
        <v>150</v>
      </c>
      <c r="V134" s="10">
        <f t="shared" si="17"/>
        <v>2400</v>
      </c>
      <c r="W134" s="10">
        <v>16</v>
      </c>
      <c r="X134" s="10">
        <v>150</v>
      </c>
      <c r="Y134" s="10">
        <f t="shared" si="18"/>
        <v>2400</v>
      </c>
      <c r="Z134" s="10">
        <v>16</v>
      </c>
      <c r="AA134" s="10">
        <v>150</v>
      </c>
      <c r="AB134" s="10">
        <f t="shared" si="19"/>
        <v>2400</v>
      </c>
      <c r="AC134" s="11">
        <v>48</v>
      </c>
      <c r="AD134" s="26">
        <v>7</v>
      </c>
      <c r="AE134" s="7">
        <f t="shared" si="28"/>
        <v>336</v>
      </c>
      <c r="AF134" s="131">
        <v>1</v>
      </c>
      <c r="AG134" s="139">
        <f t="shared" si="15"/>
        <v>96</v>
      </c>
      <c r="AH134" s="139">
        <f t="shared" si="21"/>
        <v>7536</v>
      </c>
      <c r="AI134" s="109">
        <f t="shared" si="16"/>
        <v>7536</v>
      </c>
    </row>
    <row r="135" spans="1:36" ht="30" x14ac:dyDescent="0.25">
      <c r="A135" s="108">
        <v>111</v>
      </c>
      <c r="B135" s="8" t="s">
        <v>219</v>
      </c>
      <c r="C135" s="21" t="s">
        <v>220</v>
      </c>
      <c r="D135" s="87" t="s">
        <v>36</v>
      </c>
      <c r="E135" s="35">
        <v>44671</v>
      </c>
      <c r="F135" s="35">
        <v>44673</v>
      </c>
      <c r="G135" s="21" t="s">
        <v>301</v>
      </c>
      <c r="H135" s="38" t="s">
        <v>378</v>
      </c>
      <c r="I135" s="35">
        <v>44671</v>
      </c>
      <c r="J135" s="35">
        <v>44673</v>
      </c>
      <c r="K135" s="10"/>
      <c r="L135" s="10">
        <v>3400</v>
      </c>
      <c r="M135" s="10">
        <f t="shared" si="25"/>
        <v>0</v>
      </c>
      <c r="N135" s="10"/>
      <c r="O135" s="10">
        <v>2900</v>
      </c>
      <c r="P135" s="10">
        <f t="shared" si="26"/>
        <v>0</v>
      </c>
      <c r="Q135" s="10"/>
      <c r="R135" s="10">
        <v>2800</v>
      </c>
      <c r="S135" s="10">
        <f t="shared" si="27"/>
        <v>0</v>
      </c>
      <c r="T135" s="10">
        <v>8</v>
      </c>
      <c r="U135" s="10">
        <v>150</v>
      </c>
      <c r="V135" s="10">
        <f t="shared" si="17"/>
        <v>1200</v>
      </c>
      <c r="W135" s="10">
        <v>8</v>
      </c>
      <c r="X135" s="10">
        <v>150</v>
      </c>
      <c r="Y135" s="10">
        <f t="shared" si="18"/>
        <v>1200</v>
      </c>
      <c r="Z135" s="10">
        <v>8</v>
      </c>
      <c r="AA135" s="10">
        <v>150</v>
      </c>
      <c r="AB135" s="10">
        <f t="shared" si="19"/>
        <v>1200</v>
      </c>
      <c r="AC135" s="11">
        <v>24</v>
      </c>
      <c r="AD135" s="26">
        <v>7</v>
      </c>
      <c r="AE135" s="7">
        <f t="shared" si="28"/>
        <v>168</v>
      </c>
      <c r="AF135" s="131">
        <v>1</v>
      </c>
      <c r="AG135" s="139">
        <f t="shared" si="15"/>
        <v>48</v>
      </c>
      <c r="AH135" s="139">
        <f t="shared" si="21"/>
        <v>3768</v>
      </c>
      <c r="AI135" s="109">
        <f t="shared" si="16"/>
        <v>3768</v>
      </c>
    </row>
    <row r="136" spans="1:36" ht="30" x14ac:dyDescent="0.25">
      <c r="A136" s="108">
        <v>112</v>
      </c>
      <c r="B136" s="8" t="s">
        <v>219</v>
      </c>
      <c r="C136" s="21" t="s">
        <v>220</v>
      </c>
      <c r="D136" s="87" t="s">
        <v>37</v>
      </c>
      <c r="E136" s="35">
        <v>44712</v>
      </c>
      <c r="F136" s="35">
        <v>44715</v>
      </c>
      <c r="G136" s="21" t="s">
        <v>301</v>
      </c>
      <c r="H136" s="38" t="s">
        <v>337</v>
      </c>
      <c r="I136" s="35">
        <v>44712</v>
      </c>
      <c r="J136" s="35">
        <v>44715</v>
      </c>
      <c r="K136" s="10"/>
      <c r="L136" s="10">
        <v>3400</v>
      </c>
      <c r="M136" s="10">
        <f t="shared" si="25"/>
        <v>0</v>
      </c>
      <c r="N136" s="10"/>
      <c r="O136" s="10">
        <v>2900</v>
      </c>
      <c r="P136" s="10">
        <f t="shared" si="26"/>
        <v>0</v>
      </c>
      <c r="Q136" s="10"/>
      <c r="R136" s="10">
        <v>2800</v>
      </c>
      <c r="S136" s="10">
        <f t="shared" si="27"/>
        <v>0</v>
      </c>
      <c r="T136" s="10">
        <v>18</v>
      </c>
      <c r="U136" s="10">
        <v>150</v>
      </c>
      <c r="V136" s="10">
        <f t="shared" si="17"/>
        <v>2700</v>
      </c>
      <c r="W136" s="10">
        <v>18</v>
      </c>
      <c r="X136" s="10">
        <v>150</v>
      </c>
      <c r="Y136" s="10">
        <f t="shared" si="18"/>
        <v>2700</v>
      </c>
      <c r="Z136" s="10">
        <v>18</v>
      </c>
      <c r="AA136" s="10">
        <v>150</v>
      </c>
      <c r="AB136" s="10">
        <f t="shared" si="19"/>
        <v>2700</v>
      </c>
      <c r="AC136" s="11">
        <v>54</v>
      </c>
      <c r="AD136" s="26">
        <v>7</v>
      </c>
      <c r="AE136" s="7">
        <f t="shared" si="28"/>
        <v>378</v>
      </c>
      <c r="AF136" s="131">
        <v>1</v>
      </c>
      <c r="AG136" s="139">
        <f t="shared" si="15"/>
        <v>108</v>
      </c>
      <c r="AH136" s="139">
        <f t="shared" si="21"/>
        <v>8478</v>
      </c>
      <c r="AI136" s="109">
        <f t="shared" si="16"/>
        <v>8478</v>
      </c>
    </row>
    <row r="137" spans="1:36" ht="30" x14ac:dyDescent="0.25">
      <c r="A137" s="108">
        <v>113</v>
      </c>
      <c r="B137" s="8" t="s">
        <v>219</v>
      </c>
      <c r="C137" s="21" t="s">
        <v>220</v>
      </c>
      <c r="D137" s="87" t="s">
        <v>35</v>
      </c>
      <c r="E137" s="35">
        <v>44719</v>
      </c>
      <c r="F137" s="35">
        <v>44722</v>
      </c>
      <c r="G137" s="21" t="s">
        <v>301</v>
      </c>
      <c r="H137" s="38" t="s">
        <v>375</v>
      </c>
      <c r="I137" s="35">
        <v>44719</v>
      </c>
      <c r="J137" s="35">
        <v>44722</v>
      </c>
      <c r="K137" s="10"/>
      <c r="L137" s="10">
        <v>3400</v>
      </c>
      <c r="M137" s="10">
        <f t="shared" si="25"/>
        <v>0</v>
      </c>
      <c r="N137" s="10"/>
      <c r="O137" s="10">
        <v>2900</v>
      </c>
      <c r="P137" s="10">
        <f t="shared" si="26"/>
        <v>0</v>
      </c>
      <c r="Q137" s="10"/>
      <c r="R137" s="10">
        <v>2800</v>
      </c>
      <c r="S137" s="10">
        <f t="shared" si="27"/>
        <v>0</v>
      </c>
      <c r="T137" s="10">
        <v>20</v>
      </c>
      <c r="U137" s="10">
        <v>150</v>
      </c>
      <c r="V137" s="10">
        <f t="shared" si="17"/>
        <v>3000</v>
      </c>
      <c r="W137" s="10">
        <v>20</v>
      </c>
      <c r="X137" s="10">
        <v>150</v>
      </c>
      <c r="Y137" s="10">
        <f t="shared" si="18"/>
        <v>3000</v>
      </c>
      <c r="Z137" s="10">
        <v>20</v>
      </c>
      <c r="AA137" s="10">
        <v>150</v>
      </c>
      <c r="AB137" s="10">
        <f t="shared" si="19"/>
        <v>3000</v>
      </c>
      <c r="AC137" s="11">
        <v>60</v>
      </c>
      <c r="AD137" s="26">
        <v>7</v>
      </c>
      <c r="AE137" s="7">
        <f t="shared" si="28"/>
        <v>420</v>
      </c>
      <c r="AF137" s="131">
        <v>1</v>
      </c>
      <c r="AG137" s="139">
        <f t="shared" si="15"/>
        <v>120</v>
      </c>
      <c r="AH137" s="139">
        <f t="shared" si="21"/>
        <v>9420</v>
      </c>
      <c r="AI137" s="109">
        <f t="shared" si="16"/>
        <v>9420</v>
      </c>
    </row>
    <row r="138" spans="1:36" ht="30" x14ac:dyDescent="0.25">
      <c r="A138" s="108">
        <v>114</v>
      </c>
      <c r="B138" s="8" t="s">
        <v>219</v>
      </c>
      <c r="C138" s="21" t="s">
        <v>220</v>
      </c>
      <c r="D138" s="87" t="s">
        <v>36</v>
      </c>
      <c r="E138" s="35">
        <v>44720</v>
      </c>
      <c r="F138" s="35">
        <v>44722</v>
      </c>
      <c r="G138" s="21" t="s">
        <v>301</v>
      </c>
      <c r="H138" s="22" t="s">
        <v>379</v>
      </c>
      <c r="I138" s="35">
        <v>44720</v>
      </c>
      <c r="J138" s="35">
        <v>44722</v>
      </c>
      <c r="K138" s="10"/>
      <c r="L138" s="10">
        <v>3400</v>
      </c>
      <c r="M138" s="10">
        <f t="shared" si="25"/>
        <v>0</v>
      </c>
      <c r="N138" s="10"/>
      <c r="O138" s="10">
        <v>2900</v>
      </c>
      <c r="P138" s="10">
        <f t="shared" si="26"/>
        <v>0</v>
      </c>
      <c r="Q138" s="10"/>
      <c r="R138" s="10">
        <v>2800</v>
      </c>
      <c r="S138" s="10">
        <f t="shared" si="27"/>
        <v>0</v>
      </c>
      <c r="T138" s="10">
        <v>8</v>
      </c>
      <c r="U138" s="10">
        <v>150</v>
      </c>
      <c r="V138" s="10">
        <f t="shared" si="17"/>
        <v>1200</v>
      </c>
      <c r="W138" s="10">
        <v>8</v>
      </c>
      <c r="X138" s="10">
        <v>150</v>
      </c>
      <c r="Y138" s="10">
        <f t="shared" si="18"/>
        <v>1200</v>
      </c>
      <c r="Z138" s="10">
        <v>8</v>
      </c>
      <c r="AA138" s="10">
        <v>150</v>
      </c>
      <c r="AB138" s="10">
        <f t="shared" si="19"/>
        <v>1200</v>
      </c>
      <c r="AC138" s="11">
        <v>24</v>
      </c>
      <c r="AD138" s="26">
        <v>7</v>
      </c>
      <c r="AE138" s="7">
        <f t="shared" si="28"/>
        <v>168</v>
      </c>
      <c r="AF138" s="131">
        <v>1</v>
      </c>
      <c r="AG138" s="139">
        <f t="shared" si="15"/>
        <v>48</v>
      </c>
      <c r="AH138" s="139">
        <f t="shared" si="21"/>
        <v>3768</v>
      </c>
      <c r="AI138" s="109">
        <f t="shared" si="16"/>
        <v>3768</v>
      </c>
    </row>
    <row r="139" spans="1:36" ht="30" x14ac:dyDescent="0.25">
      <c r="A139" s="108">
        <v>115</v>
      </c>
      <c r="B139" s="8" t="s">
        <v>219</v>
      </c>
      <c r="C139" s="21" t="s">
        <v>220</v>
      </c>
      <c r="D139" s="87" t="s">
        <v>574</v>
      </c>
      <c r="E139" s="35">
        <v>44726</v>
      </c>
      <c r="F139" s="35">
        <v>44729</v>
      </c>
      <c r="G139" s="21" t="s">
        <v>301</v>
      </c>
      <c r="H139" s="22" t="s">
        <v>380</v>
      </c>
      <c r="I139" s="35">
        <v>44726</v>
      </c>
      <c r="J139" s="35">
        <v>44729</v>
      </c>
      <c r="K139" s="10"/>
      <c r="L139" s="10">
        <v>3400</v>
      </c>
      <c r="M139" s="10">
        <f t="shared" si="25"/>
        <v>0</v>
      </c>
      <c r="N139" s="10"/>
      <c r="O139" s="10">
        <v>2900</v>
      </c>
      <c r="P139" s="10">
        <f t="shared" si="26"/>
        <v>0</v>
      </c>
      <c r="Q139" s="10"/>
      <c r="R139" s="10">
        <v>2800</v>
      </c>
      <c r="S139" s="10">
        <f t="shared" si="27"/>
        <v>0</v>
      </c>
      <c r="T139" s="10">
        <v>15</v>
      </c>
      <c r="U139" s="10">
        <v>150</v>
      </c>
      <c r="V139" s="10">
        <f t="shared" si="17"/>
        <v>2250</v>
      </c>
      <c r="W139" s="10">
        <v>15</v>
      </c>
      <c r="X139" s="10">
        <v>150</v>
      </c>
      <c r="Y139" s="10">
        <f t="shared" si="18"/>
        <v>2250</v>
      </c>
      <c r="Z139" s="10">
        <v>15</v>
      </c>
      <c r="AA139" s="10">
        <v>150</v>
      </c>
      <c r="AB139" s="10">
        <f t="shared" si="19"/>
        <v>2250</v>
      </c>
      <c r="AC139" s="11">
        <v>45</v>
      </c>
      <c r="AD139" s="26">
        <v>7</v>
      </c>
      <c r="AE139" s="7">
        <f t="shared" si="28"/>
        <v>315</v>
      </c>
      <c r="AF139" s="131">
        <v>1</v>
      </c>
      <c r="AG139" s="139">
        <f t="shared" si="15"/>
        <v>90</v>
      </c>
      <c r="AH139" s="139">
        <f t="shared" si="21"/>
        <v>7065</v>
      </c>
      <c r="AI139" s="109">
        <f t="shared" si="16"/>
        <v>7065</v>
      </c>
    </row>
    <row r="140" spans="1:36" ht="30" x14ac:dyDescent="0.25">
      <c r="A140" s="108">
        <v>116</v>
      </c>
      <c r="B140" s="8" t="s">
        <v>219</v>
      </c>
      <c r="C140" s="21" t="s">
        <v>220</v>
      </c>
      <c r="D140" s="87" t="s">
        <v>575</v>
      </c>
      <c r="E140" s="35">
        <v>44740</v>
      </c>
      <c r="F140" s="35">
        <v>44743</v>
      </c>
      <c r="G140" s="21" t="s">
        <v>301</v>
      </c>
      <c r="H140" s="38" t="s">
        <v>377</v>
      </c>
      <c r="I140" s="35">
        <v>44740</v>
      </c>
      <c r="J140" s="35">
        <v>44743</v>
      </c>
      <c r="K140" s="10"/>
      <c r="L140" s="10">
        <v>3400</v>
      </c>
      <c r="M140" s="10">
        <f t="shared" si="25"/>
        <v>0</v>
      </c>
      <c r="N140" s="10"/>
      <c r="O140" s="10">
        <v>2900</v>
      </c>
      <c r="P140" s="10">
        <f t="shared" si="26"/>
        <v>0</v>
      </c>
      <c r="Q140" s="10"/>
      <c r="R140" s="10">
        <v>2800</v>
      </c>
      <c r="S140" s="10">
        <f t="shared" si="27"/>
        <v>0</v>
      </c>
      <c r="T140" s="10">
        <v>13</v>
      </c>
      <c r="U140" s="10">
        <v>150</v>
      </c>
      <c r="V140" s="10">
        <f t="shared" si="17"/>
        <v>1950</v>
      </c>
      <c r="W140" s="10">
        <v>13</v>
      </c>
      <c r="X140" s="10">
        <v>150</v>
      </c>
      <c r="Y140" s="10">
        <f t="shared" si="18"/>
        <v>1950</v>
      </c>
      <c r="Z140" s="10">
        <v>13</v>
      </c>
      <c r="AA140" s="10">
        <v>150</v>
      </c>
      <c r="AB140" s="10">
        <f t="shared" si="19"/>
        <v>1950</v>
      </c>
      <c r="AC140" s="11">
        <v>39</v>
      </c>
      <c r="AD140" s="26">
        <v>7</v>
      </c>
      <c r="AE140" s="7">
        <f t="shared" si="28"/>
        <v>273</v>
      </c>
      <c r="AF140" s="131">
        <v>1</v>
      </c>
      <c r="AG140" s="139">
        <f t="shared" si="15"/>
        <v>78</v>
      </c>
      <c r="AH140" s="139">
        <f t="shared" si="21"/>
        <v>6123</v>
      </c>
      <c r="AI140" s="109">
        <f t="shared" si="16"/>
        <v>6123</v>
      </c>
    </row>
    <row r="141" spans="1:36" ht="30" x14ac:dyDescent="0.25">
      <c r="A141" s="108">
        <v>117</v>
      </c>
      <c r="B141" s="8" t="s">
        <v>219</v>
      </c>
      <c r="C141" s="21" t="s">
        <v>220</v>
      </c>
      <c r="D141" s="87" t="s">
        <v>221</v>
      </c>
      <c r="E141" s="35">
        <v>44775</v>
      </c>
      <c r="F141" s="35">
        <v>44778</v>
      </c>
      <c r="G141" s="21" t="s">
        <v>301</v>
      </c>
      <c r="H141" s="22" t="s">
        <v>379</v>
      </c>
      <c r="I141" s="35">
        <v>44775</v>
      </c>
      <c r="J141" s="35">
        <v>44778</v>
      </c>
      <c r="K141" s="10"/>
      <c r="L141" s="10">
        <v>3400</v>
      </c>
      <c r="M141" s="10">
        <f t="shared" si="25"/>
        <v>0</v>
      </c>
      <c r="N141" s="10"/>
      <c r="O141" s="10">
        <v>2900</v>
      </c>
      <c r="P141" s="10">
        <f t="shared" si="26"/>
        <v>0</v>
      </c>
      <c r="Q141" s="10"/>
      <c r="R141" s="10">
        <v>2800</v>
      </c>
      <c r="S141" s="10">
        <f t="shared" si="27"/>
        <v>0</v>
      </c>
      <c r="T141" s="10">
        <v>20</v>
      </c>
      <c r="U141" s="10">
        <v>150</v>
      </c>
      <c r="V141" s="10">
        <f t="shared" si="17"/>
        <v>3000</v>
      </c>
      <c r="W141" s="10">
        <v>20</v>
      </c>
      <c r="X141" s="10">
        <v>150</v>
      </c>
      <c r="Y141" s="10">
        <f t="shared" si="18"/>
        <v>3000</v>
      </c>
      <c r="Z141" s="10">
        <v>20</v>
      </c>
      <c r="AA141" s="10">
        <v>150</v>
      </c>
      <c r="AB141" s="10">
        <f t="shared" si="19"/>
        <v>3000</v>
      </c>
      <c r="AC141" s="11">
        <v>60</v>
      </c>
      <c r="AD141" s="26">
        <v>7</v>
      </c>
      <c r="AE141" s="7">
        <f t="shared" si="28"/>
        <v>420</v>
      </c>
      <c r="AF141" s="131">
        <v>1</v>
      </c>
      <c r="AG141" s="145">
        <f t="shared" si="15"/>
        <v>120</v>
      </c>
      <c r="AH141" s="139">
        <f t="shared" si="21"/>
        <v>9420</v>
      </c>
      <c r="AI141" s="118">
        <f t="shared" si="16"/>
        <v>9420</v>
      </c>
    </row>
    <row r="142" spans="1:36" ht="45" x14ac:dyDescent="0.25">
      <c r="A142" s="108">
        <v>118</v>
      </c>
      <c r="B142" s="8" t="s">
        <v>219</v>
      </c>
      <c r="C142" s="21" t="s">
        <v>220</v>
      </c>
      <c r="D142" s="87" t="s">
        <v>576</v>
      </c>
      <c r="E142" s="35">
        <v>44796</v>
      </c>
      <c r="F142" s="35">
        <v>44799</v>
      </c>
      <c r="G142" s="21" t="s">
        <v>301</v>
      </c>
      <c r="H142" s="22" t="s">
        <v>337</v>
      </c>
      <c r="I142" s="35">
        <v>44796</v>
      </c>
      <c r="J142" s="35">
        <v>44799</v>
      </c>
      <c r="K142" s="10"/>
      <c r="L142" s="10">
        <v>3400</v>
      </c>
      <c r="M142" s="10">
        <f t="shared" si="25"/>
        <v>0</v>
      </c>
      <c r="N142" s="10"/>
      <c r="O142" s="10">
        <v>2900</v>
      </c>
      <c r="P142" s="10">
        <f t="shared" si="26"/>
        <v>0</v>
      </c>
      <c r="Q142" s="10"/>
      <c r="R142" s="10">
        <v>2800</v>
      </c>
      <c r="S142" s="10">
        <f t="shared" si="27"/>
        <v>0</v>
      </c>
      <c r="T142" s="10">
        <v>15</v>
      </c>
      <c r="U142" s="10">
        <v>150</v>
      </c>
      <c r="V142" s="10">
        <f t="shared" si="17"/>
        <v>2250</v>
      </c>
      <c r="W142" s="10">
        <v>15</v>
      </c>
      <c r="X142" s="10">
        <v>150</v>
      </c>
      <c r="Y142" s="10">
        <f t="shared" si="18"/>
        <v>2250</v>
      </c>
      <c r="Z142" s="10">
        <v>15</v>
      </c>
      <c r="AA142" s="10">
        <v>150</v>
      </c>
      <c r="AB142" s="10">
        <f t="shared" si="19"/>
        <v>2250</v>
      </c>
      <c r="AC142" s="11">
        <v>45</v>
      </c>
      <c r="AD142" s="26">
        <v>7</v>
      </c>
      <c r="AE142" s="7">
        <f t="shared" si="28"/>
        <v>315</v>
      </c>
      <c r="AF142" s="131">
        <v>1</v>
      </c>
      <c r="AG142" s="139">
        <f t="shared" si="15"/>
        <v>90</v>
      </c>
      <c r="AH142" s="139">
        <f t="shared" si="21"/>
        <v>7065</v>
      </c>
      <c r="AI142" s="109">
        <f t="shared" si="16"/>
        <v>7065</v>
      </c>
      <c r="AJ142" s="67"/>
    </row>
    <row r="143" spans="1:36" ht="30" x14ac:dyDescent="0.25">
      <c r="A143" s="108">
        <v>119</v>
      </c>
      <c r="B143" s="8" t="s">
        <v>219</v>
      </c>
      <c r="C143" s="21" t="s">
        <v>220</v>
      </c>
      <c r="D143" s="87" t="s">
        <v>577</v>
      </c>
      <c r="E143" s="35">
        <v>44811</v>
      </c>
      <c r="F143" s="35">
        <v>44813</v>
      </c>
      <c r="G143" s="21" t="s">
        <v>301</v>
      </c>
      <c r="H143" s="22" t="s">
        <v>380</v>
      </c>
      <c r="I143" s="35">
        <v>44811</v>
      </c>
      <c r="J143" s="35">
        <v>44813</v>
      </c>
      <c r="K143" s="10"/>
      <c r="L143" s="10">
        <v>3400</v>
      </c>
      <c r="M143" s="10">
        <f t="shared" si="25"/>
        <v>0</v>
      </c>
      <c r="N143" s="10"/>
      <c r="O143" s="10">
        <v>2900</v>
      </c>
      <c r="P143" s="10">
        <f t="shared" si="26"/>
        <v>0</v>
      </c>
      <c r="Q143" s="10"/>
      <c r="R143" s="10">
        <v>2800</v>
      </c>
      <c r="S143" s="10">
        <f t="shared" si="27"/>
        <v>0</v>
      </c>
      <c r="T143" s="10">
        <v>12</v>
      </c>
      <c r="U143" s="10">
        <v>150</v>
      </c>
      <c r="V143" s="10">
        <f t="shared" si="17"/>
        <v>1800</v>
      </c>
      <c r="W143" s="10">
        <v>12</v>
      </c>
      <c r="X143" s="10">
        <v>150</v>
      </c>
      <c r="Y143" s="10">
        <f t="shared" si="18"/>
        <v>1800</v>
      </c>
      <c r="Z143" s="10">
        <v>12</v>
      </c>
      <c r="AA143" s="10">
        <v>150</v>
      </c>
      <c r="AB143" s="10">
        <f t="shared" si="19"/>
        <v>1800</v>
      </c>
      <c r="AC143" s="11">
        <v>36</v>
      </c>
      <c r="AD143" s="26">
        <v>7</v>
      </c>
      <c r="AE143" s="7">
        <f t="shared" si="28"/>
        <v>252</v>
      </c>
      <c r="AF143" s="131">
        <v>1</v>
      </c>
      <c r="AG143" s="139">
        <f t="shared" si="15"/>
        <v>72</v>
      </c>
      <c r="AH143" s="139">
        <f t="shared" si="21"/>
        <v>5652</v>
      </c>
      <c r="AI143" s="109">
        <f t="shared" si="16"/>
        <v>5652</v>
      </c>
      <c r="AJ143" s="67"/>
    </row>
    <row r="144" spans="1:36" x14ac:dyDescent="0.25">
      <c r="A144" s="110"/>
      <c r="B144" s="88"/>
      <c r="C144" s="92"/>
      <c r="D144" s="92" t="s">
        <v>850</v>
      </c>
      <c r="E144" s="89"/>
      <c r="F144" s="89"/>
      <c r="G144" s="91"/>
      <c r="H144" s="91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66"/>
      <c r="AB144" s="26"/>
      <c r="AC144" s="26"/>
      <c r="AD144" s="133"/>
      <c r="AE144" s="140"/>
      <c r="AF144" s="140"/>
      <c r="AG144" s="111"/>
      <c r="AH144" s="89"/>
      <c r="AI144" s="90"/>
      <c r="AJ144" s="67"/>
    </row>
    <row r="145" spans="1:36" ht="25.5" x14ac:dyDescent="0.25">
      <c r="A145" s="108">
        <v>120</v>
      </c>
      <c r="B145" s="8" t="s">
        <v>213</v>
      </c>
      <c r="C145" s="21" t="s">
        <v>130</v>
      </c>
      <c r="D145" s="87" t="s">
        <v>174</v>
      </c>
      <c r="E145" s="64">
        <v>44618</v>
      </c>
      <c r="F145" s="62">
        <v>44835</v>
      </c>
      <c r="G145" s="21" t="s">
        <v>770</v>
      </c>
      <c r="H145" s="57" t="s">
        <v>381</v>
      </c>
      <c r="I145" s="64">
        <v>44618</v>
      </c>
      <c r="J145" s="62">
        <v>44835</v>
      </c>
      <c r="K145" s="10"/>
      <c r="L145" s="10">
        <v>3400</v>
      </c>
      <c r="M145" s="10">
        <f t="shared" si="25"/>
        <v>0</v>
      </c>
      <c r="N145" s="10"/>
      <c r="O145" s="10">
        <v>2900</v>
      </c>
      <c r="P145" s="10">
        <f t="shared" si="26"/>
        <v>0</v>
      </c>
      <c r="Q145" s="10"/>
      <c r="R145" s="10">
        <v>2800</v>
      </c>
      <c r="S145" s="10">
        <f t="shared" si="27"/>
        <v>0</v>
      </c>
      <c r="T145" s="10">
        <v>27</v>
      </c>
      <c r="U145" s="10">
        <v>150</v>
      </c>
      <c r="V145" s="10">
        <f t="shared" si="17"/>
        <v>4050</v>
      </c>
      <c r="W145" s="10">
        <v>27</v>
      </c>
      <c r="X145" s="10">
        <v>150</v>
      </c>
      <c r="Y145" s="10">
        <f t="shared" si="18"/>
        <v>4050</v>
      </c>
      <c r="Z145" s="10">
        <v>27</v>
      </c>
      <c r="AA145" s="10">
        <v>150</v>
      </c>
      <c r="AB145" s="10">
        <f t="shared" si="19"/>
        <v>4050</v>
      </c>
      <c r="AC145" s="11"/>
      <c r="AD145" s="26">
        <v>7</v>
      </c>
      <c r="AE145" s="7">
        <f t="shared" si="28"/>
        <v>0</v>
      </c>
      <c r="AF145" s="131">
        <v>1</v>
      </c>
      <c r="AG145" s="139">
        <f t="shared" si="15"/>
        <v>81</v>
      </c>
      <c r="AH145" s="139">
        <f t="shared" si="21"/>
        <v>12150</v>
      </c>
      <c r="AI145" s="109">
        <f t="shared" si="16"/>
        <v>12150</v>
      </c>
      <c r="AJ145" s="67"/>
    </row>
    <row r="146" spans="1:36" ht="30" x14ac:dyDescent="0.25">
      <c r="A146" s="108">
        <v>121</v>
      </c>
      <c r="B146" s="8" t="s">
        <v>213</v>
      </c>
      <c r="C146" s="21" t="s">
        <v>130</v>
      </c>
      <c r="D146" s="87" t="s">
        <v>578</v>
      </c>
      <c r="E146" s="35">
        <v>44625</v>
      </c>
      <c r="F146" s="35">
        <v>44625</v>
      </c>
      <c r="G146" s="21" t="s">
        <v>301</v>
      </c>
      <c r="H146" s="22" t="s">
        <v>441</v>
      </c>
      <c r="I146" s="35">
        <v>44625</v>
      </c>
      <c r="J146" s="35">
        <v>44625</v>
      </c>
      <c r="K146" s="10"/>
      <c r="L146" s="10">
        <v>3400</v>
      </c>
      <c r="M146" s="10">
        <f t="shared" si="25"/>
        <v>0</v>
      </c>
      <c r="N146" s="10"/>
      <c r="O146" s="10">
        <v>2900</v>
      </c>
      <c r="P146" s="10">
        <f t="shared" si="26"/>
        <v>0</v>
      </c>
      <c r="Q146" s="10"/>
      <c r="R146" s="10">
        <v>2800</v>
      </c>
      <c r="S146" s="10">
        <f t="shared" si="27"/>
        <v>0</v>
      </c>
      <c r="T146" s="10">
        <v>17</v>
      </c>
      <c r="U146" s="10">
        <v>150</v>
      </c>
      <c r="V146" s="10">
        <f t="shared" si="17"/>
        <v>2550</v>
      </c>
      <c r="W146" s="10">
        <v>17</v>
      </c>
      <c r="X146" s="10">
        <v>150</v>
      </c>
      <c r="Y146" s="10">
        <f t="shared" si="18"/>
        <v>2550</v>
      </c>
      <c r="Z146" s="10">
        <v>17</v>
      </c>
      <c r="AA146" s="10">
        <v>150</v>
      </c>
      <c r="AB146" s="10">
        <f t="shared" si="19"/>
        <v>2550</v>
      </c>
      <c r="AC146" s="11"/>
      <c r="AD146" s="26">
        <v>7</v>
      </c>
      <c r="AE146" s="7">
        <f t="shared" si="28"/>
        <v>0</v>
      </c>
      <c r="AF146" s="131">
        <v>1</v>
      </c>
      <c r="AG146" s="139">
        <f t="shared" si="15"/>
        <v>51</v>
      </c>
      <c r="AH146" s="139">
        <f t="shared" si="21"/>
        <v>7650</v>
      </c>
      <c r="AI146" s="109">
        <f t="shared" si="16"/>
        <v>7650</v>
      </c>
      <c r="AJ146" s="67"/>
    </row>
    <row r="147" spans="1:36" ht="25.5" x14ac:dyDescent="0.25">
      <c r="A147" s="108">
        <v>122</v>
      </c>
      <c r="B147" s="8" t="s">
        <v>213</v>
      </c>
      <c r="C147" s="21" t="s">
        <v>130</v>
      </c>
      <c r="D147" s="87" t="s">
        <v>174</v>
      </c>
      <c r="E147" s="62">
        <v>44626</v>
      </c>
      <c r="F147" s="62">
        <v>44856</v>
      </c>
      <c r="G147" s="21" t="s">
        <v>770</v>
      </c>
      <c r="H147" s="57" t="s">
        <v>382</v>
      </c>
      <c r="I147" s="62">
        <v>44626</v>
      </c>
      <c r="J147" s="62">
        <v>44856</v>
      </c>
      <c r="K147" s="10"/>
      <c r="L147" s="10">
        <v>3400</v>
      </c>
      <c r="M147" s="10">
        <f t="shared" si="25"/>
        <v>0</v>
      </c>
      <c r="N147" s="10"/>
      <c r="O147" s="10">
        <v>2900</v>
      </c>
      <c r="P147" s="10">
        <f t="shared" si="26"/>
        <v>0</v>
      </c>
      <c r="Q147" s="10"/>
      <c r="R147" s="10">
        <v>2800</v>
      </c>
      <c r="S147" s="10">
        <f t="shared" si="27"/>
        <v>0</v>
      </c>
      <c r="T147" s="10">
        <v>27</v>
      </c>
      <c r="U147" s="10">
        <v>150</v>
      </c>
      <c r="V147" s="10">
        <f t="shared" si="17"/>
        <v>4050</v>
      </c>
      <c r="W147" s="10">
        <v>27</v>
      </c>
      <c r="X147" s="10">
        <v>150</v>
      </c>
      <c r="Y147" s="10">
        <f t="shared" si="18"/>
        <v>4050</v>
      </c>
      <c r="Z147" s="10">
        <v>27</v>
      </c>
      <c r="AA147" s="10">
        <v>150</v>
      </c>
      <c r="AB147" s="10">
        <f t="shared" si="19"/>
        <v>4050</v>
      </c>
      <c r="AC147" s="12"/>
      <c r="AD147" s="26">
        <v>7</v>
      </c>
      <c r="AE147" s="7">
        <f t="shared" si="28"/>
        <v>0</v>
      </c>
      <c r="AF147" s="131">
        <v>1</v>
      </c>
      <c r="AG147" s="139">
        <f t="shared" si="15"/>
        <v>81</v>
      </c>
      <c r="AH147" s="139">
        <f t="shared" si="21"/>
        <v>12150</v>
      </c>
      <c r="AI147" s="109">
        <f t="shared" si="16"/>
        <v>12150</v>
      </c>
      <c r="AJ147" s="67"/>
    </row>
    <row r="148" spans="1:36" ht="38.25" x14ac:dyDescent="0.25">
      <c r="A148" s="108">
        <v>123</v>
      </c>
      <c r="B148" s="8" t="s">
        <v>213</v>
      </c>
      <c r="C148" s="21" t="s">
        <v>130</v>
      </c>
      <c r="D148" s="87" t="s">
        <v>578</v>
      </c>
      <c r="E148" s="35">
        <v>44639</v>
      </c>
      <c r="F148" s="35">
        <v>44639</v>
      </c>
      <c r="G148" s="21" t="s">
        <v>771</v>
      </c>
      <c r="H148" s="22" t="s">
        <v>492</v>
      </c>
      <c r="I148" s="35">
        <v>44639</v>
      </c>
      <c r="J148" s="35">
        <v>44639</v>
      </c>
      <c r="K148" s="10"/>
      <c r="L148" s="10">
        <v>3400</v>
      </c>
      <c r="M148" s="10">
        <f t="shared" si="25"/>
        <v>0</v>
      </c>
      <c r="N148" s="10"/>
      <c r="O148" s="10">
        <v>2900</v>
      </c>
      <c r="P148" s="10">
        <f t="shared" si="26"/>
        <v>0</v>
      </c>
      <c r="Q148" s="10"/>
      <c r="R148" s="10">
        <v>2800</v>
      </c>
      <c r="S148" s="10">
        <f t="shared" si="27"/>
        <v>0</v>
      </c>
      <c r="T148" s="10">
        <v>17</v>
      </c>
      <c r="U148" s="10">
        <v>150</v>
      </c>
      <c r="V148" s="10">
        <f t="shared" si="17"/>
        <v>2550</v>
      </c>
      <c r="W148" s="10">
        <v>17</v>
      </c>
      <c r="X148" s="10">
        <v>150</v>
      </c>
      <c r="Y148" s="10">
        <f t="shared" si="18"/>
        <v>2550</v>
      </c>
      <c r="Z148" s="10">
        <v>17</v>
      </c>
      <c r="AA148" s="10">
        <v>150</v>
      </c>
      <c r="AB148" s="10">
        <f t="shared" si="19"/>
        <v>2550</v>
      </c>
      <c r="AC148" s="11"/>
      <c r="AD148" s="26">
        <v>7</v>
      </c>
      <c r="AE148" s="7">
        <f t="shared" si="28"/>
        <v>0</v>
      </c>
      <c r="AF148" s="131">
        <v>1</v>
      </c>
      <c r="AG148" s="139">
        <f t="shared" si="15"/>
        <v>51</v>
      </c>
      <c r="AH148" s="139">
        <f t="shared" ref="AH148:AH211" si="29">AI148</f>
        <v>7650</v>
      </c>
      <c r="AI148" s="109">
        <f t="shared" si="16"/>
        <v>7650</v>
      </c>
      <c r="AJ148" s="67"/>
    </row>
    <row r="149" spans="1:36" ht="30" x14ac:dyDescent="0.25">
      <c r="A149" s="108">
        <v>124</v>
      </c>
      <c r="B149" s="8" t="s">
        <v>213</v>
      </c>
      <c r="C149" s="21" t="s">
        <v>130</v>
      </c>
      <c r="D149" s="87" t="s">
        <v>579</v>
      </c>
      <c r="E149" s="35">
        <v>44660</v>
      </c>
      <c r="F149" s="35">
        <v>44660</v>
      </c>
      <c r="G149" s="21" t="s">
        <v>301</v>
      </c>
      <c r="H149" s="22" t="s">
        <v>329</v>
      </c>
      <c r="I149" s="35">
        <v>44660</v>
      </c>
      <c r="J149" s="35">
        <v>44660</v>
      </c>
      <c r="K149" s="10"/>
      <c r="L149" s="10">
        <v>3400</v>
      </c>
      <c r="M149" s="10">
        <f t="shared" si="25"/>
        <v>0</v>
      </c>
      <c r="N149" s="10"/>
      <c r="O149" s="10">
        <v>2900</v>
      </c>
      <c r="P149" s="10">
        <f t="shared" si="26"/>
        <v>0</v>
      </c>
      <c r="Q149" s="10"/>
      <c r="R149" s="10">
        <v>2800</v>
      </c>
      <c r="S149" s="10">
        <f t="shared" si="27"/>
        <v>0</v>
      </c>
      <c r="T149" s="10">
        <v>17</v>
      </c>
      <c r="U149" s="10">
        <v>150</v>
      </c>
      <c r="V149" s="10">
        <f t="shared" si="17"/>
        <v>2550</v>
      </c>
      <c r="W149" s="10">
        <v>17</v>
      </c>
      <c r="X149" s="10">
        <v>150</v>
      </c>
      <c r="Y149" s="10">
        <f t="shared" si="18"/>
        <v>2550</v>
      </c>
      <c r="Z149" s="10">
        <v>17</v>
      </c>
      <c r="AA149" s="10">
        <v>150</v>
      </c>
      <c r="AB149" s="10">
        <f t="shared" si="19"/>
        <v>2550</v>
      </c>
      <c r="AC149" s="11"/>
      <c r="AD149" s="26">
        <v>7</v>
      </c>
      <c r="AE149" s="7">
        <f t="shared" si="28"/>
        <v>0</v>
      </c>
      <c r="AF149" s="131">
        <v>1</v>
      </c>
      <c r="AG149" s="145">
        <f t="shared" si="15"/>
        <v>51</v>
      </c>
      <c r="AH149" s="139">
        <f t="shared" si="29"/>
        <v>7650</v>
      </c>
      <c r="AI149" s="118">
        <f t="shared" si="16"/>
        <v>7650</v>
      </c>
    </row>
    <row r="150" spans="1:36" ht="25.5" x14ac:dyDescent="0.25">
      <c r="A150" s="108">
        <v>125</v>
      </c>
      <c r="B150" s="8" t="s">
        <v>213</v>
      </c>
      <c r="C150" s="21" t="s">
        <v>130</v>
      </c>
      <c r="D150" s="87" t="s">
        <v>174</v>
      </c>
      <c r="E150" s="64">
        <v>44702</v>
      </c>
      <c r="F150" s="64">
        <v>44863</v>
      </c>
      <c r="G150" s="21" t="s">
        <v>770</v>
      </c>
      <c r="H150" s="57" t="s">
        <v>383</v>
      </c>
      <c r="I150" s="64">
        <v>44702</v>
      </c>
      <c r="J150" s="64">
        <v>44863</v>
      </c>
      <c r="K150" s="10"/>
      <c r="L150" s="10">
        <v>3400</v>
      </c>
      <c r="M150" s="10">
        <f t="shared" si="25"/>
        <v>0</v>
      </c>
      <c r="N150" s="10"/>
      <c r="O150" s="10">
        <v>2900</v>
      </c>
      <c r="P150" s="10">
        <f t="shared" si="26"/>
        <v>0</v>
      </c>
      <c r="Q150" s="10"/>
      <c r="R150" s="10">
        <v>2800</v>
      </c>
      <c r="S150" s="10">
        <f t="shared" si="27"/>
        <v>0</v>
      </c>
      <c r="T150" s="10">
        <v>17</v>
      </c>
      <c r="U150" s="10">
        <v>150</v>
      </c>
      <c r="V150" s="10">
        <f t="shared" si="17"/>
        <v>2550</v>
      </c>
      <c r="W150" s="10">
        <v>17</v>
      </c>
      <c r="X150" s="10">
        <v>150</v>
      </c>
      <c r="Y150" s="10">
        <f t="shared" si="18"/>
        <v>2550</v>
      </c>
      <c r="Z150" s="10">
        <v>17</v>
      </c>
      <c r="AA150" s="10">
        <v>150</v>
      </c>
      <c r="AB150" s="10">
        <f t="shared" si="19"/>
        <v>2550</v>
      </c>
      <c r="AC150" s="11">
        <v>54</v>
      </c>
      <c r="AD150" s="26">
        <v>7</v>
      </c>
      <c r="AE150" s="7">
        <f t="shared" si="28"/>
        <v>378</v>
      </c>
      <c r="AF150" s="131">
        <v>1</v>
      </c>
      <c r="AG150" s="145">
        <f t="shared" ref="AG150:AG228" si="30">K150+N150+Q150+T150+W150+Z150+AC150</f>
        <v>105</v>
      </c>
      <c r="AH150" s="139">
        <f t="shared" si="29"/>
        <v>8028</v>
      </c>
      <c r="AI150" s="118">
        <f t="shared" ref="AI150:AI228" si="31">M150+P150+S150+V150+Y150+AB150+AE150</f>
        <v>8028</v>
      </c>
    </row>
    <row r="151" spans="1:36" ht="60" x14ac:dyDescent="0.25">
      <c r="A151" s="108">
        <v>126</v>
      </c>
      <c r="B151" s="8" t="s">
        <v>214</v>
      </c>
      <c r="C151" s="21" t="s">
        <v>130</v>
      </c>
      <c r="D151" s="87" t="s">
        <v>580</v>
      </c>
      <c r="E151" s="35">
        <v>44702</v>
      </c>
      <c r="F151" s="35">
        <v>44870</v>
      </c>
      <c r="G151" s="21" t="s">
        <v>770</v>
      </c>
      <c r="H151" s="22" t="s">
        <v>442</v>
      </c>
      <c r="I151" s="35">
        <v>44702</v>
      </c>
      <c r="J151" s="35">
        <v>44870</v>
      </c>
      <c r="K151" s="11"/>
      <c r="L151" s="10">
        <v>3400</v>
      </c>
      <c r="M151" s="10">
        <f t="shared" si="25"/>
        <v>0</v>
      </c>
      <c r="N151" s="10"/>
      <c r="O151" s="10">
        <v>2900</v>
      </c>
      <c r="P151" s="10">
        <f t="shared" si="26"/>
        <v>0</v>
      </c>
      <c r="Q151" s="10"/>
      <c r="R151" s="10">
        <v>2800</v>
      </c>
      <c r="S151" s="10">
        <f t="shared" si="27"/>
        <v>0</v>
      </c>
      <c r="T151" s="10">
        <v>30</v>
      </c>
      <c r="U151" s="10">
        <v>150</v>
      </c>
      <c r="V151" s="10">
        <f t="shared" si="17"/>
        <v>4500</v>
      </c>
      <c r="W151" s="10">
        <v>30</v>
      </c>
      <c r="X151" s="10">
        <v>150</v>
      </c>
      <c r="Y151" s="10">
        <f t="shared" si="18"/>
        <v>4500</v>
      </c>
      <c r="Z151" s="10">
        <v>30</v>
      </c>
      <c r="AA151" s="10">
        <v>150</v>
      </c>
      <c r="AB151" s="10">
        <f t="shared" si="19"/>
        <v>4500</v>
      </c>
      <c r="AC151" s="11">
        <v>96</v>
      </c>
      <c r="AD151" s="26">
        <v>7</v>
      </c>
      <c r="AE151" s="7">
        <f t="shared" si="28"/>
        <v>672</v>
      </c>
      <c r="AF151" s="131">
        <v>1</v>
      </c>
      <c r="AG151" s="145">
        <f t="shared" si="30"/>
        <v>186</v>
      </c>
      <c r="AH151" s="139">
        <f t="shared" si="29"/>
        <v>14172</v>
      </c>
      <c r="AI151" s="118">
        <f t="shared" si="31"/>
        <v>14172</v>
      </c>
    </row>
    <row r="152" spans="1:36" ht="30" x14ac:dyDescent="0.25">
      <c r="A152" s="108">
        <v>127</v>
      </c>
      <c r="B152" s="8" t="s">
        <v>213</v>
      </c>
      <c r="C152" s="21" t="s">
        <v>130</v>
      </c>
      <c r="D152" s="87" t="s">
        <v>818</v>
      </c>
      <c r="E152" s="35">
        <v>44814</v>
      </c>
      <c r="F152" s="35">
        <v>44814</v>
      </c>
      <c r="G152" s="21" t="s">
        <v>772</v>
      </c>
      <c r="H152" s="22" t="s">
        <v>329</v>
      </c>
      <c r="I152" s="35">
        <v>44814</v>
      </c>
      <c r="J152" s="35">
        <v>44814</v>
      </c>
      <c r="K152" s="10">
        <v>1</v>
      </c>
      <c r="L152" s="10">
        <v>3400</v>
      </c>
      <c r="M152" s="10">
        <f t="shared" si="25"/>
        <v>3400</v>
      </c>
      <c r="N152" s="10">
        <v>1</v>
      </c>
      <c r="O152" s="10">
        <v>2900</v>
      </c>
      <c r="P152" s="10">
        <f t="shared" si="26"/>
        <v>2900</v>
      </c>
      <c r="Q152" s="10">
        <v>1</v>
      </c>
      <c r="R152" s="10">
        <v>2800</v>
      </c>
      <c r="S152" s="10">
        <f t="shared" si="27"/>
        <v>2800</v>
      </c>
      <c r="T152" s="10">
        <v>14</v>
      </c>
      <c r="U152" s="10">
        <v>150</v>
      </c>
      <c r="V152" s="10">
        <f t="shared" si="17"/>
        <v>2100</v>
      </c>
      <c r="W152" s="10">
        <v>14</v>
      </c>
      <c r="X152" s="10">
        <v>150</v>
      </c>
      <c r="Y152" s="10">
        <f t="shared" si="18"/>
        <v>2100</v>
      </c>
      <c r="Z152" s="10">
        <v>14</v>
      </c>
      <c r="AA152" s="10">
        <v>150</v>
      </c>
      <c r="AB152" s="10">
        <f t="shared" si="19"/>
        <v>2100</v>
      </c>
      <c r="AC152" s="11">
        <v>45</v>
      </c>
      <c r="AD152" s="26">
        <v>7</v>
      </c>
      <c r="AE152" s="7">
        <f t="shared" si="28"/>
        <v>315</v>
      </c>
      <c r="AF152" s="131">
        <v>1</v>
      </c>
      <c r="AG152" s="145">
        <f t="shared" si="30"/>
        <v>90</v>
      </c>
      <c r="AH152" s="139">
        <f t="shared" si="29"/>
        <v>15715</v>
      </c>
      <c r="AI152" s="118">
        <f t="shared" si="31"/>
        <v>15715</v>
      </c>
    </row>
    <row r="153" spans="1:36" x14ac:dyDescent="0.25">
      <c r="A153" s="110"/>
      <c r="B153" s="88"/>
      <c r="C153" s="92"/>
      <c r="D153" s="92" t="s">
        <v>851</v>
      </c>
      <c r="E153" s="89"/>
      <c r="F153" s="89"/>
      <c r="G153" s="91"/>
      <c r="H153" s="91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66"/>
      <c r="AB153" s="26"/>
      <c r="AC153" s="26"/>
      <c r="AD153" s="133"/>
      <c r="AE153" s="140"/>
      <c r="AF153" s="140"/>
      <c r="AG153" s="111"/>
      <c r="AH153" s="89"/>
      <c r="AI153" s="90"/>
    </row>
    <row r="154" spans="1:36" ht="23.65" customHeight="1" x14ac:dyDescent="0.25">
      <c r="A154" s="108">
        <v>128</v>
      </c>
      <c r="B154" s="8" t="s">
        <v>65</v>
      </c>
      <c r="C154" s="21" t="s">
        <v>162</v>
      </c>
      <c r="D154" s="87" t="s">
        <v>180</v>
      </c>
      <c r="E154" s="35">
        <v>44672</v>
      </c>
      <c r="F154" s="35">
        <v>44674</v>
      </c>
      <c r="G154" s="21" t="s">
        <v>310</v>
      </c>
      <c r="H154" s="22" t="s">
        <v>715</v>
      </c>
      <c r="I154" s="35">
        <v>44672</v>
      </c>
      <c r="J154" s="35">
        <v>44674</v>
      </c>
      <c r="K154" s="10"/>
      <c r="L154" s="10">
        <v>3400</v>
      </c>
      <c r="M154" s="10">
        <f t="shared" si="25"/>
        <v>0</v>
      </c>
      <c r="N154" s="10"/>
      <c r="O154" s="10">
        <v>2900</v>
      </c>
      <c r="P154" s="10">
        <f t="shared" si="26"/>
        <v>0</v>
      </c>
      <c r="Q154" s="10"/>
      <c r="R154" s="10">
        <v>2800</v>
      </c>
      <c r="S154" s="10">
        <f t="shared" si="27"/>
        <v>0</v>
      </c>
      <c r="T154" s="10">
        <v>38</v>
      </c>
      <c r="U154" s="10">
        <v>150</v>
      </c>
      <c r="V154" s="10">
        <f t="shared" ref="V154:V230" si="32">T154*U154</f>
        <v>5700</v>
      </c>
      <c r="W154" s="10">
        <v>38</v>
      </c>
      <c r="X154" s="10">
        <v>150</v>
      </c>
      <c r="Y154" s="10">
        <f t="shared" ref="Y154:Y230" si="33">W154*X154</f>
        <v>5700</v>
      </c>
      <c r="Z154" s="10">
        <v>38</v>
      </c>
      <c r="AA154" s="10">
        <v>150</v>
      </c>
      <c r="AB154" s="10">
        <f t="shared" ref="AB154:AB230" si="34">Z154*AA154</f>
        <v>5700</v>
      </c>
      <c r="AC154" s="11">
        <v>114</v>
      </c>
      <c r="AD154" s="26">
        <v>7</v>
      </c>
      <c r="AE154" s="7">
        <f t="shared" si="28"/>
        <v>798</v>
      </c>
      <c r="AF154" s="131">
        <v>1</v>
      </c>
      <c r="AG154" s="145">
        <f t="shared" si="30"/>
        <v>228</v>
      </c>
      <c r="AH154" s="139">
        <f t="shared" si="29"/>
        <v>17898</v>
      </c>
      <c r="AI154" s="118">
        <f t="shared" si="31"/>
        <v>17898</v>
      </c>
    </row>
    <row r="155" spans="1:36" ht="13.15" customHeight="1" x14ac:dyDescent="0.25">
      <c r="A155" s="110"/>
      <c r="B155" s="88"/>
      <c r="C155" s="92"/>
      <c r="D155" s="92" t="s">
        <v>852</v>
      </c>
      <c r="E155" s="89"/>
      <c r="F155" s="89"/>
      <c r="G155" s="91"/>
      <c r="H155" s="91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66"/>
      <c r="AB155" s="26"/>
      <c r="AC155" s="26"/>
      <c r="AD155" s="133"/>
      <c r="AE155" s="140"/>
      <c r="AF155" s="140"/>
      <c r="AG155" s="111"/>
      <c r="AH155" s="89"/>
      <c r="AI155" s="90"/>
    </row>
    <row r="156" spans="1:36" ht="30" customHeight="1" x14ac:dyDescent="0.25">
      <c r="A156" s="108">
        <v>129</v>
      </c>
      <c r="B156" s="8" t="s">
        <v>205</v>
      </c>
      <c r="C156" s="21" t="s">
        <v>140</v>
      </c>
      <c r="D156" s="87" t="s">
        <v>581</v>
      </c>
      <c r="E156" s="35">
        <v>44666</v>
      </c>
      <c r="F156" s="35">
        <v>44668</v>
      </c>
      <c r="G156" s="21" t="s">
        <v>301</v>
      </c>
      <c r="H156" s="22" t="s">
        <v>496</v>
      </c>
      <c r="I156" s="35">
        <v>44666</v>
      </c>
      <c r="J156" s="35">
        <v>44668</v>
      </c>
      <c r="K156" s="10"/>
      <c r="L156" s="10">
        <v>3400</v>
      </c>
      <c r="M156" s="10">
        <f t="shared" si="25"/>
        <v>0</v>
      </c>
      <c r="N156" s="10"/>
      <c r="O156" s="10">
        <v>2900</v>
      </c>
      <c r="P156" s="10">
        <f t="shared" si="26"/>
        <v>0</v>
      </c>
      <c r="Q156" s="10"/>
      <c r="R156" s="10">
        <v>2800</v>
      </c>
      <c r="S156" s="10">
        <f t="shared" si="27"/>
        <v>0</v>
      </c>
      <c r="T156" s="10">
        <v>6</v>
      </c>
      <c r="U156" s="10">
        <v>150</v>
      </c>
      <c r="V156" s="10">
        <f t="shared" si="32"/>
        <v>900</v>
      </c>
      <c r="W156" s="10">
        <v>6</v>
      </c>
      <c r="X156" s="10">
        <v>150</v>
      </c>
      <c r="Y156" s="10">
        <f t="shared" si="33"/>
        <v>900</v>
      </c>
      <c r="Z156" s="10">
        <v>6</v>
      </c>
      <c r="AA156" s="10">
        <v>150</v>
      </c>
      <c r="AB156" s="10">
        <f t="shared" si="34"/>
        <v>900</v>
      </c>
      <c r="AC156" s="11">
        <v>18</v>
      </c>
      <c r="AD156" s="26">
        <v>7</v>
      </c>
      <c r="AE156" s="7">
        <f t="shared" si="28"/>
        <v>126</v>
      </c>
      <c r="AF156" s="131">
        <v>1</v>
      </c>
      <c r="AG156" s="145">
        <f t="shared" si="30"/>
        <v>36</v>
      </c>
      <c r="AH156" s="139">
        <f t="shared" si="29"/>
        <v>2826</v>
      </c>
      <c r="AI156" s="118">
        <f t="shared" si="31"/>
        <v>2826</v>
      </c>
    </row>
    <row r="157" spans="1:36" ht="30" customHeight="1" x14ac:dyDescent="0.25">
      <c r="A157" s="108">
        <v>130</v>
      </c>
      <c r="B157" s="8" t="s">
        <v>205</v>
      </c>
      <c r="C157" s="21" t="s">
        <v>140</v>
      </c>
      <c r="D157" s="87" t="s">
        <v>582</v>
      </c>
      <c r="E157" s="35">
        <v>44666</v>
      </c>
      <c r="F157" s="35">
        <v>44668</v>
      </c>
      <c r="G157" s="21" t="s">
        <v>301</v>
      </c>
      <c r="H157" s="22" t="s">
        <v>340</v>
      </c>
      <c r="I157" s="35">
        <v>44666</v>
      </c>
      <c r="J157" s="35">
        <v>44668</v>
      </c>
      <c r="K157" s="10"/>
      <c r="L157" s="10">
        <v>3400</v>
      </c>
      <c r="M157" s="10">
        <f t="shared" si="25"/>
        <v>0</v>
      </c>
      <c r="N157" s="10"/>
      <c r="O157" s="10">
        <v>2900</v>
      </c>
      <c r="P157" s="10">
        <f t="shared" si="26"/>
        <v>0</v>
      </c>
      <c r="Q157" s="10"/>
      <c r="R157" s="10">
        <v>2800</v>
      </c>
      <c r="S157" s="10">
        <f t="shared" si="27"/>
        <v>0</v>
      </c>
      <c r="T157" s="10">
        <v>4</v>
      </c>
      <c r="U157" s="10">
        <v>150</v>
      </c>
      <c r="V157" s="10">
        <f t="shared" si="32"/>
        <v>600</v>
      </c>
      <c r="W157" s="10">
        <v>4</v>
      </c>
      <c r="X157" s="10">
        <v>150</v>
      </c>
      <c r="Y157" s="10">
        <f t="shared" si="33"/>
        <v>600</v>
      </c>
      <c r="Z157" s="10">
        <v>4</v>
      </c>
      <c r="AA157" s="10">
        <v>150</v>
      </c>
      <c r="AB157" s="10">
        <f t="shared" si="34"/>
        <v>600</v>
      </c>
      <c r="AC157" s="11">
        <v>12</v>
      </c>
      <c r="AD157" s="26">
        <v>7</v>
      </c>
      <c r="AE157" s="7">
        <f t="shared" ref="AE157:AE177" si="35">AC157*AD157</f>
        <v>84</v>
      </c>
      <c r="AF157" s="131">
        <v>1</v>
      </c>
      <c r="AG157" s="139">
        <f t="shared" si="30"/>
        <v>24</v>
      </c>
      <c r="AH157" s="139">
        <f t="shared" si="29"/>
        <v>1884</v>
      </c>
      <c r="AI157" s="109">
        <f t="shared" si="31"/>
        <v>1884</v>
      </c>
    </row>
    <row r="158" spans="1:36" x14ac:dyDescent="0.25">
      <c r="A158" s="110"/>
      <c r="B158" s="88"/>
      <c r="C158" s="92"/>
      <c r="D158" s="92" t="s">
        <v>853</v>
      </c>
      <c r="E158" s="89"/>
      <c r="F158" s="89"/>
      <c r="G158" s="91"/>
      <c r="H158" s="91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66"/>
      <c r="AB158" s="26"/>
      <c r="AC158" s="26"/>
      <c r="AD158" s="133"/>
      <c r="AE158" s="140"/>
      <c r="AF158" s="140"/>
      <c r="AG158" s="111"/>
      <c r="AH158" s="89"/>
      <c r="AI158" s="90"/>
    </row>
    <row r="159" spans="1:36" ht="30" x14ac:dyDescent="0.25">
      <c r="A159" s="108">
        <v>131</v>
      </c>
      <c r="B159" s="16" t="s">
        <v>217</v>
      </c>
      <c r="C159" s="21" t="s">
        <v>131</v>
      </c>
      <c r="D159" s="87" t="s">
        <v>583</v>
      </c>
      <c r="E159" s="35">
        <v>44653</v>
      </c>
      <c r="F159" s="35">
        <v>44655</v>
      </c>
      <c r="G159" s="21" t="s">
        <v>301</v>
      </c>
      <c r="H159" s="22" t="s">
        <v>503</v>
      </c>
      <c r="I159" s="35">
        <v>44653</v>
      </c>
      <c r="J159" s="35">
        <v>44655</v>
      </c>
      <c r="K159" s="17"/>
      <c r="L159" s="10">
        <v>3400</v>
      </c>
      <c r="M159" s="10">
        <f t="shared" si="25"/>
        <v>0</v>
      </c>
      <c r="N159" s="17"/>
      <c r="O159" s="10">
        <v>2900</v>
      </c>
      <c r="P159" s="10">
        <f t="shared" si="26"/>
        <v>0</v>
      </c>
      <c r="Q159" s="17"/>
      <c r="R159" s="10">
        <v>2800</v>
      </c>
      <c r="S159" s="10">
        <f t="shared" si="27"/>
        <v>0</v>
      </c>
      <c r="T159" s="17">
        <v>2</v>
      </c>
      <c r="U159" s="10">
        <v>150</v>
      </c>
      <c r="V159" s="10">
        <f t="shared" si="32"/>
        <v>300</v>
      </c>
      <c r="W159" s="17">
        <v>2</v>
      </c>
      <c r="X159" s="10">
        <v>150</v>
      </c>
      <c r="Y159" s="10">
        <f t="shared" si="33"/>
        <v>300</v>
      </c>
      <c r="Z159" s="17">
        <v>2</v>
      </c>
      <c r="AA159" s="10">
        <v>150</v>
      </c>
      <c r="AB159" s="10">
        <f t="shared" si="34"/>
        <v>300</v>
      </c>
      <c r="AC159" s="19"/>
      <c r="AD159" s="26">
        <v>7</v>
      </c>
      <c r="AE159" s="7">
        <f t="shared" si="35"/>
        <v>0</v>
      </c>
      <c r="AF159" s="131">
        <v>1</v>
      </c>
      <c r="AG159" s="139">
        <f t="shared" si="30"/>
        <v>6</v>
      </c>
      <c r="AH159" s="139">
        <f t="shared" si="29"/>
        <v>900</v>
      </c>
      <c r="AI159" s="109">
        <f t="shared" si="31"/>
        <v>900</v>
      </c>
    </row>
    <row r="160" spans="1:36" ht="31.15" customHeight="1" x14ac:dyDescent="0.25">
      <c r="A160" s="108">
        <v>132</v>
      </c>
      <c r="B160" s="16" t="s">
        <v>217</v>
      </c>
      <c r="C160" s="21" t="s">
        <v>131</v>
      </c>
      <c r="D160" s="87" t="s">
        <v>584</v>
      </c>
      <c r="E160" s="35">
        <v>44696</v>
      </c>
      <c r="F160" s="35">
        <v>44698</v>
      </c>
      <c r="G160" s="21" t="s">
        <v>301</v>
      </c>
      <c r="H160" s="22" t="s">
        <v>716</v>
      </c>
      <c r="I160" s="35">
        <v>44696</v>
      </c>
      <c r="J160" s="35">
        <v>44698</v>
      </c>
      <c r="K160" s="17"/>
      <c r="L160" s="10">
        <v>3400</v>
      </c>
      <c r="M160" s="10">
        <f t="shared" si="25"/>
        <v>0</v>
      </c>
      <c r="N160" s="17"/>
      <c r="O160" s="10">
        <v>2900</v>
      </c>
      <c r="P160" s="10">
        <f t="shared" si="26"/>
        <v>0</v>
      </c>
      <c r="Q160" s="17"/>
      <c r="R160" s="10">
        <v>2800</v>
      </c>
      <c r="S160" s="10">
        <f t="shared" si="27"/>
        <v>0</v>
      </c>
      <c r="T160" s="17">
        <v>8</v>
      </c>
      <c r="U160" s="10">
        <v>150</v>
      </c>
      <c r="V160" s="10">
        <f t="shared" si="32"/>
        <v>1200</v>
      </c>
      <c r="W160" s="17">
        <v>8</v>
      </c>
      <c r="X160" s="10">
        <v>150</v>
      </c>
      <c r="Y160" s="10">
        <f t="shared" si="33"/>
        <v>1200</v>
      </c>
      <c r="Z160" s="17">
        <v>8</v>
      </c>
      <c r="AA160" s="10">
        <v>150</v>
      </c>
      <c r="AB160" s="10">
        <f t="shared" si="34"/>
        <v>1200</v>
      </c>
      <c r="AC160" s="19">
        <v>24</v>
      </c>
      <c r="AD160" s="26">
        <v>7</v>
      </c>
      <c r="AE160" s="7">
        <f t="shared" si="35"/>
        <v>168</v>
      </c>
      <c r="AF160" s="131">
        <v>1</v>
      </c>
      <c r="AG160" s="139">
        <f t="shared" si="30"/>
        <v>48</v>
      </c>
      <c r="AH160" s="139">
        <f t="shared" si="29"/>
        <v>3768</v>
      </c>
      <c r="AI160" s="109">
        <f t="shared" si="31"/>
        <v>3768</v>
      </c>
    </row>
    <row r="161" spans="1:35" ht="15" customHeight="1" x14ac:dyDescent="0.25">
      <c r="A161" s="110"/>
      <c r="B161" s="88"/>
      <c r="C161" s="92"/>
      <c r="D161" s="92" t="s">
        <v>854</v>
      </c>
      <c r="E161" s="89"/>
      <c r="F161" s="89"/>
      <c r="G161" s="91"/>
      <c r="H161" s="91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66"/>
      <c r="AB161" s="26"/>
      <c r="AC161" s="26"/>
      <c r="AD161" s="133"/>
      <c r="AE161" s="140"/>
      <c r="AF161" s="140"/>
      <c r="AG161" s="111"/>
      <c r="AH161" s="89"/>
      <c r="AI161" s="90"/>
    </row>
    <row r="162" spans="1:35" ht="26.25" x14ac:dyDescent="0.25">
      <c r="A162" s="108">
        <v>133</v>
      </c>
      <c r="B162" s="8" t="s">
        <v>212</v>
      </c>
      <c r="C162" s="21" t="s">
        <v>245</v>
      </c>
      <c r="D162" s="87" t="s">
        <v>585</v>
      </c>
      <c r="E162" s="35">
        <v>44582</v>
      </c>
      <c r="F162" s="35">
        <v>44584</v>
      </c>
      <c r="G162" s="21" t="s">
        <v>299</v>
      </c>
      <c r="H162" s="22" t="s">
        <v>330</v>
      </c>
      <c r="I162" s="35">
        <v>44582</v>
      </c>
      <c r="J162" s="35">
        <v>44584</v>
      </c>
      <c r="K162" s="10"/>
      <c r="L162" s="10">
        <v>3400</v>
      </c>
      <c r="M162" s="10">
        <f t="shared" si="25"/>
        <v>0</v>
      </c>
      <c r="N162" s="10"/>
      <c r="O162" s="10">
        <v>2900</v>
      </c>
      <c r="P162" s="10">
        <f t="shared" si="26"/>
        <v>0</v>
      </c>
      <c r="Q162" s="10"/>
      <c r="R162" s="10">
        <v>2800</v>
      </c>
      <c r="S162" s="10">
        <f t="shared" si="27"/>
        <v>0</v>
      </c>
      <c r="T162" s="10">
        <v>10</v>
      </c>
      <c r="U162" s="10">
        <v>150</v>
      </c>
      <c r="V162" s="10">
        <f t="shared" si="32"/>
        <v>1500</v>
      </c>
      <c r="W162" s="10">
        <v>10</v>
      </c>
      <c r="X162" s="10">
        <v>150</v>
      </c>
      <c r="Y162" s="10">
        <f t="shared" si="33"/>
        <v>1500</v>
      </c>
      <c r="Z162" s="10">
        <v>10</v>
      </c>
      <c r="AA162" s="10">
        <v>150</v>
      </c>
      <c r="AB162" s="10">
        <f t="shared" si="34"/>
        <v>1500</v>
      </c>
      <c r="AC162" s="11"/>
      <c r="AD162" s="26">
        <v>7</v>
      </c>
      <c r="AE162" s="7">
        <f t="shared" si="35"/>
        <v>0</v>
      </c>
      <c r="AF162" s="131">
        <v>1</v>
      </c>
      <c r="AG162" s="139">
        <f t="shared" si="30"/>
        <v>30</v>
      </c>
      <c r="AH162" s="139">
        <f t="shared" si="29"/>
        <v>4500</v>
      </c>
      <c r="AI162" s="109">
        <f t="shared" si="31"/>
        <v>4500</v>
      </c>
    </row>
    <row r="163" spans="1:35" ht="26.25" x14ac:dyDescent="0.25">
      <c r="A163" s="108">
        <v>134</v>
      </c>
      <c r="B163" s="8" t="s">
        <v>212</v>
      </c>
      <c r="C163" s="21" t="s">
        <v>245</v>
      </c>
      <c r="D163" s="87" t="s">
        <v>174</v>
      </c>
      <c r="E163" s="35">
        <v>44589</v>
      </c>
      <c r="F163" s="35">
        <v>44591</v>
      </c>
      <c r="G163" s="21" t="s">
        <v>299</v>
      </c>
      <c r="H163" s="22" t="s">
        <v>473</v>
      </c>
      <c r="I163" s="35">
        <v>44589</v>
      </c>
      <c r="J163" s="35">
        <v>44591</v>
      </c>
      <c r="K163" s="10"/>
      <c r="L163" s="10">
        <v>3400</v>
      </c>
      <c r="M163" s="10">
        <f t="shared" si="25"/>
        <v>0</v>
      </c>
      <c r="N163" s="10"/>
      <c r="O163" s="10">
        <v>2900</v>
      </c>
      <c r="P163" s="10">
        <f t="shared" si="26"/>
        <v>0</v>
      </c>
      <c r="Q163" s="10"/>
      <c r="R163" s="10">
        <v>2800</v>
      </c>
      <c r="S163" s="10">
        <f t="shared" si="27"/>
        <v>0</v>
      </c>
      <c r="T163" s="10">
        <v>10</v>
      </c>
      <c r="U163" s="10">
        <v>150</v>
      </c>
      <c r="V163" s="10">
        <f t="shared" si="32"/>
        <v>1500</v>
      </c>
      <c r="W163" s="10">
        <v>10</v>
      </c>
      <c r="X163" s="10">
        <v>150</v>
      </c>
      <c r="Y163" s="10">
        <f t="shared" si="33"/>
        <v>1500</v>
      </c>
      <c r="Z163" s="10">
        <v>20</v>
      </c>
      <c r="AA163" s="10">
        <v>150</v>
      </c>
      <c r="AB163" s="10">
        <f t="shared" si="34"/>
        <v>3000</v>
      </c>
      <c r="AC163" s="11"/>
      <c r="AD163" s="26">
        <v>7</v>
      </c>
      <c r="AE163" s="7">
        <f t="shared" si="35"/>
        <v>0</v>
      </c>
      <c r="AF163" s="131">
        <v>1</v>
      </c>
      <c r="AG163" s="139">
        <f t="shared" si="30"/>
        <v>40</v>
      </c>
      <c r="AH163" s="139">
        <f t="shared" si="29"/>
        <v>6000</v>
      </c>
      <c r="AI163" s="109">
        <f t="shared" si="31"/>
        <v>6000</v>
      </c>
    </row>
    <row r="164" spans="1:35" ht="26.25" x14ac:dyDescent="0.25">
      <c r="A164" s="108">
        <v>135</v>
      </c>
      <c r="B164" s="8" t="s">
        <v>212</v>
      </c>
      <c r="C164" s="21" t="s">
        <v>245</v>
      </c>
      <c r="D164" s="87" t="s">
        <v>174</v>
      </c>
      <c r="E164" s="35">
        <v>44589</v>
      </c>
      <c r="F164" s="35">
        <v>44590</v>
      </c>
      <c r="G164" s="21" t="s">
        <v>299</v>
      </c>
      <c r="H164" s="22" t="s">
        <v>494</v>
      </c>
      <c r="I164" s="35">
        <v>44589</v>
      </c>
      <c r="J164" s="35">
        <v>44590</v>
      </c>
      <c r="K164" s="10"/>
      <c r="L164" s="10">
        <v>3400</v>
      </c>
      <c r="M164" s="10">
        <f t="shared" si="25"/>
        <v>0</v>
      </c>
      <c r="N164" s="10"/>
      <c r="O164" s="10">
        <v>2900</v>
      </c>
      <c r="P164" s="10">
        <f t="shared" si="26"/>
        <v>0</v>
      </c>
      <c r="Q164" s="10"/>
      <c r="R164" s="10">
        <v>2800</v>
      </c>
      <c r="S164" s="10">
        <f t="shared" si="27"/>
        <v>0</v>
      </c>
      <c r="T164" s="10">
        <v>11</v>
      </c>
      <c r="U164" s="10">
        <v>150</v>
      </c>
      <c r="V164" s="10">
        <f t="shared" si="32"/>
        <v>1650</v>
      </c>
      <c r="W164" s="10">
        <v>11</v>
      </c>
      <c r="X164" s="10">
        <v>150</v>
      </c>
      <c r="Y164" s="10">
        <f t="shared" si="33"/>
        <v>1650</v>
      </c>
      <c r="Z164" s="10">
        <v>22</v>
      </c>
      <c r="AA164" s="10">
        <v>150</v>
      </c>
      <c r="AB164" s="10">
        <f t="shared" si="34"/>
        <v>3300</v>
      </c>
      <c r="AC164" s="11"/>
      <c r="AD164" s="26">
        <v>7</v>
      </c>
      <c r="AE164" s="7">
        <f t="shared" si="35"/>
        <v>0</v>
      </c>
      <c r="AF164" s="131">
        <v>1</v>
      </c>
      <c r="AG164" s="139">
        <f t="shared" si="30"/>
        <v>44</v>
      </c>
      <c r="AH164" s="139">
        <f t="shared" si="29"/>
        <v>6600</v>
      </c>
      <c r="AI164" s="109">
        <f t="shared" si="31"/>
        <v>6600</v>
      </c>
    </row>
    <row r="165" spans="1:35" ht="26.25" x14ac:dyDescent="0.25">
      <c r="A165" s="108">
        <v>136</v>
      </c>
      <c r="B165" s="8" t="s">
        <v>212</v>
      </c>
      <c r="C165" s="21" t="s">
        <v>245</v>
      </c>
      <c r="D165" s="87" t="s">
        <v>174</v>
      </c>
      <c r="E165" s="35">
        <v>44596</v>
      </c>
      <c r="F165" s="35">
        <v>44598</v>
      </c>
      <c r="G165" s="21" t="s">
        <v>299</v>
      </c>
      <c r="H165" s="22" t="s">
        <v>472</v>
      </c>
      <c r="I165" s="35">
        <v>44596</v>
      </c>
      <c r="J165" s="35">
        <v>44598</v>
      </c>
      <c r="K165" s="10"/>
      <c r="L165" s="10">
        <v>3400</v>
      </c>
      <c r="M165" s="10">
        <f t="shared" si="25"/>
        <v>0</v>
      </c>
      <c r="N165" s="10"/>
      <c r="O165" s="10">
        <v>2900</v>
      </c>
      <c r="P165" s="10">
        <f t="shared" si="26"/>
        <v>0</v>
      </c>
      <c r="Q165" s="10"/>
      <c r="R165" s="10">
        <v>2800</v>
      </c>
      <c r="S165" s="10">
        <f t="shared" si="27"/>
        <v>0</v>
      </c>
      <c r="T165" s="10">
        <v>10</v>
      </c>
      <c r="U165" s="10">
        <v>150</v>
      </c>
      <c r="V165" s="10">
        <f t="shared" si="32"/>
        <v>1500</v>
      </c>
      <c r="W165" s="10">
        <v>10</v>
      </c>
      <c r="X165" s="10">
        <v>150</v>
      </c>
      <c r="Y165" s="10">
        <f t="shared" si="33"/>
        <v>1500</v>
      </c>
      <c r="Z165" s="10">
        <v>20</v>
      </c>
      <c r="AA165" s="10">
        <v>150</v>
      </c>
      <c r="AB165" s="10">
        <f t="shared" si="34"/>
        <v>3000</v>
      </c>
      <c r="AC165" s="11"/>
      <c r="AD165" s="26">
        <v>7</v>
      </c>
      <c r="AE165" s="7">
        <f t="shared" si="35"/>
        <v>0</v>
      </c>
      <c r="AF165" s="131">
        <v>1</v>
      </c>
      <c r="AG165" s="139">
        <f t="shared" si="30"/>
        <v>40</v>
      </c>
      <c r="AH165" s="139">
        <f t="shared" si="29"/>
        <v>6000</v>
      </c>
      <c r="AI165" s="109">
        <f t="shared" si="31"/>
        <v>6000</v>
      </c>
    </row>
    <row r="166" spans="1:35" ht="26.25" x14ac:dyDescent="0.25">
      <c r="A166" s="108">
        <v>137</v>
      </c>
      <c r="B166" s="8" t="s">
        <v>212</v>
      </c>
      <c r="C166" s="21" t="s">
        <v>245</v>
      </c>
      <c r="D166" s="87" t="s">
        <v>174</v>
      </c>
      <c r="E166" s="35">
        <v>44603</v>
      </c>
      <c r="F166" s="35">
        <v>44605</v>
      </c>
      <c r="G166" s="21" t="s">
        <v>312</v>
      </c>
      <c r="H166" s="22" t="s">
        <v>441</v>
      </c>
      <c r="I166" s="35">
        <v>44603</v>
      </c>
      <c r="J166" s="35">
        <v>44605</v>
      </c>
      <c r="K166" s="10"/>
      <c r="L166" s="10">
        <v>3400</v>
      </c>
      <c r="M166" s="10">
        <f t="shared" si="25"/>
        <v>0</v>
      </c>
      <c r="N166" s="10"/>
      <c r="O166" s="10">
        <v>2900</v>
      </c>
      <c r="P166" s="10">
        <f t="shared" si="26"/>
        <v>0</v>
      </c>
      <c r="Q166" s="10"/>
      <c r="R166" s="10">
        <v>2800</v>
      </c>
      <c r="S166" s="10">
        <f t="shared" si="27"/>
        <v>0</v>
      </c>
      <c r="T166" s="10">
        <v>11</v>
      </c>
      <c r="U166" s="10">
        <v>150</v>
      </c>
      <c r="V166" s="10">
        <f t="shared" si="32"/>
        <v>1650</v>
      </c>
      <c r="W166" s="10">
        <v>11</v>
      </c>
      <c r="X166" s="10">
        <v>150</v>
      </c>
      <c r="Y166" s="10">
        <f t="shared" si="33"/>
        <v>1650</v>
      </c>
      <c r="Z166" s="10">
        <v>22</v>
      </c>
      <c r="AA166" s="10">
        <v>150</v>
      </c>
      <c r="AB166" s="10">
        <f t="shared" si="34"/>
        <v>3300</v>
      </c>
      <c r="AC166" s="11"/>
      <c r="AD166" s="26">
        <v>7</v>
      </c>
      <c r="AE166" s="7">
        <f t="shared" si="35"/>
        <v>0</v>
      </c>
      <c r="AF166" s="131">
        <v>1</v>
      </c>
      <c r="AG166" s="139">
        <f t="shared" si="30"/>
        <v>44</v>
      </c>
      <c r="AH166" s="139">
        <f t="shared" si="29"/>
        <v>6600</v>
      </c>
      <c r="AI166" s="109">
        <f t="shared" si="31"/>
        <v>6600</v>
      </c>
    </row>
    <row r="167" spans="1:35" ht="26.25" x14ac:dyDescent="0.25">
      <c r="A167" s="108">
        <v>138</v>
      </c>
      <c r="B167" s="8" t="s">
        <v>212</v>
      </c>
      <c r="C167" s="21" t="s">
        <v>245</v>
      </c>
      <c r="D167" s="87" t="s">
        <v>585</v>
      </c>
      <c r="E167" s="35">
        <v>44631</v>
      </c>
      <c r="F167" s="35">
        <v>44632</v>
      </c>
      <c r="G167" s="21" t="s">
        <v>334</v>
      </c>
      <c r="H167" s="22" t="s">
        <v>329</v>
      </c>
      <c r="I167" s="35">
        <v>44631</v>
      </c>
      <c r="J167" s="35">
        <v>44632</v>
      </c>
      <c r="K167" s="10"/>
      <c r="L167" s="10">
        <v>3400</v>
      </c>
      <c r="M167" s="10">
        <f t="shared" si="25"/>
        <v>0</v>
      </c>
      <c r="N167" s="10"/>
      <c r="O167" s="10">
        <v>2900</v>
      </c>
      <c r="P167" s="10">
        <f t="shared" si="26"/>
        <v>0</v>
      </c>
      <c r="Q167" s="10"/>
      <c r="R167" s="10">
        <v>2800</v>
      </c>
      <c r="S167" s="10">
        <f t="shared" si="27"/>
        <v>0</v>
      </c>
      <c r="T167" s="10">
        <v>10</v>
      </c>
      <c r="U167" s="10">
        <v>150</v>
      </c>
      <c r="V167" s="10">
        <f t="shared" si="32"/>
        <v>1500</v>
      </c>
      <c r="W167" s="10">
        <v>10</v>
      </c>
      <c r="X167" s="10">
        <v>150</v>
      </c>
      <c r="Y167" s="10">
        <f t="shared" si="33"/>
        <v>1500</v>
      </c>
      <c r="Z167" s="10">
        <v>20</v>
      </c>
      <c r="AA167" s="10">
        <v>150</v>
      </c>
      <c r="AB167" s="10">
        <f t="shared" si="34"/>
        <v>3000</v>
      </c>
      <c r="AC167" s="11"/>
      <c r="AD167" s="26">
        <v>7</v>
      </c>
      <c r="AE167" s="7">
        <f t="shared" si="35"/>
        <v>0</v>
      </c>
      <c r="AF167" s="131">
        <v>1</v>
      </c>
      <c r="AG167" s="139">
        <f t="shared" si="30"/>
        <v>40</v>
      </c>
      <c r="AH167" s="139">
        <f t="shared" si="29"/>
        <v>6000</v>
      </c>
      <c r="AI167" s="109">
        <f t="shared" si="31"/>
        <v>6000</v>
      </c>
    </row>
    <row r="168" spans="1:35" ht="26.25" x14ac:dyDescent="0.25">
      <c r="A168" s="108">
        <v>139</v>
      </c>
      <c r="B168" s="8" t="s">
        <v>212</v>
      </c>
      <c r="C168" s="21" t="s">
        <v>245</v>
      </c>
      <c r="D168" s="87" t="s">
        <v>174</v>
      </c>
      <c r="E168" s="35">
        <v>44638</v>
      </c>
      <c r="F168" s="35">
        <v>44640</v>
      </c>
      <c r="G168" s="21" t="s">
        <v>312</v>
      </c>
      <c r="H168" s="22" t="s">
        <v>322</v>
      </c>
      <c r="I168" s="35">
        <v>44638</v>
      </c>
      <c r="J168" s="35">
        <v>44640</v>
      </c>
      <c r="K168" s="10"/>
      <c r="L168" s="10">
        <v>3400</v>
      </c>
      <c r="M168" s="10">
        <f t="shared" si="25"/>
        <v>0</v>
      </c>
      <c r="N168" s="10"/>
      <c r="O168" s="10">
        <v>2900</v>
      </c>
      <c r="P168" s="10">
        <f t="shared" si="26"/>
        <v>0</v>
      </c>
      <c r="Q168" s="10"/>
      <c r="R168" s="10">
        <v>2800</v>
      </c>
      <c r="S168" s="10">
        <f t="shared" si="27"/>
        <v>0</v>
      </c>
      <c r="T168" s="10">
        <v>12</v>
      </c>
      <c r="U168" s="10">
        <v>150</v>
      </c>
      <c r="V168" s="10">
        <f t="shared" si="32"/>
        <v>1800</v>
      </c>
      <c r="W168" s="10">
        <v>12</v>
      </c>
      <c r="X168" s="10">
        <v>150</v>
      </c>
      <c r="Y168" s="10">
        <f t="shared" si="33"/>
        <v>1800</v>
      </c>
      <c r="Z168" s="10">
        <v>24</v>
      </c>
      <c r="AA168" s="10">
        <v>150</v>
      </c>
      <c r="AB168" s="10">
        <f t="shared" si="34"/>
        <v>3600</v>
      </c>
      <c r="AC168" s="11"/>
      <c r="AD168" s="26">
        <v>7</v>
      </c>
      <c r="AE168" s="7">
        <f t="shared" si="35"/>
        <v>0</v>
      </c>
      <c r="AF168" s="131">
        <v>1</v>
      </c>
      <c r="AG168" s="139">
        <f t="shared" si="30"/>
        <v>48</v>
      </c>
      <c r="AH168" s="139">
        <f t="shared" si="29"/>
        <v>7200</v>
      </c>
      <c r="AI168" s="109">
        <f t="shared" si="31"/>
        <v>7200</v>
      </c>
    </row>
    <row r="169" spans="1:35" ht="25.5" x14ac:dyDescent="0.25">
      <c r="A169" s="110"/>
      <c r="B169" s="88"/>
      <c r="C169" s="92"/>
      <c r="D169" s="92" t="s">
        <v>855</v>
      </c>
      <c r="E169" s="89"/>
      <c r="F169" s="89"/>
      <c r="G169" s="91"/>
      <c r="H169" s="91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66"/>
      <c r="AB169" s="26"/>
      <c r="AC169" s="26"/>
      <c r="AD169" s="133"/>
      <c r="AE169" s="140"/>
      <c r="AF169" s="140"/>
      <c r="AG169" s="111"/>
      <c r="AH169" s="89"/>
      <c r="AI169" s="90"/>
    </row>
    <row r="170" spans="1:35" ht="38.25" x14ac:dyDescent="0.25">
      <c r="A170" s="108">
        <v>140</v>
      </c>
      <c r="B170" s="8" t="s">
        <v>212</v>
      </c>
      <c r="C170" s="21" t="s">
        <v>211</v>
      </c>
      <c r="D170" s="87" t="s">
        <v>174</v>
      </c>
      <c r="E170" s="35">
        <v>44631</v>
      </c>
      <c r="F170" s="35">
        <v>44633</v>
      </c>
      <c r="G170" s="21" t="s">
        <v>748</v>
      </c>
      <c r="H170" s="22" t="s">
        <v>322</v>
      </c>
      <c r="I170" s="35">
        <v>44631</v>
      </c>
      <c r="J170" s="35">
        <v>44633</v>
      </c>
      <c r="K170" s="10"/>
      <c r="L170" s="10">
        <v>3400</v>
      </c>
      <c r="M170" s="10">
        <f t="shared" si="25"/>
        <v>0</v>
      </c>
      <c r="N170" s="10"/>
      <c r="O170" s="10">
        <v>2900</v>
      </c>
      <c r="P170" s="10">
        <f t="shared" si="26"/>
        <v>0</v>
      </c>
      <c r="Q170" s="10"/>
      <c r="R170" s="10">
        <v>2800</v>
      </c>
      <c r="S170" s="10">
        <f t="shared" si="27"/>
        <v>0</v>
      </c>
      <c r="T170" s="10">
        <v>15</v>
      </c>
      <c r="U170" s="10">
        <v>150</v>
      </c>
      <c r="V170" s="10">
        <f t="shared" si="32"/>
        <v>2250</v>
      </c>
      <c r="W170" s="10">
        <v>15</v>
      </c>
      <c r="X170" s="10">
        <v>150</v>
      </c>
      <c r="Y170" s="10">
        <f t="shared" si="33"/>
        <v>2250</v>
      </c>
      <c r="Z170" s="10">
        <v>30</v>
      </c>
      <c r="AA170" s="10">
        <v>150</v>
      </c>
      <c r="AB170" s="10">
        <f t="shared" si="34"/>
        <v>4500</v>
      </c>
      <c r="AC170" s="11"/>
      <c r="AD170" s="26">
        <v>7</v>
      </c>
      <c r="AE170" s="7">
        <f t="shared" si="35"/>
        <v>0</v>
      </c>
      <c r="AF170" s="131">
        <v>1</v>
      </c>
      <c r="AG170" s="139">
        <f t="shared" si="30"/>
        <v>60</v>
      </c>
      <c r="AH170" s="139">
        <f t="shared" si="29"/>
        <v>9000</v>
      </c>
      <c r="AI170" s="109">
        <f t="shared" si="31"/>
        <v>9000</v>
      </c>
    </row>
    <row r="171" spans="1:35" ht="38.25" x14ac:dyDescent="0.25">
      <c r="A171" s="108">
        <v>141</v>
      </c>
      <c r="B171" s="8" t="s">
        <v>212</v>
      </c>
      <c r="C171" s="21" t="s">
        <v>211</v>
      </c>
      <c r="D171" s="87" t="s">
        <v>586</v>
      </c>
      <c r="E171" s="35">
        <v>44639</v>
      </c>
      <c r="F171" s="35">
        <v>44640</v>
      </c>
      <c r="G171" s="44" t="s">
        <v>301</v>
      </c>
      <c r="H171" s="42" t="s">
        <v>486</v>
      </c>
      <c r="I171" s="35">
        <v>44639</v>
      </c>
      <c r="J171" s="35">
        <v>44640</v>
      </c>
      <c r="K171" s="10"/>
      <c r="L171" s="10">
        <v>3400</v>
      </c>
      <c r="M171" s="10">
        <f t="shared" si="25"/>
        <v>0</v>
      </c>
      <c r="N171" s="10"/>
      <c r="O171" s="10">
        <v>2900</v>
      </c>
      <c r="P171" s="10">
        <f t="shared" si="26"/>
        <v>0</v>
      </c>
      <c r="Q171" s="10"/>
      <c r="R171" s="10">
        <v>2800</v>
      </c>
      <c r="S171" s="10">
        <f t="shared" si="27"/>
        <v>0</v>
      </c>
      <c r="T171" s="10">
        <v>10</v>
      </c>
      <c r="U171" s="10">
        <v>150</v>
      </c>
      <c r="V171" s="10">
        <f t="shared" si="32"/>
        <v>1500</v>
      </c>
      <c r="W171" s="10">
        <v>10</v>
      </c>
      <c r="X171" s="10">
        <v>150</v>
      </c>
      <c r="Y171" s="10">
        <f t="shared" si="33"/>
        <v>1500</v>
      </c>
      <c r="Z171" s="10">
        <v>20</v>
      </c>
      <c r="AA171" s="10">
        <v>150</v>
      </c>
      <c r="AB171" s="10">
        <f t="shared" si="34"/>
        <v>3000</v>
      </c>
      <c r="AC171" s="11"/>
      <c r="AD171" s="26">
        <v>7</v>
      </c>
      <c r="AE171" s="7">
        <f t="shared" si="35"/>
        <v>0</v>
      </c>
      <c r="AF171" s="131">
        <v>1</v>
      </c>
      <c r="AG171" s="139">
        <f t="shared" si="30"/>
        <v>40</v>
      </c>
      <c r="AH171" s="139">
        <f t="shared" si="29"/>
        <v>6000</v>
      </c>
      <c r="AI171" s="109">
        <f t="shared" si="31"/>
        <v>6000</v>
      </c>
    </row>
    <row r="172" spans="1:35" ht="38.25" x14ac:dyDescent="0.25">
      <c r="A172" s="108">
        <v>142</v>
      </c>
      <c r="B172" s="8" t="s">
        <v>212</v>
      </c>
      <c r="C172" s="21" t="s">
        <v>211</v>
      </c>
      <c r="D172" s="87" t="s">
        <v>587</v>
      </c>
      <c r="E172" s="35">
        <v>44680</v>
      </c>
      <c r="F172" s="35">
        <v>44682</v>
      </c>
      <c r="G172" s="21" t="s">
        <v>301</v>
      </c>
      <c r="H172" s="22" t="s">
        <v>322</v>
      </c>
      <c r="I172" s="35">
        <v>44680</v>
      </c>
      <c r="J172" s="35">
        <v>44682</v>
      </c>
      <c r="K172" s="10"/>
      <c r="L172" s="10">
        <v>3400</v>
      </c>
      <c r="M172" s="10">
        <f t="shared" si="25"/>
        <v>0</v>
      </c>
      <c r="N172" s="10"/>
      <c r="O172" s="10">
        <v>2900</v>
      </c>
      <c r="P172" s="10">
        <f t="shared" si="26"/>
        <v>0</v>
      </c>
      <c r="Q172" s="10"/>
      <c r="R172" s="10">
        <v>2800</v>
      </c>
      <c r="S172" s="10">
        <f t="shared" si="27"/>
        <v>0</v>
      </c>
      <c r="T172" s="10">
        <v>15</v>
      </c>
      <c r="U172" s="10">
        <v>150</v>
      </c>
      <c r="V172" s="10">
        <f t="shared" si="32"/>
        <v>2250</v>
      </c>
      <c r="W172" s="10">
        <v>15</v>
      </c>
      <c r="X172" s="10">
        <v>150</v>
      </c>
      <c r="Y172" s="10">
        <f t="shared" si="33"/>
        <v>2250</v>
      </c>
      <c r="Z172" s="10">
        <v>30</v>
      </c>
      <c r="AA172" s="10">
        <v>150</v>
      </c>
      <c r="AB172" s="10">
        <f t="shared" si="34"/>
        <v>4500</v>
      </c>
      <c r="AC172" s="11">
        <v>60</v>
      </c>
      <c r="AD172" s="26">
        <v>7</v>
      </c>
      <c r="AE172" s="7">
        <f t="shared" si="35"/>
        <v>420</v>
      </c>
      <c r="AF172" s="131">
        <v>1</v>
      </c>
      <c r="AG172" s="139">
        <f t="shared" si="30"/>
        <v>120</v>
      </c>
      <c r="AH172" s="139">
        <f t="shared" si="29"/>
        <v>9420</v>
      </c>
      <c r="AI172" s="109">
        <f t="shared" si="31"/>
        <v>9420</v>
      </c>
    </row>
    <row r="173" spans="1:35" ht="38.25" x14ac:dyDescent="0.25">
      <c r="A173" s="108">
        <v>143</v>
      </c>
      <c r="B173" s="8" t="s">
        <v>212</v>
      </c>
      <c r="C173" s="21" t="s">
        <v>211</v>
      </c>
      <c r="D173" s="87" t="s">
        <v>60</v>
      </c>
      <c r="E173" s="35">
        <v>44722</v>
      </c>
      <c r="F173" s="35">
        <v>44724</v>
      </c>
      <c r="G173" s="21" t="s">
        <v>301</v>
      </c>
      <c r="H173" s="22" t="s">
        <v>441</v>
      </c>
      <c r="I173" s="35">
        <v>44722</v>
      </c>
      <c r="J173" s="35">
        <v>44724</v>
      </c>
      <c r="K173" s="10">
        <v>1</v>
      </c>
      <c r="L173" s="10">
        <v>3400</v>
      </c>
      <c r="M173" s="10">
        <f t="shared" si="25"/>
        <v>3400</v>
      </c>
      <c r="N173" s="10">
        <v>1</v>
      </c>
      <c r="O173" s="10">
        <v>2900</v>
      </c>
      <c r="P173" s="10">
        <f t="shared" si="26"/>
        <v>2900</v>
      </c>
      <c r="Q173" s="10">
        <v>1</v>
      </c>
      <c r="R173" s="10">
        <v>2800</v>
      </c>
      <c r="S173" s="10">
        <f t="shared" si="27"/>
        <v>2800</v>
      </c>
      <c r="T173" s="10">
        <v>12</v>
      </c>
      <c r="U173" s="10">
        <v>150</v>
      </c>
      <c r="V173" s="10">
        <f t="shared" si="32"/>
        <v>1800</v>
      </c>
      <c r="W173" s="10">
        <v>12</v>
      </c>
      <c r="X173" s="10">
        <v>150</v>
      </c>
      <c r="Y173" s="10">
        <f t="shared" si="33"/>
        <v>1800</v>
      </c>
      <c r="Z173" s="10">
        <v>24</v>
      </c>
      <c r="AA173" s="10">
        <v>150</v>
      </c>
      <c r="AB173" s="10">
        <f t="shared" si="34"/>
        <v>3600</v>
      </c>
      <c r="AC173" s="11">
        <v>51</v>
      </c>
      <c r="AD173" s="26">
        <v>7</v>
      </c>
      <c r="AE173" s="7">
        <f t="shared" si="35"/>
        <v>357</v>
      </c>
      <c r="AF173" s="131">
        <v>1</v>
      </c>
      <c r="AG173" s="139">
        <f t="shared" si="30"/>
        <v>102</v>
      </c>
      <c r="AH173" s="139">
        <f t="shared" si="29"/>
        <v>16657</v>
      </c>
      <c r="AI173" s="109">
        <f t="shared" si="31"/>
        <v>16657</v>
      </c>
    </row>
    <row r="174" spans="1:35" ht="38.25" x14ac:dyDescent="0.25">
      <c r="A174" s="108">
        <v>144</v>
      </c>
      <c r="B174" s="8" t="s">
        <v>212</v>
      </c>
      <c r="C174" s="21" t="s">
        <v>211</v>
      </c>
      <c r="D174" s="87" t="s">
        <v>588</v>
      </c>
      <c r="E174" s="35">
        <v>44785</v>
      </c>
      <c r="F174" s="35">
        <v>44787</v>
      </c>
      <c r="G174" s="21" t="s">
        <v>301</v>
      </c>
      <c r="H174" s="22" t="s">
        <v>441</v>
      </c>
      <c r="I174" s="35">
        <v>44785</v>
      </c>
      <c r="J174" s="35">
        <v>44787</v>
      </c>
      <c r="K174" s="10"/>
      <c r="L174" s="10">
        <v>3400</v>
      </c>
      <c r="M174" s="10">
        <f t="shared" si="25"/>
        <v>0</v>
      </c>
      <c r="N174" s="10"/>
      <c r="O174" s="10">
        <v>2900</v>
      </c>
      <c r="P174" s="10">
        <f t="shared" si="26"/>
        <v>0</v>
      </c>
      <c r="Q174" s="10"/>
      <c r="R174" s="10">
        <v>2800</v>
      </c>
      <c r="S174" s="10">
        <f t="shared" si="27"/>
        <v>0</v>
      </c>
      <c r="T174" s="10">
        <v>12</v>
      </c>
      <c r="U174" s="10">
        <v>150</v>
      </c>
      <c r="V174" s="10">
        <f t="shared" si="32"/>
        <v>1800</v>
      </c>
      <c r="W174" s="10">
        <v>12</v>
      </c>
      <c r="X174" s="10">
        <v>150</v>
      </c>
      <c r="Y174" s="10">
        <f t="shared" si="33"/>
        <v>1800</v>
      </c>
      <c r="Z174" s="10">
        <v>24</v>
      </c>
      <c r="AA174" s="10">
        <v>150</v>
      </c>
      <c r="AB174" s="10">
        <f t="shared" si="34"/>
        <v>3600</v>
      </c>
      <c r="AC174" s="11">
        <v>48</v>
      </c>
      <c r="AD174" s="26">
        <v>7</v>
      </c>
      <c r="AE174" s="7">
        <f t="shared" si="35"/>
        <v>336</v>
      </c>
      <c r="AF174" s="131">
        <v>1</v>
      </c>
      <c r="AG174" s="139">
        <f t="shared" si="30"/>
        <v>96</v>
      </c>
      <c r="AH174" s="139">
        <f t="shared" si="29"/>
        <v>7536</v>
      </c>
      <c r="AI174" s="109">
        <f t="shared" si="31"/>
        <v>7536</v>
      </c>
    </row>
    <row r="175" spans="1:35" ht="19.899999999999999" customHeight="1" x14ac:dyDescent="0.25">
      <c r="A175" s="110"/>
      <c r="B175" s="88"/>
      <c r="C175" s="92"/>
      <c r="D175" s="92" t="s">
        <v>856</v>
      </c>
      <c r="E175" s="89"/>
      <c r="F175" s="89"/>
      <c r="G175" s="91"/>
      <c r="H175" s="91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66"/>
      <c r="AB175" s="26"/>
      <c r="AC175" s="26"/>
      <c r="AD175" s="133"/>
      <c r="AE175" s="140"/>
      <c r="AF175" s="140"/>
      <c r="AG175" s="111"/>
      <c r="AH175" s="89"/>
      <c r="AI175" s="90"/>
    </row>
    <row r="176" spans="1:35" ht="38.25" x14ac:dyDescent="0.25">
      <c r="A176" s="108">
        <v>145</v>
      </c>
      <c r="B176" s="8" t="s">
        <v>218</v>
      </c>
      <c r="C176" s="21" t="s">
        <v>115</v>
      </c>
      <c r="D176" s="87" t="s">
        <v>173</v>
      </c>
      <c r="E176" s="35">
        <v>44586</v>
      </c>
      <c r="F176" s="21" t="s">
        <v>98</v>
      </c>
      <c r="G176" s="21" t="s">
        <v>384</v>
      </c>
      <c r="H176" s="22" t="s">
        <v>481</v>
      </c>
      <c r="I176" s="35">
        <v>44586</v>
      </c>
      <c r="J176" s="21" t="s">
        <v>98</v>
      </c>
      <c r="K176" s="11"/>
      <c r="L176" s="10">
        <v>3400</v>
      </c>
      <c r="M176" s="10">
        <f t="shared" si="25"/>
        <v>0</v>
      </c>
      <c r="N176" s="10"/>
      <c r="O176" s="10">
        <v>2900</v>
      </c>
      <c r="P176" s="10">
        <f t="shared" si="26"/>
        <v>0</v>
      </c>
      <c r="Q176" s="10"/>
      <c r="R176" s="10">
        <v>2800</v>
      </c>
      <c r="S176" s="10">
        <f t="shared" si="27"/>
        <v>0</v>
      </c>
      <c r="T176" s="10">
        <v>12</v>
      </c>
      <c r="U176" s="10">
        <v>150</v>
      </c>
      <c r="V176" s="10">
        <f t="shared" si="32"/>
        <v>1800</v>
      </c>
      <c r="W176" s="10">
        <v>12</v>
      </c>
      <c r="X176" s="10">
        <v>150</v>
      </c>
      <c r="Y176" s="10">
        <f t="shared" si="33"/>
        <v>1800</v>
      </c>
      <c r="Z176" s="10">
        <v>12</v>
      </c>
      <c r="AA176" s="10">
        <v>150</v>
      </c>
      <c r="AB176" s="10">
        <f t="shared" si="34"/>
        <v>1800</v>
      </c>
      <c r="AC176" s="11"/>
      <c r="AD176" s="26">
        <v>7</v>
      </c>
      <c r="AE176" s="7">
        <f t="shared" si="35"/>
        <v>0</v>
      </c>
      <c r="AF176" s="131">
        <v>1</v>
      </c>
      <c r="AG176" s="139">
        <f t="shared" si="30"/>
        <v>36</v>
      </c>
      <c r="AH176" s="139">
        <f t="shared" si="29"/>
        <v>5400</v>
      </c>
      <c r="AI176" s="109">
        <f t="shared" si="31"/>
        <v>5400</v>
      </c>
    </row>
    <row r="177" spans="1:35" ht="38.25" x14ac:dyDescent="0.25">
      <c r="A177" s="108">
        <v>146</v>
      </c>
      <c r="B177" s="8" t="s">
        <v>218</v>
      </c>
      <c r="C177" s="21" t="s">
        <v>115</v>
      </c>
      <c r="D177" s="87" t="s">
        <v>589</v>
      </c>
      <c r="E177" s="35">
        <v>44706</v>
      </c>
      <c r="F177" s="35">
        <v>44709</v>
      </c>
      <c r="G177" s="21" t="s">
        <v>298</v>
      </c>
      <c r="H177" s="22" t="s">
        <v>385</v>
      </c>
      <c r="I177" s="35">
        <v>44706</v>
      </c>
      <c r="J177" s="35">
        <v>44709</v>
      </c>
      <c r="K177" s="10"/>
      <c r="L177" s="10">
        <v>3400</v>
      </c>
      <c r="M177" s="10">
        <f t="shared" si="25"/>
        <v>0</v>
      </c>
      <c r="N177" s="10"/>
      <c r="O177" s="10">
        <v>2900</v>
      </c>
      <c r="P177" s="10">
        <f t="shared" si="26"/>
        <v>0</v>
      </c>
      <c r="Q177" s="10"/>
      <c r="R177" s="10">
        <v>2800</v>
      </c>
      <c r="S177" s="10">
        <f t="shared" si="27"/>
        <v>0</v>
      </c>
      <c r="T177" s="10">
        <v>6</v>
      </c>
      <c r="U177" s="10">
        <v>150</v>
      </c>
      <c r="V177" s="10">
        <f t="shared" si="32"/>
        <v>900</v>
      </c>
      <c r="W177" s="10">
        <v>6</v>
      </c>
      <c r="X177" s="10">
        <v>150</v>
      </c>
      <c r="Y177" s="10">
        <f t="shared" si="33"/>
        <v>900</v>
      </c>
      <c r="Z177" s="10">
        <v>6</v>
      </c>
      <c r="AA177" s="10">
        <v>150</v>
      </c>
      <c r="AB177" s="10">
        <f t="shared" si="34"/>
        <v>900</v>
      </c>
      <c r="AC177" s="11">
        <v>30</v>
      </c>
      <c r="AD177" s="26">
        <v>7</v>
      </c>
      <c r="AE177" s="7">
        <f t="shared" si="35"/>
        <v>210</v>
      </c>
      <c r="AF177" s="131">
        <v>1</v>
      </c>
      <c r="AG177" s="139">
        <f t="shared" si="30"/>
        <v>48</v>
      </c>
      <c r="AH177" s="139">
        <f t="shared" si="29"/>
        <v>2910</v>
      </c>
      <c r="AI177" s="109">
        <f t="shared" si="31"/>
        <v>2910</v>
      </c>
    </row>
    <row r="178" spans="1:35" x14ac:dyDescent="0.25">
      <c r="A178" s="110"/>
      <c r="B178" s="88"/>
      <c r="C178" s="92"/>
      <c r="D178" s="92" t="s">
        <v>911</v>
      </c>
      <c r="E178" s="89"/>
      <c r="F178" s="89"/>
      <c r="G178" s="91"/>
      <c r="H178" s="91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66"/>
      <c r="AB178" s="26"/>
      <c r="AC178" s="26"/>
      <c r="AD178" s="133"/>
      <c r="AE178" s="140"/>
      <c r="AF178" s="140"/>
      <c r="AG178" s="111"/>
      <c r="AH178" s="89"/>
      <c r="AI178" s="90"/>
    </row>
    <row r="179" spans="1:35" ht="45" x14ac:dyDescent="0.25">
      <c r="A179" s="108">
        <v>147</v>
      </c>
      <c r="B179" s="8"/>
      <c r="C179" s="47" t="s">
        <v>109</v>
      </c>
      <c r="D179" s="94" t="str">
        <f>'01.01.2022 КП'!D179</f>
        <v xml:space="preserve">Кубок Краснодарского края по стендовой стрельбе (сезон 2021 - 2022 г.), 6 этап                                                                                        </v>
      </c>
      <c r="E179" s="52">
        <v>44575</v>
      </c>
      <c r="F179" s="52">
        <v>44577</v>
      </c>
      <c r="G179" s="47" t="s">
        <v>774</v>
      </c>
      <c r="H179" s="51" t="s">
        <v>501</v>
      </c>
      <c r="I179" s="52">
        <v>44575</v>
      </c>
      <c r="J179" s="52">
        <v>44577</v>
      </c>
      <c r="K179" s="49"/>
      <c r="L179" s="49">
        <v>3400</v>
      </c>
      <c r="M179" s="49">
        <f t="shared" si="25"/>
        <v>0</v>
      </c>
      <c r="N179" s="49"/>
      <c r="O179" s="49">
        <v>2900</v>
      </c>
      <c r="P179" s="49">
        <f t="shared" si="26"/>
        <v>0</v>
      </c>
      <c r="Q179" s="49"/>
      <c r="R179" s="49">
        <v>2800</v>
      </c>
      <c r="S179" s="49">
        <f t="shared" si="27"/>
        <v>0</v>
      </c>
      <c r="T179" s="49">
        <v>2</v>
      </c>
      <c r="U179" s="49">
        <v>150</v>
      </c>
      <c r="V179" s="49">
        <f t="shared" si="32"/>
        <v>300</v>
      </c>
      <c r="W179" s="49">
        <v>3</v>
      </c>
      <c r="X179" s="49">
        <v>150</v>
      </c>
      <c r="Y179" s="49">
        <f t="shared" si="33"/>
        <v>450</v>
      </c>
      <c r="Z179" s="49">
        <v>3</v>
      </c>
      <c r="AA179" s="49">
        <v>150</v>
      </c>
      <c r="AB179" s="49">
        <f t="shared" si="34"/>
        <v>450</v>
      </c>
      <c r="AC179" s="50"/>
      <c r="AD179" s="54">
        <v>7</v>
      </c>
      <c r="AE179" s="55">
        <v>150</v>
      </c>
      <c r="AF179" s="131">
        <v>1</v>
      </c>
      <c r="AG179" s="139">
        <f t="shared" si="30"/>
        <v>8</v>
      </c>
      <c r="AH179" s="139">
        <f t="shared" si="29"/>
        <v>1350</v>
      </c>
      <c r="AI179" s="109">
        <f t="shared" si="31"/>
        <v>1350</v>
      </c>
    </row>
    <row r="180" spans="1:35" ht="45" x14ac:dyDescent="0.25">
      <c r="A180" s="108">
        <v>148</v>
      </c>
      <c r="B180" s="8"/>
      <c r="C180" s="47" t="s">
        <v>109</v>
      </c>
      <c r="D180" s="94" t="str">
        <f>'01.01.2022 КП'!D180</f>
        <v xml:space="preserve">Кубок Краснодарского края по стендовой стрельбе (сезон 2021 - 2022 г.), 7 этап                                                                                        </v>
      </c>
      <c r="E180" s="52">
        <v>44603</v>
      </c>
      <c r="F180" s="52">
        <v>44605</v>
      </c>
      <c r="G180" s="47" t="s">
        <v>774</v>
      </c>
      <c r="H180" s="51" t="s">
        <v>501</v>
      </c>
      <c r="I180" s="52">
        <v>44603</v>
      </c>
      <c r="J180" s="52">
        <v>44605</v>
      </c>
      <c r="K180" s="49"/>
      <c r="L180" s="49">
        <v>3400</v>
      </c>
      <c r="M180" s="49">
        <f t="shared" si="25"/>
        <v>0</v>
      </c>
      <c r="N180" s="49"/>
      <c r="O180" s="49">
        <v>2900</v>
      </c>
      <c r="P180" s="49">
        <f t="shared" si="26"/>
        <v>0</v>
      </c>
      <c r="Q180" s="49"/>
      <c r="R180" s="49">
        <v>2800</v>
      </c>
      <c r="S180" s="49">
        <f t="shared" si="27"/>
        <v>0</v>
      </c>
      <c r="T180" s="49">
        <v>2</v>
      </c>
      <c r="U180" s="49">
        <v>150</v>
      </c>
      <c r="V180" s="49">
        <f t="shared" si="32"/>
        <v>300</v>
      </c>
      <c r="W180" s="49">
        <v>3</v>
      </c>
      <c r="X180" s="49">
        <v>150</v>
      </c>
      <c r="Y180" s="49">
        <f t="shared" si="33"/>
        <v>450</v>
      </c>
      <c r="Z180" s="49">
        <v>3</v>
      </c>
      <c r="AA180" s="49">
        <v>150</v>
      </c>
      <c r="AB180" s="49">
        <f t="shared" si="34"/>
        <v>450</v>
      </c>
      <c r="AC180" s="50"/>
      <c r="AD180" s="54">
        <v>7</v>
      </c>
      <c r="AE180" s="55">
        <v>150</v>
      </c>
      <c r="AF180" s="131">
        <v>1</v>
      </c>
      <c r="AG180" s="139">
        <f t="shared" si="30"/>
        <v>8</v>
      </c>
      <c r="AH180" s="139">
        <f t="shared" si="29"/>
        <v>1350</v>
      </c>
      <c r="AI180" s="109">
        <f t="shared" si="31"/>
        <v>1350</v>
      </c>
    </row>
    <row r="181" spans="1:35" ht="60" x14ac:dyDescent="0.25">
      <c r="A181" s="108">
        <v>149</v>
      </c>
      <c r="B181" s="8" t="s">
        <v>219</v>
      </c>
      <c r="C181" s="21" t="s">
        <v>109</v>
      </c>
      <c r="D181" s="87" t="s">
        <v>826</v>
      </c>
      <c r="E181" s="35" t="s">
        <v>717</v>
      </c>
      <c r="F181" s="35" t="s">
        <v>718</v>
      </c>
      <c r="G181" s="21" t="s">
        <v>774</v>
      </c>
      <c r="H181" s="22" t="s">
        <v>501</v>
      </c>
      <c r="I181" s="35" t="s">
        <v>717</v>
      </c>
      <c r="J181" s="35" t="s">
        <v>718</v>
      </c>
      <c r="K181" s="10"/>
      <c r="L181" s="10">
        <v>3400</v>
      </c>
      <c r="M181" s="10">
        <f t="shared" si="25"/>
        <v>0</v>
      </c>
      <c r="N181" s="10"/>
      <c r="O181" s="10">
        <v>2900</v>
      </c>
      <c r="P181" s="10">
        <f t="shared" si="26"/>
        <v>0</v>
      </c>
      <c r="Q181" s="10"/>
      <c r="R181" s="10">
        <v>2800</v>
      </c>
      <c r="S181" s="10">
        <f t="shared" si="27"/>
        <v>0</v>
      </c>
      <c r="T181" s="10">
        <v>13</v>
      </c>
      <c r="U181" s="10">
        <v>150</v>
      </c>
      <c r="V181" s="10">
        <f t="shared" si="32"/>
        <v>1950</v>
      </c>
      <c r="W181" s="10">
        <v>13</v>
      </c>
      <c r="X181" s="10">
        <v>150</v>
      </c>
      <c r="Y181" s="10">
        <f t="shared" si="33"/>
        <v>1950</v>
      </c>
      <c r="Z181" s="10">
        <v>13</v>
      </c>
      <c r="AA181" s="10">
        <v>150</v>
      </c>
      <c r="AB181" s="10">
        <f t="shared" si="34"/>
        <v>1950</v>
      </c>
      <c r="AC181" s="11">
        <v>39</v>
      </c>
      <c r="AD181" s="26">
        <v>7</v>
      </c>
      <c r="AE181" s="7">
        <f t="shared" ref="AE181:AE214" si="36">AC181*AD181</f>
        <v>273</v>
      </c>
      <c r="AF181" s="131">
        <v>1</v>
      </c>
      <c r="AG181" s="143">
        <f>K181+N181+Q181+T181+W181+Z181+AC181</f>
        <v>78</v>
      </c>
      <c r="AH181" s="139">
        <f t="shared" si="29"/>
        <v>6123</v>
      </c>
      <c r="AI181" s="116">
        <f>M181+P181+S181+V181+Y181+AB181+AE181</f>
        <v>6123</v>
      </c>
    </row>
    <row r="182" spans="1:35" x14ac:dyDescent="0.25">
      <c r="A182" s="108">
        <v>150</v>
      </c>
      <c r="B182" s="8" t="s">
        <v>219</v>
      </c>
      <c r="C182" s="21" t="s">
        <v>109</v>
      </c>
      <c r="D182" s="87" t="s">
        <v>81</v>
      </c>
      <c r="E182" s="35">
        <v>44680</v>
      </c>
      <c r="F182" s="35">
        <v>44682</v>
      </c>
      <c r="G182" s="21" t="s">
        <v>774</v>
      </c>
      <c r="H182" s="22" t="s">
        <v>501</v>
      </c>
      <c r="I182" s="35">
        <v>44680</v>
      </c>
      <c r="J182" s="35">
        <v>44682</v>
      </c>
      <c r="K182" s="10"/>
      <c r="L182" s="10">
        <v>3400</v>
      </c>
      <c r="M182" s="10">
        <f t="shared" si="25"/>
        <v>0</v>
      </c>
      <c r="N182" s="10"/>
      <c r="O182" s="10">
        <v>2900</v>
      </c>
      <c r="P182" s="10">
        <f t="shared" si="26"/>
        <v>0</v>
      </c>
      <c r="Q182" s="10"/>
      <c r="R182" s="10">
        <v>2800</v>
      </c>
      <c r="S182" s="10">
        <f t="shared" si="27"/>
        <v>0</v>
      </c>
      <c r="T182" s="10">
        <v>3</v>
      </c>
      <c r="U182" s="10">
        <v>150</v>
      </c>
      <c r="V182" s="10">
        <f t="shared" si="32"/>
        <v>450</v>
      </c>
      <c r="W182" s="10">
        <v>3</v>
      </c>
      <c r="X182" s="10">
        <v>150</v>
      </c>
      <c r="Y182" s="10">
        <f t="shared" si="33"/>
        <v>450</v>
      </c>
      <c r="Z182" s="10">
        <v>3</v>
      </c>
      <c r="AA182" s="10">
        <v>150</v>
      </c>
      <c r="AB182" s="10">
        <f t="shared" si="34"/>
        <v>450</v>
      </c>
      <c r="AC182" s="11">
        <v>9</v>
      </c>
      <c r="AD182" s="26">
        <v>7</v>
      </c>
      <c r="AE182" s="7">
        <f t="shared" si="36"/>
        <v>63</v>
      </c>
      <c r="AF182" s="131">
        <v>1</v>
      </c>
      <c r="AG182" s="143">
        <f>K182+N182+Q182+T182+W182+Z182+AC182</f>
        <v>18</v>
      </c>
      <c r="AH182" s="139">
        <f t="shared" si="29"/>
        <v>1413</v>
      </c>
      <c r="AI182" s="116">
        <f>M182+P182+S182+V182+Y182+AB182+AE182</f>
        <v>1413</v>
      </c>
    </row>
    <row r="183" spans="1:35" x14ac:dyDescent="0.25">
      <c r="A183" s="108">
        <v>151</v>
      </c>
      <c r="B183" s="8" t="s">
        <v>219</v>
      </c>
      <c r="C183" s="21" t="s">
        <v>109</v>
      </c>
      <c r="D183" s="87" t="s">
        <v>81</v>
      </c>
      <c r="E183" s="35">
        <v>44715</v>
      </c>
      <c r="F183" s="35">
        <v>44717</v>
      </c>
      <c r="G183" s="21" t="s">
        <v>774</v>
      </c>
      <c r="H183" s="22" t="s">
        <v>501</v>
      </c>
      <c r="I183" s="35">
        <v>44715</v>
      </c>
      <c r="J183" s="35">
        <v>44717</v>
      </c>
      <c r="K183" s="10"/>
      <c r="L183" s="10">
        <v>3400</v>
      </c>
      <c r="M183" s="10">
        <f t="shared" si="25"/>
        <v>0</v>
      </c>
      <c r="N183" s="10"/>
      <c r="O183" s="10">
        <v>2900</v>
      </c>
      <c r="P183" s="10">
        <f t="shared" si="26"/>
        <v>0</v>
      </c>
      <c r="Q183" s="10"/>
      <c r="R183" s="10">
        <v>2800</v>
      </c>
      <c r="S183" s="10">
        <f t="shared" si="27"/>
        <v>0</v>
      </c>
      <c r="T183" s="10">
        <v>3</v>
      </c>
      <c r="U183" s="10">
        <v>150</v>
      </c>
      <c r="V183" s="10">
        <f t="shared" si="32"/>
        <v>450</v>
      </c>
      <c r="W183" s="10">
        <v>3</v>
      </c>
      <c r="X183" s="10">
        <v>150</v>
      </c>
      <c r="Y183" s="10">
        <f t="shared" si="33"/>
        <v>450</v>
      </c>
      <c r="Z183" s="10">
        <v>3</v>
      </c>
      <c r="AA183" s="10">
        <v>150</v>
      </c>
      <c r="AB183" s="10">
        <f t="shared" si="34"/>
        <v>450</v>
      </c>
      <c r="AC183" s="11">
        <v>9</v>
      </c>
      <c r="AD183" s="26">
        <v>7</v>
      </c>
      <c r="AE183" s="7">
        <f t="shared" si="36"/>
        <v>63</v>
      </c>
      <c r="AF183" s="131">
        <v>1</v>
      </c>
      <c r="AG183" s="143">
        <f t="shared" si="30"/>
        <v>18</v>
      </c>
      <c r="AH183" s="139">
        <f t="shared" si="29"/>
        <v>1413</v>
      </c>
      <c r="AI183" s="116">
        <f t="shared" si="31"/>
        <v>1413</v>
      </c>
    </row>
    <row r="184" spans="1:35" x14ac:dyDescent="0.25">
      <c r="A184" s="108">
        <v>152</v>
      </c>
      <c r="B184" s="8" t="s">
        <v>219</v>
      </c>
      <c r="C184" s="21" t="s">
        <v>109</v>
      </c>
      <c r="D184" s="87" t="s">
        <v>174</v>
      </c>
      <c r="E184" s="35">
        <v>44715</v>
      </c>
      <c r="F184" s="35">
        <v>44717</v>
      </c>
      <c r="G184" s="21" t="s">
        <v>773</v>
      </c>
      <c r="H184" s="22" t="s">
        <v>380</v>
      </c>
      <c r="I184" s="35">
        <v>44715</v>
      </c>
      <c r="J184" s="35">
        <v>44717</v>
      </c>
      <c r="K184" s="10"/>
      <c r="L184" s="10">
        <v>3400</v>
      </c>
      <c r="M184" s="10">
        <f t="shared" si="25"/>
        <v>0</v>
      </c>
      <c r="N184" s="10"/>
      <c r="O184" s="10">
        <v>2900</v>
      </c>
      <c r="P184" s="10">
        <f t="shared" si="26"/>
        <v>0</v>
      </c>
      <c r="Q184" s="10"/>
      <c r="R184" s="10">
        <v>2800</v>
      </c>
      <c r="S184" s="10">
        <f t="shared" si="27"/>
        <v>0</v>
      </c>
      <c r="T184" s="10">
        <v>4</v>
      </c>
      <c r="U184" s="10">
        <v>150</v>
      </c>
      <c r="V184" s="10">
        <f t="shared" si="32"/>
        <v>600</v>
      </c>
      <c r="W184" s="10">
        <v>4</v>
      </c>
      <c r="X184" s="10">
        <v>150</v>
      </c>
      <c r="Y184" s="10">
        <f t="shared" si="33"/>
        <v>600</v>
      </c>
      <c r="Z184" s="10">
        <v>4</v>
      </c>
      <c r="AA184" s="10">
        <v>150</v>
      </c>
      <c r="AB184" s="10">
        <f t="shared" si="34"/>
        <v>600</v>
      </c>
      <c r="AC184" s="11">
        <v>12</v>
      </c>
      <c r="AD184" s="26">
        <v>7</v>
      </c>
      <c r="AE184" s="7">
        <f t="shared" si="36"/>
        <v>84</v>
      </c>
      <c r="AF184" s="131">
        <v>1</v>
      </c>
      <c r="AG184" s="145">
        <f t="shared" si="30"/>
        <v>24</v>
      </c>
      <c r="AH184" s="139">
        <f t="shared" si="29"/>
        <v>1884</v>
      </c>
      <c r="AI184" s="118">
        <f t="shared" si="31"/>
        <v>1884</v>
      </c>
    </row>
    <row r="185" spans="1:35" ht="25.5" x14ac:dyDescent="0.25">
      <c r="A185" s="108">
        <v>153</v>
      </c>
      <c r="B185" s="8" t="s">
        <v>219</v>
      </c>
      <c r="C185" s="21" t="s">
        <v>109</v>
      </c>
      <c r="D185" s="87" t="s">
        <v>71</v>
      </c>
      <c r="E185" s="35">
        <v>44715</v>
      </c>
      <c r="F185" s="35">
        <v>44717</v>
      </c>
      <c r="G185" s="21" t="s">
        <v>773</v>
      </c>
      <c r="H185" s="22" t="s">
        <v>387</v>
      </c>
      <c r="I185" s="35">
        <v>44715</v>
      </c>
      <c r="J185" s="35">
        <v>44717</v>
      </c>
      <c r="K185" s="10"/>
      <c r="L185" s="10">
        <v>3400</v>
      </c>
      <c r="M185" s="10">
        <f t="shared" si="25"/>
        <v>0</v>
      </c>
      <c r="N185" s="10"/>
      <c r="O185" s="10">
        <v>2900</v>
      </c>
      <c r="P185" s="10">
        <f t="shared" si="26"/>
        <v>0</v>
      </c>
      <c r="Q185" s="10"/>
      <c r="R185" s="10">
        <v>2800</v>
      </c>
      <c r="S185" s="10">
        <f t="shared" si="27"/>
        <v>0</v>
      </c>
      <c r="T185" s="10">
        <v>4</v>
      </c>
      <c r="U185" s="10">
        <v>150</v>
      </c>
      <c r="V185" s="10">
        <f t="shared" si="32"/>
        <v>600</v>
      </c>
      <c r="W185" s="10">
        <v>4</v>
      </c>
      <c r="X185" s="10">
        <v>150</v>
      </c>
      <c r="Y185" s="10">
        <f t="shared" si="33"/>
        <v>600</v>
      </c>
      <c r="Z185" s="10">
        <v>4</v>
      </c>
      <c r="AA185" s="10">
        <v>150</v>
      </c>
      <c r="AB185" s="10">
        <f t="shared" si="34"/>
        <v>600</v>
      </c>
      <c r="AC185" s="11">
        <v>12</v>
      </c>
      <c r="AD185" s="26">
        <v>7</v>
      </c>
      <c r="AE185" s="7">
        <f t="shared" si="36"/>
        <v>84</v>
      </c>
      <c r="AF185" s="131">
        <v>1</v>
      </c>
      <c r="AG185" s="145">
        <f t="shared" si="30"/>
        <v>24</v>
      </c>
      <c r="AH185" s="139">
        <f t="shared" si="29"/>
        <v>1884</v>
      </c>
      <c r="AI185" s="118">
        <f t="shared" si="31"/>
        <v>1884</v>
      </c>
    </row>
    <row r="186" spans="1:35" ht="90" x14ac:dyDescent="0.25">
      <c r="A186" s="108">
        <v>154</v>
      </c>
      <c r="B186" s="8" t="s">
        <v>219</v>
      </c>
      <c r="C186" s="21" t="s">
        <v>109</v>
      </c>
      <c r="D186" s="87" t="s">
        <v>719</v>
      </c>
      <c r="E186" s="35" t="s">
        <v>720</v>
      </c>
      <c r="F186" s="35" t="s">
        <v>721</v>
      </c>
      <c r="G186" s="21" t="s">
        <v>774</v>
      </c>
      <c r="H186" s="22" t="s">
        <v>387</v>
      </c>
      <c r="I186" s="35" t="s">
        <v>720</v>
      </c>
      <c r="J186" s="35" t="s">
        <v>721</v>
      </c>
      <c r="K186" s="10"/>
      <c r="L186" s="10">
        <v>3400</v>
      </c>
      <c r="M186" s="10">
        <f t="shared" si="25"/>
        <v>0</v>
      </c>
      <c r="N186" s="10"/>
      <c r="O186" s="10">
        <v>2900</v>
      </c>
      <c r="P186" s="10">
        <f t="shared" si="26"/>
        <v>0</v>
      </c>
      <c r="Q186" s="10"/>
      <c r="R186" s="10">
        <v>2800</v>
      </c>
      <c r="S186" s="10">
        <f t="shared" si="27"/>
        <v>0</v>
      </c>
      <c r="T186" s="10">
        <v>15</v>
      </c>
      <c r="U186" s="10">
        <v>150</v>
      </c>
      <c r="V186" s="10">
        <f t="shared" si="32"/>
        <v>2250</v>
      </c>
      <c r="W186" s="10">
        <v>15</v>
      </c>
      <c r="X186" s="10">
        <v>150</v>
      </c>
      <c r="Y186" s="10">
        <f t="shared" si="33"/>
        <v>2250</v>
      </c>
      <c r="Z186" s="10">
        <v>15</v>
      </c>
      <c r="AA186" s="10">
        <v>150</v>
      </c>
      <c r="AB186" s="10">
        <f t="shared" si="34"/>
        <v>2250</v>
      </c>
      <c r="AC186" s="11">
        <v>45</v>
      </c>
      <c r="AD186" s="26">
        <v>7</v>
      </c>
      <c r="AE186" s="7">
        <f t="shared" si="36"/>
        <v>315</v>
      </c>
      <c r="AF186" s="131">
        <v>1</v>
      </c>
      <c r="AG186" s="145">
        <f t="shared" si="30"/>
        <v>90</v>
      </c>
      <c r="AH186" s="139">
        <f t="shared" si="29"/>
        <v>7065</v>
      </c>
      <c r="AI186" s="118">
        <f t="shared" si="31"/>
        <v>7065</v>
      </c>
    </row>
    <row r="187" spans="1:35" x14ac:dyDescent="0.25">
      <c r="A187" s="108">
        <v>155</v>
      </c>
      <c r="B187" s="8" t="s">
        <v>219</v>
      </c>
      <c r="C187" s="21" t="s">
        <v>109</v>
      </c>
      <c r="D187" s="87" t="s">
        <v>70</v>
      </c>
      <c r="E187" s="35">
        <v>44785</v>
      </c>
      <c r="F187" s="35">
        <v>44787</v>
      </c>
      <c r="G187" s="21" t="s">
        <v>773</v>
      </c>
      <c r="H187" s="38" t="s">
        <v>377</v>
      </c>
      <c r="I187" s="35">
        <v>44785</v>
      </c>
      <c r="J187" s="35">
        <v>44787</v>
      </c>
      <c r="K187" s="10"/>
      <c r="L187" s="10">
        <v>3400</v>
      </c>
      <c r="M187" s="10">
        <f t="shared" si="25"/>
        <v>0</v>
      </c>
      <c r="N187" s="10"/>
      <c r="O187" s="10">
        <v>2900</v>
      </c>
      <c r="P187" s="10">
        <f t="shared" si="26"/>
        <v>0</v>
      </c>
      <c r="Q187" s="10"/>
      <c r="R187" s="10">
        <v>2800</v>
      </c>
      <c r="S187" s="10">
        <f t="shared" si="27"/>
        <v>0</v>
      </c>
      <c r="T187" s="10">
        <v>4</v>
      </c>
      <c r="U187" s="10">
        <v>150</v>
      </c>
      <c r="V187" s="10">
        <f t="shared" si="32"/>
        <v>600</v>
      </c>
      <c r="W187" s="10">
        <v>4</v>
      </c>
      <c r="X187" s="10">
        <v>150</v>
      </c>
      <c r="Y187" s="10">
        <f t="shared" si="33"/>
        <v>600</v>
      </c>
      <c r="Z187" s="10">
        <v>4</v>
      </c>
      <c r="AA187" s="10">
        <v>150</v>
      </c>
      <c r="AB187" s="10">
        <f t="shared" si="34"/>
        <v>600</v>
      </c>
      <c r="AC187" s="11">
        <v>12</v>
      </c>
      <c r="AD187" s="26">
        <v>7</v>
      </c>
      <c r="AE187" s="7">
        <f t="shared" si="36"/>
        <v>84</v>
      </c>
      <c r="AF187" s="131">
        <v>1</v>
      </c>
      <c r="AG187" s="145">
        <f t="shared" si="30"/>
        <v>24</v>
      </c>
      <c r="AH187" s="139">
        <f t="shared" si="29"/>
        <v>1884</v>
      </c>
      <c r="AI187" s="118">
        <f t="shared" si="31"/>
        <v>1884</v>
      </c>
    </row>
    <row r="188" spans="1:35" ht="16.899999999999999" customHeight="1" x14ac:dyDescent="0.25">
      <c r="A188" s="110"/>
      <c r="B188" s="88"/>
      <c r="C188" s="92"/>
      <c r="D188" s="92" t="s">
        <v>857</v>
      </c>
      <c r="E188" s="89"/>
      <c r="F188" s="89"/>
      <c r="G188" s="91"/>
      <c r="H188" s="91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66"/>
      <c r="AB188" s="26"/>
      <c r="AC188" s="26"/>
      <c r="AD188" s="133"/>
      <c r="AE188" s="140"/>
      <c r="AF188" s="140"/>
      <c r="AG188" s="111"/>
      <c r="AH188" s="89"/>
      <c r="AI188" s="90"/>
    </row>
    <row r="189" spans="1:35" ht="30.6" customHeight="1" x14ac:dyDescent="0.25">
      <c r="A189" s="108">
        <v>156</v>
      </c>
      <c r="B189" s="8" t="s">
        <v>223</v>
      </c>
      <c r="C189" s="21" t="s">
        <v>145</v>
      </c>
      <c r="D189" s="87" t="s">
        <v>590</v>
      </c>
      <c r="E189" s="35">
        <v>44684</v>
      </c>
      <c r="F189" s="35">
        <v>44687</v>
      </c>
      <c r="G189" s="21" t="s">
        <v>388</v>
      </c>
      <c r="H189" s="22" t="s">
        <v>722</v>
      </c>
      <c r="I189" s="35">
        <v>44684</v>
      </c>
      <c r="J189" s="35">
        <v>44687</v>
      </c>
      <c r="K189" s="10"/>
      <c r="L189" s="10">
        <v>3400</v>
      </c>
      <c r="M189" s="10">
        <f t="shared" si="25"/>
        <v>0</v>
      </c>
      <c r="N189" s="10"/>
      <c r="O189" s="10">
        <v>2900</v>
      </c>
      <c r="P189" s="10">
        <f t="shared" si="26"/>
        <v>0</v>
      </c>
      <c r="Q189" s="10"/>
      <c r="R189" s="10">
        <v>2800</v>
      </c>
      <c r="S189" s="10">
        <f t="shared" si="27"/>
        <v>0</v>
      </c>
      <c r="T189" s="10">
        <v>20</v>
      </c>
      <c r="U189" s="10">
        <v>150</v>
      </c>
      <c r="V189" s="10">
        <f t="shared" si="32"/>
        <v>3000</v>
      </c>
      <c r="W189" s="10">
        <v>20</v>
      </c>
      <c r="X189" s="10">
        <v>150</v>
      </c>
      <c r="Y189" s="10">
        <f t="shared" si="33"/>
        <v>3000</v>
      </c>
      <c r="Z189" s="10">
        <v>20</v>
      </c>
      <c r="AA189" s="10">
        <v>150</v>
      </c>
      <c r="AB189" s="10">
        <f t="shared" si="34"/>
        <v>3000</v>
      </c>
      <c r="AC189" s="11">
        <v>64</v>
      </c>
      <c r="AD189" s="26">
        <v>7</v>
      </c>
      <c r="AE189" s="7">
        <f t="shared" si="36"/>
        <v>448</v>
      </c>
      <c r="AF189" s="131">
        <v>1</v>
      </c>
      <c r="AG189" s="145">
        <f t="shared" si="30"/>
        <v>124</v>
      </c>
      <c r="AH189" s="139">
        <f t="shared" si="29"/>
        <v>9448</v>
      </c>
      <c r="AI189" s="118">
        <f t="shared" si="31"/>
        <v>9448</v>
      </c>
    </row>
    <row r="190" spans="1:35" ht="30.6" customHeight="1" x14ac:dyDescent="0.25">
      <c r="A190" s="108">
        <v>157</v>
      </c>
      <c r="B190" s="8" t="s">
        <v>223</v>
      </c>
      <c r="C190" s="21" t="s">
        <v>145</v>
      </c>
      <c r="D190" s="87" t="s">
        <v>591</v>
      </c>
      <c r="E190" s="35">
        <v>44687</v>
      </c>
      <c r="F190" s="35">
        <v>44690</v>
      </c>
      <c r="G190" s="21" t="s">
        <v>298</v>
      </c>
      <c r="H190" s="22" t="s">
        <v>723</v>
      </c>
      <c r="I190" s="35">
        <v>44687</v>
      </c>
      <c r="J190" s="35">
        <v>44690</v>
      </c>
      <c r="K190" s="10"/>
      <c r="L190" s="10">
        <v>3400</v>
      </c>
      <c r="M190" s="10">
        <f t="shared" si="25"/>
        <v>0</v>
      </c>
      <c r="N190" s="10"/>
      <c r="O190" s="10">
        <v>2900</v>
      </c>
      <c r="P190" s="10">
        <f t="shared" si="26"/>
        <v>0</v>
      </c>
      <c r="Q190" s="10"/>
      <c r="R190" s="10">
        <v>2800</v>
      </c>
      <c r="S190" s="10">
        <f t="shared" si="27"/>
        <v>0</v>
      </c>
      <c r="T190" s="10">
        <v>40</v>
      </c>
      <c r="U190" s="10">
        <v>150</v>
      </c>
      <c r="V190" s="10">
        <f t="shared" si="32"/>
        <v>6000</v>
      </c>
      <c r="W190" s="10">
        <v>40</v>
      </c>
      <c r="X190" s="10">
        <v>150</v>
      </c>
      <c r="Y190" s="10">
        <f t="shared" si="33"/>
        <v>6000</v>
      </c>
      <c r="Z190" s="10">
        <v>40</v>
      </c>
      <c r="AA190" s="10">
        <v>150</v>
      </c>
      <c r="AB190" s="10">
        <f t="shared" si="34"/>
        <v>6000</v>
      </c>
      <c r="AC190" s="11">
        <v>128</v>
      </c>
      <c r="AD190" s="26">
        <v>7</v>
      </c>
      <c r="AE190" s="7">
        <f t="shared" si="36"/>
        <v>896</v>
      </c>
      <c r="AF190" s="131">
        <v>1</v>
      </c>
      <c r="AG190" s="145">
        <f t="shared" si="30"/>
        <v>248</v>
      </c>
      <c r="AH190" s="139">
        <f t="shared" si="29"/>
        <v>18896</v>
      </c>
      <c r="AI190" s="118">
        <f t="shared" si="31"/>
        <v>18896</v>
      </c>
    </row>
    <row r="191" spans="1:35" ht="30.6" customHeight="1" x14ac:dyDescent="0.25">
      <c r="A191" s="108">
        <v>158</v>
      </c>
      <c r="B191" s="8" t="s">
        <v>223</v>
      </c>
      <c r="C191" s="21" t="s">
        <v>145</v>
      </c>
      <c r="D191" s="87" t="s">
        <v>592</v>
      </c>
      <c r="E191" s="35">
        <v>44729</v>
      </c>
      <c r="F191" s="35">
        <v>44731</v>
      </c>
      <c r="G191" s="21" t="s">
        <v>367</v>
      </c>
      <c r="H191" s="22" t="s">
        <v>724</v>
      </c>
      <c r="I191" s="35">
        <v>44729</v>
      </c>
      <c r="J191" s="35">
        <v>44731</v>
      </c>
      <c r="K191" s="10">
        <v>8</v>
      </c>
      <c r="L191" s="10">
        <v>3400</v>
      </c>
      <c r="M191" s="10">
        <f t="shared" si="25"/>
        <v>27200</v>
      </c>
      <c r="N191" s="10">
        <v>8</v>
      </c>
      <c r="O191" s="10">
        <v>2900</v>
      </c>
      <c r="P191" s="10">
        <f t="shared" si="26"/>
        <v>23200</v>
      </c>
      <c r="Q191" s="10">
        <v>8</v>
      </c>
      <c r="R191" s="10">
        <v>2800</v>
      </c>
      <c r="S191" s="10">
        <f t="shared" si="27"/>
        <v>22400</v>
      </c>
      <c r="T191" s="10">
        <v>26</v>
      </c>
      <c r="U191" s="10">
        <v>150</v>
      </c>
      <c r="V191" s="10">
        <f t="shared" si="32"/>
        <v>3900</v>
      </c>
      <c r="W191" s="10">
        <v>26</v>
      </c>
      <c r="X191" s="10">
        <v>150</v>
      </c>
      <c r="Y191" s="10">
        <f t="shared" si="33"/>
        <v>3900</v>
      </c>
      <c r="Z191" s="10">
        <v>26</v>
      </c>
      <c r="AA191" s="10">
        <v>150</v>
      </c>
      <c r="AB191" s="10">
        <f t="shared" si="34"/>
        <v>3900</v>
      </c>
      <c r="AC191" s="11">
        <v>92</v>
      </c>
      <c r="AD191" s="26">
        <v>7</v>
      </c>
      <c r="AE191" s="7">
        <f t="shared" si="36"/>
        <v>644</v>
      </c>
      <c r="AF191" s="131">
        <v>1</v>
      </c>
      <c r="AG191" s="145">
        <f t="shared" si="30"/>
        <v>194</v>
      </c>
      <c r="AH191" s="139">
        <f t="shared" si="29"/>
        <v>85144</v>
      </c>
      <c r="AI191" s="118">
        <f t="shared" si="31"/>
        <v>85144</v>
      </c>
    </row>
    <row r="192" spans="1:35" x14ac:dyDescent="0.25">
      <c r="A192" s="110"/>
      <c r="B192" s="88"/>
      <c r="C192" s="92"/>
      <c r="D192" s="92" t="s">
        <v>858</v>
      </c>
      <c r="E192" s="89"/>
      <c r="F192" s="89"/>
      <c r="G192" s="91"/>
      <c r="H192" s="91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66"/>
      <c r="AB192" s="26"/>
      <c r="AC192" s="26"/>
      <c r="AD192" s="133"/>
      <c r="AE192" s="140"/>
      <c r="AF192" s="140"/>
      <c r="AG192" s="111"/>
      <c r="AH192" s="89"/>
      <c r="AI192" s="90"/>
    </row>
    <row r="193" spans="1:35" ht="25.5" x14ac:dyDescent="0.25">
      <c r="A193" s="108">
        <v>159</v>
      </c>
      <c r="B193" s="8" t="s">
        <v>224</v>
      </c>
      <c r="C193" s="21" t="s">
        <v>139</v>
      </c>
      <c r="D193" s="87" t="s">
        <v>174</v>
      </c>
      <c r="E193" s="35">
        <v>44661</v>
      </c>
      <c r="F193" s="35">
        <v>44668</v>
      </c>
      <c r="G193" s="21" t="s">
        <v>298</v>
      </c>
      <c r="H193" s="22" t="s">
        <v>725</v>
      </c>
      <c r="I193" s="35">
        <v>44661</v>
      </c>
      <c r="J193" s="35">
        <v>44668</v>
      </c>
      <c r="K193" s="10"/>
      <c r="L193" s="10">
        <v>3400</v>
      </c>
      <c r="M193" s="10">
        <f t="shared" si="25"/>
        <v>0</v>
      </c>
      <c r="N193" s="10"/>
      <c r="O193" s="10">
        <v>2900</v>
      </c>
      <c r="P193" s="10">
        <f t="shared" si="26"/>
        <v>0</v>
      </c>
      <c r="Q193" s="10"/>
      <c r="R193" s="10">
        <v>2800</v>
      </c>
      <c r="S193" s="10">
        <f t="shared" si="27"/>
        <v>0</v>
      </c>
      <c r="T193" s="10">
        <v>4</v>
      </c>
      <c r="U193" s="10">
        <v>150</v>
      </c>
      <c r="V193" s="10">
        <f t="shared" si="32"/>
        <v>600</v>
      </c>
      <c r="W193" s="10">
        <v>4</v>
      </c>
      <c r="X193" s="10">
        <v>150</v>
      </c>
      <c r="Y193" s="10">
        <f t="shared" si="33"/>
        <v>600</v>
      </c>
      <c r="Z193" s="10">
        <v>4</v>
      </c>
      <c r="AA193" s="10">
        <v>150</v>
      </c>
      <c r="AB193" s="10">
        <f t="shared" si="34"/>
        <v>600</v>
      </c>
      <c r="AC193" s="11">
        <v>12</v>
      </c>
      <c r="AD193" s="26">
        <v>7</v>
      </c>
      <c r="AE193" s="7">
        <f t="shared" si="36"/>
        <v>84</v>
      </c>
      <c r="AF193" s="131">
        <v>1</v>
      </c>
      <c r="AG193" s="145">
        <f>K193+N193+Q193+T193+W193+Z193+AC193</f>
        <v>24</v>
      </c>
      <c r="AH193" s="139">
        <f t="shared" si="29"/>
        <v>1884</v>
      </c>
      <c r="AI193" s="118">
        <f>M193+P193+S193+V193+Y193+AB193+AE193</f>
        <v>1884</v>
      </c>
    </row>
    <row r="194" spans="1:35" ht="25.5" x14ac:dyDescent="0.25">
      <c r="A194" s="108">
        <v>160</v>
      </c>
      <c r="B194" s="8" t="s">
        <v>224</v>
      </c>
      <c r="C194" s="21" t="s">
        <v>139</v>
      </c>
      <c r="D194" s="87" t="s">
        <v>174</v>
      </c>
      <c r="E194" s="35">
        <v>44715</v>
      </c>
      <c r="F194" s="35">
        <v>44724</v>
      </c>
      <c r="G194" s="21" t="s">
        <v>298</v>
      </c>
      <c r="H194" s="22" t="s">
        <v>726</v>
      </c>
      <c r="I194" s="35">
        <v>44715</v>
      </c>
      <c r="J194" s="35">
        <v>44724</v>
      </c>
      <c r="K194" s="11"/>
      <c r="L194" s="10">
        <v>3400</v>
      </c>
      <c r="M194" s="10">
        <f t="shared" si="25"/>
        <v>0</v>
      </c>
      <c r="N194" s="10"/>
      <c r="O194" s="10">
        <v>2900</v>
      </c>
      <c r="P194" s="10">
        <f t="shared" si="26"/>
        <v>0</v>
      </c>
      <c r="Q194" s="10"/>
      <c r="R194" s="10">
        <v>2800</v>
      </c>
      <c r="S194" s="10">
        <f t="shared" si="27"/>
        <v>0</v>
      </c>
      <c r="T194" s="10">
        <v>4</v>
      </c>
      <c r="U194" s="10">
        <v>150</v>
      </c>
      <c r="V194" s="10">
        <f t="shared" si="32"/>
        <v>600</v>
      </c>
      <c r="W194" s="10">
        <v>4</v>
      </c>
      <c r="X194" s="10">
        <v>150</v>
      </c>
      <c r="Y194" s="10">
        <f t="shared" si="33"/>
        <v>600</v>
      </c>
      <c r="Z194" s="10">
        <v>4</v>
      </c>
      <c r="AA194" s="10">
        <v>150</v>
      </c>
      <c r="AB194" s="10">
        <f t="shared" si="34"/>
        <v>600</v>
      </c>
      <c r="AC194" s="11">
        <v>12</v>
      </c>
      <c r="AD194" s="26">
        <v>7</v>
      </c>
      <c r="AE194" s="7">
        <f t="shared" si="36"/>
        <v>84</v>
      </c>
      <c r="AF194" s="131">
        <v>1</v>
      </c>
      <c r="AG194" s="145">
        <f>K194+N194+Q194+T194+W194+Z194+AC194</f>
        <v>24</v>
      </c>
      <c r="AH194" s="139">
        <f t="shared" si="29"/>
        <v>1884</v>
      </c>
      <c r="AI194" s="118">
        <f>M194+P194+S194+V194+Y194+AB194+AE194</f>
        <v>1884</v>
      </c>
    </row>
    <row r="195" spans="1:35" ht="30" x14ac:dyDescent="0.25">
      <c r="A195" s="108">
        <v>161</v>
      </c>
      <c r="B195" s="8" t="s">
        <v>224</v>
      </c>
      <c r="C195" s="21" t="s">
        <v>139</v>
      </c>
      <c r="D195" s="87" t="s">
        <v>531</v>
      </c>
      <c r="E195" s="35">
        <v>44748</v>
      </c>
      <c r="F195" s="35">
        <v>44750</v>
      </c>
      <c r="G195" s="21" t="s">
        <v>298</v>
      </c>
      <c r="H195" s="22" t="s">
        <v>340</v>
      </c>
      <c r="I195" s="35">
        <v>44748</v>
      </c>
      <c r="J195" s="35">
        <v>44750</v>
      </c>
      <c r="K195" s="10"/>
      <c r="L195" s="10">
        <v>3400</v>
      </c>
      <c r="M195" s="10">
        <f t="shared" si="25"/>
        <v>0</v>
      </c>
      <c r="N195" s="10"/>
      <c r="O195" s="10">
        <v>2900</v>
      </c>
      <c r="P195" s="10">
        <f t="shared" si="26"/>
        <v>0</v>
      </c>
      <c r="Q195" s="10"/>
      <c r="R195" s="10">
        <v>2800</v>
      </c>
      <c r="S195" s="10">
        <f t="shared" si="27"/>
        <v>0</v>
      </c>
      <c r="T195" s="10">
        <v>6</v>
      </c>
      <c r="U195" s="10">
        <v>150</v>
      </c>
      <c r="V195" s="10">
        <f t="shared" si="32"/>
        <v>900</v>
      </c>
      <c r="W195" s="10">
        <v>6</v>
      </c>
      <c r="X195" s="10">
        <v>150</v>
      </c>
      <c r="Y195" s="10">
        <f t="shared" si="33"/>
        <v>900</v>
      </c>
      <c r="Z195" s="10">
        <v>6</v>
      </c>
      <c r="AA195" s="10">
        <v>150</v>
      </c>
      <c r="AB195" s="10">
        <f t="shared" si="34"/>
        <v>900</v>
      </c>
      <c r="AC195" s="11">
        <v>18</v>
      </c>
      <c r="AD195" s="26">
        <v>7</v>
      </c>
      <c r="AE195" s="7">
        <f t="shared" si="36"/>
        <v>126</v>
      </c>
      <c r="AF195" s="131">
        <v>1</v>
      </c>
      <c r="AG195" s="145">
        <f t="shared" si="30"/>
        <v>36</v>
      </c>
      <c r="AH195" s="139">
        <f t="shared" si="29"/>
        <v>2826</v>
      </c>
      <c r="AI195" s="118">
        <f t="shared" si="31"/>
        <v>2826</v>
      </c>
    </row>
    <row r="196" spans="1:35" ht="30" x14ac:dyDescent="0.25">
      <c r="A196" s="108">
        <v>162</v>
      </c>
      <c r="B196" s="8" t="s">
        <v>224</v>
      </c>
      <c r="C196" s="21" t="s">
        <v>139</v>
      </c>
      <c r="D196" s="87" t="s">
        <v>532</v>
      </c>
      <c r="E196" s="35">
        <v>44748</v>
      </c>
      <c r="F196" s="35">
        <v>44750</v>
      </c>
      <c r="G196" s="21" t="s">
        <v>298</v>
      </c>
      <c r="H196" s="22" t="s">
        <v>725</v>
      </c>
      <c r="I196" s="35">
        <v>44748</v>
      </c>
      <c r="J196" s="35">
        <v>44750</v>
      </c>
      <c r="K196" s="10"/>
      <c r="L196" s="10">
        <v>3400</v>
      </c>
      <c r="M196" s="10">
        <f t="shared" ref="M196:M270" si="37">K196*L196</f>
        <v>0</v>
      </c>
      <c r="N196" s="10"/>
      <c r="O196" s="10">
        <v>2900</v>
      </c>
      <c r="P196" s="10">
        <f t="shared" ref="P196:P270" si="38">N196*O196</f>
        <v>0</v>
      </c>
      <c r="Q196" s="10"/>
      <c r="R196" s="10">
        <v>2800</v>
      </c>
      <c r="S196" s="10">
        <f t="shared" ref="S196:S270" si="39">Q196*R196</f>
        <v>0</v>
      </c>
      <c r="T196" s="10">
        <v>6</v>
      </c>
      <c r="U196" s="10">
        <v>150</v>
      </c>
      <c r="V196" s="10">
        <f t="shared" si="32"/>
        <v>900</v>
      </c>
      <c r="W196" s="10">
        <v>6</v>
      </c>
      <c r="X196" s="10">
        <v>150</v>
      </c>
      <c r="Y196" s="10">
        <f t="shared" si="33"/>
        <v>900</v>
      </c>
      <c r="Z196" s="10">
        <v>6</v>
      </c>
      <c r="AA196" s="10">
        <v>150</v>
      </c>
      <c r="AB196" s="10">
        <f t="shared" si="34"/>
        <v>900</v>
      </c>
      <c r="AC196" s="11">
        <v>18</v>
      </c>
      <c r="AD196" s="26">
        <v>7</v>
      </c>
      <c r="AE196" s="7">
        <f t="shared" si="36"/>
        <v>126</v>
      </c>
      <c r="AF196" s="131">
        <v>1</v>
      </c>
      <c r="AG196" s="139">
        <f t="shared" si="30"/>
        <v>36</v>
      </c>
      <c r="AH196" s="139">
        <f t="shared" si="29"/>
        <v>2826</v>
      </c>
      <c r="AI196" s="109">
        <f t="shared" si="31"/>
        <v>2826</v>
      </c>
    </row>
    <row r="197" spans="1:35" ht="30" x14ac:dyDescent="0.25">
      <c r="A197" s="108">
        <v>163</v>
      </c>
      <c r="B197" s="8" t="s">
        <v>224</v>
      </c>
      <c r="C197" s="21" t="s">
        <v>139</v>
      </c>
      <c r="D197" s="87" t="s">
        <v>63</v>
      </c>
      <c r="E197" s="35">
        <v>44750</v>
      </c>
      <c r="F197" s="35">
        <v>44759</v>
      </c>
      <c r="G197" s="21" t="s">
        <v>298</v>
      </c>
      <c r="H197" s="22" t="s">
        <v>340</v>
      </c>
      <c r="I197" s="35">
        <v>44750</v>
      </c>
      <c r="J197" s="35">
        <v>44759</v>
      </c>
      <c r="K197" s="10"/>
      <c r="L197" s="10">
        <v>3400</v>
      </c>
      <c r="M197" s="10">
        <f t="shared" si="37"/>
        <v>0</v>
      </c>
      <c r="N197" s="10"/>
      <c r="O197" s="10">
        <v>2900</v>
      </c>
      <c r="P197" s="10">
        <f t="shared" si="38"/>
        <v>0</v>
      </c>
      <c r="Q197" s="10"/>
      <c r="R197" s="10">
        <v>2800</v>
      </c>
      <c r="S197" s="10">
        <f t="shared" si="39"/>
        <v>0</v>
      </c>
      <c r="T197" s="10">
        <v>8</v>
      </c>
      <c r="U197" s="10">
        <v>150</v>
      </c>
      <c r="V197" s="10">
        <f t="shared" si="32"/>
        <v>1200</v>
      </c>
      <c r="W197" s="10">
        <v>8</v>
      </c>
      <c r="X197" s="10">
        <v>150</v>
      </c>
      <c r="Y197" s="10">
        <f t="shared" si="33"/>
        <v>1200</v>
      </c>
      <c r="Z197" s="10">
        <v>8</v>
      </c>
      <c r="AA197" s="10">
        <v>150</v>
      </c>
      <c r="AB197" s="10">
        <f t="shared" si="34"/>
        <v>1200</v>
      </c>
      <c r="AC197" s="11">
        <v>24</v>
      </c>
      <c r="AD197" s="26">
        <v>7</v>
      </c>
      <c r="AE197" s="7">
        <f t="shared" si="36"/>
        <v>168</v>
      </c>
      <c r="AF197" s="131">
        <v>1</v>
      </c>
      <c r="AG197" s="139">
        <f t="shared" si="30"/>
        <v>48</v>
      </c>
      <c r="AH197" s="139">
        <f t="shared" si="29"/>
        <v>3768</v>
      </c>
      <c r="AI197" s="109">
        <f t="shared" si="31"/>
        <v>3768</v>
      </c>
    </row>
    <row r="198" spans="1:35" ht="30" x14ac:dyDescent="0.25">
      <c r="A198" s="108">
        <v>164</v>
      </c>
      <c r="B198" s="8" t="s">
        <v>224</v>
      </c>
      <c r="C198" s="21" t="s">
        <v>139</v>
      </c>
      <c r="D198" s="87" t="s">
        <v>64</v>
      </c>
      <c r="E198" s="35">
        <v>44808</v>
      </c>
      <c r="F198" s="35">
        <v>44815</v>
      </c>
      <c r="G198" s="21" t="s">
        <v>298</v>
      </c>
      <c r="H198" s="22" t="s">
        <v>725</v>
      </c>
      <c r="I198" s="35">
        <v>44808</v>
      </c>
      <c r="J198" s="35">
        <v>44815</v>
      </c>
      <c r="K198" s="10"/>
      <c r="L198" s="10">
        <v>3400</v>
      </c>
      <c r="M198" s="10">
        <f t="shared" si="37"/>
        <v>0</v>
      </c>
      <c r="N198" s="10"/>
      <c r="O198" s="10">
        <v>2900</v>
      </c>
      <c r="P198" s="10">
        <f t="shared" si="38"/>
        <v>0</v>
      </c>
      <c r="Q198" s="10"/>
      <c r="R198" s="10">
        <v>2800</v>
      </c>
      <c r="S198" s="10">
        <f t="shared" si="39"/>
        <v>0</v>
      </c>
      <c r="T198" s="10">
        <v>4</v>
      </c>
      <c r="U198" s="10">
        <v>150</v>
      </c>
      <c r="V198" s="10">
        <f t="shared" si="32"/>
        <v>600</v>
      </c>
      <c r="W198" s="10">
        <v>4</v>
      </c>
      <c r="X198" s="10">
        <v>150</v>
      </c>
      <c r="Y198" s="10">
        <f t="shared" si="33"/>
        <v>600</v>
      </c>
      <c r="Z198" s="10">
        <v>4</v>
      </c>
      <c r="AA198" s="10">
        <v>150</v>
      </c>
      <c r="AB198" s="10">
        <f t="shared" si="34"/>
        <v>600</v>
      </c>
      <c r="AC198" s="11">
        <v>12</v>
      </c>
      <c r="AD198" s="26">
        <v>7</v>
      </c>
      <c r="AE198" s="7">
        <f t="shared" si="36"/>
        <v>84</v>
      </c>
      <c r="AF198" s="131">
        <v>1</v>
      </c>
      <c r="AG198" s="139">
        <f t="shared" si="30"/>
        <v>24</v>
      </c>
      <c r="AH198" s="139">
        <f t="shared" si="29"/>
        <v>1884</v>
      </c>
      <c r="AI198" s="109">
        <f t="shared" si="31"/>
        <v>1884</v>
      </c>
    </row>
    <row r="199" spans="1:35" x14ac:dyDescent="0.25">
      <c r="A199" s="110"/>
      <c r="B199" s="88"/>
      <c r="C199" s="92"/>
      <c r="D199" s="92" t="s">
        <v>859</v>
      </c>
      <c r="E199" s="89"/>
      <c r="F199" s="89"/>
      <c r="G199" s="91"/>
      <c r="H199" s="91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66"/>
      <c r="AB199" s="26"/>
      <c r="AC199" s="26"/>
      <c r="AD199" s="133"/>
      <c r="AE199" s="140"/>
      <c r="AF199" s="140"/>
      <c r="AG199" s="111"/>
      <c r="AH199" s="89"/>
      <c r="AI199" s="90"/>
    </row>
    <row r="200" spans="1:35" ht="31.9" customHeight="1" x14ac:dyDescent="0.25">
      <c r="A200" s="108">
        <v>165</v>
      </c>
      <c r="B200" s="8" t="s">
        <v>268</v>
      </c>
      <c r="C200" s="21" t="s">
        <v>152</v>
      </c>
      <c r="D200" s="87" t="s">
        <v>593</v>
      </c>
      <c r="E200" s="35">
        <v>44610</v>
      </c>
      <c r="F200" s="35">
        <v>44612</v>
      </c>
      <c r="G200" s="21" t="s">
        <v>775</v>
      </c>
      <c r="H200" s="22" t="s">
        <v>860</v>
      </c>
      <c r="I200" s="35">
        <v>44610</v>
      </c>
      <c r="J200" s="35">
        <v>44612</v>
      </c>
      <c r="K200" s="10"/>
      <c r="L200" s="10">
        <v>3400</v>
      </c>
      <c r="M200" s="10">
        <f t="shared" si="37"/>
        <v>0</v>
      </c>
      <c r="N200" s="10"/>
      <c r="O200" s="10">
        <v>2900</v>
      </c>
      <c r="P200" s="10">
        <f t="shared" si="38"/>
        <v>0</v>
      </c>
      <c r="Q200" s="10"/>
      <c r="R200" s="10">
        <v>2800</v>
      </c>
      <c r="S200" s="10">
        <f t="shared" si="39"/>
        <v>0</v>
      </c>
      <c r="T200" s="10">
        <v>8</v>
      </c>
      <c r="U200" s="10">
        <v>150</v>
      </c>
      <c r="V200" s="10">
        <f t="shared" si="32"/>
        <v>1200</v>
      </c>
      <c r="W200" s="10">
        <v>8</v>
      </c>
      <c r="X200" s="10">
        <v>150</v>
      </c>
      <c r="Y200" s="10">
        <f t="shared" si="33"/>
        <v>1200</v>
      </c>
      <c r="Z200" s="10">
        <v>8</v>
      </c>
      <c r="AA200" s="10">
        <v>150</v>
      </c>
      <c r="AB200" s="10">
        <f t="shared" si="34"/>
        <v>1200</v>
      </c>
      <c r="AC200" s="11"/>
      <c r="AD200" s="26">
        <v>7</v>
      </c>
      <c r="AE200" s="7">
        <f t="shared" si="36"/>
        <v>0</v>
      </c>
      <c r="AF200" s="131">
        <v>1</v>
      </c>
      <c r="AG200" s="139">
        <f t="shared" si="30"/>
        <v>24</v>
      </c>
      <c r="AH200" s="139">
        <f t="shared" si="29"/>
        <v>3600</v>
      </c>
      <c r="AI200" s="109">
        <f t="shared" si="31"/>
        <v>3600</v>
      </c>
    </row>
    <row r="201" spans="1:35" ht="28.15" customHeight="1" x14ac:dyDescent="0.25">
      <c r="A201" s="108">
        <v>166</v>
      </c>
      <c r="B201" s="8" t="s">
        <v>268</v>
      </c>
      <c r="C201" s="21" t="s">
        <v>152</v>
      </c>
      <c r="D201" s="87" t="s">
        <v>594</v>
      </c>
      <c r="E201" s="35">
        <v>44610</v>
      </c>
      <c r="F201" s="35">
        <v>44612</v>
      </c>
      <c r="G201" s="21" t="s">
        <v>776</v>
      </c>
      <c r="H201" s="22" t="s">
        <v>358</v>
      </c>
      <c r="I201" s="35">
        <v>44610</v>
      </c>
      <c r="J201" s="35">
        <v>44612</v>
      </c>
      <c r="K201" s="10"/>
      <c r="L201" s="10">
        <v>3400</v>
      </c>
      <c r="M201" s="10">
        <f t="shared" si="37"/>
        <v>0</v>
      </c>
      <c r="N201" s="10"/>
      <c r="O201" s="10">
        <v>2900</v>
      </c>
      <c r="P201" s="10">
        <f t="shared" si="38"/>
        <v>0</v>
      </c>
      <c r="Q201" s="10"/>
      <c r="R201" s="10">
        <v>2800</v>
      </c>
      <c r="S201" s="10">
        <f t="shared" si="39"/>
        <v>0</v>
      </c>
      <c r="T201" s="10">
        <v>2</v>
      </c>
      <c r="U201" s="10">
        <v>150</v>
      </c>
      <c r="V201" s="10">
        <f t="shared" si="32"/>
        <v>300</v>
      </c>
      <c r="W201" s="10">
        <v>2</v>
      </c>
      <c r="X201" s="10">
        <v>150</v>
      </c>
      <c r="Y201" s="10">
        <f t="shared" si="33"/>
        <v>300</v>
      </c>
      <c r="Z201" s="10">
        <v>2</v>
      </c>
      <c r="AA201" s="10">
        <v>150</v>
      </c>
      <c r="AB201" s="10">
        <f t="shared" si="34"/>
        <v>300</v>
      </c>
      <c r="AC201" s="11"/>
      <c r="AD201" s="26">
        <v>7</v>
      </c>
      <c r="AE201" s="7">
        <f t="shared" si="36"/>
        <v>0</v>
      </c>
      <c r="AF201" s="131">
        <v>1</v>
      </c>
      <c r="AG201" s="139">
        <f t="shared" si="30"/>
        <v>6</v>
      </c>
      <c r="AH201" s="139">
        <f t="shared" si="29"/>
        <v>900</v>
      </c>
      <c r="AI201" s="109">
        <f t="shared" si="31"/>
        <v>900</v>
      </c>
    </row>
    <row r="202" spans="1:35" ht="28.15" customHeight="1" x14ac:dyDescent="0.25">
      <c r="A202" s="108">
        <v>167</v>
      </c>
      <c r="B202" s="8" t="s">
        <v>268</v>
      </c>
      <c r="C202" s="21" t="s">
        <v>152</v>
      </c>
      <c r="D202" s="87" t="s">
        <v>595</v>
      </c>
      <c r="E202" s="35">
        <v>44639</v>
      </c>
      <c r="F202" s="35">
        <v>44641</v>
      </c>
      <c r="G202" s="21" t="s">
        <v>777</v>
      </c>
      <c r="H202" s="22" t="s">
        <v>358</v>
      </c>
      <c r="I202" s="35">
        <v>44639</v>
      </c>
      <c r="J202" s="35">
        <v>44641</v>
      </c>
      <c r="K202" s="10"/>
      <c r="L202" s="10">
        <v>3400</v>
      </c>
      <c r="M202" s="10">
        <f t="shared" si="37"/>
        <v>0</v>
      </c>
      <c r="N202" s="10"/>
      <c r="O202" s="10">
        <v>2900</v>
      </c>
      <c r="P202" s="10">
        <f t="shared" si="38"/>
        <v>0</v>
      </c>
      <c r="Q202" s="10"/>
      <c r="R202" s="10">
        <v>2800</v>
      </c>
      <c r="S202" s="10">
        <f t="shared" si="39"/>
        <v>0</v>
      </c>
      <c r="T202" s="10">
        <v>2</v>
      </c>
      <c r="U202" s="10">
        <v>150</v>
      </c>
      <c r="V202" s="10">
        <f t="shared" si="32"/>
        <v>300</v>
      </c>
      <c r="W202" s="10">
        <v>2</v>
      </c>
      <c r="X202" s="10">
        <v>150</v>
      </c>
      <c r="Y202" s="10">
        <f t="shared" si="33"/>
        <v>300</v>
      </c>
      <c r="Z202" s="10">
        <v>2</v>
      </c>
      <c r="AA202" s="10">
        <v>150</v>
      </c>
      <c r="AB202" s="10">
        <f t="shared" si="34"/>
        <v>300</v>
      </c>
      <c r="AC202" s="11"/>
      <c r="AD202" s="26">
        <v>7</v>
      </c>
      <c r="AE202" s="7">
        <f t="shared" si="36"/>
        <v>0</v>
      </c>
      <c r="AF202" s="131">
        <v>1</v>
      </c>
      <c r="AG202" s="139">
        <f t="shared" si="30"/>
        <v>6</v>
      </c>
      <c r="AH202" s="139">
        <f t="shared" si="29"/>
        <v>900</v>
      </c>
      <c r="AI202" s="109">
        <f t="shared" si="31"/>
        <v>900</v>
      </c>
    </row>
    <row r="203" spans="1:35" ht="27" customHeight="1" x14ac:dyDescent="0.25">
      <c r="A203" s="108">
        <v>168</v>
      </c>
      <c r="B203" s="8" t="s">
        <v>268</v>
      </c>
      <c r="C203" s="21" t="s">
        <v>152</v>
      </c>
      <c r="D203" s="87" t="s">
        <v>533</v>
      </c>
      <c r="E203" s="35">
        <v>44666</v>
      </c>
      <c r="F203" s="35">
        <v>44667</v>
      </c>
      <c r="G203" s="21" t="s">
        <v>391</v>
      </c>
      <c r="H203" s="22" t="s">
        <v>727</v>
      </c>
      <c r="I203" s="35">
        <v>44666</v>
      </c>
      <c r="J203" s="35">
        <v>44667</v>
      </c>
      <c r="K203" s="28"/>
      <c r="L203" s="10">
        <v>3400</v>
      </c>
      <c r="M203" s="10">
        <f t="shared" si="37"/>
        <v>0</v>
      </c>
      <c r="N203" s="28"/>
      <c r="O203" s="10">
        <v>2900</v>
      </c>
      <c r="P203" s="10">
        <f t="shared" si="38"/>
        <v>0</v>
      </c>
      <c r="Q203" s="28"/>
      <c r="R203" s="10">
        <v>2800</v>
      </c>
      <c r="S203" s="10">
        <f t="shared" si="39"/>
        <v>0</v>
      </c>
      <c r="T203" s="29">
        <v>7</v>
      </c>
      <c r="U203" s="10">
        <v>150</v>
      </c>
      <c r="V203" s="10">
        <f t="shared" si="32"/>
        <v>1050</v>
      </c>
      <c r="W203" s="29">
        <v>7</v>
      </c>
      <c r="X203" s="10">
        <v>150</v>
      </c>
      <c r="Y203" s="10">
        <f t="shared" si="33"/>
        <v>1050</v>
      </c>
      <c r="Z203" s="29">
        <v>7</v>
      </c>
      <c r="AA203" s="10">
        <v>150</v>
      </c>
      <c r="AB203" s="10">
        <f t="shared" si="34"/>
        <v>1050</v>
      </c>
      <c r="AC203" s="29">
        <v>21</v>
      </c>
      <c r="AD203" s="26">
        <v>7</v>
      </c>
      <c r="AE203" s="7">
        <f t="shared" si="36"/>
        <v>147</v>
      </c>
      <c r="AF203" s="131">
        <v>1</v>
      </c>
      <c r="AG203" s="139">
        <f t="shared" si="30"/>
        <v>42</v>
      </c>
      <c r="AH203" s="139">
        <f t="shared" si="29"/>
        <v>3297</v>
      </c>
      <c r="AI203" s="109">
        <f t="shared" si="31"/>
        <v>3297</v>
      </c>
    </row>
    <row r="204" spans="1:35" ht="30.6" customHeight="1" x14ac:dyDescent="0.25">
      <c r="A204" s="108">
        <v>169</v>
      </c>
      <c r="B204" s="8" t="s">
        <v>268</v>
      </c>
      <c r="C204" s="21" t="s">
        <v>152</v>
      </c>
      <c r="D204" s="87" t="s">
        <v>596</v>
      </c>
      <c r="E204" s="35">
        <v>44667</v>
      </c>
      <c r="F204" s="35">
        <v>44668</v>
      </c>
      <c r="G204" s="21" t="s">
        <v>391</v>
      </c>
      <c r="H204" s="22" t="s">
        <v>727</v>
      </c>
      <c r="I204" s="35">
        <v>44667</v>
      </c>
      <c r="J204" s="35">
        <v>44668</v>
      </c>
      <c r="K204" s="10"/>
      <c r="L204" s="10">
        <v>3400</v>
      </c>
      <c r="M204" s="10">
        <f t="shared" si="37"/>
        <v>0</v>
      </c>
      <c r="N204" s="10"/>
      <c r="O204" s="10">
        <v>2900</v>
      </c>
      <c r="P204" s="10">
        <f t="shared" si="38"/>
        <v>0</v>
      </c>
      <c r="Q204" s="10"/>
      <c r="R204" s="10">
        <v>2800</v>
      </c>
      <c r="S204" s="10">
        <f t="shared" si="39"/>
        <v>0</v>
      </c>
      <c r="T204" s="10">
        <v>32</v>
      </c>
      <c r="U204" s="10">
        <v>150</v>
      </c>
      <c r="V204" s="10">
        <f t="shared" si="32"/>
        <v>4800</v>
      </c>
      <c r="W204" s="10">
        <v>32</v>
      </c>
      <c r="X204" s="10">
        <v>150</v>
      </c>
      <c r="Y204" s="10">
        <f t="shared" si="33"/>
        <v>4800</v>
      </c>
      <c r="Z204" s="10">
        <v>32</v>
      </c>
      <c r="AA204" s="10">
        <v>150</v>
      </c>
      <c r="AB204" s="10">
        <f t="shared" si="34"/>
        <v>4800</v>
      </c>
      <c r="AC204" s="11">
        <v>96</v>
      </c>
      <c r="AD204" s="26">
        <v>7</v>
      </c>
      <c r="AE204" s="7">
        <f t="shared" si="36"/>
        <v>672</v>
      </c>
      <c r="AF204" s="131">
        <v>1</v>
      </c>
      <c r="AG204" s="146">
        <f t="shared" si="30"/>
        <v>192</v>
      </c>
      <c r="AH204" s="139">
        <f t="shared" si="29"/>
        <v>15072</v>
      </c>
      <c r="AI204" s="119">
        <f t="shared" si="31"/>
        <v>15072</v>
      </c>
    </row>
    <row r="205" spans="1:35" ht="30" customHeight="1" x14ac:dyDescent="0.25">
      <c r="A205" s="108">
        <v>170</v>
      </c>
      <c r="B205" s="8" t="s">
        <v>268</v>
      </c>
      <c r="C205" s="21" t="s">
        <v>152</v>
      </c>
      <c r="D205" s="87" t="s">
        <v>597</v>
      </c>
      <c r="E205" s="35">
        <v>44667</v>
      </c>
      <c r="F205" s="35">
        <v>44668</v>
      </c>
      <c r="G205" s="21" t="s">
        <v>391</v>
      </c>
      <c r="H205" s="22" t="s">
        <v>358</v>
      </c>
      <c r="I205" s="35">
        <v>44667</v>
      </c>
      <c r="J205" s="35">
        <v>44668</v>
      </c>
      <c r="K205" s="10"/>
      <c r="L205" s="10">
        <v>3400</v>
      </c>
      <c r="M205" s="10">
        <f t="shared" si="37"/>
        <v>0</v>
      </c>
      <c r="N205" s="10"/>
      <c r="O205" s="10">
        <v>2900</v>
      </c>
      <c r="P205" s="10">
        <f t="shared" si="38"/>
        <v>0</v>
      </c>
      <c r="Q205" s="10"/>
      <c r="R205" s="10">
        <v>2800</v>
      </c>
      <c r="S205" s="10">
        <f t="shared" si="39"/>
        <v>0</v>
      </c>
      <c r="T205" s="10">
        <v>8</v>
      </c>
      <c r="U205" s="10">
        <v>150</v>
      </c>
      <c r="V205" s="10">
        <f t="shared" si="32"/>
        <v>1200</v>
      </c>
      <c r="W205" s="10">
        <v>8</v>
      </c>
      <c r="X205" s="10">
        <v>150</v>
      </c>
      <c r="Y205" s="10">
        <f t="shared" si="33"/>
        <v>1200</v>
      </c>
      <c r="Z205" s="10">
        <v>8</v>
      </c>
      <c r="AA205" s="10">
        <v>150</v>
      </c>
      <c r="AB205" s="10">
        <f t="shared" si="34"/>
        <v>1200</v>
      </c>
      <c r="AC205" s="11">
        <v>24</v>
      </c>
      <c r="AD205" s="26">
        <v>7</v>
      </c>
      <c r="AE205" s="7">
        <f t="shared" si="36"/>
        <v>168</v>
      </c>
      <c r="AF205" s="131">
        <v>1</v>
      </c>
      <c r="AG205" s="146">
        <f t="shared" si="30"/>
        <v>48</v>
      </c>
      <c r="AH205" s="139">
        <f t="shared" si="29"/>
        <v>3768</v>
      </c>
      <c r="AI205" s="119">
        <f t="shared" si="31"/>
        <v>3768</v>
      </c>
    </row>
    <row r="206" spans="1:35" ht="28.15" customHeight="1" x14ac:dyDescent="0.25">
      <c r="A206" s="108">
        <v>171</v>
      </c>
      <c r="B206" s="8" t="s">
        <v>268</v>
      </c>
      <c r="C206" s="21" t="s">
        <v>152</v>
      </c>
      <c r="D206" s="87" t="s">
        <v>598</v>
      </c>
      <c r="E206" s="35">
        <v>44750</v>
      </c>
      <c r="F206" s="35">
        <v>44752</v>
      </c>
      <c r="G206" s="21" t="s">
        <v>940</v>
      </c>
      <c r="H206" s="22" t="s">
        <v>727</v>
      </c>
      <c r="I206" s="35">
        <v>44750</v>
      </c>
      <c r="J206" s="35">
        <v>44752</v>
      </c>
      <c r="K206" s="10"/>
      <c r="L206" s="10">
        <v>3400</v>
      </c>
      <c r="M206" s="10">
        <f t="shared" si="37"/>
        <v>0</v>
      </c>
      <c r="N206" s="10"/>
      <c r="O206" s="10">
        <v>2900</v>
      </c>
      <c r="P206" s="10">
        <f t="shared" si="38"/>
        <v>0</v>
      </c>
      <c r="Q206" s="10"/>
      <c r="R206" s="10">
        <v>2800</v>
      </c>
      <c r="S206" s="10">
        <f t="shared" si="39"/>
        <v>0</v>
      </c>
      <c r="T206" s="10">
        <v>8</v>
      </c>
      <c r="U206" s="10">
        <v>150</v>
      </c>
      <c r="V206" s="10">
        <f t="shared" si="32"/>
        <v>1200</v>
      </c>
      <c r="W206" s="10">
        <v>8</v>
      </c>
      <c r="X206" s="10">
        <v>150</v>
      </c>
      <c r="Y206" s="10">
        <f t="shared" si="33"/>
        <v>1200</v>
      </c>
      <c r="Z206" s="10">
        <v>8</v>
      </c>
      <c r="AA206" s="10">
        <v>150</v>
      </c>
      <c r="AB206" s="10">
        <f t="shared" si="34"/>
        <v>1200</v>
      </c>
      <c r="AC206" s="11">
        <v>24</v>
      </c>
      <c r="AD206" s="26">
        <v>7</v>
      </c>
      <c r="AE206" s="7">
        <f t="shared" si="36"/>
        <v>168</v>
      </c>
      <c r="AF206" s="131">
        <v>1</v>
      </c>
      <c r="AG206" s="146">
        <f t="shared" si="30"/>
        <v>48</v>
      </c>
      <c r="AH206" s="139">
        <f t="shared" si="29"/>
        <v>3768</v>
      </c>
      <c r="AI206" s="119">
        <f t="shared" si="31"/>
        <v>3768</v>
      </c>
    </row>
    <row r="207" spans="1:35" ht="30.6" customHeight="1" x14ac:dyDescent="0.25">
      <c r="A207" s="108">
        <v>172</v>
      </c>
      <c r="B207" s="8" t="s">
        <v>268</v>
      </c>
      <c r="C207" s="21" t="s">
        <v>152</v>
      </c>
      <c r="D207" s="87" t="s">
        <v>599</v>
      </c>
      <c r="E207" s="35">
        <v>44750</v>
      </c>
      <c r="F207" s="35">
        <v>44752</v>
      </c>
      <c r="G207" s="21" t="s">
        <v>940</v>
      </c>
      <c r="H207" s="22" t="s">
        <v>727</v>
      </c>
      <c r="I207" s="35">
        <v>44750</v>
      </c>
      <c r="J207" s="35">
        <v>44752</v>
      </c>
      <c r="K207" s="10"/>
      <c r="L207" s="10">
        <v>3400</v>
      </c>
      <c r="M207" s="10">
        <f t="shared" si="37"/>
        <v>0</v>
      </c>
      <c r="N207" s="10"/>
      <c r="O207" s="10">
        <v>2900</v>
      </c>
      <c r="P207" s="10">
        <f t="shared" si="38"/>
        <v>0</v>
      </c>
      <c r="Q207" s="10"/>
      <c r="R207" s="10">
        <v>2800</v>
      </c>
      <c r="S207" s="10">
        <f t="shared" si="39"/>
        <v>0</v>
      </c>
      <c r="T207" s="10">
        <v>2</v>
      </c>
      <c r="U207" s="10">
        <v>150</v>
      </c>
      <c r="V207" s="10">
        <f t="shared" si="32"/>
        <v>300</v>
      </c>
      <c r="W207" s="10">
        <v>2</v>
      </c>
      <c r="X207" s="10">
        <v>150</v>
      </c>
      <c r="Y207" s="10">
        <f t="shared" si="33"/>
        <v>300</v>
      </c>
      <c r="Z207" s="10">
        <v>2</v>
      </c>
      <c r="AA207" s="10">
        <v>150</v>
      </c>
      <c r="AB207" s="10">
        <f t="shared" si="34"/>
        <v>300</v>
      </c>
      <c r="AC207" s="11">
        <v>6</v>
      </c>
      <c r="AD207" s="26">
        <v>7</v>
      </c>
      <c r="AE207" s="7">
        <f t="shared" si="36"/>
        <v>42</v>
      </c>
      <c r="AF207" s="131">
        <v>1</v>
      </c>
      <c r="AG207" s="146">
        <f t="shared" si="30"/>
        <v>12</v>
      </c>
      <c r="AH207" s="139">
        <f t="shared" si="29"/>
        <v>942</v>
      </c>
      <c r="AI207" s="119">
        <f t="shared" si="31"/>
        <v>942</v>
      </c>
    </row>
    <row r="208" spans="1:35" ht="28.15" customHeight="1" x14ac:dyDescent="0.25">
      <c r="A208" s="108">
        <v>173</v>
      </c>
      <c r="B208" s="8" t="s">
        <v>268</v>
      </c>
      <c r="C208" s="21" t="s">
        <v>152</v>
      </c>
      <c r="D208" s="87" t="s">
        <v>600</v>
      </c>
      <c r="E208" s="35">
        <v>44727</v>
      </c>
      <c r="F208" s="35">
        <v>44730</v>
      </c>
      <c r="G208" s="21" t="s">
        <v>310</v>
      </c>
      <c r="H208" s="22" t="s">
        <v>823</v>
      </c>
      <c r="I208" s="35">
        <v>44788</v>
      </c>
      <c r="J208" s="35">
        <v>44730</v>
      </c>
      <c r="K208" s="10"/>
      <c r="L208" s="10">
        <v>3400</v>
      </c>
      <c r="M208" s="10">
        <f t="shared" si="37"/>
        <v>0</v>
      </c>
      <c r="N208" s="10"/>
      <c r="O208" s="10">
        <v>2900</v>
      </c>
      <c r="P208" s="10">
        <f t="shared" si="38"/>
        <v>0</v>
      </c>
      <c r="Q208" s="10"/>
      <c r="R208" s="10">
        <v>2800</v>
      </c>
      <c r="S208" s="10">
        <f t="shared" si="39"/>
        <v>0</v>
      </c>
      <c r="T208" s="10">
        <v>32</v>
      </c>
      <c r="U208" s="10">
        <v>150</v>
      </c>
      <c r="V208" s="10">
        <f t="shared" si="32"/>
        <v>4800</v>
      </c>
      <c r="W208" s="10">
        <v>32</v>
      </c>
      <c r="X208" s="10">
        <v>150</v>
      </c>
      <c r="Y208" s="10">
        <f t="shared" si="33"/>
        <v>4800</v>
      </c>
      <c r="Z208" s="10">
        <v>32</v>
      </c>
      <c r="AA208" s="10">
        <v>150</v>
      </c>
      <c r="AB208" s="10">
        <f t="shared" si="34"/>
        <v>4800</v>
      </c>
      <c r="AC208" s="11">
        <v>96</v>
      </c>
      <c r="AD208" s="26">
        <v>7</v>
      </c>
      <c r="AE208" s="7">
        <f t="shared" si="36"/>
        <v>672</v>
      </c>
      <c r="AF208" s="131">
        <v>1</v>
      </c>
      <c r="AG208" s="146">
        <f t="shared" si="30"/>
        <v>192</v>
      </c>
      <c r="AH208" s="139">
        <f t="shared" si="29"/>
        <v>15072</v>
      </c>
      <c r="AI208" s="119">
        <f t="shared" si="31"/>
        <v>15072</v>
      </c>
    </row>
    <row r="209" spans="1:35" ht="26.65" customHeight="1" x14ac:dyDescent="0.25">
      <c r="A209" s="108">
        <v>174</v>
      </c>
      <c r="B209" s="8" t="s">
        <v>268</v>
      </c>
      <c r="C209" s="21" t="s">
        <v>152</v>
      </c>
      <c r="D209" s="87" t="s">
        <v>601</v>
      </c>
      <c r="E209" s="35">
        <v>44727</v>
      </c>
      <c r="F209" s="35">
        <v>44730</v>
      </c>
      <c r="G209" s="21" t="s">
        <v>310</v>
      </c>
      <c r="H209" s="22" t="s">
        <v>340</v>
      </c>
      <c r="I209" s="35">
        <v>44788</v>
      </c>
      <c r="J209" s="35">
        <v>44730</v>
      </c>
      <c r="K209" s="10"/>
      <c r="L209" s="10">
        <v>3400</v>
      </c>
      <c r="M209" s="10">
        <f t="shared" si="37"/>
        <v>0</v>
      </c>
      <c r="N209" s="10"/>
      <c r="O209" s="10">
        <v>2900</v>
      </c>
      <c r="P209" s="10">
        <f t="shared" si="38"/>
        <v>0</v>
      </c>
      <c r="Q209" s="10"/>
      <c r="R209" s="10">
        <v>2800</v>
      </c>
      <c r="S209" s="10">
        <f t="shared" si="39"/>
        <v>0</v>
      </c>
      <c r="T209" s="10">
        <v>6</v>
      </c>
      <c r="U209" s="10">
        <v>150</v>
      </c>
      <c r="V209" s="10">
        <f t="shared" si="32"/>
        <v>900</v>
      </c>
      <c r="W209" s="10">
        <v>6</v>
      </c>
      <c r="X209" s="10">
        <v>150</v>
      </c>
      <c r="Y209" s="10">
        <f t="shared" si="33"/>
        <v>900</v>
      </c>
      <c r="Z209" s="10">
        <v>6</v>
      </c>
      <c r="AA209" s="10">
        <v>150</v>
      </c>
      <c r="AB209" s="10">
        <f t="shared" si="34"/>
        <v>900</v>
      </c>
      <c r="AC209" s="11">
        <v>18</v>
      </c>
      <c r="AD209" s="26">
        <v>7</v>
      </c>
      <c r="AE209" s="7">
        <f t="shared" si="36"/>
        <v>126</v>
      </c>
      <c r="AF209" s="131">
        <v>1</v>
      </c>
      <c r="AG209" s="147">
        <f t="shared" si="30"/>
        <v>36</v>
      </c>
      <c r="AH209" s="139">
        <f t="shared" si="29"/>
        <v>2826</v>
      </c>
      <c r="AI209" s="120">
        <f t="shared" si="31"/>
        <v>2826</v>
      </c>
    </row>
    <row r="210" spans="1:35" x14ac:dyDescent="0.25">
      <c r="A210" s="110"/>
      <c r="B210" s="88"/>
      <c r="C210" s="92"/>
      <c r="D210" s="92" t="s">
        <v>861</v>
      </c>
      <c r="E210" s="89"/>
      <c r="F210" s="89"/>
      <c r="G210" s="91"/>
      <c r="H210" s="91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66"/>
      <c r="AB210" s="26"/>
      <c r="AC210" s="26"/>
      <c r="AD210" s="133"/>
      <c r="AE210" s="140"/>
      <c r="AF210" s="140"/>
      <c r="AG210" s="111"/>
      <c r="AH210" s="89"/>
      <c r="AI210" s="90"/>
    </row>
    <row r="211" spans="1:35" ht="45" x14ac:dyDescent="0.25">
      <c r="A211" s="108">
        <v>175</v>
      </c>
      <c r="B211" s="8" t="s">
        <v>12</v>
      </c>
      <c r="C211" s="21" t="s">
        <v>123</v>
      </c>
      <c r="D211" s="87" t="s">
        <v>256</v>
      </c>
      <c r="E211" s="35">
        <v>44622</v>
      </c>
      <c r="F211" s="35">
        <v>44624</v>
      </c>
      <c r="G211" s="21" t="s">
        <v>393</v>
      </c>
      <c r="H211" s="38" t="s">
        <v>822</v>
      </c>
      <c r="I211" s="35">
        <v>44622</v>
      </c>
      <c r="J211" s="35">
        <v>44624</v>
      </c>
      <c r="K211" s="10"/>
      <c r="L211" s="10">
        <v>3400</v>
      </c>
      <c r="M211" s="10">
        <f t="shared" si="37"/>
        <v>0</v>
      </c>
      <c r="N211" s="10"/>
      <c r="O211" s="10">
        <v>2900</v>
      </c>
      <c r="P211" s="10">
        <f t="shared" si="38"/>
        <v>0</v>
      </c>
      <c r="Q211" s="10"/>
      <c r="R211" s="10">
        <v>2800</v>
      </c>
      <c r="S211" s="10">
        <f t="shared" si="39"/>
        <v>0</v>
      </c>
      <c r="T211" s="10">
        <v>16</v>
      </c>
      <c r="U211" s="10">
        <v>150</v>
      </c>
      <c r="V211" s="10">
        <f t="shared" si="32"/>
        <v>2400</v>
      </c>
      <c r="W211" s="10">
        <v>16</v>
      </c>
      <c r="X211" s="10">
        <v>150</v>
      </c>
      <c r="Y211" s="10">
        <f t="shared" si="33"/>
        <v>2400</v>
      </c>
      <c r="Z211" s="10">
        <v>32</v>
      </c>
      <c r="AA211" s="10">
        <v>150</v>
      </c>
      <c r="AB211" s="10">
        <f t="shared" si="34"/>
        <v>4800</v>
      </c>
      <c r="AC211" s="11"/>
      <c r="AD211" s="26">
        <v>7</v>
      </c>
      <c r="AE211" s="7">
        <f t="shared" si="36"/>
        <v>0</v>
      </c>
      <c r="AF211" s="131">
        <v>1</v>
      </c>
      <c r="AG211" s="139">
        <f t="shared" si="30"/>
        <v>64</v>
      </c>
      <c r="AH211" s="139">
        <f t="shared" si="29"/>
        <v>9600</v>
      </c>
      <c r="AI211" s="109">
        <f t="shared" si="31"/>
        <v>9600</v>
      </c>
    </row>
    <row r="212" spans="1:35" ht="45" x14ac:dyDescent="0.25">
      <c r="A212" s="108">
        <v>176</v>
      </c>
      <c r="B212" s="8" t="s">
        <v>12</v>
      </c>
      <c r="C212" s="21" t="s">
        <v>123</v>
      </c>
      <c r="D212" s="87" t="s">
        <v>257</v>
      </c>
      <c r="E212" s="35">
        <v>44672</v>
      </c>
      <c r="F212" s="35">
        <v>44674</v>
      </c>
      <c r="G212" s="21" t="s">
        <v>438</v>
      </c>
      <c r="H212" s="22" t="s">
        <v>439</v>
      </c>
      <c r="I212" s="35">
        <v>44672</v>
      </c>
      <c r="J212" s="35">
        <v>44674</v>
      </c>
      <c r="K212" s="10"/>
      <c r="L212" s="10">
        <v>3400</v>
      </c>
      <c r="M212" s="10">
        <f t="shared" si="37"/>
        <v>0</v>
      </c>
      <c r="N212" s="10"/>
      <c r="O212" s="10">
        <v>2900</v>
      </c>
      <c r="P212" s="10">
        <f t="shared" si="38"/>
        <v>0</v>
      </c>
      <c r="Q212" s="10"/>
      <c r="R212" s="10">
        <v>2800</v>
      </c>
      <c r="S212" s="10">
        <f t="shared" si="39"/>
        <v>0</v>
      </c>
      <c r="T212" s="10">
        <v>20</v>
      </c>
      <c r="U212" s="10">
        <v>150</v>
      </c>
      <c r="V212" s="10">
        <f t="shared" si="32"/>
        <v>3000</v>
      </c>
      <c r="W212" s="10">
        <v>20</v>
      </c>
      <c r="X212" s="10">
        <v>150</v>
      </c>
      <c r="Y212" s="10">
        <f t="shared" si="33"/>
        <v>3000</v>
      </c>
      <c r="Z212" s="10">
        <v>40</v>
      </c>
      <c r="AA212" s="10">
        <v>150</v>
      </c>
      <c r="AB212" s="10">
        <f t="shared" si="34"/>
        <v>6000</v>
      </c>
      <c r="AC212" s="11">
        <v>80</v>
      </c>
      <c r="AD212" s="26">
        <v>7</v>
      </c>
      <c r="AE212" s="7">
        <f t="shared" si="36"/>
        <v>560</v>
      </c>
      <c r="AF212" s="131">
        <v>1</v>
      </c>
      <c r="AG212" s="139">
        <f t="shared" si="30"/>
        <v>160</v>
      </c>
      <c r="AH212" s="139">
        <f t="shared" ref="AH212:AH275" si="40">AI212</f>
        <v>12560</v>
      </c>
      <c r="AI212" s="109">
        <f t="shared" si="31"/>
        <v>12560</v>
      </c>
    </row>
    <row r="213" spans="1:35" ht="30" x14ac:dyDescent="0.25">
      <c r="A213" s="108">
        <v>177</v>
      </c>
      <c r="B213" s="8" t="s">
        <v>12</v>
      </c>
      <c r="C213" s="21" t="s">
        <v>123</v>
      </c>
      <c r="D213" s="87" t="s">
        <v>258</v>
      </c>
      <c r="E213" s="35">
        <v>44736</v>
      </c>
      <c r="F213" s="35">
        <v>44738</v>
      </c>
      <c r="G213" s="21" t="s">
        <v>762</v>
      </c>
      <c r="H213" s="22" t="s">
        <v>360</v>
      </c>
      <c r="I213" s="35">
        <v>44736</v>
      </c>
      <c r="J213" s="35">
        <v>44738</v>
      </c>
      <c r="K213" s="10"/>
      <c r="L213" s="10">
        <v>3400</v>
      </c>
      <c r="M213" s="10">
        <f t="shared" si="37"/>
        <v>0</v>
      </c>
      <c r="N213" s="10"/>
      <c r="O213" s="10">
        <v>2900</v>
      </c>
      <c r="P213" s="10">
        <f t="shared" si="38"/>
        <v>0</v>
      </c>
      <c r="Q213" s="10"/>
      <c r="R213" s="10">
        <v>2800</v>
      </c>
      <c r="S213" s="10">
        <f t="shared" si="39"/>
        <v>0</v>
      </c>
      <c r="T213" s="10">
        <v>16</v>
      </c>
      <c r="U213" s="10">
        <v>150</v>
      </c>
      <c r="V213" s="10">
        <f t="shared" si="32"/>
        <v>2400</v>
      </c>
      <c r="W213" s="10">
        <v>16</v>
      </c>
      <c r="X213" s="10">
        <v>150</v>
      </c>
      <c r="Y213" s="10">
        <f t="shared" si="33"/>
        <v>2400</v>
      </c>
      <c r="Z213" s="10">
        <v>32</v>
      </c>
      <c r="AA213" s="10">
        <v>150</v>
      </c>
      <c r="AB213" s="10">
        <f t="shared" si="34"/>
        <v>4800</v>
      </c>
      <c r="AC213" s="11">
        <v>64</v>
      </c>
      <c r="AD213" s="26">
        <v>7</v>
      </c>
      <c r="AE213" s="7">
        <f t="shared" si="36"/>
        <v>448</v>
      </c>
      <c r="AF213" s="131">
        <v>1</v>
      </c>
      <c r="AG213" s="139">
        <f t="shared" si="30"/>
        <v>128</v>
      </c>
      <c r="AH213" s="139">
        <f t="shared" si="40"/>
        <v>10048</v>
      </c>
      <c r="AI213" s="109">
        <f t="shared" si="31"/>
        <v>10048</v>
      </c>
    </row>
    <row r="214" spans="1:35" ht="60" x14ac:dyDescent="0.25">
      <c r="A214" s="108">
        <v>178</v>
      </c>
      <c r="B214" s="8" t="s">
        <v>12</v>
      </c>
      <c r="C214" s="21" t="s">
        <v>123</v>
      </c>
      <c r="D214" s="87" t="s">
        <v>259</v>
      </c>
      <c r="E214" s="35">
        <v>44813</v>
      </c>
      <c r="F214" s="35">
        <v>44815</v>
      </c>
      <c r="G214" s="21" t="s">
        <v>323</v>
      </c>
      <c r="H214" s="22" t="s">
        <v>728</v>
      </c>
      <c r="I214" s="35">
        <v>44813</v>
      </c>
      <c r="J214" s="35">
        <v>44815</v>
      </c>
      <c r="K214" s="10"/>
      <c r="L214" s="10">
        <v>3400</v>
      </c>
      <c r="M214" s="10">
        <f t="shared" si="37"/>
        <v>0</v>
      </c>
      <c r="N214" s="10"/>
      <c r="O214" s="10">
        <v>2900</v>
      </c>
      <c r="P214" s="10">
        <f t="shared" si="38"/>
        <v>0</v>
      </c>
      <c r="Q214" s="10"/>
      <c r="R214" s="10">
        <v>2800</v>
      </c>
      <c r="S214" s="10">
        <f t="shared" si="39"/>
        <v>0</v>
      </c>
      <c r="T214" s="10">
        <v>40</v>
      </c>
      <c r="U214" s="10">
        <v>150</v>
      </c>
      <c r="V214" s="10">
        <f t="shared" si="32"/>
        <v>6000</v>
      </c>
      <c r="W214" s="10">
        <v>40</v>
      </c>
      <c r="X214" s="10">
        <v>150</v>
      </c>
      <c r="Y214" s="10">
        <f t="shared" si="33"/>
        <v>6000</v>
      </c>
      <c r="Z214" s="10">
        <v>80</v>
      </c>
      <c r="AA214" s="10">
        <v>150</v>
      </c>
      <c r="AB214" s="10">
        <f t="shared" si="34"/>
        <v>12000</v>
      </c>
      <c r="AC214" s="11">
        <v>160</v>
      </c>
      <c r="AD214" s="26">
        <v>7</v>
      </c>
      <c r="AE214" s="7">
        <f t="shared" si="36"/>
        <v>1120</v>
      </c>
      <c r="AF214" s="131">
        <v>1</v>
      </c>
      <c r="AG214" s="139">
        <f t="shared" si="30"/>
        <v>320</v>
      </c>
      <c r="AH214" s="139">
        <f t="shared" si="40"/>
        <v>25120</v>
      </c>
      <c r="AI214" s="109">
        <f t="shared" si="31"/>
        <v>25120</v>
      </c>
    </row>
    <row r="215" spans="1:35" ht="14.65" customHeight="1" x14ac:dyDescent="0.25">
      <c r="A215" s="110"/>
      <c r="B215" s="88"/>
      <c r="C215" s="92"/>
      <c r="D215" s="92" t="s">
        <v>862</v>
      </c>
      <c r="E215" s="89"/>
      <c r="F215" s="89"/>
      <c r="G215" s="91"/>
      <c r="H215" s="91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66"/>
      <c r="AB215" s="26"/>
      <c r="AC215" s="26"/>
      <c r="AD215" s="133"/>
      <c r="AE215" s="140"/>
      <c r="AF215" s="140"/>
      <c r="AG215" s="111"/>
      <c r="AH215" s="89"/>
      <c r="AI215" s="90"/>
    </row>
    <row r="216" spans="1:35" ht="30" x14ac:dyDescent="0.25">
      <c r="A216" s="108">
        <v>179</v>
      </c>
      <c r="B216" s="8" t="s">
        <v>22</v>
      </c>
      <c r="C216" s="21" t="s">
        <v>108</v>
      </c>
      <c r="D216" s="87" t="s">
        <v>602</v>
      </c>
      <c r="E216" s="35">
        <v>44657</v>
      </c>
      <c r="F216" s="35">
        <v>44661</v>
      </c>
      <c r="G216" s="21" t="s">
        <v>310</v>
      </c>
      <c r="H216" s="22" t="s">
        <v>358</v>
      </c>
      <c r="I216" s="35">
        <v>44657</v>
      </c>
      <c r="J216" s="35">
        <v>44661</v>
      </c>
      <c r="K216" s="10"/>
      <c r="L216" s="10">
        <v>3400</v>
      </c>
      <c r="M216" s="10">
        <f t="shared" si="37"/>
        <v>0</v>
      </c>
      <c r="N216" s="10"/>
      <c r="O216" s="10">
        <v>2900</v>
      </c>
      <c r="P216" s="10">
        <f t="shared" si="38"/>
        <v>0</v>
      </c>
      <c r="Q216" s="10"/>
      <c r="R216" s="10">
        <v>2800</v>
      </c>
      <c r="S216" s="10">
        <f t="shared" si="39"/>
        <v>0</v>
      </c>
      <c r="T216" s="10">
        <v>40</v>
      </c>
      <c r="U216" s="10">
        <v>150</v>
      </c>
      <c r="V216" s="10">
        <f t="shared" si="32"/>
        <v>6000</v>
      </c>
      <c r="W216" s="10">
        <v>20</v>
      </c>
      <c r="X216" s="10">
        <v>150</v>
      </c>
      <c r="Y216" s="10">
        <f t="shared" si="33"/>
        <v>3000</v>
      </c>
      <c r="Z216" s="10">
        <v>20</v>
      </c>
      <c r="AA216" s="10">
        <v>150</v>
      </c>
      <c r="AB216" s="10">
        <f t="shared" si="34"/>
        <v>3000</v>
      </c>
      <c r="AC216" s="11">
        <v>86</v>
      </c>
      <c r="AD216" s="26">
        <v>7</v>
      </c>
      <c r="AE216" s="7">
        <f>(AC216*AD216)-132</f>
        <v>470</v>
      </c>
      <c r="AF216" s="131">
        <v>1</v>
      </c>
      <c r="AG216" s="139">
        <f t="shared" si="30"/>
        <v>166</v>
      </c>
      <c r="AH216" s="139">
        <f t="shared" si="40"/>
        <v>12470</v>
      </c>
      <c r="AI216" s="109">
        <f t="shared" si="31"/>
        <v>12470</v>
      </c>
    </row>
    <row r="217" spans="1:35" ht="30" x14ac:dyDescent="0.25">
      <c r="A217" s="108">
        <v>180</v>
      </c>
      <c r="B217" s="8"/>
      <c r="C217" s="8" t="s">
        <v>108</v>
      </c>
      <c r="D217" s="87" t="s">
        <v>831</v>
      </c>
      <c r="E217" s="62">
        <v>44831</v>
      </c>
      <c r="F217" s="62">
        <v>44835</v>
      </c>
      <c r="G217" s="9" t="s">
        <v>310</v>
      </c>
      <c r="H217" s="57" t="s">
        <v>830</v>
      </c>
      <c r="I217" s="62">
        <v>44831</v>
      </c>
      <c r="J217" s="62">
        <v>44835</v>
      </c>
      <c r="K217" s="11">
        <v>4</v>
      </c>
      <c r="L217" s="10">
        <v>3400</v>
      </c>
      <c r="M217" s="10">
        <f t="shared" si="37"/>
        <v>13600</v>
      </c>
      <c r="N217" s="10">
        <v>4</v>
      </c>
      <c r="O217" s="10">
        <v>2900</v>
      </c>
      <c r="P217" s="10">
        <f t="shared" si="38"/>
        <v>11600</v>
      </c>
      <c r="Q217" s="10">
        <v>4</v>
      </c>
      <c r="R217" s="10">
        <v>2800</v>
      </c>
      <c r="S217" s="10">
        <f t="shared" si="39"/>
        <v>11200</v>
      </c>
      <c r="T217" s="10">
        <v>80</v>
      </c>
      <c r="U217" s="10">
        <v>150</v>
      </c>
      <c r="V217" s="10">
        <f t="shared" si="32"/>
        <v>12000</v>
      </c>
      <c r="W217" s="10">
        <v>40</v>
      </c>
      <c r="X217" s="10">
        <v>150</v>
      </c>
      <c r="Y217" s="10">
        <f t="shared" si="33"/>
        <v>6000</v>
      </c>
      <c r="Z217" s="10">
        <v>40</v>
      </c>
      <c r="AA217" s="10">
        <v>150</v>
      </c>
      <c r="AB217" s="10">
        <f t="shared" si="34"/>
        <v>6000</v>
      </c>
      <c r="AC217" s="11">
        <v>172</v>
      </c>
      <c r="AD217" s="26">
        <v>7</v>
      </c>
      <c r="AE217" s="7">
        <f t="shared" ref="AE217:AE252" si="41">AC217*AD217</f>
        <v>1204</v>
      </c>
      <c r="AF217" s="131">
        <v>1</v>
      </c>
      <c r="AG217" s="139">
        <f t="shared" si="30"/>
        <v>344</v>
      </c>
      <c r="AH217" s="139">
        <f t="shared" si="40"/>
        <v>61604</v>
      </c>
      <c r="AI217" s="109">
        <f t="shared" si="31"/>
        <v>61604</v>
      </c>
    </row>
    <row r="218" spans="1:35" ht="16.149999999999999" customHeight="1" x14ac:dyDescent="0.25">
      <c r="A218" s="110"/>
      <c r="B218" s="88"/>
      <c r="C218" s="92"/>
      <c r="D218" s="92" t="s">
        <v>912</v>
      </c>
      <c r="E218" s="89"/>
      <c r="F218" s="89"/>
      <c r="G218" s="91"/>
      <c r="H218" s="91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66"/>
      <c r="AB218" s="26"/>
      <c r="AC218" s="26"/>
      <c r="AD218" s="133"/>
      <c r="AE218" s="140"/>
      <c r="AF218" s="140"/>
      <c r="AG218" s="149"/>
      <c r="AH218" s="89"/>
      <c r="AI218" s="90"/>
    </row>
    <row r="219" spans="1:35" ht="26.25" x14ac:dyDescent="0.25">
      <c r="A219" s="108">
        <v>181</v>
      </c>
      <c r="B219" s="8" t="s">
        <v>217</v>
      </c>
      <c r="C219" s="21" t="s">
        <v>133</v>
      </c>
      <c r="D219" s="87" t="s">
        <v>173</v>
      </c>
      <c r="E219" s="35">
        <v>44629</v>
      </c>
      <c r="F219" s="35">
        <v>44631</v>
      </c>
      <c r="G219" s="21" t="s">
        <v>301</v>
      </c>
      <c r="H219" s="22" t="s">
        <v>340</v>
      </c>
      <c r="I219" s="35">
        <v>44629</v>
      </c>
      <c r="J219" s="35">
        <v>44631</v>
      </c>
      <c r="K219" s="10"/>
      <c r="L219" s="10">
        <v>3400</v>
      </c>
      <c r="M219" s="10">
        <f t="shared" si="37"/>
        <v>0</v>
      </c>
      <c r="N219" s="10"/>
      <c r="O219" s="10">
        <v>2900</v>
      </c>
      <c r="P219" s="10">
        <f t="shared" si="38"/>
        <v>0</v>
      </c>
      <c r="Q219" s="10"/>
      <c r="R219" s="10">
        <v>2800</v>
      </c>
      <c r="S219" s="10">
        <f t="shared" si="39"/>
        <v>0</v>
      </c>
      <c r="T219" s="10">
        <v>22</v>
      </c>
      <c r="U219" s="10">
        <v>150</v>
      </c>
      <c r="V219" s="10">
        <f t="shared" si="32"/>
        <v>3300</v>
      </c>
      <c r="W219" s="10">
        <v>22</v>
      </c>
      <c r="X219" s="10">
        <v>150</v>
      </c>
      <c r="Y219" s="10">
        <f t="shared" si="33"/>
        <v>3300</v>
      </c>
      <c r="Z219" s="10">
        <v>28</v>
      </c>
      <c r="AA219" s="10">
        <v>150</v>
      </c>
      <c r="AB219" s="10">
        <f t="shared" si="34"/>
        <v>4200</v>
      </c>
      <c r="AC219" s="11"/>
      <c r="AD219" s="26">
        <v>7</v>
      </c>
      <c r="AE219" s="7">
        <f t="shared" si="41"/>
        <v>0</v>
      </c>
      <c r="AF219" s="131">
        <v>1</v>
      </c>
      <c r="AG219" s="139">
        <f t="shared" si="30"/>
        <v>72</v>
      </c>
      <c r="AH219" s="139">
        <f t="shared" si="40"/>
        <v>10800</v>
      </c>
      <c r="AI219" s="109">
        <f t="shared" si="31"/>
        <v>10800</v>
      </c>
    </row>
    <row r="220" spans="1:35" ht="30" x14ac:dyDescent="0.25">
      <c r="A220" s="108">
        <v>182</v>
      </c>
      <c r="B220" s="8" t="s">
        <v>217</v>
      </c>
      <c r="C220" s="21" t="s">
        <v>133</v>
      </c>
      <c r="D220" s="87" t="s">
        <v>603</v>
      </c>
      <c r="E220" s="35">
        <v>44661</v>
      </c>
      <c r="F220" s="35">
        <v>44666</v>
      </c>
      <c r="G220" s="21" t="s">
        <v>301</v>
      </c>
      <c r="H220" s="22" t="s">
        <v>729</v>
      </c>
      <c r="I220" s="35">
        <v>44661</v>
      </c>
      <c r="J220" s="35">
        <v>44666</v>
      </c>
      <c r="K220" s="10"/>
      <c r="L220" s="10">
        <v>3400</v>
      </c>
      <c r="M220" s="10">
        <f t="shared" si="37"/>
        <v>0</v>
      </c>
      <c r="N220" s="10"/>
      <c r="O220" s="10">
        <v>2900</v>
      </c>
      <c r="P220" s="10">
        <f t="shared" si="38"/>
        <v>0</v>
      </c>
      <c r="Q220" s="10"/>
      <c r="R220" s="10">
        <v>2800</v>
      </c>
      <c r="S220" s="10">
        <f t="shared" si="39"/>
        <v>0</v>
      </c>
      <c r="T220" s="10">
        <v>30</v>
      </c>
      <c r="U220" s="10">
        <v>150</v>
      </c>
      <c r="V220" s="10">
        <f t="shared" si="32"/>
        <v>4500</v>
      </c>
      <c r="W220" s="10">
        <v>30</v>
      </c>
      <c r="X220" s="10">
        <v>150</v>
      </c>
      <c r="Y220" s="10">
        <f t="shared" si="33"/>
        <v>4500</v>
      </c>
      <c r="Z220" s="10">
        <v>36</v>
      </c>
      <c r="AA220" s="10">
        <v>150</v>
      </c>
      <c r="AB220" s="10">
        <f t="shared" si="34"/>
        <v>5400</v>
      </c>
      <c r="AC220" s="11">
        <v>96</v>
      </c>
      <c r="AD220" s="26">
        <v>7</v>
      </c>
      <c r="AE220" s="7">
        <f t="shared" si="41"/>
        <v>672</v>
      </c>
      <c r="AF220" s="131">
        <v>1</v>
      </c>
      <c r="AG220" s="139">
        <f t="shared" si="30"/>
        <v>192</v>
      </c>
      <c r="AH220" s="139">
        <f t="shared" si="40"/>
        <v>15072</v>
      </c>
      <c r="AI220" s="109">
        <f t="shared" si="31"/>
        <v>15072</v>
      </c>
    </row>
    <row r="221" spans="1:35" ht="26.25" x14ac:dyDescent="0.25">
      <c r="A221" s="108">
        <v>183</v>
      </c>
      <c r="B221" s="8" t="s">
        <v>217</v>
      </c>
      <c r="C221" s="21" t="s">
        <v>133</v>
      </c>
      <c r="D221" s="87" t="s">
        <v>586</v>
      </c>
      <c r="E221" s="35">
        <v>44815</v>
      </c>
      <c r="F221" s="35">
        <v>44819</v>
      </c>
      <c r="G221" s="21" t="s">
        <v>301</v>
      </c>
      <c r="H221" s="22" t="s">
        <v>698</v>
      </c>
      <c r="I221" s="35">
        <v>44815</v>
      </c>
      <c r="J221" s="35">
        <v>44819</v>
      </c>
      <c r="K221" s="10">
        <v>6</v>
      </c>
      <c r="L221" s="10">
        <v>3400</v>
      </c>
      <c r="M221" s="10">
        <f t="shared" si="37"/>
        <v>20400</v>
      </c>
      <c r="N221" s="10">
        <v>6</v>
      </c>
      <c r="O221" s="10">
        <v>2900</v>
      </c>
      <c r="P221" s="10">
        <f t="shared" si="38"/>
        <v>17400</v>
      </c>
      <c r="Q221" s="10">
        <v>6</v>
      </c>
      <c r="R221" s="10">
        <v>2800</v>
      </c>
      <c r="S221" s="10">
        <f t="shared" si="39"/>
        <v>16800</v>
      </c>
      <c r="T221" s="10">
        <v>30</v>
      </c>
      <c r="U221" s="10">
        <v>150</v>
      </c>
      <c r="V221" s="10">
        <f t="shared" si="32"/>
        <v>4500</v>
      </c>
      <c r="W221" s="10">
        <v>30</v>
      </c>
      <c r="X221" s="10">
        <v>150</v>
      </c>
      <c r="Y221" s="10">
        <f t="shared" si="33"/>
        <v>4500</v>
      </c>
      <c r="Z221" s="10">
        <v>36</v>
      </c>
      <c r="AA221" s="10">
        <v>150</v>
      </c>
      <c r="AB221" s="10">
        <f t="shared" si="34"/>
        <v>5400</v>
      </c>
      <c r="AC221" s="11">
        <v>96</v>
      </c>
      <c r="AD221" s="26">
        <v>7</v>
      </c>
      <c r="AE221" s="7">
        <f t="shared" si="41"/>
        <v>672</v>
      </c>
      <c r="AF221" s="131">
        <v>1</v>
      </c>
      <c r="AG221" s="139">
        <f t="shared" si="30"/>
        <v>210</v>
      </c>
      <c r="AH221" s="139">
        <f t="shared" si="40"/>
        <v>69672</v>
      </c>
      <c r="AI221" s="109">
        <f t="shared" si="31"/>
        <v>69672</v>
      </c>
    </row>
    <row r="222" spans="1:35" ht="16.149999999999999" customHeight="1" x14ac:dyDescent="0.25">
      <c r="A222" s="110"/>
      <c r="B222" s="88"/>
      <c r="C222" s="92"/>
      <c r="D222" s="92" t="s">
        <v>863</v>
      </c>
      <c r="E222" s="89"/>
      <c r="F222" s="89"/>
      <c r="G222" s="91"/>
      <c r="H222" s="91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66"/>
      <c r="AB222" s="26"/>
      <c r="AC222" s="26"/>
      <c r="AD222" s="133"/>
      <c r="AE222" s="140"/>
      <c r="AF222" s="140"/>
      <c r="AG222" s="149"/>
      <c r="AH222" s="89"/>
      <c r="AI222" s="90"/>
    </row>
    <row r="223" spans="1:35" ht="60.6" customHeight="1" x14ac:dyDescent="0.25">
      <c r="A223" s="108">
        <v>184</v>
      </c>
      <c r="B223" s="8" t="s">
        <v>206</v>
      </c>
      <c r="C223" s="21" t="s">
        <v>132</v>
      </c>
      <c r="D223" s="87" t="s">
        <v>604</v>
      </c>
      <c r="E223" s="35">
        <v>44598</v>
      </c>
      <c r="F223" s="35">
        <v>44605</v>
      </c>
      <c r="G223" s="21" t="s">
        <v>301</v>
      </c>
      <c r="H223" s="22" t="s">
        <v>330</v>
      </c>
      <c r="I223" s="35">
        <v>44598</v>
      </c>
      <c r="J223" s="35">
        <v>44605</v>
      </c>
      <c r="K223" s="10"/>
      <c r="L223" s="10">
        <v>3400</v>
      </c>
      <c r="M223" s="10">
        <f t="shared" si="37"/>
        <v>0</v>
      </c>
      <c r="N223" s="10"/>
      <c r="O223" s="10">
        <v>2900</v>
      </c>
      <c r="P223" s="10">
        <f t="shared" si="38"/>
        <v>0</v>
      </c>
      <c r="Q223" s="10"/>
      <c r="R223" s="10">
        <v>2800</v>
      </c>
      <c r="S223" s="10">
        <f t="shared" si="39"/>
        <v>0</v>
      </c>
      <c r="T223" s="10">
        <v>16</v>
      </c>
      <c r="U223" s="10">
        <v>150</v>
      </c>
      <c r="V223" s="10">
        <f t="shared" si="32"/>
        <v>2400</v>
      </c>
      <c r="W223" s="10">
        <v>16</v>
      </c>
      <c r="X223" s="10">
        <v>150</v>
      </c>
      <c r="Y223" s="10">
        <f t="shared" si="33"/>
        <v>2400</v>
      </c>
      <c r="Z223" s="10">
        <v>16</v>
      </c>
      <c r="AA223" s="10">
        <v>150</v>
      </c>
      <c r="AB223" s="10">
        <f t="shared" si="34"/>
        <v>2400</v>
      </c>
      <c r="AC223" s="11"/>
      <c r="AD223" s="26">
        <v>7</v>
      </c>
      <c r="AE223" s="7">
        <f t="shared" si="41"/>
        <v>0</v>
      </c>
      <c r="AF223" s="131">
        <v>1</v>
      </c>
      <c r="AG223" s="139">
        <f t="shared" si="30"/>
        <v>48</v>
      </c>
      <c r="AH223" s="139">
        <f t="shared" si="40"/>
        <v>7200</v>
      </c>
      <c r="AI223" s="109">
        <f t="shared" si="31"/>
        <v>7200</v>
      </c>
    </row>
    <row r="224" spans="1:35" ht="60.6" customHeight="1" x14ac:dyDescent="0.25">
      <c r="A224" s="108">
        <v>185</v>
      </c>
      <c r="B224" s="8" t="s">
        <v>206</v>
      </c>
      <c r="C224" s="21" t="s">
        <v>132</v>
      </c>
      <c r="D224" s="87" t="s">
        <v>276</v>
      </c>
      <c r="E224" s="35">
        <v>44612</v>
      </c>
      <c r="F224" s="35">
        <v>44619</v>
      </c>
      <c r="G224" s="21" t="s">
        <v>394</v>
      </c>
      <c r="H224" s="22" t="s">
        <v>440</v>
      </c>
      <c r="I224" s="35">
        <v>44612</v>
      </c>
      <c r="J224" s="35">
        <v>44619</v>
      </c>
      <c r="K224" s="10"/>
      <c r="L224" s="10">
        <v>3400</v>
      </c>
      <c r="M224" s="10">
        <f t="shared" si="37"/>
        <v>0</v>
      </c>
      <c r="N224" s="10"/>
      <c r="O224" s="10">
        <v>2900</v>
      </c>
      <c r="P224" s="10">
        <f t="shared" si="38"/>
        <v>0</v>
      </c>
      <c r="Q224" s="10"/>
      <c r="R224" s="10">
        <v>2800</v>
      </c>
      <c r="S224" s="10">
        <f t="shared" si="39"/>
        <v>0</v>
      </c>
      <c r="T224" s="10">
        <v>16</v>
      </c>
      <c r="U224" s="10">
        <v>150</v>
      </c>
      <c r="V224" s="10">
        <f t="shared" si="32"/>
        <v>2400</v>
      </c>
      <c r="W224" s="10">
        <v>16</v>
      </c>
      <c r="X224" s="10">
        <v>150</v>
      </c>
      <c r="Y224" s="10">
        <f t="shared" si="33"/>
        <v>2400</v>
      </c>
      <c r="Z224" s="10">
        <v>16</v>
      </c>
      <c r="AA224" s="10">
        <v>150</v>
      </c>
      <c r="AB224" s="10">
        <f t="shared" si="34"/>
        <v>2400</v>
      </c>
      <c r="AC224" s="11"/>
      <c r="AD224" s="26">
        <v>7</v>
      </c>
      <c r="AE224" s="7">
        <f t="shared" si="41"/>
        <v>0</v>
      </c>
      <c r="AF224" s="131">
        <v>1</v>
      </c>
      <c r="AG224" s="139">
        <f t="shared" si="30"/>
        <v>48</v>
      </c>
      <c r="AH224" s="139">
        <f t="shared" si="40"/>
        <v>7200</v>
      </c>
      <c r="AI224" s="109">
        <f t="shared" si="31"/>
        <v>7200</v>
      </c>
    </row>
    <row r="225" spans="1:35" ht="60.6" customHeight="1" x14ac:dyDescent="0.25">
      <c r="A225" s="108">
        <v>186</v>
      </c>
      <c r="B225" s="8" t="s">
        <v>206</v>
      </c>
      <c r="C225" s="21" t="s">
        <v>132</v>
      </c>
      <c r="D225" s="87" t="s">
        <v>277</v>
      </c>
      <c r="E225" s="35">
        <v>44625</v>
      </c>
      <c r="F225" s="35">
        <v>44640</v>
      </c>
      <c r="G225" s="21" t="s">
        <v>395</v>
      </c>
      <c r="H225" s="22" t="s">
        <v>471</v>
      </c>
      <c r="I225" s="35">
        <v>44625</v>
      </c>
      <c r="J225" s="35">
        <v>44640</v>
      </c>
      <c r="K225" s="10"/>
      <c r="L225" s="10">
        <v>3400</v>
      </c>
      <c r="M225" s="10">
        <f t="shared" si="37"/>
        <v>0</v>
      </c>
      <c r="N225" s="10"/>
      <c r="O225" s="10">
        <v>2900</v>
      </c>
      <c r="P225" s="10">
        <f t="shared" si="38"/>
        <v>0</v>
      </c>
      <c r="Q225" s="10"/>
      <c r="R225" s="10">
        <v>2800</v>
      </c>
      <c r="S225" s="10">
        <f t="shared" si="39"/>
        <v>0</v>
      </c>
      <c r="T225" s="10">
        <v>16</v>
      </c>
      <c r="U225" s="10">
        <v>150</v>
      </c>
      <c r="V225" s="10">
        <f t="shared" si="32"/>
        <v>2400</v>
      </c>
      <c r="W225" s="10">
        <v>16</v>
      </c>
      <c r="X225" s="10">
        <v>150</v>
      </c>
      <c r="Y225" s="10">
        <f t="shared" si="33"/>
        <v>2400</v>
      </c>
      <c r="Z225" s="10">
        <v>16</v>
      </c>
      <c r="AA225" s="10">
        <v>150</v>
      </c>
      <c r="AB225" s="10">
        <f t="shared" si="34"/>
        <v>2400</v>
      </c>
      <c r="AC225" s="11"/>
      <c r="AD225" s="26">
        <v>7</v>
      </c>
      <c r="AE225" s="7">
        <f t="shared" si="41"/>
        <v>0</v>
      </c>
      <c r="AF225" s="131">
        <v>1</v>
      </c>
      <c r="AG225" s="145">
        <f t="shared" si="30"/>
        <v>48</v>
      </c>
      <c r="AH225" s="139">
        <f t="shared" si="40"/>
        <v>7200</v>
      </c>
      <c r="AI225" s="118">
        <f t="shared" si="31"/>
        <v>7200</v>
      </c>
    </row>
    <row r="226" spans="1:35" ht="60.6" customHeight="1" x14ac:dyDescent="0.25">
      <c r="A226" s="108">
        <v>187</v>
      </c>
      <c r="B226" s="8" t="s">
        <v>206</v>
      </c>
      <c r="C226" s="21" t="s">
        <v>132</v>
      </c>
      <c r="D226" s="87" t="s">
        <v>278</v>
      </c>
      <c r="E226" s="35">
        <v>44626</v>
      </c>
      <c r="F226" s="35">
        <v>44654</v>
      </c>
      <c r="G226" s="21" t="s">
        <v>780</v>
      </c>
      <c r="H226" s="22" t="s">
        <v>330</v>
      </c>
      <c r="I226" s="35">
        <v>44626</v>
      </c>
      <c r="J226" s="35">
        <v>44654</v>
      </c>
      <c r="K226" s="10"/>
      <c r="L226" s="10">
        <v>3400</v>
      </c>
      <c r="M226" s="10">
        <f t="shared" si="37"/>
        <v>0</v>
      </c>
      <c r="N226" s="10"/>
      <c r="O226" s="10">
        <v>2900</v>
      </c>
      <c r="P226" s="10">
        <f t="shared" si="38"/>
        <v>0</v>
      </c>
      <c r="Q226" s="10"/>
      <c r="R226" s="10">
        <v>2800</v>
      </c>
      <c r="S226" s="10">
        <f t="shared" si="39"/>
        <v>0</v>
      </c>
      <c r="T226" s="10">
        <v>18</v>
      </c>
      <c r="U226" s="10">
        <v>150</v>
      </c>
      <c r="V226" s="10">
        <f t="shared" si="32"/>
        <v>2700</v>
      </c>
      <c r="W226" s="10">
        <v>18</v>
      </c>
      <c r="X226" s="10">
        <v>150</v>
      </c>
      <c r="Y226" s="10">
        <f t="shared" si="33"/>
        <v>2700</v>
      </c>
      <c r="Z226" s="10"/>
      <c r="AA226" s="10">
        <v>150</v>
      </c>
      <c r="AB226" s="10">
        <f t="shared" si="34"/>
        <v>0</v>
      </c>
      <c r="AC226" s="11"/>
      <c r="AD226" s="26">
        <v>7</v>
      </c>
      <c r="AE226" s="7">
        <f t="shared" si="41"/>
        <v>0</v>
      </c>
      <c r="AF226" s="131">
        <v>1</v>
      </c>
      <c r="AG226" s="145">
        <f t="shared" si="30"/>
        <v>36</v>
      </c>
      <c r="AH226" s="139">
        <f t="shared" si="40"/>
        <v>5400</v>
      </c>
      <c r="AI226" s="118">
        <f t="shared" si="31"/>
        <v>5400</v>
      </c>
    </row>
    <row r="227" spans="1:35" ht="60.6" customHeight="1" x14ac:dyDescent="0.25">
      <c r="A227" s="108">
        <v>188</v>
      </c>
      <c r="B227" s="8" t="s">
        <v>186</v>
      </c>
      <c r="C227" s="21" t="s">
        <v>132</v>
      </c>
      <c r="D227" s="87" t="s">
        <v>279</v>
      </c>
      <c r="E227" s="35">
        <v>44632</v>
      </c>
      <c r="F227" s="35">
        <v>44696</v>
      </c>
      <c r="G227" s="21" t="s">
        <v>397</v>
      </c>
      <c r="H227" s="22" t="s">
        <v>460</v>
      </c>
      <c r="I227" s="35">
        <v>44632</v>
      </c>
      <c r="J227" s="35">
        <v>44696</v>
      </c>
      <c r="K227" s="10"/>
      <c r="L227" s="10">
        <v>3400</v>
      </c>
      <c r="M227" s="10">
        <f t="shared" si="37"/>
        <v>0</v>
      </c>
      <c r="N227" s="10"/>
      <c r="O227" s="10">
        <v>2900</v>
      </c>
      <c r="P227" s="10">
        <f t="shared" si="38"/>
        <v>0</v>
      </c>
      <c r="Q227" s="10"/>
      <c r="R227" s="10">
        <v>2800</v>
      </c>
      <c r="S227" s="10">
        <f t="shared" si="39"/>
        <v>0</v>
      </c>
      <c r="T227" s="10">
        <v>20</v>
      </c>
      <c r="U227" s="10">
        <v>150</v>
      </c>
      <c r="V227" s="10">
        <f t="shared" si="32"/>
        <v>3000</v>
      </c>
      <c r="W227" s="10">
        <v>20</v>
      </c>
      <c r="X227" s="10">
        <v>150</v>
      </c>
      <c r="Y227" s="10">
        <f t="shared" si="33"/>
        <v>3000</v>
      </c>
      <c r="Z227" s="10">
        <v>20</v>
      </c>
      <c r="AA227" s="10">
        <v>150</v>
      </c>
      <c r="AB227" s="10">
        <f t="shared" si="34"/>
        <v>3000</v>
      </c>
      <c r="AC227" s="11"/>
      <c r="AD227" s="26">
        <v>7</v>
      </c>
      <c r="AE227" s="7">
        <f t="shared" si="41"/>
        <v>0</v>
      </c>
      <c r="AF227" s="131">
        <v>1</v>
      </c>
      <c r="AG227" s="145">
        <f t="shared" si="30"/>
        <v>60</v>
      </c>
      <c r="AH227" s="139">
        <f t="shared" si="40"/>
        <v>9000</v>
      </c>
      <c r="AI227" s="118">
        <f t="shared" si="31"/>
        <v>9000</v>
      </c>
    </row>
    <row r="228" spans="1:35" ht="60.6" customHeight="1" x14ac:dyDescent="0.25">
      <c r="A228" s="108">
        <v>189</v>
      </c>
      <c r="B228" s="8" t="s">
        <v>186</v>
      </c>
      <c r="C228" s="21" t="s">
        <v>132</v>
      </c>
      <c r="D228" s="87" t="s">
        <v>280</v>
      </c>
      <c r="E228" s="35">
        <v>44632</v>
      </c>
      <c r="F228" s="35">
        <v>44700</v>
      </c>
      <c r="G228" s="21" t="s">
        <v>779</v>
      </c>
      <c r="H228" s="22" t="s">
        <v>398</v>
      </c>
      <c r="I228" s="35">
        <v>44632</v>
      </c>
      <c r="J228" s="35">
        <v>44700</v>
      </c>
      <c r="K228" s="10"/>
      <c r="L228" s="10">
        <v>3400</v>
      </c>
      <c r="M228" s="10">
        <f t="shared" si="37"/>
        <v>0</v>
      </c>
      <c r="N228" s="10"/>
      <c r="O228" s="10">
        <v>2900</v>
      </c>
      <c r="P228" s="10">
        <f t="shared" si="38"/>
        <v>0</v>
      </c>
      <c r="Q228" s="10"/>
      <c r="R228" s="10">
        <v>2800</v>
      </c>
      <c r="S228" s="10">
        <f t="shared" si="39"/>
        <v>0</v>
      </c>
      <c r="T228" s="10">
        <v>20</v>
      </c>
      <c r="U228" s="10">
        <v>150</v>
      </c>
      <c r="V228" s="10">
        <f t="shared" si="32"/>
        <v>3000</v>
      </c>
      <c r="W228" s="10">
        <v>20</v>
      </c>
      <c r="X228" s="10">
        <v>150</v>
      </c>
      <c r="Y228" s="10">
        <f t="shared" si="33"/>
        <v>3000</v>
      </c>
      <c r="Z228" s="10">
        <v>20</v>
      </c>
      <c r="AA228" s="10">
        <v>150</v>
      </c>
      <c r="AB228" s="10">
        <f t="shared" si="34"/>
        <v>3000</v>
      </c>
      <c r="AC228" s="11"/>
      <c r="AD228" s="26">
        <v>7</v>
      </c>
      <c r="AE228" s="7">
        <f t="shared" si="41"/>
        <v>0</v>
      </c>
      <c r="AF228" s="131">
        <v>1</v>
      </c>
      <c r="AG228" s="145">
        <f t="shared" si="30"/>
        <v>60</v>
      </c>
      <c r="AH228" s="139">
        <f t="shared" si="40"/>
        <v>9000</v>
      </c>
      <c r="AI228" s="118">
        <f t="shared" si="31"/>
        <v>9000</v>
      </c>
    </row>
    <row r="229" spans="1:35" ht="60.6" customHeight="1" x14ac:dyDescent="0.25">
      <c r="A229" s="108">
        <v>190</v>
      </c>
      <c r="B229" s="8" t="s">
        <v>186</v>
      </c>
      <c r="C229" s="21" t="s">
        <v>132</v>
      </c>
      <c r="D229" s="87" t="s">
        <v>76</v>
      </c>
      <c r="E229" s="35">
        <v>44647</v>
      </c>
      <c r="F229" s="35">
        <v>44714</v>
      </c>
      <c r="G229" s="21" t="s">
        <v>399</v>
      </c>
      <c r="H229" s="22" t="s">
        <v>400</v>
      </c>
      <c r="I229" s="35">
        <v>44647</v>
      </c>
      <c r="J229" s="35">
        <v>44714</v>
      </c>
      <c r="K229" s="10"/>
      <c r="L229" s="10">
        <v>3400</v>
      </c>
      <c r="M229" s="10">
        <f t="shared" si="37"/>
        <v>0</v>
      </c>
      <c r="N229" s="10"/>
      <c r="O229" s="10">
        <v>2900</v>
      </c>
      <c r="P229" s="10">
        <f t="shared" si="38"/>
        <v>0</v>
      </c>
      <c r="Q229" s="10"/>
      <c r="R229" s="10">
        <v>2800</v>
      </c>
      <c r="S229" s="10">
        <f t="shared" si="39"/>
        <v>0</v>
      </c>
      <c r="T229" s="10">
        <v>19</v>
      </c>
      <c r="U229" s="10">
        <v>150</v>
      </c>
      <c r="V229" s="10">
        <f t="shared" si="32"/>
        <v>2850</v>
      </c>
      <c r="W229" s="10">
        <v>19</v>
      </c>
      <c r="X229" s="10">
        <v>150</v>
      </c>
      <c r="Y229" s="10">
        <f t="shared" si="33"/>
        <v>2850</v>
      </c>
      <c r="Z229" s="10">
        <v>19</v>
      </c>
      <c r="AA229" s="10">
        <v>150</v>
      </c>
      <c r="AB229" s="10">
        <f t="shared" si="34"/>
        <v>2850</v>
      </c>
      <c r="AC229" s="11"/>
      <c r="AD229" s="26">
        <v>7</v>
      </c>
      <c r="AE229" s="7">
        <f t="shared" si="41"/>
        <v>0</v>
      </c>
      <c r="AF229" s="131">
        <v>1</v>
      </c>
      <c r="AG229" s="145">
        <f t="shared" ref="AG229:AG312" si="42">K229+N229+Q229+T229+W229+Z229+AC229</f>
        <v>57</v>
      </c>
      <c r="AH229" s="139">
        <f t="shared" si="40"/>
        <v>8550</v>
      </c>
      <c r="AI229" s="118">
        <f t="shared" ref="AI229:AI312" si="43">M229+P229+S229+V229+Y229+AB229+AE229</f>
        <v>8550</v>
      </c>
    </row>
    <row r="230" spans="1:35" ht="60.6" customHeight="1" x14ac:dyDescent="0.25">
      <c r="A230" s="108">
        <v>191</v>
      </c>
      <c r="B230" s="8" t="s">
        <v>186</v>
      </c>
      <c r="C230" s="21" t="s">
        <v>132</v>
      </c>
      <c r="D230" s="87" t="s">
        <v>281</v>
      </c>
      <c r="E230" s="35">
        <v>44714</v>
      </c>
      <c r="F230" s="35">
        <v>44718</v>
      </c>
      <c r="G230" s="21" t="s">
        <v>321</v>
      </c>
      <c r="H230" s="38" t="s">
        <v>328</v>
      </c>
      <c r="I230" s="35">
        <v>44714</v>
      </c>
      <c r="J230" s="35">
        <v>44718</v>
      </c>
      <c r="K230" s="10">
        <v>1</v>
      </c>
      <c r="L230" s="10">
        <v>3400</v>
      </c>
      <c r="M230" s="10">
        <f t="shared" si="37"/>
        <v>3400</v>
      </c>
      <c r="N230" s="10">
        <v>1</v>
      </c>
      <c r="O230" s="10">
        <v>2900</v>
      </c>
      <c r="P230" s="10">
        <f t="shared" si="38"/>
        <v>2900</v>
      </c>
      <c r="Q230" s="10">
        <v>1</v>
      </c>
      <c r="R230" s="10">
        <v>2800</v>
      </c>
      <c r="S230" s="10">
        <f t="shared" si="39"/>
        <v>2800</v>
      </c>
      <c r="T230" s="10">
        <v>20</v>
      </c>
      <c r="U230" s="10">
        <v>150</v>
      </c>
      <c r="V230" s="10">
        <f t="shared" si="32"/>
        <v>3000</v>
      </c>
      <c r="W230" s="10">
        <v>20</v>
      </c>
      <c r="X230" s="10">
        <v>150</v>
      </c>
      <c r="Y230" s="10">
        <f t="shared" si="33"/>
        <v>3000</v>
      </c>
      <c r="Z230" s="10">
        <v>20</v>
      </c>
      <c r="AA230" s="10">
        <v>150</v>
      </c>
      <c r="AB230" s="10">
        <f t="shared" si="34"/>
        <v>3000</v>
      </c>
      <c r="AC230" s="11"/>
      <c r="AD230" s="26">
        <v>7</v>
      </c>
      <c r="AE230" s="7">
        <f t="shared" si="41"/>
        <v>0</v>
      </c>
      <c r="AF230" s="131">
        <v>1</v>
      </c>
      <c r="AG230" s="145">
        <f t="shared" si="42"/>
        <v>63</v>
      </c>
      <c r="AH230" s="139">
        <f t="shared" si="40"/>
        <v>18100</v>
      </c>
      <c r="AI230" s="118">
        <f t="shared" si="43"/>
        <v>18100</v>
      </c>
    </row>
    <row r="231" spans="1:35" ht="60.6" customHeight="1" x14ac:dyDescent="0.25">
      <c r="A231" s="108">
        <v>192</v>
      </c>
      <c r="B231" s="8" t="s">
        <v>206</v>
      </c>
      <c r="C231" s="21" t="s">
        <v>132</v>
      </c>
      <c r="D231" s="87" t="s">
        <v>78</v>
      </c>
      <c r="E231" s="35">
        <v>44715</v>
      </c>
      <c r="F231" s="35">
        <v>44718</v>
      </c>
      <c r="G231" s="21" t="s">
        <v>331</v>
      </c>
      <c r="H231" s="22" t="s">
        <v>330</v>
      </c>
      <c r="I231" s="35">
        <v>44715</v>
      </c>
      <c r="J231" s="35">
        <v>44718</v>
      </c>
      <c r="K231" s="10">
        <v>1</v>
      </c>
      <c r="L231" s="10">
        <v>3400</v>
      </c>
      <c r="M231" s="10">
        <f t="shared" si="37"/>
        <v>3400</v>
      </c>
      <c r="N231" s="10">
        <v>1</v>
      </c>
      <c r="O231" s="10">
        <v>2900</v>
      </c>
      <c r="P231" s="10">
        <f t="shared" si="38"/>
        <v>2900</v>
      </c>
      <c r="Q231" s="10">
        <v>1</v>
      </c>
      <c r="R231" s="10">
        <v>2800</v>
      </c>
      <c r="S231" s="10">
        <f t="shared" si="39"/>
        <v>2800</v>
      </c>
      <c r="T231" s="10">
        <v>13</v>
      </c>
      <c r="U231" s="10">
        <v>150</v>
      </c>
      <c r="V231" s="10">
        <f t="shared" ref="V231:V312" si="44">T231*U231</f>
        <v>1950</v>
      </c>
      <c r="W231" s="10">
        <v>13</v>
      </c>
      <c r="X231" s="10">
        <v>150</v>
      </c>
      <c r="Y231" s="10">
        <f t="shared" ref="Y231:Y312" si="45">W231*X231</f>
        <v>1950</v>
      </c>
      <c r="Z231" s="10">
        <v>13</v>
      </c>
      <c r="AA231" s="10">
        <v>150</v>
      </c>
      <c r="AB231" s="10">
        <f t="shared" ref="AB231:AB312" si="46">Z231*AA231</f>
        <v>1950</v>
      </c>
      <c r="AC231" s="11">
        <v>42</v>
      </c>
      <c r="AD231" s="26">
        <v>7</v>
      </c>
      <c r="AE231" s="7">
        <f t="shared" si="41"/>
        <v>294</v>
      </c>
      <c r="AF231" s="131">
        <v>1</v>
      </c>
      <c r="AG231" s="145">
        <f t="shared" si="42"/>
        <v>84</v>
      </c>
      <c r="AH231" s="139">
        <f t="shared" si="40"/>
        <v>15244</v>
      </c>
      <c r="AI231" s="118">
        <f t="shared" si="43"/>
        <v>15244</v>
      </c>
    </row>
    <row r="232" spans="1:35" ht="60.6" customHeight="1" x14ac:dyDescent="0.25">
      <c r="A232" s="108">
        <v>193</v>
      </c>
      <c r="B232" s="8" t="s">
        <v>206</v>
      </c>
      <c r="C232" s="21" t="s">
        <v>132</v>
      </c>
      <c r="D232" s="87" t="s">
        <v>79</v>
      </c>
      <c r="E232" s="35">
        <v>44733</v>
      </c>
      <c r="F232" s="35">
        <v>44736</v>
      </c>
      <c r="G232" s="21" t="s">
        <v>331</v>
      </c>
      <c r="H232" s="22" t="s">
        <v>329</v>
      </c>
      <c r="I232" s="35">
        <v>44733</v>
      </c>
      <c r="J232" s="35">
        <v>44736</v>
      </c>
      <c r="K232" s="10">
        <v>1</v>
      </c>
      <c r="L232" s="10">
        <v>3400</v>
      </c>
      <c r="M232" s="10">
        <f t="shared" si="37"/>
        <v>3400</v>
      </c>
      <c r="N232" s="10">
        <v>1</v>
      </c>
      <c r="O232" s="10">
        <v>2900</v>
      </c>
      <c r="P232" s="10">
        <f t="shared" si="38"/>
        <v>2900</v>
      </c>
      <c r="Q232" s="10">
        <v>1</v>
      </c>
      <c r="R232" s="10">
        <v>2800</v>
      </c>
      <c r="S232" s="10">
        <f t="shared" si="39"/>
        <v>2800</v>
      </c>
      <c r="T232" s="10">
        <v>13</v>
      </c>
      <c r="U232" s="10">
        <v>150</v>
      </c>
      <c r="V232" s="10">
        <f t="shared" si="44"/>
        <v>1950</v>
      </c>
      <c r="W232" s="10">
        <v>13</v>
      </c>
      <c r="X232" s="10">
        <v>150</v>
      </c>
      <c r="Y232" s="10">
        <f t="shared" si="45"/>
        <v>1950</v>
      </c>
      <c r="Z232" s="10">
        <v>13</v>
      </c>
      <c r="AA232" s="10">
        <v>150</v>
      </c>
      <c r="AB232" s="10">
        <f t="shared" si="46"/>
        <v>1950</v>
      </c>
      <c r="AC232" s="11">
        <v>42</v>
      </c>
      <c r="AD232" s="26">
        <v>7</v>
      </c>
      <c r="AE232" s="7">
        <f t="shared" si="41"/>
        <v>294</v>
      </c>
      <c r="AF232" s="131">
        <v>1</v>
      </c>
      <c r="AG232" s="145">
        <f t="shared" si="42"/>
        <v>84</v>
      </c>
      <c r="AH232" s="139">
        <f t="shared" si="40"/>
        <v>15244</v>
      </c>
      <c r="AI232" s="118">
        <f t="shared" si="43"/>
        <v>15244</v>
      </c>
    </row>
    <row r="233" spans="1:35" ht="60.6" customHeight="1" x14ac:dyDescent="0.25">
      <c r="A233" s="108">
        <v>194</v>
      </c>
      <c r="B233" s="8" t="s">
        <v>206</v>
      </c>
      <c r="C233" s="21" t="s">
        <v>132</v>
      </c>
      <c r="D233" s="87" t="s">
        <v>282</v>
      </c>
      <c r="E233" s="35">
        <v>44754</v>
      </c>
      <c r="F233" s="35">
        <v>44757</v>
      </c>
      <c r="G233" s="21" t="s">
        <v>331</v>
      </c>
      <c r="H233" s="22" t="s">
        <v>329</v>
      </c>
      <c r="I233" s="35">
        <v>44754</v>
      </c>
      <c r="J233" s="35">
        <v>44757</v>
      </c>
      <c r="K233" s="10">
        <v>1</v>
      </c>
      <c r="L233" s="10">
        <v>3400</v>
      </c>
      <c r="M233" s="10">
        <f t="shared" si="37"/>
        <v>3400</v>
      </c>
      <c r="N233" s="10">
        <v>1</v>
      </c>
      <c r="O233" s="10">
        <v>2900</v>
      </c>
      <c r="P233" s="10">
        <f t="shared" si="38"/>
        <v>2900</v>
      </c>
      <c r="Q233" s="10">
        <v>1</v>
      </c>
      <c r="R233" s="10">
        <v>2800</v>
      </c>
      <c r="S233" s="10">
        <f t="shared" si="39"/>
        <v>2800</v>
      </c>
      <c r="T233" s="10">
        <v>13</v>
      </c>
      <c r="U233" s="10">
        <v>150</v>
      </c>
      <c r="V233" s="10">
        <f t="shared" si="44"/>
        <v>1950</v>
      </c>
      <c r="W233" s="10">
        <v>13</v>
      </c>
      <c r="X233" s="10">
        <v>150</v>
      </c>
      <c r="Y233" s="10">
        <f t="shared" si="45"/>
        <v>1950</v>
      </c>
      <c r="Z233" s="10">
        <v>13</v>
      </c>
      <c r="AA233" s="10">
        <v>150</v>
      </c>
      <c r="AB233" s="10">
        <f t="shared" si="46"/>
        <v>1950</v>
      </c>
      <c r="AC233" s="11">
        <v>42</v>
      </c>
      <c r="AD233" s="26">
        <v>7</v>
      </c>
      <c r="AE233" s="7">
        <f t="shared" si="41"/>
        <v>294</v>
      </c>
      <c r="AF233" s="131">
        <v>1</v>
      </c>
      <c r="AG233" s="145">
        <f t="shared" si="42"/>
        <v>84</v>
      </c>
      <c r="AH233" s="139">
        <f t="shared" si="40"/>
        <v>15244</v>
      </c>
      <c r="AI233" s="118">
        <f t="shared" si="43"/>
        <v>15244</v>
      </c>
    </row>
    <row r="234" spans="1:35" ht="60.6" customHeight="1" x14ac:dyDescent="0.25">
      <c r="A234" s="108">
        <v>195</v>
      </c>
      <c r="B234" s="8" t="s">
        <v>206</v>
      </c>
      <c r="C234" s="21" t="s">
        <v>132</v>
      </c>
      <c r="D234" s="87" t="s">
        <v>283</v>
      </c>
      <c r="E234" s="35">
        <v>44801</v>
      </c>
      <c r="F234" s="35">
        <v>44892</v>
      </c>
      <c r="G234" s="21" t="s">
        <v>401</v>
      </c>
      <c r="H234" s="22" t="s">
        <v>330</v>
      </c>
      <c r="I234" s="35">
        <v>44801</v>
      </c>
      <c r="J234" s="35">
        <v>44892</v>
      </c>
      <c r="K234" s="10">
        <v>1</v>
      </c>
      <c r="L234" s="10">
        <v>3400</v>
      </c>
      <c r="M234" s="10">
        <f t="shared" si="37"/>
        <v>3400</v>
      </c>
      <c r="N234" s="10">
        <v>1</v>
      </c>
      <c r="O234" s="10">
        <v>2900</v>
      </c>
      <c r="P234" s="10">
        <f t="shared" si="38"/>
        <v>2900</v>
      </c>
      <c r="Q234" s="10">
        <v>1</v>
      </c>
      <c r="R234" s="10">
        <v>2800</v>
      </c>
      <c r="S234" s="10">
        <f t="shared" si="39"/>
        <v>2800</v>
      </c>
      <c r="T234" s="10">
        <v>18</v>
      </c>
      <c r="U234" s="10">
        <v>150</v>
      </c>
      <c r="V234" s="10">
        <f t="shared" si="44"/>
        <v>2700</v>
      </c>
      <c r="W234" s="10">
        <v>18</v>
      </c>
      <c r="X234" s="10">
        <v>150</v>
      </c>
      <c r="Y234" s="10">
        <f t="shared" si="45"/>
        <v>2700</v>
      </c>
      <c r="Z234" s="10">
        <v>18</v>
      </c>
      <c r="AA234" s="10">
        <v>150</v>
      </c>
      <c r="AB234" s="10">
        <f t="shared" si="46"/>
        <v>2700</v>
      </c>
      <c r="AC234" s="11">
        <v>69</v>
      </c>
      <c r="AD234" s="26">
        <v>7</v>
      </c>
      <c r="AE234" s="7">
        <f t="shared" si="41"/>
        <v>483</v>
      </c>
      <c r="AF234" s="131">
        <v>1</v>
      </c>
      <c r="AG234" s="145">
        <f t="shared" si="42"/>
        <v>126</v>
      </c>
      <c r="AH234" s="139">
        <f t="shared" si="40"/>
        <v>17683</v>
      </c>
      <c r="AI234" s="118">
        <f t="shared" si="43"/>
        <v>17683</v>
      </c>
    </row>
    <row r="235" spans="1:35" ht="60.6" customHeight="1" x14ac:dyDescent="0.25">
      <c r="A235" s="108">
        <v>196</v>
      </c>
      <c r="B235" s="8" t="s">
        <v>206</v>
      </c>
      <c r="C235" s="21" t="s">
        <v>132</v>
      </c>
      <c r="D235" s="87" t="s">
        <v>77</v>
      </c>
      <c r="E235" s="35">
        <v>44802</v>
      </c>
      <c r="F235" s="35">
        <v>44869</v>
      </c>
      <c r="G235" s="21" t="s">
        <v>399</v>
      </c>
      <c r="H235" s="22" t="s">
        <v>522</v>
      </c>
      <c r="I235" s="35">
        <v>44802</v>
      </c>
      <c r="J235" s="35">
        <v>44869</v>
      </c>
      <c r="K235" s="10">
        <v>1</v>
      </c>
      <c r="L235" s="10">
        <v>3400</v>
      </c>
      <c r="M235" s="10">
        <f t="shared" si="37"/>
        <v>3400</v>
      </c>
      <c r="N235" s="10">
        <v>1</v>
      </c>
      <c r="O235" s="10">
        <v>2900</v>
      </c>
      <c r="P235" s="10">
        <f t="shared" si="38"/>
        <v>2900</v>
      </c>
      <c r="Q235" s="10">
        <v>1</v>
      </c>
      <c r="R235" s="10">
        <v>2800</v>
      </c>
      <c r="S235" s="10">
        <f t="shared" si="39"/>
        <v>2800</v>
      </c>
      <c r="T235" s="10">
        <v>18</v>
      </c>
      <c r="U235" s="10">
        <v>150</v>
      </c>
      <c r="V235" s="10">
        <f t="shared" si="44"/>
        <v>2700</v>
      </c>
      <c r="W235" s="10">
        <v>18</v>
      </c>
      <c r="X235" s="10">
        <v>150</v>
      </c>
      <c r="Y235" s="10">
        <f t="shared" si="45"/>
        <v>2700</v>
      </c>
      <c r="Z235" s="10">
        <v>18</v>
      </c>
      <c r="AA235" s="10">
        <v>150</v>
      </c>
      <c r="AB235" s="10">
        <f t="shared" si="46"/>
        <v>2700</v>
      </c>
      <c r="AC235" s="11">
        <v>69</v>
      </c>
      <c r="AD235" s="26">
        <v>7</v>
      </c>
      <c r="AE235" s="7">
        <f t="shared" si="41"/>
        <v>483</v>
      </c>
      <c r="AF235" s="131">
        <v>1</v>
      </c>
      <c r="AG235" s="145">
        <f t="shared" si="42"/>
        <v>126</v>
      </c>
      <c r="AH235" s="139">
        <f t="shared" si="40"/>
        <v>17683</v>
      </c>
      <c r="AI235" s="118">
        <f t="shared" si="43"/>
        <v>17683</v>
      </c>
    </row>
    <row r="236" spans="1:35" ht="60.6" customHeight="1" x14ac:dyDescent="0.25">
      <c r="A236" s="108">
        <v>197</v>
      </c>
      <c r="B236" s="8" t="s">
        <v>206</v>
      </c>
      <c r="C236" s="21" t="s">
        <v>132</v>
      </c>
      <c r="D236" s="87" t="s">
        <v>284</v>
      </c>
      <c r="E236" s="35">
        <v>44815</v>
      </c>
      <c r="F236" s="35">
        <v>44829</v>
      </c>
      <c r="G236" s="21" t="s">
        <v>396</v>
      </c>
      <c r="H236" s="22" t="s">
        <v>402</v>
      </c>
      <c r="I236" s="35">
        <v>44815</v>
      </c>
      <c r="J236" s="35">
        <v>44829</v>
      </c>
      <c r="K236" s="10">
        <v>1</v>
      </c>
      <c r="L236" s="10">
        <v>3400</v>
      </c>
      <c r="M236" s="10">
        <f t="shared" si="37"/>
        <v>3400</v>
      </c>
      <c r="N236" s="10">
        <v>1</v>
      </c>
      <c r="O236" s="10">
        <v>2900</v>
      </c>
      <c r="P236" s="10">
        <f t="shared" si="38"/>
        <v>2900</v>
      </c>
      <c r="Q236" s="10">
        <v>1</v>
      </c>
      <c r="R236" s="10">
        <v>2800</v>
      </c>
      <c r="S236" s="10">
        <f t="shared" si="39"/>
        <v>2800</v>
      </c>
      <c r="T236" s="10">
        <v>18</v>
      </c>
      <c r="U236" s="10">
        <v>150</v>
      </c>
      <c r="V236" s="10">
        <f t="shared" si="44"/>
        <v>2700</v>
      </c>
      <c r="W236" s="10">
        <v>18</v>
      </c>
      <c r="X236" s="10">
        <v>150</v>
      </c>
      <c r="Y236" s="10">
        <f t="shared" si="45"/>
        <v>2700</v>
      </c>
      <c r="Z236" s="10">
        <v>18</v>
      </c>
      <c r="AA236" s="10">
        <v>150</v>
      </c>
      <c r="AB236" s="10">
        <f t="shared" si="46"/>
        <v>2700</v>
      </c>
      <c r="AC236" s="11">
        <v>69</v>
      </c>
      <c r="AD236" s="26">
        <v>7</v>
      </c>
      <c r="AE236" s="7">
        <f t="shared" si="41"/>
        <v>483</v>
      </c>
      <c r="AF236" s="131">
        <v>1</v>
      </c>
      <c r="AG236" s="139">
        <f>K236+N236+Q236+T236+W236+Z236+AC236</f>
        <v>126</v>
      </c>
      <c r="AH236" s="139">
        <f t="shared" si="40"/>
        <v>17683</v>
      </c>
      <c r="AI236" s="109">
        <f>M236+P236+S236+V236+Y236+AB236+AE236</f>
        <v>17683</v>
      </c>
    </row>
    <row r="237" spans="1:35" ht="60.6" customHeight="1" x14ac:dyDescent="0.25">
      <c r="A237" s="108">
        <v>198</v>
      </c>
      <c r="B237" s="20"/>
      <c r="C237" s="21" t="s">
        <v>132</v>
      </c>
      <c r="D237" s="87" t="s">
        <v>549</v>
      </c>
      <c r="E237" s="21" t="s">
        <v>43</v>
      </c>
      <c r="F237" s="21" t="s">
        <v>43</v>
      </c>
      <c r="G237" s="41" t="s">
        <v>43</v>
      </c>
      <c r="H237" s="41" t="s">
        <v>43</v>
      </c>
      <c r="I237" s="21" t="s">
        <v>43</v>
      </c>
      <c r="J237" s="21" t="s">
        <v>43</v>
      </c>
      <c r="K237" s="28">
        <v>2</v>
      </c>
      <c r="L237" s="10">
        <v>3400</v>
      </c>
      <c r="M237" s="28">
        <f t="shared" si="37"/>
        <v>6800</v>
      </c>
      <c r="N237" s="28">
        <v>2</v>
      </c>
      <c r="O237" s="10">
        <v>2900</v>
      </c>
      <c r="P237" s="28">
        <f t="shared" si="38"/>
        <v>5800</v>
      </c>
      <c r="Q237" s="28">
        <v>2</v>
      </c>
      <c r="R237" s="10">
        <v>2800</v>
      </c>
      <c r="S237" s="28">
        <f t="shared" si="39"/>
        <v>5600</v>
      </c>
      <c r="T237" s="10">
        <v>32</v>
      </c>
      <c r="U237" s="10">
        <v>150</v>
      </c>
      <c r="V237" s="10">
        <f t="shared" si="44"/>
        <v>4800</v>
      </c>
      <c r="W237" s="10">
        <v>32</v>
      </c>
      <c r="X237" s="10">
        <v>150</v>
      </c>
      <c r="Y237" s="10">
        <f t="shared" si="45"/>
        <v>4800</v>
      </c>
      <c r="Z237" s="10">
        <v>32</v>
      </c>
      <c r="AA237" s="10">
        <v>150</v>
      </c>
      <c r="AB237" s="10">
        <f t="shared" si="46"/>
        <v>4800</v>
      </c>
      <c r="AC237" s="11">
        <v>63</v>
      </c>
      <c r="AD237" s="26">
        <v>7</v>
      </c>
      <c r="AE237" s="7">
        <f t="shared" si="41"/>
        <v>441</v>
      </c>
      <c r="AF237" s="131">
        <v>1</v>
      </c>
      <c r="AG237" s="139">
        <f t="shared" si="42"/>
        <v>165</v>
      </c>
      <c r="AH237" s="139">
        <f t="shared" si="40"/>
        <v>33041</v>
      </c>
      <c r="AI237" s="109">
        <f t="shared" si="43"/>
        <v>33041</v>
      </c>
    </row>
    <row r="238" spans="1:35" ht="16.149999999999999" customHeight="1" x14ac:dyDescent="0.25">
      <c r="A238" s="110"/>
      <c r="B238" s="88"/>
      <c r="C238" s="92"/>
      <c r="D238" s="92" t="s">
        <v>864</v>
      </c>
      <c r="E238" s="89"/>
      <c r="F238" s="89"/>
      <c r="G238" s="91"/>
      <c r="H238" s="91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66"/>
      <c r="AB238" s="26"/>
      <c r="AC238" s="26"/>
      <c r="AD238" s="133"/>
      <c r="AE238" s="140"/>
      <c r="AF238" s="140"/>
      <c r="AG238" s="149"/>
      <c r="AH238" s="89"/>
      <c r="AI238" s="90"/>
    </row>
    <row r="239" spans="1:35" ht="30" x14ac:dyDescent="0.25">
      <c r="A239" s="108">
        <v>199</v>
      </c>
      <c r="B239" s="8" t="s">
        <v>189</v>
      </c>
      <c r="C239" s="21" t="s">
        <v>149</v>
      </c>
      <c r="D239" s="87" t="s">
        <v>271</v>
      </c>
      <c r="E239" s="35">
        <v>44630</v>
      </c>
      <c r="F239" s="35">
        <v>44633</v>
      </c>
      <c r="G239" s="21" t="s">
        <v>336</v>
      </c>
      <c r="H239" s="22" t="s">
        <v>488</v>
      </c>
      <c r="I239" s="35">
        <v>44630</v>
      </c>
      <c r="J239" s="35">
        <v>44633</v>
      </c>
      <c r="K239" s="10"/>
      <c r="L239" s="10">
        <v>3400</v>
      </c>
      <c r="M239" s="10">
        <f t="shared" si="37"/>
        <v>0</v>
      </c>
      <c r="N239" s="10"/>
      <c r="O239" s="10">
        <v>2900</v>
      </c>
      <c r="P239" s="10">
        <f t="shared" si="38"/>
        <v>0</v>
      </c>
      <c r="Q239" s="10"/>
      <c r="R239" s="10">
        <v>2800</v>
      </c>
      <c r="S239" s="10">
        <f t="shared" si="39"/>
        <v>0</v>
      </c>
      <c r="T239" s="10">
        <v>15</v>
      </c>
      <c r="U239" s="10">
        <v>150</v>
      </c>
      <c r="V239" s="10">
        <f t="shared" si="44"/>
        <v>2250</v>
      </c>
      <c r="W239" s="10">
        <v>15</v>
      </c>
      <c r="X239" s="10">
        <v>150</v>
      </c>
      <c r="Y239" s="10">
        <f t="shared" si="45"/>
        <v>2250</v>
      </c>
      <c r="Z239" s="10">
        <v>15</v>
      </c>
      <c r="AA239" s="10">
        <v>150</v>
      </c>
      <c r="AB239" s="10">
        <f t="shared" si="46"/>
        <v>2250</v>
      </c>
      <c r="AC239" s="11"/>
      <c r="AD239" s="26">
        <v>7</v>
      </c>
      <c r="AE239" s="7">
        <f t="shared" si="41"/>
        <v>0</v>
      </c>
      <c r="AF239" s="131">
        <v>1</v>
      </c>
      <c r="AG239" s="139">
        <f t="shared" si="42"/>
        <v>45</v>
      </c>
      <c r="AH239" s="139">
        <f t="shared" si="40"/>
        <v>6750</v>
      </c>
      <c r="AI239" s="109">
        <f t="shared" si="43"/>
        <v>6750</v>
      </c>
    </row>
    <row r="240" spans="1:35" ht="30" x14ac:dyDescent="0.25">
      <c r="A240" s="108">
        <v>200</v>
      </c>
      <c r="B240" s="8"/>
      <c r="C240" s="21" t="s">
        <v>149</v>
      </c>
      <c r="D240" s="87" t="s">
        <v>271</v>
      </c>
      <c r="E240" s="35">
        <v>44624</v>
      </c>
      <c r="F240" s="35">
        <v>44626</v>
      </c>
      <c r="G240" s="21" t="s">
        <v>336</v>
      </c>
      <c r="H240" s="22" t="s">
        <v>489</v>
      </c>
      <c r="I240" s="35">
        <v>44624</v>
      </c>
      <c r="J240" s="35">
        <v>44626</v>
      </c>
      <c r="K240" s="10"/>
      <c r="L240" s="10">
        <v>3400</v>
      </c>
      <c r="M240" s="10">
        <f t="shared" si="37"/>
        <v>0</v>
      </c>
      <c r="N240" s="10"/>
      <c r="O240" s="10">
        <v>2900</v>
      </c>
      <c r="P240" s="10">
        <f t="shared" si="38"/>
        <v>0</v>
      </c>
      <c r="Q240" s="10"/>
      <c r="R240" s="10">
        <v>2800</v>
      </c>
      <c r="S240" s="10">
        <f t="shared" si="39"/>
        <v>0</v>
      </c>
      <c r="T240" s="10">
        <v>15</v>
      </c>
      <c r="U240" s="10">
        <v>150</v>
      </c>
      <c r="V240" s="10">
        <f t="shared" si="44"/>
        <v>2250</v>
      </c>
      <c r="W240" s="10">
        <v>15</v>
      </c>
      <c r="X240" s="10">
        <v>150</v>
      </c>
      <c r="Y240" s="10">
        <f t="shared" si="45"/>
        <v>2250</v>
      </c>
      <c r="Z240" s="10">
        <v>15</v>
      </c>
      <c r="AA240" s="10">
        <v>150</v>
      </c>
      <c r="AB240" s="10">
        <f t="shared" si="46"/>
        <v>2250</v>
      </c>
      <c r="AC240" s="11"/>
      <c r="AD240" s="26">
        <v>7</v>
      </c>
      <c r="AE240" s="7">
        <f t="shared" si="41"/>
        <v>0</v>
      </c>
      <c r="AF240" s="131">
        <v>1</v>
      </c>
      <c r="AG240" s="139">
        <f t="shared" si="42"/>
        <v>45</v>
      </c>
      <c r="AH240" s="139">
        <f t="shared" si="40"/>
        <v>6750</v>
      </c>
      <c r="AI240" s="109">
        <f t="shared" si="43"/>
        <v>6750</v>
      </c>
    </row>
    <row r="241" spans="1:35" ht="30" x14ac:dyDescent="0.25">
      <c r="A241" s="108">
        <v>201</v>
      </c>
      <c r="B241" s="8" t="s">
        <v>189</v>
      </c>
      <c r="C241" s="21" t="s">
        <v>149</v>
      </c>
      <c r="D241" s="87" t="s">
        <v>271</v>
      </c>
      <c r="E241" s="35">
        <v>44679</v>
      </c>
      <c r="F241" s="35">
        <v>44682</v>
      </c>
      <c r="G241" s="21" t="s">
        <v>336</v>
      </c>
      <c r="H241" s="22" t="s">
        <v>514</v>
      </c>
      <c r="I241" s="35">
        <v>44679</v>
      </c>
      <c r="J241" s="35">
        <v>44682</v>
      </c>
      <c r="K241" s="10"/>
      <c r="L241" s="10">
        <v>3400</v>
      </c>
      <c r="M241" s="10">
        <f t="shared" si="37"/>
        <v>0</v>
      </c>
      <c r="N241" s="10"/>
      <c r="O241" s="10">
        <v>2900</v>
      </c>
      <c r="P241" s="10">
        <f t="shared" si="38"/>
        <v>0</v>
      </c>
      <c r="Q241" s="10"/>
      <c r="R241" s="10">
        <v>2800</v>
      </c>
      <c r="S241" s="10">
        <f t="shared" si="39"/>
        <v>0</v>
      </c>
      <c r="T241" s="10">
        <v>19</v>
      </c>
      <c r="U241" s="10">
        <v>150</v>
      </c>
      <c r="V241" s="10">
        <f t="shared" si="44"/>
        <v>2850</v>
      </c>
      <c r="W241" s="10">
        <v>19</v>
      </c>
      <c r="X241" s="10">
        <v>150</v>
      </c>
      <c r="Y241" s="10">
        <f t="shared" si="45"/>
        <v>2850</v>
      </c>
      <c r="Z241" s="10">
        <v>19</v>
      </c>
      <c r="AA241" s="10">
        <v>150</v>
      </c>
      <c r="AB241" s="10">
        <f t="shared" si="46"/>
        <v>2850</v>
      </c>
      <c r="AC241" s="11">
        <v>60</v>
      </c>
      <c r="AD241" s="26">
        <v>7</v>
      </c>
      <c r="AE241" s="7">
        <f t="shared" si="41"/>
        <v>420</v>
      </c>
      <c r="AF241" s="131">
        <v>1</v>
      </c>
      <c r="AG241" s="145">
        <f t="shared" si="42"/>
        <v>117</v>
      </c>
      <c r="AH241" s="139">
        <f t="shared" si="40"/>
        <v>8970</v>
      </c>
      <c r="AI241" s="118">
        <f t="shared" si="43"/>
        <v>8970</v>
      </c>
    </row>
    <row r="242" spans="1:35" x14ac:dyDescent="0.25">
      <c r="A242" s="108">
        <v>202</v>
      </c>
      <c r="B242" s="8" t="s">
        <v>189</v>
      </c>
      <c r="C242" s="21" t="s">
        <v>149</v>
      </c>
      <c r="D242" s="87" t="s">
        <v>174</v>
      </c>
      <c r="E242" s="35">
        <v>44708</v>
      </c>
      <c r="F242" s="35">
        <v>44710</v>
      </c>
      <c r="G242" s="21" t="s">
        <v>336</v>
      </c>
      <c r="H242" s="22" t="s">
        <v>511</v>
      </c>
      <c r="I242" s="35">
        <v>44708</v>
      </c>
      <c r="J242" s="35">
        <v>44710</v>
      </c>
      <c r="K242" s="10"/>
      <c r="L242" s="10">
        <v>3400</v>
      </c>
      <c r="M242" s="10">
        <f t="shared" si="37"/>
        <v>0</v>
      </c>
      <c r="N242" s="10"/>
      <c r="O242" s="10">
        <v>2900</v>
      </c>
      <c r="P242" s="10">
        <f t="shared" si="38"/>
        <v>0</v>
      </c>
      <c r="Q242" s="10"/>
      <c r="R242" s="10">
        <v>2800</v>
      </c>
      <c r="S242" s="10">
        <f t="shared" si="39"/>
        <v>0</v>
      </c>
      <c r="T242" s="10">
        <v>19</v>
      </c>
      <c r="U242" s="10">
        <v>150</v>
      </c>
      <c r="V242" s="10">
        <f t="shared" si="44"/>
        <v>2850</v>
      </c>
      <c r="W242" s="10">
        <v>19</v>
      </c>
      <c r="X242" s="10">
        <v>150</v>
      </c>
      <c r="Y242" s="10">
        <f t="shared" si="45"/>
        <v>2850</v>
      </c>
      <c r="Z242" s="10">
        <v>19</v>
      </c>
      <c r="AA242" s="10">
        <v>150</v>
      </c>
      <c r="AB242" s="10">
        <f t="shared" si="46"/>
        <v>2850</v>
      </c>
      <c r="AC242" s="11">
        <v>60</v>
      </c>
      <c r="AD242" s="26">
        <v>7</v>
      </c>
      <c r="AE242" s="7">
        <f t="shared" si="41"/>
        <v>420</v>
      </c>
      <c r="AF242" s="131">
        <v>1</v>
      </c>
      <c r="AG242" s="145">
        <f t="shared" si="42"/>
        <v>117</v>
      </c>
      <c r="AH242" s="139">
        <f t="shared" si="40"/>
        <v>8970</v>
      </c>
      <c r="AI242" s="118">
        <f t="shared" si="43"/>
        <v>8970</v>
      </c>
    </row>
    <row r="243" spans="1:35" x14ac:dyDescent="0.25">
      <c r="A243" s="108">
        <v>203</v>
      </c>
      <c r="B243" s="8" t="s">
        <v>189</v>
      </c>
      <c r="C243" s="21" t="s">
        <v>149</v>
      </c>
      <c r="D243" s="87" t="s">
        <v>174</v>
      </c>
      <c r="E243" s="35">
        <v>44711</v>
      </c>
      <c r="F243" s="35">
        <v>44714</v>
      </c>
      <c r="G243" s="21" t="s">
        <v>336</v>
      </c>
      <c r="H243" s="22" t="s">
        <v>510</v>
      </c>
      <c r="I243" s="35">
        <v>44711</v>
      </c>
      <c r="J243" s="35">
        <v>44714</v>
      </c>
      <c r="K243" s="10">
        <v>1</v>
      </c>
      <c r="L243" s="10">
        <v>3400</v>
      </c>
      <c r="M243" s="10">
        <f t="shared" si="37"/>
        <v>3400</v>
      </c>
      <c r="N243" s="10">
        <v>1</v>
      </c>
      <c r="O243" s="10">
        <v>2900</v>
      </c>
      <c r="P243" s="10">
        <f t="shared" si="38"/>
        <v>2900</v>
      </c>
      <c r="Q243" s="10">
        <v>1</v>
      </c>
      <c r="R243" s="10">
        <v>2800</v>
      </c>
      <c r="S243" s="10">
        <f t="shared" si="39"/>
        <v>2800</v>
      </c>
      <c r="T243" s="10">
        <v>19</v>
      </c>
      <c r="U243" s="10">
        <v>150</v>
      </c>
      <c r="V243" s="10">
        <f t="shared" si="44"/>
        <v>2850</v>
      </c>
      <c r="W243" s="10">
        <v>19</v>
      </c>
      <c r="X243" s="10">
        <v>150</v>
      </c>
      <c r="Y243" s="10">
        <f t="shared" si="45"/>
        <v>2850</v>
      </c>
      <c r="Z243" s="10">
        <v>19</v>
      </c>
      <c r="AA243" s="10">
        <v>150</v>
      </c>
      <c r="AB243" s="10">
        <f t="shared" si="46"/>
        <v>2850</v>
      </c>
      <c r="AC243" s="11">
        <v>60</v>
      </c>
      <c r="AD243" s="26">
        <v>7</v>
      </c>
      <c r="AE243" s="7">
        <f t="shared" si="41"/>
        <v>420</v>
      </c>
      <c r="AF243" s="131">
        <v>1</v>
      </c>
      <c r="AG243" s="145">
        <f t="shared" si="42"/>
        <v>120</v>
      </c>
      <c r="AH243" s="139">
        <f t="shared" si="40"/>
        <v>18070</v>
      </c>
      <c r="AI243" s="118">
        <f t="shared" si="43"/>
        <v>18070</v>
      </c>
    </row>
    <row r="244" spans="1:35" x14ac:dyDescent="0.25">
      <c r="A244" s="108">
        <v>204</v>
      </c>
      <c r="B244" s="8" t="s">
        <v>189</v>
      </c>
      <c r="C244" s="21" t="s">
        <v>149</v>
      </c>
      <c r="D244" s="87" t="s">
        <v>174</v>
      </c>
      <c r="E244" s="35">
        <v>44718</v>
      </c>
      <c r="F244" s="35">
        <v>44720</v>
      </c>
      <c r="G244" s="21" t="s">
        <v>336</v>
      </c>
      <c r="H244" s="22" t="s">
        <v>515</v>
      </c>
      <c r="I244" s="35">
        <v>44718</v>
      </c>
      <c r="J244" s="35">
        <v>44720</v>
      </c>
      <c r="K244" s="10">
        <v>1</v>
      </c>
      <c r="L244" s="10">
        <v>3400</v>
      </c>
      <c r="M244" s="10">
        <f t="shared" si="37"/>
        <v>3400</v>
      </c>
      <c r="N244" s="10">
        <v>1</v>
      </c>
      <c r="O244" s="10">
        <v>2900</v>
      </c>
      <c r="P244" s="10">
        <f t="shared" si="38"/>
        <v>2900</v>
      </c>
      <c r="Q244" s="10">
        <v>1</v>
      </c>
      <c r="R244" s="10">
        <v>2800</v>
      </c>
      <c r="S244" s="10">
        <f t="shared" si="39"/>
        <v>2800</v>
      </c>
      <c r="T244" s="10">
        <v>19</v>
      </c>
      <c r="U244" s="10">
        <v>150</v>
      </c>
      <c r="V244" s="10">
        <f t="shared" si="44"/>
        <v>2850</v>
      </c>
      <c r="W244" s="10">
        <v>19</v>
      </c>
      <c r="X244" s="10">
        <v>150</v>
      </c>
      <c r="Y244" s="10">
        <f t="shared" si="45"/>
        <v>2850</v>
      </c>
      <c r="Z244" s="10">
        <v>19</v>
      </c>
      <c r="AA244" s="10">
        <v>150</v>
      </c>
      <c r="AB244" s="10">
        <f t="shared" si="46"/>
        <v>2850</v>
      </c>
      <c r="AC244" s="11">
        <v>60</v>
      </c>
      <c r="AD244" s="26">
        <v>7</v>
      </c>
      <c r="AE244" s="7">
        <f t="shared" si="41"/>
        <v>420</v>
      </c>
      <c r="AF244" s="131">
        <v>1</v>
      </c>
      <c r="AG244" s="145">
        <f t="shared" si="42"/>
        <v>120</v>
      </c>
      <c r="AH244" s="139">
        <f t="shared" si="40"/>
        <v>18070</v>
      </c>
      <c r="AI244" s="118">
        <f t="shared" si="43"/>
        <v>18070</v>
      </c>
    </row>
    <row r="245" spans="1:35" x14ac:dyDescent="0.25">
      <c r="A245" s="108">
        <v>205</v>
      </c>
      <c r="B245" s="8" t="s">
        <v>189</v>
      </c>
      <c r="C245" s="21" t="s">
        <v>149</v>
      </c>
      <c r="D245" s="87" t="s">
        <v>174</v>
      </c>
      <c r="E245" s="35">
        <v>44722</v>
      </c>
      <c r="F245" s="35">
        <v>44725</v>
      </c>
      <c r="G245" s="21" t="s">
        <v>336</v>
      </c>
      <c r="H245" s="22" t="s">
        <v>781</v>
      </c>
      <c r="I245" s="35">
        <v>44722</v>
      </c>
      <c r="J245" s="35">
        <v>44725</v>
      </c>
      <c r="K245" s="10">
        <v>1</v>
      </c>
      <c r="L245" s="10">
        <v>3400</v>
      </c>
      <c r="M245" s="10">
        <f t="shared" si="37"/>
        <v>3400</v>
      </c>
      <c r="N245" s="10">
        <v>1</v>
      </c>
      <c r="O245" s="10">
        <v>2900</v>
      </c>
      <c r="P245" s="10">
        <f t="shared" si="38"/>
        <v>2900</v>
      </c>
      <c r="Q245" s="10">
        <v>1</v>
      </c>
      <c r="R245" s="10">
        <v>2800</v>
      </c>
      <c r="S245" s="10">
        <f t="shared" si="39"/>
        <v>2800</v>
      </c>
      <c r="T245" s="10">
        <v>15</v>
      </c>
      <c r="U245" s="10">
        <v>150</v>
      </c>
      <c r="V245" s="10">
        <f t="shared" si="44"/>
        <v>2250</v>
      </c>
      <c r="W245" s="10">
        <v>15</v>
      </c>
      <c r="X245" s="10">
        <v>150</v>
      </c>
      <c r="Y245" s="10">
        <f t="shared" si="45"/>
        <v>2250</v>
      </c>
      <c r="Z245" s="10">
        <v>15</v>
      </c>
      <c r="AA245" s="10">
        <v>150</v>
      </c>
      <c r="AB245" s="10">
        <f t="shared" si="46"/>
        <v>2250</v>
      </c>
      <c r="AC245" s="11">
        <v>48</v>
      </c>
      <c r="AD245" s="26">
        <v>7</v>
      </c>
      <c r="AE245" s="7">
        <f t="shared" si="41"/>
        <v>336</v>
      </c>
      <c r="AF245" s="131">
        <v>1</v>
      </c>
      <c r="AG245" s="145">
        <f t="shared" si="42"/>
        <v>96</v>
      </c>
      <c r="AH245" s="139">
        <f t="shared" si="40"/>
        <v>16186</v>
      </c>
      <c r="AI245" s="118">
        <f t="shared" si="43"/>
        <v>16186</v>
      </c>
    </row>
    <row r="246" spans="1:35" x14ac:dyDescent="0.25">
      <c r="A246" s="108">
        <v>206</v>
      </c>
      <c r="B246" s="8" t="s">
        <v>189</v>
      </c>
      <c r="C246" s="21" t="s">
        <v>149</v>
      </c>
      <c r="D246" s="87" t="s">
        <v>174</v>
      </c>
      <c r="E246" s="35">
        <v>44732</v>
      </c>
      <c r="F246" s="35">
        <v>44736</v>
      </c>
      <c r="G246" s="21" t="s">
        <v>336</v>
      </c>
      <c r="H246" s="22" t="s">
        <v>534</v>
      </c>
      <c r="I246" s="35">
        <v>44732</v>
      </c>
      <c r="J246" s="35">
        <v>44736</v>
      </c>
      <c r="K246" s="14">
        <v>1</v>
      </c>
      <c r="L246" s="10">
        <v>3400</v>
      </c>
      <c r="M246" s="10">
        <f t="shared" si="37"/>
        <v>3400</v>
      </c>
      <c r="N246" s="14">
        <v>1</v>
      </c>
      <c r="O246" s="10">
        <v>2900</v>
      </c>
      <c r="P246" s="10">
        <f t="shared" si="38"/>
        <v>2900</v>
      </c>
      <c r="Q246" s="14">
        <v>1</v>
      </c>
      <c r="R246" s="10">
        <v>2800</v>
      </c>
      <c r="S246" s="10">
        <f t="shared" si="39"/>
        <v>2800</v>
      </c>
      <c r="T246" s="12">
        <v>19</v>
      </c>
      <c r="U246" s="10">
        <v>150</v>
      </c>
      <c r="V246" s="10">
        <f t="shared" si="44"/>
        <v>2850</v>
      </c>
      <c r="W246" s="12">
        <v>19</v>
      </c>
      <c r="X246" s="10">
        <v>150</v>
      </c>
      <c r="Y246" s="10">
        <f t="shared" si="45"/>
        <v>2850</v>
      </c>
      <c r="Z246" s="12">
        <v>19</v>
      </c>
      <c r="AA246" s="10">
        <v>150</v>
      </c>
      <c r="AB246" s="10">
        <f t="shared" si="46"/>
        <v>2850</v>
      </c>
      <c r="AC246" s="12">
        <v>60</v>
      </c>
      <c r="AD246" s="26">
        <v>7</v>
      </c>
      <c r="AE246" s="7">
        <f t="shared" si="41"/>
        <v>420</v>
      </c>
      <c r="AF246" s="131">
        <v>1</v>
      </c>
      <c r="AG246" s="145">
        <f t="shared" si="42"/>
        <v>120</v>
      </c>
      <c r="AH246" s="139">
        <f t="shared" si="40"/>
        <v>18070</v>
      </c>
      <c r="AI246" s="118">
        <f t="shared" si="43"/>
        <v>18070</v>
      </c>
    </row>
    <row r="247" spans="1:35" x14ac:dyDescent="0.25">
      <c r="A247" s="108">
        <v>207</v>
      </c>
      <c r="B247" s="8" t="s">
        <v>189</v>
      </c>
      <c r="C247" s="21" t="s">
        <v>149</v>
      </c>
      <c r="D247" s="87" t="s">
        <v>174</v>
      </c>
      <c r="E247" s="35">
        <v>44739</v>
      </c>
      <c r="F247" s="35">
        <v>44742</v>
      </c>
      <c r="G247" s="21" t="s">
        <v>336</v>
      </c>
      <c r="H247" s="22" t="s">
        <v>535</v>
      </c>
      <c r="I247" s="35">
        <v>44739</v>
      </c>
      <c r="J247" s="35">
        <v>44742</v>
      </c>
      <c r="K247" s="14">
        <v>1</v>
      </c>
      <c r="L247" s="10">
        <v>3400</v>
      </c>
      <c r="M247" s="10">
        <f t="shared" si="37"/>
        <v>3400</v>
      </c>
      <c r="N247" s="14">
        <v>1</v>
      </c>
      <c r="O247" s="10">
        <v>2900</v>
      </c>
      <c r="P247" s="10">
        <f t="shared" si="38"/>
        <v>2900</v>
      </c>
      <c r="Q247" s="14">
        <v>1</v>
      </c>
      <c r="R247" s="10">
        <v>2800</v>
      </c>
      <c r="S247" s="10">
        <f t="shared" si="39"/>
        <v>2800</v>
      </c>
      <c r="T247" s="12">
        <v>19</v>
      </c>
      <c r="U247" s="10">
        <v>150</v>
      </c>
      <c r="V247" s="10">
        <f t="shared" si="44"/>
        <v>2850</v>
      </c>
      <c r="W247" s="12">
        <v>19</v>
      </c>
      <c r="X247" s="10">
        <v>150</v>
      </c>
      <c r="Y247" s="10">
        <f t="shared" si="45"/>
        <v>2850</v>
      </c>
      <c r="Z247" s="12">
        <v>19</v>
      </c>
      <c r="AA247" s="10">
        <v>150</v>
      </c>
      <c r="AB247" s="10">
        <f t="shared" si="46"/>
        <v>2850</v>
      </c>
      <c r="AC247" s="12">
        <v>60</v>
      </c>
      <c r="AD247" s="26">
        <v>7</v>
      </c>
      <c r="AE247" s="7">
        <f t="shared" si="41"/>
        <v>420</v>
      </c>
      <c r="AF247" s="131">
        <v>1</v>
      </c>
      <c r="AG247" s="145">
        <f t="shared" si="42"/>
        <v>120</v>
      </c>
      <c r="AH247" s="139">
        <f t="shared" si="40"/>
        <v>18070</v>
      </c>
      <c r="AI247" s="118">
        <f t="shared" si="43"/>
        <v>18070</v>
      </c>
    </row>
    <row r="248" spans="1:35" ht="15.6" customHeight="1" x14ac:dyDescent="0.25">
      <c r="A248" s="110"/>
      <c r="B248" s="88"/>
      <c r="C248" s="92"/>
      <c r="D248" s="92" t="s">
        <v>865</v>
      </c>
      <c r="E248" s="89"/>
      <c r="F248" s="89"/>
      <c r="G248" s="91"/>
      <c r="H248" s="91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66"/>
      <c r="AB248" s="26"/>
      <c r="AC248" s="26"/>
      <c r="AD248" s="133"/>
      <c r="AE248" s="140"/>
      <c r="AF248" s="140"/>
      <c r="AG248" s="149"/>
      <c r="AH248" s="89"/>
      <c r="AI248" s="90"/>
    </row>
    <row r="249" spans="1:35" ht="39" x14ac:dyDescent="0.25">
      <c r="A249" s="108">
        <v>208</v>
      </c>
      <c r="B249" s="8" t="s">
        <v>16</v>
      </c>
      <c r="C249" s="21" t="s">
        <v>160</v>
      </c>
      <c r="D249" s="87" t="s">
        <v>174</v>
      </c>
      <c r="E249" s="35">
        <v>44679</v>
      </c>
      <c r="F249" s="35">
        <v>44681</v>
      </c>
      <c r="G249" s="21" t="s">
        <v>301</v>
      </c>
      <c r="H249" s="22" t="s">
        <v>406</v>
      </c>
      <c r="I249" s="35">
        <v>44679</v>
      </c>
      <c r="J249" s="35">
        <v>44681</v>
      </c>
      <c r="K249" s="10"/>
      <c r="L249" s="10">
        <v>3400</v>
      </c>
      <c r="M249" s="10">
        <f t="shared" si="37"/>
        <v>0</v>
      </c>
      <c r="N249" s="10"/>
      <c r="O249" s="10">
        <v>2900</v>
      </c>
      <c r="P249" s="10">
        <f t="shared" si="38"/>
        <v>0</v>
      </c>
      <c r="Q249" s="10"/>
      <c r="R249" s="10">
        <v>2800</v>
      </c>
      <c r="S249" s="10">
        <f t="shared" si="39"/>
        <v>0</v>
      </c>
      <c r="T249" s="23">
        <v>32</v>
      </c>
      <c r="U249" s="10">
        <v>150</v>
      </c>
      <c r="V249" s="10">
        <f t="shared" si="44"/>
        <v>4800</v>
      </c>
      <c r="W249" s="23">
        <v>32</v>
      </c>
      <c r="X249" s="10">
        <v>150</v>
      </c>
      <c r="Y249" s="10">
        <f t="shared" si="45"/>
        <v>4800</v>
      </c>
      <c r="Z249" s="23">
        <v>32</v>
      </c>
      <c r="AA249" s="10">
        <v>150</v>
      </c>
      <c r="AB249" s="10">
        <f t="shared" si="46"/>
        <v>4800</v>
      </c>
      <c r="AC249" s="11">
        <v>57</v>
      </c>
      <c r="AD249" s="26">
        <v>7</v>
      </c>
      <c r="AE249" s="7">
        <f t="shared" si="41"/>
        <v>399</v>
      </c>
      <c r="AF249" s="131">
        <v>1</v>
      </c>
      <c r="AG249" s="145">
        <f t="shared" si="42"/>
        <v>153</v>
      </c>
      <c r="AH249" s="139">
        <f t="shared" si="40"/>
        <v>14799</v>
      </c>
      <c r="AI249" s="118">
        <f t="shared" si="43"/>
        <v>14799</v>
      </c>
    </row>
    <row r="250" spans="1:35" ht="39" x14ac:dyDescent="0.25">
      <c r="A250" s="108">
        <v>209</v>
      </c>
      <c r="B250" s="8" t="s">
        <v>16</v>
      </c>
      <c r="C250" s="21" t="s">
        <v>160</v>
      </c>
      <c r="D250" s="87" t="s">
        <v>173</v>
      </c>
      <c r="E250" s="35">
        <v>44686</v>
      </c>
      <c r="F250" s="35">
        <v>44687</v>
      </c>
      <c r="G250" s="21" t="s">
        <v>301</v>
      </c>
      <c r="H250" s="22" t="s">
        <v>512</v>
      </c>
      <c r="I250" s="35">
        <v>44686</v>
      </c>
      <c r="J250" s="35">
        <v>44687</v>
      </c>
      <c r="K250" s="10"/>
      <c r="L250" s="10">
        <v>3400</v>
      </c>
      <c r="M250" s="10">
        <f t="shared" si="37"/>
        <v>0</v>
      </c>
      <c r="N250" s="10"/>
      <c r="O250" s="10">
        <v>2900</v>
      </c>
      <c r="P250" s="10">
        <f t="shared" si="38"/>
        <v>0</v>
      </c>
      <c r="Q250" s="10"/>
      <c r="R250" s="10">
        <v>2800</v>
      </c>
      <c r="S250" s="10">
        <f t="shared" si="39"/>
        <v>0</v>
      </c>
      <c r="T250" s="10">
        <v>7</v>
      </c>
      <c r="U250" s="10">
        <v>150</v>
      </c>
      <c r="V250" s="10">
        <f t="shared" si="44"/>
        <v>1050</v>
      </c>
      <c r="W250" s="10">
        <v>7</v>
      </c>
      <c r="X250" s="10">
        <v>150</v>
      </c>
      <c r="Y250" s="10">
        <f t="shared" si="45"/>
        <v>1050</v>
      </c>
      <c r="Z250" s="10">
        <v>7</v>
      </c>
      <c r="AA250" s="10">
        <v>150</v>
      </c>
      <c r="AB250" s="10">
        <f t="shared" si="46"/>
        <v>1050</v>
      </c>
      <c r="AC250" s="11">
        <v>27</v>
      </c>
      <c r="AD250" s="26">
        <v>7</v>
      </c>
      <c r="AE250" s="7">
        <f t="shared" si="41"/>
        <v>189</v>
      </c>
      <c r="AF250" s="131">
        <v>1</v>
      </c>
      <c r="AG250" s="145">
        <f t="shared" si="42"/>
        <v>48</v>
      </c>
      <c r="AH250" s="139">
        <f t="shared" si="40"/>
        <v>3339</v>
      </c>
      <c r="AI250" s="118">
        <f t="shared" si="43"/>
        <v>3339</v>
      </c>
    </row>
    <row r="251" spans="1:35" ht="45" x14ac:dyDescent="0.25">
      <c r="A251" s="108">
        <v>210</v>
      </c>
      <c r="B251" s="8" t="s">
        <v>16</v>
      </c>
      <c r="C251" s="21" t="s">
        <v>160</v>
      </c>
      <c r="D251" s="87" t="s">
        <v>59</v>
      </c>
      <c r="E251" s="35">
        <v>44714</v>
      </c>
      <c r="F251" s="35">
        <v>44717</v>
      </c>
      <c r="G251" s="21" t="s">
        <v>403</v>
      </c>
      <c r="H251" s="22" t="s">
        <v>405</v>
      </c>
      <c r="I251" s="35">
        <v>44714</v>
      </c>
      <c r="J251" s="35">
        <v>44717</v>
      </c>
      <c r="K251" s="10"/>
      <c r="L251" s="10">
        <v>3400</v>
      </c>
      <c r="M251" s="10">
        <f t="shared" si="37"/>
        <v>0</v>
      </c>
      <c r="N251" s="10"/>
      <c r="O251" s="10">
        <v>2900</v>
      </c>
      <c r="P251" s="10">
        <f t="shared" si="38"/>
        <v>0</v>
      </c>
      <c r="Q251" s="10"/>
      <c r="R251" s="10">
        <v>2800</v>
      </c>
      <c r="S251" s="10">
        <f t="shared" si="39"/>
        <v>0</v>
      </c>
      <c r="T251" s="10">
        <v>21</v>
      </c>
      <c r="U251" s="10">
        <v>150</v>
      </c>
      <c r="V251" s="10">
        <f t="shared" si="44"/>
        <v>3150</v>
      </c>
      <c r="W251" s="10">
        <v>21</v>
      </c>
      <c r="X251" s="10">
        <v>150</v>
      </c>
      <c r="Y251" s="10">
        <f t="shared" si="45"/>
        <v>3150</v>
      </c>
      <c r="Z251" s="10">
        <v>21</v>
      </c>
      <c r="AA251" s="10">
        <v>150</v>
      </c>
      <c r="AB251" s="10">
        <f t="shared" si="46"/>
        <v>3150</v>
      </c>
      <c r="AC251" s="11">
        <v>81</v>
      </c>
      <c r="AD251" s="26">
        <v>7</v>
      </c>
      <c r="AE251" s="7">
        <f t="shared" si="41"/>
        <v>567</v>
      </c>
      <c r="AF251" s="131">
        <v>1</v>
      </c>
      <c r="AG251" s="139">
        <f t="shared" si="42"/>
        <v>144</v>
      </c>
      <c r="AH251" s="139">
        <f t="shared" si="40"/>
        <v>10017</v>
      </c>
      <c r="AI251" s="109">
        <f t="shared" si="43"/>
        <v>10017</v>
      </c>
    </row>
    <row r="252" spans="1:35" ht="39" x14ac:dyDescent="0.25">
      <c r="A252" s="108">
        <v>211</v>
      </c>
      <c r="B252" s="8" t="s">
        <v>16</v>
      </c>
      <c r="C252" s="21" t="s">
        <v>160</v>
      </c>
      <c r="D252" s="87" t="s">
        <v>60</v>
      </c>
      <c r="E252" s="35">
        <v>44820</v>
      </c>
      <c r="F252" s="35">
        <v>44822</v>
      </c>
      <c r="G252" s="21" t="s">
        <v>301</v>
      </c>
      <c r="H252" s="22" t="s">
        <v>782</v>
      </c>
      <c r="I252" s="35">
        <v>44820</v>
      </c>
      <c r="J252" s="35">
        <v>44822</v>
      </c>
      <c r="K252" s="10">
        <v>1</v>
      </c>
      <c r="L252" s="10">
        <v>3400</v>
      </c>
      <c r="M252" s="10">
        <f t="shared" si="37"/>
        <v>3400</v>
      </c>
      <c r="N252" s="10">
        <v>1</v>
      </c>
      <c r="O252" s="10">
        <v>2900</v>
      </c>
      <c r="P252" s="10">
        <f t="shared" si="38"/>
        <v>2900</v>
      </c>
      <c r="Q252" s="10">
        <v>1</v>
      </c>
      <c r="R252" s="10">
        <v>2800</v>
      </c>
      <c r="S252" s="10">
        <f t="shared" si="39"/>
        <v>2800</v>
      </c>
      <c r="T252" s="10">
        <v>21</v>
      </c>
      <c r="U252" s="10">
        <v>150</v>
      </c>
      <c r="V252" s="10">
        <f t="shared" si="44"/>
        <v>3150</v>
      </c>
      <c r="W252" s="10">
        <v>21</v>
      </c>
      <c r="X252" s="10">
        <v>150</v>
      </c>
      <c r="Y252" s="10">
        <f t="shared" si="45"/>
        <v>3150</v>
      </c>
      <c r="Z252" s="10">
        <v>21</v>
      </c>
      <c r="AA252" s="10">
        <v>150</v>
      </c>
      <c r="AB252" s="10">
        <f t="shared" si="46"/>
        <v>3150</v>
      </c>
      <c r="AC252" s="11">
        <v>81</v>
      </c>
      <c r="AD252" s="26">
        <v>7</v>
      </c>
      <c r="AE252" s="7">
        <f t="shared" si="41"/>
        <v>567</v>
      </c>
      <c r="AF252" s="131">
        <v>1</v>
      </c>
      <c r="AG252" s="139">
        <f t="shared" si="42"/>
        <v>147</v>
      </c>
      <c r="AH252" s="139">
        <f t="shared" si="40"/>
        <v>19117</v>
      </c>
      <c r="AI252" s="109">
        <f t="shared" si="43"/>
        <v>19117</v>
      </c>
    </row>
    <row r="253" spans="1:35" ht="18.600000000000001" customHeight="1" x14ac:dyDescent="0.25">
      <c r="A253" s="110"/>
      <c r="B253" s="88"/>
      <c r="C253" s="92"/>
      <c r="D253" s="92" t="s">
        <v>866</v>
      </c>
      <c r="E253" s="89"/>
      <c r="F253" s="89"/>
      <c r="G253" s="91"/>
      <c r="H253" s="91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66"/>
      <c r="AB253" s="26"/>
      <c r="AC253" s="26"/>
      <c r="AD253" s="133"/>
      <c r="AE253" s="140"/>
      <c r="AF253" s="140"/>
      <c r="AG253" s="149"/>
      <c r="AH253" s="89"/>
      <c r="AI253" s="90"/>
    </row>
    <row r="254" spans="1:35" ht="36" customHeight="1" x14ac:dyDescent="0.25">
      <c r="A254" s="108">
        <v>212</v>
      </c>
      <c r="B254" s="8"/>
      <c r="C254" s="21" t="s">
        <v>119</v>
      </c>
      <c r="D254" s="87" t="s">
        <v>605</v>
      </c>
      <c r="E254" s="35">
        <v>44624</v>
      </c>
      <c r="F254" s="35">
        <v>44625</v>
      </c>
      <c r="G254" s="21" t="s">
        <v>301</v>
      </c>
      <c r="H254" s="22" t="s">
        <v>455</v>
      </c>
      <c r="I254" s="35">
        <v>44624</v>
      </c>
      <c r="J254" s="35">
        <v>44625</v>
      </c>
      <c r="K254" s="10"/>
      <c r="L254" s="10">
        <v>3400</v>
      </c>
      <c r="M254" s="10">
        <f t="shared" si="37"/>
        <v>0</v>
      </c>
      <c r="N254" s="10"/>
      <c r="O254" s="10">
        <v>2900</v>
      </c>
      <c r="P254" s="10">
        <f t="shared" si="38"/>
        <v>0</v>
      </c>
      <c r="Q254" s="10"/>
      <c r="R254" s="10">
        <v>2800</v>
      </c>
      <c r="S254" s="10">
        <f t="shared" si="39"/>
        <v>0</v>
      </c>
      <c r="T254" s="10">
        <v>92</v>
      </c>
      <c r="U254" s="10">
        <v>150</v>
      </c>
      <c r="V254" s="10">
        <f t="shared" si="44"/>
        <v>13800</v>
      </c>
      <c r="W254" s="10">
        <v>76</v>
      </c>
      <c r="X254" s="10">
        <v>150</v>
      </c>
      <c r="Y254" s="10">
        <f t="shared" si="45"/>
        <v>11400</v>
      </c>
      <c r="Z254" s="10">
        <v>76</v>
      </c>
      <c r="AA254" s="10">
        <v>150</v>
      </c>
      <c r="AB254" s="10">
        <f t="shared" si="46"/>
        <v>11400</v>
      </c>
      <c r="AC254" s="11"/>
      <c r="AD254" s="26">
        <v>7</v>
      </c>
      <c r="AE254" s="7">
        <f t="shared" ref="AE254:AE295" si="47">AC254*AD254</f>
        <v>0</v>
      </c>
      <c r="AF254" s="131">
        <v>1</v>
      </c>
      <c r="AG254" s="139">
        <f t="shared" si="42"/>
        <v>244</v>
      </c>
      <c r="AH254" s="139">
        <f t="shared" si="40"/>
        <v>36600</v>
      </c>
      <c r="AI254" s="109">
        <f t="shared" si="43"/>
        <v>36600</v>
      </c>
    </row>
    <row r="255" spans="1:35" ht="36" customHeight="1" x14ac:dyDescent="0.25">
      <c r="A255" s="108">
        <v>213</v>
      </c>
      <c r="B255" s="8" t="s">
        <v>192</v>
      </c>
      <c r="C255" s="21" t="s">
        <v>119</v>
      </c>
      <c r="D255" s="87" t="s">
        <v>264</v>
      </c>
      <c r="E255" s="35">
        <v>44695</v>
      </c>
      <c r="F255" s="35">
        <v>44696</v>
      </c>
      <c r="G255" s="21" t="s">
        <v>301</v>
      </c>
      <c r="H255" s="22" t="s">
        <v>447</v>
      </c>
      <c r="I255" s="35">
        <v>44695</v>
      </c>
      <c r="J255" s="35">
        <v>44696</v>
      </c>
      <c r="K255" s="10"/>
      <c r="L255" s="10">
        <v>3400</v>
      </c>
      <c r="M255" s="10">
        <f t="shared" si="37"/>
        <v>0</v>
      </c>
      <c r="N255" s="10"/>
      <c r="O255" s="10">
        <v>2900</v>
      </c>
      <c r="P255" s="10">
        <f t="shared" si="38"/>
        <v>0</v>
      </c>
      <c r="Q255" s="10"/>
      <c r="R255" s="10">
        <v>2800</v>
      </c>
      <c r="S255" s="10">
        <f t="shared" si="39"/>
        <v>0</v>
      </c>
      <c r="T255" s="10">
        <v>92</v>
      </c>
      <c r="U255" s="10">
        <v>150</v>
      </c>
      <c r="V255" s="10">
        <f t="shared" si="44"/>
        <v>13800</v>
      </c>
      <c r="W255" s="10">
        <v>76</v>
      </c>
      <c r="X255" s="10">
        <v>150</v>
      </c>
      <c r="Y255" s="10">
        <f t="shared" si="45"/>
        <v>11400</v>
      </c>
      <c r="Z255" s="10">
        <v>76</v>
      </c>
      <c r="AA255" s="10">
        <v>150</v>
      </c>
      <c r="AB255" s="10">
        <f t="shared" si="46"/>
        <v>11400</v>
      </c>
      <c r="AC255" s="11">
        <v>244</v>
      </c>
      <c r="AD255" s="26">
        <v>7</v>
      </c>
      <c r="AE255" s="7">
        <f t="shared" si="47"/>
        <v>1708</v>
      </c>
      <c r="AF255" s="131">
        <v>1</v>
      </c>
      <c r="AG255" s="145">
        <f t="shared" si="42"/>
        <v>488</v>
      </c>
      <c r="AH255" s="139">
        <f t="shared" si="40"/>
        <v>38308</v>
      </c>
      <c r="AI255" s="118">
        <f t="shared" si="43"/>
        <v>38308</v>
      </c>
    </row>
    <row r="256" spans="1:35" ht="36" customHeight="1" x14ac:dyDescent="0.25">
      <c r="A256" s="108">
        <v>214</v>
      </c>
      <c r="B256" s="21" t="s">
        <v>192</v>
      </c>
      <c r="C256" s="21" t="s">
        <v>119</v>
      </c>
      <c r="D256" s="87" t="s">
        <v>606</v>
      </c>
      <c r="E256" s="35">
        <v>44730</v>
      </c>
      <c r="F256" s="35">
        <v>44731</v>
      </c>
      <c r="G256" s="21" t="s">
        <v>301</v>
      </c>
      <c r="H256" s="22" t="s">
        <v>455</v>
      </c>
      <c r="I256" s="35">
        <v>44730</v>
      </c>
      <c r="J256" s="35">
        <v>44731</v>
      </c>
      <c r="K256" s="10"/>
      <c r="L256" s="10">
        <v>3400</v>
      </c>
      <c r="M256" s="10">
        <f t="shared" si="37"/>
        <v>0</v>
      </c>
      <c r="N256" s="10"/>
      <c r="O256" s="10">
        <v>2900</v>
      </c>
      <c r="P256" s="10">
        <f t="shared" si="38"/>
        <v>0</v>
      </c>
      <c r="Q256" s="10"/>
      <c r="R256" s="10">
        <v>2800</v>
      </c>
      <c r="S256" s="10">
        <f t="shared" si="39"/>
        <v>0</v>
      </c>
      <c r="T256" s="10">
        <v>92</v>
      </c>
      <c r="U256" s="10">
        <v>150</v>
      </c>
      <c r="V256" s="10">
        <f t="shared" si="44"/>
        <v>13800</v>
      </c>
      <c r="W256" s="10">
        <v>76</v>
      </c>
      <c r="X256" s="10">
        <v>150</v>
      </c>
      <c r="Y256" s="10">
        <f t="shared" si="45"/>
        <v>11400</v>
      </c>
      <c r="Z256" s="10">
        <v>76</v>
      </c>
      <c r="AA256" s="10">
        <v>150</v>
      </c>
      <c r="AB256" s="10">
        <f t="shared" si="46"/>
        <v>11400</v>
      </c>
      <c r="AC256" s="11">
        <v>244</v>
      </c>
      <c r="AD256" s="26">
        <v>7</v>
      </c>
      <c r="AE256" s="7">
        <f t="shared" si="47"/>
        <v>1708</v>
      </c>
      <c r="AF256" s="131">
        <v>1</v>
      </c>
      <c r="AG256" s="145">
        <f t="shared" si="42"/>
        <v>488</v>
      </c>
      <c r="AH256" s="139">
        <f t="shared" si="40"/>
        <v>38308</v>
      </c>
      <c r="AI256" s="118">
        <f t="shared" si="43"/>
        <v>38308</v>
      </c>
    </row>
    <row r="257" spans="1:35" ht="15.6" customHeight="1" x14ac:dyDescent="0.25">
      <c r="A257" s="110"/>
      <c r="B257" s="88"/>
      <c r="C257" s="92"/>
      <c r="D257" s="92" t="s">
        <v>867</v>
      </c>
      <c r="E257" s="89"/>
      <c r="F257" s="89"/>
      <c r="G257" s="91"/>
      <c r="H257" s="91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66"/>
      <c r="AB257" s="26"/>
      <c r="AC257" s="26"/>
      <c r="AD257" s="133"/>
      <c r="AE257" s="140"/>
      <c r="AF257" s="140"/>
      <c r="AG257" s="149"/>
      <c r="AH257" s="89"/>
      <c r="AI257" s="90"/>
    </row>
    <row r="258" spans="1:35" ht="43.9" customHeight="1" x14ac:dyDescent="0.25">
      <c r="A258" s="108">
        <v>215</v>
      </c>
      <c r="B258" s="8" t="s">
        <v>260</v>
      </c>
      <c r="C258" s="21" t="s">
        <v>261</v>
      </c>
      <c r="D258" s="22" t="s">
        <v>173</v>
      </c>
      <c r="E258" s="35">
        <v>44597</v>
      </c>
      <c r="F258" s="35">
        <v>44597</v>
      </c>
      <c r="G258" s="21" t="s">
        <v>407</v>
      </c>
      <c r="H258" s="38" t="s">
        <v>340</v>
      </c>
      <c r="I258" s="35">
        <v>44597</v>
      </c>
      <c r="J258" s="35">
        <v>44597</v>
      </c>
      <c r="K258" s="14"/>
      <c r="L258" s="10">
        <v>3400</v>
      </c>
      <c r="M258" s="10">
        <f t="shared" si="37"/>
        <v>0</v>
      </c>
      <c r="N258" s="14"/>
      <c r="O258" s="10">
        <v>2900</v>
      </c>
      <c r="P258" s="10">
        <f t="shared" si="38"/>
        <v>0</v>
      </c>
      <c r="Q258" s="14"/>
      <c r="R258" s="10">
        <v>2800</v>
      </c>
      <c r="S258" s="10">
        <f t="shared" si="39"/>
        <v>0</v>
      </c>
      <c r="T258" s="10">
        <v>19</v>
      </c>
      <c r="U258" s="10">
        <v>150</v>
      </c>
      <c r="V258" s="10">
        <f t="shared" si="44"/>
        <v>2850</v>
      </c>
      <c r="W258" s="10">
        <v>19</v>
      </c>
      <c r="X258" s="10">
        <v>150</v>
      </c>
      <c r="Y258" s="10">
        <f t="shared" si="45"/>
        <v>2850</v>
      </c>
      <c r="Z258" s="10">
        <v>19</v>
      </c>
      <c r="AA258" s="10">
        <v>150</v>
      </c>
      <c r="AB258" s="10">
        <f t="shared" si="46"/>
        <v>2850</v>
      </c>
      <c r="AC258" s="10"/>
      <c r="AD258" s="26">
        <v>7</v>
      </c>
      <c r="AE258" s="7">
        <f t="shared" si="47"/>
        <v>0</v>
      </c>
      <c r="AF258" s="131">
        <v>1</v>
      </c>
      <c r="AG258" s="145">
        <f t="shared" si="42"/>
        <v>57</v>
      </c>
      <c r="AH258" s="139">
        <f t="shared" si="40"/>
        <v>8550</v>
      </c>
      <c r="AI258" s="118">
        <f t="shared" si="43"/>
        <v>8550</v>
      </c>
    </row>
    <row r="259" spans="1:35" ht="28.9" customHeight="1" x14ac:dyDescent="0.25">
      <c r="A259" s="108">
        <v>216</v>
      </c>
      <c r="B259" s="8" t="s">
        <v>260</v>
      </c>
      <c r="C259" s="21" t="s">
        <v>261</v>
      </c>
      <c r="D259" s="22" t="s">
        <v>70</v>
      </c>
      <c r="E259" s="35">
        <v>44598</v>
      </c>
      <c r="F259" s="35">
        <v>44598</v>
      </c>
      <c r="G259" s="21" t="s">
        <v>408</v>
      </c>
      <c r="H259" s="22" t="s">
        <v>513</v>
      </c>
      <c r="I259" s="35">
        <v>44598</v>
      </c>
      <c r="J259" s="35">
        <v>44598</v>
      </c>
      <c r="K259" s="14"/>
      <c r="L259" s="10">
        <v>3400</v>
      </c>
      <c r="M259" s="10">
        <f t="shared" si="37"/>
        <v>0</v>
      </c>
      <c r="N259" s="14"/>
      <c r="O259" s="10">
        <v>2900</v>
      </c>
      <c r="P259" s="10">
        <f t="shared" si="38"/>
        <v>0</v>
      </c>
      <c r="Q259" s="14"/>
      <c r="R259" s="10">
        <v>2800</v>
      </c>
      <c r="S259" s="10">
        <f t="shared" si="39"/>
        <v>0</v>
      </c>
      <c r="T259" s="10">
        <v>34</v>
      </c>
      <c r="U259" s="10">
        <v>150</v>
      </c>
      <c r="V259" s="10">
        <f t="shared" si="44"/>
        <v>5100</v>
      </c>
      <c r="W259" s="10">
        <v>44</v>
      </c>
      <c r="X259" s="10">
        <v>150</v>
      </c>
      <c r="Y259" s="10">
        <f t="shared" si="45"/>
        <v>6600</v>
      </c>
      <c r="Z259" s="10">
        <v>34</v>
      </c>
      <c r="AA259" s="10">
        <v>150</v>
      </c>
      <c r="AB259" s="10">
        <f t="shared" si="46"/>
        <v>5100</v>
      </c>
      <c r="AC259" s="10"/>
      <c r="AD259" s="26">
        <v>7</v>
      </c>
      <c r="AE259" s="7">
        <f t="shared" si="47"/>
        <v>0</v>
      </c>
      <c r="AF259" s="131">
        <v>1</v>
      </c>
      <c r="AG259" s="139">
        <f t="shared" si="42"/>
        <v>112</v>
      </c>
      <c r="AH259" s="139">
        <f t="shared" si="40"/>
        <v>16800</v>
      </c>
      <c r="AI259" s="109">
        <f t="shared" si="43"/>
        <v>16800</v>
      </c>
    </row>
    <row r="260" spans="1:35" ht="28.9" customHeight="1" x14ac:dyDescent="0.25">
      <c r="A260" s="110"/>
      <c r="B260" s="88"/>
      <c r="C260" s="92"/>
      <c r="D260" s="92" t="s">
        <v>868</v>
      </c>
      <c r="E260" s="89"/>
      <c r="F260" s="89"/>
      <c r="G260" s="91"/>
      <c r="H260" s="91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66"/>
      <c r="AB260" s="26"/>
      <c r="AC260" s="26"/>
      <c r="AD260" s="133"/>
      <c r="AE260" s="140"/>
      <c r="AF260" s="140"/>
      <c r="AG260" s="149"/>
      <c r="AH260" s="89"/>
      <c r="AI260" s="90"/>
    </row>
    <row r="261" spans="1:35" ht="27" customHeight="1" x14ac:dyDescent="0.25">
      <c r="A261" s="108">
        <v>217</v>
      </c>
      <c r="B261" s="8" t="s">
        <v>175</v>
      </c>
      <c r="C261" s="21" t="s">
        <v>819</v>
      </c>
      <c r="D261" s="22" t="s">
        <v>173</v>
      </c>
      <c r="E261" s="35">
        <v>44618</v>
      </c>
      <c r="F261" s="35">
        <v>44619</v>
      </c>
      <c r="G261" s="21" t="s">
        <v>313</v>
      </c>
      <c r="H261" s="22" t="s">
        <v>479</v>
      </c>
      <c r="I261" s="35">
        <v>44618</v>
      </c>
      <c r="J261" s="35">
        <v>44619</v>
      </c>
      <c r="K261" s="10"/>
      <c r="L261" s="10">
        <v>3400</v>
      </c>
      <c r="M261" s="10">
        <f t="shared" si="37"/>
        <v>0</v>
      </c>
      <c r="N261" s="10"/>
      <c r="O261" s="10">
        <v>2900</v>
      </c>
      <c r="P261" s="10">
        <f t="shared" si="38"/>
        <v>0</v>
      </c>
      <c r="Q261" s="10"/>
      <c r="R261" s="10">
        <v>2800</v>
      </c>
      <c r="S261" s="10">
        <f t="shared" si="39"/>
        <v>0</v>
      </c>
      <c r="T261" s="10">
        <v>4</v>
      </c>
      <c r="U261" s="10">
        <v>150</v>
      </c>
      <c r="V261" s="10">
        <f t="shared" si="44"/>
        <v>600</v>
      </c>
      <c r="W261" s="10">
        <v>4</v>
      </c>
      <c r="X261" s="10">
        <v>150</v>
      </c>
      <c r="Y261" s="10">
        <f t="shared" si="45"/>
        <v>600</v>
      </c>
      <c r="Z261" s="10">
        <v>8</v>
      </c>
      <c r="AA261" s="10">
        <v>150</v>
      </c>
      <c r="AB261" s="10">
        <f t="shared" si="46"/>
        <v>1200</v>
      </c>
      <c r="AC261" s="68"/>
      <c r="AD261" s="26">
        <v>7</v>
      </c>
      <c r="AE261" s="7">
        <f t="shared" si="47"/>
        <v>0</v>
      </c>
      <c r="AF261" s="131">
        <v>1</v>
      </c>
      <c r="AG261" s="139">
        <f t="shared" si="42"/>
        <v>16</v>
      </c>
      <c r="AH261" s="139">
        <f t="shared" si="40"/>
        <v>2400</v>
      </c>
      <c r="AI261" s="109">
        <f t="shared" si="43"/>
        <v>2400</v>
      </c>
    </row>
    <row r="262" spans="1:35" ht="28.15" customHeight="1" x14ac:dyDescent="0.25">
      <c r="A262" s="108">
        <v>218</v>
      </c>
      <c r="B262" s="8" t="s">
        <v>175</v>
      </c>
      <c r="C262" s="21" t="s">
        <v>819</v>
      </c>
      <c r="D262" s="22" t="s">
        <v>174</v>
      </c>
      <c r="E262" s="35">
        <v>44618</v>
      </c>
      <c r="F262" s="35">
        <v>44619</v>
      </c>
      <c r="G262" s="21" t="s">
        <v>313</v>
      </c>
      <c r="H262" s="22" t="s">
        <v>480</v>
      </c>
      <c r="I262" s="35">
        <v>44618</v>
      </c>
      <c r="J262" s="35">
        <v>44619</v>
      </c>
      <c r="K262" s="10"/>
      <c r="L262" s="10">
        <v>3400</v>
      </c>
      <c r="M262" s="10">
        <f t="shared" si="37"/>
        <v>0</v>
      </c>
      <c r="N262" s="10"/>
      <c r="O262" s="10">
        <v>2900</v>
      </c>
      <c r="P262" s="10">
        <f t="shared" si="38"/>
        <v>0</v>
      </c>
      <c r="Q262" s="10"/>
      <c r="R262" s="10">
        <v>2800</v>
      </c>
      <c r="S262" s="10">
        <f t="shared" si="39"/>
        <v>0</v>
      </c>
      <c r="T262" s="10">
        <v>30</v>
      </c>
      <c r="U262" s="10">
        <v>150</v>
      </c>
      <c r="V262" s="10">
        <f t="shared" si="44"/>
        <v>4500</v>
      </c>
      <c r="W262" s="10">
        <v>30</v>
      </c>
      <c r="X262" s="10">
        <v>150</v>
      </c>
      <c r="Y262" s="10">
        <f t="shared" si="45"/>
        <v>4500</v>
      </c>
      <c r="Z262" s="10">
        <v>60</v>
      </c>
      <c r="AA262" s="10">
        <v>150</v>
      </c>
      <c r="AB262" s="10">
        <f t="shared" si="46"/>
        <v>9000</v>
      </c>
      <c r="AC262" s="68"/>
      <c r="AD262" s="26">
        <v>7</v>
      </c>
      <c r="AE262" s="7">
        <f t="shared" si="47"/>
        <v>0</v>
      </c>
      <c r="AF262" s="131">
        <v>1</v>
      </c>
      <c r="AG262" s="139">
        <f t="shared" si="42"/>
        <v>120</v>
      </c>
      <c r="AH262" s="139">
        <f t="shared" si="40"/>
        <v>18000</v>
      </c>
      <c r="AI262" s="109">
        <f t="shared" si="43"/>
        <v>18000</v>
      </c>
    </row>
    <row r="263" spans="1:35" ht="28.15" customHeight="1" x14ac:dyDescent="0.25">
      <c r="A263" s="108">
        <v>219</v>
      </c>
      <c r="B263" s="21" t="s">
        <v>175</v>
      </c>
      <c r="C263" s="21" t="s">
        <v>819</v>
      </c>
      <c r="D263" s="22" t="s">
        <v>180</v>
      </c>
      <c r="E263" s="35">
        <v>44709</v>
      </c>
      <c r="F263" s="35">
        <v>44710</v>
      </c>
      <c r="G263" s="21" t="s">
        <v>313</v>
      </c>
      <c r="H263" s="22" t="s">
        <v>458</v>
      </c>
      <c r="I263" s="35">
        <v>44709</v>
      </c>
      <c r="J263" s="35">
        <v>44710</v>
      </c>
      <c r="K263" s="9"/>
      <c r="L263" s="10">
        <v>3400</v>
      </c>
      <c r="M263" s="10">
        <f t="shared" si="37"/>
        <v>0</v>
      </c>
      <c r="N263" s="9"/>
      <c r="O263" s="10">
        <v>2900</v>
      </c>
      <c r="P263" s="10">
        <f t="shared" si="38"/>
        <v>0</v>
      </c>
      <c r="Q263" s="9"/>
      <c r="R263" s="10">
        <v>2800</v>
      </c>
      <c r="S263" s="10">
        <f t="shared" si="39"/>
        <v>0</v>
      </c>
      <c r="T263" s="8">
        <v>34</v>
      </c>
      <c r="U263" s="10">
        <v>150</v>
      </c>
      <c r="V263" s="10">
        <f t="shared" si="44"/>
        <v>5100</v>
      </c>
      <c r="W263" s="8">
        <v>34</v>
      </c>
      <c r="X263" s="10">
        <v>150</v>
      </c>
      <c r="Y263" s="10">
        <f t="shared" si="45"/>
        <v>5100</v>
      </c>
      <c r="Z263" s="8">
        <v>68</v>
      </c>
      <c r="AA263" s="10">
        <v>150</v>
      </c>
      <c r="AB263" s="10">
        <f t="shared" si="46"/>
        <v>10200</v>
      </c>
      <c r="AC263" s="8">
        <v>136</v>
      </c>
      <c r="AD263" s="26">
        <v>7</v>
      </c>
      <c r="AE263" s="7">
        <f t="shared" si="47"/>
        <v>952</v>
      </c>
      <c r="AF263" s="131">
        <v>1</v>
      </c>
      <c r="AG263" s="139">
        <f t="shared" si="42"/>
        <v>272</v>
      </c>
      <c r="AH263" s="139">
        <f t="shared" si="40"/>
        <v>21352</v>
      </c>
      <c r="AI263" s="109">
        <f t="shared" si="43"/>
        <v>21352</v>
      </c>
    </row>
    <row r="264" spans="1:35" ht="13.9" customHeight="1" x14ac:dyDescent="0.25">
      <c r="A264" s="110"/>
      <c r="B264" s="88"/>
      <c r="C264" s="92"/>
      <c r="D264" s="92" t="s">
        <v>869</v>
      </c>
      <c r="E264" s="89"/>
      <c r="F264" s="89"/>
      <c r="G264" s="91"/>
      <c r="H264" s="91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66"/>
      <c r="AB264" s="26"/>
      <c r="AC264" s="26"/>
      <c r="AD264" s="133"/>
      <c r="AE264" s="140"/>
      <c r="AF264" s="140"/>
      <c r="AG264" s="149"/>
      <c r="AH264" s="89"/>
      <c r="AI264" s="90"/>
    </row>
    <row r="265" spans="1:35" ht="21.6" customHeight="1" x14ac:dyDescent="0.25">
      <c r="A265" s="108">
        <v>220</v>
      </c>
      <c r="B265" s="8" t="s">
        <v>201</v>
      </c>
      <c r="C265" s="21" t="s">
        <v>155</v>
      </c>
      <c r="D265" s="22" t="s">
        <v>607</v>
      </c>
      <c r="E265" s="35">
        <v>44590</v>
      </c>
      <c r="F265" s="35">
        <v>44591</v>
      </c>
      <c r="G265" s="21" t="s">
        <v>298</v>
      </c>
      <c r="H265" s="22" t="s">
        <v>490</v>
      </c>
      <c r="I265" s="35">
        <v>44590</v>
      </c>
      <c r="J265" s="35">
        <v>44591</v>
      </c>
      <c r="K265" s="10"/>
      <c r="L265" s="10">
        <v>3400</v>
      </c>
      <c r="M265" s="10">
        <f t="shared" si="37"/>
        <v>0</v>
      </c>
      <c r="N265" s="10"/>
      <c r="O265" s="10">
        <v>2900</v>
      </c>
      <c r="P265" s="10">
        <f t="shared" si="38"/>
        <v>0</v>
      </c>
      <c r="Q265" s="10"/>
      <c r="R265" s="10">
        <v>2800</v>
      </c>
      <c r="S265" s="10">
        <f t="shared" si="39"/>
        <v>0</v>
      </c>
      <c r="T265" s="10">
        <v>86</v>
      </c>
      <c r="U265" s="10">
        <v>150</v>
      </c>
      <c r="V265" s="10">
        <f t="shared" si="44"/>
        <v>12900</v>
      </c>
      <c r="W265" s="10">
        <v>86</v>
      </c>
      <c r="X265" s="10">
        <v>150</v>
      </c>
      <c r="Y265" s="10">
        <f t="shared" si="45"/>
        <v>12900</v>
      </c>
      <c r="Z265" s="10">
        <v>86</v>
      </c>
      <c r="AA265" s="10">
        <v>150</v>
      </c>
      <c r="AB265" s="10">
        <f t="shared" si="46"/>
        <v>12900</v>
      </c>
      <c r="AC265" s="11"/>
      <c r="AD265" s="26">
        <v>7</v>
      </c>
      <c r="AE265" s="7">
        <f t="shared" si="47"/>
        <v>0</v>
      </c>
      <c r="AF265" s="131">
        <v>1</v>
      </c>
      <c r="AG265" s="139">
        <f t="shared" si="42"/>
        <v>258</v>
      </c>
      <c r="AH265" s="139">
        <f t="shared" si="40"/>
        <v>38700</v>
      </c>
      <c r="AI265" s="109">
        <f t="shared" si="43"/>
        <v>38700</v>
      </c>
    </row>
    <row r="266" spans="1:35" ht="25.15" customHeight="1" x14ac:dyDescent="0.25">
      <c r="A266" s="108">
        <v>221</v>
      </c>
      <c r="B266" s="8" t="s">
        <v>201</v>
      </c>
      <c r="C266" s="21" t="s">
        <v>155</v>
      </c>
      <c r="D266" s="22" t="s">
        <v>80</v>
      </c>
      <c r="E266" s="35">
        <v>44625</v>
      </c>
      <c r="F266" s="35">
        <v>44626</v>
      </c>
      <c r="G266" s="21" t="s">
        <v>301</v>
      </c>
      <c r="H266" s="38" t="s">
        <v>412</v>
      </c>
      <c r="I266" s="35">
        <v>44625</v>
      </c>
      <c r="J266" s="35">
        <v>44626</v>
      </c>
      <c r="K266" s="10"/>
      <c r="L266" s="10">
        <v>3400</v>
      </c>
      <c r="M266" s="10">
        <f t="shared" si="37"/>
        <v>0</v>
      </c>
      <c r="N266" s="10"/>
      <c r="O266" s="10">
        <v>2900</v>
      </c>
      <c r="P266" s="10">
        <f t="shared" si="38"/>
        <v>0</v>
      </c>
      <c r="Q266" s="10"/>
      <c r="R266" s="10">
        <v>2800</v>
      </c>
      <c r="S266" s="10">
        <f t="shared" si="39"/>
        <v>0</v>
      </c>
      <c r="T266" s="10">
        <v>124</v>
      </c>
      <c r="U266" s="10">
        <v>150</v>
      </c>
      <c r="V266" s="10">
        <f t="shared" si="44"/>
        <v>18600</v>
      </c>
      <c r="W266" s="10">
        <v>124</v>
      </c>
      <c r="X266" s="10">
        <v>150</v>
      </c>
      <c r="Y266" s="10">
        <f t="shared" si="45"/>
        <v>18600</v>
      </c>
      <c r="Z266" s="10">
        <v>124</v>
      </c>
      <c r="AA266" s="10">
        <v>150</v>
      </c>
      <c r="AB266" s="10">
        <f t="shared" si="46"/>
        <v>18600</v>
      </c>
      <c r="AC266" s="11"/>
      <c r="AD266" s="26">
        <v>7</v>
      </c>
      <c r="AE266" s="7">
        <f t="shared" si="47"/>
        <v>0</v>
      </c>
      <c r="AF266" s="131">
        <v>1</v>
      </c>
      <c r="AG266" s="139">
        <f t="shared" si="42"/>
        <v>372</v>
      </c>
      <c r="AH266" s="139">
        <f t="shared" si="40"/>
        <v>55800</v>
      </c>
      <c r="AI266" s="109">
        <f t="shared" si="43"/>
        <v>55800</v>
      </c>
    </row>
    <row r="267" spans="1:35" ht="34.9" customHeight="1" x14ac:dyDescent="0.25">
      <c r="A267" s="108">
        <v>222</v>
      </c>
      <c r="B267" s="8" t="s">
        <v>201</v>
      </c>
      <c r="C267" s="21" t="s">
        <v>155</v>
      </c>
      <c r="D267" s="22" t="s">
        <v>608</v>
      </c>
      <c r="E267" s="35">
        <v>44625</v>
      </c>
      <c r="F267" s="35">
        <v>44626</v>
      </c>
      <c r="G267" s="21" t="s">
        <v>301</v>
      </c>
      <c r="H267" s="22" t="s">
        <v>449</v>
      </c>
      <c r="I267" s="35">
        <v>44625</v>
      </c>
      <c r="J267" s="35">
        <v>44626</v>
      </c>
      <c r="K267" s="10"/>
      <c r="L267" s="10">
        <v>3400</v>
      </c>
      <c r="M267" s="10">
        <f t="shared" si="37"/>
        <v>0</v>
      </c>
      <c r="N267" s="10"/>
      <c r="O267" s="10">
        <v>2900</v>
      </c>
      <c r="P267" s="10">
        <f t="shared" si="38"/>
        <v>0</v>
      </c>
      <c r="Q267" s="10"/>
      <c r="R267" s="10">
        <v>2800</v>
      </c>
      <c r="S267" s="10">
        <f t="shared" si="39"/>
        <v>0</v>
      </c>
      <c r="T267" s="10">
        <v>42</v>
      </c>
      <c r="U267" s="10">
        <v>150</v>
      </c>
      <c r="V267" s="10">
        <f t="shared" si="44"/>
        <v>6300</v>
      </c>
      <c r="W267" s="10">
        <v>42</v>
      </c>
      <c r="X267" s="10">
        <v>150</v>
      </c>
      <c r="Y267" s="10">
        <f t="shared" si="45"/>
        <v>6300</v>
      </c>
      <c r="Z267" s="10">
        <v>42</v>
      </c>
      <c r="AA267" s="10">
        <v>150</v>
      </c>
      <c r="AB267" s="10">
        <f t="shared" si="46"/>
        <v>6300</v>
      </c>
      <c r="AC267" s="11"/>
      <c r="AD267" s="26">
        <v>7</v>
      </c>
      <c r="AE267" s="7">
        <f t="shared" si="47"/>
        <v>0</v>
      </c>
      <c r="AF267" s="131">
        <v>1</v>
      </c>
      <c r="AG267" s="139">
        <f t="shared" si="42"/>
        <v>126</v>
      </c>
      <c r="AH267" s="139">
        <f t="shared" si="40"/>
        <v>18900</v>
      </c>
      <c r="AI267" s="109">
        <f t="shared" si="43"/>
        <v>18900</v>
      </c>
    </row>
    <row r="268" spans="1:35" ht="37.9" customHeight="1" x14ac:dyDescent="0.25">
      <c r="A268" s="108">
        <v>223</v>
      </c>
      <c r="B268" s="8" t="s">
        <v>201</v>
      </c>
      <c r="C268" s="21" t="s">
        <v>155</v>
      </c>
      <c r="D268" s="22" t="s">
        <v>609</v>
      </c>
      <c r="E268" s="35">
        <v>44690</v>
      </c>
      <c r="F268" s="35">
        <v>44699</v>
      </c>
      <c r="G268" s="21" t="s">
        <v>301</v>
      </c>
      <c r="H268" s="22" t="s">
        <v>730</v>
      </c>
      <c r="I268" s="35">
        <v>44690</v>
      </c>
      <c r="J268" s="35">
        <v>44699</v>
      </c>
      <c r="K268" s="10"/>
      <c r="L268" s="10">
        <v>3400</v>
      </c>
      <c r="M268" s="10">
        <f t="shared" si="37"/>
        <v>0</v>
      </c>
      <c r="N268" s="10"/>
      <c r="O268" s="10">
        <v>2900</v>
      </c>
      <c r="P268" s="10">
        <f t="shared" si="38"/>
        <v>0</v>
      </c>
      <c r="Q268" s="10"/>
      <c r="R268" s="10">
        <v>2800</v>
      </c>
      <c r="S268" s="10">
        <f t="shared" si="39"/>
        <v>0</v>
      </c>
      <c r="T268" s="10">
        <v>138</v>
      </c>
      <c r="U268" s="10">
        <v>150</v>
      </c>
      <c r="V268" s="10">
        <f t="shared" si="44"/>
        <v>20700</v>
      </c>
      <c r="W268" s="10">
        <v>138</v>
      </c>
      <c r="X268" s="10">
        <v>150</v>
      </c>
      <c r="Y268" s="10">
        <f t="shared" si="45"/>
        <v>20700</v>
      </c>
      <c r="Z268" s="10">
        <v>138</v>
      </c>
      <c r="AA268" s="10">
        <v>150</v>
      </c>
      <c r="AB268" s="10">
        <f t="shared" si="46"/>
        <v>20700</v>
      </c>
      <c r="AC268" s="11">
        <v>414</v>
      </c>
      <c r="AD268" s="26">
        <v>7</v>
      </c>
      <c r="AE268" s="7">
        <f t="shared" si="47"/>
        <v>2898</v>
      </c>
      <c r="AF268" s="131">
        <v>1</v>
      </c>
      <c r="AG268" s="139">
        <f t="shared" si="42"/>
        <v>828</v>
      </c>
      <c r="AH268" s="139">
        <f t="shared" si="40"/>
        <v>64998</v>
      </c>
      <c r="AI268" s="109">
        <f t="shared" si="43"/>
        <v>64998</v>
      </c>
    </row>
    <row r="269" spans="1:35" ht="21" customHeight="1" x14ac:dyDescent="0.25">
      <c r="A269" s="108">
        <v>224</v>
      </c>
      <c r="B269" s="8" t="s">
        <v>201</v>
      </c>
      <c r="C269" s="21" t="s">
        <v>155</v>
      </c>
      <c r="D269" s="22" t="s">
        <v>537</v>
      </c>
      <c r="E269" s="35">
        <v>44694</v>
      </c>
      <c r="F269" s="35">
        <v>44697</v>
      </c>
      <c r="G269" s="21" t="s">
        <v>536</v>
      </c>
      <c r="H269" s="22" t="s">
        <v>730</v>
      </c>
      <c r="I269" s="35">
        <v>44694</v>
      </c>
      <c r="J269" s="35">
        <v>44697</v>
      </c>
      <c r="K269" s="10"/>
      <c r="L269" s="10">
        <v>3400</v>
      </c>
      <c r="M269" s="10">
        <f t="shared" si="37"/>
        <v>0</v>
      </c>
      <c r="N269" s="10"/>
      <c r="O269" s="10">
        <v>2900</v>
      </c>
      <c r="P269" s="10">
        <f t="shared" si="38"/>
        <v>0</v>
      </c>
      <c r="Q269" s="10"/>
      <c r="R269" s="10">
        <v>2800</v>
      </c>
      <c r="S269" s="10">
        <f t="shared" si="39"/>
        <v>0</v>
      </c>
      <c r="T269" s="10">
        <v>32</v>
      </c>
      <c r="U269" s="10">
        <v>150</v>
      </c>
      <c r="V269" s="10">
        <f t="shared" si="44"/>
        <v>4800</v>
      </c>
      <c r="W269" s="10">
        <v>32</v>
      </c>
      <c r="X269" s="10">
        <v>150</v>
      </c>
      <c r="Y269" s="10">
        <f t="shared" si="45"/>
        <v>4800</v>
      </c>
      <c r="Z269" s="10">
        <v>32</v>
      </c>
      <c r="AA269" s="10">
        <v>150</v>
      </c>
      <c r="AB269" s="10">
        <f t="shared" si="46"/>
        <v>4800</v>
      </c>
      <c r="AC269" s="11">
        <v>96</v>
      </c>
      <c r="AD269" s="26">
        <v>7</v>
      </c>
      <c r="AE269" s="7">
        <f t="shared" si="47"/>
        <v>672</v>
      </c>
      <c r="AF269" s="131">
        <v>1</v>
      </c>
      <c r="AG269" s="139">
        <f t="shared" si="42"/>
        <v>192</v>
      </c>
      <c r="AH269" s="139">
        <f t="shared" si="40"/>
        <v>15072</v>
      </c>
      <c r="AI269" s="109">
        <f t="shared" si="43"/>
        <v>15072</v>
      </c>
    </row>
    <row r="270" spans="1:35" ht="25.5" x14ac:dyDescent="0.25">
      <c r="A270" s="108">
        <v>225</v>
      </c>
      <c r="B270" s="8" t="s">
        <v>201</v>
      </c>
      <c r="C270" s="21" t="s">
        <v>155</v>
      </c>
      <c r="D270" s="22" t="s">
        <v>610</v>
      </c>
      <c r="E270" s="35">
        <v>44695</v>
      </c>
      <c r="F270" s="35">
        <v>44697</v>
      </c>
      <c r="G270" s="21" t="s">
        <v>536</v>
      </c>
      <c r="H270" s="22" t="s">
        <v>449</v>
      </c>
      <c r="I270" s="35">
        <v>44695</v>
      </c>
      <c r="J270" s="35">
        <v>44697</v>
      </c>
      <c r="K270" s="10"/>
      <c r="L270" s="10">
        <v>3400</v>
      </c>
      <c r="M270" s="10">
        <f t="shared" si="37"/>
        <v>0</v>
      </c>
      <c r="N270" s="10"/>
      <c r="O270" s="10">
        <v>2900</v>
      </c>
      <c r="P270" s="10">
        <f t="shared" si="38"/>
        <v>0</v>
      </c>
      <c r="Q270" s="10"/>
      <c r="R270" s="10">
        <v>2800</v>
      </c>
      <c r="S270" s="10">
        <f t="shared" si="39"/>
        <v>0</v>
      </c>
      <c r="T270" s="10">
        <v>32</v>
      </c>
      <c r="U270" s="10">
        <v>150</v>
      </c>
      <c r="V270" s="10">
        <f t="shared" si="44"/>
        <v>4800</v>
      </c>
      <c r="W270" s="10">
        <v>32</v>
      </c>
      <c r="X270" s="10">
        <v>150</v>
      </c>
      <c r="Y270" s="10">
        <f t="shared" si="45"/>
        <v>4800</v>
      </c>
      <c r="Z270" s="10">
        <v>32</v>
      </c>
      <c r="AA270" s="10">
        <v>150</v>
      </c>
      <c r="AB270" s="10">
        <f t="shared" si="46"/>
        <v>4800</v>
      </c>
      <c r="AC270" s="11">
        <v>96</v>
      </c>
      <c r="AD270" s="26">
        <v>7</v>
      </c>
      <c r="AE270" s="7">
        <f t="shared" si="47"/>
        <v>672</v>
      </c>
      <c r="AF270" s="131">
        <v>1</v>
      </c>
      <c r="AG270" s="139">
        <f t="shared" si="42"/>
        <v>192</v>
      </c>
      <c r="AH270" s="139">
        <f t="shared" si="40"/>
        <v>15072</v>
      </c>
      <c r="AI270" s="109">
        <f t="shared" si="43"/>
        <v>15072</v>
      </c>
    </row>
    <row r="271" spans="1:35" x14ac:dyDescent="0.25">
      <c r="A271" s="110"/>
      <c r="B271" s="88"/>
      <c r="C271" s="92"/>
      <c r="D271" s="92" t="s">
        <v>870</v>
      </c>
      <c r="E271" s="89"/>
      <c r="F271" s="89"/>
      <c r="G271" s="91"/>
      <c r="H271" s="91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66"/>
      <c r="AB271" s="26"/>
      <c r="AC271" s="26"/>
      <c r="AD271" s="133"/>
      <c r="AE271" s="140"/>
      <c r="AF271" s="140"/>
      <c r="AG271" s="149"/>
      <c r="AH271" s="89"/>
      <c r="AI271" s="90"/>
    </row>
    <row r="272" spans="1:35" ht="51.75" x14ac:dyDescent="0.25">
      <c r="A272" s="108">
        <v>226</v>
      </c>
      <c r="B272" s="8" t="s">
        <v>200</v>
      </c>
      <c r="C272" s="21" t="s">
        <v>199</v>
      </c>
      <c r="D272" s="22" t="s">
        <v>262</v>
      </c>
      <c r="E272" s="35">
        <v>44617</v>
      </c>
      <c r="F272" s="35">
        <v>44618</v>
      </c>
      <c r="G272" s="21" t="s">
        <v>783</v>
      </c>
      <c r="H272" s="22" t="s">
        <v>340</v>
      </c>
      <c r="I272" s="35">
        <v>44617</v>
      </c>
      <c r="J272" s="35">
        <v>44618</v>
      </c>
      <c r="K272" s="10"/>
      <c r="L272" s="10">
        <v>3400</v>
      </c>
      <c r="M272" s="10">
        <f t="shared" ref="M272:M353" si="48">K272*L272</f>
        <v>0</v>
      </c>
      <c r="N272" s="10"/>
      <c r="O272" s="10">
        <v>2900</v>
      </c>
      <c r="P272" s="10">
        <f t="shared" ref="P272:P353" si="49">N272*O272</f>
        <v>0</v>
      </c>
      <c r="Q272" s="10"/>
      <c r="R272" s="10">
        <v>2800</v>
      </c>
      <c r="S272" s="10">
        <f t="shared" ref="S272:S353" si="50">Q272*R272</f>
        <v>0</v>
      </c>
      <c r="T272" s="10">
        <v>26</v>
      </c>
      <c r="U272" s="10">
        <v>150</v>
      </c>
      <c r="V272" s="10">
        <f t="shared" si="44"/>
        <v>3900</v>
      </c>
      <c r="W272" s="10">
        <v>15</v>
      </c>
      <c r="X272" s="10">
        <v>150</v>
      </c>
      <c r="Y272" s="10">
        <f t="shared" si="45"/>
        <v>2250</v>
      </c>
      <c r="Z272" s="10">
        <v>15</v>
      </c>
      <c r="AA272" s="10">
        <v>150</v>
      </c>
      <c r="AB272" s="10">
        <f t="shared" si="46"/>
        <v>2250</v>
      </c>
      <c r="AC272" s="11"/>
      <c r="AD272" s="26">
        <v>7</v>
      </c>
      <c r="AE272" s="7">
        <f t="shared" si="47"/>
        <v>0</v>
      </c>
      <c r="AF272" s="131">
        <v>1</v>
      </c>
      <c r="AG272" s="139">
        <f t="shared" si="42"/>
        <v>56</v>
      </c>
      <c r="AH272" s="139">
        <f t="shared" si="40"/>
        <v>8400</v>
      </c>
      <c r="AI272" s="109">
        <f t="shared" si="43"/>
        <v>8400</v>
      </c>
    </row>
    <row r="273" spans="1:35" ht="28.15" customHeight="1" x14ac:dyDescent="0.25">
      <c r="A273" s="108">
        <v>227</v>
      </c>
      <c r="B273" s="8" t="s">
        <v>200</v>
      </c>
      <c r="C273" s="21" t="s">
        <v>199</v>
      </c>
      <c r="D273" s="22" t="s">
        <v>611</v>
      </c>
      <c r="E273" s="35">
        <v>44631</v>
      </c>
      <c r="F273" s="35">
        <v>44632</v>
      </c>
      <c r="G273" s="21" t="s">
        <v>784</v>
      </c>
      <c r="H273" s="38" t="s">
        <v>340</v>
      </c>
      <c r="I273" s="35">
        <v>44631</v>
      </c>
      <c r="J273" s="35">
        <v>44632</v>
      </c>
      <c r="K273" s="10"/>
      <c r="L273" s="10">
        <v>3400</v>
      </c>
      <c r="M273" s="10">
        <f t="shared" si="48"/>
        <v>0</v>
      </c>
      <c r="N273" s="10"/>
      <c r="O273" s="10">
        <v>2900</v>
      </c>
      <c r="P273" s="10">
        <f t="shared" si="49"/>
        <v>0</v>
      </c>
      <c r="Q273" s="10"/>
      <c r="R273" s="10">
        <v>2800</v>
      </c>
      <c r="S273" s="10">
        <f t="shared" si="50"/>
        <v>0</v>
      </c>
      <c r="T273" s="10">
        <v>26</v>
      </c>
      <c r="U273" s="10">
        <v>150</v>
      </c>
      <c r="V273" s="10">
        <f t="shared" si="44"/>
        <v>3900</v>
      </c>
      <c r="W273" s="10">
        <v>15</v>
      </c>
      <c r="X273" s="10">
        <v>150</v>
      </c>
      <c r="Y273" s="10">
        <f t="shared" si="45"/>
        <v>2250</v>
      </c>
      <c r="Z273" s="10">
        <v>15</v>
      </c>
      <c r="AA273" s="10">
        <v>150</v>
      </c>
      <c r="AB273" s="10">
        <f t="shared" si="46"/>
        <v>2250</v>
      </c>
      <c r="AC273" s="11"/>
      <c r="AD273" s="26">
        <v>7</v>
      </c>
      <c r="AE273" s="7">
        <f t="shared" si="47"/>
        <v>0</v>
      </c>
      <c r="AF273" s="131">
        <v>1</v>
      </c>
      <c r="AG273" s="145">
        <f t="shared" si="42"/>
        <v>56</v>
      </c>
      <c r="AH273" s="139">
        <f t="shared" si="40"/>
        <v>8400</v>
      </c>
      <c r="AI273" s="118">
        <f t="shared" si="43"/>
        <v>8400</v>
      </c>
    </row>
    <row r="274" spans="1:35" ht="29.65" customHeight="1" x14ac:dyDescent="0.25">
      <c r="A274" s="108">
        <v>228</v>
      </c>
      <c r="B274" s="8" t="s">
        <v>200</v>
      </c>
      <c r="C274" s="21" t="s">
        <v>199</v>
      </c>
      <c r="D274" s="22" t="s">
        <v>612</v>
      </c>
      <c r="E274" s="35">
        <v>44673</v>
      </c>
      <c r="F274" s="35">
        <v>44674</v>
      </c>
      <c r="G274" s="21" t="s">
        <v>783</v>
      </c>
      <c r="H274" s="22" t="s">
        <v>478</v>
      </c>
      <c r="I274" s="35">
        <v>44673</v>
      </c>
      <c r="J274" s="35">
        <v>44674</v>
      </c>
      <c r="K274" s="10"/>
      <c r="L274" s="10">
        <v>3400</v>
      </c>
      <c r="M274" s="10">
        <f t="shared" si="48"/>
        <v>0</v>
      </c>
      <c r="N274" s="10"/>
      <c r="O274" s="10">
        <v>2900</v>
      </c>
      <c r="P274" s="10">
        <f t="shared" si="49"/>
        <v>0</v>
      </c>
      <c r="Q274" s="10"/>
      <c r="R274" s="10">
        <v>2800</v>
      </c>
      <c r="S274" s="10">
        <f t="shared" si="50"/>
        <v>0</v>
      </c>
      <c r="T274" s="10">
        <v>27</v>
      </c>
      <c r="U274" s="10">
        <v>150</v>
      </c>
      <c r="V274" s="10">
        <f t="shared" si="44"/>
        <v>4050</v>
      </c>
      <c r="W274" s="10">
        <v>27</v>
      </c>
      <c r="X274" s="10">
        <v>150</v>
      </c>
      <c r="Y274" s="10">
        <f t="shared" si="45"/>
        <v>4050</v>
      </c>
      <c r="Z274" s="10">
        <v>27</v>
      </c>
      <c r="AA274" s="10">
        <v>150</v>
      </c>
      <c r="AB274" s="10">
        <f t="shared" si="46"/>
        <v>4050</v>
      </c>
      <c r="AC274" s="11">
        <v>90</v>
      </c>
      <c r="AD274" s="26">
        <v>7</v>
      </c>
      <c r="AE274" s="7">
        <f t="shared" si="47"/>
        <v>630</v>
      </c>
      <c r="AF274" s="131">
        <v>1</v>
      </c>
      <c r="AG274" s="145">
        <f t="shared" si="42"/>
        <v>171</v>
      </c>
      <c r="AH274" s="139">
        <f t="shared" si="40"/>
        <v>12780</v>
      </c>
      <c r="AI274" s="118">
        <f t="shared" si="43"/>
        <v>12780</v>
      </c>
    </row>
    <row r="275" spans="1:35" ht="29.65" customHeight="1" x14ac:dyDescent="0.25">
      <c r="A275" s="108">
        <v>229</v>
      </c>
      <c r="B275" s="8" t="s">
        <v>200</v>
      </c>
      <c r="C275" s="21" t="s">
        <v>199</v>
      </c>
      <c r="D275" s="22" t="s">
        <v>263</v>
      </c>
      <c r="E275" s="35">
        <v>44694</v>
      </c>
      <c r="F275" s="35">
        <v>44695</v>
      </c>
      <c r="G275" s="21" t="s">
        <v>446</v>
      </c>
      <c r="H275" s="22" t="s">
        <v>340</v>
      </c>
      <c r="I275" s="35">
        <v>44694</v>
      </c>
      <c r="J275" s="35">
        <v>44695</v>
      </c>
      <c r="K275" s="10"/>
      <c r="L275" s="10">
        <v>3400</v>
      </c>
      <c r="M275" s="10">
        <f t="shared" si="48"/>
        <v>0</v>
      </c>
      <c r="N275" s="10"/>
      <c r="O275" s="10">
        <v>2900</v>
      </c>
      <c r="P275" s="10">
        <f t="shared" si="49"/>
        <v>0</v>
      </c>
      <c r="Q275" s="10"/>
      <c r="R275" s="10">
        <v>2800</v>
      </c>
      <c r="S275" s="10">
        <f t="shared" si="50"/>
        <v>0</v>
      </c>
      <c r="T275" s="10">
        <v>15</v>
      </c>
      <c r="U275" s="10">
        <v>150</v>
      </c>
      <c r="V275" s="10">
        <f t="shared" si="44"/>
        <v>2250</v>
      </c>
      <c r="W275" s="10">
        <v>15</v>
      </c>
      <c r="X275" s="10">
        <v>150</v>
      </c>
      <c r="Y275" s="10">
        <f t="shared" si="45"/>
        <v>2250</v>
      </c>
      <c r="Z275" s="10">
        <v>15</v>
      </c>
      <c r="AA275" s="10">
        <v>150</v>
      </c>
      <c r="AB275" s="10">
        <f t="shared" si="46"/>
        <v>2250</v>
      </c>
      <c r="AC275" s="11">
        <v>55</v>
      </c>
      <c r="AD275" s="26">
        <v>7</v>
      </c>
      <c r="AE275" s="7">
        <f t="shared" si="47"/>
        <v>385</v>
      </c>
      <c r="AF275" s="131">
        <v>1</v>
      </c>
      <c r="AG275" s="145">
        <f t="shared" si="42"/>
        <v>100</v>
      </c>
      <c r="AH275" s="139">
        <f t="shared" si="40"/>
        <v>7135</v>
      </c>
      <c r="AI275" s="118">
        <f t="shared" si="43"/>
        <v>7135</v>
      </c>
    </row>
    <row r="276" spans="1:35" ht="18.600000000000001" customHeight="1" x14ac:dyDescent="0.25">
      <c r="A276" s="110"/>
      <c r="B276" s="88"/>
      <c r="C276" s="92"/>
      <c r="D276" s="92" t="s">
        <v>871</v>
      </c>
      <c r="E276" s="89"/>
      <c r="F276" s="89"/>
      <c r="G276" s="91"/>
      <c r="H276" s="91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66"/>
      <c r="AB276" s="26"/>
      <c r="AC276" s="26"/>
      <c r="AD276" s="133"/>
      <c r="AE276" s="140"/>
      <c r="AF276" s="140"/>
      <c r="AG276" s="149"/>
      <c r="AH276" s="89"/>
      <c r="AI276" s="90"/>
    </row>
    <row r="277" spans="1:35" ht="28.15" customHeight="1" x14ac:dyDescent="0.25">
      <c r="A277" s="108">
        <v>230</v>
      </c>
      <c r="B277" s="8" t="s">
        <v>23</v>
      </c>
      <c r="C277" s="21" t="s">
        <v>141</v>
      </c>
      <c r="D277" s="22" t="s">
        <v>173</v>
      </c>
      <c r="E277" s="35">
        <v>44707</v>
      </c>
      <c r="F277" s="35">
        <v>44710</v>
      </c>
      <c r="G277" s="21" t="s">
        <v>785</v>
      </c>
      <c r="H277" s="22" t="s">
        <v>451</v>
      </c>
      <c r="I277" s="35">
        <v>44707</v>
      </c>
      <c r="J277" s="35">
        <v>44710</v>
      </c>
      <c r="K277" s="10">
        <v>3</v>
      </c>
      <c r="L277" s="10">
        <v>3400</v>
      </c>
      <c r="M277" s="10">
        <f t="shared" si="48"/>
        <v>10200</v>
      </c>
      <c r="N277" s="10">
        <v>3</v>
      </c>
      <c r="O277" s="10">
        <v>2900</v>
      </c>
      <c r="P277" s="10">
        <f t="shared" si="49"/>
        <v>8700</v>
      </c>
      <c r="Q277" s="10">
        <v>3</v>
      </c>
      <c r="R277" s="10">
        <v>2800</v>
      </c>
      <c r="S277" s="10">
        <f t="shared" si="50"/>
        <v>8400</v>
      </c>
      <c r="T277" s="10">
        <v>21</v>
      </c>
      <c r="U277" s="10">
        <v>150</v>
      </c>
      <c r="V277" s="10">
        <f t="shared" si="44"/>
        <v>3150</v>
      </c>
      <c r="W277" s="10">
        <v>18</v>
      </c>
      <c r="X277" s="10">
        <v>150</v>
      </c>
      <c r="Y277" s="10">
        <f t="shared" si="45"/>
        <v>2700</v>
      </c>
      <c r="Z277" s="10">
        <v>18</v>
      </c>
      <c r="AA277" s="10">
        <v>150</v>
      </c>
      <c r="AB277" s="10">
        <f t="shared" si="46"/>
        <v>2700</v>
      </c>
      <c r="AC277" s="11">
        <v>72</v>
      </c>
      <c r="AD277" s="26">
        <v>7</v>
      </c>
      <c r="AE277" s="7">
        <f t="shared" si="47"/>
        <v>504</v>
      </c>
      <c r="AF277" s="131">
        <v>1</v>
      </c>
      <c r="AG277" s="145">
        <f t="shared" si="42"/>
        <v>138</v>
      </c>
      <c r="AH277" s="139">
        <f t="shared" ref="AH277:AH339" si="51">AI277</f>
        <v>36354</v>
      </c>
      <c r="AI277" s="118">
        <f t="shared" si="43"/>
        <v>36354</v>
      </c>
    </row>
    <row r="278" spans="1:35" ht="27" customHeight="1" x14ac:dyDescent="0.25">
      <c r="A278" s="108">
        <v>231</v>
      </c>
      <c r="B278" s="8" t="s">
        <v>23</v>
      </c>
      <c r="C278" s="21" t="s">
        <v>141</v>
      </c>
      <c r="D278" s="22" t="s">
        <v>69</v>
      </c>
      <c r="E278" s="35">
        <v>44798</v>
      </c>
      <c r="F278" s="35">
        <v>44801</v>
      </c>
      <c r="G278" s="21" t="s">
        <v>785</v>
      </c>
      <c r="H278" s="22" t="s">
        <v>392</v>
      </c>
      <c r="I278" s="35">
        <v>44798</v>
      </c>
      <c r="J278" s="35">
        <v>44801</v>
      </c>
      <c r="K278" s="10">
        <v>2</v>
      </c>
      <c r="L278" s="10">
        <v>3400</v>
      </c>
      <c r="M278" s="10">
        <f t="shared" si="48"/>
        <v>6800</v>
      </c>
      <c r="N278" s="10">
        <v>2</v>
      </c>
      <c r="O278" s="10">
        <v>2900</v>
      </c>
      <c r="P278" s="10">
        <f t="shared" si="49"/>
        <v>5800</v>
      </c>
      <c r="Q278" s="10">
        <v>2</v>
      </c>
      <c r="R278" s="10">
        <v>2800</v>
      </c>
      <c r="S278" s="10">
        <f t="shared" si="50"/>
        <v>5600</v>
      </c>
      <c r="T278" s="10">
        <v>14</v>
      </c>
      <c r="U278" s="10">
        <v>150</v>
      </c>
      <c r="V278" s="10">
        <f t="shared" si="44"/>
        <v>2100</v>
      </c>
      <c r="W278" s="10">
        <v>12</v>
      </c>
      <c r="X278" s="10">
        <v>150</v>
      </c>
      <c r="Y278" s="10">
        <f t="shared" si="45"/>
        <v>1800</v>
      </c>
      <c r="Z278" s="10">
        <v>12</v>
      </c>
      <c r="AA278" s="10">
        <v>150</v>
      </c>
      <c r="AB278" s="10">
        <f t="shared" si="46"/>
        <v>1800</v>
      </c>
      <c r="AC278" s="11">
        <v>48</v>
      </c>
      <c r="AD278" s="26">
        <v>7</v>
      </c>
      <c r="AE278" s="7">
        <f t="shared" si="47"/>
        <v>336</v>
      </c>
      <c r="AF278" s="131">
        <v>1</v>
      </c>
      <c r="AG278" s="145">
        <f t="shared" si="42"/>
        <v>92</v>
      </c>
      <c r="AH278" s="139">
        <f t="shared" si="51"/>
        <v>24236</v>
      </c>
      <c r="AI278" s="118">
        <f t="shared" si="43"/>
        <v>24236</v>
      </c>
    </row>
    <row r="279" spans="1:35" ht="18.600000000000001" customHeight="1" x14ac:dyDescent="0.25">
      <c r="A279" s="110"/>
      <c r="B279" s="88"/>
      <c r="C279" s="92"/>
      <c r="D279" s="92" t="s">
        <v>872</v>
      </c>
      <c r="E279" s="89"/>
      <c r="F279" s="89"/>
      <c r="G279" s="91"/>
      <c r="H279" s="91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66"/>
      <c r="AB279" s="26"/>
      <c r="AC279" s="26"/>
      <c r="AD279" s="133"/>
      <c r="AE279" s="140"/>
      <c r="AF279" s="140"/>
      <c r="AG279" s="149"/>
      <c r="AH279" s="89"/>
      <c r="AI279" s="90"/>
    </row>
    <row r="280" spans="1:35" ht="40.9" customHeight="1" x14ac:dyDescent="0.25">
      <c r="A280" s="108">
        <v>232</v>
      </c>
      <c r="B280" s="8" t="s">
        <v>68</v>
      </c>
      <c r="C280" s="21" t="s">
        <v>204</v>
      </c>
      <c r="D280" s="22" t="s">
        <v>180</v>
      </c>
      <c r="E280" s="35">
        <v>44821</v>
      </c>
      <c r="F280" s="35">
        <v>44822</v>
      </c>
      <c r="G280" s="21" t="s">
        <v>297</v>
      </c>
      <c r="H280" s="22" t="s">
        <v>786</v>
      </c>
      <c r="I280" s="35">
        <v>44821</v>
      </c>
      <c r="J280" s="35">
        <v>44822</v>
      </c>
      <c r="K280" s="10"/>
      <c r="L280" s="10">
        <v>3400</v>
      </c>
      <c r="M280" s="10">
        <f t="shared" si="48"/>
        <v>0</v>
      </c>
      <c r="N280" s="10"/>
      <c r="O280" s="10">
        <v>2900</v>
      </c>
      <c r="P280" s="10">
        <f t="shared" si="49"/>
        <v>0</v>
      </c>
      <c r="Q280" s="10"/>
      <c r="R280" s="10">
        <v>2800</v>
      </c>
      <c r="S280" s="10">
        <f t="shared" si="50"/>
        <v>0</v>
      </c>
      <c r="T280" s="10">
        <v>134</v>
      </c>
      <c r="U280" s="10">
        <v>150</v>
      </c>
      <c r="V280" s="10">
        <f t="shared" si="44"/>
        <v>20100</v>
      </c>
      <c r="W280" s="10">
        <v>134</v>
      </c>
      <c r="X280" s="10">
        <v>150</v>
      </c>
      <c r="Y280" s="10">
        <f t="shared" si="45"/>
        <v>20100</v>
      </c>
      <c r="Z280" s="10">
        <v>134</v>
      </c>
      <c r="AA280" s="10">
        <v>150</v>
      </c>
      <c r="AB280" s="10">
        <f t="shared" si="46"/>
        <v>20100</v>
      </c>
      <c r="AC280" s="11">
        <v>402</v>
      </c>
      <c r="AD280" s="26">
        <v>7</v>
      </c>
      <c r="AE280" s="7">
        <f t="shared" si="47"/>
        <v>2814</v>
      </c>
      <c r="AF280" s="131">
        <v>1</v>
      </c>
      <c r="AG280" s="145">
        <f t="shared" si="42"/>
        <v>804</v>
      </c>
      <c r="AH280" s="139">
        <f t="shared" si="51"/>
        <v>63114</v>
      </c>
      <c r="AI280" s="118">
        <f t="shared" si="43"/>
        <v>63114</v>
      </c>
    </row>
    <row r="281" spans="1:35" ht="18.600000000000001" customHeight="1" x14ac:dyDescent="0.25">
      <c r="A281" s="110"/>
      <c r="B281" s="88"/>
      <c r="C281" s="92"/>
      <c r="D281" s="92" t="s">
        <v>873</v>
      </c>
      <c r="E281" s="89"/>
      <c r="F281" s="89"/>
      <c r="G281" s="91"/>
      <c r="H281" s="91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66"/>
      <c r="AB281" s="26"/>
      <c r="AC281" s="26"/>
      <c r="AD281" s="133"/>
      <c r="AE281" s="140"/>
      <c r="AF281" s="140"/>
      <c r="AG281" s="149"/>
      <c r="AH281" s="89"/>
      <c r="AI281" s="90"/>
    </row>
    <row r="282" spans="1:35" ht="45" customHeight="1" x14ac:dyDescent="0.25">
      <c r="A282" s="108">
        <v>233</v>
      </c>
      <c r="B282" s="8" t="s">
        <v>197</v>
      </c>
      <c r="C282" s="21" t="s">
        <v>154</v>
      </c>
      <c r="D282" s="22" t="s">
        <v>173</v>
      </c>
      <c r="E282" s="35">
        <v>44724</v>
      </c>
      <c r="F282" s="35">
        <v>44724</v>
      </c>
      <c r="G282" s="21" t="s">
        <v>413</v>
      </c>
      <c r="H282" s="22" t="s">
        <v>414</v>
      </c>
      <c r="I282" s="35">
        <v>44724</v>
      </c>
      <c r="J282" s="35">
        <v>44724</v>
      </c>
      <c r="K282" s="10">
        <v>1</v>
      </c>
      <c r="L282" s="10">
        <v>3400</v>
      </c>
      <c r="M282" s="10">
        <f t="shared" si="48"/>
        <v>3400</v>
      </c>
      <c r="N282" s="10">
        <v>1</v>
      </c>
      <c r="O282" s="10">
        <v>2900</v>
      </c>
      <c r="P282" s="10">
        <f t="shared" si="49"/>
        <v>2900</v>
      </c>
      <c r="Q282" s="10">
        <v>1</v>
      </c>
      <c r="R282" s="10">
        <v>2800</v>
      </c>
      <c r="S282" s="10">
        <f t="shared" si="50"/>
        <v>2800</v>
      </c>
      <c r="T282" s="10">
        <v>13</v>
      </c>
      <c r="U282" s="10">
        <v>150</v>
      </c>
      <c r="V282" s="10">
        <f t="shared" si="44"/>
        <v>1950</v>
      </c>
      <c r="W282" s="10">
        <v>13</v>
      </c>
      <c r="X282" s="10">
        <v>150</v>
      </c>
      <c r="Y282" s="10">
        <f t="shared" si="45"/>
        <v>1950</v>
      </c>
      <c r="Z282" s="10">
        <v>13</v>
      </c>
      <c r="AA282" s="10">
        <v>150</v>
      </c>
      <c r="AB282" s="10">
        <f t="shared" si="46"/>
        <v>1950</v>
      </c>
      <c r="AC282" s="11">
        <v>39</v>
      </c>
      <c r="AD282" s="26">
        <v>7</v>
      </c>
      <c r="AE282" s="7">
        <f t="shared" si="47"/>
        <v>273</v>
      </c>
      <c r="AF282" s="131">
        <v>1</v>
      </c>
      <c r="AG282" s="145">
        <f t="shared" si="42"/>
        <v>81</v>
      </c>
      <c r="AH282" s="139">
        <f t="shared" si="51"/>
        <v>15223</v>
      </c>
      <c r="AI282" s="118">
        <f t="shared" si="43"/>
        <v>15223</v>
      </c>
    </row>
    <row r="283" spans="1:35" ht="19.149999999999999" customHeight="1" x14ac:dyDescent="0.25">
      <c r="A283" s="110"/>
      <c r="B283" s="88"/>
      <c r="C283" s="92"/>
      <c r="D283" s="92" t="s">
        <v>874</v>
      </c>
      <c r="E283" s="89"/>
      <c r="F283" s="89"/>
      <c r="G283" s="91"/>
      <c r="H283" s="91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66"/>
      <c r="AB283" s="26"/>
      <c r="AC283" s="26"/>
      <c r="AD283" s="133"/>
      <c r="AE283" s="140"/>
      <c r="AF283" s="140"/>
      <c r="AG283" s="149"/>
      <c r="AH283" s="89"/>
      <c r="AI283" s="90"/>
    </row>
    <row r="284" spans="1:35" ht="27" customHeight="1" x14ac:dyDescent="0.25">
      <c r="A284" s="108">
        <v>234</v>
      </c>
      <c r="B284" s="8" t="s">
        <v>207</v>
      </c>
      <c r="C284" s="21" t="s">
        <v>118</v>
      </c>
      <c r="D284" s="22" t="s">
        <v>613</v>
      </c>
      <c r="E284" s="35">
        <v>44587</v>
      </c>
      <c r="F284" s="35">
        <v>44591</v>
      </c>
      <c r="G284" s="21" t="s">
        <v>415</v>
      </c>
      <c r="H284" s="22" t="s">
        <v>507</v>
      </c>
      <c r="I284" s="35">
        <v>44587</v>
      </c>
      <c r="J284" s="35">
        <v>44591</v>
      </c>
      <c r="K284" s="10"/>
      <c r="L284" s="10">
        <v>3400</v>
      </c>
      <c r="M284" s="10">
        <f t="shared" si="48"/>
        <v>0</v>
      </c>
      <c r="N284" s="10"/>
      <c r="O284" s="10">
        <v>2900</v>
      </c>
      <c r="P284" s="10">
        <f t="shared" si="49"/>
        <v>0</v>
      </c>
      <c r="Q284" s="10"/>
      <c r="R284" s="10">
        <v>2800</v>
      </c>
      <c r="S284" s="10">
        <f t="shared" si="50"/>
        <v>0</v>
      </c>
      <c r="T284" s="10">
        <v>80</v>
      </c>
      <c r="U284" s="10">
        <v>150</v>
      </c>
      <c r="V284" s="10">
        <f t="shared" si="44"/>
        <v>12000</v>
      </c>
      <c r="W284" s="10">
        <v>85</v>
      </c>
      <c r="X284" s="10">
        <v>150</v>
      </c>
      <c r="Y284" s="10">
        <f t="shared" si="45"/>
        <v>12750</v>
      </c>
      <c r="Z284" s="10">
        <v>160</v>
      </c>
      <c r="AA284" s="10">
        <v>150</v>
      </c>
      <c r="AB284" s="10">
        <f t="shared" si="46"/>
        <v>24000</v>
      </c>
      <c r="AC284" s="11"/>
      <c r="AD284" s="26">
        <v>7</v>
      </c>
      <c r="AE284" s="7">
        <f t="shared" si="47"/>
        <v>0</v>
      </c>
      <c r="AF284" s="131">
        <v>1</v>
      </c>
      <c r="AG284" s="139">
        <f t="shared" si="42"/>
        <v>325</v>
      </c>
      <c r="AH284" s="139">
        <f t="shared" si="51"/>
        <v>48750</v>
      </c>
      <c r="AI284" s="109">
        <f t="shared" si="43"/>
        <v>48750</v>
      </c>
    </row>
    <row r="285" spans="1:35" ht="19.149999999999999" customHeight="1" x14ac:dyDescent="0.25">
      <c r="A285" s="110"/>
      <c r="B285" s="88"/>
      <c r="C285" s="92"/>
      <c r="D285" s="92" t="s">
        <v>875</v>
      </c>
      <c r="E285" s="89"/>
      <c r="F285" s="89"/>
      <c r="G285" s="91"/>
      <c r="H285" s="91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66"/>
      <c r="AB285" s="26"/>
      <c r="AC285" s="26"/>
      <c r="AD285" s="133"/>
      <c r="AE285" s="140"/>
      <c r="AF285" s="140"/>
      <c r="AG285" s="149"/>
      <c r="AH285" s="89"/>
      <c r="AI285" s="90"/>
    </row>
    <row r="286" spans="1:35" ht="25.5" x14ac:dyDescent="0.25">
      <c r="A286" s="108">
        <v>235</v>
      </c>
      <c r="B286" s="8" t="s">
        <v>181</v>
      </c>
      <c r="C286" s="21" t="s">
        <v>182</v>
      </c>
      <c r="D286" s="22" t="s">
        <v>434</v>
      </c>
      <c r="E286" s="35">
        <v>44611</v>
      </c>
      <c r="F286" s="35">
        <v>44612</v>
      </c>
      <c r="G286" s="21" t="s">
        <v>312</v>
      </c>
      <c r="H286" s="22" t="s">
        <v>461</v>
      </c>
      <c r="I286" s="35">
        <v>44611</v>
      </c>
      <c r="J286" s="35">
        <v>44612</v>
      </c>
      <c r="K286" s="10"/>
      <c r="L286" s="10">
        <v>3400</v>
      </c>
      <c r="M286" s="10">
        <f t="shared" si="48"/>
        <v>0</v>
      </c>
      <c r="N286" s="10"/>
      <c r="O286" s="10">
        <v>2900</v>
      </c>
      <c r="P286" s="10">
        <f t="shared" si="49"/>
        <v>0</v>
      </c>
      <c r="Q286" s="10"/>
      <c r="R286" s="10">
        <v>2800</v>
      </c>
      <c r="S286" s="10">
        <f t="shared" si="50"/>
        <v>0</v>
      </c>
      <c r="T286" s="10">
        <v>18</v>
      </c>
      <c r="U286" s="10">
        <v>150</v>
      </c>
      <c r="V286" s="10">
        <f t="shared" si="44"/>
        <v>2700</v>
      </c>
      <c r="W286" s="10">
        <v>18</v>
      </c>
      <c r="X286" s="10">
        <v>150</v>
      </c>
      <c r="Y286" s="10">
        <f t="shared" si="45"/>
        <v>2700</v>
      </c>
      <c r="Z286" s="10">
        <v>18</v>
      </c>
      <c r="AA286" s="10">
        <v>150</v>
      </c>
      <c r="AB286" s="10">
        <f t="shared" si="46"/>
        <v>2700</v>
      </c>
      <c r="AC286" s="11"/>
      <c r="AD286" s="26">
        <v>7</v>
      </c>
      <c r="AE286" s="7">
        <f t="shared" si="47"/>
        <v>0</v>
      </c>
      <c r="AF286" s="131">
        <v>1</v>
      </c>
      <c r="AG286" s="139">
        <f t="shared" si="42"/>
        <v>54</v>
      </c>
      <c r="AH286" s="139">
        <f t="shared" si="51"/>
        <v>8100</v>
      </c>
      <c r="AI286" s="109">
        <f t="shared" si="43"/>
        <v>8100</v>
      </c>
    </row>
    <row r="287" spans="1:35" ht="28.9" customHeight="1" x14ac:dyDescent="0.25">
      <c r="A287" s="108">
        <v>236</v>
      </c>
      <c r="B287" s="8" t="s">
        <v>181</v>
      </c>
      <c r="C287" s="21" t="s">
        <v>182</v>
      </c>
      <c r="D287" s="22" t="s">
        <v>614</v>
      </c>
      <c r="E287" s="35">
        <v>44654</v>
      </c>
      <c r="F287" s="35">
        <v>44654</v>
      </c>
      <c r="G287" s="21" t="s">
        <v>305</v>
      </c>
      <c r="H287" s="22" t="s">
        <v>340</v>
      </c>
      <c r="I287" s="35">
        <v>44654</v>
      </c>
      <c r="J287" s="35">
        <v>44654</v>
      </c>
      <c r="K287" s="10"/>
      <c r="L287" s="10">
        <v>3400</v>
      </c>
      <c r="M287" s="10">
        <f t="shared" si="48"/>
        <v>0</v>
      </c>
      <c r="N287" s="10"/>
      <c r="O287" s="10">
        <v>2900</v>
      </c>
      <c r="P287" s="10">
        <f t="shared" si="49"/>
        <v>0</v>
      </c>
      <c r="Q287" s="10"/>
      <c r="R287" s="10">
        <v>2800</v>
      </c>
      <c r="S287" s="10">
        <f t="shared" si="50"/>
        <v>0</v>
      </c>
      <c r="T287" s="10">
        <v>18</v>
      </c>
      <c r="U287" s="10">
        <v>150</v>
      </c>
      <c r="V287" s="10">
        <f t="shared" si="44"/>
        <v>2700</v>
      </c>
      <c r="W287" s="10">
        <v>18</v>
      </c>
      <c r="X287" s="10">
        <v>150</v>
      </c>
      <c r="Y287" s="10">
        <f t="shared" si="45"/>
        <v>2700</v>
      </c>
      <c r="Z287" s="10">
        <v>18</v>
      </c>
      <c r="AA287" s="10">
        <v>150</v>
      </c>
      <c r="AB287" s="10">
        <f t="shared" si="46"/>
        <v>2700</v>
      </c>
      <c r="AC287" s="11"/>
      <c r="AD287" s="26">
        <v>7</v>
      </c>
      <c r="AE287" s="7">
        <f t="shared" si="47"/>
        <v>0</v>
      </c>
      <c r="AF287" s="131">
        <v>1</v>
      </c>
      <c r="AG287" s="139">
        <f t="shared" si="42"/>
        <v>54</v>
      </c>
      <c r="AH287" s="139">
        <f t="shared" si="51"/>
        <v>8100</v>
      </c>
      <c r="AI287" s="109">
        <f t="shared" si="43"/>
        <v>8100</v>
      </c>
    </row>
    <row r="288" spans="1:35" ht="25.9" customHeight="1" x14ac:dyDescent="0.25">
      <c r="A288" s="108">
        <v>237</v>
      </c>
      <c r="B288" s="8" t="s">
        <v>181</v>
      </c>
      <c r="C288" s="21" t="s">
        <v>182</v>
      </c>
      <c r="D288" s="22" t="s">
        <v>183</v>
      </c>
      <c r="E288" s="35">
        <v>44752</v>
      </c>
      <c r="F288" s="35">
        <v>44752</v>
      </c>
      <c r="G288" s="21" t="s">
        <v>787</v>
      </c>
      <c r="H288" s="22" t="s">
        <v>461</v>
      </c>
      <c r="I288" s="35">
        <v>44752</v>
      </c>
      <c r="J288" s="35">
        <v>44752</v>
      </c>
      <c r="K288" s="10"/>
      <c r="L288" s="10">
        <v>3400</v>
      </c>
      <c r="M288" s="10">
        <f t="shared" si="48"/>
        <v>0</v>
      </c>
      <c r="N288" s="10"/>
      <c r="O288" s="10">
        <v>2900</v>
      </c>
      <c r="P288" s="10">
        <f t="shared" si="49"/>
        <v>0</v>
      </c>
      <c r="Q288" s="10"/>
      <c r="R288" s="10">
        <v>2800</v>
      </c>
      <c r="S288" s="10">
        <f t="shared" si="50"/>
        <v>0</v>
      </c>
      <c r="T288" s="10">
        <v>22</v>
      </c>
      <c r="U288" s="10">
        <v>150</v>
      </c>
      <c r="V288" s="10">
        <f t="shared" si="44"/>
        <v>3300</v>
      </c>
      <c r="W288" s="10">
        <v>22</v>
      </c>
      <c r="X288" s="10">
        <v>150</v>
      </c>
      <c r="Y288" s="10">
        <f t="shared" si="45"/>
        <v>3300</v>
      </c>
      <c r="Z288" s="10">
        <v>22</v>
      </c>
      <c r="AA288" s="10">
        <v>150</v>
      </c>
      <c r="AB288" s="10">
        <f t="shared" si="46"/>
        <v>3300</v>
      </c>
      <c r="AC288" s="11">
        <v>66</v>
      </c>
      <c r="AD288" s="26">
        <v>7</v>
      </c>
      <c r="AE288" s="7">
        <f t="shared" si="47"/>
        <v>462</v>
      </c>
      <c r="AF288" s="131">
        <v>1</v>
      </c>
      <c r="AG288" s="139">
        <f t="shared" si="42"/>
        <v>132</v>
      </c>
      <c r="AH288" s="139">
        <f t="shared" si="51"/>
        <v>10362</v>
      </c>
      <c r="AI288" s="109">
        <f t="shared" si="43"/>
        <v>10362</v>
      </c>
    </row>
    <row r="289" spans="1:35" ht="17.649999999999999" customHeight="1" x14ac:dyDescent="0.25">
      <c r="A289" s="110"/>
      <c r="B289" s="88"/>
      <c r="C289" s="92"/>
      <c r="D289" s="92" t="s">
        <v>876</v>
      </c>
      <c r="E289" s="89"/>
      <c r="F289" s="89"/>
      <c r="G289" s="91"/>
      <c r="H289" s="91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66"/>
      <c r="AB289" s="26"/>
      <c r="AC289" s="26"/>
      <c r="AD289" s="133"/>
      <c r="AE289" s="140"/>
      <c r="AF289" s="140"/>
      <c r="AG289" s="149"/>
      <c r="AH289" s="89"/>
      <c r="AI289" s="90"/>
    </row>
    <row r="290" spans="1:35" ht="58.15" customHeight="1" x14ac:dyDescent="0.25">
      <c r="A290" s="108">
        <v>238</v>
      </c>
      <c r="B290" s="8" t="s">
        <v>191</v>
      </c>
      <c r="C290" s="21" t="s">
        <v>293</v>
      </c>
      <c r="D290" s="22" t="s">
        <v>920</v>
      </c>
      <c r="E290" s="35" t="s">
        <v>788</v>
      </c>
      <c r="F290" s="35" t="s">
        <v>789</v>
      </c>
      <c r="G290" s="21" t="s">
        <v>416</v>
      </c>
      <c r="H290" s="22" t="s">
        <v>485</v>
      </c>
      <c r="I290" s="35" t="s">
        <v>788</v>
      </c>
      <c r="J290" s="35" t="s">
        <v>789</v>
      </c>
      <c r="K290" s="10"/>
      <c r="L290" s="10">
        <v>3400</v>
      </c>
      <c r="M290" s="10">
        <f t="shared" si="48"/>
        <v>0</v>
      </c>
      <c r="N290" s="10"/>
      <c r="O290" s="10">
        <v>2900</v>
      </c>
      <c r="P290" s="10">
        <f t="shared" si="49"/>
        <v>0</v>
      </c>
      <c r="Q290" s="10"/>
      <c r="R290" s="10">
        <v>2800</v>
      </c>
      <c r="S290" s="10">
        <f t="shared" si="50"/>
        <v>0</v>
      </c>
      <c r="T290" s="10">
        <v>20</v>
      </c>
      <c r="U290" s="10">
        <v>150</v>
      </c>
      <c r="V290" s="10">
        <f t="shared" si="44"/>
        <v>3000</v>
      </c>
      <c r="W290" s="10">
        <v>20</v>
      </c>
      <c r="X290" s="10">
        <v>150</v>
      </c>
      <c r="Y290" s="10">
        <f t="shared" si="45"/>
        <v>3000</v>
      </c>
      <c r="Z290" s="10">
        <v>20</v>
      </c>
      <c r="AA290" s="10">
        <v>150</v>
      </c>
      <c r="AB290" s="10">
        <f t="shared" si="46"/>
        <v>3000</v>
      </c>
      <c r="AC290" s="11">
        <v>60</v>
      </c>
      <c r="AD290" s="26">
        <v>7</v>
      </c>
      <c r="AE290" s="7">
        <f t="shared" si="47"/>
        <v>420</v>
      </c>
      <c r="AF290" s="131">
        <v>1</v>
      </c>
      <c r="AG290" s="139">
        <f t="shared" si="42"/>
        <v>120</v>
      </c>
      <c r="AH290" s="139">
        <f t="shared" si="51"/>
        <v>9420</v>
      </c>
      <c r="AI290" s="109">
        <f t="shared" si="43"/>
        <v>9420</v>
      </c>
    </row>
    <row r="291" spans="1:35" ht="42.6" customHeight="1" x14ac:dyDescent="0.25">
      <c r="A291" s="108">
        <v>239</v>
      </c>
      <c r="B291" s="8" t="s">
        <v>191</v>
      </c>
      <c r="C291" s="21" t="s">
        <v>293</v>
      </c>
      <c r="D291" s="22" t="s">
        <v>538</v>
      </c>
      <c r="E291" s="35">
        <v>44680</v>
      </c>
      <c r="F291" s="35">
        <v>44684</v>
      </c>
      <c r="G291" s="21" t="s">
        <v>309</v>
      </c>
      <c r="H291" s="22" t="s">
        <v>539</v>
      </c>
      <c r="I291" s="35">
        <v>44680</v>
      </c>
      <c r="J291" s="35">
        <v>44684</v>
      </c>
      <c r="K291" s="28"/>
      <c r="L291" s="10">
        <v>3400</v>
      </c>
      <c r="M291" s="10">
        <f t="shared" si="48"/>
        <v>0</v>
      </c>
      <c r="N291" s="28"/>
      <c r="O291" s="10">
        <v>2900</v>
      </c>
      <c r="P291" s="10">
        <f t="shared" si="49"/>
        <v>0</v>
      </c>
      <c r="Q291" s="28"/>
      <c r="R291" s="10">
        <v>2800</v>
      </c>
      <c r="S291" s="10">
        <f t="shared" si="50"/>
        <v>0</v>
      </c>
      <c r="T291" s="29">
        <v>2</v>
      </c>
      <c r="U291" s="10">
        <v>150</v>
      </c>
      <c r="V291" s="10">
        <f t="shared" si="44"/>
        <v>300</v>
      </c>
      <c r="W291" s="29">
        <v>2</v>
      </c>
      <c r="X291" s="10">
        <v>150</v>
      </c>
      <c r="Y291" s="10">
        <f t="shared" si="45"/>
        <v>300</v>
      </c>
      <c r="Z291" s="29">
        <v>2</v>
      </c>
      <c r="AA291" s="10">
        <v>150</v>
      </c>
      <c r="AB291" s="10">
        <f t="shared" si="46"/>
        <v>300</v>
      </c>
      <c r="AC291" s="29">
        <v>6</v>
      </c>
      <c r="AD291" s="26">
        <v>7</v>
      </c>
      <c r="AE291" s="7">
        <f t="shared" si="47"/>
        <v>42</v>
      </c>
      <c r="AF291" s="131">
        <v>1</v>
      </c>
      <c r="AG291" s="139">
        <f t="shared" si="42"/>
        <v>12</v>
      </c>
      <c r="AH291" s="139">
        <f t="shared" si="51"/>
        <v>942</v>
      </c>
      <c r="AI291" s="109">
        <f t="shared" si="43"/>
        <v>942</v>
      </c>
    </row>
    <row r="292" spans="1:35" ht="71.650000000000006" customHeight="1" x14ac:dyDescent="0.25">
      <c r="A292" s="108">
        <v>240</v>
      </c>
      <c r="B292" s="8" t="s">
        <v>191</v>
      </c>
      <c r="C292" s="21" t="s">
        <v>293</v>
      </c>
      <c r="D292" s="22" t="s">
        <v>790</v>
      </c>
      <c r="E292" s="35" t="s">
        <v>791</v>
      </c>
      <c r="F292" s="35" t="s">
        <v>792</v>
      </c>
      <c r="G292" s="21" t="s">
        <v>336</v>
      </c>
      <c r="H292" s="22" t="s">
        <v>450</v>
      </c>
      <c r="I292" s="35" t="s">
        <v>791</v>
      </c>
      <c r="J292" s="35" t="s">
        <v>792</v>
      </c>
      <c r="K292" s="10"/>
      <c r="L292" s="10">
        <v>3400</v>
      </c>
      <c r="M292" s="10">
        <f t="shared" si="48"/>
        <v>0</v>
      </c>
      <c r="N292" s="10"/>
      <c r="O292" s="10">
        <v>2900</v>
      </c>
      <c r="P292" s="10">
        <f t="shared" si="49"/>
        <v>0</v>
      </c>
      <c r="Q292" s="10"/>
      <c r="R292" s="10">
        <v>2800</v>
      </c>
      <c r="S292" s="10">
        <f t="shared" si="50"/>
        <v>0</v>
      </c>
      <c r="T292" s="10">
        <v>9</v>
      </c>
      <c r="U292" s="10">
        <v>150</v>
      </c>
      <c r="V292" s="10">
        <f t="shared" si="44"/>
        <v>1350</v>
      </c>
      <c r="W292" s="10">
        <v>9</v>
      </c>
      <c r="X292" s="10">
        <v>150</v>
      </c>
      <c r="Y292" s="10">
        <f t="shared" si="45"/>
        <v>1350</v>
      </c>
      <c r="Z292" s="10">
        <v>9</v>
      </c>
      <c r="AA292" s="10">
        <v>150</v>
      </c>
      <c r="AB292" s="10">
        <f t="shared" si="46"/>
        <v>1350</v>
      </c>
      <c r="AC292" s="11">
        <v>27</v>
      </c>
      <c r="AD292" s="26">
        <v>7</v>
      </c>
      <c r="AE292" s="7">
        <f t="shared" si="47"/>
        <v>189</v>
      </c>
      <c r="AF292" s="131">
        <v>1</v>
      </c>
      <c r="AG292" s="139">
        <f t="shared" si="42"/>
        <v>54</v>
      </c>
      <c r="AH292" s="139">
        <f t="shared" si="51"/>
        <v>4239</v>
      </c>
      <c r="AI292" s="109">
        <f t="shared" si="43"/>
        <v>4239</v>
      </c>
    </row>
    <row r="293" spans="1:35" ht="70.900000000000006" customHeight="1" x14ac:dyDescent="0.25">
      <c r="A293" s="108">
        <v>241</v>
      </c>
      <c r="B293" s="8" t="s">
        <v>191</v>
      </c>
      <c r="C293" s="21" t="s">
        <v>293</v>
      </c>
      <c r="D293" s="22" t="s">
        <v>793</v>
      </c>
      <c r="E293" s="35" t="s">
        <v>794</v>
      </c>
      <c r="F293" s="35" t="s">
        <v>795</v>
      </c>
      <c r="G293" s="21" t="s">
        <v>336</v>
      </c>
      <c r="H293" s="38" t="s">
        <v>417</v>
      </c>
      <c r="I293" s="35" t="s">
        <v>794</v>
      </c>
      <c r="J293" s="35" t="s">
        <v>795</v>
      </c>
      <c r="K293" s="10"/>
      <c r="L293" s="10">
        <v>3400</v>
      </c>
      <c r="M293" s="10">
        <f t="shared" si="48"/>
        <v>0</v>
      </c>
      <c r="N293" s="10"/>
      <c r="O293" s="10">
        <v>2900</v>
      </c>
      <c r="P293" s="10">
        <f t="shared" si="49"/>
        <v>0</v>
      </c>
      <c r="Q293" s="10"/>
      <c r="R293" s="10">
        <v>2800</v>
      </c>
      <c r="S293" s="10">
        <f t="shared" si="50"/>
        <v>0</v>
      </c>
      <c r="T293" s="10">
        <v>9</v>
      </c>
      <c r="U293" s="10">
        <v>150</v>
      </c>
      <c r="V293" s="10">
        <f t="shared" si="44"/>
        <v>1350</v>
      </c>
      <c r="W293" s="10">
        <v>9</v>
      </c>
      <c r="X293" s="10">
        <v>150</v>
      </c>
      <c r="Y293" s="10">
        <f t="shared" si="45"/>
        <v>1350</v>
      </c>
      <c r="Z293" s="10">
        <v>9</v>
      </c>
      <c r="AA293" s="10">
        <v>150</v>
      </c>
      <c r="AB293" s="10">
        <f t="shared" si="46"/>
        <v>1350</v>
      </c>
      <c r="AC293" s="11">
        <v>27</v>
      </c>
      <c r="AD293" s="26">
        <v>7</v>
      </c>
      <c r="AE293" s="7">
        <f t="shared" si="47"/>
        <v>189</v>
      </c>
      <c r="AF293" s="131">
        <v>1</v>
      </c>
      <c r="AG293" s="139">
        <f t="shared" si="42"/>
        <v>54</v>
      </c>
      <c r="AH293" s="139">
        <f t="shared" si="51"/>
        <v>4239</v>
      </c>
      <c r="AI293" s="109">
        <f t="shared" si="43"/>
        <v>4239</v>
      </c>
    </row>
    <row r="294" spans="1:35" ht="42" customHeight="1" x14ac:dyDescent="0.25">
      <c r="A294" s="108">
        <v>242</v>
      </c>
      <c r="B294" s="8" t="s">
        <v>191</v>
      </c>
      <c r="C294" s="21" t="s">
        <v>293</v>
      </c>
      <c r="D294" s="22" t="s">
        <v>540</v>
      </c>
      <c r="E294" s="35">
        <v>44709</v>
      </c>
      <c r="F294" s="35">
        <v>44709</v>
      </c>
      <c r="G294" s="21" t="s">
        <v>541</v>
      </c>
      <c r="H294" s="22" t="s">
        <v>796</v>
      </c>
      <c r="I294" s="35">
        <v>44709</v>
      </c>
      <c r="J294" s="35">
        <v>44709</v>
      </c>
      <c r="K294" s="28"/>
      <c r="L294" s="10">
        <v>3400</v>
      </c>
      <c r="M294" s="10">
        <f t="shared" si="48"/>
        <v>0</v>
      </c>
      <c r="N294" s="28"/>
      <c r="O294" s="10">
        <v>2900</v>
      </c>
      <c r="P294" s="10">
        <f t="shared" si="49"/>
        <v>0</v>
      </c>
      <c r="Q294" s="28"/>
      <c r="R294" s="10">
        <v>2800</v>
      </c>
      <c r="S294" s="10">
        <f t="shared" si="50"/>
        <v>0</v>
      </c>
      <c r="T294" s="29">
        <v>1</v>
      </c>
      <c r="U294" s="10">
        <v>150</v>
      </c>
      <c r="V294" s="10">
        <f t="shared" si="44"/>
        <v>150</v>
      </c>
      <c r="W294" s="29">
        <v>1</v>
      </c>
      <c r="X294" s="10">
        <v>150</v>
      </c>
      <c r="Y294" s="10">
        <f t="shared" si="45"/>
        <v>150</v>
      </c>
      <c r="Z294" s="29">
        <v>1</v>
      </c>
      <c r="AA294" s="10">
        <v>150</v>
      </c>
      <c r="AB294" s="10">
        <f t="shared" si="46"/>
        <v>150</v>
      </c>
      <c r="AC294" s="29">
        <v>3</v>
      </c>
      <c r="AD294" s="26">
        <v>7</v>
      </c>
      <c r="AE294" s="7">
        <f t="shared" si="47"/>
        <v>21</v>
      </c>
      <c r="AF294" s="131">
        <v>1</v>
      </c>
      <c r="AG294" s="139">
        <f t="shared" si="42"/>
        <v>6</v>
      </c>
      <c r="AH294" s="139">
        <f t="shared" si="51"/>
        <v>471</v>
      </c>
      <c r="AI294" s="109">
        <f t="shared" si="43"/>
        <v>471</v>
      </c>
    </row>
    <row r="295" spans="1:35" ht="44.65" customHeight="1" x14ac:dyDescent="0.25">
      <c r="A295" s="108">
        <v>243</v>
      </c>
      <c r="B295" s="8" t="s">
        <v>191</v>
      </c>
      <c r="C295" s="21" t="s">
        <v>293</v>
      </c>
      <c r="D295" s="22" t="s">
        <v>542</v>
      </c>
      <c r="E295" s="35">
        <v>44709</v>
      </c>
      <c r="F295" s="35">
        <v>44709</v>
      </c>
      <c r="G295" s="41" t="s">
        <v>541</v>
      </c>
      <c r="H295" s="22" t="s">
        <v>539</v>
      </c>
      <c r="I295" s="35">
        <v>44709</v>
      </c>
      <c r="J295" s="35">
        <v>44709</v>
      </c>
      <c r="K295" s="28"/>
      <c r="L295" s="10">
        <v>3400</v>
      </c>
      <c r="M295" s="10">
        <f t="shared" si="48"/>
        <v>0</v>
      </c>
      <c r="N295" s="28"/>
      <c r="O295" s="10">
        <v>2900</v>
      </c>
      <c r="P295" s="10">
        <f t="shared" si="49"/>
        <v>0</v>
      </c>
      <c r="Q295" s="28"/>
      <c r="R295" s="10">
        <v>2800</v>
      </c>
      <c r="S295" s="10">
        <f t="shared" si="50"/>
        <v>0</v>
      </c>
      <c r="T295" s="29">
        <v>2</v>
      </c>
      <c r="U295" s="10">
        <v>150</v>
      </c>
      <c r="V295" s="10">
        <f t="shared" si="44"/>
        <v>300</v>
      </c>
      <c r="W295" s="29">
        <v>2</v>
      </c>
      <c r="X295" s="10">
        <v>150</v>
      </c>
      <c r="Y295" s="10">
        <f t="shared" si="45"/>
        <v>300</v>
      </c>
      <c r="Z295" s="29">
        <v>2</v>
      </c>
      <c r="AA295" s="10">
        <v>150</v>
      </c>
      <c r="AB295" s="10">
        <f t="shared" si="46"/>
        <v>300</v>
      </c>
      <c r="AC295" s="29">
        <v>6</v>
      </c>
      <c r="AD295" s="26">
        <v>7</v>
      </c>
      <c r="AE295" s="7">
        <f t="shared" si="47"/>
        <v>42</v>
      </c>
      <c r="AF295" s="131">
        <v>1</v>
      </c>
      <c r="AG295" s="139">
        <f t="shared" si="42"/>
        <v>12</v>
      </c>
      <c r="AH295" s="139">
        <f t="shared" si="51"/>
        <v>942</v>
      </c>
      <c r="AI295" s="109">
        <f t="shared" si="43"/>
        <v>942</v>
      </c>
    </row>
    <row r="296" spans="1:35" ht="18" customHeight="1" x14ac:dyDescent="0.25">
      <c r="A296" s="110"/>
      <c r="B296" s="88"/>
      <c r="C296" s="92"/>
      <c r="D296" s="92" t="s">
        <v>877</v>
      </c>
      <c r="E296" s="89"/>
      <c r="F296" s="89"/>
      <c r="G296" s="91"/>
      <c r="H296" s="91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66"/>
      <c r="AB296" s="26"/>
      <c r="AC296" s="26"/>
      <c r="AD296" s="133"/>
      <c r="AE296" s="140"/>
      <c r="AF296" s="140"/>
      <c r="AG296" s="149"/>
      <c r="AH296" s="89"/>
      <c r="AI296" s="90"/>
    </row>
    <row r="297" spans="1:35" ht="42.6" customHeight="1" x14ac:dyDescent="0.25">
      <c r="A297" s="108">
        <v>244</v>
      </c>
      <c r="B297" s="15" t="s">
        <v>269</v>
      </c>
      <c r="C297" s="21" t="s">
        <v>134</v>
      </c>
      <c r="D297" s="22" t="s">
        <v>615</v>
      </c>
      <c r="E297" s="35">
        <v>44631</v>
      </c>
      <c r="F297" s="35">
        <v>44635</v>
      </c>
      <c r="G297" s="21" t="s">
        <v>319</v>
      </c>
      <c r="H297" s="22" t="s">
        <v>340</v>
      </c>
      <c r="I297" s="35">
        <v>44631</v>
      </c>
      <c r="J297" s="35">
        <v>44635</v>
      </c>
      <c r="K297" s="14"/>
      <c r="L297" s="10">
        <v>3400</v>
      </c>
      <c r="M297" s="10">
        <f t="shared" si="48"/>
        <v>0</v>
      </c>
      <c r="N297" s="14"/>
      <c r="O297" s="10">
        <v>2900</v>
      </c>
      <c r="P297" s="10">
        <f t="shared" si="49"/>
        <v>0</v>
      </c>
      <c r="Q297" s="14"/>
      <c r="R297" s="10">
        <v>2800</v>
      </c>
      <c r="S297" s="10">
        <f t="shared" si="50"/>
        <v>0</v>
      </c>
      <c r="T297" s="10">
        <v>30</v>
      </c>
      <c r="U297" s="10">
        <v>150</v>
      </c>
      <c r="V297" s="10">
        <f t="shared" si="44"/>
        <v>4500</v>
      </c>
      <c r="W297" s="10">
        <v>30</v>
      </c>
      <c r="X297" s="10">
        <v>150</v>
      </c>
      <c r="Y297" s="10">
        <f t="shared" si="45"/>
        <v>4500</v>
      </c>
      <c r="Z297" s="10">
        <v>30</v>
      </c>
      <c r="AA297" s="10">
        <v>150</v>
      </c>
      <c r="AB297" s="10">
        <f t="shared" si="46"/>
        <v>4500</v>
      </c>
      <c r="AC297" s="10"/>
      <c r="AD297" s="26">
        <v>7</v>
      </c>
      <c r="AE297" s="7">
        <f t="shared" ref="AE297:AE334" si="52">AC297*AD297</f>
        <v>0</v>
      </c>
      <c r="AF297" s="131">
        <v>1</v>
      </c>
      <c r="AG297" s="139">
        <f t="shared" si="42"/>
        <v>90</v>
      </c>
      <c r="AH297" s="139">
        <f t="shared" si="51"/>
        <v>13500</v>
      </c>
      <c r="AI297" s="109">
        <f t="shared" si="43"/>
        <v>13500</v>
      </c>
    </row>
    <row r="298" spans="1:35" ht="51.75" x14ac:dyDescent="0.25">
      <c r="A298" s="108">
        <v>245</v>
      </c>
      <c r="B298" s="15" t="s">
        <v>269</v>
      </c>
      <c r="C298" s="21" t="s">
        <v>134</v>
      </c>
      <c r="D298" s="22" t="s">
        <v>616</v>
      </c>
      <c r="E298" s="35">
        <v>44631</v>
      </c>
      <c r="F298" s="35">
        <v>44635</v>
      </c>
      <c r="G298" s="21" t="s">
        <v>319</v>
      </c>
      <c r="H298" s="22" t="s">
        <v>465</v>
      </c>
      <c r="I298" s="35">
        <v>44631</v>
      </c>
      <c r="J298" s="35">
        <v>44635</v>
      </c>
      <c r="K298" s="14"/>
      <c r="L298" s="10">
        <v>3400</v>
      </c>
      <c r="M298" s="10">
        <f t="shared" si="48"/>
        <v>0</v>
      </c>
      <c r="N298" s="14"/>
      <c r="O298" s="10">
        <v>2900</v>
      </c>
      <c r="P298" s="10">
        <f t="shared" si="49"/>
        <v>0</v>
      </c>
      <c r="Q298" s="14"/>
      <c r="R298" s="10">
        <v>2800</v>
      </c>
      <c r="S298" s="10">
        <f t="shared" si="50"/>
        <v>0</v>
      </c>
      <c r="T298" s="10">
        <v>34</v>
      </c>
      <c r="U298" s="10">
        <v>150</v>
      </c>
      <c r="V298" s="10">
        <f t="shared" si="44"/>
        <v>5100</v>
      </c>
      <c r="W298" s="10">
        <v>34</v>
      </c>
      <c r="X298" s="10">
        <v>150</v>
      </c>
      <c r="Y298" s="10">
        <f t="shared" si="45"/>
        <v>5100</v>
      </c>
      <c r="Z298" s="10">
        <v>34</v>
      </c>
      <c r="AA298" s="10">
        <v>150</v>
      </c>
      <c r="AB298" s="10">
        <f t="shared" si="46"/>
        <v>5100</v>
      </c>
      <c r="AC298" s="10"/>
      <c r="AD298" s="26">
        <v>7</v>
      </c>
      <c r="AE298" s="7">
        <f t="shared" si="52"/>
        <v>0</v>
      </c>
      <c r="AF298" s="131">
        <v>1</v>
      </c>
      <c r="AG298" s="145">
        <f t="shared" si="42"/>
        <v>102</v>
      </c>
      <c r="AH298" s="139">
        <f t="shared" si="51"/>
        <v>15300</v>
      </c>
      <c r="AI298" s="118">
        <f t="shared" si="43"/>
        <v>15300</v>
      </c>
    </row>
    <row r="299" spans="1:35" x14ac:dyDescent="0.25">
      <c r="A299" s="110"/>
      <c r="B299" s="88"/>
      <c r="C299" s="92"/>
      <c r="D299" s="92" t="s">
        <v>878</v>
      </c>
      <c r="E299" s="89"/>
      <c r="F299" s="89"/>
      <c r="G299" s="91"/>
      <c r="H299" s="91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66"/>
      <c r="AB299" s="26"/>
      <c r="AC299" s="26"/>
      <c r="AD299" s="133"/>
      <c r="AE299" s="140"/>
      <c r="AF299" s="140"/>
      <c r="AG299" s="149"/>
      <c r="AH299" s="89"/>
      <c r="AI299" s="90"/>
    </row>
    <row r="300" spans="1:35" ht="31.9" customHeight="1" x14ac:dyDescent="0.25">
      <c r="A300" s="108">
        <v>246</v>
      </c>
      <c r="B300" s="8" t="s">
        <v>237</v>
      </c>
      <c r="C300" s="21" t="s">
        <v>236</v>
      </c>
      <c r="D300" s="22" t="s">
        <v>85</v>
      </c>
      <c r="E300" s="35">
        <v>44588</v>
      </c>
      <c r="F300" s="35">
        <v>44591</v>
      </c>
      <c r="G300" s="21" t="s">
        <v>298</v>
      </c>
      <c r="H300" s="22" t="s">
        <v>491</v>
      </c>
      <c r="I300" s="35">
        <v>44588</v>
      </c>
      <c r="J300" s="35">
        <v>44591</v>
      </c>
      <c r="K300" s="10"/>
      <c r="L300" s="10">
        <v>3400</v>
      </c>
      <c r="M300" s="10">
        <f t="shared" si="48"/>
        <v>0</v>
      </c>
      <c r="N300" s="10"/>
      <c r="O300" s="10">
        <v>2900</v>
      </c>
      <c r="P300" s="10">
        <f t="shared" si="49"/>
        <v>0</v>
      </c>
      <c r="Q300" s="10"/>
      <c r="R300" s="10">
        <v>2800</v>
      </c>
      <c r="S300" s="10">
        <f t="shared" si="50"/>
        <v>0</v>
      </c>
      <c r="T300" s="10">
        <v>10</v>
      </c>
      <c r="U300" s="10">
        <v>150</v>
      </c>
      <c r="V300" s="10">
        <f t="shared" si="44"/>
        <v>1500</v>
      </c>
      <c r="W300" s="10">
        <v>10</v>
      </c>
      <c r="X300" s="10">
        <v>150</v>
      </c>
      <c r="Y300" s="10">
        <f t="shared" si="45"/>
        <v>1500</v>
      </c>
      <c r="Z300" s="10">
        <v>10</v>
      </c>
      <c r="AA300" s="10">
        <v>150</v>
      </c>
      <c r="AB300" s="10">
        <f t="shared" si="46"/>
        <v>1500</v>
      </c>
      <c r="AC300" s="11"/>
      <c r="AD300" s="26">
        <v>7</v>
      </c>
      <c r="AE300" s="7">
        <f t="shared" si="52"/>
        <v>0</v>
      </c>
      <c r="AF300" s="131">
        <v>1</v>
      </c>
      <c r="AG300" s="139">
        <f t="shared" si="42"/>
        <v>30</v>
      </c>
      <c r="AH300" s="139">
        <f t="shared" si="51"/>
        <v>4500</v>
      </c>
      <c r="AI300" s="109">
        <f t="shared" si="43"/>
        <v>4500</v>
      </c>
    </row>
    <row r="301" spans="1:35" ht="39" x14ac:dyDescent="0.25">
      <c r="A301" s="108">
        <v>247</v>
      </c>
      <c r="B301" s="8" t="s">
        <v>237</v>
      </c>
      <c r="C301" s="21" t="s">
        <v>236</v>
      </c>
      <c r="D301" s="22" t="s">
        <v>86</v>
      </c>
      <c r="E301" s="35">
        <v>44588</v>
      </c>
      <c r="F301" s="35">
        <v>44591</v>
      </c>
      <c r="G301" s="21" t="s">
        <v>298</v>
      </c>
      <c r="H301" s="22" t="s">
        <v>449</v>
      </c>
      <c r="I301" s="35">
        <v>44588</v>
      </c>
      <c r="J301" s="35">
        <v>44591</v>
      </c>
      <c r="K301" s="10"/>
      <c r="L301" s="10">
        <v>3400</v>
      </c>
      <c r="M301" s="10">
        <f t="shared" si="48"/>
        <v>0</v>
      </c>
      <c r="N301" s="10"/>
      <c r="O301" s="10">
        <v>2900</v>
      </c>
      <c r="P301" s="10">
        <f t="shared" si="49"/>
        <v>0</v>
      </c>
      <c r="Q301" s="10"/>
      <c r="R301" s="10">
        <v>2800</v>
      </c>
      <c r="S301" s="10">
        <f t="shared" si="50"/>
        <v>0</v>
      </c>
      <c r="T301" s="10">
        <v>2</v>
      </c>
      <c r="U301" s="10">
        <v>150</v>
      </c>
      <c r="V301" s="10">
        <f t="shared" si="44"/>
        <v>300</v>
      </c>
      <c r="W301" s="10">
        <v>2</v>
      </c>
      <c r="X301" s="10">
        <v>150</v>
      </c>
      <c r="Y301" s="10">
        <f t="shared" si="45"/>
        <v>300</v>
      </c>
      <c r="Z301" s="10">
        <v>2</v>
      </c>
      <c r="AA301" s="10">
        <v>150</v>
      </c>
      <c r="AB301" s="10">
        <f t="shared" si="46"/>
        <v>300</v>
      </c>
      <c r="AC301" s="11"/>
      <c r="AD301" s="26">
        <v>7</v>
      </c>
      <c r="AE301" s="7">
        <f t="shared" si="52"/>
        <v>0</v>
      </c>
      <c r="AF301" s="131">
        <v>1</v>
      </c>
      <c r="AG301" s="139">
        <f t="shared" si="42"/>
        <v>6</v>
      </c>
      <c r="AH301" s="139">
        <f t="shared" si="51"/>
        <v>900</v>
      </c>
      <c r="AI301" s="109">
        <f t="shared" si="43"/>
        <v>900</v>
      </c>
    </row>
    <row r="302" spans="1:35" ht="28.9" customHeight="1" x14ac:dyDescent="0.25">
      <c r="A302" s="108">
        <v>248</v>
      </c>
      <c r="B302" s="8" t="s">
        <v>238</v>
      </c>
      <c r="C302" s="21" t="s">
        <v>236</v>
      </c>
      <c r="D302" s="22" t="s">
        <v>88</v>
      </c>
      <c r="E302" s="35">
        <v>44700</v>
      </c>
      <c r="F302" s="35">
        <v>44703</v>
      </c>
      <c r="G302" s="21" t="s">
        <v>389</v>
      </c>
      <c r="H302" s="22" t="s">
        <v>449</v>
      </c>
      <c r="I302" s="35">
        <v>44700</v>
      </c>
      <c r="J302" s="35">
        <v>44703</v>
      </c>
      <c r="K302" s="11"/>
      <c r="L302" s="10">
        <v>3400</v>
      </c>
      <c r="M302" s="10">
        <f t="shared" si="48"/>
        <v>0</v>
      </c>
      <c r="N302" s="10"/>
      <c r="O302" s="10">
        <v>2900</v>
      </c>
      <c r="P302" s="10">
        <f t="shared" si="49"/>
        <v>0</v>
      </c>
      <c r="Q302" s="10"/>
      <c r="R302" s="10">
        <v>2800</v>
      </c>
      <c r="S302" s="10">
        <f t="shared" si="50"/>
        <v>0</v>
      </c>
      <c r="T302" s="10">
        <v>2</v>
      </c>
      <c r="U302" s="10">
        <v>150</v>
      </c>
      <c r="V302" s="10">
        <f t="shared" si="44"/>
        <v>300</v>
      </c>
      <c r="W302" s="10">
        <v>2</v>
      </c>
      <c r="X302" s="10">
        <v>150</v>
      </c>
      <c r="Y302" s="10">
        <f t="shared" si="45"/>
        <v>300</v>
      </c>
      <c r="Z302" s="10">
        <v>2</v>
      </c>
      <c r="AA302" s="10">
        <v>150</v>
      </c>
      <c r="AB302" s="10">
        <f t="shared" si="46"/>
        <v>300</v>
      </c>
      <c r="AC302" s="11">
        <v>9</v>
      </c>
      <c r="AD302" s="26">
        <v>7</v>
      </c>
      <c r="AE302" s="7">
        <f t="shared" si="52"/>
        <v>63</v>
      </c>
      <c r="AF302" s="131">
        <v>1</v>
      </c>
      <c r="AG302" s="139">
        <f t="shared" si="42"/>
        <v>15</v>
      </c>
      <c r="AH302" s="139">
        <f t="shared" si="51"/>
        <v>963</v>
      </c>
      <c r="AI302" s="109">
        <f t="shared" si="43"/>
        <v>963</v>
      </c>
    </row>
    <row r="303" spans="1:35" ht="27.6" customHeight="1" x14ac:dyDescent="0.25">
      <c r="A303" s="108">
        <v>249</v>
      </c>
      <c r="B303" s="8" t="s">
        <v>238</v>
      </c>
      <c r="C303" s="21" t="s">
        <v>236</v>
      </c>
      <c r="D303" s="22" t="s">
        <v>90</v>
      </c>
      <c r="E303" s="35">
        <v>44813</v>
      </c>
      <c r="F303" s="35">
        <v>44815</v>
      </c>
      <c r="G303" s="21" t="s">
        <v>541</v>
      </c>
      <c r="H303" s="22" t="s">
        <v>731</v>
      </c>
      <c r="I303" s="35">
        <v>44813</v>
      </c>
      <c r="J303" s="35">
        <v>44815</v>
      </c>
      <c r="K303" s="10">
        <v>2</v>
      </c>
      <c r="L303" s="10">
        <v>3400</v>
      </c>
      <c r="M303" s="10">
        <f t="shared" si="48"/>
        <v>6800</v>
      </c>
      <c r="N303" s="10">
        <v>2</v>
      </c>
      <c r="O303" s="10">
        <v>2900</v>
      </c>
      <c r="P303" s="10">
        <f t="shared" si="49"/>
        <v>5800</v>
      </c>
      <c r="Q303" s="10">
        <v>2</v>
      </c>
      <c r="R303" s="10">
        <v>2800</v>
      </c>
      <c r="S303" s="10">
        <f t="shared" si="50"/>
        <v>5600</v>
      </c>
      <c r="T303" s="10">
        <v>10</v>
      </c>
      <c r="U303" s="10">
        <v>150</v>
      </c>
      <c r="V303" s="10">
        <f t="shared" si="44"/>
        <v>1500</v>
      </c>
      <c r="W303" s="10">
        <v>10</v>
      </c>
      <c r="X303" s="10">
        <v>150</v>
      </c>
      <c r="Y303" s="10">
        <f t="shared" si="45"/>
        <v>1500</v>
      </c>
      <c r="Z303" s="10">
        <v>10</v>
      </c>
      <c r="AA303" s="10">
        <v>150</v>
      </c>
      <c r="AB303" s="10">
        <f t="shared" si="46"/>
        <v>1500</v>
      </c>
      <c r="AC303" s="11">
        <v>36</v>
      </c>
      <c r="AD303" s="26">
        <v>7</v>
      </c>
      <c r="AE303" s="7">
        <f t="shared" si="52"/>
        <v>252</v>
      </c>
      <c r="AF303" s="131">
        <v>1</v>
      </c>
      <c r="AG303" s="139">
        <f t="shared" si="42"/>
        <v>72</v>
      </c>
      <c r="AH303" s="139">
        <f t="shared" si="51"/>
        <v>22952</v>
      </c>
      <c r="AI303" s="109">
        <f t="shared" si="43"/>
        <v>22952</v>
      </c>
    </row>
    <row r="304" spans="1:35" ht="30" customHeight="1" x14ac:dyDescent="0.25">
      <c r="A304" s="108">
        <v>250</v>
      </c>
      <c r="B304" s="8" t="s">
        <v>238</v>
      </c>
      <c r="C304" s="21" t="s">
        <v>236</v>
      </c>
      <c r="D304" s="22" t="s">
        <v>89</v>
      </c>
      <c r="E304" s="35">
        <v>44813</v>
      </c>
      <c r="F304" s="35">
        <v>44815</v>
      </c>
      <c r="G304" s="21" t="s">
        <v>541</v>
      </c>
      <c r="H304" s="22" t="s">
        <v>411</v>
      </c>
      <c r="I304" s="35">
        <v>44813</v>
      </c>
      <c r="J304" s="35">
        <v>44815</v>
      </c>
      <c r="K304" s="10">
        <v>1</v>
      </c>
      <c r="L304" s="10">
        <v>3400</v>
      </c>
      <c r="M304" s="10">
        <f t="shared" si="48"/>
        <v>3400</v>
      </c>
      <c r="N304" s="10">
        <v>1</v>
      </c>
      <c r="O304" s="10">
        <v>2900</v>
      </c>
      <c r="P304" s="10">
        <f t="shared" si="49"/>
        <v>2900</v>
      </c>
      <c r="Q304" s="10">
        <v>1</v>
      </c>
      <c r="R304" s="10">
        <v>2800</v>
      </c>
      <c r="S304" s="10">
        <f t="shared" si="50"/>
        <v>2800</v>
      </c>
      <c r="T304" s="10">
        <v>2</v>
      </c>
      <c r="U304" s="10">
        <v>150</v>
      </c>
      <c r="V304" s="10">
        <f t="shared" si="44"/>
        <v>300</v>
      </c>
      <c r="W304" s="10">
        <v>2</v>
      </c>
      <c r="X304" s="10">
        <v>150</v>
      </c>
      <c r="Y304" s="10">
        <f t="shared" si="45"/>
        <v>300</v>
      </c>
      <c r="Z304" s="10">
        <v>2</v>
      </c>
      <c r="AA304" s="10">
        <v>150</v>
      </c>
      <c r="AB304" s="10">
        <f t="shared" si="46"/>
        <v>300</v>
      </c>
      <c r="AC304" s="11">
        <v>9</v>
      </c>
      <c r="AD304" s="26">
        <v>7</v>
      </c>
      <c r="AE304" s="7">
        <f t="shared" si="52"/>
        <v>63</v>
      </c>
      <c r="AF304" s="131">
        <v>1</v>
      </c>
      <c r="AG304" s="139">
        <f t="shared" si="42"/>
        <v>18</v>
      </c>
      <c r="AH304" s="139">
        <f t="shared" si="51"/>
        <v>10063</v>
      </c>
      <c r="AI304" s="109">
        <f t="shared" si="43"/>
        <v>10063</v>
      </c>
    </row>
    <row r="305" spans="1:35" ht="14.65" customHeight="1" x14ac:dyDescent="0.25">
      <c r="A305" s="110"/>
      <c r="B305" s="88"/>
      <c r="C305" s="92"/>
      <c r="D305" s="92" t="s">
        <v>879</v>
      </c>
      <c r="E305" s="89"/>
      <c r="F305" s="89"/>
      <c r="G305" s="91"/>
      <c r="H305" s="91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66"/>
      <c r="AB305" s="26"/>
      <c r="AC305" s="26"/>
      <c r="AD305" s="133"/>
      <c r="AE305" s="140"/>
      <c r="AF305" s="140"/>
      <c r="AG305" s="149"/>
      <c r="AH305" s="89"/>
      <c r="AI305" s="90"/>
    </row>
    <row r="306" spans="1:35" ht="42" customHeight="1" x14ac:dyDescent="0.25">
      <c r="A306" s="108">
        <v>251</v>
      </c>
      <c r="B306" s="8" t="s">
        <v>187</v>
      </c>
      <c r="C306" s="21" t="s">
        <v>147</v>
      </c>
      <c r="D306" s="22" t="s">
        <v>234</v>
      </c>
      <c r="E306" s="35">
        <v>44687</v>
      </c>
      <c r="F306" s="35">
        <v>44687</v>
      </c>
      <c r="G306" s="21" t="s">
        <v>418</v>
      </c>
      <c r="H306" s="22" t="s">
        <v>419</v>
      </c>
      <c r="I306" s="35">
        <v>44687</v>
      </c>
      <c r="J306" s="35">
        <v>44687</v>
      </c>
      <c r="K306" s="10"/>
      <c r="L306" s="10">
        <v>3400</v>
      </c>
      <c r="M306" s="10">
        <f t="shared" si="48"/>
        <v>0</v>
      </c>
      <c r="N306" s="10"/>
      <c r="O306" s="10">
        <v>2900</v>
      </c>
      <c r="P306" s="10">
        <f t="shared" si="49"/>
        <v>0</v>
      </c>
      <c r="Q306" s="10"/>
      <c r="R306" s="10">
        <v>2800</v>
      </c>
      <c r="S306" s="10">
        <f t="shared" si="50"/>
        <v>0</v>
      </c>
      <c r="T306" s="10">
        <v>9</v>
      </c>
      <c r="U306" s="10">
        <v>150</v>
      </c>
      <c r="V306" s="10">
        <f t="shared" si="44"/>
        <v>1350</v>
      </c>
      <c r="W306" s="10">
        <v>9</v>
      </c>
      <c r="X306" s="10">
        <v>150</v>
      </c>
      <c r="Y306" s="10">
        <f t="shared" si="45"/>
        <v>1350</v>
      </c>
      <c r="Z306" s="10">
        <v>9</v>
      </c>
      <c r="AA306" s="10">
        <v>150</v>
      </c>
      <c r="AB306" s="10">
        <f t="shared" si="46"/>
        <v>1350</v>
      </c>
      <c r="AC306" s="11">
        <v>48</v>
      </c>
      <c r="AD306" s="26">
        <v>7</v>
      </c>
      <c r="AE306" s="7">
        <f t="shared" si="52"/>
        <v>336</v>
      </c>
      <c r="AF306" s="131">
        <v>1</v>
      </c>
      <c r="AG306" s="139">
        <f t="shared" si="42"/>
        <v>75</v>
      </c>
      <c r="AH306" s="139">
        <f t="shared" si="51"/>
        <v>4386</v>
      </c>
      <c r="AI306" s="109">
        <f t="shared" si="43"/>
        <v>4386</v>
      </c>
    </row>
    <row r="307" spans="1:35" ht="14.65" customHeight="1" x14ac:dyDescent="0.25">
      <c r="A307" s="110"/>
      <c r="B307" s="88"/>
      <c r="C307" s="92"/>
      <c r="D307" s="92" t="s">
        <v>880</v>
      </c>
      <c r="E307" s="89"/>
      <c r="F307" s="89"/>
      <c r="G307" s="91"/>
      <c r="H307" s="91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66"/>
      <c r="AB307" s="26"/>
      <c r="AC307" s="26"/>
      <c r="AD307" s="133"/>
      <c r="AE307" s="140"/>
      <c r="AF307" s="140"/>
      <c r="AG307" s="149"/>
      <c r="AH307" s="89"/>
      <c r="AI307" s="90"/>
    </row>
    <row r="308" spans="1:35" ht="28.9" customHeight="1" x14ac:dyDescent="0.25">
      <c r="A308" s="108">
        <v>252</v>
      </c>
      <c r="B308" s="8" t="s">
        <v>171</v>
      </c>
      <c r="C308" s="21" t="s">
        <v>148</v>
      </c>
      <c r="D308" s="22" t="s">
        <v>617</v>
      </c>
      <c r="E308" s="35">
        <v>44711</v>
      </c>
      <c r="F308" s="35">
        <v>44712</v>
      </c>
      <c r="G308" s="21" t="s">
        <v>420</v>
      </c>
      <c r="H308" s="22" t="s">
        <v>732</v>
      </c>
      <c r="I308" s="35">
        <v>44711</v>
      </c>
      <c r="J308" s="35">
        <v>44712</v>
      </c>
      <c r="K308" s="14"/>
      <c r="L308" s="10">
        <v>3400</v>
      </c>
      <c r="M308" s="10">
        <f t="shared" si="48"/>
        <v>0</v>
      </c>
      <c r="N308" s="14"/>
      <c r="O308" s="10">
        <v>2900</v>
      </c>
      <c r="P308" s="10">
        <f t="shared" si="49"/>
        <v>0</v>
      </c>
      <c r="Q308" s="14"/>
      <c r="R308" s="10">
        <v>2800</v>
      </c>
      <c r="S308" s="10">
        <f t="shared" si="50"/>
        <v>0</v>
      </c>
      <c r="T308" s="12">
        <v>60</v>
      </c>
      <c r="U308" s="10">
        <v>150</v>
      </c>
      <c r="V308" s="10">
        <f t="shared" si="44"/>
        <v>9000</v>
      </c>
      <c r="W308" s="12">
        <v>60</v>
      </c>
      <c r="X308" s="10">
        <v>150</v>
      </c>
      <c r="Y308" s="10">
        <f t="shared" si="45"/>
        <v>9000</v>
      </c>
      <c r="Z308" s="12">
        <v>60</v>
      </c>
      <c r="AA308" s="10">
        <v>150</v>
      </c>
      <c r="AB308" s="10">
        <f t="shared" si="46"/>
        <v>9000</v>
      </c>
      <c r="AC308" s="12">
        <v>180</v>
      </c>
      <c r="AD308" s="26">
        <v>7</v>
      </c>
      <c r="AE308" s="7">
        <f t="shared" si="52"/>
        <v>1260</v>
      </c>
      <c r="AF308" s="131">
        <v>1</v>
      </c>
      <c r="AG308" s="139">
        <f t="shared" si="42"/>
        <v>360</v>
      </c>
      <c r="AH308" s="139">
        <f t="shared" si="51"/>
        <v>28260</v>
      </c>
      <c r="AI308" s="109">
        <f t="shared" si="43"/>
        <v>28260</v>
      </c>
    </row>
    <row r="309" spans="1:35" ht="40.15" customHeight="1" x14ac:dyDescent="0.25">
      <c r="A309" s="108">
        <v>253</v>
      </c>
      <c r="B309" s="8" t="s">
        <v>171</v>
      </c>
      <c r="C309" s="21" t="s">
        <v>148</v>
      </c>
      <c r="D309" s="22" t="s">
        <v>91</v>
      </c>
      <c r="E309" s="35">
        <v>44722</v>
      </c>
      <c r="F309" s="35">
        <v>44724</v>
      </c>
      <c r="G309" s="21" t="s">
        <v>802</v>
      </c>
      <c r="H309" s="22" t="s">
        <v>300</v>
      </c>
      <c r="I309" s="35">
        <v>44722</v>
      </c>
      <c r="J309" s="35">
        <v>44724</v>
      </c>
      <c r="K309" s="14">
        <v>10</v>
      </c>
      <c r="L309" s="10">
        <v>3400</v>
      </c>
      <c r="M309" s="10">
        <f t="shared" si="48"/>
        <v>34000</v>
      </c>
      <c r="N309" s="14">
        <v>10</v>
      </c>
      <c r="O309" s="10">
        <v>2900</v>
      </c>
      <c r="P309" s="10">
        <f t="shared" si="49"/>
        <v>29000</v>
      </c>
      <c r="Q309" s="14">
        <v>10</v>
      </c>
      <c r="R309" s="10">
        <v>2800</v>
      </c>
      <c r="S309" s="10">
        <f t="shared" si="50"/>
        <v>28000</v>
      </c>
      <c r="T309" s="12">
        <v>60</v>
      </c>
      <c r="U309" s="10">
        <v>150</v>
      </c>
      <c r="V309" s="10">
        <f t="shared" si="44"/>
        <v>9000</v>
      </c>
      <c r="W309" s="12">
        <v>60</v>
      </c>
      <c r="X309" s="10">
        <v>150</v>
      </c>
      <c r="Y309" s="10">
        <f t="shared" si="45"/>
        <v>9000</v>
      </c>
      <c r="Z309" s="12">
        <v>60</v>
      </c>
      <c r="AA309" s="10">
        <v>150</v>
      </c>
      <c r="AB309" s="10">
        <f t="shared" si="46"/>
        <v>9000</v>
      </c>
      <c r="AC309" s="12">
        <v>300</v>
      </c>
      <c r="AD309" s="26">
        <v>7</v>
      </c>
      <c r="AE309" s="7">
        <f t="shared" si="52"/>
        <v>2100</v>
      </c>
      <c r="AF309" s="131">
        <v>1</v>
      </c>
      <c r="AG309" s="139">
        <f t="shared" si="42"/>
        <v>510</v>
      </c>
      <c r="AH309" s="139">
        <f t="shared" si="51"/>
        <v>120100</v>
      </c>
      <c r="AI309" s="109">
        <f t="shared" si="43"/>
        <v>120100</v>
      </c>
    </row>
    <row r="310" spans="1:35" ht="40.15" customHeight="1" x14ac:dyDescent="0.25">
      <c r="A310" s="108">
        <v>254</v>
      </c>
      <c r="B310" s="8" t="s">
        <v>171</v>
      </c>
      <c r="C310" s="21" t="s">
        <v>148</v>
      </c>
      <c r="D310" s="22" t="s">
        <v>618</v>
      </c>
      <c r="E310" s="35">
        <v>44785</v>
      </c>
      <c r="F310" s="35">
        <v>44787</v>
      </c>
      <c r="G310" s="21" t="s">
        <v>767</v>
      </c>
      <c r="H310" s="22" t="s">
        <v>414</v>
      </c>
      <c r="I310" s="35">
        <v>44785</v>
      </c>
      <c r="J310" s="35">
        <v>44787</v>
      </c>
      <c r="K310" s="14"/>
      <c r="L310" s="10">
        <v>3400</v>
      </c>
      <c r="M310" s="10">
        <f t="shared" si="48"/>
        <v>0</v>
      </c>
      <c r="N310" s="14"/>
      <c r="O310" s="10">
        <v>2900</v>
      </c>
      <c r="P310" s="10">
        <f t="shared" si="49"/>
        <v>0</v>
      </c>
      <c r="Q310" s="14"/>
      <c r="R310" s="10">
        <v>2800</v>
      </c>
      <c r="S310" s="10">
        <f t="shared" si="50"/>
        <v>0</v>
      </c>
      <c r="T310" s="12">
        <v>60</v>
      </c>
      <c r="U310" s="10">
        <v>150</v>
      </c>
      <c r="V310" s="10">
        <f t="shared" si="44"/>
        <v>9000</v>
      </c>
      <c r="W310" s="12">
        <v>60</v>
      </c>
      <c r="X310" s="10">
        <v>150</v>
      </c>
      <c r="Y310" s="10">
        <f t="shared" si="45"/>
        <v>9000</v>
      </c>
      <c r="Z310" s="12">
        <v>60</v>
      </c>
      <c r="AA310" s="10">
        <v>150</v>
      </c>
      <c r="AB310" s="10">
        <f t="shared" si="46"/>
        <v>9000</v>
      </c>
      <c r="AC310" s="12">
        <v>180</v>
      </c>
      <c r="AD310" s="26">
        <v>7</v>
      </c>
      <c r="AE310" s="7">
        <f t="shared" si="52"/>
        <v>1260</v>
      </c>
      <c r="AF310" s="131">
        <v>1</v>
      </c>
      <c r="AG310" s="139">
        <f t="shared" si="42"/>
        <v>360</v>
      </c>
      <c r="AH310" s="139">
        <f t="shared" si="51"/>
        <v>28260</v>
      </c>
      <c r="AI310" s="109">
        <f t="shared" si="43"/>
        <v>28260</v>
      </c>
    </row>
    <row r="311" spans="1:35" ht="15.6" customHeight="1" x14ac:dyDescent="0.25">
      <c r="A311" s="110"/>
      <c r="B311" s="88"/>
      <c r="C311" s="92"/>
      <c r="D311" s="92" t="s">
        <v>881</v>
      </c>
      <c r="E311" s="89"/>
      <c r="F311" s="89"/>
      <c r="G311" s="91"/>
      <c r="H311" s="91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66"/>
      <c r="AB311" s="26"/>
      <c r="AC311" s="26"/>
      <c r="AD311" s="133"/>
      <c r="AE311" s="140"/>
      <c r="AF311" s="140"/>
      <c r="AG311" s="149"/>
      <c r="AH311" s="89"/>
      <c r="AI311" s="90"/>
    </row>
    <row r="312" spans="1:35" ht="39" customHeight="1" x14ac:dyDescent="0.25">
      <c r="A312" s="108">
        <v>255</v>
      </c>
      <c r="B312" s="8" t="s">
        <v>188</v>
      </c>
      <c r="C312" s="21" t="s">
        <v>116</v>
      </c>
      <c r="D312" s="22" t="s">
        <v>619</v>
      </c>
      <c r="E312" s="35">
        <v>44601</v>
      </c>
      <c r="F312" s="35">
        <v>44603</v>
      </c>
      <c r="G312" s="21" t="s">
        <v>301</v>
      </c>
      <c r="H312" s="22" t="s">
        <v>477</v>
      </c>
      <c r="I312" s="35">
        <v>44601</v>
      </c>
      <c r="J312" s="35">
        <v>44603</v>
      </c>
      <c r="K312" s="10"/>
      <c r="L312" s="10">
        <v>3400</v>
      </c>
      <c r="M312" s="10">
        <f t="shared" si="48"/>
        <v>0</v>
      </c>
      <c r="N312" s="10"/>
      <c r="O312" s="10">
        <v>2900</v>
      </c>
      <c r="P312" s="10">
        <f t="shared" si="49"/>
        <v>0</v>
      </c>
      <c r="Q312" s="10"/>
      <c r="R312" s="10">
        <v>2800</v>
      </c>
      <c r="S312" s="10">
        <f t="shared" si="50"/>
        <v>0</v>
      </c>
      <c r="T312" s="10">
        <v>80</v>
      </c>
      <c r="U312" s="10">
        <v>150</v>
      </c>
      <c r="V312" s="10">
        <f t="shared" si="44"/>
        <v>12000</v>
      </c>
      <c r="W312" s="10">
        <v>80</v>
      </c>
      <c r="X312" s="10">
        <v>150</v>
      </c>
      <c r="Y312" s="10">
        <f t="shared" si="45"/>
        <v>12000</v>
      </c>
      <c r="Z312" s="10">
        <v>160</v>
      </c>
      <c r="AA312" s="10">
        <v>150</v>
      </c>
      <c r="AB312" s="10">
        <f t="shared" si="46"/>
        <v>24000</v>
      </c>
      <c r="AC312" s="11"/>
      <c r="AD312" s="26">
        <v>7</v>
      </c>
      <c r="AE312" s="7">
        <f t="shared" si="52"/>
        <v>0</v>
      </c>
      <c r="AF312" s="131">
        <v>1</v>
      </c>
      <c r="AG312" s="139">
        <f t="shared" si="42"/>
        <v>320</v>
      </c>
      <c r="AH312" s="139">
        <f t="shared" si="51"/>
        <v>48000</v>
      </c>
      <c r="AI312" s="109">
        <f t="shared" si="43"/>
        <v>48000</v>
      </c>
    </row>
    <row r="313" spans="1:35" ht="39" customHeight="1" x14ac:dyDescent="0.25">
      <c r="A313" s="108">
        <v>256</v>
      </c>
      <c r="B313" s="8" t="s">
        <v>188</v>
      </c>
      <c r="C313" s="21" t="s">
        <v>116</v>
      </c>
      <c r="D313" s="22" t="s">
        <v>620</v>
      </c>
      <c r="E313" s="35">
        <v>44631</v>
      </c>
      <c r="F313" s="35">
        <v>44633</v>
      </c>
      <c r="G313" s="21" t="s">
        <v>803</v>
      </c>
      <c r="H313" s="22" t="s">
        <v>477</v>
      </c>
      <c r="I313" s="35">
        <v>44631</v>
      </c>
      <c r="J313" s="35">
        <v>44633</v>
      </c>
      <c r="K313" s="10"/>
      <c r="L313" s="10">
        <v>3400</v>
      </c>
      <c r="M313" s="10">
        <f t="shared" si="48"/>
        <v>0</v>
      </c>
      <c r="N313" s="10"/>
      <c r="O313" s="10">
        <v>2900</v>
      </c>
      <c r="P313" s="10">
        <f t="shared" si="49"/>
        <v>0</v>
      </c>
      <c r="Q313" s="10"/>
      <c r="R313" s="10">
        <v>2800</v>
      </c>
      <c r="S313" s="10">
        <f t="shared" si="50"/>
        <v>0</v>
      </c>
      <c r="T313" s="10">
        <v>80</v>
      </c>
      <c r="U313" s="10">
        <v>150</v>
      </c>
      <c r="V313" s="10">
        <f t="shared" ref="V313:V394" si="53">T313*U313</f>
        <v>12000</v>
      </c>
      <c r="W313" s="10">
        <v>80</v>
      </c>
      <c r="X313" s="10">
        <v>150</v>
      </c>
      <c r="Y313" s="10">
        <f t="shared" ref="Y313:Y394" si="54">W313*X313</f>
        <v>12000</v>
      </c>
      <c r="Z313" s="10">
        <v>160</v>
      </c>
      <c r="AA313" s="10">
        <v>150</v>
      </c>
      <c r="AB313" s="10">
        <f t="shared" ref="AB313:AB394" si="55">Z313*AA313</f>
        <v>24000</v>
      </c>
      <c r="AC313" s="11"/>
      <c r="AD313" s="26">
        <v>7</v>
      </c>
      <c r="AE313" s="7">
        <f t="shared" si="52"/>
        <v>0</v>
      </c>
      <c r="AF313" s="131">
        <v>1</v>
      </c>
      <c r="AG313" s="139">
        <f t="shared" ref="AG313:AG394" si="56">K313+N313+Q313+T313+W313+Z313+AC313</f>
        <v>320</v>
      </c>
      <c r="AH313" s="139">
        <f t="shared" si="51"/>
        <v>48000</v>
      </c>
      <c r="AI313" s="109">
        <f t="shared" ref="AI313:AI394" si="57">M313+P313+S313+V313+Y313+AB313+AE313</f>
        <v>48000</v>
      </c>
    </row>
    <row r="314" spans="1:35" ht="45.6" customHeight="1" x14ac:dyDescent="0.25">
      <c r="A314" s="108">
        <v>257</v>
      </c>
      <c r="B314" s="8" t="s">
        <v>188</v>
      </c>
      <c r="C314" s="21" t="s">
        <v>116</v>
      </c>
      <c r="D314" s="22" t="s">
        <v>621</v>
      </c>
      <c r="E314" s="35">
        <v>44666</v>
      </c>
      <c r="F314" s="35">
        <v>44668</v>
      </c>
      <c r="G314" s="21" t="s">
        <v>301</v>
      </c>
      <c r="H314" s="22" t="s">
        <v>457</v>
      </c>
      <c r="I314" s="35">
        <v>44666</v>
      </c>
      <c r="J314" s="35">
        <v>44668</v>
      </c>
      <c r="K314" s="10"/>
      <c r="L314" s="10">
        <v>3400</v>
      </c>
      <c r="M314" s="10">
        <f t="shared" si="48"/>
        <v>0</v>
      </c>
      <c r="N314" s="10"/>
      <c r="O314" s="10">
        <v>2900</v>
      </c>
      <c r="P314" s="10">
        <f t="shared" si="49"/>
        <v>0</v>
      </c>
      <c r="Q314" s="10"/>
      <c r="R314" s="10">
        <v>2800</v>
      </c>
      <c r="S314" s="10">
        <f t="shared" si="50"/>
        <v>0</v>
      </c>
      <c r="T314" s="10">
        <v>80</v>
      </c>
      <c r="U314" s="10">
        <v>150</v>
      </c>
      <c r="V314" s="10">
        <f t="shared" si="53"/>
        <v>12000</v>
      </c>
      <c r="W314" s="10">
        <v>80</v>
      </c>
      <c r="X314" s="10">
        <v>150</v>
      </c>
      <c r="Y314" s="10">
        <f t="shared" si="54"/>
        <v>12000</v>
      </c>
      <c r="Z314" s="10">
        <v>160</v>
      </c>
      <c r="AA314" s="10">
        <v>150</v>
      </c>
      <c r="AB314" s="10">
        <f t="shared" si="55"/>
        <v>24000</v>
      </c>
      <c r="AC314" s="11">
        <v>323</v>
      </c>
      <c r="AD314" s="26">
        <v>7</v>
      </c>
      <c r="AE314" s="7">
        <f t="shared" si="52"/>
        <v>2261</v>
      </c>
      <c r="AF314" s="131">
        <v>1</v>
      </c>
      <c r="AG314" s="139">
        <f t="shared" si="56"/>
        <v>643</v>
      </c>
      <c r="AH314" s="139">
        <f t="shared" si="51"/>
        <v>50261</v>
      </c>
      <c r="AI314" s="109">
        <f t="shared" si="57"/>
        <v>50261</v>
      </c>
    </row>
    <row r="315" spans="1:35" ht="40.15" customHeight="1" x14ac:dyDescent="0.25">
      <c r="A315" s="108">
        <v>258</v>
      </c>
      <c r="B315" s="8" t="s">
        <v>188</v>
      </c>
      <c r="C315" s="21" t="s">
        <v>116</v>
      </c>
      <c r="D315" s="22" t="s">
        <v>622</v>
      </c>
      <c r="E315" s="35">
        <v>44701</v>
      </c>
      <c r="F315" s="35">
        <v>44703</v>
      </c>
      <c r="G315" s="21" t="s">
        <v>301</v>
      </c>
      <c r="H315" s="22" t="s">
        <v>733</v>
      </c>
      <c r="I315" s="35">
        <v>44701</v>
      </c>
      <c r="J315" s="35">
        <v>44703</v>
      </c>
      <c r="K315" s="10"/>
      <c r="L315" s="10">
        <v>3400</v>
      </c>
      <c r="M315" s="10">
        <f t="shared" si="48"/>
        <v>0</v>
      </c>
      <c r="N315" s="10"/>
      <c r="O315" s="10">
        <v>2900</v>
      </c>
      <c r="P315" s="10">
        <f t="shared" si="49"/>
        <v>0</v>
      </c>
      <c r="Q315" s="10"/>
      <c r="R315" s="10">
        <v>2800</v>
      </c>
      <c r="S315" s="10">
        <f t="shared" si="50"/>
        <v>0</v>
      </c>
      <c r="T315" s="10">
        <v>80</v>
      </c>
      <c r="U315" s="10">
        <v>150</v>
      </c>
      <c r="V315" s="10">
        <f t="shared" si="53"/>
        <v>12000</v>
      </c>
      <c r="W315" s="10">
        <v>80</v>
      </c>
      <c r="X315" s="10">
        <v>150</v>
      </c>
      <c r="Y315" s="10">
        <f t="shared" si="54"/>
        <v>12000</v>
      </c>
      <c r="Z315" s="10">
        <v>160</v>
      </c>
      <c r="AA315" s="10">
        <v>150</v>
      </c>
      <c r="AB315" s="10">
        <f t="shared" si="55"/>
        <v>24000</v>
      </c>
      <c r="AC315" s="11">
        <v>323</v>
      </c>
      <c r="AD315" s="26">
        <v>7</v>
      </c>
      <c r="AE315" s="7">
        <f t="shared" si="52"/>
        <v>2261</v>
      </c>
      <c r="AF315" s="131">
        <v>1</v>
      </c>
      <c r="AG315" s="145">
        <f t="shared" si="56"/>
        <v>643</v>
      </c>
      <c r="AH315" s="139">
        <f t="shared" si="51"/>
        <v>50261</v>
      </c>
      <c r="AI315" s="118">
        <f t="shared" si="57"/>
        <v>50261</v>
      </c>
    </row>
    <row r="316" spans="1:35" ht="26.25" x14ac:dyDescent="0.25">
      <c r="A316" s="108">
        <v>259</v>
      </c>
      <c r="B316" s="8" t="s">
        <v>188</v>
      </c>
      <c r="C316" s="21" t="s">
        <v>116</v>
      </c>
      <c r="D316" s="22" t="s">
        <v>71</v>
      </c>
      <c r="E316" s="35">
        <v>44827</v>
      </c>
      <c r="F316" s="35">
        <v>44829</v>
      </c>
      <c r="G316" s="21" t="s">
        <v>334</v>
      </c>
      <c r="H316" s="22" t="s">
        <v>509</v>
      </c>
      <c r="I316" s="35">
        <v>44827</v>
      </c>
      <c r="J316" s="35">
        <v>44829</v>
      </c>
      <c r="K316" s="10">
        <v>1</v>
      </c>
      <c r="L316" s="10">
        <v>3400</v>
      </c>
      <c r="M316" s="10">
        <f t="shared" si="48"/>
        <v>3400</v>
      </c>
      <c r="N316" s="10">
        <v>1</v>
      </c>
      <c r="O316" s="10">
        <v>2900</v>
      </c>
      <c r="P316" s="10">
        <f t="shared" si="49"/>
        <v>2900</v>
      </c>
      <c r="Q316" s="10">
        <v>1</v>
      </c>
      <c r="R316" s="10">
        <v>2800</v>
      </c>
      <c r="S316" s="10">
        <f t="shared" si="50"/>
        <v>2800</v>
      </c>
      <c r="T316" s="10">
        <v>17</v>
      </c>
      <c r="U316" s="10">
        <v>150</v>
      </c>
      <c r="V316" s="10">
        <f t="shared" si="53"/>
        <v>2550</v>
      </c>
      <c r="W316" s="10">
        <v>17</v>
      </c>
      <c r="X316" s="10">
        <v>150</v>
      </c>
      <c r="Y316" s="10">
        <f t="shared" si="54"/>
        <v>2550</v>
      </c>
      <c r="Z316" s="10">
        <v>34</v>
      </c>
      <c r="AA316" s="10">
        <v>150</v>
      </c>
      <c r="AB316" s="10">
        <f t="shared" si="55"/>
        <v>5100</v>
      </c>
      <c r="AC316" s="11">
        <v>71</v>
      </c>
      <c r="AD316" s="26">
        <v>7</v>
      </c>
      <c r="AE316" s="7">
        <f t="shared" si="52"/>
        <v>497</v>
      </c>
      <c r="AF316" s="131">
        <v>1</v>
      </c>
      <c r="AG316" s="145">
        <f t="shared" si="56"/>
        <v>142</v>
      </c>
      <c r="AH316" s="139">
        <f t="shared" si="51"/>
        <v>19797</v>
      </c>
      <c r="AI316" s="118">
        <f t="shared" si="57"/>
        <v>19797</v>
      </c>
    </row>
    <row r="317" spans="1:35" ht="27" customHeight="1" x14ac:dyDescent="0.25">
      <c r="A317" s="108">
        <v>260</v>
      </c>
      <c r="B317" s="8" t="s">
        <v>188</v>
      </c>
      <c r="C317" s="21" t="s">
        <v>116</v>
      </c>
      <c r="D317" s="22" t="s">
        <v>623</v>
      </c>
      <c r="E317" s="35">
        <v>44827</v>
      </c>
      <c r="F317" s="35">
        <v>44829</v>
      </c>
      <c r="G317" s="21" t="s">
        <v>334</v>
      </c>
      <c r="H317" s="22" t="s">
        <v>733</v>
      </c>
      <c r="I317" s="35">
        <v>44827</v>
      </c>
      <c r="J317" s="35">
        <v>44829</v>
      </c>
      <c r="K317" s="10">
        <v>1</v>
      </c>
      <c r="L317" s="10">
        <v>3400</v>
      </c>
      <c r="M317" s="10">
        <f t="shared" si="48"/>
        <v>3400</v>
      </c>
      <c r="N317" s="10">
        <v>1</v>
      </c>
      <c r="O317" s="10">
        <v>2900</v>
      </c>
      <c r="P317" s="10">
        <f t="shared" si="49"/>
        <v>2900</v>
      </c>
      <c r="Q317" s="10">
        <v>1</v>
      </c>
      <c r="R317" s="10">
        <v>2800</v>
      </c>
      <c r="S317" s="10">
        <f t="shared" si="50"/>
        <v>2800</v>
      </c>
      <c r="T317" s="10">
        <v>63</v>
      </c>
      <c r="U317" s="10">
        <v>150</v>
      </c>
      <c r="V317" s="10">
        <f t="shared" si="53"/>
        <v>9450</v>
      </c>
      <c r="W317" s="10">
        <v>63</v>
      </c>
      <c r="X317" s="10">
        <v>150</v>
      </c>
      <c r="Y317" s="10">
        <f t="shared" si="54"/>
        <v>9450</v>
      </c>
      <c r="Z317" s="10">
        <v>126</v>
      </c>
      <c r="AA317" s="10">
        <v>150</v>
      </c>
      <c r="AB317" s="10">
        <f t="shared" si="55"/>
        <v>18900</v>
      </c>
      <c r="AC317" s="11">
        <v>255</v>
      </c>
      <c r="AD317" s="26">
        <v>7</v>
      </c>
      <c r="AE317" s="7">
        <f t="shared" si="52"/>
        <v>1785</v>
      </c>
      <c r="AF317" s="131">
        <v>1</v>
      </c>
      <c r="AG317" s="145">
        <f t="shared" si="56"/>
        <v>510</v>
      </c>
      <c r="AH317" s="139">
        <f t="shared" si="51"/>
        <v>48685</v>
      </c>
      <c r="AI317" s="118">
        <f t="shared" si="57"/>
        <v>48685</v>
      </c>
    </row>
    <row r="318" spans="1:35" ht="15.6" customHeight="1" x14ac:dyDescent="0.25">
      <c r="A318" s="110"/>
      <c r="B318" s="88"/>
      <c r="C318" s="92"/>
      <c r="D318" s="92" t="s">
        <v>882</v>
      </c>
      <c r="E318" s="89"/>
      <c r="F318" s="89"/>
      <c r="G318" s="91"/>
      <c r="H318" s="91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66"/>
      <c r="AB318" s="26"/>
      <c r="AC318" s="26"/>
      <c r="AD318" s="133"/>
      <c r="AE318" s="140"/>
      <c r="AF318" s="140"/>
      <c r="AG318" s="149"/>
      <c r="AH318" s="89"/>
      <c r="AI318" s="90"/>
    </row>
    <row r="319" spans="1:35" ht="28.15" customHeight="1" x14ac:dyDescent="0.25">
      <c r="A319" s="108">
        <v>261</v>
      </c>
      <c r="B319" s="8" t="s">
        <v>167</v>
      </c>
      <c r="C319" s="21" t="s">
        <v>168</v>
      </c>
      <c r="D319" s="22" t="s">
        <v>625</v>
      </c>
      <c r="E319" s="35">
        <v>44651</v>
      </c>
      <c r="F319" s="35">
        <v>44654</v>
      </c>
      <c r="G319" s="21" t="s">
        <v>421</v>
      </c>
      <c r="H319" s="22" t="s">
        <v>734</v>
      </c>
      <c r="I319" s="35">
        <v>44651</v>
      </c>
      <c r="J319" s="35">
        <v>44654</v>
      </c>
      <c r="K319" s="10"/>
      <c r="L319" s="10">
        <v>3400</v>
      </c>
      <c r="M319" s="10">
        <f t="shared" si="48"/>
        <v>0</v>
      </c>
      <c r="N319" s="10"/>
      <c r="O319" s="10">
        <v>2900</v>
      </c>
      <c r="P319" s="10">
        <f t="shared" si="49"/>
        <v>0</v>
      </c>
      <c r="Q319" s="10"/>
      <c r="R319" s="10">
        <v>2800</v>
      </c>
      <c r="S319" s="10">
        <f t="shared" si="50"/>
        <v>0</v>
      </c>
      <c r="T319" s="10">
        <v>2</v>
      </c>
      <c r="U319" s="10">
        <v>150</v>
      </c>
      <c r="V319" s="10">
        <f t="shared" si="53"/>
        <v>300</v>
      </c>
      <c r="W319" s="10">
        <v>2</v>
      </c>
      <c r="X319" s="10">
        <v>150</v>
      </c>
      <c r="Y319" s="10">
        <f t="shared" si="54"/>
        <v>300</v>
      </c>
      <c r="Z319" s="10">
        <v>2</v>
      </c>
      <c r="AA319" s="10">
        <v>150</v>
      </c>
      <c r="AB319" s="10">
        <f t="shared" si="55"/>
        <v>300</v>
      </c>
      <c r="AC319" s="11"/>
      <c r="AD319" s="26">
        <v>7</v>
      </c>
      <c r="AE319" s="7">
        <f t="shared" si="52"/>
        <v>0</v>
      </c>
      <c r="AF319" s="131">
        <v>1</v>
      </c>
      <c r="AG319" s="145">
        <f t="shared" si="56"/>
        <v>6</v>
      </c>
      <c r="AH319" s="139">
        <f t="shared" si="51"/>
        <v>900</v>
      </c>
      <c r="AI319" s="118">
        <f t="shared" si="57"/>
        <v>900</v>
      </c>
    </row>
    <row r="320" spans="1:35" ht="31.15" customHeight="1" x14ac:dyDescent="0.25">
      <c r="A320" s="108">
        <v>262</v>
      </c>
      <c r="B320" s="8" t="s">
        <v>167</v>
      </c>
      <c r="C320" s="21" t="s">
        <v>168</v>
      </c>
      <c r="D320" s="22" t="s">
        <v>626</v>
      </c>
      <c r="E320" s="35">
        <v>44693</v>
      </c>
      <c r="F320" s="35">
        <v>44696</v>
      </c>
      <c r="G320" s="21" t="s">
        <v>804</v>
      </c>
      <c r="H320" s="22" t="s">
        <v>443</v>
      </c>
      <c r="I320" s="35">
        <v>44693</v>
      </c>
      <c r="J320" s="35">
        <v>44696</v>
      </c>
      <c r="K320" s="10"/>
      <c r="L320" s="10">
        <v>3400</v>
      </c>
      <c r="M320" s="10">
        <f t="shared" si="48"/>
        <v>0</v>
      </c>
      <c r="N320" s="10"/>
      <c r="O320" s="10">
        <v>2900</v>
      </c>
      <c r="P320" s="10">
        <f t="shared" si="49"/>
        <v>0</v>
      </c>
      <c r="Q320" s="10"/>
      <c r="R320" s="10">
        <v>2800</v>
      </c>
      <c r="S320" s="10">
        <f t="shared" si="50"/>
        <v>0</v>
      </c>
      <c r="T320" s="10">
        <v>2</v>
      </c>
      <c r="U320" s="10">
        <v>150</v>
      </c>
      <c r="V320" s="10">
        <f t="shared" si="53"/>
        <v>300</v>
      </c>
      <c r="W320" s="10">
        <v>2</v>
      </c>
      <c r="X320" s="10">
        <v>150</v>
      </c>
      <c r="Y320" s="10">
        <f t="shared" si="54"/>
        <v>300</v>
      </c>
      <c r="Z320" s="10">
        <v>2</v>
      </c>
      <c r="AA320" s="10">
        <v>150</v>
      </c>
      <c r="AB320" s="10">
        <f t="shared" si="55"/>
        <v>300</v>
      </c>
      <c r="AC320" s="11">
        <v>6</v>
      </c>
      <c r="AD320" s="26">
        <v>7</v>
      </c>
      <c r="AE320" s="7">
        <f t="shared" si="52"/>
        <v>42</v>
      </c>
      <c r="AF320" s="131">
        <v>1</v>
      </c>
      <c r="AG320" s="145">
        <f t="shared" si="56"/>
        <v>12</v>
      </c>
      <c r="AH320" s="139">
        <f t="shared" si="51"/>
        <v>942</v>
      </c>
      <c r="AI320" s="118">
        <f t="shared" si="57"/>
        <v>942</v>
      </c>
    </row>
    <row r="321" spans="1:35" ht="30.6" customHeight="1" x14ac:dyDescent="0.25">
      <c r="A321" s="108">
        <v>263</v>
      </c>
      <c r="B321" s="8" t="s">
        <v>167</v>
      </c>
      <c r="C321" s="21" t="s">
        <v>168</v>
      </c>
      <c r="D321" s="22" t="s">
        <v>628</v>
      </c>
      <c r="E321" s="35">
        <v>44693</v>
      </c>
      <c r="F321" s="35">
        <v>44696</v>
      </c>
      <c r="G321" s="21" t="s">
        <v>805</v>
      </c>
      <c r="H321" s="22" t="s">
        <v>502</v>
      </c>
      <c r="I321" s="35">
        <v>44693</v>
      </c>
      <c r="J321" s="35">
        <v>44696</v>
      </c>
      <c r="K321" s="10"/>
      <c r="L321" s="10">
        <v>3400</v>
      </c>
      <c r="M321" s="10">
        <f t="shared" si="48"/>
        <v>0</v>
      </c>
      <c r="N321" s="10"/>
      <c r="O321" s="10">
        <v>2900</v>
      </c>
      <c r="P321" s="10">
        <f t="shared" si="49"/>
        <v>0</v>
      </c>
      <c r="Q321" s="10"/>
      <c r="R321" s="10">
        <v>2800</v>
      </c>
      <c r="S321" s="10">
        <f t="shared" si="50"/>
        <v>0</v>
      </c>
      <c r="T321" s="10">
        <v>2</v>
      </c>
      <c r="U321" s="10">
        <v>150</v>
      </c>
      <c r="V321" s="10">
        <f t="shared" si="53"/>
        <v>300</v>
      </c>
      <c r="W321" s="10">
        <v>2</v>
      </c>
      <c r="X321" s="10">
        <v>150</v>
      </c>
      <c r="Y321" s="10">
        <f t="shared" si="54"/>
        <v>300</v>
      </c>
      <c r="Z321" s="10">
        <v>2</v>
      </c>
      <c r="AA321" s="10">
        <v>150</v>
      </c>
      <c r="AB321" s="10">
        <f t="shared" si="55"/>
        <v>300</v>
      </c>
      <c r="AC321" s="11">
        <v>6</v>
      </c>
      <c r="AD321" s="26">
        <v>7</v>
      </c>
      <c r="AE321" s="7">
        <f t="shared" si="52"/>
        <v>42</v>
      </c>
      <c r="AF321" s="131">
        <v>1</v>
      </c>
      <c r="AG321" s="145">
        <f t="shared" si="56"/>
        <v>12</v>
      </c>
      <c r="AH321" s="139">
        <f t="shared" si="51"/>
        <v>942</v>
      </c>
      <c r="AI321" s="118">
        <f t="shared" si="57"/>
        <v>942</v>
      </c>
    </row>
    <row r="322" spans="1:35" ht="28.15" customHeight="1" x14ac:dyDescent="0.25">
      <c r="A322" s="108">
        <v>264</v>
      </c>
      <c r="B322" s="8" t="s">
        <v>167</v>
      </c>
      <c r="C322" s="21" t="s">
        <v>168</v>
      </c>
      <c r="D322" s="22" t="s">
        <v>51</v>
      </c>
      <c r="E322" s="35">
        <v>44694</v>
      </c>
      <c r="F322" s="35">
        <v>44696</v>
      </c>
      <c r="G322" s="21" t="s">
        <v>774</v>
      </c>
      <c r="H322" s="22" t="s">
        <v>443</v>
      </c>
      <c r="I322" s="35">
        <v>44694</v>
      </c>
      <c r="J322" s="35">
        <v>44696</v>
      </c>
      <c r="K322" s="10"/>
      <c r="L322" s="10">
        <v>3400</v>
      </c>
      <c r="M322" s="10">
        <f t="shared" si="48"/>
        <v>0</v>
      </c>
      <c r="N322" s="10"/>
      <c r="O322" s="10">
        <v>2900</v>
      </c>
      <c r="P322" s="10">
        <f t="shared" si="49"/>
        <v>0</v>
      </c>
      <c r="Q322" s="10"/>
      <c r="R322" s="10">
        <v>2800</v>
      </c>
      <c r="S322" s="10">
        <f t="shared" si="50"/>
        <v>0</v>
      </c>
      <c r="T322" s="10">
        <v>4</v>
      </c>
      <c r="U322" s="10">
        <v>150</v>
      </c>
      <c r="V322" s="10">
        <f t="shared" si="53"/>
        <v>600</v>
      </c>
      <c r="W322" s="10">
        <v>4</v>
      </c>
      <c r="X322" s="10">
        <v>150</v>
      </c>
      <c r="Y322" s="10">
        <f t="shared" si="54"/>
        <v>600</v>
      </c>
      <c r="Z322" s="10">
        <v>4</v>
      </c>
      <c r="AA322" s="10">
        <v>150</v>
      </c>
      <c r="AB322" s="10">
        <f t="shared" si="55"/>
        <v>600</v>
      </c>
      <c r="AC322" s="11">
        <v>12</v>
      </c>
      <c r="AD322" s="26">
        <v>7</v>
      </c>
      <c r="AE322" s="7">
        <f t="shared" si="52"/>
        <v>84</v>
      </c>
      <c r="AF322" s="131">
        <v>1</v>
      </c>
      <c r="AG322" s="145">
        <f t="shared" si="56"/>
        <v>24</v>
      </c>
      <c r="AH322" s="139">
        <f t="shared" si="51"/>
        <v>1884</v>
      </c>
      <c r="AI322" s="118">
        <f t="shared" si="57"/>
        <v>1884</v>
      </c>
    </row>
    <row r="323" spans="1:35" ht="40.15" customHeight="1" x14ac:dyDescent="0.25">
      <c r="A323" s="108">
        <v>265</v>
      </c>
      <c r="B323" s="8" t="s">
        <v>167</v>
      </c>
      <c r="C323" s="21" t="s">
        <v>168</v>
      </c>
      <c r="D323" s="22" t="s">
        <v>543</v>
      </c>
      <c r="E323" s="35">
        <v>44701</v>
      </c>
      <c r="F323" s="35">
        <v>44703</v>
      </c>
      <c r="G323" s="21" t="s">
        <v>804</v>
      </c>
      <c r="H323" s="22" t="s">
        <v>517</v>
      </c>
      <c r="I323" s="35">
        <v>44701</v>
      </c>
      <c r="J323" s="35">
        <v>44703</v>
      </c>
      <c r="K323" s="10"/>
      <c r="L323" s="10">
        <v>3400</v>
      </c>
      <c r="M323" s="10">
        <f t="shared" si="48"/>
        <v>0</v>
      </c>
      <c r="N323" s="10"/>
      <c r="O323" s="10">
        <v>2900</v>
      </c>
      <c r="P323" s="10">
        <f t="shared" si="49"/>
        <v>0</v>
      </c>
      <c r="Q323" s="10"/>
      <c r="R323" s="10">
        <v>2800</v>
      </c>
      <c r="S323" s="10">
        <f t="shared" si="50"/>
        <v>0</v>
      </c>
      <c r="T323" s="10">
        <v>6</v>
      </c>
      <c r="U323" s="10">
        <v>150</v>
      </c>
      <c r="V323" s="10">
        <f t="shared" si="53"/>
        <v>900</v>
      </c>
      <c r="W323" s="10">
        <v>6</v>
      </c>
      <c r="X323" s="10">
        <v>150</v>
      </c>
      <c r="Y323" s="10">
        <f t="shared" si="54"/>
        <v>900</v>
      </c>
      <c r="Z323" s="10">
        <v>6</v>
      </c>
      <c r="AA323" s="10">
        <v>150</v>
      </c>
      <c r="AB323" s="10">
        <f t="shared" si="55"/>
        <v>900</v>
      </c>
      <c r="AC323" s="11">
        <v>18</v>
      </c>
      <c r="AD323" s="26">
        <v>7</v>
      </c>
      <c r="AE323" s="7">
        <f t="shared" si="52"/>
        <v>126</v>
      </c>
      <c r="AF323" s="131">
        <v>1</v>
      </c>
      <c r="AG323" s="145">
        <f t="shared" si="56"/>
        <v>36</v>
      </c>
      <c r="AH323" s="139">
        <f t="shared" si="51"/>
        <v>2826</v>
      </c>
      <c r="AI323" s="118">
        <f t="shared" si="57"/>
        <v>2826</v>
      </c>
    </row>
    <row r="324" spans="1:35" ht="38.25" x14ac:dyDescent="0.25">
      <c r="A324" s="108">
        <v>266</v>
      </c>
      <c r="B324" s="8" t="s">
        <v>167</v>
      </c>
      <c r="C324" s="21" t="s">
        <v>168</v>
      </c>
      <c r="D324" s="22" t="s">
        <v>627</v>
      </c>
      <c r="E324" s="35">
        <v>44715</v>
      </c>
      <c r="F324" s="35">
        <v>44717</v>
      </c>
      <c r="G324" s="21" t="s">
        <v>422</v>
      </c>
      <c r="H324" s="22" t="s">
        <v>443</v>
      </c>
      <c r="I324" s="35">
        <v>44715</v>
      </c>
      <c r="J324" s="35">
        <v>44717</v>
      </c>
      <c r="K324" s="10">
        <v>1</v>
      </c>
      <c r="L324" s="10">
        <v>3400</v>
      </c>
      <c r="M324" s="10">
        <f t="shared" si="48"/>
        <v>3400</v>
      </c>
      <c r="N324" s="10">
        <v>1</v>
      </c>
      <c r="O324" s="10">
        <v>2900</v>
      </c>
      <c r="P324" s="10">
        <f t="shared" si="49"/>
        <v>2900</v>
      </c>
      <c r="Q324" s="10">
        <v>1</v>
      </c>
      <c r="R324" s="10">
        <v>2800</v>
      </c>
      <c r="S324" s="10">
        <f t="shared" si="50"/>
        <v>2800</v>
      </c>
      <c r="T324" s="10">
        <v>6</v>
      </c>
      <c r="U324" s="10">
        <v>150</v>
      </c>
      <c r="V324" s="10">
        <f t="shared" si="53"/>
        <v>900</v>
      </c>
      <c r="W324" s="10">
        <v>6</v>
      </c>
      <c r="X324" s="10">
        <v>150</v>
      </c>
      <c r="Y324" s="10">
        <f t="shared" si="54"/>
        <v>900</v>
      </c>
      <c r="Z324" s="10">
        <v>6</v>
      </c>
      <c r="AA324" s="10">
        <v>150</v>
      </c>
      <c r="AB324" s="10">
        <f t="shared" si="55"/>
        <v>900</v>
      </c>
      <c r="AC324" s="11">
        <v>18</v>
      </c>
      <c r="AD324" s="26">
        <v>7</v>
      </c>
      <c r="AE324" s="7">
        <f t="shared" si="52"/>
        <v>126</v>
      </c>
      <c r="AF324" s="131">
        <v>1</v>
      </c>
      <c r="AG324" s="145">
        <f t="shared" si="56"/>
        <v>39</v>
      </c>
      <c r="AH324" s="139">
        <f t="shared" si="51"/>
        <v>11926</v>
      </c>
      <c r="AI324" s="118">
        <f t="shared" si="57"/>
        <v>11926</v>
      </c>
    </row>
    <row r="325" spans="1:35" ht="25.9" customHeight="1" x14ac:dyDescent="0.25">
      <c r="A325" s="108">
        <v>267</v>
      </c>
      <c r="B325" s="8" t="s">
        <v>167</v>
      </c>
      <c r="C325" s="21" t="s">
        <v>168</v>
      </c>
      <c r="D325" s="22" t="s">
        <v>52</v>
      </c>
      <c r="E325" s="35">
        <v>44722</v>
      </c>
      <c r="F325" s="35">
        <v>44724</v>
      </c>
      <c r="G325" s="21" t="s">
        <v>423</v>
      </c>
      <c r="H325" s="22" t="s">
        <v>443</v>
      </c>
      <c r="I325" s="35">
        <v>44722</v>
      </c>
      <c r="J325" s="35">
        <v>44724</v>
      </c>
      <c r="K325" s="10">
        <v>1</v>
      </c>
      <c r="L325" s="10">
        <v>3400</v>
      </c>
      <c r="M325" s="10">
        <f t="shared" si="48"/>
        <v>3400</v>
      </c>
      <c r="N325" s="10">
        <v>1</v>
      </c>
      <c r="O325" s="10">
        <v>2900</v>
      </c>
      <c r="P325" s="10">
        <f t="shared" si="49"/>
        <v>2900</v>
      </c>
      <c r="Q325" s="10">
        <v>1</v>
      </c>
      <c r="R325" s="10">
        <v>2800</v>
      </c>
      <c r="S325" s="10">
        <f t="shared" si="50"/>
        <v>2800</v>
      </c>
      <c r="T325" s="10">
        <v>4</v>
      </c>
      <c r="U325" s="10">
        <v>150</v>
      </c>
      <c r="V325" s="10">
        <f t="shared" si="53"/>
        <v>600</v>
      </c>
      <c r="W325" s="10">
        <v>4</v>
      </c>
      <c r="X325" s="10">
        <v>150</v>
      </c>
      <c r="Y325" s="10">
        <f t="shared" si="54"/>
        <v>600</v>
      </c>
      <c r="Z325" s="10">
        <v>4</v>
      </c>
      <c r="AA325" s="10">
        <v>150</v>
      </c>
      <c r="AB325" s="10">
        <f t="shared" si="55"/>
        <v>600</v>
      </c>
      <c r="AC325" s="11">
        <v>12</v>
      </c>
      <c r="AD325" s="26">
        <v>7</v>
      </c>
      <c r="AE325" s="7">
        <f t="shared" si="52"/>
        <v>84</v>
      </c>
      <c r="AF325" s="131">
        <v>1</v>
      </c>
      <c r="AG325" s="145">
        <f t="shared" si="56"/>
        <v>27</v>
      </c>
      <c r="AH325" s="139">
        <f t="shared" si="51"/>
        <v>10984</v>
      </c>
      <c r="AI325" s="118">
        <f t="shared" si="57"/>
        <v>10984</v>
      </c>
    </row>
    <row r="326" spans="1:35" ht="38.25" x14ac:dyDescent="0.25">
      <c r="A326" s="108">
        <v>268</v>
      </c>
      <c r="B326" s="8" t="s">
        <v>167</v>
      </c>
      <c r="C326" s="21" t="s">
        <v>168</v>
      </c>
      <c r="D326" s="22" t="s">
        <v>53</v>
      </c>
      <c r="E326" s="35">
        <v>44729</v>
      </c>
      <c r="F326" s="35">
        <v>44731</v>
      </c>
      <c r="G326" s="21" t="s">
        <v>424</v>
      </c>
      <c r="H326" s="22" t="s">
        <v>443</v>
      </c>
      <c r="I326" s="35">
        <v>44729</v>
      </c>
      <c r="J326" s="35">
        <v>44731</v>
      </c>
      <c r="K326" s="10">
        <v>1</v>
      </c>
      <c r="L326" s="10">
        <v>3400</v>
      </c>
      <c r="M326" s="10">
        <f t="shared" si="48"/>
        <v>3400</v>
      </c>
      <c r="N326" s="10">
        <v>1</v>
      </c>
      <c r="O326" s="10">
        <v>2900</v>
      </c>
      <c r="P326" s="10">
        <f t="shared" si="49"/>
        <v>2900</v>
      </c>
      <c r="Q326" s="10">
        <v>1</v>
      </c>
      <c r="R326" s="10">
        <v>2800</v>
      </c>
      <c r="S326" s="10">
        <f t="shared" si="50"/>
        <v>2800</v>
      </c>
      <c r="T326" s="10">
        <v>4</v>
      </c>
      <c r="U326" s="10">
        <v>150</v>
      </c>
      <c r="V326" s="10">
        <f t="shared" si="53"/>
        <v>600</v>
      </c>
      <c r="W326" s="10">
        <v>4</v>
      </c>
      <c r="X326" s="10">
        <v>150</v>
      </c>
      <c r="Y326" s="10">
        <f t="shared" si="54"/>
        <v>600</v>
      </c>
      <c r="Z326" s="10">
        <v>4</v>
      </c>
      <c r="AA326" s="10">
        <v>150</v>
      </c>
      <c r="AB326" s="10">
        <f t="shared" si="55"/>
        <v>600</v>
      </c>
      <c r="AC326" s="11">
        <v>12</v>
      </c>
      <c r="AD326" s="26">
        <v>7</v>
      </c>
      <c r="AE326" s="7">
        <f t="shared" si="52"/>
        <v>84</v>
      </c>
      <c r="AF326" s="131">
        <v>1</v>
      </c>
      <c r="AG326" s="145">
        <f t="shared" si="56"/>
        <v>27</v>
      </c>
      <c r="AH326" s="139">
        <f t="shared" si="51"/>
        <v>10984</v>
      </c>
      <c r="AI326" s="118">
        <f t="shared" si="57"/>
        <v>10984</v>
      </c>
    </row>
    <row r="327" spans="1:35" ht="38.25" x14ac:dyDescent="0.25">
      <c r="A327" s="108">
        <v>269</v>
      </c>
      <c r="B327" s="8" t="s">
        <v>167</v>
      </c>
      <c r="C327" s="21" t="s">
        <v>168</v>
      </c>
      <c r="D327" s="22" t="s">
        <v>544</v>
      </c>
      <c r="E327" s="35">
        <v>44743</v>
      </c>
      <c r="F327" s="35">
        <v>44745</v>
      </c>
      <c r="G327" s="21" t="s">
        <v>386</v>
      </c>
      <c r="H327" s="22" t="s">
        <v>443</v>
      </c>
      <c r="I327" s="35">
        <v>44743</v>
      </c>
      <c r="J327" s="35">
        <v>44745</v>
      </c>
      <c r="K327" s="10">
        <v>1</v>
      </c>
      <c r="L327" s="10">
        <v>3400</v>
      </c>
      <c r="M327" s="10">
        <f t="shared" si="48"/>
        <v>3400</v>
      </c>
      <c r="N327" s="10">
        <v>1</v>
      </c>
      <c r="O327" s="10">
        <v>2900</v>
      </c>
      <c r="P327" s="10">
        <f t="shared" si="49"/>
        <v>2900</v>
      </c>
      <c r="Q327" s="10">
        <v>1</v>
      </c>
      <c r="R327" s="10">
        <v>2800</v>
      </c>
      <c r="S327" s="10">
        <f t="shared" si="50"/>
        <v>2800</v>
      </c>
      <c r="T327" s="10">
        <v>4</v>
      </c>
      <c r="U327" s="10">
        <v>150</v>
      </c>
      <c r="V327" s="10">
        <f t="shared" si="53"/>
        <v>600</v>
      </c>
      <c r="W327" s="10">
        <v>4</v>
      </c>
      <c r="X327" s="10">
        <v>150</v>
      </c>
      <c r="Y327" s="10">
        <f t="shared" si="54"/>
        <v>600</v>
      </c>
      <c r="Z327" s="10">
        <v>4</v>
      </c>
      <c r="AA327" s="10">
        <v>150</v>
      </c>
      <c r="AB327" s="10">
        <f t="shared" si="55"/>
        <v>600</v>
      </c>
      <c r="AC327" s="11">
        <v>12</v>
      </c>
      <c r="AD327" s="26">
        <v>7</v>
      </c>
      <c r="AE327" s="7">
        <f t="shared" si="52"/>
        <v>84</v>
      </c>
      <c r="AF327" s="131">
        <v>1</v>
      </c>
      <c r="AG327" s="145">
        <f t="shared" si="56"/>
        <v>27</v>
      </c>
      <c r="AH327" s="139">
        <f t="shared" si="51"/>
        <v>10984</v>
      </c>
      <c r="AI327" s="118">
        <f t="shared" si="57"/>
        <v>10984</v>
      </c>
    </row>
    <row r="328" spans="1:35" ht="38.25" x14ac:dyDescent="0.25">
      <c r="A328" s="108">
        <v>270</v>
      </c>
      <c r="B328" s="8" t="s">
        <v>167</v>
      </c>
      <c r="C328" s="21" t="s">
        <v>168</v>
      </c>
      <c r="D328" s="22" t="s">
        <v>55</v>
      </c>
      <c r="E328" s="35">
        <v>44750</v>
      </c>
      <c r="F328" s="35">
        <v>44752</v>
      </c>
      <c r="G328" s="21" t="s">
        <v>444</v>
      </c>
      <c r="H328" s="22" t="s">
        <v>443</v>
      </c>
      <c r="I328" s="35">
        <v>44750</v>
      </c>
      <c r="J328" s="35">
        <v>44752</v>
      </c>
      <c r="K328" s="10">
        <v>1</v>
      </c>
      <c r="L328" s="10">
        <v>3400</v>
      </c>
      <c r="M328" s="10">
        <f t="shared" si="48"/>
        <v>3400</v>
      </c>
      <c r="N328" s="10">
        <v>1</v>
      </c>
      <c r="O328" s="10">
        <v>2900</v>
      </c>
      <c r="P328" s="10">
        <f t="shared" si="49"/>
        <v>2900</v>
      </c>
      <c r="Q328" s="10">
        <v>1</v>
      </c>
      <c r="R328" s="10">
        <v>2800</v>
      </c>
      <c r="S328" s="10">
        <f t="shared" si="50"/>
        <v>2800</v>
      </c>
      <c r="T328" s="10">
        <v>4</v>
      </c>
      <c r="U328" s="10">
        <v>150</v>
      </c>
      <c r="V328" s="10">
        <f t="shared" si="53"/>
        <v>600</v>
      </c>
      <c r="W328" s="10">
        <v>4</v>
      </c>
      <c r="X328" s="10">
        <v>150</v>
      </c>
      <c r="Y328" s="10">
        <f t="shared" si="54"/>
        <v>600</v>
      </c>
      <c r="Z328" s="10">
        <v>4</v>
      </c>
      <c r="AA328" s="10">
        <v>150</v>
      </c>
      <c r="AB328" s="10">
        <f t="shared" si="55"/>
        <v>600</v>
      </c>
      <c r="AC328" s="11">
        <v>12</v>
      </c>
      <c r="AD328" s="26">
        <v>7</v>
      </c>
      <c r="AE328" s="7">
        <f t="shared" si="52"/>
        <v>84</v>
      </c>
      <c r="AF328" s="131">
        <v>1</v>
      </c>
      <c r="AG328" s="145">
        <f t="shared" si="56"/>
        <v>27</v>
      </c>
      <c r="AH328" s="139">
        <f t="shared" si="51"/>
        <v>10984</v>
      </c>
      <c r="AI328" s="118">
        <f t="shared" si="57"/>
        <v>10984</v>
      </c>
    </row>
    <row r="329" spans="1:35" ht="38.25" x14ac:dyDescent="0.25">
      <c r="A329" s="108">
        <v>271</v>
      </c>
      <c r="B329" s="8" t="s">
        <v>167</v>
      </c>
      <c r="C329" s="21" t="s">
        <v>168</v>
      </c>
      <c r="D329" s="22" t="s">
        <v>624</v>
      </c>
      <c r="E329" s="35">
        <v>44770</v>
      </c>
      <c r="F329" s="35">
        <v>44773</v>
      </c>
      <c r="G329" s="21" t="s">
        <v>806</v>
      </c>
      <c r="H329" s="22" t="s">
        <v>443</v>
      </c>
      <c r="I329" s="35">
        <v>44770</v>
      </c>
      <c r="J329" s="35">
        <v>44773</v>
      </c>
      <c r="K329" s="10"/>
      <c r="L329" s="10">
        <v>3400</v>
      </c>
      <c r="M329" s="10">
        <f t="shared" si="48"/>
        <v>0</v>
      </c>
      <c r="N329" s="10"/>
      <c r="O329" s="10">
        <v>2900</v>
      </c>
      <c r="P329" s="10">
        <f t="shared" si="49"/>
        <v>0</v>
      </c>
      <c r="Q329" s="10"/>
      <c r="R329" s="10">
        <v>2800</v>
      </c>
      <c r="S329" s="10">
        <f t="shared" si="50"/>
        <v>0</v>
      </c>
      <c r="T329" s="10">
        <v>2</v>
      </c>
      <c r="U329" s="10">
        <v>150</v>
      </c>
      <c r="V329" s="10">
        <f t="shared" si="53"/>
        <v>300</v>
      </c>
      <c r="W329" s="10">
        <v>2</v>
      </c>
      <c r="X329" s="10">
        <v>150</v>
      </c>
      <c r="Y329" s="10">
        <f t="shared" si="54"/>
        <v>300</v>
      </c>
      <c r="Z329" s="10">
        <v>2</v>
      </c>
      <c r="AA329" s="10">
        <v>150</v>
      </c>
      <c r="AB329" s="10">
        <f t="shared" si="55"/>
        <v>300</v>
      </c>
      <c r="AC329" s="11">
        <v>6</v>
      </c>
      <c r="AD329" s="26">
        <v>7</v>
      </c>
      <c r="AE329" s="7">
        <f t="shared" si="52"/>
        <v>42</v>
      </c>
      <c r="AF329" s="131">
        <v>1</v>
      </c>
      <c r="AG329" s="145">
        <f t="shared" si="56"/>
        <v>12</v>
      </c>
      <c r="AH329" s="139">
        <f t="shared" si="51"/>
        <v>942</v>
      </c>
      <c r="AI329" s="118">
        <f t="shared" si="57"/>
        <v>942</v>
      </c>
    </row>
    <row r="330" spans="1:35" ht="43.15" customHeight="1" x14ac:dyDescent="0.25">
      <c r="A330" s="108">
        <v>272</v>
      </c>
      <c r="B330" s="8" t="s">
        <v>167</v>
      </c>
      <c r="C330" s="21" t="s">
        <v>168</v>
      </c>
      <c r="D330" s="22" t="s">
        <v>54</v>
      </c>
      <c r="E330" s="35">
        <v>44815</v>
      </c>
      <c r="F330" s="35">
        <v>44815</v>
      </c>
      <c r="G330" s="21" t="s">
        <v>301</v>
      </c>
      <c r="H330" s="22" t="s">
        <v>807</v>
      </c>
      <c r="I330" s="35">
        <v>44815</v>
      </c>
      <c r="J330" s="35">
        <v>44815</v>
      </c>
      <c r="K330" s="10"/>
      <c r="L330" s="10">
        <v>3400</v>
      </c>
      <c r="M330" s="10">
        <f t="shared" si="48"/>
        <v>0</v>
      </c>
      <c r="N330" s="10"/>
      <c r="O330" s="10">
        <v>2900</v>
      </c>
      <c r="P330" s="10">
        <f t="shared" si="49"/>
        <v>0</v>
      </c>
      <c r="Q330" s="10"/>
      <c r="R330" s="10">
        <v>2800</v>
      </c>
      <c r="S330" s="10">
        <f t="shared" si="50"/>
        <v>0</v>
      </c>
      <c r="T330" s="10">
        <v>1</v>
      </c>
      <c r="U330" s="10">
        <v>150</v>
      </c>
      <c r="V330" s="10">
        <f t="shared" si="53"/>
        <v>150</v>
      </c>
      <c r="W330" s="10">
        <v>1</v>
      </c>
      <c r="X330" s="10">
        <v>150</v>
      </c>
      <c r="Y330" s="10">
        <f t="shared" si="54"/>
        <v>150</v>
      </c>
      <c r="Z330" s="10">
        <v>1</v>
      </c>
      <c r="AA330" s="10">
        <v>150</v>
      </c>
      <c r="AB330" s="10">
        <f t="shared" si="55"/>
        <v>150</v>
      </c>
      <c r="AC330" s="11">
        <v>3</v>
      </c>
      <c r="AD330" s="26">
        <v>7</v>
      </c>
      <c r="AE330" s="7">
        <f t="shared" si="52"/>
        <v>21</v>
      </c>
      <c r="AF330" s="131">
        <v>1</v>
      </c>
      <c r="AG330" s="145">
        <f t="shared" si="56"/>
        <v>6</v>
      </c>
      <c r="AH330" s="139">
        <f t="shared" si="51"/>
        <v>471</v>
      </c>
      <c r="AI330" s="118">
        <f t="shared" si="57"/>
        <v>471</v>
      </c>
    </row>
    <row r="331" spans="1:35" ht="53.65" customHeight="1" x14ac:dyDescent="0.25">
      <c r="A331" s="108">
        <v>273</v>
      </c>
      <c r="B331" s="8" t="s">
        <v>167</v>
      </c>
      <c r="C331" s="21" t="s">
        <v>168</v>
      </c>
      <c r="D331" s="22" t="s">
        <v>56</v>
      </c>
      <c r="E331" s="35">
        <v>44820</v>
      </c>
      <c r="F331" s="35">
        <v>44822</v>
      </c>
      <c r="G331" s="21" t="s">
        <v>808</v>
      </c>
      <c r="H331" s="22" t="s">
        <v>735</v>
      </c>
      <c r="I331" s="35">
        <v>44820</v>
      </c>
      <c r="J331" s="35">
        <v>44822</v>
      </c>
      <c r="K331" s="10">
        <v>1</v>
      </c>
      <c r="L331" s="10">
        <v>3400</v>
      </c>
      <c r="M331" s="10">
        <f t="shared" si="48"/>
        <v>3400</v>
      </c>
      <c r="N331" s="10">
        <v>1</v>
      </c>
      <c r="O331" s="10">
        <v>2900</v>
      </c>
      <c r="P331" s="10">
        <f t="shared" si="49"/>
        <v>2900</v>
      </c>
      <c r="Q331" s="10">
        <v>1</v>
      </c>
      <c r="R331" s="10">
        <v>2800</v>
      </c>
      <c r="S331" s="10">
        <f t="shared" si="50"/>
        <v>2800</v>
      </c>
      <c r="T331" s="10">
        <v>4</v>
      </c>
      <c r="U331" s="10">
        <v>150</v>
      </c>
      <c r="V331" s="10">
        <f t="shared" si="53"/>
        <v>600</v>
      </c>
      <c r="W331" s="10">
        <v>4</v>
      </c>
      <c r="X331" s="10">
        <v>150</v>
      </c>
      <c r="Y331" s="10">
        <f t="shared" si="54"/>
        <v>600</v>
      </c>
      <c r="Z331" s="10">
        <v>4</v>
      </c>
      <c r="AA331" s="10">
        <v>150</v>
      </c>
      <c r="AB331" s="10">
        <f t="shared" si="55"/>
        <v>600</v>
      </c>
      <c r="AC331" s="11">
        <v>12</v>
      </c>
      <c r="AD331" s="26">
        <v>7</v>
      </c>
      <c r="AE331" s="7">
        <f t="shared" si="52"/>
        <v>84</v>
      </c>
      <c r="AF331" s="131">
        <v>1</v>
      </c>
      <c r="AG331" s="145">
        <f t="shared" si="56"/>
        <v>27</v>
      </c>
      <c r="AH331" s="139">
        <f t="shared" si="51"/>
        <v>10984</v>
      </c>
      <c r="AI331" s="118">
        <f t="shared" si="57"/>
        <v>10984</v>
      </c>
    </row>
    <row r="332" spans="1:35" ht="28.9" customHeight="1" x14ac:dyDescent="0.25">
      <c r="A332" s="108">
        <v>274</v>
      </c>
      <c r="B332" s="8" t="s">
        <v>167</v>
      </c>
      <c r="C332" s="21" t="s">
        <v>168</v>
      </c>
      <c r="D332" s="22" t="s">
        <v>57</v>
      </c>
      <c r="E332" s="35">
        <v>44827</v>
      </c>
      <c r="F332" s="35">
        <v>44829</v>
      </c>
      <c r="G332" s="21" t="s">
        <v>425</v>
      </c>
      <c r="H332" s="22" t="s">
        <v>735</v>
      </c>
      <c r="I332" s="35">
        <v>44827</v>
      </c>
      <c r="J332" s="35">
        <v>44829</v>
      </c>
      <c r="K332" s="10">
        <v>1</v>
      </c>
      <c r="L332" s="10">
        <v>3400</v>
      </c>
      <c r="M332" s="10">
        <f t="shared" si="48"/>
        <v>3400</v>
      </c>
      <c r="N332" s="10">
        <v>1</v>
      </c>
      <c r="O332" s="10">
        <v>2900</v>
      </c>
      <c r="P332" s="10">
        <f t="shared" si="49"/>
        <v>2900</v>
      </c>
      <c r="Q332" s="10">
        <v>1</v>
      </c>
      <c r="R332" s="10">
        <v>2800</v>
      </c>
      <c r="S332" s="10">
        <f t="shared" si="50"/>
        <v>2800</v>
      </c>
      <c r="T332" s="10">
        <v>4</v>
      </c>
      <c r="U332" s="10">
        <v>150</v>
      </c>
      <c r="V332" s="10">
        <f t="shared" si="53"/>
        <v>600</v>
      </c>
      <c r="W332" s="10">
        <v>4</v>
      </c>
      <c r="X332" s="10">
        <v>150</v>
      </c>
      <c r="Y332" s="10">
        <f t="shared" si="54"/>
        <v>600</v>
      </c>
      <c r="Z332" s="10">
        <v>4</v>
      </c>
      <c r="AA332" s="10">
        <v>150</v>
      </c>
      <c r="AB332" s="10">
        <f t="shared" si="55"/>
        <v>600</v>
      </c>
      <c r="AC332" s="11">
        <v>12</v>
      </c>
      <c r="AD332" s="26">
        <v>7</v>
      </c>
      <c r="AE332" s="7">
        <f t="shared" si="52"/>
        <v>84</v>
      </c>
      <c r="AF332" s="131">
        <v>1</v>
      </c>
      <c r="AG332" s="139">
        <f t="shared" si="56"/>
        <v>27</v>
      </c>
      <c r="AH332" s="139">
        <f t="shared" si="51"/>
        <v>10984</v>
      </c>
      <c r="AI332" s="109">
        <f t="shared" si="57"/>
        <v>10984</v>
      </c>
    </row>
    <row r="333" spans="1:35" ht="14.65" customHeight="1" x14ac:dyDescent="0.25">
      <c r="A333" s="110"/>
      <c r="B333" s="88"/>
      <c r="C333" s="92"/>
      <c r="D333" s="92" t="s">
        <v>883</v>
      </c>
      <c r="E333" s="89"/>
      <c r="F333" s="89"/>
      <c r="G333" s="91"/>
      <c r="H333" s="91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66"/>
      <c r="AB333" s="26"/>
      <c r="AC333" s="26"/>
      <c r="AD333" s="133"/>
      <c r="AE333" s="140"/>
      <c r="AF333" s="140"/>
      <c r="AG333" s="149"/>
      <c r="AH333" s="89"/>
      <c r="AI333" s="90"/>
    </row>
    <row r="334" spans="1:35" ht="39" customHeight="1" x14ac:dyDescent="0.25">
      <c r="A334" s="108">
        <v>275</v>
      </c>
      <c r="B334" s="15" t="s">
        <v>246</v>
      </c>
      <c r="C334" s="21" t="s">
        <v>248</v>
      </c>
      <c r="D334" s="22" t="s">
        <v>629</v>
      </c>
      <c r="E334" s="35">
        <v>44610</v>
      </c>
      <c r="F334" s="35">
        <v>44612</v>
      </c>
      <c r="G334" s="21" t="s">
        <v>426</v>
      </c>
      <c r="H334" s="22" t="s">
        <v>809</v>
      </c>
      <c r="I334" s="35">
        <v>44610</v>
      </c>
      <c r="J334" s="35">
        <v>44612</v>
      </c>
      <c r="K334" s="14"/>
      <c r="L334" s="10">
        <v>3400</v>
      </c>
      <c r="M334" s="10">
        <f t="shared" si="48"/>
        <v>0</v>
      </c>
      <c r="N334" s="14"/>
      <c r="O334" s="10">
        <v>2900</v>
      </c>
      <c r="P334" s="10">
        <f t="shared" si="49"/>
        <v>0</v>
      </c>
      <c r="Q334" s="14"/>
      <c r="R334" s="10">
        <v>2800</v>
      </c>
      <c r="S334" s="10">
        <f t="shared" si="50"/>
        <v>0</v>
      </c>
      <c r="T334" s="10">
        <v>23</v>
      </c>
      <c r="U334" s="10">
        <v>150</v>
      </c>
      <c r="V334" s="10">
        <f t="shared" si="53"/>
        <v>3450</v>
      </c>
      <c r="W334" s="10">
        <v>23</v>
      </c>
      <c r="X334" s="10">
        <v>150</v>
      </c>
      <c r="Y334" s="10">
        <f t="shared" si="54"/>
        <v>3450</v>
      </c>
      <c r="Z334" s="10">
        <v>23</v>
      </c>
      <c r="AA334" s="10">
        <v>150</v>
      </c>
      <c r="AB334" s="10">
        <f t="shared" si="55"/>
        <v>3450</v>
      </c>
      <c r="AC334" s="10"/>
      <c r="AD334" s="26">
        <v>7</v>
      </c>
      <c r="AE334" s="7">
        <f t="shared" si="52"/>
        <v>0</v>
      </c>
      <c r="AF334" s="131">
        <v>1</v>
      </c>
      <c r="AG334" s="139">
        <f t="shared" si="56"/>
        <v>69</v>
      </c>
      <c r="AH334" s="139">
        <f t="shared" si="51"/>
        <v>10350</v>
      </c>
      <c r="AI334" s="109">
        <f t="shared" si="57"/>
        <v>10350</v>
      </c>
    </row>
    <row r="335" spans="1:35" ht="26.25" x14ac:dyDescent="0.25">
      <c r="A335" s="108">
        <v>276</v>
      </c>
      <c r="B335" s="15" t="s">
        <v>246</v>
      </c>
      <c r="C335" s="21" t="s">
        <v>248</v>
      </c>
      <c r="D335" s="22" t="s">
        <v>630</v>
      </c>
      <c r="E335" s="35">
        <v>44610</v>
      </c>
      <c r="F335" s="35">
        <v>44612</v>
      </c>
      <c r="G335" s="21" t="s">
        <v>426</v>
      </c>
      <c r="H335" s="22" t="s">
        <v>340</v>
      </c>
      <c r="I335" s="35">
        <v>44610</v>
      </c>
      <c r="J335" s="35">
        <v>44612</v>
      </c>
      <c r="K335" s="14"/>
      <c r="L335" s="10">
        <v>3400</v>
      </c>
      <c r="M335" s="10">
        <f t="shared" si="48"/>
        <v>0</v>
      </c>
      <c r="N335" s="14"/>
      <c r="O335" s="10">
        <v>2900</v>
      </c>
      <c r="P335" s="10">
        <f t="shared" si="49"/>
        <v>0</v>
      </c>
      <c r="Q335" s="14"/>
      <c r="R335" s="10">
        <v>2800</v>
      </c>
      <c r="S335" s="10">
        <f t="shared" si="50"/>
        <v>0</v>
      </c>
      <c r="T335" s="10">
        <v>15</v>
      </c>
      <c r="U335" s="10">
        <v>150</v>
      </c>
      <c r="V335" s="10">
        <f t="shared" si="53"/>
        <v>2250</v>
      </c>
      <c r="W335" s="10">
        <v>15</v>
      </c>
      <c r="X335" s="10">
        <v>150</v>
      </c>
      <c r="Y335" s="10">
        <f t="shared" si="54"/>
        <v>2250</v>
      </c>
      <c r="Z335" s="10">
        <v>15</v>
      </c>
      <c r="AA335" s="10">
        <v>150</v>
      </c>
      <c r="AB335" s="10">
        <f t="shared" si="55"/>
        <v>2250</v>
      </c>
      <c r="AC335" s="10"/>
      <c r="AD335" s="26">
        <v>7</v>
      </c>
      <c r="AE335" s="7">
        <f t="shared" ref="AE335:AE362" si="58">AC335*AD335</f>
        <v>0</v>
      </c>
      <c r="AF335" s="131">
        <v>1</v>
      </c>
      <c r="AG335" s="139">
        <f t="shared" si="56"/>
        <v>45</v>
      </c>
      <c r="AH335" s="139">
        <f t="shared" si="51"/>
        <v>6750</v>
      </c>
      <c r="AI335" s="109">
        <f t="shared" si="57"/>
        <v>6750</v>
      </c>
    </row>
    <row r="336" spans="1:35" x14ac:dyDescent="0.25">
      <c r="A336" s="110"/>
      <c r="B336" s="88"/>
      <c r="C336" s="92"/>
      <c r="D336" s="92" t="s">
        <v>884</v>
      </c>
      <c r="E336" s="89"/>
      <c r="F336" s="89"/>
      <c r="G336" s="91"/>
      <c r="H336" s="91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66"/>
      <c r="AB336" s="26"/>
      <c r="AC336" s="26"/>
      <c r="AD336" s="133"/>
      <c r="AE336" s="140"/>
      <c r="AF336" s="140"/>
      <c r="AG336" s="149"/>
      <c r="AH336" s="89"/>
      <c r="AI336" s="90"/>
    </row>
    <row r="337" spans="1:35" ht="26.65" customHeight="1" x14ac:dyDescent="0.25">
      <c r="A337" s="108">
        <v>277</v>
      </c>
      <c r="B337" s="8" t="s">
        <v>164</v>
      </c>
      <c r="C337" s="21" t="s">
        <v>129</v>
      </c>
      <c r="D337" s="22" t="s">
        <v>252</v>
      </c>
      <c r="E337" s="35">
        <v>44608</v>
      </c>
      <c r="F337" s="35">
        <v>44611</v>
      </c>
      <c r="G337" s="21" t="s">
        <v>318</v>
      </c>
      <c r="H337" s="22" t="s">
        <v>504</v>
      </c>
      <c r="I337" s="35">
        <v>44608</v>
      </c>
      <c r="J337" s="35">
        <v>44611</v>
      </c>
      <c r="K337" s="10"/>
      <c r="L337" s="10">
        <v>3400</v>
      </c>
      <c r="M337" s="10">
        <f t="shared" si="48"/>
        <v>0</v>
      </c>
      <c r="N337" s="10"/>
      <c r="O337" s="10">
        <v>2900</v>
      </c>
      <c r="P337" s="10">
        <f t="shared" si="49"/>
        <v>0</v>
      </c>
      <c r="Q337" s="10"/>
      <c r="R337" s="10">
        <v>2800</v>
      </c>
      <c r="S337" s="10">
        <f t="shared" si="50"/>
        <v>0</v>
      </c>
      <c r="T337" s="10">
        <v>20</v>
      </c>
      <c r="U337" s="10">
        <v>150</v>
      </c>
      <c r="V337" s="10">
        <f t="shared" si="53"/>
        <v>3000</v>
      </c>
      <c r="W337" s="10">
        <v>20</v>
      </c>
      <c r="X337" s="10">
        <v>150</v>
      </c>
      <c r="Y337" s="10">
        <f t="shared" si="54"/>
        <v>3000</v>
      </c>
      <c r="Z337" s="10">
        <v>38</v>
      </c>
      <c r="AA337" s="10">
        <v>150</v>
      </c>
      <c r="AB337" s="10">
        <f t="shared" si="55"/>
        <v>5700</v>
      </c>
      <c r="AC337" s="11"/>
      <c r="AD337" s="26">
        <v>7</v>
      </c>
      <c r="AE337" s="7">
        <f t="shared" si="58"/>
        <v>0</v>
      </c>
      <c r="AF337" s="131">
        <v>1</v>
      </c>
      <c r="AG337" s="139">
        <f t="shared" si="56"/>
        <v>78</v>
      </c>
      <c r="AH337" s="139">
        <f t="shared" si="51"/>
        <v>11700</v>
      </c>
      <c r="AI337" s="109">
        <f t="shared" si="57"/>
        <v>11700</v>
      </c>
    </row>
    <row r="338" spans="1:35" ht="38.65" customHeight="1" x14ac:dyDescent="0.25">
      <c r="A338" s="108">
        <v>278</v>
      </c>
      <c r="B338" s="8" t="s">
        <v>164</v>
      </c>
      <c r="C338" s="21" t="s">
        <v>129</v>
      </c>
      <c r="D338" s="22" t="s">
        <v>631</v>
      </c>
      <c r="E338" s="35">
        <v>44664</v>
      </c>
      <c r="F338" s="35">
        <v>44667</v>
      </c>
      <c r="G338" s="21" t="s">
        <v>318</v>
      </c>
      <c r="H338" s="22" t="s">
        <v>736</v>
      </c>
      <c r="I338" s="35">
        <v>44664</v>
      </c>
      <c r="J338" s="35">
        <v>44667</v>
      </c>
      <c r="K338" s="10"/>
      <c r="L338" s="10">
        <v>3400</v>
      </c>
      <c r="M338" s="10">
        <f t="shared" si="48"/>
        <v>0</v>
      </c>
      <c r="N338" s="10"/>
      <c r="O338" s="10">
        <v>2900</v>
      </c>
      <c r="P338" s="10">
        <f t="shared" si="49"/>
        <v>0</v>
      </c>
      <c r="Q338" s="10"/>
      <c r="R338" s="10">
        <v>2800</v>
      </c>
      <c r="S338" s="10">
        <f t="shared" si="50"/>
        <v>0</v>
      </c>
      <c r="T338" s="10">
        <v>22</v>
      </c>
      <c r="U338" s="10">
        <v>150</v>
      </c>
      <c r="V338" s="10">
        <f t="shared" si="53"/>
        <v>3300</v>
      </c>
      <c r="W338" s="10">
        <v>22</v>
      </c>
      <c r="X338" s="10">
        <v>150</v>
      </c>
      <c r="Y338" s="10">
        <f t="shared" si="54"/>
        <v>3300</v>
      </c>
      <c r="Z338" s="10">
        <v>42</v>
      </c>
      <c r="AA338" s="10">
        <v>150</v>
      </c>
      <c r="AB338" s="10">
        <f t="shared" si="55"/>
        <v>6300</v>
      </c>
      <c r="AC338" s="11">
        <v>86</v>
      </c>
      <c r="AD338" s="26">
        <v>7</v>
      </c>
      <c r="AE338" s="7">
        <f t="shared" si="58"/>
        <v>602</v>
      </c>
      <c r="AF338" s="131">
        <v>1</v>
      </c>
      <c r="AG338" s="139">
        <f t="shared" si="56"/>
        <v>172</v>
      </c>
      <c r="AH338" s="139">
        <f t="shared" si="51"/>
        <v>13502</v>
      </c>
      <c r="AI338" s="109">
        <f t="shared" si="57"/>
        <v>13502</v>
      </c>
    </row>
    <row r="339" spans="1:35" ht="27" customHeight="1" x14ac:dyDescent="0.25">
      <c r="A339" s="108">
        <v>279</v>
      </c>
      <c r="B339" s="8" t="s">
        <v>164</v>
      </c>
      <c r="C339" s="21" t="s">
        <v>129</v>
      </c>
      <c r="D339" s="22" t="s">
        <v>253</v>
      </c>
      <c r="E339" s="35">
        <v>44824</v>
      </c>
      <c r="F339" s="35">
        <v>44826</v>
      </c>
      <c r="G339" s="21" t="s">
        <v>427</v>
      </c>
      <c r="H339" s="22" t="s">
        <v>737</v>
      </c>
      <c r="I339" s="35">
        <v>44824</v>
      </c>
      <c r="J339" s="35">
        <v>44826</v>
      </c>
      <c r="K339" s="10"/>
      <c r="L339" s="10">
        <v>3400</v>
      </c>
      <c r="M339" s="10">
        <f t="shared" si="48"/>
        <v>0</v>
      </c>
      <c r="N339" s="10"/>
      <c r="O339" s="10">
        <v>2900</v>
      </c>
      <c r="P339" s="10">
        <f t="shared" si="49"/>
        <v>0</v>
      </c>
      <c r="Q339" s="10"/>
      <c r="R339" s="10">
        <v>2800</v>
      </c>
      <c r="S339" s="10">
        <f t="shared" si="50"/>
        <v>0</v>
      </c>
      <c r="T339" s="10">
        <v>20</v>
      </c>
      <c r="U339" s="10">
        <v>150</v>
      </c>
      <c r="V339" s="10">
        <f t="shared" si="53"/>
        <v>3000</v>
      </c>
      <c r="W339" s="10">
        <v>20</v>
      </c>
      <c r="X339" s="10">
        <v>150</v>
      </c>
      <c r="Y339" s="10">
        <f t="shared" si="54"/>
        <v>3000</v>
      </c>
      <c r="Z339" s="10">
        <v>38</v>
      </c>
      <c r="AA339" s="10">
        <v>150</v>
      </c>
      <c r="AB339" s="10">
        <f t="shared" si="55"/>
        <v>5700</v>
      </c>
      <c r="AC339" s="11">
        <v>78</v>
      </c>
      <c r="AD339" s="26">
        <v>7</v>
      </c>
      <c r="AE339" s="7">
        <f t="shared" si="58"/>
        <v>546</v>
      </c>
      <c r="AF339" s="131">
        <v>1</v>
      </c>
      <c r="AG339" s="145">
        <f t="shared" si="56"/>
        <v>156</v>
      </c>
      <c r="AH339" s="139">
        <f t="shared" si="51"/>
        <v>12246</v>
      </c>
      <c r="AI339" s="118">
        <f t="shared" si="57"/>
        <v>12246</v>
      </c>
    </row>
    <row r="340" spans="1:35" ht="13.15" customHeight="1" x14ac:dyDescent="0.25">
      <c r="A340" s="110"/>
      <c r="B340" s="88"/>
      <c r="C340" s="92"/>
      <c r="D340" s="92" t="s">
        <v>885</v>
      </c>
      <c r="E340" s="89"/>
      <c r="F340" s="89"/>
      <c r="G340" s="91"/>
      <c r="H340" s="91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66"/>
      <c r="AB340" s="26"/>
      <c r="AC340" s="26"/>
      <c r="AD340" s="133"/>
      <c r="AE340" s="140"/>
      <c r="AF340" s="140"/>
      <c r="AG340" s="149"/>
      <c r="AH340" s="89"/>
      <c r="AI340" s="90"/>
    </row>
    <row r="341" spans="1:35" ht="43.9" customHeight="1" x14ac:dyDescent="0.25">
      <c r="A341" s="108">
        <v>280</v>
      </c>
      <c r="B341" s="8" t="s">
        <v>218</v>
      </c>
      <c r="C341" s="21" t="s">
        <v>114</v>
      </c>
      <c r="D341" s="22" t="s">
        <v>632</v>
      </c>
      <c r="E341" s="35">
        <v>44719</v>
      </c>
      <c r="F341" s="35">
        <v>44722</v>
      </c>
      <c r="G341" s="21" t="s">
        <v>397</v>
      </c>
      <c r="H341" s="22" t="s">
        <v>738</v>
      </c>
      <c r="I341" s="35">
        <v>44719</v>
      </c>
      <c r="J341" s="35">
        <v>44722</v>
      </c>
      <c r="K341" s="10"/>
      <c r="L341" s="10">
        <v>3400</v>
      </c>
      <c r="M341" s="10">
        <f t="shared" si="48"/>
        <v>0</v>
      </c>
      <c r="N341" s="10"/>
      <c r="O341" s="10">
        <v>2900</v>
      </c>
      <c r="P341" s="10">
        <f t="shared" si="49"/>
        <v>0</v>
      </c>
      <c r="Q341" s="10"/>
      <c r="R341" s="10">
        <v>2800</v>
      </c>
      <c r="S341" s="10">
        <f t="shared" si="50"/>
        <v>0</v>
      </c>
      <c r="T341" s="10">
        <v>39</v>
      </c>
      <c r="U341" s="10">
        <v>150</v>
      </c>
      <c r="V341" s="10">
        <f t="shared" si="53"/>
        <v>5850</v>
      </c>
      <c r="W341" s="10">
        <v>39</v>
      </c>
      <c r="X341" s="10">
        <v>150</v>
      </c>
      <c r="Y341" s="10">
        <f t="shared" si="54"/>
        <v>5850</v>
      </c>
      <c r="Z341" s="10">
        <v>39</v>
      </c>
      <c r="AA341" s="10">
        <v>150</v>
      </c>
      <c r="AB341" s="10">
        <f t="shared" si="55"/>
        <v>5850</v>
      </c>
      <c r="AC341" s="11">
        <v>147</v>
      </c>
      <c r="AD341" s="26">
        <v>7</v>
      </c>
      <c r="AE341" s="7">
        <f t="shared" si="58"/>
        <v>1029</v>
      </c>
      <c r="AF341" s="131">
        <v>1</v>
      </c>
      <c r="AG341" s="145">
        <f t="shared" si="56"/>
        <v>264</v>
      </c>
      <c r="AH341" s="139">
        <f t="shared" ref="AH341:AH403" si="59">AI341</f>
        <v>18579</v>
      </c>
      <c r="AI341" s="118">
        <f t="shared" si="57"/>
        <v>18579</v>
      </c>
    </row>
    <row r="342" spans="1:35" ht="19.149999999999999" customHeight="1" x14ac:dyDescent="0.25">
      <c r="A342" s="110"/>
      <c r="B342" s="88"/>
      <c r="C342" s="92"/>
      <c r="D342" s="92" t="s">
        <v>886</v>
      </c>
      <c r="E342" s="89"/>
      <c r="F342" s="89"/>
      <c r="G342" s="91"/>
      <c r="H342" s="91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66"/>
      <c r="AB342" s="26"/>
      <c r="AC342" s="26"/>
      <c r="AD342" s="133"/>
      <c r="AE342" s="140"/>
      <c r="AF342" s="140"/>
      <c r="AG342" s="149"/>
      <c r="AH342" s="89"/>
      <c r="AI342" s="90"/>
    </row>
    <row r="343" spans="1:35" ht="30" customHeight="1" x14ac:dyDescent="0.25">
      <c r="A343" s="108">
        <v>281</v>
      </c>
      <c r="B343" s="8" t="s">
        <v>170</v>
      </c>
      <c r="C343" s="21" t="s">
        <v>146</v>
      </c>
      <c r="D343" s="22" t="s">
        <v>633</v>
      </c>
      <c r="E343" s="35">
        <v>44686</v>
      </c>
      <c r="F343" s="35">
        <v>44689</v>
      </c>
      <c r="G343" s="21" t="s">
        <v>428</v>
      </c>
      <c r="H343" s="22" t="s">
        <v>739</v>
      </c>
      <c r="I343" s="35">
        <v>44686</v>
      </c>
      <c r="J343" s="35">
        <v>44689</v>
      </c>
      <c r="K343" s="10"/>
      <c r="L343" s="10">
        <v>3400</v>
      </c>
      <c r="M343" s="10">
        <f t="shared" si="48"/>
        <v>0</v>
      </c>
      <c r="N343" s="10"/>
      <c r="O343" s="10">
        <v>2900</v>
      </c>
      <c r="P343" s="10">
        <f t="shared" si="49"/>
        <v>0</v>
      </c>
      <c r="Q343" s="10"/>
      <c r="R343" s="10">
        <v>2800</v>
      </c>
      <c r="S343" s="10">
        <f t="shared" si="50"/>
        <v>0</v>
      </c>
      <c r="T343" s="10">
        <v>112</v>
      </c>
      <c r="U343" s="10">
        <v>150</v>
      </c>
      <c r="V343" s="10">
        <f t="shared" si="53"/>
        <v>16800</v>
      </c>
      <c r="W343" s="10">
        <v>112</v>
      </c>
      <c r="X343" s="10">
        <v>150</v>
      </c>
      <c r="Y343" s="10">
        <f t="shared" si="54"/>
        <v>16800</v>
      </c>
      <c r="Z343" s="10">
        <v>112</v>
      </c>
      <c r="AA343" s="10">
        <v>150</v>
      </c>
      <c r="AB343" s="10">
        <f t="shared" si="55"/>
        <v>16800</v>
      </c>
      <c r="AC343" s="11">
        <v>336</v>
      </c>
      <c r="AD343" s="26">
        <v>7</v>
      </c>
      <c r="AE343" s="7">
        <f t="shared" si="58"/>
        <v>2352</v>
      </c>
      <c r="AF343" s="131">
        <v>1</v>
      </c>
      <c r="AG343" s="145">
        <f>K343+N343+Q343+T343+W343+Z343+AC343</f>
        <v>672</v>
      </c>
      <c r="AH343" s="139">
        <f t="shared" si="59"/>
        <v>52752</v>
      </c>
      <c r="AI343" s="118">
        <f t="shared" si="57"/>
        <v>52752</v>
      </c>
    </row>
    <row r="344" spans="1:35" x14ac:dyDescent="0.25">
      <c r="A344" s="110"/>
      <c r="B344" s="88"/>
      <c r="C344" s="92"/>
      <c r="D344" s="92" t="s">
        <v>887</v>
      </c>
      <c r="E344" s="89"/>
      <c r="F344" s="89"/>
      <c r="G344" s="91"/>
      <c r="H344" s="91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66"/>
      <c r="AB344" s="26"/>
      <c r="AC344" s="26"/>
      <c r="AD344" s="133"/>
      <c r="AE344" s="140"/>
      <c r="AF344" s="140"/>
      <c r="AG344" s="149"/>
      <c r="AH344" s="89"/>
      <c r="AI344" s="90"/>
    </row>
    <row r="345" spans="1:35" ht="39.6" customHeight="1" x14ac:dyDescent="0.25">
      <c r="A345" s="108">
        <v>282</v>
      </c>
      <c r="B345" s="8" t="s">
        <v>176</v>
      </c>
      <c r="C345" s="21" t="s">
        <v>177</v>
      </c>
      <c r="D345" s="22" t="s">
        <v>634</v>
      </c>
      <c r="E345" s="35">
        <v>44674</v>
      </c>
      <c r="F345" s="35">
        <v>44675</v>
      </c>
      <c r="G345" s="21" t="s">
        <v>301</v>
      </c>
      <c r="H345" s="22" t="s">
        <v>452</v>
      </c>
      <c r="I345" s="35">
        <v>44674</v>
      </c>
      <c r="J345" s="35">
        <v>44675</v>
      </c>
      <c r="K345" s="10"/>
      <c r="L345" s="10">
        <v>3400</v>
      </c>
      <c r="M345" s="10">
        <f t="shared" si="48"/>
        <v>0</v>
      </c>
      <c r="N345" s="10"/>
      <c r="O345" s="10">
        <v>2900</v>
      </c>
      <c r="P345" s="10">
        <f t="shared" si="49"/>
        <v>0</v>
      </c>
      <c r="Q345" s="10"/>
      <c r="R345" s="10">
        <v>2800</v>
      </c>
      <c r="S345" s="10">
        <f t="shared" si="50"/>
        <v>0</v>
      </c>
      <c r="T345" s="10">
        <v>10</v>
      </c>
      <c r="U345" s="10">
        <v>150</v>
      </c>
      <c r="V345" s="10">
        <f t="shared" si="53"/>
        <v>1500</v>
      </c>
      <c r="W345" s="10">
        <v>10</v>
      </c>
      <c r="X345" s="10">
        <v>150</v>
      </c>
      <c r="Y345" s="10">
        <f t="shared" si="54"/>
        <v>1500</v>
      </c>
      <c r="Z345" s="10">
        <v>10</v>
      </c>
      <c r="AA345" s="10">
        <v>150</v>
      </c>
      <c r="AB345" s="10">
        <f t="shared" si="55"/>
        <v>1500</v>
      </c>
      <c r="AC345" s="11">
        <v>30</v>
      </c>
      <c r="AD345" s="26">
        <v>7</v>
      </c>
      <c r="AE345" s="7">
        <f t="shared" si="58"/>
        <v>210</v>
      </c>
      <c r="AF345" s="131">
        <v>1</v>
      </c>
      <c r="AG345" s="145">
        <f t="shared" si="56"/>
        <v>60</v>
      </c>
      <c r="AH345" s="139">
        <f t="shared" si="59"/>
        <v>4710</v>
      </c>
      <c r="AI345" s="118">
        <f t="shared" si="57"/>
        <v>4710</v>
      </c>
    </row>
    <row r="346" spans="1:35" ht="40.9" customHeight="1" x14ac:dyDescent="0.25">
      <c r="A346" s="108">
        <v>283</v>
      </c>
      <c r="B346" s="8" t="s">
        <v>176</v>
      </c>
      <c r="C346" s="21" t="s">
        <v>177</v>
      </c>
      <c r="D346" s="22" t="s">
        <v>635</v>
      </c>
      <c r="E346" s="35">
        <v>44674</v>
      </c>
      <c r="F346" s="35">
        <v>44675</v>
      </c>
      <c r="G346" s="21" t="s">
        <v>301</v>
      </c>
      <c r="H346" s="22" t="s">
        <v>453</v>
      </c>
      <c r="I346" s="35">
        <v>44674</v>
      </c>
      <c r="J346" s="35">
        <v>44675</v>
      </c>
      <c r="K346" s="10"/>
      <c r="L346" s="10">
        <v>3400</v>
      </c>
      <c r="M346" s="10">
        <f t="shared" si="48"/>
        <v>0</v>
      </c>
      <c r="N346" s="10"/>
      <c r="O346" s="10">
        <v>2900</v>
      </c>
      <c r="P346" s="10">
        <f t="shared" si="49"/>
        <v>0</v>
      </c>
      <c r="Q346" s="10"/>
      <c r="R346" s="10">
        <v>2800</v>
      </c>
      <c r="S346" s="10">
        <f t="shared" si="50"/>
        <v>0</v>
      </c>
      <c r="T346" s="10">
        <v>6</v>
      </c>
      <c r="U346" s="10">
        <v>150</v>
      </c>
      <c r="V346" s="10">
        <f t="shared" si="53"/>
        <v>900</v>
      </c>
      <c r="W346" s="10">
        <v>6</v>
      </c>
      <c r="X346" s="10">
        <v>150</v>
      </c>
      <c r="Y346" s="10">
        <f t="shared" si="54"/>
        <v>900</v>
      </c>
      <c r="Z346" s="10">
        <v>6</v>
      </c>
      <c r="AA346" s="10">
        <v>150</v>
      </c>
      <c r="AB346" s="10">
        <f t="shared" si="55"/>
        <v>900</v>
      </c>
      <c r="AC346" s="11">
        <v>18</v>
      </c>
      <c r="AD346" s="26">
        <v>7</v>
      </c>
      <c r="AE346" s="7">
        <f t="shared" si="58"/>
        <v>126</v>
      </c>
      <c r="AF346" s="131">
        <v>1</v>
      </c>
      <c r="AG346" s="145">
        <f t="shared" si="56"/>
        <v>36</v>
      </c>
      <c r="AH346" s="139">
        <f t="shared" si="59"/>
        <v>2826</v>
      </c>
      <c r="AI346" s="118">
        <f t="shared" si="57"/>
        <v>2826</v>
      </c>
    </row>
    <row r="347" spans="1:35" ht="17.649999999999999" customHeight="1" x14ac:dyDescent="0.25">
      <c r="A347" s="110"/>
      <c r="B347" s="88"/>
      <c r="C347" s="92"/>
      <c r="D347" s="92" t="s">
        <v>888</v>
      </c>
      <c r="E347" s="89"/>
      <c r="F347" s="89"/>
      <c r="G347" s="91"/>
      <c r="H347" s="91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66"/>
      <c r="AB347" s="26"/>
      <c r="AC347" s="26"/>
      <c r="AD347" s="133"/>
      <c r="AE347" s="140"/>
      <c r="AF347" s="140"/>
      <c r="AG347" s="149"/>
      <c r="AH347" s="89"/>
      <c r="AI347" s="90"/>
    </row>
    <row r="348" spans="1:35" ht="40.15" customHeight="1" x14ac:dyDescent="0.25">
      <c r="A348" s="108">
        <v>284</v>
      </c>
      <c r="B348" s="8" t="s">
        <v>21</v>
      </c>
      <c r="C348" s="21" t="s">
        <v>125</v>
      </c>
      <c r="D348" s="22" t="s">
        <v>185</v>
      </c>
      <c r="E348" s="35">
        <v>44672</v>
      </c>
      <c r="F348" s="35">
        <v>44675</v>
      </c>
      <c r="G348" s="21" t="s">
        <v>810</v>
      </c>
      <c r="H348" s="22" t="s">
        <v>740</v>
      </c>
      <c r="I348" s="35">
        <v>44672</v>
      </c>
      <c r="J348" s="35">
        <v>44675</v>
      </c>
      <c r="K348" s="10"/>
      <c r="L348" s="10">
        <v>3400</v>
      </c>
      <c r="M348" s="10">
        <f t="shared" si="48"/>
        <v>0</v>
      </c>
      <c r="N348" s="10"/>
      <c r="O348" s="10">
        <v>2900</v>
      </c>
      <c r="P348" s="10">
        <f t="shared" si="49"/>
        <v>0</v>
      </c>
      <c r="Q348" s="10"/>
      <c r="R348" s="10">
        <v>2800</v>
      </c>
      <c r="S348" s="10">
        <f t="shared" si="50"/>
        <v>0</v>
      </c>
      <c r="T348" s="10">
        <v>28</v>
      </c>
      <c r="U348" s="10">
        <v>150</v>
      </c>
      <c r="V348" s="10">
        <f t="shared" si="53"/>
        <v>4200</v>
      </c>
      <c r="W348" s="10">
        <v>28</v>
      </c>
      <c r="X348" s="10">
        <v>150</v>
      </c>
      <c r="Y348" s="10">
        <f t="shared" si="54"/>
        <v>4200</v>
      </c>
      <c r="Z348" s="10">
        <v>28</v>
      </c>
      <c r="AA348" s="10">
        <v>150</v>
      </c>
      <c r="AB348" s="10">
        <f t="shared" si="55"/>
        <v>4200</v>
      </c>
      <c r="AC348" s="11">
        <v>84</v>
      </c>
      <c r="AD348" s="26">
        <v>7</v>
      </c>
      <c r="AE348" s="7">
        <f t="shared" si="58"/>
        <v>588</v>
      </c>
      <c r="AF348" s="131">
        <v>1</v>
      </c>
      <c r="AG348" s="145">
        <f t="shared" si="56"/>
        <v>168</v>
      </c>
      <c r="AH348" s="139">
        <f t="shared" si="59"/>
        <v>13188</v>
      </c>
      <c r="AI348" s="118">
        <f t="shared" si="57"/>
        <v>13188</v>
      </c>
    </row>
    <row r="349" spans="1:35" ht="40.15" customHeight="1" x14ac:dyDescent="0.25">
      <c r="A349" s="108">
        <v>285</v>
      </c>
      <c r="B349" s="8" t="s">
        <v>21</v>
      </c>
      <c r="C349" s="21" t="s">
        <v>125</v>
      </c>
      <c r="D349" s="22" t="s">
        <v>636</v>
      </c>
      <c r="E349" s="35">
        <v>44672</v>
      </c>
      <c r="F349" s="35">
        <v>44675</v>
      </c>
      <c r="G349" s="21" t="s">
        <v>810</v>
      </c>
      <c r="H349" s="22" t="s">
        <v>300</v>
      </c>
      <c r="I349" s="35">
        <v>44672</v>
      </c>
      <c r="J349" s="35">
        <v>44675</v>
      </c>
      <c r="K349" s="10"/>
      <c r="L349" s="10">
        <v>3400</v>
      </c>
      <c r="M349" s="10">
        <f t="shared" si="48"/>
        <v>0</v>
      </c>
      <c r="N349" s="10"/>
      <c r="O349" s="10">
        <v>2900</v>
      </c>
      <c r="P349" s="10">
        <f t="shared" si="49"/>
        <v>0</v>
      </c>
      <c r="Q349" s="10"/>
      <c r="R349" s="10">
        <v>2800</v>
      </c>
      <c r="S349" s="10">
        <f t="shared" si="50"/>
        <v>0</v>
      </c>
      <c r="T349" s="10">
        <v>28</v>
      </c>
      <c r="U349" s="10">
        <v>150</v>
      </c>
      <c r="V349" s="10">
        <f t="shared" si="53"/>
        <v>4200</v>
      </c>
      <c r="W349" s="10">
        <v>28</v>
      </c>
      <c r="X349" s="10">
        <v>150</v>
      </c>
      <c r="Y349" s="10">
        <f t="shared" si="54"/>
        <v>4200</v>
      </c>
      <c r="Z349" s="10">
        <v>28</v>
      </c>
      <c r="AA349" s="10">
        <v>150</v>
      </c>
      <c r="AB349" s="10">
        <f t="shared" si="55"/>
        <v>4200</v>
      </c>
      <c r="AC349" s="11">
        <v>84</v>
      </c>
      <c r="AD349" s="26">
        <v>7</v>
      </c>
      <c r="AE349" s="7">
        <f t="shared" si="58"/>
        <v>588</v>
      </c>
      <c r="AF349" s="131">
        <v>1</v>
      </c>
      <c r="AG349" s="145">
        <f t="shared" si="56"/>
        <v>168</v>
      </c>
      <c r="AH349" s="139">
        <f t="shared" si="59"/>
        <v>13188</v>
      </c>
      <c r="AI349" s="118">
        <f t="shared" si="57"/>
        <v>13188</v>
      </c>
    </row>
    <row r="350" spans="1:35" ht="40.9" customHeight="1" x14ac:dyDescent="0.25">
      <c r="A350" s="108">
        <v>286</v>
      </c>
      <c r="B350" s="8" t="s">
        <v>21</v>
      </c>
      <c r="C350" s="21" t="s">
        <v>125</v>
      </c>
      <c r="D350" s="22" t="s">
        <v>42</v>
      </c>
      <c r="E350" s="35">
        <v>44672</v>
      </c>
      <c r="F350" s="35">
        <v>44675</v>
      </c>
      <c r="G350" s="21" t="s">
        <v>810</v>
      </c>
      <c r="H350" s="22" t="s">
        <v>429</v>
      </c>
      <c r="I350" s="35">
        <v>44672</v>
      </c>
      <c r="J350" s="35">
        <v>44675</v>
      </c>
      <c r="K350" s="10"/>
      <c r="L350" s="10">
        <v>3400</v>
      </c>
      <c r="M350" s="10">
        <f t="shared" si="48"/>
        <v>0</v>
      </c>
      <c r="N350" s="10"/>
      <c r="O350" s="10">
        <v>2900</v>
      </c>
      <c r="P350" s="10">
        <f t="shared" si="49"/>
        <v>0</v>
      </c>
      <c r="Q350" s="10"/>
      <c r="R350" s="10">
        <v>2800</v>
      </c>
      <c r="S350" s="10">
        <f t="shared" si="50"/>
        <v>0</v>
      </c>
      <c r="T350" s="10">
        <v>28</v>
      </c>
      <c r="U350" s="10">
        <v>150</v>
      </c>
      <c r="V350" s="10">
        <f t="shared" si="53"/>
        <v>4200</v>
      </c>
      <c r="W350" s="10">
        <v>28</v>
      </c>
      <c r="X350" s="10">
        <v>150</v>
      </c>
      <c r="Y350" s="10">
        <f t="shared" si="54"/>
        <v>4200</v>
      </c>
      <c r="Z350" s="10">
        <v>28</v>
      </c>
      <c r="AA350" s="10">
        <v>150</v>
      </c>
      <c r="AB350" s="10">
        <f t="shared" si="55"/>
        <v>4200</v>
      </c>
      <c r="AC350" s="11">
        <v>84</v>
      </c>
      <c r="AD350" s="26">
        <v>7</v>
      </c>
      <c r="AE350" s="7">
        <f t="shared" si="58"/>
        <v>588</v>
      </c>
      <c r="AF350" s="131">
        <v>1</v>
      </c>
      <c r="AG350" s="145">
        <f t="shared" si="56"/>
        <v>168</v>
      </c>
      <c r="AH350" s="139">
        <f t="shared" si="59"/>
        <v>13188</v>
      </c>
      <c r="AI350" s="118">
        <f t="shared" si="57"/>
        <v>13188</v>
      </c>
    </row>
    <row r="351" spans="1:35" ht="42" customHeight="1" x14ac:dyDescent="0.25">
      <c r="A351" s="108">
        <v>287</v>
      </c>
      <c r="B351" s="8" t="s">
        <v>21</v>
      </c>
      <c r="C351" s="21" t="s">
        <v>125</v>
      </c>
      <c r="D351" s="33" t="s">
        <v>42</v>
      </c>
      <c r="E351" s="35">
        <v>44732</v>
      </c>
      <c r="F351" s="35">
        <v>44735</v>
      </c>
      <c r="G351" s="21" t="s">
        <v>810</v>
      </c>
      <c r="H351" s="22" t="s">
        <v>740</v>
      </c>
      <c r="I351" s="35">
        <v>44732</v>
      </c>
      <c r="J351" s="35">
        <v>44735</v>
      </c>
      <c r="K351" s="10"/>
      <c r="L351" s="10">
        <v>3400</v>
      </c>
      <c r="M351" s="10">
        <f t="shared" si="48"/>
        <v>0</v>
      </c>
      <c r="N351" s="10"/>
      <c r="O351" s="10">
        <v>2900</v>
      </c>
      <c r="P351" s="10">
        <f t="shared" si="49"/>
        <v>0</v>
      </c>
      <c r="Q351" s="10"/>
      <c r="R351" s="10">
        <v>2800</v>
      </c>
      <c r="S351" s="10">
        <f t="shared" si="50"/>
        <v>0</v>
      </c>
      <c r="T351" s="10">
        <v>42</v>
      </c>
      <c r="U351" s="10">
        <v>150</v>
      </c>
      <c r="V351" s="10">
        <f t="shared" si="53"/>
        <v>6300</v>
      </c>
      <c r="W351" s="10">
        <v>42</v>
      </c>
      <c r="X351" s="10">
        <v>150</v>
      </c>
      <c r="Y351" s="10">
        <f t="shared" si="54"/>
        <v>6300</v>
      </c>
      <c r="Z351" s="10">
        <v>42</v>
      </c>
      <c r="AA351" s="10">
        <v>150</v>
      </c>
      <c r="AB351" s="10">
        <f t="shared" si="55"/>
        <v>6300</v>
      </c>
      <c r="AC351" s="11">
        <v>126</v>
      </c>
      <c r="AD351" s="26">
        <v>7</v>
      </c>
      <c r="AE351" s="7">
        <f t="shared" si="58"/>
        <v>882</v>
      </c>
      <c r="AF351" s="131">
        <v>1</v>
      </c>
      <c r="AG351" s="145">
        <f t="shared" si="56"/>
        <v>252</v>
      </c>
      <c r="AH351" s="139">
        <f t="shared" si="59"/>
        <v>19782</v>
      </c>
      <c r="AI351" s="118">
        <f t="shared" si="57"/>
        <v>19782</v>
      </c>
    </row>
    <row r="352" spans="1:35" ht="39" x14ac:dyDescent="0.25">
      <c r="A352" s="108">
        <v>288</v>
      </c>
      <c r="B352" s="8" t="s">
        <v>21</v>
      </c>
      <c r="C352" s="21" t="s">
        <v>125</v>
      </c>
      <c r="D352" s="22" t="s">
        <v>637</v>
      </c>
      <c r="E352" s="35">
        <v>44732</v>
      </c>
      <c r="F352" s="35">
        <v>44735</v>
      </c>
      <c r="G352" s="21" t="s">
        <v>811</v>
      </c>
      <c r="H352" s="22" t="s">
        <v>340</v>
      </c>
      <c r="I352" s="35">
        <v>44732</v>
      </c>
      <c r="J352" s="35">
        <v>44735</v>
      </c>
      <c r="K352" s="10">
        <v>2</v>
      </c>
      <c r="L352" s="10">
        <v>3400</v>
      </c>
      <c r="M352" s="10">
        <f t="shared" si="48"/>
        <v>6800</v>
      </c>
      <c r="N352" s="10">
        <v>2</v>
      </c>
      <c r="O352" s="10">
        <v>2900</v>
      </c>
      <c r="P352" s="10">
        <f t="shared" si="49"/>
        <v>5800</v>
      </c>
      <c r="Q352" s="10">
        <v>2</v>
      </c>
      <c r="R352" s="10">
        <v>2800</v>
      </c>
      <c r="S352" s="10">
        <f t="shared" si="50"/>
        <v>5600</v>
      </c>
      <c r="T352" s="10">
        <v>14</v>
      </c>
      <c r="U352" s="10">
        <v>150</v>
      </c>
      <c r="V352" s="10">
        <f t="shared" si="53"/>
        <v>2100</v>
      </c>
      <c r="W352" s="10">
        <v>14</v>
      </c>
      <c r="X352" s="10">
        <v>150</v>
      </c>
      <c r="Y352" s="10">
        <f t="shared" si="54"/>
        <v>2100</v>
      </c>
      <c r="Z352" s="10">
        <v>14</v>
      </c>
      <c r="AA352" s="10">
        <v>150</v>
      </c>
      <c r="AB352" s="10">
        <f t="shared" si="55"/>
        <v>2100</v>
      </c>
      <c r="AC352" s="11">
        <v>48</v>
      </c>
      <c r="AD352" s="26">
        <v>7</v>
      </c>
      <c r="AE352" s="7">
        <f t="shared" si="58"/>
        <v>336</v>
      </c>
      <c r="AF352" s="131">
        <v>1</v>
      </c>
      <c r="AG352" s="145">
        <f t="shared" si="56"/>
        <v>96</v>
      </c>
      <c r="AH352" s="139">
        <f t="shared" si="59"/>
        <v>24836</v>
      </c>
      <c r="AI352" s="118">
        <f t="shared" si="57"/>
        <v>24836</v>
      </c>
    </row>
    <row r="353" spans="1:35" ht="40.9" customHeight="1" x14ac:dyDescent="0.25">
      <c r="A353" s="108">
        <v>289</v>
      </c>
      <c r="B353" s="8" t="s">
        <v>21</v>
      </c>
      <c r="C353" s="21" t="s">
        <v>125</v>
      </c>
      <c r="D353" s="22" t="s">
        <v>545</v>
      </c>
      <c r="E353" s="35">
        <v>44732</v>
      </c>
      <c r="F353" s="35">
        <v>44735</v>
      </c>
      <c r="G353" s="21" t="s">
        <v>811</v>
      </c>
      <c r="H353" s="22" t="s">
        <v>429</v>
      </c>
      <c r="I353" s="35">
        <v>44732</v>
      </c>
      <c r="J353" s="35">
        <v>44735</v>
      </c>
      <c r="K353" s="28"/>
      <c r="L353" s="10">
        <v>3400</v>
      </c>
      <c r="M353" s="10">
        <f t="shared" si="48"/>
        <v>0</v>
      </c>
      <c r="N353" s="28"/>
      <c r="O353" s="10">
        <v>2900</v>
      </c>
      <c r="P353" s="10">
        <f t="shared" si="49"/>
        <v>0</v>
      </c>
      <c r="Q353" s="28"/>
      <c r="R353" s="10">
        <v>2800</v>
      </c>
      <c r="S353" s="10">
        <f t="shared" si="50"/>
        <v>0</v>
      </c>
      <c r="T353" s="10">
        <v>14</v>
      </c>
      <c r="U353" s="10">
        <v>150</v>
      </c>
      <c r="V353" s="10">
        <f t="shared" si="53"/>
        <v>2100</v>
      </c>
      <c r="W353" s="10">
        <v>14</v>
      </c>
      <c r="X353" s="10">
        <v>150</v>
      </c>
      <c r="Y353" s="10">
        <f t="shared" si="54"/>
        <v>2100</v>
      </c>
      <c r="Z353" s="10">
        <v>14</v>
      </c>
      <c r="AA353" s="10">
        <v>150</v>
      </c>
      <c r="AB353" s="10">
        <f t="shared" si="55"/>
        <v>2100</v>
      </c>
      <c r="AC353" s="11">
        <v>42</v>
      </c>
      <c r="AD353" s="26">
        <v>7</v>
      </c>
      <c r="AE353" s="7">
        <f t="shared" si="58"/>
        <v>294</v>
      </c>
      <c r="AF353" s="131">
        <v>1</v>
      </c>
      <c r="AG353" s="139">
        <f t="shared" si="56"/>
        <v>84</v>
      </c>
      <c r="AH353" s="139">
        <f t="shared" si="59"/>
        <v>6594</v>
      </c>
      <c r="AI353" s="109">
        <f t="shared" si="57"/>
        <v>6594</v>
      </c>
    </row>
    <row r="354" spans="1:35" ht="40.9" customHeight="1" x14ac:dyDescent="0.25">
      <c r="A354" s="108">
        <v>290</v>
      </c>
      <c r="B354" s="8"/>
      <c r="C354" s="21" t="s">
        <v>125</v>
      </c>
      <c r="D354" s="57" t="s">
        <v>909</v>
      </c>
      <c r="E354" s="62">
        <v>44832</v>
      </c>
      <c r="F354" s="62">
        <v>44834</v>
      </c>
      <c r="G354" s="9" t="s">
        <v>910</v>
      </c>
      <c r="H354" s="57" t="s">
        <v>921</v>
      </c>
      <c r="I354" s="62">
        <v>44832</v>
      </c>
      <c r="J354" s="62">
        <v>44834</v>
      </c>
      <c r="K354" s="10"/>
      <c r="L354" s="10">
        <v>3400</v>
      </c>
      <c r="M354" s="10">
        <f>K354*L354</f>
        <v>0</v>
      </c>
      <c r="N354" s="10"/>
      <c r="O354" s="10">
        <v>2900</v>
      </c>
      <c r="P354" s="10">
        <f>N354*O354</f>
        <v>0</v>
      </c>
      <c r="Q354" s="10"/>
      <c r="R354" s="10">
        <v>2800</v>
      </c>
      <c r="S354" s="10">
        <f>Q354*R354</f>
        <v>0</v>
      </c>
      <c r="T354" s="10">
        <v>19</v>
      </c>
      <c r="U354" s="10">
        <v>150</v>
      </c>
      <c r="V354" s="10">
        <f t="shared" si="53"/>
        <v>2850</v>
      </c>
      <c r="W354" s="10">
        <v>19</v>
      </c>
      <c r="X354" s="10">
        <v>150</v>
      </c>
      <c r="Y354" s="10">
        <f t="shared" si="54"/>
        <v>2850</v>
      </c>
      <c r="Z354" s="10">
        <v>18</v>
      </c>
      <c r="AA354" s="10">
        <v>150</v>
      </c>
      <c r="AB354" s="10">
        <f t="shared" si="55"/>
        <v>2700</v>
      </c>
      <c r="AC354" s="11">
        <v>80</v>
      </c>
      <c r="AD354" s="26">
        <v>7</v>
      </c>
      <c r="AE354" s="7">
        <v>549</v>
      </c>
      <c r="AF354" s="131">
        <v>1</v>
      </c>
      <c r="AG354" s="139">
        <f t="shared" si="56"/>
        <v>136</v>
      </c>
      <c r="AH354" s="139">
        <f t="shared" si="59"/>
        <v>8949</v>
      </c>
      <c r="AI354" s="109">
        <f t="shared" si="57"/>
        <v>8949</v>
      </c>
    </row>
    <row r="355" spans="1:35" ht="16.899999999999999" customHeight="1" x14ac:dyDescent="0.25">
      <c r="A355" s="110"/>
      <c r="B355" s="88"/>
      <c r="C355" s="92"/>
      <c r="D355" s="92" t="s">
        <v>889</v>
      </c>
      <c r="E355" s="89"/>
      <c r="F355" s="89"/>
      <c r="G355" s="91"/>
      <c r="H355" s="91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66"/>
      <c r="AB355" s="26"/>
      <c r="AC355" s="26"/>
      <c r="AD355" s="133"/>
      <c r="AE355" s="140"/>
      <c r="AF355" s="140"/>
      <c r="AG355" s="149"/>
      <c r="AH355" s="89"/>
      <c r="AI355" s="90"/>
    </row>
    <row r="356" spans="1:35" ht="51" x14ac:dyDescent="0.25">
      <c r="A356" s="108">
        <v>291</v>
      </c>
      <c r="B356" s="8" t="s">
        <v>235</v>
      </c>
      <c r="C356" s="21" t="s">
        <v>111</v>
      </c>
      <c r="D356" s="22" t="s">
        <v>638</v>
      </c>
      <c r="E356" s="35">
        <v>44632</v>
      </c>
      <c r="F356" s="35">
        <v>44632</v>
      </c>
      <c r="G356" s="21" t="s">
        <v>301</v>
      </c>
      <c r="H356" s="22" t="s">
        <v>495</v>
      </c>
      <c r="I356" s="35">
        <v>44632</v>
      </c>
      <c r="J356" s="35">
        <v>44632</v>
      </c>
      <c r="K356" s="10"/>
      <c r="L356" s="10">
        <v>3400</v>
      </c>
      <c r="M356" s="10">
        <f t="shared" ref="M356:M407" si="60">K356*L356</f>
        <v>0</v>
      </c>
      <c r="N356" s="10"/>
      <c r="O356" s="10">
        <v>2900</v>
      </c>
      <c r="P356" s="10">
        <f t="shared" ref="P356:P407" si="61">N356*O356</f>
        <v>0</v>
      </c>
      <c r="Q356" s="10"/>
      <c r="R356" s="10">
        <v>2800</v>
      </c>
      <c r="S356" s="10">
        <f t="shared" ref="S356:S407" si="62">Q356*R356</f>
        <v>0</v>
      </c>
      <c r="T356" s="10">
        <v>32</v>
      </c>
      <c r="U356" s="10">
        <v>150</v>
      </c>
      <c r="V356" s="10">
        <f t="shared" si="53"/>
        <v>4800</v>
      </c>
      <c r="W356" s="10">
        <v>32</v>
      </c>
      <c r="X356" s="10">
        <v>150</v>
      </c>
      <c r="Y356" s="10">
        <f t="shared" si="54"/>
        <v>4800</v>
      </c>
      <c r="Z356" s="10">
        <v>64</v>
      </c>
      <c r="AA356" s="10">
        <v>150</v>
      </c>
      <c r="AB356" s="10">
        <f t="shared" si="55"/>
        <v>9600</v>
      </c>
      <c r="AC356" s="11"/>
      <c r="AD356" s="26">
        <v>7</v>
      </c>
      <c r="AE356" s="7">
        <f t="shared" si="58"/>
        <v>0</v>
      </c>
      <c r="AF356" s="131">
        <v>1</v>
      </c>
      <c r="AG356" s="139">
        <f t="shared" si="56"/>
        <v>128</v>
      </c>
      <c r="AH356" s="139">
        <f t="shared" si="59"/>
        <v>19200</v>
      </c>
      <c r="AI356" s="109">
        <f t="shared" si="57"/>
        <v>19200</v>
      </c>
    </row>
    <row r="357" spans="1:35" ht="39" customHeight="1" x14ac:dyDescent="0.25">
      <c r="A357" s="108">
        <v>292</v>
      </c>
      <c r="B357" s="8" t="s">
        <v>235</v>
      </c>
      <c r="C357" s="21" t="s">
        <v>111</v>
      </c>
      <c r="D357" s="22" t="s">
        <v>639</v>
      </c>
      <c r="E357" s="35">
        <v>44751</v>
      </c>
      <c r="F357" s="35">
        <v>44751</v>
      </c>
      <c r="G357" s="21" t="s">
        <v>301</v>
      </c>
      <c r="H357" s="22" t="s">
        <v>741</v>
      </c>
      <c r="I357" s="35">
        <v>44751</v>
      </c>
      <c r="J357" s="35">
        <v>44751</v>
      </c>
      <c r="K357" s="10"/>
      <c r="L357" s="10">
        <v>3400</v>
      </c>
      <c r="M357" s="10">
        <f t="shared" si="60"/>
        <v>0</v>
      </c>
      <c r="N357" s="10"/>
      <c r="O357" s="10">
        <v>2900</v>
      </c>
      <c r="P357" s="10">
        <f t="shared" si="61"/>
        <v>0</v>
      </c>
      <c r="Q357" s="10"/>
      <c r="R357" s="10">
        <v>2800</v>
      </c>
      <c r="S357" s="10">
        <f t="shared" si="62"/>
        <v>0</v>
      </c>
      <c r="T357" s="10">
        <v>32</v>
      </c>
      <c r="U357" s="10">
        <v>150</v>
      </c>
      <c r="V357" s="10">
        <f t="shared" si="53"/>
        <v>4800</v>
      </c>
      <c r="W357" s="10">
        <v>32</v>
      </c>
      <c r="X357" s="10">
        <v>150</v>
      </c>
      <c r="Y357" s="10">
        <f t="shared" si="54"/>
        <v>4800</v>
      </c>
      <c r="Z357" s="10">
        <v>64</v>
      </c>
      <c r="AA357" s="10">
        <v>150</v>
      </c>
      <c r="AB357" s="10">
        <f t="shared" si="55"/>
        <v>9600</v>
      </c>
      <c r="AC357" s="11">
        <v>128</v>
      </c>
      <c r="AD357" s="26">
        <v>7</v>
      </c>
      <c r="AE357" s="7">
        <f t="shared" si="58"/>
        <v>896</v>
      </c>
      <c r="AF357" s="131">
        <v>1</v>
      </c>
      <c r="AG357" s="139">
        <f t="shared" si="56"/>
        <v>256</v>
      </c>
      <c r="AH357" s="139">
        <f t="shared" si="59"/>
        <v>20096</v>
      </c>
      <c r="AI357" s="109">
        <f t="shared" si="57"/>
        <v>20096</v>
      </c>
    </row>
    <row r="358" spans="1:35" ht="16.149999999999999" customHeight="1" x14ac:dyDescent="0.25">
      <c r="A358" s="110"/>
      <c r="B358" s="88"/>
      <c r="C358" s="92"/>
      <c r="D358" s="92" t="s">
        <v>890</v>
      </c>
      <c r="E358" s="89"/>
      <c r="F358" s="89"/>
      <c r="G358" s="91"/>
      <c r="H358" s="91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66"/>
      <c r="AB358" s="26"/>
      <c r="AC358" s="26"/>
      <c r="AD358" s="133"/>
      <c r="AE358" s="140"/>
      <c r="AF358" s="140"/>
      <c r="AG358" s="149"/>
      <c r="AH358" s="89"/>
      <c r="AI358" s="90"/>
    </row>
    <row r="359" spans="1:35" ht="19.149999999999999" customHeight="1" x14ac:dyDescent="0.25">
      <c r="A359" s="108">
        <v>293</v>
      </c>
      <c r="B359" s="8" t="s">
        <v>274</v>
      </c>
      <c r="C359" s="21" t="s">
        <v>275</v>
      </c>
      <c r="D359" s="22" t="s">
        <v>81</v>
      </c>
      <c r="E359" s="35">
        <v>44623</v>
      </c>
      <c r="F359" s="35">
        <v>44626</v>
      </c>
      <c r="G359" s="21" t="s">
        <v>309</v>
      </c>
      <c r="H359" s="22" t="s">
        <v>518</v>
      </c>
      <c r="I359" s="35">
        <v>44623</v>
      </c>
      <c r="J359" s="35">
        <v>44626</v>
      </c>
      <c r="K359" s="14"/>
      <c r="L359" s="10">
        <v>3400</v>
      </c>
      <c r="M359" s="10">
        <f t="shared" si="60"/>
        <v>0</v>
      </c>
      <c r="N359" s="14"/>
      <c r="O359" s="10">
        <v>2900</v>
      </c>
      <c r="P359" s="10">
        <f t="shared" si="61"/>
        <v>0</v>
      </c>
      <c r="Q359" s="14"/>
      <c r="R359" s="10">
        <v>2800</v>
      </c>
      <c r="S359" s="10">
        <f t="shared" si="62"/>
        <v>0</v>
      </c>
      <c r="T359" s="10">
        <v>65</v>
      </c>
      <c r="U359" s="10">
        <v>150</v>
      </c>
      <c r="V359" s="10">
        <f t="shared" si="53"/>
        <v>9750</v>
      </c>
      <c r="W359" s="10">
        <v>65</v>
      </c>
      <c r="X359" s="10">
        <v>150</v>
      </c>
      <c r="Y359" s="10">
        <f t="shared" si="54"/>
        <v>9750</v>
      </c>
      <c r="Z359" s="10">
        <v>130</v>
      </c>
      <c r="AA359" s="10">
        <v>150</v>
      </c>
      <c r="AB359" s="10">
        <f t="shared" si="55"/>
        <v>19500</v>
      </c>
      <c r="AC359" s="10"/>
      <c r="AD359" s="26">
        <v>7</v>
      </c>
      <c r="AE359" s="7">
        <f t="shared" si="58"/>
        <v>0</v>
      </c>
      <c r="AF359" s="131">
        <v>1</v>
      </c>
      <c r="AG359" s="139">
        <f t="shared" si="56"/>
        <v>260</v>
      </c>
      <c r="AH359" s="139">
        <f t="shared" si="59"/>
        <v>39000</v>
      </c>
      <c r="AI359" s="109">
        <f t="shared" si="57"/>
        <v>39000</v>
      </c>
    </row>
    <row r="360" spans="1:35" ht="16.899999999999999" customHeight="1" x14ac:dyDescent="0.25">
      <c r="A360" s="108">
        <v>294</v>
      </c>
      <c r="B360" s="8" t="s">
        <v>274</v>
      </c>
      <c r="C360" s="21" t="s">
        <v>275</v>
      </c>
      <c r="D360" s="22" t="s">
        <v>69</v>
      </c>
      <c r="E360" s="35">
        <v>44692</v>
      </c>
      <c r="F360" s="35">
        <v>44695</v>
      </c>
      <c r="G360" s="21" t="s">
        <v>301</v>
      </c>
      <c r="H360" s="22" t="s">
        <v>340</v>
      </c>
      <c r="I360" s="35">
        <v>44692</v>
      </c>
      <c r="J360" s="35">
        <v>44695</v>
      </c>
      <c r="K360" s="14"/>
      <c r="L360" s="10">
        <v>3400</v>
      </c>
      <c r="M360" s="10">
        <f t="shared" si="60"/>
        <v>0</v>
      </c>
      <c r="N360" s="14"/>
      <c r="O360" s="10">
        <v>2900</v>
      </c>
      <c r="P360" s="10">
        <f t="shared" si="61"/>
        <v>0</v>
      </c>
      <c r="Q360" s="14"/>
      <c r="R360" s="10">
        <v>2800</v>
      </c>
      <c r="S360" s="10">
        <f t="shared" si="62"/>
        <v>0</v>
      </c>
      <c r="T360" s="10">
        <v>50</v>
      </c>
      <c r="U360" s="10">
        <v>150</v>
      </c>
      <c r="V360" s="10">
        <f t="shared" si="53"/>
        <v>7500</v>
      </c>
      <c r="W360" s="10">
        <v>50</v>
      </c>
      <c r="X360" s="10">
        <v>150</v>
      </c>
      <c r="Y360" s="10">
        <f t="shared" si="54"/>
        <v>7500</v>
      </c>
      <c r="Z360" s="10">
        <v>50</v>
      </c>
      <c r="AA360" s="10">
        <v>150</v>
      </c>
      <c r="AB360" s="10">
        <f t="shared" si="55"/>
        <v>7500</v>
      </c>
      <c r="AC360" s="10">
        <v>150</v>
      </c>
      <c r="AD360" s="26">
        <v>7</v>
      </c>
      <c r="AE360" s="7">
        <f t="shared" si="58"/>
        <v>1050</v>
      </c>
      <c r="AF360" s="131">
        <v>1</v>
      </c>
      <c r="AG360" s="145">
        <f t="shared" si="56"/>
        <v>300</v>
      </c>
      <c r="AH360" s="139">
        <f t="shared" si="59"/>
        <v>23550</v>
      </c>
      <c r="AI360" s="118">
        <f t="shared" si="57"/>
        <v>23550</v>
      </c>
    </row>
    <row r="361" spans="1:35" x14ac:dyDescent="0.25">
      <c r="A361" s="110"/>
      <c r="B361" s="88"/>
      <c r="C361" s="92"/>
      <c r="D361" s="92" t="s">
        <v>891</v>
      </c>
      <c r="E361" s="89"/>
      <c r="F361" s="89"/>
      <c r="G361" s="91"/>
      <c r="H361" s="91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66"/>
      <c r="AB361" s="26"/>
      <c r="AC361" s="26"/>
      <c r="AD361" s="133"/>
      <c r="AE361" s="140"/>
      <c r="AF361" s="140"/>
      <c r="AG361" s="149"/>
      <c r="AH361" s="89"/>
      <c r="AI361" s="90"/>
    </row>
    <row r="362" spans="1:35" ht="31.15" customHeight="1" x14ac:dyDescent="0.25">
      <c r="A362" s="108">
        <v>295</v>
      </c>
      <c r="B362" s="8" t="s">
        <v>165</v>
      </c>
      <c r="C362" s="21" t="s">
        <v>166</v>
      </c>
      <c r="D362" s="57" t="s">
        <v>255</v>
      </c>
      <c r="E362" s="62">
        <v>44827</v>
      </c>
      <c r="F362" s="62">
        <v>44829</v>
      </c>
      <c r="G362" s="9" t="s">
        <v>367</v>
      </c>
      <c r="H362" s="57" t="s">
        <v>521</v>
      </c>
      <c r="I362" s="62">
        <v>44827</v>
      </c>
      <c r="J362" s="62">
        <v>44829</v>
      </c>
      <c r="K362" s="10">
        <v>4</v>
      </c>
      <c r="L362" s="10">
        <v>3400</v>
      </c>
      <c r="M362" s="10">
        <f t="shared" si="60"/>
        <v>13600</v>
      </c>
      <c r="N362" s="10">
        <v>4</v>
      </c>
      <c r="O362" s="10">
        <v>2900</v>
      </c>
      <c r="P362" s="10">
        <f t="shared" si="61"/>
        <v>11600</v>
      </c>
      <c r="Q362" s="10">
        <v>4</v>
      </c>
      <c r="R362" s="10">
        <v>2800</v>
      </c>
      <c r="S362" s="10">
        <f t="shared" si="62"/>
        <v>11200</v>
      </c>
      <c r="T362" s="10">
        <v>52</v>
      </c>
      <c r="U362" s="10">
        <v>150</v>
      </c>
      <c r="V362" s="10">
        <f t="shared" si="53"/>
        <v>7800</v>
      </c>
      <c r="W362" s="10">
        <v>52</v>
      </c>
      <c r="X362" s="10">
        <v>150</v>
      </c>
      <c r="Y362" s="10">
        <f t="shared" si="54"/>
        <v>7800</v>
      </c>
      <c r="Z362" s="10">
        <v>52</v>
      </c>
      <c r="AA362" s="10">
        <v>150</v>
      </c>
      <c r="AB362" s="10">
        <f t="shared" si="55"/>
        <v>7800</v>
      </c>
      <c r="AC362" s="11">
        <v>220</v>
      </c>
      <c r="AD362" s="26">
        <v>7</v>
      </c>
      <c r="AE362" s="7">
        <f t="shared" si="58"/>
        <v>1540</v>
      </c>
      <c r="AF362" s="131">
        <v>1</v>
      </c>
      <c r="AG362" s="145">
        <f t="shared" si="56"/>
        <v>388</v>
      </c>
      <c r="AH362" s="139">
        <f t="shared" si="59"/>
        <v>61340</v>
      </c>
      <c r="AI362" s="118">
        <f t="shared" si="57"/>
        <v>61340</v>
      </c>
    </row>
    <row r="363" spans="1:35" ht="14.65" customHeight="1" x14ac:dyDescent="0.25">
      <c r="A363" s="110"/>
      <c r="B363" s="88"/>
      <c r="C363" s="92"/>
      <c r="D363" s="92" t="s">
        <v>915</v>
      </c>
      <c r="E363" s="89"/>
      <c r="F363" s="89"/>
      <c r="G363" s="91"/>
      <c r="H363" s="91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66"/>
      <c r="AB363" s="26"/>
      <c r="AC363" s="26"/>
      <c r="AD363" s="133"/>
      <c r="AE363" s="140"/>
      <c r="AF363" s="140"/>
      <c r="AG363" s="149"/>
      <c r="AH363" s="89"/>
      <c r="AI363" s="90"/>
    </row>
    <row r="364" spans="1:35" ht="17.649999999999999" customHeight="1" x14ac:dyDescent="0.25">
      <c r="A364" s="108">
        <v>296</v>
      </c>
      <c r="B364" s="15" t="s">
        <v>246</v>
      </c>
      <c r="C364" s="21" t="s">
        <v>247</v>
      </c>
      <c r="D364" s="22" t="s">
        <v>254</v>
      </c>
      <c r="E364" s="35">
        <v>44652</v>
      </c>
      <c r="F364" s="35">
        <v>44654</v>
      </c>
      <c r="G364" s="21" t="s">
        <v>309</v>
      </c>
      <c r="H364" s="22" t="s">
        <v>742</v>
      </c>
      <c r="I364" s="35">
        <v>44652</v>
      </c>
      <c r="J364" s="35">
        <v>44654</v>
      </c>
      <c r="K364" s="14"/>
      <c r="L364" s="10">
        <v>3400</v>
      </c>
      <c r="M364" s="10">
        <f t="shared" si="60"/>
        <v>0</v>
      </c>
      <c r="N364" s="14"/>
      <c r="O364" s="10">
        <v>2900</v>
      </c>
      <c r="P364" s="10">
        <f t="shared" si="61"/>
        <v>0</v>
      </c>
      <c r="Q364" s="14"/>
      <c r="R364" s="10">
        <v>2800</v>
      </c>
      <c r="S364" s="10">
        <f t="shared" si="62"/>
        <v>0</v>
      </c>
      <c r="T364" s="10">
        <v>82</v>
      </c>
      <c r="U364" s="10">
        <v>150</v>
      </c>
      <c r="V364" s="10">
        <f t="shared" si="53"/>
        <v>12300</v>
      </c>
      <c r="W364" s="10">
        <v>82</v>
      </c>
      <c r="X364" s="10">
        <v>150</v>
      </c>
      <c r="Y364" s="10">
        <f t="shared" si="54"/>
        <v>12300</v>
      </c>
      <c r="Z364" s="10">
        <v>82</v>
      </c>
      <c r="AA364" s="10">
        <v>150</v>
      </c>
      <c r="AB364" s="10">
        <f t="shared" si="55"/>
        <v>12300</v>
      </c>
      <c r="AC364" s="10">
        <v>230</v>
      </c>
      <c r="AD364" s="26">
        <v>7</v>
      </c>
      <c r="AE364" s="7">
        <v>1795</v>
      </c>
      <c r="AF364" s="131">
        <v>1</v>
      </c>
      <c r="AG364" s="145">
        <f t="shared" si="56"/>
        <v>476</v>
      </c>
      <c r="AH364" s="139">
        <f t="shared" si="59"/>
        <v>38695</v>
      </c>
      <c r="AI364" s="118">
        <f t="shared" si="57"/>
        <v>38695</v>
      </c>
    </row>
    <row r="365" spans="1:35" ht="18.600000000000001" customHeight="1" x14ac:dyDescent="0.25">
      <c r="A365" s="108">
        <v>297</v>
      </c>
      <c r="B365" s="15" t="s">
        <v>246</v>
      </c>
      <c r="C365" s="21" t="s">
        <v>247</v>
      </c>
      <c r="D365" s="22" t="s">
        <v>69</v>
      </c>
      <c r="E365" s="35">
        <v>44652</v>
      </c>
      <c r="F365" s="35">
        <v>44654</v>
      </c>
      <c r="G365" s="21" t="s">
        <v>309</v>
      </c>
      <c r="H365" s="22" t="s">
        <v>300</v>
      </c>
      <c r="I365" s="35">
        <v>44652</v>
      </c>
      <c r="J365" s="35">
        <v>44654</v>
      </c>
      <c r="K365" s="14"/>
      <c r="L365" s="10">
        <v>3400</v>
      </c>
      <c r="M365" s="10">
        <f t="shared" si="60"/>
        <v>0</v>
      </c>
      <c r="N365" s="14"/>
      <c r="O365" s="10">
        <v>2900</v>
      </c>
      <c r="P365" s="10">
        <f t="shared" si="61"/>
        <v>0</v>
      </c>
      <c r="Q365" s="14"/>
      <c r="R365" s="10">
        <v>2800</v>
      </c>
      <c r="S365" s="10">
        <f t="shared" si="62"/>
        <v>0</v>
      </c>
      <c r="T365" s="10">
        <v>44</v>
      </c>
      <c r="U365" s="10">
        <v>150</v>
      </c>
      <c r="V365" s="10">
        <f t="shared" si="53"/>
        <v>6600</v>
      </c>
      <c r="W365" s="10">
        <v>28</v>
      </c>
      <c r="X365" s="10">
        <v>150</v>
      </c>
      <c r="Y365" s="10">
        <f t="shared" si="54"/>
        <v>4200</v>
      </c>
      <c r="Z365" s="10">
        <v>28</v>
      </c>
      <c r="AA365" s="10">
        <v>150</v>
      </c>
      <c r="AB365" s="10">
        <f t="shared" si="55"/>
        <v>4200</v>
      </c>
      <c r="AC365" s="10"/>
      <c r="AD365" s="26">
        <v>7</v>
      </c>
      <c r="AE365" s="7">
        <f t="shared" ref="AE365:AE407" si="63">AC365*AD365</f>
        <v>0</v>
      </c>
      <c r="AF365" s="131">
        <v>1</v>
      </c>
      <c r="AG365" s="145">
        <f t="shared" si="56"/>
        <v>100</v>
      </c>
      <c r="AH365" s="139">
        <f t="shared" si="59"/>
        <v>15000</v>
      </c>
      <c r="AI365" s="118">
        <f t="shared" si="57"/>
        <v>15000</v>
      </c>
    </row>
    <row r="366" spans="1:35" x14ac:dyDescent="0.25">
      <c r="A366" s="110"/>
      <c r="B366" s="88"/>
      <c r="C366" s="92"/>
      <c r="D366" s="92" t="s">
        <v>892</v>
      </c>
      <c r="E366" s="89"/>
      <c r="F366" s="89"/>
      <c r="G366" s="91"/>
      <c r="H366" s="91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66"/>
      <c r="AB366" s="26"/>
      <c r="AC366" s="26"/>
      <c r="AD366" s="133"/>
      <c r="AE366" s="140"/>
      <c r="AF366" s="140"/>
      <c r="AG366" s="149"/>
      <c r="AH366" s="89"/>
      <c r="AI366" s="90"/>
    </row>
    <row r="367" spans="1:35" ht="17.649999999999999" customHeight="1" x14ac:dyDescent="0.25">
      <c r="A367" s="108">
        <v>298</v>
      </c>
      <c r="B367" s="8" t="s">
        <v>196</v>
      </c>
      <c r="C367" s="21" t="s">
        <v>124</v>
      </c>
      <c r="D367" s="22" t="s">
        <v>174</v>
      </c>
      <c r="E367" s="35">
        <v>44604</v>
      </c>
      <c r="F367" s="35">
        <v>44605</v>
      </c>
      <c r="G367" s="21" t="s">
        <v>318</v>
      </c>
      <c r="H367" s="22" t="s">
        <v>435</v>
      </c>
      <c r="I367" s="35">
        <v>44604</v>
      </c>
      <c r="J367" s="35">
        <v>44605</v>
      </c>
      <c r="K367" s="10"/>
      <c r="L367" s="10">
        <v>3400</v>
      </c>
      <c r="M367" s="10">
        <f t="shared" si="60"/>
        <v>0</v>
      </c>
      <c r="N367" s="10"/>
      <c r="O367" s="10">
        <v>2900</v>
      </c>
      <c r="P367" s="10">
        <f t="shared" si="61"/>
        <v>0</v>
      </c>
      <c r="Q367" s="10"/>
      <c r="R367" s="10">
        <v>2800</v>
      </c>
      <c r="S367" s="10">
        <f t="shared" si="62"/>
        <v>0</v>
      </c>
      <c r="T367" s="10">
        <v>16</v>
      </c>
      <c r="U367" s="10">
        <v>150</v>
      </c>
      <c r="V367" s="10">
        <f t="shared" si="53"/>
        <v>2400</v>
      </c>
      <c r="W367" s="10">
        <v>16</v>
      </c>
      <c r="X367" s="10">
        <v>150</v>
      </c>
      <c r="Y367" s="10">
        <f t="shared" si="54"/>
        <v>2400</v>
      </c>
      <c r="Z367" s="10">
        <v>32</v>
      </c>
      <c r="AA367" s="10">
        <v>150</v>
      </c>
      <c r="AB367" s="10">
        <f t="shared" si="55"/>
        <v>4800</v>
      </c>
      <c r="AC367" s="11"/>
      <c r="AD367" s="26">
        <v>7</v>
      </c>
      <c r="AE367" s="7">
        <f t="shared" si="63"/>
        <v>0</v>
      </c>
      <c r="AF367" s="131">
        <v>1</v>
      </c>
      <c r="AG367" s="145">
        <f t="shared" si="56"/>
        <v>64</v>
      </c>
      <c r="AH367" s="139">
        <f t="shared" si="59"/>
        <v>9600</v>
      </c>
      <c r="AI367" s="118">
        <f t="shared" si="57"/>
        <v>9600</v>
      </c>
    </row>
    <row r="368" spans="1:35" ht="18.600000000000001" customHeight="1" x14ac:dyDescent="0.25">
      <c r="A368" s="108">
        <v>299</v>
      </c>
      <c r="B368" s="8" t="s">
        <v>196</v>
      </c>
      <c r="C368" s="21" t="s">
        <v>124</v>
      </c>
      <c r="D368" s="42" t="s">
        <v>640</v>
      </c>
      <c r="E368" s="35">
        <v>44604</v>
      </c>
      <c r="F368" s="35">
        <v>44605</v>
      </c>
      <c r="G368" s="21" t="s">
        <v>318</v>
      </c>
      <c r="H368" s="42" t="s">
        <v>436</v>
      </c>
      <c r="I368" s="35">
        <v>44604</v>
      </c>
      <c r="J368" s="35">
        <v>44605</v>
      </c>
      <c r="K368" s="10"/>
      <c r="L368" s="10">
        <v>3400</v>
      </c>
      <c r="M368" s="10">
        <f t="shared" si="60"/>
        <v>0</v>
      </c>
      <c r="N368" s="10"/>
      <c r="O368" s="10">
        <v>2900</v>
      </c>
      <c r="P368" s="10">
        <f t="shared" si="61"/>
        <v>0</v>
      </c>
      <c r="Q368" s="10"/>
      <c r="R368" s="10">
        <v>2800</v>
      </c>
      <c r="S368" s="10">
        <f t="shared" si="62"/>
        <v>0</v>
      </c>
      <c r="T368" s="10">
        <v>16</v>
      </c>
      <c r="U368" s="10">
        <v>150</v>
      </c>
      <c r="V368" s="10">
        <f t="shared" si="53"/>
        <v>2400</v>
      </c>
      <c r="W368" s="10">
        <v>16</v>
      </c>
      <c r="X368" s="10">
        <v>150</v>
      </c>
      <c r="Y368" s="10">
        <f t="shared" si="54"/>
        <v>2400</v>
      </c>
      <c r="Z368" s="10">
        <v>32</v>
      </c>
      <c r="AA368" s="10">
        <v>150</v>
      </c>
      <c r="AB368" s="10">
        <f t="shared" si="55"/>
        <v>4800</v>
      </c>
      <c r="AC368" s="11"/>
      <c r="AD368" s="26">
        <v>7</v>
      </c>
      <c r="AE368" s="7">
        <f t="shared" si="63"/>
        <v>0</v>
      </c>
      <c r="AF368" s="131">
        <v>1</v>
      </c>
      <c r="AG368" s="145">
        <f t="shared" si="56"/>
        <v>64</v>
      </c>
      <c r="AH368" s="139">
        <f t="shared" si="59"/>
        <v>9600</v>
      </c>
      <c r="AI368" s="118">
        <f t="shared" si="57"/>
        <v>9600</v>
      </c>
    </row>
    <row r="369" spans="1:35" ht="16.899999999999999" customHeight="1" x14ac:dyDescent="0.25">
      <c r="A369" s="108">
        <v>300</v>
      </c>
      <c r="B369" s="8" t="s">
        <v>196</v>
      </c>
      <c r="C369" s="21" t="s">
        <v>124</v>
      </c>
      <c r="D369" s="42" t="s">
        <v>641</v>
      </c>
      <c r="E369" s="35">
        <v>44604</v>
      </c>
      <c r="F369" s="35">
        <v>44605</v>
      </c>
      <c r="G369" s="21" t="s">
        <v>318</v>
      </c>
      <c r="H369" s="42" t="s">
        <v>451</v>
      </c>
      <c r="I369" s="35">
        <v>44604</v>
      </c>
      <c r="J369" s="35">
        <v>44605</v>
      </c>
      <c r="K369" s="10"/>
      <c r="L369" s="10">
        <v>3400</v>
      </c>
      <c r="M369" s="10">
        <f t="shared" si="60"/>
        <v>0</v>
      </c>
      <c r="N369" s="10"/>
      <c r="O369" s="10">
        <v>2900</v>
      </c>
      <c r="P369" s="10">
        <f t="shared" si="61"/>
        <v>0</v>
      </c>
      <c r="Q369" s="10"/>
      <c r="R369" s="10">
        <v>2800</v>
      </c>
      <c r="S369" s="10">
        <f t="shared" si="62"/>
        <v>0</v>
      </c>
      <c r="T369" s="10">
        <v>16</v>
      </c>
      <c r="U369" s="10">
        <v>150</v>
      </c>
      <c r="V369" s="10">
        <f t="shared" si="53"/>
        <v>2400</v>
      </c>
      <c r="W369" s="10">
        <v>16</v>
      </c>
      <c r="X369" s="10">
        <v>150</v>
      </c>
      <c r="Y369" s="10">
        <f t="shared" si="54"/>
        <v>2400</v>
      </c>
      <c r="Z369" s="10">
        <v>32</v>
      </c>
      <c r="AA369" s="10">
        <v>150</v>
      </c>
      <c r="AB369" s="10">
        <f t="shared" si="55"/>
        <v>4800</v>
      </c>
      <c r="AC369" s="11"/>
      <c r="AD369" s="26">
        <v>7</v>
      </c>
      <c r="AE369" s="7">
        <f t="shared" si="63"/>
        <v>0</v>
      </c>
      <c r="AF369" s="131">
        <v>1</v>
      </c>
      <c r="AG369" s="145">
        <f t="shared" si="56"/>
        <v>64</v>
      </c>
      <c r="AH369" s="139">
        <f t="shared" si="59"/>
        <v>9600</v>
      </c>
      <c r="AI369" s="118">
        <f t="shared" si="57"/>
        <v>9600</v>
      </c>
    </row>
    <row r="370" spans="1:35" ht="19.149999999999999" customHeight="1" x14ac:dyDescent="0.25">
      <c r="A370" s="108">
        <v>301</v>
      </c>
      <c r="B370" s="8" t="s">
        <v>196</v>
      </c>
      <c r="C370" s="21" t="s">
        <v>124</v>
      </c>
      <c r="D370" s="42" t="s">
        <v>642</v>
      </c>
      <c r="E370" s="35">
        <v>44610</v>
      </c>
      <c r="F370" s="35">
        <v>44612</v>
      </c>
      <c r="G370" s="44" t="s">
        <v>318</v>
      </c>
      <c r="H370" s="42" t="s">
        <v>467</v>
      </c>
      <c r="I370" s="35">
        <v>44610</v>
      </c>
      <c r="J370" s="35">
        <v>44612</v>
      </c>
      <c r="K370" s="10"/>
      <c r="L370" s="10">
        <v>3400</v>
      </c>
      <c r="M370" s="10">
        <f t="shared" si="60"/>
        <v>0</v>
      </c>
      <c r="N370" s="10"/>
      <c r="O370" s="10">
        <v>2900</v>
      </c>
      <c r="P370" s="10">
        <f t="shared" si="61"/>
        <v>0</v>
      </c>
      <c r="Q370" s="10"/>
      <c r="R370" s="10">
        <v>2800</v>
      </c>
      <c r="S370" s="10">
        <f t="shared" si="62"/>
        <v>0</v>
      </c>
      <c r="T370" s="10">
        <v>16</v>
      </c>
      <c r="U370" s="10">
        <v>150</v>
      </c>
      <c r="V370" s="10">
        <f t="shared" si="53"/>
        <v>2400</v>
      </c>
      <c r="W370" s="10">
        <v>16</v>
      </c>
      <c r="X370" s="10">
        <v>150</v>
      </c>
      <c r="Y370" s="10">
        <f t="shared" si="54"/>
        <v>2400</v>
      </c>
      <c r="Z370" s="10">
        <v>32</v>
      </c>
      <c r="AA370" s="10">
        <v>150</v>
      </c>
      <c r="AB370" s="10">
        <f t="shared" si="55"/>
        <v>4800</v>
      </c>
      <c r="AC370" s="11"/>
      <c r="AD370" s="26">
        <v>7</v>
      </c>
      <c r="AE370" s="7">
        <f t="shared" si="63"/>
        <v>0</v>
      </c>
      <c r="AF370" s="131">
        <v>1</v>
      </c>
      <c r="AG370" s="145">
        <f t="shared" si="56"/>
        <v>64</v>
      </c>
      <c r="AH370" s="139">
        <f t="shared" si="59"/>
        <v>9600</v>
      </c>
      <c r="AI370" s="118">
        <f t="shared" si="57"/>
        <v>9600</v>
      </c>
    </row>
    <row r="371" spans="1:35" ht="18" customHeight="1" x14ac:dyDescent="0.25">
      <c r="A371" s="108">
        <v>302</v>
      </c>
      <c r="B371" s="8" t="s">
        <v>196</v>
      </c>
      <c r="C371" s="21" t="s">
        <v>124</v>
      </c>
      <c r="D371" s="42" t="s">
        <v>174</v>
      </c>
      <c r="E371" s="35">
        <v>44617</v>
      </c>
      <c r="F371" s="35">
        <v>44619</v>
      </c>
      <c r="G371" s="44" t="s">
        <v>318</v>
      </c>
      <c r="H371" s="42" t="s">
        <v>437</v>
      </c>
      <c r="I371" s="35">
        <v>44617</v>
      </c>
      <c r="J371" s="35">
        <v>44619</v>
      </c>
      <c r="K371" s="10"/>
      <c r="L371" s="10">
        <v>3400</v>
      </c>
      <c r="M371" s="10">
        <f t="shared" si="60"/>
        <v>0</v>
      </c>
      <c r="N371" s="10"/>
      <c r="O371" s="10">
        <v>2900</v>
      </c>
      <c r="P371" s="10">
        <f t="shared" si="61"/>
        <v>0</v>
      </c>
      <c r="Q371" s="10"/>
      <c r="R371" s="10">
        <v>2800</v>
      </c>
      <c r="S371" s="10">
        <f t="shared" si="62"/>
        <v>0</v>
      </c>
      <c r="T371" s="10">
        <v>27</v>
      </c>
      <c r="U371" s="10">
        <v>150</v>
      </c>
      <c r="V371" s="10">
        <f t="shared" si="53"/>
        <v>4050</v>
      </c>
      <c r="W371" s="10">
        <v>27</v>
      </c>
      <c r="X371" s="10">
        <v>150</v>
      </c>
      <c r="Y371" s="10">
        <f t="shared" si="54"/>
        <v>4050</v>
      </c>
      <c r="Z371" s="10">
        <v>54</v>
      </c>
      <c r="AA371" s="10">
        <v>150</v>
      </c>
      <c r="AB371" s="10">
        <f t="shared" si="55"/>
        <v>8100</v>
      </c>
      <c r="AC371" s="11"/>
      <c r="AD371" s="26">
        <v>7</v>
      </c>
      <c r="AE371" s="7">
        <f t="shared" si="63"/>
        <v>0</v>
      </c>
      <c r="AF371" s="131">
        <v>1</v>
      </c>
      <c r="AG371" s="145">
        <f t="shared" si="56"/>
        <v>108</v>
      </c>
      <c r="AH371" s="139">
        <f t="shared" si="59"/>
        <v>16200</v>
      </c>
      <c r="AI371" s="118">
        <f t="shared" si="57"/>
        <v>16200</v>
      </c>
    </row>
    <row r="372" spans="1:35" ht="17.649999999999999" customHeight="1" x14ac:dyDescent="0.25">
      <c r="A372" s="108">
        <v>303</v>
      </c>
      <c r="B372" s="8" t="s">
        <v>196</v>
      </c>
      <c r="C372" s="21" t="s">
        <v>124</v>
      </c>
      <c r="D372" s="42" t="s">
        <v>643</v>
      </c>
      <c r="E372" s="35">
        <v>44617</v>
      </c>
      <c r="F372" s="35">
        <v>44619</v>
      </c>
      <c r="G372" s="44" t="s">
        <v>318</v>
      </c>
      <c r="H372" s="42" t="s">
        <v>437</v>
      </c>
      <c r="I372" s="35">
        <v>44617</v>
      </c>
      <c r="J372" s="35">
        <v>44619</v>
      </c>
      <c r="K372" s="10"/>
      <c r="L372" s="10">
        <v>3400</v>
      </c>
      <c r="M372" s="10">
        <f t="shared" si="60"/>
        <v>0</v>
      </c>
      <c r="N372" s="10"/>
      <c r="O372" s="10">
        <v>2900</v>
      </c>
      <c r="P372" s="10">
        <f t="shared" si="61"/>
        <v>0</v>
      </c>
      <c r="Q372" s="10"/>
      <c r="R372" s="10">
        <v>2800</v>
      </c>
      <c r="S372" s="10">
        <f t="shared" si="62"/>
        <v>0</v>
      </c>
      <c r="T372" s="10">
        <v>27</v>
      </c>
      <c r="U372" s="10">
        <v>150</v>
      </c>
      <c r="V372" s="10">
        <f t="shared" si="53"/>
        <v>4050</v>
      </c>
      <c r="W372" s="10">
        <v>27</v>
      </c>
      <c r="X372" s="10">
        <v>150</v>
      </c>
      <c r="Y372" s="10">
        <f t="shared" si="54"/>
        <v>4050</v>
      </c>
      <c r="Z372" s="10">
        <v>54</v>
      </c>
      <c r="AA372" s="10">
        <v>150</v>
      </c>
      <c r="AB372" s="10">
        <f t="shared" si="55"/>
        <v>8100</v>
      </c>
      <c r="AC372" s="11"/>
      <c r="AD372" s="26">
        <v>7</v>
      </c>
      <c r="AE372" s="7">
        <f t="shared" si="63"/>
        <v>0</v>
      </c>
      <c r="AF372" s="131">
        <v>1</v>
      </c>
      <c r="AG372" s="145">
        <f t="shared" si="56"/>
        <v>108</v>
      </c>
      <c r="AH372" s="139">
        <f t="shared" si="59"/>
        <v>16200</v>
      </c>
      <c r="AI372" s="118">
        <f t="shared" si="57"/>
        <v>16200</v>
      </c>
    </row>
    <row r="373" spans="1:35" ht="55.9" customHeight="1" x14ac:dyDescent="0.25">
      <c r="A373" s="108">
        <v>304</v>
      </c>
      <c r="B373" s="8" t="s">
        <v>196</v>
      </c>
      <c r="C373" s="21" t="s">
        <v>124</v>
      </c>
      <c r="D373" s="22" t="s">
        <v>644</v>
      </c>
      <c r="E373" s="35">
        <v>44679</v>
      </c>
      <c r="F373" s="35">
        <v>44682</v>
      </c>
      <c r="G373" s="21" t="s">
        <v>298</v>
      </c>
      <c r="H373" s="22" t="s">
        <v>743</v>
      </c>
      <c r="I373" s="35">
        <v>44679</v>
      </c>
      <c r="J373" s="35">
        <v>44682</v>
      </c>
      <c r="K373" s="10"/>
      <c r="L373" s="10">
        <v>3400</v>
      </c>
      <c r="M373" s="10">
        <f t="shared" si="60"/>
        <v>0</v>
      </c>
      <c r="N373" s="10"/>
      <c r="O373" s="10">
        <v>2900</v>
      </c>
      <c r="P373" s="10">
        <f t="shared" si="61"/>
        <v>0</v>
      </c>
      <c r="Q373" s="10"/>
      <c r="R373" s="10">
        <v>2800</v>
      </c>
      <c r="S373" s="10">
        <f t="shared" si="62"/>
        <v>0</v>
      </c>
      <c r="T373" s="10">
        <v>55</v>
      </c>
      <c r="U373" s="10">
        <v>150</v>
      </c>
      <c r="V373" s="10">
        <f t="shared" si="53"/>
        <v>8250</v>
      </c>
      <c r="W373" s="10">
        <v>55</v>
      </c>
      <c r="X373" s="10">
        <v>150</v>
      </c>
      <c r="Y373" s="10">
        <f t="shared" si="54"/>
        <v>8250</v>
      </c>
      <c r="Z373" s="10">
        <v>110</v>
      </c>
      <c r="AA373" s="10">
        <v>150</v>
      </c>
      <c r="AB373" s="10">
        <f t="shared" si="55"/>
        <v>16500</v>
      </c>
      <c r="AC373" s="11">
        <v>201</v>
      </c>
      <c r="AD373" s="26">
        <v>7</v>
      </c>
      <c r="AE373" s="7">
        <v>1561</v>
      </c>
      <c r="AF373" s="131">
        <v>1</v>
      </c>
      <c r="AG373" s="145">
        <f t="shared" si="56"/>
        <v>421</v>
      </c>
      <c r="AH373" s="139">
        <f t="shared" si="59"/>
        <v>34561</v>
      </c>
      <c r="AI373" s="118">
        <f t="shared" si="57"/>
        <v>34561</v>
      </c>
    </row>
    <row r="374" spans="1:35" ht="55.15" customHeight="1" x14ac:dyDescent="0.25">
      <c r="A374" s="108">
        <v>305</v>
      </c>
      <c r="B374" s="8" t="s">
        <v>196</v>
      </c>
      <c r="C374" s="21" t="s">
        <v>124</v>
      </c>
      <c r="D374" s="22" t="s">
        <v>645</v>
      </c>
      <c r="E374" s="35">
        <v>44679</v>
      </c>
      <c r="F374" s="35">
        <v>44682</v>
      </c>
      <c r="G374" s="21" t="s">
        <v>298</v>
      </c>
      <c r="H374" s="22" t="s">
        <v>743</v>
      </c>
      <c r="I374" s="35">
        <v>44679</v>
      </c>
      <c r="J374" s="35">
        <v>44682</v>
      </c>
      <c r="K374" s="10"/>
      <c r="L374" s="10">
        <v>3400</v>
      </c>
      <c r="M374" s="10">
        <f t="shared" si="60"/>
        <v>0</v>
      </c>
      <c r="N374" s="10"/>
      <c r="O374" s="10">
        <v>2900</v>
      </c>
      <c r="P374" s="10">
        <f t="shared" si="61"/>
        <v>0</v>
      </c>
      <c r="Q374" s="10"/>
      <c r="R374" s="10">
        <v>2800</v>
      </c>
      <c r="S374" s="10">
        <f t="shared" si="62"/>
        <v>0</v>
      </c>
      <c r="T374" s="10">
        <v>55</v>
      </c>
      <c r="U374" s="10">
        <v>150</v>
      </c>
      <c r="V374" s="10">
        <f t="shared" si="53"/>
        <v>8250</v>
      </c>
      <c r="W374" s="10">
        <v>55</v>
      </c>
      <c r="X374" s="10">
        <v>150</v>
      </c>
      <c r="Y374" s="10">
        <f t="shared" si="54"/>
        <v>8250</v>
      </c>
      <c r="Z374" s="10">
        <v>110</v>
      </c>
      <c r="AA374" s="10">
        <v>150</v>
      </c>
      <c r="AB374" s="10">
        <f t="shared" si="55"/>
        <v>16500</v>
      </c>
      <c r="AC374" s="11">
        <v>223</v>
      </c>
      <c r="AD374" s="26">
        <v>7</v>
      </c>
      <c r="AE374" s="7">
        <f t="shared" si="63"/>
        <v>1561</v>
      </c>
      <c r="AF374" s="131">
        <v>1</v>
      </c>
      <c r="AG374" s="145">
        <f t="shared" si="56"/>
        <v>443</v>
      </c>
      <c r="AH374" s="139">
        <f t="shared" si="59"/>
        <v>34561</v>
      </c>
      <c r="AI374" s="118">
        <f t="shared" si="57"/>
        <v>34561</v>
      </c>
    </row>
    <row r="375" spans="1:35" ht="28.15" customHeight="1" x14ac:dyDescent="0.25">
      <c r="A375" s="108">
        <v>306</v>
      </c>
      <c r="B375" s="8" t="s">
        <v>196</v>
      </c>
      <c r="C375" s="21" t="s">
        <v>124</v>
      </c>
      <c r="D375" s="22" t="s">
        <v>547</v>
      </c>
      <c r="E375" s="35">
        <v>44708</v>
      </c>
      <c r="F375" s="35">
        <v>44710</v>
      </c>
      <c r="G375" s="46" t="s">
        <v>43</v>
      </c>
      <c r="H375" s="22" t="s">
        <v>743</v>
      </c>
      <c r="I375" s="35">
        <v>44708</v>
      </c>
      <c r="J375" s="35">
        <v>44710</v>
      </c>
      <c r="K375" s="28"/>
      <c r="L375" s="10">
        <v>3400</v>
      </c>
      <c r="M375" s="10">
        <f t="shared" si="60"/>
        <v>0</v>
      </c>
      <c r="N375" s="28"/>
      <c r="O375" s="10">
        <v>2900</v>
      </c>
      <c r="P375" s="10">
        <f t="shared" si="61"/>
        <v>0</v>
      </c>
      <c r="Q375" s="28"/>
      <c r="R375" s="10">
        <v>2800</v>
      </c>
      <c r="S375" s="10">
        <f t="shared" si="62"/>
        <v>0</v>
      </c>
      <c r="T375" s="10">
        <v>98</v>
      </c>
      <c r="U375" s="10">
        <v>150</v>
      </c>
      <c r="V375" s="10">
        <f t="shared" si="53"/>
        <v>14700</v>
      </c>
      <c r="W375" s="10">
        <v>98</v>
      </c>
      <c r="X375" s="10">
        <v>150</v>
      </c>
      <c r="Y375" s="10">
        <f t="shared" si="54"/>
        <v>14700</v>
      </c>
      <c r="Z375" s="10">
        <v>196</v>
      </c>
      <c r="AA375" s="10">
        <v>150</v>
      </c>
      <c r="AB375" s="10">
        <f t="shared" si="55"/>
        <v>29400</v>
      </c>
      <c r="AC375" s="11">
        <v>395</v>
      </c>
      <c r="AD375" s="26">
        <v>7</v>
      </c>
      <c r="AE375" s="7">
        <f t="shared" si="63"/>
        <v>2765</v>
      </c>
      <c r="AF375" s="131">
        <v>1</v>
      </c>
      <c r="AG375" s="145">
        <f t="shared" si="56"/>
        <v>787</v>
      </c>
      <c r="AH375" s="139">
        <f t="shared" si="59"/>
        <v>61565</v>
      </c>
      <c r="AI375" s="118">
        <f t="shared" si="57"/>
        <v>61565</v>
      </c>
    </row>
    <row r="376" spans="1:35" ht="16.149999999999999" customHeight="1" x14ac:dyDescent="0.25">
      <c r="A376" s="110"/>
      <c r="B376" s="88"/>
      <c r="C376" s="92"/>
      <c r="D376" s="92" t="s">
        <v>893</v>
      </c>
      <c r="E376" s="89"/>
      <c r="F376" s="89"/>
      <c r="G376" s="91"/>
      <c r="H376" s="91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66"/>
      <c r="AB376" s="26"/>
      <c r="AC376" s="26"/>
      <c r="AD376" s="133"/>
      <c r="AE376" s="140"/>
      <c r="AF376" s="140"/>
      <c r="AG376" s="149"/>
      <c r="AH376" s="89"/>
      <c r="AI376" s="90"/>
    </row>
    <row r="377" spans="1:35" ht="19.899999999999999" customHeight="1" x14ac:dyDescent="0.25">
      <c r="A377" s="108">
        <v>307</v>
      </c>
      <c r="B377" s="8" t="s">
        <v>82</v>
      </c>
      <c r="C377" s="21" t="s">
        <v>202</v>
      </c>
      <c r="D377" s="22" t="s">
        <v>174</v>
      </c>
      <c r="E377" s="35">
        <v>44596</v>
      </c>
      <c r="F377" s="35">
        <v>44598</v>
      </c>
      <c r="G377" s="21" t="s">
        <v>310</v>
      </c>
      <c r="H377" s="22" t="s">
        <v>456</v>
      </c>
      <c r="I377" s="35">
        <v>44596</v>
      </c>
      <c r="J377" s="35">
        <v>44598</v>
      </c>
      <c r="K377" s="10"/>
      <c r="L377" s="10">
        <v>3400</v>
      </c>
      <c r="M377" s="10">
        <f t="shared" si="60"/>
        <v>0</v>
      </c>
      <c r="N377" s="10"/>
      <c r="O377" s="10">
        <v>2900</v>
      </c>
      <c r="P377" s="10">
        <f t="shared" si="61"/>
        <v>0</v>
      </c>
      <c r="Q377" s="10"/>
      <c r="R377" s="10">
        <v>2800</v>
      </c>
      <c r="S377" s="10">
        <f t="shared" si="62"/>
        <v>0</v>
      </c>
      <c r="T377" s="10">
        <v>75</v>
      </c>
      <c r="U377" s="10">
        <v>150</v>
      </c>
      <c r="V377" s="10">
        <f t="shared" si="53"/>
        <v>11250</v>
      </c>
      <c r="W377" s="10">
        <v>75</v>
      </c>
      <c r="X377" s="10">
        <v>150</v>
      </c>
      <c r="Y377" s="10">
        <f t="shared" si="54"/>
        <v>11250</v>
      </c>
      <c r="Z377" s="10">
        <v>73</v>
      </c>
      <c r="AA377" s="10">
        <v>150</v>
      </c>
      <c r="AB377" s="10">
        <f t="shared" si="55"/>
        <v>10950</v>
      </c>
      <c r="AC377" s="11"/>
      <c r="AD377" s="26">
        <v>7</v>
      </c>
      <c r="AE377" s="7">
        <f t="shared" si="63"/>
        <v>0</v>
      </c>
      <c r="AF377" s="131">
        <v>1</v>
      </c>
      <c r="AG377" s="145">
        <f t="shared" si="56"/>
        <v>223</v>
      </c>
      <c r="AH377" s="139">
        <f t="shared" si="59"/>
        <v>33450</v>
      </c>
      <c r="AI377" s="118">
        <f t="shared" si="57"/>
        <v>33450</v>
      </c>
    </row>
    <row r="378" spans="1:35" ht="19.149999999999999" customHeight="1" x14ac:dyDescent="0.25">
      <c r="A378" s="108">
        <v>308</v>
      </c>
      <c r="B378" s="8" t="s">
        <v>82</v>
      </c>
      <c r="C378" s="21" t="s">
        <v>202</v>
      </c>
      <c r="D378" s="22" t="s">
        <v>83</v>
      </c>
      <c r="E378" s="35">
        <v>44722</v>
      </c>
      <c r="F378" s="35">
        <v>44725</v>
      </c>
      <c r="G378" s="21" t="s">
        <v>310</v>
      </c>
      <c r="H378" s="22" t="s">
        <v>744</v>
      </c>
      <c r="I378" s="35">
        <v>44722</v>
      </c>
      <c r="J378" s="35">
        <v>44725</v>
      </c>
      <c r="K378" s="10"/>
      <c r="L378" s="10">
        <v>3400</v>
      </c>
      <c r="M378" s="10">
        <f t="shared" si="60"/>
        <v>0</v>
      </c>
      <c r="N378" s="10"/>
      <c r="O378" s="10">
        <v>2900</v>
      </c>
      <c r="P378" s="10">
        <f t="shared" si="61"/>
        <v>0</v>
      </c>
      <c r="Q378" s="10"/>
      <c r="R378" s="10">
        <v>2800</v>
      </c>
      <c r="S378" s="10">
        <f t="shared" si="62"/>
        <v>0</v>
      </c>
      <c r="T378" s="10">
        <v>75</v>
      </c>
      <c r="U378" s="10">
        <v>150</v>
      </c>
      <c r="V378" s="10">
        <f t="shared" si="53"/>
        <v>11250</v>
      </c>
      <c r="W378" s="10">
        <v>75</v>
      </c>
      <c r="X378" s="10">
        <v>150</v>
      </c>
      <c r="Y378" s="10">
        <f t="shared" si="54"/>
        <v>11250</v>
      </c>
      <c r="Z378" s="10">
        <v>75</v>
      </c>
      <c r="AA378" s="10">
        <v>150</v>
      </c>
      <c r="AB378" s="10">
        <f t="shared" si="55"/>
        <v>11250</v>
      </c>
      <c r="AC378" s="11">
        <v>225</v>
      </c>
      <c r="AD378" s="26">
        <v>7</v>
      </c>
      <c r="AE378" s="7">
        <f t="shared" si="63"/>
        <v>1575</v>
      </c>
      <c r="AF378" s="131">
        <v>1</v>
      </c>
      <c r="AG378" s="145">
        <f t="shared" si="56"/>
        <v>450</v>
      </c>
      <c r="AH378" s="139">
        <f t="shared" si="59"/>
        <v>35325</v>
      </c>
      <c r="AI378" s="118">
        <f t="shared" si="57"/>
        <v>35325</v>
      </c>
    </row>
    <row r="379" spans="1:35" ht="17.649999999999999" customHeight="1" x14ac:dyDescent="0.25">
      <c r="A379" s="110"/>
      <c r="B379" s="88"/>
      <c r="C379" s="92"/>
      <c r="D379" s="92" t="s">
        <v>894</v>
      </c>
      <c r="E379" s="89"/>
      <c r="F379" s="89"/>
      <c r="G379" s="91"/>
      <c r="H379" s="91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66"/>
      <c r="AB379" s="26"/>
      <c r="AC379" s="26"/>
      <c r="AD379" s="133"/>
      <c r="AE379" s="140"/>
      <c r="AF379" s="140"/>
      <c r="AG379" s="149"/>
      <c r="AH379" s="89"/>
      <c r="AI379" s="90"/>
    </row>
    <row r="380" spans="1:35" ht="30.6" customHeight="1" x14ac:dyDescent="0.25">
      <c r="A380" s="108">
        <v>309</v>
      </c>
      <c r="B380" s="8" t="s">
        <v>66</v>
      </c>
      <c r="C380" s="21" t="s">
        <v>127</v>
      </c>
      <c r="D380" s="22" t="s">
        <v>70</v>
      </c>
      <c r="E380" s="35">
        <v>44606</v>
      </c>
      <c r="F380" s="35">
        <v>44612</v>
      </c>
      <c r="G380" s="21" t="s">
        <v>812</v>
      </c>
      <c r="H380" s="22" t="s">
        <v>459</v>
      </c>
      <c r="I380" s="35">
        <v>44606</v>
      </c>
      <c r="J380" s="35">
        <v>44612</v>
      </c>
      <c r="K380" s="10"/>
      <c r="L380" s="10">
        <v>3400</v>
      </c>
      <c r="M380" s="10">
        <f t="shared" si="60"/>
        <v>0</v>
      </c>
      <c r="N380" s="10"/>
      <c r="O380" s="10">
        <v>2900</v>
      </c>
      <c r="P380" s="10">
        <f t="shared" si="61"/>
        <v>0</v>
      </c>
      <c r="Q380" s="10"/>
      <c r="R380" s="10">
        <v>2800</v>
      </c>
      <c r="S380" s="10">
        <f t="shared" si="62"/>
        <v>0</v>
      </c>
      <c r="T380" s="10">
        <v>2</v>
      </c>
      <c r="U380" s="10">
        <v>150</v>
      </c>
      <c r="V380" s="10">
        <f t="shared" si="53"/>
        <v>300</v>
      </c>
      <c r="W380" s="10">
        <v>2</v>
      </c>
      <c r="X380" s="10">
        <v>150</v>
      </c>
      <c r="Y380" s="10">
        <f t="shared" si="54"/>
        <v>300</v>
      </c>
      <c r="Z380" s="10">
        <v>2</v>
      </c>
      <c r="AA380" s="10">
        <v>150</v>
      </c>
      <c r="AB380" s="10">
        <f t="shared" si="55"/>
        <v>300</v>
      </c>
      <c r="AC380" s="11"/>
      <c r="AD380" s="26">
        <v>7</v>
      </c>
      <c r="AE380" s="7">
        <f t="shared" si="63"/>
        <v>0</v>
      </c>
      <c r="AF380" s="131">
        <v>1</v>
      </c>
      <c r="AG380" s="145">
        <f t="shared" si="56"/>
        <v>6</v>
      </c>
      <c r="AH380" s="139">
        <f t="shared" si="59"/>
        <v>900</v>
      </c>
      <c r="AI380" s="118">
        <f t="shared" si="57"/>
        <v>900</v>
      </c>
    </row>
    <row r="381" spans="1:35" ht="20.65" customHeight="1" x14ac:dyDescent="0.25">
      <c r="A381" s="108">
        <v>310</v>
      </c>
      <c r="B381" s="8" t="s">
        <v>66</v>
      </c>
      <c r="C381" s="21" t="s">
        <v>127</v>
      </c>
      <c r="D381" s="22" t="s">
        <v>174</v>
      </c>
      <c r="E381" s="35">
        <v>44640</v>
      </c>
      <c r="F381" s="35">
        <v>44643</v>
      </c>
      <c r="G381" s="21" t="s">
        <v>310</v>
      </c>
      <c r="H381" s="22" t="s">
        <v>520</v>
      </c>
      <c r="I381" s="35">
        <v>44640</v>
      </c>
      <c r="J381" s="35">
        <v>44643</v>
      </c>
      <c r="K381" s="10"/>
      <c r="L381" s="10">
        <v>3400</v>
      </c>
      <c r="M381" s="10">
        <f t="shared" si="60"/>
        <v>0</v>
      </c>
      <c r="N381" s="10"/>
      <c r="O381" s="10">
        <v>2900</v>
      </c>
      <c r="P381" s="10">
        <f t="shared" si="61"/>
        <v>0</v>
      </c>
      <c r="Q381" s="10"/>
      <c r="R381" s="10">
        <v>2800</v>
      </c>
      <c r="S381" s="10">
        <f t="shared" si="62"/>
        <v>0</v>
      </c>
      <c r="T381" s="10">
        <v>10</v>
      </c>
      <c r="U381" s="10">
        <v>150</v>
      </c>
      <c r="V381" s="10">
        <f t="shared" si="53"/>
        <v>1500</v>
      </c>
      <c r="W381" s="10">
        <v>10</v>
      </c>
      <c r="X381" s="10">
        <v>150</v>
      </c>
      <c r="Y381" s="10">
        <f t="shared" si="54"/>
        <v>1500</v>
      </c>
      <c r="Z381" s="10">
        <v>10</v>
      </c>
      <c r="AA381" s="10">
        <v>150</v>
      </c>
      <c r="AB381" s="10">
        <f t="shared" si="55"/>
        <v>1500</v>
      </c>
      <c r="AC381" s="11"/>
      <c r="AD381" s="26">
        <v>7</v>
      </c>
      <c r="AE381" s="7">
        <f t="shared" si="63"/>
        <v>0</v>
      </c>
      <c r="AF381" s="131">
        <v>1</v>
      </c>
      <c r="AG381" s="145">
        <f t="shared" si="56"/>
        <v>30</v>
      </c>
      <c r="AH381" s="139">
        <f t="shared" si="59"/>
        <v>4500</v>
      </c>
      <c r="AI381" s="118">
        <f t="shared" si="57"/>
        <v>4500</v>
      </c>
    </row>
    <row r="382" spans="1:35" ht="28.15" customHeight="1" x14ac:dyDescent="0.25">
      <c r="A382" s="108">
        <v>311</v>
      </c>
      <c r="B382" s="8" t="s">
        <v>66</v>
      </c>
      <c r="C382" s="21" t="s">
        <v>127</v>
      </c>
      <c r="D382" s="22" t="s">
        <v>265</v>
      </c>
      <c r="E382" s="35">
        <v>44640</v>
      </c>
      <c r="F382" s="35">
        <v>44643</v>
      </c>
      <c r="G382" s="21" t="s">
        <v>310</v>
      </c>
      <c r="H382" s="22" t="s">
        <v>745</v>
      </c>
      <c r="I382" s="35">
        <v>44640</v>
      </c>
      <c r="J382" s="35">
        <v>44643</v>
      </c>
      <c r="K382" s="10"/>
      <c r="L382" s="10">
        <v>3400</v>
      </c>
      <c r="M382" s="10">
        <f t="shared" si="60"/>
        <v>0</v>
      </c>
      <c r="N382" s="10"/>
      <c r="O382" s="10">
        <v>2900</v>
      </c>
      <c r="P382" s="10">
        <f t="shared" si="61"/>
        <v>0</v>
      </c>
      <c r="Q382" s="10"/>
      <c r="R382" s="10">
        <v>2800</v>
      </c>
      <c r="S382" s="10">
        <f t="shared" si="62"/>
        <v>0</v>
      </c>
      <c r="T382" s="10">
        <v>10</v>
      </c>
      <c r="U382" s="10">
        <v>150</v>
      </c>
      <c r="V382" s="10">
        <f t="shared" si="53"/>
        <v>1500</v>
      </c>
      <c r="W382" s="10">
        <v>10</v>
      </c>
      <c r="X382" s="10">
        <v>150</v>
      </c>
      <c r="Y382" s="10">
        <f t="shared" si="54"/>
        <v>1500</v>
      </c>
      <c r="Z382" s="10">
        <v>10</v>
      </c>
      <c r="AA382" s="10">
        <v>150</v>
      </c>
      <c r="AB382" s="10">
        <f t="shared" si="55"/>
        <v>1500</v>
      </c>
      <c r="AC382" s="11"/>
      <c r="AD382" s="26">
        <v>7</v>
      </c>
      <c r="AE382" s="7">
        <f t="shared" si="63"/>
        <v>0</v>
      </c>
      <c r="AF382" s="131">
        <v>1</v>
      </c>
      <c r="AG382" s="145">
        <f t="shared" si="56"/>
        <v>30</v>
      </c>
      <c r="AH382" s="139">
        <f t="shared" si="59"/>
        <v>4500</v>
      </c>
      <c r="AI382" s="118">
        <f t="shared" si="57"/>
        <v>4500</v>
      </c>
    </row>
    <row r="383" spans="1:35" ht="28.9" customHeight="1" x14ac:dyDescent="0.25">
      <c r="A383" s="108">
        <v>312</v>
      </c>
      <c r="B383" s="8" t="s">
        <v>66</v>
      </c>
      <c r="C383" s="21" t="s">
        <v>127</v>
      </c>
      <c r="D383" s="22" t="s">
        <v>266</v>
      </c>
      <c r="E383" s="35">
        <v>44647</v>
      </c>
      <c r="F383" s="35">
        <v>44649</v>
      </c>
      <c r="G383" s="21" t="s">
        <v>310</v>
      </c>
      <c r="H383" s="22" t="s">
        <v>520</v>
      </c>
      <c r="I383" s="35">
        <v>44647</v>
      </c>
      <c r="J383" s="35">
        <v>44649</v>
      </c>
      <c r="K383" s="10"/>
      <c r="L383" s="10">
        <v>3400</v>
      </c>
      <c r="M383" s="10">
        <f t="shared" si="60"/>
        <v>0</v>
      </c>
      <c r="N383" s="10"/>
      <c r="O383" s="10">
        <v>2900</v>
      </c>
      <c r="P383" s="10">
        <f t="shared" si="61"/>
        <v>0</v>
      </c>
      <c r="Q383" s="10"/>
      <c r="R383" s="10">
        <v>2800</v>
      </c>
      <c r="S383" s="10">
        <f t="shared" si="62"/>
        <v>0</v>
      </c>
      <c r="T383" s="10">
        <v>10</v>
      </c>
      <c r="U383" s="10">
        <v>150</v>
      </c>
      <c r="V383" s="10">
        <f t="shared" si="53"/>
        <v>1500</v>
      </c>
      <c r="W383" s="10">
        <v>10</v>
      </c>
      <c r="X383" s="10">
        <v>150</v>
      </c>
      <c r="Y383" s="10">
        <f t="shared" si="54"/>
        <v>1500</v>
      </c>
      <c r="Z383" s="10">
        <v>10</v>
      </c>
      <c r="AA383" s="10">
        <v>150</v>
      </c>
      <c r="AB383" s="10">
        <f t="shared" si="55"/>
        <v>1500</v>
      </c>
      <c r="AC383" s="11"/>
      <c r="AD383" s="26">
        <v>7</v>
      </c>
      <c r="AE383" s="7">
        <f t="shared" si="63"/>
        <v>0</v>
      </c>
      <c r="AF383" s="131">
        <v>1</v>
      </c>
      <c r="AG383" s="139">
        <f t="shared" si="56"/>
        <v>30</v>
      </c>
      <c r="AH383" s="139">
        <f t="shared" si="59"/>
        <v>4500</v>
      </c>
      <c r="AI383" s="109">
        <f t="shared" si="57"/>
        <v>4500</v>
      </c>
    </row>
    <row r="384" spans="1:35" ht="18" customHeight="1" x14ac:dyDescent="0.25">
      <c r="A384" s="108">
        <v>313</v>
      </c>
      <c r="B384" s="8" t="s">
        <v>66</v>
      </c>
      <c r="C384" s="21" t="s">
        <v>127</v>
      </c>
      <c r="D384" s="22" t="s">
        <v>267</v>
      </c>
      <c r="E384" s="35">
        <v>44648</v>
      </c>
      <c r="F384" s="35">
        <v>44650</v>
      </c>
      <c r="G384" s="21" t="s">
        <v>310</v>
      </c>
      <c r="H384" s="22" t="s">
        <v>519</v>
      </c>
      <c r="I384" s="35">
        <v>44648</v>
      </c>
      <c r="J384" s="35">
        <v>44650</v>
      </c>
      <c r="K384" s="10"/>
      <c r="L384" s="10">
        <v>3400</v>
      </c>
      <c r="M384" s="10">
        <f t="shared" si="60"/>
        <v>0</v>
      </c>
      <c r="N384" s="10"/>
      <c r="O384" s="10">
        <v>2900</v>
      </c>
      <c r="P384" s="10">
        <f t="shared" si="61"/>
        <v>0</v>
      </c>
      <c r="Q384" s="10"/>
      <c r="R384" s="10">
        <v>2800</v>
      </c>
      <c r="S384" s="10">
        <f t="shared" si="62"/>
        <v>0</v>
      </c>
      <c r="T384" s="10">
        <v>10</v>
      </c>
      <c r="U384" s="10">
        <v>150</v>
      </c>
      <c r="V384" s="10">
        <f t="shared" si="53"/>
        <v>1500</v>
      </c>
      <c r="W384" s="10">
        <v>10</v>
      </c>
      <c r="X384" s="10">
        <v>150</v>
      </c>
      <c r="Y384" s="10">
        <f t="shared" si="54"/>
        <v>1500</v>
      </c>
      <c r="Z384" s="10">
        <v>10</v>
      </c>
      <c r="AA384" s="10">
        <v>150</v>
      </c>
      <c r="AB384" s="10">
        <f t="shared" si="55"/>
        <v>1500</v>
      </c>
      <c r="AC384" s="11"/>
      <c r="AD384" s="26">
        <v>7</v>
      </c>
      <c r="AE384" s="7">
        <f t="shared" si="63"/>
        <v>0</v>
      </c>
      <c r="AF384" s="131">
        <v>1</v>
      </c>
      <c r="AG384" s="139">
        <f t="shared" si="56"/>
        <v>30</v>
      </c>
      <c r="AH384" s="139">
        <f t="shared" si="59"/>
        <v>4500</v>
      </c>
      <c r="AI384" s="109">
        <f t="shared" si="57"/>
        <v>4500</v>
      </c>
    </row>
    <row r="385" spans="1:35" ht="19.149999999999999" customHeight="1" x14ac:dyDescent="0.25">
      <c r="A385" s="110"/>
      <c r="B385" s="88"/>
      <c r="C385" s="92"/>
      <c r="D385" s="92" t="s">
        <v>895</v>
      </c>
      <c r="E385" s="89"/>
      <c r="F385" s="89"/>
      <c r="G385" s="91"/>
      <c r="H385" s="91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66"/>
      <c r="AB385" s="26"/>
      <c r="AC385" s="26"/>
      <c r="AD385" s="133"/>
      <c r="AE385" s="140"/>
      <c r="AF385" s="140"/>
      <c r="AG385" s="149"/>
      <c r="AH385" s="89"/>
      <c r="AI385" s="90"/>
    </row>
    <row r="386" spans="1:35" ht="43.15" customHeight="1" x14ac:dyDescent="0.25">
      <c r="A386" s="108">
        <v>314</v>
      </c>
      <c r="B386" s="21" t="s">
        <v>169</v>
      </c>
      <c r="C386" s="21" t="s">
        <v>136</v>
      </c>
      <c r="D386" s="22" t="s">
        <v>47</v>
      </c>
      <c r="E386" s="35">
        <v>44642</v>
      </c>
      <c r="F386" s="35">
        <v>44648</v>
      </c>
      <c r="G386" s="21" t="s">
        <v>813</v>
      </c>
      <c r="H386" s="22" t="s">
        <v>454</v>
      </c>
      <c r="I386" s="35">
        <v>44642</v>
      </c>
      <c r="J386" s="35">
        <v>44648</v>
      </c>
      <c r="K386" s="10"/>
      <c r="L386" s="10">
        <v>3400</v>
      </c>
      <c r="M386" s="10">
        <f t="shared" si="60"/>
        <v>0</v>
      </c>
      <c r="N386" s="10"/>
      <c r="O386" s="10">
        <v>2900</v>
      </c>
      <c r="P386" s="10">
        <f t="shared" si="61"/>
        <v>0</v>
      </c>
      <c r="Q386" s="10"/>
      <c r="R386" s="10">
        <v>2800</v>
      </c>
      <c r="S386" s="10">
        <f t="shared" si="62"/>
        <v>0</v>
      </c>
      <c r="T386" s="10">
        <v>24</v>
      </c>
      <c r="U386" s="10">
        <v>150</v>
      </c>
      <c r="V386" s="10">
        <f t="shared" si="53"/>
        <v>3600</v>
      </c>
      <c r="W386" s="10">
        <v>24</v>
      </c>
      <c r="X386" s="10">
        <v>150</v>
      </c>
      <c r="Y386" s="10">
        <f t="shared" si="54"/>
        <v>3600</v>
      </c>
      <c r="Z386" s="10">
        <v>24</v>
      </c>
      <c r="AA386" s="10">
        <v>150</v>
      </c>
      <c r="AB386" s="10">
        <f t="shared" si="55"/>
        <v>3600</v>
      </c>
      <c r="AC386" s="11"/>
      <c r="AD386" s="26">
        <v>7</v>
      </c>
      <c r="AE386" s="7">
        <f t="shared" si="63"/>
        <v>0</v>
      </c>
      <c r="AF386" s="131">
        <v>1</v>
      </c>
      <c r="AG386" s="139">
        <f t="shared" si="56"/>
        <v>72</v>
      </c>
      <c r="AH386" s="139">
        <f t="shared" si="59"/>
        <v>10800</v>
      </c>
      <c r="AI386" s="109">
        <f t="shared" si="57"/>
        <v>10800</v>
      </c>
    </row>
    <row r="387" spans="1:35" ht="43.9" customHeight="1" x14ac:dyDescent="0.25">
      <c r="A387" s="108">
        <v>315</v>
      </c>
      <c r="B387" s="8" t="s">
        <v>169</v>
      </c>
      <c r="C387" s="21" t="s">
        <v>136</v>
      </c>
      <c r="D387" s="22" t="s">
        <v>48</v>
      </c>
      <c r="E387" s="35">
        <v>44648</v>
      </c>
      <c r="F387" s="35">
        <v>44651</v>
      </c>
      <c r="G387" s="21" t="s">
        <v>813</v>
      </c>
      <c r="H387" s="22" t="s">
        <v>454</v>
      </c>
      <c r="I387" s="35">
        <v>44648</v>
      </c>
      <c r="J387" s="35">
        <v>44651</v>
      </c>
      <c r="K387" s="10"/>
      <c r="L387" s="10">
        <v>3400</v>
      </c>
      <c r="M387" s="10">
        <f t="shared" si="60"/>
        <v>0</v>
      </c>
      <c r="N387" s="10"/>
      <c r="O387" s="10">
        <v>2900</v>
      </c>
      <c r="P387" s="10">
        <f t="shared" si="61"/>
        <v>0</v>
      </c>
      <c r="Q387" s="10"/>
      <c r="R387" s="10">
        <v>2800</v>
      </c>
      <c r="S387" s="10">
        <f t="shared" si="62"/>
        <v>0</v>
      </c>
      <c r="T387" s="10">
        <v>8</v>
      </c>
      <c r="U387" s="10">
        <v>150</v>
      </c>
      <c r="V387" s="10">
        <f t="shared" si="53"/>
        <v>1200</v>
      </c>
      <c r="W387" s="10">
        <v>8</v>
      </c>
      <c r="X387" s="10">
        <v>150</v>
      </c>
      <c r="Y387" s="10">
        <f t="shared" si="54"/>
        <v>1200</v>
      </c>
      <c r="Z387" s="10">
        <v>8</v>
      </c>
      <c r="AA387" s="10">
        <v>150</v>
      </c>
      <c r="AB387" s="10">
        <f t="shared" si="55"/>
        <v>1200</v>
      </c>
      <c r="AC387" s="11"/>
      <c r="AD387" s="26">
        <v>7</v>
      </c>
      <c r="AE387" s="7">
        <f t="shared" si="63"/>
        <v>0</v>
      </c>
      <c r="AF387" s="131">
        <v>1</v>
      </c>
      <c r="AG387" s="139">
        <f t="shared" si="56"/>
        <v>24</v>
      </c>
      <c r="AH387" s="139">
        <f t="shared" si="59"/>
        <v>3600</v>
      </c>
      <c r="AI387" s="109">
        <f t="shared" si="57"/>
        <v>3600</v>
      </c>
    </row>
    <row r="388" spans="1:35" ht="33" customHeight="1" x14ac:dyDescent="0.25">
      <c r="A388" s="108">
        <v>316</v>
      </c>
      <c r="B388" s="8" t="s">
        <v>169</v>
      </c>
      <c r="C388" s="21" t="s">
        <v>136</v>
      </c>
      <c r="D388" s="22" t="s">
        <v>49</v>
      </c>
      <c r="E388" s="35">
        <v>44689</v>
      </c>
      <c r="F388" s="35">
        <v>44690</v>
      </c>
      <c r="G388" s="21" t="s">
        <v>318</v>
      </c>
      <c r="H388" s="22" t="s">
        <v>340</v>
      </c>
      <c r="I388" s="35">
        <v>44689</v>
      </c>
      <c r="J388" s="35">
        <v>44690</v>
      </c>
      <c r="K388" s="10"/>
      <c r="L388" s="10">
        <v>3400</v>
      </c>
      <c r="M388" s="10">
        <f t="shared" si="60"/>
        <v>0</v>
      </c>
      <c r="N388" s="10"/>
      <c r="O388" s="10">
        <v>2900</v>
      </c>
      <c r="P388" s="10">
        <f t="shared" si="61"/>
        <v>0</v>
      </c>
      <c r="Q388" s="10"/>
      <c r="R388" s="10">
        <v>2800</v>
      </c>
      <c r="S388" s="10">
        <f t="shared" si="62"/>
        <v>0</v>
      </c>
      <c r="T388" s="10">
        <v>4</v>
      </c>
      <c r="U388" s="10">
        <v>150</v>
      </c>
      <c r="V388" s="10">
        <f t="shared" si="53"/>
        <v>600</v>
      </c>
      <c r="W388" s="10">
        <v>4</v>
      </c>
      <c r="X388" s="10">
        <v>150</v>
      </c>
      <c r="Y388" s="10">
        <f t="shared" si="54"/>
        <v>600</v>
      </c>
      <c r="Z388" s="10">
        <v>4</v>
      </c>
      <c r="AA388" s="10">
        <v>150</v>
      </c>
      <c r="AB388" s="10">
        <f t="shared" si="55"/>
        <v>600</v>
      </c>
      <c r="AC388" s="11">
        <v>12</v>
      </c>
      <c r="AD388" s="26">
        <v>7</v>
      </c>
      <c r="AE388" s="7">
        <f t="shared" si="63"/>
        <v>84</v>
      </c>
      <c r="AF388" s="131">
        <v>1</v>
      </c>
      <c r="AG388" s="139">
        <f t="shared" si="56"/>
        <v>24</v>
      </c>
      <c r="AH388" s="139">
        <f t="shared" si="59"/>
        <v>1884</v>
      </c>
      <c r="AI388" s="109">
        <f t="shared" si="57"/>
        <v>1884</v>
      </c>
    </row>
    <row r="389" spans="1:35" ht="26.25" x14ac:dyDescent="0.25">
      <c r="A389" s="108">
        <v>317</v>
      </c>
      <c r="B389" s="8" t="s">
        <v>169</v>
      </c>
      <c r="C389" s="21" t="s">
        <v>136</v>
      </c>
      <c r="D389" s="22" t="s">
        <v>50</v>
      </c>
      <c r="E389" s="35">
        <v>44721</v>
      </c>
      <c r="F389" s="35">
        <v>44732</v>
      </c>
      <c r="G389" s="21" t="s">
        <v>764</v>
      </c>
      <c r="H389" s="22" t="s">
        <v>340</v>
      </c>
      <c r="I389" s="35">
        <v>44721</v>
      </c>
      <c r="J389" s="35">
        <v>44732</v>
      </c>
      <c r="K389" s="10">
        <v>2</v>
      </c>
      <c r="L389" s="10">
        <v>3400</v>
      </c>
      <c r="M389" s="10">
        <f t="shared" si="60"/>
        <v>6800</v>
      </c>
      <c r="N389" s="10">
        <v>2</v>
      </c>
      <c r="O389" s="10">
        <v>2900</v>
      </c>
      <c r="P389" s="10">
        <f t="shared" si="61"/>
        <v>5800</v>
      </c>
      <c r="Q389" s="10">
        <v>2</v>
      </c>
      <c r="R389" s="10">
        <v>2800</v>
      </c>
      <c r="S389" s="10">
        <f t="shared" si="62"/>
        <v>5600</v>
      </c>
      <c r="T389" s="10">
        <v>6</v>
      </c>
      <c r="U389" s="10">
        <v>150</v>
      </c>
      <c r="V389" s="10">
        <f t="shared" si="53"/>
        <v>900</v>
      </c>
      <c r="W389" s="10">
        <v>6</v>
      </c>
      <c r="X389" s="10">
        <v>150</v>
      </c>
      <c r="Y389" s="10">
        <f t="shared" si="54"/>
        <v>900</v>
      </c>
      <c r="Z389" s="10">
        <v>6</v>
      </c>
      <c r="AA389" s="10">
        <v>150</v>
      </c>
      <c r="AB389" s="10">
        <f t="shared" si="55"/>
        <v>900</v>
      </c>
      <c r="AC389" s="11">
        <v>22</v>
      </c>
      <c r="AD389" s="26">
        <v>7</v>
      </c>
      <c r="AE389" s="7">
        <f t="shared" si="63"/>
        <v>154</v>
      </c>
      <c r="AF389" s="131">
        <v>1</v>
      </c>
      <c r="AG389" s="139">
        <f t="shared" si="56"/>
        <v>46</v>
      </c>
      <c r="AH389" s="139">
        <f t="shared" si="59"/>
        <v>21054</v>
      </c>
      <c r="AI389" s="109">
        <f t="shared" si="57"/>
        <v>21054</v>
      </c>
    </row>
    <row r="390" spans="1:35" ht="26.25" x14ac:dyDescent="0.25">
      <c r="A390" s="108">
        <v>318</v>
      </c>
      <c r="B390" s="8" t="s">
        <v>169</v>
      </c>
      <c r="C390" s="21" t="s">
        <v>136</v>
      </c>
      <c r="D390" s="22" t="s">
        <v>546</v>
      </c>
      <c r="E390" s="35">
        <v>44815</v>
      </c>
      <c r="F390" s="35">
        <v>44822</v>
      </c>
      <c r="G390" s="21" t="s">
        <v>764</v>
      </c>
      <c r="H390" s="22" t="s">
        <v>300</v>
      </c>
      <c r="I390" s="35">
        <v>44815</v>
      </c>
      <c r="J390" s="35">
        <v>44822</v>
      </c>
      <c r="K390" s="14"/>
      <c r="L390" s="10">
        <v>3400</v>
      </c>
      <c r="M390" s="10">
        <f t="shared" si="60"/>
        <v>0</v>
      </c>
      <c r="N390" s="14"/>
      <c r="O390" s="10">
        <v>2900</v>
      </c>
      <c r="P390" s="10">
        <f t="shared" si="61"/>
        <v>0</v>
      </c>
      <c r="Q390" s="14"/>
      <c r="R390" s="10">
        <v>2800</v>
      </c>
      <c r="S390" s="10">
        <f t="shared" si="62"/>
        <v>0</v>
      </c>
      <c r="T390" s="10">
        <v>4</v>
      </c>
      <c r="U390" s="10">
        <v>150</v>
      </c>
      <c r="V390" s="10">
        <f t="shared" si="53"/>
        <v>600</v>
      </c>
      <c r="W390" s="10">
        <v>4</v>
      </c>
      <c r="X390" s="10">
        <v>150</v>
      </c>
      <c r="Y390" s="10">
        <f t="shared" si="54"/>
        <v>600</v>
      </c>
      <c r="Z390" s="10">
        <v>4</v>
      </c>
      <c r="AA390" s="10">
        <v>150</v>
      </c>
      <c r="AB390" s="10">
        <f t="shared" si="55"/>
        <v>600</v>
      </c>
      <c r="AC390" s="11">
        <v>18</v>
      </c>
      <c r="AD390" s="26">
        <v>7</v>
      </c>
      <c r="AE390" s="7">
        <f t="shared" si="63"/>
        <v>126</v>
      </c>
      <c r="AF390" s="131">
        <v>1</v>
      </c>
      <c r="AG390" s="139">
        <f t="shared" si="56"/>
        <v>30</v>
      </c>
      <c r="AH390" s="139">
        <f t="shared" si="59"/>
        <v>1926</v>
      </c>
      <c r="AI390" s="109">
        <f t="shared" si="57"/>
        <v>1926</v>
      </c>
    </row>
    <row r="391" spans="1:35" x14ac:dyDescent="0.25">
      <c r="A391" s="110"/>
      <c r="B391" s="88"/>
      <c r="C391" s="92"/>
      <c r="D391" s="92" t="s">
        <v>896</v>
      </c>
      <c r="E391" s="89"/>
      <c r="F391" s="89"/>
      <c r="G391" s="91"/>
      <c r="H391" s="91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66"/>
      <c r="AB391" s="26"/>
      <c r="AC391" s="26"/>
      <c r="AD391" s="133"/>
      <c r="AE391" s="140"/>
      <c r="AF391" s="140"/>
      <c r="AG391" s="149"/>
      <c r="AH391" s="89"/>
      <c r="AI391" s="90"/>
    </row>
    <row r="392" spans="1:35" ht="28.9" customHeight="1" x14ac:dyDescent="0.25">
      <c r="A392" s="108">
        <v>319</v>
      </c>
      <c r="B392" s="8" t="s">
        <v>16</v>
      </c>
      <c r="C392" s="21" t="s">
        <v>161</v>
      </c>
      <c r="D392" s="22" t="s">
        <v>174</v>
      </c>
      <c r="E392" s="35">
        <v>44807</v>
      </c>
      <c r="F392" s="35">
        <v>44807</v>
      </c>
      <c r="G392" s="21" t="s">
        <v>301</v>
      </c>
      <c r="H392" s="22" t="s">
        <v>746</v>
      </c>
      <c r="I392" s="35">
        <v>44807</v>
      </c>
      <c r="J392" s="35">
        <v>44807</v>
      </c>
      <c r="K392" s="10"/>
      <c r="L392" s="10">
        <v>3400</v>
      </c>
      <c r="M392" s="10">
        <f t="shared" si="60"/>
        <v>0</v>
      </c>
      <c r="N392" s="10"/>
      <c r="O392" s="10">
        <v>2900</v>
      </c>
      <c r="P392" s="10">
        <f t="shared" si="61"/>
        <v>0</v>
      </c>
      <c r="Q392" s="10"/>
      <c r="R392" s="10">
        <v>2800</v>
      </c>
      <c r="S392" s="10">
        <f t="shared" si="62"/>
        <v>0</v>
      </c>
      <c r="T392" s="10">
        <v>38</v>
      </c>
      <c r="U392" s="10">
        <v>150</v>
      </c>
      <c r="V392" s="10">
        <f t="shared" si="53"/>
        <v>5700</v>
      </c>
      <c r="W392" s="10">
        <v>38</v>
      </c>
      <c r="X392" s="10">
        <v>150</v>
      </c>
      <c r="Y392" s="10">
        <f t="shared" si="54"/>
        <v>5700</v>
      </c>
      <c r="Z392" s="10">
        <v>38</v>
      </c>
      <c r="AA392" s="10">
        <v>150</v>
      </c>
      <c r="AB392" s="10">
        <f t="shared" si="55"/>
        <v>5700</v>
      </c>
      <c r="AC392" s="11">
        <v>120</v>
      </c>
      <c r="AD392" s="26">
        <v>7</v>
      </c>
      <c r="AE392" s="7">
        <f t="shared" si="63"/>
        <v>840</v>
      </c>
      <c r="AF392" s="131">
        <v>1</v>
      </c>
      <c r="AG392" s="139">
        <f t="shared" si="56"/>
        <v>234</v>
      </c>
      <c r="AH392" s="139">
        <f t="shared" si="59"/>
        <v>17940</v>
      </c>
      <c r="AI392" s="109">
        <f t="shared" si="57"/>
        <v>17940</v>
      </c>
    </row>
    <row r="393" spans="1:35" x14ac:dyDescent="0.25">
      <c r="A393" s="110"/>
      <c r="B393" s="88"/>
      <c r="C393" s="92"/>
      <c r="D393" s="92" t="s">
        <v>897</v>
      </c>
      <c r="E393" s="89"/>
      <c r="F393" s="89"/>
      <c r="G393" s="91"/>
      <c r="H393" s="91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66"/>
      <c r="AB393" s="26"/>
      <c r="AC393" s="26"/>
      <c r="AD393" s="133"/>
      <c r="AE393" s="140"/>
      <c r="AF393" s="140"/>
      <c r="AG393" s="149"/>
      <c r="AH393" s="89"/>
      <c r="AI393" s="90"/>
    </row>
    <row r="394" spans="1:35" ht="30.6" customHeight="1" x14ac:dyDescent="0.25">
      <c r="A394" s="108">
        <v>320</v>
      </c>
      <c r="B394" s="8" t="s">
        <v>230</v>
      </c>
      <c r="C394" s="21" t="s">
        <v>231</v>
      </c>
      <c r="D394" s="22" t="s">
        <v>646</v>
      </c>
      <c r="E394" s="35">
        <v>44609</v>
      </c>
      <c r="F394" s="35">
        <v>44609</v>
      </c>
      <c r="G394" s="21" t="s">
        <v>331</v>
      </c>
      <c r="H394" s="22" t="s">
        <v>524</v>
      </c>
      <c r="I394" s="35">
        <v>44609</v>
      </c>
      <c r="J394" s="35">
        <v>44609</v>
      </c>
      <c r="K394" s="10"/>
      <c r="L394" s="10">
        <v>3400</v>
      </c>
      <c r="M394" s="10">
        <f t="shared" si="60"/>
        <v>0</v>
      </c>
      <c r="N394" s="10"/>
      <c r="O394" s="10">
        <v>2900</v>
      </c>
      <c r="P394" s="10">
        <f t="shared" si="61"/>
        <v>0</v>
      </c>
      <c r="Q394" s="10"/>
      <c r="R394" s="10">
        <v>2800</v>
      </c>
      <c r="S394" s="10">
        <f t="shared" si="62"/>
        <v>0</v>
      </c>
      <c r="T394" s="10">
        <v>24</v>
      </c>
      <c r="U394" s="10">
        <v>150</v>
      </c>
      <c r="V394" s="10">
        <f t="shared" si="53"/>
        <v>3600</v>
      </c>
      <c r="W394" s="10">
        <v>24</v>
      </c>
      <c r="X394" s="10">
        <v>150</v>
      </c>
      <c r="Y394" s="10">
        <f t="shared" si="54"/>
        <v>3600</v>
      </c>
      <c r="Z394" s="10">
        <v>24</v>
      </c>
      <c r="AA394" s="10">
        <v>150</v>
      </c>
      <c r="AB394" s="10">
        <f t="shared" si="55"/>
        <v>3600</v>
      </c>
      <c r="AC394" s="11"/>
      <c r="AD394" s="26">
        <v>7</v>
      </c>
      <c r="AE394" s="7">
        <f t="shared" si="63"/>
        <v>0</v>
      </c>
      <c r="AF394" s="131">
        <v>1</v>
      </c>
      <c r="AG394" s="139">
        <f t="shared" si="56"/>
        <v>72</v>
      </c>
      <c r="AH394" s="139">
        <f t="shared" si="59"/>
        <v>10800</v>
      </c>
      <c r="AI394" s="109">
        <f t="shared" si="57"/>
        <v>10800</v>
      </c>
    </row>
    <row r="395" spans="1:35" ht="28.9" customHeight="1" x14ac:dyDescent="0.25">
      <c r="A395" s="108">
        <v>321</v>
      </c>
      <c r="B395" s="8" t="s">
        <v>230</v>
      </c>
      <c r="C395" s="21" t="s">
        <v>231</v>
      </c>
      <c r="D395" s="22" t="s">
        <v>647</v>
      </c>
      <c r="E395" s="35">
        <v>44617</v>
      </c>
      <c r="F395" s="35">
        <v>44617</v>
      </c>
      <c r="G395" s="21" t="s">
        <v>430</v>
      </c>
      <c r="H395" s="22" t="s">
        <v>525</v>
      </c>
      <c r="I395" s="35">
        <v>44617</v>
      </c>
      <c r="J395" s="35">
        <v>44617</v>
      </c>
      <c r="K395" s="10"/>
      <c r="L395" s="10">
        <v>3400</v>
      </c>
      <c r="M395" s="10">
        <f t="shared" si="60"/>
        <v>0</v>
      </c>
      <c r="N395" s="10"/>
      <c r="O395" s="10">
        <v>2900</v>
      </c>
      <c r="P395" s="10">
        <f t="shared" si="61"/>
        <v>0</v>
      </c>
      <c r="Q395" s="10"/>
      <c r="R395" s="10">
        <v>2800</v>
      </c>
      <c r="S395" s="10">
        <f t="shared" si="62"/>
        <v>0</v>
      </c>
      <c r="T395" s="10">
        <v>2</v>
      </c>
      <c r="U395" s="10">
        <v>150</v>
      </c>
      <c r="V395" s="10">
        <f t="shared" ref="V395:V450" si="64">T395*U395</f>
        <v>300</v>
      </c>
      <c r="W395" s="10">
        <v>2</v>
      </c>
      <c r="X395" s="10">
        <v>150</v>
      </c>
      <c r="Y395" s="10">
        <f t="shared" ref="Y395:Y450" si="65">W395*X395</f>
        <v>300</v>
      </c>
      <c r="Z395" s="10">
        <v>2</v>
      </c>
      <c r="AA395" s="10">
        <v>150</v>
      </c>
      <c r="AB395" s="10">
        <f t="shared" ref="AB395:AB450" si="66">Z395*AA395</f>
        <v>300</v>
      </c>
      <c r="AC395" s="11"/>
      <c r="AD395" s="26">
        <v>7</v>
      </c>
      <c r="AE395" s="7">
        <f t="shared" si="63"/>
        <v>0</v>
      </c>
      <c r="AF395" s="131">
        <v>1</v>
      </c>
      <c r="AG395" s="139">
        <f t="shared" ref="AG395:AG450" si="67">K395+N395+Q395+T395+W395+Z395+AC395</f>
        <v>6</v>
      </c>
      <c r="AH395" s="139">
        <f t="shared" si="59"/>
        <v>900</v>
      </c>
      <c r="AI395" s="109">
        <f t="shared" ref="AI395:AI450" si="68">M395+P395+S395+V395+Y395+AB395+AE395</f>
        <v>900</v>
      </c>
    </row>
    <row r="396" spans="1:35" ht="28.9" customHeight="1" x14ac:dyDescent="0.25">
      <c r="A396" s="108">
        <v>322</v>
      </c>
      <c r="B396" s="8" t="s">
        <v>230</v>
      </c>
      <c r="C396" s="21" t="s">
        <v>231</v>
      </c>
      <c r="D396" s="22" t="s">
        <v>648</v>
      </c>
      <c r="E396" s="35">
        <v>44622</v>
      </c>
      <c r="F396" s="35">
        <v>44622</v>
      </c>
      <c r="G396" s="21" t="s">
        <v>336</v>
      </c>
      <c r="H396" s="22" t="s">
        <v>340</v>
      </c>
      <c r="I396" s="35">
        <v>44622</v>
      </c>
      <c r="J396" s="35">
        <v>44622</v>
      </c>
      <c r="K396" s="10"/>
      <c r="L396" s="10">
        <v>3400</v>
      </c>
      <c r="M396" s="10">
        <f t="shared" si="60"/>
        <v>0</v>
      </c>
      <c r="N396" s="10"/>
      <c r="O396" s="10">
        <v>2900</v>
      </c>
      <c r="P396" s="10">
        <f t="shared" si="61"/>
        <v>0</v>
      </c>
      <c r="Q396" s="10"/>
      <c r="R396" s="10">
        <v>2800</v>
      </c>
      <c r="S396" s="10">
        <f t="shared" si="62"/>
        <v>0</v>
      </c>
      <c r="T396" s="10">
        <v>20</v>
      </c>
      <c r="U396" s="10">
        <v>150</v>
      </c>
      <c r="V396" s="10">
        <f t="shared" si="64"/>
        <v>3000</v>
      </c>
      <c r="W396" s="10">
        <v>20</v>
      </c>
      <c r="X396" s="10">
        <v>150</v>
      </c>
      <c r="Y396" s="10">
        <f t="shared" si="65"/>
        <v>3000</v>
      </c>
      <c r="Z396" s="10">
        <v>20</v>
      </c>
      <c r="AA396" s="10">
        <v>150</v>
      </c>
      <c r="AB396" s="10">
        <f t="shared" si="66"/>
        <v>3000</v>
      </c>
      <c r="AC396" s="11"/>
      <c r="AD396" s="26">
        <v>7</v>
      </c>
      <c r="AE396" s="7">
        <f t="shared" si="63"/>
        <v>0</v>
      </c>
      <c r="AF396" s="131">
        <v>1</v>
      </c>
      <c r="AG396" s="139">
        <f t="shared" si="67"/>
        <v>60</v>
      </c>
      <c r="AH396" s="139">
        <f t="shared" si="59"/>
        <v>9000</v>
      </c>
      <c r="AI396" s="109">
        <f t="shared" si="68"/>
        <v>9000</v>
      </c>
    </row>
    <row r="397" spans="1:35" ht="27.6" customHeight="1" x14ac:dyDescent="0.25">
      <c r="A397" s="108">
        <v>323</v>
      </c>
      <c r="B397" s="8" t="s">
        <v>230</v>
      </c>
      <c r="C397" s="21" t="s">
        <v>231</v>
      </c>
      <c r="D397" s="22" t="s">
        <v>649</v>
      </c>
      <c r="E397" s="35">
        <v>44647</v>
      </c>
      <c r="F397" s="35">
        <v>44647</v>
      </c>
      <c r="G397" s="21" t="s">
        <v>814</v>
      </c>
      <c r="H397" s="22" t="s">
        <v>340</v>
      </c>
      <c r="I397" s="35">
        <v>44647</v>
      </c>
      <c r="J397" s="35">
        <v>44647</v>
      </c>
      <c r="K397" s="10"/>
      <c r="L397" s="10">
        <v>3400</v>
      </c>
      <c r="M397" s="10">
        <f t="shared" si="60"/>
        <v>0</v>
      </c>
      <c r="N397" s="10"/>
      <c r="O397" s="10">
        <v>2900</v>
      </c>
      <c r="P397" s="10">
        <f t="shared" si="61"/>
        <v>0</v>
      </c>
      <c r="Q397" s="10"/>
      <c r="R397" s="10">
        <v>2800</v>
      </c>
      <c r="S397" s="10">
        <f t="shared" si="62"/>
        <v>0</v>
      </c>
      <c r="T397" s="10">
        <v>9</v>
      </c>
      <c r="U397" s="10">
        <v>150</v>
      </c>
      <c r="V397" s="10">
        <f t="shared" si="64"/>
        <v>1350</v>
      </c>
      <c r="W397" s="10">
        <v>9</v>
      </c>
      <c r="X397" s="10">
        <v>150</v>
      </c>
      <c r="Y397" s="10">
        <f t="shared" si="65"/>
        <v>1350</v>
      </c>
      <c r="Z397" s="10">
        <v>18</v>
      </c>
      <c r="AA397" s="10">
        <v>150</v>
      </c>
      <c r="AB397" s="10">
        <f t="shared" si="66"/>
        <v>2700</v>
      </c>
      <c r="AC397" s="11"/>
      <c r="AD397" s="26">
        <v>7</v>
      </c>
      <c r="AE397" s="7">
        <f t="shared" si="63"/>
        <v>0</v>
      </c>
      <c r="AF397" s="131">
        <v>1</v>
      </c>
      <c r="AG397" s="139">
        <f t="shared" si="67"/>
        <v>36</v>
      </c>
      <c r="AH397" s="139">
        <f t="shared" si="59"/>
        <v>5400</v>
      </c>
      <c r="AI397" s="109">
        <f t="shared" si="68"/>
        <v>5400</v>
      </c>
    </row>
    <row r="398" spans="1:35" ht="27.6" customHeight="1" x14ac:dyDescent="0.25">
      <c r="A398" s="108">
        <v>324</v>
      </c>
      <c r="B398" s="8" t="s">
        <v>230</v>
      </c>
      <c r="C398" s="21" t="s">
        <v>231</v>
      </c>
      <c r="D398" s="22" t="s">
        <v>650</v>
      </c>
      <c r="E398" s="35">
        <v>44692</v>
      </c>
      <c r="F398" s="35">
        <v>44693</v>
      </c>
      <c r="G398" s="21" t="s">
        <v>366</v>
      </c>
      <c r="H398" s="22" t="s">
        <v>300</v>
      </c>
      <c r="I398" s="35">
        <v>44692</v>
      </c>
      <c r="J398" s="35">
        <v>44693</v>
      </c>
      <c r="K398" s="10"/>
      <c r="L398" s="10">
        <v>3400</v>
      </c>
      <c r="M398" s="10">
        <f t="shared" si="60"/>
        <v>0</v>
      </c>
      <c r="N398" s="10"/>
      <c r="O398" s="10">
        <v>2900</v>
      </c>
      <c r="P398" s="10">
        <f t="shared" si="61"/>
        <v>0</v>
      </c>
      <c r="Q398" s="10"/>
      <c r="R398" s="10">
        <v>2800</v>
      </c>
      <c r="S398" s="10">
        <f t="shared" si="62"/>
        <v>0</v>
      </c>
      <c r="T398" s="10">
        <v>36</v>
      </c>
      <c r="U398" s="10">
        <v>150</v>
      </c>
      <c r="V398" s="10">
        <f t="shared" si="64"/>
        <v>5400</v>
      </c>
      <c r="W398" s="10">
        <v>36</v>
      </c>
      <c r="X398" s="10">
        <v>150</v>
      </c>
      <c r="Y398" s="10">
        <f t="shared" si="65"/>
        <v>5400</v>
      </c>
      <c r="Z398" s="10">
        <v>36</v>
      </c>
      <c r="AA398" s="10">
        <v>150</v>
      </c>
      <c r="AB398" s="10">
        <f t="shared" si="66"/>
        <v>5400</v>
      </c>
      <c r="AC398" s="11">
        <v>108</v>
      </c>
      <c r="AD398" s="26">
        <v>7</v>
      </c>
      <c r="AE398" s="7">
        <f t="shared" si="63"/>
        <v>756</v>
      </c>
      <c r="AF398" s="131">
        <v>1</v>
      </c>
      <c r="AG398" s="139">
        <f t="shared" si="67"/>
        <v>216</v>
      </c>
      <c r="AH398" s="139">
        <f t="shared" si="59"/>
        <v>16956</v>
      </c>
      <c r="AI398" s="109">
        <f t="shared" si="68"/>
        <v>16956</v>
      </c>
    </row>
    <row r="399" spans="1:35" ht="27" customHeight="1" x14ac:dyDescent="0.25">
      <c r="A399" s="108">
        <v>325</v>
      </c>
      <c r="B399" s="8" t="s">
        <v>230</v>
      </c>
      <c r="C399" s="21" t="s">
        <v>231</v>
      </c>
      <c r="D399" s="22" t="s">
        <v>651</v>
      </c>
      <c r="E399" s="35">
        <v>44698</v>
      </c>
      <c r="F399" s="35">
        <v>44699</v>
      </c>
      <c r="G399" s="21" t="s">
        <v>331</v>
      </c>
      <c r="H399" s="22" t="s">
        <v>300</v>
      </c>
      <c r="I399" s="35">
        <v>44698</v>
      </c>
      <c r="J399" s="35">
        <v>44699</v>
      </c>
      <c r="K399" s="10"/>
      <c r="L399" s="10">
        <v>3400</v>
      </c>
      <c r="M399" s="10">
        <f t="shared" si="60"/>
        <v>0</v>
      </c>
      <c r="N399" s="10"/>
      <c r="O399" s="10">
        <v>2900</v>
      </c>
      <c r="P399" s="10">
        <f t="shared" si="61"/>
        <v>0</v>
      </c>
      <c r="Q399" s="10"/>
      <c r="R399" s="10">
        <v>2800</v>
      </c>
      <c r="S399" s="10">
        <f t="shared" si="62"/>
        <v>0</v>
      </c>
      <c r="T399" s="10">
        <v>14</v>
      </c>
      <c r="U399" s="10">
        <v>150</v>
      </c>
      <c r="V399" s="10">
        <f t="shared" si="64"/>
        <v>2100</v>
      </c>
      <c r="W399" s="10">
        <v>14</v>
      </c>
      <c r="X399" s="10">
        <v>150</v>
      </c>
      <c r="Y399" s="10">
        <f t="shared" si="65"/>
        <v>2100</v>
      </c>
      <c r="Z399" s="10">
        <v>14</v>
      </c>
      <c r="AA399" s="10">
        <v>150</v>
      </c>
      <c r="AB399" s="10">
        <f t="shared" si="66"/>
        <v>2100</v>
      </c>
      <c r="AC399" s="11">
        <v>42</v>
      </c>
      <c r="AD399" s="26">
        <v>7</v>
      </c>
      <c r="AE399" s="7">
        <f t="shared" si="63"/>
        <v>294</v>
      </c>
      <c r="AF399" s="131">
        <v>1</v>
      </c>
      <c r="AG399" s="139">
        <f t="shared" si="67"/>
        <v>84</v>
      </c>
      <c r="AH399" s="139">
        <f t="shared" si="59"/>
        <v>6594</v>
      </c>
      <c r="AI399" s="109">
        <f t="shared" si="68"/>
        <v>6594</v>
      </c>
    </row>
    <row r="400" spans="1:35" ht="14.65" customHeight="1" x14ac:dyDescent="0.25">
      <c r="A400" s="110"/>
      <c r="B400" s="88"/>
      <c r="C400" s="92"/>
      <c r="D400" s="92" t="s">
        <v>898</v>
      </c>
      <c r="E400" s="89"/>
      <c r="F400" s="89"/>
      <c r="G400" s="91"/>
      <c r="H400" s="91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66"/>
      <c r="AB400" s="26"/>
      <c r="AC400" s="26"/>
      <c r="AD400" s="133"/>
      <c r="AE400" s="140"/>
      <c r="AF400" s="140"/>
      <c r="AG400" s="149"/>
      <c r="AH400" s="89"/>
      <c r="AI400" s="90"/>
    </row>
    <row r="401" spans="1:35" ht="27.6" customHeight="1" x14ac:dyDescent="0.25">
      <c r="A401" s="108">
        <v>326</v>
      </c>
      <c r="B401" s="8" t="s">
        <v>229</v>
      </c>
      <c r="C401" s="21" t="s">
        <v>232</v>
      </c>
      <c r="D401" s="22" t="s">
        <v>652</v>
      </c>
      <c r="E401" s="35">
        <v>44608</v>
      </c>
      <c r="F401" s="35">
        <v>44609</v>
      </c>
      <c r="G401" s="21" t="s">
        <v>331</v>
      </c>
      <c r="H401" s="22" t="s">
        <v>340</v>
      </c>
      <c r="I401" s="35">
        <v>44608</v>
      </c>
      <c r="J401" s="35">
        <v>44609</v>
      </c>
      <c r="K401" s="10"/>
      <c r="L401" s="10">
        <v>3400</v>
      </c>
      <c r="M401" s="10">
        <f t="shared" si="60"/>
        <v>0</v>
      </c>
      <c r="N401" s="10"/>
      <c r="O401" s="10">
        <v>2900</v>
      </c>
      <c r="P401" s="10">
        <f t="shared" si="61"/>
        <v>0</v>
      </c>
      <c r="Q401" s="10"/>
      <c r="R401" s="10">
        <v>2800</v>
      </c>
      <c r="S401" s="10">
        <f t="shared" si="62"/>
        <v>0</v>
      </c>
      <c r="T401" s="10">
        <v>10</v>
      </c>
      <c r="U401" s="10">
        <v>150</v>
      </c>
      <c r="V401" s="10">
        <f t="shared" si="64"/>
        <v>1500</v>
      </c>
      <c r="W401" s="10">
        <v>10</v>
      </c>
      <c r="X401" s="10">
        <v>150</v>
      </c>
      <c r="Y401" s="10">
        <f t="shared" si="65"/>
        <v>1500</v>
      </c>
      <c r="Z401" s="10">
        <v>10</v>
      </c>
      <c r="AA401" s="10">
        <v>150</v>
      </c>
      <c r="AB401" s="10">
        <f t="shared" si="66"/>
        <v>1500</v>
      </c>
      <c r="AC401" s="11"/>
      <c r="AD401" s="26">
        <v>7</v>
      </c>
      <c r="AE401" s="7">
        <f t="shared" si="63"/>
        <v>0</v>
      </c>
      <c r="AF401" s="131">
        <v>1</v>
      </c>
      <c r="AG401" s="139">
        <f t="shared" si="67"/>
        <v>30</v>
      </c>
      <c r="AH401" s="139">
        <f t="shared" si="59"/>
        <v>4500</v>
      </c>
      <c r="AI401" s="109">
        <f t="shared" si="68"/>
        <v>4500</v>
      </c>
    </row>
    <row r="402" spans="1:35" ht="31.15" customHeight="1" x14ac:dyDescent="0.25">
      <c r="A402" s="108">
        <v>327</v>
      </c>
      <c r="B402" s="8" t="s">
        <v>229</v>
      </c>
      <c r="C402" s="21" t="s">
        <v>232</v>
      </c>
      <c r="D402" s="22" t="s">
        <v>653</v>
      </c>
      <c r="E402" s="35">
        <v>44692</v>
      </c>
      <c r="F402" s="35">
        <v>44693</v>
      </c>
      <c r="G402" s="21" t="s">
        <v>748</v>
      </c>
      <c r="H402" s="22" t="s">
        <v>747</v>
      </c>
      <c r="I402" s="35">
        <v>44692</v>
      </c>
      <c r="J402" s="35">
        <v>44693</v>
      </c>
      <c r="K402" s="10"/>
      <c r="L402" s="10">
        <v>3400</v>
      </c>
      <c r="M402" s="10">
        <f t="shared" si="60"/>
        <v>0</v>
      </c>
      <c r="N402" s="10"/>
      <c r="O402" s="10">
        <v>2900</v>
      </c>
      <c r="P402" s="10">
        <f t="shared" si="61"/>
        <v>0</v>
      </c>
      <c r="Q402" s="10"/>
      <c r="R402" s="10">
        <v>2800</v>
      </c>
      <c r="S402" s="10">
        <f t="shared" si="62"/>
        <v>0</v>
      </c>
      <c r="T402" s="10">
        <v>6</v>
      </c>
      <c r="U402" s="10">
        <v>150</v>
      </c>
      <c r="V402" s="10">
        <f t="shared" si="64"/>
        <v>900</v>
      </c>
      <c r="W402" s="10">
        <v>6</v>
      </c>
      <c r="X402" s="10">
        <v>150</v>
      </c>
      <c r="Y402" s="10">
        <f t="shared" si="65"/>
        <v>900</v>
      </c>
      <c r="Z402" s="10">
        <v>6</v>
      </c>
      <c r="AA402" s="10">
        <v>150</v>
      </c>
      <c r="AB402" s="10">
        <f t="shared" si="66"/>
        <v>900</v>
      </c>
      <c r="AC402" s="11">
        <v>18</v>
      </c>
      <c r="AD402" s="26">
        <v>7</v>
      </c>
      <c r="AE402" s="7">
        <f t="shared" si="63"/>
        <v>126</v>
      </c>
      <c r="AF402" s="131">
        <v>1</v>
      </c>
      <c r="AG402" s="139">
        <f t="shared" si="67"/>
        <v>36</v>
      </c>
      <c r="AH402" s="139">
        <f t="shared" si="59"/>
        <v>2826</v>
      </c>
      <c r="AI402" s="109">
        <f t="shared" si="68"/>
        <v>2826</v>
      </c>
    </row>
    <row r="403" spans="1:35" ht="28.15" customHeight="1" x14ac:dyDescent="0.25">
      <c r="A403" s="108">
        <v>328</v>
      </c>
      <c r="B403" s="8" t="s">
        <v>229</v>
      </c>
      <c r="C403" s="21" t="s">
        <v>232</v>
      </c>
      <c r="D403" s="22" t="s">
        <v>654</v>
      </c>
      <c r="E403" s="35">
        <v>44692</v>
      </c>
      <c r="F403" s="35">
        <v>44693</v>
      </c>
      <c r="G403" s="21" t="s">
        <v>748</v>
      </c>
      <c r="H403" s="22" t="s">
        <v>300</v>
      </c>
      <c r="I403" s="35">
        <v>44692</v>
      </c>
      <c r="J403" s="35">
        <v>44693</v>
      </c>
      <c r="K403" s="10"/>
      <c r="L403" s="10">
        <v>3400</v>
      </c>
      <c r="M403" s="10">
        <f t="shared" si="60"/>
        <v>0</v>
      </c>
      <c r="N403" s="10"/>
      <c r="O403" s="10">
        <v>2900</v>
      </c>
      <c r="P403" s="10">
        <f t="shared" si="61"/>
        <v>0</v>
      </c>
      <c r="Q403" s="10"/>
      <c r="R403" s="10">
        <v>2800</v>
      </c>
      <c r="S403" s="10">
        <f t="shared" si="62"/>
        <v>0</v>
      </c>
      <c r="T403" s="10">
        <v>6</v>
      </c>
      <c r="U403" s="10">
        <v>150</v>
      </c>
      <c r="V403" s="10">
        <f t="shared" si="64"/>
        <v>900</v>
      </c>
      <c r="W403" s="10">
        <v>6</v>
      </c>
      <c r="X403" s="10">
        <v>150</v>
      </c>
      <c r="Y403" s="10">
        <f t="shared" si="65"/>
        <v>900</v>
      </c>
      <c r="Z403" s="10">
        <v>6</v>
      </c>
      <c r="AA403" s="10">
        <v>150</v>
      </c>
      <c r="AB403" s="10">
        <f t="shared" si="66"/>
        <v>900</v>
      </c>
      <c r="AC403" s="11">
        <v>18</v>
      </c>
      <c r="AD403" s="26">
        <v>7</v>
      </c>
      <c r="AE403" s="7">
        <f t="shared" si="63"/>
        <v>126</v>
      </c>
      <c r="AF403" s="131">
        <v>1</v>
      </c>
      <c r="AG403" s="139">
        <f t="shared" si="67"/>
        <v>36</v>
      </c>
      <c r="AH403" s="139">
        <f t="shared" si="59"/>
        <v>2826</v>
      </c>
      <c r="AI403" s="109">
        <f t="shared" si="68"/>
        <v>2826</v>
      </c>
    </row>
    <row r="404" spans="1:35" ht="29.65" customHeight="1" x14ac:dyDescent="0.25">
      <c r="A404" s="108">
        <v>329</v>
      </c>
      <c r="B404" s="8" t="s">
        <v>229</v>
      </c>
      <c r="C404" s="21" t="s">
        <v>232</v>
      </c>
      <c r="D404" s="22" t="s">
        <v>655</v>
      </c>
      <c r="E404" s="35">
        <v>44698</v>
      </c>
      <c r="F404" s="35">
        <v>44699</v>
      </c>
      <c r="G404" s="21" t="s">
        <v>331</v>
      </c>
      <c r="H404" s="22" t="s">
        <v>300</v>
      </c>
      <c r="I404" s="35">
        <v>44698</v>
      </c>
      <c r="J404" s="35">
        <v>44699</v>
      </c>
      <c r="K404" s="10"/>
      <c r="L404" s="10">
        <v>3400</v>
      </c>
      <c r="M404" s="10">
        <f t="shared" si="60"/>
        <v>0</v>
      </c>
      <c r="N404" s="10"/>
      <c r="O404" s="10">
        <v>2900</v>
      </c>
      <c r="P404" s="10">
        <f t="shared" si="61"/>
        <v>0</v>
      </c>
      <c r="Q404" s="10"/>
      <c r="R404" s="10">
        <v>2800</v>
      </c>
      <c r="S404" s="10">
        <f t="shared" si="62"/>
        <v>0</v>
      </c>
      <c r="T404" s="10">
        <v>4</v>
      </c>
      <c r="U404" s="10">
        <v>150</v>
      </c>
      <c r="V404" s="10">
        <f t="shared" si="64"/>
        <v>600</v>
      </c>
      <c r="W404" s="10">
        <v>4</v>
      </c>
      <c r="X404" s="10">
        <v>150</v>
      </c>
      <c r="Y404" s="10">
        <f t="shared" si="65"/>
        <v>600</v>
      </c>
      <c r="Z404" s="10">
        <v>4</v>
      </c>
      <c r="AA404" s="10">
        <v>150</v>
      </c>
      <c r="AB404" s="10">
        <f t="shared" si="66"/>
        <v>600</v>
      </c>
      <c r="AC404" s="11">
        <v>12</v>
      </c>
      <c r="AD404" s="26">
        <v>7</v>
      </c>
      <c r="AE404" s="7">
        <f t="shared" si="63"/>
        <v>84</v>
      </c>
      <c r="AF404" s="131">
        <v>1</v>
      </c>
      <c r="AG404" s="139">
        <f t="shared" si="67"/>
        <v>24</v>
      </c>
      <c r="AH404" s="139">
        <f t="shared" ref="AH404:AH450" si="69">AI404</f>
        <v>1884</v>
      </c>
      <c r="AI404" s="109">
        <f t="shared" si="68"/>
        <v>1884</v>
      </c>
    </row>
    <row r="405" spans="1:35" ht="28.9" customHeight="1" x14ac:dyDescent="0.25">
      <c r="A405" s="108">
        <v>330</v>
      </c>
      <c r="B405" s="8" t="s">
        <v>229</v>
      </c>
      <c r="C405" s="21" t="s">
        <v>232</v>
      </c>
      <c r="D405" s="22" t="s">
        <v>656</v>
      </c>
      <c r="E405" s="35">
        <v>44698</v>
      </c>
      <c r="F405" s="35">
        <v>44699</v>
      </c>
      <c r="G405" s="21" t="s">
        <v>331</v>
      </c>
      <c r="H405" s="22" t="s">
        <v>300</v>
      </c>
      <c r="I405" s="35">
        <v>44698</v>
      </c>
      <c r="J405" s="35">
        <v>44699</v>
      </c>
      <c r="K405" s="10"/>
      <c r="L405" s="10">
        <v>3400</v>
      </c>
      <c r="M405" s="10">
        <f t="shared" si="60"/>
        <v>0</v>
      </c>
      <c r="N405" s="10"/>
      <c r="O405" s="10">
        <v>2900</v>
      </c>
      <c r="P405" s="10">
        <f t="shared" si="61"/>
        <v>0</v>
      </c>
      <c r="Q405" s="10"/>
      <c r="R405" s="10">
        <v>2800</v>
      </c>
      <c r="S405" s="10">
        <f t="shared" si="62"/>
        <v>0</v>
      </c>
      <c r="T405" s="10">
        <v>4</v>
      </c>
      <c r="U405" s="10">
        <v>150</v>
      </c>
      <c r="V405" s="10">
        <f t="shared" si="64"/>
        <v>600</v>
      </c>
      <c r="W405" s="10">
        <v>4</v>
      </c>
      <c r="X405" s="10">
        <v>150</v>
      </c>
      <c r="Y405" s="10">
        <f t="shared" si="65"/>
        <v>600</v>
      </c>
      <c r="Z405" s="10">
        <v>4</v>
      </c>
      <c r="AA405" s="10">
        <v>150</v>
      </c>
      <c r="AB405" s="10">
        <f t="shared" si="66"/>
        <v>600</v>
      </c>
      <c r="AC405" s="11">
        <v>12</v>
      </c>
      <c r="AD405" s="26">
        <v>7</v>
      </c>
      <c r="AE405" s="7">
        <f t="shared" si="63"/>
        <v>84</v>
      </c>
      <c r="AF405" s="131">
        <v>1</v>
      </c>
      <c r="AG405" s="139">
        <f t="shared" si="67"/>
        <v>24</v>
      </c>
      <c r="AH405" s="139">
        <f t="shared" si="69"/>
        <v>1884</v>
      </c>
      <c r="AI405" s="109">
        <f t="shared" si="68"/>
        <v>1884</v>
      </c>
    </row>
    <row r="406" spans="1:35" ht="27" customHeight="1" x14ac:dyDescent="0.25">
      <c r="A406" s="108">
        <v>331</v>
      </c>
      <c r="B406" s="8" t="s">
        <v>229</v>
      </c>
      <c r="C406" s="21" t="s">
        <v>232</v>
      </c>
      <c r="D406" s="22" t="s">
        <v>657</v>
      </c>
      <c r="E406" s="35">
        <v>44799</v>
      </c>
      <c r="F406" s="35">
        <v>44804</v>
      </c>
      <c r="G406" s="21" t="s">
        <v>815</v>
      </c>
      <c r="H406" s="22" t="s">
        <v>300</v>
      </c>
      <c r="I406" s="35">
        <v>44799</v>
      </c>
      <c r="J406" s="35">
        <v>44804</v>
      </c>
      <c r="K406" s="10"/>
      <c r="L406" s="10">
        <v>3400</v>
      </c>
      <c r="M406" s="10">
        <f t="shared" si="60"/>
        <v>0</v>
      </c>
      <c r="N406" s="10"/>
      <c r="O406" s="10">
        <v>2900</v>
      </c>
      <c r="P406" s="10">
        <f t="shared" si="61"/>
        <v>0</v>
      </c>
      <c r="Q406" s="10"/>
      <c r="R406" s="10">
        <v>2800</v>
      </c>
      <c r="S406" s="10">
        <f t="shared" si="62"/>
        <v>0</v>
      </c>
      <c r="T406" s="10">
        <v>2</v>
      </c>
      <c r="U406" s="10">
        <v>150</v>
      </c>
      <c r="V406" s="10">
        <f t="shared" si="64"/>
        <v>300</v>
      </c>
      <c r="W406" s="10">
        <v>2</v>
      </c>
      <c r="X406" s="10">
        <v>150</v>
      </c>
      <c r="Y406" s="10">
        <f t="shared" si="65"/>
        <v>300</v>
      </c>
      <c r="Z406" s="10">
        <v>2</v>
      </c>
      <c r="AA406" s="10">
        <v>150</v>
      </c>
      <c r="AB406" s="10">
        <f t="shared" si="66"/>
        <v>300</v>
      </c>
      <c r="AC406" s="11">
        <v>6</v>
      </c>
      <c r="AD406" s="26">
        <v>7</v>
      </c>
      <c r="AE406" s="7">
        <f t="shared" si="63"/>
        <v>42</v>
      </c>
      <c r="AF406" s="131">
        <v>1</v>
      </c>
      <c r="AG406" s="139">
        <f t="shared" si="67"/>
        <v>12</v>
      </c>
      <c r="AH406" s="139">
        <f t="shared" si="69"/>
        <v>942</v>
      </c>
      <c r="AI406" s="109">
        <f t="shared" si="68"/>
        <v>942</v>
      </c>
    </row>
    <row r="407" spans="1:35" ht="27" customHeight="1" x14ac:dyDescent="0.25">
      <c r="A407" s="108">
        <v>332</v>
      </c>
      <c r="B407" s="8" t="s">
        <v>229</v>
      </c>
      <c r="C407" s="21" t="s">
        <v>232</v>
      </c>
      <c r="D407" s="22" t="s">
        <v>658</v>
      </c>
      <c r="E407" s="35">
        <v>44804</v>
      </c>
      <c r="F407" s="35">
        <v>44810</v>
      </c>
      <c r="G407" s="21" t="s">
        <v>764</v>
      </c>
      <c r="H407" s="22" t="s">
        <v>300</v>
      </c>
      <c r="I407" s="35">
        <v>44804</v>
      </c>
      <c r="J407" s="35">
        <v>44810</v>
      </c>
      <c r="K407" s="10"/>
      <c r="L407" s="10">
        <v>3400</v>
      </c>
      <c r="M407" s="10">
        <f t="shared" si="60"/>
        <v>0</v>
      </c>
      <c r="N407" s="10"/>
      <c r="O407" s="10">
        <v>2900</v>
      </c>
      <c r="P407" s="10">
        <f t="shared" si="61"/>
        <v>0</v>
      </c>
      <c r="Q407" s="10"/>
      <c r="R407" s="10">
        <v>2800</v>
      </c>
      <c r="S407" s="10">
        <f t="shared" si="62"/>
        <v>0</v>
      </c>
      <c r="T407" s="10">
        <v>2</v>
      </c>
      <c r="U407" s="10">
        <v>150</v>
      </c>
      <c r="V407" s="10">
        <f t="shared" si="64"/>
        <v>300</v>
      </c>
      <c r="W407" s="10">
        <v>2</v>
      </c>
      <c r="X407" s="10">
        <v>150</v>
      </c>
      <c r="Y407" s="10">
        <f t="shared" si="65"/>
        <v>300</v>
      </c>
      <c r="Z407" s="10">
        <v>2</v>
      </c>
      <c r="AA407" s="10">
        <v>150</v>
      </c>
      <c r="AB407" s="10">
        <f t="shared" si="66"/>
        <v>300</v>
      </c>
      <c r="AC407" s="11">
        <v>6</v>
      </c>
      <c r="AD407" s="26">
        <v>7</v>
      </c>
      <c r="AE407" s="7">
        <f t="shared" si="63"/>
        <v>42</v>
      </c>
      <c r="AF407" s="131">
        <v>1</v>
      </c>
      <c r="AG407" s="139">
        <f t="shared" si="67"/>
        <v>12</v>
      </c>
      <c r="AH407" s="139">
        <f t="shared" si="69"/>
        <v>942</v>
      </c>
      <c r="AI407" s="109">
        <f t="shared" si="68"/>
        <v>942</v>
      </c>
    </row>
    <row r="408" spans="1:35" ht="27" customHeight="1" x14ac:dyDescent="0.25">
      <c r="A408" s="108">
        <v>333</v>
      </c>
      <c r="B408" s="63"/>
      <c r="C408" s="63" t="s">
        <v>232</v>
      </c>
      <c r="D408" s="2" t="str">
        <f>'01.01.2022 КП'!D408</f>
        <v>Чемпионат Краснодарского края по спорту слепых (дисциплина-настольный теннис)</v>
      </c>
      <c r="E408" s="48">
        <v>44852</v>
      </c>
      <c r="F408" s="48">
        <v>44855</v>
      </c>
      <c r="G408" s="95" t="s">
        <v>301</v>
      </c>
      <c r="H408" s="2" t="s">
        <v>300</v>
      </c>
      <c r="I408" s="48">
        <v>44852</v>
      </c>
      <c r="J408" s="48">
        <v>44855</v>
      </c>
      <c r="K408" s="49"/>
      <c r="L408" s="49">
        <v>0</v>
      </c>
      <c r="M408" s="49"/>
      <c r="N408" s="49"/>
      <c r="O408" s="49">
        <v>0</v>
      </c>
      <c r="P408" s="49"/>
      <c r="Q408" s="49"/>
      <c r="R408" s="49">
        <v>0</v>
      </c>
      <c r="S408" s="49"/>
      <c r="T408" s="49">
        <v>2</v>
      </c>
      <c r="U408" s="49">
        <v>150</v>
      </c>
      <c r="V408" s="49">
        <f t="shared" si="64"/>
        <v>300</v>
      </c>
      <c r="W408" s="49">
        <v>2</v>
      </c>
      <c r="X408" s="49">
        <v>150</v>
      </c>
      <c r="Y408" s="49">
        <f t="shared" si="65"/>
        <v>300</v>
      </c>
      <c r="Z408" s="49">
        <v>2</v>
      </c>
      <c r="AA408" s="49">
        <v>150</v>
      </c>
      <c r="AB408" s="49">
        <f t="shared" si="66"/>
        <v>300</v>
      </c>
      <c r="AC408" s="54">
        <v>5</v>
      </c>
      <c r="AD408" s="55">
        <v>7</v>
      </c>
      <c r="AE408" s="55">
        <v>36</v>
      </c>
      <c r="AF408" s="131">
        <v>1</v>
      </c>
      <c r="AG408" s="139">
        <f t="shared" si="67"/>
        <v>11</v>
      </c>
      <c r="AH408" s="139">
        <f t="shared" si="69"/>
        <v>936</v>
      </c>
      <c r="AI408" s="109">
        <f t="shared" si="68"/>
        <v>936</v>
      </c>
    </row>
    <row r="409" spans="1:35" ht="15.6" customHeight="1" x14ac:dyDescent="0.25">
      <c r="A409" s="110"/>
      <c r="B409" s="88"/>
      <c r="C409" s="92"/>
      <c r="D409" s="92" t="s">
        <v>899</v>
      </c>
      <c r="E409" s="89"/>
      <c r="F409" s="89"/>
      <c r="G409" s="91"/>
      <c r="H409" s="91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66"/>
      <c r="AB409" s="26"/>
      <c r="AC409" s="26"/>
      <c r="AD409" s="133"/>
      <c r="AE409" s="140"/>
      <c r="AF409" s="140"/>
      <c r="AG409" s="149"/>
      <c r="AH409" s="89"/>
      <c r="AI409" s="90"/>
    </row>
    <row r="410" spans="1:35" ht="26.65" customHeight="1" x14ac:dyDescent="0.25">
      <c r="A410" s="108">
        <v>334</v>
      </c>
      <c r="B410" s="8" t="s">
        <v>226</v>
      </c>
      <c r="C410" s="21" t="s">
        <v>227</v>
      </c>
      <c r="D410" s="22" t="s">
        <v>659</v>
      </c>
      <c r="E410" s="35">
        <v>44609</v>
      </c>
      <c r="F410" s="35">
        <v>44609</v>
      </c>
      <c r="G410" s="21" t="s">
        <v>331</v>
      </c>
      <c r="H410" s="22" t="s">
        <v>749</v>
      </c>
      <c r="I410" s="35">
        <v>44609</v>
      </c>
      <c r="J410" s="35">
        <v>44609</v>
      </c>
      <c r="K410" s="10"/>
      <c r="L410" s="10">
        <v>3400</v>
      </c>
      <c r="M410" s="10">
        <f t="shared" ref="M410:M450" si="70">K410*L410</f>
        <v>0</v>
      </c>
      <c r="N410" s="10"/>
      <c r="O410" s="10">
        <v>2900</v>
      </c>
      <c r="P410" s="10">
        <f t="shared" ref="P410:P450" si="71">N410*O410</f>
        <v>0</v>
      </c>
      <c r="Q410" s="10"/>
      <c r="R410" s="10">
        <v>2800</v>
      </c>
      <c r="S410" s="10">
        <f t="shared" ref="S410:S450" si="72">Q410*R410</f>
        <v>0</v>
      </c>
      <c r="T410" s="10">
        <v>10</v>
      </c>
      <c r="U410" s="10">
        <v>150</v>
      </c>
      <c r="V410" s="10">
        <f t="shared" si="64"/>
        <v>1500</v>
      </c>
      <c r="W410" s="10">
        <v>10</v>
      </c>
      <c r="X410" s="10">
        <v>150</v>
      </c>
      <c r="Y410" s="10">
        <f t="shared" si="65"/>
        <v>1500</v>
      </c>
      <c r="Z410" s="10">
        <v>10</v>
      </c>
      <c r="AA410" s="10">
        <v>150</v>
      </c>
      <c r="AB410" s="10">
        <f t="shared" si="66"/>
        <v>1500</v>
      </c>
      <c r="AC410" s="11"/>
      <c r="AD410" s="26">
        <v>7</v>
      </c>
      <c r="AE410" s="7">
        <f t="shared" ref="AE410:AE450" si="73">AC410*AD410</f>
        <v>0</v>
      </c>
      <c r="AF410" s="131">
        <v>1</v>
      </c>
      <c r="AG410" s="139">
        <f t="shared" si="67"/>
        <v>30</v>
      </c>
      <c r="AH410" s="139">
        <f t="shared" si="69"/>
        <v>4500</v>
      </c>
      <c r="AI410" s="109">
        <f t="shared" si="68"/>
        <v>4500</v>
      </c>
    </row>
    <row r="411" spans="1:35" ht="26.65" customHeight="1" x14ac:dyDescent="0.25">
      <c r="A411" s="108">
        <v>335</v>
      </c>
      <c r="B411" s="8" t="s">
        <v>226</v>
      </c>
      <c r="C411" s="21" t="s">
        <v>227</v>
      </c>
      <c r="D411" s="22" t="s">
        <v>660</v>
      </c>
      <c r="E411" s="35">
        <v>44647</v>
      </c>
      <c r="F411" s="35">
        <v>44647</v>
      </c>
      <c r="G411" s="21" t="s">
        <v>814</v>
      </c>
      <c r="H411" s="22" t="s">
        <v>340</v>
      </c>
      <c r="I411" s="35">
        <v>44647</v>
      </c>
      <c r="J411" s="35">
        <v>44647</v>
      </c>
      <c r="K411" s="10"/>
      <c r="L411" s="10">
        <v>3400</v>
      </c>
      <c r="M411" s="10">
        <f t="shared" si="70"/>
        <v>0</v>
      </c>
      <c r="N411" s="10"/>
      <c r="O411" s="10">
        <v>2900</v>
      </c>
      <c r="P411" s="10">
        <f t="shared" si="71"/>
        <v>0</v>
      </c>
      <c r="Q411" s="10"/>
      <c r="R411" s="10">
        <v>2800</v>
      </c>
      <c r="S411" s="10">
        <f t="shared" si="72"/>
        <v>0</v>
      </c>
      <c r="T411" s="10">
        <v>18</v>
      </c>
      <c r="U411" s="10">
        <v>150</v>
      </c>
      <c r="V411" s="10">
        <f t="shared" si="64"/>
        <v>2700</v>
      </c>
      <c r="W411" s="10">
        <v>18</v>
      </c>
      <c r="X411" s="10">
        <v>150</v>
      </c>
      <c r="Y411" s="10">
        <f t="shared" si="65"/>
        <v>2700</v>
      </c>
      <c r="Z411" s="10">
        <v>36</v>
      </c>
      <c r="AA411" s="10">
        <v>150</v>
      </c>
      <c r="AB411" s="10">
        <f t="shared" si="66"/>
        <v>5400</v>
      </c>
      <c r="AC411" s="11"/>
      <c r="AD411" s="26">
        <v>7</v>
      </c>
      <c r="AE411" s="7">
        <f t="shared" si="73"/>
        <v>0</v>
      </c>
      <c r="AF411" s="131">
        <v>1</v>
      </c>
      <c r="AG411" s="139">
        <f t="shared" si="67"/>
        <v>72</v>
      </c>
      <c r="AH411" s="139">
        <f t="shared" si="69"/>
        <v>10800</v>
      </c>
      <c r="AI411" s="109">
        <f t="shared" si="68"/>
        <v>10800</v>
      </c>
    </row>
    <row r="412" spans="1:35" ht="26.65" customHeight="1" x14ac:dyDescent="0.25">
      <c r="A412" s="108">
        <v>336</v>
      </c>
      <c r="B412" s="8" t="s">
        <v>226</v>
      </c>
      <c r="C412" s="21" t="s">
        <v>227</v>
      </c>
      <c r="D412" s="22" t="s">
        <v>650</v>
      </c>
      <c r="E412" s="35">
        <v>44693</v>
      </c>
      <c r="F412" s="35">
        <v>44693</v>
      </c>
      <c r="G412" s="21" t="s">
        <v>366</v>
      </c>
      <c r="H412" s="22" t="s">
        <v>300</v>
      </c>
      <c r="I412" s="35">
        <v>44693</v>
      </c>
      <c r="J412" s="35">
        <v>44693</v>
      </c>
      <c r="K412" s="10"/>
      <c r="L412" s="10">
        <v>3400</v>
      </c>
      <c r="M412" s="10">
        <f t="shared" si="70"/>
        <v>0</v>
      </c>
      <c r="N412" s="10"/>
      <c r="O412" s="10">
        <v>2900</v>
      </c>
      <c r="P412" s="10">
        <f t="shared" si="71"/>
        <v>0</v>
      </c>
      <c r="Q412" s="10"/>
      <c r="R412" s="10">
        <v>2800</v>
      </c>
      <c r="S412" s="10">
        <f t="shared" si="72"/>
        <v>0</v>
      </c>
      <c r="T412" s="10">
        <v>6</v>
      </c>
      <c r="U412" s="10">
        <v>150</v>
      </c>
      <c r="V412" s="10">
        <f t="shared" si="64"/>
        <v>900</v>
      </c>
      <c r="W412" s="10">
        <v>6</v>
      </c>
      <c r="X412" s="10">
        <v>150</v>
      </c>
      <c r="Y412" s="10">
        <f t="shared" si="65"/>
        <v>900</v>
      </c>
      <c r="Z412" s="10">
        <v>6</v>
      </c>
      <c r="AA412" s="10">
        <v>150</v>
      </c>
      <c r="AB412" s="10">
        <f t="shared" si="66"/>
        <v>900</v>
      </c>
      <c r="AC412" s="11">
        <v>18</v>
      </c>
      <c r="AD412" s="26">
        <v>7</v>
      </c>
      <c r="AE412" s="7">
        <f t="shared" si="73"/>
        <v>126</v>
      </c>
      <c r="AF412" s="131">
        <v>1</v>
      </c>
      <c r="AG412" s="139">
        <f t="shared" si="67"/>
        <v>36</v>
      </c>
      <c r="AH412" s="139">
        <f t="shared" si="69"/>
        <v>2826</v>
      </c>
      <c r="AI412" s="109">
        <f t="shared" si="68"/>
        <v>2826</v>
      </c>
    </row>
    <row r="413" spans="1:35" ht="26.65" customHeight="1" x14ac:dyDescent="0.25">
      <c r="A413" s="108">
        <v>337</v>
      </c>
      <c r="B413" s="8" t="s">
        <v>226</v>
      </c>
      <c r="C413" s="21" t="s">
        <v>227</v>
      </c>
      <c r="D413" s="22" t="s">
        <v>651</v>
      </c>
      <c r="E413" s="35">
        <v>44699</v>
      </c>
      <c r="F413" s="35">
        <v>44699</v>
      </c>
      <c r="G413" s="21" t="s">
        <v>331</v>
      </c>
      <c r="H413" s="22" t="s">
        <v>300</v>
      </c>
      <c r="I413" s="35">
        <v>44699</v>
      </c>
      <c r="J413" s="35">
        <v>44699</v>
      </c>
      <c r="K413" s="10"/>
      <c r="L413" s="10">
        <v>3400</v>
      </c>
      <c r="M413" s="10">
        <f t="shared" si="70"/>
        <v>0</v>
      </c>
      <c r="N413" s="10"/>
      <c r="O413" s="10">
        <v>2900</v>
      </c>
      <c r="P413" s="10">
        <f t="shared" si="71"/>
        <v>0</v>
      </c>
      <c r="Q413" s="10"/>
      <c r="R413" s="10">
        <v>2800</v>
      </c>
      <c r="S413" s="10">
        <f t="shared" si="72"/>
        <v>0</v>
      </c>
      <c r="T413" s="10">
        <v>6</v>
      </c>
      <c r="U413" s="10">
        <v>150</v>
      </c>
      <c r="V413" s="10">
        <f t="shared" si="64"/>
        <v>900</v>
      </c>
      <c r="W413" s="10">
        <v>6</v>
      </c>
      <c r="X413" s="10">
        <v>150</v>
      </c>
      <c r="Y413" s="10">
        <f t="shared" si="65"/>
        <v>900</v>
      </c>
      <c r="Z413" s="10">
        <v>6</v>
      </c>
      <c r="AA413" s="10">
        <v>150</v>
      </c>
      <c r="AB413" s="10">
        <f t="shared" si="66"/>
        <v>900</v>
      </c>
      <c r="AC413" s="11">
        <v>18</v>
      </c>
      <c r="AD413" s="26">
        <v>7</v>
      </c>
      <c r="AE413" s="7">
        <f t="shared" si="73"/>
        <v>126</v>
      </c>
      <c r="AF413" s="131">
        <v>1</v>
      </c>
      <c r="AG413" s="139">
        <f t="shared" si="67"/>
        <v>36</v>
      </c>
      <c r="AH413" s="139">
        <f t="shared" si="69"/>
        <v>2826</v>
      </c>
      <c r="AI413" s="109">
        <f t="shared" si="68"/>
        <v>2826</v>
      </c>
    </row>
    <row r="414" spans="1:35" ht="27" customHeight="1" x14ac:dyDescent="0.25">
      <c r="A414" s="110"/>
      <c r="B414" s="88"/>
      <c r="C414" s="92"/>
      <c r="D414" s="92" t="s">
        <v>900</v>
      </c>
      <c r="E414" s="89"/>
      <c r="F414" s="89"/>
      <c r="G414" s="91"/>
      <c r="H414" s="91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66"/>
      <c r="AB414" s="26"/>
      <c r="AC414" s="26"/>
      <c r="AD414" s="133"/>
      <c r="AE414" s="140"/>
      <c r="AF414" s="140"/>
      <c r="AG414" s="149"/>
      <c r="AH414" s="89"/>
      <c r="AI414" s="90"/>
    </row>
    <row r="415" spans="1:35" ht="41.65" customHeight="1" x14ac:dyDescent="0.25">
      <c r="A415" s="108">
        <v>338</v>
      </c>
      <c r="B415" s="8" t="s">
        <v>229</v>
      </c>
      <c r="C415" s="21" t="s">
        <v>228</v>
      </c>
      <c r="D415" s="22" t="s">
        <v>659</v>
      </c>
      <c r="E415" s="35">
        <v>44608</v>
      </c>
      <c r="F415" s="35">
        <v>44609</v>
      </c>
      <c r="G415" s="21" t="s">
        <v>331</v>
      </c>
      <c r="H415" s="22" t="s">
        <v>340</v>
      </c>
      <c r="I415" s="35">
        <v>44608</v>
      </c>
      <c r="J415" s="35">
        <v>44609</v>
      </c>
      <c r="K415" s="10"/>
      <c r="L415" s="10">
        <v>3400</v>
      </c>
      <c r="M415" s="10">
        <f t="shared" si="70"/>
        <v>0</v>
      </c>
      <c r="N415" s="10"/>
      <c r="O415" s="10">
        <v>2900</v>
      </c>
      <c r="P415" s="10">
        <f t="shared" si="71"/>
        <v>0</v>
      </c>
      <c r="Q415" s="10"/>
      <c r="R415" s="10">
        <v>2800</v>
      </c>
      <c r="S415" s="10">
        <f t="shared" si="72"/>
        <v>0</v>
      </c>
      <c r="T415" s="10">
        <v>10</v>
      </c>
      <c r="U415" s="10">
        <v>150</v>
      </c>
      <c r="V415" s="10">
        <f t="shared" si="64"/>
        <v>1500</v>
      </c>
      <c r="W415" s="10">
        <v>10</v>
      </c>
      <c r="X415" s="10">
        <v>150</v>
      </c>
      <c r="Y415" s="10">
        <f t="shared" si="65"/>
        <v>1500</v>
      </c>
      <c r="Z415" s="10">
        <v>10</v>
      </c>
      <c r="AA415" s="10">
        <v>150</v>
      </c>
      <c r="AB415" s="10">
        <f t="shared" si="66"/>
        <v>1500</v>
      </c>
      <c r="AC415" s="11"/>
      <c r="AD415" s="26">
        <v>7</v>
      </c>
      <c r="AE415" s="7">
        <f t="shared" si="73"/>
        <v>0</v>
      </c>
      <c r="AF415" s="131">
        <v>1</v>
      </c>
      <c r="AG415" s="139">
        <f t="shared" si="67"/>
        <v>30</v>
      </c>
      <c r="AH415" s="139">
        <f t="shared" si="69"/>
        <v>4500</v>
      </c>
      <c r="AI415" s="109">
        <f t="shared" si="68"/>
        <v>4500</v>
      </c>
    </row>
    <row r="416" spans="1:35" ht="45.6" customHeight="1" x14ac:dyDescent="0.25">
      <c r="A416" s="108">
        <v>339</v>
      </c>
      <c r="B416" s="8" t="s">
        <v>229</v>
      </c>
      <c r="C416" s="21" t="s">
        <v>228</v>
      </c>
      <c r="D416" s="22" t="s">
        <v>661</v>
      </c>
      <c r="E416" s="35">
        <v>44647</v>
      </c>
      <c r="F416" s="35">
        <v>44647</v>
      </c>
      <c r="G416" s="21" t="s">
        <v>814</v>
      </c>
      <c r="H416" s="22" t="s">
        <v>340</v>
      </c>
      <c r="I416" s="35">
        <v>44647</v>
      </c>
      <c r="J416" s="35">
        <v>44647</v>
      </c>
      <c r="K416" s="10"/>
      <c r="L416" s="10">
        <v>3400</v>
      </c>
      <c r="M416" s="10">
        <f t="shared" si="70"/>
        <v>0</v>
      </c>
      <c r="N416" s="10"/>
      <c r="O416" s="10">
        <v>2900</v>
      </c>
      <c r="P416" s="10">
        <f t="shared" si="71"/>
        <v>0</v>
      </c>
      <c r="Q416" s="10"/>
      <c r="R416" s="10">
        <v>2800</v>
      </c>
      <c r="S416" s="10">
        <f t="shared" si="72"/>
        <v>0</v>
      </c>
      <c r="T416" s="10">
        <v>10</v>
      </c>
      <c r="U416" s="10">
        <v>150</v>
      </c>
      <c r="V416" s="10">
        <f t="shared" si="64"/>
        <v>1500</v>
      </c>
      <c r="W416" s="10">
        <v>10</v>
      </c>
      <c r="X416" s="10">
        <v>150</v>
      </c>
      <c r="Y416" s="10">
        <f t="shared" si="65"/>
        <v>1500</v>
      </c>
      <c r="Z416" s="10">
        <v>20</v>
      </c>
      <c r="AA416" s="10">
        <v>150</v>
      </c>
      <c r="AB416" s="10">
        <f t="shared" si="66"/>
        <v>3000</v>
      </c>
      <c r="AC416" s="11"/>
      <c r="AD416" s="26">
        <v>7</v>
      </c>
      <c r="AE416" s="7">
        <f t="shared" si="73"/>
        <v>0</v>
      </c>
      <c r="AF416" s="131">
        <v>1</v>
      </c>
      <c r="AG416" s="139">
        <f t="shared" si="67"/>
        <v>40</v>
      </c>
      <c r="AH416" s="139">
        <f t="shared" si="69"/>
        <v>6000</v>
      </c>
      <c r="AI416" s="109">
        <f t="shared" si="68"/>
        <v>6000</v>
      </c>
    </row>
    <row r="417" spans="1:35" ht="38.65" customHeight="1" x14ac:dyDescent="0.25">
      <c r="A417" s="108">
        <v>340</v>
      </c>
      <c r="B417" s="8" t="s">
        <v>229</v>
      </c>
      <c r="C417" s="21" t="s">
        <v>228</v>
      </c>
      <c r="D417" s="22" t="s">
        <v>662</v>
      </c>
      <c r="E417" s="35">
        <v>44692</v>
      </c>
      <c r="F417" s="35">
        <v>44693</v>
      </c>
      <c r="G417" s="21" t="s">
        <v>748</v>
      </c>
      <c r="H417" s="22" t="s">
        <v>431</v>
      </c>
      <c r="I417" s="35">
        <v>44692</v>
      </c>
      <c r="J417" s="35">
        <v>44693</v>
      </c>
      <c r="K417" s="10"/>
      <c r="L417" s="10">
        <v>3400</v>
      </c>
      <c r="M417" s="10">
        <f t="shared" si="70"/>
        <v>0</v>
      </c>
      <c r="N417" s="10"/>
      <c r="O417" s="10">
        <v>2900</v>
      </c>
      <c r="P417" s="10">
        <f t="shared" si="71"/>
        <v>0</v>
      </c>
      <c r="Q417" s="10"/>
      <c r="R417" s="10">
        <v>2800</v>
      </c>
      <c r="S417" s="10">
        <f t="shared" si="72"/>
        <v>0</v>
      </c>
      <c r="T417" s="10">
        <v>6</v>
      </c>
      <c r="U417" s="10">
        <v>150</v>
      </c>
      <c r="V417" s="10">
        <f t="shared" si="64"/>
        <v>900</v>
      </c>
      <c r="W417" s="10">
        <v>6</v>
      </c>
      <c r="X417" s="10">
        <v>150</v>
      </c>
      <c r="Y417" s="10">
        <f t="shared" si="65"/>
        <v>900</v>
      </c>
      <c r="Z417" s="10">
        <v>6</v>
      </c>
      <c r="AA417" s="10">
        <v>150</v>
      </c>
      <c r="AB417" s="10">
        <f t="shared" si="66"/>
        <v>900</v>
      </c>
      <c r="AC417" s="11">
        <v>18</v>
      </c>
      <c r="AD417" s="26">
        <v>7</v>
      </c>
      <c r="AE417" s="7">
        <f t="shared" si="73"/>
        <v>126</v>
      </c>
      <c r="AF417" s="131">
        <v>1</v>
      </c>
      <c r="AG417" s="139">
        <f t="shared" si="67"/>
        <v>36</v>
      </c>
      <c r="AH417" s="139">
        <f t="shared" si="69"/>
        <v>2826</v>
      </c>
      <c r="AI417" s="109">
        <f t="shared" si="68"/>
        <v>2826</v>
      </c>
    </row>
    <row r="418" spans="1:35" ht="40.9" customHeight="1" x14ac:dyDescent="0.25">
      <c r="A418" s="108">
        <v>341</v>
      </c>
      <c r="B418" s="8" t="s">
        <v>229</v>
      </c>
      <c r="C418" s="21" t="s">
        <v>228</v>
      </c>
      <c r="D418" s="22" t="s">
        <v>650</v>
      </c>
      <c r="E418" s="35">
        <v>44692</v>
      </c>
      <c r="F418" s="35">
        <v>44693</v>
      </c>
      <c r="G418" s="21" t="s">
        <v>748</v>
      </c>
      <c r="H418" s="22" t="s">
        <v>300</v>
      </c>
      <c r="I418" s="35">
        <v>44692</v>
      </c>
      <c r="J418" s="35">
        <v>44693</v>
      </c>
      <c r="K418" s="10"/>
      <c r="L418" s="10">
        <v>3400</v>
      </c>
      <c r="M418" s="10">
        <f t="shared" si="70"/>
        <v>0</v>
      </c>
      <c r="N418" s="10"/>
      <c r="O418" s="10">
        <v>2900</v>
      </c>
      <c r="P418" s="10">
        <f t="shared" si="71"/>
        <v>0</v>
      </c>
      <c r="Q418" s="10"/>
      <c r="R418" s="10">
        <v>2800</v>
      </c>
      <c r="S418" s="10">
        <f t="shared" si="72"/>
        <v>0</v>
      </c>
      <c r="T418" s="10">
        <v>6</v>
      </c>
      <c r="U418" s="10">
        <v>150</v>
      </c>
      <c r="V418" s="10">
        <f t="shared" si="64"/>
        <v>900</v>
      </c>
      <c r="W418" s="10">
        <v>6</v>
      </c>
      <c r="X418" s="10">
        <v>150</v>
      </c>
      <c r="Y418" s="10">
        <f t="shared" si="65"/>
        <v>900</v>
      </c>
      <c r="Z418" s="10">
        <v>6</v>
      </c>
      <c r="AA418" s="10">
        <v>150</v>
      </c>
      <c r="AB418" s="10">
        <f t="shared" si="66"/>
        <v>900</v>
      </c>
      <c r="AC418" s="11">
        <v>18</v>
      </c>
      <c r="AD418" s="26">
        <v>7</v>
      </c>
      <c r="AE418" s="7">
        <f t="shared" si="73"/>
        <v>126</v>
      </c>
      <c r="AF418" s="131">
        <v>1</v>
      </c>
      <c r="AG418" s="139">
        <f t="shared" si="67"/>
        <v>36</v>
      </c>
      <c r="AH418" s="139">
        <f t="shared" si="69"/>
        <v>2826</v>
      </c>
      <c r="AI418" s="109">
        <f t="shared" si="68"/>
        <v>2826</v>
      </c>
    </row>
    <row r="419" spans="1:35" ht="41.65" customHeight="1" x14ac:dyDescent="0.25">
      <c r="A419" s="108">
        <v>342</v>
      </c>
      <c r="B419" s="8" t="s">
        <v>229</v>
      </c>
      <c r="C419" s="21" t="s">
        <v>228</v>
      </c>
      <c r="D419" s="22" t="s">
        <v>663</v>
      </c>
      <c r="E419" s="35">
        <v>44698</v>
      </c>
      <c r="F419" s="35">
        <v>44699</v>
      </c>
      <c r="G419" s="21" t="s">
        <v>331</v>
      </c>
      <c r="H419" s="22" t="s">
        <v>431</v>
      </c>
      <c r="I419" s="35">
        <v>44698</v>
      </c>
      <c r="J419" s="35">
        <v>44699</v>
      </c>
      <c r="K419" s="10"/>
      <c r="L419" s="10">
        <v>3400</v>
      </c>
      <c r="M419" s="10">
        <f t="shared" si="70"/>
        <v>0</v>
      </c>
      <c r="N419" s="10"/>
      <c r="O419" s="10">
        <v>2900</v>
      </c>
      <c r="P419" s="10">
        <f t="shared" si="71"/>
        <v>0</v>
      </c>
      <c r="Q419" s="10"/>
      <c r="R419" s="10">
        <v>2800</v>
      </c>
      <c r="S419" s="10">
        <f t="shared" si="72"/>
        <v>0</v>
      </c>
      <c r="T419" s="10">
        <v>6</v>
      </c>
      <c r="U419" s="10">
        <v>150</v>
      </c>
      <c r="V419" s="10">
        <f t="shared" si="64"/>
        <v>900</v>
      </c>
      <c r="W419" s="10">
        <v>6</v>
      </c>
      <c r="X419" s="10">
        <v>150</v>
      </c>
      <c r="Y419" s="10">
        <f t="shared" si="65"/>
        <v>900</v>
      </c>
      <c r="Z419" s="10">
        <v>6</v>
      </c>
      <c r="AA419" s="10">
        <v>150</v>
      </c>
      <c r="AB419" s="10">
        <f t="shared" si="66"/>
        <v>900</v>
      </c>
      <c r="AC419" s="11">
        <v>18</v>
      </c>
      <c r="AD419" s="26">
        <v>7</v>
      </c>
      <c r="AE419" s="7">
        <f t="shared" si="73"/>
        <v>126</v>
      </c>
      <c r="AF419" s="131">
        <v>1</v>
      </c>
      <c r="AG419" s="139">
        <f t="shared" si="67"/>
        <v>36</v>
      </c>
      <c r="AH419" s="139">
        <f t="shared" si="69"/>
        <v>2826</v>
      </c>
      <c r="AI419" s="109">
        <f t="shared" si="68"/>
        <v>2826</v>
      </c>
    </row>
    <row r="420" spans="1:35" ht="48.6" customHeight="1" x14ac:dyDescent="0.25">
      <c r="A420" s="108">
        <v>343</v>
      </c>
      <c r="B420" s="8" t="s">
        <v>229</v>
      </c>
      <c r="C420" s="21" t="s">
        <v>228</v>
      </c>
      <c r="D420" s="22" t="s">
        <v>233</v>
      </c>
      <c r="E420" s="35">
        <v>44698</v>
      </c>
      <c r="F420" s="35">
        <v>44699</v>
      </c>
      <c r="G420" s="21" t="s">
        <v>331</v>
      </c>
      <c r="H420" s="22" t="s">
        <v>300</v>
      </c>
      <c r="I420" s="35">
        <v>44698</v>
      </c>
      <c r="J420" s="35">
        <v>44699</v>
      </c>
      <c r="K420" s="10"/>
      <c r="L420" s="10">
        <v>3400</v>
      </c>
      <c r="M420" s="10">
        <f t="shared" si="70"/>
        <v>0</v>
      </c>
      <c r="N420" s="10"/>
      <c r="O420" s="10">
        <v>2900</v>
      </c>
      <c r="P420" s="10">
        <f t="shared" si="71"/>
        <v>0</v>
      </c>
      <c r="Q420" s="10"/>
      <c r="R420" s="10">
        <v>2800</v>
      </c>
      <c r="S420" s="10">
        <f t="shared" si="72"/>
        <v>0</v>
      </c>
      <c r="T420" s="10">
        <v>6</v>
      </c>
      <c r="U420" s="10">
        <v>150</v>
      </c>
      <c r="V420" s="10">
        <f t="shared" si="64"/>
        <v>900</v>
      </c>
      <c r="W420" s="10">
        <v>6</v>
      </c>
      <c r="X420" s="10">
        <v>150</v>
      </c>
      <c r="Y420" s="10">
        <f t="shared" si="65"/>
        <v>900</v>
      </c>
      <c r="Z420" s="10">
        <v>6</v>
      </c>
      <c r="AA420" s="10">
        <v>150</v>
      </c>
      <c r="AB420" s="10">
        <f t="shared" si="66"/>
        <v>900</v>
      </c>
      <c r="AC420" s="11">
        <v>18</v>
      </c>
      <c r="AD420" s="26">
        <v>7</v>
      </c>
      <c r="AE420" s="7">
        <f t="shared" si="73"/>
        <v>126</v>
      </c>
      <c r="AF420" s="131">
        <v>1</v>
      </c>
      <c r="AG420" s="139">
        <f t="shared" si="67"/>
        <v>36</v>
      </c>
      <c r="AH420" s="139">
        <f t="shared" si="69"/>
        <v>2826</v>
      </c>
      <c r="AI420" s="109">
        <f t="shared" si="68"/>
        <v>2826</v>
      </c>
    </row>
    <row r="421" spans="1:35" ht="16.149999999999999" customHeight="1" x14ac:dyDescent="0.25">
      <c r="A421" s="110"/>
      <c r="B421" s="88"/>
      <c r="C421" s="92"/>
      <c r="D421" s="92" t="s">
        <v>901</v>
      </c>
      <c r="E421" s="89"/>
      <c r="F421" s="89"/>
      <c r="G421" s="91"/>
      <c r="H421" s="91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66"/>
      <c r="AB421" s="26"/>
      <c r="AC421" s="26"/>
      <c r="AD421" s="133"/>
      <c r="AE421" s="140"/>
      <c r="AF421" s="140"/>
      <c r="AG421" s="149"/>
      <c r="AH421" s="89"/>
      <c r="AI421" s="90"/>
    </row>
    <row r="422" spans="1:35" ht="26.65" customHeight="1" x14ac:dyDescent="0.25">
      <c r="A422" s="108">
        <v>344</v>
      </c>
      <c r="B422" s="8" t="s">
        <v>195</v>
      </c>
      <c r="C422" s="21" t="s">
        <v>159</v>
      </c>
      <c r="D422" s="22" t="s">
        <v>174</v>
      </c>
      <c r="E422" s="35">
        <v>44606</v>
      </c>
      <c r="F422" s="35">
        <v>44610</v>
      </c>
      <c r="G422" s="21" t="s">
        <v>816</v>
      </c>
      <c r="H422" s="22" t="s">
        <v>499</v>
      </c>
      <c r="I422" s="35">
        <v>44606</v>
      </c>
      <c r="J422" s="35">
        <v>44610</v>
      </c>
      <c r="K422" s="10"/>
      <c r="L422" s="10">
        <v>3400</v>
      </c>
      <c r="M422" s="10">
        <f t="shared" si="70"/>
        <v>0</v>
      </c>
      <c r="N422" s="10"/>
      <c r="O422" s="10">
        <v>2900</v>
      </c>
      <c r="P422" s="10">
        <f t="shared" si="71"/>
        <v>0</v>
      </c>
      <c r="Q422" s="10"/>
      <c r="R422" s="10">
        <v>2800</v>
      </c>
      <c r="S422" s="10">
        <f t="shared" si="72"/>
        <v>0</v>
      </c>
      <c r="T422" s="10">
        <v>8</v>
      </c>
      <c r="U422" s="10">
        <v>150</v>
      </c>
      <c r="V422" s="10">
        <f t="shared" si="64"/>
        <v>1200</v>
      </c>
      <c r="W422" s="10">
        <v>8</v>
      </c>
      <c r="X422" s="10">
        <v>150</v>
      </c>
      <c r="Y422" s="10">
        <f t="shared" si="65"/>
        <v>1200</v>
      </c>
      <c r="Z422" s="10">
        <v>8</v>
      </c>
      <c r="AA422" s="10">
        <v>150</v>
      </c>
      <c r="AB422" s="10">
        <f t="shared" si="66"/>
        <v>1200</v>
      </c>
      <c r="AC422" s="11"/>
      <c r="AD422" s="26">
        <v>7</v>
      </c>
      <c r="AE422" s="7">
        <f t="shared" si="73"/>
        <v>0</v>
      </c>
      <c r="AF422" s="131">
        <v>1</v>
      </c>
      <c r="AG422" s="139">
        <f t="shared" si="67"/>
        <v>24</v>
      </c>
      <c r="AH422" s="139">
        <f t="shared" si="69"/>
        <v>3600</v>
      </c>
      <c r="AI422" s="109">
        <f t="shared" si="68"/>
        <v>3600</v>
      </c>
    </row>
    <row r="423" spans="1:35" x14ac:dyDescent="0.25">
      <c r="A423" s="110"/>
      <c r="B423" s="88"/>
      <c r="C423" s="92"/>
      <c r="D423" s="92" t="s">
        <v>902</v>
      </c>
      <c r="E423" s="89"/>
      <c r="F423" s="89"/>
      <c r="G423" s="91"/>
      <c r="H423" s="91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66"/>
      <c r="AB423" s="26"/>
      <c r="AC423" s="26"/>
      <c r="AD423" s="133"/>
      <c r="AE423" s="140"/>
      <c r="AF423" s="140"/>
      <c r="AG423" s="149"/>
      <c r="AH423" s="89"/>
      <c r="AI423" s="90"/>
    </row>
    <row r="424" spans="1:35" ht="22.15" customHeight="1" x14ac:dyDescent="0.25">
      <c r="A424" s="108">
        <v>345</v>
      </c>
      <c r="B424" s="8" t="s">
        <v>193</v>
      </c>
      <c r="C424" s="21" t="s">
        <v>158</v>
      </c>
      <c r="D424" s="22" t="s">
        <v>664</v>
      </c>
      <c r="E424" s="35">
        <v>44636</v>
      </c>
      <c r="F424" s="35">
        <v>44638</v>
      </c>
      <c r="G424" s="21" t="s">
        <v>301</v>
      </c>
      <c r="H424" s="22" t="s">
        <v>516</v>
      </c>
      <c r="I424" s="35">
        <v>44636</v>
      </c>
      <c r="J424" s="35">
        <v>44638</v>
      </c>
      <c r="K424" s="10"/>
      <c r="L424" s="10">
        <v>3400</v>
      </c>
      <c r="M424" s="10">
        <f t="shared" si="70"/>
        <v>0</v>
      </c>
      <c r="N424" s="10"/>
      <c r="O424" s="10">
        <v>2900</v>
      </c>
      <c r="P424" s="10">
        <f t="shared" si="71"/>
        <v>0</v>
      </c>
      <c r="Q424" s="10"/>
      <c r="R424" s="10">
        <v>2800</v>
      </c>
      <c r="S424" s="10">
        <f t="shared" si="72"/>
        <v>0</v>
      </c>
      <c r="T424" s="10">
        <v>8</v>
      </c>
      <c r="U424" s="10">
        <v>150</v>
      </c>
      <c r="V424" s="10">
        <f t="shared" si="64"/>
        <v>1200</v>
      </c>
      <c r="W424" s="10">
        <v>8</v>
      </c>
      <c r="X424" s="10">
        <v>150</v>
      </c>
      <c r="Y424" s="10">
        <f t="shared" si="65"/>
        <v>1200</v>
      </c>
      <c r="Z424" s="10">
        <v>8</v>
      </c>
      <c r="AA424" s="10">
        <v>150</v>
      </c>
      <c r="AB424" s="10">
        <f t="shared" si="66"/>
        <v>1200</v>
      </c>
      <c r="AC424" s="11"/>
      <c r="AD424" s="3">
        <v>7</v>
      </c>
      <c r="AE424" s="3">
        <f t="shared" si="73"/>
        <v>0</v>
      </c>
      <c r="AF424" s="131">
        <v>1</v>
      </c>
      <c r="AG424" s="139">
        <f t="shared" si="67"/>
        <v>24</v>
      </c>
      <c r="AH424" s="139">
        <f t="shared" si="69"/>
        <v>3600</v>
      </c>
      <c r="AI424" s="109">
        <f t="shared" si="68"/>
        <v>3600</v>
      </c>
    </row>
    <row r="425" spans="1:35" ht="20.65" customHeight="1" x14ac:dyDescent="0.25">
      <c r="A425" s="108">
        <v>346</v>
      </c>
      <c r="B425" s="8" t="s">
        <v>193</v>
      </c>
      <c r="C425" s="21" t="s">
        <v>158</v>
      </c>
      <c r="D425" s="22" t="s">
        <v>665</v>
      </c>
      <c r="E425" s="35">
        <v>44818</v>
      </c>
      <c r="F425" s="35">
        <v>44820</v>
      </c>
      <c r="G425" s="21" t="s">
        <v>318</v>
      </c>
      <c r="H425" s="22" t="s">
        <v>750</v>
      </c>
      <c r="I425" s="35">
        <v>44818</v>
      </c>
      <c r="J425" s="35">
        <v>44820</v>
      </c>
      <c r="K425" s="10"/>
      <c r="L425" s="10">
        <v>3400</v>
      </c>
      <c r="M425" s="10">
        <f t="shared" si="70"/>
        <v>0</v>
      </c>
      <c r="N425" s="10"/>
      <c r="O425" s="10">
        <v>2900</v>
      </c>
      <c r="P425" s="10">
        <f t="shared" si="71"/>
        <v>0</v>
      </c>
      <c r="Q425" s="10"/>
      <c r="R425" s="10">
        <v>2800</v>
      </c>
      <c r="S425" s="10">
        <f t="shared" si="72"/>
        <v>0</v>
      </c>
      <c r="T425" s="10">
        <v>8</v>
      </c>
      <c r="U425" s="10">
        <v>150</v>
      </c>
      <c r="V425" s="10">
        <f t="shared" si="64"/>
        <v>1200</v>
      </c>
      <c r="W425" s="10">
        <v>8</v>
      </c>
      <c r="X425" s="10">
        <v>150</v>
      </c>
      <c r="Y425" s="10">
        <f t="shared" si="65"/>
        <v>1200</v>
      </c>
      <c r="Z425" s="10">
        <v>8</v>
      </c>
      <c r="AA425" s="10">
        <v>150</v>
      </c>
      <c r="AB425" s="10">
        <f t="shared" si="66"/>
        <v>1200</v>
      </c>
      <c r="AC425" s="11">
        <v>56</v>
      </c>
      <c r="AD425" s="3">
        <v>7</v>
      </c>
      <c r="AE425" s="3">
        <f t="shared" si="73"/>
        <v>392</v>
      </c>
      <c r="AF425" s="131">
        <v>1</v>
      </c>
      <c r="AG425" s="139">
        <f t="shared" si="67"/>
        <v>80</v>
      </c>
      <c r="AH425" s="139">
        <f t="shared" si="69"/>
        <v>3992</v>
      </c>
      <c r="AI425" s="109">
        <f t="shared" si="68"/>
        <v>3992</v>
      </c>
    </row>
    <row r="426" spans="1:35" x14ac:dyDescent="0.25">
      <c r="A426" s="110"/>
      <c r="B426" s="88"/>
      <c r="C426" s="92"/>
      <c r="D426" s="92" t="s">
        <v>903</v>
      </c>
      <c r="E426" s="89"/>
      <c r="F426" s="89"/>
      <c r="G426" s="91"/>
      <c r="H426" s="91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66"/>
      <c r="AB426" s="26"/>
      <c r="AC426" s="26"/>
      <c r="AD426" s="133"/>
      <c r="AE426" s="140"/>
      <c r="AF426" s="140"/>
      <c r="AG426" s="149"/>
      <c r="AH426" s="89"/>
      <c r="AI426" s="90"/>
    </row>
    <row r="427" spans="1:35" ht="42.6" customHeight="1" x14ac:dyDescent="0.25">
      <c r="A427" s="108">
        <v>347</v>
      </c>
      <c r="B427" s="8" t="s">
        <v>193</v>
      </c>
      <c r="C427" s="21" t="s">
        <v>142</v>
      </c>
      <c r="D427" s="22" t="s">
        <v>666</v>
      </c>
      <c r="E427" s="35">
        <v>44617</v>
      </c>
      <c r="F427" s="35">
        <v>44619</v>
      </c>
      <c r="G427" s="21" t="s">
        <v>800</v>
      </c>
      <c r="H427" s="22" t="s">
        <v>482</v>
      </c>
      <c r="I427" s="35">
        <v>44617</v>
      </c>
      <c r="J427" s="35">
        <v>44619</v>
      </c>
      <c r="K427" s="10"/>
      <c r="L427" s="10">
        <v>3400</v>
      </c>
      <c r="M427" s="10">
        <f t="shared" si="70"/>
        <v>0</v>
      </c>
      <c r="N427" s="10"/>
      <c r="O427" s="10">
        <v>2900</v>
      </c>
      <c r="P427" s="10">
        <f t="shared" si="71"/>
        <v>0</v>
      </c>
      <c r="Q427" s="10"/>
      <c r="R427" s="10">
        <v>2800</v>
      </c>
      <c r="S427" s="10">
        <f t="shared" si="72"/>
        <v>0</v>
      </c>
      <c r="T427" s="10">
        <v>25</v>
      </c>
      <c r="U427" s="10">
        <v>150</v>
      </c>
      <c r="V427" s="10">
        <f t="shared" si="64"/>
        <v>3750</v>
      </c>
      <c r="W427" s="10">
        <v>25</v>
      </c>
      <c r="X427" s="10">
        <v>150</v>
      </c>
      <c r="Y427" s="10">
        <f t="shared" si="65"/>
        <v>3750</v>
      </c>
      <c r="Z427" s="10">
        <v>25</v>
      </c>
      <c r="AA427" s="10">
        <v>150</v>
      </c>
      <c r="AB427" s="10">
        <f t="shared" si="66"/>
        <v>3750</v>
      </c>
      <c r="AC427" s="12"/>
      <c r="AD427" s="3">
        <v>7</v>
      </c>
      <c r="AE427" s="3">
        <f t="shared" si="73"/>
        <v>0</v>
      </c>
      <c r="AF427" s="131">
        <v>1</v>
      </c>
      <c r="AG427" s="139">
        <f t="shared" si="67"/>
        <v>75</v>
      </c>
      <c r="AH427" s="139">
        <f t="shared" si="69"/>
        <v>11250</v>
      </c>
      <c r="AI427" s="109">
        <f t="shared" si="68"/>
        <v>11250</v>
      </c>
    </row>
    <row r="428" spans="1:35" ht="45.6" customHeight="1" x14ac:dyDescent="0.25">
      <c r="A428" s="108">
        <v>348</v>
      </c>
      <c r="B428" s="8" t="s">
        <v>193</v>
      </c>
      <c r="C428" s="21" t="s">
        <v>142</v>
      </c>
      <c r="D428" s="22" t="s">
        <v>667</v>
      </c>
      <c r="E428" s="35">
        <v>44666</v>
      </c>
      <c r="F428" s="35">
        <v>44668</v>
      </c>
      <c r="G428" s="21" t="s">
        <v>800</v>
      </c>
      <c r="H428" s="22" t="s">
        <v>751</v>
      </c>
      <c r="I428" s="35">
        <v>44666</v>
      </c>
      <c r="J428" s="35">
        <v>44668</v>
      </c>
      <c r="K428" s="10"/>
      <c r="L428" s="10">
        <v>3400</v>
      </c>
      <c r="M428" s="10">
        <f t="shared" si="70"/>
        <v>0</v>
      </c>
      <c r="N428" s="10"/>
      <c r="O428" s="10">
        <v>2900</v>
      </c>
      <c r="P428" s="10">
        <f t="shared" si="71"/>
        <v>0</v>
      </c>
      <c r="Q428" s="10"/>
      <c r="R428" s="10">
        <v>2800</v>
      </c>
      <c r="S428" s="10">
        <f t="shared" si="72"/>
        <v>0</v>
      </c>
      <c r="T428" s="10">
        <v>25</v>
      </c>
      <c r="U428" s="10">
        <v>150</v>
      </c>
      <c r="V428" s="10">
        <f t="shared" si="64"/>
        <v>3750</v>
      </c>
      <c r="W428" s="10">
        <v>25</v>
      </c>
      <c r="X428" s="10">
        <v>150</v>
      </c>
      <c r="Y428" s="10">
        <f t="shared" si="65"/>
        <v>3750</v>
      </c>
      <c r="Z428" s="10">
        <v>25</v>
      </c>
      <c r="AA428" s="10">
        <v>150</v>
      </c>
      <c r="AB428" s="10">
        <f t="shared" si="66"/>
        <v>3750</v>
      </c>
      <c r="AC428" s="11">
        <v>75</v>
      </c>
      <c r="AD428" s="3">
        <v>7</v>
      </c>
      <c r="AE428" s="3">
        <f t="shared" si="73"/>
        <v>525</v>
      </c>
      <c r="AF428" s="131">
        <v>1</v>
      </c>
      <c r="AG428" s="139">
        <f t="shared" si="67"/>
        <v>150</v>
      </c>
      <c r="AH428" s="139">
        <f t="shared" si="69"/>
        <v>11775</v>
      </c>
      <c r="AI428" s="109">
        <f t="shared" si="68"/>
        <v>11775</v>
      </c>
    </row>
    <row r="429" spans="1:35" ht="16.149999999999999" customHeight="1" x14ac:dyDescent="0.25">
      <c r="A429" s="110"/>
      <c r="B429" s="88"/>
      <c r="C429" s="92"/>
      <c r="D429" s="92" t="s">
        <v>904</v>
      </c>
      <c r="E429" s="89"/>
      <c r="F429" s="89"/>
      <c r="G429" s="91"/>
      <c r="H429" s="91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66"/>
      <c r="AB429" s="26"/>
      <c r="AC429" s="26"/>
      <c r="AD429" s="133"/>
      <c r="AE429" s="140"/>
      <c r="AF429" s="140"/>
      <c r="AG429" s="149"/>
      <c r="AH429" s="89"/>
      <c r="AI429" s="90"/>
    </row>
    <row r="430" spans="1:35" ht="43.9" customHeight="1" x14ac:dyDescent="0.25">
      <c r="A430" s="108">
        <v>349</v>
      </c>
      <c r="B430" s="8" t="s">
        <v>193</v>
      </c>
      <c r="C430" s="21" t="s">
        <v>143</v>
      </c>
      <c r="D430" s="22" t="s">
        <v>668</v>
      </c>
      <c r="E430" s="35">
        <v>44671</v>
      </c>
      <c r="F430" s="35">
        <v>44674</v>
      </c>
      <c r="G430" s="21" t="s">
        <v>798</v>
      </c>
      <c r="H430" s="22" t="s">
        <v>752</v>
      </c>
      <c r="I430" s="35">
        <v>44671</v>
      </c>
      <c r="J430" s="35">
        <v>44674</v>
      </c>
      <c r="K430" s="10"/>
      <c r="L430" s="10">
        <v>3400</v>
      </c>
      <c r="M430" s="10">
        <f t="shared" si="70"/>
        <v>0</v>
      </c>
      <c r="N430" s="10"/>
      <c r="O430" s="10">
        <v>2900</v>
      </c>
      <c r="P430" s="10">
        <f t="shared" si="71"/>
        <v>0</v>
      </c>
      <c r="Q430" s="10"/>
      <c r="R430" s="10">
        <v>2800</v>
      </c>
      <c r="S430" s="10">
        <f t="shared" si="72"/>
        <v>0</v>
      </c>
      <c r="T430" s="10">
        <v>6</v>
      </c>
      <c r="U430" s="10">
        <v>150</v>
      </c>
      <c r="V430" s="10">
        <f t="shared" si="64"/>
        <v>900</v>
      </c>
      <c r="W430" s="10">
        <v>6</v>
      </c>
      <c r="X430" s="10">
        <v>150</v>
      </c>
      <c r="Y430" s="10">
        <f t="shared" si="65"/>
        <v>900</v>
      </c>
      <c r="Z430" s="10">
        <v>6</v>
      </c>
      <c r="AA430" s="10">
        <v>150</v>
      </c>
      <c r="AB430" s="10">
        <f t="shared" si="66"/>
        <v>900</v>
      </c>
      <c r="AC430" s="11">
        <v>18</v>
      </c>
      <c r="AD430" s="3">
        <v>7</v>
      </c>
      <c r="AE430" s="3">
        <f t="shared" si="73"/>
        <v>126</v>
      </c>
      <c r="AF430" s="131">
        <v>1</v>
      </c>
      <c r="AG430" s="145">
        <f t="shared" si="67"/>
        <v>36</v>
      </c>
      <c r="AH430" s="139">
        <f t="shared" si="69"/>
        <v>2826</v>
      </c>
      <c r="AI430" s="118">
        <f t="shared" si="68"/>
        <v>2826</v>
      </c>
    </row>
    <row r="431" spans="1:35" ht="29.65" customHeight="1" x14ac:dyDescent="0.25">
      <c r="A431" s="108">
        <v>350</v>
      </c>
      <c r="B431" s="8" t="s">
        <v>193</v>
      </c>
      <c r="C431" s="21" t="s">
        <v>143</v>
      </c>
      <c r="D431" s="22" t="s">
        <v>669</v>
      </c>
      <c r="E431" s="35">
        <v>44682</v>
      </c>
      <c r="F431" s="35">
        <v>44686</v>
      </c>
      <c r="G431" s="21" t="s">
        <v>798</v>
      </c>
      <c r="H431" s="22" t="s">
        <v>753</v>
      </c>
      <c r="I431" s="35">
        <v>44682</v>
      </c>
      <c r="J431" s="35">
        <v>44686</v>
      </c>
      <c r="K431" s="10"/>
      <c r="L431" s="10">
        <v>3400</v>
      </c>
      <c r="M431" s="10">
        <f t="shared" si="70"/>
        <v>0</v>
      </c>
      <c r="N431" s="10"/>
      <c r="O431" s="10">
        <v>2900</v>
      </c>
      <c r="P431" s="10">
        <f t="shared" si="71"/>
        <v>0</v>
      </c>
      <c r="Q431" s="10"/>
      <c r="R431" s="10">
        <v>2800</v>
      </c>
      <c r="S431" s="10">
        <f t="shared" si="72"/>
        <v>0</v>
      </c>
      <c r="T431" s="10">
        <v>6</v>
      </c>
      <c r="U431" s="10">
        <v>150</v>
      </c>
      <c r="V431" s="10">
        <f t="shared" si="64"/>
        <v>900</v>
      </c>
      <c r="W431" s="10">
        <v>6</v>
      </c>
      <c r="X431" s="10">
        <v>150</v>
      </c>
      <c r="Y431" s="10">
        <f t="shared" si="65"/>
        <v>900</v>
      </c>
      <c r="Z431" s="10">
        <v>6</v>
      </c>
      <c r="AA431" s="10">
        <v>150</v>
      </c>
      <c r="AB431" s="10">
        <f t="shared" si="66"/>
        <v>900</v>
      </c>
      <c r="AC431" s="11">
        <v>18</v>
      </c>
      <c r="AD431" s="3">
        <v>7</v>
      </c>
      <c r="AE431" s="3">
        <f t="shared" si="73"/>
        <v>126</v>
      </c>
      <c r="AF431" s="131">
        <v>1</v>
      </c>
      <c r="AG431" s="145">
        <f t="shared" si="67"/>
        <v>36</v>
      </c>
      <c r="AH431" s="139">
        <f t="shared" si="69"/>
        <v>2826</v>
      </c>
      <c r="AI431" s="118">
        <f t="shared" si="68"/>
        <v>2826</v>
      </c>
    </row>
    <row r="432" spans="1:35" ht="13.9" customHeight="1" x14ac:dyDescent="0.25">
      <c r="A432" s="110"/>
      <c r="B432" s="88"/>
      <c r="C432" s="92"/>
      <c r="D432" s="92" t="s">
        <v>905</v>
      </c>
      <c r="E432" s="89"/>
      <c r="F432" s="89"/>
      <c r="G432" s="91"/>
      <c r="H432" s="91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66"/>
      <c r="AB432" s="26"/>
      <c r="AC432" s="26"/>
      <c r="AD432" s="133"/>
      <c r="AE432" s="140"/>
      <c r="AF432" s="140"/>
      <c r="AG432" s="149"/>
      <c r="AH432" s="89"/>
      <c r="AI432" s="90"/>
    </row>
    <row r="433" spans="1:35" ht="27.6" customHeight="1" x14ac:dyDescent="0.25">
      <c r="A433" s="108">
        <v>351</v>
      </c>
      <c r="B433" s="8" t="s">
        <v>203</v>
      </c>
      <c r="C433" s="21" t="s">
        <v>215</v>
      </c>
      <c r="D433" s="22" t="s">
        <v>670</v>
      </c>
      <c r="E433" s="35">
        <v>44637</v>
      </c>
      <c r="F433" s="35">
        <v>44639</v>
      </c>
      <c r="G433" s="21" t="s">
        <v>801</v>
      </c>
      <c r="H433" s="22" t="s">
        <v>497</v>
      </c>
      <c r="I433" s="35">
        <v>44637</v>
      </c>
      <c r="J433" s="35">
        <v>44639</v>
      </c>
      <c r="K433" s="10"/>
      <c r="L433" s="10">
        <v>3400</v>
      </c>
      <c r="M433" s="10">
        <f t="shared" si="70"/>
        <v>0</v>
      </c>
      <c r="N433" s="10"/>
      <c r="O433" s="10">
        <v>2900</v>
      </c>
      <c r="P433" s="10">
        <f t="shared" si="71"/>
        <v>0</v>
      </c>
      <c r="Q433" s="10"/>
      <c r="R433" s="10">
        <v>2800</v>
      </c>
      <c r="S433" s="10">
        <f t="shared" si="72"/>
        <v>0</v>
      </c>
      <c r="T433" s="13">
        <v>4</v>
      </c>
      <c r="U433" s="10">
        <v>150</v>
      </c>
      <c r="V433" s="10">
        <f t="shared" si="64"/>
        <v>600</v>
      </c>
      <c r="W433" s="13">
        <v>4</v>
      </c>
      <c r="X433" s="10">
        <v>150</v>
      </c>
      <c r="Y433" s="10">
        <f t="shared" si="65"/>
        <v>600</v>
      </c>
      <c r="Z433" s="10">
        <v>4</v>
      </c>
      <c r="AA433" s="10">
        <v>150</v>
      </c>
      <c r="AB433" s="10">
        <f t="shared" si="66"/>
        <v>600</v>
      </c>
      <c r="AC433" s="11"/>
      <c r="AD433" s="3">
        <v>7</v>
      </c>
      <c r="AE433" s="3">
        <f t="shared" si="73"/>
        <v>0</v>
      </c>
      <c r="AF433" s="131">
        <v>1</v>
      </c>
      <c r="AG433" s="139">
        <f t="shared" si="67"/>
        <v>12</v>
      </c>
      <c r="AH433" s="139">
        <f t="shared" si="69"/>
        <v>1800</v>
      </c>
      <c r="AI433" s="109">
        <f t="shared" si="68"/>
        <v>1800</v>
      </c>
    </row>
    <row r="434" spans="1:35" ht="39" x14ac:dyDescent="0.25">
      <c r="A434" s="108">
        <v>352</v>
      </c>
      <c r="B434" s="8" t="s">
        <v>203</v>
      </c>
      <c r="C434" s="21" t="s">
        <v>215</v>
      </c>
      <c r="D434" s="22" t="s">
        <v>92</v>
      </c>
      <c r="E434" s="35">
        <v>44677</v>
      </c>
      <c r="F434" s="35">
        <v>44679</v>
      </c>
      <c r="G434" s="21" t="s">
        <v>800</v>
      </c>
      <c r="H434" s="22" t="s">
        <v>754</v>
      </c>
      <c r="I434" s="35">
        <v>44677</v>
      </c>
      <c r="J434" s="35">
        <v>44679</v>
      </c>
      <c r="K434" s="10"/>
      <c r="L434" s="10">
        <v>3400</v>
      </c>
      <c r="M434" s="10">
        <f t="shared" si="70"/>
        <v>0</v>
      </c>
      <c r="N434" s="10"/>
      <c r="O434" s="10">
        <v>2900</v>
      </c>
      <c r="P434" s="10">
        <f t="shared" si="71"/>
        <v>0</v>
      </c>
      <c r="Q434" s="10"/>
      <c r="R434" s="10">
        <v>2800</v>
      </c>
      <c r="S434" s="10">
        <f t="shared" si="72"/>
        <v>0</v>
      </c>
      <c r="T434" s="10">
        <v>6</v>
      </c>
      <c r="U434" s="10">
        <v>150</v>
      </c>
      <c r="V434" s="10">
        <f t="shared" si="64"/>
        <v>900</v>
      </c>
      <c r="W434" s="10">
        <v>6</v>
      </c>
      <c r="X434" s="10">
        <v>150</v>
      </c>
      <c r="Y434" s="10">
        <f t="shared" si="65"/>
        <v>900</v>
      </c>
      <c r="Z434" s="10">
        <v>6</v>
      </c>
      <c r="AA434" s="10">
        <v>150</v>
      </c>
      <c r="AB434" s="10">
        <f t="shared" si="66"/>
        <v>900</v>
      </c>
      <c r="AC434" s="11">
        <v>24</v>
      </c>
      <c r="AD434" s="3">
        <v>7</v>
      </c>
      <c r="AE434" s="3">
        <f t="shared" si="73"/>
        <v>168</v>
      </c>
      <c r="AF434" s="131">
        <v>1</v>
      </c>
      <c r="AG434" s="139">
        <f t="shared" si="67"/>
        <v>42</v>
      </c>
      <c r="AH434" s="139">
        <f t="shared" si="69"/>
        <v>2868</v>
      </c>
      <c r="AI434" s="109">
        <f t="shared" si="68"/>
        <v>2868</v>
      </c>
    </row>
    <row r="435" spans="1:35" ht="30" customHeight="1" x14ac:dyDescent="0.25">
      <c r="A435" s="108">
        <v>353</v>
      </c>
      <c r="B435" s="8" t="s">
        <v>203</v>
      </c>
      <c r="C435" s="21" t="s">
        <v>215</v>
      </c>
      <c r="D435" s="22" t="s">
        <v>671</v>
      </c>
      <c r="E435" s="35">
        <v>44684</v>
      </c>
      <c r="F435" s="35">
        <v>44686</v>
      </c>
      <c r="G435" s="21" t="s">
        <v>541</v>
      </c>
      <c r="H435" s="22" t="s">
        <v>755</v>
      </c>
      <c r="I435" s="35">
        <v>44684</v>
      </c>
      <c r="J435" s="35">
        <v>44686</v>
      </c>
      <c r="K435" s="10"/>
      <c r="L435" s="10">
        <v>3400</v>
      </c>
      <c r="M435" s="10">
        <f t="shared" si="70"/>
        <v>0</v>
      </c>
      <c r="N435" s="10"/>
      <c r="O435" s="10">
        <v>2900</v>
      </c>
      <c r="P435" s="10">
        <f t="shared" si="71"/>
        <v>0</v>
      </c>
      <c r="Q435" s="10"/>
      <c r="R435" s="10">
        <v>2800</v>
      </c>
      <c r="S435" s="10">
        <f t="shared" si="72"/>
        <v>0</v>
      </c>
      <c r="T435" s="10">
        <v>8</v>
      </c>
      <c r="U435" s="10">
        <v>150</v>
      </c>
      <c r="V435" s="10">
        <f t="shared" si="64"/>
        <v>1200</v>
      </c>
      <c r="W435" s="10">
        <v>8</v>
      </c>
      <c r="X435" s="10">
        <v>150</v>
      </c>
      <c r="Y435" s="10">
        <f t="shared" si="65"/>
        <v>1200</v>
      </c>
      <c r="Z435" s="10">
        <v>8</v>
      </c>
      <c r="AA435" s="10">
        <v>150</v>
      </c>
      <c r="AB435" s="10">
        <f t="shared" si="66"/>
        <v>1200</v>
      </c>
      <c r="AC435" s="11">
        <v>32</v>
      </c>
      <c r="AD435" s="3">
        <v>7</v>
      </c>
      <c r="AE435" s="3">
        <f t="shared" si="73"/>
        <v>224</v>
      </c>
      <c r="AF435" s="131">
        <v>1</v>
      </c>
      <c r="AG435" s="145">
        <f t="shared" si="67"/>
        <v>56</v>
      </c>
      <c r="AH435" s="139">
        <f t="shared" si="69"/>
        <v>3824</v>
      </c>
      <c r="AI435" s="118">
        <f t="shared" si="68"/>
        <v>3824</v>
      </c>
    </row>
    <row r="436" spans="1:35" ht="29.65" customHeight="1" x14ac:dyDescent="0.25">
      <c r="A436" s="108">
        <v>354</v>
      </c>
      <c r="B436" s="8" t="s">
        <v>203</v>
      </c>
      <c r="C436" s="21" t="s">
        <v>215</v>
      </c>
      <c r="D436" s="22" t="s">
        <v>672</v>
      </c>
      <c r="E436" s="35">
        <v>44684</v>
      </c>
      <c r="F436" s="35">
        <v>44686</v>
      </c>
      <c r="G436" s="21" t="s">
        <v>799</v>
      </c>
      <c r="H436" s="22" t="s">
        <v>754</v>
      </c>
      <c r="I436" s="35">
        <v>44684</v>
      </c>
      <c r="J436" s="35">
        <v>44686</v>
      </c>
      <c r="K436" s="10"/>
      <c r="L436" s="10">
        <v>3400</v>
      </c>
      <c r="M436" s="10">
        <f t="shared" si="70"/>
        <v>0</v>
      </c>
      <c r="N436" s="10"/>
      <c r="O436" s="10">
        <v>2900</v>
      </c>
      <c r="P436" s="10">
        <f t="shared" si="71"/>
        <v>0</v>
      </c>
      <c r="Q436" s="10"/>
      <c r="R436" s="10">
        <v>2800</v>
      </c>
      <c r="S436" s="10">
        <f t="shared" si="72"/>
        <v>0</v>
      </c>
      <c r="T436" s="13">
        <v>4</v>
      </c>
      <c r="U436" s="10">
        <v>150</v>
      </c>
      <c r="V436" s="10">
        <f t="shared" si="64"/>
        <v>600</v>
      </c>
      <c r="W436" s="13">
        <v>4</v>
      </c>
      <c r="X436" s="10">
        <v>150</v>
      </c>
      <c r="Y436" s="10">
        <f t="shared" si="65"/>
        <v>600</v>
      </c>
      <c r="Z436" s="10">
        <v>4</v>
      </c>
      <c r="AA436" s="10">
        <v>150</v>
      </c>
      <c r="AB436" s="10">
        <f t="shared" si="66"/>
        <v>600</v>
      </c>
      <c r="AC436" s="11">
        <v>16</v>
      </c>
      <c r="AD436" s="3">
        <v>7</v>
      </c>
      <c r="AE436" s="3">
        <f t="shared" si="73"/>
        <v>112</v>
      </c>
      <c r="AF436" s="131">
        <v>1</v>
      </c>
      <c r="AG436" s="145">
        <f t="shared" si="67"/>
        <v>28</v>
      </c>
      <c r="AH436" s="139">
        <f t="shared" si="69"/>
        <v>1912</v>
      </c>
      <c r="AI436" s="118">
        <f t="shared" si="68"/>
        <v>1912</v>
      </c>
    </row>
    <row r="437" spans="1:35" ht="27" customHeight="1" x14ac:dyDescent="0.25">
      <c r="A437" s="108">
        <v>355</v>
      </c>
      <c r="B437" s="8" t="s">
        <v>203</v>
      </c>
      <c r="C437" s="21" t="s">
        <v>215</v>
      </c>
      <c r="D437" s="22" t="s">
        <v>673</v>
      </c>
      <c r="E437" s="35">
        <v>44817</v>
      </c>
      <c r="F437" s="35">
        <v>44819</v>
      </c>
      <c r="G437" s="21" t="s">
        <v>297</v>
      </c>
      <c r="H437" s="22" t="s">
        <v>755</v>
      </c>
      <c r="I437" s="35">
        <v>44817</v>
      </c>
      <c r="J437" s="35">
        <v>44819</v>
      </c>
      <c r="K437" s="10"/>
      <c r="L437" s="10">
        <v>3400</v>
      </c>
      <c r="M437" s="10">
        <f t="shared" si="70"/>
        <v>0</v>
      </c>
      <c r="N437" s="10"/>
      <c r="O437" s="10">
        <v>2900</v>
      </c>
      <c r="P437" s="10">
        <f t="shared" si="71"/>
        <v>0</v>
      </c>
      <c r="Q437" s="10"/>
      <c r="R437" s="10">
        <v>2800</v>
      </c>
      <c r="S437" s="10">
        <f t="shared" si="72"/>
        <v>0</v>
      </c>
      <c r="T437" s="10">
        <v>12</v>
      </c>
      <c r="U437" s="10">
        <v>150</v>
      </c>
      <c r="V437" s="10">
        <f t="shared" si="64"/>
        <v>1800</v>
      </c>
      <c r="W437" s="10">
        <v>12</v>
      </c>
      <c r="X437" s="10">
        <v>150</v>
      </c>
      <c r="Y437" s="10">
        <f t="shared" si="65"/>
        <v>1800</v>
      </c>
      <c r="Z437" s="10">
        <v>12</v>
      </c>
      <c r="AA437" s="10">
        <v>150</v>
      </c>
      <c r="AB437" s="10">
        <f t="shared" si="66"/>
        <v>1800</v>
      </c>
      <c r="AC437" s="11">
        <v>48</v>
      </c>
      <c r="AD437" s="3">
        <v>7</v>
      </c>
      <c r="AE437" s="3">
        <f t="shared" si="73"/>
        <v>336</v>
      </c>
      <c r="AF437" s="131">
        <v>1</v>
      </c>
      <c r="AG437" s="145">
        <f t="shared" si="67"/>
        <v>84</v>
      </c>
      <c r="AH437" s="139">
        <f t="shared" si="69"/>
        <v>5736</v>
      </c>
      <c r="AI437" s="118">
        <f t="shared" si="68"/>
        <v>5736</v>
      </c>
    </row>
    <row r="438" spans="1:35" ht="18.600000000000001" customHeight="1" x14ac:dyDescent="0.25">
      <c r="A438" s="110"/>
      <c r="B438" s="88"/>
      <c r="C438" s="92"/>
      <c r="D438" s="92" t="s">
        <v>906</v>
      </c>
      <c r="E438" s="89"/>
      <c r="F438" s="89"/>
      <c r="G438" s="91"/>
      <c r="H438" s="91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66"/>
      <c r="AB438" s="26"/>
      <c r="AC438" s="26"/>
      <c r="AD438" s="133"/>
      <c r="AE438" s="140"/>
      <c r="AF438" s="140"/>
      <c r="AG438" s="149"/>
      <c r="AH438" s="89"/>
      <c r="AI438" s="90"/>
    </row>
    <row r="439" spans="1:35" ht="28.15" customHeight="1" x14ac:dyDescent="0.25">
      <c r="A439" s="108">
        <v>356</v>
      </c>
      <c r="B439" s="8" t="s">
        <v>193</v>
      </c>
      <c r="C439" s="21" t="s">
        <v>194</v>
      </c>
      <c r="D439" s="22" t="s">
        <v>674</v>
      </c>
      <c r="E439" s="35">
        <v>44610</v>
      </c>
      <c r="F439" s="35">
        <v>44614</v>
      </c>
      <c r="G439" s="21" t="s">
        <v>798</v>
      </c>
      <c r="H439" s="22" t="s">
        <v>498</v>
      </c>
      <c r="I439" s="35">
        <v>44610</v>
      </c>
      <c r="J439" s="35">
        <v>44614</v>
      </c>
      <c r="K439" s="10"/>
      <c r="L439" s="10">
        <v>3400</v>
      </c>
      <c r="M439" s="10">
        <f t="shared" si="70"/>
        <v>0</v>
      </c>
      <c r="N439" s="10"/>
      <c r="O439" s="10">
        <v>2900</v>
      </c>
      <c r="P439" s="10">
        <f t="shared" si="71"/>
        <v>0</v>
      </c>
      <c r="Q439" s="10"/>
      <c r="R439" s="10">
        <v>2800</v>
      </c>
      <c r="S439" s="10">
        <f t="shared" si="72"/>
        <v>0</v>
      </c>
      <c r="T439" s="10">
        <v>6</v>
      </c>
      <c r="U439" s="10">
        <v>150</v>
      </c>
      <c r="V439" s="10">
        <f t="shared" si="64"/>
        <v>900</v>
      </c>
      <c r="W439" s="10">
        <v>6</v>
      </c>
      <c r="X439" s="10">
        <v>150</v>
      </c>
      <c r="Y439" s="10">
        <f t="shared" si="65"/>
        <v>900</v>
      </c>
      <c r="Z439" s="10">
        <v>6</v>
      </c>
      <c r="AA439" s="10">
        <v>150</v>
      </c>
      <c r="AB439" s="10">
        <f t="shared" si="66"/>
        <v>900</v>
      </c>
      <c r="AC439" s="11"/>
      <c r="AD439" s="3">
        <v>7</v>
      </c>
      <c r="AE439" s="3">
        <f t="shared" si="73"/>
        <v>0</v>
      </c>
      <c r="AF439" s="131">
        <v>1</v>
      </c>
      <c r="AG439" s="145">
        <f t="shared" si="67"/>
        <v>18</v>
      </c>
      <c r="AH439" s="139">
        <f t="shared" si="69"/>
        <v>2700</v>
      </c>
      <c r="AI439" s="118">
        <f t="shared" si="68"/>
        <v>2700</v>
      </c>
    </row>
    <row r="440" spans="1:35" ht="30" customHeight="1" x14ac:dyDescent="0.25">
      <c r="A440" s="108">
        <v>357</v>
      </c>
      <c r="B440" s="8" t="s">
        <v>193</v>
      </c>
      <c r="C440" s="21" t="s">
        <v>194</v>
      </c>
      <c r="D440" s="22" t="s">
        <v>675</v>
      </c>
      <c r="E440" s="35">
        <v>44650</v>
      </c>
      <c r="F440" s="35">
        <v>44654</v>
      </c>
      <c r="G440" s="21" t="s">
        <v>798</v>
      </c>
      <c r="H440" s="22" t="s">
        <v>756</v>
      </c>
      <c r="I440" s="35">
        <v>44650</v>
      </c>
      <c r="J440" s="35">
        <v>44654</v>
      </c>
      <c r="K440" s="10"/>
      <c r="L440" s="10">
        <v>3400</v>
      </c>
      <c r="M440" s="10">
        <f t="shared" si="70"/>
        <v>0</v>
      </c>
      <c r="N440" s="10"/>
      <c r="O440" s="10">
        <v>2900</v>
      </c>
      <c r="P440" s="10">
        <f t="shared" si="71"/>
        <v>0</v>
      </c>
      <c r="Q440" s="10"/>
      <c r="R440" s="10">
        <v>2800</v>
      </c>
      <c r="S440" s="10">
        <f t="shared" si="72"/>
        <v>0</v>
      </c>
      <c r="T440" s="10">
        <v>4</v>
      </c>
      <c r="U440" s="10">
        <v>150</v>
      </c>
      <c r="V440" s="10">
        <f t="shared" si="64"/>
        <v>600</v>
      </c>
      <c r="W440" s="10">
        <v>4</v>
      </c>
      <c r="X440" s="10">
        <v>150</v>
      </c>
      <c r="Y440" s="10">
        <f t="shared" si="65"/>
        <v>600</v>
      </c>
      <c r="Z440" s="10">
        <v>4</v>
      </c>
      <c r="AA440" s="10">
        <v>150</v>
      </c>
      <c r="AB440" s="10">
        <f t="shared" si="66"/>
        <v>600</v>
      </c>
      <c r="AC440" s="11"/>
      <c r="AD440" s="3">
        <v>7</v>
      </c>
      <c r="AE440" s="3">
        <f t="shared" si="73"/>
        <v>0</v>
      </c>
      <c r="AF440" s="131">
        <v>1</v>
      </c>
      <c r="AG440" s="139">
        <f t="shared" si="67"/>
        <v>12</v>
      </c>
      <c r="AH440" s="139">
        <f t="shared" si="69"/>
        <v>1800</v>
      </c>
      <c r="AI440" s="109">
        <f t="shared" si="68"/>
        <v>1800</v>
      </c>
    </row>
    <row r="441" spans="1:35" x14ac:dyDescent="0.25">
      <c r="A441" s="110"/>
      <c r="B441" s="88"/>
      <c r="C441" s="92"/>
      <c r="D441" s="92" t="s">
        <v>907</v>
      </c>
      <c r="E441" s="89"/>
      <c r="F441" s="89"/>
      <c r="G441" s="91"/>
      <c r="H441" s="91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66"/>
      <c r="AB441" s="26"/>
      <c r="AC441" s="26"/>
      <c r="AD441" s="133"/>
      <c r="AE441" s="140"/>
      <c r="AF441" s="140"/>
      <c r="AG441" s="149"/>
      <c r="AH441" s="89"/>
      <c r="AI441" s="90"/>
    </row>
    <row r="442" spans="1:35" ht="27.6" customHeight="1" x14ac:dyDescent="0.25">
      <c r="A442" s="108">
        <v>358</v>
      </c>
      <c r="B442" s="8" t="s">
        <v>193</v>
      </c>
      <c r="C442" s="21" t="s">
        <v>117</v>
      </c>
      <c r="D442" s="22" t="s">
        <v>676</v>
      </c>
      <c r="E442" s="35">
        <v>44600</v>
      </c>
      <c r="F442" s="35">
        <v>44608</v>
      </c>
      <c r="G442" s="21" t="s">
        <v>331</v>
      </c>
      <c r="H442" s="22" t="s">
        <v>475</v>
      </c>
      <c r="I442" s="35">
        <v>44600</v>
      </c>
      <c r="J442" s="35">
        <v>44608</v>
      </c>
      <c r="K442" s="17"/>
      <c r="L442" s="10">
        <v>3400</v>
      </c>
      <c r="M442" s="10">
        <f t="shared" si="70"/>
        <v>0</v>
      </c>
      <c r="N442" s="17"/>
      <c r="O442" s="10">
        <v>2900</v>
      </c>
      <c r="P442" s="10">
        <f t="shared" si="71"/>
        <v>0</v>
      </c>
      <c r="Q442" s="17"/>
      <c r="R442" s="10">
        <v>2800</v>
      </c>
      <c r="S442" s="10">
        <f t="shared" si="72"/>
        <v>0</v>
      </c>
      <c r="T442" s="17">
        <v>35</v>
      </c>
      <c r="U442" s="10">
        <v>150</v>
      </c>
      <c r="V442" s="10">
        <f t="shared" si="64"/>
        <v>5250</v>
      </c>
      <c r="W442" s="17">
        <v>35</v>
      </c>
      <c r="X442" s="10">
        <v>150</v>
      </c>
      <c r="Y442" s="10">
        <f t="shared" si="65"/>
        <v>5250</v>
      </c>
      <c r="Z442" s="17">
        <v>35</v>
      </c>
      <c r="AA442" s="10">
        <v>150</v>
      </c>
      <c r="AB442" s="10">
        <f t="shared" si="66"/>
        <v>5250</v>
      </c>
      <c r="AC442" s="19"/>
      <c r="AD442" s="3">
        <v>7</v>
      </c>
      <c r="AE442" s="3">
        <f t="shared" si="73"/>
        <v>0</v>
      </c>
      <c r="AF442" s="131">
        <v>1</v>
      </c>
      <c r="AG442" s="139">
        <f t="shared" si="67"/>
        <v>105</v>
      </c>
      <c r="AH442" s="139">
        <f t="shared" si="69"/>
        <v>15750</v>
      </c>
      <c r="AI442" s="109">
        <f t="shared" si="68"/>
        <v>15750</v>
      </c>
    </row>
    <row r="443" spans="1:35" ht="28.15" customHeight="1" x14ac:dyDescent="0.25">
      <c r="A443" s="108">
        <v>359</v>
      </c>
      <c r="B443" s="8" t="s">
        <v>193</v>
      </c>
      <c r="C443" s="21" t="s">
        <v>117</v>
      </c>
      <c r="D443" s="22" t="s">
        <v>677</v>
      </c>
      <c r="E443" s="35">
        <v>44617</v>
      </c>
      <c r="F443" s="35">
        <v>44624</v>
      </c>
      <c r="G443" s="21" t="s">
        <v>298</v>
      </c>
      <c r="H443" s="22" t="s">
        <v>500</v>
      </c>
      <c r="I443" s="35">
        <v>44617</v>
      </c>
      <c r="J443" s="35">
        <v>44624</v>
      </c>
      <c r="K443" s="19"/>
      <c r="L443" s="10">
        <v>3400</v>
      </c>
      <c r="M443" s="10">
        <f t="shared" si="70"/>
        <v>0</v>
      </c>
      <c r="N443" s="17"/>
      <c r="O443" s="10">
        <v>2900</v>
      </c>
      <c r="P443" s="10">
        <f t="shared" si="71"/>
        <v>0</v>
      </c>
      <c r="Q443" s="17"/>
      <c r="R443" s="10">
        <v>2800</v>
      </c>
      <c r="S443" s="10">
        <f t="shared" si="72"/>
        <v>0</v>
      </c>
      <c r="T443" s="17">
        <v>35</v>
      </c>
      <c r="U443" s="10">
        <v>150</v>
      </c>
      <c r="V443" s="10">
        <f t="shared" si="64"/>
        <v>5250</v>
      </c>
      <c r="W443" s="17">
        <v>35</v>
      </c>
      <c r="X443" s="10">
        <v>150</v>
      </c>
      <c r="Y443" s="10">
        <f t="shared" si="65"/>
        <v>5250</v>
      </c>
      <c r="Z443" s="17">
        <v>35</v>
      </c>
      <c r="AA443" s="10">
        <v>150</v>
      </c>
      <c r="AB443" s="10">
        <f t="shared" si="66"/>
        <v>5250</v>
      </c>
      <c r="AC443" s="19"/>
      <c r="AD443" s="3">
        <v>7</v>
      </c>
      <c r="AE443" s="3">
        <f t="shared" si="73"/>
        <v>0</v>
      </c>
      <c r="AF443" s="131">
        <v>1</v>
      </c>
      <c r="AG443" s="139">
        <f t="shared" si="67"/>
        <v>105</v>
      </c>
      <c r="AH443" s="139">
        <f t="shared" si="69"/>
        <v>15750</v>
      </c>
      <c r="AI443" s="109">
        <f t="shared" si="68"/>
        <v>15750</v>
      </c>
    </row>
    <row r="444" spans="1:35" ht="38.25" x14ac:dyDescent="0.25">
      <c r="A444" s="108">
        <v>360</v>
      </c>
      <c r="B444" s="8" t="s">
        <v>193</v>
      </c>
      <c r="C444" s="21" t="s">
        <v>117</v>
      </c>
      <c r="D444" s="22" t="s">
        <v>678</v>
      </c>
      <c r="E444" s="35">
        <v>44626</v>
      </c>
      <c r="F444" s="35">
        <v>44634</v>
      </c>
      <c r="G444" s="21" t="s">
        <v>318</v>
      </c>
      <c r="H444" s="22" t="s">
        <v>500</v>
      </c>
      <c r="I444" s="35">
        <v>44626</v>
      </c>
      <c r="J444" s="35">
        <v>44634</v>
      </c>
      <c r="K444" s="10"/>
      <c r="L444" s="10">
        <v>3400</v>
      </c>
      <c r="M444" s="10">
        <f t="shared" si="70"/>
        <v>0</v>
      </c>
      <c r="N444" s="10"/>
      <c r="O444" s="10">
        <v>2900</v>
      </c>
      <c r="P444" s="10">
        <f t="shared" si="71"/>
        <v>0</v>
      </c>
      <c r="Q444" s="10"/>
      <c r="R444" s="10">
        <v>2800</v>
      </c>
      <c r="S444" s="10">
        <f t="shared" si="72"/>
        <v>0</v>
      </c>
      <c r="T444" s="10">
        <v>35</v>
      </c>
      <c r="U444" s="10">
        <v>150</v>
      </c>
      <c r="V444" s="10">
        <f t="shared" si="64"/>
        <v>5250</v>
      </c>
      <c r="W444" s="10">
        <v>35</v>
      </c>
      <c r="X444" s="10">
        <v>150</v>
      </c>
      <c r="Y444" s="10">
        <f t="shared" si="65"/>
        <v>5250</v>
      </c>
      <c r="Z444" s="10">
        <v>35</v>
      </c>
      <c r="AA444" s="10">
        <v>150</v>
      </c>
      <c r="AB444" s="10">
        <f t="shared" si="66"/>
        <v>5250</v>
      </c>
      <c r="AC444" s="11"/>
      <c r="AD444" s="3">
        <v>7</v>
      </c>
      <c r="AE444" s="3">
        <f t="shared" si="73"/>
        <v>0</v>
      </c>
      <c r="AF444" s="131">
        <v>1</v>
      </c>
      <c r="AG444" s="139">
        <f t="shared" si="67"/>
        <v>105</v>
      </c>
      <c r="AH444" s="139">
        <f t="shared" si="69"/>
        <v>15750</v>
      </c>
      <c r="AI444" s="109">
        <f t="shared" si="68"/>
        <v>15750</v>
      </c>
    </row>
    <row r="445" spans="1:35" ht="25.15" customHeight="1" x14ac:dyDescent="0.25">
      <c r="A445" s="108">
        <v>361</v>
      </c>
      <c r="B445" s="8" t="s">
        <v>193</v>
      </c>
      <c r="C445" s="21" t="s">
        <v>117</v>
      </c>
      <c r="D445" s="22" t="s">
        <v>679</v>
      </c>
      <c r="E445" s="35">
        <v>44654</v>
      </c>
      <c r="F445" s="35">
        <v>44662</v>
      </c>
      <c r="G445" s="21" t="s">
        <v>331</v>
      </c>
      <c r="H445" s="22" t="s">
        <v>695</v>
      </c>
      <c r="I445" s="35">
        <v>44654</v>
      </c>
      <c r="J445" s="35">
        <v>44662</v>
      </c>
      <c r="K445" s="17"/>
      <c r="L445" s="10">
        <v>3400</v>
      </c>
      <c r="M445" s="10">
        <f t="shared" si="70"/>
        <v>0</v>
      </c>
      <c r="N445" s="17"/>
      <c r="O445" s="10">
        <v>2900</v>
      </c>
      <c r="P445" s="10">
        <f t="shared" si="71"/>
        <v>0</v>
      </c>
      <c r="Q445" s="17"/>
      <c r="R445" s="10">
        <v>2800</v>
      </c>
      <c r="S445" s="10">
        <f t="shared" si="72"/>
        <v>0</v>
      </c>
      <c r="T445" s="17">
        <v>35</v>
      </c>
      <c r="U445" s="10">
        <v>150</v>
      </c>
      <c r="V445" s="10">
        <f t="shared" si="64"/>
        <v>5250</v>
      </c>
      <c r="W445" s="17">
        <v>35</v>
      </c>
      <c r="X445" s="10">
        <v>150</v>
      </c>
      <c r="Y445" s="10">
        <f t="shared" si="65"/>
        <v>5250</v>
      </c>
      <c r="Z445" s="17">
        <v>35</v>
      </c>
      <c r="AA445" s="10">
        <v>150</v>
      </c>
      <c r="AB445" s="10">
        <f t="shared" si="66"/>
        <v>5250</v>
      </c>
      <c r="AC445" s="19">
        <v>105</v>
      </c>
      <c r="AD445" s="3">
        <v>7</v>
      </c>
      <c r="AE445" s="3">
        <f t="shared" si="73"/>
        <v>735</v>
      </c>
      <c r="AF445" s="131">
        <v>1</v>
      </c>
      <c r="AG445" s="145">
        <f t="shared" si="67"/>
        <v>210</v>
      </c>
      <c r="AH445" s="139">
        <f t="shared" si="69"/>
        <v>16485</v>
      </c>
      <c r="AI445" s="118">
        <f t="shared" si="68"/>
        <v>16485</v>
      </c>
    </row>
    <row r="446" spans="1:35" ht="27.6" customHeight="1" x14ac:dyDescent="0.25">
      <c r="A446" s="108">
        <v>362</v>
      </c>
      <c r="B446" s="8" t="s">
        <v>193</v>
      </c>
      <c r="C446" s="21" t="s">
        <v>117</v>
      </c>
      <c r="D446" s="22" t="s">
        <v>680</v>
      </c>
      <c r="E446" s="35">
        <v>44664</v>
      </c>
      <c r="F446" s="35">
        <v>44670</v>
      </c>
      <c r="G446" s="21" t="s">
        <v>797</v>
      </c>
      <c r="H446" s="22" t="s">
        <v>506</v>
      </c>
      <c r="I446" s="35">
        <v>44664</v>
      </c>
      <c r="J446" s="35">
        <v>44670</v>
      </c>
      <c r="K446" s="17"/>
      <c r="L446" s="10">
        <v>3400</v>
      </c>
      <c r="M446" s="10">
        <f t="shared" si="70"/>
        <v>0</v>
      </c>
      <c r="N446" s="17"/>
      <c r="O446" s="10">
        <v>2900</v>
      </c>
      <c r="P446" s="10">
        <f t="shared" si="71"/>
        <v>0</v>
      </c>
      <c r="Q446" s="17"/>
      <c r="R446" s="10">
        <v>2800</v>
      </c>
      <c r="S446" s="10">
        <f t="shared" si="72"/>
        <v>0</v>
      </c>
      <c r="T446" s="17">
        <v>35</v>
      </c>
      <c r="U446" s="10">
        <v>150</v>
      </c>
      <c r="V446" s="10">
        <f t="shared" si="64"/>
        <v>5250</v>
      </c>
      <c r="W446" s="17">
        <v>35</v>
      </c>
      <c r="X446" s="10">
        <v>150</v>
      </c>
      <c r="Y446" s="10">
        <f t="shared" si="65"/>
        <v>5250</v>
      </c>
      <c r="Z446" s="17">
        <v>35</v>
      </c>
      <c r="AA446" s="10">
        <v>150</v>
      </c>
      <c r="AB446" s="10">
        <f t="shared" si="66"/>
        <v>5250</v>
      </c>
      <c r="AC446" s="19">
        <v>105</v>
      </c>
      <c r="AD446" s="3">
        <v>7</v>
      </c>
      <c r="AE446" s="3">
        <f t="shared" si="73"/>
        <v>735</v>
      </c>
      <c r="AF446" s="131">
        <v>1</v>
      </c>
      <c r="AG446" s="145">
        <f t="shared" si="67"/>
        <v>210</v>
      </c>
      <c r="AH446" s="139">
        <f t="shared" si="69"/>
        <v>16485</v>
      </c>
      <c r="AI446" s="118">
        <f t="shared" si="68"/>
        <v>16485</v>
      </c>
    </row>
    <row r="447" spans="1:35" ht="31.9" customHeight="1" x14ac:dyDescent="0.25">
      <c r="A447" s="108">
        <v>363</v>
      </c>
      <c r="B447" s="8" t="s">
        <v>193</v>
      </c>
      <c r="C447" s="21" t="s">
        <v>117</v>
      </c>
      <c r="D447" s="22" t="s">
        <v>681</v>
      </c>
      <c r="E447" s="35">
        <v>44673</v>
      </c>
      <c r="F447" s="35">
        <v>44679</v>
      </c>
      <c r="G447" s="21" t="s">
        <v>331</v>
      </c>
      <c r="H447" s="22" t="s">
        <v>432</v>
      </c>
      <c r="I447" s="35">
        <v>44673</v>
      </c>
      <c r="J447" s="35">
        <v>44679</v>
      </c>
      <c r="K447" s="17"/>
      <c r="L447" s="10">
        <v>3400</v>
      </c>
      <c r="M447" s="10">
        <f t="shared" si="70"/>
        <v>0</v>
      </c>
      <c r="N447" s="17"/>
      <c r="O447" s="10">
        <v>2900</v>
      </c>
      <c r="P447" s="10">
        <f t="shared" si="71"/>
        <v>0</v>
      </c>
      <c r="Q447" s="17"/>
      <c r="R447" s="10">
        <v>2800</v>
      </c>
      <c r="S447" s="10">
        <f t="shared" si="72"/>
        <v>0</v>
      </c>
      <c r="T447" s="17">
        <v>35</v>
      </c>
      <c r="U447" s="10">
        <v>150</v>
      </c>
      <c r="V447" s="10">
        <f t="shared" si="64"/>
        <v>5250</v>
      </c>
      <c r="W447" s="17">
        <v>35</v>
      </c>
      <c r="X447" s="10">
        <v>150</v>
      </c>
      <c r="Y447" s="10">
        <f t="shared" si="65"/>
        <v>5250</v>
      </c>
      <c r="Z447" s="17">
        <v>35</v>
      </c>
      <c r="AA447" s="10">
        <v>150</v>
      </c>
      <c r="AB447" s="10">
        <f t="shared" si="66"/>
        <v>5250</v>
      </c>
      <c r="AC447" s="19">
        <v>105</v>
      </c>
      <c r="AD447" s="3">
        <v>7</v>
      </c>
      <c r="AE447" s="3">
        <f t="shared" si="73"/>
        <v>735</v>
      </c>
      <c r="AF447" s="131">
        <v>1</v>
      </c>
      <c r="AG447" s="145">
        <f t="shared" si="67"/>
        <v>210</v>
      </c>
      <c r="AH447" s="139">
        <f t="shared" si="69"/>
        <v>16485</v>
      </c>
      <c r="AI447" s="118">
        <f t="shared" si="68"/>
        <v>16485</v>
      </c>
    </row>
    <row r="448" spans="1:35" ht="16.899999999999999" customHeight="1" x14ac:dyDescent="0.25">
      <c r="A448" s="108">
        <v>364</v>
      </c>
      <c r="B448" s="45" t="s">
        <v>193</v>
      </c>
      <c r="C448" s="21" t="s">
        <v>117</v>
      </c>
      <c r="D448" s="22" t="s">
        <v>71</v>
      </c>
      <c r="E448" s="35">
        <v>44700</v>
      </c>
      <c r="F448" s="35">
        <v>44703</v>
      </c>
      <c r="G448" s="21" t="s">
        <v>301</v>
      </c>
      <c r="H448" s="22" t="s">
        <v>329</v>
      </c>
      <c r="I448" s="35">
        <v>44700</v>
      </c>
      <c r="J448" s="35">
        <v>44703</v>
      </c>
      <c r="K448" s="10"/>
      <c r="L448" s="10">
        <v>3400</v>
      </c>
      <c r="M448" s="10">
        <f t="shared" si="70"/>
        <v>0</v>
      </c>
      <c r="N448" s="10"/>
      <c r="O448" s="10">
        <v>2900</v>
      </c>
      <c r="P448" s="10">
        <f t="shared" si="71"/>
        <v>0</v>
      </c>
      <c r="Q448" s="10"/>
      <c r="R448" s="10">
        <v>2800</v>
      </c>
      <c r="S448" s="10">
        <f t="shared" si="72"/>
        <v>0</v>
      </c>
      <c r="T448" s="10">
        <v>35</v>
      </c>
      <c r="U448" s="10">
        <v>150</v>
      </c>
      <c r="V448" s="10">
        <f t="shared" si="64"/>
        <v>5250</v>
      </c>
      <c r="W448" s="10">
        <v>35</v>
      </c>
      <c r="X448" s="10">
        <v>150</v>
      </c>
      <c r="Y448" s="10">
        <f t="shared" si="65"/>
        <v>5250</v>
      </c>
      <c r="Z448" s="10">
        <v>35</v>
      </c>
      <c r="AA448" s="10">
        <v>150</v>
      </c>
      <c r="AB448" s="10">
        <f t="shared" si="66"/>
        <v>5250</v>
      </c>
      <c r="AC448" s="11">
        <v>105</v>
      </c>
      <c r="AD448" s="3">
        <v>7</v>
      </c>
      <c r="AE448" s="3">
        <f t="shared" si="73"/>
        <v>735</v>
      </c>
      <c r="AF448" s="131">
        <v>1</v>
      </c>
      <c r="AG448" s="145">
        <f t="shared" si="67"/>
        <v>210</v>
      </c>
      <c r="AH448" s="139">
        <f t="shared" si="69"/>
        <v>16485</v>
      </c>
      <c r="AI448" s="118">
        <f t="shared" si="68"/>
        <v>16485</v>
      </c>
    </row>
    <row r="449" spans="1:35" ht="18" customHeight="1" x14ac:dyDescent="0.25">
      <c r="A449" s="110"/>
      <c r="B449" s="88"/>
      <c r="C449" s="92"/>
      <c r="D449" s="92" t="s">
        <v>908</v>
      </c>
      <c r="E449" s="89"/>
      <c r="F449" s="89"/>
      <c r="G449" s="91"/>
      <c r="H449" s="91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66"/>
      <c r="AB449" s="26"/>
      <c r="AC449" s="26"/>
      <c r="AD449" s="133"/>
      <c r="AE449" s="140"/>
      <c r="AF449" s="140"/>
      <c r="AG449" s="149"/>
      <c r="AH449" s="89"/>
      <c r="AI449" s="90"/>
    </row>
    <row r="450" spans="1:35" ht="39" thickBot="1" x14ac:dyDescent="0.3">
      <c r="A450" s="121">
        <v>365</v>
      </c>
      <c r="B450" s="122"/>
      <c r="C450" s="123" t="s">
        <v>757</v>
      </c>
      <c r="D450" s="124" t="s">
        <v>555</v>
      </c>
      <c r="E450" s="125">
        <v>44562</v>
      </c>
      <c r="F450" s="125">
        <v>44926</v>
      </c>
      <c r="G450" s="123" t="s">
        <v>758</v>
      </c>
      <c r="H450" s="124" t="s">
        <v>758</v>
      </c>
      <c r="I450" s="125">
        <v>44562</v>
      </c>
      <c r="J450" s="125">
        <v>44926</v>
      </c>
      <c r="K450" s="126">
        <v>43</v>
      </c>
      <c r="L450" s="126">
        <v>3400</v>
      </c>
      <c r="M450" s="126">
        <f t="shared" si="70"/>
        <v>146200</v>
      </c>
      <c r="N450" s="126">
        <v>43</v>
      </c>
      <c r="O450" s="126">
        <v>2900</v>
      </c>
      <c r="P450" s="126">
        <f t="shared" si="71"/>
        <v>124700</v>
      </c>
      <c r="Q450" s="126">
        <v>43</v>
      </c>
      <c r="R450" s="126">
        <v>2800</v>
      </c>
      <c r="S450" s="126">
        <f t="shared" si="72"/>
        <v>120400</v>
      </c>
      <c r="T450" s="126">
        <v>521</v>
      </c>
      <c r="U450" s="126">
        <v>150</v>
      </c>
      <c r="V450" s="126">
        <f t="shared" si="64"/>
        <v>78150</v>
      </c>
      <c r="W450" s="126">
        <v>521</v>
      </c>
      <c r="X450" s="126">
        <v>150</v>
      </c>
      <c r="Y450" s="126">
        <f t="shared" si="65"/>
        <v>78150</v>
      </c>
      <c r="Z450" s="126">
        <v>628</v>
      </c>
      <c r="AA450" s="126">
        <v>150</v>
      </c>
      <c r="AB450" s="126">
        <f t="shared" si="66"/>
        <v>94200</v>
      </c>
      <c r="AC450" s="127">
        <v>1844</v>
      </c>
      <c r="AD450" s="128">
        <v>7</v>
      </c>
      <c r="AE450" s="129">
        <f t="shared" si="73"/>
        <v>12908</v>
      </c>
      <c r="AF450" s="131">
        <v>1</v>
      </c>
      <c r="AG450" s="148">
        <f t="shared" si="67"/>
        <v>3643</v>
      </c>
      <c r="AH450" s="139">
        <f t="shared" si="69"/>
        <v>654708</v>
      </c>
      <c r="AI450" s="130">
        <f t="shared" si="68"/>
        <v>654708</v>
      </c>
    </row>
    <row r="451" spans="1:35" x14ac:dyDescent="0.25">
      <c r="A451" s="86"/>
      <c r="B451" s="73"/>
      <c r="C451" s="74"/>
      <c r="D451" s="75"/>
      <c r="E451" s="76"/>
      <c r="F451" s="76"/>
      <c r="G451" s="74"/>
      <c r="H451" s="75"/>
      <c r="I451" s="76"/>
      <c r="J451" s="76"/>
      <c r="K451" s="77">
        <f>SUM(K7:K450)</f>
        <v>168</v>
      </c>
      <c r="L451" s="77"/>
      <c r="M451" s="77">
        <f>SUM(M7:M450)</f>
        <v>571200</v>
      </c>
      <c r="N451" s="77">
        <f>SUM(N7:N450)</f>
        <v>160</v>
      </c>
      <c r="O451" s="77"/>
      <c r="P451" s="77">
        <f>SUM(P7:P450)</f>
        <v>464000</v>
      </c>
      <c r="Q451" s="77">
        <f>SUM(Q7:Q450)</f>
        <v>160</v>
      </c>
      <c r="R451" s="77"/>
      <c r="S451" s="77">
        <f>SUM(S7:S450)</f>
        <v>448000</v>
      </c>
      <c r="T451" s="77">
        <f>SUM(T7:T450)</f>
        <v>9097</v>
      </c>
      <c r="U451" s="77"/>
      <c r="V451" s="77">
        <f>SUM(V7:V450)</f>
        <v>1364550</v>
      </c>
      <c r="W451" s="77">
        <f>SUM(W7:W450)</f>
        <v>8598</v>
      </c>
      <c r="X451" s="77"/>
      <c r="Y451" s="77">
        <f>SUM(Y7:Y450)</f>
        <v>1289700</v>
      </c>
      <c r="Z451" s="77">
        <f>SUM(Z7:Z450)</f>
        <v>10124</v>
      </c>
      <c r="AA451" s="77"/>
      <c r="AB451" s="77">
        <f>SUM(AB7:AB450)</f>
        <v>1518600</v>
      </c>
      <c r="AC451" s="77">
        <f>SUM(AC7:AC450)</f>
        <v>20493</v>
      </c>
      <c r="AD451" s="77"/>
      <c r="AE451" s="77">
        <f>SUM(AE7:AE450)</f>
        <v>143950</v>
      </c>
      <c r="AF451" s="105">
        <f>SUM(AF7:AF450)</f>
        <v>365</v>
      </c>
      <c r="AG451" s="105">
        <f>SUM(AG7:AG450)</f>
        <v>48800</v>
      </c>
      <c r="AH451" s="105">
        <f>SUM(AH7:AH450)</f>
        <v>5800000</v>
      </c>
      <c r="AI451" s="105">
        <f>SUM(AI7:AI450)</f>
        <v>5800000</v>
      </c>
    </row>
    <row r="453" spans="1:35" x14ac:dyDescent="0.25">
      <c r="AG453" s="25"/>
      <c r="AH453" s="25"/>
      <c r="AI453" s="25"/>
    </row>
    <row r="454" spans="1:35" x14ac:dyDescent="0.25">
      <c r="R454" s="5"/>
      <c r="S454" s="5"/>
      <c r="T454" s="1"/>
      <c r="U454" s="1"/>
      <c r="V454" s="1"/>
    </row>
    <row r="455" spans="1:35" x14ac:dyDescent="0.25">
      <c r="R455" s="5"/>
      <c r="S455" s="5"/>
      <c r="T455" s="1"/>
      <c r="U455" s="1"/>
      <c r="V455" s="1"/>
    </row>
    <row r="456" spans="1:35" x14ac:dyDescent="0.25">
      <c r="R456" s="5"/>
      <c r="S456" s="5"/>
      <c r="T456" s="30"/>
      <c r="U456" s="30"/>
      <c r="V456" s="30"/>
    </row>
    <row r="457" spans="1:35" x14ac:dyDescent="0.25">
      <c r="R457" s="5"/>
      <c r="S457" s="5"/>
      <c r="T457" s="30"/>
      <c r="U457" s="30"/>
      <c r="V457" s="30"/>
    </row>
    <row r="458" spans="1:35" x14ac:dyDescent="0.25">
      <c r="R458" s="5"/>
      <c r="S458" s="5"/>
      <c r="T458" s="1"/>
      <c r="U458" s="1"/>
      <c r="V458" s="1"/>
    </row>
  </sheetData>
  <mergeCells count="24">
    <mergeCell ref="Z5:AB5"/>
    <mergeCell ref="T4:AB4"/>
    <mergeCell ref="AC4:AE5"/>
    <mergeCell ref="N5:P5"/>
    <mergeCell ref="Q5:S5"/>
    <mergeCell ref="K4:S4"/>
    <mergeCell ref="T5:V5"/>
    <mergeCell ref="W5:Y5"/>
    <mergeCell ref="A4:A5"/>
    <mergeCell ref="A1:AI1"/>
    <mergeCell ref="A2:D2"/>
    <mergeCell ref="A3:D3"/>
    <mergeCell ref="B4:B5"/>
    <mergeCell ref="H4:H5"/>
    <mergeCell ref="I4:I5"/>
    <mergeCell ref="J4:J5"/>
    <mergeCell ref="AF4:AH4"/>
    <mergeCell ref="AI4:AI5"/>
    <mergeCell ref="C4:C5"/>
    <mergeCell ref="D4:D5"/>
    <mergeCell ref="E4:E5"/>
    <mergeCell ref="F4:F5"/>
    <mergeCell ref="G4:G5"/>
    <mergeCell ref="K5:M5"/>
  </mergeCells>
  <pageMargins left="0.11811023622047245" right="0.11811023622047245" top="0.19685039370078741" bottom="0.15748031496062992" header="0" footer="0"/>
  <pageSetup paperSize="9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460"/>
  <sheetViews>
    <sheetView view="pageBreakPreview" zoomScale="70" zoomScaleNormal="50" zoomScaleSheetLayoutView="70" workbookViewId="0">
      <pane ySplit="7" topLeftCell="A8" activePane="bottomLeft" state="frozen"/>
      <selection activeCell="E1" sqref="E1"/>
      <selection pane="bottomLeft" activeCell="G13" sqref="G13"/>
    </sheetView>
  </sheetViews>
  <sheetFormatPr defaultRowHeight="15" x14ac:dyDescent="0.25"/>
  <cols>
    <col min="1" max="1" width="5.42578125" style="36" customWidth="1"/>
    <col min="2" max="2" width="24" style="4" hidden="1" customWidth="1"/>
    <col min="3" max="3" width="17.28515625" style="56" hidden="1" customWidth="1"/>
    <col min="4" max="4" width="38.28515625" style="37" customWidth="1"/>
    <col min="5" max="5" width="17.28515625" style="40" customWidth="1"/>
    <col min="6" max="6" width="17.7109375" style="40" customWidth="1"/>
    <col min="7" max="7" width="21.7109375" style="56" customWidth="1"/>
    <col min="8" max="8" width="17" style="37" hidden="1" customWidth="1"/>
    <col min="9" max="9" width="11.42578125" style="39" hidden="1" customWidth="1"/>
    <col min="10" max="10" width="14.28515625" style="39" hidden="1" customWidth="1"/>
    <col min="11" max="11" width="14.28515625" style="40" hidden="1" customWidth="1"/>
    <col min="12" max="12" width="13" style="40" hidden="1" customWidth="1"/>
    <col min="13" max="13" width="8.28515625" style="6" hidden="1" customWidth="1"/>
    <col min="14" max="14" width="7.7109375" style="6" hidden="1" customWidth="1"/>
    <col min="15" max="15" width="10.7109375" style="6" hidden="1" customWidth="1"/>
    <col min="16" max="17" width="7.7109375" style="6" hidden="1" customWidth="1"/>
    <col min="18" max="18" width="10" style="6" hidden="1" customWidth="1"/>
    <col min="19" max="20" width="7.7109375" style="6" hidden="1" customWidth="1"/>
    <col min="21" max="21" width="10.28515625" style="6" hidden="1" customWidth="1"/>
    <col min="22" max="23" width="7.7109375" hidden="1" customWidth="1"/>
    <col min="24" max="24" width="10.7109375" hidden="1" customWidth="1"/>
    <col min="25" max="26" width="7.7109375" hidden="1" customWidth="1"/>
    <col min="27" max="27" width="10.28515625" hidden="1" customWidth="1"/>
    <col min="28" max="28" width="10" hidden="1" customWidth="1"/>
    <col min="29" max="29" width="7.7109375" hidden="1" customWidth="1"/>
    <col min="30" max="30" width="11.28515625" hidden="1" customWidth="1"/>
    <col min="31" max="31" width="9.28515625" hidden="1" customWidth="1"/>
    <col min="32" max="32" width="7.7109375" hidden="1" customWidth="1"/>
    <col min="33" max="33" width="11.42578125" hidden="1" customWidth="1"/>
    <col min="34" max="34" width="12.7109375" customWidth="1"/>
    <col min="35" max="35" width="10.28515625" customWidth="1"/>
    <col min="36" max="36" width="17.28515625" customWidth="1"/>
    <col min="37" max="37" width="12.28515625" customWidth="1"/>
    <col min="63" max="63" width="13.28515625" customWidth="1"/>
  </cols>
  <sheetData>
    <row r="1" spans="1:37" ht="15.75" x14ac:dyDescent="0.25">
      <c r="A1" s="193" t="s">
        <v>1105</v>
      </c>
      <c r="C1" s="85"/>
      <c r="G1" s="85"/>
    </row>
    <row r="2" spans="1:37" ht="15.75" x14ac:dyDescent="0.25">
      <c r="A2" s="193" t="s">
        <v>1106</v>
      </c>
      <c r="C2" s="85"/>
      <c r="G2" s="85"/>
    </row>
    <row r="3" spans="1:37" ht="15.75" x14ac:dyDescent="0.25">
      <c r="A3" s="193" t="s">
        <v>1107</v>
      </c>
      <c r="C3" s="85"/>
      <c r="G3" s="85"/>
    </row>
    <row r="4" spans="1:37" ht="16.5" thickBot="1" x14ac:dyDescent="0.3">
      <c r="A4" s="194" t="s">
        <v>1108</v>
      </c>
      <c r="B4" s="190"/>
      <c r="C4" s="191"/>
      <c r="D4" s="192"/>
      <c r="G4" s="85"/>
    </row>
    <row r="5" spans="1:37" ht="17.25" thickTop="1" thickBot="1" x14ac:dyDescent="0.3">
      <c r="A5" s="193" t="s">
        <v>943</v>
      </c>
      <c r="C5" s="85"/>
      <c r="G5" s="85"/>
    </row>
    <row r="6" spans="1:37" ht="45" customHeight="1" x14ac:dyDescent="0.25">
      <c r="A6" s="1955" t="s">
        <v>0</v>
      </c>
      <c r="B6" s="1957" t="s">
        <v>106</v>
      </c>
      <c r="C6" s="1959" t="s">
        <v>107</v>
      </c>
      <c r="D6" s="1959" t="s">
        <v>94</v>
      </c>
      <c r="E6" s="1961" t="s">
        <v>917</v>
      </c>
      <c r="F6" s="1961" t="s">
        <v>938</v>
      </c>
      <c r="G6" s="1959" t="s">
        <v>296</v>
      </c>
      <c r="H6" s="157" t="s">
        <v>295</v>
      </c>
      <c r="I6" s="157" t="s">
        <v>95</v>
      </c>
      <c r="J6" s="158" t="s">
        <v>433</v>
      </c>
      <c r="K6" s="157" t="s">
        <v>96</v>
      </c>
      <c r="L6" s="157" t="s">
        <v>97</v>
      </c>
      <c r="M6" s="1957" t="s">
        <v>1</v>
      </c>
      <c r="N6" s="1957"/>
      <c r="O6" s="1957"/>
      <c r="P6" s="1957"/>
      <c r="Q6" s="1957"/>
      <c r="R6" s="1957"/>
      <c r="S6" s="1957"/>
      <c r="T6" s="1957"/>
      <c r="U6" s="1957"/>
      <c r="V6" s="1963" t="s">
        <v>5</v>
      </c>
      <c r="W6" s="1963"/>
      <c r="X6" s="1963"/>
      <c r="Y6" s="1963"/>
      <c r="Z6" s="1963"/>
      <c r="AA6" s="1963"/>
      <c r="AB6" s="1963"/>
      <c r="AC6" s="1963"/>
      <c r="AD6" s="1963"/>
      <c r="AE6" s="1963" t="s">
        <v>7</v>
      </c>
      <c r="AF6" s="1963"/>
      <c r="AG6" s="1963"/>
      <c r="AH6" s="1964" t="s">
        <v>934</v>
      </c>
      <c r="AI6" s="1964"/>
      <c r="AJ6" s="1964"/>
      <c r="AK6" s="1965" t="s">
        <v>20</v>
      </c>
    </row>
    <row r="7" spans="1:37" ht="32.65" customHeight="1" thickBot="1" x14ac:dyDescent="0.3">
      <c r="A7" s="1956"/>
      <c r="B7" s="1958"/>
      <c r="C7" s="1960"/>
      <c r="D7" s="1960"/>
      <c r="E7" s="1962"/>
      <c r="F7" s="1962"/>
      <c r="G7" s="1960"/>
      <c r="H7" s="159"/>
      <c r="I7" s="159"/>
      <c r="J7" s="160"/>
      <c r="K7" s="159"/>
      <c r="L7" s="159"/>
      <c r="M7" s="159" t="s">
        <v>3</v>
      </c>
      <c r="N7" s="159" t="s">
        <v>409</v>
      </c>
      <c r="O7" s="159" t="s">
        <v>410</v>
      </c>
      <c r="P7" s="159" t="s">
        <v>3</v>
      </c>
      <c r="Q7" s="159" t="s">
        <v>409</v>
      </c>
      <c r="R7" s="159" t="s">
        <v>410</v>
      </c>
      <c r="S7" s="159" t="s">
        <v>4</v>
      </c>
      <c r="T7" s="159" t="s">
        <v>409</v>
      </c>
      <c r="U7" s="159" t="s">
        <v>410</v>
      </c>
      <c r="V7" s="159" t="s">
        <v>3</v>
      </c>
      <c r="W7" s="159" t="s">
        <v>409</v>
      </c>
      <c r="X7" s="159" t="s">
        <v>410</v>
      </c>
      <c r="Y7" s="159" t="s">
        <v>3</v>
      </c>
      <c r="Z7" s="159" t="s">
        <v>409</v>
      </c>
      <c r="AA7" s="159" t="s">
        <v>410</v>
      </c>
      <c r="AB7" s="159" t="s">
        <v>4</v>
      </c>
      <c r="AC7" s="159" t="s">
        <v>409</v>
      </c>
      <c r="AD7" s="159" t="s">
        <v>410</v>
      </c>
      <c r="AE7" s="159" t="s">
        <v>4</v>
      </c>
      <c r="AF7" s="159" t="s">
        <v>409</v>
      </c>
      <c r="AG7" s="159" t="s">
        <v>410</v>
      </c>
      <c r="AH7" s="159" t="s">
        <v>935</v>
      </c>
      <c r="AI7" s="159" t="s">
        <v>919</v>
      </c>
      <c r="AJ7" s="159" t="s">
        <v>936</v>
      </c>
      <c r="AK7" s="1966"/>
    </row>
    <row r="8" spans="1:37" ht="18" customHeight="1" x14ac:dyDescent="0.25">
      <c r="A8" s="106"/>
      <c r="B8" s="96"/>
      <c r="C8" s="97"/>
      <c r="D8" s="98" t="s">
        <v>832</v>
      </c>
      <c r="E8" s="99"/>
      <c r="F8" s="99"/>
      <c r="G8" s="99"/>
      <c r="H8" s="99"/>
      <c r="I8" s="97"/>
      <c r="J8" s="100"/>
      <c r="K8" s="99"/>
      <c r="L8" s="99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2"/>
      <c r="AF8" s="79"/>
      <c r="AG8" s="79"/>
      <c r="AH8" s="79"/>
      <c r="AI8" s="137"/>
      <c r="AJ8" s="137"/>
      <c r="AK8" s="107"/>
    </row>
    <row r="9" spans="1:37" ht="26.25" x14ac:dyDescent="0.25">
      <c r="A9" s="108">
        <v>1</v>
      </c>
      <c r="B9" s="8" t="s">
        <v>67</v>
      </c>
      <c r="C9" s="21" t="s">
        <v>163</v>
      </c>
      <c r="D9" s="22" t="s">
        <v>174</v>
      </c>
      <c r="E9" s="35">
        <v>44812</v>
      </c>
      <c r="F9" s="35">
        <v>44815</v>
      </c>
      <c r="G9" s="21" t="s">
        <v>297</v>
      </c>
      <c r="H9" s="22" t="s">
        <v>693</v>
      </c>
      <c r="I9" s="22" t="s">
        <v>99</v>
      </c>
      <c r="J9" s="22" t="s">
        <v>294</v>
      </c>
      <c r="K9" s="35">
        <v>44812</v>
      </c>
      <c r="L9" s="35">
        <v>44815</v>
      </c>
      <c r="M9" s="10"/>
      <c r="N9" s="10">
        <v>3400</v>
      </c>
      <c r="O9" s="10">
        <f t="shared" ref="O9:O22" si="0">M9*N9</f>
        <v>0</v>
      </c>
      <c r="P9" s="10"/>
      <c r="Q9" s="10">
        <v>2900</v>
      </c>
      <c r="R9" s="10">
        <f t="shared" ref="R9:R22" si="1">P9*Q9</f>
        <v>0</v>
      </c>
      <c r="S9" s="10"/>
      <c r="T9" s="10">
        <v>2800</v>
      </c>
      <c r="U9" s="10">
        <f t="shared" ref="U9:U22" si="2">S9*T9</f>
        <v>0</v>
      </c>
      <c r="V9" s="10">
        <v>8</v>
      </c>
      <c r="W9" s="10">
        <v>150</v>
      </c>
      <c r="X9" s="10">
        <f t="shared" ref="X9:X82" si="3">V9*W9</f>
        <v>1200</v>
      </c>
      <c r="Y9" s="10">
        <v>8</v>
      </c>
      <c r="Z9" s="10">
        <v>150</v>
      </c>
      <c r="AA9" s="10">
        <f t="shared" ref="AA9:AA82" si="4">Y9*Z9</f>
        <v>1200</v>
      </c>
      <c r="AB9" s="10">
        <v>16</v>
      </c>
      <c r="AC9" s="10">
        <v>150</v>
      </c>
      <c r="AD9" s="10">
        <f t="shared" ref="AD9:AD82" si="5">AB9*AC9</f>
        <v>2400</v>
      </c>
      <c r="AE9" s="11">
        <v>32</v>
      </c>
      <c r="AF9" s="26">
        <v>7</v>
      </c>
      <c r="AG9" s="7">
        <f t="shared" ref="AG9:AG22" si="6">AE9*AF9</f>
        <v>224</v>
      </c>
      <c r="AH9" s="152">
        <v>1</v>
      </c>
      <c r="AI9" s="139">
        <f t="shared" ref="AI9:AI82" si="7">M9+P9+S9+V9+Y9+AB9+AE9</f>
        <v>64</v>
      </c>
      <c r="AJ9" s="139">
        <f>AK9</f>
        <v>5024</v>
      </c>
      <c r="AK9" s="109">
        <f t="shared" ref="AK9:AK82" si="8">O9+R9+U9+X9+AA9+AD9+AG9</f>
        <v>5024</v>
      </c>
    </row>
    <row r="10" spans="1:37" x14ac:dyDescent="0.25">
      <c r="A10" s="106"/>
      <c r="B10" s="96"/>
      <c r="C10" s="97"/>
      <c r="D10" s="179" t="s">
        <v>833</v>
      </c>
      <c r="E10" s="99"/>
      <c r="F10" s="99"/>
      <c r="G10" s="99"/>
      <c r="H10" s="99"/>
      <c r="I10" s="97"/>
      <c r="J10" s="100"/>
      <c r="K10" s="99"/>
      <c r="L10" s="99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2"/>
      <c r="AF10" s="79"/>
      <c r="AG10" s="79"/>
      <c r="AH10" s="153"/>
      <c r="AI10" s="151"/>
      <c r="AJ10" s="151"/>
      <c r="AK10" s="164"/>
    </row>
    <row r="11" spans="1:37" ht="26.25" x14ac:dyDescent="0.25">
      <c r="A11" s="108">
        <v>2</v>
      </c>
      <c r="B11" s="8" t="s">
        <v>15</v>
      </c>
      <c r="C11" s="21" t="s">
        <v>135</v>
      </c>
      <c r="D11" s="22" t="s">
        <v>550</v>
      </c>
      <c r="E11" s="35">
        <v>44635</v>
      </c>
      <c r="F11" s="35">
        <v>44640</v>
      </c>
      <c r="G11" s="21" t="s">
        <v>301</v>
      </c>
      <c r="H11" s="22" t="s">
        <v>484</v>
      </c>
      <c r="I11" s="22" t="s">
        <v>104</v>
      </c>
      <c r="J11" s="22" t="s">
        <v>294</v>
      </c>
      <c r="K11" s="35">
        <v>44635</v>
      </c>
      <c r="L11" s="35">
        <v>44640</v>
      </c>
      <c r="M11" s="10"/>
      <c r="N11" s="10">
        <v>3400</v>
      </c>
      <c r="O11" s="10">
        <f t="shared" si="0"/>
        <v>0</v>
      </c>
      <c r="P11" s="10"/>
      <c r="Q11" s="10">
        <v>2900</v>
      </c>
      <c r="R11" s="10">
        <f t="shared" si="1"/>
        <v>0</v>
      </c>
      <c r="S11" s="10"/>
      <c r="T11" s="10">
        <v>2800</v>
      </c>
      <c r="U11" s="10">
        <f t="shared" si="2"/>
        <v>0</v>
      </c>
      <c r="V11" s="10">
        <v>14</v>
      </c>
      <c r="W11" s="10">
        <v>150</v>
      </c>
      <c r="X11" s="10">
        <f t="shared" si="3"/>
        <v>2100</v>
      </c>
      <c r="Y11" s="10">
        <v>14</v>
      </c>
      <c r="Z11" s="10">
        <v>150</v>
      </c>
      <c r="AA11" s="10">
        <f t="shared" si="4"/>
        <v>2100</v>
      </c>
      <c r="AB11" s="10">
        <v>14</v>
      </c>
      <c r="AC11" s="10">
        <v>150</v>
      </c>
      <c r="AD11" s="10">
        <f t="shared" si="5"/>
        <v>2100</v>
      </c>
      <c r="AE11" s="11"/>
      <c r="AF11" s="26">
        <v>7</v>
      </c>
      <c r="AG11" s="7">
        <f t="shared" si="6"/>
        <v>0</v>
      </c>
      <c r="AH11" s="152">
        <v>1</v>
      </c>
      <c r="AI11" s="139">
        <f t="shared" si="7"/>
        <v>42</v>
      </c>
      <c r="AJ11" s="139">
        <f t="shared" ref="AJ11:AJ73" si="9">AK11</f>
        <v>6300</v>
      </c>
      <c r="AK11" s="109">
        <f t="shared" si="8"/>
        <v>6300</v>
      </c>
    </row>
    <row r="12" spans="1:37" ht="42" customHeight="1" x14ac:dyDescent="0.25">
      <c r="A12" s="108">
        <v>3</v>
      </c>
      <c r="B12" s="8" t="s">
        <v>15</v>
      </c>
      <c r="C12" s="21" t="s">
        <v>135</v>
      </c>
      <c r="D12" s="22" t="s">
        <v>551</v>
      </c>
      <c r="E12" s="35">
        <v>44670</v>
      </c>
      <c r="F12" s="35">
        <v>44675</v>
      </c>
      <c r="G12" s="21" t="s">
        <v>301</v>
      </c>
      <c r="H12" s="22" t="s">
        <v>468</v>
      </c>
      <c r="I12" s="22" t="s">
        <v>99</v>
      </c>
      <c r="J12" s="22" t="s">
        <v>294</v>
      </c>
      <c r="K12" s="35">
        <v>44670</v>
      </c>
      <c r="L12" s="35">
        <v>44675</v>
      </c>
      <c r="M12" s="10"/>
      <c r="N12" s="10">
        <v>3400</v>
      </c>
      <c r="O12" s="10">
        <f t="shared" si="0"/>
        <v>0</v>
      </c>
      <c r="P12" s="10"/>
      <c r="Q12" s="10">
        <v>2900</v>
      </c>
      <c r="R12" s="10">
        <f t="shared" si="1"/>
        <v>0</v>
      </c>
      <c r="S12" s="10"/>
      <c r="T12" s="10">
        <v>2800</v>
      </c>
      <c r="U12" s="10">
        <f t="shared" si="2"/>
        <v>0</v>
      </c>
      <c r="V12" s="10">
        <v>14</v>
      </c>
      <c r="W12" s="10">
        <v>150</v>
      </c>
      <c r="X12" s="10">
        <f t="shared" si="3"/>
        <v>2100</v>
      </c>
      <c r="Y12" s="10">
        <v>14</v>
      </c>
      <c r="Z12" s="10">
        <v>150</v>
      </c>
      <c r="AA12" s="10">
        <f t="shared" si="4"/>
        <v>2100</v>
      </c>
      <c r="AB12" s="10">
        <v>14</v>
      </c>
      <c r="AC12" s="10">
        <v>150</v>
      </c>
      <c r="AD12" s="10">
        <f t="shared" si="5"/>
        <v>2100</v>
      </c>
      <c r="AE12" s="11">
        <v>45</v>
      </c>
      <c r="AF12" s="26">
        <v>7</v>
      </c>
      <c r="AG12" s="7">
        <f t="shared" si="6"/>
        <v>315</v>
      </c>
      <c r="AH12" s="152">
        <v>1</v>
      </c>
      <c r="AI12" s="139">
        <f t="shared" si="7"/>
        <v>87</v>
      </c>
      <c r="AJ12" s="139">
        <f t="shared" si="9"/>
        <v>6615</v>
      </c>
      <c r="AK12" s="109">
        <f t="shared" si="8"/>
        <v>6615</v>
      </c>
    </row>
    <row r="13" spans="1:37" ht="42" customHeight="1" x14ac:dyDescent="0.25">
      <c r="A13" s="108">
        <v>4</v>
      </c>
      <c r="B13" s="8" t="s">
        <v>15</v>
      </c>
      <c r="C13" s="21" t="s">
        <v>135</v>
      </c>
      <c r="D13" s="22" t="s">
        <v>552</v>
      </c>
      <c r="E13" s="35">
        <v>44684</v>
      </c>
      <c r="F13" s="35">
        <v>44689</v>
      </c>
      <c r="G13" s="21" t="s">
        <v>301</v>
      </c>
      <c r="H13" s="22" t="s">
        <v>468</v>
      </c>
      <c r="I13" s="22" t="s">
        <v>99</v>
      </c>
      <c r="J13" s="22" t="s">
        <v>294</v>
      </c>
      <c r="K13" s="35">
        <v>44684</v>
      </c>
      <c r="L13" s="35">
        <v>44689</v>
      </c>
      <c r="M13" s="10"/>
      <c r="N13" s="10">
        <v>3400</v>
      </c>
      <c r="O13" s="10">
        <f t="shared" si="0"/>
        <v>0</v>
      </c>
      <c r="P13" s="10"/>
      <c r="Q13" s="10">
        <v>2900</v>
      </c>
      <c r="R13" s="10">
        <f t="shared" si="1"/>
        <v>0</v>
      </c>
      <c r="S13" s="10"/>
      <c r="T13" s="10">
        <v>2800</v>
      </c>
      <c r="U13" s="10">
        <f t="shared" si="2"/>
        <v>0</v>
      </c>
      <c r="V13" s="10">
        <v>14</v>
      </c>
      <c r="W13" s="10">
        <v>150</v>
      </c>
      <c r="X13" s="10">
        <f t="shared" si="3"/>
        <v>2100</v>
      </c>
      <c r="Y13" s="10">
        <v>14</v>
      </c>
      <c r="Z13" s="10">
        <v>150</v>
      </c>
      <c r="AA13" s="10">
        <f t="shared" si="4"/>
        <v>2100</v>
      </c>
      <c r="AB13" s="10">
        <v>14</v>
      </c>
      <c r="AC13" s="10">
        <v>150</v>
      </c>
      <c r="AD13" s="10">
        <f t="shared" si="5"/>
        <v>2100</v>
      </c>
      <c r="AE13" s="11">
        <v>45</v>
      </c>
      <c r="AF13" s="26">
        <v>7</v>
      </c>
      <c r="AG13" s="7">
        <f t="shared" si="6"/>
        <v>315</v>
      </c>
      <c r="AH13" s="152">
        <v>1</v>
      </c>
      <c r="AI13" s="139">
        <f t="shared" si="7"/>
        <v>87</v>
      </c>
      <c r="AJ13" s="139">
        <f t="shared" si="9"/>
        <v>6615</v>
      </c>
      <c r="AK13" s="109">
        <f t="shared" si="8"/>
        <v>6615</v>
      </c>
    </row>
    <row r="14" spans="1:37" ht="42.6" customHeight="1" x14ac:dyDescent="0.25">
      <c r="A14" s="112">
        <v>5</v>
      </c>
      <c r="B14" s="81" t="s">
        <v>15</v>
      </c>
      <c r="C14" s="69" t="s">
        <v>135</v>
      </c>
      <c r="D14" s="70" t="s">
        <v>835</v>
      </c>
      <c r="E14" s="82">
        <v>44824</v>
      </c>
      <c r="F14" s="82">
        <v>44829</v>
      </c>
      <c r="G14" s="69" t="s">
        <v>301</v>
      </c>
      <c r="H14" s="70" t="s">
        <v>694</v>
      </c>
      <c r="I14" s="70" t="s">
        <v>104</v>
      </c>
      <c r="J14" s="70" t="s">
        <v>294</v>
      </c>
      <c r="K14" s="82">
        <v>44824</v>
      </c>
      <c r="L14" s="82">
        <v>44829</v>
      </c>
      <c r="M14" s="71">
        <v>1</v>
      </c>
      <c r="N14" s="71">
        <v>3400</v>
      </c>
      <c r="O14" s="71">
        <f t="shared" si="0"/>
        <v>3400</v>
      </c>
      <c r="P14" s="71">
        <v>1</v>
      </c>
      <c r="Q14" s="71">
        <v>2900</v>
      </c>
      <c r="R14" s="71">
        <f t="shared" si="1"/>
        <v>2900</v>
      </c>
      <c r="S14" s="71">
        <v>1</v>
      </c>
      <c r="T14" s="71">
        <v>2800</v>
      </c>
      <c r="U14" s="71">
        <f t="shared" si="2"/>
        <v>2800</v>
      </c>
      <c r="V14" s="71">
        <v>14</v>
      </c>
      <c r="W14" s="71">
        <v>150</v>
      </c>
      <c r="X14" s="71">
        <f t="shared" si="3"/>
        <v>2100</v>
      </c>
      <c r="Y14" s="71">
        <v>14</v>
      </c>
      <c r="Z14" s="71">
        <v>150</v>
      </c>
      <c r="AA14" s="71">
        <f t="shared" si="4"/>
        <v>2100</v>
      </c>
      <c r="AB14" s="71">
        <v>14</v>
      </c>
      <c r="AC14" s="71">
        <v>150</v>
      </c>
      <c r="AD14" s="71">
        <f t="shared" si="5"/>
        <v>2100</v>
      </c>
      <c r="AE14" s="83">
        <v>45</v>
      </c>
      <c r="AF14" s="72">
        <v>7</v>
      </c>
      <c r="AG14" s="84">
        <f t="shared" si="6"/>
        <v>315</v>
      </c>
      <c r="AH14" s="152">
        <v>1</v>
      </c>
      <c r="AI14" s="141">
        <f t="shared" si="7"/>
        <v>90</v>
      </c>
      <c r="AJ14" s="139">
        <f t="shared" si="9"/>
        <v>15715</v>
      </c>
      <c r="AK14" s="113">
        <f t="shared" si="8"/>
        <v>15715</v>
      </c>
    </row>
    <row r="15" spans="1:37" ht="44.65" customHeight="1" x14ac:dyDescent="0.25">
      <c r="A15" s="108">
        <v>6</v>
      </c>
      <c r="B15" s="20"/>
      <c r="C15" s="21" t="s">
        <v>135</v>
      </c>
      <c r="D15" s="22" t="s">
        <v>548</v>
      </c>
      <c r="E15" s="21" t="s">
        <v>43</v>
      </c>
      <c r="F15" s="21" t="s">
        <v>43</v>
      </c>
      <c r="G15" s="41" t="s">
        <v>43</v>
      </c>
      <c r="H15" s="22" t="s">
        <v>43</v>
      </c>
      <c r="I15" s="22" t="s">
        <v>105</v>
      </c>
      <c r="J15" s="22" t="s">
        <v>294</v>
      </c>
      <c r="K15" s="22" t="s">
        <v>43</v>
      </c>
      <c r="L15" s="22" t="s">
        <v>43</v>
      </c>
      <c r="M15" s="28">
        <v>6</v>
      </c>
      <c r="N15" s="10">
        <v>3400</v>
      </c>
      <c r="O15" s="28">
        <f t="shared" si="0"/>
        <v>20400</v>
      </c>
      <c r="P15" s="28">
        <v>6</v>
      </c>
      <c r="Q15" s="10">
        <v>2900</v>
      </c>
      <c r="R15" s="28">
        <f t="shared" si="1"/>
        <v>17400</v>
      </c>
      <c r="S15" s="28">
        <v>6</v>
      </c>
      <c r="T15" s="10">
        <v>2800</v>
      </c>
      <c r="U15" s="28">
        <f t="shared" si="2"/>
        <v>16800</v>
      </c>
      <c r="V15" s="31">
        <v>30</v>
      </c>
      <c r="W15" s="31">
        <v>150</v>
      </c>
      <c r="X15" s="10">
        <f t="shared" si="3"/>
        <v>4500</v>
      </c>
      <c r="Y15" s="29">
        <v>30</v>
      </c>
      <c r="Z15" s="29">
        <v>150</v>
      </c>
      <c r="AA15" s="29">
        <f t="shared" si="4"/>
        <v>4500</v>
      </c>
      <c r="AB15" s="29">
        <v>30</v>
      </c>
      <c r="AC15" s="29">
        <v>150</v>
      </c>
      <c r="AD15" s="29">
        <f t="shared" si="5"/>
        <v>4500</v>
      </c>
      <c r="AE15" s="29">
        <v>108</v>
      </c>
      <c r="AF15" s="3">
        <v>7</v>
      </c>
      <c r="AG15" s="29">
        <f t="shared" si="6"/>
        <v>756</v>
      </c>
      <c r="AH15" s="152">
        <v>1</v>
      </c>
      <c r="AI15" s="139">
        <f t="shared" si="7"/>
        <v>216</v>
      </c>
      <c r="AJ15" s="139">
        <f t="shared" si="9"/>
        <v>68856</v>
      </c>
      <c r="AK15" s="109">
        <f t="shared" si="8"/>
        <v>68856</v>
      </c>
    </row>
    <row r="16" spans="1:37" ht="16.149999999999999" customHeight="1" x14ac:dyDescent="0.25">
      <c r="A16" s="106"/>
      <c r="B16" s="96"/>
      <c r="C16" s="97"/>
      <c r="D16" s="179" t="s">
        <v>834</v>
      </c>
      <c r="E16" s="99"/>
      <c r="F16" s="99"/>
      <c r="G16" s="99"/>
      <c r="H16" s="99"/>
      <c r="I16" s="97"/>
      <c r="J16" s="100"/>
      <c r="K16" s="99"/>
      <c r="L16" s="99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2"/>
      <c r="AF16" s="79"/>
      <c r="AG16" s="79"/>
      <c r="AH16" s="153"/>
      <c r="AI16" s="151"/>
      <c r="AJ16" s="151"/>
      <c r="AK16" s="164"/>
    </row>
    <row r="17" spans="1:37" ht="31.15" customHeight="1" x14ac:dyDescent="0.25">
      <c r="A17" s="108">
        <v>7</v>
      </c>
      <c r="B17" s="8" t="s">
        <v>181</v>
      </c>
      <c r="C17" s="21" t="s">
        <v>156</v>
      </c>
      <c r="D17" s="22" t="s">
        <v>174</v>
      </c>
      <c r="E17" s="35">
        <v>44632</v>
      </c>
      <c r="F17" s="35">
        <v>44632</v>
      </c>
      <c r="G17" s="21" t="s">
        <v>939</v>
      </c>
      <c r="H17" s="22" t="s">
        <v>322</v>
      </c>
      <c r="I17" s="22" t="s">
        <v>99</v>
      </c>
      <c r="J17" s="22" t="s">
        <v>294</v>
      </c>
      <c r="K17" s="35">
        <v>44632</v>
      </c>
      <c r="L17" s="35">
        <v>44632</v>
      </c>
      <c r="M17" s="10"/>
      <c r="N17" s="10">
        <v>3400</v>
      </c>
      <c r="O17" s="10">
        <f t="shared" si="0"/>
        <v>0</v>
      </c>
      <c r="P17" s="10"/>
      <c r="Q17" s="10">
        <v>2900</v>
      </c>
      <c r="R17" s="10">
        <f t="shared" si="1"/>
        <v>0</v>
      </c>
      <c r="S17" s="10"/>
      <c r="T17" s="10">
        <v>2800</v>
      </c>
      <c r="U17" s="10">
        <f t="shared" si="2"/>
        <v>0</v>
      </c>
      <c r="V17" s="10">
        <v>10</v>
      </c>
      <c r="W17" s="10">
        <v>150</v>
      </c>
      <c r="X17" s="10">
        <f t="shared" si="3"/>
        <v>1500</v>
      </c>
      <c r="Y17" s="10">
        <v>10</v>
      </c>
      <c r="Z17" s="10">
        <v>150</v>
      </c>
      <c r="AA17" s="10">
        <f t="shared" si="4"/>
        <v>1500</v>
      </c>
      <c r="AB17" s="10">
        <v>10</v>
      </c>
      <c r="AC17" s="10">
        <v>150</v>
      </c>
      <c r="AD17" s="10">
        <f t="shared" si="5"/>
        <v>1500</v>
      </c>
      <c r="AE17" s="11"/>
      <c r="AF17" s="3">
        <v>7</v>
      </c>
      <c r="AG17" s="3">
        <f t="shared" si="6"/>
        <v>0</v>
      </c>
      <c r="AH17" s="152">
        <v>1</v>
      </c>
      <c r="AI17" s="139">
        <f t="shared" si="7"/>
        <v>30</v>
      </c>
      <c r="AJ17" s="139">
        <f t="shared" si="9"/>
        <v>4500</v>
      </c>
      <c r="AK17" s="109">
        <f t="shared" si="8"/>
        <v>4500</v>
      </c>
    </row>
    <row r="18" spans="1:37" ht="25.5" x14ac:dyDescent="0.25">
      <c r="A18" s="114">
        <v>8</v>
      </c>
      <c r="B18" s="73" t="s">
        <v>181</v>
      </c>
      <c r="C18" s="74" t="s">
        <v>156</v>
      </c>
      <c r="D18" s="75" t="s">
        <v>174</v>
      </c>
      <c r="E18" s="76">
        <v>44632</v>
      </c>
      <c r="F18" s="76">
        <v>44632</v>
      </c>
      <c r="G18" s="74" t="s">
        <v>303</v>
      </c>
      <c r="H18" s="75" t="s">
        <v>492</v>
      </c>
      <c r="I18" s="75" t="s">
        <v>99</v>
      </c>
      <c r="J18" s="75" t="s">
        <v>294</v>
      </c>
      <c r="K18" s="76">
        <v>44632</v>
      </c>
      <c r="L18" s="76">
        <v>44632</v>
      </c>
      <c r="M18" s="77"/>
      <c r="N18" s="77">
        <v>3400</v>
      </c>
      <c r="O18" s="77">
        <f t="shared" si="0"/>
        <v>0</v>
      </c>
      <c r="P18" s="77"/>
      <c r="Q18" s="77">
        <v>2900</v>
      </c>
      <c r="R18" s="77">
        <f t="shared" si="1"/>
        <v>0</v>
      </c>
      <c r="S18" s="77"/>
      <c r="T18" s="77">
        <v>2800</v>
      </c>
      <c r="U18" s="77">
        <f t="shared" si="2"/>
        <v>0</v>
      </c>
      <c r="V18" s="77">
        <v>10</v>
      </c>
      <c r="W18" s="77">
        <v>150</v>
      </c>
      <c r="X18" s="77">
        <f t="shared" si="3"/>
        <v>1500</v>
      </c>
      <c r="Y18" s="77">
        <v>10</v>
      </c>
      <c r="Z18" s="77">
        <v>150</v>
      </c>
      <c r="AA18" s="77">
        <f t="shared" si="4"/>
        <v>1500</v>
      </c>
      <c r="AB18" s="77">
        <v>10</v>
      </c>
      <c r="AC18" s="77">
        <v>150</v>
      </c>
      <c r="AD18" s="77">
        <f t="shared" si="5"/>
        <v>1500</v>
      </c>
      <c r="AE18" s="78"/>
      <c r="AF18" s="79">
        <v>7</v>
      </c>
      <c r="AG18" s="80">
        <f t="shared" si="6"/>
        <v>0</v>
      </c>
      <c r="AH18" s="152">
        <v>1</v>
      </c>
      <c r="AI18" s="142">
        <f t="shared" si="7"/>
        <v>30</v>
      </c>
      <c r="AJ18" s="139">
        <f t="shared" si="9"/>
        <v>4500</v>
      </c>
      <c r="AK18" s="115">
        <f t="shared" si="8"/>
        <v>4500</v>
      </c>
    </row>
    <row r="19" spans="1:37" x14ac:dyDescent="0.25">
      <c r="A19" s="108">
        <v>9</v>
      </c>
      <c r="B19" s="8" t="s">
        <v>181</v>
      </c>
      <c r="C19" s="21" t="s">
        <v>156</v>
      </c>
      <c r="D19" s="22" t="s">
        <v>174</v>
      </c>
      <c r="E19" s="35">
        <v>44682</v>
      </c>
      <c r="F19" s="35">
        <v>44682</v>
      </c>
      <c r="G19" s="21" t="s">
        <v>305</v>
      </c>
      <c r="H19" s="22" t="s">
        <v>462</v>
      </c>
      <c r="I19" s="22" t="s">
        <v>99</v>
      </c>
      <c r="J19" s="22" t="s">
        <v>294</v>
      </c>
      <c r="K19" s="35">
        <v>44682</v>
      </c>
      <c r="L19" s="35">
        <v>44682</v>
      </c>
      <c r="M19" s="10"/>
      <c r="N19" s="10">
        <v>3400</v>
      </c>
      <c r="O19" s="10">
        <f t="shared" si="0"/>
        <v>0</v>
      </c>
      <c r="P19" s="10"/>
      <c r="Q19" s="10">
        <v>2900</v>
      </c>
      <c r="R19" s="10">
        <f t="shared" si="1"/>
        <v>0</v>
      </c>
      <c r="S19" s="10"/>
      <c r="T19" s="10">
        <v>2800</v>
      </c>
      <c r="U19" s="10">
        <f t="shared" si="2"/>
        <v>0</v>
      </c>
      <c r="V19" s="10">
        <v>20</v>
      </c>
      <c r="W19" s="10">
        <v>150</v>
      </c>
      <c r="X19" s="10">
        <f t="shared" si="3"/>
        <v>3000</v>
      </c>
      <c r="Y19" s="10">
        <v>20</v>
      </c>
      <c r="Z19" s="10">
        <v>150</v>
      </c>
      <c r="AA19" s="10">
        <f t="shared" si="4"/>
        <v>3000</v>
      </c>
      <c r="AB19" s="10">
        <v>20</v>
      </c>
      <c r="AC19" s="10">
        <v>150</v>
      </c>
      <c r="AD19" s="10">
        <f t="shared" si="5"/>
        <v>3000</v>
      </c>
      <c r="AE19" s="11">
        <v>60</v>
      </c>
      <c r="AF19" s="26">
        <v>7</v>
      </c>
      <c r="AG19" s="7">
        <f t="shared" si="6"/>
        <v>420</v>
      </c>
      <c r="AH19" s="152">
        <v>1</v>
      </c>
      <c r="AI19" s="139">
        <f t="shared" si="7"/>
        <v>120</v>
      </c>
      <c r="AJ19" s="139">
        <f t="shared" si="9"/>
        <v>9420</v>
      </c>
      <c r="AK19" s="109">
        <f t="shared" si="8"/>
        <v>9420</v>
      </c>
    </row>
    <row r="20" spans="1:37" x14ac:dyDescent="0.25">
      <c r="A20" s="106"/>
      <c r="B20" s="96"/>
      <c r="C20" s="97"/>
      <c r="D20" s="179" t="s">
        <v>836</v>
      </c>
      <c r="E20" s="99"/>
      <c r="F20" s="99"/>
      <c r="G20" s="99"/>
      <c r="H20" s="99"/>
      <c r="I20" s="97"/>
      <c r="J20" s="100"/>
      <c r="K20" s="99"/>
      <c r="L20" s="99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2"/>
      <c r="AF20" s="79"/>
      <c r="AG20" s="79"/>
      <c r="AH20" s="153"/>
      <c r="AI20" s="151"/>
      <c r="AJ20" s="151"/>
      <c r="AK20" s="164"/>
    </row>
    <row r="21" spans="1:37" ht="25.5" x14ac:dyDescent="0.25">
      <c r="A21" s="108">
        <v>10</v>
      </c>
      <c r="B21" s="8" t="s">
        <v>207</v>
      </c>
      <c r="C21" s="21" t="s">
        <v>113</v>
      </c>
      <c r="D21" s="22" t="s">
        <v>311</v>
      </c>
      <c r="E21" s="35">
        <v>44605</v>
      </c>
      <c r="F21" s="35">
        <v>44611</v>
      </c>
      <c r="G21" s="21" t="s">
        <v>309</v>
      </c>
      <c r="H21" s="22" t="s">
        <v>306</v>
      </c>
      <c r="I21" s="22" t="s">
        <v>99</v>
      </c>
      <c r="J21" s="22" t="s">
        <v>294</v>
      </c>
      <c r="K21" s="35">
        <v>44605</v>
      </c>
      <c r="L21" s="35">
        <v>44611</v>
      </c>
      <c r="M21" s="10"/>
      <c r="N21" s="10">
        <v>3400</v>
      </c>
      <c r="O21" s="10">
        <f t="shared" si="0"/>
        <v>0</v>
      </c>
      <c r="P21" s="10"/>
      <c r="Q21" s="10">
        <v>2900</v>
      </c>
      <c r="R21" s="10">
        <f t="shared" si="1"/>
        <v>0</v>
      </c>
      <c r="S21" s="10"/>
      <c r="T21" s="10">
        <v>2800</v>
      </c>
      <c r="U21" s="10">
        <f t="shared" si="2"/>
        <v>0</v>
      </c>
      <c r="V21" s="10">
        <v>13</v>
      </c>
      <c r="W21" s="10">
        <v>150</v>
      </c>
      <c r="X21" s="10">
        <f t="shared" si="3"/>
        <v>1950</v>
      </c>
      <c r="Y21" s="10">
        <v>13</v>
      </c>
      <c r="Z21" s="10">
        <v>150</v>
      </c>
      <c r="AA21" s="10">
        <f t="shared" si="4"/>
        <v>1950</v>
      </c>
      <c r="AB21" s="10">
        <v>26</v>
      </c>
      <c r="AC21" s="10">
        <v>150</v>
      </c>
      <c r="AD21" s="10">
        <f t="shared" si="5"/>
        <v>3900</v>
      </c>
      <c r="AE21" s="11"/>
      <c r="AF21" s="26">
        <v>7</v>
      </c>
      <c r="AG21" s="7">
        <f t="shared" si="6"/>
        <v>0</v>
      </c>
      <c r="AH21" s="152">
        <v>1</v>
      </c>
      <c r="AI21" s="139">
        <f t="shared" si="7"/>
        <v>52</v>
      </c>
      <c r="AJ21" s="139">
        <f t="shared" si="9"/>
        <v>7800</v>
      </c>
      <c r="AK21" s="109">
        <f t="shared" si="8"/>
        <v>7800</v>
      </c>
    </row>
    <row r="22" spans="1:37" ht="25.5" x14ac:dyDescent="0.25">
      <c r="A22" s="108">
        <v>11</v>
      </c>
      <c r="B22" s="8" t="s">
        <v>207</v>
      </c>
      <c r="C22" s="21" t="s">
        <v>113</v>
      </c>
      <c r="D22" s="22" t="s">
        <v>311</v>
      </c>
      <c r="E22" s="35">
        <v>44631</v>
      </c>
      <c r="F22" s="35">
        <v>44639</v>
      </c>
      <c r="G22" s="21" t="s">
        <v>310</v>
      </c>
      <c r="H22" s="22" t="s">
        <v>307</v>
      </c>
      <c r="I22" s="22" t="s">
        <v>99</v>
      </c>
      <c r="J22" s="22" t="s">
        <v>294</v>
      </c>
      <c r="K22" s="35">
        <v>44631</v>
      </c>
      <c r="L22" s="35">
        <v>44639</v>
      </c>
      <c r="M22" s="10"/>
      <c r="N22" s="10">
        <v>3400</v>
      </c>
      <c r="O22" s="10">
        <f t="shared" si="0"/>
        <v>0</v>
      </c>
      <c r="P22" s="10"/>
      <c r="Q22" s="10">
        <v>2900</v>
      </c>
      <c r="R22" s="10">
        <f t="shared" si="1"/>
        <v>0</v>
      </c>
      <c r="S22" s="10"/>
      <c r="T22" s="10">
        <v>2800</v>
      </c>
      <c r="U22" s="10">
        <f t="shared" si="2"/>
        <v>0</v>
      </c>
      <c r="V22" s="10">
        <v>16</v>
      </c>
      <c r="W22" s="10">
        <v>150</v>
      </c>
      <c r="X22" s="10">
        <f t="shared" si="3"/>
        <v>2400</v>
      </c>
      <c r="Y22" s="10">
        <v>16</v>
      </c>
      <c r="Z22" s="10">
        <v>150</v>
      </c>
      <c r="AA22" s="10">
        <f t="shared" si="4"/>
        <v>2400</v>
      </c>
      <c r="AB22" s="10">
        <v>32</v>
      </c>
      <c r="AC22" s="10">
        <v>150</v>
      </c>
      <c r="AD22" s="10">
        <f t="shared" si="5"/>
        <v>4800</v>
      </c>
      <c r="AE22" s="11"/>
      <c r="AF22" s="26">
        <v>7</v>
      </c>
      <c r="AG22" s="7">
        <f t="shared" si="6"/>
        <v>0</v>
      </c>
      <c r="AH22" s="152">
        <v>1</v>
      </c>
      <c r="AI22" s="139">
        <f t="shared" si="7"/>
        <v>64</v>
      </c>
      <c r="AJ22" s="139">
        <f t="shared" si="9"/>
        <v>9600</v>
      </c>
      <c r="AK22" s="109">
        <f t="shared" si="8"/>
        <v>9600</v>
      </c>
    </row>
    <row r="23" spans="1:37" ht="25.5" x14ac:dyDescent="0.25">
      <c r="A23" s="108">
        <v>12</v>
      </c>
      <c r="B23" s="63"/>
      <c r="C23" s="47" t="s">
        <v>113</v>
      </c>
      <c r="D23" s="22" t="str">
        <f>'15.02.2022 КП'!D21</f>
        <v>Чемпионат Краснодарского края по боксу среди мужчин и женщин 19-40 лет</v>
      </c>
      <c r="E23" s="35">
        <v>44711</v>
      </c>
      <c r="F23" s="35">
        <v>44715</v>
      </c>
      <c r="G23" s="21" t="s">
        <v>301</v>
      </c>
      <c r="H23" s="22" t="s">
        <v>308</v>
      </c>
      <c r="I23" s="57" t="s">
        <v>101</v>
      </c>
      <c r="J23" s="62">
        <v>44852</v>
      </c>
      <c r="K23" s="35">
        <v>44711</v>
      </c>
      <c r="L23" s="35">
        <v>44715</v>
      </c>
      <c r="M23" s="10"/>
      <c r="N23" s="10">
        <v>3400</v>
      </c>
      <c r="O23" s="10">
        <f>M23*N23</f>
        <v>0</v>
      </c>
      <c r="P23" s="10"/>
      <c r="Q23" s="10">
        <v>2900</v>
      </c>
      <c r="R23" s="10">
        <f>P23*Q23</f>
        <v>0</v>
      </c>
      <c r="S23" s="10"/>
      <c r="T23" s="10">
        <v>2800</v>
      </c>
      <c r="U23" s="10">
        <f>S23*T23</f>
        <v>0</v>
      </c>
      <c r="V23" s="10">
        <v>67</v>
      </c>
      <c r="W23" s="10">
        <v>150</v>
      </c>
      <c r="X23" s="10">
        <f>V23*W23</f>
        <v>10050</v>
      </c>
      <c r="Y23" s="10">
        <v>67</v>
      </c>
      <c r="Z23" s="10">
        <v>150</v>
      </c>
      <c r="AA23" s="10">
        <f>Y23*Z23</f>
        <v>10050</v>
      </c>
      <c r="AB23" s="10">
        <v>68</v>
      </c>
      <c r="AC23" s="10">
        <v>150</v>
      </c>
      <c r="AD23" s="10">
        <f>AB23*AC23</f>
        <v>10200</v>
      </c>
      <c r="AE23" s="11">
        <v>166</v>
      </c>
      <c r="AF23" s="26">
        <v>7</v>
      </c>
      <c r="AG23" s="7">
        <f>AE23*AF23</f>
        <v>1162</v>
      </c>
      <c r="AH23" s="152">
        <v>1</v>
      </c>
      <c r="AI23" s="139">
        <f>M23+P23+S23+V23+Y23+AB23+AE23</f>
        <v>368</v>
      </c>
      <c r="AJ23" s="139">
        <f>AK23</f>
        <v>31462</v>
      </c>
      <c r="AK23" s="109">
        <f>O23+R23+U23+X23+AA23+AD23+AG23</f>
        <v>31462</v>
      </c>
    </row>
    <row r="24" spans="1:37" x14ac:dyDescent="0.25">
      <c r="A24" s="106"/>
      <c r="B24" s="96"/>
      <c r="C24" s="97"/>
      <c r="D24" s="179" t="s">
        <v>837</v>
      </c>
      <c r="E24" s="99"/>
      <c r="F24" s="99"/>
      <c r="G24" s="99"/>
      <c r="H24" s="99"/>
      <c r="I24" s="97"/>
      <c r="J24" s="100"/>
      <c r="K24" s="99"/>
      <c r="L24" s="99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2"/>
      <c r="AF24" s="79"/>
      <c r="AG24" s="79"/>
      <c r="AH24" s="153"/>
      <c r="AI24" s="151"/>
      <c r="AJ24" s="151"/>
      <c r="AK24" s="164"/>
    </row>
    <row r="25" spans="1:37" ht="70.150000000000006" customHeight="1" x14ac:dyDescent="0.25">
      <c r="A25" s="108">
        <v>13</v>
      </c>
      <c r="B25" s="8" t="s">
        <v>239</v>
      </c>
      <c r="C25" s="21" t="s">
        <v>144</v>
      </c>
      <c r="D25" s="22" t="s">
        <v>682</v>
      </c>
      <c r="E25" s="35" t="s">
        <v>683</v>
      </c>
      <c r="F25" s="35" t="s">
        <v>684</v>
      </c>
      <c r="G25" s="21" t="s">
        <v>312</v>
      </c>
      <c r="H25" s="22" t="s">
        <v>483</v>
      </c>
      <c r="I25" s="22" t="s">
        <v>99</v>
      </c>
      <c r="J25" s="22" t="s">
        <v>294</v>
      </c>
      <c r="K25" s="35" t="s">
        <v>683</v>
      </c>
      <c r="L25" s="35" t="s">
        <v>684</v>
      </c>
      <c r="M25" s="14"/>
      <c r="N25" s="10">
        <v>3400</v>
      </c>
      <c r="O25" s="10">
        <f t="shared" ref="O25:O52" si="10">M25*N25</f>
        <v>0</v>
      </c>
      <c r="P25" s="14"/>
      <c r="Q25" s="10">
        <v>2900</v>
      </c>
      <c r="R25" s="10">
        <f t="shared" ref="R25:R52" si="11">P25*Q25</f>
        <v>0</v>
      </c>
      <c r="S25" s="14"/>
      <c r="T25" s="10">
        <v>2800</v>
      </c>
      <c r="U25" s="10">
        <f t="shared" ref="U25:U52" si="12">S25*T25</f>
        <v>0</v>
      </c>
      <c r="V25" s="10">
        <v>60</v>
      </c>
      <c r="W25" s="10">
        <v>150</v>
      </c>
      <c r="X25" s="10">
        <f t="shared" si="3"/>
        <v>9000</v>
      </c>
      <c r="Y25" s="10">
        <v>60</v>
      </c>
      <c r="Z25" s="10">
        <v>150</v>
      </c>
      <c r="AA25" s="10">
        <f t="shared" si="4"/>
        <v>9000</v>
      </c>
      <c r="AB25" s="10">
        <v>60</v>
      </c>
      <c r="AC25" s="10">
        <v>150</v>
      </c>
      <c r="AD25" s="10">
        <f t="shared" si="5"/>
        <v>9000</v>
      </c>
      <c r="AE25" s="11"/>
      <c r="AF25" s="26">
        <v>7</v>
      </c>
      <c r="AG25" s="7">
        <f t="shared" ref="AG25:AG56" si="13">AE25*AF25</f>
        <v>0</v>
      </c>
      <c r="AH25" s="152">
        <v>1</v>
      </c>
      <c r="AI25" s="139">
        <f t="shared" si="7"/>
        <v>180</v>
      </c>
      <c r="AJ25" s="139">
        <f t="shared" si="9"/>
        <v>27000</v>
      </c>
      <c r="AK25" s="109">
        <f t="shared" si="8"/>
        <v>27000</v>
      </c>
    </row>
    <row r="26" spans="1:37" ht="63.75" x14ac:dyDescent="0.25">
      <c r="A26" s="108">
        <v>14</v>
      </c>
      <c r="B26" s="8" t="s">
        <v>239</v>
      </c>
      <c r="C26" s="21" t="s">
        <v>144</v>
      </c>
      <c r="D26" s="22" t="s">
        <v>685</v>
      </c>
      <c r="E26" s="35" t="s">
        <v>686</v>
      </c>
      <c r="F26" s="35" t="s">
        <v>687</v>
      </c>
      <c r="G26" s="21" t="s">
        <v>312</v>
      </c>
      <c r="H26" s="22" t="s">
        <v>340</v>
      </c>
      <c r="I26" s="22" t="s">
        <v>101</v>
      </c>
      <c r="J26" s="22" t="s">
        <v>294</v>
      </c>
      <c r="K26" s="35" t="s">
        <v>686</v>
      </c>
      <c r="L26" s="35" t="s">
        <v>687</v>
      </c>
      <c r="M26" s="14"/>
      <c r="N26" s="10">
        <v>3400</v>
      </c>
      <c r="O26" s="10">
        <f t="shared" si="10"/>
        <v>0</v>
      </c>
      <c r="P26" s="14"/>
      <c r="Q26" s="10">
        <v>2900</v>
      </c>
      <c r="R26" s="10">
        <f t="shared" si="11"/>
        <v>0</v>
      </c>
      <c r="S26" s="14"/>
      <c r="T26" s="10">
        <v>2800</v>
      </c>
      <c r="U26" s="10">
        <f t="shared" si="12"/>
        <v>0</v>
      </c>
      <c r="V26" s="10">
        <v>12</v>
      </c>
      <c r="W26" s="10">
        <v>150</v>
      </c>
      <c r="X26" s="10">
        <f t="shared" si="3"/>
        <v>1800</v>
      </c>
      <c r="Y26" s="10">
        <v>12</v>
      </c>
      <c r="Z26" s="10">
        <v>150</v>
      </c>
      <c r="AA26" s="10">
        <f t="shared" si="4"/>
        <v>1800</v>
      </c>
      <c r="AB26" s="10">
        <v>12</v>
      </c>
      <c r="AC26" s="10">
        <v>150</v>
      </c>
      <c r="AD26" s="10">
        <f t="shared" si="5"/>
        <v>1800</v>
      </c>
      <c r="AE26" s="11"/>
      <c r="AF26" s="26">
        <v>7</v>
      </c>
      <c r="AG26" s="7">
        <f t="shared" si="13"/>
        <v>0</v>
      </c>
      <c r="AH26" s="152">
        <v>1</v>
      </c>
      <c r="AI26" s="139">
        <f t="shared" si="7"/>
        <v>36</v>
      </c>
      <c r="AJ26" s="139">
        <f t="shared" si="9"/>
        <v>5400</v>
      </c>
      <c r="AK26" s="109">
        <f t="shared" si="8"/>
        <v>5400</v>
      </c>
    </row>
    <row r="27" spans="1:37" ht="95.65" customHeight="1" x14ac:dyDescent="0.25">
      <c r="A27" s="108">
        <v>15</v>
      </c>
      <c r="B27" s="8" t="s">
        <v>239</v>
      </c>
      <c r="C27" s="21" t="s">
        <v>144</v>
      </c>
      <c r="D27" s="22" t="s">
        <v>688</v>
      </c>
      <c r="E27" s="35" t="s">
        <v>759</v>
      </c>
      <c r="F27" s="35" t="s">
        <v>760</v>
      </c>
      <c r="G27" s="21" t="s">
        <v>312</v>
      </c>
      <c r="H27" s="38" t="s">
        <v>314</v>
      </c>
      <c r="I27" s="22" t="s">
        <v>99</v>
      </c>
      <c r="J27" s="22" t="s">
        <v>294</v>
      </c>
      <c r="K27" s="35" t="s">
        <v>759</v>
      </c>
      <c r="L27" s="35" t="s">
        <v>760</v>
      </c>
      <c r="M27" s="14"/>
      <c r="N27" s="10">
        <v>3400</v>
      </c>
      <c r="O27" s="10">
        <f t="shared" si="10"/>
        <v>0</v>
      </c>
      <c r="P27" s="14"/>
      <c r="Q27" s="10">
        <v>2900</v>
      </c>
      <c r="R27" s="10">
        <f t="shared" si="11"/>
        <v>0</v>
      </c>
      <c r="S27" s="14"/>
      <c r="T27" s="10">
        <v>2800</v>
      </c>
      <c r="U27" s="10">
        <f t="shared" si="12"/>
        <v>0</v>
      </c>
      <c r="V27" s="10">
        <v>106</v>
      </c>
      <c r="W27" s="10">
        <v>150</v>
      </c>
      <c r="X27" s="10">
        <f t="shared" si="3"/>
        <v>15900</v>
      </c>
      <c r="Y27" s="10">
        <v>106</v>
      </c>
      <c r="Z27" s="10">
        <v>150</v>
      </c>
      <c r="AA27" s="10">
        <f t="shared" si="4"/>
        <v>15900</v>
      </c>
      <c r="AB27" s="10">
        <v>106</v>
      </c>
      <c r="AC27" s="10">
        <v>150</v>
      </c>
      <c r="AD27" s="10">
        <f t="shared" si="5"/>
        <v>15900</v>
      </c>
      <c r="AE27" s="11"/>
      <c r="AF27" s="26">
        <v>7</v>
      </c>
      <c r="AG27" s="7">
        <f t="shared" si="13"/>
        <v>0</v>
      </c>
      <c r="AH27" s="152">
        <v>1</v>
      </c>
      <c r="AI27" s="139">
        <f t="shared" si="7"/>
        <v>318</v>
      </c>
      <c r="AJ27" s="139">
        <f t="shared" si="9"/>
        <v>47700</v>
      </c>
      <c r="AK27" s="109">
        <f t="shared" si="8"/>
        <v>47700</v>
      </c>
    </row>
    <row r="28" spans="1:37" ht="69" customHeight="1" x14ac:dyDescent="0.25">
      <c r="A28" s="108">
        <v>16</v>
      </c>
      <c r="B28" s="8" t="s">
        <v>239</v>
      </c>
      <c r="C28" s="21" t="s">
        <v>144</v>
      </c>
      <c r="D28" s="22" t="s">
        <v>689</v>
      </c>
      <c r="E28" s="35" t="s">
        <v>690</v>
      </c>
      <c r="F28" s="35" t="s">
        <v>691</v>
      </c>
      <c r="G28" s="21" t="s">
        <v>312</v>
      </c>
      <c r="H28" s="22" t="s">
        <v>340</v>
      </c>
      <c r="I28" s="22" t="s">
        <v>101</v>
      </c>
      <c r="J28" s="22" t="s">
        <v>294</v>
      </c>
      <c r="K28" s="35" t="s">
        <v>690</v>
      </c>
      <c r="L28" s="35" t="s">
        <v>691</v>
      </c>
      <c r="M28" s="14"/>
      <c r="N28" s="10">
        <v>3400</v>
      </c>
      <c r="O28" s="10">
        <f t="shared" si="10"/>
        <v>0</v>
      </c>
      <c r="P28" s="14"/>
      <c r="Q28" s="10">
        <v>2900</v>
      </c>
      <c r="R28" s="10">
        <f t="shared" si="11"/>
        <v>0</v>
      </c>
      <c r="S28" s="14"/>
      <c r="T28" s="10">
        <v>2800</v>
      </c>
      <c r="U28" s="10">
        <f t="shared" si="12"/>
        <v>0</v>
      </c>
      <c r="V28" s="10">
        <v>18</v>
      </c>
      <c r="W28" s="10">
        <v>150</v>
      </c>
      <c r="X28" s="10">
        <f t="shared" si="3"/>
        <v>2700</v>
      </c>
      <c r="Y28" s="10">
        <v>18</v>
      </c>
      <c r="Z28" s="10">
        <v>150</v>
      </c>
      <c r="AA28" s="10">
        <f t="shared" si="4"/>
        <v>2700</v>
      </c>
      <c r="AB28" s="10">
        <v>18</v>
      </c>
      <c r="AC28" s="10">
        <v>150</v>
      </c>
      <c r="AD28" s="10">
        <f t="shared" si="5"/>
        <v>2700</v>
      </c>
      <c r="AE28" s="11">
        <v>60</v>
      </c>
      <c r="AF28" s="26">
        <v>7</v>
      </c>
      <c r="AG28" s="7">
        <f t="shared" si="13"/>
        <v>420</v>
      </c>
      <c r="AH28" s="152">
        <v>1</v>
      </c>
      <c r="AI28" s="139">
        <f t="shared" si="7"/>
        <v>114</v>
      </c>
      <c r="AJ28" s="139">
        <f t="shared" si="9"/>
        <v>8520</v>
      </c>
      <c r="AK28" s="109">
        <f t="shared" si="8"/>
        <v>8520</v>
      </c>
    </row>
    <row r="29" spans="1:37" ht="25.15" customHeight="1" x14ac:dyDescent="0.25">
      <c r="A29" s="112">
        <v>17</v>
      </c>
      <c r="B29" s="8" t="s">
        <v>239</v>
      </c>
      <c r="C29" s="21" t="s">
        <v>144</v>
      </c>
      <c r="D29" s="22" t="s">
        <v>240</v>
      </c>
      <c r="E29" s="35">
        <v>44713</v>
      </c>
      <c r="F29" s="35">
        <v>44713</v>
      </c>
      <c r="G29" s="21" t="s">
        <v>315</v>
      </c>
      <c r="H29" s="38" t="s">
        <v>316</v>
      </c>
      <c r="I29" s="22" t="s">
        <v>102</v>
      </c>
      <c r="J29" s="22" t="s">
        <v>294</v>
      </c>
      <c r="K29" s="35">
        <v>44713</v>
      </c>
      <c r="L29" s="35">
        <v>44713</v>
      </c>
      <c r="M29" s="14"/>
      <c r="N29" s="10">
        <v>3400</v>
      </c>
      <c r="O29" s="10">
        <f t="shared" si="10"/>
        <v>0</v>
      </c>
      <c r="P29" s="14"/>
      <c r="Q29" s="10">
        <v>2900</v>
      </c>
      <c r="R29" s="10">
        <f t="shared" si="11"/>
        <v>0</v>
      </c>
      <c r="S29" s="14"/>
      <c r="T29" s="10">
        <v>2800</v>
      </c>
      <c r="U29" s="10">
        <f t="shared" si="12"/>
        <v>0</v>
      </c>
      <c r="V29" s="10">
        <v>8</v>
      </c>
      <c r="W29" s="10">
        <v>150</v>
      </c>
      <c r="X29" s="10">
        <f t="shared" si="3"/>
        <v>1200</v>
      </c>
      <c r="Y29" s="10">
        <v>8</v>
      </c>
      <c r="Z29" s="10">
        <v>150</v>
      </c>
      <c r="AA29" s="10">
        <f t="shared" si="4"/>
        <v>1200</v>
      </c>
      <c r="AB29" s="10">
        <v>8</v>
      </c>
      <c r="AC29" s="10">
        <v>150</v>
      </c>
      <c r="AD29" s="10">
        <f t="shared" si="5"/>
        <v>1200</v>
      </c>
      <c r="AE29" s="11">
        <v>24</v>
      </c>
      <c r="AF29" s="26">
        <v>7</v>
      </c>
      <c r="AG29" s="7">
        <f t="shared" si="13"/>
        <v>168</v>
      </c>
      <c r="AH29" s="152">
        <v>1</v>
      </c>
      <c r="AI29" s="139">
        <f t="shared" si="7"/>
        <v>48</v>
      </c>
      <c r="AJ29" s="139">
        <f t="shared" si="9"/>
        <v>3768</v>
      </c>
      <c r="AK29" s="109">
        <f t="shared" si="8"/>
        <v>3768</v>
      </c>
    </row>
    <row r="30" spans="1:37" ht="57.6" customHeight="1" x14ac:dyDescent="0.25">
      <c r="A30" s="108">
        <v>18</v>
      </c>
      <c r="B30" s="8" t="s">
        <v>239</v>
      </c>
      <c r="C30" s="21" t="s">
        <v>144</v>
      </c>
      <c r="D30" s="22" t="s">
        <v>241</v>
      </c>
      <c r="E30" s="35">
        <v>44724</v>
      </c>
      <c r="F30" s="35">
        <v>44724</v>
      </c>
      <c r="G30" s="21" t="s">
        <v>317</v>
      </c>
      <c r="H30" s="22" t="s">
        <v>692</v>
      </c>
      <c r="I30" s="22" t="s">
        <v>102</v>
      </c>
      <c r="J30" s="22" t="s">
        <v>294</v>
      </c>
      <c r="K30" s="35">
        <v>44724</v>
      </c>
      <c r="L30" s="35">
        <v>44724</v>
      </c>
      <c r="M30" s="14"/>
      <c r="N30" s="10">
        <v>3400</v>
      </c>
      <c r="O30" s="10">
        <f t="shared" si="10"/>
        <v>0</v>
      </c>
      <c r="P30" s="14"/>
      <c r="Q30" s="10">
        <v>2900</v>
      </c>
      <c r="R30" s="10">
        <f t="shared" si="11"/>
        <v>0</v>
      </c>
      <c r="S30" s="14"/>
      <c r="T30" s="10">
        <v>2800</v>
      </c>
      <c r="U30" s="10">
        <f t="shared" si="12"/>
        <v>0</v>
      </c>
      <c r="V30" s="10">
        <v>4</v>
      </c>
      <c r="W30" s="10">
        <v>150</v>
      </c>
      <c r="X30" s="10">
        <f t="shared" si="3"/>
        <v>600</v>
      </c>
      <c r="Y30" s="10">
        <v>4</v>
      </c>
      <c r="Z30" s="10">
        <v>150</v>
      </c>
      <c r="AA30" s="10">
        <f t="shared" si="4"/>
        <v>600</v>
      </c>
      <c r="AB30" s="10">
        <v>4</v>
      </c>
      <c r="AC30" s="10">
        <v>150</v>
      </c>
      <c r="AD30" s="10">
        <f t="shared" si="5"/>
        <v>600</v>
      </c>
      <c r="AE30" s="11">
        <v>12</v>
      </c>
      <c r="AF30" s="26">
        <v>7</v>
      </c>
      <c r="AG30" s="7">
        <f t="shared" si="13"/>
        <v>84</v>
      </c>
      <c r="AH30" s="152">
        <v>1</v>
      </c>
      <c r="AI30" s="139">
        <f t="shared" si="7"/>
        <v>24</v>
      </c>
      <c r="AJ30" s="139">
        <f t="shared" si="9"/>
        <v>1884</v>
      </c>
      <c r="AK30" s="109">
        <f t="shared" si="8"/>
        <v>1884</v>
      </c>
    </row>
    <row r="31" spans="1:37" ht="31.15" customHeight="1" x14ac:dyDescent="0.25">
      <c r="A31" s="108">
        <v>19</v>
      </c>
      <c r="B31" s="8" t="s">
        <v>239</v>
      </c>
      <c r="C31" s="21" t="s">
        <v>144</v>
      </c>
      <c r="D31" s="22" t="s">
        <v>527</v>
      </c>
      <c r="E31" s="35">
        <v>44726</v>
      </c>
      <c r="F31" s="35">
        <v>44729</v>
      </c>
      <c r="G31" s="21" t="s">
        <v>313</v>
      </c>
      <c r="H31" s="22" t="s">
        <v>340</v>
      </c>
      <c r="I31" s="22" t="s">
        <v>101</v>
      </c>
      <c r="J31" s="22" t="s">
        <v>294</v>
      </c>
      <c r="K31" s="35">
        <v>44726</v>
      </c>
      <c r="L31" s="35">
        <v>44729</v>
      </c>
      <c r="M31" s="14"/>
      <c r="N31" s="10">
        <v>3400</v>
      </c>
      <c r="O31" s="10">
        <f t="shared" si="10"/>
        <v>0</v>
      </c>
      <c r="P31" s="14"/>
      <c r="Q31" s="10">
        <v>2900</v>
      </c>
      <c r="R31" s="10">
        <f t="shared" si="11"/>
        <v>0</v>
      </c>
      <c r="S31" s="14"/>
      <c r="T31" s="10">
        <v>2800</v>
      </c>
      <c r="U31" s="10">
        <f t="shared" si="12"/>
        <v>0</v>
      </c>
      <c r="V31" s="10">
        <v>8</v>
      </c>
      <c r="W31" s="10">
        <v>150</v>
      </c>
      <c r="X31" s="10">
        <f t="shared" si="3"/>
        <v>1200</v>
      </c>
      <c r="Y31" s="10">
        <v>8</v>
      </c>
      <c r="Z31" s="10">
        <v>150</v>
      </c>
      <c r="AA31" s="10">
        <f t="shared" si="4"/>
        <v>1200</v>
      </c>
      <c r="AB31" s="10">
        <v>8</v>
      </c>
      <c r="AC31" s="10">
        <v>150</v>
      </c>
      <c r="AD31" s="10">
        <f t="shared" si="5"/>
        <v>1200</v>
      </c>
      <c r="AE31" s="11">
        <v>24</v>
      </c>
      <c r="AF31" s="26">
        <v>7</v>
      </c>
      <c r="AG31" s="7">
        <f t="shared" si="13"/>
        <v>168</v>
      </c>
      <c r="AH31" s="152">
        <v>1</v>
      </c>
      <c r="AI31" s="139">
        <f t="shared" si="7"/>
        <v>48</v>
      </c>
      <c r="AJ31" s="139">
        <f t="shared" si="9"/>
        <v>3768</v>
      </c>
      <c r="AK31" s="109">
        <f t="shared" si="8"/>
        <v>3768</v>
      </c>
    </row>
    <row r="32" spans="1:37" ht="34.15" customHeight="1" x14ac:dyDescent="0.25">
      <c r="A32" s="114">
        <v>20</v>
      </c>
      <c r="B32" s="8" t="s">
        <v>239</v>
      </c>
      <c r="C32" s="21" t="s">
        <v>144</v>
      </c>
      <c r="D32" s="22" t="s">
        <v>242</v>
      </c>
      <c r="E32" s="35">
        <v>44773</v>
      </c>
      <c r="F32" s="35">
        <v>44773</v>
      </c>
      <c r="G32" s="21" t="s">
        <v>299</v>
      </c>
      <c r="H32" s="22" t="s">
        <v>692</v>
      </c>
      <c r="I32" s="22" t="s">
        <v>102</v>
      </c>
      <c r="J32" s="22" t="s">
        <v>294</v>
      </c>
      <c r="K32" s="35">
        <v>44773</v>
      </c>
      <c r="L32" s="35">
        <v>44773</v>
      </c>
      <c r="M32" s="14"/>
      <c r="N32" s="10">
        <v>3400</v>
      </c>
      <c r="O32" s="10">
        <f t="shared" si="10"/>
        <v>0</v>
      </c>
      <c r="P32" s="14"/>
      <c r="Q32" s="10">
        <v>2900</v>
      </c>
      <c r="R32" s="10">
        <f t="shared" si="11"/>
        <v>0</v>
      </c>
      <c r="S32" s="14"/>
      <c r="T32" s="10">
        <v>2800</v>
      </c>
      <c r="U32" s="10">
        <f t="shared" si="12"/>
        <v>0</v>
      </c>
      <c r="V32" s="10">
        <v>4</v>
      </c>
      <c r="W32" s="10">
        <v>150</v>
      </c>
      <c r="X32" s="10">
        <f t="shared" si="3"/>
        <v>600</v>
      </c>
      <c r="Y32" s="10">
        <v>4</v>
      </c>
      <c r="Z32" s="10">
        <v>150</v>
      </c>
      <c r="AA32" s="10">
        <f t="shared" si="4"/>
        <v>600</v>
      </c>
      <c r="AB32" s="10">
        <v>4</v>
      </c>
      <c r="AC32" s="10">
        <v>150</v>
      </c>
      <c r="AD32" s="10">
        <f t="shared" si="5"/>
        <v>600</v>
      </c>
      <c r="AE32" s="11">
        <v>12</v>
      </c>
      <c r="AF32" s="26">
        <v>7</v>
      </c>
      <c r="AG32" s="7">
        <f t="shared" si="13"/>
        <v>84</v>
      </c>
      <c r="AH32" s="152">
        <v>1</v>
      </c>
      <c r="AI32" s="139">
        <f t="shared" si="7"/>
        <v>24</v>
      </c>
      <c r="AJ32" s="139">
        <f t="shared" si="9"/>
        <v>1884</v>
      </c>
      <c r="AK32" s="109">
        <f t="shared" si="8"/>
        <v>1884</v>
      </c>
    </row>
    <row r="33" spans="1:37" ht="58.9" customHeight="1" x14ac:dyDescent="0.25">
      <c r="A33" s="108">
        <v>21</v>
      </c>
      <c r="B33" s="8" t="s">
        <v>239</v>
      </c>
      <c r="C33" s="21" t="s">
        <v>144</v>
      </c>
      <c r="D33" s="22" t="s">
        <v>243</v>
      </c>
      <c r="E33" s="35">
        <v>44787</v>
      </c>
      <c r="F33" s="35">
        <v>44787</v>
      </c>
      <c r="G33" s="21" t="s">
        <v>318</v>
      </c>
      <c r="H33" s="22" t="s">
        <v>692</v>
      </c>
      <c r="I33" s="22" t="s">
        <v>102</v>
      </c>
      <c r="J33" s="22" t="s">
        <v>294</v>
      </c>
      <c r="K33" s="35">
        <v>44787</v>
      </c>
      <c r="L33" s="35">
        <v>44787</v>
      </c>
      <c r="M33" s="14"/>
      <c r="N33" s="10">
        <v>3400</v>
      </c>
      <c r="O33" s="10">
        <f t="shared" si="10"/>
        <v>0</v>
      </c>
      <c r="P33" s="14"/>
      <c r="Q33" s="10">
        <v>2900</v>
      </c>
      <c r="R33" s="10">
        <f t="shared" si="11"/>
        <v>0</v>
      </c>
      <c r="S33" s="14"/>
      <c r="T33" s="10">
        <v>2800</v>
      </c>
      <c r="U33" s="10">
        <f t="shared" si="12"/>
        <v>0</v>
      </c>
      <c r="V33" s="10">
        <v>4</v>
      </c>
      <c r="W33" s="10">
        <v>150</v>
      </c>
      <c r="X33" s="10">
        <f t="shared" si="3"/>
        <v>600</v>
      </c>
      <c r="Y33" s="10">
        <v>4</v>
      </c>
      <c r="Z33" s="10">
        <v>150</v>
      </c>
      <c r="AA33" s="10">
        <f t="shared" si="4"/>
        <v>600</v>
      </c>
      <c r="AB33" s="10">
        <v>4</v>
      </c>
      <c r="AC33" s="10">
        <v>150</v>
      </c>
      <c r="AD33" s="10">
        <f t="shared" si="5"/>
        <v>600</v>
      </c>
      <c r="AE33" s="11">
        <v>12</v>
      </c>
      <c r="AF33" s="26">
        <v>7</v>
      </c>
      <c r="AG33" s="7">
        <f t="shared" si="13"/>
        <v>84</v>
      </c>
      <c r="AH33" s="152">
        <v>1</v>
      </c>
      <c r="AI33" s="139">
        <f t="shared" si="7"/>
        <v>24</v>
      </c>
      <c r="AJ33" s="139">
        <f t="shared" si="9"/>
        <v>1884</v>
      </c>
      <c r="AK33" s="109">
        <f t="shared" si="8"/>
        <v>1884</v>
      </c>
    </row>
    <row r="34" spans="1:37" ht="38.25" x14ac:dyDescent="0.25">
      <c r="A34" s="108">
        <v>22</v>
      </c>
      <c r="B34" s="8" t="s">
        <v>239</v>
      </c>
      <c r="C34" s="21" t="s">
        <v>144</v>
      </c>
      <c r="D34" s="22" t="s">
        <v>244</v>
      </c>
      <c r="E34" s="35">
        <v>44829</v>
      </c>
      <c r="F34" s="35">
        <v>44829</v>
      </c>
      <c r="G34" s="21" t="s">
        <v>763</v>
      </c>
      <c r="H34" s="22" t="s">
        <v>692</v>
      </c>
      <c r="I34" s="22" t="s">
        <v>102</v>
      </c>
      <c r="J34" s="22" t="s">
        <v>294</v>
      </c>
      <c r="K34" s="35">
        <v>44829</v>
      </c>
      <c r="L34" s="35">
        <v>44829</v>
      </c>
      <c r="M34" s="14"/>
      <c r="N34" s="10">
        <v>3400</v>
      </c>
      <c r="O34" s="10">
        <f t="shared" si="10"/>
        <v>0</v>
      </c>
      <c r="P34" s="14"/>
      <c r="Q34" s="10">
        <v>2900</v>
      </c>
      <c r="R34" s="10">
        <f t="shared" si="11"/>
        <v>0</v>
      </c>
      <c r="S34" s="14"/>
      <c r="T34" s="10">
        <v>2800</v>
      </c>
      <c r="U34" s="10">
        <f t="shared" si="12"/>
        <v>0</v>
      </c>
      <c r="V34" s="10">
        <v>4</v>
      </c>
      <c r="W34" s="10">
        <v>150</v>
      </c>
      <c r="X34" s="10">
        <f t="shared" si="3"/>
        <v>600</v>
      </c>
      <c r="Y34" s="10">
        <v>4</v>
      </c>
      <c r="Z34" s="10">
        <v>150</v>
      </c>
      <c r="AA34" s="10">
        <f t="shared" si="4"/>
        <v>600</v>
      </c>
      <c r="AB34" s="10">
        <v>4</v>
      </c>
      <c r="AC34" s="10">
        <v>150</v>
      </c>
      <c r="AD34" s="10">
        <f t="shared" si="5"/>
        <v>600</v>
      </c>
      <c r="AE34" s="11">
        <v>12</v>
      </c>
      <c r="AF34" s="26">
        <v>7</v>
      </c>
      <c r="AG34" s="7">
        <f t="shared" si="13"/>
        <v>84</v>
      </c>
      <c r="AH34" s="152">
        <v>1</v>
      </c>
      <c r="AI34" s="139">
        <f t="shared" si="7"/>
        <v>24</v>
      </c>
      <c r="AJ34" s="139">
        <f t="shared" si="9"/>
        <v>1884</v>
      </c>
      <c r="AK34" s="109">
        <f t="shared" si="8"/>
        <v>1884</v>
      </c>
    </row>
    <row r="35" spans="1:37" x14ac:dyDescent="0.25">
      <c r="A35" s="106"/>
      <c r="B35" s="96"/>
      <c r="C35" s="97"/>
      <c r="D35" s="179" t="s">
        <v>838</v>
      </c>
      <c r="E35" s="99"/>
      <c r="F35" s="99"/>
      <c r="G35" s="99"/>
      <c r="H35" s="99"/>
      <c r="I35" s="97"/>
      <c r="J35" s="100"/>
      <c r="K35" s="99"/>
      <c r="L35" s="99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2"/>
      <c r="AF35" s="79"/>
      <c r="AG35" s="79"/>
      <c r="AH35" s="153"/>
      <c r="AI35" s="151"/>
      <c r="AJ35" s="151"/>
      <c r="AK35" s="164"/>
    </row>
    <row r="36" spans="1:37" ht="39" x14ac:dyDescent="0.25">
      <c r="A36" s="108">
        <v>23</v>
      </c>
      <c r="B36" s="8" t="s">
        <v>184</v>
      </c>
      <c r="C36" s="21" t="s">
        <v>128</v>
      </c>
      <c r="D36" s="22" t="s">
        <v>180</v>
      </c>
      <c r="E36" s="35">
        <v>44606</v>
      </c>
      <c r="F36" s="35">
        <v>44611</v>
      </c>
      <c r="G36" s="21" t="s">
        <v>319</v>
      </c>
      <c r="H36" s="38" t="s">
        <v>320</v>
      </c>
      <c r="I36" s="22" t="s">
        <v>99</v>
      </c>
      <c r="J36" s="22" t="s">
        <v>294</v>
      </c>
      <c r="K36" s="35">
        <v>44606</v>
      </c>
      <c r="L36" s="35">
        <v>44611</v>
      </c>
      <c r="M36" s="10"/>
      <c r="N36" s="10">
        <v>3400</v>
      </c>
      <c r="O36" s="10">
        <f t="shared" si="10"/>
        <v>0</v>
      </c>
      <c r="P36" s="10"/>
      <c r="Q36" s="10">
        <v>2900</v>
      </c>
      <c r="R36" s="10">
        <f t="shared" si="11"/>
        <v>0</v>
      </c>
      <c r="S36" s="10"/>
      <c r="T36" s="10">
        <v>2800</v>
      </c>
      <c r="U36" s="10">
        <f t="shared" si="12"/>
        <v>0</v>
      </c>
      <c r="V36" s="10">
        <v>16</v>
      </c>
      <c r="W36" s="10">
        <v>150</v>
      </c>
      <c r="X36" s="10">
        <f t="shared" si="3"/>
        <v>2400</v>
      </c>
      <c r="Y36" s="10">
        <v>16</v>
      </c>
      <c r="Z36" s="10">
        <v>150</v>
      </c>
      <c r="AA36" s="10">
        <f t="shared" si="4"/>
        <v>2400</v>
      </c>
      <c r="AB36" s="10">
        <v>16</v>
      </c>
      <c r="AC36" s="10">
        <v>150</v>
      </c>
      <c r="AD36" s="10">
        <f t="shared" si="5"/>
        <v>2400</v>
      </c>
      <c r="AE36" s="11"/>
      <c r="AF36" s="26">
        <v>7</v>
      </c>
      <c r="AG36" s="7">
        <f t="shared" si="13"/>
        <v>0</v>
      </c>
      <c r="AH36" s="152">
        <v>1</v>
      </c>
      <c r="AI36" s="139">
        <f t="shared" si="7"/>
        <v>48</v>
      </c>
      <c r="AJ36" s="139">
        <f t="shared" si="9"/>
        <v>7200</v>
      </c>
      <c r="AK36" s="109">
        <f t="shared" si="8"/>
        <v>7200</v>
      </c>
    </row>
    <row r="37" spans="1:37" ht="27.6" customHeight="1" x14ac:dyDescent="0.25">
      <c r="A37" s="108">
        <v>24</v>
      </c>
      <c r="B37" s="8" t="s">
        <v>184</v>
      </c>
      <c r="C37" s="21" t="s">
        <v>128</v>
      </c>
      <c r="D37" s="22" t="s">
        <v>174</v>
      </c>
      <c r="E37" s="35">
        <v>44691</v>
      </c>
      <c r="F37" s="35">
        <v>44696</v>
      </c>
      <c r="G37" s="21" t="s">
        <v>321</v>
      </c>
      <c r="H37" s="22" t="s">
        <v>322</v>
      </c>
      <c r="I37" s="22" t="s">
        <v>99</v>
      </c>
      <c r="J37" s="22" t="s">
        <v>294</v>
      </c>
      <c r="K37" s="35">
        <v>44691</v>
      </c>
      <c r="L37" s="35">
        <v>44696</v>
      </c>
      <c r="M37" s="10"/>
      <c r="N37" s="10">
        <v>3400</v>
      </c>
      <c r="O37" s="10">
        <f t="shared" si="10"/>
        <v>0</v>
      </c>
      <c r="P37" s="10"/>
      <c r="Q37" s="10">
        <v>2900</v>
      </c>
      <c r="R37" s="10">
        <f t="shared" si="11"/>
        <v>0</v>
      </c>
      <c r="S37" s="10"/>
      <c r="T37" s="10">
        <v>2800</v>
      </c>
      <c r="U37" s="10">
        <f t="shared" si="12"/>
        <v>0</v>
      </c>
      <c r="V37" s="10">
        <v>16</v>
      </c>
      <c r="W37" s="10">
        <v>150</v>
      </c>
      <c r="X37" s="10">
        <f t="shared" si="3"/>
        <v>2400</v>
      </c>
      <c r="Y37" s="10">
        <v>16</v>
      </c>
      <c r="Z37" s="10">
        <v>150</v>
      </c>
      <c r="AA37" s="10">
        <f t="shared" si="4"/>
        <v>2400</v>
      </c>
      <c r="AB37" s="10">
        <v>16</v>
      </c>
      <c r="AC37" s="10">
        <v>150</v>
      </c>
      <c r="AD37" s="10">
        <f t="shared" si="5"/>
        <v>2400</v>
      </c>
      <c r="AE37" s="11">
        <v>51</v>
      </c>
      <c r="AF37" s="26">
        <v>7</v>
      </c>
      <c r="AG37" s="7">
        <f t="shared" si="13"/>
        <v>357</v>
      </c>
      <c r="AH37" s="152">
        <v>1</v>
      </c>
      <c r="AI37" s="139">
        <f t="shared" si="7"/>
        <v>99</v>
      </c>
      <c r="AJ37" s="139">
        <f t="shared" si="9"/>
        <v>7557</v>
      </c>
      <c r="AK37" s="109">
        <f t="shared" si="8"/>
        <v>7557</v>
      </c>
    </row>
    <row r="38" spans="1:37" ht="39" x14ac:dyDescent="0.25">
      <c r="A38" s="108">
        <v>25</v>
      </c>
      <c r="B38" s="8" t="s">
        <v>184</v>
      </c>
      <c r="C38" s="21" t="s">
        <v>128</v>
      </c>
      <c r="D38" s="22" t="s">
        <v>553</v>
      </c>
      <c r="E38" s="35">
        <v>44746</v>
      </c>
      <c r="F38" s="35">
        <v>44751</v>
      </c>
      <c r="G38" s="21" t="s">
        <v>321</v>
      </c>
      <c r="H38" s="22" t="s">
        <v>695</v>
      </c>
      <c r="I38" s="22" t="s">
        <v>99</v>
      </c>
      <c r="J38" s="22" t="s">
        <v>294</v>
      </c>
      <c r="K38" s="35">
        <v>44746</v>
      </c>
      <c r="L38" s="35">
        <v>44751</v>
      </c>
      <c r="M38" s="10">
        <v>1</v>
      </c>
      <c r="N38" s="10">
        <v>3400</v>
      </c>
      <c r="O38" s="10">
        <f t="shared" si="10"/>
        <v>3400</v>
      </c>
      <c r="P38" s="10">
        <v>1</v>
      </c>
      <c r="Q38" s="10">
        <v>2900</v>
      </c>
      <c r="R38" s="10">
        <f t="shared" si="11"/>
        <v>2900</v>
      </c>
      <c r="S38" s="10">
        <v>1</v>
      </c>
      <c r="T38" s="10">
        <v>2800</v>
      </c>
      <c r="U38" s="10">
        <f t="shared" si="12"/>
        <v>2800</v>
      </c>
      <c r="V38" s="10">
        <v>16</v>
      </c>
      <c r="W38" s="10">
        <v>150</v>
      </c>
      <c r="X38" s="10">
        <f t="shared" si="3"/>
        <v>2400</v>
      </c>
      <c r="Y38" s="10">
        <v>16</v>
      </c>
      <c r="Z38" s="10">
        <v>150</v>
      </c>
      <c r="AA38" s="10">
        <f t="shared" si="4"/>
        <v>2400</v>
      </c>
      <c r="AB38" s="10">
        <v>16</v>
      </c>
      <c r="AC38" s="10">
        <v>150</v>
      </c>
      <c r="AD38" s="10">
        <f t="shared" si="5"/>
        <v>2400</v>
      </c>
      <c r="AE38" s="11">
        <v>51</v>
      </c>
      <c r="AF38" s="26">
        <v>7</v>
      </c>
      <c r="AG38" s="7">
        <f t="shared" si="13"/>
        <v>357</v>
      </c>
      <c r="AH38" s="152">
        <v>1</v>
      </c>
      <c r="AI38" s="139">
        <f t="shared" si="7"/>
        <v>102</v>
      </c>
      <c r="AJ38" s="139">
        <f t="shared" si="9"/>
        <v>16657</v>
      </c>
      <c r="AK38" s="109">
        <f t="shared" si="8"/>
        <v>16657</v>
      </c>
    </row>
    <row r="39" spans="1:37" x14ac:dyDescent="0.25">
      <c r="A39" s="106"/>
      <c r="B39" s="96"/>
      <c r="C39" s="97"/>
      <c r="D39" s="179" t="s">
        <v>839</v>
      </c>
      <c r="E39" s="99"/>
      <c r="F39" s="99"/>
      <c r="G39" s="99"/>
      <c r="H39" s="99"/>
      <c r="I39" s="97"/>
      <c r="J39" s="100"/>
      <c r="K39" s="99"/>
      <c r="L39" s="99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2"/>
      <c r="AF39" s="79"/>
      <c r="AG39" s="79"/>
      <c r="AH39" s="153"/>
      <c r="AI39" s="151"/>
      <c r="AJ39" s="151"/>
      <c r="AK39" s="164"/>
    </row>
    <row r="40" spans="1:37" ht="39.6" customHeight="1" x14ac:dyDescent="0.25">
      <c r="A40" s="108">
        <v>26</v>
      </c>
      <c r="B40" s="8" t="s">
        <v>18</v>
      </c>
      <c r="C40" s="21" t="s">
        <v>126</v>
      </c>
      <c r="D40" s="22" t="s">
        <v>73</v>
      </c>
      <c r="E40" s="35">
        <v>44606</v>
      </c>
      <c r="F40" s="35">
        <v>44609</v>
      </c>
      <c r="G40" s="21" t="s">
        <v>332</v>
      </c>
      <c r="H40" s="22" t="s">
        <v>474</v>
      </c>
      <c r="I40" s="22" t="s">
        <v>102</v>
      </c>
      <c r="J40" s="22" t="s">
        <v>294</v>
      </c>
      <c r="K40" s="35">
        <v>44606</v>
      </c>
      <c r="L40" s="35">
        <v>44609</v>
      </c>
      <c r="M40" s="11"/>
      <c r="N40" s="10">
        <v>3400</v>
      </c>
      <c r="O40" s="10">
        <f t="shared" si="10"/>
        <v>0</v>
      </c>
      <c r="P40" s="10"/>
      <c r="Q40" s="10">
        <v>2900</v>
      </c>
      <c r="R40" s="10">
        <f t="shared" si="11"/>
        <v>0</v>
      </c>
      <c r="S40" s="10"/>
      <c r="T40" s="10">
        <v>2800</v>
      </c>
      <c r="U40" s="10">
        <f t="shared" si="12"/>
        <v>0</v>
      </c>
      <c r="V40" s="10">
        <v>3</v>
      </c>
      <c r="W40" s="10">
        <v>150</v>
      </c>
      <c r="X40" s="10">
        <f t="shared" si="3"/>
        <v>450</v>
      </c>
      <c r="Y40" s="10">
        <v>3</v>
      </c>
      <c r="Z40" s="10">
        <v>150</v>
      </c>
      <c r="AA40" s="10">
        <f t="shared" si="4"/>
        <v>450</v>
      </c>
      <c r="AB40" s="10">
        <v>3</v>
      </c>
      <c r="AC40" s="10">
        <v>150</v>
      </c>
      <c r="AD40" s="10">
        <f t="shared" si="5"/>
        <v>450</v>
      </c>
      <c r="AE40" s="11"/>
      <c r="AF40" s="26">
        <v>7</v>
      </c>
      <c r="AG40" s="7">
        <f t="shared" si="13"/>
        <v>0</v>
      </c>
      <c r="AH40" s="152">
        <v>1</v>
      </c>
      <c r="AI40" s="139">
        <f t="shared" si="7"/>
        <v>9</v>
      </c>
      <c r="AJ40" s="139">
        <f t="shared" si="9"/>
        <v>1350</v>
      </c>
      <c r="AK40" s="109">
        <f t="shared" si="8"/>
        <v>1350</v>
      </c>
    </row>
    <row r="41" spans="1:37" ht="26.65" customHeight="1" x14ac:dyDescent="0.25">
      <c r="A41" s="108">
        <v>27</v>
      </c>
      <c r="B41" s="8" t="s">
        <v>18</v>
      </c>
      <c r="C41" s="21" t="s">
        <v>126</v>
      </c>
      <c r="D41" s="22" t="s">
        <v>286</v>
      </c>
      <c r="E41" s="35">
        <v>44606</v>
      </c>
      <c r="F41" s="35">
        <v>44609</v>
      </c>
      <c r="G41" s="21" t="s">
        <v>326</v>
      </c>
      <c r="H41" s="22" t="s">
        <v>696</v>
      </c>
      <c r="I41" s="22" t="s">
        <v>102</v>
      </c>
      <c r="J41" s="22" t="s">
        <v>294</v>
      </c>
      <c r="K41" s="35">
        <v>44606</v>
      </c>
      <c r="L41" s="35">
        <v>44609</v>
      </c>
      <c r="M41" s="11"/>
      <c r="N41" s="10">
        <v>3400</v>
      </c>
      <c r="O41" s="10">
        <f t="shared" si="10"/>
        <v>0</v>
      </c>
      <c r="P41" s="10"/>
      <c r="Q41" s="10">
        <v>2900</v>
      </c>
      <c r="R41" s="10">
        <f t="shared" si="11"/>
        <v>0</v>
      </c>
      <c r="S41" s="10"/>
      <c r="T41" s="10">
        <v>2800</v>
      </c>
      <c r="U41" s="10">
        <f t="shared" si="12"/>
        <v>0</v>
      </c>
      <c r="V41" s="10">
        <v>3</v>
      </c>
      <c r="W41" s="10">
        <v>150</v>
      </c>
      <c r="X41" s="10">
        <f t="shared" si="3"/>
        <v>450</v>
      </c>
      <c r="Y41" s="10">
        <v>3</v>
      </c>
      <c r="Z41" s="10">
        <v>150</v>
      </c>
      <c r="AA41" s="10">
        <f t="shared" si="4"/>
        <v>450</v>
      </c>
      <c r="AB41" s="10">
        <v>3</v>
      </c>
      <c r="AC41" s="10">
        <v>150</v>
      </c>
      <c r="AD41" s="10">
        <f t="shared" si="5"/>
        <v>450</v>
      </c>
      <c r="AE41" s="11"/>
      <c r="AF41" s="26">
        <v>7</v>
      </c>
      <c r="AG41" s="7">
        <f t="shared" si="13"/>
        <v>0</v>
      </c>
      <c r="AH41" s="152">
        <v>1</v>
      </c>
      <c r="AI41" s="139">
        <f t="shared" si="7"/>
        <v>9</v>
      </c>
      <c r="AJ41" s="139">
        <f t="shared" si="9"/>
        <v>1350</v>
      </c>
      <c r="AK41" s="109">
        <f t="shared" si="8"/>
        <v>1350</v>
      </c>
    </row>
    <row r="42" spans="1:37" ht="28.9" customHeight="1" x14ac:dyDescent="0.25">
      <c r="A42" s="108">
        <v>28</v>
      </c>
      <c r="B42" s="8" t="s">
        <v>18</v>
      </c>
      <c r="C42" s="21" t="s">
        <v>126</v>
      </c>
      <c r="D42" s="22" t="s">
        <v>287</v>
      </c>
      <c r="E42" s="35">
        <v>44609</v>
      </c>
      <c r="F42" s="35">
        <v>44612</v>
      </c>
      <c r="G42" s="21" t="s">
        <v>699</v>
      </c>
      <c r="H42" s="22" t="s">
        <v>327</v>
      </c>
      <c r="I42" s="22" t="s">
        <v>102</v>
      </c>
      <c r="J42" s="22" t="s">
        <v>294</v>
      </c>
      <c r="K42" s="35">
        <v>44609</v>
      </c>
      <c r="L42" s="35">
        <v>44612</v>
      </c>
      <c r="M42" s="11"/>
      <c r="N42" s="10">
        <v>3400</v>
      </c>
      <c r="O42" s="10">
        <f t="shared" si="10"/>
        <v>0</v>
      </c>
      <c r="P42" s="10"/>
      <c r="Q42" s="10">
        <v>2900</v>
      </c>
      <c r="R42" s="10">
        <f t="shared" si="11"/>
        <v>0</v>
      </c>
      <c r="S42" s="10"/>
      <c r="T42" s="10">
        <v>2800</v>
      </c>
      <c r="U42" s="10">
        <f t="shared" si="12"/>
        <v>0</v>
      </c>
      <c r="V42" s="10">
        <v>3</v>
      </c>
      <c r="W42" s="10">
        <v>150</v>
      </c>
      <c r="X42" s="10">
        <f t="shared" si="3"/>
        <v>450</v>
      </c>
      <c r="Y42" s="10">
        <v>3</v>
      </c>
      <c r="Z42" s="10">
        <v>150</v>
      </c>
      <c r="AA42" s="10">
        <f t="shared" si="4"/>
        <v>450</v>
      </c>
      <c r="AB42" s="10">
        <v>3</v>
      </c>
      <c r="AC42" s="10">
        <v>150</v>
      </c>
      <c r="AD42" s="10">
        <f t="shared" si="5"/>
        <v>450</v>
      </c>
      <c r="AE42" s="11"/>
      <c r="AF42" s="26">
        <v>7</v>
      </c>
      <c r="AG42" s="7">
        <f t="shared" si="13"/>
        <v>0</v>
      </c>
      <c r="AH42" s="152">
        <v>1</v>
      </c>
      <c r="AI42" s="139">
        <f t="shared" si="7"/>
        <v>9</v>
      </c>
      <c r="AJ42" s="139">
        <f t="shared" si="9"/>
        <v>1350</v>
      </c>
      <c r="AK42" s="109">
        <f t="shared" si="8"/>
        <v>1350</v>
      </c>
    </row>
    <row r="43" spans="1:37" ht="30.6" customHeight="1" x14ac:dyDescent="0.25">
      <c r="A43" s="112">
        <v>29</v>
      </c>
      <c r="B43" s="8" t="s">
        <v>18</v>
      </c>
      <c r="C43" s="21" t="s">
        <v>126</v>
      </c>
      <c r="D43" s="22" t="s">
        <v>288</v>
      </c>
      <c r="E43" s="35">
        <v>44609</v>
      </c>
      <c r="F43" s="35">
        <v>44612</v>
      </c>
      <c r="G43" s="21" t="s">
        <v>332</v>
      </c>
      <c r="H43" s="22" t="s">
        <v>526</v>
      </c>
      <c r="I43" s="22" t="s">
        <v>102</v>
      </c>
      <c r="J43" s="22" t="s">
        <v>294</v>
      </c>
      <c r="K43" s="35">
        <v>44609</v>
      </c>
      <c r="L43" s="35">
        <v>44612</v>
      </c>
      <c r="M43" s="11"/>
      <c r="N43" s="10">
        <v>3400</v>
      </c>
      <c r="O43" s="10">
        <f t="shared" si="10"/>
        <v>0</v>
      </c>
      <c r="P43" s="10"/>
      <c r="Q43" s="10">
        <v>2900</v>
      </c>
      <c r="R43" s="10">
        <f t="shared" si="11"/>
        <v>0</v>
      </c>
      <c r="S43" s="10"/>
      <c r="T43" s="10">
        <v>2800</v>
      </c>
      <c r="U43" s="10">
        <f t="shared" si="12"/>
        <v>0</v>
      </c>
      <c r="V43" s="10">
        <v>3</v>
      </c>
      <c r="W43" s="10">
        <v>150</v>
      </c>
      <c r="X43" s="10">
        <f t="shared" si="3"/>
        <v>450</v>
      </c>
      <c r="Y43" s="10">
        <v>3</v>
      </c>
      <c r="Z43" s="10">
        <v>150</v>
      </c>
      <c r="AA43" s="10">
        <f t="shared" si="4"/>
        <v>450</v>
      </c>
      <c r="AB43" s="10">
        <v>3</v>
      </c>
      <c r="AC43" s="10">
        <v>150</v>
      </c>
      <c r="AD43" s="10">
        <f t="shared" si="5"/>
        <v>450</v>
      </c>
      <c r="AE43" s="11"/>
      <c r="AF43" s="26">
        <v>7</v>
      </c>
      <c r="AG43" s="7">
        <f t="shared" si="13"/>
        <v>0</v>
      </c>
      <c r="AH43" s="152">
        <v>1</v>
      </c>
      <c r="AI43" s="139">
        <f t="shared" si="7"/>
        <v>9</v>
      </c>
      <c r="AJ43" s="139">
        <f t="shared" si="9"/>
        <v>1350</v>
      </c>
      <c r="AK43" s="109">
        <f t="shared" si="8"/>
        <v>1350</v>
      </c>
    </row>
    <row r="44" spans="1:37" ht="27.6" customHeight="1" x14ac:dyDescent="0.25">
      <c r="A44" s="108">
        <v>30</v>
      </c>
      <c r="B44" s="8" t="s">
        <v>13</v>
      </c>
      <c r="C44" s="21" t="s">
        <v>126</v>
      </c>
      <c r="D44" s="22" t="s">
        <v>62</v>
      </c>
      <c r="E44" s="35">
        <v>44663</v>
      </c>
      <c r="F44" s="35">
        <v>44668</v>
      </c>
      <c r="G44" s="21" t="s">
        <v>331</v>
      </c>
      <c r="H44" s="38" t="s">
        <v>329</v>
      </c>
      <c r="I44" s="22" t="s">
        <v>100</v>
      </c>
      <c r="J44" s="22" t="s">
        <v>294</v>
      </c>
      <c r="K44" s="35">
        <v>44663</v>
      </c>
      <c r="L44" s="35">
        <v>44668</v>
      </c>
      <c r="M44" s="10"/>
      <c r="N44" s="10">
        <v>3400</v>
      </c>
      <c r="O44" s="10">
        <f t="shared" si="10"/>
        <v>0</v>
      </c>
      <c r="P44" s="10"/>
      <c r="Q44" s="10">
        <v>2900</v>
      </c>
      <c r="R44" s="10">
        <f t="shared" si="11"/>
        <v>0</v>
      </c>
      <c r="S44" s="10"/>
      <c r="T44" s="10">
        <v>2800</v>
      </c>
      <c r="U44" s="10">
        <f t="shared" si="12"/>
        <v>0</v>
      </c>
      <c r="V44" s="10">
        <v>14</v>
      </c>
      <c r="W44" s="10">
        <v>150</v>
      </c>
      <c r="X44" s="10">
        <f t="shared" si="3"/>
        <v>2100</v>
      </c>
      <c r="Y44" s="10">
        <v>14</v>
      </c>
      <c r="Z44" s="10">
        <v>150</v>
      </c>
      <c r="AA44" s="10">
        <f t="shared" si="4"/>
        <v>2100</v>
      </c>
      <c r="AB44" s="10">
        <v>14</v>
      </c>
      <c r="AC44" s="10">
        <v>150</v>
      </c>
      <c r="AD44" s="10">
        <f t="shared" si="5"/>
        <v>2100</v>
      </c>
      <c r="AE44" s="11">
        <v>45</v>
      </c>
      <c r="AF44" s="26">
        <v>7</v>
      </c>
      <c r="AG44" s="7">
        <f t="shared" si="13"/>
        <v>315</v>
      </c>
      <c r="AH44" s="152">
        <v>1</v>
      </c>
      <c r="AI44" s="139">
        <f t="shared" si="7"/>
        <v>87</v>
      </c>
      <c r="AJ44" s="139">
        <f t="shared" si="9"/>
        <v>6615</v>
      </c>
      <c r="AK44" s="109">
        <f t="shared" si="8"/>
        <v>6615</v>
      </c>
    </row>
    <row r="45" spans="1:37" ht="28.15" customHeight="1" x14ac:dyDescent="0.25">
      <c r="A45" s="108">
        <v>31</v>
      </c>
      <c r="B45" s="8" t="s">
        <v>13</v>
      </c>
      <c r="C45" s="21" t="s">
        <v>126</v>
      </c>
      <c r="D45" s="22" t="s">
        <v>61</v>
      </c>
      <c r="E45" s="35">
        <v>44669</v>
      </c>
      <c r="F45" s="35">
        <v>44674</v>
      </c>
      <c r="G45" s="21" t="s">
        <v>331</v>
      </c>
      <c r="H45" s="38" t="s">
        <v>330</v>
      </c>
      <c r="I45" s="22" t="s">
        <v>100</v>
      </c>
      <c r="J45" s="22" t="s">
        <v>304</v>
      </c>
      <c r="K45" s="35">
        <v>44669</v>
      </c>
      <c r="L45" s="35">
        <v>44674</v>
      </c>
      <c r="M45" s="10"/>
      <c r="N45" s="10">
        <v>3400</v>
      </c>
      <c r="O45" s="10">
        <f t="shared" si="10"/>
        <v>0</v>
      </c>
      <c r="P45" s="10"/>
      <c r="Q45" s="10">
        <v>2900</v>
      </c>
      <c r="R45" s="10">
        <f t="shared" si="11"/>
        <v>0</v>
      </c>
      <c r="S45" s="10"/>
      <c r="T45" s="10">
        <v>2800</v>
      </c>
      <c r="U45" s="10">
        <f t="shared" si="12"/>
        <v>0</v>
      </c>
      <c r="V45" s="10">
        <v>14</v>
      </c>
      <c r="W45" s="10">
        <v>150</v>
      </c>
      <c r="X45" s="10">
        <f t="shared" si="3"/>
        <v>2100</v>
      </c>
      <c r="Y45" s="10">
        <v>14</v>
      </c>
      <c r="Z45" s="10">
        <v>150</v>
      </c>
      <c r="AA45" s="10">
        <f t="shared" si="4"/>
        <v>2100</v>
      </c>
      <c r="AB45" s="10">
        <v>14</v>
      </c>
      <c r="AC45" s="10">
        <v>150</v>
      </c>
      <c r="AD45" s="10">
        <f t="shared" si="5"/>
        <v>2100</v>
      </c>
      <c r="AE45" s="11">
        <v>45</v>
      </c>
      <c r="AF45" s="26">
        <v>7</v>
      </c>
      <c r="AG45" s="7">
        <f t="shared" si="13"/>
        <v>315</v>
      </c>
      <c r="AH45" s="152">
        <v>1</v>
      </c>
      <c r="AI45" s="139">
        <f t="shared" si="7"/>
        <v>87</v>
      </c>
      <c r="AJ45" s="139">
        <f t="shared" si="9"/>
        <v>6615</v>
      </c>
      <c r="AK45" s="109">
        <f t="shared" si="8"/>
        <v>6615</v>
      </c>
    </row>
    <row r="46" spans="1:37" ht="28.15" customHeight="1" x14ac:dyDescent="0.25">
      <c r="A46" s="114">
        <v>32</v>
      </c>
      <c r="B46" s="8" t="s">
        <v>18</v>
      </c>
      <c r="C46" s="21" t="s">
        <v>126</v>
      </c>
      <c r="D46" s="22" t="s">
        <v>74</v>
      </c>
      <c r="E46" s="35">
        <v>44683</v>
      </c>
      <c r="F46" s="35">
        <v>44597</v>
      </c>
      <c r="G46" s="21" t="s">
        <v>332</v>
      </c>
      <c r="H46" s="22" t="s">
        <v>340</v>
      </c>
      <c r="I46" s="22" t="s">
        <v>101</v>
      </c>
      <c r="J46" s="22" t="s">
        <v>294</v>
      </c>
      <c r="K46" s="35">
        <v>44683</v>
      </c>
      <c r="L46" s="35">
        <v>44597</v>
      </c>
      <c r="M46" s="10"/>
      <c r="N46" s="10">
        <v>3400</v>
      </c>
      <c r="O46" s="10">
        <f t="shared" si="10"/>
        <v>0</v>
      </c>
      <c r="P46" s="10"/>
      <c r="Q46" s="10">
        <v>2900</v>
      </c>
      <c r="R46" s="10">
        <f t="shared" si="11"/>
        <v>0</v>
      </c>
      <c r="S46" s="10"/>
      <c r="T46" s="10">
        <v>2800</v>
      </c>
      <c r="U46" s="10">
        <f t="shared" si="12"/>
        <v>0</v>
      </c>
      <c r="V46" s="10">
        <v>6</v>
      </c>
      <c r="W46" s="10">
        <v>150</v>
      </c>
      <c r="X46" s="10">
        <f t="shared" si="3"/>
        <v>900</v>
      </c>
      <c r="Y46" s="10">
        <v>6</v>
      </c>
      <c r="Z46" s="10">
        <v>150</v>
      </c>
      <c r="AA46" s="10">
        <f t="shared" si="4"/>
        <v>900</v>
      </c>
      <c r="AB46" s="10">
        <v>6</v>
      </c>
      <c r="AC46" s="10">
        <v>150</v>
      </c>
      <c r="AD46" s="10">
        <f t="shared" si="5"/>
        <v>900</v>
      </c>
      <c r="AE46" s="11"/>
      <c r="AF46" s="26">
        <v>7</v>
      </c>
      <c r="AG46" s="7">
        <f t="shared" si="13"/>
        <v>0</v>
      </c>
      <c r="AH46" s="152">
        <v>1</v>
      </c>
      <c r="AI46" s="139">
        <f t="shared" si="7"/>
        <v>18</v>
      </c>
      <c r="AJ46" s="139">
        <f t="shared" si="9"/>
        <v>2700</v>
      </c>
      <c r="AK46" s="109">
        <f t="shared" si="8"/>
        <v>2700</v>
      </c>
    </row>
    <row r="47" spans="1:37" ht="42.6" customHeight="1" x14ac:dyDescent="0.25">
      <c r="A47" s="108">
        <v>33</v>
      </c>
      <c r="B47" s="8" t="s">
        <v>18</v>
      </c>
      <c r="C47" s="21" t="s">
        <v>126</v>
      </c>
      <c r="D47" s="22" t="s">
        <v>554</v>
      </c>
      <c r="E47" s="35">
        <v>44763</v>
      </c>
      <c r="F47" s="35">
        <v>44766</v>
      </c>
      <c r="G47" s="21" t="s">
        <v>332</v>
      </c>
      <c r="H47" s="38" t="s">
        <v>333</v>
      </c>
      <c r="I47" s="22" t="s">
        <v>99</v>
      </c>
      <c r="J47" s="22" t="s">
        <v>304</v>
      </c>
      <c r="K47" s="35">
        <v>44763</v>
      </c>
      <c r="L47" s="35">
        <v>44766</v>
      </c>
      <c r="M47" s="10">
        <v>2</v>
      </c>
      <c r="N47" s="10">
        <v>3400</v>
      </c>
      <c r="O47" s="10">
        <f t="shared" si="10"/>
        <v>6800</v>
      </c>
      <c r="P47" s="10">
        <v>2</v>
      </c>
      <c r="Q47" s="10">
        <v>2900</v>
      </c>
      <c r="R47" s="10">
        <f t="shared" si="11"/>
        <v>5800</v>
      </c>
      <c r="S47" s="10">
        <v>2</v>
      </c>
      <c r="T47" s="10">
        <v>2800</v>
      </c>
      <c r="U47" s="10">
        <f t="shared" si="12"/>
        <v>5600</v>
      </c>
      <c r="V47" s="10">
        <v>6</v>
      </c>
      <c r="W47" s="10">
        <v>150</v>
      </c>
      <c r="X47" s="10">
        <f t="shared" si="3"/>
        <v>900</v>
      </c>
      <c r="Y47" s="10">
        <v>6</v>
      </c>
      <c r="Z47" s="10">
        <v>150</v>
      </c>
      <c r="AA47" s="10">
        <f t="shared" si="4"/>
        <v>900</v>
      </c>
      <c r="AB47" s="10">
        <v>6</v>
      </c>
      <c r="AC47" s="10">
        <v>150</v>
      </c>
      <c r="AD47" s="10">
        <f t="shared" si="5"/>
        <v>900</v>
      </c>
      <c r="AE47" s="11">
        <v>24</v>
      </c>
      <c r="AF47" s="26">
        <v>7</v>
      </c>
      <c r="AG47" s="7">
        <f t="shared" si="13"/>
        <v>168</v>
      </c>
      <c r="AH47" s="152">
        <v>1</v>
      </c>
      <c r="AI47" s="139">
        <f t="shared" si="7"/>
        <v>48</v>
      </c>
      <c r="AJ47" s="139">
        <f t="shared" si="9"/>
        <v>21068</v>
      </c>
      <c r="AK47" s="109">
        <f t="shared" si="8"/>
        <v>21068</v>
      </c>
    </row>
    <row r="48" spans="1:37" ht="25.15" customHeight="1" x14ac:dyDescent="0.25">
      <c r="A48" s="108">
        <v>34</v>
      </c>
      <c r="B48" s="8" t="s">
        <v>18</v>
      </c>
      <c r="C48" s="21" t="s">
        <v>126</v>
      </c>
      <c r="D48" s="22" t="s">
        <v>291</v>
      </c>
      <c r="E48" s="35">
        <v>44766</v>
      </c>
      <c r="F48" s="35">
        <v>44769</v>
      </c>
      <c r="G48" s="21" t="s">
        <v>332</v>
      </c>
      <c r="H48" s="38" t="s">
        <v>697</v>
      </c>
      <c r="I48" s="22" t="s">
        <v>99</v>
      </c>
      <c r="J48" s="22" t="s">
        <v>294</v>
      </c>
      <c r="K48" s="35">
        <v>44766</v>
      </c>
      <c r="L48" s="35">
        <v>44769</v>
      </c>
      <c r="M48" s="11">
        <v>2</v>
      </c>
      <c r="N48" s="10">
        <v>3400</v>
      </c>
      <c r="O48" s="10">
        <f t="shared" si="10"/>
        <v>6800</v>
      </c>
      <c r="P48" s="10">
        <v>2</v>
      </c>
      <c r="Q48" s="10">
        <v>2900</v>
      </c>
      <c r="R48" s="10">
        <f t="shared" si="11"/>
        <v>5800</v>
      </c>
      <c r="S48" s="10">
        <v>2</v>
      </c>
      <c r="T48" s="10">
        <v>2800</v>
      </c>
      <c r="U48" s="10">
        <f t="shared" si="12"/>
        <v>5600</v>
      </c>
      <c r="V48" s="10">
        <v>6</v>
      </c>
      <c r="W48" s="10">
        <v>150</v>
      </c>
      <c r="X48" s="10">
        <f t="shared" si="3"/>
        <v>900</v>
      </c>
      <c r="Y48" s="10">
        <v>6</v>
      </c>
      <c r="Z48" s="10">
        <v>150</v>
      </c>
      <c r="AA48" s="10">
        <f t="shared" si="4"/>
        <v>900</v>
      </c>
      <c r="AB48" s="10">
        <v>6</v>
      </c>
      <c r="AC48" s="10">
        <v>150</v>
      </c>
      <c r="AD48" s="10">
        <f t="shared" si="5"/>
        <v>900</v>
      </c>
      <c r="AE48" s="11">
        <v>24</v>
      </c>
      <c r="AF48" s="26">
        <v>7</v>
      </c>
      <c r="AG48" s="7">
        <f t="shared" si="13"/>
        <v>168</v>
      </c>
      <c r="AH48" s="152">
        <v>1</v>
      </c>
      <c r="AI48" s="139">
        <f t="shared" si="7"/>
        <v>48</v>
      </c>
      <c r="AJ48" s="139">
        <f t="shared" si="9"/>
        <v>21068</v>
      </c>
      <c r="AK48" s="109">
        <f t="shared" si="8"/>
        <v>21068</v>
      </c>
    </row>
    <row r="49" spans="1:37" ht="26.65" customHeight="1" x14ac:dyDescent="0.25">
      <c r="A49" s="108">
        <v>35</v>
      </c>
      <c r="B49" s="8" t="s">
        <v>18</v>
      </c>
      <c r="C49" s="21" t="s">
        <v>126</v>
      </c>
      <c r="D49" s="22" t="s">
        <v>292</v>
      </c>
      <c r="E49" s="35">
        <v>44803</v>
      </c>
      <c r="F49" s="35">
        <v>44806</v>
      </c>
      <c r="G49" s="21" t="s">
        <v>332</v>
      </c>
      <c r="H49" s="22" t="s">
        <v>698</v>
      </c>
      <c r="I49" s="22" t="s">
        <v>102</v>
      </c>
      <c r="J49" s="22" t="s">
        <v>294</v>
      </c>
      <c r="K49" s="35">
        <v>44803</v>
      </c>
      <c r="L49" s="35">
        <v>44806</v>
      </c>
      <c r="M49" s="11">
        <v>2</v>
      </c>
      <c r="N49" s="10">
        <v>3400</v>
      </c>
      <c r="O49" s="10">
        <f t="shared" si="10"/>
        <v>6800</v>
      </c>
      <c r="P49" s="10">
        <v>2</v>
      </c>
      <c r="Q49" s="10">
        <v>2900</v>
      </c>
      <c r="R49" s="10">
        <f t="shared" si="11"/>
        <v>5800</v>
      </c>
      <c r="S49" s="10">
        <v>2</v>
      </c>
      <c r="T49" s="10">
        <v>2800</v>
      </c>
      <c r="U49" s="10">
        <f t="shared" si="12"/>
        <v>5600</v>
      </c>
      <c r="V49" s="10">
        <v>6</v>
      </c>
      <c r="W49" s="10">
        <v>150</v>
      </c>
      <c r="X49" s="10">
        <f t="shared" si="3"/>
        <v>900</v>
      </c>
      <c r="Y49" s="10">
        <v>6</v>
      </c>
      <c r="Z49" s="10">
        <v>150</v>
      </c>
      <c r="AA49" s="10">
        <f t="shared" si="4"/>
        <v>900</v>
      </c>
      <c r="AB49" s="10">
        <v>6</v>
      </c>
      <c r="AC49" s="10">
        <v>150</v>
      </c>
      <c r="AD49" s="10">
        <f t="shared" si="5"/>
        <v>900</v>
      </c>
      <c r="AE49" s="11">
        <v>24</v>
      </c>
      <c r="AF49" s="26">
        <v>7</v>
      </c>
      <c r="AG49" s="7">
        <f t="shared" si="13"/>
        <v>168</v>
      </c>
      <c r="AH49" s="152">
        <v>1</v>
      </c>
      <c r="AI49" s="139">
        <f t="shared" si="7"/>
        <v>48</v>
      </c>
      <c r="AJ49" s="139">
        <f t="shared" si="9"/>
        <v>21068</v>
      </c>
      <c r="AK49" s="109">
        <f t="shared" si="8"/>
        <v>21068</v>
      </c>
    </row>
    <row r="50" spans="1:37" ht="26.25" x14ac:dyDescent="0.25">
      <c r="A50" s="108">
        <v>36</v>
      </c>
      <c r="B50" s="8" t="s">
        <v>18</v>
      </c>
      <c r="C50" s="21" t="s">
        <v>126</v>
      </c>
      <c r="D50" s="22" t="s">
        <v>75</v>
      </c>
      <c r="E50" s="35">
        <v>44806</v>
      </c>
      <c r="F50" s="35">
        <v>44809</v>
      </c>
      <c r="G50" s="21" t="s">
        <v>699</v>
      </c>
      <c r="H50" s="38" t="s">
        <v>700</v>
      </c>
      <c r="I50" s="22" t="s">
        <v>100</v>
      </c>
      <c r="J50" s="22" t="s">
        <v>294</v>
      </c>
      <c r="K50" s="35">
        <v>44806</v>
      </c>
      <c r="L50" s="35">
        <v>44809</v>
      </c>
      <c r="M50" s="10">
        <v>2</v>
      </c>
      <c r="N50" s="10">
        <v>3400</v>
      </c>
      <c r="O50" s="10">
        <f t="shared" si="10"/>
        <v>6800</v>
      </c>
      <c r="P50" s="10">
        <v>2</v>
      </c>
      <c r="Q50" s="10">
        <v>2900</v>
      </c>
      <c r="R50" s="10">
        <f t="shared" si="11"/>
        <v>5800</v>
      </c>
      <c r="S50" s="10">
        <v>2</v>
      </c>
      <c r="T50" s="10">
        <v>2800</v>
      </c>
      <c r="U50" s="10">
        <f t="shared" si="12"/>
        <v>5600</v>
      </c>
      <c r="V50" s="10">
        <v>6</v>
      </c>
      <c r="W50" s="10">
        <v>150</v>
      </c>
      <c r="X50" s="10">
        <f t="shared" si="3"/>
        <v>900</v>
      </c>
      <c r="Y50" s="10">
        <v>6</v>
      </c>
      <c r="Z50" s="10">
        <v>150</v>
      </c>
      <c r="AA50" s="10">
        <f t="shared" si="4"/>
        <v>900</v>
      </c>
      <c r="AB50" s="10">
        <v>6</v>
      </c>
      <c r="AC50" s="10">
        <v>150</v>
      </c>
      <c r="AD50" s="10">
        <f t="shared" si="5"/>
        <v>900</v>
      </c>
      <c r="AE50" s="11">
        <v>24</v>
      </c>
      <c r="AF50" s="26">
        <v>7</v>
      </c>
      <c r="AG50" s="7">
        <f t="shared" si="13"/>
        <v>168</v>
      </c>
      <c r="AH50" s="152">
        <v>1</v>
      </c>
      <c r="AI50" s="139">
        <f t="shared" si="7"/>
        <v>48</v>
      </c>
      <c r="AJ50" s="139">
        <f t="shared" si="9"/>
        <v>21068</v>
      </c>
      <c r="AK50" s="109">
        <f t="shared" si="8"/>
        <v>21068</v>
      </c>
    </row>
    <row r="51" spans="1:37" ht="27.6" customHeight="1" x14ac:dyDescent="0.25">
      <c r="A51" s="108">
        <v>37</v>
      </c>
      <c r="B51" s="8" t="s">
        <v>13</v>
      </c>
      <c r="C51" s="21" t="s">
        <v>126</v>
      </c>
      <c r="D51" s="22" t="s">
        <v>290</v>
      </c>
      <c r="E51" s="35">
        <v>44817</v>
      </c>
      <c r="F51" s="35">
        <v>44822</v>
      </c>
      <c r="G51" s="21" t="s">
        <v>325</v>
      </c>
      <c r="H51" s="22" t="s">
        <v>328</v>
      </c>
      <c r="I51" s="22" t="s">
        <v>99</v>
      </c>
      <c r="J51" s="22" t="s">
        <v>294</v>
      </c>
      <c r="K51" s="35">
        <v>44817</v>
      </c>
      <c r="L51" s="35">
        <v>44822</v>
      </c>
      <c r="M51" s="10">
        <v>1</v>
      </c>
      <c r="N51" s="10">
        <v>3400</v>
      </c>
      <c r="O51" s="10">
        <f t="shared" si="10"/>
        <v>3400</v>
      </c>
      <c r="P51" s="10">
        <v>1</v>
      </c>
      <c r="Q51" s="10">
        <v>2900</v>
      </c>
      <c r="R51" s="10">
        <f t="shared" si="11"/>
        <v>2900</v>
      </c>
      <c r="S51" s="10">
        <v>1</v>
      </c>
      <c r="T51" s="10">
        <v>2800</v>
      </c>
      <c r="U51" s="10">
        <f t="shared" si="12"/>
        <v>2800</v>
      </c>
      <c r="V51" s="10">
        <v>14</v>
      </c>
      <c r="W51" s="10">
        <v>150</v>
      </c>
      <c r="X51" s="10">
        <f t="shared" si="3"/>
        <v>2100</v>
      </c>
      <c r="Y51" s="10">
        <v>14</v>
      </c>
      <c r="Z51" s="10">
        <v>150</v>
      </c>
      <c r="AA51" s="10">
        <f t="shared" si="4"/>
        <v>2100</v>
      </c>
      <c r="AB51" s="10">
        <v>14</v>
      </c>
      <c r="AC51" s="10">
        <v>150</v>
      </c>
      <c r="AD51" s="10">
        <f t="shared" si="5"/>
        <v>2100</v>
      </c>
      <c r="AE51" s="11">
        <v>45</v>
      </c>
      <c r="AF51" s="26">
        <v>7</v>
      </c>
      <c r="AG51" s="7">
        <f t="shared" si="13"/>
        <v>315</v>
      </c>
      <c r="AH51" s="152">
        <v>1</v>
      </c>
      <c r="AI51" s="139">
        <f t="shared" si="7"/>
        <v>90</v>
      </c>
      <c r="AJ51" s="139">
        <f t="shared" si="9"/>
        <v>15715</v>
      </c>
      <c r="AK51" s="109">
        <f t="shared" si="8"/>
        <v>15715</v>
      </c>
    </row>
    <row r="52" spans="1:37" ht="27.6" customHeight="1" x14ac:dyDescent="0.25">
      <c r="A52" s="108">
        <v>38</v>
      </c>
      <c r="B52" s="8" t="s">
        <v>13</v>
      </c>
      <c r="C52" s="21" t="s">
        <v>126</v>
      </c>
      <c r="D52" s="22" t="s">
        <v>289</v>
      </c>
      <c r="E52" s="35">
        <v>44824</v>
      </c>
      <c r="F52" s="35">
        <v>44829</v>
      </c>
      <c r="G52" s="21" t="s">
        <v>325</v>
      </c>
      <c r="H52" s="22" t="s">
        <v>324</v>
      </c>
      <c r="I52" s="22" t="s">
        <v>99</v>
      </c>
      <c r="J52" s="22" t="s">
        <v>294</v>
      </c>
      <c r="K52" s="35">
        <v>44824</v>
      </c>
      <c r="L52" s="35">
        <v>44829</v>
      </c>
      <c r="M52" s="10">
        <v>1</v>
      </c>
      <c r="N52" s="10">
        <v>3400</v>
      </c>
      <c r="O52" s="10">
        <f t="shared" si="10"/>
        <v>3400</v>
      </c>
      <c r="P52" s="10">
        <v>1</v>
      </c>
      <c r="Q52" s="10">
        <v>2900</v>
      </c>
      <c r="R52" s="10">
        <f t="shared" si="11"/>
        <v>2900</v>
      </c>
      <c r="S52" s="10">
        <v>1</v>
      </c>
      <c r="T52" s="10">
        <v>2800</v>
      </c>
      <c r="U52" s="10">
        <f t="shared" si="12"/>
        <v>2800</v>
      </c>
      <c r="V52" s="10">
        <v>14</v>
      </c>
      <c r="W52" s="10">
        <v>150</v>
      </c>
      <c r="X52" s="10">
        <f t="shared" si="3"/>
        <v>2100</v>
      </c>
      <c r="Y52" s="10">
        <v>14</v>
      </c>
      <c r="Z52" s="10">
        <v>150</v>
      </c>
      <c r="AA52" s="10">
        <f t="shared" si="4"/>
        <v>2100</v>
      </c>
      <c r="AB52" s="10">
        <v>14</v>
      </c>
      <c r="AC52" s="10">
        <v>150</v>
      </c>
      <c r="AD52" s="10">
        <f t="shared" si="5"/>
        <v>2100</v>
      </c>
      <c r="AE52" s="11">
        <v>45</v>
      </c>
      <c r="AF52" s="26">
        <v>7</v>
      </c>
      <c r="AG52" s="7">
        <f t="shared" si="13"/>
        <v>315</v>
      </c>
      <c r="AH52" s="152">
        <v>1</v>
      </c>
      <c r="AI52" s="139">
        <f t="shared" si="7"/>
        <v>90</v>
      </c>
      <c r="AJ52" s="139">
        <f t="shared" si="9"/>
        <v>15715</v>
      </c>
      <c r="AK52" s="109">
        <f t="shared" si="8"/>
        <v>15715</v>
      </c>
    </row>
    <row r="53" spans="1:37" ht="25.5" x14ac:dyDescent="0.25">
      <c r="A53" s="108">
        <v>39</v>
      </c>
      <c r="B53" s="8"/>
      <c r="C53" s="21" t="s">
        <v>126</v>
      </c>
      <c r="D53" s="57" t="s">
        <v>285</v>
      </c>
      <c r="E53" s="35">
        <v>44831</v>
      </c>
      <c r="F53" s="35">
        <v>44836</v>
      </c>
      <c r="G53" s="21" t="s">
        <v>323</v>
      </c>
      <c r="H53" s="57" t="s">
        <v>817</v>
      </c>
      <c r="I53" s="57" t="s">
        <v>99</v>
      </c>
      <c r="J53" s="57">
        <v>44831</v>
      </c>
      <c r="K53" s="62">
        <v>44831</v>
      </c>
      <c r="L53" s="62">
        <v>44836</v>
      </c>
      <c r="M53" s="10"/>
      <c r="N53" s="10"/>
      <c r="O53" s="10"/>
      <c r="P53" s="10"/>
      <c r="Q53" s="10"/>
      <c r="R53" s="10"/>
      <c r="S53" s="10"/>
      <c r="T53" s="10"/>
      <c r="U53" s="10"/>
      <c r="V53" s="10">
        <v>15</v>
      </c>
      <c r="W53" s="10">
        <v>150</v>
      </c>
      <c r="X53" s="10">
        <f t="shared" si="3"/>
        <v>2250</v>
      </c>
      <c r="Y53" s="10">
        <v>15</v>
      </c>
      <c r="Z53" s="10">
        <v>150</v>
      </c>
      <c r="AA53" s="10">
        <f t="shared" si="4"/>
        <v>2250</v>
      </c>
      <c r="AB53" s="10">
        <v>15</v>
      </c>
      <c r="AC53" s="10">
        <v>150</v>
      </c>
      <c r="AD53" s="10">
        <f t="shared" si="5"/>
        <v>2250</v>
      </c>
      <c r="AE53" s="11">
        <v>45</v>
      </c>
      <c r="AF53" s="26">
        <v>7</v>
      </c>
      <c r="AG53" s="7">
        <f t="shared" si="13"/>
        <v>315</v>
      </c>
      <c r="AH53" s="152">
        <v>1</v>
      </c>
      <c r="AI53" s="139">
        <f t="shared" si="7"/>
        <v>90</v>
      </c>
      <c r="AJ53" s="139">
        <f t="shared" si="9"/>
        <v>7065</v>
      </c>
      <c r="AK53" s="109">
        <f t="shared" si="8"/>
        <v>7065</v>
      </c>
    </row>
    <row r="54" spans="1:37" x14ac:dyDescent="0.25">
      <c r="A54" s="106"/>
      <c r="B54" s="96"/>
      <c r="C54" s="97"/>
      <c r="D54" s="179" t="s">
        <v>840</v>
      </c>
      <c r="E54" s="99"/>
      <c r="F54" s="99"/>
      <c r="G54" s="99"/>
      <c r="H54" s="99"/>
      <c r="I54" s="97"/>
      <c r="J54" s="100"/>
      <c r="K54" s="99"/>
      <c r="L54" s="99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2"/>
      <c r="AF54" s="79"/>
      <c r="AG54" s="79"/>
      <c r="AH54" s="153"/>
      <c r="AI54" s="151"/>
      <c r="AJ54" s="151"/>
      <c r="AK54" s="164"/>
    </row>
    <row r="55" spans="1:37" ht="16.899999999999999" customHeight="1" x14ac:dyDescent="0.25">
      <c r="A55" s="108">
        <v>40</v>
      </c>
      <c r="B55" s="8" t="s">
        <v>216</v>
      </c>
      <c r="C55" s="21" t="s">
        <v>122</v>
      </c>
      <c r="D55" s="22" t="s">
        <v>556</v>
      </c>
      <c r="E55" s="35">
        <v>44622</v>
      </c>
      <c r="F55" s="35">
        <v>44625</v>
      </c>
      <c r="G55" s="21" t="s">
        <v>336</v>
      </c>
      <c r="H55" s="22" t="s">
        <v>335</v>
      </c>
      <c r="I55" s="22" t="s">
        <v>102</v>
      </c>
      <c r="J55" s="22" t="s">
        <v>294</v>
      </c>
      <c r="K55" s="35">
        <v>44622</v>
      </c>
      <c r="L55" s="35">
        <v>44625</v>
      </c>
      <c r="M55" s="10"/>
      <c r="N55" s="10">
        <v>3400</v>
      </c>
      <c r="O55" s="10">
        <f>M55*N55</f>
        <v>0</v>
      </c>
      <c r="P55" s="10"/>
      <c r="Q55" s="10">
        <v>2900</v>
      </c>
      <c r="R55" s="10">
        <f>P55*Q55</f>
        <v>0</v>
      </c>
      <c r="S55" s="10"/>
      <c r="T55" s="10">
        <v>2800</v>
      </c>
      <c r="U55" s="10">
        <f>S55*T55</f>
        <v>0</v>
      </c>
      <c r="V55" s="10">
        <v>18</v>
      </c>
      <c r="W55" s="10">
        <v>150</v>
      </c>
      <c r="X55" s="10">
        <f t="shared" si="3"/>
        <v>2700</v>
      </c>
      <c r="Y55" s="10">
        <v>18</v>
      </c>
      <c r="Z55" s="10">
        <v>150</v>
      </c>
      <c r="AA55" s="10">
        <f t="shared" si="4"/>
        <v>2700</v>
      </c>
      <c r="AB55" s="10">
        <v>18</v>
      </c>
      <c r="AC55" s="10">
        <v>150</v>
      </c>
      <c r="AD55" s="10">
        <f t="shared" si="5"/>
        <v>2700</v>
      </c>
      <c r="AE55" s="11"/>
      <c r="AF55" s="26">
        <v>7</v>
      </c>
      <c r="AG55" s="7">
        <f t="shared" si="13"/>
        <v>0</v>
      </c>
      <c r="AH55" s="152">
        <v>1</v>
      </c>
      <c r="AI55" s="139">
        <f t="shared" si="7"/>
        <v>54</v>
      </c>
      <c r="AJ55" s="139">
        <f t="shared" si="9"/>
        <v>8100</v>
      </c>
      <c r="AK55" s="109">
        <f t="shared" si="8"/>
        <v>8100</v>
      </c>
    </row>
    <row r="56" spans="1:37" ht="19.149999999999999" customHeight="1" x14ac:dyDescent="0.25">
      <c r="A56" s="112">
        <v>41</v>
      </c>
      <c r="B56" s="8" t="s">
        <v>216</v>
      </c>
      <c r="C56" s="21" t="s">
        <v>122</v>
      </c>
      <c r="D56" s="22" t="s">
        <v>557</v>
      </c>
      <c r="E56" s="35">
        <v>44648</v>
      </c>
      <c r="F56" s="35">
        <v>44651</v>
      </c>
      <c r="G56" s="21" t="s">
        <v>334</v>
      </c>
      <c r="H56" s="22" t="s">
        <v>335</v>
      </c>
      <c r="I56" s="22" t="s">
        <v>102</v>
      </c>
      <c r="J56" s="22" t="s">
        <v>294</v>
      </c>
      <c r="K56" s="35">
        <v>44648</v>
      </c>
      <c r="L56" s="35">
        <v>44651</v>
      </c>
      <c r="M56" s="10"/>
      <c r="N56" s="10">
        <v>3400</v>
      </c>
      <c r="O56" s="10">
        <f>M56*N56</f>
        <v>0</v>
      </c>
      <c r="P56" s="10"/>
      <c r="Q56" s="10">
        <v>2900</v>
      </c>
      <c r="R56" s="10">
        <f>P56*Q56</f>
        <v>0</v>
      </c>
      <c r="S56" s="10"/>
      <c r="T56" s="10">
        <v>2800</v>
      </c>
      <c r="U56" s="10">
        <f>S56*T56</f>
        <v>0</v>
      </c>
      <c r="V56" s="10">
        <v>18</v>
      </c>
      <c r="W56" s="10">
        <v>150</v>
      </c>
      <c r="X56" s="10">
        <f t="shared" si="3"/>
        <v>2700</v>
      </c>
      <c r="Y56" s="10">
        <v>18</v>
      </c>
      <c r="Z56" s="10">
        <v>150</v>
      </c>
      <c r="AA56" s="10">
        <f t="shared" si="4"/>
        <v>2700</v>
      </c>
      <c r="AB56" s="10">
        <v>18</v>
      </c>
      <c r="AC56" s="10">
        <v>150</v>
      </c>
      <c r="AD56" s="10">
        <f t="shared" si="5"/>
        <v>2700</v>
      </c>
      <c r="AE56" s="11"/>
      <c r="AF56" s="26">
        <v>7</v>
      </c>
      <c r="AG56" s="7">
        <f t="shared" si="13"/>
        <v>0</v>
      </c>
      <c r="AH56" s="152">
        <v>1</v>
      </c>
      <c r="AI56" s="139">
        <f t="shared" si="7"/>
        <v>54</v>
      </c>
      <c r="AJ56" s="139">
        <f t="shared" si="9"/>
        <v>8100</v>
      </c>
      <c r="AK56" s="109">
        <f t="shared" si="8"/>
        <v>8100</v>
      </c>
    </row>
    <row r="57" spans="1:37" ht="27" customHeight="1" x14ac:dyDescent="0.25">
      <c r="A57" s="108">
        <v>42</v>
      </c>
      <c r="B57" s="8"/>
      <c r="C57" s="47" t="s">
        <v>122</v>
      </c>
      <c r="D57" s="22" t="s">
        <v>93</v>
      </c>
      <c r="E57" s="35">
        <v>44698</v>
      </c>
      <c r="F57" s="35">
        <v>44701</v>
      </c>
      <c r="G57" s="21" t="s">
        <v>764</v>
      </c>
      <c r="H57" s="38" t="s">
        <v>338</v>
      </c>
      <c r="I57" s="57" t="s">
        <v>112</v>
      </c>
      <c r="J57" s="195">
        <v>44911</v>
      </c>
      <c r="K57" s="35">
        <v>44698</v>
      </c>
      <c r="L57" s="35">
        <v>44701</v>
      </c>
      <c r="M57" s="10"/>
      <c r="N57" s="10">
        <v>3400</v>
      </c>
      <c r="O57" s="10">
        <f>M57*N57</f>
        <v>0</v>
      </c>
      <c r="P57" s="10"/>
      <c r="Q57" s="10">
        <v>2900</v>
      </c>
      <c r="R57" s="10">
        <f>P57*Q57</f>
        <v>0</v>
      </c>
      <c r="S57" s="10"/>
      <c r="T57" s="10">
        <v>2800</v>
      </c>
      <c r="U57" s="10">
        <f>S57*T57</f>
        <v>0</v>
      </c>
      <c r="V57" s="10">
        <v>42</v>
      </c>
      <c r="W57" s="10">
        <v>150</v>
      </c>
      <c r="X57" s="10">
        <f>V57*W57</f>
        <v>6300</v>
      </c>
      <c r="Y57" s="10">
        <v>42</v>
      </c>
      <c r="Z57" s="10">
        <v>150</v>
      </c>
      <c r="AA57" s="10">
        <f>Y57*Z57</f>
        <v>6300</v>
      </c>
      <c r="AB57" s="10">
        <v>42</v>
      </c>
      <c r="AC57" s="10">
        <v>150</v>
      </c>
      <c r="AD57" s="10">
        <f>AB57*AC57</f>
        <v>6300</v>
      </c>
      <c r="AE57" s="11">
        <v>190</v>
      </c>
      <c r="AF57" s="26">
        <v>7</v>
      </c>
      <c r="AG57" s="7">
        <f>AE57*AF57</f>
        <v>1330</v>
      </c>
      <c r="AH57" s="152">
        <v>1</v>
      </c>
      <c r="AI57" s="139">
        <f>M57+P57+S57+V57+Y57+AB57+AE57</f>
        <v>316</v>
      </c>
      <c r="AJ57" s="139">
        <f>AK57</f>
        <v>20230</v>
      </c>
      <c r="AK57" s="109">
        <f>O57+R57+U57+X57+AA57+AD57+AG57</f>
        <v>20230</v>
      </c>
    </row>
    <row r="58" spans="1:37" ht="26.25" x14ac:dyDescent="0.25">
      <c r="A58" s="108">
        <v>43</v>
      </c>
      <c r="B58" s="8" t="s">
        <v>18</v>
      </c>
      <c r="C58" s="21" t="s">
        <v>122</v>
      </c>
      <c r="D58" s="22" t="s">
        <v>559</v>
      </c>
      <c r="E58" s="35">
        <v>44731</v>
      </c>
      <c r="F58" s="35">
        <v>44734</v>
      </c>
      <c r="G58" s="21" t="s">
        <v>332</v>
      </c>
      <c r="H58" s="38" t="s">
        <v>341</v>
      </c>
      <c r="I58" s="22" t="s">
        <v>99</v>
      </c>
      <c r="J58" s="22" t="s">
        <v>294</v>
      </c>
      <c r="K58" s="35">
        <v>44731</v>
      </c>
      <c r="L58" s="35">
        <v>44734</v>
      </c>
      <c r="M58" s="10">
        <v>2</v>
      </c>
      <c r="N58" s="10">
        <v>3400</v>
      </c>
      <c r="O58" s="10">
        <f t="shared" ref="O58:O129" si="14">M58*N58</f>
        <v>6800</v>
      </c>
      <c r="P58" s="10">
        <v>2</v>
      </c>
      <c r="Q58" s="10">
        <v>2900</v>
      </c>
      <c r="R58" s="10">
        <f t="shared" ref="R58:R129" si="15">P58*Q58</f>
        <v>5800</v>
      </c>
      <c r="S58" s="10">
        <v>2</v>
      </c>
      <c r="T58" s="10">
        <v>2800</v>
      </c>
      <c r="U58" s="10">
        <f t="shared" ref="U58:U129" si="16">S58*T58</f>
        <v>5600</v>
      </c>
      <c r="V58" s="10">
        <v>26</v>
      </c>
      <c r="W58" s="10">
        <v>150</v>
      </c>
      <c r="X58" s="10">
        <f t="shared" si="3"/>
        <v>3900</v>
      </c>
      <c r="Y58" s="10">
        <v>26</v>
      </c>
      <c r="Z58" s="10">
        <v>150</v>
      </c>
      <c r="AA58" s="10">
        <f t="shared" si="4"/>
        <v>3900</v>
      </c>
      <c r="AB58" s="10">
        <v>26</v>
      </c>
      <c r="AC58" s="10">
        <v>150</v>
      </c>
      <c r="AD58" s="10">
        <f t="shared" si="5"/>
        <v>3900</v>
      </c>
      <c r="AE58" s="11">
        <v>84</v>
      </c>
      <c r="AF58" s="26">
        <v>7</v>
      </c>
      <c r="AG58" s="7">
        <f t="shared" ref="AG58:AG129" si="17">AE58*AF58</f>
        <v>588</v>
      </c>
      <c r="AH58" s="152">
        <v>1</v>
      </c>
      <c r="AI58" s="139">
        <f t="shared" si="7"/>
        <v>168</v>
      </c>
      <c r="AJ58" s="139">
        <f t="shared" si="9"/>
        <v>30488</v>
      </c>
      <c r="AK58" s="109">
        <f t="shared" si="8"/>
        <v>30488</v>
      </c>
    </row>
    <row r="59" spans="1:37" ht="26.25" x14ac:dyDescent="0.25">
      <c r="A59" s="114">
        <v>44</v>
      </c>
      <c r="B59" s="8" t="s">
        <v>18</v>
      </c>
      <c r="C59" s="21" t="s">
        <v>122</v>
      </c>
      <c r="D59" s="22" t="s">
        <v>558</v>
      </c>
      <c r="E59" s="35">
        <v>44735</v>
      </c>
      <c r="F59" s="35">
        <v>44738</v>
      </c>
      <c r="G59" s="21" t="s">
        <v>332</v>
      </c>
      <c r="H59" s="22" t="s">
        <v>340</v>
      </c>
      <c r="I59" s="22" t="s">
        <v>101</v>
      </c>
      <c r="J59" s="22" t="s">
        <v>294</v>
      </c>
      <c r="K59" s="35">
        <v>44735</v>
      </c>
      <c r="L59" s="35">
        <v>44738</v>
      </c>
      <c r="M59" s="10">
        <v>2</v>
      </c>
      <c r="N59" s="10">
        <v>3400</v>
      </c>
      <c r="O59" s="10">
        <f t="shared" si="14"/>
        <v>6800</v>
      </c>
      <c r="P59" s="10">
        <v>2</v>
      </c>
      <c r="Q59" s="10">
        <v>2900</v>
      </c>
      <c r="R59" s="10">
        <f t="shared" si="15"/>
        <v>5800</v>
      </c>
      <c r="S59" s="10">
        <v>2</v>
      </c>
      <c r="T59" s="10">
        <v>2800</v>
      </c>
      <c r="U59" s="10">
        <f t="shared" si="16"/>
        <v>5600</v>
      </c>
      <c r="V59" s="10">
        <v>26</v>
      </c>
      <c r="W59" s="10">
        <v>150</v>
      </c>
      <c r="X59" s="10">
        <f t="shared" si="3"/>
        <v>3900</v>
      </c>
      <c r="Y59" s="10">
        <v>26</v>
      </c>
      <c r="Z59" s="10">
        <v>150</v>
      </c>
      <c r="AA59" s="10">
        <f t="shared" si="4"/>
        <v>3900</v>
      </c>
      <c r="AB59" s="10">
        <v>26</v>
      </c>
      <c r="AC59" s="10">
        <v>150</v>
      </c>
      <c r="AD59" s="10">
        <f t="shared" si="5"/>
        <v>3900</v>
      </c>
      <c r="AE59" s="11">
        <v>84</v>
      </c>
      <c r="AF59" s="26">
        <v>7</v>
      </c>
      <c r="AG59" s="7">
        <f t="shared" si="17"/>
        <v>588</v>
      </c>
      <c r="AH59" s="152">
        <v>1</v>
      </c>
      <c r="AI59" s="139">
        <f t="shared" si="7"/>
        <v>168</v>
      </c>
      <c r="AJ59" s="139">
        <f t="shared" si="9"/>
        <v>30488</v>
      </c>
      <c r="AK59" s="109">
        <f t="shared" si="8"/>
        <v>30488</v>
      </c>
    </row>
    <row r="60" spans="1:37" ht="28.9" customHeight="1" x14ac:dyDescent="0.25">
      <c r="A60" s="108">
        <v>45</v>
      </c>
      <c r="B60" s="8" t="s">
        <v>18</v>
      </c>
      <c r="C60" s="21" t="s">
        <v>122</v>
      </c>
      <c r="D60" s="22" t="s">
        <v>560</v>
      </c>
      <c r="E60" s="35">
        <v>44761</v>
      </c>
      <c r="F60" s="35">
        <v>44764</v>
      </c>
      <c r="G60" s="21" t="s">
        <v>331</v>
      </c>
      <c r="H60" s="38" t="s">
        <v>342</v>
      </c>
      <c r="I60" s="22" t="s">
        <v>99</v>
      </c>
      <c r="J60" s="22" t="s">
        <v>294</v>
      </c>
      <c r="K60" s="35">
        <v>44761</v>
      </c>
      <c r="L60" s="35">
        <v>44764</v>
      </c>
      <c r="M60" s="10">
        <v>2</v>
      </c>
      <c r="N60" s="10">
        <v>3400</v>
      </c>
      <c r="O60" s="10">
        <f t="shared" si="14"/>
        <v>6800</v>
      </c>
      <c r="P60" s="10">
        <v>2</v>
      </c>
      <c r="Q60" s="10">
        <v>2900</v>
      </c>
      <c r="R60" s="10">
        <f t="shared" si="15"/>
        <v>5800</v>
      </c>
      <c r="S60" s="10">
        <v>2</v>
      </c>
      <c r="T60" s="10">
        <v>2800</v>
      </c>
      <c r="U60" s="10">
        <f t="shared" si="16"/>
        <v>5600</v>
      </c>
      <c r="V60" s="10">
        <v>26</v>
      </c>
      <c r="W60" s="10">
        <v>150</v>
      </c>
      <c r="X60" s="10">
        <f t="shared" si="3"/>
        <v>3900</v>
      </c>
      <c r="Y60" s="10">
        <v>26</v>
      </c>
      <c r="Z60" s="10">
        <v>150</v>
      </c>
      <c r="AA60" s="10">
        <f t="shared" si="4"/>
        <v>3900</v>
      </c>
      <c r="AB60" s="10">
        <v>26</v>
      </c>
      <c r="AC60" s="10">
        <v>150</v>
      </c>
      <c r="AD60" s="10">
        <f t="shared" si="5"/>
        <v>3900</v>
      </c>
      <c r="AE60" s="11">
        <v>84</v>
      </c>
      <c r="AF60" s="26">
        <v>7</v>
      </c>
      <c r="AG60" s="7">
        <f t="shared" si="17"/>
        <v>588</v>
      </c>
      <c r="AH60" s="152">
        <v>1</v>
      </c>
      <c r="AI60" s="139">
        <f t="shared" si="7"/>
        <v>168</v>
      </c>
      <c r="AJ60" s="139">
        <f t="shared" si="9"/>
        <v>30488</v>
      </c>
      <c r="AK60" s="109">
        <f t="shared" si="8"/>
        <v>30488</v>
      </c>
    </row>
    <row r="61" spans="1:37" ht="28.9" customHeight="1" x14ac:dyDescent="0.25">
      <c r="A61" s="108">
        <v>46</v>
      </c>
      <c r="B61" s="8" t="s">
        <v>18</v>
      </c>
      <c r="C61" s="21" t="s">
        <v>122</v>
      </c>
      <c r="D61" s="22" t="s">
        <v>560</v>
      </c>
      <c r="E61" s="35">
        <v>44796</v>
      </c>
      <c r="F61" s="35">
        <v>44799</v>
      </c>
      <c r="G61" s="21" t="s">
        <v>331</v>
      </c>
      <c r="H61" s="38" t="s">
        <v>343</v>
      </c>
      <c r="I61" s="22" t="s">
        <v>99</v>
      </c>
      <c r="J61" s="22" t="s">
        <v>294</v>
      </c>
      <c r="K61" s="35">
        <v>44796</v>
      </c>
      <c r="L61" s="35">
        <v>44799</v>
      </c>
      <c r="M61" s="10">
        <v>2</v>
      </c>
      <c r="N61" s="10">
        <v>3400</v>
      </c>
      <c r="O61" s="10">
        <f t="shared" si="14"/>
        <v>6800</v>
      </c>
      <c r="P61" s="10">
        <v>2</v>
      </c>
      <c r="Q61" s="10">
        <v>2900</v>
      </c>
      <c r="R61" s="10">
        <f t="shared" si="15"/>
        <v>5800</v>
      </c>
      <c r="S61" s="10">
        <v>2</v>
      </c>
      <c r="T61" s="10">
        <v>2800</v>
      </c>
      <c r="U61" s="10">
        <f t="shared" si="16"/>
        <v>5600</v>
      </c>
      <c r="V61" s="10">
        <v>26</v>
      </c>
      <c r="W61" s="10">
        <v>150</v>
      </c>
      <c r="X61" s="10">
        <f t="shared" si="3"/>
        <v>3900</v>
      </c>
      <c r="Y61" s="10">
        <v>26</v>
      </c>
      <c r="Z61" s="10">
        <v>150</v>
      </c>
      <c r="AA61" s="10">
        <f t="shared" si="4"/>
        <v>3900</v>
      </c>
      <c r="AB61" s="10">
        <v>26</v>
      </c>
      <c r="AC61" s="10">
        <v>150</v>
      </c>
      <c r="AD61" s="10">
        <f t="shared" si="5"/>
        <v>3900</v>
      </c>
      <c r="AE61" s="11">
        <v>84</v>
      </c>
      <c r="AF61" s="26">
        <v>7</v>
      </c>
      <c r="AG61" s="7">
        <f t="shared" si="17"/>
        <v>588</v>
      </c>
      <c r="AH61" s="152">
        <v>1</v>
      </c>
      <c r="AI61" s="139">
        <f t="shared" si="7"/>
        <v>168</v>
      </c>
      <c r="AJ61" s="139">
        <f t="shared" si="9"/>
        <v>30488</v>
      </c>
      <c r="AK61" s="109">
        <f t="shared" si="8"/>
        <v>30488</v>
      </c>
    </row>
    <row r="62" spans="1:37" ht="30" customHeight="1" x14ac:dyDescent="0.25">
      <c r="A62" s="108">
        <v>47</v>
      </c>
      <c r="B62" s="8" t="s">
        <v>216</v>
      </c>
      <c r="C62" s="21" t="s">
        <v>122</v>
      </c>
      <c r="D62" s="22" t="s">
        <v>561</v>
      </c>
      <c r="E62" s="35">
        <v>44810</v>
      </c>
      <c r="F62" s="35">
        <v>44813</v>
      </c>
      <c r="G62" s="21" t="s">
        <v>339</v>
      </c>
      <c r="H62" s="38" t="s">
        <v>828</v>
      </c>
      <c r="I62" s="22" t="s">
        <v>99</v>
      </c>
      <c r="J62" s="22" t="s">
        <v>294</v>
      </c>
      <c r="K62" s="35">
        <v>44810</v>
      </c>
      <c r="L62" s="35">
        <v>44813</v>
      </c>
      <c r="M62" s="10">
        <v>1</v>
      </c>
      <c r="N62" s="10">
        <v>3400</v>
      </c>
      <c r="O62" s="10">
        <f t="shared" si="14"/>
        <v>3400</v>
      </c>
      <c r="P62" s="10">
        <v>1</v>
      </c>
      <c r="Q62" s="10">
        <v>2900</v>
      </c>
      <c r="R62" s="10">
        <f t="shared" si="15"/>
        <v>2900</v>
      </c>
      <c r="S62" s="10">
        <v>1</v>
      </c>
      <c r="T62" s="10">
        <v>2800</v>
      </c>
      <c r="U62" s="10">
        <f t="shared" si="16"/>
        <v>2800</v>
      </c>
      <c r="V62" s="10">
        <v>18</v>
      </c>
      <c r="W62" s="10">
        <v>150</v>
      </c>
      <c r="X62" s="10">
        <f t="shared" si="3"/>
        <v>2700</v>
      </c>
      <c r="Y62" s="10">
        <v>18</v>
      </c>
      <c r="Z62" s="10">
        <v>150</v>
      </c>
      <c r="AA62" s="10">
        <f t="shared" si="4"/>
        <v>2700</v>
      </c>
      <c r="AB62" s="10">
        <v>18</v>
      </c>
      <c r="AC62" s="10">
        <v>150</v>
      </c>
      <c r="AD62" s="10">
        <f t="shared" si="5"/>
        <v>2700</v>
      </c>
      <c r="AE62" s="11">
        <v>54</v>
      </c>
      <c r="AF62" s="26">
        <v>7</v>
      </c>
      <c r="AG62" s="7">
        <f t="shared" si="17"/>
        <v>378</v>
      </c>
      <c r="AH62" s="152">
        <v>1</v>
      </c>
      <c r="AI62" s="139">
        <f t="shared" si="7"/>
        <v>111</v>
      </c>
      <c r="AJ62" s="139">
        <f t="shared" si="9"/>
        <v>17578</v>
      </c>
      <c r="AK62" s="109">
        <f t="shared" si="8"/>
        <v>17578</v>
      </c>
    </row>
    <row r="63" spans="1:37" ht="25.5" x14ac:dyDescent="0.25">
      <c r="A63" s="108">
        <v>48</v>
      </c>
      <c r="B63" s="8"/>
      <c r="C63" s="8" t="s">
        <v>122</v>
      </c>
      <c r="D63" s="57" t="s">
        <v>561</v>
      </c>
      <c r="E63" s="35">
        <v>44831</v>
      </c>
      <c r="F63" s="35">
        <v>44834</v>
      </c>
      <c r="G63" s="21" t="s">
        <v>334</v>
      </c>
      <c r="H63" s="57" t="s">
        <v>827</v>
      </c>
      <c r="I63" s="22"/>
      <c r="J63" s="22"/>
      <c r="K63" s="62">
        <v>44831</v>
      </c>
      <c r="L63" s="62">
        <v>44834</v>
      </c>
      <c r="M63" s="10">
        <v>1</v>
      </c>
      <c r="N63" s="10">
        <v>3400</v>
      </c>
      <c r="O63" s="10">
        <f t="shared" si="14"/>
        <v>3400</v>
      </c>
      <c r="P63" s="10">
        <v>1</v>
      </c>
      <c r="Q63" s="10">
        <v>2900</v>
      </c>
      <c r="R63" s="10">
        <f t="shared" si="15"/>
        <v>2900</v>
      </c>
      <c r="S63" s="10">
        <v>1</v>
      </c>
      <c r="T63" s="10">
        <v>2800</v>
      </c>
      <c r="U63" s="10">
        <f t="shared" si="16"/>
        <v>2800</v>
      </c>
      <c r="V63" s="10">
        <v>18</v>
      </c>
      <c r="W63" s="10">
        <v>150</v>
      </c>
      <c r="X63" s="10">
        <f t="shared" si="3"/>
        <v>2700</v>
      </c>
      <c r="Y63" s="10">
        <v>18</v>
      </c>
      <c r="Z63" s="10">
        <v>150</v>
      </c>
      <c r="AA63" s="10">
        <f t="shared" si="4"/>
        <v>2700</v>
      </c>
      <c r="AB63" s="10">
        <v>18</v>
      </c>
      <c r="AC63" s="10">
        <v>150</v>
      </c>
      <c r="AD63" s="10">
        <f t="shared" si="5"/>
        <v>2700</v>
      </c>
      <c r="AE63" s="11">
        <v>54</v>
      </c>
      <c r="AF63" s="26">
        <v>7</v>
      </c>
      <c r="AG63" s="7">
        <f t="shared" si="17"/>
        <v>378</v>
      </c>
      <c r="AH63" s="152">
        <v>1</v>
      </c>
      <c r="AI63" s="139">
        <f t="shared" si="7"/>
        <v>111</v>
      </c>
      <c r="AJ63" s="139">
        <f t="shared" si="9"/>
        <v>17578</v>
      </c>
      <c r="AK63" s="109">
        <f t="shared" si="8"/>
        <v>17578</v>
      </c>
    </row>
    <row r="64" spans="1:37" x14ac:dyDescent="0.25">
      <c r="A64" s="106"/>
      <c r="B64" s="96"/>
      <c r="C64" s="97"/>
      <c r="D64" s="179" t="s">
        <v>922</v>
      </c>
      <c r="E64" s="99"/>
      <c r="F64" s="99"/>
      <c r="G64" s="99"/>
      <c r="H64" s="99"/>
      <c r="I64" s="97"/>
      <c r="J64" s="100"/>
      <c r="K64" s="99"/>
      <c r="L64" s="99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2"/>
      <c r="AF64" s="79"/>
      <c r="AG64" s="79"/>
      <c r="AH64" s="153"/>
      <c r="AI64" s="151"/>
      <c r="AJ64" s="151"/>
      <c r="AK64" s="164"/>
    </row>
    <row r="65" spans="1:38" ht="26.25" x14ac:dyDescent="0.25">
      <c r="A65" s="108">
        <v>49</v>
      </c>
      <c r="B65" s="8" t="s">
        <v>17</v>
      </c>
      <c r="C65" s="21" t="s">
        <v>150</v>
      </c>
      <c r="D65" s="22" t="s">
        <v>173</v>
      </c>
      <c r="E65" s="35">
        <v>44712</v>
      </c>
      <c r="F65" s="35">
        <v>44715</v>
      </c>
      <c r="G65" s="21" t="s">
        <v>301</v>
      </c>
      <c r="H65" s="38" t="s">
        <v>340</v>
      </c>
      <c r="I65" s="22" t="s">
        <v>101</v>
      </c>
      <c r="J65" s="22" t="s">
        <v>294</v>
      </c>
      <c r="K65" s="35">
        <v>44712</v>
      </c>
      <c r="L65" s="35">
        <v>44715</v>
      </c>
      <c r="M65" s="10"/>
      <c r="N65" s="10">
        <v>3400</v>
      </c>
      <c r="O65" s="10">
        <f t="shared" si="14"/>
        <v>0</v>
      </c>
      <c r="P65" s="10"/>
      <c r="Q65" s="10">
        <v>2900</v>
      </c>
      <c r="R65" s="10">
        <f t="shared" si="15"/>
        <v>0</v>
      </c>
      <c r="S65" s="10"/>
      <c r="T65" s="10">
        <v>2800</v>
      </c>
      <c r="U65" s="10">
        <f t="shared" si="16"/>
        <v>0</v>
      </c>
      <c r="V65" s="10">
        <v>49</v>
      </c>
      <c r="W65" s="10">
        <v>150</v>
      </c>
      <c r="X65" s="10">
        <f t="shared" si="3"/>
        <v>7350</v>
      </c>
      <c r="Y65" s="10">
        <v>49</v>
      </c>
      <c r="Z65" s="10">
        <v>150</v>
      </c>
      <c r="AA65" s="10">
        <f t="shared" si="4"/>
        <v>7350</v>
      </c>
      <c r="AB65" s="10">
        <v>49</v>
      </c>
      <c r="AC65" s="10">
        <v>150</v>
      </c>
      <c r="AD65" s="10">
        <f t="shared" si="5"/>
        <v>7350</v>
      </c>
      <c r="AE65" s="11">
        <v>147</v>
      </c>
      <c r="AF65" s="26">
        <v>7</v>
      </c>
      <c r="AG65" s="7">
        <f t="shared" si="17"/>
        <v>1029</v>
      </c>
      <c r="AH65" s="152">
        <v>1</v>
      </c>
      <c r="AI65" s="139">
        <f t="shared" si="7"/>
        <v>294</v>
      </c>
      <c r="AJ65" s="139">
        <f t="shared" si="9"/>
        <v>23079</v>
      </c>
      <c r="AK65" s="109">
        <f t="shared" si="8"/>
        <v>23079</v>
      </c>
    </row>
    <row r="66" spans="1:38" ht="26.25" x14ac:dyDescent="0.25">
      <c r="A66" s="108">
        <v>50</v>
      </c>
      <c r="B66" s="8" t="s">
        <v>17</v>
      </c>
      <c r="C66" s="21" t="s">
        <v>150</v>
      </c>
      <c r="D66" s="22" t="s">
        <v>174</v>
      </c>
      <c r="E66" s="35">
        <v>44733</v>
      </c>
      <c r="F66" s="35">
        <v>44736</v>
      </c>
      <c r="G66" s="21" t="s">
        <v>301</v>
      </c>
      <c r="H66" s="38" t="s">
        <v>344</v>
      </c>
      <c r="I66" s="22" t="s">
        <v>99</v>
      </c>
      <c r="J66" s="22" t="s">
        <v>294</v>
      </c>
      <c r="K66" s="35">
        <v>44733</v>
      </c>
      <c r="L66" s="35">
        <v>44736</v>
      </c>
      <c r="M66" s="11"/>
      <c r="N66" s="10">
        <v>3400</v>
      </c>
      <c r="O66" s="10">
        <f t="shared" si="14"/>
        <v>0</v>
      </c>
      <c r="P66" s="10"/>
      <c r="Q66" s="10">
        <v>2900</v>
      </c>
      <c r="R66" s="10">
        <f t="shared" si="15"/>
        <v>0</v>
      </c>
      <c r="S66" s="10"/>
      <c r="T66" s="10">
        <v>2800</v>
      </c>
      <c r="U66" s="10">
        <f t="shared" si="16"/>
        <v>0</v>
      </c>
      <c r="V66" s="10">
        <v>49</v>
      </c>
      <c r="W66" s="10">
        <v>150</v>
      </c>
      <c r="X66" s="10">
        <f t="shared" si="3"/>
        <v>7350</v>
      </c>
      <c r="Y66" s="10">
        <v>49</v>
      </c>
      <c r="Z66" s="10">
        <v>150</v>
      </c>
      <c r="AA66" s="10">
        <f t="shared" si="4"/>
        <v>7350</v>
      </c>
      <c r="AB66" s="10">
        <v>49</v>
      </c>
      <c r="AC66" s="10">
        <v>150</v>
      </c>
      <c r="AD66" s="10">
        <f t="shared" si="5"/>
        <v>7350</v>
      </c>
      <c r="AE66" s="11">
        <v>147</v>
      </c>
      <c r="AF66" s="26">
        <v>7</v>
      </c>
      <c r="AG66" s="7">
        <f t="shared" si="17"/>
        <v>1029</v>
      </c>
      <c r="AH66" s="152">
        <v>1</v>
      </c>
      <c r="AI66" s="139">
        <f t="shared" si="7"/>
        <v>294</v>
      </c>
      <c r="AJ66" s="139">
        <f t="shared" si="9"/>
        <v>23079</v>
      </c>
      <c r="AK66" s="109">
        <f t="shared" si="8"/>
        <v>23079</v>
      </c>
    </row>
    <row r="67" spans="1:38" ht="26.25" x14ac:dyDescent="0.25">
      <c r="A67" s="108">
        <v>51</v>
      </c>
      <c r="B67" s="8" t="s">
        <v>17</v>
      </c>
      <c r="C67" s="21" t="s">
        <v>150</v>
      </c>
      <c r="D67" s="22" t="s">
        <v>174</v>
      </c>
      <c r="E67" s="35">
        <v>44753</v>
      </c>
      <c r="F67" s="35">
        <v>44756</v>
      </c>
      <c r="G67" s="21" t="s">
        <v>301</v>
      </c>
      <c r="H67" s="38" t="s">
        <v>342</v>
      </c>
      <c r="I67" s="22" t="s">
        <v>99</v>
      </c>
      <c r="J67" s="22" t="s">
        <v>294</v>
      </c>
      <c r="K67" s="35">
        <v>44753</v>
      </c>
      <c r="L67" s="35">
        <v>44756</v>
      </c>
      <c r="M67" s="11"/>
      <c r="N67" s="10">
        <v>3400</v>
      </c>
      <c r="O67" s="10">
        <f t="shared" si="14"/>
        <v>0</v>
      </c>
      <c r="P67" s="10"/>
      <c r="Q67" s="10">
        <v>2900</v>
      </c>
      <c r="R67" s="10">
        <f t="shared" si="15"/>
        <v>0</v>
      </c>
      <c r="S67" s="10"/>
      <c r="T67" s="10">
        <v>2800</v>
      </c>
      <c r="U67" s="10">
        <f t="shared" si="16"/>
        <v>0</v>
      </c>
      <c r="V67" s="10">
        <v>81</v>
      </c>
      <c r="W67" s="10">
        <v>150</v>
      </c>
      <c r="X67" s="10">
        <f t="shared" si="3"/>
        <v>12150</v>
      </c>
      <c r="Y67" s="10">
        <v>81</v>
      </c>
      <c r="Z67" s="10">
        <v>150</v>
      </c>
      <c r="AA67" s="10">
        <f t="shared" si="4"/>
        <v>12150</v>
      </c>
      <c r="AB67" s="10">
        <v>81</v>
      </c>
      <c r="AC67" s="10">
        <v>150</v>
      </c>
      <c r="AD67" s="10">
        <f t="shared" si="5"/>
        <v>12150</v>
      </c>
      <c r="AE67" s="11">
        <v>243</v>
      </c>
      <c r="AF67" s="26">
        <v>7</v>
      </c>
      <c r="AG67" s="7">
        <f t="shared" si="17"/>
        <v>1701</v>
      </c>
      <c r="AH67" s="152">
        <v>1</v>
      </c>
      <c r="AI67" s="139">
        <f t="shared" si="7"/>
        <v>486</v>
      </c>
      <c r="AJ67" s="139">
        <f t="shared" si="9"/>
        <v>38151</v>
      </c>
      <c r="AK67" s="109">
        <f t="shared" si="8"/>
        <v>38151</v>
      </c>
    </row>
    <row r="68" spans="1:38" ht="26.25" x14ac:dyDescent="0.25">
      <c r="A68" s="108">
        <v>52</v>
      </c>
      <c r="B68" s="8" t="s">
        <v>17</v>
      </c>
      <c r="C68" s="21" t="s">
        <v>150</v>
      </c>
      <c r="D68" s="22" t="s">
        <v>174</v>
      </c>
      <c r="E68" s="35">
        <v>44756</v>
      </c>
      <c r="F68" s="35">
        <v>44760</v>
      </c>
      <c r="G68" s="21" t="s">
        <v>301</v>
      </c>
      <c r="H68" s="38" t="s">
        <v>345</v>
      </c>
      <c r="I68" s="22" t="s">
        <v>99</v>
      </c>
      <c r="J68" s="22" t="s">
        <v>294</v>
      </c>
      <c r="K68" s="35">
        <v>44756</v>
      </c>
      <c r="L68" s="35">
        <v>44760</v>
      </c>
      <c r="M68" s="11"/>
      <c r="N68" s="10">
        <v>3400</v>
      </c>
      <c r="O68" s="10">
        <f t="shared" si="14"/>
        <v>0</v>
      </c>
      <c r="P68" s="10"/>
      <c r="Q68" s="10">
        <v>2900</v>
      </c>
      <c r="R68" s="10">
        <f t="shared" si="15"/>
        <v>0</v>
      </c>
      <c r="S68" s="10"/>
      <c r="T68" s="10">
        <v>2800</v>
      </c>
      <c r="U68" s="10">
        <f t="shared" si="16"/>
        <v>0</v>
      </c>
      <c r="V68" s="10">
        <v>81</v>
      </c>
      <c r="W68" s="10">
        <v>150</v>
      </c>
      <c r="X68" s="10">
        <f t="shared" si="3"/>
        <v>12150</v>
      </c>
      <c r="Y68" s="10">
        <v>81</v>
      </c>
      <c r="Z68" s="10">
        <v>150</v>
      </c>
      <c r="AA68" s="10">
        <f t="shared" si="4"/>
        <v>12150</v>
      </c>
      <c r="AB68" s="10">
        <v>81</v>
      </c>
      <c r="AC68" s="10">
        <v>150</v>
      </c>
      <c r="AD68" s="10">
        <f t="shared" si="5"/>
        <v>12150</v>
      </c>
      <c r="AE68" s="11">
        <v>243</v>
      </c>
      <c r="AF68" s="26">
        <v>7</v>
      </c>
      <c r="AG68" s="7">
        <f t="shared" si="17"/>
        <v>1701</v>
      </c>
      <c r="AH68" s="152">
        <v>1</v>
      </c>
      <c r="AI68" s="139">
        <f t="shared" si="7"/>
        <v>486</v>
      </c>
      <c r="AJ68" s="139">
        <f t="shared" si="9"/>
        <v>38151</v>
      </c>
      <c r="AK68" s="109">
        <f t="shared" si="8"/>
        <v>38151</v>
      </c>
    </row>
    <row r="69" spans="1:38" ht="25.9" customHeight="1" x14ac:dyDescent="0.25">
      <c r="A69" s="112">
        <v>53</v>
      </c>
      <c r="B69" s="8" t="s">
        <v>17</v>
      </c>
      <c r="C69" s="21" t="s">
        <v>150</v>
      </c>
      <c r="D69" s="22" t="s">
        <v>563</v>
      </c>
      <c r="E69" s="35">
        <v>44774</v>
      </c>
      <c r="F69" s="35">
        <v>44777</v>
      </c>
      <c r="G69" s="21" t="s">
        <v>301</v>
      </c>
      <c r="H69" s="22" t="s">
        <v>340</v>
      </c>
      <c r="I69" s="22" t="s">
        <v>100</v>
      </c>
      <c r="J69" s="22" t="s">
        <v>294</v>
      </c>
      <c r="K69" s="35">
        <v>44774</v>
      </c>
      <c r="L69" s="35">
        <v>44777</v>
      </c>
      <c r="M69" s="10">
        <v>11</v>
      </c>
      <c r="N69" s="10">
        <v>3400</v>
      </c>
      <c r="O69" s="10">
        <f t="shared" si="14"/>
        <v>37400</v>
      </c>
      <c r="P69" s="10">
        <v>11</v>
      </c>
      <c r="Q69" s="10">
        <v>2900</v>
      </c>
      <c r="R69" s="10">
        <f t="shared" si="15"/>
        <v>31900</v>
      </c>
      <c r="S69" s="10">
        <v>11</v>
      </c>
      <c r="T69" s="10">
        <v>2800</v>
      </c>
      <c r="U69" s="10">
        <f t="shared" si="16"/>
        <v>30800</v>
      </c>
      <c r="V69" s="10">
        <v>45</v>
      </c>
      <c r="W69" s="10">
        <v>150</v>
      </c>
      <c r="X69" s="10">
        <f t="shared" si="3"/>
        <v>6750</v>
      </c>
      <c r="Y69" s="10">
        <v>45</v>
      </c>
      <c r="Z69" s="10">
        <v>150</v>
      </c>
      <c r="AA69" s="10">
        <f t="shared" si="4"/>
        <v>6750</v>
      </c>
      <c r="AB69" s="10">
        <v>45</v>
      </c>
      <c r="AC69" s="10">
        <v>150</v>
      </c>
      <c r="AD69" s="10">
        <f t="shared" si="5"/>
        <v>6750</v>
      </c>
      <c r="AE69" s="11">
        <v>135</v>
      </c>
      <c r="AF69" s="26">
        <v>7</v>
      </c>
      <c r="AG69" s="7">
        <f t="shared" si="17"/>
        <v>945</v>
      </c>
      <c r="AH69" s="152">
        <v>1</v>
      </c>
      <c r="AI69" s="139">
        <f t="shared" si="7"/>
        <v>303</v>
      </c>
      <c r="AJ69" s="139">
        <f t="shared" si="9"/>
        <v>121295</v>
      </c>
      <c r="AK69" s="109">
        <f t="shared" si="8"/>
        <v>121295</v>
      </c>
    </row>
    <row r="70" spans="1:38" ht="28.15" customHeight="1" x14ac:dyDescent="0.25">
      <c r="A70" s="108">
        <v>54</v>
      </c>
      <c r="B70" s="8" t="s">
        <v>17</v>
      </c>
      <c r="C70" s="21" t="s">
        <v>150</v>
      </c>
      <c r="D70" s="22" t="s">
        <v>562</v>
      </c>
      <c r="E70" s="35">
        <v>44790</v>
      </c>
      <c r="F70" s="35">
        <v>44792</v>
      </c>
      <c r="G70" s="21" t="s">
        <v>346</v>
      </c>
      <c r="H70" s="38" t="s">
        <v>344</v>
      </c>
      <c r="I70" s="22" t="s">
        <v>99</v>
      </c>
      <c r="J70" s="22" t="s">
        <v>294</v>
      </c>
      <c r="K70" s="35">
        <v>44790</v>
      </c>
      <c r="L70" s="35">
        <v>44792</v>
      </c>
      <c r="M70" s="10"/>
      <c r="N70" s="10">
        <v>3400</v>
      </c>
      <c r="O70" s="10">
        <f t="shared" si="14"/>
        <v>0</v>
      </c>
      <c r="P70" s="10"/>
      <c r="Q70" s="10">
        <v>2900</v>
      </c>
      <c r="R70" s="10">
        <f t="shared" si="15"/>
        <v>0</v>
      </c>
      <c r="S70" s="10"/>
      <c r="T70" s="10">
        <v>2800</v>
      </c>
      <c r="U70" s="10">
        <f t="shared" si="16"/>
        <v>0</v>
      </c>
      <c r="V70" s="10">
        <v>12</v>
      </c>
      <c r="W70" s="10">
        <v>150</v>
      </c>
      <c r="X70" s="10">
        <f t="shared" si="3"/>
        <v>1800</v>
      </c>
      <c r="Y70" s="10">
        <v>12</v>
      </c>
      <c r="Z70" s="10">
        <v>150</v>
      </c>
      <c r="AA70" s="10">
        <f t="shared" si="4"/>
        <v>1800</v>
      </c>
      <c r="AB70" s="10">
        <v>12</v>
      </c>
      <c r="AC70" s="10">
        <v>150</v>
      </c>
      <c r="AD70" s="10">
        <f t="shared" si="5"/>
        <v>1800</v>
      </c>
      <c r="AE70" s="11">
        <v>36</v>
      </c>
      <c r="AF70" s="26">
        <v>7</v>
      </c>
      <c r="AG70" s="7">
        <f t="shared" si="17"/>
        <v>252</v>
      </c>
      <c r="AH70" s="152">
        <v>1</v>
      </c>
      <c r="AI70" s="139">
        <f t="shared" si="7"/>
        <v>72</v>
      </c>
      <c r="AJ70" s="139">
        <f t="shared" si="9"/>
        <v>5652</v>
      </c>
      <c r="AK70" s="109">
        <f t="shared" si="8"/>
        <v>5652</v>
      </c>
    </row>
    <row r="71" spans="1:38" ht="18" customHeight="1" x14ac:dyDescent="0.25">
      <c r="A71" s="106"/>
      <c r="B71" s="96"/>
      <c r="C71" s="97"/>
      <c r="D71" s="179" t="s">
        <v>842</v>
      </c>
      <c r="E71" s="99"/>
      <c r="F71" s="99"/>
      <c r="G71" s="99"/>
      <c r="H71" s="99"/>
      <c r="I71" s="97"/>
      <c r="J71" s="100"/>
      <c r="K71" s="99"/>
      <c r="L71" s="99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2"/>
      <c r="AF71" s="79"/>
      <c r="AG71" s="79"/>
      <c r="AH71" s="153"/>
      <c r="AI71" s="151"/>
      <c r="AJ71" s="151"/>
      <c r="AK71" s="164"/>
    </row>
    <row r="72" spans="1:38" ht="20.65" customHeight="1" x14ac:dyDescent="0.25">
      <c r="A72" s="108">
        <v>55</v>
      </c>
      <c r="B72" s="16" t="s">
        <v>24</v>
      </c>
      <c r="C72" s="21" t="s">
        <v>137</v>
      </c>
      <c r="D72" s="22" t="s">
        <v>81</v>
      </c>
      <c r="E72" s="35">
        <v>44693</v>
      </c>
      <c r="F72" s="35">
        <v>44696</v>
      </c>
      <c r="G72" s="21" t="s">
        <v>301</v>
      </c>
      <c r="H72" s="38" t="s">
        <v>347</v>
      </c>
      <c r="I72" s="22" t="s">
        <v>102</v>
      </c>
      <c r="J72" s="22" t="s">
        <v>294</v>
      </c>
      <c r="K72" s="35">
        <v>44693</v>
      </c>
      <c r="L72" s="35">
        <v>44696</v>
      </c>
      <c r="M72" s="10"/>
      <c r="N72" s="10">
        <v>3400</v>
      </c>
      <c r="O72" s="10">
        <f t="shared" si="14"/>
        <v>0</v>
      </c>
      <c r="P72" s="17"/>
      <c r="Q72" s="10">
        <v>2900</v>
      </c>
      <c r="R72" s="10">
        <f t="shared" si="15"/>
        <v>0</v>
      </c>
      <c r="S72" s="17"/>
      <c r="T72" s="10">
        <v>2800</v>
      </c>
      <c r="U72" s="10">
        <f t="shared" si="16"/>
        <v>0</v>
      </c>
      <c r="V72" s="10">
        <v>44</v>
      </c>
      <c r="W72" s="10">
        <v>150</v>
      </c>
      <c r="X72" s="10">
        <f t="shared" si="3"/>
        <v>6600</v>
      </c>
      <c r="Y72" s="10">
        <v>44</v>
      </c>
      <c r="Z72" s="10">
        <v>150</v>
      </c>
      <c r="AA72" s="10">
        <f t="shared" si="4"/>
        <v>6600</v>
      </c>
      <c r="AB72" s="10">
        <v>44</v>
      </c>
      <c r="AC72" s="10">
        <v>150</v>
      </c>
      <c r="AD72" s="10">
        <f t="shared" si="5"/>
        <v>6600</v>
      </c>
      <c r="AE72" s="11">
        <v>132</v>
      </c>
      <c r="AF72" s="26">
        <v>7</v>
      </c>
      <c r="AG72" s="7">
        <f t="shared" si="17"/>
        <v>924</v>
      </c>
      <c r="AH72" s="152">
        <v>1</v>
      </c>
      <c r="AI72" s="139">
        <f t="shared" si="7"/>
        <v>264</v>
      </c>
      <c r="AJ72" s="139">
        <f t="shared" si="9"/>
        <v>20724</v>
      </c>
      <c r="AK72" s="109">
        <f t="shared" si="8"/>
        <v>20724</v>
      </c>
    </row>
    <row r="73" spans="1:38" ht="19.899999999999999" customHeight="1" x14ac:dyDescent="0.25">
      <c r="A73" s="114">
        <v>56</v>
      </c>
      <c r="B73" s="16" t="s">
        <v>24</v>
      </c>
      <c r="C73" s="21" t="s">
        <v>137</v>
      </c>
      <c r="D73" s="22" t="s">
        <v>178</v>
      </c>
      <c r="E73" s="35">
        <v>44693</v>
      </c>
      <c r="F73" s="35">
        <v>44696</v>
      </c>
      <c r="G73" s="21" t="s">
        <v>301</v>
      </c>
      <c r="H73" s="22" t="s">
        <v>701</v>
      </c>
      <c r="I73" s="22" t="s">
        <v>100</v>
      </c>
      <c r="J73" s="22" t="s">
        <v>294</v>
      </c>
      <c r="K73" s="35">
        <v>44693</v>
      </c>
      <c r="L73" s="35">
        <v>44696</v>
      </c>
      <c r="M73" s="10"/>
      <c r="N73" s="10">
        <v>3400</v>
      </c>
      <c r="O73" s="10">
        <f t="shared" si="14"/>
        <v>0</v>
      </c>
      <c r="P73" s="17"/>
      <c r="Q73" s="10">
        <v>2900</v>
      </c>
      <c r="R73" s="10">
        <f t="shared" si="15"/>
        <v>0</v>
      </c>
      <c r="S73" s="17"/>
      <c r="T73" s="10">
        <v>2800</v>
      </c>
      <c r="U73" s="10">
        <f t="shared" si="16"/>
        <v>0</v>
      </c>
      <c r="V73" s="10">
        <v>62</v>
      </c>
      <c r="W73" s="10">
        <v>150</v>
      </c>
      <c r="X73" s="10">
        <f t="shared" si="3"/>
        <v>9300</v>
      </c>
      <c r="Y73" s="10">
        <v>62</v>
      </c>
      <c r="Z73" s="10">
        <v>150</v>
      </c>
      <c r="AA73" s="10">
        <f t="shared" si="4"/>
        <v>9300</v>
      </c>
      <c r="AB73" s="10">
        <v>62</v>
      </c>
      <c r="AC73" s="10">
        <v>150</v>
      </c>
      <c r="AD73" s="10">
        <f t="shared" si="5"/>
        <v>9300</v>
      </c>
      <c r="AE73" s="11">
        <v>186</v>
      </c>
      <c r="AF73" s="26">
        <v>7</v>
      </c>
      <c r="AG73" s="7">
        <f t="shared" si="17"/>
        <v>1302</v>
      </c>
      <c r="AH73" s="152">
        <v>1</v>
      </c>
      <c r="AI73" s="139">
        <f t="shared" si="7"/>
        <v>372</v>
      </c>
      <c r="AJ73" s="139">
        <f t="shared" si="9"/>
        <v>29202</v>
      </c>
      <c r="AK73" s="109">
        <f t="shared" si="8"/>
        <v>29202</v>
      </c>
    </row>
    <row r="74" spans="1:38" ht="19.149999999999999" customHeight="1" x14ac:dyDescent="0.25">
      <c r="A74" s="108">
        <v>57</v>
      </c>
      <c r="B74" s="16" t="s">
        <v>24</v>
      </c>
      <c r="C74" s="21" t="s">
        <v>137</v>
      </c>
      <c r="D74" s="22" t="s">
        <v>70</v>
      </c>
      <c r="E74" s="35">
        <v>44736</v>
      </c>
      <c r="F74" s="35">
        <v>44739</v>
      </c>
      <c r="G74" s="21" t="s">
        <v>301</v>
      </c>
      <c r="H74" s="22" t="s">
        <v>348</v>
      </c>
      <c r="I74" s="22" t="s">
        <v>99</v>
      </c>
      <c r="J74" s="22" t="s">
        <v>294</v>
      </c>
      <c r="K74" s="35">
        <v>44736</v>
      </c>
      <c r="L74" s="35">
        <v>44739</v>
      </c>
      <c r="M74" s="10"/>
      <c r="N74" s="10">
        <v>3400</v>
      </c>
      <c r="O74" s="10">
        <f t="shared" si="14"/>
        <v>0</v>
      </c>
      <c r="P74" s="17"/>
      <c r="Q74" s="10">
        <v>2900</v>
      </c>
      <c r="R74" s="10">
        <f t="shared" si="15"/>
        <v>0</v>
      </c>
      <c r="S74" s="17"/>
      <c r="T74" s="10">
        <v>2800</v>
      </c>
      <c r="U74" s="10">
        <f t="shared" si="16"/>
        <v>0</v>
      </c>
      <c r="V74" s="17">
        <v>54</v>
      </c>
      <c r="W74" s="10">
        <v>150</v>
      </c>
      <c r="X74" s="10">
        <f t="shared" si="3"/>
        <v>8100</v>
      </c>
      <c r="Y74" s="17">
        <v>54</v>
      </c>
      <c r="Z74" s="10">
        <v>150</v>
      </c>
      <c r="AA74" s="10">
        <f t="shared" si="4"/>
        <v>8100</v>
      </c>
      <c r="AB74" s="17">
        <v>54</v>
      </c>
      <c r="AC74" s="10">
        <v>150</v>
      </c>
      <c r="AD74" s="10">
        <f t="shared" si="5"/>
        <v>8100</v>
      </c>
      <c r="AE74" s="19">
        <v>162</v>
      </c>
      <c r="AF74" s="26">
        <v>7</v>
      </c>
      <c r="AG74" s="7">
        <f t="shared" si="17"/>
        <v>1134</v>
      </c>
      <c r="AH74" s="152">
        <v>1</v>
      </c>
      <c r="AI74" s="139">
        <f t="shared" si="7"/>
        <v>324</v>
      </c>
      <c r="AJ74" s="139">
        <f t="shared" ref="AJ74:AJ137" si="18">AK74</f>
        <v>25434</v>
      </c>
      <c r="AK74" s="109">
        <f t="shared" si="8"/>
        <v>25434</v>
      </c>
    </row>
    <row r="75" spans="1:38" ht="19.899999999999999" customHeight="1" x14ac:dyDescent="0.25">
      <c r="A75" s="108">
        <v>58</v>
      </c>
      <c r="B75" s="16" t="s">
        <v>24</v>
      </c>
      <c r="C75" s="21" t="s">
        <v>137</v>
      </c>
      <c r="D75" s="22" t="s">
        <v>70</v>
      </c>
      <c r="E75" s="35">
        <v>44736</v>
      </c>
      <c r="F75" s="35">
        <v>44739</v>
      </c>
      <c r="G75" s="21" t="s">
        <v>301</v>
      </c>
      <c r="H75" s="22" t="s">
        <v>349</v>
      </c>
      <c r="I75" s="22" t="s">
        <v>99</v>
      </c>
      <c r="J75" s="22" t="s">
        <v>294</v>
      </c>
      <c r="K75" s="35">
        <v>44736</v>
      </c>
      <c r="L75" s="35">
        <v>44739</v>
      </c>
      <c r="M75" s="10"/>
      <c r="N75" s="10">
        <v>3400</v>
      </c>
      <c r="O75" s="10">
        <f t="shared" si="14"/>
        <v>0</v>
      </c>
      <c r="P75" s="17"/>
      <c r="Q75" s="10">
        <v>2900</v>
      </c>
      <c r="R75" s="10">
        <f t="shared" si="15"/>
        <v>0</v>
      </c>
      <c r="S75" s="17"/>
      <c r="T75" s="10">
        <v>2800</v>
      </c>
      <c r="U75" s="10">
        <f t="shared" si="16"/>
        <v>0</v>
      </c>
      <c r="V75" s="17">
        <v>24</v>
      </c>
      <c r="W75" s="10">
        <v>150</v>
      </c>
      <c r="X75" s="10">
        <f t="shared" si="3"/>
        <v>3600</v>
      </c>
      <c r="Y75" s="17">
        <v>24</v>
      </c>
      <c r="Z75" s="10">
        <v>150</v>
      </c>
      <c r="AA75" s="10">
        <f t="shared" si="4"/>
        <v>3600</v>
      </c>
      <c r="AB75" s="17">
        <v>24</v>
      </c>
      <c r="AC75" s="10">
        <v>150</v>
      </c>
      <c r="AD75" s="10">
        <f t="shared" si="5"/>
        <v>3600</v>
      </c>
      <c r="AE75" s="19">
        <v>72</v>
      </c>
      <c r="AF75" s="26">
        <v>7</v>
      </c>
      <c r="AG75" s="7">
        <f t="shared" si="17"/>
        <v>504</v>
      </c>
      <c r="AH75" s="152">
        <v>1</v>
      </c>
      <c r="AI75" s="139">
        <f t="shared" si="7"/>
        <v>144</v>
      </c>
      <c r="AJ75" s="139">
        <f t="shared" si="18"/>
        <v>11304</v>
      </c>
      <c r="AK75" s="109">
        <f t="shared" si="8"/>
        <v>11304</v>
      </c>
    </row>
    <row r="76" spans="1:38" ht="19.899999999999999" customHeight="1" x14ac:dyDescent="0.25">
      <c r="A76" s="108">
        <v>59</v>
      </c>
      <c r="B76" s="16" t="s">
        <v>24</v>
      </c>
      <c r="C76" s="21" t="s">
        <v>137</v>
      </c>
      <c r="D76" s="22" t="s">
        <v>71</v>
      </c>
      <c r="E76" s="35">
        <v>44736</v>
      </c>
      <c r="F76" s="35">
        <v>44739</v>
      </c>
      <c r="G76" s="21" t="s">
        <v>301</v>
      </c>
      <c r="H76" s="22" t="s">
        <v>374</v>
      </c>
      <c r="I76" s="22" t="s">
        <v>101</v>
      </c>
      <c r="J76" s="22" t="s">
        <v>294</v>
      </c>
      <c r="K76" s="35">
        <v>44736</v>
      </c>
      <c r="L76" s="35">
        <v>44739</v>
      </c>
      <c r="M76" s="10"/>
      <c r="N76" s="10">
        <v>3400</v>
      </c>
      <c r="O76" s="10">
        <f t="shared" si="14"/>
        <v>0</v>
      </c>
      <c r="P76" s="17"/>
      <c r="Q76" s="10">
        <v>2900</v>
      </c>
      <c r="R76" s="10">
        <f t="shared" si="15"/>
        <v>0</v>
      </c>
      <c r="S76" s="17"/>
      <c r="T76" s="10">
        <v>2800</v>
      </c>
      <c r="U76" s="10">
        <f t="shared" si="16"/>
        <v>0</v>
      </c>
      <c r="V76" s="17">
        <v>72</v>
      </c>
      <c r="W76" s="10">
        <v>150</v>
      </c>
      <c r="X76" s="10">
        <f t="shared" si="3"/>
        <v>10800</v>
      </c>
      <c r="Y76" s="17">
        <v>72</v>
      </c>
      <c r="Z76" s="10">
        <v>150</v>
      </c>
      <c r="AA76" s="10">
        <f t="shared" si="4"/>
        <v>10800</v>
      </c>
      <c r="AB76" s="17">
        <v>72</v>
      </c>
      <c r="AC76" s="10">
        <v>150</v>
      </c>
      <c r="AD76" s="10">
        <f t="shared" si="5"/>
        <v>10800</v>
      </c>
      <c r="AE76" s="19">
        <v>216</v>
      </c>
      <c r="AF76" s="26">
        <v>7</v>
      </c>
      <c r="AG76" s="7">
        <f t="shared" si="17"/>
        <v>1512</v>
      </c>
      <c r="AH76" s="152">
        <v>1</v>
      </c>
      <c r="AI76" s="139">
        <f t="shared" si="7"/>
        <v>432</v>
      </c>
      <c r="AJ76" s="139">
        <f t="shared" si="18"/>
        <v>33912</v>
      </c>
      <c r="AK76" s="109">
        <f t="shared" si="8"/>
        <v>33912</v>
      </c>
    </row>
    <row r="77" spans="1:38" ht="18.600000000000001" customHeight="1" x14ac:dyDescent="0.25">
      <c r="A77" s="108">
        <v>60</v>
      </c>
      <c r="B77" s="16" t="s">
        <v>24</v>
      </c>
      <c r="C77" s="21" t="s">
        <v>137</v>
      </c>
      <c r="D77" s="22" t="s">
        <v>70</v>
      </c>
      <c r="E77" s="35">
        <v>44805</v>
      </c>
      <c r="F77" s="35">
        <v>44807</v>
      </c>
      <c r="G77" s="21" t="s">
        <v>301</v>
      </c>
      <c r="H77" s="38" t="s">
        <v>350</v>
      </c>
      <c r="I77" s="22" t="s">
        <v>99</v>
      </c>
      <c r="J77" s="22" t="s">
        <v>294</v>
      </c>
      <c r="K77" s="35">
        <v>44805</v>
      </c>
      <c r="L77" s="35">
        <v>44807</v>
      </c>
      <c r="M77" s="10"/>
      <c r="N77" s="10">
        <v>3400</v>
      </c>
      <c r="O77" s="10">
        <f t="shared" si="14"/>
        <v>0</v>
      </c>
      <c r="P77" s="17"/>
      <c r="Q77" s="10">
        <v>2900</v>
      </c>
      <c r="R77" s="10">
        <f t="shared" si="15"/>
        <v>0</v>
      </c>
      <c r="S77" s="17"/>
      <c r="T77" s="10">
        <v>2800</v>
      </c>
      <c r="U77" s="10">
        <f t="shared" si="16"/>
        <v>0</v>
      </c>
      <c r="V77" s="17">
        <v>54</v>
      </c>
      <c r="W77" s="10">
        <v>150</v>
      </c>
      <c r="X77" s="10">
        <f t="shared" si="3"/>
        <v>8100</v>
      </c>
      <c r="Y77" s="17">
        <v>54</v>
      </c>
      <c r="Z77" s="10">
        <v>150</v>
      </c>
      <c r="AA77" s="10">
        <f t="shared" si="4"/>
        <v>8100</v>
      </c>
      <c r="AB77" s="17">
        <v>54</v>
      </c>
      <c r="AC77" s="10">
        <v>150</v>
      </c>
      <c r="AD77" s="10">
        <f t="shared" si="5"/>
        <v>8100</v>
      </c>
      <c r="AE77" s="19">
        <v>162</v>
      </c>
      <c r="AF77" s="26">
        <v>7</v>
      </c>
      <c r="AG77" s="7">
        <f t="shared" si="17"/>
        <v>1134</v>
      </c>
      <c r="AH77" s="152">
        <v>1</v>
      </c>
      <c r="AI77" s="139">
        <f t="shared" si="7"/>
        <v>324</v>
      </c>
      <c r="AJ77" s="139">
        <f t="shared" si="18"/>
        <v>25434</v>
      </c>
      <c r="AK77" s="109">
        <f t="shared" si="8"/>
        <v>25434</v>
      </c>
    </row>
    <row r="78" spans="1:38" ht="19.899999999999999" customHeight="1" x14ac:dyDescent="0.25">
      <c r="A78" s="108">
        <v>61</v>
      </c>
      <c r="B78" s="16" t="s">
        <v>24</v>
      </c>
      <c r="C78" s="21" t="s">
        <v>137</v>
      </c>
      <c r="D78" s="22" t="s">
        <v>70</v>
      </c>
      <c r="E78" s="35">
        <v>44807</v>
      </c>
      <c r="F78" s="35">
        <v>44809</v>
      </c>
      <c r="G78" s="21" t="s">
        <v>301</v>
      </c>
      <c r="H78" s="22" t="s">
        <v>351</v>
      </c>
      <c r="I78" s="22" t="s">
        <v>99</v>
      </c>
      <c r="J78" s="22" t="s">
        <v>294</v>
      </c>
      <c r="K78" s="35">
        <v>44807</v>
      </c>
      <c r="L78" s="35">
        <v>44809</v>
      </c>
      <c r="M78" s="10"/>
      <c r="N78" s="10">
        <v>3400</v>
      </c>
      <c r="O78" s="10">
        <f t="shared" si="14"/>
        <v>0</v>
      </c>
      <c r="P78" s="17"/>
      <c r="Q78" s="10">
        <v>2900</v>
      </c>
      <c r="R78" s="10">
        <f t="shared" si="15"/>
        <v>0</v>
      </c>
      <c r="S78" s="17"/>
      <c r="T78" s="10">
        <v>2800</v>
      </c>
      <c r="U78" s="10">
        <f t="shared" si="16"/>
        <v>0</v>
      </c>
      <c r="V78" s="17">
        <v>80</v>
      </c>
      <c r="W78" s="10">
        <v>150</v>
      </c>
      <c r="X78" s="10">
        <f t="shared" si="3"/>
        <v>12000</v>
      </c>
      <c r="Y78" s="17">
        <v>80</v>
      </c>
      <c r="Z78" s="10">
        <v>150</v>
      </c>
      <c r="AA78" s="10">
        <f t="shared" si="4"/>
        <v>12000</v>
      </c>
      <c r="AB78" s="17">
        <v>80</v>
      </c>
      <c r="AC78" s="10">
        <v>150</v>
      </c>
      <c r="AD78" s="10">
        <f t="shared" si="5"/>
        <v>12000</v>
      </c>
      <c r="AE78" s="19">
        <v>240</v>
      </c>
      <c r="AF78" s="26">
        <v>7</v>
      </c>
      <c r="AG78" s="7">
        <f t="shared" si="17"/>
        <v>1680</v>
      </c>
      <c r="AH78" s="152">
        <v>1</v>
      </c>
      <c r="AI78" s="139">
        <f t="shared" si="7"/>
        <v>480</v>
      </c>
      <c r="AJ78" s="139">
        <f t="shared" si="18"/>
        <v>37680</v>
      </c>
      <c r="AK78" s="109">
        <f t="shared" si="8"/>
        <v>37680</v>
      </c>
    </row>
    <row r="79" spans="1:38" ht="21" customHeight="1" x14ac:dyDescent="0.25">
      <c r="A79" s="108">
        <v>62</v>
      </c>
      <c r="B79" s="8" t="s">
        <v>24</v>
      </c>
      <c r="C79" s="21" t="s">
        <v>137</v>
      </c>
      <c r="D79" s="22" t="s">
        <v>81</v>
      </c>
      <c r="E79" s="35">
        <v>44826</v>
      </c>
      <c r="F79" s="35">
        <v>44829</v>
      </c>
      <c r="G79" s="21" t="s">
        <v>301</v>
      </c>
      <c r="H79" s="22" t="s">
        <v>352</v>
      </c>
      <c r="I79" s="22" t="s">
        <v>102</v>
      </c>
      <c r="J79" s="22" t="s">
        <v>294</v>
      </c>
      <c r="K79" s="35">
        <v>44826</v>
      </c>
      <c r="L79" s="35">
        <v>44829</v>
      </c>
      <c r="M79" s="10"/>
      <c r="N79" s="10">
        <v>3400</v>
      </c>
      <c r="O79" s="10">
        <f t="shared" si="14"/>
        <v>0</v>
      </c>
      <c r="P79" s="10"/>
      <c r="Q79" s="10">
        <v>2900</v>
      </c>
      <c r="R79" s="10">
        <f t="shared" si="15"/>
        <v>0</v>
      </c>
      <c r="S79" s="10"/>
      <c r="T79" s="10">
        <v>2800</v>
      </c>
      <c r="U79" s="10">
        <f t="shared" si="16"/>
        <v>0</v>
      </c>
      <c r="V79" s="10">
        <v>26</v>
      </c>
      <c r="W79" s="10">
        <v>150</v>
      </c>
      <c r="X79" s="10">
        <f t="shared" si="3"/>
        <v>3900</v>
      </c>
      <c r="Y79" s="10">
        <v>26</v>
      </c>
      <c r="Z79" s="10">
        <v>150</v>
      </c>
      <c r="AA79" s="10">
        <f t="shared" si="4"/>
        <v>3900</v>
      </c>
      <c r="AB79" s="10">
        <v>26</v>
      </c>
      <c r="AC79" s="10">
        <v>150</v>
      </c>
      <c r="AD79" s="10">
        <f t="shared" si="5"/>
        <v>3900</v>
      </c>
      <c r="AE79" s="11">
        <v>78</v>
      </c>
      <c r="AF79" s="26">
        <v>7</v>
      </c>
      <c r="AG79" s="7">
        <f t="shared" si="17"/>
        <v>546</v>
      </c>
      <c r="AH79" s="152">
        <v>1</v>
      </c>
      <c r="AI79" s="139">
        <f t="shared" si="7"/>
        <v>156</v>
      </c>
      <c r="AJ79" s="139">
        <f t="shared" si="18"/>
        <v>12246</v>
      </c>
      <c r="AK79" s="109">
        <f t="shared" si="8"/>
        <v>12246</v>
      </c>
    </row>
    <row r="80" spans="1:38" ht="19.149999999999999" customHeight="1" x14ac:dyDescent="0.25">
      <c r="A80" s="108">
        <v>63</v>
      </c>
      <c r="B80" s="8" t="s">
        <v>24</v>
      </c>
      <c r="C80" s="21" t="s">
        <v>137</v>
      </c>
      <c r="D80" s="22" t="s">
        <v>1075</v>
      </c>
      <c r="E80" s="35">
        <v>44826</v>
      </c>
      <c r="F80" s="35">
        <v>44829</v>
      </c>
      <c r="G80" s="21" t="s">
        <v>301</v>
      </c>
      <c r="H80" s="22" t="s">
        <v>702</v>
      </c>
      <c r="I80" s="22" t="s">
        <v>102</v>
      </c>
      <c r="J80" s="32" t="s">
        <v>294</v>
      </c>
      <c r="K80" s="35">
        <v>44826</v>
      </c>
      <c r="L80" s="35">
        <v>44829</v>
      </c>
      <c r="M80" s="17"/>
      <c r="N80" s="10">
        <v>3400</v>
      </c>
      <c r="O80" s="10">
        <f t="shared" si="14"/>
        <v>0</v>
      </c>
      <c r="P80" s="17"/>
      <c r="Q80" s="10">
        <v>2900</v>
      </c>
      <c r="R80" s="10">
        <f t="shared" si="15"/>
        <v>0</v>
      </c>
      <c r="S80" s="17"/>
      <c r="T80" s="10">
        <v>2800</v>
      </c>
      <c r="U80" s="10">
        <f t="shared" si="16"/>
        <v>0</v>
      </c>
      <c r="V80" s="10">
        <v>32</v>
      </c>
      <c r="W80" s="10">
        <v>150</v>
      </c>
      <c r="X80" s="10">
        <f t="shared" si="3"/>
        <v>4800</v>
      </c>
      <c r="Y80" s="10">
        <v>32</v>
      </c>
      <c r="Z80" s="10">
        <v>150</v>
      </c>
      <c r="AA80" s="10">
        <f t="shared" si="4"/>
        <v>4800</v>
      </c>
      <c r="AB80" s="10">
        <v>32</v>
      </c>
      <c r="AC80" s="10">
        <v>150</v>
      </c>
      <c r="AD80" s="10">
        <f t="shared" si="5"/>
        <v>4800</v>
      </c>
      <c r="AE80" s="11">
        <v>96</v>
      </c>
      <c r="AF80" s="26">
        <v>7</v>
      </c>
      <c r="AG80" s="7">
        <f t="shared" si="17"/>
        <v>672</v>
      </c>
      <c r="AH80" s="152">
        <v>1</v>
      </c>
      <c r="AI80" s="139">
        <f t="shared" si="7"/>
        <v>192</v>
      </c>
      <c r="AJ80" s="139">
        <f t="shared" si="18"/>
        <v>15072</v>
      </c>
      <c r="AK80" s="109">
        <f t="shared" si="8"/>
        <v>15072</v>
      </c>
      <c r="AL80" s="67"/>
    </row>
    <row r="81" spans="1:38" ht="14.65" customHeight="1" x14ac:dyDescent="0.25">
      <c r="A81" s="106"/>
      <c r="B81" s="96"/>
      <c r="C81" s="97"/>
      <c r="D81" s="179" t="s">
        <v>913</v>
      </c>
      <c r="E81" s="99"/>
      <c r="F81" s="99"/>
      <c r="G81" s="99"/>
      <c r="H81" s="99"/>
      <c r="I81" s="97"/>
      <c r="J81" s="100"/>
      <c r="K81" s="99"/>
      <c r="L81" s="99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2"/>
      <c r="AF81" s="79"/>
      <c r="AG81" s="79"/>
      <c r="AH81" s="153"/>
      <c r="AI81" s="151"/>
      <c r="AJ81" s="151"/>
      <c r="AK81" s="164"/>
      <c r="AL81" s="67"/>
    </row>
    <row r="82" spans="1:38" ht="25.9" customHeight="1" x14ac:dyDescent="0.25">
      <c r="A82" s="108">
        <v>64</v>
      </c>
      <c r="B82" s="8" t="s">
        <v>198</v>
      </c>
      <c r="C82" s="21" t="s">
        <v>151</v>
      </c>
      <c r="D82" s="22" t="s">
        <v>174</v>
      </c>
      <c r="E82" s="35">
        <v>44650</v>
      </c>
      <c r="F82" s="35">
        <v>44655</v>
      </c>
      <c r="G82" s="21" t="s">
        <v>765</v>
      </c>
      <c r="H82" s="22" t="s">
        <v>463</v>
      </c>
      <c r="I82" s="22" t="s">
        <v>99</v>
      </c>
      <c r="J82" s="22" t="s">
        <v>294</v>
      </c>
      <c r="K82" s="35">
        <v>44650</v>
      </c>
      <c r="L82" s="35">
        <v>44655</v>
      </c>
      <c r="M82" s="10"/>
      <c r="N82" s="10">
        <v>3400</v>
      </c>
      <c r="O82" s="10">
        <f t="shared" si="14"/>
        <v>0</v>
      </c>
      <c r="P82" s="10"/>
      <c r="Q82" s="10">
        <v>2900</v>
      </c>
      <c r="R82" s="10">
        <f t="shared" si="15"/>
        <v>0</v>
      </c>
      <c r="S82" s="10"/>
      <c r="T82" s="10">
        <v>2800</v>
      </c>
      <c r="U82" s="10">
        <f t="shared" si="16"/>
        <v>0</v>
      </c>
      <c r="V82" s="10">
        <v>16</v>
      </c>
      <c r="W82" s="10">
        <v>150</v>
      </c>
      <c r="X82" s="10">
        <f t="shared" si="3"/>
        <v>2400</v>
      </c>
      <c r="Y82" s="10">
        <v>16</v>
      </c>
      <c r="Z82" s="10">
        <v>150</v>
      </c>
      <c r="AA82" s="10">
        <f t="shared" si="4"/>
        <v>2400</v>
      </c>
      <c r="AB82" s="10">
        <v>16</v>
      </c>
      <c r="AC82" s="10">
        <v>150</v>
      </c>
      <c r="AD82" s="10">
        <f t="shared" si="5"/>
        <v>2400</v>
      </c>
      <c r="AE82" s="11"/>
      <c r="AF82" s="26">
        <v>7</v>
      </c>
      <c r="AG82" s="7">
        <f t="shared" si="17"/>
        <v>0</v>
      </c>
      <c r="AH82" s="152">
        <v>1</v>
      </c>
      <c r="AI82" s="139">
        <f t="shared" si="7"/>
        <v>48</v>
      </c>
      <c r="AJ82" s="139">
        <f t="shared" si="18"/>
        <v>7200</v>
      </c>
      <c r="AK82" s="109">
        <f t="shared" si="8"/>
        <v>7200</v>
      </c>
      <c r="AL82" s="67"/>
    </row>
    <row r="83" spans="1:38" ht="28.9" customHeight="1" x14ac:dyDescent="0.25">
      <c r="A83" s="112">
        <v>65</v>
      </c>
      <c r="B83" s="8" t="s">
        <v>198</v>
      </c>
      <c r="C83" s="21" t="s">
        <v>151</v>
      </c>
      <c r="D83" s="22" t="s">
        <v>174</v>
      </c>
      <c r="E83" s="35">
        <v>44655</v>
      </c>
      <c r="F83" s="35">
        <v>44661</v>
      </c>
      <c r="G83" s="21" t="s">
        <v>766</v>
      </c>
      <c r="H83" s="22" t="s">
        <v>342</v>
      </c>
      <c r="I83" s="22" t="s">
        <v>99</v>
      </c>
      <c r="J83" s="22" t="s">
        <v>294</v>
      </c>
      <c r="K83" s="35">
        <v>44655</v>
      </c>
      <c r="L83" s="35">
        <v>44661</v>
      </c>
      <c r="M83" s="10"/>
      <c r="N83" s="10">
        <v>3400</v>
      </c>
      <c r="O83" s="10">
        <f t="shared" si="14"/>
        <v>0</v>
      </c>
      <c r="P83" s="10"/>
      <c r="Q83" s="10">
        <v>2900</v>
      </c>
      <c r="R83" s="10">
        <f t="shared" si="15"/>
        <v>0</v>
      </c>
      <c r="S83" s="10"/>
      <c r="T83" s="10">
        <v>2800</v>
      </c>
      <c r="U83" s="10">
        <f t="shared" si="16"/>
        <v>0</v>
      </c>
      <c r="V83" s="10">
        <v>22</v>
      </c>
      <c r="W83" s="10">
        <v>150</v>
      </c>
      <c r="X83" s="10">
        <f t="shared" ref="X83:X155" si="19">V83*W83</f>
        <v>3300</v>
      </c>
      <c r="Y83" s="10">
        <v>22</v>
      </c>
      <c r="Z83" s="10">
        <v>150</v>
      </c>
      <c r="AA83" s="10">
        <f t="shared" ref="AA83:AA155" si="20">Y83*Z83</f>
        <v>3300</v>
      </c>
      <c r="AB83" s="10">
        <v>22</v>
      </c>
      <c r="AC83" s="10">
        <v>150</v>
      </c>
      <c r="AD83" s="10">
        <f t="shared" ref="AD83:AD155" si="21">AB83*AC83</f>
        <v>3300</v>
      </c>
      <c r="AE83" s="11">
        <v>66</v>
      </c>
      <c r="AF83" s="26">
        <v>7</v>
      </c>
      <c r="AG83" s="7">
        <f t="shared" si="17"/>
        <v>462</v>
      </c>
      <c r="AH83" s="152">
        <v>1</v>
      </c>
      <c r="AI83" s="139">
        <f t="shared" ref="AI83:AI158" si="22">M83+P83+S83+V83+Y83+AB83+AE83</f>
        <v>132</v>
      </c>
      <c r="AJ83" s="139">
        <f t="shared" si="18"/>
        <v>10362</v>
      </c>
      <c r="AK83" s="109">
        <f t="shared" ref="AK83:AK158" si="23">O83+R83+U83+X83+AA83+AD83+AG83</f>
        <v>10362</v>
      </c>
      <c r="AL83" s="67"/>
    </row>
    <row r="84" spans="1:38" ht="27.6" customHeight="1" x14ac:dyDescent="0.25">
      <c r="A84" s="108">
        <v>66</v>
      </c>
      <c r="B84" s="8" t="s">
        <v>198</v>
      </c>
      <c r="C84" s="21" t="s">
        <v>151</v>
      </c>
      <c r="D84" s="22" t="s">
        <v>174</v>
      </c>
      <c r="E84" s="35">
        <v>44713</v>
      </c>
      <c r="F84" s="35">
        <v>44717</v>
      </c>
      <c r="G84" s="21" t="s">
        <v>767</v>
      </c>
      <c r="H84" s="38" t="s">
        <v>344</v>
      </c>
      <c r="I84" s="22" t="s">
        <v>99</v>
      </c>
      <c r="J84" s="22" t="s">
        <v>294</v>
      </c>
      <c r="K84" s="35">
        <v>44713</v>
      </c>
      <c r="L84" s="35">
        <v>44717</v>
      </c>
      <c r="M84" s="10"/>
      <c r="N84" s="10">
        <v>3400</v>
      </c>
      <c r="O84" s="10">
        <f t="shared" si="14"/>
        <v>0</v>
      </c>
      <c r="P84" s="10"/>
      <c r="Q84" s="10">
        <v>2900</v>
      </c>
      <c r="R84" s="10">
        <f t="shared" si="15"/>
        <v>0</v>
      </c>
      <c r="S84" s="10"/>
      <c r="T84" s="10">
        <v>2800</v>
      </c>
      <c r="U84" s="10">
        <f t="shared" si="16"/>
        <v>0</v>
      </c>
      <c r="V84" s="10">
        <v>22</v>
      </c>
      <c r="W84" s="10">
        <v>150</v>
      </c>
      <c r="X84" s="10">
        <f t="shared" si="19"/>
        <v>3300</v>
      </c>
      <c r="Y84" s="10">
        <v>22</v>
      </c>
      <c r="Z84" s="10">
        <v>150</v>
      </c>
      <c r="AA84" s="10">
        <f t="shared" si="20"/>
        <v>3300</v>
      </c>
      <c r="AB84" s="10">
        <v>22</v>
      </c>
      <c r="AC84" s="10">
        <v>150</v>
      </c>
      <c r="AD84" s="10">
        <f t="shared" si="21"/>
        <v>3300</v>
      </c>
      <c r="AE84" s="11">
        <v>66</v>
      </c>
      <c r="AF84" s="26">
        <v>7</v>
      </c>
      <c r="AG84" s="7">
        <f t="shared" si="17"/>
        <v>462</v>
      </c>
      <c r="AH84" s="152">
        <v>1</v>
      </c>
      <c r="AI84" s="139">
        <f t="shared" si="22"/>
        <v>132</v>
      </c>
      <c r="AJ84" s="139">
        <f t="shared" si="18"/>
        <v>10362</v>
      </c>
      <c r="AK84" s="109">
        <f t="shared" si="23"/>
        <v>10362</v>
      </c>
      <c r="AL84" s="67"/>
    </row>
    <row r="85" spans="1:38" ht="27.6" customHeight="1" x14ac:dyDescent="0.25">
      <c r="A85" s="108">
        <v>67</v>
      </c>
      <c r="B85" s="8" t="s">
        <v>198</v>
      </c>
      <c r="C85" s="21" t="s">
        <v>151</v>
      </c>
      <c r="D85" s="22" t="s">
        <v>174</v>
      </c>
      <c r="E85" s="35">
        <v>44743</v>
      </c>
      <c r="F85" s="35">
        <v>44748</v>
      </c>
      <c r="G85" s="21" t="s">
        <v>767</v>
      </c>
      <c r="H85" s="38" t="s">
        <v>345</v>
      </c>
      <c r="I85" s="22" t="s">
        <v>99</v>
      </c>
      <c r="J85" s="22" t="s">
        <v>294</v>
      </c>
      <c r="K85" s="35">
        <v>44743</v>
      </c>
      <c r="L85" s="35">
        <v>44748</v>
      </c>
      <c r="M85" s="10"/>
      <c r="N85" s="10">
        <v>3400</v>
      </c>
      <c r="O85" s="10">
        <f t="shared" si="14"/>
        <v>0</v>
      </c>
      <c r="P85" s="10"/>
      <c r="Q85" s="10">
        <v>2900</v>
      </c>
      <c r="R85" s="10">
        <f t="shared" si="15"/>
        <v>0</v>
      </c>
      <c r="S85" s="10"/>
      <c r="T85" s="10">
        <v>2800</v>
      </c>
      <c r="U85" s="10">
        <f t="shared" si="16"/>
        <v>0</v>
      </c>
      <c r="V85" s="10">
        <v>20</v>
      </c>
      <c r="W85" s="10">
        <v>150</v>
      </c>
      <c r="X85" s="10">
        <f t="shared" si="19"/>
        <v>3000</v>
      </c>
      <c r="Y85" s="10">
        <v>20</v>
      </c>
      <c r="Z85" s="10">
        <v>150</v>
      </c>
      <c r="AA85" s="10">
        <f t="shared" si="20"/>
        <v>3000</v>
      </c>
      <c r="AB85" s="10">
        <v>20</v>
      </c>
      <c r="AC85" s="10">
        <v>150</v>
      </c>
      <c r="AD85" s="10">
        <f t="shared" si="21"/>
        <v>3000</v>
      </c>
      <c r="AE85" s="11">
        <v>60</v>
      </c>
      <c r="AF85" s="26">
        <v>7</v>
      </c>
      <c r="AG85" s="7">
        <f t="shared" si="17"/>
        <v>420</v>
      </c>
      <c r="AH85" s="152">
        <v>1</v>
      </c>
      <c r="AI85" s="139">
        <f t="shared" si="22"/>
        <v>120</v>
      </c>
      <c r="AJ85" s="139">
        <f t="shared" si="18"/>
        <v>9420</v>
      </c>
      <c r="AK85" s="109">
        <f t="shared" si="23"/>
        <v>9420</v>
      </c>
      <c r="AL85" s="67"/>
    </row>
    <row r="86" spans="1:38" ht="25.5" x14ac:dyDescent="0.25">
      <c r="A86" s="114">
        <v>68</v>
      </c>
      <c r="B86" s="8" t="s">
        <v>198</v>
      </c>
      <c r="C86" s="21" t="s">
        <v>151</v>
      </c>
      <c r="D86" s="22" t="s">
        <v>174</v>
      </c>
      <c r="E86" s="35">
        <v>44748</v>
      </c>
      <c r="F86" s="35">
        <v>44752</v>
      </c>
      <c r="G86" s="21" t="s">
        <v>767</v>
      </c>
      <c r="H86" s="22" t="s">
        <v>703</v>
      </c>
      <c r="I86" s="22" t="s">
        <v>99</v>
      </c>
      <c r="J86" s="22" t="s">
        <v>294</v>
      </c>
      <c r="K86" s="35">
        <v>44748</v>
      </c>
      <c r="L86" s="35">
        <v>44752</v>
      </c>
      <c r="M86" s="10"/>
      <c r="N86" s="10">
        <v>3400</v>
      </c>
      <c r="O86" s="10">
        <f t="shared" si="14"/>
        <v>0</v>
      </c>
      <c r="P86" s="10"/>
      <c r="Q86" s="10">
        <v>2900</v>
      </c>
      <c r="R86" s="10">
        <f t="shared" si="15"/>
        <v>0</v>
      </c>
      <c r="S86" s="10"/>
      <c r="T86" s="10">
        <v>2800</v>
      </c>
      <c r="U86" s="10">
        <f t="shared" si="16"/>
        <v>0</v>
      </c>
      <c r="V86" s="10">
        <v>20</v>
      </c>
      <c r="W86" s="10">
        <v>150</v>
      </c>
      <c r="X86" s="10">
        <f t="shared" si="19"/>
        <v>3000</v>
      </c>
      <c r="Y86" s="10">
        <v>20</v>
      </c>
      <c r="Z86" s="10">
        <v>150</v>
      </c>
      <c r="AA86" s="10">
        <f t="shared" si="20"/>
        <v>3000</v>
      </c>
      <c r="AB86" s="10">
        <v>20</v>
      </c>
      <c r="AC86" s="10">
        <v>150</v>
      </c>
      <c r="AD86" s="10">
        <f t="shared" si="21"/>
        <v>3000</v>
      </c>
      <c r="AE86" s="11">
        <v>60</v>
      </c>
      <c r="AF86" s="26">
        <v>7</v>
      </c>
      <c r="AG86" s="7">
        <f t="shared" si="17"/>
        <v>420</v>
      </c>
      <c r="AH86" s="152">
        <v>1</v>
      </c>
      <c r="AI86" s="139">
        <f t="shared" si="22"/>
        <v>120</v>
      </c>
      <c r="AJ86" s="139">
        <f t="shared" si="18"/>
        <v>9420</v>
      </c>
      <c r="AK86" s="109">
        <f t="shared" si="23"/>
        <v>9420</v>
      </c>
      <c r="AL86" s="67"/>
    </row>
    <row r="87" spans="1:38" x14ac:dyDescent="0.25">
      <c r="A87" s="106"/>
      <c r="B87" s="96"/>
      <c r="C87" s="97"/>
      <c r="D87" s="179" t="s">
        <v>843</v>
      </c>
      <c r="E87" s="99"/>
      <c r="F87" s="99"/>
      <c r="G87" s="99"/>
      <c r="H87" s="99"/>
      <c r="I87" s="97"/>
      <c r="J87" s="100"/>
      <c r="K87" s="99"/>
      <c r="L87" s="99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2"/>
      <c r="AF87" s="79"/>
      <c r="AG87" s="79"/>
      <c r="AH87" s="153"/>
      <c r="AI87" s="151"/>
      <c r="AJ87" s="151"/>
      <c r="AK87" s="164"/>
      <c r="AL87" s="67"/>
    </row>
    <row r="88" spans="1:38" ht="25.9" customHeight="1" x14ac:dyDescent="0.25">
      <c r="A88" s="108">
        <v>69</v>
      </c>
      <c r="B88" s="8" t="s">
        <v>164</v>
      </c>
      <c r="C88" s="21" t="s">
        <v>121</v>
      </c>
      <c r="D88" s="22" t="s">
        <v>84</v>
      </c>
      <c r="E88" s="35">
        <v>44593</v>
      </c>
      <c r="F88" s="35">
        <v>44595</v>
      </c>
      <c r="G88" s="21" t="s">
        <v>318</v>
      </c>
      <c r="H88" s="22" t="s">
        <v>505</v>
      </c>
      <c r="I88" s="22" t="s">
        <v>99</v>
      </c>
      <c r="J88" s="22" t="s">
        <v>294</v>
      </c>
      <c r="K88" s="35">
        <v>44593</v>
      </c>
      <c r="L88" s="35">
        <v>44595</v>
      </c>
      <c r="M88" s="10"/>
      <c r="N88" s="10">
        <v>3400</v>
      </c>
      <c r="O88" s="10">
        <f t="shared" si="14"/>
        <v>0</v>
      </c>
      <c r="P88" s="10"/>
      <c r="Q88" s="10">
        <v>2900</v>
      </c>
      <c r="R88" s="10">
        <f t="shared" si="15"/>
        <v>0</v>
      </c>
      <c r="S88" s="10"/>
      <c r="T88" s="10">
        <v>2800</v>
      </c>
      <c r="U88" s="10">
        <f t="shared" si="16"/>
        <v>0</v>
      </c>
      <c r="V88" s="10">
        <v>16</v>
      </c>
      <c r="W88" s="10">
        <v>150</v>
      </c>
      <c r="X88" s="10">
        <f t="shared" si="19"/>
        <v>2400</v>
      </c>
      <c r="Y88" s="10">
        <v>16</v>
      </c>
      <c r="Z88" s="10">
        <v>150</v>
      </c>
      <c r="AA88" s="10">
        <f t="shared" si="20"/>
        <v>2400</v>
      </c>
      <c r="AB88" s="10">
        <v>30</v>
      </c>
      <c r="AC88" s="10">
        <v>150</v>
      </c>
      <c r="AD88" s="10">
        <f t="shared" si="21"/>
        <v>4500</v>
      </c>
      <c r="AE88" s="11"/>
      <c r="AF88" s="26">
        <v>7</v>
      </c>
      <c r="AG88" s="7">
        <f t="shared" si="17"/>
        <v>0</v>
      </c>
      <c r="AH88" s="152">
        <v>1</v>
      </c>
      <c r="AI88" s="139">
        <f t="shared" si="22"/>
        <v>62</v>
      </c>
      <c r="AJ88" s="139">
        <f t="shared" si="18"/>
        <v>9300</v>
      </c>
      <c r="AK88" s="109">
        <f t="shared" si="23"/>
        <v>9300</v>
      </c>
      <c r="AL88" s="67"/>
    </row>
    <row r="89" spans="1:38" ht="28.15" customHeight="1" x14ac:dyDescent="0.25">
      <c r="A89" s="108">
        <v>70</v>
      </c>
      <c r="B89" s="8" t="s">
        <v>164</v>
      </c>
      <c r="C89" s="21" t="s">
        <v>121</v>
      </c>
      <c r="D89" s="22" t="s">
        <v>249</v>
      </c>
      <c r="E89" s="35">
        <v>44629</v>
      </c>
      <c r="F89" s="35">
        <v>44632</v>
      </c>
      <c r="G89" s="21" t="s">
        <v>318</v>
      </c>
      <c r="H89" s="38" t="s">
        <v>353</v>
      </c>
      <c r="I89" s="22" t="s">
        <v>99</v>
      </c>
      <c r="J89" s="22" t="s">
        <v>294</v>
      </c>
      <c r="K89" s="35">
        <v>44629</v>
      </c>
      <c r="L89" s="35">
        <v>44632</v>
      </c>
      <c r="M89" s="10"/>
      <c r="N89" s="10">
        <v>3400</v>
      </c>
      <c r="O89" s="10">
        <f t="shared" si="14"/>
        <v>0</v>
      </c>
      <c r="P89" s="10"/>
      <c r="Q89" s="10">
        <v>2900</v>
      </c>
      <c r="R89" s="10">
        <f t="shared" si="15"/>
        <v>0</v>
      </c>
      <c r="S89" s="10"/>
      <c r="T89" s="10">
        <v>2800</v>
      </c>
      <c r="U89" s="10">
        <f t="shared" si="16"/>
        <v>0</v>
      </c>
      <c r="V89" s="10">
        <v>22</v>
      </c>
      <c r="W89" s="10">
        <v>150</v>
      </c>
      <c r="X89" s="10">
        <f t="shared" si="19"/>
        <v>3300</v>
      </c>
      <c r="Y89" s="10">
        <v>22</v>
      </c>
      <c r="Z89" s="10">
        <v>150</v>
      </c>
      <c r="AA89" s="10">
        <f t="shared" si="20"/>
        <v>3300</v>
      </c>
      <c r="AB89" s="10">
        <v>42</v>
      </c>
      <c r="AC89" s="10">
        <v>150</v>
      </c>
      <c r="AD89" s="10">
        <f t="shared" si="21"/>
        <v>6300</v>
      </c>
      <c r="AE89" s="11"/>
      <c r="AF89" s="26">
        <v>7</v>
      </c>
      <c r="AG89" s="7">
        <f t="shared" si="17"/>
        <v>0</v>
      </c>
      <c r="AH89" s="152">
        <v>1</v>
      </c>
      <c r="AI89" s="139">
        <f t="shared" si="22"/>
        <v>86</v>
      </c>
      <c r="AJ89" s="139">
        <f t="shared" si="18"/>
        <v>12900</v>
      </c>
      <c r="AK89" s="109">
        <f t="shared" si="23"/>
        <v>12900</v>
      </c>
    </row>
    <row r="90" spans="1:38" ht="28.9" customHeight="1" x14ac:dyDescent="0.25">
      <c r="A90" s="108">
        <v>71</v>
      </c>
      <c r="B90" s="8" t="s">
        <v>164</v>
      </c>
      <c r="C90" s="21" t="s">
        <v>121</v>
      </c>
      <c r="D90" s="22" t="s">
        <v>40</v>
      </c>
      <c r="E90" s="35">
        <v>44677</v>
      </c>
      <c r="F90" s="35">
        <v>44679</v>
      </c>
      <c r="G90" s="21" t="s">
        <v>318</v>
      </c>
      <c r="H90" s="38" t="s">
        <v>340</v>
      </c>
      <c r="I90" s="22" t="s">
        <v>101</v>
      </c>
      <c r="J90" s="22" t="s">
        <v>294</v>
      </c>
      <c r="K90" s="35">
        <v>44677</v>
      </c>
      <c r="L90" s="35">
        <v>44679</v>
      </c>
      <c r="M90" s="10"/>
      <c r="N90" s="10">
        <v>3400</v>
      </c>
      <c r="O90" s="10">
        <f t="shared" si="14"/>
        <v>0</v>
      </c>
      <c r="P90" s="10"/>
      <c r="Q90" s="10">
        <v>2900</v>
      </c>
      <c r="R90" s="10">
        <f t="shared" si="15"/>
        <v>0</v>
      </c>
      <c r="S90" s="10"/>
      <c r="T90" s="10">
        <v>2800</v>
      </c>
      <c r="U90" s="10">
        <f t="shared" si="16"/>
        <v>0</v>
      </c>
      <c r="V90" s="10">
        <v>16</v>
      </c>
      <c r="W90" s="10">
        <v>150</v>
      </c>
      <c r="X90" s="10">
        <f t="shared" si="19"/>
        <v>2400</v>
      </c>
      <c r="Y90" s="10">
        <v>16</v>
      </c>
      <c r="Z90" s="10">
        <v>150</v>
      </c>
      <c r="AA90" s="10">
        <f t="shared" si="20"/>
        <v>2400</v>
      </c>
      <c r="AB90" s="10">
        <v>30</v>
      </c>
      <c r="AC90" s="10">
        <v>150</v>
      </c>
      <c r="AD90" s="10">
        <f t="shared" si="21"/>
        <v>4500</v>
      </c>
      <c r="AE90" s="11">
        <v>62</v>
      </c>
      <c r="AF90" s="26">
        <v>7</v>
      </c>
      <c r="AG90" s="7">
        <f t="shared" si="17"/>
        <v>434</v>
      </c>
      <c r="AH90" s="152">
        <v>1</v>
      </c>
      <c r="AI90" s="139">
        <f t="shared" si="22"/>
        <v>124</v>
      </c>
      <c r="AJ90" s="139">
        <f t="shared" si="18"/>
        <v>9734</v>
      </c>
      <c r="AK90" s="109">
        <f t="shared" si="23"/>
        <v>9734</v>
      </c>
    </row>
    <row r="91" spans="1:38" ht="27.6" customHeight="1" x14ac:dyDescent="0.25">
      <c r="A91" s="108">
        <v>72</v>
      </c>
      <c r="B91" s="8" t="s">
        <v>164</v>
      </c>
      <c r="C91" s="21" t="s">
        <v>121</v>
      </c>
      <c r="D91" s="22" t="s">
        <v>250</v>
      </c>
      <c r="E91" s="35">
        <v>44713</v>
      </c>
      <c r="F91" s="35">
        <v>44716</v>
      </c>
      <c r="G91" s="21" t="s">
        <v>318</v>
      </c>
      <c r="H91" s="38" t="s">
        <v>354</v>
      </c>
      <c r="I91" s="22" t="s">
        <v>99</v>
      </c>
      <c r="J91" s="22" t="s">
        <v>294</v>
      </c>
      <c r="K91" s="35">
        <v>44713</v>
      </c>
      <c r="L91" s="35">
        <v>44716</v>
      </c>
      <c r="M91" s="10"/>
      <c r="N91" s="10">
        <v>3400</v>
      </c>
      <c r="O91" s="10">
        <f t="shared" si="14"/>
        <v>0</v>
      </c>
      <c r="P91" s="10"/>
      <c r="Q91" s="10">
        <v>2900</v>
      </c>
      <c r="R91" s="10">
        <f t="shared" si="15"/>
        <v>0</v>
      </c>
      <c r="S91" s="10"/>
      <c r="T91" s="10">
        <v>2800</v>
      </c>
      <c r="U91" s="10">
        <f t="shared" si="16"/>
        <v>0</v>
      </c>
      <c r="V91" s="10">
        <v>16</v>
      </c>
      <c r="W91" s="10">
        <v>150</v>
      </c>
      <c r="X91" s="10">
        <f t="shared" si="19"/>
        <v>2400</v>
      </c>
      <c r="Y91" s="10">
        <v>16</v>
      </c>
      <c r="Z91" s="10">
        <v>150</v>
      </c>
      <c r="AA91" s="10">
        <f t="shared" si="20"/>
        <v>2400</v>
      </c>
      <c r="AB91" s="10">
        <v>30</v>
      </c>
      <c r="AC91" s="10">
        <v>150</v>
      </c>
      <c r="AD91" s="10">
        <f t="shared" si="21"/>
        <v>4500</v>
      </c>
      <c r="AE91" s="11">
        <v>62</v>
      </c>
      <c r="AF91" s="26">
        <v>7</v>
      </c>
      <c r="AG91" s="7">
        <f t="shared" si="17"/>
        <v>434</v>
      </c>
      <c r="AH91" s="152">
        <v>1</v>
      </c>
      <c r="AI91" s="139">
        <f t="shared" si="22"/>
        <v>124</v>
      </c>
      <c r="AJ91" s="139">
        <f t="shared" si="18"/>
        <v>9734</v>
      </c>
      <c r="AK91" s="109">
        <f t="shared" si="23"/>
        <v>9734</v>
      </c>
    </row>
    <row r="92" spans="1:38" ht="27.6" customHeight="1" x14ac:dyDescent="0.25">
      <c r="A92" s="108">
        <v>73</v>
      </c>
      <c r="B92" s="8" t="s">
        <v>164</v>
      </c>
      <c r="C92" s="21" t="s">
        <v>121</v>
      </c>
      <c r="D92" s="22" t="s">
        <v>251</v>
      </c>
      <c r="E92" s="35">
        <v>44818</v>
      </c>
      <c r="F92" s="35">
        <v>44821</v>
      </c>
      <c r="G92" s="21" t="s">
        <v>318</v>
      </c>
      <c r="H92" s="38" t="s">
        <v>355</v>
      </c>
      <c r="I92" s="22" t="s">
        <v>99</v>
      </c>
      <c r="J92" s="22" t="s">
        <v>294</v>
      </c>
      <c r="K92" s="35">
        <v>44818</v>
      </c>
      <c r="L92" s="35">
        <v>44821</v>
      </c>
      <c r="M92" s="10"/>
      <c r="N92" s="10">
        <v>3400</v>
      </c>
      <c r="O92" s="10">
        <f t="shared" si="14"/>
        <v>0</v>
      </c>
      <c r="P92" s="10"/>
      <c r="Q92" s="10">
        <v>2900</v>
      </c>
      <c r="R92" s="10">
        <f t="shared" si="15"/>
        <v>0</v>
      </c>
      <c r="S92" s="10"/>
      <c r="T92" s="10">
        <v>2800</v>
      </c>
      <c r="U92" s="10">
        <f t="shared" si="16"/>
        <v>0</v>
      </c>
      <c r="V92" s="10">
        <v>18</v>
      </c>
      <c r="W92" s="10">
        <v>150</v>
      </c>
      <c r="X92" s="10">
        <f t="shared" si="19"/>
        <v>2700</v>
      </c>
      <c r="Y92" s="10">
        <v>18</v>
      </c>
      <c r="Z92" s="10">
        <v>150</v>
      </c>
      <c r="AA92" s="10">
        <f t="shared" si="20"/>
        <v>2700</v>
      </c>
      <c r="AB92" s="10">
        <v>34</v>
      </c>
      <c r="AC92" s="10">
        <v>150</v>
      </c>
      <c r="AD92" s="10">
        <f t="shared" si="21"/>
        <v>5100</v>
      </c>
      <c r="AE92" s="11">
        <v>70</v>
      </c>
      <c r="AF92" s="26">
        <v>7</v>
      </c>
      <c r="AG92" s="7">
        <f t="shared" si="17"/>
        <v>490</v>
      </c>
      <c r="AH92" s="152">
        <v>1</v>
      </c>
      <c r="AI92" s="139">
        <f t="shared" si="22"/>
        <v>140</v>
      </c>
      <c r="AJ92" s="139">
        <f t="shared" si="18"/>
        <v>10990</v>
      </c>
      <c r="AK92" s="109">
        <f t="shared" si="23"/>
        <v>10990</v>
      </c>
    </row>
    <row r="93" spans="1:38" ht="15.6" customHeight="1" x14ac:dyDescent="0.25">
      <c r="A93" s="106"/>
      <c r="B93" s="96"/>
      <c r="C93" s="97"/>
      <c r="D93" s="179" t="s">
        <v>844</v>
      </c>
      <c r="E93" s="99"/>
      <c r="F93" s="99"/>
      <c r="G93" s="99"/>
      <c r="H93" s="99"/>
      <c r="I93" s="97"/>
      <c r="J93" s="100"/>
      <c r="K93" s="99"/>
      <c r="L93" s="99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2"/>
      <c r="AF93" s="79"/>
      <c r="AG93" s="79"/>
      <c r="AH93" s="153"/>
      <c r="AI93" s="151"/>
      <c r="AJ93" s="151"/>
      <c r="AK93" s="164"/>
    </row>
    <row r="94" spans="1:38" ht="18.600000000000001" customHeight="1" x14ac:dyDescent="0.25">
      <c r="A94" s="108">
        <v>74</v>
      </c>
      <c r="B94" s="8" t="s">
        <v>272</v>
      </c>
      <c r="C94" s="21" t="s">
        <v>273</v>
      </c>
      <c r="D94" s="22" t="s">
        <v>70</v>
      </c>
      <c r="E94" s="35">
        <v>44618</v>
      </c>
      <c r="F94" s="35">
        <v>44619</v>
      </c>
      <c r="G94" s="21" t="s">
        <v>298</v>
      </c>
      <c r="H94" s="22" t="s">
        <v>493</v>
      </c>
      <c r="I94" s="22" t="s">
        <v>99</v>
      </c>
      <c r="J94" s="22" t="s">
        <v>294</v>
      </c>
      <c r="K94" s="35">
        <v>44618</v>
      </c>
      <c r="L94" s="35">
        <v>44619</v>
      </c>
      <c r="M94" s="14"/>
      <c r="N94" s="10">
        <v>3400</v>
      </c>
      <c r="O94" s="10">
        <f t="shared" si="14"/>
        <v>0</v>
      </c>
      <c r="P94" s="14"/>
      <c r="Q94" s="10">
        <v>2900</v>
      </c>
      <c r="R94" s="10">
        <f t="shared" si="15"/>
        <v>0</v>
      </c>
      <c r="S94" s="14"/>
      <c r="T94" s="10">
        <v>2800</v>
      </c>
      <c r="U94" s="10">
        <f t="shared" si="16"/>
        <v>0</v>
      </c>
      <c r="V94" s="10">
        <v>9</v>
      </c>
      <c r="W94" s="10">
        <v>150</v>
      </c>
      <c r="X94" s="10">
        <f t="shared" si="19"/>
        <v>1350</v>
      </c>
      <c r="Y94" s="10">
        <v>9</v>
      </c>
      <c r="Z94" s="10">
        <v>150</v>
      </c>
      <c r="AA94" s="10">
        <f t="shared" si="20"/>
        <v>1350</v>
      </c>
      <c r="AB94" s="10">
        <v>15</v>
      </c>
      <c r="AC94" s="10">
        <v>150</v>
      </c>
      <c r="AD94" s="10">
        <f t="shared" si="21"/>
        <v>2250</v>
      </c>
      <c r="AE94" s="10"/>
      <c r="AF94" s="26">
        <v>7</v>
      </c>
      <c r="AG94" s="7">
        <f t="shared" si="17"/>
        <v>0</v>
      </c>
      <c r="AH94" s="152">
        <v>1</v>
      </c>
      <c r="AI94" s="139">
        <f t="shared" si="22"/>
        <v>33</v>
      </c>
      <c r="AJ94" s="139">
        <f t="shared" si="18"/>
        <v>4950</v>
      </c>
      <c r="AK94" s="109">
        <f t="shared" si="23"/>
        <v>4950</v>
      </c>
    </row>
    <row r="95" spans="1:38" ht="15.6" customHeight="1" x14ac:dyDescent="0.25">
      <c r="A95" s="106"/>
      <c r="B95" s="96"/>
      <c r="C95" s="97"/>
      <c r="D95" s="179" t="s">
        <v>845</v>
      </c>
      <c r="E95" s="99"/>
      <c r="F95" s="99"/>
      <c r="G95" s="99"/>
      <c r="H95" s="99"/>
      <c r="I95" s="97"/>
      <c r="J95" s="100"/>
      <c r="K95" s="99"/>
      <c r="L95" s="99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2"/>
      <c r="AF95" s="79"/>
      <c r="AG95" s="79"/>
      <c r="AH95" s="153"/>
      <c r="AI95" s="151"/>
      <c r="AJ95" s="151"/>
      <c r="AK95" s="164"/>
    </row>
    <row r="96" spans="1:38" ht="40.9" customHeight="1" x14ac:dyDescent="0.25">
      <c r="A96" s="108">
        <v>75</v>
      </c>
      <c r="B96" s="8" t="s">
        <v>222</v>
      </c>
      <c r="C96" s="21" t="s">
        <v>138</v>
      </c>
      <c r="D96" s="22" t="s">
        <v>190</v>
      </c>
      <c r="E96" s="35">
        <v>44644</v>
      </c>
      <c r="F96" s="35">
        <v>44647</v>
      </c>
      <c r="G96" s="21" t="s">
        <v>357</v>
      </c>
      <c r="H96" s="22" t="s">
        <v>466</v>
      </c>
      <c r="I96" s="22" t="s">
        <v>102</v>
      </c>
      <c r="J96" s="22" t="s">
        <v>294</v>
      </c>
      <c r="K96" s="35">
        <v>44644</v>
      </c>
      <c r="L96" s="35">
        <v>44647</v>
      </c>
      <c r="M96" s="10"/>
      <c r="N96" s="10">
        <v>3400</v>
      </c>
      <c r="O96" s="10">
        <f t="shared" si="14"/>
        <v>0</v>
      </c>
      <c r="P96" s="10"/>
      <c r="Q96" s="10">
        <v>2900</v>
      </c>
      <c r="R96" s="10">
        <f t="shared" si="15"/>
        <v>0</v>
      </c>
      <c r="S96" s="10"/>
      <c r="T96" s="10">
        <v>2800</v>
      </c>
      <c r="U96" s="10">
        <f t="shared" si="16"/>
        <v>0</v>
      </c>
      <c r="V96" s="10">
        <v>5</v>
      </c>
      <c r="W96" s="10">
        <v>150</v>
      </c>
      <c r="X96" s="10">
        <f t="shared" si="19"/>
        <v>750</v>
      </c>
      <c r="Y96" s="10">
        <v>5</v>
      </c>
      <c r="Z96" s="10">
        <v>150</v>
      </c>
      <c r="AA96" s="10">
        <f t="shared" si="20"/>
        <v>750</v>
      </c>
      <c r="AB96" s="10">
        <v>5</v>
      </c>
      <c r="AC96" s="10">
        <v>150</v>
      </c>
      <c r="AD96" s="10">
        <f t="shared" si="21"/>
        <v>750</v>
      </c>
      <c r="AE96" s="27"/>
      <c r="AF96" s="26">
        <v>7</v>
      </c>
      <c r="AG96" s="7">
        <f t="shared" si="17"/>
        <v>0</v>
      </c>
      <c r="AH96" s="152">
        <v>1</v>
      </c>
      <c r="AI96" s="139">
        <f t="shared" si="22"/>
        <v>15</v>
      </c>
      <c r="AJ96" s="139">
        <f t="shared" si="18"/>
        <v>2250</v>
      </c>
      <c r="AK96" s="109">
        <f t="shared" si="23"/>
        <v>2250</v>
      </c>
    </row>
    <row r="97" spans="1:37" ht="41.65" customHeight="1" x14ac:dyDescent="0.25">
      <c r="A97" s="112">
        <v>76</v>
      </c>
      <c r="B97" s="8" t="s">
        <v>222</v>
      </c>
      <c r="C97" s="21" t="s">
        <v>138</v>
      </c>
      <c r="D97" s="22" t="s">
        <v>25</v>
      </c>
      <c r="E97" s="35">
        <v>44648</v>
      </c>
      <c r="F97" s="35">
        <v>44651</v>
      </c>
      <c r="G97" s="21" t="s">
        <v>357</v>
      </c>
      <c r="H97" s="22" t="s">
        <v>476</v>
      </c>
      <c r="I97" s="22" t="s">
        <v>102</v>
      </c>
      <c r="J97" s="22" t="s">
        <v>294</v>
      </c>
      <c r="K97" s="35">
        <v>44648</v>
      </c>
      <c r="L97" s="35">
        <v>44651</v>
      </c>
      <c r="M97" s="10"/>
      <c r="N97" s="10">
        <v>3400</v>
      </c>
      <c r="O97" s="10">
        <f t="shared" si="14"/>
        <v>0</v>
      </c>
      <c r="P97" s="10"/>
      <c r="Q97" s="10">
        <v>2900</v>
      </c>
      <c r="R97" s="10">
        <f t="shared" si="15"/>
        <v>0</v>
      </c>
      <c r="S97" s="10"/>
      <c r="T97" s="10">
        <v>2800</v>
      </c>
      <c r="U97" s="10">
        <f t="shared" si="16"/>
        <v>0</v>
      </c>
      <c r="V97" s="13">
        <v>11</v>
      </c>
      <c r="W97" s="10">
        <v>150</v>
      </c>
      <c r="X97" s="10">
        <f t="shared" si="19"/>
        <v>1650</v>
      </c>
      <c r="Y97" s="13">
        <v>11</v>
      </c>
      <c r="Z97" s="10">
        <v>150</v>
      </c>
      <c r="AA97" s="10">
        <f t="shared" si="20"/>
        <v>1650</v>
      </c>
      <c r="AB97" s="13">
        <v>11</v>
      </c>
      <c r="AC97" s="10">
        <v>150</v>
      </c>
      <c r="AD97" s="10">
        <f t="shared" si="21"/>
        <v>1650</v>
      </c>
      <c r="AE97" s="24"/>
      <c r="AF97" s="26">
        <v>7</v>
      </c>
      <c r="AG97" s="7">
        <f t="shared" si="17"/>
        <v>0</v>
      </c>
      <c r="AH97" s="152">
        <v>1</v>
      </c>
      <c r="AI97" s="139">
        <f t="shared" si="22"/>
        <v>33</v>
      </c>
      <c r="AJ97" s="139">
        <f t="shared" si="18"/>
        <v>4950</v>
      </c>
      <c r="AK97" s="109">
        <f t="shared" si="23"/>
        <v>4950</v>
      </c>
    </row>
    <row r="98" spans="1:37" ht="43.9" customHeight="1" x14ac:dyDescent="0.25">
      <c r="A98" s="108">
        <v>77</v>
      </c>
      <c r="B98" s="8" t="s">
        <v>222</v>
      </c>
      <c r="C98" s="21" t="s">
        <v>138</v>
      </c>
      <c r="D98" s="22" t="s">
        <v>26</v>
      </c>
      <c r="E98" s="35">
        <v>44649</v>
      </c>
      <c r="F98" s="35">
        <v>44651</v>
      </c>
      <c r="G98" s="21" t="s">
        <v>357</v>
      </c>
      <c r="H98" s="38" t="s">
        <v>358</v>
      </c>
      <c r="I98" s="22" t="s">
        <v>100</v>
      </c>
      <c r="J98" s="22" t="s">
        <v>294</v>
      </c>
      <c r="K98" s="35">
        <v>44649</v>
      </c>
      <c r="L98" s="35">
        <v>44651</v>
      </c>
      <c r="M98" s="10"/>
      <c r="N98" s="10">
        <v>3400</v>
      </c>
      <c r="O98" s="10">
        <f t="shared" si="14"/>
        <v>0</v>
      </c>
      <c r="P98" s="10"/>
      <c r="Q98" s="10">
        <v>2900</v>
      </c>
      <c r="R98" s="10">
        <f t="shared" si="15"/>
        <v>0</v>
      </c>
      <c r="S98" s="10"/>
      <c r="T98" s="10">
        <v>2800</v>
      </c>
      <c r="U98" s="10">
        <f t="shared" si="16"/>
        <v>0</v>
      </c>
      <c r="V98" s="13">
        <v>8</v>
      </c>
      <c r="W98" s="10">
        <v>150</v>
      </c>
      <c r="X98" s="10">
        <f t="shared" si="19"/>
        <v>1200</v>
      </c>
      <c r="Y98" s="13">
        <v>4</v>
      </c>
      <c r="Z98" s="10">
        <v>150</v>
      </c>
      <c r="AA98" s="10">
        <f t="shared" si="20"/>
        <v>600</v>
      </c>
      <c r="AB98" s="13">
        <v>4</v>
      </c>
      <c r="AC98" s="10">
        <v>150</v>
      </c>
      <c r="AD98" s="10">
        <f t="shared" si="21"/>
        <v>600</v>
      </c>
      <c r="AE98" s="24"/>
      <c r="AF98" s="26">
        <v>7</v>
      </c>
      <c r="AG98" s="7">
        <f t="shared" si="17"/>
        <v>0</v>
      </c>
      <c r="AH98" s="152">
        <v>1</v>
      </c>
      <c r="AI98" s="139">
        <f t="shared" si="22"/>
        <v>16</v>
      </c>
      <c r="AJ98" s="139">
        <f t="shared" si="18"/>
        <v>2400</v>
      </c>
      <c r="AK98" s="109">
        <f t="shared" si="23"/>
        <v>2400</v>
      </c>
    </row>
    <row r="99" spans="1:37" ht="37.9" customHeight="1" x14ac:dyDescent="0.25">
      <c r="A99" s="112">
        <v>78</v>
      </c>
      <c r="B99" s="8" t="s">
        <v>222</v>
      </c>
      <c r="C99" s="21" t="s">
        <v>138</v>
      </c>
      <c r="D99" s="22" t="s">
        <v>564</v>
      </c>
      <c r="E99" s="35">
        <v>44651</v>
      </c>
      <c r="F99" s="35">
        <v>44654</v>
      </c>
      <c r="G99" s="21" t="s">
        <v>357</v>
      </c>
      <c r="H99" s="22" t="s">
        <v>469</v>
      </c>
      <c r="I99" s="22" t="s">
        <v>102</v>
      </c>
      <c r="J99" s="22" t="s">
        <v>294</v>
      </c>
      <c r="K99" s="35">
        <v>44651</v>
      </c>
      <c r="L99" s="35">
        <v>44654</v>
      </c>
      <c r="M99" s="10"/>
      <c r="N99" s="10">
        <v>3400</v>
      </c>
      <c r="O99" s="10">
        <f t="shared" si="14"/>
        <v>0</v>
      </c>
      <c r="P99" s="10"/>
      <c r="Q99" s="10">
        <v>2900</v>
      </c>
      <c r="R99" s="10">
        <f t="shared" si="15"/>
        <v>0</v>
      </c>
      <c r="S99" s="10"/>
      <c r="T99" s="10">
        <v>2800</v>
      </c>
      <c r="U99" s="10">
        <f t="shared" si="16"/>
        <v>0</v>
      </c>
      <c r="V99" s="10">
        <v>4</v>
      </c>
      <c r="W99" s="10">
        <v>150</v>
      </c>
      <c r="X99" s="10">
        <f t="shared" si="19"/>
        <v>600</v>
      </c>
      <c r="Y99" s="10">
        <v>4</v>
      </c>
      <c r="Z99" s="10">
        <v>150</v>
      </c>
      <c r="AA99" s="10">
        <f t="shared" si="20"/>
        <v>600</v>
      </c>
      <c r="AB99" s="10">
        <v>4</v>
      </c>
      <c r="AC99" s="10">
        <v>150</v>
      </c>
      <c r="AD99" s="10">
        <f t="shared" si="21"/>
        <v>600</v>
      </c>
      <c r="AE99" s="11"/>
      <c r="AF99" s="26">
        <v>7</v>
      </c>
      <c r="AG99" s="7">
        <f t="shared" si="17"/>
        <v>0</v>
      </c>
      <c r="AH99" s="152">
        <v>1</v>
      </c>
      <c r="AI99" s="139">
        <f t="shared" si="22"/>
        <v>12</v>
      </c>
      <c r="AJ99" s="139">
        <f t="shared" si="18"/>
        <v>1800</v>
      </c>
      <c r="AK99" s="109">
        <f t="shared" si="23"/>
        <v>1800</v>
      </c>
    </row>
    <row r="100" spans="1:37" ht="42.6" customHeight="1" x14ac:dyDescent="0.25">
      <c r="A100" s="108">
        <v>79</v>
      </c>
      <c r="B100" s="8" t="s">
        <v>222</v>
      </c>
      <c r="C100" s="21" t="s">
        <v>138</v>
      </c>
      <c r="D100" s="22" t="s">
        <v>27</v>
      </c>
      <c r="E100" s="35">
        <v>44657</v>
      </c>
      <c r="F100" s="35">
        <v>44660</v>
      </c>
      <c r="G100" s="21" t="s">
        <v>359</v>
      </c>
      <c r="H100" s="22" t="s">
        <v>470</v>
      </c>
      <c r="I100" s="22" t="s">
        <v>99</v>
      </c>
      <c r="J100" s="22" t="s">
        <v>294</v>
      </c>
      <c r="K100" s="35">
        <v>44657</v>
      </c>
      <c r="L100" s="35">
        <v>44660</v>
      </c>
      <c r="M100" s="10"/>
      <c r="N100" s="10">
        <v>3400</v>
      </c>
      <c r="O100" s="10">
        <f t="shared" si="14"/>
        <v>0</v>
      </c>
      <c r="P100" s="10"/>
      <c r="Q100" s="10">
        <v>2900</v>
      </c>
      <c r="R100" s="10">
        <f t="shared" si="15"/>
        <v>0</v>
      </c>
      <c r="S100" s="10"/>
      <c r="T100" s="10">
        <v>2800</v>
      </c>
      <c r="U100" s="10">
        <f t="shared" si="16"/>
        <v>0</v>
      </c>
      <c r="V100" s="10">
        <v>6</v>
      </c>
      <c r="W100" s="10">
        <v>150</v>
      </c>
      <c r="X100" s="10">
        <f t="shared" si="19"/>
        <v>900</v>
      </c>
      <c r="Y100" s="10">
        <v>3</v>
      </c>
      <c r="Z100" s="10">
        <v>150</v>
      </c>
      <c r="AA100" s="10">
        <f t="shared" si="20"/>
        <v>450</v>
      </c>
      <c r="AB100" s="11">
        <v>3</v>
      </c>
      <c r="AC100" s="10">
        <v>150</v>
      </c>
      <c r="AD100" s="10">
        <f t="shared" si="21"/>
        <v>450</v>
      </c>
      <c r="AE100" s="11"/>
      <c r="AF100" s="26">
        <v>7</v>
      </c>
      <c r="AG100" s="7">
        <f t="shared" si="17"/>
        <v>0</v>
      </c>
      <c r="AH100" s="152">
        <v>1</v>
      </c>
      <c r="AI100" s="139">
        <f t="shared" si="22"/>
        <v>12</v>
      </c>
      <c r="AJ100" s="139">
        <f t="shared" si="18"/>
        <v>1800</v>
      </c>
      <c r="AK100" s="109">
        <f t="shared" si="23"/>
        <v>1800</v>
      </c>
    </row>
    <row r="101" spans="1:37" ht="42" customHeight="1" x14ac:dyDescent="0.25">
      <c r="A101" s="112">
        <v>80</v>
      </c>
      <c r="B101" s="8" t="s">
        <v>222</v>
      </c>
      <c r="C101" s="21" t="s">
        <v>138</v>
      </c>
      <c r="D101" s="22" t="s">
        <v>28</v>
      </c>
      <c r="E101" s="35">
        <v>44657</v>
      </c>
      <c r="F101" s="35">
        <v>44660</v>
      </c>
      <c r="G101" s="21" t="s">
        <v>359</v>
      </c>
      <c r="H101" s="22" t="s">
        <v>358</v>
      </c>
      <c r="I101" s="22" t="s">
        <v>99</v>
      </c>
      <c r="J101" s="22" t="s">
        <v>294</v>
      </c>
      <c r="K101" s="35">
        <v>44657</v>
      </c>
      <c r="L101" s="35">
        <v>44660</v>
      </c>
      <c r="M101" s="10"/>
      <c r="N101" s="10">
        <v>3400</v>
      </c>
      <c r="O101" s="10">
        <f t="shared" si="14"/>
        <v>0</v>
      </c>
      <c r="P101" s="10"/>
      <c r="Q101" s="10">
        <v>2900</v>
      </c>
      <c r="R101" s="10">
        <f t="shared" si="15"/>
        <v>0</v>
      </c>
      <c r="S101" s="10"/>
      <c r="T101" s="10">
        <v>2800</v>
      </c>
      <c r="U101" s="10">
        <f t="shared" si="16"/>
        <v>0</v>
      </c>
      <c r="V101" s="10">
        <v>10</v>
      </c>
      <c r="W101" s="10">
        <v>150</v>
      </c>
      <c r="X101" s="10">
        <f t="shared" si="19"/>
        <v>1500</v>
      </c>
      <c r="Y101" s="10">
        <v>5</v>
      </c>
      <c r="Z101" s="10">
        <v>150</v>
      </c>
      <c r="AA101" s="10">
        <f t="shared" si="20"/>
        <v>750</v>
      </c>
      <c r="AB101" s="11">
        <v>5</v>
      </c>
      <c r="AC101" s="10">
        <v>150</v>
      </c>
      <c r="AD101" s="10">
        <f t="shared" si="21"/>
        <v>750</v>
      </c>
      <c r="AE101" s="11"/>
      <c r="AF101" s="26">
        <v>7</v>
      </c>
      <c r="AG101" s="7">
        <f t="shared" si="17"/>
        <v>0</v>
      </c>
      <c r="AH101" s="152">
        <v>1</v>
      </c>
      <c r="AI101" s="139">
        <f t="shared" si="22"/>
        <v>20</v>
      </c>
      <c r="AJ101" s="139">
        <f t="shared" si="18"/>
        <v>3000</v>
      </c>
      <c r="AK101" s="109">
        <f t="shared" si="23"/>
        <v>3000</v>
      </c>
    </row>
    <row r="102" spans="1:37" ht="26.65" customHeight="1" x14ac:dyDescent="0.25">
      <c r="A102" s="108">
        <v>81</v>
      </c>
      <c r="B102" s="8" t="s">
        <v>222</v>
      </c>
      <c r="C102" s="21" t="s">
        <v>138</v>
      </c>
      <c r="D102" s="22" t="s">
        <v>29</v>
      </c>
      <c r="E102" s="35">
        <v>44665</v>
      </c>
      <c r="F102" s="35">
        <v>44668</v>
      </c>
      <c r="G102" s="21" t="s">
        <v>361</v>
      </c>
      <c r="H102" s="22" t="s">
        <v>445</v>
      </c>
      <c r="I102" s="22" t="s">
        <v>99</v>
      </c>
      <c r="J102" s="22" t="s">
        <v>294</v>
      </c>
      <c r="K102" s="35">
        <v>44665</v>
      </c>
      <c r="L102" s="35">
        <v>44668</v>
      </c>
      <c r="M102" s="10"/>
      <c r="N102" s="10">
        <v>3400</v>
      </c>
      <c r="O102" s="10">
        <f t="shared" si="14"/>
        <v>0</v>
      </c>
      <c r="P102" s="10"/>
      <c r="Q102" s="10">
        <v>2900</v>
      </c>
      <c r="R102" s="10">
        <f t="shared" si="15"/>
        <v>0</v>
      </c>
      <c r="S102" s="10"/>
      <c r="T102" s="10">
        <v>2800</v>
      </c>
      <c r="U102" s="10">
        <f t="shared" si="16"/>
        <v>0</v>
      </c>
      <c r="V102" s="10">
        <v>20</v>
      </c>
      <c r="W102" s="10">
        <v>150</v>
      </c>
      <c r="X102" s="10">
        <f t="shared" si="19"/>
        <v>3000</v>
      </c>
      <c r="Y102" s="10">
        <v>16</v>
      </c>
      <c r="Z102" s="10">
        <v>150</v>
      </c>
      <c r="AA102" s="10">
        <f t="shared" si="20"/>
        <v>2400</v>
      </c>
      <c r="AB102" s="11">
        <v>16</v>
      </c>
      <c r="AC102" s="10">
        <v>150</v>
      </c>
      <c r="AD102" s="10">
        <f t="shared" si="21"/>
        <v>2400</v>
      </c>
      <c r="AE102" s="11">
        <v>64</v>
      </c>
      <c r="AF102" s="26">
        <v>7</v>
      </c>
      <c r="AG102" s="7">
        <f t="shared" si="17"/>
        <v>448</v>
      </c>
      <c r="AH102" s="152">
        <v>1</v>
      </c>
      <c r="AI102" s="139">
        <f t="shared" si="22"/>
        <v>116</v>
      </c>
      <c r="AJ102" s="139">
        <f t="shared" si="18"/>
        <v>8248</v>
      </c>
      <c r="AK102" s="109">
        <f t="shared" si="23"/>
        <v>8248</v>
      </c>
    </row>
    <row r="103" spans="1:37" ht="27.6" customHeight="1" x14ac:dyDescent="0.25">
      <c r="A103" s="112">
        <v>82</v>
      </c>
      <c r="B103" s="8" t="s">
        <v>222</v>
      </c>
      <c r="C103" s="21" t="s">
        <v>138</v>
      </c>
      <c r="D103" s="22" t="s">
        <v>30</v>
      </c>
      <c r="E103" s="35">
        <v>44665</v>
      </c>
      <c r="F103" s="35">
        <v>44668</v>
      </c>
      <c r="G103" s="21" t="s">
        <v>361</v>
      </c>
      <c r="H103" s="38" t="s">
        <v>358</v>
      </c>
      <c r="I103" s="22" t="s">
        <v>99</v>
      </c>
      <c r="J103" s="22" t="s">
        <v>294</v>
      </c>
      <c r="K103" s="35">
        <v>44665</v>
      </c>
      <c r="L103" s="35">
        <v>44668</v>
      </c>
      <c r="M103" s="10"/>
      <c r="N103" s="10">
        <v>3400</v>
      </c>
      <c r="O103" s="10">
        <f t="shared" si="14"/>
        <v>0</v>
      </c>
      <c r="P103" s="10"/>
      <c r="Q103" s="10">
        <v>2900</v>
      </c>
      <c r="R103" s="10">
        <f t="shared" si="15"/>
        <v>0</v>
      </c>
      <c r="S103" s="10"/>
      <c r="T103" s="10">
        <v>2800</v>
      </c>
      <c r="U103" s="10">
        <f t="shared" si="16"/>
        <v>0</v>
      </c>
      <c r="V103" s="10">
        <v>21</v>
      </c>
      <c r="W103" s="10">
        <v>150</v>
      </c>
      <c r="X103" s="10">
        <f t="shared" si="19"/>
        <v>3150</v>
      </c>
      <c r="Y103" s="10">
        <v>18</v>
      </c>
      <c r="Z103" s="10">
        <v>150</v>
      </c>
      <c r="AA103" s="10">
        <f t="shared" si="20"/>
        <v>2700</v>
      </c>
      <c r="AB103" s="11">
        <v>18</v>
      </c>
      <c r="AC103" s="10">
        <v>150</v>
      </c>
      <c r="AD103" s="10">
        <f t="shared" si="21"/>
        <v>2700</v>
      </c>
      <c r="AE103" s="11">
        <v>72</v>
      </c>
      <c r="AF103" s="26">
        <v>7</v>
      </c>
      <c r="AG103" s="7">
        <f t="shared" si="17"/>
        <v>504</v>
      </c>
      <c r="AH103" s="152">
        <v>1</v>
      </c>
      <c r="AI103" s="139">
        <f t="shared" si="22"/>
        <v>129</v>
      </c>
      <c r="AJ103" s="139">
        <f t="shared" si="18"/>
        <v>9054</v>
      </c>
      <c r="AK103" s="109">
        <f t="shared" si="23"/>
        <v>9054</v>
      </c>
    </row>
    <row r="104" spans="1:37" ht="30" customHeight="1" x14ac:dyDescent="0.25">
      <c r="A104" s="108">
        <v>83</v>
      </c>
      <c r="B104" s="8" t="s">
        <v>222</v>
      </c>
      <c r="C104" s="21" t="s">
        <v>138</v>
      </c>
      <c r="D104" s="22" t="s">
        <v>270</v>
      </c>
      <c r="E104" s="35">
        <v>44677</v>
      </c>
      <c r="F104" s="35">
        <v>44680</v>
      </c>
      <c r="G104" s="21" t="s">
        <v>937</v>
      </c>
      <c r="H104" s="22" t="s">
        <v>704</v>
      </c>
      <c r="I104" s="22" t="s">
        <v>102</v>
      </c>
      <c r="J104" s="22" t="s">
        <v>294</v>
      </c>
      <c r="K104" s="35">
        <v>44677</v>
      </c>
      <c r="L104" s="35">
        <v>44680</v>
      </c>
      <c r="M104" s="10"/>
      <c r="N104" s="10">
        <v>3400</v>
      </c>
      <c r="O104" s="10">
        <f t="shared" si="14"/>
        <v>0</v>
      </c>
      <c r="P104" s="10"/>
      <c r="Q104" s="10">
        <v>2900</v>
      </c>
      <c r="R104" s="10">
        <f t="shared" si="15"/>
        <v>0</v>
      </c>
      <c r="S104" s="10"/>
      <c r="T104" s="10">
        <v>2800</v>
      </c>
      <c r="U104" s="10">
        <f t="shared" si="16"/>
        <v>0</v>
      </c>
      <c r="V104" s="10">
        <v>14</v>
      </c>
      <c r="W104" s="10">
        <v>150</v>
      </c>
      <c r="X104" s="10">
        <f t="shared" si="19"/>
        <v>2100</v>
      </c>
      <c r="Y104" s="10">
        <v>14</v>
      </c>
      <c r="Z104" s="10">
        <v>150</v>
      </c>
      <c r="AA104" s="10">
        <f t="shared" si="20"/>
        <v>2100</v>
      </c>
      <c r="AB104" s="11">
        <v>14</v>
      </c>
      <c r="AC104" s="10">
        <v>150</v>
      </c>
      <c r="AD104" s="10">
        <f t="shared" si="21"/>
        <v>2100</v>
      </c>
      <c r="AE104" s="11">
        <v>56</v>
      </c>
      <c r="AF104" s="26">
        <v>7</v>
      </c>
      <c r="AG104" s="7">
        <f t="shared" si="17"/>
        <v>392</v>
      </c>
      <c r="AH104" s="152">
        <v>1</v>
      </c>
      <c r="AI104" s="139">
        <f t="shared" si="22"/>
        <v>98</v>
      </c>
      <c r="AJ104" s="139">
        <f t="shared" si="18"/>
        <v>6692</v>
      </c>
      <c r="AK104" s="109">
        <f t="shared" si="23"/>
        <v>6692</v>
      </c>
    </row>
    <row r="105" spans="1:37" ht="28.9" customHeight="1" x14ac:dyDescent="0.25">
      <c r="A105" s="112">
        <v>84</v>
      </c>
      <c r="B105" s="8" t="s">
        <v>222</v>
      </c>
      <c r="C105" s="21" t="s">
        <v>138</v>
      </c>
      <c r="D105" s="22" t="s">
        <v>528</v>
      </c>
      <c r="E105" s="35">
        <v>44711</v>
      </c>
      <c r="F105" s="35">
        <v>44714</v>
      </c>
      <c r="G105" s="21" t="s">
        <v>359</v>
      </c>
      <c r="H105" s="38" t="s">
        <v>340</v>
      </c>
      <c r="I105" s="22" t="s">
        <v>100</v>
      </c>
      <c r="J105" s="22" t="s">
        <v>294</v>
      </c>
      <c r="K105" s="35">
        <v>44711</v>
      </c>
      <c r="L105" s="35">
        <v>44714</v>
      </c>
      <c r="M105" s="28"/>
      <c r="N105" s="10">
        <v>3400</v>
      </c>
      <c r="O105" s="10">
        <f t="shared" si="14"/>
        <v>0</v>
      </c>
      <c r="P105" s="28"/>
      <c r="Q105" s="10">
        <v>2900</v>
      </c>
      <c r="R105" s="10">
        <f t="shared" si="15"/>
        <v>0</v>
      </c>
      <c r="S105" s="28"/>
      <c r="T105" s="10">
        <v>2800</v>
      </c>
      <c r="U105" s="10">
        <f t="shared" si="16"/>
        <v>0</v>
      </c>
      <c r="V105" s="29">
        <v>10</v>
      </c>
      <c r="W105" s="10">
        <v>150</v>
      </c>
      <c r="X105" s="10">
        <f t="shared" si="19"/>
        <v>1500</v>
      </c>
      <c r="Y105" s="29">
        <v>5</v>
      </c>
      <c r="Z105" s="10">
        <v>150</v>
      </c>
      <c r="AA105" s="10">
        <f t="shared" si="20"/>
        <v>750</v>
      </c>
      <c r="AB105" s="29">
        <v>5</v>
      </c>
      <c r="AC105" s="10">
        <v>150</v>
      </c>
      <c r="AD105" s="10">
        <f t="shared" si="21"/>
        <v>750</v>
      </c>
      <c r="AE105" s="29">
        <v>20</v>
      </c>
      <c r="AF105" s="26">
        <v>7</v>
      </c>
      <c r="AG105" s="7">
        <f t="shared" si="17"/>
        <v>140</v>
      </c>
      <c r="AH105" s="152">
        <v>1</v>
      </c>
      <c r="AI105" s="139">
        <f t="shared" si="22"/>
        <v>40</v>
      </c>
      <c r="AJ105" s="139">
        <f t="shared" si="18"/>
        <v>3140</v>
      </c>
      <c r="AK105" s="109">
        <f t="shared" si="23"/>
        <v>3140</v>
      </c>
    </row>
    <row r="106" spans="1:37" ht="27.6" customHeight="1" x14ac:dyDescent="0.25">
      <c r="A106" s="108">
        <v>85</v>
      </c>
      <c r="B106" s="21" t="s">
        <v>222</v>
      </c>
      <c r="C106" s="21" t="s">
        <v>138</v>
      </c>
      <c r="D106" s="22" t="s">
        <v>32</v>
      </c>
      <c r="E106" s="35">
        <v>44720</v>
      </c>
      <c r="F106" s="35">
        <v>44723</v>
      </c>
      <c r="G106" s="21" t="s">
        <v>357</v>
      </c>
      <c r="H106" s="38" t="s">
        <v>340</v>
      </c>
      <c r="I106" s="22" t="s">
        <v>101</v>
      </c>
      <c r="J106" s="22" t="s">
        <v>294</v>
      </c>
      <c r="K106" s="35">
        <v>44720</v>
      </c>
      <c r="L106" s="35">
        <v>44723</v>
      </c>
      <c r="M106" s="11"/>
      <c r="N106" s="10">
        <v>3400</v>
      </c>
      <c r="O106" s="10">
        <f t="shared" si="14"/>
        <v>0</v>
      </c>
      <c r="P106" s="10"/>
      <c r="Q106" s="10">
        <v>2900</v>
      </c>
      <c r="R106" s="10">
        <f t="shared" si="15"/>
        <v>0</v>
      </c>
      <c r="S106" s="10"/>
      <c r="T106" s="10">
        <v>2800</v>
      </c>
      <c r="U106" s="10">
        <f t="shared" si="16"/>
        <v>0</v>
      </c>
      <c r="V106" s="10">
        <v>20</v>
      </c>
      <c r="W106" s="10">
        <v>150</v>
      </c>
      <c r="X106" s="10">
        <f t="shared" si="19"/>
        <v>3000</v>
      </c>
      <c r="Y106" s="10">
        <v>15</v>
      </c>
      <c r="Z106" s="10">
        <v>150</v>
      </c>
      <c r="AA106" s="10">
        <f t="shared" si="20"/>
        <v>2250</v>
      </c>
      <c r="AB106" s="10">
        <v>15</v>
      </c>
      <c r="AC106" s="10">
        <v>150</v>
      </c>
      <c r="AD106" s="10">
        <f t="shared" si="21"/>
        <v>2250</v>
      </c>
      <c r="AE106" s="11">
        <v>60</v>
      </c>
      <c r="AF106" s="26">
        <v>7</v>
      </c>
      <c r="AG106" s="7">
        <f t="shared" si="17"/>
        <v>420</v>
      </c>
      <c r="AH106" s="152">
        <v>1</v>
      </c>
      <c r="AI106" s="139">
        <f t="shared" si="22"/>
        <v>110</v>
      </c>
      <c r="AJ106" s="139">
        <f t="shared" si="18"/>
        <v>7920</v>
      </c>
      <c r="AK106" s="109">
        <f t="shared" si="23"/>
        <v>7920</v>
      </c>
    </row>
    <row r="107" spans="1:37" ht="29.65" customHeight="1" x14ac:dyDescent="0.25">
      <c r="A107" s="112">
        <v>86</v>
      </c>
      <c r="B107" s="8" t="s">
        <v>172</v>
      </c>
      <c r="C107" s="47" t="s">
        <v>138</v>
      </c>
      <c r="D107" s="22" t="s">
        <v>31</v>
      </c>
      <c r="E107" s="35">
        <v>44720</v>
      </c>
      <c r="F107" s="35">
        <v>44723</v>
      </c>
      <c r="G107" s="21" t="s">
        <v>937</v>
      </c>
      <c r="H107" s="22" t="s">
        <v>705</v>
      </c>
      <c r="I107" s="22" t="s">
        <v>99</v>
      </c>
      <c r="J107" s="22" t="s">
        <v>294</v>
      </c>
      <c r="K107" s="35">
        <v>44720</v>
      </c>
      <c r="L107" s="35">
        <v>44723</v>
      </c>
      <c r="M107" s="10"/>
      <c r="N107" s="10">
        <v>0</v>
      </c>
      <c r="O107" s="10"/>
      <c r="P107" s="10"/>
      <c r="Q107" s="10">
        <v>0</v>
      </c>
      <c r="R107" s="10"/>
      <c r="S107" s="10"/>
      <c r="T107" s="10">
        <v>0</v>
      </c>
      <c r="U107" s="10"/>
      <c r="V107" s="10">
        <v>2</v>
      </c>
      <c r="W107" s="10">
        <v>150</v>
      </c>
      <c r="X107" s="10">
        <f>V107*W107</f>
        <v>300</v>
      </c>
      <c r="Y107" s="10">
        <v>2</v>
      </c>
      <c r="Z107" s="10">
        <v>150</v>
      </c>
      <c r="AA107" s="10">
        <f>Y107*Z107</f>
        <v>300</v>
      </c>
      <c r="AB107" s="10">
        <v>2</v>
      </c>
      <c r="AC107" s="10">
        <v>150</v>
      </c>
      <c r="AD107" s="10">
        <f>AB107*AC107</f>
        <v>300</v>
      </c>
      <c r="AE107" s="3">
        <v>5</v>
      </c>
      <c r="AF107" s="26">
        <v>7</v>
      </c>
      <c r="AG107" s="7">
        <v>36</v>
      </c>
      <c r="AH107" s="152">
        <v>1</v>
      </c>
      <c r="AI107" s="139">
        <f>M107+P107+S107+V107+Y107+AB107+AE107</f>
        <v>11</v>
      </c>
      <c r="AJ107" s="139">
        <f>AK107</f>
        <v>936</v>
      </c>
      <c r="AK107" s="109">
        <f>O107+R107+U107+X107+AA107+AD107+AG107</f>
        <v>936</v>
      </c>
    </row>
    <row r="108" spans="1:37" ht="29.65" customHeight="1" x14ac:dyDescent="0.25">
      <c r="A108" s="108">
        <v>87</v>
      </c>
      <c r="B108" s="8" t="s">
        <v>222</v>
      </c>
      <c r="C108" s="21" t="s">
        <v>138</v>
      </c>
      <c r="D108" s="22" t="s">
        <v>33</v>
      </c>
      <c r="E108" s="35">
        <v>44727</v>
      </c>
      <c r="F108" s="35">
        <v>44730</v>
      </c>
      <c r="G108" s="21" t="s">
        <v>768</v>
      </c>
      <c r="H108" s="22" t="s">
        <v>358</v>
      </c>
      <c r="I108" s="22" t="s">
        <v>100</v>
      </c>
      <c r="J108" s="22" t="s">
        <v>294</v>
      </c>
      <c r="K108" s="35">
        <v>44727</v>
      </c>
      <c r="L108" s="35">
        <v>44730</v>
      </c>
      <c r="M108" s="10"/>
      <c r="N108" s="10">
        <v>3400</v>
      </c>
      <c r="O108" s="10">
        <f t="shared" si="14"/>
        <v>0</v>
      </c>
      <c r="P108" s="10"/>
      <c r="Q108" s="10">
        <v>2900</v>
      </c>
      <c r="R108" s="10">
        <f t="shared" si="15"/>
        <v>0</v>
      </c>
      <c r="S108" s="10"/>
      <c r="T108" s="10">
        <v>2800</v>
      </c>
      <c r="U108" s="10">
        <f t="shared" si="16"/>
        <v>0</v>
      </c>
      <c r="V108" s="10">
        <v>21</v>
      </c>
      <c r="W108" s="10">
        <v>150</v>
      </c>
      <c r="X108" s="10">
        <f t="shared" si="19"/>
        <v>3150</v>
      </c>
      <c r="Y108" s="10">
        <v>18</v>
      </c>
      <c r="Z108" s="10">
        <v>150</v>
      </c>
      <c r="AA108" s="10">
        <f t="shared" si="20"/>
        <v>2700</v>
      </c>
      <c r="AB108" s="11">
        <v>18</v>
      </c>
      <c r="AC108" s="10">
        <v>150</v>
      </c>
      <c r="AD108" s="10">
        <f t="shared" si="21"/>
        <v>2700</v>
      </c>
      <c r="AE108" s="11">
        <v>72</v>
      </c>
      <c r="AF108" s="26">
        <v>7</v>
      </c>
      <c r="AG108" s="7">
        <f t="shared" si="17"/>
        <v>504</v>
      </c>
      <c r="AH108" s="152">
        <v>1</v>
      </c>
      <c r="AI108" s="139">
        <f t="shared" si="22"/>
        <v>129</v>
      </c>
      <c r="AJ108" s="139">
        <f t="shared" si="18"/>
        <v>9054</v>
      </c>
      <c r="AK108" s="109">
        <f t="shared" si="23"/>
        <v>9054</v>
      </c>
    </row>
    <row r="109" spans="1:37" ht="40.15" customHeight="1" x14ac:dyDescent="0.25">
      <c r="A109" s="112">
        <v>88</v>
      </c>
      <c r="B109" s="8" t="s">
        <v>222</v>
      </c>
      <c r="C109" s="21" t="s">
        <v>138</v>
      </c>
      <c r="D109" s="22" t="s">
        <v>44</v>
      </c>
      <c r="E109" s="35">
        <v>44819</v>
      </c>
      <c r="F109" s="35">
        <v>44822</v>
      </c>
      <c r="G109" s="21" t="s">
        <v>769</v>
      </c>
      <c r="H109" s="22" t="s">
        <v>706</v>
      </c>
      <c r="I109" s="22" t="s">
        <v>102</v>
      </c>
      <c r="J109" s="22" t="s">
        <v>304</v>
      </c>
      <c r="K109" s="35">
        <v>44819</v>
      </c>
      <c r="L109" s="35">
        <v>44822</v>
      </c>
      <c r="M109" s="14"/>
      <c r="N109" s="10">
        <v>3400</v>
      </c>
      <c r="O109" s="10">
        <f t="shared" si="14"/>
        <v>0</v>
      </c>
      <c r="P109" s="14"/>
      <c r="Q109" s="10">
        <v>2900</v>
      </c>
      <c r="R109" s="10">
        <f t="shared" si="15"/>
        <v>0</v>
      </c>
      <c r="S109" s="14"/>
      <c r="T109" s="10">
        <v>2800</v>
      </c>
      <c r="U109" s="10">
        <f t="shared" si="16"/>
        <v>0</v>
      </c>
      <c r="V109" s="10">
        <v>32</v>
      </c>
      <c r="W109" s="10">
        <v>150</v>
      </c>
      <c r="X109" s="10">
        <f t="shared" si="19"/>
        <v>4800</v>
      </c>
      <c r="Y109" s="10">
        <v>24</v>
      </c>
      <c r="Z109" s="10">
        <v>150</v>
      </c>
      <c r="AA109" s="10">
        <f t="shared" si="20"/>
        <v>3600</v>
      </c>
      <c r="AB109" s="10">
        <v>24</v>
      </c>
      <c r="AC109" s="10">
        <v>150</v>
      </c>
      <c r="AD109" s="10">
        <f t="shared" si="21"/>
        <v>3600</v>
      </c>
      <c r="AE109" s="11">
        <v>96</v>
      </c>
      <c r="AF109" s="26">
        <v>7</v>
      </c>
      <c r="AG109" s="7">
        <f t="shared" si="17"/>
        <v>672</v>
      </c>
      <c r="AH109" s="152">
        <v>1</v>
      </c>
      <c r="AI109" s="139">
        <f t="shared" si="22"/>
        <v>176</v>
      </c>
      <c r="AJ109" s="139">
        <f t="shared" si="18"/>
        <v>12672</v>
      </c>
      <c r="AK109" s="109">
        <f t="shared" si="23"/>
        <v>12672</v>
      </c>
    </row>
    <row r="110" spans="1:37" ht="25.15" customHeight="1" x14ac:dyDescent="0.25">
      <c r="A110" s="108">
        <v>89</v>
      </c>
      <c r="B110" s="8" t="s">
        <v>222</v>
      </c>
      <c r="C110" s="21" t="s">
        <v>138</v>
      </c>
      <c r="D110" s="22" t="s">
        <v>34</v>
      </c>
      <c r="E110" s="35">
        <v>44826</v>
      </c>
      <c r="F110" s="35">
        <v>44829</v>
      </c>
      <c r="G110" s="21" t="s">
        <v>769</v>
      </c>
      <c r="H110" s="22" t="s">
        <v>706</v>
      </c>
      <c r="I110" s="22" t="s">
        <v>105</v>
      </c>
      <c r="J110" s="22" t="s">
        <v>294</v>
      </c>
      <c r="K110" s="35">
        <v>44826</v>
      </c>
      <c r="L110" s="35">
        <v>44829</v>
      </c>
      <c r="M110" s="10">
        <v>8</v>
      </c>
      <c r="N110" s="10">
        <v>3400</v>
      </c>
      <c r="O110" s="10">
        <f t="shared" si="14"/>
        <v>27200</v>
      </c>
      <c r="P110" s="10"/>
      <c r="Q110" s="10">
        <v>2900</v>
      </c>
      <c r="R110" s="10">
        <f t="shared" si="15"/>
        <v>0</v>
      </c>
      <c r="S110" s="10"/>
      <c r="T110" s="10">
        <v>2800</v>
      </c>
      <c r="U110" s="10">
        <f t="shared" si="16"/>
        <v>0</v>
      </c>
      <c r="V110" s="10">
        <v>32</v>
      </c>
      <c r="W110" s="10">
        <v>150</v>
      </c>
      <c r="X110" s="10">
        <f t="shared" si="19"/>
        <v>4800</v>
      </c>
      <c r="Y110" s="10">
        <v>24</v>
      </c>
      <c r="Z110" s="10">
        <v>150</v>
      </c>
      <c r="AA110" s="10">
        <f t="shared" si="20"/>
        <v>3600</v>
      </c>
      <c r="AB110" s="10">
        <v>24</v>
      </c>
      <c r="AC110" s="10">
        <v>150</v>
      </c>
      <c r="AD110" s="10">
        <f t="shared" si="21"/>
        <v>3600</v>
      </c>
      <c r="AE110" s="11">
        <v>96</v>
      </c>
      <c r="AF110" s="26">
        <v>7</v>
      </c>
      <c r="AG110" s="7">
        <f t="shared" si="17"/>
        <v>672</v>
      </c>
      <c r="AH110" s="152">
        <v>1</v>
      </c>
      <c r="AI110" s="139">
        <f t="shared" si="22"/>
        <v>184</v>
      </c>
      <c r="AJ110" s="139">
        <f t="shared" si="18"/>
        <v>39872</v>
      </c>
      <c r="AK110" s="109">
        <f t="shared" si="23"/>
        <v>39872</v>
      </c>
    </row>
    <row r="111" spans="1:37" ht="16.149999999999999" customHeight="1" x14ac:dyDescent="0.25">
      <c r="A111" s="106"/>
      <c r="B111" s="96"/>
      <c r="C111" s="97"/>
      <c r="D111" s="179" t="s">
        <v>846</v>
      </c>
      <c r="E111" s="99"/>
      <c r="F111" s="99"/>
      <c r="G111" s="99"/>
      <c r="H111" s="99"/>
      <c r="I111" s="97"/>
      <c r="J111" s="100"/>
      <c r="K111" s="99"/>
      <c r="L111" s="99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2"/>
      <c r="AF111" s="79"/>
      <c r="AG111" s="79"/>
      <c r="AH111" s="153"/>
      <c r="AI111" s="151"/>
      <c r="AJ111" s="151"/>
      <c r="AK111" s="164"/>
    </row>
    <row r="112" spans="1:37" ht="25.9" customHeight="1" x14ac:dyDescent="0.25">
      <c r="A112" s="108">
        <v>90</v>
      </c>
      <c r="B112" s="8" t="s">
        <v>208</v>
      </c>
      <c r="C112" s="21" t="s">
        <v>110</v>
      </c>
      <c r="D112" s="22" t="s">
        <v>209</v>
      </c>
      <c r="E112" s="35">
        <v>44617</v>
      </c>
      <c r="F112" s="35">
        <v>44619</v>
      </c>
      <c r="G112" s="21" t="s">
        <v>301</v>
      </c>
      <c r="H112" s="22" t="s">
        <v>508</v>
      </c>
      <c r="I112" s="22" t="s">
        <v>102</v>
      </c>
      <c r="J112" s="22" t="s">
        <v>294</v>
      </c>
      <c r="K112" s="35">
        <v>44617</v>
      </c>
      <c r="L112" s="35">
        <v>44619</v>
      </c>
      <c r="M112" s="10"/>
      <c r="N112" s="10">
        <v>3400</v>
      </c>
      <c r="O112" s="10">
        <f t="shared" si="14"/>
        <v>0</v>
      </c>
      <c r="P112" s="10"/>
      <c r="Q112" s="10">
        <v>2900</v>
      </c>
      <c r="R112" s="10">
        <f t="shared" si="15"/>
        <v>0</v>
      </c>
      <c r="S112" s="10"/>
      <c r="T112" s="10">
        <v>2800</v>
      </c>
      <c r="U112" s="10">
        <f t="shared" si="16"/>
        <v>0</v>
      </c>
      <c r="V112" s="10">
        <v>80</v>
      </c>
      <c r="W112" s="10">
        <v>150</v>
      </c>
      <c r="X112" s="10">
        <f t="shared" si="19"/>
        <v>12000</v>
      </c>
      <c r="Y112" s="10">
        <v>40</v>
      </c>
      <c r="Z112" s="10">
        <v>150</v>
      </c>
      <c r="AA112" s="10">
        <f t="shared" si="20"/>
        <v>6000</v>
      </c>
      <c r="AB112" s="10">
        <v>40</v>
      </c>
      <c r="AC112" s="10">
        <v>150</v>
      </c>
      <c r="AD112" s="10">
        <f t="shared" si="21"/>
        <v>6000</v>
      </c>
      <c r="AE112" s="11"/>
      <c r="AF112" s="26">
        <v>7</v>
      </c>
      <c r="AG112" s="7">
        <f t="shared" si="17"/>
        <v>0</v>
      </c>
      <c r="AH112" s="152">
        <v>1</v>
      </c>
      <c r="AI112" s="139">
        <f t="shared" si="22"/>
        <v>160</v>
      </c>
      <c r="AJ112" s="139">
        <f t="shared" si="18"/>
        <v>24000</v>
      </c>
      <c r="AK112" s="109">
        <f t="shared" si="23"/>
        <v>24000</v>
      </c>
    </row>
    <row r="113" spans="1:37" ht="26.65" customHeight="1" x14ac:dyDescent="0.25">
      <c r="A113" s="114">
        <v>91</v>
      </c>
      <c r="B113" s="8" t="s">
        <v>225</v>
      </c>
      <c r="C113" s="21" t="s">
        <v>110</v>
      </c>
      <c r="D113" s="22" t="s">
        <v>565</v>
      </c>
      <c r="E113" s="35">
        <v>44625</v>
      </c>
      <c r="F113" s="35">
        <v>44626</v>
      </c>
      <c r="G113" s="21" t="s">
        <v>362</v>
      </c>
      <c r="H113" s="22" t="s">
        <v>363</v>
      </c>
      <c r="I113" s="22" t="s">
        <v>99</v>
      </c>
      <c r="J113" s="22" t="s">
        <v>294</v>
      </c>
      <c r="K113" s="35">
        <v>44625</v>
      </c>
      <c r="L113" s="35">
        <v>44626</v>
      </c>
      <c r="M113" s="10"/>
      <c r="N113" s="10">
        <v>3400</v>
      </c>
      <c r="O113" s="10">
        <f t="shared" si="14"/>
        <v>0</v>
      </c>
      <c r="P113" s="10"/>
      <c r="Q113" s="10">
        <v>2900</v>
      </c>
      <c r="R113" s="10">
        <f t="shared" si="15"/>
        <v>0</v>
      </c>
      <c r="S113" s="10"/>
      <c r="T113" s="10">
        <v>2800</v>
      </c>
      <c r="U113" s="10">
        <f t="shared" si="16"/>
        <v>0</v>
      </c>
      <c r="V113" s="10">
        <v>40</v>
      </c>
      <c r="W113" s="10">
        <v>150</v>
      </c>
      <c r="X113" s="10">
        <f t="shared" si="19"/>
        <v>6000</v>
      </c>
      <c r="Y113" s="10">
        <v>24</v>
      </c>
      <c r="Z113" s="10">
        <v>150</v>
      </c>
      <c r="AA113" s="10">
        <f t="shared" si="20"/>
        <v>3600</v>
      </c>
      <c r="AB113" s="10">
        <v>24</v>
      </c>
      <c r="AC113" s="10">
        <v>150</v>
      </c>
      <c r="AD113" s="10">
        <f t="shared" si="21"/>
        <v>3600</v>
      </c>
      <c r="AE113" s="11"/>
      <c r="AF113" s="26">
        <v>7</v>
      </c>
      <c r="AG113" s="7">
        <f t="shared" si="17"/>
        <v>0</v>
      </c>
      <c r="AH113" s="152">
        <v>1</v>
      </c>
      <c r="AI113" s="139">
        <f t="shared" si="22"/>
        <v>88</v>
      </c>
      <c r="AJ113" s="139">
        <f t="shared" si="18"/>
        <v>13200</v>
      </c>
      <c r="AK113" s="109">
        <f t="shared" si="23"/>
        <v>13200</v>
      </c>
    </row>
    <row r="114" spans="1:37" ht="28.9" customHeight="1" x14ac:dyDescent="0.25">
      <c r="A114" s="108">
        <v>92</v>
      </c>
      <c r="B114" s="8" t="s">
        <v>208</v>
      </c>
      <c r="C114" s="21" t="s">
        <v>110</v>
      </c>
      <c r="D114" s="22" t="s">
        <v>566</v>
      </c>
      <c r="E114" s="35">
        <v>44652</v>
      </c>
      <c r="F114" s="35">
        <v>44653</v>
      </c>
      <c r="G114" s="21" t="s">
        <v>297</v>
      </c>
      <c r="H114" s="22" t="s">
        <v>487</v>
      </c>
      <c r="I114" s="22" t="s">
        <v>112</v>
      </c>
      <c r="J114" s="22" t="s">
        <v>364</v>
      </c>
      <c r="K114" s="35">
        <v>44652</v>
      </c>
      <c r="L114" s="35">
        <v>44653</v>
      </c>
      <c r="M114" s="10"/>
      <c r="N114" s="10">
        <v>3400</v>
      </c>
      <c r="O114" s="10">
        <f t="shared" si="14"/>
        <v>0</v>
      </c>
      <c r="P114" s="10"/>
      <c r="Q114" s="10">
        <v>2900</v>
      </c>
      <c r="R114" s="10">
        <f t="shared" si="15"/>
        <v>0</v>
      </c>
      <c r="S114" s="10"/>
      <c r="T114" s="10">
        <v>2800</v>
      </c>
      <c r="U114" s="10">
        <f t="shared" si="16"/>
        <v>0</v>
      </c>
      <c r="V114" s="10">
        <v>20</v>
      </c>
      <c r="W114" s="10">
        <v>150</v>
      </c>
      <c r="X114" s="10">
        <f t="shared" si="19"/>
        <v>3000</v>
      </c>
      <c r="Y114" s="10">
        <v>10</v>
      </c>
      <c r="Z114" s="10">
        <v>150</v>
      </c>
      <c r="AA114" s="10">
        <f t="shared" si="20"/>
        <v>1500</v>
      </c>
      <c r="AB114" s="10">
        <v>10</v>
      </c>
      <c r="AC114" s="10">
        <v>150</v>
      </c>
      <c r="AD114" s="10">
        <f t="shared" si="21"/>
        <v>1500</v>
      </c>
      <c r="AE114" s="11"/>
      <c r="AF114" s="26">
        <v>7</v>
      </c>
      <c r="AG114" s="7">
        <f t="shared" si="17"/>
        <v>0</v>
      </c>
      <c r="AH114" s="152">
        <v>1</v>
      </c>
      <c r="AI114" s="139">
        <f t="shared" si="22"/>
        <v>40</v>
      </c>
      <c r="AJ114" s="139">
        <f t="shared" si="18"/>
        <v>6000</v>
      </c>
      <c r="AK114" s="109">
        <f t="shared" si="23"/>
        <v>6000</v>
      </c>
    </row>
    <row r="115" spans="1:37" ht="48.6" customHeight="1" x14ac:dyDescent="0.25">
      <c r="A115" s="114">
        <v>93</v>
      </c>
      <c r="B115" s="8" t="s">
        <v>208</v>
      </c>
      <c r="C115" s="21" t="s">
        <v>110</v>
      </c>
      <c r="D115" s="22" t="s">
        <v>72</v>
      </c>
      <c r="E115" s="35">
        <v>44687</v>
      </c>
      <c r="F115" s="35">
        <v>44689</v>
      </c>
      <c r="G115" s="21" t="s">
        <v>301</v>
      </c>
      <c r="H115" s="22" t="s">
        <v>707</v>
      </c>
      <c r="I115" s="22" t="s">
        <v>112</v>
      </c>
      <c r="J115" s="22" t="s">
        <v>294</v>
      </c>
      <c r="K115" s="35">
        <v>44687</v>
      </c>
      <c r="L115" s="35">
        <v>44689</v>
      </c>
      <c r="M115" s="10"/>
      <c r="N115" s="10">
        <v>3400</v>
      </c>
      <c r="O115" s="10">
        <f t="shared" si="14"/>
        <v>0</v>
      </c>
      <c r="P115" s="10"/>
      <c r="Q115" s="10">
        <v>2900</v>
      </c>
      <c r="R115" s="10">
        <f t="shared" si="15"/>
        <v>0</v>
      </c>
      <c r="S115" s="10"/>
      <c r="T115" s="10">
        <v>2800</v>
      </c>
      <c r="U115" s="10">
        <f t="shared" si="16"/>
        <v>0</v>
      </c>
      <c r="V115" s="10">
        <v>136</v>
      </c>
      <c r="W115" s="10">
        <v>150</v>
      </c>
      <c r="X115" s="10">
        <f t="shared" si="19"/>
        <v>20400</v>
      </c>
      <c r="Y115" s="10">
        <v>68</v>
      </c>
      <c r="Z115" s="10">
        <v>150</v>
      </c>
      <c r="AA115" s="10">
        <f t="shared" si="20"/>
        <v>10200</v>
      </c>
      <c r="AB115" s="10">
        <v>68</v>
      </c>
      <c r="AC115" s="10">
        <v>150</v>
      </c>
      <c r="AD115" s="10">
        <f t="shared" si="21"/>
        <v>10200</v>
      </c>
      <c r="AE115" s="11">
        <v>275</v>
      </c>
      <c r="AF115" s="26">
        <v>7</v>
      </c>
      <c r="AG115" s="7">
        <f t="shared" si="17"/>
        <v>1925</v>
      </c>
      <c r="AH115" s="152">
        <v>1</v>
      </c>
      <c r="AI115" s="139">
        <f t="shared" si="22"/>
        <v>547</v>
      </c>
      <c r="AJ115" s="139">
        <f t="shared" si="18"/>
        <v>42725</v>
      </c>
      <c r="AK115" s="109">
        <f t="shared" si="23"/>
        <v>42725</v>
      </c>
    </row>
    <row r="116" spans="1:37" ht="40.9" customHeight="1" x14ac:dyDescent="0.25">
      <c r="A116" s="108">
        <v>94</v>
      </c>
      <c r="B116" s="8" t="s">
        <v>225</v>
      </c>
      <c r="C116" s="21" t="s">
        <v>110</v>
      </c>
      <c r="D116" s="22" t="s">
        <v>567</v>
      </c>
      <c r="E116" s="35">
        <v>44708</v>
      </c>
      <c r="F116" s="35">
        <v>44710</v>
      </c>
      <c r="G116" s="21" t="s">
        <v>301</v>
      </c>
      <c r="H116" s="22" t="s">
        <v>708</v>
      </c>
      <c r="I116" s="22" t="s">
        <v>102</v>
      </c>
      <c r="J116" s="22" t="s">
        <v>294</v>
      </c>
      <c r="K116" s="35">
        <v>44708</v>
      </c>
      <c r="L116" s="35">
        <v>44710</v>
      </c>
      <c r="M116" s="10"/>
      <c r="N116" s="10">
        <v>3400</v>
      </c>
      <c r="O116" s="10">
        <f t="shared" si="14"/>
        <v>0</v>
      </c>
      <c r="P116" s="10"/>
      <c r="Q116" s="10">
        <v>2900</v>
      </c>
      <c r="R116" s="10">
        <f t="shared" si="15"/>
        <v>0</v>
      </c>
      <c r="S116" s="10"/>
      <c r="T116" s="10">
        <v>2800</v>
      </c>
      <c r="U116" s="10">
        <f t="shared" si="16"/>
        <v>0</v>
      </c>
      <c r="V116" s="10">
        <v>60</v>
      </c>
      <c r="W116" s="10">
        <v>150</v>
      </c>
      <c r="X116" s="10">
        <f t="shared" si="19"/>
        <v>9000</v>
      </c>
      <c r="Y116" s="10">
        <v>60</v>
      </c>
      <c r="Z116" s="10">
        <v>150</v>
      </c>
      <c r="AA116" s="10">
        <f t="shared" si="20"/>
        <v>9000</v>
      </c>
      <c r="AB116" s="10">
        <v>60</v>
      </c>
      <c r="AC116" s="10">
        <v>150</v>
      </c>
      <c r="AD116" s="10">
        <f t="shared" si="21"/>
        <v>9000</v>
      </c>
      <c r="AE116" s="11">
        <v>132</v>
      </c>
      <c r="AF116" s="26">
        <v>7</v>
      </c>
      <c r="AG116" s="7">
        <f t="shared" si="17"/>
        <v>924</v>
      </c>
      <c r="AH116" s="152">
        <v>1</v>
      </c>
      <c r="AI116" s="139">
        <f t="shared" si="22"/>
        <v>312</v>
      </c>
      <c r="AJ116" s="139">
        <f t="shared" si="18"/>
        <v>27924</v>
      </c>
      <c r="AK116" s="109">
        <f t="shared" si="23"/>
        <v>27924</v>
      </c>
    </row>
    <row r="117" spans="1:37" ht="27" customHeight="1" x14ac:dyDescent="0.25">
      <c r="A117" s="114">
        <v>95</v>
      </c>
      <c r="B117" s="8" t="s">
        <v>225</v>
      </c>
      <c r="C117" s="21" t="s">
        <v>110</v>
      </c>
      <c r="D117" s="22" t="s">
        <v>568</v>
      </c>
      <c r="E117" s="35">
        <v>44722</v>
      </c>
      <c r="F117" s="35">
        <v>44724</v>
      </c>
      <c r="G117" s="21" t="s">
        <v>323</v>
      </c>
      <c r="H117" s="22" t="s">
        <v>709</v>
      </c>
      <c r="I117" s="22" t="s">
        <v>99</v>
      </c>
      <c r="J117" s="22" t="s">
        <v>294</v>
      </c>
      <c r="K117" s="35">
        <v>44722</v>
      </c>
      <c r="L117" s="35">
        <v>44724</v>
      </c>
      <c r="M117" s="10"/>
      <c r="N117" s="10">
        <v>3400</v>
      </c>
      <c r="O117" s="10">
        <f t="shared" si="14"/>
        <v>0</v>
      </c>
      <c r="P117" s="10"/>
      <c r="Q117" s="10">
        <v>2900</v>
      </c>
      <c r="R117" s="10">
        <f t="shared" si="15"/>
        <v>0</v>
      </c>
      <c r="S117" s="10"/>
      <c r="T117" s="10">
        <v>2800</v>
      </c>
      <c r="U117" s="10">
        <f t="shared" si="16"/>
        <v>0</v>
      </c>
      <c r="V117" s="10">
        <v>44</v>
      </c>
      <c r="W117" s="10">
        <v>150</v>
      </c>
      <c r="X117" s="10">
        <f t="shared" si="19"/>
        <v>6600</v>
      </c>
      <c r="Y117" s="10">
        <v>26</v>
      </c>
      <c r="Z117" s="10">
        <v>150</v>
      </c>
      <c r="AA117" s="10">
        <f t="shared" si="20"/>
        <v>3900</v>
      </c>
      <c r="AB117" s="10">
        <v>26</v>
      </c>
      <c r="AC117" s="10">
        <v>150</v>
      </c>
      <c r="AD117" s="10">
        <f t="shared" si="21"/>
        <v>3900</v>
      </c>
      <c r="AE117" s="11">
        <v>96</v>
      </c>
      <c r="AF117" s="26">
        <v>7</v>
      </c>
      <c r="AG117" s="7">
        <f t="shared" si="17"/>
        <v>672</v>
      </c>
      <c r="AH117" s="152">
        <v>1</v>
      </c>
      <c r="AI117" s="139">
        <f t="shared" si="22"/>
        <v>192</v>
      </c>
      <c r="AJ117" s="139">
        <f t="shared" si="18"/>
        <v>15072</v>
      </c>
      <c r="AK117" s="109">
        <f t="shared" si="23"/>
        <v>15072</v>
      </c>
    </row>
    <row r="118" spans="1:37" ht="28.9" customHeight="1" x14ac:dyDescent="0.25">
      <c r="A118" s="108">
        <v>96</v>
      </c>
      <c r="B118" s="8" t="s">
        <v>225</v>
      </c>
      <c r="C118" s="21" t="s">
        <v>110</v>
      </c>
      <c r="D118" s="22" t="s">
        <v>569</v>
      </c>
      <c r="E118" s="35">
        <v>44729</v>
      </c>
      <c r="F118" s="35">
        <v>44731</v>
      </c>
      <c r="G118" s="21" t="s">
        <v>301</v>
      </c>
      <c r="H118" s="22" t="s">
        <v>710</v>
      </c>
      <c r="I118" s="22" t="s">
        <v>99</v>
      </c>
      <c r="J118" s="22" t="s">
        <v>294</v>
      </c>
      <c r="K118" s="35">
        <v>44729</v>
      </c>
      <c r="L118" s="35">
        <v>44731</v>
      </c>
      <c r="M118" s="10">
        <v>3</v>
      </c>
      <c r="N118" s="10">
        <v>3400</v>
      </c>
      <c r="O118" s="10">
        <f t="shared" si="14"/>
        <v>10200</v>
      </c>
      <c r="P118" s="10">
        <v>3</v>
      </c>
      <c r="Q118" s="10">
        <v>2900</v>
      </c>
      <c r="R118" s="10">
        <f t="shared" si="15"/>
        <v>8700</v>
      </c>
      <c r="S118" s="10">
        <v>3</v>
      </c>
      <c r="T118" s="10">
        <v>2800</v>
      </c>
      <c r="U118" s="10">
        <f t="shared" si="16"/>
        <v>8400</v>
      </c>
      <c r="V118" s="10">
        <v>72</v>
      </c>
      <c r="W118" s="10">
        <v>150</v>
      </c>
      <c r="X118" s="10">
        <f t="shared" si="19"/>
        <v>10800</v>
      </c>
      <c r="Y118" s="10">
        <v>36</v>
      </c>
      <c r="Z118" s="10">
        <v>150</v>
      </c>
      <c r="AA118" s="10">
        <f t="shared" si="20"/>
        <v>5400</v>
      </c>
      <c r="AB118" s="10">
        <v>36</v>
      </c>
      <c r="AC118" s="10">
        <v>150</v>
      </c>
      <c r="AD118" s="10">
        <f t="shared" si="21"/>
        <v>5400</v>
      </c>
      <c r="AE118" s="11">
        <v>153</v>
      </c>
      <c r="AF118" s="26">
        <v>7</v>
      </c>
      <c r="AG118" s="7">
        <f t="shared" si="17"/>
        <v>1071</v>
      </c>
      <c r="AH118" s="152">
        <v>1</v>
      </c>
      <c r="AI118" s="139">
        <f t="shared" si="22"/>
        <v>306</v>
      </c>
      <c r="AJ118" s="139">
        <f t="shared" si="18"/>
        <v>49971</v>
      </c>
      <c r="AK118" s="109">
        <f t="shared" si="23"/>
        <v>49971</v>
      </c>
    </row>
    <row r="119" spans="1:37" ht="29.65" customHeight="1" x14ac:dyDescent="0.25">
      <c r="A119" s="114">
        <v>97</v>
      </c>
      <c r="B119" s="8" t="s">
        <v>225</v>
      </c>
      <c r="C119" s="21" t="s">
        <v>110</v>
      </c>
      <c r="D119" s="22" t="s">
        <v>570</v>
      </c>
      <c r="E119" s="35">
        <v>44736</v>
      </c>
      <c r="F119" s="35">
        <v>44738</v>
      </c>
      <c r="G119" s="21" t="s">
        <v>301</v>
      </c>
      <c r="H119" s="22" t="s">
        <v>711</v>
      </c>
      <c r="I119" s="22" t="s">
        <v>99</v>
      </c>
      <c r="J119" s="22" t="s">
        <v>294</v>
      </c>
      <c r="K119" s="35">
        <v>44736</v>
      </c>
      <c r="L119" s="35">
        <v>44738</v>
      </c>
      <c r="M119" s="10">
        <v>3</v>
      </c>
      <c r="N119" s="10">
        <v>3400</v>
      </c>
      <c r="O119" s="10">
        <f t="shared" si="14"/>
        <v>10200</v>
      </c>
      <c r="P119" s="10">
        <v>3</v>
      </c>
      <c r="Q119" s="10">
        <v>2900</v>
      </c>
      <c r="R119" s="10">
        <f t="shared" si="15"/>
        <v>8700</v>
      </c>
      <c r="S119" s="10">
        <v>3</v>
      </c>
      <c r="T119" s="10">
        <v>2800</v>
      </c>
      <c r="U119" s="10">
        <f t="shared" si="16"/>
        <v>8400</v>
      </c>
      <c r="V119" s="10">
        <v>80</v>
      </c>
      <c r="W119" s="10">
        <v>150</v>
      </c>
      <c r="X119" s="10">
        <f t="shared" si="19"/>
        <v>12000</v>
      </c>
      <c r="Y119" s="10">
        <v>44</v>
      </c>
      <c r="Z119" s="10">
        <v>150</v>
      </c>
      <c r="AA119" s="10">
        <f t="shared" si="20"/>
        <v>6600</v>
      </c>
      <c r="AB119" s="10">
        <v>44</v>
      </c>
      <c r="AC119" s="10">
        <v>150</v>
      </c>
      <c r="AD119" s="10">
        <f t="shared" si="21"/>
        <v>6600</v>
      </c>
      <c r="AE119" s="11">
        <v>177</v>
      </c>
      <c r="AF119" s="26">
        <v>7</v>
      </c>
      <c r="AG119" s="7">
        <f t="shared" si="17"/>
        <v>1239</v>
      </c>
      <c r="AH119" s="152">
        <v>1</v>
      </c>
      <c r="AI119" s="139">
        <f t="shared" si="22"/>
        <v>354</v>
      </c>
      <c r="AJ119" s="139">
        <f t="shared" si="18"/>
        <v>53739</v>
      </c>
      <c r="AK119" s="109">
        <f t="shared" si="23"/>
        <v>53739</v>
      </c>
    </row>
    <row r="120" spans="1:37" ht="26.65" customHeight="1" x14ac:dyDescent="0.25">
      <c r="A120" s="108">
        <v>98</v>
      </c>
      <c r="B120" s="8" t="s">
        <v>208</v>
      </c>
      <c r="C120" s="21" t="s">
        <v>110</v>
      </c>
      <c r="D120" s="22" t="s">
        <v>210</v>
      </c>
      <c r="E120" s="35">
        <v>44820</v>
      </c>
      <c r="F120" s="35">
        <v>44822</v>
      </c>
      <c r="G120" s="21" t="s">
        <v>301</v>
      </c>
      <c r="H120" s="38" t="s">
        <v>365</v>
      </c>
      <c r="I120" s="22" t="s">
        <v>99</v>
      </c>
      <c r="J120" s="22" t="s">
        <v>294</v>
      </c>
      <c r="K120" s="35">
        <v>44820</v>
      </c>
      <c r="L120" s="35">
        <v>44822</v>
      </c>
      <c r="M120" s="10"/>
      <c r="N120" s="10">
        <v>3400</v>
      </c>
      <c r="O120" s="10">
        <f t="shared" si="14"/>
        <v>0</v>
      </c>
      <c r="P120" s="10"/>
      <c r="Q120" s="10">
        <v>2900</v>
      </c>
      <c r="R120" s="10">
        <f t="shared" si="15"/>
        <v>0</v>
      </c>
      <c r="S120" s="10"/>
      <c r="T120" s="10">
        <v>2800</v>
      </c>
      <c r="U120" s="10">
        <f t="shared" si="16"/>
        <v>0</v>
      </c>
      <c r="V120" s="10"/>
      <c r="W120" s="10">
        <v>150</v>
      </c>
      <c r="X120" s="10">
        <f t="shared" si="19"/>
        <v>0</v>
      </c>
      <c r="Y120" s="10"/>
      <c r="Z120" s="10">
        <v>150</v>
      </c>
      <c r="AA120" s="10">
        <f t="shared" si="20"/>
        <v>0</v>
      </c>
      <c r="AB120" s="10"/>
      <c r="AC120" s="10">
        <v>150</v>
      </c>
      <c r="AD120" s="10">
        <f t="shared" si="21"/>
        <v>0</v>
      </c>
      <c r="AE120" s="66">
        <v>288</v>
      </c>
      <c r="AF120" s="7">
        <v>7</v>
      </c>
      <c r="AG120" s="7">
        <f t="shared" si="17"/>
        <v>2016</v>
      </c>
      <c r="AH120" s="152">
        <v>1</v>
      </c>
      <c r="AI120" s="139">
        <f t="shared" si="22"/>
        <v>288</v>
      </c>
      <c r="AJ120" s="139">
        <f t="shared" si="18"/>
        <v>2016</v>
      </c>
      <c r="AK120" s="109">
        <f t="shared" si="23"/>
        <v>2016</v>
      </c>
    </row>
    <row r="121" spans="1:37" ht="27" customHeight="1" x14ac:dyDescent="0.25">
      <c r="A121" s="114">
        <v>99</v>
      </c>
      <c r="B121" s="8" t="s">
        <v>225</v>
      </c>
      <c r="C121" s="21" t="s">
        <v>110</v>
      </c>
      <c r="D121" s="22" t="s">
        <v>571</v>
      </c>
      <c r="E121" s="35">
        <v>44827</v>
      </c>
      <c r="F121" s="35">
        <v>44829</v>
      </c>
      <c r="G121" s="21" t="s">
        <v>301</v>
      </c>
      <c r="H121" s="22" t="s">
        <v>761</v>
      </c>
      <c r="I121" s="22" t="s">
        <v>99</v>
      </c>
      <c r="J121" s="22" t="s">
        <v>294</v>
      </c>
      <c r="K121" s="35">
        <v>44827</v>
      </c>
      <c r="L121" s="35">
        <v>44829</v>
      </c>
      <c r="M121" s="10"/>
      <c r="N121" s="10">
        <v>3400</v>
      </c>
      <c r="O121" s="10">
        <f t="shared" si="14"/>
        <v>0</v>
      </c>
      <c r="P121" s="10"/>
      <c r="Q121" s="10">
        <v>2900</v>
      </c>
      <c r="R121" s="10">
        <f t="shared" si="15"/>
        <v>0</v>
      </c>
      <c r="S121" s="10"/>
      <c r="T121" s="10">
        <v>2800</v>
      </c>
      <c r="U121" s="10">
        <f t="shared" si="16"/>
        <v>0</v>
      </c>
      <c r="V121" s="10">
        <v>76</v>
      </c>
      <c r="W121" s="10">
        <v>150</v>
      </c>
      <c r="X121" s="10">
        <f t="shared" si="19"/>
        <v>11400</v>
      </c>
      <c r="Y121" s="10">
        <v>42</v>
      </c>
      <c r="Z121" s="10">
        <v>150</v>
      </c>
      <c r="AA121" s="10">
        <f t="shared" si="20"/>
        <v>6300</v>
      </c>
      <c r="AB121" s="10">
        <v>42</v>
      </c>
      <c r="AC121" s="10">
        <v>150</v>
      </c>
      <c r="AD121" s="10">
        <f t="shared" si="21"/>
        <v>6300</v>
      </c>
      <c r="AE121" s="11">
        <v>160</v>
      </c>
      <c r="AF121" s="26">
        <v>7</v>
      </c>
      <c r="AG121" s="7">
        <f t="shared" si="17"/>
        <v>1120</v>
      </c>
      <c r="AH121" s="152">
        <v>1</v>
      </c>
      <c r="AI121" s="139">
        <f t="shared" si="22"/>
        <v>320</v>
      </c>
      <c r="AJ121" s="139">
        <f t="shared" si="18"/>
        <v>25120</v>
      </c>
      <c r="AK121" s="109">
        <f t="shared" si="23"/>
        <v>25120</v>
      </c>
    </row>
    <row r="122" spans="1:37" x14ac:dyDescent="0.25">
      <c r="A122" s="106"/>
      <c r="B122" s="96"/>
      <c r="C122" s="97"/>
      <c r="D122" s="179" t="s">
        <v>914</v>
      </c>
      <c r="E122" s="99"/>
      <c r="F122" s="99"/>
      <c r="G122" s="99"/>
      <c r="H122" s="99"/>
      <c r="I122" s="97"/>
      <c r="J122" s="100"/>
      <c r="K122" s="99"/>
      <c r="L122" s="99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2"/>
      <c r="AF122" s="79"/>
      <c r="AG122" s="79"/>
      <c r="AH122" s="153"/>
      <c r="AI122" s="151"/>
      <c r="AJ122" s="151"/>
      <c r="AK122" s="164"/>
    </row>
    <row r="123" spans="1:37" ht="26.25" x14ac:dyDescent="0.25">
      <c r="A123" s="112">
        <v>100</v>
      </c>
      <c r="B123" s="8" t="s">
        <v>19</v>
      </c>
      <c r="C123" s="21" t="s">
        <v>153</v>
      </c>
      <c r="D123" s="22" t="s">
        <v>58</v>
      </c>
      <c r="E123" s="35">
        <v>44597</v>
      </c>
      <c r="F123" s="35">
        <v>44906</v>
      </c>
      <c r="G123" s="21" t="s">
        <v>748</v>
      </c>
      <c r="H123" s="22" t="s">
        <v>300</v>
      </c>
      <c r="I123" s="22" t="s">
        <v>100</v>
      </c>
      <c r="J123" s="22" t="s">
        <v>294</v>
      </c>
      <c r="K123" s="35">
        <v>44597</v>
      </c>
      <c r="L123" s="35">
        <v>44906</v>
      </c>
      <c r="M123" s="10"/>
      <c r="N123" s="10">
        <v>3400</v>
      </c>
      <c r="O123" s="10">
        <f t="shared" si="14"/>
        <v>0</v>
      </c>
      <c r="P123" s="10"/>
      <c r="Q123" s="10">
        <v>2900</v>
      </c>
      <c r="R123" s="10">
        <f t="shared" si="15"/>
        <v>0</v>
      </c>
      <c r="S123" s="10"/>
      <c r="T123" s="10">
        <v>2800</v>
      </c>
      <c r="U123" s="10">
        <f t="shared" si="16"/>
        <v>0</v>
      </c>
      <c r="V123" s="10">
        <v>2</v>
      </c>
      <c r="W123" s="10">
        <v>150</v>
      </c>
      <c r="X123" s="10">
        <f t="shared" si="19"/>
        <v>300</v>
      </c>
      <c r="Y123" s="10">
        <v>2</v>
      </c>
      <c r="Z123" s="10">
        <v>150</v>
      </c>
      <c r="AA123" s="10">
        <f t="shared" si="20"/>
        <v>300</v>
      </c>
      <c r="AB123" s="10">
        <v>2</v>
      </c>
      <c r="AC123" s="10">
        <v>150</v>
      </c>
      <c r="AD123" s="10">
        <f t="shared" si="21"/>
        <v>300</v>
      </c>
      <c r="AE123" s="11"/>
      <c r="AF123" s="26">
        <v>7</v>
      </c>
      <c r="AG123" s="7">
        <f t="shared" si="17"/>
        <v>0</v>
      </c>
      <c r="AH123" s="152">
        <v>1</v>
      </c>
      <c r="AI123" s="139">
        <f t="shared" si="22"/>
        <v>6</v>
      </c>
      <c r="AJ123" s="139">
        <f t="shared" si="18"/>
        <v>900</v>
      </c>
      <c r="AK123" s="109">
        <f t="shared" si="23"/>
        <v>900</v>
      </c>
    </row>
    <row r="124" spans="1:37" ht="22.15" customHeight="1" x14ac:dyDescent="0.25">
      <c r="A124" s="108">
        <v>101</v>
      </c>
      <c r="B124" s="8" t="s">
        <v>19</v>
      </c>
      <c r="C124" s="21" t="s">
        <v>153</v>
      </c>
      <c r="D124" s="22" t="s">
        <v>174</v>
      </c>
      <c r="E124" s="35">
        <v>44738</v>
      </c>
      <c r="F124" s="35">
        <v>44742</v>
      </c>
      <c r="G124" s="21" t="s">
        <v>748</v>
      </c>
      <c r="H124" s="22" t="s">
        <v>712</v>
      </c>
      <c r="I124" s="22" t="s">
        <v>99</v>
      </c>
      <c r="J124" s="22" t="s">
        <v>294</v>
      </c>
      <c r="K124" s="35">
        <v>44738</v>
      </c>
      <c r="L124" s="35">
        <v>44742</v>
      </c>
      <c r="M124" s="10"/>
      <c r="N124" s="10">
        <v>3400</v>
      </c>
      <c r="O124" s="10">
        <f t="shared" si="14"/>
        <v>0</v>
      </c>
      <c r="P124" s="10"/>
      <c r="Q124" s="10">
        <v>2900</v>
      </c>
      <c r="R124" s="10">
        <f t="shared" si="15"/>
        <v>0</v>
      </c>
      <c r="S124" s="10"/>
      <c r="T124" s="10">
        <v>2800</v>
      </c>
      <c r="U124" s="10">
        <f t="shared" si="16"/>
        <v>0</v>
      </c>
      <c r="V124" s="10">
        <v>6</v>
      </c>
      <c r="W124" s="10">
        <v>150</v>
      </c>
      <c r="X124" s="10">
        <f t="shared" si="19"/>
        <v>900</v>
      </c>
      <c r="Y124" s="10">
        <v>6</v>
      </c>
      <c r="Z124" s="10">
        <v>150</v>
      </c>
      <c r="AA124" s="10">
        <f t="shared" si="20"/>
        <v>900</v>
      </c>
      <c r="AB124" s="10">
        <v>6</v>
      </c>
      <c r="AC124" s="10">
        <v>150</v>
      </c>
      <c r="AD124" s="10">
        <f t="shared" si="21"/>
        <v>900</v>
      </c>
      <c r="AE124" s="11">
        <v>24</v>
      </c>
      <c r="AF124" s="26">
        <v>7</v>
      </c>
      <c r="AG124" s="7">
        <f t="shared" si="17"/>
        <v>168</v>
      </c>
      <c r="AH124" s="152">
        <v>1</v>
      </c>
      <c r="AI124" s="139">
        <f t="shared" si="22"/>
        <v>42</v>
      </c>
      <c r="AJ124" s="139">
        <f t="shared" si="18"/>
        <v>2868</v>
      </c>
      <c r="AK124" s="109">
        <f t="shared" si="23"/>
        <v>2868</v>
      </c>
    </row>
    <row r="125" spans="1:37" x14ac:dyDescent="0.25">
      <c r="A125" s="106"/>
      <c r="B125" s="96"/>
      <c r="C125" s="97"/>
      <c r="D125" s="179" t="s">
        <v>847</v>
      </c>
      <c r="E125" s="99"/>
      <c r="F125" s="99"/>
      <c r="G125" s="99"/>
      <c r="H125" s="99"/>
      <c r="I125" s="97"/>
      <c r="J125" s="100"/>
      <c r="K125" s="99"/>
      <c r="L125" s="99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2"/>
      <c r="AF125" s="79"/>
      <c r="AG125" s="79"/>
      <c r="AH125" s="153"/>
      <c r="AI125" s="151"/>
      <c r="AJ125" s="151"/>
      <c r="AK125" s="164"/>
    </row>
    <row r="126" spans="1:37" ht="26.25" x14ac:dyDescent="0.25">
      <c r="A126" s="108">
        <v>102</v>
      </c>
      <c r="B126" s="15" t="s">
        <v>14</v>
      </c>
      <c r="C126" s="21" t="s">
        <v>157</v>
      </c>
      <c r="D126" s="22" t="s">
        <v>572</v>
      </c>
      <c r="E126" s="35">
        <v>44665</v>
      </c>
      <c r="F126" s="35">
        <v>44669</v>
      </c>
      <c r="G126" s="21" t="s">
        <v>309</v>
      </c>
      <c r="H126" s="22" t="s">
        <v>340</v>
      </c>
      <c r="I126" s="22" t="s">
        <v>99</v>
      </c>
      <c r="J126" s="22" t="s">
        <v>294</v>
      </c>
      <c r="K126" s="35">
        <v>44665</v>
      </c>
      <c r="L126" s="35">
        <v>44669</v>
      </c>
      <c r="M126" s="14"/>
      <c r="N126" s="10">
        <v>3400</v>
      </c>
      <c r="O126" s="10">
        <f t="shared" si="14"/>
        <v>0</v>
      </c>
      <c r="P126" s="14"/>
      <c r="Q126" s="10">
        <v>2900</v>
      </c>
      <c r="R126" s="10">
        <f t="shared" si="15"/>
        <v>0</v>
      </c>
      <c r="S126" s="14"/>
      <c r="T126" s="10">
        <v>2800</v>
      </c>
      <c r="U126" s="10">
        <f t="shared" si="16"/>
        <v>0</v>
      </c>
      <c r="V126" s="10">
        <v>7</v>
      </c>
      <c r="W126" s="10">
        <v>150</v>
      </c>
      <c r="X126" s="10">
        <f t="shared" si="19"/>
        <v>1050</v>
      </c>
      <c r="Y126" s="10">
        <v>7</v>
      </c>
      <c r="Z126" s="10">
        <v>150</v>
      </c>
      <c r="AA126" s="10">
        <f t="shared" si="20"/>
        <v>1050</v>
      </c>
      <c r="AB126" s="10">
        <v>7</v>
      </c>
      <c r="AC126" s="10">
        <v>150</v>
      </c>
      <c r="AD126" s="10">
        <f t="shared" si="21"/>
        <v>1050</v>
      </c>
      <c r="AE126" s="10">
        <v>27</v>
      </c>
      <c r="AF126" s="26">
        <v>7</v>
      </c>
      <c r="AG126" s="7">
        <f t="shared" si="17"/>
        <v>189</v>
      </c>
      <c r="AH126" s="152">
        <v>1</v>
      </c>
      <c r="AI126" s="139">
        <f t="shared" si="22"/>
        <v>48</v>
      </c>
      <c r="AJ126" s="139">
        <f t="shared" si="18"/>
        <v>3339</v>
      </c>
      <c r="AK126" s="109">
        <f t="shared" si="23"/>
        <v>3339</v>
      </c>
    </row>
    <row r="127" spans="1:37" ht="27" customHeight="1" x14ac:dyDescent="0.25">
      <c r="A127" s="114">
        <v>103</v>
      </c>
      <c r="B127" s="15" t="s">
        <v>14</v>
      </c>
      <c r="C127" s="21" t="s">
        <v>157</v>
      </c>
      <c r="D127" s="22" t="s">
        <v>529</v>
      </c>
      <c r="E127" s="35">
        <v>44706</v>
      </c>
      <c r="F127" s="35">
        <v>44712</v>
      </c>
      <c r="G127" s="21" t="s">
        <v>530</v>
      </c>
      <c r="H127" s="22" t="s">
        <v>713</v>
      </c>
      <c r="I127" s="22" t="s">
        <v>102</v>
      </c>
      <c r="J127" s="22" t="s">
        <v>294</v>
      </c>
      <c r="K127" s="35">
        <v>44706</v>
      </c>
      <c r="L127" s="35">
        <v>44712</v>
      </c>
      <c r="M127" s="28"/>
      <c r="N127" s="10">
        <v>3400</v>
      </c>
      <c r="O127" s="10">
        <f t="shared" si="14"/>
        <v>0</v>
      </c>
      <c r="P127" s="28"/>
      <c r="Q127" s="10">
        <v>2900</v>
      </c>
      <c r="R127" s="10">
        <f t="shared" si="15"/>
        <v>0</v>
      </c>
      <c r="S127" s="28"/>
      <c r="T127" s="10">
        <v>2800</v>
      </c>
      <c r="U127" s="10">
        <f t="shared" si="16"/>
        <v>0</v>
      </c>
      <c r="V127" s="10">
        <v>10</v>
      </c>
      <c r="W127" s="10">
        <v>150</v>
      </c>
      <c r="X127" s="10">
        <f t="shared" si="19"/>
        <v>1500</v>
      </c>
      <c r="Y127" s="10">
        <v>10</v>
      </c>
      <c r="Z127" s="10">
        <v>150</v>
      </c>
      <c r="AA127" s="10">
        <f t="shared" si="20"/>
        <v>1500</v>
      </c>
      <c r="AB127" s="10">
        <v>10</v>
      </c>
      <c r="AC127" s="10">
        <v>150</v>
      </c>
      <c r="AD127" s="10">
        <f t="shared" si="21"/>
        <v>1500</v>
      </c>
      <c r="AE127" s="29">
        <v>30</v>
      </c>
      <c r="AF127" s="26">
        <v>7</v>
      </c>
      <c r="AG127" s="7">
        <f t="shared" si="17"/>
        <v>210</v>
      </c>
      <c r="AH127" s="152">
        <v>1</v>
      </c>
      <c r="AI127" s="139">
        <f t="shared" si="22"/>
        <v>60</v>
      </c>
      <c r="AJ127" s="139">
        <f t="shared" si="18"/>
        <v>4710</v>
      </c>
      <c r="AK127" s="109">
        <f t="shared" si="23"/>
        <v>4710</v>
      </c>
    </row>
    <row r="128" spans="1:37" ht="16.149999999999999" customHeight="1" x14ac:dyDescent="0.25">
      <c r="A128" s="108">
        <v>104</v>
      </c>
      <c r="B128" s="15" t="s">
        <v>14</v>
      </c>
      <c r="C128" s="21" t="s">
        <v>157</v>
      </c>
      <c r="D128" s="22" t="s">
        <v>173</v>
      </c>
      <c r="E128" s="35">
        <v>44746</v>
      </c>
      <c r="F128" s="35">
        <v>44752</v>
      </c>
      <c r="G128" s="21" t="s">
        <v>367</v>
      </c>
      <c r="H128" s="22" t="s">
        <v>714</v>
      </c>
      <c r="I128" s="22" t="s">
        <v>101</v>
      </c>
      <c r="J128" s="22" t="s">
        <v>294</v>
      </c>
      <c r="K128" s="35">
        <v>44746</v>
      </c>
      <c r="L128" s="35">
        <v>44752</v>
      </c>
      <c r="M128" s="14"/>
      <c r="N128" s="10">
        <v>3400</v>
      </c>
      <c r="O128" s="10">
        <f t="shared" si="14"/>
        <v>0</v>
      </c>
      <c r="P128" s="14"/>
      <c r="Q128" s="10">
        <v>2900</v>
      </c>
      <c r="R128" s="10">
        <f t="shared" si="15"/>
        <v>0</v>
      </c>
      <c r="S128" s="14"/>
      <c r="T128" s="10">
        <v>2800</v>
      </c>
      <c r="U128" s="10">
        <f t="shared" si="16"/>
        <v>0</v>
      </c>
      <c r="V128" s="10">
        <v>9</v>
      </c>
      <c r="W128" s="10">
        <v>150</v>
      </c>
      <c r="X128" s="10">
        <f t="shared" si="19"/>
        <v>1350</v>
      </c>
      <c r="Y128" s="10">
        <v>9</v>
      </c>
      <c r="Z128" s="10">
        <v>150</v>
      </c>
      <c r="AA128" s="10">
        <f t="shared" si="20"/>
        <v>1350</v>
      </c>
      <c r="AB128" s="10">
        <v>9</v>
      </c>
      <c r="AC128" s="10">
        <v>150</v>
      </c>
      <c r="AD128" s="10">
        <f t="shared" si="21"/>
        <v>1350</v>
      </c>
      <c r="AE128" s="10">
        <v>27</v>
      </c>
      <c r="AF128" s="26">
        <v>7</v>
      </c>
      <c r="AG128" s="7">
        <f t="shared" si="17"/>
        <v>189</v>
      </c>
      <c r="AH128" s="152">
        <v>1</v>
      </c>
      <c r="AI128" s="139">
        <f t="shared" si="22"/>
        <v>54</v>
      </c>
      <c r="AJ128" s="139">
        <f t="shared" si="18"/>
        <v>4239</v>
      </c>
      <c r="AK128" s="109">
        <f t="shared" si="23"/>
        <v>4239</v>
      </c>
    </row>
    <row r="129" spans="1:38" ht="16.899999999999999" customHeight="1" x14ac:dyDescent="0.25">
      <c r="A129" s="114">
        <v>105</v>
      </c>
      <c r="B129" s="15" t="s">
        <v>14</v>
      </c>
      <c r="C129" s="21" t="s">
        <v>157</v>
      </c>
      <c r="D129" s="22" t="s">
        <v>174</v>
      </c>
      <c r="E129" s="35">
        <v>44746</v>
      </c>
      <c r="F129" s="35">
        <v>44752</v>
      </c>
      <c r="G129" s="21" t="s">
        <v>367</v>
      </c>
      <c r="H129" s="22" t="s">
        <v>714</v>
      </c>
      <c r="I129" s="22" t="s">
        <v>99</v>
      </c>
      <c r="J129" s="22" t="s">
        <v>294</v>
      </c>
      <c r="K129" s="35">
        <v>44746</v>
      </c>
      <c r="L129" s="35">
        <v>44752</v>
      </c>
      <c r="M129" s="28"/>
      <c r="N129" s="10">
        <v>3400</v>
      </c>
      <c r="O129" s="10">
        <f t="shared" si="14"/>
        <v>0</v>
      </c>
      <c r="P129" s="28"/>
      <c r="Q129" s="10">
        <v>2900</v>
      </c>
      <c r="R129" s="10">
        <f t="shared" si="15"/>
        <v>0</v>
      </c>
      <c r="S129" s="28"/>
      <c r="T129" s="10">
        <v>2800</v>
      </c>
      <c r="U129" s="10">
        <f t="shared" si="16"/>
        <v>0</v>
      </c>
      <c r="V129" s="10">
        <v>44</v>
      </c>
      <c r="W129" s="10">
        <v>150</v>
      </c>
      <c r="X129" s="10">
        <f t="shared" si="19"/>
        <v>6600</v>
      </c>
      <c r="Y129" s="10">
        <v>44</v>
      </c>
      <c r="Z129" s="10">
        <v>150</v>
      </c>
      <c r="AA129" s="10">
        <f t="shared" si="20"/>
        <v>6600</v>
      </c>
      <c r="AB129" s="10">
        <v>44</v>
      </c>
      <c r="AC129" s="10">
        <v>150</v>
      </c>
      <c r="AD129" s="10">
        <f t="shared" si="21"/>
        <v>6600</v>
      </c>
      <c r="AE129" s="29">
        <v>132</v>
      </c>
      <c r="AF129" s="26">
        <v>7</v>
      </c>
      <c r="AG129" s="7">
        <f t="shared" si="17"/>
        <v>924</v>
      </c>
      <c r="AH129" s="152">
        <v>1</v>
      </c>
      <c r="AI129" s="139">
        <f t="shared" si="22"/>
        <v>264</v>
      </c>
      <c r="AJ129" s="139">
        <f t="shared" si="18"/>
        <v>20724</v>
      </c>
      <c r="AK129" s="109">
        <f t="shared" si="23"/>
        <v>20724</v>
      </c>
    </row>
    <row r="130" spans="1:38" x14ac:dyDescent="0.25">
      <c r="A130" s="106"/>
      <c r="B130" s="96"/>
      <c r="C130" s="97"/>
      <c r="D130" s="179" t="s">
        <v>848</v>
      </c>
      <c r="E130" s="99"/>
      <c r="F130" s="99"/>
      <c r="G130" s="99"/>
      <c r="H130" s="99"/>
      <c r="I130" s="97"/>
      <c r="J130" s="100"/>
      <c r="K130" s="99"/>
      <c r="L130" s="99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2"/>
      <c r="AF130" s="79"/>
      <c r="AG130" s="79"/>
      <c r="AH130" s="153"/>
      <c r="AI130" s="151"/>
      <c r="AJ130" s="151"/>
      <c r="AK130" s="164"/>
    </row>
    <row r="131" spans="1:38" ht="17.649999999999999" customHeight="1" x14ac:dyDescent="0.25">
      <c r="A131" s="108">
        <v>106</v>
      </c>
      <c r="B131" s="18" t="s">
        <v>172</v>
      </c>
      <c r="C131" s="44" t="s">
        <v>120</v>
      </c>
      <c r="D131" s="42" t="s">
        <v>174</v>
      </c>
      <c r="E131" s="43">
        <v>44621</v>
      </c>
      <c r="F131" s="43">
        <v>44625</v>
      </c>
      <c r="G131" s="21" t="s">
        <v>319</v>
      </c>
      <c r="H131" s="38" t="s">
        <v>369</v>
      </c>
      <c r="I131" s="42" t="s">
        <v>99</v>
      </c>
      <c r="J131" s="42" t="s">
        <v>294</v>
      </c>
      <c r="K131" s="43">
        <v>44621</v>
      </c>
      <c r="L131" s="43">
        <v>44625</v>
      </c>
      <c r="M131" s="13"/>
      <c r="N131" s="10">
        <v>3400</v>
      </c>
      <c r="O131" s="10">
        <f t="shared" ref="O131:O206" si="24">M131*N131</f>
        <v>0</v>
      </c>
      <c r="P131" s="13"/>
      <c r="Q131" s="10">
        <v>2900</v>
      </c>
      <c r="R131" s="10">
        <f t="shared" ref="R131:R206" si="25">P131*Q131</f>
        <v>0</v>
      </c>
      <c r="S131" s="13"/>
      <c r="T131" s="10">
        <v>2800</v>
      </c>
      <c r="U131" s="10">
        <f t="shared" ref="U131:U206" si="26">S131*T131</f>
        <v>0</v>
      </c>
      <c r="V131" s="13">
        <v>44</v>
      </c>
      <c r="W131" s="10">
        <v>150</v>
      </c>
      <c r="X131" s="10">
        <f t="shared" si="19"/>
        <v>6600</v>
      </c>
      <c r="Y131" s="13">
        <v>44</v>
      </c>
      <c r="Z131" s="10">
        <v>150</v>
      </c>
      <c r="AA131" s="10">
        <f t="shared" si="20"/>
        <v>6600</v>
      </c>
      <c r="AB131" s="13">
        <v>44</v>
      </c>
      <c r="AC131" s="10">
        <v>150</v>
      </c>
      <c r="AD131" s="10">
        <f t="shared" si="21"/>
        <v>6600</v>
      </c>
      <c r="AE131" s="24"/>
      <c r="AF131" s="26">
        <v>7</v>
      </c>
      <c r="AG131" s="7">
        <f t="shared" ref="AG131:AG206" si="27">AE131*AF131</f>
        <v>0</v>
      </c>
      <c r="AH131" s="152">
        <v>1</v>
      </c>
      <c r="AI131" s="139">
        <f t="shared" si="22"/>
        <v>132</v>
      </c>
      <c r="AJ131" s="139">
        <f t="shared" si="18"/>
        <v>19800</v>
      </c>
      <c r="AK131" s="109">
        <f t="shared" si="23"/>
        <v>19800</v>
      </c>
    </row>
    <row r="132" spans="1:38" ht="28.15" customHeight="1" x14ac:dyDescent="0.25">
      <c r="A132" s="108">
        <v>107</v>
      </c>
      <c r="B132" s="8" t="s">
        <v>172</v>
      </c>
      <c r="C132" s="21" t="s">
        <v>120</v>
      </c>
      <c r="D132" s="22" t="s">
        <v>46</v>
      </c>
      <c r="E132" s="35">
        <v>44636</v>
      </c>
      <c r="F132" s="35">
        <v>44639</v>
      </c>
      <c r="G132" s="21" t="s">
        <v>301</v>
      </c>
      <c r="H132" s="38" t="s">
        <v>370</v>
      </c>
      <c r="I132" s="22" t="s">
        <v>102</v>
      </c>
      <c r="J132" s="22" t="s">
        <v>294</v>
      </c>
      <c r="K132" s="35">
        <v>44636</v>
      </c>
      <c r="L132" s="35">
        <v>44639</v>
      </c>
      <c r="M132" s="10"/>
      <c r="N132" s="10">
        <v>3400</v>
      </c>
      <c r="O132" s="10">
        <f t="shared" si="24"/>
        <v>0</v>
      </c>
      <c r="P132" s="10"/>
      <c r="Q132" s="10">
        <v>2900</v>
      </c>
      <c r="R132" s="10">
        <f t="shared" si="25"/>
        <v>0</v>
      </c>
      <c r="S132" s="10"/>
      <c r="T132" s="10">
        <v>2800</v>
      </c>
      <c r="U132" s="10">
        <f t="shared" si="26"/>
        <v>0</v>
      </c>
      <c r="V132" s="10">
        <v>18</v>
      </c>
      <c r="W132" s="10">
        <v>150</v>
      </c>
      <c r="X132" s="10">
        <f t="shared" si="19"/>
        <v>2700</v>
      </c>
      <c r="Y132" s="10">
        <v>18</v>
      </c>
      <c r="Z132" s="10">
        <v>150</v>
      </c>
      <c r="AA132" s="10">
        <f t="shared" si="20"/>
        <v>2700</v>
      </c>
      <c r="AB132" s="13">
        <v>18</v>
      </c>
      <c r="AC132" s="10">
        <v>150</v>
      </c>
      <c r="AD132" s="10">
        <f t="shared" si="21"/>
        <v>2700</v>
      </c>
      <c r="AE132" s="11"/>
      <c r="AF132" s="26">
        <v>7</v>
      </c>
      <c r="AG132" s="7">
        <f t="shared" si="27"/>
        <v>0</v>
      </c>
      <c r="AH132" s="152">
        <v>1</v>
      </c>
      <c r="AI132" s="139">
        <f t="shared" si="22"/>
        <v>54</v>
      </c>
      <c r="AJ132" s="139">
        <f t="shared" si="18"/>
        <v>8100</v>
      </c>
      <c r="AK132" s="109">
        <f t="shared" si="23"/>
        <v>8100</v>
      </c>
    </row>
    <row r="133" spans="1:38" ht="19.149999999999999" customHeight="1" x14ac:dyDescent="0.25">
      <c r="A133" s="108">
        <v>108</v>
      </c>
      <c r="B133" s="8" t="s">
        <v>172</v>
      </c>
      <c r="C133" s="21" t="s">
        <v>120</v>
      </c>
      <c r="D133" s="22" t="s">
        <v>70</v>
      </c>
      <c r="E133" s="35">
        <v>44640</v>
      </c>
      <c r="F133" s="35">
        <v>44645</v>
      </c>
      <c r="G133" s="21" t="s">
        <v>319</v>
      </c>
      <c r="H133" s="38" t="s">
        <v>371</v>
      </c>
      <c r="I133" s="22" t="s">
        <v>99</v>
      </c>
      <c r="J133" s="22" t="s">
        <v>294</v>
      </c>
      <c r="K133" s="35">
        <v>44640</v>
      </c>
      <c r="L133" s="35">
        <v>44645</v>
      </c>
      <c r="M133" s="10"/>
      <c r="N133" s="10">
        <v>3400</v>
      </c>
      <c r="O133" s="10">
        <f t="shared" si="24"/>
        <v>0</v>
      </c>
      <c r="P133" s="10"/>
      <c r="Q133" s="10">
        <v>2900</v>
      </c>
      <c r="R133" s="10">
        <f t="shared" si="25"/>
        <v>0</v>
      </c>
      <c r="S133" s="10"/>
      <c r="T133" s="10">
        <v>2800</v>
      </c>
      <c r="U133" s="10">
        <f t="shared" si="26"/>
        <v>0</v>
      </c>
      <c r="V133" s="10">
        <v>34</v>
      </c>
      <c r="W133" s="10">
        <v>150</v>
      </c>
      <c r="X133" s="10">
        <f t="shared" si="19"/>
        <v>5100</v>
      </c>
      <c r="Y133" s="10">
        <v>34</v>
      </c>
      <c r="Z133" s="10">
        <v>150</v>
      </c>
      <c r="AA133" s="10">
        <f t="shared" si="20"/>
        <v>5100</v>
      </c>
      <c r="AB133" s="10">
        <v>34</v>
      </c>
      <c r="AC133" s="10">
        <v>150</v>
      </c>
      <c r="AD133" s="10">
        <f t="shared" si="21"/>
        <v>5100</v>
      </c>
      <c r="AE133" s="11"/>
      <c r="AF133" s="26">
        <v>7</v>
      </c>
      <c r="AG133" s="7">
        <f t="shared" si="27"/>
        <v>0</v>
      </c>
      <c r="AH133" s="152">
        <v>1</v>
      </c>
      <c r="AI133" s="139">
        <f t="shared" si="22"/>
        <v>102</v>
      </c>
      <c r="AJ133" s="139">
        <f t="shared" si="18"/>
        <v>15300</v>
      </c>
      <c r="AK133" s="109">
        <f t="shared" si="23"/>
        <v>15300</v>
      </c>
    </row>
    <row r="134" spans="1:38" ht="16.149999999999999" customHeight="1" x14ac:dyDescent="0.25">
      <c r="A134" s="106"/>
      <c r="B134" s="96"/>
      <c r="C134" s="97"/>
      <c r="D134" s="179" t="s">
        <v>849</v>
      </c>
      <c r="E134" s="99"/>
      <c r="F134" s="99"/>
      <c r="G134" s="99"/>
      <c r="H134" s="99"/>
      <c r="I134" s="97"/>
      <c r="J134" s="100"/>
      <c r="K134" s="99"/>
      <c r="L134" s="99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2"/>
      <c r="AF134" s="79"/>
      <c r="AG134" s="79"/>
      <c r="AH134" s="153"/>
      <c r="AI134" s="151"/>
      <c r="AJ134" s="151"/>
      <c r="AK134" s="164"/>
    </row>
    <row r="135" spans="1:38" ht="29.65" customHeight="1" x14ac:dyDescent="0.25">
      <c r="A135" s="108">
        <v>109</v>
      </c>
      <c r="B135" s="8" t="s">
        <v>219</v>
      </c>
      <c r="C135" s="21" t="s">
        <v>220</v>
      </c>
      <c r="D135" s="22" t="s">
        <v>573</v>
      </c>
      <c r="E135" s="35">
        <v>44670</v>
      </c>
      <c r="F135" s="35">
        <v>44673</v>
      </c>
      <c r="G135" s="21" t="s">
        <v>301</v>
      </c>
      <c r="H135" s="22" t="s">
        <v>376</v>
      </c>
      <c r="I135" s="22" t="s">
        <v>99</v>
      </c>
      <c r="J135" s="22" t="s">
        <v>294</v>
      </c>
      <c r="K135" s="35">
        <v>44670</v>
      </c>
      <c r="L135" s="35">
        <v>44673</v>
      </c>
      <c r="M135" s="10"/>
      <c r="N135" s="10">
        <v>3400</v>
      </c>
      <c r="O135" s="10">
        <f t="shared" si="24"/>
        <v>0</v>
      </c>
      <c r="P135" s="10"/>
      <c r="Q135" s="10">
        <v>2900</v>
      </c>
      <c r="R135" s="10">
        <f t="shared" si="25"/>
        <v>0</v>
      </c>
      <c r="S135" s="10"/>
      <c r="T135" s="10">
        <v>2800</v>
      </c>
      <c r="U135" s="10">
        <f t="shared" si="26"/>
        <v>0</v>
      </c>
      <c r="V135" s="10">
        <v>16</v>
      </c>
      <c r="W135" s="10">
        <v>150</v>
      </c>
      <c r="X135" s="10">
        <f t="shared" si="19"/>
        <v>2400</v>
      </c>
      <c r="Y135" s="10">
        <v>16</v>
      </c>
      <c r="Z135" s="10">
        <v>150</v>
      </c>
      <c r="AA135" s="10">
        <f t="shared" si="20"/>
        <v>2400</v>
      </c>
      <c r="AB135" s="10">
        <v>16</v>
      </c>
      <c r="AC135" s="10">
        <v>150</v>
      </c>
      <c r="AD135" s="10">
        <f t="shared" si="21"/>
        <v>2400</v>
      </c>
      <c r="AE135" s="11">
        <v>48</v>
      </c>
      <c r="AF135" s="26">
        <v>7</v>
      </c>
      <c r="AG135" s="7">
        <f t="shared" si="27"/>
        <v>336</v>
      </c>
      <c r="AH135" s="152">
        <v>1</v>
      </c>
      <c r="AI135" s="139">
        <f t="shared" si="22"/>
        <v>96</v>
      </c>
      <c r="AJ135" s="139">
        <f t="shared" si="18"/>
        <v>7536</v>
      </c>
      <c r="AK135" s="109">
        <f t="shared" si="23"/>
        <v>7536</v>
      </c>
    </row>
    <row r="136" spans="1:38" ht="29.65" customHeight="1" x14ac:dyDescent="0.25">
      <c r="A136" s="108">
        <v>110</v>
      </c>
      <c r="B136" s="8" t="s">
        <v>219</v>
      </c>
      <c r="C136" s="21" t="s">
        <v>220</v>
      </c>
      <c r="D136" s="22" t="s">
        <v>36</v>
      </c>
      <c r="E136" s="35">
        <v>44671</v>
      </c>
      <c r="F136" s="35">
        <v>44673</v>
      </c>
      <c r="G136" s="21" t="s">
        <v>301</v>
      </c>
      <c r="H136" s="38" t="s">
        <v>378</v>
      </c>
      <c r="I136" s="22" t="s">
        <v>102</v>
      </c>
      <c r="J136" s="22" t="s">
        <v>294</v>
      </c>
      <c r="K136" s="35">
        <v>44671</v>
      </c>
      <c r="L136" s="35">
        <v>44673</v>
      </c>
      <c r="M136" s="10"/>
      <c r="N136" s="10">
        <v>3400</v>
      </c>
      <c r="O136" s="10">
        <f t="shared" si="24"/>
        <v>0</v>
      </c>
      <c r="P136" s="10"/>
      <c r="Q136" s="10">
        <v>2900</v>
      </c>
      <c r="R136" s="10">
        <f t="shared" si="25"/>
        <v>0</v>
      </c>
      <c r="S136" s="10"/>
      <c r="T136" s="10">
        <v>2800</v>
      </c>
      <c r="U136" s="10">
        <f t="shared" si="26"/>
        <v>0</v>
      </c>
      <c r="V136" s="10">
        <v>8</v>
      </c>
      <c r="W136" s="10">
        <v>150</v>
      </c>
      <c r="X136" s="10">
        <f t="shared" si="19"/>
        <v>1200</v>
      </c>
      <c r="Y136" s="10">
        <v>8</v>
      </c>
      <c r="Z136" s="10">
        <v>150</v>
      </c>
      <c r="AA136" s="10">
        <f t="shared" si="20"/>
        <v>1200</v>
      </c>
      <c r="AB136" s="10">
        <v>8</v>
      </c>
      <c r="AC136" s="10">
        <v>150</v>
      </c>
      <c r="AD136" s="10">
        <f t="shared" si="21"/>
        <v>1200</v>
      </c>
      <c r="AE136" s="11">
        <v>24</v>
      </c>
      <c r="AF136" s="26">
        <v>7</v>
      </c>
      <c r="AG136" s="7">
        <f t="shared" si="27"/>
        <v>168</v>
      </c>
      <c r="AH136" s="152">
        <v>1</v>
      </c>
      <c r="AI136" s="139">
        <f t="shared" si="22"/>
        <v>48</v>
      </c>
      <c r="AJ136" s="139">
        <f t="shared" si="18"/>
        <v>3768</v>
      </c>
      <c r="AK136" s="109">
        <f t="shared" si="23"/>
        <v>3768</v>
      </c>
    </row>
    <row r="137" spans="1:38" ht="28.9" customHeight="1" x14ac:dyDescent="0.25">
      <c r="A137" s="108">
        <v>111</v>
      </c>
      <c r="B137" s="8" t="s">
        <v>219</v>
      </c>
      <c r="C137" s="21" t="s">
        <v>220</v>
      </c>
      <c r="D137" s="22" t="s">
        <v>37</v>
      </c>
      <c r="E137" s="35">
        <v>44712</v>
      </c>
      <c r="F137" s="35">
        <v>44715</v>
      </c>
      <c r="G137" s="21" t="s">
        <v>301</v>
      </c>
      <c r="H137" s="38" t="s">
        <v>337</v>
      </c>
      <c r="I137" s="22" t="s">
        <v>102</v>
      </c>
      <c r="J137" s="22" t="s">
        <v>294</v>
      </c>
      <c r="K137" s="35">
        <v>44712</v>
      </c>
      <c r="L137" s="35">
        <v>44715</v>
      </c>
      <c r="M137" s="10"/>
      <c r="N137" s="10">
        <v>3400</v>
      </c>
      <c r="O137" s="10">
        <f t="shared" si="24"/>
        <v>0</v>
      </c>
      <c r="P137" s="10"/>
      <c r="Q137" s="10">
        <v>2900</v>
      </c>
      <c r="R137" s="10">
        <f t="shared" si="25"/>
        <v>0</v>
      </c>
      <c r="S137" s="10"/>
      <c r="T137" s="10">
        <v>2800</v>
      </c>
      <c r="U137" s="10">
        <f t="shared" si="26"/>
        <v>0</v>
      </c>
      <c r="V137" s="10">
        <v>18</v>
      </c>
      <c r="W137" s="10">
        <v>150</v>
      </c>
      <c r="X137" s="10">
        <f t="shared" si="19"/>
        <v>2700</v>
      </c>
      <c r="Y137" s="10">
        <v>18</v>
      </c>
      <c r="Z137" s="10">
        <v>150</v>
      </c>
      <c r="AA137" s="10">
        <f t="shared" si="20"/>
        <v>2700</v>
      </c>
      <c r="AB137" s="10">
        <v>18</v>
      </c>
      <c r="AC137" s="10">
        <v>150</v>
      </c>
      <c r="AD137" s="10">
        <f t="shared" si="21"/>
        <v>2700</v>
      </c>
      <c r="AE137" s="11">
        <v>54</v>
      </c>
      <c r="AF137" s="26">
        <v>7</v>
      </c>
      <c r="AG137" s="7">
        <f t="shared" si="27"/>
        <v>378</v>
      </c>
      <c r="AH137" s="152">
        <v>1</v>
      </c>
      <c r="AI137" s="139">
        <f t="shared" si="22"/>
        <v>108</v>
      </c>
      <c r="AJ137" s="139">
        <f t="shared" si="18"/>
        <v>8478</v>
      </c>
      <c r="AK137" s="109">
        <f t="shared" si="23"/>
        <v>8478</v>
      </c>
    </row>
    <row r="138" spans="1:38" ht="25.5" x14ac:dyDescent="0.25">
      <c r="A138" s="108">
        <v>112</v>
      </c>
      <c r="B138" s="8" t="s">
        <v>219</v>
      </c>
      <c r="C138" s="21" t="s">
        <v>220</v>
      </c>
      <c r="D138" s="22" t="s">
        <v>35</v>
      </c>
      <c r="E138" s="35">
        <v>44719</v>
      </c>
      <c r="F138" s="35">
        <v>44722</v>
      </c>
      <c r="G138" s="21" t="s">
        <v>301</v>
      </c>
      <c r="H138" s="38" t="s">
        <v>375</v>
      </c>
      <c r="I138" s="22" t="s">
        <v>101</v>
      </c>
      <c r="J138" s="22" t="s">
        <v>294</v>
      </c>
      <c r="K138" s="35">
        <v>44719</v>
      </c>
      <c r="L138" s="35">
        <v>44722</v>
      </c>
      <c r="M138" s="10"/>
      <c r="N138" s="10">
        <v>3400</v>
      </c>
      <c r="O138" s="10">
        <f t="shared" si="24"/>
        <v>0</v>
      </c>
      <c r="P138" s="10"/>
      <c r="Q138" s="10">
        <v>2900</v>
      </c>
      <c r="R138" s="10">
        <f t="shared" si="25"/>
        <v>0</v>
      </c>
      <c r="S138" s="10"/>
      <c r="T138" s="10">
        <v>2800</v>
      </c>
      <c r="U138" s="10">
        <f t="shared" si="26"/>
        <v>0</v>
      </c>
      <c r="V138" s="10">
        <v>20</v>
      </c>
      <c r="W138" s="10">
        <v>150</v>
      </c>
      <c r="X138" s="10">
        <f t="shared" si="19"/>
        <v>3000</v>
      </c>
      <c r="Y138" s="10">
        <v>20</v>
      </c>
      <c r="Z138" s="10">
        <v>150</v>
      </c>
      <c r="AA138" s="10">
        <f t="shared" si="20"/>
        <v>3000</v>
      </c>
      <c r="AB138" s="10">
        <v>20</v>
      </c>
      <c r="AC138" s="10">
        <v>150</v>
      </c>
      <c r="AD138" s="10">
        <f t="shared" si="21"/>
        <v>3000</v>
      </c>
      <c r="AE138" s="11">
        <v>60</v>
      </c>
      <c r="AF138" s="26">
        <v>7</v>
      </c>
      <c r="AG138" s="7">
        <f t="shared" si="27"/>
        <v>420</v>
      </c>
      <c r="AH138" s="152">
        <v>1</v>
      </c>
      <c r="AI138" s="139">
        <f t="shared" si="22"/>
        <v>120</v>
      </c>
      <c r="AJ138" s="139">
        <f t="shared" ref="AJ138:AJ201" si="28">AK138</f>
        <v>9420</v>
      </c>
      <c r="AK138" s="109">
        <f t="shared" si="23"/>
        <v>9420</v>
      </c>
    </row>
    <row r="139" spans="1:38" ht="30.6" customHeight="1" x14ac:dyDescent="0.25">
      <c r="A139" s="108">
        <v>113</v>
      </c>
      <c r="B139" s="8" t="s">
        <v>219</v>
      </c>
      <c r="C139" s="21" t="s">
        <v>220</v>
      </c>
      <c r="D139" s="22" t="s">
        <v>36</v>
      </c>
      <c r="E139" s="35">
        <v>44720</v>
      </c>
      <c r="F139" s="35">
        <v>44722</v>
      </c>
      <c r="G139" s="21" t="s">
        <v>301</v>
      </c>
      <c r="H139" s="22" t="s">
        <v>379</v>
      </c>
      <c r="I139" s="22" t="s">
        <v>102</v>
      </c>
      <c r="J139" s="22" t="s">
        <v>294</v>
      </c>
      <c r="K139" s="35">
        <v>44720</v>
      </c>
      <c r="L139" s="35">
        <v>44722</v>
      </c>
      <c r="M139" s="10"/>
      <c r="N139" s="10">
        <v>3400</v>
      </c>
      <c r="O139" s="10">
        <f t="shared" si="24"/>
        <v>0</v>
      </c>
      <c r="P139" s="10"/>
      <c r="Q139" s="10">
        <v>2900</v>
      </c>
      <c r="R139" s="10">
        <f t="shared" si="25"/>
        <v>0</v>
      </c>
      <c r="S139" s="10"/>
      <c r="T139" s="10">
        <v>2800</v>
      </c>
      <c r="U139" s="10">
        <f t="shared" si="26"/>
        <v>0</v>
      </c>
      <c r="V139" s="10">
        <v>8</v>
      </c>
      <c r="W139" s="10">
        <v>150</v>
      </c>
      <c r="X139" s="10">
        <f t="shared" si="19"/>
        <v>1200</v>
      </c>
      <c r="Y139" s="10">
        <v>8</v>
      </c>
      <c r="Z139" s="10">
        <v>150</v>
      </c>
      <c r="AA139" s="10">
        <f t="shared" si="20"/>
        <v>1200</v>
      </c>
      <c r="AB139" s="10">
        <v>8</v>
      </c>
      <c r="AC139" s="10">
        <v>150</v>
      </c>
      <c r="AD139" s="10">
        <f t="shared" si="21"/>
        <v>1200</v>
      </c>
      <c r="AE139" s="11">
        <v>24</v>
      </c>
      <c r="AF139" s="26">
        <v>7</v>
      </c>
      <c r="AG139" s="7">
        <f t="shared" si="27"/>
        <v>168</v>
      </c>
      <c r="AH139" s="152">
        <v>1</v>
      </c>
      <c r="AI139" s="139">
        <f t="shared" si="22"/>
        <v>48</v>
      </c>
      <c r="AJ139" s="139">
        <f t="shared" si="28"/>
        <v>3768</v>
      </c>
      <c r="AK139" s="109">
        <f t="shared" si="23"/>
        <v>3768</v>
      </c>
    </row>
    <row r="140" spans="1:38" ht="24.6" customHeight="1" x14ac:dyDescent="0.25">
      <c r="A140" s="108">
        <v>114</v>
      </c>
      <c r="B140" s="8" t="s">
        <v>219</v>
      </c>
      <c r="C140" s="21" t="s">
        <v>220</v>
      </c>
      <c r="D140" s="22" t="s">
        <v>574</v>
      </c>
      <c r="E140" s="35">
        <v>44726</v>
      </c>
      <c r="F140" s="35">
        <v>44729</v>
      </c>
      <c r="G140" s="21" t="s">
        <v>301</v>
      </c>
      <c r="H140" s="22" t="s">
        <v>380</v>
      </c>
      <c r="I140" s="22" t="s">
        <v>99</v>
      </c>
      <c r="J140" s="22" t="s">
        <v>294</v>
      </c>
      <c r="K140" s="35">
        <v>44726</v>
      </c>
      <c r="L140" s="35">
        <v>44729</v>
      </c>
      <c r="M140" s="10"/>
      <c r="N140" s="10">
        <v>3400</v>
      </c>
      <c r="O140" s="10">
        <f t="shared" si="24"/>
        <v>0</v>
      </c>
      <c r="P140" s="10"/>
      <c r="Q140" s="10">
        <v>2900</v>
      </c>
      <c r="R140" s="10">
        <f t="shared" si="25"/>
        <v>0</v>
      </c>
      <c r="S140" s="10"/>
      <c r="T140" s="10">
        <v>2800</v>
      </c>
      <c r="U140" s="10">
        <f t="shared" si="26"/>
        <v>0</v>
      </c>
      <c r="V140" s="10">
        <v>15</v>
      </c>
      <c r="W140" s="10">
        <v>150</v>
      </c>
      <c r="X140" s="10">
        <f t="shared" si="19"/>
        <v>2250</v>
      </c>
      <c r="Y140" s="10">
        <v>15</v>
      </c>
      <c r="Z140" s="10">
        <v>150</v>
      </c>
      <c r="AA140" s="10">
        <f t="shared" si="20"/>
        <v>2250</v>
      </c>
      <c r="AB140" s="10">
        <v>15</v>
      </c>
      <c r="AC140" s="10">
        <v>150</v>
      </c>
      <c r="AD140" s="10">
        <f t="shared" si="21"/>
        <v>2250</v>
      </c>
      <c r="AE140" s="11">
        <v>45</v>
      </c>
      <c r="AF140" s="26">
        <v>7</v>
      </c>
      <c r="AG140" s="7">
        <f t="shared" si="27"/>
        <v>315</v>
      </c>
      <c r="AH140" s="152">
        <v>1</v>
      </c>
      <c r="AI140" s="139">
        <f t="shared" si="22"/>
        <v>90</v>
      </c>
      <c r="AJ140" s="139">
        <f t="shared" si="28"/>
        <v>7065</v>
      </c>
      <c r="AK140" s="109">
        <f t="shared" si="23"/>
        <v>7065</v>
      </c>
    </row>
    <row r="141" spans="1:38" ht="26.65" customHeight="1" x14ac:dyDescent="0.25">
      <c r="A141" s="108">
        <v>115</v>
      </c>
      <c r="B141" s="8" t="s">
        <v>219</v>
      </c>
      <c r="C141" s="21" t="s">
        <v>220</v>
      </c>
      <c r="D141" s="22" t="s">
        <v>575</v>
      </c>
      <c r="E141" s="35">
        <v>44740</v>
      </c>
      <c r="F141" s="35">
        <v>44743</v>
      </c>
      <c r="G141" s="21" t="s">
        <v>301</v>
      </c>
      <c r="H141" s="38" t="s">
        <v>377</v>
      </c>
      <c r="I141" s="22" t="s">
        <v>99</v>
      </c>
      <c r="J141" s="22" t="s">
        <v>294</v>
      </c>
      <c r="K141" s="35">
        <v>44740</v>
      </c>
      <c r="L141" s="35">
        <v>44743</v>
      </c>
      <c r="M141" s="10"/>
      <c r="N141" s="10">
        <v>3400</v>
      </c>
      <c r="O141" s="10">
        <f t="shared" si="24"/>
        <v>0</v>
      </c>
      <c r="P141" s="10"/>
      <c r="Q141" s="10">
        <v>2900</v>
      </c>
      <c r="R141" s="10">
        <f t="shared" si="25"/>
        <v>0</v>
      </c>
      <c r="S141" s="10"/>
      <c r="T141" s="10">
        <v>2800</v>
      </c>
      <c r="U141" s="10">
        <f t="shared" si="26"/>
        <v>0</v>
      </c>
      <c r="V141" s="10">
        <v>13</v>
      </c>
      <c r="W141" s="10">
        <v>150</v>
      </c>
      <c r="X141" s="10">
        <f t="shared" si="19"/>
        <v>1950</v>
      </c>
      <c r="Y141" s="10">
        <v>13</v>
      </c>
      <c r="Z141" s="10">
        <v>150</v>
      </c>
      <c r="AA141" s="10">
        <f t="shared" si="20"/>
        <v>1950</v>
      </c>
      <c r="AB141" s="10">
        <v>13</v>
      </c>
      <c r="AC141" s="10">
        <v>150</v>
      </c>
      <c r="AD141" s="10">
        <f t="shared" si="21"/>
        <v>1950</v>
      </c>
      <c r="AE141" s="11">
        <v>39</v>
      </c>
      <c r="AF141" s="26">
        <v>7</v>
      </c>
      <c r="AG141" s="7">
        <f t="shared" si="27"/>
        <v>273</v>
      </c>
      <c r="AH141" s="152">
        <v>1</v>
      </c>
      <c r="AI141" s="139">
        <f t="shared" si="22"/>
        <v>78</v>
      </c>
      <c r="AJ141" s="139">
        <f t="shared" si="28"/>
        <v>6123</v>
      </c>
      <c r="AK141" s="109">
        <f t="shared" si="23"/>
        <v>6123</v>
      </c>
    </row>
    <row r="142" spans="1:38" ht="28.9" customHeight="1" x14ac:dyDescent="0.25">
      <c r="A142" s="108">
        <v>116</v>
      </c>
      <c r="B142" s="8" t="s">
        <v>219</v>
      </c>
      <c r="C142" s="21" t="s">
        <v>220</v>
      </c>
      <c r="D142" s="22" t="s">
        <v>221</v>
      </c>
      <c r="E142" s="35">
        <v>44775</v>
      </c>
      <c r="F142" s="35">
        <v>44778</v>
      </c>
      <c r="G142" s="21" t="s">
        <v>301</v>
      </c>
      <c r="H142" s="22" t="s">
        <v>379</v>
      </c>
      <c r="I142" s="22" t="s">
        <v>100</v>
      </c>
      <c r="J142" s="22" t="s">
        <v>294</v>
      </c>
      <c r="K142" s="35">
        <v>44775</v>
      </c>
      <c r="L142" s="35">
        <v>44778</v>
      </c>
      <c r="M142" s="10"/>
      <c r="N142" s="10">
        <v>3400</v>
      </c>
      <c r="O142" s="10">
        <f t="shared" si="24"/>
        <v>0</v>
      </c>
      <c r="P142" s="10"/>
      <c r="Q142" s="10">
        <v>2900</v>
      </c>
      <c r="R142" s="10">
        <f t="shared" si="25"/>
        <v>0</v>
      </c>
      <c r="S142" s="10"/>
      <c r="T142" s="10">
        <v>2800</v>
      </c>
      <c r="U142" s="10">
        <f t="shared" si="26"/>
        <v>0</v>
      </c>
      <c r="V142" s="10">
        <v>20</v>
      </c>
      <c r="W142" s="10">
        <v>150</v>
      </c>
      <c r="X142" s="10">
        <f t="shared" si="19"/>
        <v>3000</v>
      </c>
      <c r="Y142" s="10">
        <v>20</v>
      </c>
      <c r="Z142" s="10">
        <v>150</v>
      </c>
      <c r="AA142" s="10">
        <f t="shared" si="20"/>
        <v>3000</v>
      </c>
      <c r="AB142" s="10">
        <v>20</v>
      </c>
      <c r="AC142" s="10">
        <v>150</v>
      </c>
      <c r="AD142" s="10">
        <f t="shared" si="21"/>
        <v>3000</v>
      </c>
      <c r="AE142" s="11">
        <v>60</v>
      </c>
      <c r="AF142" s="26">
        <v>7</v>
      </c>
      <c r="AG142" s="7">
        <f t="shared" si="27"/>
        <v>420</v>
      </c>
      <c r="AH142" s="152">
        <v>1</v>
      </c>
      <c r="AI142" s="139">
        <f t="shared" si="22"/>
        <v>120</v>
      </c>
      <c r="AJ142" s="139">
        <f t="shared" si="28"/>
        <v>9420</v>
      </c>
      <c r="AK142" s="109">
        <f t="shared" si="23"/>
        <v>9420</v>
      </c>
    </row>
    <row r="143" spans="1:38" ht="27.6" customHeight="1" x14ac:dyDescent="0.25">
      <c r="A143" s="108">
        <v>117</v>
      </c>
      <c r="B143" s="8" t="s">
        <v>219</v>
      </c>
      <c r="C143" s="21" t="s">
        <v>220</v>
      </c>
      <c r="D143" s="22" t="s">
        <v>576</v>
      </c>
      <c r="E143" s="35">
        <v>44796</v>
      </c>
      <c r="F143" s="35">
        <v>44799</v>
      </c>
      <c r="G143" s="21" t="s">
        <v>301</v>
      </c>
      <c r="H143" s="22" t="s">
        <v>337</v>
      </c>
      <c r="I143" s="22" t="s">
        <v>99</v>
      </c>
      <c r="J143" s="22" t="s">
        <v>294</v>
      </c>
      <c r="K143" s="35">
        <v>44796</v>
      </c>
      <c r="L143" s="35">
        <v>44799</v>
      </c>
      <c r="M143" s="10"/>
      <c r="N143" s="10">
        <v>3400</v>
      </c>
      <c r="O143" s="10">
        <f t="shared" si="24"/>
        <v>0</v>
      </c>
      <c r="P143" s="10"/>
      <c r="Q143" s="10">
        <v>2900</v>
      </c>
      <c r="R143" s="10">
        <f t="shared" si="25"/>
        <v>0</v>
      </c>
      <c r="S143" s="10"/>
      <c r="T143" s="10">
        <v>2800</v>
      </c>
      <c r="U143" s="10">
        <f t="shared" si="26"/>
        <v>0</v>
      </c>
      <c r="V143" s="10">
        <v>15</v>
      </c>
      <c r="W143" s="10">
        <v>150</v>
      </c>
      <c r="X143" s="10">
        <f t="shared" si="19"/>
        <v>2250</v>
      </c>
      <c r="Y143" s="10">
        <v>15</v>
      </c>
      <c r="Z143" s="10">
        <v>150</v>
      </c>
      <c r="AA143" s="10">
        <f t="shared" si="20"/>
        <v>2250</v>
      </c>
      <c r="AB143" s="10">
        <v>15</v>
      </c>
      <c r="AC143" s="10">
        <v>150</v>
      </c>
      <c r="AD143" s="10">
        <f t="shared" si="21"/>
        <v>2250</v>
      </c>
      <c r="AE143" s="11">
        <v>45</v>
      </c>
      <c r="AF143" s="26">
        <v>7</v>
      </c>
      <c r="AG143" s="7">
        <f t="shared" si="27"/>
        <v>315</v>
      </c>
      <c r="AH143" s="152">
        <v>1</v>
      </c>
      <c r="AI143" s="139">
        <f t="shared" si="22"/>
        <v>90</v>
      </c>
      <c r="AJ143" s="139">
        <f t="shared" si="28"/>
        <v>7065</v>
      </c>
      <c r="AK143" s="109">
        <f t="shared" si="23"/>
        <v>7065</v>
      </c>
    </row>
    <row r="144" spans="1:38" ht="25.9" customHeight="1" x14ac:dyDescent="0.25">
      <c r="A144" s="108">
        <v>118</v>
      </c>
      <c r="B144" s="8" t="s">
        <v>219</v>
      </c>
      <c r="C144" s="21" t="s">
        <v>220</v>
      </c>
      <c r="D144" s="22" t="s">
        <v>577</v>
      </c>
      <c r="E144" s="35">
        <v>44811</v>
      </c>
      <c r="F144" s="35">
        <v>44813</v>
      </c>
      <c r="G144" s="21" t="s">
        <v>301</v>
      </c>
      <c r="H144" s="22" t="s">
        <v>380</v>
      </c>
      <c r="I144" s="22" t="s">
        <v>99</v>
      </c>
      <c r="J144" s="22" t="s">
        <v>294</v>
      </c>
      <c r="K144" s="35">
        <v>44811</v>
      </c>
      <c r="L144" s="35">
        <v>44813</v>
      </c>
      <c r="M144" s="10"/>
      <c r="N144" s="10">
        <v>3400</v>
      </c>
      <c r="O144" s="10">
        <f t="shared" si="24"/>
        <v>0</v>
      </c>
      <c r="P144" s="10"/>
      <c r="Q144" s="10">
        <v>2900</v>
      </c>
      <c r="R144" s="10">
        <f t="shared" si="25"/>
        <v>0</v>
      </c>
      <c r="S144" s="10"/>
      <c r="T144" s="10">
        <v>2800</v>
      </c>
      <c r="U144" s="10">
        <f t="shared" si="26"/>
        <v>0</v>
      </c>
      <c r="V144" s="10">
        <v>12</v>
      </c>
      <c r="W144" s="10">
        <v>150</v>
      </c>
      <c r="X144" s="10">
        <f t="shared" si="19"/>
        <v>1800</v>
      </c>
      <c r="Y144" s="10">
        <v>12</v>
      </c>
      <c r="Z144" s="10">
        <v>150</v>
      </c>
      <c r="AA144" s="10">
        <f t="shared" si="20"/>
        <v>1800</v>
      </c>
      <c r="AB144" s="10">
        <v>12</v>
      </c>
      <c r="AC144" s="10">
        <v>150</v>
      </c>
      <c r="AD144" s="10">
        <f t="shared" si="21"/>
        <v>1800</v>
      </c>
      <c r="AE144" s="11">
        <v>36</v>
      </c>
      <c r="AF144" s="26">
        <v>7</v>
      </c>
      <c r="AG144" s="7">
        <f t="shared" si="27"/>
        <v>252</v>
      </c>
      <c r="AH144" s="152">
        <v>1</v>
      </c>
      <c r="AI144" s="139">
        <f t="shared" si="22"/>
        <v>72</v>
      </c>
      <c r="AJ144" s="139">
        <f t="shared" si="28"/>
        <v>5652</v>
      </c>
      <c r="AK144" s="109">
        <f t="shared" si="23"/>
        <v>5652</v>
      </c>
      <c r="AL144" s="67"/>
    </row>
    <row r="145" spans="1:38" ht="15.6" customHeight="1" x14ac:dyDescent="0.25">
      <c r="A145" s="106"/>
      <c r="B145" s="96"/>
      <c r="C145" s="97"/>
      <c r="D145" s="179" t="s">
        <v>850</v>
      </c>
      <c r="E145" s="99"/>
      <c r="F145" s="99"/>
      <c r="G145" s="99"/>
      <c r="H145" s="99"/>
      <c r="I145" s="97"/>
      <c r="J145" s="100"/>
      <c r="K145" s="99"/>
      <c r="L145" s="99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2"/>
      <c r="AF145" s="79"/>
      <c r="AG145" s="79"/>
      <c r="AH145" s="153"/>
      <c r="AI145" s="151"/>
      <c r="AJ145" s="151"/>
      <c r="AK145" s="164"/>
      <c r="AL145" s="67"/>
    </row>
    <row r="146" spans="1:38" ht="25.5" x14ac:dyDescent="0.25">
      <c r="A146" s="108">
        <v>119</v>
      </c>
      <c r="B146" s="8" t="s">
        <v>213</v>
      </c>
      <c r="C146" s="8" t="s">
        <v>130</v>
      </c>
      <c r="D146" s="57" t="s">
        <v>174</v>
      </c>
      <c r="E146" s="156">
        <v>44618</v>
      </c>
      <c r="F146" s="35">
        <v>44835</v>
      </c>
      <c r="G146" s="21" t="s">
        <v>770</v>
      </c>
      <c r="H146" s="57" t="s">
        <v>381</v>
      </c>
      <c r="I146" s="22"/>
      <c r="J146" s="22"/>
      <c r="K146" s="64">
        <v>44618</v>
      </c>
      <c r="L146" s="62">
        <v>44835</v>
      </c>
      <c r="M146" s="10"/>
      <c r="N146" s="10">
        <v>3400</v>
      </c>
      <c r="O146" s="10">
        <f t="shared" si="24"/>
        <v>0</v>
      </c>
      <c r="P146" s="10"/>
      <c r="Q146" s="10">
        <v>2900</v>
      </c>
      <c r="R146" s="10">
        <f t="shared" si="25"/>
        <v>0</v>
      </c>
      <c r="S146" s="10"/>
      <c r="T146" s="10">
        <v>2800</v>
      </c>
      <c r="U146" s="10">
        <f t="shared" si="26"/>
        <v>0</v>
      </c>
      <c r="V146" s="10">
        <v>27</v>
      </c>
      <c r="W146" s="10">
        <v>150</v>
      </c>
      <c r="X146" s="10">
        <f t="shared" si="19"/>
        <v>4050</v>
      </c>
      <c r="Y146" s="10">
        <v>27</v>
      </c>
      <c r="Z146" s="10">
        <v>150</v>
      </c>
      <c r="AA146" s="10">
        <f t="shared" si="20"/>
        <v>4050</v>
      </c>
      <c r="AB146" s="10">
        <v>27</v>
      </c>
      <c r="AC146" s="10">
        <v>150</v>
      </c>
      <c r="AD146" s="10">
        <f t="shared" si="21"/>
        <v>4050</v>
      </c>
      <c r="AE146" s="11"/>
      <c r="AF146" s="26">
        <v>7</v>
      </c>
      <c r="AG146" s="7">
        <f t="shared" si="27"/>
        <v>0</v>
      </c>
      <c r="AH146" s="152">
        <v>1</v>
      </c>
      <c r="AI146" s="139">
        <f t="shared" si="22"/>
        <v>81</v>
      </c>
      <c r="AJ146" s="139">
        <f t="shared" si="28"/>
        <v>12150</v>
      </c>
      <c r="AK146" s="109">
        <f t="shared" si="23"/>
        <v>12150</v>
      </c>
      <c r="AL146" s="67"/>
    </row>
    <row r="147" spans="1:38" ht="27" customHeight="1" x14ac:dyDescent="0.25">
      <c r="A147" s="108">
        <v>120</v>
      </c>
      <c r="B147" s="8" t="s">
        <v>213</v>
      </c>
      <c r="C147" s="21" t="s">
        <v>130</v>
      </c>
      <c r="D147" s="22" t="s">
        <v>578</v>
      </c>
      <c r="E147" s="35">
        <v>44625</v>
      </c>
      <c r="F147" s="35">
        <v>44625</v>
      </c>
      <c r="G147" s="21" t="s">
        <v>301</v>
      </c>
      <c r="H147" s="22" t="s">
        <v>441</v>
      </c>
      <c r="I147" s="22" t="s">
        <v>99</v>
      </c>
      <c r="J147" s="22" t="s">
        <v>294</v>
      </c>
      <c r="K147" s="35">
        <v>44625</v>
      </c>
      <c r="L147" s="35">
        <v>44625</v>
      </c>
      <c r="M147" s="10"/>
      <c r="N147" s="10">
        <v>3400</v>
      </c>
      <c r="O147" s="10">
        <f t="shared" si="24"/>
        <v>0</v>
      </c>
      <c r="P147" s="10"/>
      <c r="Q147" s="10">
        <v>2900</v>
      </c>
      <c r="R147" s="10">
        <f t="shared" si="25"/>
        <v>0</v>
      </c>
      <c r="S147" s="10"/>
      <c r="T147" s="10">
        <v>2800</v>
      </c>
      <c r="U147" s="10">
        <f t="shared" si="26"/>
        <v>0</v>
      </c>
      <c r="V147" s="10">
        <v>17</v>
      </c>
      <c r="W147" s="10">
        <v>150</v>
      </c>
      <c r="X147" s="10">
        <f t="shared" si="19"/>
        <v>2550</v>
      </c>
      <c r="Y147" s="10">
        <v>17</v>
      </c>
      <c r="Z147" s="10">
        <v>150</v>
      </c>
      <c r="AA147" s="10">
        <f t="shared" si="20"/>
        <v>2550</v>
      </c>
      <c r="AB147" s="10">
        <v>17</v>
      </c>
      <c r="AC147" s="10">
        <v>150</v>
      </c>
      <c r="AD147" s="10">
        <f t="shared" si="21"/>
        <v>2550</v>
      </c>
      <c r="AE147" s="11"/>
      <c r="AF147" s="26">
        <v>7</v>
      </c>
      <c r="AG147" s="7">
        <f t="shared" si="27"/>
        <v>0</v>
      </c>
      <c r="AH147" s="152">
        <v>1</v>
      </c>
      <c r="AI147" s="139">
        <f t="shared" si="22"/>
        <v>51</v>
      </c>
      <c r="AJ147" s="139">
        <f t="shared" si="28"/>
        <v>7650</v>
      </c>
      <c r="AK147" s="109">
        <f t="shared" si="23"/>
        <v>7650</v>
      </c>
      <c r="AL147" s="67"/>
    </row>
    <row r="148" spans="1:38" ht="37.9" customHeight="1" x14ac:dyDescent="0.25">
      <c r="A148" s="108">
        <v>121</v>
      </c>
      <c r="B148" s="8" t="s">
        <v>213</v>
      </c>
      <c r="C148" s="8" t="s">
        <v>130</v>
      </c>
      <c r="D148" s="57" t="s">
        <v>174</v>
      </c>
      <c r="E148" s="35">
        <v>44626</v>
      </c>
      <c r="F148" s="35">
        <v>44856</v>
      </c>
      <c r="G148" s="21" t="s">
        <v>770</v>
      </c>
      <c r="H148" s="57" t="s">
        <v>382</v>
      </c>
      <c r="I148" s="22"/>
      <c r="J148" s="22"/>
      <c r="K148" s="62">
        <v>44626</v>
      </c>
      <c r="L148" s="62">
        <v>44856</v>
      </c>
      <c r="M148" s="10"/>
      <c r="N148" s="10">
        <v>3400</v>
      </c>
      <c r="O148" s="10">
        <f t="shared" si="24"/>
        <v>0</v>
      </c>
      <c r="P148" s="10"/>
      <c r="Q148" s="10">
        <v>2900</v>
      </c>
      <c r="R148" s="10">
        <f t="shared" si="25"/>
        <v>0</v>
      </c>
      <c r="S148" s="10"/>
      <c r="T148" s="10">
        <v>2800</v>
      </c>
      <c r="U148" s="10">
        <f t="shared" si="26"/>
        <v>0</v>
      </c>
      <c r="V148" s="10">
        <v>27</v>
      </c>
      <c r="W148" s="10">
        <v>150</v>
      </c>
      <c r="X148" s="10">
        <f t="shared" si="19"/>
        <v>4050</v>
      </c>
      <c r="Y148" s="10">
        <v>27</v>
      </c>
      <c r="Z148" s="10">
        <v>150</v>
      </c>
      <c r="AA148" s="10">
        <f t="shared" si="20"/>
        <v>4050</v>
      </c>
      <c r="AB148" s="10">
        <v>27</v>
      </c>
      <c r="AC148" s="10">
        <v>150</v>
      </c>
      <c r="AD148" s="10">
        <f t="shared" si="21"/>
        <v>4050</v>
      </c>
      <c r="AE148" s="12"/>
      <c r="AF148" s="26">
        <v>7</v>
      </c>
      <c r="AG148" s="7">
        <f t="shared" si="27"/>
        <v>0</v>
      </c>
      <c r="AH148" s="152">
        <v>1</v>
      </c>
      <c r="AI148" s="139">
        <f t="shared" si="22"/>
        <v>81</v>
      </c>
      <c r="AJ148" s="139">
        <f t="shared" si="28"/>
        <v>12150</v>
      </c>
      <c r="AK148" s="109">
        <f t="shared" si="23"/>
        <v>12150</v>
      </c>
      <c r="AL148" s="67"/>
    </row>
    <row r="149" spans="1:38" ht="38.25" x14ac:dyDescent="0.25">
      <c r="A149" s="108">
        <v>122</v>
      </c>
      <c r="B149" s="8" t="s">
        <v>213</v>
      </c>
      <c r="C149" s="21" t="s">
        <v>130</v>
      </c>
      <c r="D149" s="22" t="s">
        <v>578</v>
      </c>
      <c r="E149" s="35">
        <v>44639</v>
      </c>
      <c r="F149" s="35">
        <v>44639</v>
      </c>
      <c r="G149" s="21" t="s">
        <v>771</v>
      </c>
      <c r="H149" s="22" t="s">
        <v>492</v>
      </c>
      <c r="I149" s="22" t="s">
        <v>100</v>
      </c>
      <c r="J149" s="22" t="s">
        <v>294</v>
      </c>
      <c r="K149" s="35">
        <v>44639</v>
      </c>
      <c r="L149" s="35">
        <v>44639</v>
      </c>
      <c r="M149" s="10"/>
      <c r="N149" s="10">
        <v>3400</v>
      </c>
      <c r="O149" s="10">
        <f t="shared" si="24"/>
        <v>0</v>
      </c>
      <c r="P149" s="10"/>
      <c r="Q149" s="10">
        <v>2900</v>
      </c>
      <c r="R149" s="10">
        <f t="shared" si="25"/>
        <v>0</v>
      </c>
      <c r="S149" s="10"/>
      <c r="T149" s="10">
        <v>2800</v>
      </c>
      <c r="U149" s="10">
        <f t="shared" si="26"/>
        <v>0</v>
      </c>
      <c r="V149" s="10">
        <v>17</v>
      </c>
      <c r="W149" s="10">
        <v>150</v>
      </c>
      <c r="X149" s="10">
        <f t="shared" si="19"/>
        <v>2550</v>
      </c>
      <c r="Y149" s="10">
        <v>17</v>
      </c>
      <c r="Z149" s="10">
        <v>150</v>
      </c>
      <c r="AA149" s="10">
        <f t="shared" si="20"/>
        <v>2550</v>
      </c>
      <c r="AB149" s="10">
        <v>17</v>
      </c>
      <c r="AC149" s="10">
        <v>150</v>
      </c>
      <c r="AD149" s="10">
        <f t="shared" si="21"/>
        <v>2550</v>
      </c>
      <c r="AE149" s="11"/>
      <c r="AF149" s="26">
        <v>7</v>
      </c>
      <c r="AG149" s="7">
        <f t="shared" si="27"/>
        <v>0</v>
      </c>
      <c r="AH149" s="152">
        <v>1</v>
      </c>
      <c r="AI149" s="139">
        <f t="shared" si="22"/>
        <v>51</v>
      </c>
      <c r="AJ149" s="139">
        <f t="shared" si="28"/>
        <v>7650</v>
      </c>
      <c r="AK149" s="109">
        <f t="shared" si="23"/>
        <v>7650</v>
      </c>
      <c r="AL149" s="67"/>
    </row>
    <row r="150" spans="1:38" ht="13.9" customHeight="1" x14ac:dyDescent="0.25">
      <c r="A150" s="108">
        <v>123</v>
      </c>
      <c r="B150" s="8" t="s">
        <v>213</v>
      </c>
      <c r="C150" s="21" t="s">
        <v>130</v>
      </c>
      <c r="D150" s="22" t="s">
        <v>579</v>
      </c>
      <c r="E150" s="35">
        <v>44660</v>
      </c>
      <c r="F150" s="35">
        <v>44660</v>
      </c>
      <c r="G150" s="21" t="s">
        <v>301</v>
      </c>
      <c r="H150" s="22" t="s">
        <v>329</v>
      </c>
      <c r="I150" s="22" t="s">
        <v>101</v>
      </c>
      <c r="J150" s="22" t="s">
        <v>294</v>
      </c>
      <c r="K150" s="35">
        <v>44660</v>
      </c>
      <c r="L150" s="35">
        <v>44660</v>
      </c>
      <c r="M150" s="10"/>
      <c r="N150" s="10">
        <v>3400</v>
      </c>
      <c r="O150" s="10">
        <f t="shared" si="24"/>
        <v>0</v>
      </c>
      <c r="P150" s="10"/>
      <c r="Q150" s="10">
        <v>2900</v>
      </c>
      <c r="R150" s="10">
        <f t="shared" si="25"/>
        <v>0</v>
      </c>
      <c r="S150" s="10"/>
      <c r="T150" s="10">
        <v>2800</v>
      </c>
      <c r="U150" s="10">
        <f t="shared" si="26"/>
        <v>0</v>
      </c>
      <c r="V150" s="10">
        <v>17</v>
      </c>
      <c r="W150" s="10">
        <v>150</v>
      </c>
      <c r="X150" s="10">
        <f t="shared" si="19"/>
        <v>2550</v>
      </c>
      <c r="Y150" s="10">
        <v>17</v>
      </c>
      <c r="Z150" s="10">
        <v>150</v>
      </c>
      <c r="AA150" s="10">
        <f t="shared" si="20"/>
        <v>2550</v>
      </c>
      <c r="AB150" s="10">
        <v>17</v>
      </c>
      <c r="AC150" s="10">
        <v>150</v>
      </c>
      <c r="AD150" s="10">
        <f t="shared" si="21"/>
        <v>2550</v>
      </c>
      <c r="AE150" s="11"/>
      <c r="AF150" s="26">
        <v>7</v>
      </c>
      <c r="AG150" s="7">
        <f t="shared" si="27"/>
        <v>0</v>
      </c>
      <c r="AH150" s="152">
        <v>1</v>
      </c>
      <c r="AI150" s="139">
        <f t="shared" si="22"/>
        <v>51</v>
      </c>
      <c r="AJ150" s="139">
        <f t="shared" si="28"/>
        <v>7650</v>
      </c>
      <c r="AK150" s="109">
        <f t="shared" si="23"/>
        <v>7650</v>
      </c>
      <c r="AL150" s="67"/>
    </row>
    <row r="151" spans="1:38" ht="36" customHeight="1" x14ac:dyDescent="0.25">
      <c r="A151" s="108">
        <v>124</v>
      </c>
      <c r="B151" s="8" t="s">
        <v>213</v>
      </c>
      <c r="C151" s="8" t="s">
        <v>130</v>
      </c>
      <c r="D151" s="57" t="s">
        <v>174</v>
      </c>
      <c r="E151" s="156">
        <v>44702</v>
      </c>
      <c r="F151" s="156">
        <v>44863</v>
      </c>
      <c r="G151" s="21" t="s">
        <v>770</v>
      </c>
      <c r="H151" s="57" t="s">
        <v>383</v>
      </c>
      <c r="I151" s="22"/>
      <c r="J151" s="22"/>
      <c r="K151" s="64">
        <v>44702</v>
      </c>
      <c r="L151" s="64">
        <v>44863</v>
      </c>
      <c r="M151" s="10"/>
      <c r="N151" s="10">
        <v>3400</v>
      </c>
      <c r="O151" s="10">
        <f t="shared" si="24"/>
        <v>0</v>
      </c>
      <c r="P151" s="10"/>
      <c r="Q151" s="10">
        <v>2900</v>
      </c>
      <c r="R151" s="10">
        <f t="shared" si="25"/>
        <v>0</v>
      </c>
      <c r="S151" s="10"/>
      <c r="T151" s="10">
        <v>2800</v>
      </c>
      <c r="U151" s="10">
        <f t="shared" si="26"/>
        <v>0</v>
      </c>
      <c r="V151" s="10">
        <v>17</v>
      </c>
      <c r="W151" s="10">
        <v>150</v>
      </c>
      <c r="X151" s="10">
        <f t="shared" si="19"/>
        <v>2550</v>
      </c>
      <c r="Y151" s="10">
        <v>17</v>
      </c>
      <c r="Z151" s="10">
        <v>150</v>
      </c>
      <c r="AA151" s="10">
        <f t="shared" si="20"/>
        <v>2550</v>
      </c>
      <c r="AB151" s="10">
        <v>17</v>
      </c>
      <c r="AC151" s="10">
        <v>150</v>
      </c>
      <c r="AD151" s="10">
        <f t="shared" si="21"/>
        <v>2550</v>
      </c>
      <c r="AE151" s="11">
        <v>54</v>
      </c>
      <c r="AF151" s="26">
        <v>7</v>
      </c>
      <c r="AG151" s="7">
        <f t="shared" si="27"/>
        <v>378</v>
      </c>
      <c r="AH151" s="152">
        <v>1</v>
      </c>
      <c r="AI151" s="139">
        <f t="shared" si="22"/>
        <v>105</v>
      </c>
      <c r="AJ151" s="139">
        <f t="shared" si="28"/>
        <v>8028</v>
      </c>
      <c r="AK151" s="109">
        <f t="shared" si="23"/>
        <v>8028</v>
      </c>
    </row>
    <row r="152" spans="1:38" ht="39" customHeight="1" x14ac:dyDescent="0.25">
      <c r="A152" s="108">
        <v>125</v>
      </c>
      <c r="B152" s="8" t="s">
        <v>214</v>
      </c>
      <c r="C152" s="21" t="s">
        <v>130</v>
      </c>
      <c r="D152" s="22" t="s">
        <v>580</v>
      </c>
      <c r="E152" s="35">
        <v>44702</v>
      </c>
      <c r="F152" s="35">
        <v>44870</v>
      </c>
      <c r="G152" s="21" t="s">
        <v>770</v>
      </c>
      <c r="H152" s="22" t="s">
        <v>442</v>
      </c>
      <c r="I152" s="22" t="s">
        <v>104</v>
      </c>
      <c r="J152" s="22" t="s">
        <v>294</v>
      </c>
      <c r="K152" s="35">
        <v>44702</v>
      </c>
      <c r="L152" s="35">
        <v>44870</v>
      </c>
      <c r="M152" s="11"/>
      <c r="N152" s="10">
        <v>3400</v>
      </c>
      <c r="O152" s="10">
        <f t="shared" si="24"/>
        <v>0</v>
      </c>
      <c r="P152" s="10"/>
      <c r="Q152" s="10">
        <v>2900</v>
      </c>
      <c r="R152" s="10">
        <f t="shared" si="25"/>
        <v>0</v>
      </c>
      <c r="S152" s="10"/>
      <c r="T152" s="10">
        <v>2800</v>
      </c>
      <c r="U152" s="10">
        <f t="shared" si="26"/>
        <v>0</v>
      </c>
      <c r="V152" s="10">
        <v>30</v>
      </c>
      <c r="W152" s="10">
        <v>150</v>
      </c>
      <c r="X152" s="10">
        <f t="shared" si="19"/>
        <v>4500</v>
      </c>
      <c r="Y152" s="10">
        <v>30</v>
      </c>
      <c r="Z152" s="10">
        <v>150</v>
      </c>
      <c r="AA152" s="10">
        <f t="shared" si="20"/>
        <v>4500</v>
      </c>
      <c r="AB152" s="10">
        <v>30</v>
      </c>
      <c r="AC152" s="10">
        <v>150</v>
      </c>
      <c r="AD152" s="10">
        <f t="shared" si="21"/>
        <v>4500</v>
      </c>
      <c r="AE152" s="11">
        <v>96</v>
      </c>
      <c r="AF152" s="26">
        <v>7</v>
      </c>
      <c r="AG152" s="7">
        <f t="shared" si="27"/>
        <v>672</v>
      </c>
      <c r="AH152" s="152">
        <v>1</v>
      </c>
      <c r="AI152" s="139">
        <f t="shared" si="22"/>
        <v>186</v>
      </c>
      <c r="AJ152" s="139">
        <f t="shared" si="28"/>
        <v>14172</v>
      </c>
      <c r="AK152" s="109">
        <f t="shared" si="23"/>
        <v>14172</v>
      </c>
    </row>
    <row r="153" spans="1:38" ht="25.5" x14ac:dyDescent="0.25">
      <c r="A153" s="108">
        <v>126</v>
      </c>
      <c r="B153" s="8" t="s">
        <v>213</v>
      </c>
      <c r="C153" s="21" t="s">
        <v>130</v>
      </c>
      <c r="D153" s="22" t="s">
        <v>818</v>
      </c>
      <c r="E153" s="35">
        <v>44814</v>
      </c>
      <c r="F153" s="35">
        <v>44814</v>
      </c>
      <c r="G153" s="21" t="s">
        <v>772</v>
      </c>
      <c r="H153" s="22" t="s">
        <v>329</v>
      </c>
      <c r="I153" s="22" t="s">
        <v>101</v>
      </c>
      <c r="J153" s="22" t="s">
        <v>294</v>
      </c>
      <c r="K153" s="35">
        <v>44814</v>
      </c>
      <c r="L153" s="35">
        <v>44814</v>
      </c>
      <c r="M153" s="10">
        <v>1</v>
      </c>
      <c r="N153" s="10">
        <v>3400</v>
      </c>
      <c r="O153" s="10">
        <f t="shared" si="24"/>
        <v>3400</v>
      </c>
      <c r="P153" s="10">
        <v>1</v>
      </c>
      <c r="Q153" s="10">
        <v>2900</v>
      </c>
      <c r="R153" s="10">
        <f t="shared" si="25"/>
        <v>2900</v>
      </c>
      <c r="S153" s="10">
        <v>1</v>
      </c>
      <c r="T153" s="10">
        <v>2800</v>
      </c>
      <c r="U153" s="10">
        <f t="shared" si="26"/>
        <v>2800</v>
      </c>
      <c r="V153" s="10">
        <v>14</v>
      </c>
      <c r="W153" s="10">
        <v>150</v>
      </c>
      <c r="X153" s="10">
        <f t="shared" si="19"/>
        <v>2100</v>
      </c>
      <c r="Y153" s="10">
        <v>14</v>
      </c>
      <c r="Z153" s="10">
        <v>150</v>
      </c>
      <c r="AA153" s="10">
        <f t="shared" si="20"/>
        <v>2100</v>
      </c>
      <c r="AB153" s="10">
        <v>14</v>
      </c>
      <c r="AC153" s="10">
        <v>150</v>
      </c>
      <c r="AD153" s="10">
        <f t="shared" si="21"/>
        <v>2100</v>
      </c>
      <c r="AE153" s="11">
        <v>45</v>
      </c>
      <c r="AF153" s="26">
        <v>7</v>
      </c>
      <c r="AG153" s="7">
        <f t="shared" si="27"/>
        <v>315</v>
      </c>
      <c r="AH153" s="152">
        <v>1</v>
      </c>
      <c r="AI153" s="139">
        <f t="shared" si="22"/>
        <v>90</v>
      </c>
      <c r="AJ153" s="139">
        <f t="shared" si="28"/>
        <v>15715</v>
      </c>
      <c r="AK153" s="109">
        <f t="shared" si="23"/>
        <v>15715</v>
      </c>
    </row>
    <row r="154" spans="1:38" x14ac:dyDescent="0.25">
      <c r="A154" s="106"/>
      <c r="B154" s="96"/>
      <c r="C154" s="97"/>
      <c r="D154" s="179" t="s">
        <v>851</v>
      </c>
      <c r="E154" s="99"/>
      <c r="F154" s="99"/>
      <c r="G154" s="99"/>
      <c r="H154" s="99"/>
      <c r="I154" s="97"/>
      <c r="J154" s="100"/>
      <c r="K154" s="99"/>
      <c r="L154" s="99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2"/>
      <c r="AF154" s="79"/>
      <c r="AG154" s="79"/>
      <c r="AH154" s="153"/>
      <c r="AI154" s="151"/>
      <c r="AJ154" s="151"/>
      <c r="AK154" s="164"/>
    </row>
    <row r="155" spans="1:38" ht="51" x14ac:dyDescent="0.25">
      <c r="A155" s="114">
        <v>127</v>
      </c>
      <c r="B155" s="8" t="s">
        <v>65</v>
      </c>
      <c r="C155" s="21" t="s">
        <v>162</v>
      </c>
      <c r="D155" s="22" t="s">
        <v>180</v>
      </c>
      <c r="E155" s="35">
        <v>44672</v>
      </c>
      <c r="F155" s="35">
        <v>44674</v>
      </c>
      <c r="G155" s="21" t="s">
        <v>310</v>
      </c>
      <c r="H155" s="22" t="s">
        <v>715</v>
      </c>
      <c r="I155" s="22" t="s">
        <v>102</v>
      </c>
      <c r="J155" s="22" t="s">
        <v>294</v>
      </c>
      <c r="K155" s="35">
        <v>44672</v>
      </c>
      <c r="L155" s="35">
        <v>44674</v>
      </c>
      <c r="M155" s="10"/>
      <c r="N155" s="10">
        <v>3400</v>
      </c>
      <c r="O155" s="10">
        <f t="shared" si="24"/>
        <v>0</v>
      </c>
      <c r="P155" s="10"/>
      <c r="Q155" s="10">
        <v>2900</v>
      </c>
      <c r="R155" s="10">
        <f t="shared" si="25"/>
        <v>0</v>
      </c>
      <c r="S155" s="10"/>
      <c r="T155" s="10">
        <v>2800</v>
      </c>
      <c r="U155" s="10">
        <f t="shared" si="26"/>
        <v>0</v>
      </c>
      <c r="V155" s="10">
        <v>38</v>
      </c>
      <c r="W155" s="10">
        <v>150</v>
      </c>
      <c r="X155" s="10">
        <f t="shared" si="19"/>
        <v>5700</v>
      </c>
      <c r="Y155" s="10">
        <v>38</v>
      </c>
      <c r="Z155" s="10">
        <v>150</v>
      </c>
      <c r="AA155" s="10">
        <f t="shared" si="20"/>
        <v>5700</v>
      </c>
      <c r="AB155" s="10">
        <v>38</v>
      </c>
      <c r="AC155" s="10">
        <v>150</v>
      </c>
      <c r="AD155" s="10">
        <f t="shared" si="21"/>
        <v>5700</v>
      </c>
      <c r="AE155" s="11">
        <v>114</v>
      </c>
      <c r="AF155" s="26">
        <v>7</v>
      </c>
      <c r="AG155" s="7">
        <f t="shared" si="27"/>
        <v>798</v>
      </c>
      <c r="AH155" s="152">
        <v>1</v>
      </c>
      <c r="AI155" s="139">
        <f t="shared" si="22"/>
        <v>228</v>
      </c>
      <c r="AJ155" s="139">
        <f t="shared" si="28"/>
        <v>17898</v>
      </c>
      <c r="AK155" s="109">
        <f t="shared" si="23"/>
        <v>17898</v>
      </c>
    </row>
    <row r="156" spans="1:38" x14ac:dyDescent="0.25">
      <c r="A156" s="106"/>
      <c r="B156" s="96"/>
      <c r="C156" s="97"/>
      <c r="D156" s="179" t="s">
        <v>852</v>
      </c>
      <c r="E156" s="99"/>
      <c r="F156" s="99"/>
      <c r="G156" s="99"/>
      <c r="H156" s="99"/>
      <c r="I156" s="97"/>
      <c r="J156" s="100"/>
      <c r="K156" s="99"/>
      <c r="L156" s="99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2"/>
      <c r="AF156" s="79"/>
      <c r="AG156" s="79"/>
      <c r="AH156" s="153"/>
      <c r="AI156" s="151"/>
      <c r="AJ156" s="151"/>
      <c r="AK156" s="164"/>
    </row>
    <row r="157" spans="1:38" ht="30.6" customHeight="1" x14ac:dyDescent="0.25">
      <c r="A157" s="108">
        <v>128</v>
      </c>
      <c r="B157" s="8" t="s">
        <v>205</v>
      </c>
      <c r="C157" s="21" t="s">
        <v>140</v>
      </c>
      <c r="D157" s="22" t="s">
        <v>581</v>
      </c>
      <c r="E157" s="35">
        <v>44666</v>
      </c>
      <c r="F157" s="35">
        <v>44668</v>
      </c>
      <c r="G157" s="21" t="s">
        <v>301</v>
      </c>
      <c r="H157" s="22" t="s">
        <v>496</v>
      </c>
      <c r="I157" s="22" t="s">
        <v>99</v>
      </c>
      <c r="J157" s="22" t="s">
        <v>294</v>
      </c>
      <c r="K157" s="35">
        <v>44666</v>
      </c>
      <c r="L157" s="35">
        <v>44668</v>
      </c>
      <c r="M157" s="10"/>
      <c r="N157" s="10">
        <v>3400</v>
      </c>
      <c r="O157" s="10">
        <f t="shared" si="24"/>
        <v>0</v>
      </c>
      <c r="P157" s="10"/>
      <c r="Q157" s="10">
        <v>2900</v>
      </c>
      <c r="R157" s="10">
        <f t="shared" si="25"/>
        <v>0</v>
      </c>
      <c r="S157" s="10"/>
      <c r="T157" s="10">
        <v>2800</v>
      </c>
      <c r="U157" s="10">
        <f t="shared" si="26"/>
        <v>0</v>
      </c>
      <c r="V157" s="10">
        <v>6</v>
      </c>
      <c r="W157" s="10">
        <v>150</v>
      </c>
      <c r="X157" s="10">
        <f t="shared" ref="X157:X232" si="29">V157*W157</f>
        <v>900</v>
      </c>
      <c r="Y157" s="10">
        <v>6</v>
      </c>
      <c r="Z157" s="10">
        <v>150</v>
      </c>
      <c r="AA157" s="10">
        <f t="shared" ref="AA157:AA232" si="30">Y157*Z157</f>
        <v>900</v>
      </c>
      <c r="AB157" s="10">
        <v>6</v>
      </c>
      <c r="AC157" s="10">
        <v>150</v>
      </c>
      <c r="AD157" s="10">
        <f t="shared" ref="AD157:AD232" si="31">AB157*AC157</f>
        <v>900</v>
      </c>
      <c r="AE157" s="11">
        <v>18</v>
      </c>
      <c r="AF157" s="26">
        <v>7</v>
      </c>
      <c r="AG157" s="7">
        <f t="shared" si="27"/>
        <v>126</v>
      </c>
      <c r="AH157" s="152">
        <v>1</v>
      </c>
      <c r="AI157" s="139">
        <f t="shared" si="22"/>
        <v>36</v>
      </c>
      <c r="AJ157" s="139">
        <f t="shared" si="28"/>
        <v>2826</v>
      </c>
      <c r="AK157" s="109">
        <f t="shared" si="23"/>
        <v>2826</v>
      </c>
    </row>
    <row r="158" spans="1:38" ht="27.6" customHeight="1" x14ac:dyDescent="0.25">
      <c r="A158" s="108">
        <v>129</v>
      </c>
      <c r="B158" s="8" t="s">
        <v>205</v>
      </c>
      <c r="C158" s="21" t="s">
        <v>140</v>
      </c>
      <c r="D158" s="22" t="s">
        <v>582</v>
      </c>
      <c r="E158" s="35">
        <v>44666</v>
      </c>
      <c r="F158" s="35">
        <v>44668</v>
      </c>
      <c r="G158" s="21" t="s">
        <v>301</v>
      </c>
      <c r="H158" s="22" t="s">
        <v>340</v>
      </c>
      <c r="I158" s="22" t="s">
        <v>101</v>
      </c>
      <c r="J158" s="22" t="s">
        <v>294</v>
      </c>
      <c r="K158" s="35">
        <v>44666</v>
      </c>
      <c r="L158" s="35">
        <v>44668</v>
      </c>
      <c r="M158" s="10"/>
      <c r="N158" s="10">
        <v>3400</v>
      </c>
      <c r="O158" s="10">
        <f t="shared" si="24"/>
        <v>0</v>
      </c>
      <c r="P158" s="10"/>
      <c r="Q158" s="10">
        <v>2900</v>
      </c>
      <c r="R158" s="10">
        <f t="shared" si="25"/>
        <v>0</v>
      </c>
      <c r="S158" s="10"/>
      <c r="T158" s="10">
        <v>2800</v>
      </c>
      <c r="U158" s="10">
        <f t="shared" si="26"/>
        <v>0</v>
      </c>
      <c r="V158" s="10">
        <v>4</v>
      </c>
      <c r="W158" s="10">
        <v>150</v>
      </c>
      <c r="X158" s="10">
        <f t="shared" si="29"/>
        <v>600</v>
      </c>
      <c r="Y158" s="10">
        <v>4</v>
      </c>
      <c r="Z158" s="10">
        <v>150</v>
      </c>
      <c r="AA158" s="10">
        <f t="shared" si="30"/>
        <v>600</v>
      </c>
      <c r="AB158" s="10">
        <v>4</v>
      </c>
      <c r="AC158" s="10">
        <v>150</v>
      </c>
      <c r="AD158" s="10">
        <f t="shared" si="31"/>
        <v>600</v>
      </c>
      <c r="AE158" s="11">
        <v>12</v>
      </c>
      <c r="AF158" s="26">
        <v>7</v>
      </c>
      <c r="AG158" s="7">
        <f t="shared" si="27"/>
        <v>84</v>
      </c>
      <c r="AH158" s="152">
        <v>1</v>
      </c>
      <c r="AI158" s="139">
        <f t="shared" si="22"/>
        <v>24</v>
      </c>
      <c r="AJ158" s="139">
        <f t="shared" si="28"/>
        <v>1884</v>
      </c>
      <c r="AK158" s="109">
        <f t="shared" si="23"/>
        <v>1884</v>
      </c>
    </row>
    <row r="159" spans="1:38" ht="13.9" customHeight="1" x14ac:dyDescent="0.25">
      <c r="A159" s="106"/>
      <c r="B159" s="96"/>
      <c r="C159" s="97"/>
      <c r="D159" s="179" t="s">
        <v>853</v>
      </c>
      <c r="E159" s="99"/>
      <c r="F159" s="99"/>
      <c r="G159" s="99"/>
      <c r="H159" s="99"/>
      <c r="I159" s="97"/>
      <c r="J159" s="100"/>
      <c r="K159" s="99"/>
      <c r="L159" s="99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2"/>
      <c r="AF159" s="79"/>
      <c r="AG159" s="79"/>
      <c r="AH159" s="153"/>
      <c r="AI159" s="151"/>
      <c r="AJ159" s="151"/>
      <c r="AK159" s="164"/>
    </row>
    <row r="160" spans="1:38" ht="26.25" x14ac:dyDescent="0.25">
      <c r="A160" s="108">
        <v>130</v>
      </c>
      <c r="B160" s="16" t="s">
        <v>217</v>
      </c>
      <c r="C160" s="21" t="s">
        <v>131</v>
      </c>
      <c r="D160" s="22" t="s">
        <v>583</v>
      </c>
      <c r="E160" s="35">
        <v>44653</v>
      </c>
      <c r="F160" s="35">
        <v>44655</v>
      </c>
      <c r="G160" s="21" t="s">
        <v>301</v>
      </c>
      <c r="H160" s="22" t="s">
        <v>503</v>
      </c>
      <c r="I160" s="22" t="s">
        <v>99</v>
      </c>
      <c r="J160" s="22" t="s">
        <v>294</v>
      </c>
      <c r="K160" s="35">
        <v>44653</v>
      </c>
      <c r="L160" s="35">
        <v>44655</v>
      </c>
      <c r="M160" s="17"/>
      <c r="N160" s="10">
        <v>3400</v>
      </c>
      <c r="O160" s="10">
        <f t="shared" si="24"/>
        <v>0</v>
      </c>
      <c r="P160" s="17"/>
      <c r="Q160" s="10">
        <v>2900</v>
      </c>
      <c r="R160" s="10">
        <f t="shared" si="25"/>
        <v>0</v>
      </c>
      <c r="S160" s="17"/>
      <c r="T160" s="10">
        <v>2800</v>
      </c>
      <c r="U160" s="10">
        <f t="shared" si="26"/>
        <v>0</v>
      </c>
      <c r="V160" s="17">
        <v>2</v>
      </c>
      <c r="W160" s="10">
        <v>150</v>
      </c>
      <c r="X160" s="10">
        <f t="shared" si="29"/>
        <v>300</v>
      </c>
      <c r="Y160" s="17">
        <v>2</v>
      </c>
      <c r="Z160" s="10">
        <v>150</v>
      </c>
      <c r="AA160" s="10">
        <f t="shared" si="30"/>
        <v>300</v>
      </c>
      <c r="AB160" s="17">
        <v>2</v>
      </c>
      <c r="AC160" s="10">
        <v>150</v>
      </c>
      <c r="AD160" s="10">
        <f t="shared" si="31"/>
        <v>300</v>
      </c>
      <c r="AE160" s="19"/>
      <c r="AF160" s="26">
        <v>7</v>
      </c>
      <c r="AG160" s="7">
        <f t="shared" si="27"/>
        <v>0</v>
      </c>
      <c r="AH160" s="152">
        <v>1</v>
      </c>
      <c r="AI160" s="139">
        <f t="shared" ref="AI160:AI235" si="32">M160+P160+S160+V160+Y160+AB160+AE160</f>
        <v>6</v>
      </c>
      <c r="AJ160" s="139">
        <f t="shared" si="28"/>
        <v>900</v>
      </c>
      <c r="AK160" s="109">
        <f t="shared" ref="AK160:AK235" si="33">O160+R160+U160+X160+AA160+AD160+AG160</f>
        <v>900</v>
      </c>
    </row>
    <row r="161" spans="1:37" ht="30" customHeight="1" x14ac:dyDescent="0.25">
      <c r="A161" s="108">
        <v>131</v>
      </c>
      <c r="B161" s="16" t="s">
        <v>217</v>
      </c>
      <c r="C161" s="21" t="s">
        <v>131</v>
      </c>
      <c r="D161" s="22" t="s">
        <v>584</v>
      </c>
      <c r="E161" s="35">
        <v>44696</v>
      </c>
      <c r="F161" s="35">
        <v>44698</v>
      </c>
      <c r="G161" s="21" t="s">
        <v>301</v>
      </c>
      <c r="H161" s="22" t="s">
        <v>716</v>
      </c>
      <c r="I161" s="22" t="s">
        <v>102</v>
      </c>
      <c r="J161" s="22" t="s">
        <v>294</v>
      </c>
      <c r="K161" s="35">
        <v>44696</v>
      </c>
      <c r="L161" s="35">
        <v>44698</v>
      </c>
      <c r="M161" s="17"/>
      <c r="N161" s="10">
        <v>3400</v>
      </c>
      <c r="O161" s="10">
        <f t="shared" si="24"/>
        <v>0</v>
      </c>
      <c r="P161" s="17"/>
      <c r="Q161" s="10">
        <v>2900</v>
      </c>
      <c r="R161" s="10">
        <f t="shared" si="25"/>
        <v>0</v>
      </c>
      <c r="S161" s="17"/>
      <c r="T161" s="10">
        <v>2800</v>
      </c>
      <c r="U161" s="10">
        <f t="shared" si="26"/>
        <v>0</v>
      </c>
      <c r="V161" s="17">
        <v>8</v>
      </c>
      <c r="W161" s="10">
        <v>150</v>
      </c>
      <c r="X161" s="10">
        <f t="shared" si="29"/>
        <v>1200</v>
      </c>
      <c r="Y161" s="17">
        <v>8</v>
      </c>
      <c r="Z161" s="10">
        <v>150</v>
      </c>
      <c r="AA161" s="10">
        <f t="shared" si="30"/>
        <v>1200</v>
      </c>
      <c r="AB161" s="17">
        <v>8</v>
      </c>
      <c r="AC161" s="10">
        <v>150</v>
      </c>
      <c r="AD161" s="10">
        <f t="shared" si="31"/>
        <v>1200</v>
      </c>
      <c r="AE161" s="19">
        <v>24</v>
      </c>
      <c r="AF161" s="26">
        <v>7</v>
      </c>
      <c r="AG161" s="7">
        <f t="shared" si="27"/>
        <v>168</v>
      </c>
      <c r="AH161" s="152">
        <v>1</v>
      </c>
      <c r="AI161" s="139">
        <f t="shared" si="32"/>
        <v>48</v>
      </c>
      <c r="AJ161" s="139">
        <f t="shared" si="28"/>
        <v>3768</v>
      </c>
      <c r="AK161" s="109">
        <f t="shared" si="33"/>
        <v>3768</v>
      </c>
    </row>
    <row r="162" spans="1:37" ht="30" x14ac:dyDescent="0.25">
      <c r="A162" s="106"/>
      <c r="B162" s="96"/>
      <c r="C162" s="97"/>
      <c r="D162" s="179" t="s">
        <v>854</v>
      </c>
      <c r="E162" s="99"/>
      <c r="F162" s="99"/>
      <c r="G162" s="99"/>
      <c r="H162" s="99"/>
      <c r="I162" s="97"/>
      <c r="J162" s="100"/>
      <c r="K162" s="99"/>
      <c r="L162" s="99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2"/>
      <c r="AF162" s="79"/>
      <c r="AG162" s="79"/>
      <c r="AH162" s="153"/>
      <c r="AI162" s="151"/>
      <c r="AJ162" s="151"/>
      <c r="AK162" s="164"/>
    </row>
    <row r="163" spans="1:37" ht="27.6" customHeight="1" x14ac:dyDescent="0.25">
      <c r="A163" s="108">
        <v>132</v>
      </c>
      <c r="B163" s="8" t="s">
        <v>212</v>
      </c>
      <c r="C163" s="21" t="s">
        <v>245</v>
      </c>
      <c r="D163" s="22" t="s">
        <v>585</v>
      </c>
      <c r="E163" s="35">
        <v>44582</v>
      </c>
      <c r="F163" s="35">
        <v>44584</v>
      </c>
      <c r="G163" s="21" t="s">
        <v>299</v>
      </c>
      <c r="H163" s="22" t="s">
        <v>330</v>
      </c>
      <c r="I163" s="22" t="s">
        <v>101</v>
      </c>
      <c r="J163" s="22" t="s">
        <v>294</v>
      </c>
      <c r="K163" s="35">
        <v>44582</v>
      </c>
      <c r="L163" s="35">
        <v>44584</v>
      </c>
      <c r="M163" s="10"/>
      <c r="N163" s="10">
        <v>3400</v>
      </c>
      <c r="O163" s="10">
        <f t="shared" si="24"/>
        <v>0</v>
      </c>
      <c r="P163" s="10"/>
      <c r="Q163" s="10">
        <v>2900</v>
      </c>
      <c r="R163" s="10">
        <f t="shared" si="25"/>
        <v>0</v>
      </c>
      <c r="S163" s="10"/>
      <c r="T163" s="10">
        <v>2800</v>
      </c>
      <c r="U163" s="10">
        <f t="shared" si="26"/>
        <v>0</v>
      </c>
      <c r="V163" s="10">
        <v>10</v>
      </c>
      <c r="W163" s="10">
        <v>150</v>
      </c>
      <c r="X163" s="10">
        <f t="shared" si="29"/>
        <v>1500</v>
      </c>
      <c r="Y163" s="10">
        <v>10</v>
      </c>
      <c r="Z163" s="10">
        <v>150</v>
      </c>
      <c r="AA163" s="10">
        <f t="shared" si="30"/>
        <v>1500</v>
      </c>
      <c r="AB163" s="10">
        <v>10</v>
      </c>
      <c r="AC163" s="10">
        <v>150</v>
      </c>
      <c r="AD163" s="10">
        <f t="shared" si="31"/>
        <v>1500</v>
      </c>
      <c r="AE163" s="11"/>
      <c r="AF163" s="26">
        <v>7</v>
      </c>
      <c r="AG163" s="7">
        <f t="shared" si="27"/>
        <v>0</v>
      </c>
      <c r="AH163" s="152">
        <v>1</v>
      </c>
      <c r="AI163" s="139">
        <f t="shared" si="32"/>
        <v>30</v>
      </c>
      <c r="AJ163" s="139">
        <f t="shared" si="28"/>
        <v>4500</v>
      </c>
      <c r="AK163" s="109">
        <f t="shared" si="33"/>
        <v>4500</v>
      </c>
    </row>
    <row r="164" spans="1:37" ht="28.9" customHeight="1" x14ac:dyDescent="0.25">
      <c r="A164" s="108">
        <v>133</v>
      </c>
      <c r="B164" s="8" t="s">
        <v>212</v>
      </c>
      <c r="C164" s="21" t="s">
        <v>245</v>
      </c>
      <c r="D164" s="22" t="s">
        <v>174</v>
      </c>
      <c r="E164" s="35">
        <v>44589</v>
      </c>
      <c r="F164" s="35">
        <v>44591</v>
      </c>
      <c r="G164" s="21" t="s">
        <v>299</v>
      </c>
      <c r="H164" s="22" t="s">
        <v>473</v>
      </c>
      <c r="I164" s="22" t="s">
        <v>99</v>
      </c>
      <c r="J164" s="22" t="s">
        <v>294</v>
      </c>
      <c r="K164" s="35">
        <v>44589</v>
      </c>
      <c r="L164" s="35">
        <v>44591</v>
      </c>
      <c r="M164" s="10"/>
      <c r="N164" s="10">
        <v>3400</v>
      </c>
      <c r="O164" s="10">
        <f t="shared" si="24"/>
        <v>0</v>
      </c>
      <c r="P164" s="10"/>
      <c r="Q164" s="10">
        <v>2900</v>
      </c>
      <c r="R164" s="10">
        <f t="shared" si="25"/>
        <v>0</v>
      </c>
      <c r="S164" s="10"/>
      <c r="T164" s="10">
        <v>2800</v>
      </c>
      <c r="U164" s="10">
        <f t="shared" si="26"/>
        <v>0</v>
      </c>
      <c r="V164" s="10">
        <v>10</v>
      </c>
      <c r="W164" s="10">
        <v>150</v>
      </c>
      <c r="X164" s="10">
        <f t="shared" si="29"/>
        <v>1500</v>
      </c>
      <c r="Y164" s="10">
        <v>10</v>
      </c>
      <c r="Z164" s="10">
        <v>150</v>
      </c>
      <c r="AA164" s="10">
        <f t="shared" si="30"/>
        <v>1500</v>
      </c>
      <c r="AB164" s="10">
        <v>20</v>
      </c>
      <c r="AC164" s="10">
        <v>150</v>
      </c>
      <c r="AD164" s="10">
        <f t="shared" si="31"/>
        <v>3000</v>
      </c>
      <c r="AE164" s="11"/>
      <c r="AF164" s="26">
        <v>7</v>
      </c>
      <c r="AG164" s="7">
        <f t="shared" si="27"/>
        <v>0</v>
      </c>
      <c r="AH164" s="152">
        <v>1</v>
      </c>
      <c r="AI164" s="139">
        <f t="shared" si="32"/>
        <v>40</v>
      </c>
      <c r="AJ164" s="139">
        <f t="shared" si="28"/>
        <v>6000</v>
      </c>
      <c r="AK164" s="109">
        <f t="shared" si="33"/>
        <v>6000</v>
      </c>
    </row>
    <row r="165" spans="1:37" ht="27.6" customHeight="1" x14ac:dyDescent="0.25">
      <c r="A165" s="108">
        <v>134</v>
      </c>
      <c r="B165" s="8" t="s">
        <v>212</v>
      </c>
      <c r="C165" s="21" t="s">
        <v>245</v>
      </c>
      <c r="D165" s="22" t="s">
        <v>174</v>
      </c>
      <c r="E165" s="35">
        <v>44589</v>
      </c>
      <c r="F165" s="35">
        <v>44590</v>
      </c>
      <c r="G165" s="21" t="s">
        <v>299</v>
      </c>
      <c r="H165" s="22" t="s">
        <v>494</v>
      </c>
      <c r="I165" s="22" t="s">
        <v>99</v>
      </c>
      <c r="J165" s="22" t="s">
        <v>294</v>
      </c>
      <c r="K165" s="35">
        <v>44589</v>
      </c>
      <c r="L165" s="35">
        <v>44590</v>
      </c>
      <c r="M165" s="10"/>
      <c r="N165" s="10">
        <v>3400</v>
      </c>
      <c r="O165" s="10">
        <f t="shared" si="24"/>
        <v>0</v>
      </c>
      <c r="P165" s="10"/>
      <c r="Q165" s="10">
        <v>2900</v>
      </c>
      <c r="R165" s="10">
        <f t="shared" si="25"/>
        <v>0</v>
      </c>
      <c r="S165" s="10"/>
      <c r="T165" s="10">
        <v>2800</v>
      </c>
      <c r="U165" s="10">
        <f t="shared" si="26"/>
        <v>0</v>
      </c>
      <c r="V165" s="10">
        <v>11</v>
      </c>
      <c r="W165" s="10">
        <v>150</v>
      </c>
      <c r="X165" s="10">
        <f t="shared" si="29"/>
        <v>1650</v>
      </c>
      <c r="Y165" s="10">
        <v>11</v>
      </c>
      <c r="Z165" s="10">
        <v>150</v>
      </c>
      <c r="AA165" s="10">
        <f t="shared" si="30"/>
        <v>1650</v>
      </c>
      <c r="AB165" s="10">
        <v>22</v>
      </c>
      <c r="AC165" s="10">
        <v>150</v>
      </c>
      <c r="AD165" s="10">
        <f t="shared" si="31"/>
        <v>3300</v>
      </c>
      <c r="AE165" s="11"/>
      <c r="AF165" s="26">
        <v>7</v>
      </c>
      <c r="AG165" s="7">
        <f t="shared" si="27"/>
        <v>0</v>
      </c>
      <c r="AH165" s="152">
        <v>1</v>
      </c>
      <c r="AI165" s="139">
        <f t="shared" si="32"/>
        <v>44</v>
      </c>
      <c r="AJ165" s="139">
        <f t="shared" si="28"/>
        <v>6600</v>
      </c>
      <c r="AK165" s="109">
        <f t="shared" si="33"/>
        <v>6600</v>
      </c>
    </row>
    <row r="166" spans="1:37" ht="32.65" customHeight="1" x14ac:dyDescent="0.25">
      <c r="A166" s="108">
        <v>135</v>
      </c>
      <c r="B166" s="8" t="s">
        <v>212</v>
      </c>
      <c r="C166" s="21" t="s">
        <v>245</v>
      </c>
      <c r="D166" s="22" t="s">
        <v>174</v>
      </c>
      <c r="E166" s="35">
        <v>44596</v>
      </c>
      <c r="F166" s="35">
        <v>44598</v>
      </c>
      <c r="G166" s="21" t="s">
        <v>299</v>
      </c>
      <c r="H166" s="22" t="s">
        <v>472</v>
      </c>
      <c r="I166" s="22" t="s">
        <v>99</v>
      </c>
      <c r="J166" s="22" t="s">
        <v>294</v>
      </c>
      <c r="K166" s="35">
        <v>44596</v>
      </c>
      <c r="L166" s="35">
        <v>44598</v>
      </c>
      <c r="M166" s="10"/>
      <c r="N166" s="10">
        <v>3400</v>
      </c>
      <c r="O166" s="10">
        <f t="shared" si="24"/>
        <v>0</v>
      </c>
      <c r="P166" s="10"/>
      <c r="Q166" s="10">
        <v>2900</v>
      </c>
      <c r="R166" s="10">
        <f t="shared" si="25"/>
        <v>0</v>
      </c>
      <c r="S166" s="10"/>
      <c r="T166" s="10">
        <v>2800</v>
      </c>
      <c r="U166" s="10">
        <f t="shared" si="26"/>
        <v>0</v>
      </c>
      <c r="V166" s="10">
        <v>10</v>
      </c>
      <c r="W166" s="10">
        <v>150</v>
      </c>
      <c r="X166" s="10">
        <f t="shared" si="29"/>
        <v>1500</v>
      </c>
      <c r="Y166" s="10">
        <v>10</v>
      </c>
      <c r="Z166" s="10">
        <v>150</v>
      </c>
      <c r="AA166" s="10">
        <f t="shared" si="30"/>
        <v>1500</v>
      </c>
      <c r="AB166" s="10">
        <v>20</v>
      </c>
      <c r="AC166" s="10">
        <v>150</v>
      </c>
      <c r="AD166" s="10">
        <f t="shared" si="31"/>
        <v>3000</v>
      </c>
      <c r="AE166" s="11"/>
      <c r="AF166" s="26">
        <v>7</v>
      </c>
      <c r="AG166" s="7">
        <f t="shared" si="27"/>
        <v>0</v>
      </c>
      <c r="AH166" s="152">
        <v>1</v>
      </c>
      <c r="AI166" s="139">
        <f t="shared" si="32"/>
        <v>40</v>
      </c>
      <c r="AJ166" s="139">
        <f t="shared" si="28"/>
        <v>6000</v>
      </c>
      <c r="AK166" s="109">
        <f t="shared" si="33"/>
        <v>6000</v>
      </c>
    </row>
    <row r="167" spans="1:37" ht="25.9" customHeight="1" x14ac:dyDescent="0.25">
      <c r="A167" s="108">
        <v>136</v>
      </c>
      <c r="B167" s="8" t="s">
        <v>212</v>
      </c>
      <c r="C167" s="21" t="s">
        <v>245</v>
      </c>
      <c r="D167" s="22" t="s">
        <v>174</v>
      </c>
      <c r="E167" s="35">
        <v>44603</v>
      </c>
      <c r="F167" s="35">
        <v>44605</v>
      </c>
      <c r="G167" s="21" t="s">
        <v>312</v>
      </c>
      <c r="H167" s="22" t="s">
        <v>441</v>
      </c>
      <c r="I167" s="22" t="s">
        <v>99</v>
      </c>
      <c r="J167" s="22" t="s">
        <v>294</v>
      </c>
      <c r="K167" s="35">
        <v>44603</v>
      </c>
      <c r="L167" s="35">
        <v>44605</v>
      </c>
      <c r="M167" s="10"/>
      <c r="N167" s="10">
        <v>3400</v>
      </c>
      <c r="O167" s="10">
        <f t="shared" si="24"/>
        <v>0</v>
      </c>
      <c r="P167" s="10"/>
      <c r="Q167" s="10">
        <v>2900</v>
      </c>
      <c r="R167" s="10">
        <f t="shared" si="25"/>
        <v>0</v>
      </c>
      <c r="S167" s="10"/>
      <c r="T167" s="10">
        <v>2800</v>
      </c>
      <c r="U167" s="10">
        <f t="shared" si="26"/>
        <v>0</v>
      </c>
      <c r="V167" s="10">
        <v>11</v>
      </c>
      <c r="W167" s="10">
        <v>150</v>
      </c>
      <c r="X167" s="10">
        <f t="shared" si="29"/>
        <v>1650</v>
      </c>
      <c r="Y167" s="10">
        <v>11</v>
      </c>
      <c r="Z167" s="10">
        <v>150</v>
      </c>
      <c r="AA167" s="10">
        <f t="shared" si="30"/>
        <v>1650</v>
      </c>
      <c r="AB167" s="10">
        <v>22</v>
      </c>
      <c r="AC167" s="10">
        <v>150</v>
      </c>
      <c r="AD167" s="10">
        <f t="shared" si="31"/>
        <v>3300</v>
      </c>
      <c r="AE167" s="11"/>
      <c r="AF167" s="26">
        <v>7</v>
      </c>
      <c r="AG167" s="7">
        <f t="shared" si="27"/>
        <v>0</v>
      </c>
      <c r="AH167" s="152">
        <v>1</v>
      </c>
      <c r="AI167" s="139">
        <f t="shared" si="32"/>
        <v>44</v>
      </c>
      <c r="AJ167" s="139">
        <f t="shared" si="28"/>
        <v>6600</v>
      </c>
      <c r="AK167" s="109">
        <f t="shared" si="33"/>
        <v>6600</v>
      </c>
    </row>
    <row r="168" spans="1:37" ht="37.9" customHeight="1" x14ac:dyDescent="0.25">
      <c r="A168" s="108">
        <v>137</v>
      </c>
      <c r="B168" s="8" t="s">
        <v>212</v>
      </c>
      <c r="C168" s="21" t="s">
        <v>245</v>
      </c>
      <c r="D168" s="22" t="s">
        <v>585</v>
      </c>
      <c r="E168" s="35">
        <v>44631</v>
      </c>
      <c r="F168" s="35">
        <v>44632</v>
      </c>
      <c r="G168" s="21" t="s">
        <v>334</v>
      </c>
      <c r="H168" s="22" t="s">
        <v>329</v>
      </c>
      <c r="I168" s="22" t="s">
        <v>101</v>
      </c>
      <c r="J168" s="22" t="s">
        <v>294</v>
      </c>
      <c r="K168" s="35">
        <v>44631</v>
      </c>
      <c r="L168" s="35">
        <v>44632</v>
      </c>
      <c r="M168" s="10"/>
      <c r="N168" s="10">
        <v>3400</v>
      </c>
      <c r="O168" s="10">
        <f t="shared" si="24"/>
        <v>0</v>
      </c>
      <c r="P168" s="10"/>
      <c r="Q168" s="10">
        <v>2900</v>
      </c>
      <c r="R168" s="10">
        <f t="shared" si="25"/>
        <v>0</v>
      </c>
      <c r="S168" s="10"/>
      <c r="T168" s="10">
        <v>2800</v>
      </c>
      <c r="U168" s="10">
        <f t="shared" si="26"/>
        <v>0</v>
      </c>
      <c r="V168" s="10">
        <v>10</v>
      </c>
      <c r="W168" s="10">
        <v>150</v>
      </c>
      <c r="X168" s="10">
        <f t="shared" si="29"/>
        <v>1500</v>
      </c>
      <c r="Y168" s="10">
        <v>10</v>
      </c>
      <c r="Z168" s="10">
        <v>150</v>
      </c>
      <c r="AA168" s="10">
        <f t="shared" si="30"/>
        <v>1500</v>
      </c>
      <c r="AB168" s="10">
        <v>20</v>
      </c>
      <c r="AC168" s="10">
        <v>150</v>
      </c>
      <c r="AD168" s="10">
        <f t="shared" si="31"/>
        <v>3000</v>
      </c>
      <c r="AE168" s="11"/>
      <c r="AF168" s="26">
        <v>7</v>
      </c>
      <c r="AG168" s="7">
        <f t="shared" si="27"/>
        <v>0</v>
      </c>
      <c r="AH168" s="152">
        <v>1</v>
      </c>
      <c r="AI168" s="139">
        <f t="shared" si="32"/>
        <v>40</v>
      </c>
      <c r="AJ168" s="139">
        <f t="shared" si="28"/>
        <v>6000</v>
      </c>
      <c r="AK168" s="109">
        <f t="shared" si="33"/>
        <v>6000</v>
      </c>
    </row>
    <row r="169" spans="1:37" ht="40.9" customHeight="1" x14ac:dyDescent="0.25">
      <c r="A169" s="108">
        <v>138</v>
      </c>
      <c r="B169" s="8" t="s">
        <v>212</v>
      </c>
      <c r="C169" s="21" t="s">
        <v>245</v>
      </c>
      <c r="D169" s="22" t="s">
        <v>174</v>
      </c>
      <c r="E169" s="35">
        <v>44638</v>
      </c>
      <c r="F169" s="35">
        <v>44640</v>
      </c>
      <c r="G169" s="21" t="s">
        <v>312</v>
      </c>
      <c r="H169" s="22" t="s">
        <v>322</v>
      </c>
      <c r="I169" s="22" t="s">
        <v>99</v>
      </c>
      <c r="J169" s="22" t="s">
        <v>294</v>
      </c>
      <c r="K169" s="35">
        <v>44638</v>
      </c>
      <c r="L169" s="35">
        <v>44640</v>
      </c>
      <c r="M169" s="10"/>
      <c r="N169" s="10">
        <v>3400</v>
      </c>
      <c r="O169" s="10">
        <f t="shared" si="24"/>
        <v>0</v>
      </c>
      <c r="P169" s="10"/>
      <c r="Q169" s="10">
        <v>2900</v>
      </c>
      <c r="R169" s="10">
        <f t="shared" si="25"/>
        <v>0</v>
      </c>
      <c r="S169" s="10"/>
      <c r="T169" s="10">
        <v>2800</v>
      </c>
      <c r="U169" s="10">
        <f t="shared" si="26"/>
        <v>0</v>
      </c>
      <c r="V169" s="10">
        <v>12</v>
      </c>
      <c r="W169" s="10">
        <v>150</v>
      </c>
      <c r="X169" s="10">
        <f t="shared" si="29"/>
        <v>1800</v>
      </c>
      <c r="Y169" s="10">
        <v>12</v>
      </c>
      <c r="Z169" s="10">
        <v>150</v>
      </c>
      <c r="AA169" s="10">
        <f t="shared" si="30"/>
        <v>1800</v>
      </c>
      <c r="AB169" s="10">
        <v>24</v>
      </c>
      <c r="AC169" s="10">
        <v>150</v>
      </c>
      <c r="AD169" s="10">
        <f t="shared" si="31"/>
        <v>3600</v>
      </c>
      <c r="AE169" s="11"/>
      <c r="AF169" s="26">
        <v>7</v>
      </c>
      <c r="AG169" s="7">
        <f t="shared" si="27"/>
        <v>0</v>
      </c>
      <c r="AH169" s="152">
        <v>1</v>
      </c>
      <c r="AI169" s="139">
        <f t="shared" si="32"/>
        <v>48</v>
      </c>
      <c r="AJ169" s="139">
        <f t="shared" si="28"/>
        <v>7200</v>
      </c>
      <c r="AK169" s="109">
        <f t="shared" si="33"/>
        <v>7200</v>
      </c>
    </row>
    <row r="170" spans="1:37" ht="31.9" customHeight="1" x14ac:dyDescent="0.25">
      <c r="A170" s="106"/>
      <c r="B170" s="96"/>
      <c r="C170" s="97"/>
      <c r="D170" s="179" t="s">
        <v>855</v>
      </c>
      <c r="E170" s="99"/>
      <c r="F170" s="99"/>
      <c r="G170" s="99"/>
      <c r="H170" s="99"/>
      <c r="I170" s="97"/>
      <c r="J170" s="100"/>
      <c r="K170" s="99"/>
      <c r="L170" s="99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2"/>
      <c r="AF170" s="79"/>
      <c r="AG170" s="79"/>
      <c r="AH170" s="153"/>
      <c r="AI170" s="151"/>
      <c r="AJ170" s="151"/>
      <c r="AK170" s="164"/>
    </row>
    <row r="171" spans="1:37" ht="38.25" x14ac:dyDescent="0.25">
      <c r="A171" s="114">
        <v>139</v>
      </c>
      <c r="B171" s="8" t="s">
        <v>212</v>
      </c>
      <c r="C171" s="21" t="s">
        <v>211</v>
      </c>
      <c r="D171" s="22" t="s">
        <v>174</v>
      </c>
      <c r="E171" s="35">
        <v>44631</v>
      </c>
      <c r="F171" s="35">
        <v>44633</v>
      </c>
      <c r="G171" s="21" t="s">
        <v>748</v>
      </c>
      <c r="H171" s="22" t="s">
        <v>322</v>
      </c>
      <c r="I171" s="22" t="s">
        <v>99</v>
      </c>
      <c r="J171" s="22" t="s">
        <v>294</v>
      </c>
      <c r="K171" s="35">
        <v>44631</v>
      </c>
      <c r="L171" s="35">
        <v>44633</v>
      </c>
      <c r="M171" s="10"/>
      <c r="N171" s="10">
        <v>3400</v>
      </c>
      <c r="O171" s="10">
        <f t="shared" si="24"/>
        <v>0</v>
      </c>
      <c r="P171" s="10"/>
      <c r="Q171" s="10">
        <v>2900</v>
      </c>
      <c r="R171" s="10">
        <f t="shared" si="25"/>
        <v>0</v>
      </c>
      <c r="S171" s="10"/>
      <c r="T171" s="10">
        <v>2800</v>
      </c>
      <c r="U171" s="10">
        <f t="shared" si="26"/>
        <v>0</v>
      </c>
      <c r="V171" s="10">
        <v>15</v>
      </c>
      <c r="W171" s="10">
        <v>150</v>
      </c>
      <c r="X171" s="10">
        <f t="shared" si="29"/>
        <v>2250</v>
      </c>
      <c r="Y171" s="10">
        <v>15</v>
      </c>
      <c r="Z171" s="10">
        <v>150</v>
      </c>
      <c r="AA171" s="10">
        <f t="shared" si="30"/>
        <v>2250</v>
      </c>
      <c r="AB171" s="10">
        <v>30</v>
      </c>
      <c r="AC171" s="10">
        <v>150</v>
      </c>
      <c r="AD171" s="10">
        <f t="shared" si="31"/>
        <v>4500</v>
      </c>
      <c r="AE171" s="11"/>
      <c r="AF171" s="26">
        <v>7</v>
      </c>
      <c r="AG171" s="7">
        <f t="shared" si="27"/>
        <v>0</v>
      </c>
      <c r="AH171" s="152">
        <v>1</v>
      </c>
      <c r="AI171" s="139">
        <f t="shared" si="32"/>
        <v>60</v>
      </c>
      <c r="AJ171" s="139">
        <f t="shared" si="28"/>
        <v>9000</v>
      </c>
      <c r="AK171" s="109">
        <f t="shared" si="33"/>
        <v>9000</v>
      </c>
    </row>
    <row r="172" spans="1:37" ht="36.6" customHeight="1" x14ac:dyDescent="0.25">
      <c r="A172" s="108">
        <v>140</v>
      </c>
      <c r="B172" s="8" t="s">
        <v>212</v>
      </c>
      <c r="C172" s="21" t="s">
        <v>211</v>
      </c>
      <c r="D172" s="42" t="s">
        <v>586</v>
      </c>
      <c r="E172" s="35">
        <v>44639</v>
      </c>
      <c r="F172" s="35">
        <v>44640</v>
      </c>
      <c r="G172" s="44" t="s">
        <v>301</v>
      </c>
      <c r="H172" s="42" t="s">
        <v>486</v>
      </c>
      <c r="I172" s="22" t="s">
        <v>99</v>
      </c>
      <c r="J172" s="22" t="s">
        <v>294</v>
      </c>
      <c r="K172" s="35">
        <v>44639</v>
      </c>
      <c r="L172" s="35">
        <v>44640</v>
      </c>
      <c r="M172" s="10"/>
      <c r="N172" s="10">
        <v>3400</v>
      </c>
      <c r="O172" s="10">
        <f t="shared" si="24"/>
        <v>0</v>
      </c>
      <c r="P172" s="10"/>
      <c r="Q172" s="10">
        <v>2900</v>
      </c>
      <c r="R172" s="10">
        <f t="shared" si="25"/>
        <v>0</v>
      </c>
      <c r="S172" s="10"/>
      <c r="T172" s="10">
        <v>2800</v>
      </c>
      <c r="U172" s="10">
        <f t="shared" si="26"/>
        <v>0</v>
      </c>
      <c r="V172" s="10">
        <v>10</v>
      </c>
      <c r="W172" s="10">
        <v>150</v>
      </c>
      <c r="X172" s="10">
        <f t="shared" si="29"/>
        <v>1500</v>
      </c>
      <c r="Y172" s="10">
        <v>10</v>
      </c>
      <c r="Z172" s="10">
        <v>150</v>
      </c>
      <c r="AA172" s="10">
        <f t="shared" si="30"/>
        <v>1500</v>
      </c>
      <c r="AB172" s="10">
        <v>20</v>
      </c>
      <c r="AC172" s="10">
        <v>150</v>
      </c>
      <c r="AD172" s="10">
        <f t="shared" si="31"/>
        <v>3000</v>
      </c>
      <c r="AE172" s="11"/>
      <c r="AF172" s="26">
        <v>7</v>
      </c>
      <c r="AG172" s="7">
        <f t="shared" si="27"/>
        <v>0</v>
      </c>
      <c r="AH172" s="152">
        <v>1</v>
      </c>
      <c r="AI172" s="139">
        <f t="shared" si="32"/>
        <v>40</v>
      </c>
      <c r="AJ172" s="139">
        <f t="shared" si="28"/>
        <v>6000</v>
      </c>
      <c r="AK172" s="109">
        <f t="shared" si="33"/>
        <v>6000</v>
      </c>
    </row>
    <row r="173" spans="1:37" ht="43.15" customHeight="1" x14ac:dyDescent="0.25">
      <c r="A173" s="114">
        <v>141</v>
      </c>
      <c r="B173" s="8" t="s">
        <v>212</v>
      </c>
      <c r="C173" s="21" t="s">
        <v>211</v>
      </c>
      <c r="D173" s="22" t="s">
        <v>587</v>
      </c>
      <c r="E173" s="35">
        <v>44680</v>
      </c>
      <c r="F173" s="35">
        <v>44682</v>
      </c>
      <c r="G173" s="21" t="s">
        <v>301</v>
      </c>
      <c r="H173" s="22" t="s">
        <v>322</v>
      </c>
      <c r="I173" s="22" t="s">
        <v>102</v>
      </c>
      <c r="J173" s="22" t="s">
        <v>294</v>
      </c>
      <c r="K173" s="35">
        <v>44680</v>
      </c>
      <c r="L173" s="35">
        <v>44682</v>
      </c>
      <c r="M173" s="10"/>
      <c r="N173" s="10">
        <v>3400</v>
      </c>
      <c r="O173" s="10">
        <f t="shared" si="24"/>
        <v>0</v>
      </c>
      <c r="P173" s="10"/>
      <c r="Q173" s="10">
        <v>2900</v>
      </c>
      <c r="R173" s="10">
        <f t="shared" si="25"/>
        <v>0</v>
      </c>
      <c r="S173" s="10"/>
      <c r="T173" s="10">
        <v>2800</v>
      </c>
      <c r="U173" s="10">
        <f t="shared" si="26"/>
        <v>0</v>
      </c>
      <c r="V173" s="10">
        <v>15</v>
      </c>
      <c r="W173" s="10">
        <v>150</v>
      </c>
      <c r="X173" s="10">
        <f t="shared" si="29"/>
        <v>2250</v>
      </c>
      <c r="Y173" s="10">
        <v>15</v>
      </c>
      <c r="Z173" s="10">
        <v>150</v>
      </c>
      <c r="AA173" s="10">
        <f t="shared" si="30"/>
        <v>2250</v>
      </c>
      <c r="AB173" s="10">
        <v>30</v>
      </c>
      <c r="AC173" s="10">
        <v>150</v>
      </c>
      <c r="AD173" s="10">
        <f t="shared" si="31"/>
        <v>4500</v>
      </c>
      <c r="AE173" s="11">
        <v>60</v>
      </c>
      <c r="AF173" s="26">
        <v>7</v>
      </c>
      <c r="AG173" s="7">
        <f t="shared" si="27"/>
        <v>420</v>
      </c>
      <c r="AH173" s="152">
        <v>1</v>
      </c>
      <c r="AI173" s="139">
        <f t="shared" si="32"/>
        <v>120</v>
      </c>
      <c r="AJ173" s="139">
        <f t="shared" si="28"/>
        <v>9420</v>
      </c>
      <c r="AK173" s="109">
        <f t="shared" si="33"/>
        <v>9420</v>
      </c>
    </row>
    <row r="174" spans="1:37" ht="40.15" customHeight="1" x14ac:dyDescent="0.25">
      <c r="A174" s="108">
        <v>142</v>
      </c>
      <c r="B174" s="8" t="s">
        <v>212</v>
      </c>
      <c r="C174" s="21" t="s">
        <v>211</v>
      </c>
      <c r="D174" s="22" t="s">
        <v>60</v>
      </c>
      <c r="E174" s="35">
        <v>44722</v>
      </c>
      <c r="F174" s="35">
        <v>44724</v>
      </c>
      <c r="G174" s="21" t="s">
        <v>301</v>
      </c>
      <c r="H174" s="22" t="s">
        <v>441</v>
      </c>
      <c r="I174" s="22" t="s">
        <v>105</v>
      </c>
      <c r="J174" s="22" t="s">
        <v>294</v>
      </c>
      <c r="K174" s="35">
        <v>44722</v>
      </c>
      <c r="L174" s="35">
        <v>44724</v>
      </c>
      <c r="M174" s="10">
        <v>1</v>
      </c>
      <c r="N174" s="10">
        <v>3400</v>
      </c>
      <c r="O174" s="10">
        <f t="shared" si="24"/>
        <v>3400</v>
      </c>
      <c r="P174" s="10">
        <v>1</v>
      </c>
      <c r="Q174" s="10">
        <v>2900</v>
      </c>
      <c r="R174" s="10">
        <f t="shared" si="25"/>
        <v>2900</v>
      </c>
      <c r="S174" s="10">
        <v>1</v>
      </c>
      <c r="T174" s="10">
        <v>2800</v>
      </c>
      <c r="U174" s="10">
        <f t="shared" si="26"/>
        <v>2800</v>
      </c>
      <c r="V174" s="10">
        <v>12</v>
      </c>
      <c r="W174" s="10">
        <v>150</v>
      </c>
      <c r="X174" s="10">
        <f t="shared" si="29"/>
        <v>1800</v>
      </c>
      <c r="Y174" s="10">
        <v>12</v>
      </c>
      <c r="Z174" s="10">
        <v>150</v>
      </c>
      <c r="AA174" s="10">
        <f t="shared" si="30"/>
        <v>1800</v>
      </c>
      <c r="AB174" s="10">
        <v>24</v>
      </c>
      <c r="AC174" s="10">
        <v>150</v>
      </c>
      <c r="AD174" s="10">
        <f t="shared" si="31"/>
        <v>3600</v>
      </c>
      <c r="AE174" s="11">
        <v>51</v>
      </c>
      <c r="AF174" s="26">
        <v>7</v>
      </c>
      <c r="AG174" s="7">
        <f t="shared" si="27"/>
        <v>357</v>
      </c>
      <c r="AH174" s="152">
        <v>1</v>
      </c>
      <c r="AI174" s="139">
        <f t="shared" si="32"/>
        <v>102</v>
      </c>
      <c r="AJ174" s="139">
        <f t="shared" si="28"/>
        <v>16657</v>
      </c>
      <c r="AK174" s="109">
        <f t="shared" si="33"/>
        <v>16657</v>
      </c>
    </row>
    <row r="175" spans="1:37" ht="38.25" x14ac:dyDescent="0.25">
      <c r="A175" s="114">
        <v>143</v>
      </c>
      <c r="B175" s="8" t="s">
        <v>212</v>
      </c>
      <c r="C175" s="21" t="s">
        <v>211</v>
      </c>
      <c r="D175" s="22" t="s">
        <v>588</v>
      </c>
      <c r="E175" s="35">
        <v>44785</v>
      </c>
      <c r="F175" s="35">
        <v>44787</v>
      </c>
      <c r="G175" s="21" t="s">
        <v>301</v>
      </c>
      <c r="H175" s="22" t="s">
        <v>441</v>
      </c>
      <c r="I175" s="22" t="s">
        <v>102</v>
      </c>
      <c r="J175" s="22" t="s">
        <v>294</v>
      </c>
      <c r="K175" s="35">
        <v>44785</v>
      </c>
      <c r="L175" s="35">
        <v>44787</v>
      </c>
      <c r="M175" s="10"/>
      <c r="N175" s="10">
        <v>3400</v>
      </c>
      <c r="O175" s="10">
        <f t="shared" si="24"/>
        <v>0</v>
      </c>
      <c r="P175" s="10"/>
      <c r="Q175" s="10">
        <v>2900</v>
      </c>
      <c r="R175" s="10">
        <f t="shared" si="25"/>
        <v>0</v>
      </c>
      <c r="S175" s="10"/>
      <c r="T175" s="10">
        <v>2800</v>
      </c>
      <c r="U175" s="10">
        <f t="shared" si="26"/>
        <v>0</v>
      </c>
      <c r="V175" s="10">
        <v>12</v>
      </c>
      <c r="W175" s="10">
        <v>150</v>
      </c>
      <c r="X175" s="10">
        <f t="shared" si="29"/>
        <v>1800</v>
      </c>
      <c r="Y175" s="10">
        <v>12</v>
      </c>
      <c r="Z175" s="10">
        <v>150</v>
      </c>
      <c r="AA175" s="10">
        <f t="shared" si="30"/>
        <v>1800</v>
      </c>
      <c r="AB175" s="10">
        <v>24</v>
      </c>
      <c r="AC175" s="10">
        <v>150</v>
      </c>
      <c r="AD175" s="10">
        <f t="shared" si="31"/>
        <v>3600</v>
      </c>
      <c r="AE175" s="11">
        <v>48</v>
      </c>
      <c r="AF175" s="26">
        <v>7</v>
      </c>
      <c r="AG175" s="7">
        <f t="shared" si="27"/>
        <v>336</v>
      </c>
      <c r="AH175" s="152">
        <v>1</v>
      </c>
      <c r="AI175" s="139">
        <f t="shared" si="32"/>
        <v>96</v>
      </c>
      <c r="AJ175" s="139">
        <f t="shared" si="28"/>
        <v>7536</v>
      </c>
      <c r="AK175" s="109">
        <f t="shared" si="33"/>
        <v>7536</v>
      </c>
    </row>
    <row r="176" spans="1:37" x14ac:dyDescent="0.25">
      <c r="A176" s="106"/>
      <c r="B176" s="96"/>
      <c r="C176" s="97"/>
      <c r="D176" s="179" t="s">
        <v>856</v>
      </c>
      <c r="E176" s="99"/>
      <c r="F176" s="99"/>
      <c r="G176" s="99"/>
      <c r="H176" s="99"/>
      <c r="I176" s="97"/>
      <c r="J176" s="100"/>
      <c r="K176" s="99"/>
      <c r="L176" s="99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2"/>
      <c r="AF176" s="79"/>
      <c r="AG176" s="79"/>
      <c r="AH176" s="153"/>
      <c r="AI176" s="151"/>
      <c r="AJ176" s="151"/>
      <c r="AK176" s="164"/>
    </row>
    <row r="177" spans="1:37" ht="43.9" customHeight="1" x14ac:dyDescent="0.25">
      <c r="A177" s="108">
        <v>144</v>
      </c>
      <c r="B177" s="8" t="s">
        <v>218</v>
      </c>
      <c r="C177" s="21" t="s">
        <v>115</v>
      </c>
      <c r="D177" s="22" t="s">
        <v>173</v>
      </c>
      <c r="E177" s="35">
        <v>44586</v>
      </c>
      <c r="F177" s="21" t="s">
        <v>98</v>
      </c>
      <c r="G177" s="21" t="s">
        <v>384</v>
      </c>
      <c r="H177" s="22" t="s">
        <v>481</v>
      </c>
      <c r="I177" s="22" t="s">
        <v>101</v>
      </c>
      <c r="J177" s="22" t="s">
        <v>294</v>
      </c>
      <c r="K177" s="35">
        <v>44586</v>
      </c>
      <c r="L177" s="21" t="s">
        <v>98</v>
      </c>
      <c r="M177" s="11"/>
      <c r="N177" s="10">
        <v>3400</v>
      </c>
      <c r="O177" s="10">
        <f t="shared" si="24"/>
        <v>0</v>
      </c>
      <c r="P177" s="10"/>
      <c r="Q177" s="10">
        <v>2900</v>
      </c>
      <c r="R177" s="10">
        <f t="shared" si="25"/>
        <v>0</v>
      </c>
      <c r="S177" s="10"/>
      <c r="T177" s="10">
        <v>2800</v>
      </c>
      <c r="U177" s="10">
        <f t="shared" si="26"/>
        <v>0</v>
      </c>
      <c r="V177" s="10">
        <v>12</v>
      </c>
      <c r="W177" s="10">
        <v>150</v>
      </c>
      <c r="X177" s="10">
        <f t="shared" si="29"/>
        <v>1800</v>
      </c>
      <c r="Y177" s="10">
        <v>12</v>
      </c>
      <c r="Z177" s="10">
        <v>150</v>
      </c>
      <c r="AA177" s="10">
        <f t="shared" si="30"/>
        <v>1800</v>
      </c>
      <c r="AB177" s="10">
        <v>12</v>
      </c>
      <c r="AC177" s="10">
        <v>150</v>
      </c>
      <c r="AD177" s="10">
        <f t="shared" si="31"/>
        <v>1800</v>
      </c>
      <c r="AE177" s="11"/>
      <c r="AF177" s="26">
        <v>7</v>
      </c>
      <c r="AG177" s="7">
        <f t="shared" si="27"/>
        <v>0</v>
      </c>
      <c r="AH177" s="152">
        <v>1</v>
      </c>
      <c r="AI177" s="139">
        <f t="shared" si="32"/>
        <v>36</v>
      </c>
      <c r="AJ177" s="139">
        <f t="shared" si="28"/>
        <v>5400</v>
      </c>
      <c r="AK177" s="109">
        <f t="shared" si="33"/>
        <v>5400</v>
      </c>
    </row>
    <row r="178" spans="1:37" ht="38.25" x14ac:dyDescent="0.25">
      <c r="A178" s="108">
        <v>145</v>
      </c>
      <c r="B178" s="8" t="s">
        <v>218</v>
      </c>
      <c r="C178" s="21" t="s">
        <v>115</v>
      </c>
      <c r="D178" s="22" t="s">
        <v>589</v>
      </c>
      <c r="E178" s="35">
        <v>44706</v>
      </c>
      <c r="F178" s="35">
        <v>44709</v>
      </c>
      <c r="G178" s="21" t="s">
        <v>298</v>
      </c>
      <c r="H178" s="22" t="s">
        <v>385</v>
      </c>
      <c r="I178" s="22" t="s">
        <v>102</v>
      </c>
      <c r="J178" s="22" t="s">
        <v>294</v>
      </c>
      <c r="K178" s="35">
        <v>44706</v>
      </c>
      <c r="L178" s="35">
        <v>44709</v>
      </c>
      <c r="M178" s="10"/>
      <c r="N178" s="10">
        <v>3400</v>
      </c>
      <c r="O178" s="10">
        <f t="shared" si="24"/>
        <v>0</v>
      </c>
      <c r="P178" s="10"/>
      <c r="Q178" s="10">
        <v>2900</v>
      </c>
      <c r="R178" s="10">
        <f t="shared" si="25"/>
        <v>0</v>
      </c>
      <c r="S178" s="10"/>
      <c r="T178" s="10">
        <v>2800</v>
      </c>
      <c r="U178" s="10">
        <f t="shared" si="26"/>
        <v>0</v>
      </c>
      <c r="V178" s="10">
        <v>6</v>
      </c>
      <c r="W178" s="10">
        <v>150</v>
      </c>
      <c r="X178" s="10">
        <f t="shared" si="29"/>
        <v>900</v>
      </c>
      <c r="Y178" s="10">
        <v>6</v>
      </c>
      <c r="Z178" s="10">
        <v>150</v>
      </c>
      <c r="AA178" s="10">
        <f t="shared" si="30"/>
        <v>900</v>
      </c>
      <c r="AB178" s="10">
        <v>6</v>
      </c>
      <c r="AC178" s="10">
        <v>150</v>
      </c>
      <c r="AD178" s="10">
        <f t="shared" si="31"/>
        <v>900</v>
      </c>
      <c r="AE178" s="11">
        <v>30</v>
      </c>
      <c r="AF178" s="26">
        <v>7</v>
      </c>
      <c r="AG178" s="7">
        <f t="shared" si="27"/>
        <v>210</v>
      </c>
      <c r="AH178" s="152">
        <v>1</v>
      </c>
      <c r="AI178" s="139">
        <f t="shared" si="32"/>
        <v>48</v>
      </c>
      <c r="AJ178" s="139">
        <f t="shared" si="28"/>
        <v>2910</v>
      </c>
      <c r="AK178" s="109">
        <f t="shared" si="33"/>
        <v>2910</v>
      </c>
    </row>
    <row r="179" spans="1:37" x14ac:dyDescent="0.25">
      <c r="A179" s="106"/>
      <c r="B179" s="96"/>
      <c r="C179" s="97"/>
      <c r="D179" s="179" t="s">
        <v>911</v>
      </c>
      <c r="E179" s="99"/>
      <c r="F179" s="99"/>
      <c r="G179" s="99"/>
      <c r="H179" s="99"/>
      <c r="I179" s="97"/>
      <c r="J179" s="100"/>
      <c r="K179" s="99"/>
      <c r="L179" s="99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2"/>
      <c r="AF179" s="79"/>
      <c r="AG179" s="79"/>
      <c r="AH179" s="153"/>
      <c r="AI179" s="151"/>
      <c r="AJ179" s="151"/>
      <c r="AK179" s="164"/>
    </row>
    <row r="180" spans="1:37" ht="26.25" x14ac:dyDescent="0.25">
      <c r="A180" s="108">
        <v>146</v>
      </c>
      <c r="B180" s="8" t="s">
        <v>172</v>
      </c>
      <c r="C180" s="47" t="s">
        <v>109</v>
      </c>
      <c r="D180" s="22" t="s">
        <v>38</v>
      </c>
      <c r="E180" s="35">
        <v>44638</v>
      </c>
      <c r="F180" s="35">
        <v>44640</v>
      </c>
      <c r="G180" s="21" t="s">
        <v>773</v>
      </c>
      <c r="H180" s="38" t="s">
        <v>376</v>
      </c>
      <c r="I180" s="22" t="s">
        <v>101</v>
      </c>
      <c r="J180" s="22" t="s">
        <v>294</v>
      </c>
      <c r="K180" s="35">
        <v>44638</v>
      </c>
      <c r="L180" s="35">
        <v>44640</v>
      </c>
      <c r="M180" s="10"/>
      <c r="N180" s="10">
        <v>3400</v>
      </c>
      <c r="O180" s="10">
        <f>M180*N180</f>
        <v>0</v>
      </c>
      <c r="P180" s="10"/>
      <c r="Q180" s="10">
        <v>2900</v>
      </c>
      <c r="R180" s="10">
        <f>P180*Q180</f>
        <v>0</v>
      </c>
      <c r="S180" s="10"/>
      <c r="T180" s="10">
        <v>2800</v>
      </c>
      <c r="U180" s="10">
        <f>S180*T180</f>
        <v>0</v>
      </c>
      <c r="V180" s="10">
        <v>2</v>
      </c>
      <c r="W180" s="10">
        <v>150</v>
      </c>
      <c r="X180" s="10">
        <f>V180*W180</f>
        <v>300</v>
      </c>
      <c r="Y180" s="10">
        <v>3</v>
      </c>
      <c r="Z180" s="10">
        <v>150</v>
      </c>
      <c r="AA180" s="10">
        <f>Y180*Z180</f>
        <v>450</v>
      </c>
      <c r="AB180" s="10">
        <v>3</v>
      </c>
      <c r="AC180" s="10">
        <v>150</v>
      </c>
      <c r="AD180" s="10">
        <f>AB180*AC180</f>
        <v>450</v>
      </c>
      <c r="AE180" s="11"/>
      <c r="AF180" s="26">
        <v>7</v>
      </c>
      <c r="AG180" s="7">
        <v>150</v>
      </c>
      <c r="AH180" s="152">
        <v>1</v>
      </c>
      <c r="AI180" s="139">
        <f>M180+P180+S180+V180+Y180+AB180+AE180</f>
        <v>8</v>
      </c>
      <c r="AJ180" s="139">
        <f>AK180</f>
        <v>1350</v>
      </c>
      <c r="AK180" s="109">
        <f>O180+R180+U180+X180+AA180+AD180+AG180</f>
        <v>1350</v>
      </c>
    </row>
    <row r="181" spans="1:37" ht="25.9" customHeight="1" x14ac:dyDescent="0.25">
      <c r="A181" s="108">
        <v>147</v>
      </c>
      <c r="B181" s="8" t="s">
        <v>219</v>
      </c>
      <c r="C181" s="21" t="s">
        <v>109</v>
      </c>
      <c r="D181" s="22" t="s">
        <v>826</v>
      </c>
      <c r="E181" s="35" t="s">
        <v>717</v>
      </c>
      <c r="F181" s="35" t="s">
        <v>718</v>
      </c>
      <c r="G181" s="21" t="s">
        <v>774</v>
      </c>
      <c r="H181" s="22" t="s">
        <v>501</v>
      </c>
      <c r="I181" s="22" t="s">
        <v>100</v>
      </c>
      <c r="J181" s="22" t="s">
        <v>294</v>
      </c>
      <c r="K181" s="35" t="s">
        <v>717</v>
      </c>
      <c r="L181" s="35" t="s">
        <v>718</v>
      </c>
      <c r="M181" s="10"/>
      <c r="N181" s="10">
        <v>3400</v>
      </c>
      <c r="O181" s="10">
        <f t="shared" si="24"/>
        <v>0</v>
      </c>
      <c r="P181" s="10"/>
      <c r="Q181" s="10">
        <v>2900</v>
      </c>
      <c r="R181" s="10">
        <f t="shared" si="25"/>
        <v>0</v>
      </c>
      <c r="S181" s="10"/>
      <c r="T181" s="10">
        <v>2800</v>
      </c>
      <c r="U181" s="10">
        <f t="shared" si="26"/>
        <v>0</v>
      </c>
      <c r="V181" s="10">
        <v>13</v>
      </c>
      <c r="W181" s="10">
        <v>150</v>
      </c>
      <c r="X181" s="10">
        <f t="shared" si="29"/>
        <v>1950</v>
      </c>
      <c r="Y181" s="10">
        <v>13</v>
      </c>
      <c r="Z181" s="10">
        <v>150</v>
      </c>
      <c r="AA181" s="10">
        <f t="shared" si="30"/>
        <v>1950</v>
      </c>
      <c r="AB181" s="10">
        <v>13</v>
      </c>
      <c r="AC181" s="10">
        <v>150</v>
      </c>
      <c r="AD181" s="10">
        <f t="shared" si="31"/>
        <v>1950</v>
      </c>
      <c r="AE181" s="11">
        <v>39</v>
      </c>
      <c r="AF181" s="26">
        <v>7</v>
      </c>
      <c r="AG181" s="7">
        <f t="shared" si="27"/>
        <v>273</v>
      </c>
      <c r="AH181" s="152">
        <v>1</v>
      </c>
      <c r="AI181" s="139">
        <f t="shared" si="32"/>
        <v>78</v>
      </c>
      <c r="AJ181" s="139">
        <f t="shared" si="28"/>
        <v>6123</v>
      </c>
      <c r="AK181" s="109">
        <f t="shared" si="33"/>
        <v>6123</v>
      </c>
    </row>
    <row r="182" spans="1:37" x14ac:dyDescent="0.25">
      <c r="A182" s="108">
        <v>148</v>
      </c>
      <c r="B182" s="8" t="s">
        <v>219</v>
      </c>
      <c r="C182" s="21" t="s">
        <v>109</v>
      </c>
      <c r="D182" s="22" t="s">
        <v>81</v>
      </c>
      <c r="E182" s="35">
        <v>44680</v>
      </c>
      <c r="F182" s="35">
        <v>44682</v>
      </c>
      <c r="G182" s="21" t="s">
        <v>774</v>
      </c>
      <c r="H182" s="22" t="s">
        <v>501</v>
      </c>
      <c r="I182" s="22" t="s">
        <v>102</v>
      </c>
      <c r="J182" s="22" t="s">
        <v>294</v>
      </c>
      <c r="K182" s="35">
        <v>44680</v>
      </c>
      <c r="L182" s="35">
        <v>44682</v>
      </c>
      <c r="M182" s="10"/>
      <c r="N182" s="10">
        <v>3400</v>
      </c>
      <c r="O182" s="10">
        <f t="shared" si="24"/>
        <v>0</v>
      </c>
      <c r="P182" s="10"/>
      <c r="Q182" s="10">
        <v>2900</v>
      </c>
      <c r="R182" s="10">
        <f t="shared" si="25"/>
        <v>0</v>
      </c>
      <c r="S182" s="10"/>
      <c r="T182" s="10">
        <v>2800</v>
      </c>
      <c r="U182" s="10">
        <f t="shared" si="26"/>
        <v>0</v>
      </c>
      <c r="V182" s="10">
        <v>3</v>
      </c>
      <c r="W182" s="10">
        <v>150</v>
      </c>
      <c r="X182" s="10">
        <f t="shared" si="29"/>
        <v>450</v>
      </c>
      <c r="Y182" s="10">
        <v>3</v>
      </c>
      <c r="Z182" s="10">
        <v>150</v>
      </c>
      <c r="AA182" s="10">
        <f t="shared" si="30"/>
        <v>450</v>
      </c>
      <c r="AB182" s="10">
        <v>3</v>
      </c>
      <c r="AC182" s="10">
        <v>150</v>
      </c>
      <c r="AD182" s="10">
        <f t="shared" si="31"/>
        <v>450</v>
      </c>
      <c r="AE182" s="11">
        <v>9</v>
      </c>
      <c r="AF182" s="26">
        <v>7</v>
      </c>
      <c r="AG182" s="7">
        <f t="shared" si="27"/>
        <v>63</v>
      </c>
      <c r="AH182" s="152">
        <v>1</v>
      </c>
      <c r="AI182" s="139">
        <f t="shared" si="32"/>
        <v>18</v>
      </c>
      <c r="AJ182" s="139">
        <f t="shared" si="28"/>
        <v>1413</v>
      </c>
      <c r="AK182" s="109">
        <f t="shared" si="33"/>
        <v>1413</v>
      </c>
    </row>
    <row r="183" spans="1:37" x14ac:dyDescent="0.25">
      <c r="A183" s="108">
        <v>149</v>
      </c>
      <c r="B183" s="8" t="s">
        <v>219</v>
      </c>
      <c r="C183" s="21" t="s">
        <v>109</v>
      </c>
      <c r="D183" s="22" t="s">
        <v>81</v>
      </c>
      <c r="E183" s="35">
        <v>44715</v>
      </c>
      <c r="F183" s="35">
        <v>44717</v>
      </c>
      <c r="G183" s="21" t="s">
        <v>774</v>
      </c>
      <c r="H183" s="22" t="s">
        <v>501</v>
      </c>
      <c r="I183" s="22" t="s">
        <v>102</v>
      </c>
      <c r="J183" s="22" t="s">
        <v>294</v>
      </c>
      <c r="K183" s="35">
        <v>44715</v>
      </c>
      <c r="L183" s="35">
        <v>44717</v>
      </c>
      <c r="M183" s="10"/>
      <c r="N183" s="10">
        <v>3400</v>
      </c>
      <c r="O183" s="10">
        <f t="shared" si="24"/>
        <v>0</v>
      </c>
      <c r="P183" s="10"/>
      <c r="Q183" s="10">
        <v>2900</v>
      </c>
      <c r="R183" s="10">
        <f t="shared" si="25"/>
        <v>0</v>
      </c>
      <c r="S183" s="10"/>
      <c r="T183" s="10">
        <v>2800</v>
      </c>
      <c r="U183" s="10">
        <f t="shared" si="26"/>
        <v>0</v>
      </c>
      <c r="V183" s="10">
        <v>3</v>
      </c>
      <c r="W183" s="10">
        <v>150</v>
      </c>
      <c r="X183" s="10">
        <f t="shared" si="29"/>
        <v>450</v>
      </c>
      <c r="Y183" s="10">
        <v>3</v>
      </c>
      <c r="Z183" s="10">
        <v>150</v>
      </c>
      <c r="AA183" s="10">
        <f t="shared" si="30"/>
        <v>450</v>
      </c>
      <c r="AB183" s="10">
        <v>3</v>
      </c>
      <c r="AC183" s="10">
        <v>150</v>
      </c>
      <c r="AD183" s="10">
        <f t="shared" si="31"/>
        <v>450</v>
      </c>
      <c r="AE183" s="11">
        <v>9</v>
      </c>
      <c r="AF183" s="26">
        <v>7</v>
      </c>
      <c r="AG183" s="7">
        <f t="shared" si="27"/>
        <v>63</v>
      </c>
      <c r="AH183" s="152">
        <v>1</v>
      </c>
      <c r="AI183" s="139">
        <f t="shared" si="32"/>
        <v>18</v>
      </c>
      <c r="AJ183" s="139">
        <f t="shared" si="28"/>
        <v>1413</v>
      </c>
      <c r="AK183" s="109">
        <f t="shared" si="33"/>
        <v>1413</v>
      </c>
    </row>
    <row r="184" spans="1:37" x14ac:dyDescent="0.25">
      <c r="A184" s="108">
        <v>150</v>
      </c>
      <c r="B184" s="8" t="s">
        <v>219</v>
      </c>
      <c r="C184" s="21" t="s">
        <v>109</v>
      </c>
      <c r="D184" s="22" t="s">
        <v>174</v>
      </c>
      <c r="E184" s="35">
        <v>44715</v>
      </c>
      <c r="F184" s="35">
        <v>44717</v>
      </c>
      <c r="G184" s="21" t="s">
        <v>773</v>
      </c>
      <c r="H184" s="22" t="s">
        <v>380</v>
      </c>
      <c r="I184" s="22" t="s">
        <v>99</v>
      </c>
      <c r="J184" s="22" t="s">
        <v>294</v>
      </c>
      <c r="K184" s="35">
        <v>44715</v>
      </c>
      <c r="L184" s="35">
        <v>44717</v>
      </c>
      <c r="M184" s="10"/>
      <c r="N184" s="10">
        <v>3400</v>
      </c>
      <c r="O184" s="10">
        <f t="shared" si="24"/>
        <v>0</v>
      </c>
      <c r="P184" s="10"/>
      <c r="Q184" s="10">
        <v>2900</v>
      </c>
      <c r="R184" s="10">
        <f t="shared" si="25"/>
        <v>0</v>
      </c>
      <c r="S184" s="10"/>
      <c r="T184" s="10">
        <v>2800</v>
      </c>
      <c r="U184" s="10">
        <f t="shared" si="26"/>
        <v>0</v>
      </c>
      <c r="V184" s="10">
        <v>4</v>
      </c>
      <c r="W184" s="10">
        <v>150</v>
      </c>
      <c r="X184" s="10">
        <f t="shared" si="29"/>
        <v>600</v>
      </c>
      <c r="Y184" s="10">
        <v>4</v>
      </c>
      <c r="Z184" s="10">
        <v>150</v>
      </c>
      <c r="AA184" s="10">
        <f t="shared" si="30"/>
        <v>600</v>
      </c>
      <c r="AB184" s="10">
        <v>4</v>
      </c>
      <c r="AC184" s="10">
        <v>150</v>
      </c>
      <c r="AD184" s="10">
        <f t="shared" si="31"/>
        <v>600</v>
      </c>
      <c r="AE184" s="11">
        <v>12</v>
      </c>
      <c r="AF184" s="26">
        <v>7</v>
      </c>
      <c r="AG184" s="7">
        <f t="shared" si="27"/>
        <v>84</v>
      </c>
      <c r="AH184" s="152">
        <v>1</v>
      </c>
      <c r="AI184" s="139">
        <f t="shared" si="32"/>
        <v>24</v>
      </c>
      <c r="AJ184" s="139">
        <f t="shared" si="28"/>
        <v>1884</v>
      </c>
      <c r="AK184" s="109">
        <f t="shared" si="33"/>
        <v>1884</v>
      </c>
    </row>
    <row r="185" spans="1:37" ht="25.5" x14ac:dyDescent="0.25">
      <c r="A185" s="108">
        <v>151</v>
      </c>
      <c r="B185" s="8" t="s">
        <v>219</v>
      </c>
      <c r="C185" s="21" t="s">
        <v>109</v>
      </c>
      <c r="D185" s="22" t="s">
        <v>71</v>
      </c>
      <c r="E185" s="35">
        <v>44715</v>
      </c>
      <c r="F185" s="35">
        <v>44717</v>
      </c>
      <c r="G185" s="21" t="s">
        <v>773</v>
      </c>
      <c r="H185" s="22" t="s">
        <v>387</v>
      </c>
      <c r="I185" s="22" t="s">
        <v>101</v>
      </c>
      <c r="J185" s="22" t="s">
        <v>294</v>
      </c>
      <c r="K185" s="35">
        <v>44715</v>
      </c>
      <c r="L185" s="35">
        <v>44717</v>
      </c>
      <c r="M185" s="10"/>
      <c r="N185" s="10">
        <v>3400</v>
      </c>
      <c r="O185" s="10">
        <f t="shared" si="24"/>
        <v>0</v>
      </c>
      <c r="P185" s="10"/>
      <c r="Q185" s="10">
        <v>2900</v>
      </c>
      <c r="R185" s="10">
        <f t="shared" si="25"/>
        <v>0</v>
      </c>
      <c r="S185" s="10"/>
      <c r="T185" s="10">
        <v>2800</v>
      </c>
      <c r="U185" s="10">
        <f t="shared" si="26"/>
        <v>0</v>
      </c>
      <c r="V185" s="10">
        <v>4</v>
      </c>
      <c r="W185" s="10">
        <v>150</v>
      </c>
      <c r="X185" s="10">
        <f t="shared" si="29"/>
        <v>600</v>
      </c>
      <c r="Y185" s="10">
        <v>4</v>
      </c>
      <c r="Z185" s="10">
        <v>150</v>
      </c>
      <c r="AA185" s="10">
        <f t="shared" si="30"/>
        <v>600</v>
      </c>
      <c r="AB185" s="10">
        <v>4</v>
      </c>
      <c r="AC185" s="10">
        <v>150</v>
      </c>
      <c r="AD185" s="10">
        <f t="shared" si="31"/>
        <v>600</v>
      </c>
      <c r="AE185" s="11">
        <v>12</v>
      </c>
      <c r="AF185" s="26">
        <v>7</v>
      </c>
      <c r="AG185" s="7">
        <f t="shared" si="27"/>
        <v>84</v>
      </c>
      <c r="AH185" s="152">
        <v>1</v>
      </c>
      <c r="AI185" s="139">
        <f t="shared" si="32"/>
        <v>24</v>
      </c>
      <c r="AJ185" s="139">
        <f t="shared" si="28"/>
        <v>1884</v>
      </c>
      <c r="AK185" s="109">
        <f t="shared" si="33"/>
        <v>1884</v>
      </c>
    </row>
    <row r="186" spans="1:37" ht="82.15" customHeight="1" x14ac:dyDescent="0.25">
      <c r="A186" s="108">
        <v>152</v>
      </c>
      <c r="B186" s="8" t="s">
        <v>219</v>
      </c>
      <c r="C186" s="21" t="s">
        <v>109</v>
      </c>
      <c r="D186" s="22" t="s">
        <v>719</v>
      </c>
      <c r="E186" s="35" t="s">
        <v>720</v>
      </c>
      <c r="F186" s="35" t="s">
        <v>721</v>
      </c>
      <c r="G186" s="21" t="s">
        <v>774</v>
      </c>
      <c r="H186" s="22" t="s">
        <v>387</v>
      </c>
      <c r="I186" s="22" t="s">
        <v>100</v>
      </c>
      <c r="J186" s="22" t="s">
        <v>294</v>
      </c>
      <c r="K186" s="35" t="s">
        <v>720</v>
      </c>
      <c r="L186" s="35" t="s">
        <v>721</v>
      </c>
      <c r="M186" s="10"/>
      <c r="N186" s="10">
        <v>3400</v>
      </c>
      <c r="O186" s="10">
        <f t="shared" si="24"/>
        <v>0</v>
      </c>
      <c r="P186" s="10"/>
      <c r="Q186" s="10">
        <v>2900</v>
      </c>
      <c r="R186" s="10">
        <f t="shared" si="25"/>
        <v>0</v>
      </c>
      <c r="S186" s="10"/>
      <c r="T186" s="10">
        <v>2800</v>
      </c>
      <c r="U186" s="10">
        <f t="shared" si="26"/>
        <v>0</v>
      </c>
      <c r="V186" s="10">
        <v>15</v>
      </c>
      <c r="W186" s="10">
        <v>150</v>
      </c>
      <c r="X186" s="10">
        <f t="shared" si="29"/>
        <v>2250</v>
      </c>
      <c r="Y186" s="10">
        <v>15</v>
      </c>
      <c r="Z186" s="10">
        <v>150</v>
      </c>
      <c r="AA186" s="10">
        <f t="shared" si="30"/>
        <v>2250</v>
      </c>
      <c r="AB186" s="10">
        <v>15</v>
      </c>
      <c r="AC186" s="10">
        <v>150</v>
      </c>
      <c r="AD186" s="10">
        <f t="shared" si="31"/>
        <v>2250</v>
      </c>
      <c r="AE186" s="11">
        <v>45</v>
      </c>
      <c r="AF186" s="26">
        <v>7</v>
      </c>
      <c r="AG186" s="7">
        <f t="shared" si="27"/>
        <v>315</v>
      </c>
      <c r="AH186" s="152">
        <v>1</v>
      </c>
      <c r="AI186" s="139">
        <f t="shared" si="32"/>
        <v>90</v>
      </c>
      <c r="AJ186" s="139">
        <f t="shared" si="28"/>
        <v>7065</v>
      </c>
      <c r="AK186" s="109">
        <f t="shared" si="33"/>
        <v>7065</v>
      </c>
    </row>
    <row r="187" spans="1:37" x14ac:dyDescent="0.25">
      <c r="A187" s="108">
        <v>153</v>
      </c>
      <c r="B187" s="8" t="s">
        <v>219</v>
      </c>
      <c r="C187" s="21" t="s">
        <v>109</v>
      </c>
      <c r="D187" s="22" t="s">
        <v>70</v>
      </c>
      <c r="E187" s="35">
        <v>44785</v>
      </c>
      <c r="F187" s="35">
        <v>44787</v>
      </c>
      <c r="G187" s="21" t="s">
        <v>773</v>
      </c>
      <c r="H187" s="38" t="s">
        <v>377</v>
      </c>
      <c r="I187" s="22" t="s">
        <v>99</v>
      </c>
      <c r="J187" s="22" t="s">
        <v>294</v>
      </c>
      <c r="K187" s="35">
        <v>44785</v>
      </c>
      <c r="L187" s="35">
        <v>44787</v>
      </c>
      <c r="M187" s="10"/>
      <c r="N187" s="10">
        <v>3400</v>
      </c>
      <c r="O187" s="10">
        <f t="shared" si="24"/>
        <v>0</v>
      </c>
      <c r="P187" s="10"/>
      <c r="Q187" s="10">
        <v>2900</v>
      </c>
      <c r="R187" s="10">
        <f t="shared" si="25"/>
        <v>0</v>
      </c>
      <c r="S187" s="10"/>
      <c r="T187" s="10">
        <v>2800</v>
      </c>
      <c r="U187" s="10">
        <f t="shared" si="26"/>
        <v>0</v>
      </c>
      <c r="V187" s="10">
        <v>4</v>
      </c>
      <c r="W187" s="10">
        <v>150</v>
      </c>
      <c r="X187" s="10">
        <f t="shared" si="29"/>
        <v>600</v>
      </c>
      <c r="Y187" s="10">
        <v>4</v>
      </c>
      <c r="Z187" s="10">
        <v>150</v>
      </c>
      <c r="AA187" s="10">
        <f t="shared" si="30"/>
        <v>600</v>
      </c>
      <c r="AB187" s="10">
        <v>4</v>
      </c>
      <c r="AC187" s="10">
        <v>150</v>
      </c>
      <c r="AD187" s="10">
        <f t="shared" si="31"/>
        <v>600</v>
      </c>
      <c r="AE187" s="11">
        <v>12</v>
      </c>
      <c r="AF187" s="26">
        <v>7</v>
      </c>
      <c r="AG187" s="7">
        <f t="shared" si="27"/>
        <v>84</v>
      </c>
      <c r="AH187" s="152">
        <v>1</v>
      </c>
      <c r="AI187" s="139">
        <f t="shared" si="32"/>
        <v>24</v>
      </c>
      <c r="AJ187" s="139">
        <f t="shared" si="28"/>
        <v>1884</v>
      </c>
      <c r="AK187" s="109">
        <f t="shared" si="33"/>
        <v>1884</v>
      </c>
    </row>
    <row r="188" spans="1:37" x14ac:dyDescent="0.25">
      <c r="A188" s="106"/>
      <c r="B188" s="96"/>
      <c r="C188" s="97"/>
      <c r="D188" s="179" t="s">
        <v>857</v>
      </c>
      <c r="E188" s="99"/>
      <c r="F188" s="99"/>
      <c r="G188" s="99"/>
      <c r="H188" s="99"/>
      <c r="I188" s="97"/>
      <c r="J188" s="100"/>
      <c r="K188" s="99"/>
      <c r="L188" s="99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2"/>
      <c r="AF188" s="79"/>
      <c r="AG188" s="79"/>
      <c r="AH188" s="153"/>
      <c r="AI188" s="151"/>
      <c r="AJ188" s="151"/>
      <c r="AK188" s="164"/>
    </row>
    <row r="189" spans="1:37" ht="15.6" customHeight="1" x14ac:dyDescent="0.25">
      <c r="A189" s="108">
        <v>154</v>
      </c>
      <c r="B189" s="8" t="s">
        <v>223</v>
      </c>
      <c r="C189" s="21" t="s">
        <v>145</v>
      </c>
      <c r="D189" s="22" t="s">
        <v>590</v>
      </c>
      <c r="E189" s="35">
        <v>44684</v>
      </c>
      <c r="F189" s="35">
        <v>44687</v>
      </c>
      <c r="G189" s="21" t="s">
        <v>388</v>
      </c>
      <c r="H189" s="22" t="s">
        <v>722</v>
      </c>
      <c r="I189" s="22" t="s">
        <v>101</v>
      </c>
      <c r="J189" s="22" t="s">
        <v>294</v>
      </c>
      <c r="K189" s="35">
        <v>44684</v>
      </c>
      <c r="L189" s="35">
        <v>44687</v>
      </c>
      <c r="M189" s="10"/>
      <c r="N189" s="10">
        <v>3400</v>
      </c>
      <c r="O189" s="10">
        <f t="shared" si="24"/>
        <v>0</v>
      </c>
      <c r="P189" s="10"/>
      <c r="Q189" s="10">
        <v>2900</v>
      </c>
      <c r="R189" s="10">
        <f t="shared" si="25"/>
        <v>0</v>
      </c>
      <c r="S189" s="10"/>
      <c r="T189" s="10">
        <v>2800</v>
      </c>
      <c r="U189" s="10">
        <f t="shared" si="26"/>
        <v>0</v>
      </c>
      <c r="V189" s="10">
        <v>20</v>
      </c>
      <c r="W189" s="10">
        <v>150</v>
      </c>
      <c r="X189" s="10">
        <f t="shared" si="29"/>
        <v>3000</v>
      </c>
      <c r="Y189" s="10">
        <v>20</v>
      </c>
      <c r="Z189" s="10">
        <v>150</v>
      </c>
      <c r="AA189" s="10">
        <f t="shared" si="30"/>
        <v>3000</v>
      </c>
      <c r="AB189" s="10">
        <v>20</v>
      </c>
      <c r="AC189" s="10">
        <v>150</v>
      </c>
      <c r="AD189" s="10">
        <f t="shared" si="31"/>
        <v>3000</v>
      </c>
      <c r="AE189" s="11">
        <v>64</v>
      </c>
      <c r="AF189" s="26">
        <v>7</v>
      </c>
      <c r="AG189" s="7">
        <f t="shared" si="27"/>
        <v>448</v>
      </c>
      <c r="AH189" s="152">
        <v>1</v>
      </c>
      <c r="AI189" s="139">
        <f t="shared" si="32"/>
        <v>124</v>
      </c>
      <c r="AJ189" s="139">
        <f t="shared" si="28"/>
        <v>9448</v>
      </c>
      <c r="AK189" s="109">
        <f t="shared" si="33"/>
        <v>9448</v>
      </c>
    </row>
    <row r="190" spans="1:37" ht="16.149999999999999" customHeight="1" x14ac:dyDescent="0.25">
      <c r="A190" s="108">
        <v>155</v>
      </c>
      <c r="B190" s="8" t="s">
        <v>223</v>
      </c>
      <c r="C190" s="21" t="s">
        <v>145</v>
      </c>
      <c r="D190" s="22" t="s">
        <v>591</v>
      </c>
      <c r="E190" s="35">
        <v>44687</v>
      </c>
      <c r="F190" s="35">
        <v>44690</v>
      </c>
      <c r="G190" s="21" t="s">
        <v>298</v>
      </c>
      <c r="H190" s="22" t="s">
        <v>723</v>
      </c>
      <c r="I190" s="22" t="s">
        <v>99</v>
      </c>
      <c r="J190" s="22" t="s">
        <v>294</v>
      </c>
      <c r="K190" s="35">
        <v>44687</v>
      </c>
      <c r="L190" s="35">
        <v>44690</v>
      </c>
      <c r="M190" s="10"/>
      <c r="N190" s="10">
        <v>3400</v>
      </c>
      <c r="O190" s="10">
        <f t="shared" si="24"/>
        <v>0</v>
      </c>
      <c r="P190" s="10"/>
      <c r="Q190" s="10">
        <v>2900</v>
      </c>
      <c r="R190" s="10">
        <f t="shared" si="25"/>
        <v>0</v>
      </c>
      <c r="S190" s="10"/>
      <c r="T190" s="10">
        <v>2800</v>
      </c>
      <c r="U190" s="10">
        <f t="shared" si="26"/>
        <v>0</v>
      </c>
      <c r="V190" s="10">
        <v>40</v>
      </c>
      <c r="W190" s="10">
        <v>150</v>
      </c>
      <c r="X190" s="10">
        <f t="shared" si="29"/>
        <v>6000</v>
      </c>
      <c r="Y190" s="10">
        <v>40</v>
      </c>
      <c r="Z190" s="10">
        <v>150</v>
      </c>
      <c r="AA190" s="10">
        <f t="shared" si="30"/>
        <v>6000</v>
      </c>
      <c r="AB190" s="10">
        <v>40</v>
      </c>
      <c r="AC190" s="10">
        <v>150</v>
      </c>
      <c r="AD190" s="10">
        <f t="shared" si="31"/>
        <v>6000</v>
      </c>
      <c r="AE190" s="11">
        <v>128</v>
      </c>
      <c r="AF190" s="26">
        <v>7</v>
      </c>
      <c r="AG190" s="7">
        <f t="shared" si="27"/>
        <v>896</v>
      </c>
      <c r="AH190" s="152">
        <v>1</v>
      </c>
      <c r="AI190" s="139">
        <f t="shared" si="32"/>
        <v>248</v>
      </c>
      <c r="AJ190" s="139">
        <f t="shared" si="28"/>
        <v>18896</v>
      </c>
      <c r="AK190" s="109">
        <f t="shared" si="33"/>
        <v>18896</v>
      </c>
    </row>
    <row r="191" spans="1:37" ht="18" customHeight="1" x14ac:dyDescent="0.25">
      <c r="A191" s="108">
        <v>156</v>
      </c>
      <c r="B191" s="8" t="s">
        <v>223</v>
      </c>
      <c r="C191" s="21" t="s">
        <v>145</v>
      </c>
      <c r="D191" s="22" t="s">
        <v>592</v>
      </c>
      <c r="E191" s="35">
        <v>44729</v>
      </c>
      <c r="F191" s="35">
        <v>44731</v>
      </c>
      <c r="G191" s="21" t="s">
        <v>367</v>
      </c>
      <c r="H191" s="22" t="s">
        <v>724</v>
      </c>
      <c r="I191" s="22" t="s">
        <v>102</v>
      </c>
      <c r="J191" s="22" t="s">
        <v>294</v>
      </c>
      <c r="K191" s="35">
        <v>44729</v>
      </c>
      <c r="L191" s="35">
        <v>44731</v>
      </c>
      <c r="M191" s="10">
        <v>8</v>
      </c>
      <c r="N191" s="10">
        <v>3400</v>
      </c>
      <c r="O191" s="10">
        <f t="shared" si="24"/>
        <v>27200</v>
      </c>
      <c r="P191" s="10">
        <v>8</v>
      </c>
      <c r="Q191" s="10">
        <v>2900</v>
      </c>
      <c r="R191" s="10">
        <f t="shared" si="25"/>
        <v>23200</v>
      </c>
      <c r="S191" s="10">
        <v>8</v>
      </c>
      <c r="T191" s="10">
        <v>2800</v>
      </c>
      <c r="U191" s="10">
        <f t="shared" si="26"/>
        <v>22400</v>
      </c>
      <c r="V191" s="10">
        <v>26</v>
      </c>
      <c r="W191" s="10">
        <v>150</v>
      </c>
      <c r="X191" s="10">
        <f t="shared" si="29"/>
        <v>3900</v>
      </c>
      <c r="Y191" s="10">
        <v>26</v>
      </c>
      <c r="Z191" s="10">
        <v>150</v>
      </c>
      <c r="AA191" s="10">
        <f t="shared" si="30"/>
        <v>3900</v>
      </c>
      <c r="AB191" s="10">
        <v>26</v>
      </c>
      <c r="AC191" s="10">
        <v>150</v>
      </c>
      <c r="AD191" s="10">
        <f t="shared" si="31"/>
        <v>3900</v>
      </c>
      <c r="AE191" s="11">
        <v>92</v>
      </c>
      <c r="AF191" s="26">
        <v>7</v>
      </c>
      <c r="AG191" s="7">
        <f t="shared" si="27"/>
        <v>644</v>
      </c>
      <c r="AH191" s="152">
        <v>1</v>
      </c>
      <c r="AI191" s="139">
        <f t="shared" si="32"/>
        <v>194</v>
      </c>
      <c r="AJ191" s="139">
        <f t="shared" si="28"/>
        <v>85144</v>
      </c>
      <c r="AK191" s="109">
        <f t="shared" si="33"/>
        <v>85144</v>
      </c>
    </row>
    <row r="192" spans="1:37" ht="18" customHeight="1" x14ac:dyDescent="0.25">
      <c r="A192" s="106"/>
      <c r="B192" s="96"/>
      <c r="C192" s="97"/>
      <c r="D192" s="179" t="s">
        <v>858</v>
      </c>
      <c r="E192" s="99"/>
      <c r="F192" s="99"/>
      <c r="G192" s="99"/>
      <c r="H192" s="99"/>
      <c r="I192" s="97"/>
      <c r="J192" s="100"/>
      <c r="K192" s="99"/>
      <c r="L192" s="99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2"/>
      <c r="AF192" s="79"/>
      <c r="AG192" s="79"/>
      <c r="AH192" s="153"/>
      <c r="AI192" s="151"/>
      <c r="AJ192" s="151"/>
      <c r="AK192" s="164"/>
    </row>
    <row r="193" spans="1:37" ht="19.149999999999999" customHeight="1" x14ac:dyDescent="0.25">
      <c r="A193" s="108">
        <v>157</v>
      </c>
      <c r="B193" s="8" t="s">
        <v>224</v>
      </c>
      <c r="C193" s="21" t="s">
        <v>139</v>
      </c>
      <c r="D193" s="22" t="s">
        <v>174</v>
      </c>
      <c r="E193" s="35">
        <v>44661</v>
      </c>
      <c r="F193" s="35">
        <v>44668</v>
      </c>
      <c r="G193" s="21" t="s">
        <v>298</v>
      </c>
      <c r="H193" s="22" t="s">
        <v>725</v>
      </c>
      <c r="I193" s="22" t="s">
        <v>99</v>
      </c>
      <c r="J193" s="22" t="s">
        <v>294</v>
      </c>
      <c r="K193" s="35">
        <v>44661</v>
      </c>
      <c r="L193" s="35">
        <v>44668</v>
      </c>
      <c r="M193" s="10"/>
      <c r="N193" s="10">
        <v>3400</v>
      </c>
      <c r="O193" s="10">
        <f t="shared" si="24"/>
        <v>0</v>
      </c>
      <c r="P193" s="10"/>
      <c r="Q193" s="10">
        <v>2900</v>
      </c>
      <c r="R193" s="10">
        <f t="shared" si="25"/>
        <v>0</v>
      </c>
      <c r="S193" s="10"/>
      <c r="T193" s="10">
        <v>2800</v>
      </c>
      <c r="U193" s="10">
        <f t="shared" si="26"/>
        <v>0</v>
      </c>
      <c r="V193" s="10">
        <v>4</v>
      </c>
      <c r="W193" s="10">
        <v>150</v>
      </c>
      <c r="X193" s="10">
        <f t="shared" si="29"/>
        <v>600</v>
      </c>
      <c r="Y193" s="10">
        <v>4</v>
      </c>
      <c r="Z193" s="10">
        <v>150</v>
      </c>
      <c r="AA193" s="10">
        <f t="shared" si="30"/>
        <v>600</v>
      </c>
      <c r="AB193" s="10">
        <v>4</v>
      </c>
      <c r="AC193" s="10">
        <v>150</v>
      </c>
      <c r="AD193" s="10">
        <f t="shared" si="31"/>
        <v>600</v>
      </c>
      <c r="AE193" s="11">
        <v>12</v>
      </c>
      <c r="AF193" s="26">
        <v>7</v>
      </c>
      <c r="AG193" s="7">
        <f t="shared" si="27"/>
        <v>84</v>
      </c>
      <c r="AH193" s="152">
        <v>1</v>
      </c>
      <c r="AI193" s="139">
        <f t="shared" si="32"/>
        <v>24</v>
      </c>
      <c r="AJ193" s="139">
        <f t="shared" si="28"/>
        <v>1884</v>
      </c>
      <c r="AK193" s="109">
        <f t="shared" si="33"/>
        <v>1884</v>
      </c>
    </row>
    <row r="194" spans="1:37" ht="18.600000000000001" customHeight="1" x14ac:dyDescent="0.25">
      <c r="A194" s="108">
        <v>158</v>
      </c>
      <c r="B194" s="8" t="s">
        <v>224</v>
      </c>
      <c r="C194" s="21" t="s">
        <v>139</v>
      </c>
      <c r="D194" s="22" t="s">
        <v>174</v>
      </c>
      <c r="E194" s="35">
        <v>44715</v>
      </c>
      <c r="F194" s="35">
        <v>44724</v>
      </c>
      <c r="G194" s="21" t="s">
        <v>298</v>
      </c>
      <c r="H194" s="22" t="s">
        <v>726</v>
      </c>
      <c r="I194" s="22" t="s">
        <v>99</v>
      </c>
      <c r="J194" s="22"/>
      <c r="K194" s="35">
        <v>44715</v>
      </c>
      <c r="L194" s="35">
        <v>44724</v>
      </c>
      <c r="M194" s="11"/>
      <c r="N194" s="10">
        <v>3400</v>
      </c>
      <c r="O194" s="10">
        <f t="shared" si="24"/>
        <v>0</v>
      </c>
      <c r="P194" s="10"/>
      <c r="Q194" s="10">
        <v>2900</v>
      </c>
      <c r="R194" s="10">
        <f t="shared" si="25"/>
        <v>0</v>
      </c>
      <c r="S194" s="10"/>
      <c r="T194" s="10">
        <v>2800</v>
      </c>
      <c r="U194" s="10">
        <f t="shared" si="26"/>
        <v>0</v>
      </c>
      <c r="V194" s="10">
        <v>4</v>
      </c>
      <c r="W194" s="10">
        <v>150</v>
      </c>
      <c r="X194" s="10">
        <f t="shared" si="29"/>
        <v>600</v>
      </c>
      <c r="Y194" s="10">
        <v>4</v>
      </c>
      <c r="Z194" s="10">
        <v>150</v>
      </c>
      <c r="AA194" s="10">
        <f t="shared" si="30"/>
        <v>600</v>
      </c>
      <c r="AB194" s="10">
        <v>4</v>
      </c>
      <c r="AC194" s="10">
        <v>150</v>
      </c>
      <c r="AD194" s="10">
        <f t="shared" si="31"/>
        <v>600</v>
      </c>
      <c r="AE194" s="11">
        <v>12</v>
      </c>
      <c r="AF194" s="26">
        <v>7</v>
      </c>
      <c r="AG194" s="7">
        <f t="shared" si="27"/>
        <v>84</v>
      </c>
      <c r="AH194" s="152">
        <v>1</v>
      </c>
      <c r="AI194" s="139">
        <f t="shared" si="32"/>
        <v>24</v>
      </c>
      <c r="AJ194" s="139">
        <f t="shared" si="28"/>
        <v>1884</v>
      </c>
      <c r="AK194" s="109">
        <f t="shared" si="33"/>
        <v>1884</v>
      </c>
    </row>
    <row r="195" spans="1:37" ht="25.9" customHeight="1" x14ac:dyDescent="0.25">
      <c r="A195" s="108">
        <v>159</v>
      </c>
      <c r="B195" s="8" t="s">
        <v>224</v>
      </c>
      <c r="C195" s="21" t="s">
        <v>139</v>
      </c>
      <c r="D195" s="22" t="s">
        <v>531</v>
      </c>
      <c r="E195" s="35">
        <v>44748</v>
      </c>
      <c r="F195" s="35">
        <v>44750</v>
      </c>
      <c r="G195" s="21" t="s">
        <v>298</v>
      </c>
      <c r="H195" s="22" t="s">
        <v>340</v>
      </c>
      <c r="I195" s="22" t="s">
        <v>101</v>
      </c>
      <c r="J195" s="22" t="s">
        <v>294</v>
      </c>
      <c r="K195" s="35">
        <v>44748</v>
      </c>
      <c r="L195" s="35">
        <v>44750</v>
      </c>
      <c r="M195" s="10"/>
      <c r="N195" s="10">
        <v>3400</v>
      </c>
      <c r="O195" s="10">
        <f t="shared" si="24"/>
        <v>0</v>
      </c>
      <c r="P195" s="10"/>
      <c r="Q195" s="10">
        <v>2900</v>
      </c>
      <c r="R195" s="10">
        <f t="shared" si="25"/>
        <v>0</v>
      </c>
      <c r="S195" s="10"/>
      <c r="T195" s="10">
        <v>2800</v>
      </c>
      <c r="U195" s="10">
        <f t="shared" si="26"/>
        <v>0</v>
      </c>
      <c r="V195" s="10">
        <v>6</v>
      </c>
      <c r="W195" s="10">
        <v>150</v>
      </c>
      <c r="X195" s="10">
        <f t="shared" si="29"/>
        <v>900</v>
      </c>
      <c r="Y195" s="10">
        <v>6</v>
      </c>
      <c r="Z195" s="10">
        <v>150</v>
      </c>
      <c r="AA195" s="10">
        <f t="shared" si="30"/>
        <v>900</v>
      </c>
      <c r="AB195" s="10">
        <v>6</v>
      </c>
      <c r="AC195" s="10">
        <v>150</v>
      </c>
      <c r="AD195" s="10">
        <f t="shared" si="31"/>
        <v>900</v>
      </c>
      <c r="AE195" s="11">
        <v>18</v>
      </c>
      <c r="AF195" s="26">
        <v>7</v>
      </c>
      <c r="AG195" s="7">
        <f t="shared" si="27"/>
        <v>126</v>
      </c>
      <c r="AH195" s="152">
        <v>1</v>
      </c>
      <c r="AI195" s="139">
        <f>M195+P195+S195+V195+Y195+AB195+AE195</f>
        <v>36</v>
      </c>
      <c r="AJ195" s="139">
        <f t="shared" si="28"/>
        <v>2826</v>
      </c>
      <c r="AK195" s="109">
        <f>O195+R195+U195+X195+AA195+AD195+AG195</f>
        <v>2826</v>
      </c>
    </row>
    <row r="196" spans="1:37" ht="25.9" customHeight="1" x14ac:dyDescent="0.25">
      <c r="A196" s="108">
        <v>160</v>
      </c>
      <c r="B196" s="8" t="s">
        <v>224</v>
      </c>
      <c r="C196" s="21" t="s">
        <v>139</v>
      </c>
      <c r="D196" s="22" t="s">
        <v>532</v>
      </c>
      <c r="E196" s="35">
        <v>44748</v>
      </c>
      <c r="F196" s="35">
        <v>44750</v>
      </c>
      <c r="G196" s="21" t="s">
        <v>298</v>
      </c>
      <c r="H196" s="22" t="s">
        <v>725</v>
      </c>
      <c r="I196" s="22" t="s">
        <v>99</v>
      </c>
      <c r="J196" s="22"/>
      <c r="K196" s="35">
        <v>44748</v>
      </c>
      <c r="L196" s="35">
        <v>44750</v>
      </c>
      <c r="M196" s="10"/>
      <c r="N196" s="10">
        <v>3400</v>
      </c>
      <c r="O196" s="10">
        <f t="shared" si="24"/>
        <v>0</v>
      </c>
      <c r="P196" s="10"/>
      <c r="Q196" s="10">
        <v>2900</v>
      </c>
      <c r="R196" s="10">
        <f t="shared" si="25"/>
        <v>0</v>
      </c>
      <c r="S196" s="10"/>
      <c r="T196" s="10">
        <v>2800</v>
      </c>
      <c r="U196" s="10">
        <f t="shared" si="26"/>
        <v>0</v>
      </c>
      <c r="V196" s="10">
        <v>6</v>
      </c>
      <c r="W196" s="10">
        <v>150</v>
      </c>
      <c r="X196" s="10">
        <f t="shared" si="29"/>
        <v>900</v>
      </c>
      <c r="Y196" s="10">
        <v>6</v>
      </c>
      <c r="Z196" s="10">
        <v>150</v>
      </c>
      <c r="AA196" s="10">
        <f t="shared" si="30"/>
        <v>900</v>
      </c>
      <c r="AB196" s="10">
        <v>6</v>
      </c>
      <c r="AC196" s="10">
        <v>150</v>
      </c>
      <c r="AD196" s="10">
        <f t="shared" si="31"/>
        <v>900</v>
      </c>
      <c r="AE196" s="11">
        <v>18</v>
      </c>
      <c r="AF196" s="26">
        <v>7</v>
      </c>
      <c r="AG196" s="7">
        <f t="shared" si="27"/>
        <v>126</v>
      </c>
      <c r="AH196" s="152">
        <v>1</v>
      </c>
      <c r="AI196" s="139">
        <f>M196+P196+S196+V196+Y196+AB196+AE196</f>
        <v>36</v>
      </c>
      <c r="AJ196" s="139">
        <f t="shared" si="28"/>
        <v>2826</v>
      </c>
      <c r="AK196" s="109">
        <f>O196+R196+U196+X196+AA196+AD196+AG196</f>
        <v>2826</v>
      </c>
    </row>
    <row r="197" spans="1:37" ht="18.600000000000001" customHeight="1" x14ac:dyDescent="0.25">
      <c r="A197" s="108">
        <v>161</v>
      </c>
      <c r="B197" s="8" t="s">
        <v>224</v>
      </c>
      <c r="C197" s="21" t="s">
        <v>139</v>
      </c>
      <c r="D197" s="22" t="s">
        <v>63</v>
      </c>
      <c r="E197" s="35">
        <v>44750</v>
      </c>
      <c r="F197" s="35">
        <v>44759</v>
      </c>
      <c r="G197" s="21" t="s">
        <v>298</v>
      </c>
      <c r="H197" s="22" t="s">
        <v>340</v>
      </c>
      <c r="I197" s="22" t="s">
        <v>101</v>
      </c>
      <c r="J197" s="22" t="s">
        <v>294</v>
      </c>
      <c r="K197" s="35">
        <v>44750</v>
      </c>
      <c r="L197" s="35">
        <v>44759</v>
      </c>
      <c r="M197" s="10"/>
      <c r="N197" s="10">
        <v>3400</v>
      </c>
      <c r="O197" s="10">
        <f t="shared" si="24"/>
        <v>0</v>
      </c>
      <c r="P197" s="10"/>
      <c r="Q197" s="10">
        <v>2900</v>
      </c>
      <c r="R197" s="10">
        <f t="shared" si="25"/>
        <v>0</v>
      </c>
      <c r="S197" s="10"/>
      <c r="T197" s="10">
        <v>2800</v>
      </c>
      <c r="U197" s="10">
        <f t="shared" si="26"/>
        <v>0</v>
      </c>
      <c r="V197" s="10">
        <v>8</v>
      </c>
      <c r="W197" s="10">
        <v>150</v>
      </c>
      <c r="X197" s="10">
        <f t="shared" si="29"/>
        <v>1200</v>
      </c>
      <c r="Y197" s="10">
        <v>8</v>
      </c>
      <c r="Z197" s="10">
        <v>150</v>
      </c>
      <c r="AA197" s="10">
        <f t="shared" si="30"/>
        <v>1200</v>
      </c>
      <c r="AB197" s="10">
        <v>8</v>
      </c>
      <c r="AC197" s="10">
        <v>150</v>
      </c>
      <c r="AD197" s="10">
        <f t="shared" si="31"/>
        <v>1200</v>
      </c>
      <c r="AE197" s="11">
        <v>24</v>
      </c>
      <c r="AF197" s="26">
        <v>7</v>
      </c>
      <c r="AG197" s="7">
        <f t="shared" si="27"/>
        <v>168</v>
      </c>
      <c r="AH197" s="152">
        <v>1</v>
      </c>
      <c r="AI197" s="139">
        <f t="shared" si="32"/>
        <v>48</v>
      </c>
      <c r="AJ197" s="139">
        <f t="shared" si="28"/>
        <v>3768</v>
      </c>
      <c r="AK197" s="109">
        <f t="shared" si="33"/>
        <v>3768</v>
      </c>
    </row>
    <row r="198" spans="1:37" ht="25.5" x14ac:dyDescent="0.25">
      <c r="A198" s="108">
        <v>162</v>
      </c>
      <c r="B198" s="8" t="s">
        <v>224</v>
      </c>
      <c r="C198" s="21" t="s">
        <v>139</v>
      </c>
      <c r="D198" s="22" t="s">
        <v>64</v>
      </c>
      <c r="E198" s="35">
        <v>44808</v>
      </c>
      <c r="F198" s="35">
        <v>44815</v>
      </c>
      <c r="G198" s="21" t="s">
        <v>298</v>
      </c>
      <c r="H198" s="22" t="s">
        <v>725</v>
      </c>
      <c r="I198" s="22" t="s">
        <v>102</v>
      </c>
      <c r="J198" s="22" t="s">
        <v>294</v>
      </c>
      <c r="K198" s="35">
        <v>44808</v>
      </c>
      <c r="L198" s="35">
        <v>44815</v>
      </c>
      <c r="M198" s="10"/>
      <c r="N198" s="10">
        <v>3400</v>
      </c>
      <c r="O198" s="10">
        <f t="shared" si="24"/>
        <v>0</v>
      </c>
      <c r="P198" s="10"/>
      <c r="Q198" s="10">
        <v>2900</v>
      </c>
      <c r="R198" s="10">
        <f t="shared" si="25"/>
        <v>0</v>
      </c>
      <c r="S198" s="10"/>
      <c r="T198" s="10">
        <v>2800</v>
      </c>
      <c r="U198" s="10">
        <f t="shared" si="26"/>
        <v>0</v>
      </c>
      <c r="V198" s="10">
        <v>4</v>
      </c>
      <c r="W198" s="10">
        <v>150</v>
      </c>
      <c r="X198" s="10">
        <f t="shared" si="29"/>
        <v>600</v>
      </c>
      <c r="Y198" s="10">
        <v>4</v>
      </c>
      <c r="Z198" s="10">
        <v>150</v>
      </c>
      <c r="AA198" s="10">
        <f t="shared" si="30"/>
        <v>600</v>
      </c>
      <c r="AB198" s="10">
        <v>4</v>
      </c>
      <c r="AC198" s="10">
        <v>150</v>
      </c>
      <c r="AD198" s="10">
        <f t="shared" si="31"/>
        <v>600</v>
      </c>
      <c r="AE198" s="11">
        <v>12</v>
      </c>
      <c r="AF198" s="26">
        <v>7</v>
      </c>
      <c r="AG198" s="7">
        <f t="shared" si="27"/>
        <v>84</v>
      </c>
      <c r="AH198" s="152">
        <v>1</v>
      </c>
      <c r="AI198" s="139">
        <f t="shared" si="32"/>
        <v>24</v>
      </c>
      <c r="AJ198" s="139">
        <f t="shared" si="28"/>
        <v>1884</v>
      </c>
      <c r="AK198" s="109">
        <f t="shared" si="33"/>
        <v>1884</v>
      </c>
    </row>
    <row r="199" spans="1:37" x14ac:dyDescent="0.25">
      <c r="A199" s="106"/>
      <c r="B199" s="96"/>
      <c r="C199" s="97"/>
      <c r="D199" s="179" t="s">
        <v>859</v>
      </c>
      <c r="E199" s="99"/>
      <c r="F199" s="99"/>
      <c r="G199" s="99"/>
      <c r="H199" s="99"/>
      <c r="I199" s="97"/>
      <c r="J199" s="100"/>
      <c r="K199" s="99"/>
      <c r="L199" s="99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2"/>
      <c r="AF199" s="79"/>
      <c r="AG199" s="79"/>
      <c r="AH199" s="153"/>
      <c r="AI199" s="151"/>
      <c r="AJ199" s="151"/>
      <c r="AK199" s="164"/>
    </row>
    <row r="200" spans="1:37" ht="30.6" customHeight="1" x14ac:dyDescent="0.25">
      <c r="A200" s="114">
        <v>163</v>
      </c>
      <c r="B200" s="8" t="s">
        <v>268</v>
      </c>
      <c r="C200" s="21" t="s">
        <v>152</v>
      </c>
      <c r="D200" s="22" t="s">
        <v>593</v>
      </c>
      <c r="E200" s="35">
        <v>44610</v>
      </c>
      <c r="F200" s="35">
        <v>44612</v>
      </c>
      <c r="G200" s="21" t="s">
        <v>775</v>
      </c>
      <c r="H200" s="22" t="s">
        <v>523</v>
      </c>
      <c r="I200" s="22" t="s">
        <v>99</v>
      </c>
      <c r="J200" s="22" t="s">
        <v>294</v>
      </c>
      <c r="K200" s="35">
        <v>44610</v>
      </c>
      <c r="L200" s="35">
        <v>44612</v>
      </c>
      <c r="M200" s="10"/>
      <c r="N200" s="10">
        <v>3400</v>
      </c>
      <c r="O200" s="10">
        <f t="shared" si="24"/>
        <v>0</v>
      </c>
      <c r="P200" s="10"/>
      <c r="Q200" s="10">
        <v>2900</v>
      </c>
      <c r="R200" s="10">
        <f t="shared" si="25"/>
        <v>0</v>
      </c>
      <c r="S200" s="10"/>
      <c r="T200" s="10">
        <v>2800</v>
      </c>
      <c r="U200" s="10">
        <f t="shared" si="26"/>
        <v>0</v>
      </c>
      <c r="V200" s="10">
        <v>8</v>
      </c>
      <c r="W200" s="10">
        <v>150</v>
      </c>
      <c r="X200" s="10">
        <f t="shared" si="29"/>
        <v>1200</v>
      </c>
      <c r="Y200" s="10">
        <v>8</v>
      </c>
      <c r="Z200" s="10">
        <v>150</v>
      </c>
      <c r="AA200" s="10">
        <f t="shared" si="30"/>
        <v>1200</v>
      </c>
      <c r="AB200" s="10">
        <v>8</v>
      </c>
      <c r="AC200" s="10">
        <v>150</v>
      </c>
      <c r="AD200" s="10">
        <f t="shared" si="31"/>
        <v>1200</v>
      </c>
      <c r="AE200" s="11"/>
      <c r="AF200" s="26">
        <v>7</v>
      </c>
      <c r="AG200" s="7">
        <f t="shared" si="27"/>
        <v>0</v>
      </c>
      <c r="AH200" s="152">
        <v>1</v>
      </c>
      <c r="AI200" s="139">
        <f t="shared" si="32"/>
        <v>24</v>
      </c>
      <c r="AJ200" s="139">
        <f t="shared" si="28"/>
        <v>3600</v>
      </c>
      <c r="AK200" s="109">
        <f t="shared" si="33"/>
        <v>3600</v>
      </c>
    </row>
    <row r="201" spans="1:37" ht="26.65" customHeight="1" x14ac:dyDescent="0.25">
      <c r="A201" s="108">
        <v>164</v>
      </c>
      <c r="B201" s="8" t="s">
        <v>268</v>
      </c>
      <c r="C201" s="21" t="s">
        <v>152</v>
      </c>
      <c r="D201" s="22" t="s">
        <v>594</v>
      </c>
      <c r="E201" s="35">
        <v>44610</v>
      </c>
      <c r="F201" s="35">
        <v>44612</v>
      </c>
      <c r="G201" s="21" t="s">
        <v>776</v>
      </c>
      <c r="H201" s="22" t="s">
        <v>358</v>
      </c>
      <c r="I201" s="22" t="s">
        <v>101</v>
      </c>
      <c r="J201" s="22" t="s">
        <v>294</v>
      </c>
      <c r="K201" s="35">
        <v>44610</v>
      </c>
      <c r="L201" s="35">
        <v>44612</v>
      </c>
      <c r="M201" s="10"/>
      <c r="N201" s="10">
        <v>3400</v>
      </c>
      <c r="O201" s="10">
        <f t="shared" si="24"/>
        <v>0</v>
      </c>
      <c r="P201" s="10"/>
      <c r="Q201" s="10">
        <v>2900</v>
      </c>
      <c r="R201" s="10">
        <f t="shared" si="25"/>
        <v>0</v>
      </c>
      <c r="S201" s="10"/>
      <c r="T201" s="10">
        <v>2800</v>
      </c>
      <c r="U201" s="10">
        <f t="shared" si="26"/>
        <v>0</v>
      </c>
      <c r="V201" s="10">
        <v>2</v>
      </c>
      <c r="W201" s="10">
        <v>150</v>
      </c>
      <c r="X201" s="10">
        <f t="shared" si="29"/>
        <v>300</v>
      </c>
      <c r="Y201" s="10">
        <v>2</v>
      </c>
      <c r="Z201" s="10">
        <v>150</v>
      </c>
      <c r="AA201" s="10">
        <f t="shared" si="30"/>
        <v>300</v>
      </c>
      <c r="AB201" s="10">
        <v>2</v>
      </c>
      <c r="AC201" s="10">
        <v>150</v>
      </c>
      <c r="AD201" s="10">
        <f t="shared" si="31"/>
        <v>300</v>
      </c>
      <c r="AE201" s="11"/>
      <c r="AF201" s="26">
        <v>7</v>
      </c>
      <c r="AG201" s="7">
        <f t="shared" si="27"/>
        <v>0</v>
      </c>
      <c r="AH201" s="152">
        <v>1</v>
      </c>
      <c r="AI201" s="139">
        <f t="shared" si="32"/>
        <v>6</v>
      </c>
      <c r="AJ201" s="139">
        <f t="shared" si="28"/>
        <v>900</v>
      </c>
      <c r="AK201" s="109">
        <f t="shared" si="33"/>
        <v>900</v>
      </c>
    </row>
    <row r="202" spans="1:37" ht="27.6" customHeight="1" x14ac:dyDescent="0.25">
      <c r="A202" s="114">
        <v>165</v>
      </c>
      <c r="B202" s="8"/>
      <c r="C202" s="47" t="s">
        <v>152</v>
      </c>
      <c r="D202" s="22" t="s">
        <v>41</v>
      </c>
      <c r="E202" s="35">
        <v>44639</v>
      </c>
      <c r="F202" s="35">
        <v>44641</v>
      </c>
      <c r="G202" s="21" t="s">
        <v>390</v>
      </c>
      <c r="H202" s="22" t="s">
        <v>464</v>
      </c>
      <c r="I202" s="22" t="s">
        <v>99</v>
      </c>
      <c r="J202" s="22">
        <v>44872</v>
      </c>
      <c r="K202" s="35">
        <v>44639</v>
      </c>
      <c r="L202" s="35">
        <v>44641</v>
      </c>
      <c r="M202" s="10"/>
      <c r="N202" s="10">
        <v>3400</v>
      </c>
      <c r="O202" s="10">
        <f>M202*N202</f>
        <v>0</v>
      </c>
      <c r="P202" s="10"/>
      <c r="Q202" s="10">
        <v>2900</v>
      </c>
      <c r="R202" s="10">
        <f>P202*Q202</f>
        <v>0</v>
      </c>
      <c r="S202" s="10"/>
      <c r="T202" s="10">
        <v>2800</v>
      </c>
      <c r="U202" s="10">
        <f>S202*T202</f>
        <v>0</v>
      </c>
      <c r="V202" s="10">
        <v>2</v>
      </c>
      <c r="W202" s="10">
        <v>150</v>
      </c>
      <c r="X202" s="10">
        <f>V202*W202</f>
        <v>300</v>
      </c>
      <c r="Y202" s="10">
        <v>3</v>
      </c>
      <c r="Z202" s="10">
        <v>150</v>
      </c>
      <c r="AA202" s="10">
        <f>Y202*Z202</f>
        <v>450</v>
      </c>
      <c r="AB202" s="10">
        <v>3</v>
      </c>
      <c r="AC202" s="10">
        <v>150</v>
      </c>
      <c r="AD202" s="10">
        <f>AB202*AC202</f>
        <v>450</v>
      </c>
      <c r="AE202" s="11"/>
      <c r="AF202" s="26">
        <v>7</v>
      </c>
      <c r="AG202" s="7">
        <v>150</v>
      </c>
      <c r="AH202" s="152">
        <v>1</v>
      </c>
      <c r="AI202" s="139">
        <f>M202+P202+S202+V202+Y202+AB202+AE202</f>
        <v>8</v>
      </c>
      <c r="AJ202" s="139">
        <f>AK202</f>
        <v>1350</v>
      </c>
      <c r="AK202" s="109">
        <f>O202+R202+U202+X202+AA202+AD202+AG202</f>
        <v>1350</v>
      </c>
    </row>
    <row r="203" spans="1:37" ht="28.9" customHeight="1" x14ac:dyDescent="0.25">
      <c r="A203" s="108">
        <v>166</v>
      </c>
      <c r="B203" s="8" t="s">
        <v>268</v>
      </c>
      <c r="C203" s="21" t="s">
        <v>152</v>
      </c>
      <c r="D203" s="22" t="s">
        <v>595</v>
      </c>
      <c r="E203" s="35">
        <v>44639</v>
      </c>
      <c r="F203" s="35">
        <v>44641</v>
      </c>
      <c r="G203" s="21" t="s">
        <v>777</v>
      </c>
      <c r="H203" s="22" t="s">
        <v>358</v>
      </c>
      <c r="I203" s="22" t="s">
        <v>101</v>
      </c>
      <c r="J203" s="22" t="s">
        <v>294</v>
      </c>
      <c r="K203" s="35">
        <v>44639</v>
      </c>
      <c r="L203" s="35">
        <v>44641</v>
      </c>
      <c r="M203" s="10"/>
      <c r="N203" s="10">
        <v>3400</v>
      </c>
      <c r="O203" s="10">
        <f t="shared" si="24"/>
        <v>0</v>
      </c>
      <c r="P203" s="10"/>
      <c r="Q203" s="10">
        <v>2900</v>
      </c>
      <c r="R203" s="10">
        <f t="shared" si="25"/>
        <v>0</v>
      </c>
      <c r="S203" s="10"/>
      <c r="T203" s="10">
        <v>2800</v>
      </c>
      <c r="U203" s="10">
        <f t="shared" si="26"/>
        <v>0</v>
      </c>
      <c r="V203" s="10">
        <v>2</v>
      </c>
      <c r="W203" s="10">
        <v>150</v>
      </c>
      <c r="X203" s="10">
        <f t="shared" si="29"/>
        <v>300</v>
      </c>
      <c r="Y203" s="10">
        <v>2</v>
      </c>
      <c r="Z203" s="10">
        <v>150</v>
      </c>
      <c r="AA203" s="10">
        <f t="shared" si="30"/>
        <v>300</v>
      </c>
      <c r="AB203" s="10">
        <v>2</v>
      </c>
      <c r="AC203" s="10">
        <v>150</v>
      </c>
      <c r="AD203" s="10">
        <f t="shared" si="31"/>
        <v>300</v>
      </c>
      <c r="AE203" s="11"/>
      <c r="AF203" s="26">
        <v>7</v>
      </c>
      <c r="AG203" s="7">
        <f t="shared" si="27"/>
        <v>0</v>
      </c>
      <c r="AH203" s="152">
        <v>1</v>
      </c>
      <c r="AI203" s="139">
        <f t="shared" si="32"/>
        <v>6</v>
      </c>
      <c r="AJ203" s="139">
        <f t="shared" ref="AJ203:AJ265" si="34">AK203</f>
        <v>900</v>
      </c>
      <c r="AK203" s="109">
        <f t="shared" si="33"/>
        <v>900</v>
      </c>
    </row>
    <row r="204" spans="1:37" ht="28.15" customHeight="1" x14ac:dyDescent="0.25">
      <c r="A204" s="114">
        <v>167</v>
      </c>
      <c r="B204" s="8" t="s">
        <v>268</v>
      </c>
      <c r="C204" s="21" t="s">
        <v>152</v>
      </c>
      <c r="D204" s="22" t="s">
        <v>533</v>
      </c>
      <c r="E204" s="35">
        <v>44666</v>
      </c>
      <c r="F204" s="35">
        <v>44667</v>
      </c>
      <c r="G204" s="21" t="s">
        <v>391</v>
      </c>
      <c r="H204" s="22" t="s">
        <v>727</v>
      </c>
      <c r="I204" s="22" t="s">
        <v>102</v>
      </c>
      <c r="J204" s="22" t="s">
        <v>294</v>
      </c>
      <c r="K204" s="35">
        <v>44666</v>
      </c>
      <c r="L204" s="35">
        <v>44667</v>
      </c>
      <c r="M204" s="28"/>
      <c r="N204" s="10">
        <v>3400</v>
      </c>
      <c r="O204" s="10">
        <f t="shared" si="24"/>
        <v>0</v>
      </c>
      <c r="P204" s="28"/>
      <c r="Q204" s="10">
        <v>2900</v>
      </c>
      <c r="R204" s="10">
        <f t="shared" si="25"/>
        <v>0</v>
      </c>
      <c r="S204" s="28"/>
      <c r="T204" s="10">
        <v>2800</v>
      </c>
      <c r="U204" s="10">
        <f t="shared" si="26"/>
        <v>0</v>
      </c>
      <c r="V204" s="29">
        <v>7</v>
      </c>
      <c r="W204" s="10">
        <v>150</v>
      </c>
      <c r="X204" s="10">
        <f t="shared" si="29"/>
        <v>1050</v>
      </c>
      <c r="Y204" s="29">
        <v>7</v>
      </c>
      <c r="Z204" s="10">
        <v>150</v>
      </c>
      <c r="AA204" s="10">
        <f t="shared" si="30"/>
        <v>1050</v>
      </c>
      <c r="AB204" s="29">
        <v>7</v>
      </c>
      <c r="AC204" s="10">
        <v>150</v>
      </c>
      <c r="AD204" s="10">
        <f t="shared" si="31"/>
        <v>1050</v>
      </c>
      <c r="AE204" s="29">
        <v>21</v>
      </c>
      <c r="AF204" s="26">
        <v>7</v>
      </c>
      <c r="AG204" s="7">
        <f t="shared" si="27"/>
        <v>147</v>
      </c>
      <c r="AH204" s="152">
        <v>1</v>
      </c>
      <c r="AI204" s="139">
        <f t="shared" si="32"/>
        <v>42</v>
      </c>
      <c r="AJ204" s="139">
        <f t="shared" si="34"/>
        <v>3297</v>
      </c>
      <c r="AK204" s="109">
        <f t="shared" si="33"/>
        <v>3297</v>
      </c>
    </row>
    <row r="205" spans="1:37" ht="29.65" customHeight="1" x14ac:dyDescent="0.25">
      <c r="A205" s="108">
        <v>168</v>
      </c>
      <c r="B205" s="8" t="s">
        <v>268</v>
      </c>
      <c r="C205" s="21" t="s">
        <v>152</v>
      </c>
      <c r="D205" s="22" t="s">
        <v>596</v>
      </c>
      <c r="E205" s="35">
        <v>44667</v>
      </c>
      <c r="F205" s="35">
        <v>44668</v>
      </c>
      <c r="G205" s="21" t="s">
        <v>391</v>
      </c>
      <c r="H205" s="22" t="s">
        <v>727</v>
      </c>
      <c r="I205" s="22" t="s">
        <v>99</v>
      </c>
      <c r="J205" s="22" t="s">
        <v>294</v>
      </c>
      <c r="K205" s="35">
        <v>44667</v>
      </c>
      <c r="L205" s="35">
        <v>44668</v>
      </c>
      <c r="M205" s="10"/>
      <c r="N205" s="10">
        <v>3400</v>
      </c>
      <c r="O205" s="10">
        <f t="shared" si="24"/>
        <v>0</v>
      </c>
      <c r="P205" s="10"/>
      <c r="Q205" s="10">
        <v>2900</v>
      </c>
      <c r="R205" s="10">
        <f t="shared" si="25"/>
        <v>0</v>
      </c>
      <c r="S205" s="10"/>
      <c r="T205" s="10">
        <v>2800</v>
      </c>
      <c r="U205" s="10">
        <f t="shared" si="26"/>
        <v>0</v>
      </c>
      <c r="V205" s="10">
        <v>32</v>
      </c>
      <c r="W205" s="10">
        <v>150</v>
      </c>
      <c r="X205" s="10">
        <f t="shared" si="29"/>
        <v>4800</v>
      </c>
      <c r="Y205" s="10">
        <v>32</v>
      </c>
      <c r="Z205" s="10">
        <v>150</v>
      </c>
      <c r="AA205" s="10">
        <f t="shared" si="30"/>
        <v>4800</v>
      </c>
      <c r="AB205" s="10">
        <v>32</v>
      </c>
      <c r="AC205" s="10">
        <v>150</v>
      </c>
      <c r="AD205" s="10">
        <f t="shared" si="31"/>
        <v>4800</v>
      </c>
      <c r="AE205" s="11">
        <v>96</v>
      </c>
      <c r="AF205" s="26">
        <v>7</v>
      </c>
      <c r="AG205" s="7">
        <f t="shared" si="27"/>
        <v>672</v>
      </c>
      <c r="AH205" s="152">
        <v>1</v>
      </c>
      <c r="AI205" s="139">
        <f t="shared" si="32"/>
        <v>192</v>
      </c>
      <c r="AJ205" s="139">
        <f t="shared" si="34"/>
        <v>15072</v>
      </c>
      <c r="AK205" s="109">
        <f t="shared" si="33"/>
        <v>15072</v>
      </c>
    </row>
    <row r="206" spans="1:37" ht="28.15" customHeight="1" x14ac:dyDescent="0.25">
      <c r="A206" s="114">
        <v>169</v>
      </c>
      <c r="B206" s="8" t="s">
        <v>268</v>
      </c>
      <c r="C206" s="21" t="s">
        <v>152</v>
      </c>
      <c r="D206" s="22" t="s">
        <v>597</v>
      </c>
      <c r="E206" s="35">
        <v>44667</v>
      </c>
      <c r="F206" s="35">
        <v>44668</v>
      </c>
      <c r="G206" s="21" t="s">
        <v>391</v>
      </c>
      <c r="H206" s="22" t="s">
        <v>358</v>
      </c>
      <c r="I206" s="22" t="s">
        <v>101</v>
      </c>
      <c r="J206" s="22" t="s">
        <v>294</v>
      </c>
      <c r="K206" s="35">
        <v>44667</v>
      </c>
      <c r="L206" s="35">
        <v>44668</v>
      </c>
      <c r="M206" s="10"/>
      <c r="N206" s="10">
        <v>3400</v>
      </c>
      <c r="O206" s="10">
        <f t="shared" si="24"/>
        <v>0</v>
      </c>
      <c r="P206" s="10"/>
      <c r="Q206" s="10">
        <v>2900</v>
      </c>
      <c r="R206" s="10">
        <f t="shared" si="25"/>
        <v>0</v>
      </c>
      <c r="S206" s="10"/>
      <c r="T206" s="10">
        <v>2800</v>
      </c>
      <c r="U206" s="10">
        <f t="shared" si="26"/>
        <v>0</v>
      </c>
      <c r="V206" s="10">
        <v>8</v>
      </c>
      <c r="W206" s="10">
        <v>150</v>
      </c>
      <c r="X206" s="10">
        <f t="shared" si="29"/>
        <v>1200</v>
      </c>
      <c r="Y206" s="10">
        <v>8</v>
      </c>
      <c r="Z206" s="10">
        <v>150</v>
      </c>
      <c r="AA206" s="10">
        <f t="shared" si="30"/>
        <v>1200</v>
      </c>
      <c r="AB206" s="10">
        <v>8</v>
      </c>
      <c r="AC206" s="10">
        <v>150</v>
      </c>
      <c r="AD206" s="10">
        <f t="shared" si="31"/>
        <v>1200</v>
      </c>
      <c r="AE206" s="11">
        <v>24</v>
      </c>
      <c r="AF206" s="26">
        <v>7</v>
      </c>
      <c r="AG206" s="7">
        <f t="shared" si="27"/>
        <v>168</v>
      </c>
      <c r="AH206" s="152">
        <v>1</v>
      </c>
      <c r="AI206" s="139">
        <f t="shared" si="32"/>
        <v>48</v>
      </c>
      <c r="AJ206" s="139">
        <f t="shared" si="34"/>
        <v>3768</v>
      </c>
      <c r="AK206" s="109">
        <f t="shared" si="33"/>
        <v>3768</v>
      </c>
    </row>
    <row r="207" spans="1:37" ht="26.65" customHeight="1" x14ac:dyDescent="0.25">
      <c r="A207" s="108">
        <v>170</v>
      </c>
      <c r="B207" s="8" t="s">
        <v>268</v>
      </c>
      <c r="C207" s="21" t="s">
        <v>152</v>
      </c>
      <c r="D207" s="22" t="s">
        <v>598</v>
      </c>
      <c r="E207" s="35">
        <v>44750</v>
      </c>
      <c r="F207" s="35">
        <v>44752</v>
      </c>
      <c r="G207" s="21" t="s">
        <v>940</v>
      </c>
      <c r="H207" s="22" t="s">
        <v>727</v>
      </c>
      <c r="I207" s="22" t="s">
        <v>99</v>
      </c>
      <c r="J207" s="22" t="s">
        <v>294</v>
      </c>
      <c r="K207" s="35">
        <v>44750</v>
      </c>
      <c r="L207" s="35">
        <v>44752</v>
      </c>
      <c r="M207" s="10"/>
      <c r="N207" s="10">
        <v>3400</v>
      </c>
      <c r="O207" s="10">
        <f t="shared" ref="O207:O284" si="35">M207*N207</f>
        <v>0</v>
      </c>
      <c r="P207" s="10"/>
      <c r="Q207" s="10">
        <v>2900</v>
      </c>
      <c r="R207" s="10">
        <f t="shared" ref="R207:R284" si="36">P207*Q207</f>
        <v>0</v>
      </c>
      <c r="S207" s="10"/>
      <c r="T207" s="10">
        <v>2800</v>
      </c>
      <c r="U207" s="10">
        <f t="shared" ref="U207:U284" si="37">S207*T207</f>
        <v>0</v>
      </c>
      <c r="V207" s="10">
        <v>8</v>
      </c>
      <c r="W207" s="10">
        <v>150</v>
      </c>
      <c r="X207" s="10">
        <f t="shared" si="29"/>
        <v>1200</v>
      </c>
      <c r="Y207" s="10">
        <v>8</v>
      </c>
      <c r="Z207" s="10">
        <v>150</v>
      </c>
      <c r="AA207" s="10">
        <f t="shared" si="30"/>
        <v>1200</v>
      </c>
      <c r="AB207" s="10">
        <v>8</v>
      </c>
      <c r="AC207" s="10">
        <v>150</v>
      </c>
      <c r="AD207" s="10">
        <f t="shared" si="31"/>
        <v>1200</v>
      </c>
      <c r="AE207" s="11">
        <v>24</v>
      </c>
      <c r="AF207" s="26">
        <v>7</v>
      </c>
      <c r="AG207" s="7">
        <f t="shared" ref="AG207:AG213" si="38">AE207*AF207</f>
        <v>168</v>
      </c>
      <c r="AH207" s="152">
        <v>1</v>
      </c>
      <c r="AI207" s="139">
        <f t="shared" si="32"/>
        <v>48</v>
      </c>
      <c r="AJ207" s="139">
        <f t="shared" si="34"/>
        <v>3768</v>
      </c>
      <c r="AK207" s="109">
        <f t="shared" si="33"/>
        <v>3768</v>
      </c>
    </row>
    <row r="208" spans="1:37" ht="26.65" customHeight="1" x14ac:dyDescent="0.25">
      <c r="A208" s="114">
        <v>171</v>
      </c>
      <c r="B208" s="8" t="s">
        <v>268</v>
      </c>
      <c r="C208" s="21" t="s">
        <v>152</v>
      </c>
      <c r="D208" s="22" t="s">
        <v>599</v>
      </c>
      <c r="E208" s="35">
        <v>44750</v>
      </c>
      <c r="F208" s="35">
        <v>44752</v>
      </c>
      <c r="G208" s="21" t="s">
        <v>940</v>
      </c>
      <c r="H208" s="22" t="s">
        <v>727</v>
      </c>
      <c r="I208" s="22" t="s">
        <v>101</v>
      </c>
      <c r="J208" s="22" t="s">
        <v>294</v>
      </c>
      <c r="K208" s="35">
        <v>44750</v>
      </c>
      <c r="L208" s="35">
        <v>44752</v>
      </c>
      <c r="M208" s="10"/>
      <c r="N208" s="10">
        <v>3400</v>
      </c>
      <c r="O208" s="10">
        <f t="shared" si="35"/>
        <v>0</v>
      </c>
      <c r="P208" s="10"/>
      <c r="Q208" s="10">
        <v>2900</v>
      </c>
      <c r="R208" s="10">
        <f t="shared" si="36"/>
        <v>0</v>
      </c>
      <c r="S208" s="10"/>
      <c r="T208" s="10">
        <v>2800</v>
      </c>
      <c r="U208" s="10">
        <f t="shared" si="37"/>
        <v>0</v>
      </c>
      <c r="V208" s="10">
        <v>2</v>
      </c>
      <c r="W208" s="10">
        <v>150</v>
      </c>
      <c r="X208" s="10">
        <f t="shared" si="29"/>
        <v>300</v>
      </c>
      <c r="Y208" s="10">
        <v>2</v>
      </c>
      <c r="Z208" s="10">
        <v>150</v>
      </c>
      <c r="AA208" s="10">
        <f t="shared" si="30"/>
        <v>300</v>
      </c>
      <c r="AB208" s="10">
        <v>2</v>
      </c>
      <c r="AC208" s="10">
        <v>150</v>
      </c>
      <c r="AD208" s="10">
        <f t="shared" si="31"/>
        <v>300</v>
      </c>
      <c r="AE208" s="11">
        <v>6</v>
      </c>
      <c r="AF208" s="26">
        <v>7</v>
      </c>
      <c r="AG208" s="7">
        <f t="shared" si="38"/>
        <v>42</v>
      </c>
      <c r="AH208" s="152">
        <v>1</v>
      </c>
      <c r="AI208" s="139">
        <f t="shared" si="32"/>
        <v>12</v>
      </c>
      <c r="AJ208" s="139">
        <f t="shared" si="34"/>
        <v>942</v>
      </c>
      <c r="AK208" s="109">
        <f t="shared" si="33"/>
        <v>942</v>
      </c>
    </row>
    <row r="209" spans="1:37" ht="29.65" customHeight="1" x14ac:dyDescent="0.25">
      <c r="A209" s="108">
        <v>172</v>
      </c>
      <c r="B209" s="8" t="s">
        <v>268</v>
      </c>
      <c r="C209" s="21" t="s">
        <v>152</v>
      </c>
      <c r="D209" s="22" t="s">
        <v>600</v>
      </c>
      <c r="E209" s="35">
        <v>44727</v>
      </c>
      <c r="F209" s="35">
        <v>44730</v>
      </c>
      <c r="G209" s="21" t="s">
        <v>310</v>
      </c>
      <c r="H209" s="22" t="s">
        <v>823</v>
      </c>
      <c r="I209" s="22" t="s">
        <v>99</v>
      </c>
      <c r="J209" s="22" t="s">
        <v>294</v>
      </c>
      <c r="K209" s="35">
        <v>44727</v>
      </c>
      <c r="L209" s="35">
        <v>44730</v>
      </c>
      <c r="M209" s="10"/>
      <c r="N209" s="10">
        <v>3400</v>
      </c>
      <c r="O209" s="10">
        <f t="shared" si="35"/>
        <v>0</v>
      </c>
      <c r="P209" s="10"/>
      <c r="Q209" s="10">
        <v>2900</v>
      </c>
      <c r="R209" s="10">
        <f t="shared" si="36"/>
        <v>0</v>
      </c>
      <c r="S209" s="10"/>
      <c r="T209" s="10">
        <v>2800</v>
      </c>
      <c r="U209" s="10">
        <f t="shared" si="37"/>
        <v>0</v>
      </c>
      <c r="V209" s="10">
        <v>32</v>
      </c>
      <c r="W209" s="10">
        <v>150</v>
      </c>
      <c r="X209" s="10">
        <f t="shared" si="29"/>
        <v>4800</v>
      </c>
      <c r="Y209" s="10">
        <v>32</v>
      </c>
      <c r="Z209" s="10">
        <v>150</v>
      </c>
      <c r="AA209" s="10">
        <f t="shared" si="30"/>
        <v>4800</v>
      </c>
      <c r="AB209" s="10">
        <v>32</v>
      </c>
      <c r="AC209" s="10">
        <v>150</v>
      </c>
      <c r="AD209" s="10">
        <f t="shared" si="31"/>
        <v>4800</v>
      </c>
      <c r="AE209" s="11">
        <v>96</v>
      </c>
      <c r="AF209" s="26">
        <v>7</v>
      </c>
      <c r="AG209" s="7">
        <f t="shared" si="38"/>
        <v>672</v>
      </c>
      <c r="AH209" s="152">
        <v>1</v>
      </c>
      <c r="AI209" s="139">
        <f t="shared" si="32"/>
        <v>192</v>
      </c>
      <c r="AJ209" s="139">
        <f t="shared" si="34"/>
        <v>15072</v>
      </c>
      <c r="AK209" s="109">
        <f t="shared" si="33"/>
        <v>15072</v>
      </c>
    </row>
    <row r="210" spans="1:37" ht="27" customHeight="1" x14ac:dyDescent="0.25">
      <c r="A210" s="114">
        <v>173</v>
      </c>
      <c r="B210" s="8" t="s">
        <v>268</v>
      </c>
      <c r="C210" s="21" t="s">
        <v>152</v>
      </c>
      <c r="D210" s="22" t="s">
        <v>601</v>
      </c>
      <c r="E210" s="35">
        <v>44727</v>
      </c>
      <c r="F210" s="35">
        <v>44730</v>
      </c>
      <c r="G210" s="21" t="s">
        <v>310</v>
      </c>
      <c r="H210" s="22" t="s">
        <v>340</v>
      </c>
      <c r="I210" s="22" t="s">
        <v>101</v>
      </c>
      <c r="J210" s="22" t="s">
        <v>294</v>
      </c>
      <c r="K210" s="35">
        <v>44727</v>
      </c>
      <c r="L210" s="35">
        <v>44730</v>
      </c>
      <c r="M210" s="10"/>
      <c r="N210" s="10">
        <v>3400</v>
      </c>
      <c r="O210" s="10">
        <f t="shared" si="35"/>
        <v>0</v>
      </c>
      <c r="P210" s="10"/>
      <c r="Q210" s="10">
        <v>2900</v>
      </c>
      <c r="R210" s="10">
        <f t="shared" si="36"/>
        <v>0</v>
      </c>
      <c r="S210" s="10"/>
      <c r="T210" s="10">
        <v>2800</v>
      </c>
      <c r="U210" s="10">
        <f t="shared" si="37"/>
        <v>0</v>
      </c>
      <c r="V210" s="10">
        <v>6</v>
      </c>
      <c r="W210" s="10">
        <v>150</v>
      </c>
      <c r="X210" s="10">
        <f t="shared" si="29"/>
        <v>900</v>
      </c>
      <c r="Y210" s="10">
        <v>6</v>
      </c>
      <c r="Z210" s="10">
        <v>150</v>
      </c>
      <c r="AA210" s="10">
        <f t="shared" si="30"/>
        <v>900</v>
      </c>
      <c r="AB210" s="10">
        <v>6</v>
      </c>
      <c r="AC210" s="10">
        <v>150</v>
      </c>
      <c r="AD210" s="10">
        <f t="shared" si="31"/>
        <v>900</v>
      </c>
      <c r="AE210" s="11">
        <v>18</v>
      </c>
      <c r="AF210" s="26">
        <v>7</v>
      </c>
      <c r="AG210" s="7">
        <f t="shared" si="38"/>
        <v>126</v>
      </c>
      <c r="AH210" s="152">
        <v>1</v>
      </c>
      <c r="AI210" s="139">
        <f t="shared" si="32"/>
        <v>36</v>
      </c>
      <c r="AJ210" s="139">
        <f t="shared" si="34"/>
        <v>2826</v>
      </c>
      <c r="AK210" s="109">
        <f t="shared" si="33"/>
        <v>2826</v>
      </c>
    </row>
    <row r="211" spans="1:37" ht="17.649999999999999" customHeight="1" x14ac:dyDescent="0.25">
      <c r="A211" s="106"/>
      <c r="B211" s="96"/>
      <c r="C211" s="97"/>
      <c r="D211" s="179" t="s">
        <v>861</v>
      </c>
      <c r="E211" s="99"/>
      <c r="F211" s="99"/>
      <c r="G211" s="99"/>
      <c r="H211" s="99"/>
      <c r="I211" s="97"/>
      <c r="J211" s="100"/>
      <c r="K211" s="99"/>
      <c r="L211" s="99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2"/>
      <c r="AF211" s="79"/>
      <c r="AG211" s="79"/>
      <c r="AH211" s="153"/>
      <c r="AI211" s="151"/>
      <c r="AJ211" s="151"/>
      <c r="AK211" s="164"/>
    </row>
    <row r="212" spans="1:37" ht="38.25" x14ac:dyDescent="0.25">
      <c r="A212" s="108">
        <v>174</v>
      </c>
      <c r="B212" s="8" t="s">
        <v>12</v>
      </c>
      <c r="C212" s="21" t="s">
        <v>123</v>
      </c>
      <c r="D212" s="22" t="s">
        <v>256</v>
      </c>
      <c r="E212" s="35">
        <v>44622</v>
      </c>
      <c r="F212" s="35">
        <v>44624</v>
      </c>
      <c r="G212" s="21" t="s">
        <v>393</v>
      </c>
      <c r="H212" s="38" t="s">
        <v>822</v>
      </c>
      <c r="I212" s="22" t="s">
        <v>99</v>
      </c>
      <c r="J212" s="22" t="s">
        <v>294</v>
      </c>
      <c r="K212" s="35">
        <v>44622</v>
      </c>
      <c r="L212" s="35">
        <v>44624</v>
      </c>
      <c r="M212" s="10"/>
      <c r="N212" s="10">
        <v>3400</v>
      </c>
      <c r="O212" s="10">
        <f t="shared" si="35"/>
        <v>0</v>
      </c>
      <c r="P212" s="10"/>
      <c r="Q212" s="10">
        <v>2900</v>
      </c>
      <c r="R212" s="10">
        <f t="shared" si="36"/>
        <v>0</v>
      </c>
      <c r="S212" s="10"/>
      <c r="T212" s="10">
        <v>2800</v>
      </c>
      <c r="U212" s="10">
        <f t="shared" si="37"/>
        <v>0</v>
      </c>
      <c r="V212" s="10">
        <v>16</v>
      </c>
      <c r="W212" s="10">
        <v>150</v>
      </c>
      <c r="X212" s="10">
        <f t="shared" si="29"/>
        <v>2400</v>
      </c>
      <c r="Y212" s="10">
        <v>16</v>
      </c>
      <c r="Z212" s="10">
        <v>150</v>
      </c>
      <c r="AA212" s="10">
        <f t="shared" si="30"/>
        <v>2400</v>
      </c>
      <c r="AB212" s="10">
        <v>32</v>
      </c>
      <c r="AC212" s="10">
        <v>150</v>
      </c>
      <c r="AD212" s="10">
        <f t="shared" si="31"/>
        <v>4800</v>
      </c>
      <c r="AE212" s="11"/>
      <c r="AF212" s="26">
        <v>7</v>
      </c>
      <c r="AG212" s="7">
        <f t="shared" si="38"/>
        <v>0</v>
      </c>
      <c r="AH212" s="152">
        <v>1</v>
      </c>
      <c r="AI212" s="139">
        <f t="shared" si="32"/>
        <v>64</v>
      </c>
      <c r="AJ212" s="139">
        <f t="shared" si="34"/>
        <v>9600</v>
      </c>
      <c r="AK212" s="109">
        <f t="shared" si="33"/>
        <v>9600</v>
      </c>
    </row>
    <row r="213" spans="1:37" ht="30" customHeight="1" x14ac:dyDescent="0.25">
      <c r="A213" s="108">
        <v>175</v>
      </c>
      <c r="B213" s="8" t="s">
        <v>12</v>
      </c>
      <c r="C213" s="21" t="s">
        <v>123</v>
      </c>
      <c r="D213" s="22" t="s">
        <v>257</v>
      </c>
      <c r="E213" s="35">
        <v>44672</v>
      </c>
      <c r="F213" s="35">
        <v>44674</v>
      </c>
      <c r="G213" s="21" t="s">
        <v>438</v>
      </c>
      <c r="H213" s="22" t="s">
        <v>439</v>
      </c>
      <c r="I213" s="22" t="s">
        <v>99</v>
      </c>
      <c r="J213" s="22" t="s">
        <v>294</v>
      </c>
      <c r="K213" s="35">
        <v>44672</v>
      </c>
      <c r="L213" s="35">
        <v>44674</v>
      </c>
      <c r="M213" s="10"/>
      <c r="N213" s="10">
        <v>3400</v>
      </c>
      <c r="O213" s="10">
        <f t="shared" si="35"/>
        <v>0</v>
      </c>
      <c r="P213" s="10"/>
      <c r="Q213" s="10">
        <v>2900</v>
      </c>
      <c r="R213" s="10">
        <f t="shared" si="36"/>
        <v>0</v>
      </c>
      <c r="S213" s="10"/>
      <c r="T213" s="10">
        <v>2800</v>
      </c>
      <c r="U213" s="10">
        <f t="shared" si="37"/>
        <v>0</v>
      </c>
      <c r="V213" s="10">
        <v>20</v>
      </c>
      <c r="W213" s="10">
        <v>150</v>
      </c>
      <c r="X213" s="10">
        <f t="shared" si="29"/>
        <v>3000</v>
      </c>
      <c r="Y213" s="10">
        <v>20</v>
      </c>
      <c r="Z213" s="10">
        <v>150</v>
      </c>
      <c r="AA213" s="10">
        <f t="shared" si="30"/>
        <v>3000</v>
      </c>
      <c r="AB213" s="10">
        <v>40</v>
      </c>
      <c r="AC213" s="10">
        <v>150</v>
      </c>
      <c r="AD213" s="10">
        <f t="shared" si="31"/>
        <v>6000</v>
      </c>
      <c r="AE213" s="11">
        <v>80</v>
      </c>
      <c r="AF213" s="26">
        <v>7</v>
      </c>
      <c r="AG213" s="7">
        <f t="shared" si="38"/>
        <v>560</v>
      </c>
      <c r="AH213" s="152">
        <v>1</v>
      </c>
      <c r="AI213" s="139">
        <f t="shared" si="32"/>
        <v>160</v>
      </c>
      <c r="AJ213" s="139">
        <f t="shared" si="34"/>
        <v>12560</v>
      </c>
      <c r="AK213" s="109">
        <f t="shared" si="33"/>
        <v>12560</v>
      </c>
    </row>
    <row r="214" spans="1:37" ht="39.6" customHeight="1" x14ac:dyDescent="0.25">
      <c r="A214" s="108">
        <v>176</v>
      </c>
      <c r="B214" s="8"/>
      <c r="C214" s="47" t="s">
        <v>123</v>
      </c>
      <c r="D214" s="22" t="s">
        <v>45</v>
      </c>
      <c r="E214" s="35">
        <v>44701</v>
      </c>
      <c r="F214" s="35">
        <v>44702</v>
      </c>
      <c r="G214" s="21" t="s">
        <v>778</v>
      </c>
      <c r="H214" s="22" t="s">
        <v>360</v>
      </c>
      <c r="I214" s="22" t="s">
        <v>100</v>
      </c>
      <c r="J214" s="22" t="s">
        <v>294</v>
      </c>
      <c r="K214" s="35">
        <v>44701</v>
      </c>
      <c r="L214" s="35">
        <v>44702</v>
      </c>
      <c r="M214" s="10"/>
      <c r="N214" s="10"/>
      <c r="O214" s="28"/>
      <c r="P214" s="10"/>
      <c r="Q214" s="10"/>
      <c r="R214" s="28"/>
      <c r="S214" s="10"/>
      <c r="T214" s="10"/>
      <c r="U214" s="29"/>
      <c r="V214" s="10">
        <v>117</v>
      </c>
      <c r="W214" s="10">
        <v>150</v>
      </c>
      <c r="X214" s="10">
        <f>V214*W214</f>
        <v>17550</v>
      </c>
      <c r="Y214" s="10">
        <v>58</v>
      </c>
      <c r="Z214" s="10">
        <v>150</v>
      </c>
      <c r="AA214" s="10">
        <f>Y214*Z214</f>
        <v>8700</v>
      </c>
      <c r="AB214" s="10">
        <v>58</v>
      </c>
      <c r="AC214" s="10">
        <v>150</v>
      </c>
      <c r="AD214" s="10">
        <f>AB214*AC214</f>
        <v>8700</v>
      </c>
      <c r="AE214" s="3">
        <v>170</v>
      </c>
      <c r="AF214" s="26">
        <v>7</v>
      </c>
      <c r="AG214" s="7">
        <v>1192</v>
      </c>
      <c r="AH214" s="152">
        <v>1</v>
      </c>
      <c r="AI214" s="139">
        <f>M214+P214+S214+V214+Y214+AB214+AE214</f>
        <v>403</v>
      </c>
      <c r="AJ214" s="139">
        <f>AK214</f>
        <v>36142</v>
      </c>
      <c r="AK214" s="109">
        <f>O214+R214+U214+X214+AA214+AD214+AG214</f>
        <v>36142</v>
      </c>
    </row>
    <row r="215" spans="1:37" ht="30" customHeight="1" x14ac:dyDescent="0.25">
      <c r="A215" s="108">
        <v>177</v>
      </c>
      <c r="B215" s="8" t="s">
        <v>12</v>
      </c>
      <c r="C215" s="21" t="s">
        <v>123</v>
      </c>
      <c r="D215" s="22" t="s">
        <v>258</v>
      </c>
      <c r="E215" s="35">
        <v>44736</v>
      </c>
      <c r="F215" s="35">
        <v>44738</v>
      </c>
      <c r="G215" s="21" t="s">
        <v>762</v>
      </c>
      <c r="H215" s="22" t="s">
        <v>360</v>
      </c>
      <c r="I215" s="22" t="s">
        <v>101</v>
      </c>
      <c r="J215" s="22" t="s">
        <v>294</v>
      </c>
      <c r="K215" s="35">
        <v>44736</v>
      </c>
      <c r="L215" s="35">
        <v>44738</v>
      </c>
      <c r="M215" s="10"/>
      <c r="N215" s="10">
        <v>3400</v>
      </c>
      <c r="O215" s="10">
        <f t="shared" si="35"/>
        <v>0</v>
      </c>
      <c r="P215" s="10"/>
      <c r="Q215" s="10">
        <v>2900</v>
      </c>
      <c r="R215" s="10">
        <f t="shared" si="36"/>
        <v>0</v>
      </c>
      <c r="S215" s="10"/>
      <c r="T215" s="10">
        <v>2800</v>
      </c>
      <c r="U215" s="10">
        <f t="shared" si="37"/>
        <v>0</v>
      </c>
      <c r="V215" s="10">
        <v>16</v>
      </c>
      <c r="W215" s="10">
        <v>150</v>
      </c>
      <c r="X215" s="10">
        <f t="shared" si="29"/>
        <v>2400</v>
      </c>
      <c r="Y215" s="10">
        <v>16</v>
      </c>
      <c r="Z215" s="10">
        <v>150</v>
      </c>
      <c r="AA215" s="10">
        <f t="shared" si="30"/>
        <v>2400</v>
      </c>
      <c r="AB215" s="10">
        <v>32</v>
      </c>
      <c r="AC215" s="10">
        <v>150</v>
      </c>
      <c r="AD215" s="10">
        <f t="shared" si="31"/>
        <v>4800</v>
      </c>
      <c r="AE215" s="11">
        <v>64</v>
      </c>
      <c r="AF215" s="26">
        <v>7</v>
      </c>
      <c r="AG215" s="7">
        <f>AE215*AF215</f>
        <v>448</v>
      </c>
      <c r="AH215" s="152">
        <v>1</v>
      </c>
      <c r="AI215" s="139">
        <f t="shared" si="32"/>
        <v>128</v>
      </c>
      <c r="AJ215" s="139">
        <f t="shared" si="34"/>
        <v>10048</v>
      </c>
      <c r="AK215" s="109">
        <f t="shared" si="33"/>
        <v>10048</v>
      </c>
    </row>
    <row r="216" spans="1:37" ht="42" customHeight="1" x14ac:dyDescent="0.25">
      <c r="A216" s="108">
        <v>178</v>
      </c>
      <c r="B216" s="8" t="s">
        <v>12</v>
      </c>
      <c r="C216" s="21" t="s">
        <v>123</v>
      </c>
      <c r="D216" s="22" t="s">
        <v>259</v>
      </c>
      <c r="E216" s="35">
        <v>44813</v>
      </c>
      <c r="F216" s="35">
        <v>44815</v>
      </c>
      <c r="G216" s="21" t="s">
        <v>323</v>
      </c>
      <c r="H216" s="22" t="s">
        <v>728</v>
      </c>
      <c r="I216" s="22" t="s">
        <v>104</v>
      </c>
      <c r="J216" s="22" t="s">
        <v>294</v>
      </c>
      <c r="K216" s="35">
        <v>44813</v>
      </c>
      <c r="L216" s="35">
        <v>44815</v>
      </c>
      <c r="M216" s="10"/>
      <c r="N216" s="10">
        <v>3400</v>
      </c>
      <c r="O216" s="10">
        <f t="shared" si="35"/>
        <v>0</v>
      </c>
      <c r="P216" s="10"/>
      <c r="Q216" s="10">
        <v>2900</v>
      </c>
      <c r="R216" s="10">
        <f t="shared" si="36"/>
        <v>0</v>
      </c>
      <c r="S216" s="10"/>
      <c r="T216" s="10">
        <v>2800</v>
      </c>
      <c r="U216" s="10">
        <f t="shared" si="37"/>
        <v>0</v>
      </c>
      <c r="V216" s="10">
        <v>40</v>
      </c>
      <c r="W216" s="10">
        <v>150</v>
      </c>
      <c r="X216" s="10">
        <f t="shared" si="29"/>
        <v>6000</v>
      </c>
      <c r="Y216" s="10">
        <v>40</v>
      </c>
      <c r="Z216" s="10">
        <v>150</v>
      </c>
      <c r="AA216" s="10">
        <f t="shared" si="30"/>
        <v>6000</v>
      </c>
      <c r="AB216" s="10">
        <v>80</v>
      </c>
      <c r="AC216" s="10">
        <v>150</v>
      </c>
      <c r="AD216" s="10">
        <f t="shared" si="31"/>
        <v>12000</v>
      </c>
      <c r="AE216" s="11">
        <v>160</v>
      </c>
      <c r="AF216" s="26">
        <v>7</v>
      </c>
      <c r="AG216" s="7">
        <f>AE216*AF216</f>
        <v>1120</v>
      </c>
      <c r="AH216" s="152">
        <v>1</v>
      </c>
      <c r="AI216" s="139">
        <f t="shared" si="32"/>
        <v>320</v>
      </c>
      <c r="AJ216" s="139">
        <f t="shared" si="34"/>
        <v>25120</v>
      </c>
      <c r="AK216" s="109">
        <f t="shared" si="33"/>
        <v>25120</v>
      </c>
    </row>
    <row r="217" spans="1:37" ht="16.149999999999999" customHeight="1" x14ac:dyDescent="0.25">
      <c r="A217" s="106"/>
      <c r="B217" s="96"/>
      <c r="C217" s="97"/>
      <c r="D217" s="179" t="s">
        <v>862</v>
      </c>
      <c r="E217" s="99"/>
      <c r="F217" s="99"/>
      <c r="G217" s="99"/>
      <c r="H217" s="99"/>
      <c r="I217" s="97"/>
      <c r="J217" s="100"/>
      <c r="K217" s="99"/>
      <c r="L217" s="99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2"/>
      <c r="AF217" s="79"/>
      <c r="AG217" s="79"/>
      <c r="AH217" s="153"/>
      <c r="AI217" s="151"/>
      <c r="AJ217" s="151"/>
      <c r="AK217" s="164"/>
    </row>
    <row r="218" spans="1:37" ht="26.25" x14ac:dyDescent="0.25">
      <c r="A218" s="108">
        <v>179</v>
      </c>
      <c r="B218" s="8" t="s">
        <v>22</v>
      </c>
      <c r="C218" s="21" t="s">
        <v>108</v>
      </c>
      <c r="D218" s="22" t="s">
        <v>602</v>
      </c>
      <c r="E218" s="35">
        <v>44657</v>
      </c>
      <c r="F218" s="35">
        <v>44661</v>
      </c>
      <c r="G218" s="21" t="s">
        <v>310</v>
      </c>
      <c r="H218" s="22" t="s">
        <v>358</v>
      </c>
      <c r="I218" s="22" t="s">
        <v>101</v>
      </c>
      <c r="J218" s="22" t="s">
        <v>294</v>
      </c>
      <c r="K218" s="35">
        <v>44657</v>
      </c>
      <c r="L218" s="35">
        <v>44661</v>
      </c>
      <c r="M218" s="10"/>
      <c r="N218" s="10">
        <v>3400</v>
      </c>
      <c r="O218" s="10">
        <f t="shared" si="35"/>
        <v>0</v>
      </c>
      <c r="P218" s="10"/>
      <c r="Q218" s="10">
        <v>2900</v>
      </c>
      <c r="R218" s="10">
        <f t="shared" si="36"/>
        <v>0</v>
      </c>
      <c r="S218" s="10"/>
      <c r="T218" s="10">
        <v>2800</v>
      </c>
      <c r="U218" s="10">
        <f t="shared" si="37"/>
        <v>0</v>
      </c>
      <c r="V218" s="10">
        <v>40</v>
      </c>
      <c r="W218" s="10">
        <v>150</v>
      </c>
      <c r="X218" s="10">
        <f t="shared" si="29"/>
        <v>6000</v>
      </c>
      <c r="Y218" s="10">
        <v>20</v>
      </c>
      <c r="Z218" s="10">
        <v>150</v>
      </c>
      <c r="AA218" s="10">
        <f t="shared" si="30"/>
        <v>3000</v>
      </c>
      <c r="AB218" s="10">
        <v>20</v>
      </c>
      <c r="AC218" s="10">
        <v>150</v>
      </c>
      <c r="AD218" s="10">
        <f t="shared" si="31"/>
        <v>3000</v>
      </c>
      <c r="AE218" s="11">
        <v>86</v>
      </c>
      <c r="AF218" s="26">
        <v>7</v>
      </c>
      <c r="AG218" s="7">
        <f>(AE218*AF218)-132</f>
        <v>470</v>
      </c>
      <c r="AH218" s="152">
        <v>1</v>
      </c>
      <c r="AI218" s="139">
        <f t="shared" si="32"/>
        <v>166</v>
      </c>
      <c r="AJ218" s="139">
        <f t="shared" si="34"/>
        <v>12470</v>
      </c>
      <c r="AK218" s="109">
        <f t="shared" si="33"/>
        <v>12470</v>
      </c>
    </row>
    <row r="219" spans="1:37" ht="43.9" customHeight="1" x14ac:dyDescent="0.25">
      <c r="A219" s="108">
        <v>180</v>
      </c>
      <c r="B219" s="8"/>
      <c r="C219" s="21" t="s">
        <v>108</v>
      </c>
      <c r="D219" s="57" t="s">
        <v>831</v>
      </c>
      <c r="E219" s="35">
        <v>44831</v>
      </c>
      <c r="F219" s="35">
        <v>44835</v>
      </c>
      <c r="G219" s="21" t="s">
        <v>310</v>
      </c>
      <c r="H219" s="57" t="s">
        <v>830</v>
      </c>
      <c r="I219" s="22"/>
      <c r="J219" s="22"/>
      <c r="K219" s="62">
        <v>44831</v>
      </c>
      <c r="L219" s="62">
        <v>44835</v>
      </c>
      <c r="M219" s="11">
        <v>4</v>
      </c>
      <c r="N219" s="10">
        <v>3400</v>
      </c>
      <c r="O219" s="10">
        <f t="shared" si="35"/>
        <v>13600</v>
      </c>
      <c r="P219" s="10">
        <v>4</v>
      </c>
      <c r="Q219" s="10">
        <v>2900</v>
      </c>
      <c r="R219" s="10">
        <f t="shared" si="36"/>
        <v>11600</v>
      </c>
      <c r="S219" s="10">
        <v>4</v>
      </c>
      <c r="T219" s="10">
        <v>2800</v>
      </c>
      <c r="U219" s="10">
        <f t="shared" si="37"/>
        <v>11200</v>
      </c>
      <c r="V219" s="10">
        <v>80</v>
      </c>
      <c r="W219" s="10">
        <v>150</v>
      </c>
      <c r="X219" s="10">
        <f t="shared" si="29"/>
        <v>12000</v>
      </c>
      <c r="Y219" s="10">
        <v>40</v>
      </c>
      <c r="Z219" s="10">
        <v>150</v>
      </c>
      <c r="AA219" s="10">
        <f t="shared" si="30"/>
        <v>6000</v>
      </c>
      <c r="AB219" s="10">
        <v>40</v>
      </c>
      <c r="AC219" s="10">
        <v>150</v>
      </c>
      <c r="AD219" s="10">
        <f t="shared" si="31"/>
        <v>6000</v>
      </c>
      <c r="AE219" s="11">
        <v>172</v>
      </c>
      <c r="AF219" s="26">
        <v>7</v>
      </c>
      <c r="AG219" s="7">
        <f t="shared" ref="AG219:AG297" si="39">AE219*AF219</f>
        <v>1204</v>
      </c>
      <c r="AH219" s="152">
        <v>1</v>
      </c>
      <c r="AI219" s="139">
        <f t="shared" si="32"/>
        <v>344</v>
      </c>
      <c r="AJ219" s="139">
        <f t="shared" si="34"/>
        <v>61604</v>
      </c>
      <c r="AK219" s="109">
        <f t="shared" si="33"/>
        <v>61604</v>
      </c>
    </row>
    <row r="220" spans="1:37" ht="18" customHeight="1" x14ac:dyDescent="0.25">
      <c r="A220" s="106"/>
      <c r="B220" s="96"/>
      <c r="C220" s="97"/>
      <c r="D220" s="179" t="s">
        <v>912</v>
      </c>
      <c r="E220" s="99"/>
      <c r="F220" s="99"/>
      <c r="G220" s="99"/>
      <c r="H220" s="99"/>
      <c r="I220" s="97"/>
      <c r="J220" s="100"/>
      <c r="K220" s="99"/>
      <c r="L220" s="99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2"/>
      <c r="AF220" s="79"/>
      <c r="AG220" s="79"/>
      <c r="AH220" s="153"/>
      <c r="AI220" s="151"/>
      <c r="AJ220" s="151"/>
      <c r="AK220" s="164"/>
    </row>
    <row r="221" spans="1:37" ht="26.25" x14ac:dyDescent="0.25">
      <c r="A221" s="108">
        <v>181</v>
      </c>
      <c r="B221" s="8" t="s">
        <v>217</v>
      </c>
      <c r="C221" s="21" t="s">
        <v>133</v>
      </c>
      <c r="D221" s="22" t="s">
        <v>173</v>
      </c>
      <c r="E221" s="35">
        <v>44629</v>
      </c>
      <c r="F221" s="35">
        <v>44631</v>
      </c>
      <c r="G221" s="21" t="s">
        <v>301</v>
      </c>
      <c r="H221" s="22" t="s">
        <v>340</v>
      </c>
      <c r="I221" s="22" t="s">
        <v>101</v>
      </c>
      <c r="J221" s="22" t="s">
        <v>294</v>
      </c>
      <c r="K221" s="35">
        <v>44629</v>
      </c>
      <c r="L221" s="35">
        <v>44631</v>
      </c>
      <c r="M221" s="10"/>
      <c r="N221" s="10">
        <v>3400</v>
      </c>
      <c r="O221" s="10">
        <f t="shared" si="35"/>
        <v>0</v>
      </c>
      <c r="P221" s="10"/>
      <c r="Q221" s="10">
        <v>2900</v>
      </c>
      <c r="R221" s="10">
        <f t="shared" si="36"/>
        <v>0</v>
      </c>
      <c r="S221" s="10"/>
      <c r="T221" s="10">
        <v>2800</v>
      </c>
      <c r="U221" s="10">
        <f t="shared" si="37"/>
        <v>0</v>
      </c>
      <c r="V221" s="10">
        <v>22</v>
      </c>
      <c r="W221" s="10">
        <v>150</v>
      </c>
      <c r="X221" s="10">
        <f t="shared" si="29"/>
        <v>3300</v>
      </c>
      <c r="Y221" s="10">
        <v>22</v>
      </c>
      <c r="Z221" s="10">
        <v>150</v>
      </c>
      <c r="AA221" s="10">
        <f t="shared" si="30"/>
        <v>3300</v>
      </c>
      <c r="AB221" s="10">
        <v>28</v>
      </c>
      <c r="AC221" s="10">
        <v>150</v>
      </c>
      <c r="AD221" s="10">
        <f t="shared" si="31"/>
        <v>4200</v>
      </c>
      <c r="AE221" s="11"/>
      <c r="AF221" s="26">
        <v>7</v>
      </c>
      <c r="AG221" s="7">
        <f t="shared" si="39"/>
        <v>0</v>
      </c>
      <c r="AH221" s="152">
        <v>1</v>
      </c>
      <c r="AI221" s="139">
        <f t="shared" si="32"/>
        <v>72</v>
      </c>
      <c r="AJ221" s="139">
        <f t="shared" si="34"/>
        <v>10800</v>
      </c>
      <c r="AK221" s="109">
        <f t="shared" si="33"/>
        <v>10800</v>
      </c>
    </row>
    <row r="222" spans="1:37" ht="27" customHeight="1" x14ac:dyDescent="0.25">
      <c r="A222" s="108">
        <v>182</v>
      </c>
      <c r="B222" s="8" t="s">
        <v>217</v>
      </c>
      <c r="C222" s="21" t="s">
        <v>133</v>
      </c>
      <c r="D222" s="22" t="s">
        <v>603</v>
      </c>
      <c r="E222" s="35">
        <v>44661</v>
      </c>
      <c r="F222" s="35">
        <v>44666</v>
      </c>
      <c r="G222" s="21" t="s">
        <v>301</v>
      </c>
      <c r="H222" s="22" t="s">
        <v>729</v>
      </c>
      <c r="I222" s="22" t="s">
        <v>102</v>
      </c>
      <c r="J222" s="22" t="s">
        <v>294</v>
      </c>
      <c r="K222" s="35">
        <v>44661</v>
      </c>
      <c r="L222" s="35">
        <v>44666</v>
      </c>
      <c r="M222" s="10"/>
      <c r="N222" s="10">
        <v>3400</v>
      </c>
      <c r="O222" s="10">
        <f t="shared" si="35"/>
        <v>0</v>
      </c>
      <c r="P222" s="10"/>
      <c r="Q222" s="10">
        <v>2900</v>
      </c>
      <c r="R222" s="10">
        <f t="shared" si="36"/>
        <v>0</v>
      </c>
      <c r="S222" s="10"/>
      <c r="T222" s="10">
        <v>2800</v>
      </c>
      <c r="U222" s="10">
        <f t="shared" si="37"/>
        <v>0</v>
      </c>
      <c r="V222" s="10">
        <v>30</v>
      </c>
      <c r="W222" s="10">
        <v>150</v>
      </c>
      <c r="X222" s="10">
        <f t="shared" si="29"/>
        <v>4500</v>
      </c>
      <c r="Y222" s="10">
        <v>30</v>
      </c>
      <c r="Z222" s="10">
        <v>150</v>
      </c>
      <c r="AA222" s="10">
        <f t="shared" si="30"/>
        <v>4500</v>
      </c>
      <c r="AB222" s="10">
        <v>36</v>
      </c>
      <c r="AC222" s="10">
        <v>150</v>
      </c>
      <c r="AD222" s="10">
        <f t="shared" si="31"/>
        <v>5400</v>
      </c>
      <c r="AE222" s="11">
        <v>96</v>
      </c>
      <c r="AF222" s="26">
        <v>7</v>
      </c>
      <c r="AG222" s="7">
        <f t="shared" si="39"/>
        <v>672</v>
      </c>
      <c r="AH222" s="152">
        <v>1</v>
      </c>
      <c r="AI222" s="139">
        <f t="shared" si="32"/>
        <v>192</v>
      </c>
      <c r="AJ222" s="139">
        <f t="shared" si="34"/>
        <v>15072</v>
      </c>
      <c r="AK222" s="109">
        <f t="shared" si="33"/>
        <v>15072</v>
      </c>
    </row>
    <row r="223" spans="1:37" ht="28.9" customHeight="1" x14ac:dyDescent="0.25">
      <c r="A223" s="108">
        <v>183</v>
      </c>
      <c r="B223" s="8" t="s">
        <v>217</v>
      </c>
      <c r="C223" s="21" t="s">
        <v>133</v>
      </c>
      <c r="D223" s="22" t="s">
        <v>586</v>
      </c>
      <c r="E223" s="35">
        <v>44815</v>
      </c>
      <c r="F223" s="35">
        <v>44819</v>
      </c>
      <c r="G223" s="21" t="s">
        <v>301</v>
      </c>
      <c r="H223" s="22" t="s">
        <v>698</v>
      </c>
      <c r="I223" s="22" t="s">
        <v>99</v>
      </c>
      <c r="J223" s="22" t="s">
        <v>294</v>
      </c>
      <c r="K223" s="35">
        <v>44815</v>
      </c>
      <c r="L223" s="35">
        <v>44819</v>
      </c>
      <c r="M223" s="10">
        <v>6</v>
      </c>
      <c r="N223" s="10">
        <v>3400</v>
      </c>
      <c r="O223" s="10">
        <f t="shared" si="35"/>
        <v>20400</v>
      </c>
      <c r="P223" s="10">
        <v>6</v>
      </c>
      <c r="Q223" s="10">
        <v>2900</v>
      </c>
      <c r="R223" s="10">
        <f t="shared" si="36"/>
        <v>17400</v>
      </c>
      <c r="S223" s="10">
        <v>6</v>
      </c>
      <c r="T223" s="10">
        <v>2800</v>
      </c>
      <c r="U223" s="10">
        <f t="shared" si="37"/>
        <v>16800</v>
      </c>
      <c r="V223" s="10">
        <v>30</v>
      </c>
      <c r="W223" s="10">
        <v>150</v>
      </c>
      <c r="X223" s="10">
        <f t="shared" si="29"/>
        <v>4500</v>
      </c>
      <c r="Y223" s="10">
        <v>30</v>
      </c>
      <c r="Z223" s="10">
        <v>150</v>
      </c>
      <c r="AA223" s="10">
        <f t="shared" si="30"/>
        <v>4500</v>
      </c>
      <c r="AB223" s="10">
        <v>36</v>
      </c>
      <c r="AC223" s="10">
        <v>150</v>
      </c>
      <c r="AD223" s="10">
        <f t="shared" si="31"/>
        <v>5400</v>
      </c>
      <c r="AE223" s="11">
        <v>96</v>
      </c>
      <c r="AF223" s="26">
        <v>7</v>
      </c>
      <c r="AG223" s="7">
        <f t="shared" si="39"/>
        <v>672</v>
      </c>
      <c r="AH223" s="152">
        <v>1</v>
      </c>
      <c r="AI223" s="139">
        <f t="shared" si="32"/>
        <v>210</v>
      </c>
      <c r="AJ223" s="139">
        <f t="shared" si="34"/>
        <v>69672</v>
      </c>
      <c r="AK223" s="109">
        <f t="shared" si="33"/>
        <v>69672</v>
      </c>
    </row>
    <row r="224" spans="1:37" ht="15" customHeight="1" x14ac:dyDescent="0.25">
      <c r="A224" s="106"/>
      <c r="B224" s="96"/>
      <c r="C224" s="97"/>
      <c r="D224" s="179" t="s">
        <v>863</v>
      </c>
      <c r="E224" s="99"/>
      <c r="F224" s="99"/>
      <c r="G224" s="99"/>
      <c r="H224" s="99"/>
      <c r="I224" s="97"/>
      <c r="J224" s="100"/>
      <c r="K224" s="99"/>
      <c r="L224" s="99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2"/>
      <c r="AF224" s="79"/>
      <c r="AG224" s="79"/>
      <c r="AH224" s="153"/>
      <c r="AI224" s="151"/>
      <c r="AJ224" s="151"/>
      <c r="AK224" s="164"/>
    </row>
    <row r="225" spans="1:37" ht="30.6" customHeight="1" x14ac:dyDescent="0.25">
      <c r="A225" s="108">
        <v>184</v>
      </c>
      <c r="B225" s="8" t="s">
        <v>206</v>
      </c>
      <c r="C225" s="21" t="s">
        <v>132</v>
      </c>
      <c r="D225" s="22" t="s">
        <v>604</v>
      </c>
      <c r="E225" s="35">
        <v>44598</v>
      </c>
      <c r="F225" s="35">
        <v>44605</v>
      </c>
      <c r="G225" s="21" t="s">
        <v>301</v>
      </c>
      <c r="H225" s="22" t="s">
        <v>330</v>
      </c>
      <c r="I225" s="22" t="s">
        <v>101</v>
      </c>
      <c r="J225" s="22" t="s">
        <v>294</v>
      </c>
      <c r="K225" s="35">
        <v>44598</v>
      </c>
      <c r="L225" s="35">
        <v>44605</v>
      </c>
      <c r="M225" s="10"/>
      <c r="N225" s="10">
        <v>3400</v>
      </c>
      <c r="O225" s="10">
        <f t="shared" si="35"/>
        <v>0</v>
      </c>
      <c r="P225" s="10"/>
      <c r="Q225" s="10">
        <v>2900</v>
      </c>
      <c r="R225" s="10">
        <f t="shared" si="36"/>
        <v>0</v>
      </c>
      <c r="S225" s="10"/>
      <c r="T225" s="10">
        <v>2800</v>
      </c>
      <c r="U225" s="10">
        <f t="shared" si="37"/>
        <v>0</v>
      </c>
      <c r="V225" s="10">
        <v>16</v>
      </c>
      <c r="W225" s="10">
        <v>150</v>
      </c>
      <c r="X225" s="10">
        <f t="shared" si="29"/>
        <v>2400</v>
      </c>
      <c r="Y225" s="10">
        <v>16</v>
      </c>
      <c r="Z225" s="10">
        <v>150</v>
      </c>
      <c r="AA225" s="10">
        <f t="shared" si="30"/>
        <v>2400</v>
      </c>
      <c r="AB225" s="10">
        <v>16</v>
      </c>
      <c r="AC225" s="10">
        <v>150</v>
      </c>
      <c r="AD225" s="10">
        <f t="shared" si="31"/>
        <v>2400</v>
      </c>
      <c r="AE225" s="11"/>
      <c r="AF225" s="26">
        <v>7</v>
      </c>
      <c r="AG225" s="7">
        <f t="shared" si="39"/>
        <v>0</v>
      </c>
      <c r="AH225" s="152">
        <v>1</v>
      </c>
      <c r="AI225" s="139">
        <f t="shared" si="32"/>
        <v>48</v>
      </c>
      <c r="AJ225" s="139">
        <f t="shared" si="34"/>
        <v>7200</v>
      </c>
      <c r="AK225" s="109">
        <f t="shared" si="33"/>
        <v>7200</v>
      </c>
    </row>
    <row r="226" spans="1:37" ht="39" customHeight="1" x14ac:dyDescent="0.25">
      <c r="A226" s="108">
        <v>185</v>
      </c>
      <c r="B226" s="8" t="s">
        <v>206</v>
      </c>
      <c r="C226" s="21" t="s">
        <v>132</v>
      </c>
      <c r="D226" s="22" t="s">
        <v>276</v>
      </c>
      <c r="E226" s="35">
        <v>44612</v>
      </c>
      <c r="F226" s="35">
        <v>44619</v>
      </c>
      <c r="G226" s="21" t="s">
        <v>394</v>
      </c>
      <c r="H226" s="22" t="s">
        <v>440</v>
      </c>
      <c r="I226" s="22" t="s">
        <v>99</v>
      </c>
      <c r="J226" s="22" t="s">
        <v>294</v>
      </c>
      <c r="K226" s="35">
        <v>44612</v>
      </c>
      <c r="L226" s="35">
        <v>44619</v>
      </c>
      <c r="M226" s="10"/>
      <c r="N226" s="10">
        <v>3400</v>
      </c>
      <c r="O226" s="10">
        <f t="shared" si="35"/>
        <v>0</v>
      </c>
      <c r="P226" s="10"/>
      <c r="Q226" s="10">
        <v>2900</v>
      </c>
      <c r="R226" s="10">
        <f t="shared" si="36"/>
        <v>0</v>
      </c>
      <c r="S226" s="10"/>
      <c r="T226" s="10">
        <v>2800</v>
      </c>
      <c r="U226" s="10">
        <f t="shared" si="37"/>
        <v>0</v>
      </c>
      <c r="V226" s="10">
        <v>16</v>
      </c>
      <c r="W226" s="10">
        <v>150</v>
      </c>
      <c r="X226" s="10">
        <f t="shared" si="29"/>
        <v>2400</v>
      </c>
      <c r="Y226" s="10">
        <v>16</v>
      </c>
      <c r="Z226" s="10">
        <v>150</v>
      </c>
      <c r="AA226" s="10">
        <f t="shared" si="30"/>
        <v>2400</v>
      </c>
      <c r="AB226" s="10">
        <v>16</v>
      </c>
      <c r="AC226" s="10">
        <v>150</v>
      </c>
      <c r="AD226" s="10">
        <f t="shared" si="31"/>
        <v>2400</v>
      </c>
      <c r="AE226" s="11"/>
      <c r="AF226" s="26">
        <v>7</v>
      </c>
      <c r="AG226" s="7">
        <f t="shared" si="39"/>
        <v>0</v>
      </c>
      <c r="AH226" s="152">
        <v>1</v>
      </c>
      <c r="AI226" s="139">
        <f t="shared" si="32"/>
        <v>48</v>
      </c>
      <c r="AJ226" s="139">
        <f t="shared" si="34"/>
        <v>7200</v>
      </c>
      <c r="AK226" s="109">
        <f t="shared" si="33"/>
        <v>7200</v>
      </c>
    </row>
    <row r="227" spans="1:37" ht="39.6" customHeight="1" x14ac:dyDescent="0.25">
      <c r="A227" s="108">
        <v>186</v>
      </c>
      <c r="B227" s="8" t="s">
        <v>206</v>
      </c>
      <c r="C227" s="21" t="s">
        <v>132</v>
      </c>
      <c r="D227" s="22" t="s">
        <v>277</v>
      </c>
      <c r="E227" s="35">
        <v>44625</v>
      </c>
      <c r="F227" s="35">
        <v>44640</v>
      </c>
      <c r="G227" s="21" t="s">
        <v>395</v>
      </c>
      <c r="H227" s="22" t="s">
        <v>471</v>
      </c>
      <c r="I227" s="22" t="s">
        <v>99</v>
      </c>
      <c r="J227" s="22" t="s">
        <v>294</v>
      </c>
      <c r="K227" s="35">
        <v>44625</v>
      </c>
      <c r="L227" s="35">
        <v>44640</v>
      </c>
      <c r="M227" s="10"/>
      <c r="N227" s="10">
        <v>3400</v>
      </c>
      <c r="O227" s="10">
        <f t="shared" si="35"/>
        <v>0</v>
      </c>
      <c r="P227" s="10"/>
      <c r="Q227" s="10">
        <v>2900</v>
      </c>
      <c r="R227" s="10">
        <f t="shared" si="36"/>
        <v>0</v>
      </c>
      <c r="S227" s="10"/>
      <c r="T227" s="10">
        <v>2800</v>
      </c>
      <c r="U227" s="10">
        <f t="shared" si="37"/>
        <v>0</v>
      </c>
      <c r="V227" s="10">
        <v>16</v>
      </c>
      <c r="W227" s="10">
        <v>150</v>
      </c>
      <c r="X227" s="10">
        <f t="shared" si="29"/>
        <v>2400</v>
      </c>
      <c r="Y227" s="10">
        <v>16</v>
      </c>
      <c r="Z227" s="10">
        <v>150</v>
      </c>
      <c r="AA227" s="10">
        <f t="shared" si="30"/>
        <v>2400</v>
      </c>
      <c r="AB227" s="10">
        <v>16</v>
      </c>
      <c r="AC227" s="10">
        <v>150</v>
      </c>
      <c r="AD227" s="10">
        <f t="shared" si="31"/>
        <v>2400</v>
      </c>
      <c r="AE227" s="11"/>
      <c r="AF227" s="26">
        <v>7</v>
      </c>
      <c r="AG227" s="7">
        <f t="shared" si="39"/>
        <v>0</v>
      </c>
      <c r="AH227" s="152">
        <v>1</v>
      </c>
      <c r="AI227" s="139">
        <f t="shared" si="32"/>
        <v>48</v>
      </c>
      <c r="AJ227" s="139">
        <f t="shared" si="34"/>
        <v>7200</v>
      </c>
      <c r="AK227" s="109">
        <f t="shared" si="33"/>
        <v>7200</v>
      </c>
    </row>
    <row r="228" spans="1:37" ht="28.9" customHeight="1" x14ac:dyDescent="0.25">
      <c r="A228" s="108">
        <v>187</v>
      </c>
      <c r="B228" s="8" t="s">
        <v>206</v>
      </c>
      <c r="C228" s="21" t="s">
        <v>132</v>
      </c>
      <c r="D228" s="22" t="s">
        <v>278</v>
      </c>
      <c r="E228" s="35">
        <v>44626</v>
      </c>
      <c r="F228" s="35">
        <v>44654</v>
      </c>
      <c r="G228" s="21" t="s">
        <v>780</v>
      </c>
      <c r="H228" s="22" t="s">
        <v>330</v>
      </c>
      <c r="I228" s="22" t="s">
        <v>100</v>
      </c>
      <c r="J228" s="22" t="s">
        <v>294</v>
      </c>
      <c r="K228" s="35">
        <v>44626</v>
      </c>
      <c r="L228" s="35">
        <v>44654</v>
      </c>
      <c r="M228" s="10"/>
      <c r="N228" s="10">
        <v>3400</v>
      </c>
      <c r="O228" s="10">
        <f t="shared" si="35"/>
        <v>0</v>
      </c>
      <c r="P228" s="10"/>
      <c r="Q228" s="10">
        <v>2900</v>
      </c>
      <c r="R228" s="10">
        <f t="shared" si="36"/>
        <v>0</v>
      </c>
      <c r="S228" s="10"/>
      <c r="T228" s="10">
        <v>2800</v>
      </c>
      <c r="U228" s="10">
        <f t="shared" si="37"/>
        <v>0</v>
      </c>
      <c r="V228" s="10">
        <v>18</v>
      </c>
      <c r="W228" s="10">
        <v>150</v>
      </c>
      <c r="X228" s="10">
        <f t="shared" si="29"/>
        <v>2700</v>
      </c>
      <c r="Y228" s="10">
        <v>18</v>
      </c>
      <c r="Z228" s="10">
        <v>150</v>
      </c>
      <c r="AA228" s="10">
        <f t="shared" si="30"/>
        <v>2700</v>
      </c>
      <c r="AB228" s="10"/>
      <c r="AC228" s="10">
        <v>150</v>
      </c>
      <c r="AD228" s="10">
        <f t="shared" si="31"/>
        <v>0</v>
      </c>
      <c r="AE228" s="11"/>
      <c r="AF228" s="26">
        <v>7</v>
      </c>
      <c r="AG228" s="7">
        <f t="shared" si="39"/>
        <v>0</v>
      </c>
      <c r="AH228" s="152">
        <v>1</v>
      </c>
      <c r="AI228" s="139">
        <f t="shared" si="32"/>
        <v>36</v>
      </c>
      <c r="AJ228" s="139">
        <f t="shared" si="34"/>
        <v>5400</v>
      </c>
      <c r="AK228" s="109">
        <f t="shared" si="33"/>
        <v>5400</v>
      </c>
    </row>
    <row r="229" spans="1:37" ht="25.15" customHeight="1" x14ac:dyDescent="0.25">
      <c r="A229" s="108">
        <v>188</v>
      </c>
      <c r="B229" s="8" t="s">
        <v>186</v>
      </c>
      <c r="C229" s="21" t="s">
        <v>132</v>
      </c>
      <c r="D229" s="22" t="s">
        <v>279</v>
      </c>
      <c r="E229" s="35">
        <v>44632</v>
      </c>
      <c r="F229" s="35">
        <v>44696</v>
      </c>
      <c r="G229" s="21" t="s">
        <v>397</v>
      </c>
      <c r="H229" s="22" t="s">
        <v>460</v>
      </c>
      <c r="I229" s="22" t="s">
        <v>102</v>
      </c>
      <c r="J229" s="22" t="s">
        <v>294</v>
      </c>
      <c r="K229" s="35">
        <v>44632</v>
      </c>
      <c r="L229" s="35">
        <v>44696</v>
      </c>
      <c r="M229" s="10"/>
      <c r="N229" s="10">
        <v>3400</v>
      </c>
      <c r="O229" s="10">
        <f t="shared" si="35"/>
        <v>0</v>
      </c>
      <c r="P229" s="10"/>
      <c r="Q229" s="10">
        <v>2900</v>
      </c>
      <c r="R229" s="10">
        <f t="shared" si="36"/>
        <v>0</v>
      </c>
      <c r="S229" s="10"/>
      <c r="T229" s="10">
        <v>2800</v>
      </c>
      <c r="U229" s="10">
        <f t="shared" si="37"/>
        <v>0</v>
      </c>
      <c r="V229" s="10">
        <v>20</v>
      </c>
      <c r="W229" s="10">
        <v>150</v>
      </c>
      <c r="X229" s="10">
        <f t="shared" si="29"/>
        <v>3000</v>
      </c>
      <c r="Y229" s="10">
        <v>20</v>
      </c>
      <c r="Z229" s="10">
        <v>150</v>
      </c>
      <c r="AA229" s="10">
        <f t="shared" si="30"/>
        <v>3000</v>
      </c>
      <c r="AB229" s="10">
        <v>20</v>
      </c>
      <c r="AC229" s="10">
        <v>150</v>
      </c>
      <c r="AD229" s="10">
        <f t="shared" si="31"/>
        <v>3000</v>
      </c>
      <c r="AE229" s="11"/>
      <c r="AF229" s="26">
        <v>7</v>
      </c>
      <c r="AG229" s="7">
        <f t="shared" si="39"/>
        <v>0</v>
      </c>
      <c r="AH229" s="152">
        <v>1</v>
      </c>
      <c r="AI229" s="139">
        <f t="shared" si="32"/>
        <v>60</v>
      </c>
      <c r="AJ229" s="139">
        <f t="shared" si="34"/>
        <v>9000</v>
      </c>
      <c r="AK229" s="109">
        <f t="shared" si="33"/>
        <v>9000</v>
      </c>
    </row>
    <row r="230" spans="1:37" ht="26.65" customHeight="1" x14ac:dyDescent="0.25">
      <c r="A230" s="108">
        <v>189</v>
      </c>
      <c r="B230" s="8" t="s">
        <v>186</v>
      </c>
      <c r="C230" s="21" t="s">
        <v>132</v>
      </c>
      <c r="D230" s="22" t="s">
        <v>280</v>
      </c>
      <c r="E230" s="35">
        <v>44632</v>
      </c>
      <c r="F230" s="35">
        <v>44700</v>
      </c>
      <c r="G230" s="21" t="s">
        <v>779</v>
      </c>
      <c r="H230" s="22" t="s">
        <v>398</v>
      </c>
      <c r="I230" s="22" t="s">
        <v>102</v>
      </c>
      <c r="J230" s="22" t="s">
        <v>294</v>
      </c>
      <c r="K230" s="35">
        <v>44632</v>
      </c>
      <c r="L230" s="35">
        <v>44700</v>
      </c>
      <c r="M230" s="10"/>
      <c r="N230" s="10">
        <v>3400</v>
      </c>
      <c r="O230" s="10">
        <f t="shared" si="35"/>
        <v>0</v>
      </c>
      <c r="P230" s="10"/>
      <c r="Q230" s="10">
        <v>2900</v>
      </c>
      <c r="R230" s="10">
        <f t="shared" si="36"/>
        <v>0</v>
      </c>
      <c r="S230" s="10"/>
      <c r="T230" s="10">
        <v>2800</v>
      </c>
      <c r="U230" s="10">
        <f t="shared" si="37"/>
        <v>0</v>
      </c>
      <c r="V230" s="10">
        <v>20</v>
      </c>
      <c r="W230" s="10">
        <v>150</v>
      </c>
      <c r="X230" s="10">
        <f t="shared" si="29"/>
        <v>3000</v>
      </c>
      <c r="Y230" s="10">
        <v>20</v>
      </c>
      <c r="Z230" s="10">
        <v>150</v>
      </c>
      <c r="AA230" s="10">
        <f t="shared" si="30"/>
        <v>3000</v>
      </c>
      <c r="AB230" s="10">
        <v>20</v>
      </c>
      <c r="AC230" s="10">
        <v>150</v>
      </c>
      <c r="AD230" s="10">
        <f t="shared" si="31"/>
        <v>3000</v>
      </c>
      <c r="AE230" s="11"/>
      <c r="AF230" s="26">
        <v>7</v>
      </c>
      <c r="AG230" s="7">
        <f t="shared" si="39"/>
        <v>0</v>
      </c>
      <c r="AH230" s="152">
        <v>1</v>
      </c>
      <c r="AI230" s="139">
        <f t="shared" si="32"/>
        <v>60</v>
      </c>
      <c r="AJ230" s="139">
        <f t="shared" si="34"/>
        <v>9000</v>
      </c>
      <c r="AK230" s="109">
        <f t="shared" si="33"/>
        <v>9000</v>
      </c>
    </row>
    <row r="231" spans="1:37" ht="31.9" customHeight="1" x14ac:dyDescent="0.25">
      <c r="A231" s="108">
        <v>190</v>
      </c>
      <c r="B231" s="8" t="s">
        <v>186</v>
      </c>
      <c r="C231" s="21" t="s">
        <v>132</v>
      </c>
      <c r="D231" s="22" t="s">
        <v>76</v>
      </c>
      <c r="E231" s="35">
        <v>44647</v>
      </c>
      <c r="F231" s="35">
        <v>44714</v>
      </c>
      <c r="G231" s="21" t="s">
        <v>399</v>
      </c>
      <c r="H231" s="22" t="s">
        <v>400</v>
      </c>
      <c r="I231" s="22" t="s">
        <v>99</v>
      </c>
      <c r="J231" s="22" t="s">
        <v>294</v>
      </c>
      <c r="K231" s="35">
        <v>44647</v>
      </c>
      <c r="L231" s="35">
        <v>44714</v>
      </c>
      <c r="M231" s="10"/>
      <c r="N231" s="10">
        <v>3400</v>
      </c>
      <c r="O231" s="10">
        <f t="shared" si="35"/>
        <v>0</v>
      </c>
      <c r="P231" s="10"/>
      <c r="Q231" s="10">
        <v>2900</v>
      </c>
      <c r="R231" s="10">
        <f t="shared" si="36"/>
        <v>0</v>
      </c>
      <c r="S231" s="10"/>
      <c r="T231" s="10">
        <v>2800</v>
      </c>
      <c r="U231" s="10">
        <f t="shared" si="37"/>
        <v>0</v>
      </c>
      <c r="V231" s="10">
        <v>19</v>
      </c>
      <c r="W231" s="10">
        <v>150</v>
      </c>
      <c r="X231" s="10">
        <f t="shared" si="29"/>
        <v>2850</v>
      </c>
      <c r="Y231" s="10">
        <v>19</v>
      </c>
      <c r="Z231" s="10">
        <v>150</v>
      </c>
      <c r="AA231" s="10">
        <f t="shared" si="30"/>
        <v>2850</v>
      </c>
      <c r="AB231" s="10">
        <v>19</v>
      </c>
      <c r="AC231" s="10">
        <v>150</v>
      </c>
      <c r="AD231" s="10">
        <f t="shared" si="31"/>
        <v>2850</v>
      </c>
      <c r="AE231" s="11"/>
      <c r="AF231" s="26">
        <v>7</v>
      </c>
      <c r="AG231" s="7">
        <f t="shared" si="39"/>
        <v>0</v>
      </c>
      <c r="AH231" s="152">
        <v>1</v>
      </c>
      <c r="AI231" s="139">
        <f t="shared" si="32"/>
        <v>57</v>
      </c>
      <c r="AJ231" s="139">
        <f t="shared" si="34"/>
        <v>8550</v>
      </c>
      <c r="AK231" s="109">
        <f t="shared" si="33"/>
        <v>8550</v>
      </c>
    </row>
    <row r="232" spans="1:37" ht="31.9" customHeight="1" x14ac:dyDescent="0.25">
      <c r="A232" s="108">
        <v>191</v>
      </c>
      <c r="B232" s="8" t="s">
        <v>186</v>
      </c>
      <c r="C232" s="21" t="s">
        <v>132</v>
      </c>
      <c r="D232" s="22" t="s">
        <v>281</v>
      </c>
      <c r="E232" s="35">
        <v>44714</v>
      </c>
      <c r="F232" s="35">
        <v>44718</v>
      </c>
      <c r="G232" s="21" t="s">
        <v>321</v>
      </c>
      <c r="H232" s="38" t="s">
        <v>328</v>
      </c>
      <c r="I232" s="22" t="s">
        <v>99</v>
      </c>
      <c r="J232" s="22" t="s">
        <v>294</v>
      </c>
      <c r="K232" s="35">
        <v>44714</v>
      </c>
      <c r="L232" s="35">
        <v>44718</v>
      </c>
      <c r="M232" s="10">
        <v>1</v>
      </c>
      <c r="N232" s="10">
        <v>3400</v>
      </c>
      <c r="O232" s="10">
        <f t="shared" si="35"/>
        <v>3400</v>
      </c>
      <c r="P232" s="10">
        <v>1</v>
      </c>
      <c r="Q232" s="10">
        <v>2900</v>
      </c>
      <c r="R232" s="10">
        <f t="shared" si="36"/>
        <v>2900</v>
      </c>
      <c r="S232" s="10">
        <v>1</v>
      </c>
      <c r="T232" s="10">
        <v>2800</v>
      </c>
      <c r="U232" s="10">
        <f t="shared" si="37"/>
        <v>2800</v>
      </c>
      <c r="V232" s="10">
        <v>20</v>
      </c>
      <c r="W232" s="10">
        <v>150</v>
      </c>
      <c r="X232" s="10">
        <f t="shared" si="29"/>
        <v>3000</v>
      </c>
      <c r="Y232" s="10">
        <v>20</v>
      </c>
      <c r="Z232" s="10">
        <v>150</v>
      </c>
      <c r="AA232" s="10">
        <f t="shared" si="30"/>
        <v>3000</v>
      </c>
      <c r="AB232" s="10">
        <v>20</v>
      </c>
      <c r="AC232" s="10">
        <v>150</v>
      </c>
      <c r="AD232" s="10">
        <f t="shared" si="31"/>
        <v>3000</v>
      </c>
      <c r="AE232" s="11"/>
      <c r="AF232" s="26">
        <v>7</v>
      </c>
      <c r="AG232" s="7">
        <f t="shared" si="39"/>
        <v>0</v>
      </c>
      <c r="AH232" s="152">
        <v>1</v>
      </c>
      <c r="AI232" s="139">
        <f t="shared" si="32"/>
        <v>63</v>
      </c>
      <c r="AJ232" s="139">
        <f t="shared" si="34"/>
        <v>18100</v>
      </c>
      <c r="AK232" s="109">
        <f t="shared" si="33"/>
        <v>18100</v>
      </c>
    </row>
    <row r="233" spans="1:37" ht="34.15" customHeight="1" x14ac:dyDescent="0.25">
      <c r="A233" s="108">
        <v>192</v>
      </c>
      <c r="B233" s="8" t="s">
        <v>206</v>
      </c>
      <c r="C233" s="21" t="s">
        <v>132</v>
      </c>
      <c r="D233" s="22" t="s">
        <v>78</v>
      </c>
      <c r="E233" s="35">
        <v>44715</v>
      </c>
      <c r="F233" s="35">
        <v>44718</v>
      </c>
      <c r="G233" s="21" t="s">
        <v>331</v>
      </c>
      <c r="H233" s="22" t="s">
        <v>330</v>
      </c>
      <c r="I233" s="22" t="s">
        <v>100</v>
      </c>
      <c r="J233" s="22" t="s">
        <v>294</v>
      </c>
      <c r="K233" s="35">
        <v>44715</v>
      </c>
      <c r="L233" s="35">
        <v>44718</v>
      </c>
      <c r="M233" s="10">
        <v>1</v>
      </c>
      <c r="N233" s="10">
        <v>3400</v>
      </c>
      <c r="O233" s="10">
        <f t="shared" si="35"/>
        <v>3400</v>
      </c>
      <c r="P233" s="10">
        <v>1</v>
      </c>
      <c r="Q233" s="10">
        <v>2900</v>
      </c>
      <c r="R233" s="10">
        <f t="shared" si="36"/>
        <v>2900</v>
      </c>
      <c r="S233" s="10">
        <v>1</v>
      </c>
      <c r="T233" s="10">
        <v>2800</v>
      </c>
      <c r="U233" s="10">
        <f t="shared" si="37"/>
        <v>2800</v>
      </c>
      <c r="V233" s="10">
        <v>13</v>
      </c>
      <c r="W233" s="10">
        <v>150</v>
      </c>
      <c r="X233" s="10">
        <f t="shared" ref="X233:X313" si="40">V233*W233</f>
        <v>1950</v>
      </c>
      <c r="Y233" s="10">
        <v>13</v>
      </c>
      <c r="Z233" s="10">
        <v>150</v>
      </c>
      <c r="AA233" s="10">
        <f t="shared" ref="AA233:AA313" si="41">Y233*Z233</f>
        <v>1950</v>
      </c>
      <c r="AB233" s="10">
        <v>13</v>
      </c>
      <c r="AC233" s="10">
        <v>150</v>
      </c>
      <c r="AD233" s="10">
        <f t="shared" ref="AD233:AD313" si="42">AB233*AC233</f>
        <v>1950</v>
      </c>
      <c r="AE233" s="11">
        <v>42</v>
      </c>
      <c r="AF233" s="26">
        <v>7</v>
      </c>
      <c r="AG233" s="7">
        <f t="shared" si="39"/>
        <v>294</v>
      </c>
      <c r="AH233" s="152">
        <v>1</v>
      </c>
      <c r="AI233" s="139">
        <f t="shared" si="32"/>
        <v>84</v>
      </c>
      <c r="AJ233" s="139">
        <f t="shared" si="34"/>
        <v>15244</v>
      </c>
      <c r="AK233" s="109">
        <f t="shared" si="33"/>
        <v>15244</v>
      </c>
    </row>
    <row r="234" spans="1:37" ht="33.6" customHeight="1" x14ac:dyDescent="0.25">
      <c r="A234" s="108">
        <v>193</v>
      </c>
      <c r="B234" s="8" t="s">
        <v>206</v>
      </c>
      <c r="C234" s="21" t="s">
        <v>132</v>
      </c>
      <c r="D234" s="22" t="s">
        <v>79</v>
      </c>
      <c r="E234" s="35">
        <v>44733</v>
      </c>
      <c r="F234" s="35">
        <v>44736</v>
      </c>
      <c r="G234" s="21" t="s">
        <v>331</v>
      </c>
      <c r="H234" s="22" t="s">
        <v>329</v>
      </c>
      <c r="I234" s="22" t="s">
        <v>102</v>
      </c>
      <c r="J234" s="22" t="s">
        <v>294</v>
      </c>
      <c r="K234" s="35">
        <v>44733</v>
      </c>
      <c r="L234" s="35">
        <v>44736</v>
      </c>
      <c r="M234" s="10">
        <v>1</v>
      </c>
      <c r="N234" s="10">
        <v>3400</v>
      </c>
      <c r="O234" s="10">
        <f t="shared" si="35"/>
        <v>3400</v>
      </c>
      <c r="P234" s="10">
        <v>1</v>
      </c>
      <c r="Q234" s="10">
        <v>2900</v>
      </c>
      <c r="R234" s="10">
        <f t="shared" si="36"/>
        <v>2900</v>
      </c>
      <c r="S234" s="10">
        <v>1</v>
      </c>
      <c r="T234" s="10">
        <v>2800</v>
      </c>
      <c r="U234" s="10">
        <f t="shared" si="37"/>
        <v>2800</v>
      </c>
      <c r="V234" s="10">
        <v>13</v>
      </c>
      <c r="W234" s="10">
        <v>150</v>
      </c>
      <c r="X234" s="10">
        <f t="shared" si="40"/>
        <v>1950</v>
      </c>
      <c r="Y234" s="10">
        <v>13</v>
      </c>
      <c r="Z234" s="10">
        <v>150</v>
      </c>
      <c r="AA234" s="10">
        <f t="shared" si="41"/>
        <v>1950</v>
      </c>
      <c r="AB234" s="10">
        <v>13</v>
      </c>
      <c r="AC234" s="10">
        <v>150</v>
      </c>
      <c r="AD234" s="10">
        <f t="shared" si="42"/>
        <v>1950</v>
      </c>
      <c r="AE234" s="11">
        <v>42</v>
      </c>
      <c r="AF234" s="26">
        <v>7</v>
      </c>
      <c r="AG234" s="7">
        <f t="shared" si="39"/>
        <v>294</v>
      </c>
      <c r="AH234" s="152">
        <v>1</v>
      </c>
      <c r="AI234" s="139">
        <f t="shared" si="32"/>
        <v>84</v>
      </c>
      <c r="AJ234" s="139">
        <f t="shared" si="34"/>
        <v>15244</v>
      </c>
      <c r="AK234" s="109">
        <f t="shared" si="33"/>
        <v>15244</v>
      </c>
    </row>
    <row r="235" spans="1:37" ht="27" customHeight="1" x14ac:dyDescent="0.25">
      <c r="A235" s="108">
        <v>194</v>
      </c>
      <c r="B235" s="8" t="s">
        <v>206</v>
      </c>
      <c r="C235" s="21" t="s">
        <v>132</v>
      </c>
      <c r="D235" s="22" t="s">
        <v>282</v>
      </c>
      <c r="E235" s="35">
        <v>44754</v>
      </c>
      <c r="F235" s="35">
        <v>44757</v>
      </c>
      <c r="G235" s="21" t="s">
        <v>331</v>
      </c>
      <c r="H235" s="22" t="s">
        <v>329</v>
      </c>
      <c r="I235" s="22" t="s">
        <v>100</v>
      </c>
      <c r="J235" s="22" t="s">
        <v>294</v>
      </c>
      <c r="K235" s="35">
        <v>44754</v>
      </c>
      <c r="L235" s="35">
        <v>44757</v>
      </c>
      <c r="M235" s="10">
        <v>1</v>
      </c>
      <c r="N235" s="10">
        <v>3400</v>
      </c>
      <c r="O235" s="10">
        <f t="shared" si="35"/>
        <v>3400</v>
      </c>
      <c r="P235" s="10">
        <v>1</v>
      </c>
      <c r="Q235" s="10">
        <v>2900</v>
      </c>
      <c r="R235" s="10">
        <f t="shared" si="36"/>
        <v>2900</v>
      </c>
      <c r="S235" s="10">
        <v>1</v>
      </c>
      <c r="T235" s="10">
        <v>2800</v>
      </c>
      <c r="U235" s="10">
        <f t="shared" si="37"/>
        <v>2800</v>
      </c>
      <c r="V235" s="10">
        <v>13</v>
      </c>
      <c r="W235" s="10">
        <v>150</v>
      </c>
      <c r="X235" s="10">
        <f t="shared" si="40"/>
        <v>1950</v>
      </c>
      <c r="Y235" s="10">
        <v>13</v>
      </c>
      <c r="Z235" s="10">
        <v>150</v>
      </c>
      <c r="AA235" s="10">
        <f t="shared" si="41"/>
        <v>1950</v>
      </c>
      <c r="AB235" s="10">
        <v>13</v>
      </c>
      <c r="AC235" s="10">
        <v>150</v>
      </c>
      <c r="AD235" s="10">
        <f t="shared" si="42"/>
        <v>1950</v>
      </c>
      <c r="AE235" s="11">
        <v>42</v>
      </c>
      <c r="AF235" s="26">
        <v>7</v>
      </c>
      <c r="AG235" s="7">
        <f t="shared" si="39"/>
        <v>294</v>
      </c>
      <c r="AH235" s="152">
        <v>1</v>
      </c>
      <c r="AI235" s="139">
        <f t="shared" si="32"/>
        <v>84</v>
      </c>
      <c r="AJ235" s="139">
        <f t="shared" si="34"/>
        <v>15244</v>
      </c>
      <c r="AK235" s="109">
        <f t="shared" si="33"/>
        <v>15244</v>
      </c>
    </row>
    <row r="236" spans="1:37" ht="38.25" x14ac:dyDescent="0.25">
      <c r="A236" s="108">
        <v>195</v>
      </c>
      <c r="B236" s="8" t="s">
        <v>206</v>
      </c>
      <c r="C236" s="21" t="s">
        <v>132</v>
      </c>
      <c r="D236" s="22" t="s">
        <v>283</v>
      </c>
      <c r="E236" s="35">
        <v>44801</v>
      </c>
      <c r="F236" s="35">
        <v>44892</v>
      </c>
      <c r="G236" s="21" t="s">
        <v>401</v>
      </c>
      <c r="H236" s="22" t="s">
        <v>330</v>
      </c>
      <c r="I236" s="22" t="s">
        <v>101</v>
      </c>
      <c r="J236" s="22" t="s">
        <v>294</v>
      </c>
      <c r="K236" s="35">
        <v>44801</v>
      </c>
      <c r="L236" s="35">
        <v>44892</v>
      </c>
      <c r="M236" s="10">
        <v>1</v>
      </c>
      <c r="N236" s="10">
        <v>3400</v>
      </c>
      <c r="O236" s="10">
        <f t="shared" si="35"/>
        <v>3400</v>
      </c>
      <c r="P236" s="10">
        <v>1</v>
      </c>
      <c r="Q236" s="10">
        <v>2900</v>
      </c>
      <c r="R236" s="10">
        <f t="shared" si="36"/>
        <v>2900</v>
      </c>
      <c r="S236" s="10">
        <v>1</v>
      </c>
      <c r="T236" s="10">
        <v>2800</v>
      </c>
      <c r="U236" s="10">
        <f t="shared" si="37"/>
        <v>2800</v>
      </c>
      <c r="V236" s="10">
        <v>18</v>
      </c>
      <c r="W236" s="10">
        <v>150</v>
      </c>
      <c r="X236" s="10">
        <f t="shared" si="40"/>
        <v>2700</v>
      </c>
      <c r="Y236" s="10">
        <v>18</v>
      </c>
      <c r="Z236" s="10">
        <v>150</v>
      </c>
      <c r="AA236" s="10">
        <f t="shared" si="41"/>
        <v>2700</v>
      </c>
      <c r="AB236" s="10">
        <v>18</v>
      </c>
      <c r="AC236" s="10">
        <v>150</v>
      </c>
      <c r="AD236" s="10">
        <f t="shared" si="42"/>
        <v>2700</v>
      </c>
      <c r="AE236" s="11">
        <v>69</v>
      </c>
      <c r="AF236" s="26">
        <v>7</v>
      </c>
      <c r="AG236" s="7">
        <f t="shared" si="39"/>
        <v>483</v>
      </c>
      <c r="AH236" s="152">
        <v>1</v>
      </c>
      <c r="AI236" s="139">
        <f t="shared" ref="AI236:AI319" si="43">M236+P236+S236+V236+Y236+AB236+AE236</f>
        <v>126</v>
      </c>
      <c r="AJ236" s="139">
        <f t="shared" si="34"/>
        <v>17683</v>
      </c>
      <c r="AK236" s="109">
        <f t="shared" ref="AK236:AK319" si="44">O236+R236+U236+X236+AA236+AD236+AG236</f>
        <v>17683</v>
      </c>
    </row>
    <row r="237" spans="1:37" ht="30" customHeight="1" x14ac:dyDescent="0.25">
      <c r="A237" s="108">
        <v>196</v>
      </c>
      <c r="B237" s="8" t="s">
        <v>206</v>
      </c>
      <c r="C237" s="21" t="s">
        <v>132</v>
      </c>
      <c r="D237" s="22" t="s">
        <v>77</v>
      </c>
      <c r="E237" s="35">
        <v>44802</v>
      </c>
      <c r="F237" s="35">
        <v>44869</v>
      </c>
      <c r="G237" s="21" t="s">
        <v>399</v>
      </c>
      <c r="H237" s="22" t="s">
        <v>522</v>
      </c>
      <c r="I237" s="22" t="s">
        <v>99</v>
      </c>
      <c r="J237" s="22" t="s">
        <v>294</v>
      </c>
      <c r="K237" s="35">
        <v>44802</v>
      </c>
      <c r="L237" s="35">
        <v>44869</v>
      </c>
      <c r="M237" s="10">
        <v>1</v>
      </c>
      <c r="N237" s="10">
        <v>3400</v>
      </c>
      <c r="O237" s="10">
        <f t="shared" si="35"/>
        <v>3400</v>
      </c>
      <c r="P237" s="10">
        <v>1</v>
      </c>
      <c r="Q237" s="10">
        <v>2900</v>
      </c>
      <c r="R237" s="10">
        <f t="shared" si="36"/>
        <v>2900</v>
      </c>
      <c r="S237" s="10">
        <v>1</v>
      </c>
      <c r="T237" s="10">
        <v>2800</v>
      </c>
      <c r="U237" s="10">
        <f t="shared" si="37"/>
        <v>2800</v>
      </c>
      <c r="V237" s="10">
        <v>18</v>
      </c>
      <c r="W237" s="10">
        <v>150</v>
      </c>
      <c r="X237" s="10">
        <f t="shared" si="40"/>
        <v>2700</v>
      </c>
      <c r="Y237" s="10">
        <v>18</v>
      </c>
      <c r="Z237" s="10">
        <v>150</v>
      </c>
      <c r="AA237" s="10">
        <f t="shared" si="41"/>
        <v>2700</v>
      </c>
      <c r="AB237" s="10">
        <v>18</v>
      </c>
      <c r="AC237" s="10">
        <v>150</v>
      </c>
      <c r="AD237" s="10">
        <f t="shared" si="42"/>
        <v>2700</v>
      </c>
      <c r="AE237" s="11">
        <v>69</v>
      </c>
      <c r="AF237" s="26">
        <v>7</v>
      </c>
      <c r="AG237" s="7">
        <f t="shared" si="39"/>
        <v>483</v>
      </c>
      <c r="AH237" s="152">
        <v>1</v>
      </c>
      <c r="AI237" s="139">
        <f t="shared" si="43"/>
        <v>126</v>
      </c>
      <c r="AJ237" s="139">
        <f t="shared" si="34"/>
        <v>17683</v>
      </c>
      <c r="AK237" s="109">
        <f t="shared" si="44"/>
        <v>17683</v>
      </c>
    </row>
    <row r="238" spans="1:37" ht="39.6" customHeight="1" x14ac:dyDescent="0.25">
      <c r="A238" s="108">
        <v>197</v>
      </c>
      <c r="B238" s="8" t="s">
        <v>206</v>
      </c>
      <c r="C238" s="21" t="s">
        <v>132</v>
      </c>
      <c r="D238" s="22" t="s">
        <v>284</v>
      </c>
      <c r="E238" s="35">
        <v>44815</v>
      </c>
      <c r="F238" s="35">
        <v>44829</v>
      </c>
      <c r="G238" s="21" t="s">
        <v>396</v>
      </c>
      <c r="H238" s="22" t="s">
        <v>402</v>
      </c>
      <c r="I238" s="22" t="s">
        <v>99</v>
      </c>
      <c r="J238" s="22" t="s">
        <v>356</v>
      </c>
      <c r="K238" s="35">
        <v>44815</v>
      </c>
      <c r="L238" s="35">
        <v>44829</v>
      </c>
      <c r="M238" s="10">
        <v>1</v>
      </c>
      <c r="N238" s="10">
        <v>3400</v>
      </c>
      <c r="O238" s="10">
        <f t="shared" si="35"/>
        <v>3400</v>
      </c>
      <c r="P238" s="10">
        <v>1</v>
      </c>
      <c r="Q238" s="10">
        <v>2900</v>
      </c>
      <c r="R238" s="10">
        <f t="shared" si="36"/>
        <v>2900</v>
      </c>
      <c r="S238" s="10">
        <v>1</v>
      </c>
      <c r="T238" s="10">
        <v>2800</v>
      </c>
      <c r="U238" s="10">
        <f t="shared" si="37"/>
        <v>2800</v>
      </c>
      <c r="V238" s="10">
        <v>18</v>
      </c>
      <c r="W238" s="10">
        <v>150</v>
      </c>
      <c r="X238" s="10">
        <f t="shared" si="40"/>
        <v>2700</v>
      </c>
      <c r="Y238" s="10">
        <v>18</v>
      </c>
      <c r="Z238" s="10">
        <v>150</v>
      </c>
      <c r="AA238" s="10">
        <f t="shared" si="41"/>
        <v>2700</v>
      </c>
      <c r="AB238" s="10">
        <v>18</v>
      </c>
      <c r="AC238" s="10">
        <v>150</v>
      </c>
      <c r="AD238" s="10">
        <f t="shared" si="42"/>
        <v>2700</v>
      </c>
      <c r="AE238" s="11">
        <v>69</v>
      </c>
      <c r="AF238" s="26">
        <v>7</v>
      </c>
      <c r="AG238" s="7">
        <f t="shared" si="39"/>
        <v>483</v>
      </c>
      <c r="AH238" s="152">
        <v>1</v>
      </c>
      <c r="AI238" s="139">
        <f>M238+P238+S238+V238+Y238+AB238+AE238</f>
        <v>126</v>
      </c>
      <c r="AJ238" s="139">
        <f t="shared" si="34"/>
        <v>17683</v>
      </c>
      <c r="AK238" s="109">
        <f>O238+R238+U238+X238+AA238+AD238+AG238</f>
        <v>17683</v>
      </c>
    </row>
    <row r="239" spans="1:37" ht="28.15" customHeight="1" x14ac:dyDescent="0.25">
      <c r="A239" s="108">
        <v>198</v>
      </c>
      <c r="B239" s="20"/>
      <c r="C239" s="21" t="s">
        <v>132</v>
      </c>
      <c r="D239" s="22" t="s">
        <v>549</v>
      </c>
      <c r="E239" s="21" t="s">
        <v>43</v>
      </c>
      <c r="F239" s="21" t="s">
        <v>43</v>
      </c>
      <c r="G239" s="41" t="s">
        <v>43</v>
      </c>
      <c r="H239" s="41" t="s">
        <v>43</v>
      </c>
      <c r="I239" s="21" t="s">
        <v>105</v>
      </c>
      <c r="J239" s="21" t="s">
        <v>294</v>
      </c>
      <c r="K239" s="21" t="s">
        <v>43</v>
      </c>
      <c r="L239" s="21" t="s">
        <v>43</v>
      </c>
      <c r="M239" s="28">
        <v>2</v>
      </c>
      <c r="N239" s="10">
        <v>3400</v>
      </c>
      <c r="O239" s="28">
        <f t="shared" si="35"/>
        <v>6800</v>
      </c>
      <c r="P239" s="28">
        <v>2</v>
      </c>
      <c r="Q239" s="10">
        <v>2900</v>
      </c>
      <c r="R239" s="28">
        <f t="shared" si="36"/>
        <v>5800</v>
      </c>
      <c r="S239" s="28">
        <v>2</v>
      </c>
      <c r="T239" s="10">
        <v>2800</v>
      </c>
      <c r="U239" s="28">
        <f t="shared" si="37"/>
        <v>5600</v>
      </c>
      <c r="V239" s="10">
        <v>32</v>
      </c>
      <c r="W239" s="10">
        <v>150</v>
      </c>
      <c r="X239" s="10">
        <f t="shared" si="40"/>
        <v>4800</v>
      </c>
      <c r="Y239" s="10">
        <v>32</v>
      </c>
      <c r="Z239" s="10">
        <v>150</v>
      </c>
      <c r="AA239" s="10">
        <f t="shared" si="41"/>
        <v>4800</v>
      </c>
      <c r="AB239" s="10">
        <v>32</v>
      </c>
      <c r="AC239" s="10">
        <v>150</v>
      </c>
      <c r="AD239" s="10">
        <f t="shared" si="42"/>
        <v>4800</v>
      </c>
      <c r="AE239" s="11">
        <v>63</v>
      </c>
      <c r="AF239" s="26">
        <v>7</v>
      </c>
      <c r="AG239" s="7">
        <f t="shared" si="39"/>
        <v>441</v>
      </c>
      <c r="AH239" s="152">
        <v>1</v>
      </c>
      <c r="AI239" s="139">
        <f t="shared" si="43"/>
        <v>165</v>
      </c>
      <c r="AJ239" s="139">
        <f t="shared" si="34"/>
        <v>33041</v>
      </c>
      <c r="AK239" s="109">
        <f t="shared" si="44"/>
        <v>33041</v>
      </c>
    </row>
    <row r="240" spans="1:37" ht="14.65" customHeight="1" x14ac:dyDescent="0.25">
      <c r="A240" s="106"/>
      <c r="B240" s="96"/>
      <c r="C240" s="97"/>
      <c r="D240" s="179" t="s">
        <v>864</v>
      </c>
      <c r="E240" s="99"/>
      <c r="F240" s="99"/>
      <c r="G240" s="99"/>
      <c r="H240" s="99"/>
      <c r="I240" s="97"/>
      <c r="J240" s="100"/>
      <c r="K240" s="99"/>
      <c r="L240" s="99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2"/>
      <c r="AF240" s="79"/>
      <c r="AG240" s="79"/>
      <c r="AH240" s="153"/>
      <c r="AI240" s="151"/>
      <c r="AJ240" s="151"/>
      <c r="AK240" s="164"/>
    </row>
    <row r="241" spans="1:37" ht="25.5" x14ac:dyDescent="0.25">
      <c r="A241" s="108">
        <v>199</v>
      </c>
      <c r="B241" s="8" t="s">
        <v>189</v>
      </c>
      <c r="C241" s="21" t="s">
        <v>149</v>
      </c>
      <c r="D241" s="22" t="s">
        <v>271</v>
      </c>
      <c r="E241" s="35">
        <v>44630</v>
      </c>
      <c r="F241" s="35">
        <v>44633</v>
      </c>
      <c r="G241" s="21" t="s">
        <v>336</v>
      </c>
      <c r="H241" s="22" t="s">
        <v>488</v>
      </c>
      <c r="I241" s="22" t="s">
        <v>99</v>
      </c>
      <c r="J241" s="22" t="s">
        <v>294</v>
      </c>
      <c r="K241" s="35">
        <v>44630</v>
      </c>
      <c r="L241" s="35">
        <v>44633</v>
      </c>
      <c r="M241" s="10"/>
      <c r="N241" s="10">
        <v>3400</v>
      </c>
      <c r="O241" s="10">
        <f t="shared" si="35"/>
        <v>0</v>
      </c>
      <c r="P241" s="10"/>
      <c r="Q241" s="10">
        <v>2900</v>
      </c>
      <c r="R241" s="10">
        <f t="shared" si="36"/>
        <v>0</v>
      </c>
      <c r="S241" s="10"/>
      <c r="T241" s="10">
        <v>2800</v>
      </c>
      <c r="U241" s="10">
        <f t="shared" si="37"/>
        <v>0</v>
      </c>
      <c r="V241" s="10">
        <v>15</v>
      </c>
      <c r="W241" s="10">
        <v>150</v>
      </c>
      <c r="X241" s="10">
        <f t="shared" si="40"/>
        <v>2250</v>
      </c>
      <c r="Y241" s="10">
        <v>15</v>
      </c>
      <c r="Z241" s="10">
        <v>150</v>
      </c>
      <c r="AA241" s="10">
        <f t="shared" si="41"/>
        <v>2250</v>
      </c>
      <c r="AB241" s="10">
        <v>15</v>
      </c>
      <c r="AC241" s="10">
        <v>150</v>
      </c>
      <c r="AD241" s="10">
        <f t="shared" si="42"/>
        <v>2250</v>
      </c>
      <c r="AE241" s="11"/>
      <c r="AF241" s="26">
        <v>7</v>
      </c>
      <c r="AG241" s="7">
        <f t="shared" si="39"/>
        <v>0</v>
      </c>
      <c r="AH241" s="152">
        <v>1</v>
      </c>
      <c r="AI241" s="139">
        <f t="shared" si="43"/>
        <v>45</v>
      </c>
      <c r="AJ241" s="139">
        <f t="shared" si="34"/>
        <v>6750</v>
      </c>
      <c r="AK241" s="109">
        <f t="shared" si="44"/>
        <v>6750</v>
      </c>
    </row>
    <row r="242" spans="1:37" ht="25.5" x14ac:dyDescent="0.25">
      <c r="A242" s="108">
        <v>200</v>
      </c>
      <c r="B242" s="8"/>
      <c r="C242" s="21" t="s">
        <v>149</v>
      </c>
      <c r="D242" s="22" t="s">
        <v>271</v>
      </c>
      <c r="E242" s="35">
        <v>44624</v>
      </c>
      <c r="F242" s="35">
        <v>44626</v>
      </c>
      <c r="G242" s="21" t="s">
        <v>336</v>
      </c>
      <c r="H242" s="22" t="s">
        <v>489</v>
      </c>
      <c r="I242" s="22" t="s">
        <v>99</v>
      </c>
      <c r="J242" s="22" t="s">
        <v>294</v>
      </c>
      <c r="K242" s="35">
        <v>44624</v>
      </c>
      <c r="L242" s="35">
        <v>44626</v>
      </c>
      <c r="M242" s="10"/>
      <c r="N242" s="10">
        <v>3400</v>
      </c>
      <c r="O242" s="10">
        <f t="shared" si="35"/>
        <v>0</v>
      </c>
      <c r="P242" s="10"/>
      <c r="Q242" s="10">
        <v>2900</v>
      </c>
      <c r="R242" s="10">
        <f t="shared" si="36"/>
        <v>0</v>
      </c>
      <c r="S242" s="10"/>
      <c r="T242" s="10">
        <v>2800</v>
      </c>
      <c r="U242" s="10">
        <f t="shared" si="37"/>
        <v>0</v>
      </c>
      <c r="V242" s="10">
        <v>15</v>
      </c>
      <c r="W242" s="10">
        <v>150</v>
      </c>
      <c r="X242" s="10">
        <f t="shared" si="40"/>
        <v>2250</v>
      </c>
      <c r="Y242" s="10">
        <v>15</v>
      </c>
      <c r="Z242" s="10">
        <v>150</v>
      </c>
      <c r="AA242" s="10">
        <f t="shared" si="41"/>
        <v>2250</v>
      </c>
      <c r="AB242" s="10">
        <v>15</v>
      </c>
      <c r="AC242" s="10">
        <v>150</v>
      </c>
      <c r="AD242" s="10">
        <f t="shared" si="42"/>
        <v>2250</v>
      </c>
      <c r="AE242" s="11"/>
      <c r="AF242" s="26">
        <v>7</v>
      </c>
      <c r="AG242" s="7">
        <f t="shared" si="39"/>
        <v>0</v>
      </c>
      <c r="AH242" s="152">
        <v>1</v>
      </c>
      <c r="AI242" s="139">
        <f t="shared" si="43"/>
        <v>45</v>
      </c>
      <c r="AJ242" s="139">
        <f t="shared" si="34"/>
        <v>6750</v>
      </c>
      <c r="AK242" s="109">
        <f t="shared" si="44"/>
        <v>6750</v>
      </c>
    </row>
    <row r="243" spans="1:37" ht="25.5" x14ac:dyDescent="0.25">
      <c r="A243" s="108">
        <v>201</v>
      </c>
      <c r="B243" s="8" t="s">
        <v>189</v>
      </c>
      <c r="C243" s="21" t="s">
        <v>149</v>
      </c>
      <c r="D243" s="22" t="s">
        <v>271</v>
      </c>
      <c r="E243" s="35">
        <v>44679</v>
      </c>
      <c r="F243" s="35">
        <v>44682</v>
      </c>
      <c r="G243" s="21" t="s">
        <v>336</v>
      </c>
      <c r="H243" s="22" t="s">
        <v>514</v>
      </c>
      <c r="I243" s="22" t="s">
        <v>99</v>
      </c>
      <c r="J243" s="22" t="s">
        <v>294</v>
      </c>
      <c r="K243" s="35">
        <v>44679</v>
      </c>
      <c r="L243" s="35">
        <v>44682</v>
      </c>
      <c r="M243" s="10"/>
      <c r="N243" s="10">
        <v>3400</v>
      </c>
      <c r="O243" s="10">
        <f t="shared" si="35"/>
        <v>0</v>
      </c>
      <c r="P243" s="10"/>
      <c r="Q243" s="10">
        <v>2900</v>
      </c>
      <c r="R243" s="10">
        <f t="shared" si="36"/>
        <v>0</v>
      </c>
      <c r="S243" s="10"/>
      <c r="T243" s="10">
        <v>2800</v>
      </c>
      <c r="U243" s="10">
        <f t="shared" si="37"/>
        <v>0</v>
      </c>
      <c r="V243" s="10">
        <v>19</v>
      </c>
      <c r="W243" s="10">
        <v>150</v>
      </c>
      <c r="X243" s="10">
        <f t="shared" si="40"/>
        <v>2850</v>
      </c>
      <c r="Y243" s="10">
        <v>19</v>
      </c>
      <c r="Z243" s="10">
        <v>150</v>
      </c>
      <c r="AA243" s="10">
        <f t="shared" si="41"/>
        <v>2850</v>
      </c>
      <c r="AB243" s="10">
        <v>19</v>
      </c>
      <c r="AC243" s="10">
        <v>150</v>
      </c>
      <c r="AD243" s="10">
        <f t="shared" si="42"/>
        <v>2850</v>
      </c>
      <c r="AE243" s="11">
        <v>60</v>
      </c>
      <c r="AF243" s="26">
        <v>7</v>
      </c>
      <c r="AG243" s="7">
        <f t="shared" si="39"/>
        <v>420</v>
      </c>
      <c r="AH243" s="152">
        <v>1</v>
      </c>
      <c r="AI243" s="139">
        <f t="shared" si="43"/>
        <v>117</v>
      </c>
      <c r="AJ243" s="139">
        <f t="shared" si="34"/>
        <v>8970</v>
      </c>
      <c r="AK243" s="109">
        <f t="shared" si="44"/>
        <v>8970</v>
      </c>
    </row>
    <row r="244" spans="1:37" x14ac:dyDescent="0.25">
      <c r="A244" s="108">
        <v>202</v>
      </c>
      <c r="B244" s="8" t="s">
        <v>189</v>
      </c>
      <c r="C244" s="21" t="s">
        <v>149</v>
      </c>
      <c r="D244" s="22" t="s">
        <v>174</v>
      </c>
      <c r="E244" s="35">
        <v>44708</v>
      </c>
      <c r="F244" s="35">
        <v>44710</v>
      </c>
      <c r="G244" s="21" t="s">
        <v>336</v>
      </c>
      <c r="H244" s="22" t="s">
        <v>511</v>
      </c>
      <c r="I244" s="22" t="s">
        <v>99</v>
      </c>
      <c r="J244" s="22" t="s">
        <v>294</v>
      </c>
      <c r="K244" s="35">
        <v>44708</v>
      </c>
      <c r="L244" s="35">
        <v>44710</v>
      </c>
      <c r="M244" s="10"/>
      <c r="N244" s="10">
        <v>3400</v>
      </c>
      <c r="O244" s="10">
        <f t="shared" si="35"/>
        <v>0</v>
      </c>
      <c r="P244" s="10"/>
      <c r="Q244" s="10">
        <v>2900</v>
      </c>
      <c r="R244" s="10">
        <f t="shared" si="36"/>
        <v>0</v>
      </c>
      <c r="S244" s="10"/>
      <c r="T244" s="10">
        <v>2800</v>
      </c>
      <c r="U244" s="10">
        <f t="shared" si="37"/>
        <v>0</v>
      </c>
      <c r="V244" s="10">
        <v>19</v>
      </c>
      <c r="W244" s="10">
        <v>150</v>
      </c>
      <c r="X244" s="10">
        <f t="shared" si="40"/>
        <v>2850</v>
      </c>
      <c r="Y244" s="10">
        <v>19</v>
      </c>
      <c r="Z244" s="10">
        <v>150</v>
      </c>
      <c r="AA244" s="10">
        <f t="shared" si="41"/>
        <v>2850</v>
      </c>
      <c r="AB244" s="10">
        <v>19</v>
      </c>
      <c r="AC244" s="10">
        <v>150</v>
      </c>
      <c r="AD244" s="10">
        <f t="shared" si="42"/>
        <v>2850</v>
      </c>
      <c r="AE244" s="11">
        <v>60</v>
      </c>
      <c r="AF244" s="26">
        <v>7</v>
      </c>
      <c r="AG244" s="7">
        <f t="shared" si="39"/>
        <v>420</v>
      </c>
      <c r="AH244" s="152">
        <v>1</v>
      </c>
      <c r="AI244" s="139">
        <f t="shared" si="43"/>
        <v>117</v>
      </c>
      <c r="AJ244" s="139">
        <f t="shared" si="34"/>
        <v>8970</v>
      </c>
      <c r="AK244" s="109">
        <f t="shared" si="44"/>
        <v>8970</v>
      </c>
    </row>
    <row r="245" spans="1:37" x14ac:dyDescent="0.25">
      <c r="A245" s="108">
        <v>203</v>
      </c>
      <c r="B245" s="8" t="s">
        <v>189</v>
      </c>
      <c r="C245" s="21" t="s">
        <v>149</v>
      </c>
      <c r="D245" s="22" t="s">
        <v>174</v>
      </c>
      <c r="E245" s="35">
        <v>44711</v>
      </c>
      <c r="F245" s="35">
        <v>44714</v>
      </c>
      <c r="G245" s="21" t="s">
        <v>336</v>
      </c>
      <c r="H245" s="22" t="s">
        <v>510</v>
      </c>
      <c r="I245" s="22" t="s">
        <v>99</v>
      </c>
      <c r="J245" s="22" t="s">
        <v>294</v>
      </c>
      <c r="K245" s="35">
        <v>44711</v>
      </c>
      <c r="L245" s="35">
        <v>44714</v>
      </c>
      <c r="M245" s="10">
        <v>1</v>
      </c>
      <c r="N245" s="10">
        <v>3400</v>
      </c>
      <c r="O245" s="10">
        <f t="shared" si="35"/>
        <v>3400</v>
      </c>
      <c r="P245" s="10">
        <v>1</v>
      </c>
      <c r="Q245" s="10">
        <v>2900</v>
      </c>
      <c r="R245" s="10">
        <f t="shared" si="36"/>
        <v>2900</v>
      </c>
      <c r="S245" s="10">
        <v>1</v>
      </c>
      <c r="T245" s="10">
        <v>2800</v>
      </c>
      <c r="U245" s="10">
        <f t="shared" si="37"/>
        <v>2800</v>
      </c>
      <c r="V245" s="10">
        <v>19</v>
      </c>
      <c r="W245" s="10">
        <v>150</v>
      </c>
      <c r="X245" s="10">
        <f t="shared" si="40"/>
        <v>2850</v>
      </c>
      <c r="Y245" s="10">
        <v>19</v>
      </c>
      <c r="Z245" s="10">
        <v>150</v>
      </c>
      <c r="AA245" s="10">
        <f t="shared" si="41"/>
        <v>2850</v>
      </c>
      <c r="AB245" s="10">
        <v>19</v>
      </c>
      <c r="AC245" s="10">
        <v>150</v>
      </c>
      <c r="AD245" s="10">
        <f t="shared" si="42"/>
        <v>2850</v>
      </c>
      <c r="AE245" s="11">
        <v>60</v>
      </c>
      <c r="AF245" s="26">
        <v>7</v>
      </c>
      <c r="AG245" s="7">
        <f t="shared" si="39"/>
        <v>420</v>
      </c>
      <c r="AH245" s="152">
        <v>1</v>
      </c>
      <c r="AI245" s="139">
        <f t="shared" si="43"/>
        <v>120</v>
      </c>
      <c r="AJ245" s="139">
        <f t="shared" si="34"/>
        <v>18070</v>
      </c>
      <c r="AK245" s="109">
        <f t="shared" si="44"/>
        <v>18070</v>
      </c>
    </row>
    <row r="246" spans="1:37" ht="16.899999999999999" customHeight="1" x14ac:dyDescent="0.25">
      <c r="A246" s="108">
        <v>204</v>
      </c>
      <c r="B246" s="8" t="s">
        <v>189</v>
      </c>
      <c r="C246" s="21" t="s">
        <v>149</v>
      </c>
      <c r="D246" s="22" t="s">
        <v>174</v>
      </c>
      <c r="E246" s="35">
        <v>44718</v>
      </c>
      <c r="F246" s="35">
        <v>44720</v>
      </c>
      <c r="G246" s="21" t="s">
        <v>336</v>
      </c>
      <c r="H246" s="22" t="s">
        <v>515</v>
      </c>
      <c r="I246" s="22" t="s">
        <v>99</v>
      </c>
      <c r="J246" s="22" t="s">
        <v>294</v>
      </c>
      <c r="K246" s="35">
        <v>44718</v>
      </c>
      <c r="L246" s="35">
        <v>44720</v>
      </c>
      <c r="M246" s="10">
        <v>1</v>
      </c>
      <c r="N246" s="10">
        <v>3400</v>
      </c>
      <c r="O246" s="10">
        <f t="shared" si="35"/>
        <v>3400</v>
      </c>
      <c r="P246" s="10">
        <v>1</v>
      </c>
      <c r="Q246" s="10">
        <v>2900</v>
      </c>
      <c r="R246" s="10">
        <f t="shared" si="36"/>
        <v>2900</v>
      </c>
      <c r="S246" s="10">
        <v>1</v>
      </c>
      <c r="T246" s="10">
        <v>2800</v>
      </c>
      <c r="U246" s="10">
        <f t="shared" si="37"/>
        <v>2800</v>
      </c>
      <c r="V246" s="10">
        <v>19</v>
      </c>
      <c r="W246" s="10">
        <v>150</v>
      </c>
      <c r="X246" s="10">
        <f t="shared" si="40"/>
        <v>2850</v>
      </c>
      <c r="Y246" s="10">
        <v>19</v>
      </c>
      <c r="Z246" s="10">
        <v>150</v>
      </c>
      <c r="AA246" s="10">
        <f t="shared" si="41"/>
        <v>2850</v>
      </c>
      <c r="AB246" s="10">
        <v>19</v>
      </c>
      <c r="AC246" s="10">
        <v>150</v>
      </c>
      <c r="AD246" s="10">
        <f t="shared" si="42"/>
        <v>2850</v>
      </c>
      <c r="AE246" s="11">
        <v>60</v>
      </c>
      <c r="AF246" s="26">
        <v>7</v>
      </c>
      <c r="AG246" s="7">
        <f t="shared" si="39"/>
        <v>420</v>
      </c>
      <c r="AH246" s="152">
        <v>1</v>
      </c>
      <c r="AI246" s="139">
        <f t="shared" si="43"/>
        <v>120</v>
      </c>
      <c r="AJ246" s="139">
        <f t="shared" si="34"/>
        <v>18070</v>
      </c>
      <c r="AK246" s="109">
        <f t="shared" si="44"/>
        <v>18070</v>
      </c>
    </row>
    <row r="247" spans="1:37" ht="21" customHeight="1" x14ac:dyDescent="0.25">
      <c r="A247" s="108">
        <v>205</v>
      </c>
      <c r="B247" s="8" t="s">
        <v>189</v>
      </c>
      <c r="C247" s="21" t="s">
        <v>149</v>
      </c>
      <c r="D247" s="22" t="s">
        <v>174</v>
      </c>
      <c r="E247" s="35">
        <v>44722</v>
      </c>
      <c r="F247" s="35">
        <v>44725</v>
      </c>
      <c r="G247" s="21" t="s">
        <v>336</v>
      </c>
      <c r="H247" s="22" t="s">
        <v>781</v>
      </c>
      <c r="I247" s="22" t="s">
        <v>99</v>
      </c>
      <c r="J247" s="22" t="s">
        <v>294</v>
      </c>
      <c r="K247" s="35">
        <v>44722</v>
      </c>
      <c r="L247" s="35">
        <v>44725</v>
      </c>
      <c r="M247" s="10">
        <v>1</v>
      </c>
      <c r="N247" s="10">
        <v>3400</v>
      </c>
      <c r="O247" s="10">
        <f t="shared" si="35"/>
        <v>3400</v>
      </c>
      <c r="P247" s="10">
        <v>1</v>
      </c>
      <c r="Q247" s="10">
        <v>2900</v>
      </c>
      <c r="R247" s="10">
        <f t="shared" si="36"/>
        <v>2900</v>
      </c>
      <c r="S247" s="10">
        <v>1</v>
      </c>
      <c r="T247" s="10">
        <v>2800</v>
      </c>
      <c r="U247" s="10">
        <f t="shared" si="37"/>
        <v>2800</v>
      </c>
      <c r="V247" s="10">
        <v>15</v>
      </c>
      <c r="W247" s="10">
        <v>150</v>
      </c>
      <c r="X247" s="10">
        <f t="shared" si="40"/>
        <v>2250</v>
      </c>
      <c r="Y247" s="10">
        <v>15</v>
      </c>
      <c r="Z247" s="10">
        <v>150</v>
      </c>
      <c r="AA247" s="10">
        <f t="shared" si="41"/>
        <v>2250</v>
      </c>
      <c r="AB247" s="10">
        <v>15</v>
      </c>
      <c r="AC247" s="10">
        <v>150</v>
      </c>
      <c r="AD247" s="10">
        <f t="shared" si="42"/>
        <v>2250</v>
      </c>
      <c r="AE247" s="11">
        <v>48</v>
      </c>
      <c r="AF247" s="26">
        <v>7</v>
      </c>
      <c r="AG247" s="7">
        <f t="shared" si="39"/>
        <v>336</v>
      </c>
      <c r="AH247" s="152">
        <v>1</v>
      </c>
      <c r="AI247" s="139">
        <f t="shared" si="43"/>
        <v>96</v>
      </c>
      <c r="AJ247" s="139">
        <f t="shared" si="34"/>
        <v>16186</v>
      </c>
      <c r="AK247" s="109">
        <f t="shared" si="44"/>
        <v>16186</v>
      </c>
    </row>
    <row r="248" spans="1:37" x14ac:dyDescent="0.25">
      <c r="A248" s="108">
        <v>206</v>
      </c>
      <c r="B248" s="8" t="s">
        <v>189</v>
      </c>
      <c r="C248" s="21" t="s">
        <v>149</v>
      </c>
      <c r="D248" s="22" t="s">
        <v>174</v>
      </c>
      <c r="E248" s="35">
        <v>44732</v>
      </c>
      <c r="F248" s="35">
        <v>44736</v>
      </c>
      <c r="G248" s="21" t="s">
        <v>336</v>
      </c>
      <c r="H248" s="22" t="s">
        <v>534</v>
      </c>
      <c r="I248" s="22" t="s">
        <v>102</v>
      </c>
      <c r="J248" s="22" t="s">
        <v>302</v>
      </c>
      <c r="K248" s="35">
        <v>44732</v>
      </c>
      <c r="L248" s="35">
        <v>44736</v>
      </c>
      <c r="M248" s="14">
        <v>1</v>
      </c>
      <c r="N248" s="10">
        <v>3400</v>
      </c>
      <c r="O248" s="10">
        <f t="shared" si="35"/>
        <v>3400</v>
      </c>
      <c r="P248" s="14">
        <v>1</v>
      </c>
      <c r="Q248" s="10">
        <v>2900</v>
      </c>
      <c r="R248" s="10">
        <f t="shared" si="36"/>
        <v>2900</v>
      </c>
      <c r="S248" s="14">
        <v>1</v>
      </c>
      <c r="T248" s="10">
        <v>2800</v>
      </c>
      <c r="U248" s="10">
        <f t="shared" si="37"/>
        <v>2800</v>
      </c>
      <c r="V248" s="12">
        <v>19</v>
      </c>
      <c r="W248" s="10">
        <v>150</v>
      </c>
      <c r="X248" s="10">
        <f t="shared" si="40"/>
        <v>2850</v>
      </c>
      <c r="Y248" s="12">
        <v>19</v>
      </c>
      <c r="Z248" s="10">
        <v>150</v>
      </c>
      <c r="AA248" s="10">
        <f t="shared" si="41"/>
        <v>2850</v>
      </c>
      <c r="AB248" s="12">
        <v>19</v>
      </c>
      <c r="AC248" s="10">
        <v>150</v>
      </c>
      <c r="AD248" s="10">
        <f t="shared" si="42"/>
        <v>2850</v>
      </c>
      <c r="AE248" s="12">
        <v>60</v>
      </c>
      <c r="AF248" s="26">
        <v>7</v>
      </c>
      <c r="AG248" s="7">
        <f t="shared" si="39"/>
        <v>420</v>
      </c>
      <c r="AH248" s="152">
        <v>1</v>
      </c>
      <c r="AI248" s="139">
        <f t="shared" si="43"/>
        <v>120</v>
      </c>
      <c r="AJ248" s="139">
        <f t="shared" si="34"/>
        <v>18070</v>
      </c>
      <c r="AK248" s="109">
        <f t="shared" si="44"/>
        <v>18070</v>
      </c>
    </row>
    <row r="249" spans="1:37" ht="26.65" customHeight="1" x14ac:dyDescent="0.25">
      <c r="A249" s="108">
        <v>207</v>
      </c>
      <c r="B249" s="8" t="s">
        <v>189</v>
      </c>
      <c r="C249" s="21" t="s">
        <v>149</v>
      </c>
      <c r="D249" s="22" t="s">
        <v>174</v>
      </c>
      <c r="E249" s="35">
        <v>44739</v>
      </c>
      <c r="F249" s="35">
        <v>44742</v>
      </c>
      <c r="G249" s="21" t="s">
        <v>336</v>
      </c>
      <c r="H249" s="22" t="s">
        <v>535</v>
      </c>
      <c r="I249" s="22" t="s">
        <v>102</v>
      </c>
      <c r="J249" s="22" t="s">
        <v>302</v>
      </c>
      <c r="K249" s="35">
        <v>44739</v>
      </c>
      <c r="L249" s="35">
        <v>44742</v>
      </c>
      <c r="M249" s="14">
        <v>1</v>
      </c>
      <c r="N249" s="10">
        <v>3400</v>
      </c>
      <c r="O249" s="10">
        <f t="shared" si="35"/>
        <v>3400</v>
      </c>
      <c r="P249" s="14">
        <v>1</v>
      </c>
      <c r="Q249" s="10">
        <v>2900</v>
      </c>
      <c r="R249" s="10">
        <f t="shared" si="36"/>
        <v>2900</v>
      </c>
      <c r="S249" s="14">
        <v>1</v>
      </c>
      <c r="T249" s="10">
        <v>2800</v>
      </c>
      <c r="U249" s="10">
        <f t="shared" si="37"/>
        <v>2800</v>
      </c>
      <c r="V249" s="12">
        <v>19</v>
      </c>
      <c r="W249" s="10">
        <v>150</v>
      </c>
      <c r="X249" s="10">
        <f t="shared" si="40"/>
        <v>2850</v>
      </c>
      <c r="Y249" s="12">
        <v>19</v>
      </c>
      <c r="Z249" s="10">
        <v>150</v>
      </c>
      <c r="AA249" s="10">
        <f t="shared" si="41"/>
        <v>2850</v>
      </c>
      <c r="AB249" s="12">
        <v>19</v>
      </c>
      <c r="AC249" s="10">
        <v>150</v>
      </c>
      <c r="AD249" s="10">
        <f t="shared" si="42"/>
        <v>2850</v>
      </c>
      <c r="AE249" s="12">
        <v>60</v>
      </c>
      <c r="AF249" s="26">
        <v>7</v>
      </c>
      <c r="AG249" s="7">
        <f t="shared" si="39"/>
        <v>420</v>
      </c>
      <c r="AH249" s="152">
        <v>1</v>
      </c>
      <c r="AI249" s="139">
        <f t="shared" si="43"/>
        <v>120</v>
      </c>
      <c r="AJ249" s="139">
        <f t="shared" si="34"/>
        <v>18070</v>
      </c>
      <c r="AK249" s="109">
        <f t="shared" si="44"/>
        <v>18070</v>
      </c>
    </row>
    <row r="250" spans="1:37" ht="16.149999999999999" customHeight="1" x14ac:dyDescent="0.25">
      <c r="A250" s="106"/>
      <c r="B250" s="96"/>
      <c r="C250" s="97"/>
      <c r="D250" s="179" t="s">
        <v>865</v>
      </c>
      <c r="E250" s="99"/>
      <c r="F250" s="99"/>
      <c r="G250" s="99"/>
      <c r="H250" s="99"/>
      <c r="I250" s="97"/>
      <c r="J250" s="100"/>
      <c r="K250" s="99"/>
      <c r="L250" s="99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2"/>
      <c r="AF250" s="79"/>
      <c r="AG250" s="79"/>
      <c r="AH250" s="153"/>
      <c r="AI250" s="151"/>
      <c r="AJ250" s="151"/>
      <c r="AK250" s="164"/>
    </row>
    <row r="251" spans="1:37" ht="25.9" customHeight="1" x14ac:dyDescent="0.25">
      <c r="A251" s="108">
        <v>208</v>
      </c>
      <c r="B251" s="8" t="s">
        <v>16</v>
      </c>
      <c r="C251" s="21" t="s">
        <v>160</v>
      </c>
      <c r="D251" s="22" t="s">
        <v>174</v>
      </c>
      <c r="E251" s="35">
        <v>44679</v>
      </c>
      <c r="F251" s="35">
        <v>44681</v>
      </c>
      <c r="G251" s="21" t="s">
        <v>301</v>
      </c>
      <c r="H251" s="22" t="s">
        <v>406</v>
      </c>
      <c r="I251" s="22" t="s">
        <v>99</v>
      </c>
      <c r="J251" s="22" t="s">
        <v>294</v>
      </c>
      <c r="K251" s="35">
        <v>44679</v>
      </c>
      <c r="L251" s="35">
        <v>44681</v>
      </c>
      <c r="M251" s="10"/>
      <c r="N251" s="10">
        <v>3400</v>
      </c>
      <c r="O251" s="10">
        <f t="shared" si="35"/>
        <v>0</v>
      </c>
      <c r="P251" s="10"/>
      <c r="Q251" s="10">
        <v>2900</v>
      </c>
      <c r="R251" s="10">
        <f t="shared" si="36"/>
        <v>0</v>
      </c>
      <c r="S251" s="10"/>
      <c r="T251" s="10">
        <v>2800</v>
      </c>
      <c r="U251" s="10">
        <f t="shared" si="37"/>
        <v>0</v>
      </c>
      <c r="V251" s="23">
        <v>32</v>
      </c>
      <c r="W251" s="10">
        <v>150</v>
      </c>
      <c r="X251" s="10">
        <f t="shared" si="40"/>
        <v>4800</v>
      </c>
      <c r="Y251" s="23">
        <v>32</v>
      </c>
      <c r="Z251" s="10">
        <v>150</v>
      </c>
      <c r="AA251" s="10">
        <f t="shared" si="41"/>
        <v>4800</v>
      </c>
      <c r="AB251" s="23">
        <v>32</v>
      </c>
      <c r="AC251" s="10">
        <v>150</v>
      </c>
      <c r="AD251" s="10">
        <f t="shared" si="42"/>
        <v>4800</v>
      </c>
      <c r="AE251" s="11">
        <v>57</v>
      </c>
      <c r="AF251" s="26">
        <v>7</v>
      </c>
      <c r="AG251" s="7">
        <f t="shared" si="39"/>
        <v>399</v>
      </c>
      <c r="AH251" s="152">
        <v>1</v>
      </c>
      <c r="AI251" s="139">
        <f t="shared" si="43"/>
        <v>153</v>
      </c>
      <c r="AJ251" s="139">
        <f t="shared" si="34"/>
        <v>14799</v>
      </c>
      <c r="AK251" s="109">
        <f t="shared" si="44"/>
        <v>14799</v>
      </c>
    </row>
    <row r="252" spans="1:37" ht="25.9" customHeight="1" x14ac:dyDescent="0.25">
      <c r="A252" s="108">
        <v>209</v>
      </c>
      <c r="B252" s="8" t="s">
        <v>16</v>
      </c>
      <c r="C252" s="21" t="s">
        <v>160</v>
      </c>
      <c r="D252" s="22" t="s">
        <v>173</v>
      </c>
      <c r="E252" s="35">
        <v>44686</v>
      </c>
      <c r="F252" s="35">
        <v>44687</v>
      </c>
      <c r="G252" s="21" t="s">
        <v>301</v>
      </c>
      <c r="H252" s="22" t="s">
        <v>512</v>
      </c>
      <c r="I252" s="22" t="s">
        <v>101</v>
      </c>
      <c r="J252" s="22" t="s">
        <v>294</v>
      </c>
      <c r="K252" s="35">
        <v>44686</v>
      </c>
      <c r="L252" s="35">
        <v>44687</v>
      </c>
      <c r="M252" s="10"/>
      <c r="N252" s="10">
        <v>3400</v>
      </c>
      <c r="O252" s="10">
        <f t="shared" si="35"/>
        <v>0</v>
      </c>
      <c r="P252" s="10"/>
      <c r="Q252" s="10">
        <v>2900</v>
      </c>
      <c r="R252" s="10">
        <f t="shared" si="36"/>
        <v>0</v>
      </c>
      <c r="S252" s="10"/>
      <c r="T252" s="10">
        <v>2800</v>
      </c>
      <c r="U252" s="10">
        <f t="shared" si="37"/>
        <v>0</v>
      </c>
      <c r="V252" s="10">
        <v>7</v>
      </c>
      <c r="W252" s="10">
        <v>150</v>
      </c>
      <c r="X252" s="10">
        <f t="shared" si="40"/>
        <v>1050</v>
      </c>
      <c r="Y252" s="10">
        <v>7</v>
      </c>
      <c r="Z252" s="10">
        <v>150</v>
      </c>
      <c r="AA252" s="10">
        <f t="shared" si="41"/>
        <v>1050</v>
      </c>
      <c r="AB252" s="10">
        <v>7</v>
      </c>
      <c r="AC252" s="10">
        <v>150</v>
      </c>
      <c r="AD252" s="10">
        <f t="shared" si="42"/>
        <v>1050</v>
      </c>
      <c r="AE252" s="11">
        <v>27</v>
      </c>
      <c r="AF252" s="26">
        <v>7</v>
      </c>
      <c r="AG252" s="7">
        <f t="shared" si="39"/>
        <v>189</v>
      </c>
      <c r="AH252" s="152">
        <v>1</v>
      </c>
      <c r="AI252" s="139">
        <f t="shared" si="43"/>
        <v>48</v>
      </c>
      <c r="AJ252" s="139">
        <f t="shared" si="34"/>
        <v>3339</v>
      </c>
      <c r="AK252" s="109">
        <f t="shared" si="44"/>
        <v>3339</v>
      </c>
    </row>
    <row r="253" spans="1:37" ht="28.9" customHeight="1" x14ac:dyDescent="0.25">
      <c r="A253" s="108">
        <v>210</v>
      </c>
      <c r="B253" s="8" t="s">
        <v>16</v>
      </c>
      <c r="C253" s="21" t="s">
        <v>160</v>
      </c>
      <c r="D253" s="22" t="s">
        <v>59</v>
      </c>
      <c r="E253" s="35">
        <v>44714</v>
      </c>
      <c r="F253" s="35">
        <v>44717</v>
      </c>
      <c r="G253" s="21" t="s">
        <v>403</v>
      </c>
      <c r="H253" s="22" t="s">
        <v>405</v>
      </c>
      <c r="I253" s="22" t="s">
        <v>102</v>
      </c>
      <c r="J253" s="22" t="s">
        <v>404</v>
      </c>
      <c r="K253" s="35">
        <v>44714</v>
      </c>
      <c r="L253" s="35">
        <v>44717</v>
      </c>
      <c r="M253" s="10"/>
      <c r="N253" s="10">
        <v>3400</v>
      </c>
      <c r="O253" s="10">
        <f t="shared" si="35"/>
        <v>0</v>
      </c>
      <c r="P253" s="10"/>
      <c r="Q253" s="10">
        <v>2900</v>
      </c>
      <c r="R253" s="10">
        <f t="shared" si="36"/>
        <v>0</v>
      </c>
      <c r="S253" s="10"/>
      <c r="T253" s="10">
        <v>2800</v>
      </c>
      <c r="U253" s="10">
        <f t="shared" si="37"/>
        <v>0</v>
      </c>
      <c r="V253" s="10">
        <v>21</v>
      </c>
      <c r="W253" s="10">
        <v>150</v>
      </c>
      <c r="X253" s="10">
        <f t="shared" si="40"/>
        <v>3150</v>
      </c>
      <c r="Y253" s="10">
        <v>21</v>
      </c>
      <c r="Z253" s="10">
        <v>150</v>
      </c>
      <c r="AA253" s="10">
        <f t="shared" si="41"/>
        <v>3150</v>
      </c>
      <c r="AB253" s="10">
        <v>21</v>
      </c>
      <c r="AC253" s="10">
        <v>150</v>
      </c>
      <c r="AD253" s="10">
        <f t="shared" si="42"/>
        <v>3150</v>
      </c>
      <c r="AE253" s="11">
        <v>81</v>
      </c>
      <c r="AF253" s="26">
        <v>7</v>
      </c>
      <c r="AG253" s="7">
        <f t="shared" si="39"/>
        <v>567</v>
      </c>
      <c r="AH253" s="152">
        <v>1</v>
      </c>
      <c r="AI253" s="139">
        <f t="shared" si="43"/>
        <v>144</v>
      </c>
      <c r="AJ253" s="139">
        <f t="shared" si="34"/>
        <v>10017</v>
      </c>
      <c r="AK253" s="109">
        <f t="shared" si="44"/>
        <v>10017</v>
      </c>
    </row>
    <row r="254" spans="1:37" ht="33" customHeight="1" x14ac:dyDescent="0.25">
      <c r="A254" s="108">
        <v>211</v>
      </c>
      <c r="B254" s="8" t="s">
        <v>16</v>
      </c>
      <c r="C254" s="21" t="s">
        <v>160</v>
      </c>
      <c r="D254" s="22" t="s">
        <v>60</v>
      </c>
      <c r="E254" s="35">
        <v>44820</v>
      </c>
      <c r="F254" s="35">
        <v>44822</v>
      </c>
      <c r="G254" s="21" t="s">
        <v>301</v>
      </c>
      <c r="H254" s="22" t="s">
        <v>782</v>
      </c>
      <c r="I254" s="22" t="s">
        <v>105</v>
      </c>
      <c r="J254" s="22" t="s">
        <v>294</v>
      </c>
      <c r="K254" s="35">
        <v>44820</v>
      </c>
      <c r="L254" s="35">
        <v>44822</v>
      </c>
      <c r="M254" s="10">
        <v>1</v>
      </c>
      <c r="N254" s="10">
        <v>3400</v>
      </c>
      <c r="O254" s="10">
        <f t="shared" si="35"/>
        <v>3400</v>
      </c>
      <c r="P254" s="10">
        <v>1</v>
      </c>
      <c r="Q254" s="10">
        <v>2900</v>
      </c>
      <c r="R254" s="10">
        <f t="shared" si="36"/>
        <v>2900</v>
      </c>
      <c r="S254" s="10">
        <v>1</v>
      </c>
      <c r="T254" s="10">
        <v>2800</v>
      </c>
      <c r="U254" s="10">
        <f t="shared" si="37"/>
        <v>2800</v>
      </c>
      <c r="V254" s="10">
        <v>21</v>
      </c>
      <c r="W254" s="10">
        <v>150</v>
      </c>
      <c r="X254" s="10">
        <f t="shared" si="40"/>
        <v>3150</v>
      </c>
      <c r="Y254" s="10">
        <v>21</v>
      </c>
      <c r="Z254" s="10">
        <v>150</v>
      </c>
      <c r="AA254" s="10">
        <f t="shared" si="41"/>
        <v>3150</v>
      </c>
      <c r="AB254" s="10">
        <v>21</v>
      </c>
      <c r="AC254" s="10">
        <v>150</v>
      </c>
      <c r="AD254" s="10">
        <f t="shared" si="42"/>
        <v>3150</v>
      </c>
      <c r="AE254" s="11">
        <v>81</v>
      </c>
      <c r="AF254" s="26">
        <v>7</v>
      </c>
      <c r="AG254" s="7">
        <f t="shared" si="39"/>
        <v>567</v>
      </c>
      <c r="AH254" s="152">
        <v>1</v>
      </c>
      <c r="AI254" s="139">
        <f t="shared" si="43"/>
        <v>147</v>
      </c>
      <c r="AJ254" s="139">
        <f t="shared" si="34"/>
        <v>19117</v>
      </c>
      <c r="AK254" s="109">
        <f t="shared" si="44"/>
        <v>19117</v>
      </c>
    </row>
    <row r="255" spans="1:37" ht="16.899999999999999" customHeight="1" x14ac:dyDescent="0.25">
      <c r="A255" s="106"/>
      <c r="B255" s="96"/>
      <c r="C255" s="97"/>
      <c r="D255" s="179" t="s">
        <v>866</v>
      </c>
      <c r="E255" s="99"/>
      <c r="F255" s="99"/>
      <c r="G255" s="99"/>
      <c r="H255" s="99"/>
      <c r="I255" s="97"/>
      <c r="J255" s="100"/>
      <c r="K255" s="99"/>
      <c r="L255" s="99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2"/>
      <c r="AF255" s="79"/>
      <c r="AG255" s="79"/>
      <c r="AH255" s="153"/>
      <c r="AI255" s="151"/>
      <c r="AJ255" s="151"/>
      <c r="AK255" s="164"/>
    </row>
    <row r="256" spans="1:37" ht="28.9" customHeight="1" x14ac:dyDescent="0.25">
      <c r="A256" s="108">
        <v>212</v>
      </c>
      <c r="B256" s="8"/>
      <c r="C256" s="21" t="s">
        <v>119</v>
      </c>
      <c r="D256" s="22" t="s">
        <v>605</v>
      </c>
      <c r="E256" s="35">
        <v>44624</v>
      </c>
      <c r="F256" s="35">
        <v>44625</v>
      </c>
      <c r="G256" s="21" t="s">
        <v>301</v>
      </c>
      <c r="H256" s="22" t="s">
        <v>455</v>
      </c>
      <c r="I256" s="22" t="s">
        <v>104</v>
      </c>
      <c r="J256" s="22" t="s">
        <v>294</v>
      </c>
      <c r="K256" s="35">
        <v>44624</v>
      </c>
      <c r="L256" s="35">
        <v>44625</v>
      </c>
      <c r="M256" s="10"/>
      <c r="N256" s="10">
        <v>3400</v>
      </c>
      <c r="O256" s="10">
        <f t="shared" si="35"/>
        <v>0</v>
      </c>
      <c r="P256" s="10"/>
      <c r="Q256" s="10">
        <v>2900</v>
      </c>
      <c r="R256" s="10">
        <f t="shared" si="36"/>
        <v>0</v>
      </c>
      <c r="S256" s="10"/>
      <c r="T256" s="10">
        <v>2800</v>
      </c>
      <c r="U256" s="10">
        <f t="shared" si="37"/>
        <v>0</v>
      </c>
      <c r="V256" s="10">
        <v>92</v>
      </c>
      <c r="W256" s="10">
        <v>150</v>
      </c>
      <c r="X256" s="10">
        <f t="shared" si="40"/>
        <v>13800</v>
      </c>
      <c r="Y256" s="10">
        <v>76</v>
      </c>
      <c r="Z256" s="10">
        <v>150</v>
      </c>
      <c r="AA256" s="10">
        <f t="shared" si="41"/>
        <v>11400</v>
      </c>
      <c r="AB256" s="10">
        <v>76</v>
      </c>
      <c r="AC256" s="10">
        <v>150</v>
      </c>
      <c r="AD256" s="10">
        <f t="shared" si="42"/>
        <v>11400</v>
      </c>
      <c r="AE256" s="11"/>
      <c r="AF256" s="26">
        <v>7</v>
      </c>
      <c r="AG256" s="7">
        <f t="shared" si="39"/>
        <v>0</v>
      </c>
      <c r="AH256" s="152">
        <v>1</v>
      </c>
      <c r="AI256" s="139">
        <f t="shared" si="43"/>
        <v>244</v>
      </c>
      <c r="AJ256" s="139">
        <f t="shared" si="34"/>
        <v>36600</v>
      </c>
      <c r="AK256" s="109">
        <f t="shared" si="44"/>
        <v>36600</v>
      </c>
    </row>
    <row r="257" spans="1:37" ht="26.65" customHeight="1" x14ac:dyDescent="0.25">
      <c r="A257" s="108">
        <v>213</v>
      </c>
      <c r="B257" s="8" t="s">
        <v>192</v>
      </c>
      <c r="C257" s="21" t="s">
        <v>119</v>
      </c>
      <c r="D257" s="22" t="s">
        <v>264</v>
      </c>
      <c r="E257" s="35">
        <v>44695</v>
      </c>
      <c r="F257" s="35">
        <v>44696</v>
      </c>
      <c r="G257" s="21" t="s">
        <v>301</v>
      </c>
      <c r="H257" s="22" t="s">
        <v>447</v>
      </c>
      <c r="I257" s="22" t="s">
        <v>104</v>
      </c>
      <c r="J257" s="22" t="s">
        <v>294</v>
      </c>
      <c r="K257" s="35">
        <v>44695</v>
      </c>
      <c r="L257" s="35">
        <v>44696</v>
      </c>
      <c r="M257" s="10"/>
      <c r="N257" s="10">
        <v>3400</v>
      </c>
      <c r="O257" s="10">
        <f t="shared" si="35"/>
        <v>0</v>
      </c>
      <c r="P257" s="10"/>
      <c r="Q257" s="10">
        <v>2900</v>
      </c>
      <c r="R257" s="10">
        <f t="shared" si="36"/>
        <v>0</v>
      </c>
      <c r="S257" s="10"/>
      <c r="T257" s="10">
        <v>2800</v>
      </c>
      <c r="U257" s="10">
        <f t="shared" si="37"/>
        <v>0</v>
      </c>
      <c r="V257" s="10">
        <v>92</v>
      </c>
      <c r="W257" s="10">
        <v>150</v>
      </c>
      <c r="X257" s="10">
        <f t="shared" si="40"/>
        <v>13800</v>
      </c>
      <c r="Y257" s="10">
        <v>76</v>
      </c>
      <c r="Z257" s="10">
        <v>150</v>
      </c>
      <c r="AA257" s="10">
        <f t="shared" si="41"/>
        <v>11400</v>
      </c>
      <c r="AB257" s="10">
        <v>76</v>
      </c>
      <c r="AC257" s="10">
        <v>150</v>
      </c>
      <c r="AD257" s="10">
        <f t="shared" si="42"/>
        <v>11400</v>
      </c>
      <c r="AE257" s="11">
        <v>244</v>
      </c>
      <c r="AF257" s="26">
        <v>7</v>
      </c>
      <c r="AG257" s="7">
        <f t="shared" si="39"/>
        <v>1708</v>
      </c>
      <c r="AH257" s="152">
        <v>1</v>
      </c>
      <c r="AI257" s="139">
        <f t="shared" si="43"/>
        <v>488</v>
      </c>
      <c r="AJ257" s="139">
        <f t="shared" si="34"/>
        <v>38308</v>
      </c>
      <c r="AK257" s="109">
        <f t="shared" si="44"/>
        <v>38308</v>
      </c>
    </row>
    <row r="258" spans="1:37" ht="27.6" customHeight="1" x14ac:dyDescent="0.25">
      <c r="A258" s="108">
        <v>214</v>
      </c>
      <c r="B258" s="21" t="s">
        <v>192</v>
      </c>
      <c r="C258" s="21" t="s">
        <v>119</v>
      </c>
      <c r="D258" s="22" t="s">
        <v>606</v>
      </c>
      <c r="E258" s="35">
        <v>44730</v>
      </c>
      <c r="F258" s="35">
        <v>44731</v>
      </c>
      <c r="G258" s="21" t="s">
        <v>301</v>
      </c>
      <c r="H258" s="22" t="s">
        <v>455</v>
      </c>
      <c r="I258" s="22" t="s">
        <v>104</v>
      </c>
      <c r="J258" s="22" t="s">
        <v>294</v>
      </c>
      <c r="K258" s="35">
        <v>44730</v>
      </c>
      <c r="L258" s="35">
        <v>44731</v>
      </c>
      <c r="M258" s="10"/>
      <c r="N258" s="10">
        <v>3400</v>
      </c>
      <c r="O258" s="10">
        <f t="shared" si="35"/>
        <v>0</v>
      </c>
      <c r="P258" s="10"/>
      <c r="Q258" s="10">
        <v>2900</v>
      </c>
      <c r="R258" s="10">
        <f t="shared" si="36"/>
        <v>0</v>
      </c>
      <c r="S258" s="10"/>
      <c r="T258" s="10">
        <v>2800</v>
      </c>
      <c r="U258" s="10">
        <f t="shared" si="37"/>
        <v>0</v>
      </c>
      <c r="V258" s="10">
        <v>92</v>
      </c>
      <c r="W258" s="10">
        <v>150</v>
      </c>
      <c r="X258" s="10">
        <f t="shared" si="40"/>
        <v>13800</v>
      </c>
      <c r="Y258" s="10">
        <v>76</v>
      </c>
      <c r="Z258" s="10">
        <v>150</v>
      </c>
      <c r="AA258" s="10">
        <f t="shared" si="41"/>
        <v>11400</v>
      </c>
      <c r="AB258" s="10">
        <v>76</v>
      </c>
      <c r="AC258" s="10">
        <v>150</v>
      </c>
      <c r="AD258" s="10">
        <f t="shared" si="42"/>
        <v>11400</v>
      </c>
      <c r="AE258" s="11">
        <v>244</v>
      </c>
      <c r="AF258" s="26">
        <v>7</v>
      </c>
      <c r="AG258" s="7">
        <f t="shared" si="39"/>
        <v>1708</v>
      </c>
      <c r="AH258" s="152">
        <v>1</v>
      </c>
      <c r="AI258" s="139">
        <f t="shared" si="43"/>
        <v>488</v>
      </c>
      <c r="AJ258" s="139">
        <f t="shared" si="34"/>
        <v>38308</v>
      </c>
      <c r="AK258" s="109">
        <f t="shared" si="44"/>
        <v>38308</v>
      </c>
    </row>
    <row r="259" spans="1:37" ht="12.6" customHeight="1" x14ac:dyDescent="0.25">
      <c r="A259" s="106"/>
      <c r="B259" s="96"/>
      <c r="C259" s="97"/>
      <c r="D259" s="179" t="s">
        <v>867</v>
      </c>
      <c r="E259" s="99"/>
      <c r="F259" s="99"/>
      <c r="G259" s="99"/>
      <c r="H259" s="99"/>
      <c r="I259" s="97"/>
      <c r="J259" s="100"/>
      <c r="K259" s="99"/>
      <c r="L259" s="99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2"/>
      <c r="AF259" s="79"/>
      <c r="AG259" s="79"/>
      <c r="AH259" s="153"/>
      <c r="AI259" s="151"/>
      <c r="AJ259" s="151"/>
      <c r="AK259" s="164"/>
    </row>
    <row r="260" spans="1:37" ht="43.9" customHeight="1" x14ac:dyDescent="0.25">
      <c r="A260" s="108">
        <v>215</v>
      </c>
      <c r="B260" s="8" t="s">
        <v>260</v>
      </c>
      <c r="C260" s="21" t="s">
        <v>261</v>
      </c>
      <c r="D260" s="22" t="s">
        <v>173</v>
      </c>
      <c r="E260" s="35">
        <v>44597</v>
      </c>
      <c r="F260" s="35">
        <v>44597</v>
      </c>
      <c r="G260" s="21" t="s">
        <v>407</v>
      </c>
      <c r="H260" s="38" t="s">
        <v>340</v>
      </c>
      <c r="I260" s="22" t="s">
        <v>101</v>
      </c>
      <c r="J260" s="22" t="s">
        <v>294</v>
      </c>
      <c r="K260" s="35">
        <v>44597</v>
      </c>
      <c r="L260" s="35">
        <v>44597</v>
      </c>
      <c r="M260" s="14"/>
      <c r="N260" s="10">
        <v>3400</v>
      </c>
      <c r="O260" s="10">
        <f t="shared" si="35"/>
        <v>0</v>
      </c>
      <c r="P260" s="14"/>
      <c r="Q260" s="10">
        <v>2900</v>
      </c>
      <c r="R260" s="10">
        <f t="shared" si="36"/>
        <v>0</v>
      </c>
      <c r="S260" s="14"/>
      <c r="T260" s="10">
        <v>2800</v>
      </c>
      <c r="U260" s="10">
        <f t="shared" si="37"/>
        <v>0</v>
      </c>
      <c r="V260" s="10">
        <v>19</v>
      </c>
      <c r="W260" s="10">
        <v>150</v>
      </c>
      <c r="X260" s="10">
        <f t="shared" si="40"/>
        <v>2850</v>
      </c>
      <c r="Y260" s="10">
        <v>19</v>
      </c>
      <c r="Z260" s="10">
        <v>150</v>
      </c>
      <c r="AA260" s="10">
        <f t="shared" si="41"/>
        <v>2850</v>
      </c>
      <c r="AB260" s="10">
        <v>19</v>
      </c>
      <c r="AC260" s="10">
        <v>150</v>
      </c>
      <c r="AD260" s="10">
        <f t="shared" si="42"/>
        <v>2850</v>
      </c>
      <c r="AE260" s="10"/>
      <c r="AF260" s="26">
        <v>7</v>
      </c>
      <c r="AG260" s="7">
        <f t="shared" si="39"/>
        <v>0</v>
      </c>
      <c r="AH260" s="152">
        <v>1</v>
      </c>
      <c r="AI260" s="139">
        <f t="shared" si="43"/>
        <v>57</v>
      </c>
      <c r="AJ260" s="139">
        <f t="shared" si="34"/>
        <v>8550</v>
      </c>
      <c r="AK260" s="109">
        <f t="shared" si="44"/>
        <v>8550</v>
      </c>
    </row>
    <row r="261" spans="1:37" ht="43.15" customHeight="1" x14ac:dyDescent="0.25">
      <c r="A261" s="108">
        <v>216</v>
      </c>
      <c r="B261" s="8" t="s">
        <v>260</v>
      </c>
      <c r="C261" s="21" t="s">
        <v>261</v>
      </c>
      <c r="D261" s="22" t="s">
        <v>70</v>
      </c>
      <c r="E261" s="35">
        <v>44598</v>
      </c>
      <c r="F261" s="35">
        <v>44598</v>
      </c>
      <c r="G261" s="21" t="s">
        <v>408</v>
      </c>
      <c r="H261" s="22" t="s">
        <v>513</v>
      </c>
      <c r="I261" s="22" t="s">
        <v>99</v>
      </c>
      <c r="J261" s="22" t="s">
        <v>294</v>
      </c>
      <c r="K261" s="35">
        <v>44598</v>
      </c>
      <c r="L261" s="35">
        <v>44598</v>
      </c>
      <c r="M261" s="14"/>
      <c r="N261" s="10">
        <v>3400</v>
      </c>
      <c r="O261" s="10">
        <f t="shared" si="35"/>
        <v>0</v>
      </c>
      <c r="P261" s="14"/>
      <c r="Q261" s="10">
        <v>2900</v>
      </c>
      <c r="R261" s="10">
        <f t="shared" si="36"/>
        <v>0</v>
      </c>
      <c r="S261" s="14"/>
      <c r="T261" s="10">
        <v>2800</v>
      </c>
      <c r="U261" s="10">
        <f t="shared" si="37"/>
        <v>0</v>
      </c>
      <c r="V261" s="10">
        <v>34</v>
      </c>
      <c r="W261" s="10">
        <v>150</v>
      </c>
      <c r="X261" s="10">
        <f t="shared" si="40"/>
        <v>5100</v>
      </c>
      <c r="Y261" s="10">
        <v>44</v>
      </c>
      <c r="Z261" s="10">
        <v>150</v>
      </c>
      <c r="AA261" s="10">
        <f t="shared" si="41"/>
        <v>6600</v>
      </c>
      <c r="AB261" s="10">
        <v>34</v>
      </c>
      <c r="AC261" s="10">
        <v>150</v>
      </c>
      <c r="AD261" s="10">
        <f t="shared" si="42"/>
        <v>5100</v>
      </c>
      <c r="AE261" s="10"/>
      <c r="AF261" s="26">
        <v>7</v>
      </c>
      <c r="AG261" s="7">
        <f t="shared" si="39"/>
        <v>0</v>
      </c>
      <c r="AH261" s="152">
        <v>1</v>
      </c>
      <c r="AI261" s="139">
        <f t="shared" si="43"/>
        <v>112</v>
      </c>
      <c r="AJ261" s="139">
        <f t="shared" si="34"/>
        <v>16800</v>
      </c>
      <c r="AK261" s="109">
        <f t="shared" si="44"/>
        <v>16800</v>
      </c>
    </row>
    <row r="262" spans="1:37" ht="28.9" customHeight="1" x14ac:dyDescent="0.25">
      <c r="A262" s="106"/>
      <c r="B262" s="96"/>
      <c r="C262" s="97"/>
      <c r="D262" s="179" t="s">
        <v>868</v>
      </c>
      <c r="E262" s="99"/>
      <c r="F262" s="99"/>
      <c r="G262" s="99"/>
      <c r="H262" s="99"/>
      <c r="I262" s="97"/>
      <c r="J262" s="100"/>
      <c r="K262" s="99"/>
      <c r="L262" s="99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2"/>
      <c r="AF262" s="79"/>
      <c r="AG262" s="79"/>
      <c r="AH262" s="153"/>
      <c r="AI262" s="151"/>
      <c r="AJ262" s="151"/>
      <c r="AK262" s="164"/>
    </row>
    <row r="263" spans="1:37" ht="27.6" customHeight="1" x14ac:dyDescent="0.25">
      <c r="A263" s="108">
        <v>217</v>
      </c>
      <c r="B263" s="8" t="s">
        <v>175</v>
      </c>
      <c r="C263" s="21" t="s">
        <v>819</v>
      </c>
      <c r="D263" s="22" t="s">
        <v>173</v>
      </c>
      <c r="E263" s="35">
        <v>44618</v>
      </c>
      <c r="F263" s="35">
        <v>44619</v>
      </c>
      <c r="G263" s="21" t="s">
        <v>313</v>
      </c>
      <c r="H263" s="22" t="s">
        <v>479</v>
      </c>
      <c r="I263" s="22" t="s">
        <v>101</v>
      </c>
      <c r="J263" s="22" t="s">
        <v>294</v>
      </c>
      <c r="K263" s="35">
        <v>44618</v>
      </c>
      <c r="L263" s="35">
        <v>44619</v>
      </c>
      <c r="M263" s="10"/>
      <c r="N263" s="10">
        <v>3400</v>
      </c>
      <c r="O263" s="10">
        <f t="shared" si="35"/>
        <v>0</v>
      </c>
      <c r="P263" s="10"/>
      <c r="Q263" s="10">
        <v>2900</v>
      </c>
      <c r="R263" s="10">
        <f t="shared" si="36"/>
        <v>0</v>
      </c>
      <c r="S263" s="10"/>
      <c r="T263" s="10">
        <v>2800</v>
      </c>
      <c r="U263" s="10">
        <f t="shared" si="37"/>
        <v>0</v>
      </c>
      <c r="V263" s="10">
        <v>4</v>
      </c>
      <c r="W263" s="10">
        <v>150</v>
      </c>
      <c r="X263" s="10">
        <f t="shared" si="40"/>
        <v>600</v>
      </c>
      <c r="Y263" s="10">
        <v>4</v>
      </c>
      <c r="Z263" s="10">
        <v>150</v>
      </c>
      <c r="AA263" s="10">
        <f t="shared" si="41"/>
        <v>600</v>
      </c>
      <c r="AB263" s="10">
        <v>8</v>
      </c>
      <c r="AC263" s="10">
        <v>150</v>
      </c>
      <c r="AD263" s="10">
        <f t="shared" si="42"/>
        <v>1200</v>
      </c>
      <c r="AE263" s="68"/>
      <c r="AF263" s="26">
        <v>7</v>
      </c>
      <c r="AG263" s="7">
        <f t="shared" si="39"/>
        <v>0</v>
      </c>
      <c r="AH263" s="152">
        <v>1</v>
      </c>
      <c r="AI263" s="139">
        <f t="shared" si="43"/>
        <v>16</v>
      </c>
      <c r="AJ263" s="139">
        <f t="shared" si="34"/>
        <v>2400</v>
      </c>
      <c r="AK263" s="109">
        <f t="shared" si="44"/>
        <v>2400</v>
      </c>
    </row>
    <row r="264" spans="1:37" ht="28.15" customHeight="1" x14ac:dyDescent="0.25">
      <c r="A264" s="108">
        <v>218</v>
      </c>
      <c r="B264" s="8" t="s">
        <v>175</v>
      </c>
      <c r="C264" s="21" t="s">
        <v>819</v>
      </c>
      <c r="D264" s="22" t="s">
        <v>174</v>
      </c>
      <c r="E264" s="35">
        <v>44618</v>
      </c>
      <c r="F264" s="35">
        <v>44619</v>
      </c>
      <c r="G264" s="21" t="s">
        <v>313</v>
      </c>
      <c r="H264" s="22" t="s">
        <v>480</v>
      </c>
      <c r="I264" s="22" t="s">
        <v>99</v>
      </c>
      <c r="J264" s="22" t="s">
        <v>294</v>
      </c>
      <c r="K264" s="35">
        <v>44618</v>
      </c>
      <c r="L264" s="35">
        <v>44619</v>
      </c>
      <c r="M264" s="10"/>
      <c r="N264" s="10">
        <v>3400</v>
      </c>
      <c r="O264" s="10">
        <f t="shared" si="35"/>
        <v>0</v>
      </c>
      <c r="P264" s="10"/>
      <c r="Q264" s="10">
        <v>2900</v>
      </c>
      <c r="R264" s="10">
        <f t="shared" si="36"/>
        <v>0</v>
      </c>
      <c r="S264" s="10"/>
      <c r="T264" s="10">
        <v>2800</v>
      </c>
      <c r="U264" s="10">
        <f t="shared" si="37"/>
        <v>0</v>
      </c>
      <c r="V264" s="10">
        <v>30</v>
      </c>
      <c r="W264" s="10">
        <v>150</v>
      </c>
      <c r="X264" s="10">
        <f t="shared" si="40"/>
        <v>4500</v>
      </c>
      <c r="Y264" s="10">
        <v>30</v>
      </c>
      <c r="Z264" s="10">
        <v>150</v>
      </c>
      <c r="AA264" s="10">
        <f t="shared" si="41"/>
        <v>4500</v>
      </c>
      <c r="AB264" s="10">
        <v>60</v>
      </c>
      <c r="AC264" s="10">
        <v>150</v>
      </c>
      <c r="AD264" s="10">
        <f t="shared" si="42"/>
        <v>9000</v>
      </c>
      <c r="AE264" s="68"/>
      <c r="AF264" s="26">
        <v>7</v>
      </c>
      <c r="AG264" s="7">
        <f t="shared" si="39"/>
        <v>0</v>
      </c>
      <c r="AH264" s="152">
        <v>1</v>
      </c>
      <c r="AI264" s="139">
        <f t="shared" si="43"/>
        <v>120</v>
      </c>
      <c r="AJ264" s="139">
        <f t="shared" si="34"/>
        <v>18000</v>
      </c>
      <c r="AK264" s="109">
        <f t="shared" si="44"/>
        <v>18000</v>
      </c>
    </row>
    <row r="265" spans="1:37" ht="28.15" customHeight="1" x14ac:dyDescent="0.25">
      <c r="A265" s="108">
        <v>219</v>
      </c>
      <c r="B265" s="21" t="s">
        <v>175</v>
      </c>
      <c r="C265" s="21" t="s">
        <v>819</v>
      </c>
      <c r="D265" s="22" t="s">
        <v>180</v>
      </c>
      <c r="E265" s="35">
        <v>44709</v>
      </c>
      <c r="F265" s="35">
        <v>44710</v>
      </c>
      <c r="G265" s="21" t="s">
        <v>313</v>
      </c>
      <c r="H265" s="22" t="s">
        <v>458</v>
      </c>
      <c r="I265" s="22" t="s">
        <v>102</v>
      </c>
      <c r="J265" s="22" t="s">
        <v>294</v>
      </c>
      <c r="K265" s="35">
        <v>44709</v>
      </c>
      <c r="L265" s="35">
        <v>44710</v>
      </c>
      <c r="M265" s="9"/>
      <c r="N265" s="10">
        <v>3400</v>
      </c>
      <c r="O265" s="10">
        <f t="shared" si="35"/>
        <v>0</v>
      </c>
      <c r="P265" s="9"/>
      <c r="Q265" s="10">
        <v>2900</v>
      </c>
      <c r="R265" s="10">
        <f t="shared" si="36"/>
        <v>0</v>
      </c>
      <c r="S265" s="9"/>
      <c r="T265" s="10">
        <v>2800</v>
      </c>
      <c r="U265" s="10">
        <f t="shared" si="37"/>
        <v>0</v>
      </c>
      <c r="V265" s="8">
        <v>34</v>
      </c>
      <c r="W265" s="10">
        <v>150</v>
      </c>
      <c r="X265" s="10">
        <f t="shared" si="40"/>
        <v>5100</v>
      </c>
      <c r="Y265" s="8">
        <v>34</v>
      </c>
      <c r="Z265" s="10">
        <v>150</v>
      </c>
      <c r="AA265" s="10">
        <f t="shared" si="41"/>
        <v>5100</v>
      </c>
      <c r="AB265" s="8">
        <v>68</v>
      </c>
      <c r="AC265" s="10">
        <v>150</v>
      </c>
      <c r="AD265" s="10">
        <f t="shared" si="42"/>
        <v>10200</v>
      </c>
      <c r="AE265" s="8">
        <v>136</v>
      </c>
      <c r="AF265" s="26">
        <v>7</v>
      </c>
      <c r="AG265" s="7">
        <f t="shared" si="39"/>
        <v>952</v>
      </c>
      <c r="AH265" s="152">
        <v>1</v>
      </c>
      <c r="AI265" s="139">
        <f t="shared" si="43"/>
        <v>272</v>
      </c>
      <c r="AJ265" s="139">
        <f t="shared" si="34"/>
        <v>21352</v>
      </c>
      <c r="AK265" s="109">
        <f t="shared" si="44"/>
        <v>21352</v>
      </c>
    </row>
    <row r="266" spans="1:37" ht="14.65" customHeight="1" x14ac:dyDescent="0.25">
      <c r="A266" s="106"/>
      <c r="B266" s="96"/>
      <c r="C266" s="97"/>
      <c r="D266" s="179" t="s">
        <v>869</v>
      </c>
      <c r="E266" s="99"/>
      <c r="F266" s="99"/>
      <c r="G266" s="99"/>
      <c r="H266" s="99"/>
      <c r="I266" s="97"/>
      <c r="J266" s="100"/>
      <c r="K266" s="99"/>
      <c r="L266" s="99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2"/>
      <c r="AF266" s="79"/>
      <c r="AG266" s="79"/>
      <c r="AH266" s="153"/>
      <c r="AI266" s="151"/>
      <c r="AJ266" s="151"/>
      <c r="AK266" s="164"/>
    </row>
    <row r="267" spans="1:37" ht="18.600000000000001" customHeight="1" x14ac:dyDescent="0.25">
      <c r="A267" s="108">
        <v>220</v>
      </c>
      <c r="B267" s="8" t="s">
        <v>201</v>
      </c>
      <c r="C267" s="21" t="s">
        <v>155</v>
      </c>
      <c r="D267" s="22" t="s">
        <v>607</v>
      </c>
      <c r="E267" s="35">
        <v>44590</v>
      </c>
      <c r="F267" s="35">
        <v>44591</v>
      </c>
      <c r="G267" s="21" t="s">
        <v>298</v>
      </c>
      <c r="H267" s="22" t="s">
        <v>490</v>
      </c>
      <c r="I267" s="22" t="s">
        <v>102</v>
      </c>
      <c r="J267" s="22" t="s">
        <v>294</v>
      </c>
      <c r="K267" s="35">
        <v>44590</v>
      </c>
      <c r="L267" s="35">
        <v>44591</v>
      </c>
      <c r="M267" s="10"/>
      <c r="N267" s="10">
        <v>3400</v>
      </c>
      <c r="O267" s="10">
        <f t="shared" si="35"/>
        <v>0</v>
      </c>
      <c r="P267" s="10"/>
      <c r="Q267" s="10">
        <v>2900</v>
      </c>
      <c r="R267" s="10">
        <f t="shared" si="36"/>
        <v>0</v>
      </c>
      <c r="S267" s="10"/>
      <c r="T267" s="10">
        <v>2800</v>
      </c>
      <c r="U267" s="10">
        <f t="shared" si="37"/>
        <v>0</v>
      </c>
      <c r="V267" s="10">
        <v>86</v>
      </c>
      <c r="W267" s="10">
        <v>150</v>
      </c>
      <c r="X267" s="10">
        <f t="shared" si="40"/>
        <v>12900</v>
      </c>
      <c r="Y267" s="10">
        <v>86</v>
      </c>
      <c r="Z267" s="10">
        <v>150</v>
      </c>
      <c r="AA267" s="10">
        <f t="shared" si="41"/>
        <v>12900</v>
      </c>
      <c r="AB267" s="10">
        <v>86</v>
      </c>
      <c r="AC267" s="10">
        <v>150</v>
      </c>
      <c r="AD267" s="10">
        <f t="shared" si="42"/>
        <v>12900</v>
      </c>
      <c r="AE267" s="11"/>
      <c r="AF267" s="26">
        <v>7</v>
      </c>
      <c r="AG267" s="7">
        <f t="shared" si="39"/>
        <v>0</v>
      </c>
      <c r="AH267" s="152">
        <v>1</v>
      </c>
      <c r="AI267" s="139">
        <f t="shared" si="43"/>
        <v>258</v>
      </c>
      <c r="AJ267" s="139">
        <f t="shared" ref="AJ267:AJ329" si="45">AK267</f>
        <v>38700</v>
      </c>
      <c r="AK267" s="109">
        <f t="shared" si="44"/>
        <v>38700</v>
      </c>
    </row>
    <row r="268" spans="1:37" ht="25.15" customHeight="1" x14ac:dyDescent="0.25">
      <c r="A268" s="108">
        <v>221</v>
      </c>
      <c r="B268" s="8" t="s">
        <v>201</v>
      </c>
      <c r="C268" s="21" t="s">
        <v>155</v>
      </c>
      <c r="D268" s="22" t="s">
        <v>80</v>
      </c>
      <c r="E268" s="35">
        <v>44625</v>
      </c>
      <c r="F268" s="35">
        <v>44626</v>
      </c>
      <c r="G268" s="21" t="s">
        <v>301</v>
      </c>
      <c r="H268" s="38" t="s">
        <v>412</v>
      </c>
      <c r="I268" s="22" t="s">
        <v>102</v>
      </c>
      <c r="J268" s="22" t="s">
        <v>294</v>
      </c>
      <c r="K268" s="35">
        <v>44625</v>
      </c>
      <c r="L268" s="35">
        <v>44626</v>
      </c>
      <c r="M268" s="10"/>
      <c r="N268" s="10">
        <v>3400</v>
      </c>
      <c r="O268" s="10">
        <f t="shared" si="35"/>
        <v>0</v>
      </c>
      <c r="P268" s="10"/>
      <c r="Q268" s="10">
        <v>2900</v>
      </c>
      <c r="R268" s="10">
        <f t="shared" si="36"/>
        <v>0</v>
      </c>
      <c r="S268" s="10"/>
      <c r="T268" s="10">
        <v>2800</v>
      </c>
      <c r="U268" s="10">
        <f t="shared" si="37"/>
        <v>0</v>
      </c>
      <c r="V268" s="10">
        <v>124</v>
      </c>
      <c r="W268" s="10">
        <v>150</v>
      </c>
      <c r="X268" s="10">
        <f t="shared" si="40"/>
        <v>18600</v>
      </c>
      <c r="Y268" s="10">
        <v>124</v>
      </c>
      <c r="Z268" s="10">
        <v>150</v>
      </c>
      <c r="AA268" s="10">
        <f t="shared" si="41"/>
        <v>18600</v>
      </c>
      <c r="AB268" s="10">
        <v>124</v>
      </c>
      <c r="AC268" s="10">
        <v>150</v>
      </c>
      <c r="AD268" s="10">
        <f t="shared" si="42"/>
        <v>18600</v>
      </c>
      <c r="AE268" s="11"/>
      <c r="AF268" s="26">
        <v>7</v>
      </c>
      <c r="AG268" s="7">
        <f t="shared" si="39"/>
        <v>0</v>
      </c>
      <c r="AH268" s="152">
        <v>1</v>
      </c>
      <c r="AI268" s="139">
        <f t="shared" si="43"/>
        <v>372</v>
      </c>
      <c r="AJ268" s="139">
        <f t="shared" si="45"/>
        <v>55800</v>
      </c>
      <c r="AK268" s="109">
        <f t="shared" si="44"/>
        <v>55800</v>
      </c>
    </row>
    <row r="269" spans="1:37" ht="34.9" customHeight="1" x14ac:dyDescent="0.25">
      <c r="A269" s="108">
        <v>222</v>
      </c>
      <c r="B269" s="8" t="s">
        <v>201</v>
      </c>
      <c r="C269" s="21" t="s">
        <v>155</v>
      </c>
      <c r="D269" s="22" t="s">
        <v>608</v>
      </c>
      <c r="E269" s="35">
        <v>44625</v>
      </c>
      <c r="F269" s="35">
        <v>44626</v>
      </c>
      <c r="G269" s="21" t="s">
        <v>301</v>
      </c>
      <c r="H269" s="22" t="s">
        <v>449</v>
      </c>
      <c r="I269" s="22" t="s">
        <v>101</v>
      </c>
      <c r="J269" s="22" t="s">
        <v>294</v>
      </c>
      <c r="K269" s="35">
        <v>44625</v>
      </c>
      <c r="L269" s="35">
        <v>44626</v>
      </c>
      <c r="M269" s="10"/>
      <c r="N269" s="10">
        <v>3400</v>
      </c>
      <c r="O269" s="10">
        <f t="shared" si="35"/>
        <v>0</v>
      </c>
      <c r="P269" s="10"/>
      <c r="Q269" s="10">
        <v>2900</v>
      </c>
      <c r="R269" s="10">
        <f t="shared" si="36"/>
        <v>0</v>
      </c>
      <c r="S269" s="10"/>
      <c r="T269" s="10">
        <v>2800</v>
      </c>
      <c r="U269" s="10">
        <f t="shared" si="37"/>
        <v>0</v>
      </c>
      <c r="V269" s="10">
        <v>42</v>
      </c>
      <c r="W269" s="10">
        <v>150</v>
      </c>
      <c r="X269" s="10">
        <f t="shared" si="40"/>
        <v>6300</v>
      </c>
      <c r="Y269" s="10">
        <v>42</v>
      </c>
      <c r="Z269" s="10">
        <v>150</v>
      </c>
      <c r="AA269" s="10">
        <f t="shared" si="41"/>
        <v>6300</v>
      </c>
      <c r="AB269" s="10">
        <v>42</v>
      </c>
      <c r="AC269" s="10">
        <v>150</v>
      </c>
      <c r="AD269" s="10">
        <f t="shared" si="42"/>
        <v>6300</v>
      </c>
      <c r="AE269" s="11"/>
      <c r="AF269" s="26">
        <v>7</v>
      </c>
      <c r="AG269" s="7">
        <f t="shared" si="39"/>
        <v>0</v>
      </c>
      <c r="AH269" s="152">
        <v>1</v>
      </c>
      <c r="AI269" s="139">
        <f t="shared" si="43"/>
        <v>126</v>
      </c>
      <c r="AJ269" s="139">
        <f t="shared" si="45"/>
        <v>18900</v>
      </c>
      <c r="AK269" s="109">
        <f t="shared" si="44"/>
        <v>18900</v>
      </c>
    </row>
    <row r="270" spans="1:37" ht="30" customHeight="1" x14ac:dyDescent="0.25">
      <c r="A270" s="108">
        <v>223</v>
      </c>
      <c r="B270" s="8" t="s">
        <v>201</v>
      </c>
      <c r="C270" s="21" t="s">
        <v>155</v>
      </c>
      <c r="D270" s="22" t="s">
        <v>609</v>
      </c>
      <c r="E270" s="35">
        <v>44690</v>
      </c>
      <c r="F270" s="35">
        <v>44699</v>
      </c>
      <c r="G270" s="21" t="s">
        <v>301</v>
      </c>
      <c r="H270" s="22" t="s">
        <v>730</v>
      </c>
      <c r="I270" s="22" t="s">
        <v>102</v>
      </c>
      <c r="J270" s="22" t="s">
        <v>294</v>
      </c>
      <c r="K270" s="35">
        <v>44690</v>
      </c>
      <c r="L270" s="35">
        <v>44699</v>
      </c>
      <c r="M270" s="10"/>
      <c r="N270" s="10">
        <v>3400</v>
      </c>
      <c r="O270" s="10">
        <f t="shared" si="35"/>
        <v>0</v>
      </c>
      <c r="P270" s="10"/>
      <c r="Q270" s="10">
        <v>2900</v>
      </c>
      <c r="R270" s="10">
        <f t="shared" si="36"/>
        <v>0</v>
      </c>
      <c r="S270" s="10"/>
      <c r="T270" s="10">
        <v>2800</v>
      </c>
      <c r="U270" s="10">
        <f t="shared" si="37"/>
        <v>0</v>
      </c>
      <c r="V270" s="10">
        <v>138</v>
      </c>
      <c r="W270" s="10">
        <v>150</v>
      </c>
      <c r="X270" s="10">
        <f t="shared" si="40"/>
        <v>20700</v>
      </c>
      <c r="Y270" s="10">
        <v>138</v>
      </c>
      <c r="Z270" s="10">
        <v>150</v>
      </c>
      <c r="AA270" s="10">
        <f t="shared" si="41"/>
        <v>20700</v>
      </c>
      <c r="AB270" s="10">
        <v>138</v>
      </c>
      <c r="AC270" s="10">
        <v>150</v>
      </c>
      <c r="AD270" s="10">
        <f t="shared" si="42"/>
        <v>20700</v>
      </c>
      <c r="AE270" s="11">
        <v>414</v>
      </c>
      <c r="AF270" s="26">
        <v>7</v>
      </c>
      <c r="AG270" s="7">
        <f t="shared" si="39"/>
        <v>2898</v>
      </c>
      <c r="AH270" s="152">
        <v>1</v>
      </c>
      <c r="AI270" s="139">
        <f t="shared" si="43"/>
        <v>828</v>
      </c>
      <c r="AJ270" s="139">
        <f t="shared" si="45"/>
        <v>64998</v>
      </c>
      <c r="AK270" s="109">
        <f t="shared" si="44"/>
        <v>64998</v>
      </c>
    </row>
    <row r="271" spans="1:37" ht="19.899999999999999" customHeight="1" x14ac:dyDescent="0.25">
      <c r="A271" s="108">
        <v>224</v>
      </c>
      <c r="B271" s="8" t="s">
        <v>201</v>
      </c>
      <c r="C271" s="21" t="s">
        <v>155</v>
      </c>
      <c r="D271" s="22" t="s">
        <v>537</v>
      </c>
      <c r="E271" s="35">
        <v>44694</v>
      </c>
      <c r="F271" s="35">
        <v>44697</v>
      </c>
      <c r="G271" s="21" t="s">
        <v>536</v>
      </c>
      <c r="H271" s="22" t="s">
        <v>730</v>
      </c>
      <c r="I271" s="22" t="s">
        <v>100</v>
      </c>
      <c r="J271" s="22" t="s">
        <v>294</v>
      </c>
      <c r="K271" s="35">
        <v>44694</v>
      </c>
      <c r="L271" s="35">
        <v>44697</v>
      </c>
      <c r="M271" s="10"/>
      <c r="N271" s="10">
        <v>3400</v>
      </c>
      <c r="O271" s="10">
        <f t="shared" si="35"/>
        <v>0</v>
      </c>
      <c r="P271" s="10"/>
      <c r="Q271" s="10">
        <v>2900</v>
      </c>
      <c r="R271" s="10">
        <f t="shared" si="36"/>
        <v>0</v>
      </c>
      <c r="S271" s="10"/>
      <c r="T271" s="10">
        <v>2800</v>
      </c>
      <c r="U271" s="10">
        <f t="shared" si="37"/>
        <v>0</v>
      </c>
      <c r="V271" s="10">
        <v>32</v>
      </c>
      <c r="W271" s="10">
        <v>150</v>
      </c>
      <c r="X271" s="10">
        <f t="shared" si="40"/>
        <v>4800</v>
      </c>
      <c r="Y271" s="10">
        <v>32</v>
      </c>
      <c r="Z271" s="10">
        <v>150</v>
      </c>
      <c r="AA271" s="10">
        <f t="shared" si="41"/>
        <v>4800</v>
      </c>
      <c r="AB271" s="10">
        <v>32</v>
      </c>
      <c r="AC271" s="10">
        <v>150</v>
      </c>
      <c r="AD271" s="10">
        <f t="shared" si="42"/>
        <v>4800</v>
      </c>
      <c r="AE271" s="11">
        <v>96</v>
      </c>
      <c r="AF271" s="26">
        <v>7</v>
      </c>
      <c r="AG271" s="7">
        <f t="shared" si="39"/>
        <v>672</v>
      </c>
      <c r="AH271" s="152">
        <v>1</v>
      </c>
      <c r="AI271" s="139">
        <f t="shared" si="43"/>
        <v>192</v>
      </c>
      <c r="AJ271" s="139">
        <f t="shared" si="45"/>
        <v>15072</v>
      </c>
      <c r="AK271" s="109">
        <f t="shared" si="44"/>
        <v>15072</v>
      </c>
    </row>
    <row r="272" spans="1:37" ht="25.5" x14ac:dyDescent="0.25">
      <c r="A272" s="108">
        <v>225</v>
      </c>
      <c r="B272" s="8" t="s">
        <v>201</v>
      </c>
      <c r="C272" s="21" t="s">
        <v>155</v>
      </c>
      <c r="D272" s="22" t="s">
        <v>610</v>
      </c>
      <c r="E272" s="35">
        <v>44695</v>
      </c>
      <c r="F272" s="35">
        <v>44697</v>
      </c>
      <c r="G272" s="21" t="s">
        <v>536</v>
      </c>
      <c r="H272" s="22" t="s">
        <v>449</v>
      </c>
      <c r="I272" s="22" t="s">
        <v>101</v>
      </c>
      <c r="J272" s="22" t="s">
        <v>302</v>
      </c>
      <c r="K272" s="35">
        <v>44695</v>
      </c>
      <c r="L272" s="35">
        <v>44697</v>
      </c>
      <c r="M272" s="10"/>
      <c r="N272" s="10">
        <v>3400</v>
      </c>
      <c r="O272" s="10">
        <f t="shared" si="35"/>
        <v>0</v>
      </c>
      <c r="P272" s="10"/>
      <c r="Q272" s="10">
        <v>2900</v>
      </c>
      <c r="R272" s="10">
        <f t="shared" si="36"/>
        <v>0</v>
      </c>
      <c r="S272" s="10"/>
      <c r="T272" s="10">
        <v>2800</v>
      </c>
      <c r="U272" s="10">
        <f t="shared" si="37"/>
        <v>0</v>
      </c>
      <c r="V272" s="10">
        <v>32</v>
      </c>
      <c r="W272" s="10">
        <v>150</v>
      </c>
      <c r="X272" s="10">
        <f t="shared" si="40"/>
        <v>4800</v>
      </c>
      <c r="Y272" s="10">
        <v>32</v>
      </c>
      <c r="Z272" s="10">
        <v>150</v>
      </c>
      <c r="AA272" s="10">
        <f t="shared" si="41"/>
        <v>4800</v>
      </c>
      <c r="AB272" s="10">
        <v>32</v>
      </c>
      <c r="AC272" s="10">
        <v>150</v>
      </c>
      <c r="AD272" s="10">
        <f t="shared" si="42"/>
        <v>4800</v>
      </c>
      <c r="AE272" s="11">
        <v>96</v>
      </c>
      <c r="AF272" s="26">
        <v>7</v>
      </c>
      <c r="AG272" s="7">
        <f t="shared" si="39"/>
        <v>672</v>
      </c>
      <c r="AH272" s="152">
        <v>1</v>
      </c>
      <c r="AI272" s="139">
        <f t="shared" si="43"/>
        <v>192</v>
      </c>
      <c r="AJ272" s="139">
        <f t="shared" si="45"/>
        <v>15072</v>
      </c>
      <c r="AK272" s="109">
        <f t="shared" si="44"/>
        <v>15072</v>
      </c>
    </row>
    <row r="273" spans="1:37" x14ac:dyDescent="0.25">
      <c r="A273" s="106"/>
      <c r="B273" s="96"/>
      <c r="C273" s="97"/>
      <c r="D273" s="179" t="s">
        <v>870</v>
      </c>
      <c r="E273" s="99"/>
      <c r="F273" s="99"/>
      <c r="G273" s="99"/>
      <c r="H273" s="99"/>
      <c r="I273" s="97"/>
      <c r="J273" s="100"/>
      <c r="K273" s="99"/>
      <c r="L273" s="99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2"/>
      <c r="AF273" s="79"/>
      <c r="AG273" s="79"/>
      <c r="AH273" s="153"/>
      <c r="AI273" s="151"/>
      <c r="AJ273" s="151"/>
      <c r="AK273" s="164"/>
    </row>
    <row r="274" spans="1:37" ht="42.6" customHeight="1" x14ac:dyDescent="0.25">
      <c r="A274" s="108">
        <v>226</v>
      </c>
      <c r="B274" s="8" t="s">
        <v>200</v>
      </c>
      <c r="C274" s="21" t="s">
        <v>199</v>
      </c>
      <c r="D274" s="22" t="s">
        <v>262</v>
      </c>
      <c r="E274" s="35">
        <v>44617</v>
      </c>
      <c r="F274" s="35">
        <v>44618</v>
      </c>
      <c r="G274" s="21" t="s">
        <v>783</v>
      </c>
      <c r="H274" s="22" t="s">
        <v>340</v>
      </c>
      <c r="I274" s="22" t="s">
        <v>101</v>
      </c>
      <c r="J274" s="22" t="s">
        <v>294</v>
      </c>
      <c r="K274" s="35">
        <v>44617</v>
      </c>
      <c r="L274" s="35">
        <v>44618</v>
      </c>
      <c r="M274" s="10"/>
      <c r="N274" s="10">
        <v>3400</v>
      </c>
      <c r="O274" s="10">
        <f t="shared" si="35"/>
        <v>0</v>
      </c>
      <c r="P274" s="10"/>
      <c r="Q274" s="10">
        <v>2900</v>
      </c>
      <c r="R274" s="10">
        <f t="shared" si="36"/>
        <v>0</v>
      </c>
      <c r="S274" s="10"/>
      <c r="T274" s="10">
        <v>2800</v>
      </c>
      <c r="U274" s="10">
        <f t="shared" si="37"/>
        <v>0</v>
      </c>
      <c r="V274" s="10">
        <v>26</v>
      </c>
      <c r="W274" s="10">
        <v>150</v>
      </c>
      <c r="X274" s="10">
        <f t="shared" si="40"/>
        <v>3900</v>
      </c>
      <c r="Y274" s="10">
        <v>15</v>
      </c>
      <c r="Z274" s="10">
        <v>150</v>
      </c>
      <c r="AA274" s="10">
        <f t="shared" si="41"/>
        <v>2250</v>
      </c>
      <c r="AB274" s="10">
        <v>15</v>
      </c>
      <c r="AC274" s="10">
        <v>150</v>
      </c>
      <c r="AD274" s="10">
        <f t="shared" si="42"/>
        <v>2250</v>
      </c>
      <c r="AE274" s="11"/>
      <c r="AF274" s="26">
        <v>7</v>
      </c>
      <c r="AG274" s="7">
        <f t="shared" si="39"/>
        <v>0</v>
      </c>
      <c r="AH274" s="152">
        <v>1</v>
      </c>
      <c r="AI274" s="139">
        <f t="shared" si="43"/>
        <v>56</v>
      </c>
      <c r="AJ274" s="139">
        <f t="shared" si="45"/>
        <v>8400</v>
      </c>
      <c r="AK274" s="109">
        <f t="shared" si="44"/>
        <v>8400</v>
      </c>
    </row>
    <row r="275" spans="1:37" ht="28.15" customHeight="1" x14ac:dyDescent="0.25">
      <c r="A275" s="108">
        <v>227</v>
      </c>
      <c r="B275" s="8" t="s">
        <v>200</v>
      </c>
      <c r="C275" s="21" t="s">
        <v>199</v>
      </c>
      <c r="D275" s="22" t="s">
        <v>611</v>
      </c>
      <c r="E275" s="35">
        <v>44631</v>
      </c>
      <c r="F275" s="35">
        <v>44632</v>
      </c>
      <c r="G275" s="21" t="s">
        <v>784</v>
      </c>
      <c r="H275" s="38" t="s">
        <v>340</v>
      </c>
      <c r="I275" s="22" t="s">
        <v>101</v>
      </c>
      <c r="J275" s="22" t="s">
        <v>294</v>
      </c>
      <c r="K275" s="35">
        <v>44631</v>
      </c>
      <c r="L275" s="35">
        <v>44632</v>
      </c>
      <c r="M275" s="10"/>
      <c r="N275" s="10">
        <v>3400</v>
      </c>
      <c r="O275" s="10">
        <f t="shared" si="35"/>
        <v>0</v>
      </c>
      <c r="P275" s="10"/>
      <c r="Q275" s="10">
        <v>2900</v>
      </c>
      <c r="R275" s="10">
        <f t="shared" si="36"/>
        <v>0</v>
      </c>
      <c r="S275" s="10"/>
      <c r="T275" s="10">
        <v>2800</v>
      </c>
      <c r="U275" s="10">
        <f t="shared" si="37"/>
        <v>0</v>
      </c>
      <c r="V275" s="10">
        <v>26</v>
      </c>
      <c r="W275" s="10">
        <v>150</v>
      </c>
      <c r="X275" s="10">
        <f t="shared" si="40"/>
        <v>3900</v>
      </c>
      <c r="Y275" s="10">
        <v>15</v>
      </c>
      <c r="Z275" s="10">
        <v>150</v>
      </c>
      <c r="AA275" s="10">
        <f t="shared" si="41"/>
        <v>2250</v>
      </c>
      <c r="AB275" s="10">
        <v>15</v>
      </c>
      <c r="AC275" s="10">
        <v>150</v>
      </c>
      <c r="AD275" s="10">
        <f t="shared" si="42"/>
        <v>2250</v>
      </c>
      <c r="AE275" s="11"/>
      <c r="AF275" s="26">
        <v>7</v>
      </c>
      <c r="AG275" s="7">
        <f t="shared" si="39"/>
        <v>0</v>
      </c>
      <c r="AH275" s="152">
        <v>1</v>
      </c>
      <c r="AI275" s="139">
        <f t="shared" si="43"/>
        <v>56</v>
      </c>
      <c r="AJ275" s="139">
        <f t="shared" si="45"/>
        <v>8400</v>
      </c>
      <c r="AK275" s="109">
        <f t="shared" si="44"/>
        <v>8400</v>
      </c>
    </row>
    <row r="276" spans="1:37" ht="29.65" customHeight="1" x14ac:dyDescent="0.25">
      <c r="A276" s="108">
        <v>228</v>
      </c>
      <c r="B276" s="8" t="s">
        <v>200</v>
      </c>
      <c r="C276" s="21" t="s">
        <v>199</v>
      </c>
      <c r="D276" s="22" t="s">
        <v>612</v>
      </c>
      <c r="E276" s="35">
        <v>44673</v>
      </c>
      <c r="F276" s="35">
        <v>44674</v>
      </c>
      <c r="G276" s="21" t="s">
        <v>783</v>
      </c>
      <c r="H276" s="22" t="s">
        <v>478</v>
      </c>
      <c r="I276" s="22" t="s">
        <v>104</v>
      </c>
      <c r="J276" s="22" t="s">
        <v>294</v>
      </c>
      <c r="K276" s="35">
        <v>44673</v>
      </c>
      <c r="L276" s="35">
        <v>44674</v>
      </c>
      <c r="M276" s="10"/>
      <c r="N276" s="10">
        <v>3400</v>
      </c>
      <c r="O276" s="10">
        <f t="shared" si="35"/>
        <v>0</v>
      </c>
      <c r="P276" s="10"/>
      <c r="Q276" s="10">
        <v>2900</v>
      </c>
      <c r="R276" s="10">
        <f t="shared" si="36"/>
        <v>0</v>
      </c>
      <c r="S276" s="10"/>
      <c r="T276" s="10">
        <v>2800</v>
      </c>
      <c r="U276" s="10">
        <f t="shared" si="37"/>
        <v>0</v>
      </c>
      <c r="V276" s="10">
        <v>27</v>
      </c>
      <c r="W276" s="10">
        <v>150</v>
      </c>
      <c r="X276" s="10">
        <f t="shared" si="40"/>
        <v>4050</v>
      </c>
      <c r="Y276" s="10">
        <v>27</v>
      </c>
      <c r="Z276" s="10">
        <v>150</v>
      </c>
      <c r="AA276" s="10">
        <f t="shared" si="41"/>
        <v>4050</v>
      </c>
      <c r="AB276" s="10">
        <v>27</v>
      </c>
      <c r="AC276" s="10">
        <v>150</v>
      </c>
      <c r="AD276" s="10">
        <f t="shared" si="42"/>
        <v>4050</v>
      </c>
      <c r="AE276" s="11">
        <v>90</v>
      </c>
      <c r="AF276" s="26">
        <v>7</v>
      </c>
      <c r="AG276" s="7">
        <f t="shared" si="39"/>
        <v>630</v>
      </c>
      <c r="AH276" s="152">
        <v>1</v>
      </c>
      <c r="AI276" s="139">
        <f t="shared" si="43"/>
        <v>171</v>
      </c>
      <c r="AJ276" s="139">
        <f t="shared" si="45"/>
        <v>12780</v>
      </c>
      <c r="AK276" s="109">
        <f t="shared" si="44"/>
        <v>12780</v>
      </c>
    </row>
    <row r="277" spans="1:37" ht="29.65" customHeight="1" x14ac:dyDescent="0.25">
      <c r="A277" s="108">
        <v>229</v>
      </c>
      <c r="B277" s="8" t="s">
        <v>200</v>
      </c>
      <c r="C277" s="21" t="s">
        <v>199</v>
      </c>
      <c r="D277" s="22" t="s">
        <v>263</v>
      </c>
      <c r="E277" s="35">
        <v>44694</v>
      </c>
      <c r="F277" s="35">
        <v>44695</v>
      </c>
      <c r="G277" s="21" t="s">
        <v>446</v>
      </c>
      <c r="H277" s="22" t="s">
        <v>340</v>
      </c>
      <c r="I277" s="22" t="s">
        <v>100</v>
      </c>
      <c r="J277" s="22" t="s">
        <v>294</v>
      </c>
      <c r="K277" s="35">
        <v>44694</v>
      </c>
      <c r="L277" s="35">
        <v>44695</v>
      </c>
      <c r="M277" s="10"/>
      <c r="N277" s="10">
        <v>3400</v>
      </c>
      <c r="O277" s="10">
        <f t="shared" si="35"/>
        <v>0</v>
      </c>
      <c r="P277" s="10"/>
      <c r="Q277" s="10">
        <v>2900</v>
      </c>
      <c r="R277" s="10">
        <f t="shared" si="36"/>
        <v>0</v>
      </c>
      <c r="S277" s="10"/>
      <c r="T277" s="10">
        <v>2800</v>
      </c>
      <c r="U277" s="10">
        <f t="shared" si="37"/>
        <v>0</v>
      </c>
      <c r="V277" s="10">
        <v>15</v>
      </c>
      <c r="W277" s="10">
        <v>150</v>
      </c>
      <c r="X277" s="10">
        <f t="shared" si="40"/>
        <v>2250</v>
      </c>
      <c r="Y277" s="10">
        <v>15</v>
      </c>
      <c r="Z277" s="10">
        <v>150</v>
      </c>
      <c r="AA277" s="10">
        <f t="shared" si="41"/>
        <v>2250</v>
      </c>
      <c r="AB277" s="10">
        <v>15</v>
      </c>
      <c r="AC277" s="10">
        <v>150</v>
      </c>
      <c r="AD277" s="10">
        <f t="shared" si="42"/>
        <v>2250</v>
      </c>
      <c r="AE277" s="11">
        <v>55</v>
      </c>
      <c r="AF277" s="26">
        <v>7</v>
      </c>
      <c r="AG277" s="7">
        <f t="shared" si="39"/>
        <v>385</v>
      </c>
      <c r="AH277" s="152">
        <v>1</v>
      </c>
      <c r="AI277" s="139">
        <f t="shared" si="43"/>
        <v>100</v>
      </c>
      <c r="AJ277" s="139">
        <f t="shared" si="45"/>
        <v>7135</v>
      </c>
      <c r="AK277" s="109">
        <f t="shared" si="44"/>
        <v>7135</v>
      </c>
    </row>
    <row r="278" spans="1:37" ht="14.65" customHeight="1" x14ac:dyDescent="0.25">
      <c r="A278" s="106"/>
      <c r="B278" s="96"/>
      <c r="C278" s="97"/>
      <c r="D278" s="179" t="s">
        <v>871</v>
      </c>
      <c r="E278" s="99"/>
      <c r="F278" s="99"/>
      <c r="G278" s="99"/>
      <c r="H278" s="99"/>
      <c r="I278" s="97"/>
      <c r="J278" s="100"/>
      <c r="K278" s="99"/>
      <c r="L278" s="99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2"/>
      <c r="AF278" s="79"/>
      <c r="AG278" s="79"/>
      <c r="AH278" s="153"/>
      <c r="AI278" s="151"/>
      <c r="AJ278" s="151"/>
      <c r="AK278" s="164"/>
    </row>
    <row r="279" spans="1:37" ht="28.15" customHeight="1" x14ac:dyDescent="0.25">
      <c r="A279" s="108">
        <v>230</v>
      </c>
      <c r="B279" s="8" t="s">
        <v>23</v>
      </c>
      <c r="C279" s="21" t="s">
        <v>141</v>
      </c>
      <c r="D279" s="22" t="s">
        <v>173</v>
      </c>
      <c r="E279" s="35">
        <v>44707</v>
      </c>
      <c r="F279" s="35">
        <v>44710</v>
      </c>
      <c r="G279" s="21" t="s">
        <v>785</v>
      </c>
      <c r="H279" s="22" t="s">
        <v>451</v>
      </c>
      <c r="I279" s="22" t="s">
        <v>101</v>
      </c>
      <c r="J279" s="22" t="s">
        <v>294</v>
      </c>
      <c r="K279" s="35">
        <v>44707</v>
      </c>
      <c r="L279" s="35">
        <v>44710</v>
      </c>
      <c r="M279" s="10">
        <v>3</v>
      </c>
      <c r="N279" s="10">
        <v>3400</v>
      </c>
      <c r="O279" s="10">
        <f t="shared" si="35"/>
        <v>10200</v>
      </c>
      <c r="P279" s="10">
        <v>3</v>
      </c>
      <c r="Q279" s="10">
        <v>2900</v>
      </c>
      <c r="R279" s="10">
        <f t="shared" si="36"/>
        <v>8700</v>
      </c>
      <c r="S279" s="10">
        <v>3</v>
      </c>
      <c r="T279" s="10">
        <v>2800</v>
      </c>
      <c r="U279" s="10">
        <f t="shared" si="37"/>
        <v>8400</v>
      </c>
      <c r="V279" s="10">
        <v>21</v>
      </c>
      <c r="W279" s="10">
        <v>150</v>
      </c>
      <c r="X279" s="10">
        <f t="shared" si="40"/>
        <v>3150</v>
      </c>
      <c r="Y279" s="10">
        <v>18</v>
      </c>
      <c r="Z279" s="10">
        <v>150</v>
      </c>
      <c r="AA279" s="10">
        <f t="shared" si="41"/>
        <v>2700</v>
      </c>
      <c r="AB279" s="10">
        <v>18</v>
      </c>
      <c r="AC279" s="10">
        <v>150</v>
      </c>
      <c r="AD279" s="10">
        <f t="shared" si="42"/>
        <v>2700</v>
      </c>
      <c r="AE279" s="11">
        <v>72</v>
      </c>
      <c r="AF279" s="26">
        <v>7</v>
      </c>
      <c r="AG279" s="7">
        <f t="shared" si="39"/>
        <v>504</v>
      </c>
      <c r="AH279" s="152">
        <v>1</v>
      </c>
      <c r="AI279" s="139">
        <f t="shared" si="43"/>
        <v>138</v>
      </c>
      <c r="AJ279" s="139">
        <f t="shared" si="45"/>
        <v>36354</v>
      </c>
      <c r="AK279" s="109">
        <f t="shared" si="44"/>
        <v>36354</v>
      </c>
    </row>
    <row r="280" spans="1:37" ht="27" customHeight="1" x14ac:dyDescent="0.25">
      <c r="A280" s="108">
        <v>231</v>
      </c>
      <c r="B280" s="8" t="s">
        <v>23</v>
      </c>
      <c r="C280" s="21" t="s">
        <v>141</v>
      </c>
      <c r="D280" s="22" t="s">
        <v>69</v>
      </c>
      <c r="E280" s="35">
        <v>44798</v>
      </c>
      <c r="F280" s="35">
        <v>44801</v>
      </c>
      <c r="G280" s="21" t="s">
        <v>785</v>
      </c>
      <c r="H280" s="22" t="s">
        <v>392</v>
      </c>
      <c r="I280" s="22" t="s">
        <v>100</v>
      </c>
      <c r="J280" s="22" t="s">
        <v>294</v>
      </c>
      <c r="K280" s="35">
        <v>44798</v>
      </c>
      <c r="L280" s="35">
        <v>44801</v>
      </c>
      <c r="M280" s="10">
        <v>2</v>
      </c>
      <c r="N280" s="10">
        <v>3400</v>
      </c>
      <c r="O280" s="10">
        <f t="shared" si="35"/>
        <v>6800</v>
      </c>
      <c r="P280" s="10">
        <v>2</v>
      </c>
      <c r="Q280" s="10">
        <v>2900</v>
      </c>
      <c r="R280" s="10">
        <f t="shared" si="36"/>
        <v>5800</v>
      </c>
      <c r="S280" s="10">
        <v>2</v>
      </c>
      <c r="T280" s="10">
        <v>2800</v>
      </c>
      <c r="U280" s="10">
        <f t="shared" si="37"/>
        <v>5600</v>
      </c>
      <c r="V280" s="10">
        <v>14</v>
      </c>
      <c r="W280" s="10">
        <v>150</v>
      </c>
      <c r="X280" s="10">
        <f t="shared" si="40"/>
        <v>2100</v>
      </c>
      <c r="Y280" s="10">
        <v>12</v>
      </c>
      <c r="Z280" s="10">
        <v>150</v>
      </c>
      <c r="AA280" s="10">
        <f t="shared" si="41"/>
        <v>1800</v>
      </c>
      <c r="AB280" s="10">
        <v>12</v>
      </c>
      <c r="AC280" s="10">
        <v>150</v>
      </c>
      <c r="AD280" s="10">
        <f t="shared" si="42"/>
        <v>1800</v>
      </c>
      <c r="AE280" s="11">
        <v>48</v>
      </c>
      <c r="AF280" s="26">
        <v>7</v>
      </c>
      <c r="AG280" s="7">
        <f t="shared" si="39"/>
        <v>336</v>
      </c>
      <c r="AH280" s="152">
        <v>1</v>
      </c>
      <c r="AI280" s="139">
        <f t="shared" si="43"/>
        <v>92</v>
      </c>
      <c r="AJ280" s="139">
        <f t="shared" si="45"/>
        <v>24236</v>
      </c>
      <c r="AK280" s="109">
        <f t="shared" si="44"/>
        <v>24236</v>
      </c>
    </row>
    <row r="281" spans="1:37" ht="13.15" customHeight="1" x14ac:dyDescent="0.25">
      <c r="A281" s="106"/>
      <c r="B281" s="96"/>
      <c r="C281" s="97"/>
      <c r="D281" s="179" t="s">
        <v>872</v>
      </c>
      <c r="E281" s="99"/>
      <c r="F281" s="99"/>
      <c r="G281" s="99"/>
      <c r="H281" s="99"/>
      <c r="I281" s="97"/>
      <c r="J281" s="100"/>
      <c r="K281" s="99"/>
      <c r="L281" s="99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2"/>
      <c r="AF281" s="79"/>
      <c r="AG281" s="79"/>
      <c r="AH281" s="153"/>
      <c r="AI281" s="151"/>
      <c r="AJ281" s="151"/>
      <c r="AK281" s="164"/>
    </row>
    <row r="282" spans="1:37" ht="15.6" customHeight="1" x14ac:dyDescent="0.25">
      <c r="A282" s="108">
        <v>232</v>
      </c>
      <c r="B282" s="8" t="s">
        <v>68</v>
      </c>
      <c r="C282" s="21" t="s">
        <v>204</v>
      </c>
      <c r="D282" s="22" t="s">
        <v>180</v>
      </c>
      <c r="E282" s="35">
        <v>44821</v>
      </c>
      <c r="F282" s="35">
        <v>44822</v>
      </c>
      <c r="G282" s="21" t="s">
        <v>297</v>
      </c>
      <c r="H282" s="22" t="s">
        <v>786</v>
      </c>
      <c r="I282" s="22" t="s">
        <v>102</v>
      </c>
      <c r="J282" s="22" t="s">
        <v>294</v>
      </c>
      <c r="K282" s="35">
        <v>44821</v>
      </c>
      <c r="L282" s="35">
        <v>44822</v>
      </c>
      <c r="M282" s="10"/>
      <c r="N282" s="10">
        <v>3400</v>
      </c>
      <c r="O282" s="10">
        <f t="shared" si="35"/>
        <v>0</v>
      </c>
      <c r="P282" s="10"/>
      <c r="Q282" s="10">
        <v>2900</v>
      </c>
      <c r="R282" s="10">
        <f t="shared" si="36"/>
        <v>0</v>
      </c>
      <c r="S282" s="10"/>
      <c r="T282" s="10">
        <v>2800</v>
      </c>
      <c r="U282" s="10">
        <f t="shared" si="37"/>
        <v>0</v>
      </c>
      <c r="V282" s="10">
        <v>134</v>
      </c>
      <c r="W282" s="10">
        <v>150</v>
      </c>
      <c r="X282" s="10">
        <f t="shared" si="40"/>
        <v>20100</v>
      </c>
      <c r="Y282" s="10">
        <v>134</v>
      </c>
      <c r="Z282" s="10">
        <v>150</v>
      </c>
      <c r="AA282" s="10">
        <f t="shared" si="41"/>
        <v>20100</v>
      </c>
      <c r="AB282" s="10">
        <v>134</v>
      </c>
      <c r="AC282" s="10">
        <v>150</v>
      </c>
      <c r="AD282" s="10">
        <f t="shared" si="42"/>
        <v>20100</v>
      </c>
      <c r="AE282" s="11">
        <v>402</v>
      </c>
      <c r="AF282" s="26">
        <v>7</v>
      </c>
      <c r="AG282" s="7">
        <f t="shared" si="39"/>
        <v>2814</v>
      </c>
      <c r="AH282" s="152">
        <v>1</v>
      </c>
      <c r="AI282" s="139">
        <f t="shared" si="43"/>
        <v>804</v>
      </c>
      <c r="AJ282" s="139">
        <f t="shared" si="45"/>
        <v>63114</v>
      </c>
      <c r="AK282" s="109">
        <f t="shared" si="44"/>
        <v>63114</v>
      </c>
    </row>
    <row r="283" spans="1:37" ht="15" customHeight="1" x14ac:dyDescent="0.25">
      <c r="A283" s="106"/>
      <c r="B283" s="96"/>
      <c r="C283" s="97"/>
      <c r="D283" s="179" t="s">
        <v>873</v>
      </c>
      <c r="E283" s="99"/>
      <c r="F283" s="99"/>
      <c r="G283" s="99"/>
      <c r="H283" s="99"/>
      <c r="I283" s="97"/>
      <c r="J283" s="100"/>
      <c r="K283" s="99"/>
      <c r="L283" s="99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2"/>
      <c r="AF283" s="79"/>
      <c r="AG283" s="79"/>
      <c r="AH283" s="153"/>
      <c r="AI283" s="151"/>
      <c r="AJ283" s="151"/>
      <c r="AK283" s="164"/>
    </row>
    <row r="284" spans="1:37" ht="38.25" x14ac:dyDescent="0.25">
      <c r="A284" s="108">
        <v>233</v>
      </c>
      <c r="B284" s="8" t="s">
        <v>197</v>
      </c>
      <c r="C284" s="21" t="s">
        <v>154</v>
      </c>
      <c r="D284" s="22" t="s">
        <v>173</v>
      </c>
      <c r="E284" s="35">
        <v>44724</v>
      </c>
      <c r="F284" s="35">
        <v>44724</v>
      </c>
      <c r="G284" s="21" t="s">
        <v>413</v>
      </c>
      <c r="H284" s="22" t="s">
        <v>414</v>
      </c>
      <c r="I284" s="22" t="s">
        <v>101</v>
      </c>
      <c r="J284" s="22" t="s">
        <v>294</v>
      </c>
      <c r="K284" s="35">
        <v>44724</v>
      </c>
      <c r="L284" s="35">
        <v>44724</v>
      </c>
      <c r="M284" s="10">
        <v>1</v>
      </c>
      <c r="N284" s="10">
        <v>3400</v>
      </c>
      <c r="O284" s="10">
        <f t="shared" si="35"/>
        <v>3400</v>
      </c>
      <c r="P284" s="10">
        <v>1</v>
      </c>
      <c r="Q284" s="10">
        <v>2900</v>
      </c>
      <c r="R284" s="10">
        <f t="shared" si="36"/>
        <v>2900</v>
      </c>
      <c r="S284" s="10">
        <v>1</v>
      </c>
      <c r="T284" s="10">
        <v>2800</v>
      </c>
      <c r="U284" s="10">
        <f t="shared" si="37"/>
        <v>2800</v>
      </c>
      <c r="V284" s="10">
        <v>13</v>
      </c>
      <c r="W284" s="10">
        <v>150</v>
      </c>
      <c r="X284" s="10">
        <f t="shared" si="40"/>
        <v>1950</v>
      </c>
      <c r="Y284" s="10">
        <v>13</v>
      </c>
      <c r="Z284" s="10">
        <v>150</v>
      </c>
      <c r="AA284" s="10">
        <f t="shared" si="41"/>
        <v>1950</v>
      </c>
      <c r="AB284" s="10">
        <v>13</v>
      </c>
      <c r="AC284" s="10">
        <v>150</v>
      </c>
      <c r="AD284" s="10">
        <f t="shared" si="42"/>
        <v>1950</v>
      </c>
      <c r="AE284" s="11">
        <v>39</v>
      </c>
      <c r="AF284" s="26">
        <v>7</v>
      </c>
      <c r="AG284" s="7">
        <f t="shared" si="39"/>
        <v>273</v>
      </c>
      <c r="AH284" s="152">
        <v>1</v>
      </c>
      <c r="AI284" s="139">
        <f t="shared" si="43"/>
        <v>81</v>
      </c>
      <c r="AJ284" s="139">
        <f t="shared" si="45"/>
        <v>15223</v>
      </c>
      <c r="AK284" s="109">
        <f t="shared" si="44"/>
        <v>15223</v>
      </c>
    </row>
    <row r="285" spans="1:37" x14ac:dyDescent="0.25">
      <c r="A285" s="106"/>
      <c r="B285" s="96"/>
      <c r="C285" s="97"/>
      <c r="D285" s="179" t="s">
        <v>874</v>
      </c>
      <c r="E285" s="99"/>
      <c r="F285" s="99"/>
      <c r="G285" s="99"/>
      <c r="H285" s="99"/>
      <c r="I285" s="97"/>
      <c r="J285" s="100"/>
      <c r="K285" s="99"/>
      <c r="L285" s="99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2"/>
      <c r="AF285" s="79"/>
      <c r="AG285" s="79"/>
      <c r="AH285" s="153"/>
      <c r="AI285" s="151"/>
      <c r="AJ285" s="151"/>
      <c r="AK285" s="164"/>
    </row>
    <row r="286" spans="1:37" ht="27" customHeight="1" x14ac:dyDescent="0.25">
      <c r="A286" s="108">
        <v>234</v>
      </c>
      <c r="B286" s="8" t="s">
        <v>207</v>
      </c>
      <c r="C286" s="21" t="s">
        <v>118</v>
      </c>
      <c r="D286" s="22" t="s">
        <v>613</v>
      </c>
      <c r="E286" s="35">
        <v>44587</v>
      </c>
      <c r="F286" s="35">
        <v>44591</v>
      </c>
      <c r="G286" s="21" t="s">
        <v>415</v>
      </c>
      <c r="H286" s="22" t="s">
        <v>507</v>
      </c>
      <c r="I286" s="22" t="s">
        <v>99</v>
      </c>
      <c r="J286" s="22" t="s">
        <v>294</v>
      </c>
      <c r="K286" s="35">
        <v>44587</v>
      </c>
      <c r="L286" s="35">
        <v>44591</v>
      </c>
      <c r="M286" s="10"/>
      <c r="N286" s="10">
        <v>3400</v>
      </c>
      <c r="O286" s="10">
        <f t="shared" ref="O286:O368" si="46">M286*N286</f>
        <v>0</v>
      </c>
      <c r="P286" s="10"/>
      <c r="Q286" s="10">
        <v>2900</v>
      </c>
      <c r="R286" s="10">
        <f t="shared" ref="R286:R368" si="47">P286*Q286</f>
        <v>0</v>
      </c>
      <c r="S286" s="10"/>
      <c r="T286" s="10">
        <v>2800</v>
      </c>
      <c r="U286" s="10">
        <f t="shared" ref="U286:U368" si="48">S286*T286</f>
        <v>0</v>
      </c>
      <c r="V286" s="10">
        <v>80</v>
      </c>
      <c r="W286" s="10">
        <v>150</v>
      </c>
      <c r="X286" s="10">
        <f t="shared" si="40"/>
        <v>12000</v>
      </c>
      <c r="Y286" s="10">
        <v>85</v>
      </c>
      <c r="Z286" s="10">
        <v>150</v>
      </c>
      <c r="AA286" s="10">
        <f t="shared" si="41"/>
        <v>12750</v>
      </c>
      <c r="AB286" s="10">
        <v>160</v>
      </c>
      <c r="AC286" s="10">
        <v>150</v>
      </c>
      <c r="AD286" s="10">
        <f t="shared" si="42"/>
        <v>24000</v>
      </c>
      <c r="AE286" s="11"/>
      <c r="AF286" s="26">
        <v>7</v>
      </c>
      <c r="AG286" s="7">
        <f t="shared" si="39"/>
        <v>0</v>
      </c>
      <c r="AH286" s="152">
        <v>1</v>
      </c>
      <c r="AI286" s="139">
        <f t="shared" si="43"/>
        <v>325</v>
      </c>
      <c r="AJ286" s="139">
        <f t="shared" si="45"/>
        <v>48750</v>
      </c>
      <c r="AK286" s="109">
        <f t="shared" si="44"/>
        <v>48750</v>
      </c>
    </row>
    <row r="287" spans="1:37" ht="15" customHeight="1" x14ac:dyDescent="0.25">
      <c r="A287" s="106"/>
      <c r="B287" s="96"/>
      <c r="C287" s="97"/>
      <c r="D287" s="179" t="s">
        <v>875</v>
      </c>
      <c r="E287" s="99"/>
      <c r="F287" s="99"/>
      <c r="G287" s="99"/>
      <c r="H287" s="99"/>
      <c r="I287" s="97"/>
      <c r="J287" s="100"/>
      <c r="K287" s="99"/>
      <c r="L287" s="99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2"/>
      <c r="AF287" s="79"/>
      <c r="AG287" s="79"/>
      <c r="AH287" s="153"/>
      <c r="AI287" s="151"/>
      <c r="AJ287" s="151"/>
      <c r="AK287" s="164"/>
    </row>
    <row r="288" spans="1:37" ht="25.5" x14ac:dyDescent="0.25">
      <c r="A288" s="108">
        <v>235</v>
      </c>
      <c r="B288" s="8" t="s">
        <v>181</v>
      </c>
      <c r="C288" s="21" t="s">
        <v>182</v>
      </c>
      <c r="D288" s="22" t="s">
        <v>434</v>
      </c>
      <c r="E288" s="35">
        <v>44611</v>
      </c>
      <c r="F288" s="35">
        <v>44612</v>
      </c>
      <c r="G288" s="21" t="s">
        <v>312</v>
      </c>
      <c r="H288" s="22" t="s">
        <v>461</v>
      </c>
      <c r="I288" s="22" t="s">
        <v>101</v>
      </c>
      <c r="J288" s="22" t="s">
        <v>294</v>
      </c>
      <c r="K288" s="35">
        <v>44611</v>
      </c>
      <c r="L288" s="35">
        <v>44612</v>
      </c>
      <c r="M288" s="10"/>
      <c r="N288" s="10">
        <v>3400</v>
      </c>
      <c r="O288" s="10">
        <f t="shared" si="46"/>
        <v>0</v>
      </c>
      <c r="P288" s="10"/>
      <c r="Q288" s="10">
        <v>2900</v>
      </c>
      <c r="R288" s="10">
        <f t="shared" si="47"/>
        <v>0</v>
      </c>
      <c r="S288" s="10"/>
      <c r="T288" s="10">
        <v>2800</v>
      </c>
      <c r="U288" s="10">
        <f t="shared" si="48"/>
        <v>0</v>
      </c>
      <c r="V288" s="10">
        <v>18</v>
      </c>
      <c r="W288" s="10">
        <v>150</v>
      </c>
      <c r="X288" s="10">
        <f t="shared" si="40"/>
        <v>2700</v>
      </c>
      <c r="Y288" s="10">
        <v>18</v>
      </c>
      <c r="Z288" s="10">
        <v>150</v>
      </c>
      <c r="AA288" s="10">
        <f t="shared" si="41"/>
        <v>2700</v>
      </c>
      <c r="AB288" s="10">
        <v>18</v>
      </c>
      <c r="AC288" s="10">
        <v>150</v>
      </c>
      <c r="AD288" s="10">
        <f t="shared" si="42"/>
        <v>2700</v>
      </c>
      <c r="AE288" s="11"/>
      <c r="AF288" s="26">
        <v>7</v>
      </c>
      <c r="AG288" s="7">
        <f t="shared" si="39"/>
        <v>0</v>
      </c>
      <c r="AH288" s="152">
        <v>1</v>
      </c>
      <c r="AI288" s="139">
        <f t="shared" si="43"/>
        <v>54</v>
      </c>
      <c r="AJ288" s="139">
        <f t="shared" si="45"/>
        <v>8100</v>
      </c>
      <c r="AK288" s="109">
        <f t="shared" si="44"/>
        <v>8100</v>
      </c>
    </row>
    <row r="289" spans="1:37" ht="28.9" customHeight="1" x14ac:dyDescent="0.25">
      <c r="A289" s="108">
        <v>236</v>
      </c>
      <c r="B289" s="8" t="s">
        <v>181</v>
      </c>
      <c r="C289" s="21" t="s">
        <v>182</v>
      </c>
      <c r="D289" s="22" t="s">
        <v>614</v>
      </c>
      <c r="E289" s="35">
        <v>44654</v>
      </c>
      <c r="F289" s="35">
        <v>44654</v>
      </c>
      <c r="G289" s="21" t="s">
        <v>305</v>
      </c>
      <c r="H289" s="22" t="s">
        <v>340</v>
      </c>
      <c r="I289" s="22" t="s">
        <v>101</v>
      </c>
      <c r="J289" s="22" t="s">
        <v>294</v>
      </c>
      <c r="K289" s="35">
        <v>44654</v>
      </c>
      <c r="L289" s="35">
        <v>44654</v>
      </c>
      <c r="M289" s="10"/>
      <c r="N289" s="10">
        <v>3400</v>
      </c>
      <c r="O289" s="10">
        <f t="shared" si="46"/>
        <v>0</v>
      </c>
      <c r="P289" s="10"/>
      <c r="Q289" s="10">
        <v>2900</v>
      </c>
      <c r="R289" s="10">
        <f t="shared" si="47"/>
        <v>0</v>
      </c>
      <c r="S289" s="10"/>
      <c r="T289" s="10">
        <v>2800</v>
      </c>
      <c r="U289" s="10">
        <f t="shared" si="48"/>
        <v>0</v>
      </c>
      <c r="V289" s="10">
        <v>18</v>
      </c>
      <c r="W289" s="10">
        <v>150</v>
      </c>
      <c r="X289" s="10">
        <f t="shared" si="40"/>
        <v>2700</v>
      </c>
      <c r="Y289" s="10">
        <v>18</v>
      </c>
      <c r="Z289" s="10">
        <v>150</v>
      </c>
      <c r="AA289" s="10">
        <f t="shared" si="41"/>
        <v>2700</v>
      </c>
      <c r="AB289" s="10">
        <v>18</v>
      </c>
      <c r="AC289" s="10">
        <v>150</v>
      </c>
      <c r="AD289" s="10">
        <f t="shared" si="42"/>
        <v>2700</v>
      </c>
      <c r="AE289" s="11"/>
      <c r="AF289" s="26">
        <v>7</v>
      </c>
      <c r="AG289" s="7">
        <f t="shared" si="39"/>
        <v>0</v>
      </c>
      <c r="AH289" s="152">
        <v>1</v>
      </c>
      <c r="AI289" s="139">
        <f t="shared" si="43"/>
        <v>54</v>
      </c>
      <c r="AJ289" s="139">
        <f t="shared" si="45"/>
        <v>8100</v>
      </c>
      <c r="AK289" s="109">
        <f t="shared" si="44"/>
        <v>8100</v>
      </c>
    </row>
    <row r="290" spans="1:37" ht="27.6" customHeight="1" x14ac:dyDescent="0.25">
      <c r="A290" s="108">
        <v>237</v>
      </c>
      <c r="B290" s="8" t="s">
        <v>181</v>
      </c>
      <c r="C290" s="21" t="s">
        <v>182</v>
      </c>
      <c r="D290" s="22" t="s">
        <v>183</v>
      </c>
      <c r="E290" s="35">
        <v>44752</v>
      </c>
      <c r="F290" s="35">
        <v>44752</v>
      </c>
      <c r="G290" s="21" t="s">
        <v>787</v>
      </c>
      <c r="H290" s="22" t="s">
        <v>461</v>
      </c>
      <c r="I290" s="22" t="s">
        <v>99</v>
      </c>
      <c r="J290" s="22" t="s">
        <v>294</v>
      </c>
      <c r="K290" s="35">
        <v>44752</v>
      </c>
      <c r="L290" s="35">
        <v>44752</v>
      </c>
      <c r="M290" s="10"/>
      <c r="N290" s="10">
        <v>3400</v>
      </c>
      <c r="O290" s="10">
        <f t="shared" si="46"/>
        <v>0</v>
      </c>
      <c r="P290" s="10"/>
      <c r="Q290" s="10">
        <v>2900</v>
      </c>
      <c r="R290" s="10">
        <f t="shared" si="47"/>
        <v>0</v>
      </c>
      <c r="S290" s="10"/>
      <c r="T290" s="10">
        <v>2800</v>
      </c>
      <c r="U290" s="10">
        <f t="shared" si="48"/>
        <v>0</v>
      </c>
      <c r="V290" s="10">
        <v>22</v>
      </c>
      <c r="W290" s="10">
        <v>150</v>
      </c>
      <c r="X290" s="10">
        <f t="shared" si="40"/>
        <v>3300</v>
      </c>
      <c r="Y290" s="10">
        <v>22</v>
      </c>
      <c r="Z290" s="10">
        <v>150</v>
      </c>
      <c r="AA290" s="10">
        <f t="shared" si="41"/>
        <v>3300</v>
      </c>
      <c r="AB290" s="10">
        <v>22</v>
      </c>
      <c r="AC290" s="10">
        <v>150</v>
      </c>
      <c r="AD290" s="10">
        <f t="shared" si="42"/>
        <v>3300</v>
      </c>
      <c r="AE290" s="11">
        <v>66</v>
      </c>
      <c r="AF290" s="26">
        <v>7</v>
      </c>
      <c r="AG290" s="7">
        <f t="shared" si="39"/>
        <v>462</v>
      </c>
      <c r="AH290" s="152">
        <v>1</v>
      </c>
      <c r="AI290" s="139">
        <f t="shared" si="43"/>
        <v>132</v>
      </c>
      <c r="AJ290" s="139">
        <f t="shared" si="45"/>
        <v>10362</v>
      </c>
      <c r="AK290" s="109">
        <f t="shared" si="44"/>
        <v>10362</v>
      </c>
    </row>
    <row r="291" spans="1:37" ht="14.65" customHeight="1" x14ac:dyDescent="0.25">
      <c r="A291" s="106"/>
      <c r="B291" s="96"/>
      <c r="C291" s="97"/>
      <c r="D291" s="179" t="s">
        <v>876</v>
      </c>
      <c r="E291" s="99"/>
      <c r="F291" s="99"/>
      <c r="G291" s="99"/>
      <c r="H291" s="99"/>
      <c r="I291" s="97"/>
      <c r="J291" s="100"/>
      <c r="K291" s="99"/>
      <c r="L291" s="99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2"/>
      <c r="AF291" s="79"/>
      <c r="AG291" s="79"/>
      <c r="AH291" s="153"/>
      <c r="AI291" s="151"/>
      <c r="AJ291" s="151"/>
      <c r="AK291" s="164"/>
    </row>
    <row r="292" spans="1:37" ht="56.65" customHeight="1" x14ac:dyDescent="0.25">
      <c r="A292" s="108">
        <v>238</v>
      </c>
      <c r="B292" s="8" t="s">
        <v>191</v>
      </c>
      <c r="C292" s="21" t="s">
        <v>293</v>
      </c>
      <c r="D292" s="22" t="s">
        <v>957</v>
      </c>
      <c r="E292" s="35" t="s">
        <v>788</v>
      </c>
      <c r="F292" s="35" t="s">
        <v>789</v>
      </c>
      <c r="G292" s="21" t="s">
        <v>416</v>
      </c>
      <c r="H292" s="22" t="s">
        <v>485</v>
      </c>
      <c r="I292" s="22" t="s">
        <v>99</v>
      </c>
      <c r="J292" s="22" t="s">
        <v>294</v>
      </c>
      <c r="K292" s="35" t="s">
        <v>788</v>
      </c>
      <c r="L292" s="35" t="s">
        <v>789</v>
      </c>
      <c r="M292" s="10"/>
      <c r="N292" s="10">
        <v>3400</v>
      </c>
      <c r="O292" s="10">
        <f t="shared" si="46"/>
        <v>0</v>
      </c>
      <c r="P292" s="10"/>
      <c r="Q292" s="10">
        <v>2900</v>
      </c>
      <c r="R292" s="10">
        <f t="shared" si="47"/>
        <v>0</v>
      </c>
      <c r="S292" s="10"/>
      <c r="T292" s="10">
        <v>2800</v>
      </c>
      <c r="U292" s="10">
        <f t="shared" si="48"/>
        <v>0</v>
      </c>
      <c r="V292" s="10">
        <v>20</v>
      </c>
      <c r="W292" s="10">
        <v>150</v>
      </c>
      <c r="X292" s="10">
        <f t="shared" si="40"/>
        <v>3000</v>
      </c>
      <c r="Y292" s="10">
        <v>20</v>
      </c>
      <c r="Z292" s="10">
        <v>150</v>
      </c>
      <c r="AA292" s="10">
        <f t="shared" si="41"/>
        <v>3000</v>
      </c>
      <c r="AB292" s="10">
        <v>20</v>
      </c>
      <c r="AC292" s="10">
        <v>150</v>
      </c>
      <c r="AD292" s="10">
        <f t="shared" si="42"/>
        <v>3000</v>
      </c>
      <c r="AE292" s="11">
        <v>60</v>
      </c>
      <c r="AF292" s="26">
        <v>7</v>
      </c>
      <c r="AG292" s="7">
        <f t="shared" si="39"/>
        <v>420</v>
      </c>
      <c r="AH292" s="152">
        <v>1</v>
      </c>
      <c r="AI292" s="139">
        <f t="shared" si="43"/>
        <v>120</v>
      </c>
      <c r="AJ292" s="139">
        <f t="shared" si="45"/>
        <v>9420</v>
      </c>
      <c r="AK292" s="109">
        <f t="shared" si="44"/>
        <v>9420</v>
      </c>
    </row>
    <row r="293" spans="1:37" ht="38.25" x14ac:dyDescent="0.25">
      <c r="A293" s="108">
        <v>239</v>
      </c>
      <c r="B293" s="8" t="s">
        <v>191</v>
      </c>
      <c r="C293" s="21" t="s">
        <v>293</v>
      </c>
      <c r="D293" s="22" t="s">
        <v>538</v>
      </c>
      <c r="E293" s="35">
        <v>44680</v>
      </c>
      <c r="F293" s="35">
        <v>44684</v>
      </c>
      <c r="G293" s="21" t="s">
        <v>309</v>
      </c>
      <c r="H293" s="22" t="s">
        <v>539</v>
      </c>
      <c r="I293" s="22" t="s">
        <v>101</v>
      </c>
      <c r="J293" s="22" t="s">
        <v>294</v>
      </c>
      <c r="K293" s="35">
        <v>44680</v>
      </c>
      <c r="L293" s="35">
        <v>44684</v>
      </c>
      <c r="M293" s="28"/>
      <c r="N293" s="10">
        <v>3400</v>
      </c>
      <c r="O293" s="10">
        <f t="shared" si="46"/>
        <v>0</v>
      </c>
      <c r="P293" s="28"/>
      <c r="Q293" s="10">
        <v>2900</v>
      </c>
      <c r="R293" s="10">
        <f t="shared" si="47"/>
        <v>0</v>
      </c>
      <c r="S293" s="28"/>
      <c r="T293" s="10">
        <v>2800</v>
      </c>
      <c r="U293" s="10">
        <f t="shared" si="48"/>
        <v>0</v>
      </c>
      <c r="V293" s="29">
        <v>2</v>
      </c>
      <c r="W293" s="10">
        <v>150</v>
      </c>
      <c r="X293" s="10">
        <f t="shared" si="40"/>
        <v>300</v>
      </c>
      <c r="Y293" s="29">
        <v>2</v>
      </c>
      <c r="Z293" s="10">
        <v>150</v>
      </c>
      <c r="AA293" s="10">
        <f t="shared" si="41"/>
        <v>300</v>
      </c>
      <c r="AB293" s="29">
        <v>2</v>
      </c>
      <c r="AC293" s="10">
        <v>150</v>
      </c>
      <c r="AD293" s="10">
        <f t="shared" si="42"/>
        <v>300</v>
      </c>
      <c r="AE293" s="29">
        <v>6</v>
      </c>
      <c r="AF293" s="26">
        <v>7</v>
      </c>
      <c r="AG293" s="7">
        <f t="shared" si="39"/>
        <v>42</v>
      </c>
      <c r="AH293" s="152">
        <v>1</v>
      </c>
      <c r="AI293" s="139">
        <f t="shared" si="43"/>
        <v>12</v>
      </c>
      <c r="AJ293" s="139">
        <f t="shared" si="45"/>
        <v>942</v>
      </c>
      <c r="AK293" s="109">
        <f t="shared" si="44"/>
        <v>942</v>
      </c>
    </row>
    <row r="294" spans="1:37" ht="40.9" customHeight="1" x14ac:dyDescent="0.25">
      <c r="A294" s="108">
        <v>240</v>
      </c>
      <c r="B294" s="8" t="s">
        <v>191</v>
      </c>
      <c r="C294" s="21" t="s">
        <v>293</v>
      </c>
      <c r="D294" s="22" t="s">
        <v>790</v>
      </c>
      <c r="E294" s="35" t="s">
        <v>791</v>
      </c>
      <c r="F294" s="35" t="s">
        <v>792</v>
      </c>
      <c r="G294" s="21" t="s">
        <v>336</v>
      </c>
      <c r="H294" s="22" t="s">
        <v>450</v>
      </c>
      <c r="I294" s="22" t="s">
        <v>99</v>
      </c>
      <c r="J294" s="22" t="s">
        <v>294</v>
      </c>
      <c r="K294" s="35" t="s">
        <v>791</v>
      </c>
      <c r="L294" s="35" t="s">
        <v>792</v>
      </c>
      <c r="M294" s="10"/>
      <c r="N294" s="10">
        <v>3400</v>
      </c>
      <c r="O294" s="10">
        <f t="shared" si="46"/>
        <v>0</v>
      </c>
      <c r="P294" s="10"/>
      <c r="Q294" s="10">
        <v>2900</v>
      </c>
      <c r="R294" s="10">
        <f t="shared" si="47"/>
        <v>0</v>
      </c>
      <c r="S294" s="10"/>
      <c r="T294" s="10">
        <v>2800</v>
      </c>
      <c r="U294" s="10">
        <f t="shared" si="48"/>
        <v>0</v>
      </c>
      <c r="V294" s="10">
        <v>9</v>
      </c>
      <c r="W294" s="10">
        <v>150</v>
      </c>
      <c r="X294" s="10">
        <f t="shared" si="40"/>
        <v>1350</v>
      </c>
      <c r="Y294" s="10">
        <v>9</v>
      </c>
      <c r="Z294" s="10">
        <v>150</v>
      </c>
      <c r="AA294" s="10">
        <f t="shared" si="41"/>
        <v>1350</v>
      </c>
      <c r="AB294" s="10">
        <v>9</v>
      </c>
      <c r="AC294" s="10">
        <v>150</v>
      </c>
      <c r="AD294" s="10">
        <f t="shared" si="42"/>
        <v>1350</v>
      </c>
      <c r="AE294" s="11">
        <v>27</v>
      </c>
      <c r="AF294" s="26">
        <v>7</v>
      </c>
      <c r="AG294" s="7">
        <f t="shared" si="39"/>
        <v>189</v>
      </c>
      <c r="AH294" s="152">
        <v>1</v>
      </c>
      <c r="AI294" s="139">
        <f t="shared" si="43"/>
        <v>54</v>
      </c>
      <c r="AJ294" s="139">
        <f t="shared" si="45"/>
        <v>4239</v>
      </c>
      <c r="AK294" s="109">
        <f t="shared" si="44"/>
        <v>4239</v>
      </c>
    </row>
    <row r="295" spans="1:37" ht="40.15" customHeight="1" x14ac:dyDescent="0.25">
      <c r="A295" s="108">
        <v>241</v>
      </c>
      <c r="B295" s="8" t="s">
        <v>191</v>
      </c>
      <c r="C295" s="21" t="s">
        <v>293</v>
      </c>
      <c r="D295" s="22" t="s">
        <v>793</v>
      </c>
      <c r="E295" s="35" t="s">
        <v>794</v>
      </c>
      <c r="F295" s="35" t="s">
        <v>795</v>
      </c>
      <c r="G295" s="21" t="s">
        <v>336</v>
      </c>
      <c r="H295" s="38" t="s">
        <v>417</v>
      </c>
      <c r="I295" s="22" t="s">
        <v>101</v>
      </c>
      <c r="J295" s="22" t="s">
        <v>294</v>
      </c>
      <c r="K295" s="35" t="s">
        <v>794</v>
      </c>
      <c r="L295" s="35" t="s">
        <v>795</v>
      </c>
      <c r="M295" s="10"/>
      <c r="N295" s="10">
        <v>3400</v>
      </c>
      <c r="O295" s="10">
        <f t="shared" si="46"/>
        <v>0</v>
      </c>
      <c r="P295" s="10"/>
      <c r="Q295" s="10">
        <v>2900</v>
      </c>
      <c r="R295" s="10">
        <f t="shared" si="47"/>
        <v>0</v>
      </c>
      <c r="S295" s="10"/>
      <c r="T295" s="10">
        <v>2800</v>
      </c>
      <c r="U295" s="10">
        <f t="shared" si="48"/>
        <v>0</v>
      </c>
      <c r="V295" s="10">
        <v>9</v>
      </c>
      <c r="W295" s="10">
        <v>150</v>
      </c>
      <c r="X295" s="10">
        <f t="shared" si="40"/>
        <v>1350</v>
      </c>
      <c r="Y295" s="10">
        <v>9</v>
      </c>
      <c r="Z295" s="10">
        <v>150</v>
      </c>
      <c r="AA295" s="10">
        <f t="shared" si="41"/>
        <v>1350</v>
      </c>
      <c r="AB295" s="10">
        <v>9</v>
      </c>
      <c r="AC295" s="10">
        <v>150</v>
      </c>
      <c r="AD295" s="10">
        <f t="shared" si="42"/>
        <v>1350</v>
      </c>
      <c r="AE295" s="11">
        <v>27</v>
      </c>
      <c r="AF295" s="26">
        <v>7</v>
      </c>
      <c r="AG295" s="7">
        <f t="shared" si="39"/>
        <v>189</v>
      </c>
      <c r="AH295" s="152">
        <v>1</v>
      </c>
      <c r="AI295" s="139">
        <f t="shared" si="43"/>
        <v>54</v>
      </c>
      <c r="AJ295" s="139">
        <f t="shared" si="45"/>
        <v>4239</v>
      </c>
      <c r="AK295" s="109">
        <f t="shared" si="44"/>
        <v>4239</v>
      </c>
    </row>
    <row r="296" spans="1:37" ht="42" customHeight="1" x14ac:dyDescent="0.25">
      <c r="A296" s="108">
        <v>242</v>
      </c>
      <c r="B296" s="8" t="s">
        <v>191</v>
      </c>
      <c r="C296" s="21" t="s">
        <v>293</v>
      </c>
      <c r="D296" s="22" t="s">
        <v>540</v>
      </c>
      <c r="E296" s="35">
        <v>44709</v>
      </c>
      <c r="F296" s="35">
        <v>44709</v>
      </c>
      <c r="G296" s="21" t="s">
        <v>541</v>
      </c>
      <c r="H296" s="22" t="s">
        <v>796</v>
      </c>
      <c r="I296" s="22" t="s">
        <v>101</v>
      </c>
      <c r="J296" s="22" t="s">
        <v>294</v>
      </c>
      <c r="K296" s="35">
        <v>44709</v>
      </c>
      <c r="L296" s="35">
        <v>44709</v>
      </c>
      <c r="M296" s="28"/>
      <c r="N296" s="10">
        <v>3400</v>
      </c>
      <c r="O296" s="10">
        <f t="shared" si="46"/>
        <v>0</v>
      </c>
      <c r="P296" s="28"/>
      <c r="Q296" s="10">
        <v>2900</v>
      </c>
      <c r="R296" s="10">
        <f t="shared" si="47"/>
        <v>0</v>
      </c>
      <c r="S296" s="28"/>
      <c r="T296" s="10">
        <v>2800</v>
      </c>
      <c r="U296" s="10">
        <f t="shared" si="48"/>
        <v>0</v>
      </c>
      <c r="V296" s="29">
        <v>1</v>
      </c>
      <c r="W296" s="10">
        <v>150</v>
      </c>
      <c r="X296" s="10">
        <f t="shared" si="40"/>
        <v>150</v>
      </c>
      <c r="Y296" s="29">
        <v>1</v>
      </c>
      <c r="Z296" s="10">
        <v>150</v>
      </c>
      <c r="AA296" s="10">
        <f t="shared" si="41"/>
        <v>150</v>
      </c>
      <c r="AB296" s="29">
        <v>1</v>
      </c>
      <c r="AC296" s="10">
        <v>150</v>
      </c>
      <c r="AD296" s="10">
        <f t="shared" si="42"/>
        <v>150</v>
      </c>
      <c r="AE296" s="29">
        <v>3</v>
      </c>
      <c r="AF296" s="26">
        <v>7</v>
      </c>
      <c r="AG296" s="7">
        <f t="shared" si="39"/>
        <v>21</v>
      </c>
      <c r="AH296" s="152">
        <v>1</v>
      </c>
      <c r="AI296" s="139">
        <f t="shared" si="43"/>
        <v>6</v>
      </c>
      <c r="AJ296" s="139">
        <f t="shared" si="45"/>
        <v>471</v>
      </c>
      <c r="AK296" s="109">
        <f t="shared" si="44"/>
        <v>471</v>
      </c>
    </row>
    <row r="297" spans="1:37" ht="44.65" customHeight="1" x14ac:dyDescent="0.25">
      <c r="A297" s="108">
        <v>243</v>
      </c>
      <c r="B297" s="8" t="s">
        <v>191</v>
      </c>
      <c r="C297" s="21" t="s">
        <v>293</v>
      </c>
      <c r="D297" s="22" t="s">
        <v>542</v>
      </c>
      <c r="E297" s="35">
        <v>44709</v>
      </c>
      <c r="F297" s="35">
        <v>44709</v>
      </c>
      <c r="G297" s="46" t="s">
        <v>541</v>
      </c>
      <c r="H297" s="22" t="s">
        <v>539</v>
      </c>
      <c r="I297" s="22" t="s">
        <v>101</v>
      </c>
      <c r="J297" s="22" t="s">
        <v>294</v>
      </c>
      <c r="K297" s="35">
        <v>44709</v>
      </c>
      <c r="L297" s="35">
        <v>44709</v>
      </c>
      <c r="M297" s="28"/>
      <c r="N297" s="10">
        <v>3400</v>
      </c>
      <c r="O297" s="10">
        <f t="shared" si="46"/>
        <v>0</v>
      </c>
      <c r="P297" s="28"/>
      <c r="Q297" s="10">
        <v>2900</v>
      </c>
      <c r="R297" s="10">
        <f t="shared" si="47"/>
        <v>0</v>
      </c>
      <c r="S297" s="28"/>
      <c r="T297" s="10">
        <v>2800</v>
      </c>
      <c r="U297" s="10">
        <f t="shared" si="48"/>
        <v>0</v>
      </c>
      <c r="V297" s="29">
        <v>2</v>
      </c>
      <c r="W297" s="10">
        <v>150</v>
      </c>
      <c r="X297" s="10">
        <f t="shared" si="40"/>
        <v>300</v>
      </c>
      <c r="Y297" s="29">
        <v>2</v>
      </c>
      <c r="Z297" s="10">
        <v>150</v>
      </c>
      <c r="AA297" s="10">
        <f t="shared" si="41"/>
        <v>300</v>
      </c>
      <c r="AB297" s="29">
        <v>2</v>
      </c>
      <c r="AC297" s="10">
        <v>150</v>
      </c>
      <c r="AD297" s="10">
        <f t="shared" si="42"/>
        <v>300</v>
      </c>
      <c r="AE297" s="29">
        <v>6</v>
      </c>
      <c r="AF297" s="26">
        <v>7</v>
      </c>
      <c r="AG297" s="7">
        <f t="shared" si="39"/>
        <v>42</v>
      </c>
      <c r="AH297" s="152">
        <v>1</v>
      </c>
      <c r="AI297" s="139">
        <f t="shared" si="43"/>
        <v>12</v>
      </c>
      <c r="AJ297" s="139">
        <f t="shared" si="45"/>
        <v>942</v>
      </c>
      <c r="AK297" s="109">
        <f t="shared" si="44"/>
        <v>942</v>
      </c>
    </row>
    <row r="298" spans="1:37" ht="16.149999999999999" customHeight="1" x14ac:dyDescent="0.25">
      <c r="A298" s="106"/>
      <c r="B298" s="96"/>
      <c r="C298" s="97"/>
      <c r="D298" s="179" t="s">
        <v>877</v>
      </c>
      <c r="E298" s="99"/>
      <c r="F298" s="99"/>
      <c r="G298" s="99"/>
      <c r="H298" s="99"/>
      <c r="I298" s="97"/>
      <c r="J298" s="100"/>
      <c r="K298" s="99"/>
      <c r="L298" s="99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2"/>
      <c r="AF298" s="79"/>
      <c r="AG298" s="79"/>
      <c r="AH298" s="153"/>
      <c r="AI298" s="151"/>
      <c r="AJ298" s="151"/>
      <c r="AK298" s="164"/>
    </row>
    <row r="299" spans="1:37" ht="53.65" customHeight="1" x14ac:dyDescent="0.25">
      <c r="A299" s="108">
        <v>244</v>
      </c>
      <c r="B299" s="15" t="s">
        <v>269</v>
      </c>
      <c r="C299" s="21" t="s">
        <v>134</v>
      </c>
      <c r="D299" s="22" t="s">
        <v>615</v>
      </c>
      <c r="E299" s="35">
        <v>44631</v>
      </c>
      <c r="F299" s="35">
        <v>44635</v>
      </c>
      <c r="G299" s="21" t="s">
        <v>319</v>
      </c>
      <c r="H299" s="22" t="s">
        <v>340</v>
      </c>
      <c r="I299" s="22" t="s">
        <v>101</v>
      </c>
      <c r="J299" s="22" t="s">
        <v>294</v>
      </c>
      <c r="K299" s="35">
        <v>44631</v>
      </c>
      <c r="L299" s="35">
        <v>44635</v>
      </c>
      <c r="M299" s="14"/>
      <c r="N299" s="10">
        <v>3400</v>
      </c>
      <c r="O299" s="10">
        <f t="shared" si="46"/>
        <v>0</v>
      </c>
      <c r="P299" s="14"/>
      <c r="Q299" s="10">
        <v>2900</v>
      </c>
      <c r="R299" s="10">
        <f t="shared" si="47"/>
        <v>0</v>
      </c>
      <c r="S299" s="14"/>
      <c r="T299" s="10">
        <v>2800</v>
      </c>
      <c r="U299" s="10">
        <f t="shared" si="48"/>
        <v>0</v>
      </c>
      <c r="V299" s="10">
        <v>30</v>
      </c>
      <c r="W299" s="10">
        <v>150</v>
      </c>
      <c r="X299" s="10">
        <f t="shared" si="40"/>
        <v>4500</v>
      </c>
      <c r="Y299" s="10">
        <v>30</v>
      </c>
      <c r="Z299" s="10">
        <v>150</v>
      </c>
      <c r="AA299" s="10">
        <f t="shared" si="41"/>
        <v>4500</v>
      </c>
      <c r="AB299" s="10">
        <v>30</v>
      </c>
      <c r="AC299" s="10">
        <v>150</v>
      </c>
      <c r="AD299" s="10">
        <f t="shared" si="42"/>
        <v>4500</v>
      </c>
      <c r="AE299" s="10"/>
      <c r="AF299" s="26">
        <v>7</v>
      </c>
      <c r="AG299" s="7">
        <f>AE299*AF299</f>
        <v>0</v>
      </c>
      <c r="AH299" s="152">
        <v>1</v>
      </c>
      <c r="AI299" s="139">
        <f t="shared" si="43"/>
        <v>90</v>
      </c>
      <c r="AJ299" s="139">
        <f t="shared" si="45"/>
        <v>13500</v>
      </c>
      <c r="AK299" s="109">
        <f t="shared" si="44"/>
        <v>13500</v>
      </c>
    </row>
    <row r="300" spans="1:37" ht="41.65" customHeight="1" x14ac:dyDescent="0.25">
      <c r="A300" s="108">
        <v>245</v>
      </c>
      <c r="B300" s="15" t="s">
        <v>269</v>
      </c>
      <c r="C300" s="21" t="s">
        <v>134</v>
      </c>
      <c r="D300" s="22" t="s">
        <v>616</v>
      </c>
      <c r="E300" s="35">
        <v>44631</v>
      </c>
      <c r="F300" s="35">
        <v>44635</v>
      </c>
      <c r="G300" s="21" t="s">
        <v>319</v>
      </c>
      <c r="H300" s="22" t="s">
        <v>465</v>
      </c>
      <c r="I300" s="22" t="s">
        <v>99</v>
      </c>
      <c r="J300" s="22" t="s">
        <v>294</v>
      </c>
      <c r="K300" s="35">
        <v>44631</v>
      </c>
      <c r="L300" s="35">
        <v>44635</v>
      </c>
      <c r="M300" s="14"/>
      <c r="N300" s="10">
        <v>3400</v>
      </c>
      <c r="O300" s="10">
        <f t="shared" si="46"/>
        <v>0</v>
      </c>
      <c r="P300" s="14"/>
      <c r="Q300" s="10">
        <v>2900</v>
      </c>
      <c r="R300" s="10">
        <f t="shared" si="47"/>
        <v>0</v>
      </c>
      <c r="S300" s="14"/>
      <c r="T300" s="10">
        <v>2800</v>
      </c>
      <c r="U300" s="10">
        <f t="shared" si="48"/>
        <v>0</v>
      </c>
      <c r="V300" s="10">
        <v>34</v>
      </c>
      <c r="W300" s="10">
        <v>150</v>
      </c>
      <c r="X300" s="10">
        <f t="shared" si="40"/>
        <v>5100</v>
      </c>
      <c r="Y300" s="10">
        <v>34</v>
      </c>
      <c r="Z300" s="10">
        <v>150</v>
      </c>
      <c r="AA300" s="10">
        <f t="shared" si="41"/>
        <v>5100</v>
      </c>
      <c r="AB300" s="10">
        <v>34</v>
      </c>
      <c r="AC300" s="10">
        <v>150</v>
      </c>
      <c r="AD300" s="10">
        <f t="shared" si="42"/>
        <v>5100</v>
      </c>
      <c r="AE300" s="10"/>
      <c r="AF300" s="26">
        <v>7</v>
      </c>
      <c r="AG300" s="7">
        <f>AE300*AF300</f>
        <v>0</v>
      </c>
      <c r="AH300" s="152">
        <v>1</v>
      </c>
      <c r="AI300" s="139">
        <f t="shared" si="43"/>
        <v>102</v>
      </c>
      <c r="AJ300" s="139">
        <f t="shared" si="45"/>
        <v>15300</v>
      </c>
      <c r="AK300" s="109">
        <f t="shared" si="44"/>
        <v>15300</v>
      </c>
    </row>
    <row r="301" spans="1:37" x14ac:dyDescent="0.25">
      <c r="A301" s="106"/>
      <c r="B301" s="96"/>
      <c r="C301" s="97"/>
      <c r="D301" s="179" t="s">
        <v>878</v>
      </c>
      <c r="E301" s="99"/>
      <c r="F301" s="99"/>
      <c r="G301" s="99"/>
      <c r="H301" s="99"/>
      <c r="I301" s="97"/>
      <c r="J301" s="100"/>
      <c r="K301" s="99"/>
      <c r="L301" s="99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2"/>
      <c r="AF301" s="79"/>
      <c r="AG301" s="79"/>
      <c r="AH301" s="153"/>
      <c r="AI301" s="151"/>
      <c r="AJ301" s="151"/>
      <c r="AK301" s="164"/>
    </row>
    <row r="302" spans="1:37" ht="31.9" customHeight="1" x14ac:dyDescent="0.25">
      <c r="A302" s="108">
        <v>246</v>
      </c>
      <c r="B302" s="8" t="s">
        <v>237</v>
      </c>
      <c r="C302" s="21" t="s">
        <v>236</v>
      </c>
      <c r="D302" s="22" t="s">
        <v>85</v>
      </c>
      <c r="E302" s="35">
        <v>44588</v>
      </c>
      <c r="F302" s="35">
        <v>44591</v>
      </c>
      <c r="G302" s="21" t="s">
        <v>298</v>
      </c>
      <c r="H302" s="22" t="s">
        <v>491</v>
      </c>
      <c r="I302" s="22" t="s">
        <v>99</v>
      </c>
      <c r="J302" s="22" t="s">
        <v>294</v>
      </c>
      <c r="K302" s="35">
        <v>44588</v>
      </c>
      <c r="L302" s="35">
        <v>44591</v>
      </c>
      <c r="M302" s="10"/>
      <c r="N302" s="10">
        <v>3400</v>
      </c>
      <c r="O302" s="10">
        <f t="shared" si="46"/>
        <v>0</v>
      </c>
      <c r="P302" s="10"/>
      <c r="Q302" s="10">
        <v>2900</v>
      </c>
      <c r="R302" s="10">
        <f t="shared" si="47"/>
        <v>0</v>
      </c>
      <c r="S302" s="10"/>
      <c r="T302" s="10">
        <v>2800</v>
      </c>
      <c r="U302" s="10">
        <f t="shared" si="48"/>
        <v>0</v>
      </c>
      <c r="V302" s="10">
        <v>10</v>
      </c>
      <c r="W302" s="10">
        <v>150</v>
      </c>
      <c r="X302" s="10">
        <f t="shared" si="40"/>
        <v>1500</v>
      </c>
      <c r="Y302" s="10">
        <v>10</v>
      </c>
      <c r="Z302" s="10">
        <v>150</v>
      </c>
      <c r="AA302" s="10">
        <f t="shared" si="41"/>
        <v>1500</v>
      </c>
      <c r="AB302" s="10">
        <v>10</v>
      </c>
      <c r="AC302" s="10">
        <v>150</v>
      </c>
      <c r="AD302" s="10">
        <f t="shared" si="42"/>
        <v>1500</v>
      </c>
      <c r="AE302" s="11"/>
      <c r="AF302" s="26">
        <v>7</v>
      </c>
      <c r="AG302" s="7">
        <f>AE302*AF302</f>
        <v>0</v>
      </c>
      <c r="AH302" s="152">
        <v>1</v>
      </c>
      <c r="AI302" s="139">
        <f t="shared" si="43"/>
        <v>30</v>
      </c>
      <c r="AJ302" s="139">
        <f t="shared" si="45"/>
        <v>4500</v>
      </c>
      <c r="AK302" s="109">
        <f t="shared" si="44"/>
        <v>4500</v>
      </c>
    </row>
    <row r="303" spans="1:37" ht="32.65" customHeight="1" x14ac:dyDescent="0.25">
      <c r="A303" s="108">
        <v>247</v>
      </c>
      <c r="B303" s="8" t="s">
        <v>237</v>
      </c>
      <c r="C303" s="21" t="s">
        <v>236</v>
      </c>
      <c r="D303" s="22" t="s">
        <v>86</v>
      </c>
      <c r="E303" s="35">
        <v>44588</v>
      </c>
      <c r="F303" s="35">
        <v>44591</v>
      </c>
      <c r="G303" s="21" t="s">
        <v>298</v>
      </c>
      <c r="H303" s="22" t="s">
        <v>449</v>
      </c>
      <c r="I303" s="22" t="s">
        <v>101</v>
      </c>
      <c r="J303" s="22" t="s">
        <v>294</v>
      </c>
      <c r="K303" s="35">
        <v>44588</v>
      </c>
      <c r="L303" s="35">
        <v>44591</v>
      </c>
      <c r="M303" s="10"/>
      <c r="N303" s="10">
        <v>3400</v>
      </c>
      <c r="O303" s="10">
        <f t="shared" si="46"/>
        <v>0</v>
      </c>
      <c r="P303" s="10"/>
      <c r="Q303" s="10">
        <v>2900</v>
      </c>
      <c r="R303" s="10">
        <f t="shared" si="47"/>
        <v>0</v>
      </c>
      <c r="S303" s="10"/>
      <c r="T303" s="10">
        <v>2800</v>
      </c>
      <c r="U303" s="10">
        <f t="shared" si="48"/>
        <v>0</v>
      </c>
      <c r="V303" s="10">
        <v>2</v>
      </c>
      <c r="W303" s="10">
        <v>150</v>
      </c>
      <c r="X303" s="10">
        <f t="shared" si="40"/>
        <v>300</v>
      </c>
      <c r="Y303" s="10">
        <v>2</v>
      </c>
      <c r="Z303" s="10">
        <v>150</v>
      </c>
      <c r="AA303" s="10">
        <f t="shared" si="41"/>
        <v>300</v>
      </c>
      <c r="AB303" s="10">
        <v>2</v>
      </c>
      <c r="AC303" s="10">
        <v>150</v>
      </c>
      <c r="AD303" s="10">
        <f t="shared" si="42"/>
        <v>300</v>
      </c>
      <c r="AE303" s="11"/>
      <c r="AF303" s="26">
        <v>7</v>
      </c>
      <c r="AG303" s="7">
        <f>AE303*AF303</f>
        <v>0</v>
      </c>
      <c r="AH303" s="152">
        <v>1</v>
      </c>
      <c r="AI303" s="139">
        <f t="shared" si="43"/>
        <v>6</v>
      </c>
      <c r="AJ303" s="139">
        <f t="shared" si="45"/>
        <v>900</v>
      </c>
      <c r="AK303" s="109">
        <f t="shared" si="44"/>
        <v>900</v>
      </c>
    </row>
    <row r="304" spans="1:37" ht="28.9" customHeight="1" x14ac:dyDescent="0.25">
      <c r="A304" s="108">
        <v>248</v>
      </c>
      <c r="B304" s="8"/>
      <c r="C304" s="47" t="s">
        <v>236</v>
      </c>
      <c r="D304" s="22" t="s">
        <v>87</v>
      </c>
      <c r="E304" s="35">
        <v>44700</v>
      </c>
      <c r="F304" s="35">
        <v>44703</v>
      </c>
      <c r="G304" s="21" t="s">
        <v>389</v>
      </c>
      <c r="H304" s="22" t="s">
        <v>448</v>
      </c>
      <c r="I304" s="22" t="s">
        <v>100</v>
      </c>
      <c r="J304" s="22" t="s">
        <v>294</v>
      </c>
      <c r="K304" s="35">
        <v>44700</v>
      </c>
      <c r="L304" s="35">
        <v>44703</v>
      </c>
      <c r="M304" s="10">
        <v>1</v>
      </c>
      <c r="N304" s="10">
        <v>3400</v>
      </c>
      <c r="O304" s="10">
        <f>M304*N304</f>
        <v>3400</v>
      </c>
      <c r="P304" s="10">
        <v>1</v>
      </c>
      <c r="Q304" s="10">
        <v>2900</v>
      </c>
      <c r="R304" s="10">
        <f>P304*Q304</f>
        <v>2900</v>
      </c>
      <c r="S304" s="10">
        <v>1</v>
      </c>
      <c r="T304" s="10">
        <v>2800</v>
      </c>
      <c r="U304" s="10">
        <f>S304*T304</f>
        <v>2800</v>
      </c>
      <c r="V304" s="10">
        <v>25</v>
      </c>
      <c r="W304" s="10">
        <v>150</v>
      </c>
      <c r="X304" s="10">
        <f>V304*W304</f>
        <v>3750</v>
      </c>
      <c r="Y304" s="10">
        <v>25</v>
      </c>
      <c r="Z304" s="10">
        <v>150</v>
      </c>
      <c r="AA304" s="10">
        <f>Y304*Z304</f>
        <v>3750</v>
      </c>
      <c r="AB304" s="10">
        <v>24</v>
      </c>
      <c r="AC304" s="10">
        <v>150</v>
      </c>
      <c r="AD304" s="10">
        <f>AB304*AC304</f>
        <v>3600</v>
      </c>
      <c r="AE304" s="11">
        <v>138</v>
      </c>
      <c r="AF304" s="26">
        <v>7</v>
      </c>
      <c r="AG304" s="7">
        <f>AE304*AF304</f>
        <v>966</v>
      </c>
      <c r="AH304" s="152">
        <v>1</v>
      </c>
      <c r="AI304" s="139">
        <f>M304+P304+S304+V304+Y304+AB304+AE304</f>
        <v>215</v>
      </c>
      <c r="AJ304" s="139">
        <f>AK304</f>
        <v>21166</v>
      </c>
      <c r="AK304" s="109">
        <f>O304+R304+U304+X304+AA304+AD304+AG304</f>
        <v>21166</v>
      </c>
    </row>
    <row r="305" spans="1:37" ht="39" x14ac:dyDescent="0.25">
      <c r="A305" s="108">
        <v>249</v>
      </c>
      <c r="B305" s="8" t="s">
        <v>238</v>
      </c>
      <c r="C305" s="21" t="s">
        <v>236</v>
      </c>
      <c r="D305" s="22" t="s">
        <v>88</v>
      </c>
      <c r="E305" s="35">
        <v>44700</v>
      </c>
      <c r="F305" s="35">
        <v>44703</v>
      </c>
      <c r="G305" s="21" t="s">
        <v>389</v>
      </c>
      <c r="H305" s="22" t="s">
        <v>449</v>
      </c>
      <c r="I305" s="22" t="s">
        <v>101</v>
      </c>
      <c r="J305" s="22" t="s">
        <v>294</v>
      </c>
      <c r="K305" s="35">
        <v>44700</v>
      </c>
      <c r="L305" s="35">
        <v>44703</v>
      </c>
      <c r="M305" s="11"/>
      <c r="N305" s="10">
        <v>3400</v>
      </c>
      <c r="O305" s="10">
        <f t="shared" si="46"/>
        <v>0</v>
      </c>
      <c r="P305" s="10"/>
      <c r="Q305" s="10">
        <v>2900</v>
      </c>
      <c r="R305" s="10">
        <f t="shared" si="47"/>
        <v>0</v>
      </c>
      <c r="S305" s="10"/>
      <c r="T305" s="10">
        <v>2800</v>
      </c>
      <c r="U305" s="10">
        <f t="shared" si="48"/>
        <v>0</v>
      </c>
      <c r="V305" s="10">
        <v>2</v>
      </c>
      <c r="W305" s="10">
        <v>150</v>
      </c>
      <c r="X305" s="10">
        <f t="shared" si="40"/>
        <v>300</v>
      </c>
      <c r="Y305" s="10">
        <v>2</v>
      </c>
      <c r="Z305" s="10">
        <v>150</v>
      </c>
      <c r="AA305" s="10">
        <f t="shared" si="41"/>
        <v>300</v>
      </c>
      <c r="AB305" s="10">
        <v>2</v>
      </c>
      <c r="AC305" s="10">
        <v>150</v>
      </c>
      <c r="AD305" s="10">
        <f t="shared" si="42"/>
        <v>300</v>
      </c>
      <c r="AE305" s="11">
        <v>9</v>
      </c>
      <c r="AF305" s="26">
        <v>7</v>
      </c>
      <c r="AG305" s="7">
        <f t="shared" ref="AG305:AG365" si="49">AE305*AF305</f>
        <v>63</v>
      </c>
      <c r="AH305" s="152">
        <v>1</v>
      </c>
      <c r="AI305" s="139">
        <f t="shared" si="43"/>
        <v>15</v>
      </c>
      <c r="AJ305" s="139">
        <f t="shared" si="45"/>
        <v>963</v>
      </c>
      <c r="AK305" s="109">
        <f t="shared" si="44"/>
        <v>963</v>
      </c>
    </row>
    <row r="306" spans="1:37" ht="30" customHeight="1" x14ac:dyDescent="0.25">
      <c r="A306" s="108">
        <v>250</v>
      </c>
      <c r="B306" s="8" t="s">
        <v>238</v>
      </c>
      <c r="C306" s="21" t="s">
        <v>236</v>
      </c>
      <c r="D306" s="22" t="s">
        <v>90</v>
      </c>
      <c r="E306" s="35">
        <v>44813</v>
      </c>
      <c r="F306" s="35">
        <v>44815</v>
      </c>
      <c r="G306" s="21" t="s">
        <v>541</v>
      </c>
      <c r="H306" s="22" t="s">
        <v>731</v>
      </c>
      <c r="I306" s="22" t="s">
        <v>99</v>
      </c>
      <c r="J306" s="22" t="s">
        <v>294</v>
      </c>
      <c r="K306" s="35">
        <v>44813</v>
      </c>
      <c r="L306" s="35">
        <v>44815</v>
      </c>
      <c r="M306" s="10">
        <v>2</v>
      </c>
      <c r="N306" s="10">
        <v>3400</v>
      </c>
      <c r="O306" s="10">
        <f t="shared" si="46"/>
        <v>6800</v>
      </c>
      <c r="P306" s="10">
        <v>2</v>
      </c>
      <c r="Q306" s="10">
        <v>2900</v>
      </c>
      <c r="R306" s="10">
        <f t="shared" si="47"/>
        <v>5800</v>
      </c>
      <c r="S306" s="10">
        <v>2</v>
      </c>
      <c r="T306" s="10">
        <v>2800</v>
      </c>
      <c r="U306" s="10">
        <f t="shared" si="48"/>
        <v>5600</v>
      </c>
      <c r="V306" s="10">
        <v>10</v>
      </c>
      <c r="W306" s="10">
        <v>150</v>
      </c>
      <c r="X306" s="10">
        <f t="shared" si="40"/>
        <v>1500</v>
      </c>
      <c r="Y306" s="10">
        <v>10</v>
      </c>
      <c r="Z306" s="10">
        <v>150</v>
      </c>
      <c r="AA306" s="10">
        <f t="shared" si="41"/>
        <v>1500</v>
      </c>
      <c r="AB306" s="10">
        <v>10</v>
      </c>
      <c r="AC306" s="10">
        <v>150</v>
      </c>
      <c r="AD306" s="10">
        <f t="shared" si="42"/>
        <v>1500</v>
      </c>
      <c r="AE306" s="11">
        <v>36</v>
      </c>
      <c r="AF306" s="26">
        <v>7</v>
      </c>
      <c r="AG306" s="7">
        <f t="shared" si="49"/>
        <v>252</v>
      </c>
      <c r="AH306" s="152">
        <v>1</v>
      </c>
      <c r="AI306" s="139">
        <f t="shared" si="43"/>
        <v>72</v>
      </c>
      <c r="AJ306" s="139">
        <f t="shared" si="45"/>
        <v>22952</v>
      </c>
      <c r="AK306" s="109">
        <f t="shared" si="44"/>
        <v>22952</v>
      </c>
    </row>
    <row r="307" spans="1:37" ht="42" customHeight="1" x14ac:dyDescent="0.25">
      <c r="A307" s="108">
        <v>251</v>
      </c>
      <c r="B307" s="8" t="s">
        <v>238</v>
      </c>
      <c r="C307" s="21" t="s">
        <v>236</v>
      </c>
      <c r="D307" s="22" t="s">
        <v>89</v>
      </c>
      <c r="E307" s="35">
        <v>44813</v>
      </c>
      <c r="F307" s="35">
        <v>44815</v>
      </c>
      <c r="G307" s="21" t="s">
        <v>541</v>
      </c>
      <c r="H307" s="22" t="s">
        <v>411</v>
      </c>
      <c r="I307" s="22" t="s">
        <v>101</v>
      </c>
      <c r="J307" s="22" t="s">
        <v>294</v>
      </c>
      <c r="K307" s="35">
        <v>44813</v>
      </c>
      <c r="L307" s="35">
        <v>44815</v>
      </c>
      <c r="M307" s="10">
        <v>1</v>
      </c>
      <c r="N307" s="10">
        <v>3400</v>
      </c>
      <c r="O307" s="10">
        <f t="shared" si="46"/>
        <v>3400</v>
      </c>
      <c r="P307" s="10">
        <v>1</v>
      </c>
      <c r="Q307" s="10">
        <v>2900</v>
      </c>
      <c r="R307" s="10">
        <f t="shared" si="47"/>
        <v>2900</v>
      </c>
      <c r="S307" s="10">
        <v>1</v>
      </c>
      <c r="T307" s="10">
        <v>2800</v>
      </c>
      <c r="U307" s="10">
        <f t="shared" si="48"/>
        <v>2800</v>
      </c>
      <c r="V307" s="10">
        <v>2</v>
      </c>
      <c r="W307" s="10">
        <v>150</v>
      </c>
      <c r="X307" s="10">
        <f t="shared" si="40"/>
        <v>300</v>
      </c>
      <c r="Y307" s="10">
        <v>2</v>
      </c>
      <c r="Z307" s="10">
        <v>150</v>
      </c>
      <c r="AA307" s="10">
        <f t="shared" si="41"/>
        <v>300</v>
      </c>
      <c r="AB307" s="10">
        <v>2</v>
      </c>
      <c r="AC307" s="10">
        <v>150</v>
      </c>
      <c r="AD307" s="10">
        <f t="shared" si="42"/>
        <v>300</v>
      </c>
      <c r="AE307" s="11">
        <v>9</v>
      </c>
      <c r="AF307" s="26">
        <v>7</v>
      </c>
      <c r="AG307" s="7">
        <f t="shared" si="49"/>
        <v>63</v>
      </c>
      <c r="AH307" s="152">
        <v>1</v>
      </c>
      <c r="AI307" s="139">
        <f t="shared" si="43"/>
        <v>18</v>
      </c>
      <c r="AJ307" s="139">
        <f t="shared" si="45"/>
        <v>10063</v>
      </c>
      <c r="AK307" s="109">
        <f t="shared" si="44"/>
        <v>10063</v>
      </c>
    </row>
    <row r="308" spans="1:37" ht="15" customHeight="1" x14ac:dyDescent="0.25">
      <c r="A308" s="106"/>
      <c r="B308" s="96"/>
      <c r="C308" s="97"/>
      <c r="D308" s="179" t="s">
        <v>879</v>
      </c>
      <c r="E308" s="99"/>
      <c r="F308" s="99"/>
      <c r="G308" s="99"/>
      <c r="H308" s="99"/>
      <c r="I308" s="97"/>
      <c r="J308" s="100"/>
      <c r="K308" s="99"/>
      <c r="L308" s="99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2"/>
      <c r="AF308" s="79"/>
      <c r="AG308" s="79"/>
      <c r="AH308" s="153"/>
      <c r="AI308" s="151"/>
      <c r="AJ308" s="151"/>
      <c r="AK308" s="164"/>
    </row>
    <row r="309" spans="1:37" ht="28.9" customHeight="1" x14ac:dyDescent="0.25">
      <c r="A309" s="108">
        <v>252</v>
      </c>
      <c r="B309" s="8" t="s">
        <v>187</v>
      </c>
      <c r="C309" s="21" t="s">
        <v>147</v>
      </c>
      <c r="D309" s="22" t="s">
        <v>234</v>
      </c>
      <c r="E309" s="35">
        <v>44687</v>
      </c>
      <c r="F309" s="35">
        <v>44687</v>
      </c>
      <c r="G309" s="21" t="s">
        <v>418</v>
      </c>
      <c r="H309" s="22" t="s">
        <v>419</v>
      </c>
      <c r="I309" s="22" t="s">
        <v>102</v>
      </c>
      <c r="J309" s="22" t="s">
        <v>294</v>
      </c>
      <c r="K309" s="35">
        <v>44687</v>
      </c>
      <c r="L309" s="35">
        <v>44687</v>
      </c>
      <c r="M309" s="10"/>
      <c r="N309" s="10">
        <v>3400</v>
      </c>
      <c r="O309" s="10">
        <f t="shared" si="46"/>
        <v>0</v>
      </c>
      <c r="P309" s="10"/>
      <c r="Q309" s="10">
        <v>2900</v>
      </c>
      <c r="R309" s="10">
        <f t="shared" si="47"/>
        <v>0</v>
      </c>
      <c r="S309" s="10"/>
      <c r="T309" s="10">
        <v>2800</v>
      </c>
      <c r="U309" s="10">
        <f t="shared" si="48"/>
        <v>0</v>
      </c>
      <c r="V309" s="10">
        <v>9</v>
      </c>
      <c r="W309" s="10">
        <v>150</v>
      </c>
      <c r="X309" s="10">
        <f t="shared" si="40"/>
        <v>1350</v>
      </c>
      <c r="Y309" s="10">
        <v>9</v>
      </c>
      <c r="Z309" s="10">
        <v>150</v>
      </c>
      <c r="AA309" s="10">
        <f t="shared" si="41"/>
        <v>1350</v>
      </c>
      <c r="AB309" s="10">
        <v>9</v>
      </c>
      <c r="AC309" s="10">
        <v>150</v>
      </c>
      <c r="AD309" s="10">
        <f t="shared" si="42"/>
        <v>1350</v>
      </c>
      <c r="AE309" s="11">
        <v>48</v>
      </c>
      <c r="AF309" s="26">
        <v>7</v>
      </c>
      <c r="AG309" s="7">
        <f t="shared" si="49"/>
        <v>336</v>
      </c>
      <c r="AH309" s="152">
        <v>1</v>
      </c>
      <c r="AI309" s="139">
        <f t="shared" si="43"/>
        <v>75</v>
      </c>
      <c r="AJ309" s="139">
        <f t="shared" si="45"/>
        <v>4386</v>
      </c>
      <c r="AK309" s="109">
        <f t="shared" si="44"/>
        <v>4386</v>
      </c>
    </row>
    <row r="310" spans="1:37" ht="15" customHeight="1" x14ac:dyDescent="0.25">
      <c r="A310" s="106"/>
      <c r="B310" s="96"/>
      <c r="C310" s="97"/>
      <c r="D310" s="179" t="s">
        <v>880</v>
      </c>
      <c r="E310" s="99"/>
      <c r="F310" s="99"/>
      <c r="G310" s="99"/>
      <c r="H310" s="99"/>
      <c r="I310" s="97"/>
      <c r="J310" s="100"/>
      <c r="K310" s="99"/>
      <c r="L310" s="99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2"/>
      <c r="AF310" s="79"/>
      <c r="AG310" s="79"/>
      <c r="AH310" s="153"/>
      <c r="AI310" s="151"/>
      <c r="AJ310" s="151"/>
      <c r="AK310" s="164"/>
    </row>
    <row r="311" spans="1:37" ht="40.15" customHeight="1" x14ac:dyDescent="0.25">
      <c r="A311" s="108">
        <v>253</v>
      </c>
      <c r="B311" s="8" t="s">
        <v>171</v>
      </c>
      <c r="C311" s="21" t="s">
        <v>148</v>
      </c>
      <c r="D311" s="22" t="s">
        <v>617</v>
      </c>
      <c r="E311" s="35">
        <v>44711</v>
      </c>
      <c r="F311" s="35">
        <v>44712</v>
      </c>
      <c r="G311" s="21" t="s">
        <v>420</v>
      </c>
      <c r="H311" s="22" t="s">
        <v>732</v>
      </c>
      <c r="I311" s="22" t="s">
        <v>99</v>
      </c>
      <c r="J311" s="22" t="s">
        <v>294</v>
      </c>
      <c r="K311" s="35">
        <v>44711</v>
      </c>
      <c r="L311" s="35">
        <v>44712</v>
      </c>
      <c r="M311" s="14"/>
      <c r="N311" s="10">
        <v>3400</v>
      </c>
      <c r="O311" s="10">
        <f t="shared" si="46"/>
        <v>0</v>
      </c>
      <c r="P311" s="14"/>
      <c r="Q311" s="10">
        <v>2900</v>
      </c>
      <c r="R311" s="10">
        <f t="shared" si="47"/>
        <v>0</v>
      </c>
      <c r="S311" s="14"/>
      <c r="T311" s="10">
        <v>2800</v>
      </c>
      <c r="U311" s="10">
        <f t="shared" si="48"/>
        <v>0</v>
      </c>
      <c r="V311" s="12">
        <v>60</v>
      </c>
      <c r="W311" s="10">
        <v>150</v>
      </c>
      <c r="X311" s="10">
        <f t="shared" si="40"/>
        <v>9000</v>
      </c>
      <c r="Y311" s="12">
        <v>60</v>
      </c>
      <c r="Z311" s="10">
        <v>150</v>
      </c>
      <c r="AA311" s="10">
        <f t="shared" si="41"/>
        <v>9000</v>
      </c>
      <c r="AB311" s="12">
        <v>60</v>
      </c>
      <c r="AC311" s="10">
        <v>150</v>
      </c>
      <c r="AD311" s="10">
        <f t="shared" si="42"/>
        <v>9000</v>
      </c>
      <c r="AE311" s="12">
        <v>180</v>
      </c>
      <c r="AF311" s="26">
        <v>7</v>
      </c>
      <c r="AG311" s="7">
        <f t="shared" si="49"/>
        <v>1260</v>
      </c>
      <c r="AH311" s="152">
        <v>1</v>
      </c>
      <c r="AI311" s="139">
        <f t="shared" si="43"/>
        <v>360</v>
      </c>
      <c r="AJ311" s="139">
        <f t="shared" si="45"/>
        <v>28260</v>
      </c>
      <c r="AK311" s="109">
        <f t="shared" si="44"/>
        <v>28260</v>
      </c>
    </row>
    <row r="312" spans="1:37" ht="40.15" customHeight="1" x14ac:dyDescent="0.25">
      <c r="A312" s="108">
        <v>254</v>
      </c>
      <c r="B312" s="8" t="s">
        <v>171</v>
      </c>
      <c r="C312" s="21" t="s">
        <v>148</v>
      </c>
      <c r="D312" s="22" t="s">
        <v>91</v>
      </c>
      <c r="E312" s="35">
        <v>44722</v>
      </c>
      <c r="F312" s="35">
        <v>44724</v>
      </c>
      <c r="G312" s="21" t="s">
        <v>802</v>
      </c>
      <c r="H312" s="22" t="s">
        <v>300</v>
      </c>
      <c r="I312" s="22" t="s">
        <v>100</v>
      </c>
      <c r="J312" s="22" t="s">
        <v>294</v>
      </c>
      <c r="K312" s="35">
        <v>44722</v>
      </c>
      <c r="L312" s="35">
        <v>44724</v>
      </c>
      <c r="M312" s="14">
        <v>10</v>
      </c>
      <c r="N312" s="10">
        <v>3400</v>
      </c>
      <c r="O312" s="10">
        <f t="shared" si="46"/>
        <v>34000</v>
      </c>
      <c r="P312" s="14">
        <v>10</v>
      </c>
      <c r="Q312" s="10">
        <v>2900</v>
      </c>
      <c r="R312" s="10">
        <f t="shared" si="47"/>
        <v>29000</v>
      </c>
      <c r="S312" s="14">
        <v>10</v>
      </c>
      <c r="T312" s="10">
        <v>2800</v>
      </c>
      <c r="U312" s="10">
        <f t="shared" si="48"/>
        <v>28000</v>
      </c>
      <c r="V312" s="12">
        <v>60</v>
      </c>
      <c r="W312" s="10">
        <v>150</v>
      </c>
      <c r="X312" s="10">
        <f t="shared" si="40"/>
        <v>9000</v>
      </c>
      <c r="Y312" s="12">
        <v>60</v>
      </c>
      <c r="Z312" s="10">
        <v>150</v>
      </c>
      <c r="AA312" s="10">
        <f t="shared" si="41"/>
        <v>9000</v>
      </c>
      <c r="AB312" s="12">
        <v>60</v>
      </c>
      <c r="AC312" s="10">
        <v>150</v>
      </c>
      <c r="AD312" s="10">
        <f t="shared" si="42"/>
        <v>9000</v>
      </c>
      <c r="AE312" s="12">
        <v>300</v>
      </c>
      <c r="AF312" s="26">
        <v>7</v>
      </c>
      <c r="AG312" s="7">
        <f t="shared" si="49"/>
        <v>2100</v>
      </c>
      <c r="AH312" s="152">
        <v>1</v>
      </c>
      <c r="AI312" s="139">
        <f t="shared" si="43"/>
        <v>510</v>
      </c>
      <c r="AJ312" s="139">
        <f t="shared" si="45"/>
        <v>120100</v>
      </c>
      <c r="AK312" s="109">
        <f t="shared" si="44"/>
        <v>120100</v>
      </c>
    </row>
    <row r="313" spans="1:37" ht="39" customHeight="1" x14ac:dyDescent="0.25">
      <c r="A313" s="108">
        <v>255</v>
      </c>
      <c r="B313" s="8" t="s">
        <v>171</v>
      </c>
      <c r="C313" s="21" t="s">
        <v>148</v>
      </c>
      <c r="D313" s="22" t="s">
        <v>618</v>
      </c>
      <c r="E313" s="35">
        <v>44785</v>
      </c>
      <c r="F313" s="35">
        <v>44787</v>
      </c>
      <c r="G313" s="21" t="s">
        <v>767</v>
      </c>
      <c r="H313" s="22" t="s">
        <v>414</v>
      </c>
      <c r="I313" s="22" t="s">
        <v>101</v>
      </c>
      <c r="J313" s="22" t="s">
        <v>294</v>
      </c>
      <c r="K313" s="35">
        <v>44785</v>
      </c>
      <c r="L313" s="35">
        <v>44787</v>
      </c>
      <c r="M313" s="14"/>
      <c r="N313" s="10">
        <v>3400</v>
      </c>
      <c r="O313" s="10">
        <f t="shared" si="46"/>
        <v>0</v>
      </c>
      <c r="P313" s="14"/>
      <c r="Q313" s="10">
        <v>2900</v>
      </c>
      <c r="R313" s="10">
        <f t="shared" si="47"/>
        <v>0</v>
      </c>
      <c r="S313" s="14"/>
      <c r="T313" s="10">
        <v>2800</v>
      </c>
      <c r="U313" s="10">
        <f t="shared" si="48"/>
        <v>0</v>
      </c>
      <c r="V313" s="12">
        <v>60</v>
      </c>
      <c r="W313" s="10">
        <v>150</v>
      </c>
      <c r="X313" s="10">
        <f t="shared" si="40"/>
        <v>9000</v>
      </c>
      <c r="Y313" s="12">
        <v>60</v>
      </c>
      <c r="Z313" s="10">
        <v>150</v>
      </c>
      <c r="AA313" s="10">
        <f t="shared" si="41"/>
        <v>9000</v>
      </c>
      <c r="AB313" s="12">
        <v>60</v>
      </c>
      <c r="AC313" s="10">
        <v>150</v>
      </c>
      <c r="AD313" s="10">
        <f t="shared" si="42"/>
        <v>9000</v>
      </c>
      <c r="AE313" s="12">
        <v>180</v>
      </c>
      <c r="AF313" s="26">
        <v>7</v>
      </c>
      <c r="AG313" s="7">
        <f t="shared" si="49"/>
        <v>1260</v>
      </c>
      <c r="AH313" s="152">
        <v>1</v>
      </c>
      <c r="AI313" s="139">
        <f t="shared" si="43"/>
        <v>360</v>
      </c>
      <c r="AJ313" s="139">
        <f t="shared" si="45"/>
        <v>28260</v>
      </c>
      <c r="AK313" s="109">
        <f t="shared" si="44"/>
        <v>28260</v>
      </c>
    </row>
    <row r="314" spans="1:37" ht="16.149999999999999" customHeight="1" x14ac:dyDescent="0.25">
      <c r="A314" s="106"/>
      <c r="B314" s="96"/>
      <c r="C314" s="97"/>
      <c r="D314" s="179" t="s">
        <v>881</v>
      </c>
      <c r="E314" s="99"/>
      <c r="F314" s="99"/>
      <c r="G314" s="99"/>
      <c r="H314" s="99"/>
      <c r="I314" s="97"/>
      <c r="J314" s="100"/>
      <c r="K314" s="99"/>
      <c r="L314" s="99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2"/>
      <c r="AF314" s="79"/>
      <c r="AG314" s="79"/>
      <c r="AH314" s="153"/>
      <c r="AI314" s="151"/>
      <c r="AJ314" s="151"/>
      <c r="AK314" s="164"/>
    </row>
    <row r="315" spans="1:37" ht="27" customHeight="1" x14ac:dyDescent="0.25">
      <c r="A315" s="108">
        <v>256</v>
      </c>
      <c r="B315" s="8" t="s">
        <v>188</v>
      </c>
      <c r="C315" s="21" t="s">
        <v>116</v>
      </c>
      <c r="D315" s="22" t="s">
        <v>619</v>
      </c>
      <c r="E315" s="35">
        <v>44601</v>
      </c>
      <c r="F315" s="35">
        <v>44603</v>
      </c>
      <c r="G315" s="21" t="s">
        <v>301</v>
      </c>
      <c r="H315" s="22" t="s">
        <v>477</v>
      </c>
      <c r="I315" s="22" t="s">
        <v>102</v>
      </c>
      <c r="J315" s="22" t="s">
        <v>294</v>
      </c>
      <c r="K315" s="35">
        <v>44601</v>
      </c>
      <c r="L315" s="35">
        <v>44603</v>
      </c>
      <c r="M315" s="10"/>
      <c r="N315" s="10">
        <v>3400</v>
      </c>
      <c r="O315" s="10">
        <f t="shared" si="46"/>
        <v>0</v>
      </c>
      <c r="P315" s="10"/>
      <c r="Q315" s="10">
        <v>2900</v>
      </c>
      <c r="R315" s="10">
        <f t="shared" si="47"/>
        <v>0</v>
      </c>
      <c r="S315" s="10"/>
      <c r="T315" s="10">
        <v>2800</v>
      </c>
      <c r="U315" s="10">
        <f t="shared" si="48"/>
        <v>0</v>
      </c>
      <c r="V315" s="10">
        <v>80</v>
      </c>
      <c r="W315" s="10">
        <v>150</v>
      </c>
      <c r="X315" s="10">
        <f t="shared" ref="X315:X395" si="50">V315*W315</f>
        <v>12000</v>
      </c>
      <c r="Y315" s="10">
        <v>80</v>
      </c>
      <c r="Z315" s="10">
        <v>150</v>
      </c>
      <c r="AA315" s="10">
        <f t="shared" ref="AA315:AA395" si="51">Y315*Z315</f>
        <v>12000</v>
      </c>
      <c r="AB315" s="10">
        <v>160</v>
      </c>
      <c r="AC315" s="10">
        <v>150</v>
      </c>
      <c r="AD315" s="10">
        <f t="shared" ref="AD315:AD395" si="52">AB315*AC315</f>
        <v>24000</v>
      </c>
      <c r="AE315" s="11"/>
      <c r="AF315" s="26">
        <v>7</v>
      </c>
      <c r="AG315" s="7">
        <f t="shared" si="49"/>
        <v>0</v>
      </c>
      <c r="AH315" s="152">
        <v>1</v>
      </c>
      <c r="AI315" s="139">
        <f t="shared" si="43"/>
        <v>320</v>
      </c>
      <c r="AJ315" s="139">
        <f t="shared" si="45"/>
        <v>48000</v>
      </c>
      <c r="AK315" s="109">
        <f t="shared" si="44"/>
        <v>48000</v>
      </c>
    </row>
    <row r="316" spans="1:37" ht="28.9" customHeight="1" x14ac:dyDescent="0.25">
      <c r="A316" s="108">
        <v>257</v>
      </c>
      <c r="B316" s="8" t="s">
        <v>188</v>
      </c>
      <c r="C316" s="21" t="s">
        <v>116</v>
      </c>
      <c r="D316" s="22" t="s">
        <v>620</v>
      </c>
      <c r="E316" s="35">
        <v>44631</v>
      </c>
      <c r="F316" s="35">
        <v>44633</v>
      </c>
      <c r="G316" s="21" t="s">
        <v>803</v>
      </c>
      <c r="H316" s="22" t="s">
        <v>477</v>
      </c>
      <c r="I316" s="22" t="s">
        <v>102</v>
      </c>
      <c r="J316" s="22" t="s">
        <v>294</v>
      </c>
      <c r="K316" s="35">
        <v>44631</v>
      </c>
      <c r="L316" s="35">
        <v>44633</v>
      </c>
      <c r="M316" s="10"/>
      <c r="N316" s="10">
        <v>3400</v>
      </c>
      <c r="O316" s="10">
        <f t="shared" si="46"/>
        <v>0</v>
      </c>
      <c r="P316" s="10"/>
      <c r="Q316" s="10">
        <v>2900</v>
      </c>
      <c r="R316" s="10">
        <f t="shared" si="47"/>
        <v>0</v>
      </c>
      <c r="S316" s="10"/>
      <c r="T316" s="10">
        <v>2800</v>
      </c>
      <c r="U316" s="10">
        <f t="shared" si="48"/>
        <v>0</v>
      </c>
      <c r="V316" s="10">
        <v>80</v>
      </c>
      <c r="W316" s="10">
        <v>150</v>
      </c>
      <c r="X316" s="10">
        <f t="shared" si="50"/>
        <v>12000</v>
      </c>
      <c r="Y316" s="10">
        <v>80</v>
      </c>
      <c r="Z316" s="10">
        <v>150</v>
      </c>
      <c r="AA316" s="10">
        <f t="shared" si="51"/>
        <v>12000</v>
      </c>
      <c r="AB316" s="10">
        <v>160</v>
      </c>
      <c r="AC316" s="10">
        <v>150</v>
      </c>
      <c r="AD316" s="10">
        <f t="shared" si="52"/>
        <v>24000</v>
      </c>
      <c r="AE316" s="11"/>
      <c r="AF316" s="26">
        <v>7</v>
      </c>
      <c r="AG316" s="7">
        <f t="shared" si="49"/>
        <v>0</v>
      </c>
      <c r="AH316" s="152">
        <v>1</v>
      </c>
      <c r="AI316" s="139">
        <f t="shared" si="43"/>
        <v>320</v>
      </c>
      <c r="AJ316" s="139">
        <f t="shared" si="45"/>
        <v>48000</v>
      </c>
      <c r="AK316" s="109">
        <f t="shared" si="44"/>
        <v>48000</v>
      </c>
    </row>
    <row r="317" spans="1:37" ht="28.15" customHeight="1" x14ac:dyDescent="0.25">
      <c r="A317" s="108">
        <v>258</v>
      </c>
      <c r="B317" s="8" t="s">
        <v>188</v>
      </c>
      <c r="C317" s="21" t="s">
        <v>116</v>
      </c>
      <c r="D317" s="22" t="s">
        <v>621</v>
      </c>
      <c r="E317" s="35">
        <v>44666</v>
      </c>
      <c r="F317" s="35">
        <v>44668</v>
      </c>
      <c r="G317" s="21" t="s">
        <v>301</v>
      </c>
      <c r="H317" s="22" t="s">
        <v>457</v>
      </c>
      <c r="I317" s="22" t="s">
        <v>102</v>
      </c>
      <c r="J317" s="22" t="s">
        <v>294</v>
      </c>
      <c r="K317" s="35">
        <v>44666</v>
      </c>
      <c r="L317" s="35">
        <v>44668</v>
      </c>
      <c r="M317" s="10"/>
      <c r="N317" s="10">
        <v>3400</v>
      </c>
      <c r="O317" s="10">
        <f t="shared" si="46"/>
        <v>0</v>
      </c>
      <c r="P317" s="10"/>
      <c r="Q317" s="10">
        <v>2900</v>
      </c>
      <c r="R317" s="10">
        <f t="shared" si="47"/>
        <v>0</v>
      </c>
      <c r="S317" s="10"/>
      <c r="T317" s="10">
        <v>2800</v>
      </c>
      <c r="U317" s="10">
        <f t="shared" si="48"/>
        <v>0</v>
      </c>
      <c r="V317" s="10">
        <v>80</v>
      </c>
      <c r="W317" s="10">
        <v>150</v>
      </c>
      <c r="X317" s="10">
        <f t="shared" si="50"/>
        <v>12000</v>
      </c>
      <c r="Y317" s="10">
        <v>80</v>
      </c>
      <c r="Z317" s="10">
        <v>150</v>
      </c>
      <c r="AA317" s="10">
        <f t="shared" si="51"/>
        <v>12000</v>
      </c>
      <c r="AB317" s="10">
        <v>160</v>
      </c>
      <c r="AC317" s="10">
        <v>150</v>
      </c>
      <c r="AD317" s="10">
        <f t="shared" si="52"/>
        <v>24000</v>
      </c>
      <c r="AE317" s="11">
        <v>323</v>
      </c>
      <c r="AF317" s="26">
        <v>7</v>
      </c>
      <c r="AG317" s="7">
        <f t="shared" si="49"/>
        <v>2261</v>
      </c>
      <c r="AH317" s="152">
        <v>1</v>
      </c>
      <c r="AI317" s="139">
        <f t="shared" si="43"/>
        <v>643</v>
      </c>
      <c r="AJ317" s="139">
        <f t="shared" si="45"/>
        <v>50261</v>
      </c>
      <c r="AK317" s="109">
        <f t="shared" si="44"/>
        <v>50261</v>
      </c>
    </row>
    <row r="318" spans="1:37" ht="18" customHeight="1" x14ac:dyDescent="0.25">
      <c r="A318" s="108">
        <v>259</v>
      </c>
      <c r="B318" s="8" t="s">
        <v>188</v>
      </c>
      <c r="C318" s="21" t="s">
        <v>116</v>
      </c>
      <c r="D318" s="22" t="s">
        <v>622</v>
      </c>
      <c r="E318" s="35">
        <v>44701</v>
      </c>
      <c r="F318" s="35">
        <v>44703</v>
      </c>
      <c r="G318" s="21" t="s">
        <v>301</v>
      </c>
      <c r="H318" s="22" t="s">
        <v>733</v>
      </c>
      <c r="I318" s="22" t="s">
        <v>102</v>
      </c>
      <c r="J318" s="22" t="s">
        <v>294</v>
      </c>
      <c r="K318" s="35">
        <v>44701</v>
      </c>
      <c r="L318" s="35">
        <v>44703</v>
      </c>
      <c r="M318" s="10"/>
      <c r="N318" s="10">
        <v>3400</v>
      </c>
      <c r="O318" s="10">
        <f t="shared" si="46"/>
        <v>0</v>
      </c>
      <c r="P318" s="10"/>
      <c r="Q318" s="10">
        <v>2900</v>
      </c>
      <c r="R318" s="10">
        <f t="shared" si="47"/>
        <v>0</v>
      </c>
      <c r="S318" s="10"/>
      <c r="T318" s="10">
        <v>2800</v>
      </c>
      <c r="U318" s="10">
        <f t="shared" si="48"/>
        <v>0</v>
      </c>
      <c r="V318" s="10">
        <v>80</v>
      </c>
      <c r="W318" s="10">
        <v>150</v>
      </c>
      <c r="X318" s="10">
        <f t="shared" si="50"/>
        <v>12000</v>
      </c>
      <c r="Y318" s="10">
        <v>80</v>
      </c>
      <c r="Z318" s="10">
        <v>150</v>
      </c>
      <c r="AA318" s="10">
        <f t="shared" si="51"/>
        <v>12000</v>
      </c>
      <c r="AB318" s="10">
        <v>160</v>
      </c>
      <c r="AC318" s="10">
        <v>150</v>
      </c>
      <c r="AD318" s="10">
        <f t="shared" si="52"/>
        <v>24000</v>
      </c>
      <c r="AE318" s="11">
        <v>323</v>
      </c>
      <c r="AF318" s="26">
        <v>7</v>
      </c>
      <c r="AG318" s="7">
        <f t="shared" si="49"/>
        <v>2261</v>
      </c>
      <c r="AH318" s="152">
        <v>1</v>
      </c>
      <c r="AI318" s="139">
        <f t="shared" si="43"/>
        <v>643</v>
      </c>
      <c r="AJ318" s="139">
        <f t="shared" si="45"/>
        <v>50261</v>
      </c>
      <c r="AK318" s="109">
        <f t="shared" si="44"/>
        <v>50261</v>
      </c>
    </row>
    <row r="319" spans="1:37" ht="19.899999999999999" customHeight="1" x14ac:dyDescent="0.25">
      <c r="A319" s="108">
        <v>260</v>
      </c>
      <c r="B319" s="8" t="s">
        <v>188</v>
      </c>
      <c r="C319" s="21" t="s">
        <v>116</v>
      </c>
      <c r="D319" s="22" t="s">
        <v>71</v>
      </c>
      <c r="E319" s="35">
        <v>44827</v>
      </c>
      <c r="F319" s="35">
        <v>44829</v>
      </c>
      <c r="G319" s="21" t="s">
        <v>334</v>
      </c>
      <c r="H319" s="22" t="s">
        <v>509</v>
      </c>
      <c r="I319" s="22" t="s">
        <v>101</v>
      </c>
      <c r="J319" s="22" t="s">
        <v>294</v>
      </c>
      <c r="K319" s="35">
        <v>44827</v>
      </c>
      <c r="L319" s="35">
        <v>44829</v>
      </c>
      <c r="M319" s="10">
        <v>1</v>
      </c>
      <c r="N319" s="10">
        <v>3400</v>
      </c>
      <c r="O319" s="10">
        <f t="shared" si="46"/>
        <v>3400</v>
      </c>
      <c r="P319" s="10">
        <v>1</v>
      </c>
      <c r="Q319" s="10">
        <v>2900</v>
      </c>
      <c r="R319" s="10">
        <f t="shared" si="47"/>
        <v>2900</v>
      </c>
      <c r="S319" s="10">
        <v>1</v>
      </c>
      <c r="T319" s="10">
        <v>2800</v>
      </c>
      <c r="U319" s="10">
        <f t="shared" si="48"/>
        <v>2800</v>
      </c>
      <c r="V319" s="10">
        <v>17</v>
      </c>
      <c r="W319" s="10">
        <v>150</v>
      </c>
      <c r="X319" s="10">
        <f t="shared" si="50"/>
        <v>2550</v>
      </c>
      <c r="Y319" s="10">
        <v>17</v>
      </c>
      <c r="Z319" s="10">
        <v>150</v>
      </c>
      <c r="AA319" s="10">
        <f t="shared" si="51"/>
        <v>2550</v>
      </c>
      <c r="AB319" s="10">
        <v>34</v>
      </c>
      <c r="AC319" s="10">
        <v>150</v>
      </c>
      <c r="AD319" s="10">
        <f t="shared" si="52"/>
        <v>5100</v>
      </c>
      <c r="AE319" s="11">
        <v>71</v>
      </c>
      <c r="AF319" s="26">
        <v>7</v>
      </c>
      <c r="AG319" s="7">
        <f t="shared" si="49"/>
        <v>497</v>
      </c>
      <c r="AH319" s="152">
        <v>1</v>
      </c>
      <c r="AI319" s="139">
        <f t="shared" si="43"/>
        <v>142</v>
      </c>
      <c r="AJ319" s="139">
        <f t="shared" si="45"/>
        <v>19797</v>
      </c>
      <c r="AK319" s="109">
        <f t="shared" si="44"/>
        <v>19797</v>
      </c>
    </row>
    <row r="320" spans="1:37" ht="20.65" customHeight="1" x14ac:dyDescent="0.25">
      <c r="A320" s="108">
        <v>261</v>
      </c>
      <c r="B320" s="8" t="s">
        <v>188</v>
      </c>
      <c r="C320" s="21" t="s">
        <v>116</v>
      </c>
      <c r="D320" s="22" t="s">
        <v>623</v>
      </c>
      <c r="E320" s="35">
        <v>44827</v>
      </c>
      <c r="F320" s="35">
        <v>44829</v>
      </c>
      <c r="G320" s="21" t="s">
        <v>334</v>
      </c>
      <c r="H320" s="22" t="s">
        <v>733</v>
      </c>
      <c r="I320" s="22" t="s">
        <v>102</v>
      </c>
      <c r="J320" s="22" t="s">
        <v>294</v>
      </c>
      <c r="K320" s="35">
        <v>44827</v>
      </c>
      <c r="L320" s="35">
        <v>44829</v>
      </c>
      <c r="M320" s="10">
        <v>1</v>
      </c>
      <c r="N320" s="10">
        <v>3400</v>
      </c>
      <c r="O320" s="10">
        <f t="shared" si="46"/>
        <v>3400</v>
      </c>
      <c r="P320" s="10">
        <v>1</v>
      </c>
      <c r="Q320" s="10">
        <v>2900</v>
      </c>
      <c r="R320" s="10">
        <f t="shared" si="47"/>
        <v>2900</v>
      </c>
      <c r="S320" s="10">
        <v>1</v>
      </c>
      <c r="T320" s="10">
        <v>2800</v>
      </c>
      <c r="U320" s="10">
        <f t="shared" si="48"/>
        <v>2800</v>
      </c>
      <c r="V320" s="10">
        <v>63</v>
      </c>
      <c r="W320" s="10">
        <v>150</v>
      </c>
      <c r="X320" s="10">
        <f t="shared" si="50"/>
        <v>9450</v>
      </c>
      <c r="Y320" s="10">
        <v>63</v>
      </c>
      <c r="Z320" s="10">
        <v>150</v>
      </c>
      <c r="AA320" s="10">
        <f t="shared" si="51"/>
        <v>9450</v>
      </c>
      <c r="AB320" s="10">
        <v>126</v>
      </c>
      <c r="AC320" s="10">
        <v>150</v>
      </c>
      <c r="AD320" s="10">
        <f t="shared" si="52"/>
        <v>18900</v>
      </c>
      <c r="AE320" s="11">
        <v>255</v>
      </c>
      <c r="AF320" s="26">
        <v>7</v>
      </c>
      <c r="AG320" s="7">
        <f t="shared" si="49"/>
        <v>1785</v>
      </c>
      <c r="AH320" s="152">
        <v>1</v>
      </c>
      <c r="AI320" s="139">
        <f>M320+P320+S320+V320+Y320+AB320+AE320</f>
        <v>510</v>
      </c>
      <c r="AJ320" s="139">
        <f t="shared" si="45"/>
        <v>48685</v>
      </c>
      <c r="AK320" s="109">
        <f t="shared" ref="AK320:AK401" si="53">O320+R320+U320+X320+AA320+AD320+AG320</f>
        <v>48685</v>
      </c>
    </row>
    <row r="321" spans="1:37" ht="18" customHeight="1" x14ac:dyDescent="0.25">
      <c r="A321" s="106"/>
      <c r="B321" s="96"/>
      <c r="C321" s="97"/>
      <c r="D321" s="179" t="s">
        <v>882</v>
      </c>
      <c r="E321" s="99"/>
      <c r="F321" s="99"/>
      <c r="G321" s="99"/>
      <c r="H321" s="99"/>
      <c r="I321" s="97"/>
      <c r="J321" s="100"/>
      <c r="K321" s="99"/>
      <c r="L321" s="99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2"/>
      <c r="AF321" s="79"/>
      <c r="AG321" s="79"/>
      <c r="AH321" s="153"/>
      <c r="AI321" s="151"/>
      <c r="AJ321" s="151"/>
      <c r="AK321" s="164"/>
    </row>
    <row r="322" spans="1:37" ht="31.15" customHeight="1" x14ac:dyDescent="0.25">
      <c r="A322" s="108">
        <v>262</v>
      </c>
      <c r="B322" s="8" t="s">
        <v>167</v>
      </c>
      <c r="C322" s="21" t="s">
        <v>168</v>
      </c>
      <c r="D322" s="22" t="s">
        <v>625</v>
      </c>
      <c r="E322" s="35">
        <v>44651</v>
      </c>
      <c r="F322" s="35">
        <v>44654</v>
      </c>
      <c r="G322" s="21" t="s">
        <v>421</v>
      </c>
      <c r="H322" s="22" t="s">
        <v>734</v>
      </c>
      <c r="I322" s="22" t="s">
        <v>102</v>
      </c>
      <c r="J322" s="22" t="s">
        <v>294</v>
      </c>
      <c r="K322" s="35">
        <v>44651</v>
      </c>
      <c r="L322" s="35">
        <v>44654</v>
      </c>
      <c r="M322" s="10"/>
      <c r="N322" s="10">
        <v>3400</v>
      </c>
      <c r="O322" s="10">
        <f t="shared" si="46"/>
        <v>0</v>
      </c>
      <c r="P322" s="10"/>
      <c r="Q322" s="10">
        <v>2900</v>
      </c>
      <c r="R322" s="10">
        <f t="shared" si="47"/>
        <v>0</v>
      </c>
      <c r="S322" s="10"/>
      <c r="T322" s="10">
        <v>2800</v>
      </c>
      <c r="U322" s="10">
        <f t="shared" si="48"/>
        <v>0</v>
      </c>
      <c r="V322" s="10">
        <v>2</v>
      </c>
      <c r="W322" s="10">
        <v>150</v>
      </c>
      <c r="X322" s="10">
        <f t="shared" si="50"/>
        <v>300</v>
      </c>
      <c r="Y322" s="10">
        <v>2</v>
      </c>
      <c r="Z322" s="10">
        <v>150</v>
      </c>
      <c r="AA322" s="10">
        <f t="shared" si="51"/>
        <v>300</v>
      </c>
      <c r="AB322" s="10">
        <v>2</v>
      </c>
      <c r="AC322" s="10">
        <v>150</v>
      </c>
      <c r="AD322" s="10">
        <f t="shared" si="52"/>
        <v>300</v>
      </c>
      <c r="AE322" s="11"/>
      <c r="AF322" s="26">
        <v>7</v>
      </c>
      <c r="AG322" s="7">
        <f t="shared" si="49"/>
        <v>0</v>
      </c>
      <c r="AH322" s="152">
        <v>1</v>
      </c>
      <c r="AI322" s="139">
        <f t="shared" ref="AI322:AI335" si="54">M322+P322+S322+V322+Y322+AB322+AE322</f>
        <v>6</v>
      </c>
      <c r="AJ322" s="139">
        <f t="shared" si="45"/>
        <v>900</v>
      </c>
      <c r="AK322" s="109">
        <f t="shared" si="53"/>
        <v>900</v>
      </c>
    </row>
    <row r="323" spans="1:37" ht="30.6" customHeight="1" x14ac:dyDescent="0.25">
      <c r="A323" s="108">
        <v>263</v>
      </c>
      <c r="B323" s="8" t="s">
        <v>167</v>
      </c>
      <c r="C323" s="21" t="s">
        <v>168</v>
      </c>
      <c r="D323" s="22" t="s">
        <v>626</v>
      </c>
      <c r="E323" s="35">
        <v>44693</v>
      </c>
      <c r="F323" s="35">
        <v>44696</v>
      </c>
      <c r="G323" s="21" t="s">
        <v>804</v>
      </c>
      <c r="H323" s="22" t="s">
        <v>443</v>
      </c>
      <c r="I323" s="22" t="s">
        <v>100</v>
      </c>
      <c r="J323" s="22" t="s">
        <v>294</v>
      </c>
      <c r="K323" s="35">
        <v>44693</v>
      </c>
      <c r="L323" s="35">
        <v>44696</v>
      </c>
      <c r="M323" s="10"/>
      <c r="N323" s="10">
        <v>3400</v>
      </c>
      <c r="O323" s="10">
        <f t="shared" si="46"/>
        <v>0</v>
      </c>
      <c r="P323" s="10"/>
      <c r="Q323" s="10">
        <v>2900</v>
      </c>
      <c r="R323" s="10">
        <f t="shared" si="47"/>
        <v>0</v>
      </c>
      <c r="S323" s="10"/>
      <c r="T323" s="10">
        <v>2800</v>
      </c>
      <c r="U323" s="10">
        <f t="shared" si="48"/>
        <v>0</v>
      </c>
      <c r="V323" s="10">
        <v>2</v>
      </c>
      <c r="W323" s="10">
        <v>150</v>
      </c>
      <c r="X323" s="10">
        <f t="shared" si="50"/>
        <v>300</v>
      </c>
      <c r="Y323" s="10">
        <v>2</v>
      </c>
      <c r="Z323" s="10">
        <v>150</v>
      </c>
      <c r="AA323" s="10">
        <f t="shared" si="51"/>
        <v>300</v>
      </c>
      <c r="AB323" s="10">
        <v>2</v>
      </c>
      <c r="AC323" s="10">
        <v>150</v>
      </c>
      <c r="AD323" s="10">
        <f t="shared" si="52"/>
        <v>300</v>
      </c>
      <c r="AE323" s="11">
        <v>6</v>
      </c>
      <c r="AF323" s="26">
        <v>7</v>
      </c>
      <c r="AG323" s="7">
        <f t="shared" si="49"/>
        <v>42</v>
      </c>
      <c r="AH323" s="152">
        <v>1</v>
      </c>
      <c r="AI323" s="139">
        <f t="shared" si="54"/>
        <v>12</v>
      </c>
      <c r="AJ323" s="139">
        <f t="shared" si="45"/>
        <v>942</v>
      </c>
      <c r="AK323" s="109">
        <f t="shared" si="53"/>
        <v>942</v>
      </c>
    </row>
    <row r="324" spans="1:37" ht="28.15" customHeight="1" x14ac:dyDescent="0.25">
      <c r="A324" s="108">
        <v>264</v>
      </c>
      <c r="B324" s="8" t="s">
        <v>167</v>
      </c>
      <c r="C324" s="21" t="s">
        <v>168</v>
      </c>
      <c r="D324" s="22" t="s">
        <v>628</v>
      </c>
      <c r="E324" s="35">
        <v>44693</v>
      </c>
      <c r="F324" s="35">
        <v>44696</v>
      </c>
      <c r="G324" s="21" t="s">
        <v>805</v>
      </c>
      <c r="H324" s="22" t="s">
        <v>502</v>
      </c>
      <c r="I324" s="22" t="s">
        <v>102</v>
      </c>
      <c r="J324" s="22" t="s">
        <v>294</v>
      </c>
      <c r="K324" s="35">
        <v>44693</v>
      </c>
      <c r="L324" s="35">
        <v>44696</v>
      </c>
      <c r="M324" s="10"/>
      <c r="N324" s="10">
        <v>3400</v>
      </c>
      <c r="O324" s="10">
        <f t="shared" si="46"/>
        <v>0</v>
      </c>
      <c r="P324" s="10"/>
      <c r="Q324" s="10">
        <v>2900</v>
      </c>
      <c r="R324" s="10">
        <f t="shared" si="47"/>
        <v>0</v>
      </c>
      <c r="S324" s="10"/>
      <c r="T324" s="10">
        <v>2800</v>
      </c>
      <c r="U324" s="10">
        <f t="shared" si="48"/>
        <v>0</v>
      </c>
      <c r="V324" s="10">
        <v>2</v>
      </c>
      <c r="W324" s="10">
        <v>150</v>
      </c>
      <c r="X324" s="10">
        <f t="shared" si="50"/>
        <v>300</v>
      </c>
      <c r="Y324" s="10">
        <v>2</v>
      </c>
      <c r="Z324" s="10">
        <v>150</v>
      </c>
      <c r="AA324" s="10">
        <f t="shared" si="51"/>
        <v>300</v>
      </c>
      <c r="AB324" s="10">
        <v>2</v>
      </c>
      <c r="AC324" s="10">
        <v>150</v>
      </c>
      <c r="AD324" s="10">
        <f t="shared" si="52"/>
        <v>300</v>
      </c>
      <c r="AE324" s="11">
        <v>6</v>
      </c>
      <c r="AF324" s="26">
        <v>7</v>
      </c>
      <c r="AG324" s="7">
        <f t="shared" si="49"/>
        <v>42</v>
      </c>
      <c r="AH324" s="152">
        <v>1</v>
      </c>
      <c r="AI324" s="139">
        <f t="shared" si="54"/>
        <v>12</v>
      </c>
      <c r="AJ324" s="139">
        <f t="shared" si="45"/>
        <v>942</v>
      </c>
      <c r="AK324" s="109">
        <f t="shared" si="53"/>
        <v>942</v>
      </c>
    </row>
    <row r="325" spans="1:37" ht="30" customHeight="1" x14ac:dyDescent="0.25">
      <c r="A325" s="108">
        <v>265</v>
      </c>
      <c r="B325" s="8" t="s">
        <v>167</v>
      </c>
      <c r="C325" s="21" t="s">
        <v>168</v>
      </c>
      <c r="D325" s="22" t="s">
        <v>51</v>
      </c>
      <c r="E325" s="35">
        <v>44694</v>
      </c>
      <c r="F325" s="35">
        <v>44696</v>
      </c>
      <c r="G325" s="21" t="s">
        <v>774</v>
      </c>
      <c r="H325" s="22" t="s">
        <v>443</v>
      </c>
      <c r="I325" s="22" t="s">
        <v>100</v>
      </c>
      <c r="J325" s="22" t="s">
        <v>294</v>
      </c>
      <c r="K325" s="35">
        <v>44694</v>
      </c>
      <c r="L325" s="35">
        <v>44696</v>
      </c>
      <c r="M325" s="10"/>
      <c r="N325" s="10">
        <v>3400</v>
      </c>
      <c r="O325" s="10">
        <f t="shared" si="46"/>
        <v>0</v>
      </c>
      <c r="P325" s="10"/>
      <c r="Q325" s="10">
        <v>2900</v>
      </c>
      <c r="R325" s="10">
        <f t="shared" si="47"/>
        <v>0</v>
      </c>
      <c r="S325" s="10"/>
      <c r="T325" s="10">
        <v>2800</v>
      </c>
      <c r="U325" s="10">
        <f t="shared" si="48"/>
        <v>0</v>
      </c>
      <c r="V325" s="10">
        <v>4</v>
      </c>
      <c r="W325" s="10">
        <v>150</v>
      </c>
      <c r="X325" s="10">
        <f t="shared" si="50"/>
        <v>600</v>
      </c>
      <c r="Y325" s="10">
        <v>4</v>
      </c>
      <c r="Z325" s="10">
        <v>150</v>
      </c>
      <c r="AA325" s="10">
        <f t="shared" si="51"/>
        <v>600</v>
      </c>
      <c r="AB325" s="10">
        <v>4</v>
      </c>
      <c r="AC325" s="10">
        <v>150</v>
      </c>
      <c r="AD325" s="10">
        <f t="shared" si="52"/>
        <v>600</v>
      </c>
      <c r="AE325" s="11">
        <v>12</v>
      </c>
      <c r="AF325" s="26">
        <v>7</v>
      </c>
      <c r="AG325" s="7">
        <f t="shared" si="49"/>
        <v>84</v>
      </c>
      <c r="AH325" s="152">
        <v>1</v>
      </c>
      <c r="AI325" s="139">
        <f t="shared" si="54"/>
        <v>24</v>
      </c>
      <c r="AJ325" s="139">
        <f t="shared" si="45"/>
        <v>1884</v>
      </c>
      <c r="AK325" s="109">
        <f t="shared" si="53"/>
        <v>1884</v>
      </c>
    </row>
    <row r="326" spans="1:37" ht="38.25" x14ac:dyDescent="0.25">
      <c r="A326" s="108">
        <v>266</v>
      </c>
      <c r="B326" s="8" t="s">
        <v>167</v>
      </c>
      <c r="C326" s="21" t="s">
        <v>168</v>
      </c>
      <c r="D326" s="22" t="s">
        <v>543</v>
      </c>
      <c r="E326" s="35">
        <v>44701</v>
      </c>
      <c r="F326" s="35">
        <v>44703</v>
      </c>
      <c r="G326" s="21" t="s">
        <v>804</v>
      </c>
      <c r="H326" s="22" t="s">
        <v>517</v>
      </c>
      <c r="I326" s="22" t="s">
        <v>102</v>
      </c>
      <c r="J326" s="22" t="s">
        <v>304</v>
      </c>
      <c r="K326" s="35">
        <v>44701</v>
      </c>
      <c r="L326" s="35">
        <v>44703</v>
      </c>
      <c r="M326" s="10"/>
      <c r="N326" s="10">
        <v>3400</v>
      </c>
      <c r="O326" s="10">
        <f t="shared" si="46"/>
        <v>0</v>
      </c>
      <c r="P326" s="10"/>
      <c r="Q326" s="10">
        <v>2900</v>
      </c>
      <c r="R326" s="10">
        <f t="shared" si="47"/>
        <v>0</v>
      </c>
      <c r="S326" s="10"/>
      <c r="T326" s="10">
        <v>2800</v>
      </c>
      <c r="U326" s="10">
        <f t="shared" si="48"/>
        <v>0</v>
      </c>
      <c r="V326" s="10">
        <v>6</v>
      </c>
      <c r="W326" s="10">
        <v>150</v>
      </c>
      <c r="X326" s="10">
        <f t="shared" si="50"/>
        <v>900</v>
      </c>
      <c r="Y326" s="10">
        <v>6</v>
      </c>
      <c r="Z326" s="10">
        <v>150</v>
      </c>
      <c r="AA326" s="10">
        <f t="shared" si="51"/>
        <v>900</v>
      </c>
      <c r="AB326" s="10">
        <v>6</v>
      </c>
      <c r="AC326" s="10">
        <v>150</v>
      </c>
      <c r="AD326" s="10">
        <f t="shared" si="52"/>
        <v>900</v>
      </c>
      <c r="AE326" s="11">
        <v>18</v>
      </c>
      <c r="AF326" s="26">
        <v>7</v>
      </c>
      <c r="AG326" s="7">
        <f t="shared" si="49"/>
        <v>126</v>
      </c>
      <c r="AH326" s="152">
        <v>1</v>
      </c>
      <c r="AI326" s="139">
        <f t="shared" si="54"/>
        <v>36</v>
      </c>
      <c r="AJ326" s="139">
        <f t="shared" si="45"/>
        <v>2826</v>
      </c>
      <c r="AK326" s="109">
        <f t="shared" si="53"/>
        <v>2826</v>
      </c>
    </row>
    <row r="327" spans="1:37" ht="25.9" customHeight="1" x14ac:dyDescent="0.25">
      <c r="A327" s="108">
        <v>267</v>
      </c>
      <c r="B327" s="8" t="s">
        <v>167</v>
      </c>
      <c r="C327" s="21" t="s">
        <v>168</v>
      </c>
      <c r="D327" s="22" t="s">
        <v>627</v>
      </c>
      <c r="E327" s="35">
        <v>44715</v>
      </c>
      <c r="F327" s="35">
        <v>44717</v>
      </c>
      <c r="G327" s="21" t="s">
        <v>422</v>
      </c>
      <c r="H327" s="22" t="s">
        <v>443</v>
      </c>
      <c r="I327" s="22" t="s">
        <v>100</v>
      </c>
      <c r="J327" s="22" t="s">
        <v>294</v>
      </c>
      <c r="K327" s="35">
        <v>44715</v>
      </c>
      <c r="L327" s="35">
        <v>44717</v>
      </c>
      <c r="M327" s="10">
        <v>1</v>
      </c>
      <c r="N327" s="10">
        <v>3400</v>
      </c>
      <c r="O327" s="10">
        <f t="shared" si="46"/>
        <v>3400</v>
      </c>
      <c r="P327" s="10">
        <v>1</v>
      </c>
      <c r="Q327" s="10">
        <v>2900</v>
      </c>
      <c r="R327" s="10">
        <f t="shared" si="47"/>
        <v>2900</v>
      </c>
      <c r="S327" s="10">
        <v>1</v>
      </c>
      <c r="T327" s="10">
        <v>2800</v>
      </c>
      <c r="U327" s="10">
        <f t="shared" si="48"/>
        <v>2800</v>
      </c>
      <c r="V327" s="10">
        <v>6</v>
      </c>
      <c r="W327" s="10">
        <v>150</v>
      </c>
      <c r="X327" s="10">
        <f t="shared" si="50"/>
        <v>900</v>
      </c>
      <c r="Y327" s="10">
        <v>6</v>
      </c>
      <c r="Z327" s="10">
        <v>150</v>
      </c>
      <c r="AA327" s="10">
        <f t="shared" si="51"/>
        <v>900</v>
      </c>
      <c r="AB327" s="10">
        <v>6</v>
      </c>
      <c r="AC327" s="10">
        <v>150</v>
      </c>
      <c r="AD327" s="10">
        <f t="shared" si="52"/>
        <v>900</v>
      </c>
      <c r="AE327" s="11">
        <v>18</v>
      </c>
      <c r="AF327" s="26">
        <v>7</v>
      </c>
      <c r="AG327" s="7">
        <f t="shared" si="49"/>
        <v>126</v>
      </c>
      <c r="AH327" s="152">
        <v>1</v>
      </c>
      <c r="AI327" s="139">
        <f t="shared" si="54"/>
        <v>39</v>
      </c>
      <c r="AJ327" s="139">
        <f t="shared" si="45"/>
        <v>11926</v>
      </c>
      <c r="AK327" s="109">
        <f t="shared" si="53"/>
        <v>11926</v>
      </c>
    </row>
    <row r="328" spans="1:37" ht="42.6" customHeight="1" x14ac:dyDescent="0.25">
      <c r="A328" s="108">
        <v>268</v>
      </c>
      <c r="B328" s="8" t="s">
        <v>167</v>
      </c>
      <c r="C328" s="21" t="s">
        <v>168</v>
      </c>
      <c r="D328" s="22" t="s">
        <v>52</v>
      </c>
      <c r="E328" s="35">
        <v>44722</v>
      </c>
      <c r="F328" s="35">
        <v>44724</v>
      </c>
      <c r="G328" s="21" t="s">
        <v>423</v>
      </c>
      <c r="H328" s="22" t="s">
        <v>443</v>
      </c>
      <c r="I328" s="22" t="s">
        <v>100</v>
      </c>
      <c r="J328" s="22" t="s">
        <v>294</v>
      </c>
      <c r="K328" s="35">
        <v>44722</v>
      </c>
      <c r="L328" s="35">
        <v>44724</v>
      </c>
      <c r="M328" s="10">
        <v>1</v>
      </c>
      <c r="N328" s="10">
        <v>3400</v>
      </c>
      <c r="O328" s="10">
        <f t="shared" si="46"/>
        <v>3400</v>
      </c>
      <c r="P328" s="10">
        <v>1</v>
      </c>
      <c r="Q328" s="10">
        <v>2900</v>
      </c>
      <c r="R328" s="10">
        <f t="shared" si="47"/>
        <v>2900</v>
      </c>
      <c r="S328" s="10">
        <v>1</v>
      </c>
      <c r="T328" s="10">
        <v>2800</v>
      </c>
      <c r="U328" s="10">
        <f t="shared" si="48"/>
        <v>2800</v>
      </c>
      <c r="V328" s="10">
        <v>4</v>
      </c>
      <c r="W328" s="10">
        <v>150</v>
      </c>
      <c r="X328" s="10">
        <f t="shared" si="50"/>
        <v>600</v>
      </c>
      <c r="Y328" s="10">
        <v>4</v>
      </c>
      <c r="Z328" s="10">
        <v>150</v>
      </c>
      <c r="AA328" s="10">
        <f t="shared" si="51"/>
        <v>600</v>
      </c>
      <c r="AB328" s="10">
        <v>4</v>
      </c>
      <c r="AC328" s="10">
        <v>150</v>
      </c>
      <c r="AD328" s="10">
        <f t="shared" si="52"/>
        <v>600</v>
      </c>
      <c r="AE328" s="11">
        <v>12</v>
      </c>
      <c r="AF328" s="26">
        <v>7</v>
      </c>
      <c r="AG328" s="7">
        <f t="shared" si="49"/>
        <v>84</v>
      </c>
      <c r="AH328" s="152">
        <v>1</v>
      </c>
      <c r="AI328" s="139">
        <f t="shared" si="54"/>
        <v>27</v>
      </c>
      <c r="AJ328" s="139">
        <f t="shared" si="45"/>
        <v>10984</v>
      </c>
      <c r="AK328" s="109">
        <f t="shared" si="53"/>
        <v>10984</v>
      </c>
    </row>
    <row r="329" spans="1:37" ht="38.25" x14ac:dyDescent="0.25">
      <c r="A329" s="108">
        <v>269</v>
      </c>
      <c r="B329" s="8" t="s">
        <v>167</v>
      </c>
      <c r="C329" s="21" t="s">
        <v>168</v>
      </c>
      <c r="D329" s="22" t="s">
        <v>53</v>
      </c>
      <c r="E329" s="35">
        <v>44729</v>
      </c>
      <c r="F329" s="35">
        <v>44731</v>
      </c>
      <c r="G329" s="21" t="s">
        <v>424</v>
      </c>
      <c r="H329" s="22" t="s">
        <v>443</v>
      </c>
      <c r="I329" s="22" t="s">
        <v>100</v>
      </c>
      <c r="J329" s="22" t="s">
        <v>294</v>
      </c>
      <c r="K329" s="35">
        <v>44729</v>
      </c>
      <c r="L329" s="35">
        <v>44731</v>
      </c>
      <c r="M329" s="10">
        <v>1</v>
      </c>
      <c r="N329" s="10">
        <v>3400</v>
      </c>
      <c r="O329" s="10">
        <f t="shared" si="46"/>
        <v>3400</v>
      </c>
      <c r="P329" s="10">
        <v>1</v>
      </c>
      <c r="Q329" s="10">
        <v>2900</v>
      </c>
      <c r="R329" s="10">
        <f t="shared" si="47"/>
        <v>2900</v>
      </c>
      <c r="S329" s="10">
        <v>1</v>
      </c>
      <c r="T329" s="10">
        <v>2800</v>
      </c>
      <c r="U329" s="10">
        <f t="shared" si="48"/>
        <v>2800</v>
      </c>
      <c r="V329" s="10">
        <v>4</v>
      </c>
      <c r="W329" s="10">
        <v>150</v>
      </c>
      <c r="X329" s="10">
        <f t="shared" si="50"/>
        <v>600</v>
      </c>
      <c r="Y329" s="10">
        <v>4</v>
      </c>
      <c r="Z329" s="10">
        <v>150</v>
      </c>
      <c r="AA329" s="10">
        <f t="shared" si="51"/>
        <v>600</v>
      </c>
      <c r="AB329" s="10">
        <v>4</v>
      </c>
      <c r="AC329" s="10">
        <v>150</v>
      </c>
      <c r="AD329" s="10">
        <f t="shared" si="52"/>
        <v>600</v>
      </c>
      <c r="AE329" s="11">
        <v>12</v>
      </c>
      <c r="AF329" s="26">
        <v>7</v>
      </c>
      <c r="AG329" s="7">
        <f t="shared" si="49"/>
        <v>84</v>
      </c>
      <c r="AH329" s="152">
        <v>1</v>
      </c>
      <c r="AI329" s="139">
        <f t="shared" si="54"/>
        <v>27</v>
      </c>
      <c r="AJ329" s="139">
        <f t="shared" si="45"/>
        <v>10984</v>
      </c>
      <c r="AK329" s="109">
        <f t="shared" si="53"/>
        <v>10984</v>
      </c>
    </row>
    <row r="330" spans="1:37" ht="38.25" x14ac:dyDescent="0.25">
      <c r="A330" s="108">
        <v>270</v>
      </c>
      <c r="B330" s="8" t="s">
        <v>167</v>
      </c>
      <c r="C330" s="21" t="s">
        <v>168</v>
      </c>
      <c r="D330" s="22" t="s">
        <v>544</v>
      </c>
      <c r="E330" s="35">
        <v>44743</v>
      </c>
      <c r="F330" s="35">
        <v>44745</v>
      </c>
      <c r="G330" s="21" t="s">
        <v>386</v>
      </c>
      <c r="H330" s="22" t="s">
        <v>443</v>
      </c>
      <c r="I330" s="22" t="s">
        <v>102</v>
      </c>
      <c r="J330" s="22"/>
      <c r="K330" s="35">
        <v>44743</v>
      </c>
      <c r="L330" s="35">
        <v>44745</v>
      </c>
      <c r="M330" s="10">
        <v>1</v>
      </c>
      <c r="N330" s="10">
        <v>3400</v>
      </c>
      <c r="O330" s="10">
        <f t="shared" si="46"/>
        <v>3400</v>
      </c>
      <c r="P330" s="10">
        <v>1</v>
      </c>
      <c r="Q330" s="10">
        <v>2900</v>
      </c>
      <c r="R330" s="10">
        <f t="shared" si="47"/>
        <v>2900</v>
      </c>
      <c r="S330" s="10">
        <v>1</v>
      </c>
      <c r="T330" s="10">
        <v>2800</v>
      </c>
      <c r="U330" s="10">
        <f t="shared" si="48"/>
        <v>2800</v>
      </c>
      <c r="V330" s="10">
        <v>4</v>
      </c>
      <c r="W330" s="10">
        <v>150</v>
      </c>
      <c r="X330" s="10">
        <f t="shared" si="50"/>
        <v>600</v>
      </c>
      <c r="Y330" s="10">
        <v>4</v>
      </c>
      <c r="Z330" s="10">
        <v>150</v>
      </c>
      <c r="AA330" s="10">
        <f t="shared" si="51"/>
        <v>600</v>
      </c>
      <c r="AB330" s="10">
        <v>4</v>
      </c>
      <c r="AC330" s="10">
        <v>150</v>
      </c>
      <c r="AD330" s="10">
        <f t="shared" si="52"/>
        <v>600</v>
      </c>
      <c r="AE330" s="11">
        <v>12</v>
      </c>
      <c r="AF330" s="26">
        <v>7</v>
      </c>
      <c r="AG330" s="7">
        <f t="shared" si="49"/>
        <v>84</v>
      </c>
      <c r="AH330" s="152">
        <v>1</v>
      </c>
      <c r="AI330" s="139">
        <f t="shared" si="54"/>
        <v>27</v>
      </c>
      <c r="AJ330" s="139">
        <f t="shared" ref="AJ330:AJ393" si="55">AK330</f>
        <v>10984</v>
      </c>
      <c r="AK330" s="109">
        <f t="shared" si="53"/>
        <v>10984</v>
      </c>
    </row>
    <row r="331" spans="1:37" ht="38.25" x14ac:dyDescent="0.25">
      <c r="A331" s="108">
        <v>271</v>
      </c>
      <c r="B331" s="8" t="s">
        <v>167</v>
      </c>
      <c r="C331" s="21" t="s">
        <v>168</v>
      </c>
      <c r="D331" s="22" t="s">
        <v>55</v>
      </c>
      <c r="E331" s="35">
        <v>44750</v>
      </c>
      <c r="F331" s="35">
        <v>44752</v>
      </c>
      <c r="G331" s="21" t="s">
        <v>444</v>
      </c>
      <c r="H331" s="22" t="s">
        <v>443</v>
      </c>
      <c r="I331" s="22" t="s">
        <v>102</v>
      </c>
      <c r="J331" s="22" t="s">
        <v>294</v>
      </c>
      <c r="K331" s="35">
        <v>44750</v>
      </c>
      <c r="L331" s="35">
        <v>44752</v>
      </c>
      <c r="M331" s="10">
        <v>1</v>
      </c>
      <c r="N331" s="10">
        <v>3400</v>
      </c>
      <c r="O331" s="10">
        <f t="shared" si="46"/>
        <v>3400</v>
      </c>
      <c r="P331" s="10">
        <v>1</v>
      </c>
      <c r="Q331" s="10">
        <v>2900</v>
      </c>
      <c r="R331" s="10">
        <f t="shared" si="47"/>
        <v>2900</v>
      </c>
      <c r="S331" s="10">
        <v>1</v>
      </c>
      <c r="T331" s="10">
        <v>2800</v>
      </c>
      <c r="U331" s="10">
        <f t="shared" si="48"/>
        <v>2800</v>
      </c>
      <c r="V331" s="10">
        <v>4</v>
      </c>
      <c r="W331" s="10">
        <v>150</v>
      </c>
      <c r="X331" s="10">
        <f t="shared" si="50"/>
        <v>600</v>
      </c>
      <c r="Y331" s="10">
        <v>4</v>
      </c>
      <c r="Z331" s="10">
        <v>150</v>
      </c>
      <c r="AA331" s="10">
        <f t="shared" si="51"/>
        <v>600</v>
      </c>
      <c r="AB331" s="10">
        <v>4</v>
      </c>
      <c r="AC331" s="10">
        <v>150</v>
      </c>
      <c r="AD331" s="10">
        <f t="shared" si="52"/>
        <v>600</v>
      </c>
      <c r="AE331" s="11">
        <v>12</v>
      </c>
      <c r="AF331" s="26">
        <v>7</v>
      </c>
      <c r="AG331" s="7">
        <f t="shared" si="49"/>
        <v>84</v>
      </c>
      <c r="AH331" s="152">
        <v>1</v>
      </c>
      <c r="AI331" s="139">
        <f t="shared" si="54"/>
        <v>27</v>
      </c>
      <c r="AJ331" s="139">
        <f t="shared" si="55"/>
        <v>10984</v>
      </c>
      <c r="AK331" s="109">
        <f t="shared" si="53"/>
        <v>10984</v>
      </c>
    </row>
    <row r="332" spans="1:37" ht="43.15" customHeight="1" x14ac:dyDescent="0.25">
      <c r="A332" s="108">
        <v>272</v>
      </c>
      <c r="B332" s="8" t="s">
        <v>167</v>
      </c>
      <c r="C332" s="21" t="s">
        <v>168</v>
      </c>
      <c r="D332" s="22" t="s">
        <v>624</v>
      </c>
      <c r="E332" s="35">
        <v>44770</v>
      </c>
      <c r="F332" s="35">
        <v>44773</v>
      </c>
      <c r="G332" s="21" t="s">
        <v>806</v>
      </c>
      <c r="H332" s="22" t="s">
        <v>443</v>
      </c>
      <c r="I332" s="22" t="s">
        <v>102</v>
      </c>
      <c r="J332" s="22" t="s">
        <v>294</v>
      </c>
      <c r="K332" s="35">
        <v>44770</v>
      </c>
      <c r="L332" s="35">
        <v>44773</v>
      </c>
      <c r="M332" s="10"/>
      <c r="N332" s="10">
        <v>3400</v>
      </c>
      <c r="O332" s="10">
        <f t="shared" si="46"/>
        <v>0</v>
      </c>
      <c r="P332" s="10"/>
      <c r="Q332" s="10">
        <v>2900</v>
      </c>
      <c r="R332" s="10">
        <f t="shared" si="47"/>
        <v>0</v>
      </c>
      <c r="S332" s="10"/>
      <c r="T332" s="10">
        <v>2800</v>
      </c>
      <c r="U332" s="10">
        <f t="shared" si="48"/>
        <v>0</v>
      </c>
      <c r="V332" s="10">
        <v>2</v>
      </c>
      <c r="W332" s="10">
        <v>150</v>
      </c>
      <c r="X332" s="10">
        <f t="shared" si="50"/>
        <v>300</v>
      </c>
      <c r="Y332" s="10">
        <v>2</v>
      </c>
      <c r="Z332" s="10">
        <v>150</v>
      </c>
      <c r="AA332" s="10">
        <f t="shared" si="51"/>
        <v>300</v>
      </c>
      <c r="AB332" s="10">
        <v>2</v>
      </c>
      <c r="AC332" s="10">
        <v>150</v>
      </c>
      <c r="AD332" s="10">
        <f t="shared" si="52"/>
        <v>300</v>
      </c>
      <c r="AE332" s="11">
        <v>6</v>
      </c>
      <c r="AF332" s="26">
        <v>7</v>
      </c>
      <c r="AG332" s="7">
        <f t="shared" si="49"/>
        <v>42</v>
      </c>
      <c r="AH332" s="152">
        <v>1</v>
      </c>
      <c r="AI332" s="139">
        <f t="shared" si="54"/>
        <v>12</v>
      </c>
      <c r="AJ332" s="139">
        <f t="shared" si="55"/>
        <v>942</v>
      </c>
      <c r="AK332" s="109">
        <f t="shared" si="53"/>
        <v>942</v>
      </c>
    </row>
    <row r="333" spans="1:37" ht="53.65" customHeight="1" x14ac:dyDescent="0.25">
      <c r="A333" s="108">
        <v>273</v>
      </c>
      <c r="B333" s="8" t="s">
        <v>167</v>
      </c>
      <c r="C333" s="21" t="s">
        <v>168</v>
      </c>
      <c r="D333" s="22" t="s">
        <v>54</v>
      </c>
      <c r="E333" s="35">
        <v>44815</v>
      </c>
      <c r="F333" s="35">
        <v>44815</v>
      </c>
      <c r="G333" s="21" t="s">
        <v>301</v>
      </c>
      <c r="H333" s="22" t="s">
        <v>807</v>
      </c>
      <c r="I333" s="22" t="s">
        <v>99</v>
      </c>
      <c r="J333" s="22" t="s">
        <v>294</v>
      </c>
      <c r="K333" s="35">
        <v>44815</v>
      </c>
      <c r="L333" s="35">
        <v>44815</v>
      </c>
      <c r="M333" s="10"/>
      <c r="N333" s="10">
        <v>3400</v>
      </c>
      <c r="O333" s="10">
        <f t="shared" si="46"/>
        <v>0</v>
      </c>
      <c r="P333" s="10"/>
      <c r="Q333" s="10">
        <v>2900</v>
      </c>
      <c r="R333" s="10">
        <f t="shared" si="47"/>
        <v>0</v>
      </c>
      <c r="S333" s="10"/>
      <c r="T333" s="10">
        <v>2800</v>
      </c>
      <c r="U333" s="10">
        <f t="shared" si="48"/>
        <v>0</v>
      </c>
      <c r="V333" s="10">
        <v>1</v>
      </c>
      <c r="W333" s="10">
        <v>150</v>
      </c>
      <c r="X333" s="10">
        <f t="shared" si="50"/>
        <v>150</v>
      </c>
      <c r="Y333" s="10">
        <v>1</v>
      </c>
      <c r="Z333" s="10">
        <v>150</v>
      </c>
      <c r="AA333" s="10">
        <f t="shared" si="51"/>
        <v>150</v>
      </c>
      <c r="AB333" s="10">
        <v>1</v>
      </c>
      <c r="AC333" s="10">
        <v>150</v>
      </c>
      <c r="AD333" s="10">
        <f t="shared" si="52"/>
        <v>150</v>
      </c>
      <c r="AE333" s="11">
        <v>3</v>
      </c>
      <c r="AF333" s="26">
        <v>7</v>
      </c>
      <c r="AG333" s="7">
        <f t="shared" si="49"/>
        <v>21</v>
      </c>
      <c r="AH333" s="152">
        <v>1</v>
      </c>
      <c r="AI333" s="139">
        <f t="shared" si="54"/>
        <v>6</v>
      </c>
      <c r="AJ333" s="139">
        <f t="shared" si="55"/>
        <v>471</v>
      </c>
      <c r="AK333" s="109">
        <f t="shared" si="53"/>
        <v>471</v>
      </c>
    </row>
    <row r="334" spans="1:37" ht="28.9" customHeight="1" x14ac:dyDescent="0.25">
      <c r="A334" s="108">
        <v>274</v>
      </c>
      <c r="B334" s="8" t="s">
        <v>167</v>
      </c>
      <c r="C334" s="21" t="s">
        <v>168</v>
      </c>
      <c r="D334" s="22" t="s">
        <v>56</v>
      </c>
      <c r="E334" s="35">
        <v>44820</v>
      </c>
      <c r="F334" s="35">
        <v>44822</v>
      </c>
      <c r="G334" s="21" t="s">
        <v>808</v>
      </c>
      <c r="H334" s="22" t="s">
        <v>735</v>
      </c>
      <c r="I334" s="22" t="s">
        <v>102</v>
      </c>
      <c r="J334" s="22" t="s">
        <v>294</v>
      </c>
      <c r="K334" s="35">
        <v>44820</v>
      </c>
      <c r="L334" s="35">
        <v>44822</v>
      </c>
      <c r="M334" s="10">
        <v>1</v>
      </c>
      <c r="N334" s="10">
        <v>3400</v>
      </c>
      <c r="O334" s="10">
        <f t="shared" si="46"/>
        <v>3400</v>
      </c>
      <c r="P334" s="10">
        <v>1</v>
      </c>
      <c r="Q334" s="10">
        <v>2900</v>
      </c>
      <c r="R334" s="10">
        <f t="shared" si="47"/>
        <v>2900</v>
      </c>
      <c r="S334" s="10">
        <v>1</v>
      </c>
      <c r="T334" s="10">
        <v>2800</v>
      </c>
      <c r="U334" s="10">
        <f t="shared" si="48"/>
        <v>2800</v>
      </c>
      <c r="V334" s="10">
        <v>4</v>
      </c>
      <c r="W334" s="10">
        <v>150</v>
      </c>
      <c r="X334" s="10">
        <f t="shared" si="50"/>
        <v>600</v>
      </c>
      <c r="Y334" s="10">
        <v>4</v>
      </c>
      <c r="Z334" s="10">
        <v>150</v>
      </c>
      <c r="AA334" s="10">
        <f t="shared" si="51"/>
        <v>600</v>
      </c>
      <c r="AB334" s="10">
        <v>4</v>
      </c>
      <c r="AC334" s="10">
        <v>150</v>
      </c>
      <c r="AD334" s="10">
        <f t="shared" si="52"/>
        <v>600</v>
      </c>
      <c r="AE334" s="11">
        <v>12</v>
      </c>
      <c r="AF334" s="26">
        <v>7</v>
      </c>
      <c r="AG334" s="7">
        <f t="shared" si="49"/>
        <v>84</v>
      </c>
      <c r="AH334" s="152">
        <v>1</v>
      </c>
      <c r="AI334" s="139">
        <f t="shared" si="54"/>
        <v>27</v>
      </c>
      <c r="AJ334" s="139">
        <f t="shared" si="55"/>
        <v>10984</v>
      </c>
      <c r="AK334" s="109">
        <f t="shared" si="53"/>
        <v>10984</v>
      </c>
    </row>
    <row r="335" spans="1:37" ht="51" x14ac:dyDescent="0.25">
      <c r="A335" s="108">
        <v>275</v>
      </c>
      <c r="B335" s="8" t="s">
        <v>167</v>
      </c>
      <c r="C335" s="21" t="s">
        <v>168</v>
      </c>
      <c r="D335" s="22" t="s">
        <v>57</v>
      </c>
      <c r="E335" s="35">
        <v>44827</v>
      </c>
      <c r="F335" s="35">
        <v>44829</v>
      </c>
      <c r="G335" s="21" t="s">
        <v>425</v>
      </c>
      <c r="H335" s="22" t="s">
        <v>735</v>
      </c>
      <c r="I335" s="22" t="s">
        <v>101</v>
      </c>
      <c r="J335" s="22" t="s">
        <v>294</v>
      </c>
      <c r="K335" s="35">
        <v>44827</v>
      </c>
      <c r="L335" s="35">
        <v>44829</v>
      </c>
      <c r="M335" s="10">
        <v>1</v>
      </c>
      <c r="N335" s="10">
        <v>3400</v>
      </c>
      <c r="O335" s="10">
        <f t="shared" si="46"/>
        <v>3400</v>
      </c>
      <c r="P335" s="10">
        <v>1</v>
      </c>
      <c r="Q335" s="10">
        <v>2900</v>
      </c>
      <c r="R335" s="10">
        <f t="shared" si="47"/>
        <v>2900</v>
      </c>
      <c r="S335" s="10">
        <v>1</v>
      </c>
      <c r="T335" s="10">
        <v>2800</v>
      </c>
      <c r="U335" s="10">
        <f t="shared" si="48"/>
        <v>2800</v>
      </c>
      <c r="V335" s="10">
        <v>4</v>
      </c>
      <c r="W335" s="10">
        <v>150</v>
      </c>
      <c r="X335" s="10">
        <f t="shared" si="50"/>
        <v>600</v>
      </c>
      <c r="Y335" s="10">
        <v>4</v>
      </c>
      <c r="Z335" s="10">
        <v>150</v>
      </c>
      <c r="AA335" s="10">
        <f t="shared" si="51"/>
        <v>600</v>
      </c>
      <c r="AB335" s="10">
        <v>4</v>
      </c>
      <c r="AC335" s="10">
        <v>150</v>
      </c>
      <c r="AD335" s="10">
        <f t="shared" si="52"/>
        <v>600</v>
      </c>
      <c r="AE335" s="11">
        <v>12</v>
      </c>
      <c r="AF335" s="26">
        <v>7</v>
      </c>
      <c r="AG335" s="7">
        <f t="shared" si="49"/>
        <v>84</v>
      </c>
      <c r="AH335" s="152">
        <v>1</v>
      </c>
      <c r="AI335" s="139">
        <f t="shared" si="54"/>
        <v>27</v>
      </c>
      <c r="AJ335" s="139">
        <f t="shared" si="55"/>
        <v>10984</v>
      </c>
      <c r="AK335" s="109">
        <f t="shared" si="53"/>
        <v>10984</v>
      </c>
    </row>
    <row r="336" spans="1:37" x14ac:dyDescent="0.25">
      <c r="A336" s="106"/>
      <c r="B336" s="96"/>
      <c r="C336" s="97"/>
      <c r="D336" s="179" t="s">
        <v>883</v>
      </c>
      <c r="E336" s="99"/>
      <c r="F336" s="99"/>
      <c r="G336" s="99"/>
      <c r="H336" s="99"/>
      <c r="I336" s="97"/>
      <c r="J336" s="100"/>
      <c r="K336" s="99"/>
      <c r="L336" s="99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2"/>
      <c r="AF336" s="79"/>
      <c r="AG336" s="79"/>
      <c r="AH336" s="153"/>
      <c r="AI336" s="151"/>
      <c r="AJ336" s="151"/>
      <c r="AK336" s="164"/>
    </row>
    <row r="337" spans="1:37" ht="30" customHeight="1" x14ac:dyDescent="0.25">
      <c r="A337" s="108">
        <v>276</v>
      </c>
      <c r="B337" s="15" t="s">
        <v>246</v>
      </c>
      <c r="C337" s="21" t="s">
        <v>248</v>
      </c>
      <c r="D337" s="22" t="s">
        <v>629</v>
      </c>
      <c r="E337" s="35">
        <v>44610</v>
      </c>
      <c r="F337" s="35">
        <v>44612</v>
      </c>
      <c r="G337" s="21" t="s">
        <v>426</v>
      </c>
      <c r="H337" s="22" t="s">
        <v>809</v>
      </c>
      <c r="I337" s="22" t="s">
        <v>99</v>
      </c>
      <c r="J337" s="22" t="s">
        <v>294</v>
      </c>
      <c r="K337" s="35">
        <v>44610</v>
      </c>
      <c r="L337" s="35">
        <v>44612</v>
      </c>
      <c r="M337" s="14"/>
      <c r="N337" s="10">
        <v>3400</v>
      </c>
      <c r="O337" s="10">
        <f t="shared" si="46"/>
        <v>0</v>
      </c>
      <c r="P337" s="14"/>
      <c r="Q337" s="10">
        <v>2900</v>
      </c>
      <c r="R337" s="10">
        <f t="shared" si="47"/>
        <v>0</v>
      </c>
      <c r="S337" s="14"/>
      <c r="T337" s="10">
        <v>2800</v>
      </c>
      <c r="U337" s="10">
        <f t="shared" si="48"/>
        <v>0</v>
      </c>
      <c r="V337" s="10">
        <v>23</v>
      </c>
      <c r="W337" s="10">
        <v>150</v>
      </c>
      <c r="X337" s="10">
        <f t="shared" si="50"/>
        <v>3450</v>
      </c>
      <c r="Y337" s="10">
        <v>23</v>
      </c>
      <c r="Z337" s="10">
        <v>150</v>
      </c>
      <c r="AA337" s="10">
        <f t="shared" si="51"/>
        <v>3450</v>
      </c>
      <c r="AB337" s="10">
        <v>23</v>
      </c>
      <c r="AC337" s="10">
        <v>150</v>
      </c>
      <c r="AD337" s="10">
        <f t="shared" si="52"/>
        <v>3450</v>
      </c>
      <c r="AE337" s="10"/>
      <c r="AF337" s="26">
        <v>7</v>
      </c>
      <c r="AG337" s="7">
        <f t="shared" si="49"/>
        <v>0</v>
      </c>
      <c r="AH337" s="152">
        <v>1</v>
      </c>
      <c r="AI337" s="139">
        <f>M337+P337+S337+V337+Y337+AB337+AE337</f>
        <v>69</v>
      </c>
      <c r="AJ337" s="139">
        <f t="shared" si="55"/>
        <v>10350</v>
      </c>
      <c r="AK337" s="109">
        <f t="shared" si="53"/>
        <v>10350</v>
      </c>
    </row>
    <row r="338" spans="1:37" ht="26.65" customHeight="1" x14ac:dyDescent="0.25">
      <c r="A338" s="108">
        <v>277</v>
      </c>
      <c r="B338" s="15" t="s">
        <v>246</v>
      </c>
      <c r="C338" s="21" t="s">
        <v>248</v>
      </c>
      <c r="D338" s="22" t="s">
        <v>630</v>
      </c>
      <c r="E338" s="35">
        <v>44610</v>
      </c>
      <c r="F338" s="35">
        <v>44612</v>
      </c>
      <c r="G338" s="21" t="s">
        <v>426</v>
      </c>
      <c r="H338" s="22" t="s">
        <v>340</v>
      </c>
      <c r="I338" s="22" t="s">
        <v>101</v>
      </c>
      <c r="J338" s="22" t="s">
        <v>294</v>
      </c>
      <c r="K338" s="35">
        <v>44610</v>
      </c>
      <c r="L338" s="35">
        <v>44612</v>
      </c>
      <c r="M338" s="14"/>
      <c r="N338" s="10">
        <v>3400</v>
      </c>
      <c r="O338" s="10">
        <f t="shared" si="46"/>
        <v>0</v>
      </c>
      <c r="P338" s="14"/>
      <c r="Q338" s="10">
        <v>2900</v>
      </c>
      <c r="R338" s="10">
        <f t="shared" si="47"/>
        <v>0</v>
      </c>
      <c r="S338" s="14"/>
      <c r="T338" s="10">
        <v>2800</v>
      </c>
      <c r="U338" s="10">
        <f t="shared" si="48"/>
        <v>0</v>
      </c>
      <c r="V338" s="10">
        <v>15</v>
      </c>
      <c r="W338" s="10">
        <v>150</v>
      </c>
      <c r="X338" s="10">
        <f t="shared" si="50"/>
        <v>2250</v>
      </c>
      <c r="Y338" s="10">
        <v>15</v>
      </c>
      <c r="Z338" s="10">
        <v>150</v>
      </c>
      <c r="AA338" s="10">
        <f t="shared" si="51"/>
        <v>2250</v>
      </c>
      <c r="AB338" s="10">
        <v>15</v>
      </c>
      <c r="AC338" s="10">
        <v>150</v>
      </c>
      <c r="AD338" s="10">
        <f t="shared" si="52"/>
        <v>2250</v>
      </c>
      <c r="AE338" s="10"/>
      <c r="AF338" s="26">
        <v>7</v>
      </c>
      <c r="AG338" s="7">
        <f t="shared" si="49"/>
        <v>0</v>
      </c>
      <c r="AH338" s="152">
        <v>1</v>
      </c>
      <c r="AI338" s="139">
        <f>M338+P338+S338+V338+Y338+AB338+AE338</f>
        <v>45</v>
      </c>
      <c r="AJ338" s="139">
        <f t="shared" si="55"/>
        <v>6750</v>
      </c>
      <c r="AK338" s="109">
        <f t="shared" si="53"/>
        <v>6750</v>
      </c>
    </row>
    <row r="339" spans="1:37" ht="15.6" customHeight="1" x14ac:dyDescent="0.25">
      <c r="A339" s="106"/>
      <c r="B339" s="96"/>
      <c r="C339" s="97"/>
      <c r="D339" s="179" t="s">
        <v>884</v>
      </c>
      <c r="E339" s="99"/>
      <c r="F339" s="99"/>
      <c r="G339" s="99"/>
      <c r="H339" s="99"/>
      <c r="I339" s="97"/>
      <c r="J339" s="100"/>
      <c r="K339" s="99"/>
      <c r="L339" s="99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2"/>
      <c r="AF339" s="79"/>
      <c r="AG339" s="79"/>
      <c r="AH339" s="153"/>
      <c r="AI339" s="151"/>
      <c r="AJ339" s="151"/>
      <c r="AK339" s="164"/>
    </row>
    <row r="340" spans="1:37" ht="30.6" customHeight="1" x14ac:dyDescent="0.25">
      <c r="A340" s="108">
        <v>278</v>
      </c>
      <c r="B340" s="8" t="s">
        <v>164</v>
      </c>
      <c r="C340" s="21" t="s">
        <v>129</v>
      </c>
      <c r="D340" s="22" t="s">
        <v>252</v>
      </c>
      <c r="E340" s="35">
        <v>44608</v>
      </c>
      <c r="F340" s="35">
        <v>44611</v>
      </c>
      <c r="G340" s="21" t="s">
        <v>318</v>
      </c>
      <c r="H340" s="22" t="s">
        <v>504</v>
      </c>
      <c r="I340" s="22" t="s">
        <v>99</v>
      </c>
      <c r="J340" s="22" t="s">
        <v>294</v>
      </c>
      <c r="K340" s="35">
        <v>44608</v>
      </c>
      <c r="L340" s="35">
        <v>44611</v>
      </c>
      <c r="M340" s="10"/>
      <c r="N340" s="10">
        <v>3400</v>
      </c>
      <c r="O340" s="10">
        <f t="shared" si="46"/>
        <v>0</v>
      </c>
      <c r="P340" s="10"/>
      <c r="Q340" s="10">
        <v>2900</v>
      </c>
      <c r="R340" s="10">
        <f t="shared" si="47"/>
        <v>0</v>
      </c>
      <c r="S340" s="10"/>
      <c r="T340" s="10">
        <v>2800</v>
      </c>
      <c r="U340" s="10">
        <f t="shared" si="48"/>
        <v>0</v>
      </c>
      <c r="V340" s="10">
        <v>20</v>
      </c>
      <c r="W340" s="10">
        <v>150</v>
      </c>
      <c r="X340" s="10">
        <f t="shared" si="50"/>
        <v>3000</v>
      </c>
      <c r="Y340" s="10">
        <v>20</v>
      </c>
      <c r="Z340" s="10">
        <v>150</v>
      </c>
      <c r="AA340" s="10">
        <f t="shared" si="51"/>
        <v>3000</v>
      </c>
      <c r="AB340" s="10">
        <v>38</v>
      </c>
      <c r="AC340" s="10">
        <v>150</v>
      </c>
      <c r="AD340" s="10">
        <f t="shared" si="52"/>
        <v>5700</v>
      </c>
      <c r="AE340" s="11"/>
      <c r="AF340" s="26">
        <v>7</v>
      </c>
      <c r="AG340" s="7">
        <f t="shared" si="49"/>
        <v>0</v>
      </c>
      <c r="AH340" s="152">
        <v>1</v>
      </c>
      <c r="AI340" s="139">
        <f>M340+P340+S340+V340+Y340+AB340+AE340</f>
        <v>78</v>
      </c>
      <c r="AJ340" s="139">
        <f t="shared" si="55"/>
        <v>11700</v>
      </c>
      <c r="AK340" s="109">
        <f t="shared" si="53"/>
        <v>11700</v>
      </c>
    </row>
    <row r="341" spans="1:37" ht="27" customHeight="1" x14ac:dyDescent="0.25">
      <c r="A341" s="108">
        <v>279</v>
      </c>
      <c r="B341" s="8" t="s">
        <v>164</v>
      </c>
      <c r="C341" s="21" t="s">
        <v>129</v>
      </c>
      <c r="D341" s="22" t="s">
        <v>631</v>
      </c>
      <c r="E341" s="35">
        <v>44664</v>
      </c>
      <c r="F341" s="35">
        <v>44667</v>
      </c>
      <c r="G341" s="21" t="s">
        <v>318</v>
      </c>
      <c r="H341" s="22" t="s">
        <v>736</v>
      </c>
      <c r="I341" s="22" t="s">
        <v>99</v>
      </c>
      <c r="J341" s="22" t="s">
        <v>294</v>
      </c>
      <c r="K341" s="35">
        <v>44664</v>
      </c>
      <c r="L341" s="35">
        <v>44667</v>
      </c>
      <c r="M341" s="10"/>
      <c r="N341" s="10">
        <v>3400</v>
      </c>
      <c r="O341" s="10">
        <f t="shared" si="46"/>
        <v>0</v>
      </c>
      <c r="P341" s="10"/>
      <c r="Q341" s="10">
        <v>2900</v>
      </c>
      <c r="R341" s="10">
        <f t="shared" si="47"/>
        <v>0</v>
      </c>
      <c r="S341" s="10"/>
      <c r="T341" s="10">
        <v>2800</v>
      </c>
      <c r="U341" s="10">
        <f t="shared" si="48"/>
        <v>0</v>
      </c>
      <c r="V341" s="10">
        <v>22</v>
      </c>
      <c r="W341" s="10">
        <v>150</v>
      </c>
      <c r="X341" s="10">
        <f t="shared" si="50"/>
        <v>3300</v>
      </c>
      <c r="Y341" s="10">
        <v>22</v>
      </c>
      <c r="Z341" s="10">
        <v>150</v>
      </c>
      <c r="AA341" s="10">
        <f t="shared" si="51"/>
        <v>3300</v>
      </c>
      <c r="AB341" s="10">
        <v>42</v>
      </c>
      <c r="AC341" s="10">
        <v>150</v>
      </c>
      <c r="AD341" s="10">
        <f t="shared" si="52"/>
        <v>6300</v>
      </c>
      <c r="AE341" s="11">
        <v>86</v>
      </c>
      <c r="AF341" s="26">
        <v>7</v>
      </c>
      <c r="AG341" s="7">
        <f t="shared" si="49"/>
        <v>602</v>
      </c>
      <c r="AH341" s="152">
        <v>1</v>
      </c>
      <c r="AI341" s="139">
        <f>M341+P341+S341+V341+Y341+AB341+AE341</f>
        <v>172</v>
      </c>
      <c r="AJ341" s="139">
        <f t="shared" si="55"/>
        <v>13502</v>
      </c>
      <c r="AK341" s="109">
        <f t="shared" si="53"/>
        <v>13502</v>
      </c>
    </row>
    <row r="342" spans="1:37" ht="27" customHeight="1" x14ac:dyDescent="0.25">
      <c r="A342" s="108">
        <v>280</v>
      </c>
      <c r="B342" s="8" t="s">
        <v>164</v>
      </c>
      <c r="C342" s="21" t="s">
        <v>129</v>
      </c>
      <c r="D342" s="22" t="s">
        <v>253</v>
      </c>
      <c r="E342" s="35">
        <v>44824</v>
      </c>
      <c r="F342" s="35">
        <v>44826</v>
      </c>
      <c r="G342" s="21" t="s">
        <v>427</v>
      </c>
      <c r="H342" s="22" t="s">
        <v>737</v>
      </c>
      <c r="I342" s="22" t="s">
        <v>103</v>
      </c>
      <c r="J342" s="22" t="s">
        <v>294</v>
      </c>
      <c r="K342" s="35">
        <v>44824</v>
      </c>
      <c r="L342" s="35">
        <v>44826</v>
      </c>
      <c r="M342" s="10"/>
      <c r="N342" s="10">
        <v>3400</v>
      </c>
      <c r="O342" s="10">
        <f t="shared" si="46"/>
        <v>0</v>
      </c>
      <c r="P342" s="10"/>
      <c r="Q342" s="10">
        <v>2900</v>
      </c>
      <c r="R342" s="10">
        <f t="shared" si="47"/>
        <v>0</v>
      </c>
      <c r="S342" s="10"/>
      <c r="T342" s="10">
        <v>2800</v>
      </c>
      <c r="U342" s="10">
        <f t="shared" si="48"/>
        <v>0</v>
      </c>
      <c r="V342" s="10">
        <v>20</v>
      </c>
      <c r="W342" s="10">
        <v>150</v>
      </c>
      <c r="X342" s="10">
        <f t="shared" si="50"/>
        <v>3000</v>
      </c>
      <c r="Y342" s="10">
        <v>20</v>
      </c>
      <c r="Z342" s="10">
        <v>150</v>
      </c>
      <c r="AA342" s="10">
        <f t="shared" si="51"/>
        <v>3000</v>
      </c>
      <c r="AB342" s="10">
        <v>38</v>
      </c>
      <c r="AC342" s="10">
        <v>150</v>
      </c>
      <c r="AD342" s="10">
        <f t="shared" si="52"/>
        <v>5700</v>
      </c>
      <c r="AE342" s="11">
        <v>78</v>
      </c>
      <c r="AF342" s="26">
        <v>7</v>
      </c>
      <c r="AG342" s="7">
        <f t="shared" si="49"/>
        <v>546</v>
      </c>
      <c r="AH342" s="152">
        <v>1</v>
      </c>
      <c r="AI342" s="139">
        <f>M342+P342+S342+V342+Y342+AB342+AE342</f>
        <v>156</v>
      </c>
      <c r="AJ342" s="139">
        <f t="shared" si="55"/>
        <v>12246</v>
      </c>
      <c r="AK342" s="109">
        <f t="shared" si="53"/>
        <v>12246</v>
      </c>
    </row>
    <row r="343" spans="1:37" ht="15" customHeight="1" x14ac:dyDescent="0.25">
      <c r="A343" s="106"/>
      <c r="B343" s="96"/>
      <c r="C343" s="97"/>
      <c r="D343" s="179" t="s">
        <v>885</v>
      </c>
      <c r="E343" s="99"/>
      <c r="F343" s="99"/>
      <c r="G343" s="99"/>
      <c r="H343" s="99"/>
      <c r="I343" s="97"/>
      <c r="J343" s="100"/>
      <c r="K343" s="99"/>
      <c r="L343" s="99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2"/>
      <c r="AF343" s="79"/>
      <c r="AG343" s="79"/>
      <c r="AH343" s="153"/>
      <c r="AI343" s="151"/>
      <c r="AJ343" s="151"/>
      <c r="AK343" s="164"/>
    </row>
    <row r="344" spans="1:37" ht="40.9" customHeight="1" x14ac:dyDescent="0.25">
      <c r="A344" s="108">
        <v>281</v>
      </c>
      <c r="B344" s="8" t="s">
        <v>218</v>
      </c>
      <c r="C344" s="21" t="s">
        <v>114</v>
      </c>
      <c r="D344" s="22" t="s">
        <v>632</v>
      </c>
      <c r="E344" s="35">
        <v>44719</v>
      </c>
      <c r="F344" s="35">
        <v>44722</v>
      </c>
      <c r="G344" s="21" t="s">
        <v>397</v>
      </c>
      <c r="H344" s="22" t="s">
        <v>738</v>
      </c>
      <c r="I344" s="22" t="s">
        <v>102</v>
      </c>
      <c r="J344" s="22" t="s">
        <v>294</v>
      </c>
      <c r="K344" s="35">
        <v>44719</v>
      </c>
      <c r="L344" s="35">
        <v>44722</v>
      </c>
      <c r="M344" s="10"/>
      <c r="N344" s="10">
        <v>3400</v>
      </c>
      <c r="O344" s="10">
        <f t="shared" si="46"/>
        <v>0</v>
      </c>
      <c r="P344" s="10"/>
      <c r="Q344" s="10">
        <v>2900</v>
      </c>
      <c r="R344" s="10">
        <f t="shared" si="47"/>
        <v>0</v>
      </c>
      <c r="S344" s="10"/>
      <c r="T344" s="10">
        <v>2800</v>
      </c>
      <c r="U344" s="10">
        <f t="shared" si="48"/>
        <v>0</v>
      </c>
      <c r="V344" s="10">
        <v>39</v>
      </c>
      <c r="W344" s="10">
        <v>150</v>
      </c>
      <c r="X344" s="10">
        <f t="shared" si="50"/>
        <v>5850</v>
      </c>
      <c r="Y344" s="10">
        <v>39</v>
      </c>
      <c r="Z344" s="10">
        <v>150</v>
      </c>
      <c r="AA344" s="10">
        <f t="shared" si="51"/>
        <v>5850</v>
      </c>
      <c r="AB344" s="10">
        <v>39</v>
      </c>
      <c r="AC344" s="10">
        <v>150</v>
      </c>
      <c r="AD344" s="10">
        <f t="shared" si="52"/>
        <v>5850</v>
      </c>
      <c r="AE344" s="11">
        <v>147</v>
      </c>
      <c r="AF344" s="26">
        <v>7</v>
      </c>
      <c r="AG344" s="7">
        <f t="shared" si="49"/>
        <v>1029</v>
      </c>
      <c r="AH344" s="152">
        <v>1</v>
      </c>
      <c r="AI344" s="139">
        <f>M344+P344+S344+V344+Y344+AB344+AE344</f>
        <v>264</v>
      </c>
      <c r="AJ344" s="139">
        <f t="shared" si="55"/>
        <v>18579</v>
      </c>
      <c r="AK344" s="109">
        <f t="shared" si="53"/>
        <v>18579</v>
      </c>
    </row>
    <row r="345" spans="1:37" x14ac:dyDescent="0.25">
      <c r="A345" s="106"/>
      <c r="B345" s="96"/>
      <c r="C345" s="97"/>
      <c r="D345" s="179" t="s">
        <v>886</v>
      </c>
      <c r="E345" s="99"/>
      <c r="F345" s="99"/>
      <c r="G345" s="99"/>
      <c r="H345" s="99"/>
      <c r="I345" s="97"/>
      <c r="J345" s="100"/>
      <c r="K345" s="99"/>
      <c r="L345" s="99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2"/>
      <c r="AF345" s="79"/>
      <c r="AG345" s="79"/>
      <c r="AH345" s="153"/>
      <c r="AI345" s="151"/>
      <c r="AJ345" s="151"/>
      <c r="AK345" s="164"/>
    </row>
    <row r="346" spans="1:37" ht="39.6" customHeight="1" x14ac:dyDescent="0.25">
      <c r="A346" s="108">
        <v>282</v>
      </c>
      <c r="B346" s="8" t="s">
        <v>170</v>
      </c>
      <c r="C346" s="21" t="s">
        <v>146</v>
      </c>
      <c r="D346" s="22" t="s">
        <v>633</v>
      </c>
      <c r="E346" s="35">
        <v>44686</v>
      </c>
      <c r="F346" s="35">
        <v>44689</v>
      </c>
      <c r="G346" s="21" t="s">
        <v>428</v>
      </c>
      <c r="H346" s="22" t="s">
        <v>739</v>
      </c>
      <c r="I346" s="22" t="s">
        <v>102</v>
      </c>
      <c r="J346" s="22" t="s">
        <v>294</v>
      </c>
      <c r="K346" s="35">
        <v>44686</v>
      </c>
      <c r="L346" s="35">
        <v>44689</v>
      </c>
      <c r="M346" s="10"/>
      <c r="N346" s="10">
        <v>3400</v>
      </c>
      <c r="O346" s="10">
        <f t="shared" si="46"/>
        <v>0</v>
      </c>
      <c r="P346" s="10"/>
      <c r="Q346" s="10">
        <v>2900</v>
      </c>
      <c r="R346" s="10">
        <f t="shared" si="47"/>
        <v>0</v>
      </c>
      <c r="S346" s="10"/>
      <c r="T346" s="10">
        <v>2800</v>
      </c>
      <c r="U346" s="10">
        <f t="shared" si="48"/>
        <v>0</v>
      </c>
      <c r="V346" s="10">
        <v>112</v>
      </c>
      <c r="W346" s="10">
        <v>150</v>
      </c>
      <c r="X346" s="10">
        <f t="shared" si="50"/>
        <v>16800</v>
      </c>
      <c r="Y346" s="10">
        <v>112</v>
      </c>
      <c r="Z346" s="10">
        <v>150</v>
      </c>
      <c r="AA346" s="10">
        <f t="shared" si="51"/>
        <v>16800</v>
      </c>
      <c r="AB346" s="10">
        <v>112</v>
      </c>
      <c r="AC346" s="10">
        <v>150</v>
      </c>
      <c r="AD346" s="10">
        <f t="shared" si="52"/>
        <v>16800</v>
      </c>
      <c r="AE346" s="11">
        <v>336</v>
      </c>
      <c r="AF346" s="26">
        <v>7</v>
      </c>
      <c r="AG346" s="7">
        <f t="shared" si="49"/>
        <v>2352</v>
      </c>
      <c r="AH346" s="152">
        <v>1</v>
      </c>
      <c r="AI346" s="139">
        <f>M346+P346+S346+V346+Y346+AB346+AE346</f>
        <v>672</v>
      </c>
      <c r="AJ346" s="139">
        <f t="shared" si="55"/>
        <v>52752</v>
      </c>
      <c r="AK346" s="109">
        <f t="shared" si="53"/>
        <v>52752</v>
      </c>
    </row>
    <row r="347" spans="1:37" ht="15.6" customHeight="1" x14ac:dyDescent="0.25">
      <c r="A347" s="106"/>
      <c r="B347" s="96"/>
      <c r="C347" s="97"/>
      <c r="D347" s="179" t="s">
        <v>887</v>
      </c>
      <c r="E347" s="99"/>
      <c r="F347" s="99"/>
      <c r="G347" s="99"/>
      <c r="H347" s="99"/>
      <c r="I347" s="97"/>
      <c r="J347" s="100"/>
      <c r="K347" s="99"/>
      <c r="L347" s="99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2"/>
      <c r="AF347" s="79"/>
      <c r="AG347" s="79"/>
      <c r="AH347" s="153"/>
      <c r="AI347" s="151"/>
      <c r="AJ347" s="151"/>
      <c r="AK347" s="164"/>
    </row>
    <row r="348" spans="1:37" ht="40.9" customHeight="1" x14ac:dyDescent="0.25">
      <c r="A348" s="108">
        <v>283</v>
      </c>
      <c r="B348" s="8" t="s">
        <v>176</v>
      </c>
      <c r="C348" s="21" t="s">
        <v>177</v>
      </c>
      <c r="D348" s="22" t="s">
        <v>634</v>
      </c>
      <c r="E348" s="35">
        <v>44674</v>
      </c>
      <c r="F348" s="35">
        <v>44675</v>
      </c>
      <c r="G348" s="21" t="s">
        <v>301</v>
      </c>
      <c r="H348" s="22" t="s">
        <v>452</v>
      </c>
      <c r="I348" s="22" t="s">
        <v>99</v>
      </c>
      <c r="J348" s="22" t="s">
        <v>294</v>
      </c>
      <c r="K348" s="35">
        <v>44674</v>
      </c>
      <c r="L348" s="35">
        <v>44675</v>
      </c>
      <c r="M348" s="10"/>
      <c r="N348" s="10">
        <v>3400</v>
      </c>
      <c r="O348" s="10">
        <f t="shared" si="46"/>
        <v>0</v>
      </c>
      <c r="P348" s="10"/>
      <c r="Q348" s="10">
        <v>2900</v>
      </c>
      <c r="R348" s="10">
        <f t="shared" si="47"/>
        <v>0</v>
      </c>
      <c r="S348" s="10"/>
      <c r="T348" s="10">
        <v>2800</v>
      </c>
      <c r="U348" s="10">
        <f t="shared" si="48"/>
        <v>0</v>
      </c>
      <c r="V348" s="10">
        <v>10</v>
      </c>
      <c r="W348" s="10">
        <v>150</v>
      </c>
      <c r="X348" s="10">
        <f t="shared" si="50"/>
        <v>1500</v>
      </c>
      <c r="Y348" s="10">
        <v>10</v>
      </c>
      <c r="Z348" s="10">
        <v>150</v>
      </c>
      <c r="AA348" s="10">
        <f t="shared" si="51"/>
        <v>1500</v>
      </c>
      <c r="AB348" s="10">
        <v>10</v>
      </c>
      <c r="AC348" s="10">
        <v>150</v>
      </c>
      <c r="AD348" s="10">
        <f t="shared" si="52"/>
        <v>1500</v>
      </c>
      <c r="AE348" s="11">
        <v>30</v>
      </c>
      <c r="AF348" s="26">
        <v>7</v>
      </c>
      <c r="AG348" s="7">
        <f t="shared" si="49"/>
        <v>210</v>
      </c>
      <c r="AH348" s="152">
        <v>1</v>
      </c>
      <c r="AI348" s="139">
        <f>M348+P348+S348+V348+Y348+AB348+AE348</f>
        <v>60</v>
      </c>
      <c r="AJ348" s="139">
        <f t="shared" si="55"/>
        <v>4710</v>
      </c>
      <c r="AK348" s="109">
        <f t="shared" si="53"/>
        <v>4710</v>
      </c>
    </row>
    <row r="349" spans="1:37" ht="40.15" customHeight="1" x14ac:dyDescent="0.25">
      <c r="A349" s="108">
        <v>284</v>
      </c>
      <c r="B349" s="8" t="s">
        <v>176</v>
      </c>
      <c r="C349" s="21" t="s">
        <v>177</v>
      </c>
      <c r="D349" s="22" t="s">
        <v>635</v>
      </c>
      <c r="E349" s="35">
        <v>44674</v>
      </c>
      <c r="F349" s="35">
        <v>44675</v>
      </c>
      <c r="G349" s="21" t="s">
        <v>301</v>
      </c>
      <c r="H349" s="22" t="s">
        <v>453</v>
      </c>
      <c r="I349" s="22" t="s">
        <v>101</v>
      </c>
      <c r="J349" s="22" t="s">
        <v>294</v>
      </c>
      <c r="K349" s="35">
        <v>44674</v>
      </c>
      <c r="L349" s="35">
        <v>44675</v>
      </c>
      <c r="M349" s="10"/>
      <c r="N349" s="10">
        <v>3400</v>
      </c>
      <c r="O349" s="10">
        <f t="shared" si="46"/>
        <v>0</v>
      </c>
      <c r="P349" s="10"/>
      <c r="Q349" s="10">
        <v>2900</v>
      </c>
      <c r="R349" s="10">
        <f t="shared" si="47"/>
        <v>0</v>
      </c>
      <c r="S349" s="10"/>
      <c r="T349" s="10">
        <v>2800</v>
      </c>
      <c r="U349" s="10">
        <f t="shared" si="48"/>
        <v>0</v>
      </c>
      <c r="V349" s="10">
        <v>6</v>
      </c>
      <c r="W349" s="10">
        <v>150</v>
      </c>
      <c r="X349" s="10">
        <f t="shared" si="50"/>
        <v>900</v>
      </c>
      <c r="Y349" s="10">
        <v>6</v>
      </c>
      <c r="Z349" s="10">
        <v>150</v>
      </c>
      <c r="AA349" s="10">
        <f t="shared" si="51"/>
        <v>900</v>
      </c>
      <c r="AB349" s="10">
        <v>6</v>
      </c>
      <c r="AC349" s="10">
        <v>150</v>
      </c>
      <c r="AD349" s="10">
        <f t="shared" si="52"/>
        <v>900</v>
      </c>
      <c r="AE349" s="11">
        <v>18</v>
      </c>
      <c r="AF349" s="26">
        <v>7</v>
      </c>
      <c r="AG349" s="7">
        <f t="shared" si="49"/>
        <v>126</v>
      </c>
      <c r="AH349" s="152">
        <v>1</v>
      </c>
      <c r="AI349" s="139">
        <f>M349+P349+S349+V349+Y349+AB349+AE349</f>
        <v>36</v>
      </c>
      <c r="AJ349" s="139">
        <f t="shared" si="55"/>
        <v>2826</v>
      </c>
      <c r="AK349" s="109">
        <f t="shared" si="53"/>
        <v>2826</v>
      </c>
    </row>
    <row r="350" spans="1:37" ht="15" customHeight="1" x14ac:dyDescent="0.25">
      <c r="A350" s="106"/>
      <c r="B350" s="96"/>
      <c r="C350" s="97"/>
      <c r="D350" s="179" t="s">
        <v>888</v>
      </c>
      <c r="E350" s="99"/>
      <c r="F350" s="99"/>
      <c r="G350" s="99"/>
      <c r="H350" s="99"/>
      <c r="I350" s="97"/>
      <c r="J350" s="100"/>
      <c r="K350" s="99"/>
      <c r="L350" s="99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2"/>
      <c r="AF350" s="79"/>
      <c r="AG350" s="79"/>
      <c r="AH350" s="153"/>
      <c r="AI350" s="151"/>
      <c r="AJ350" s="151"/>
      <c r="AK350" s="164"/>
    </row>
    <row r="351" spans="1:37" ht="40.15" customHeight="1" x14ac:dyDescent="0.25">
      <c r="A351" s="108">
        <v>285</v>
      </c>
      <c r="B351" s="8" t="s">
        <v>21</v>
      </c>
      <c r="C351" s="21" t="s">
        <v>125</v>
      </c>
      <c r="D351" s="22" t="s">
        <v>185</v>
      </c>
      <c r="E351" s="35">
        <v>44672</v>
      </c>
      <c r="F351" s="35">
        <v>44675</v>
      </c>
      <c r="G351" s="21" t="s">
        <v>810</v>
      </c>
      <c r="H351" s="22" t="s">
        <v>740</v>
      </c>
      <c r="I351" s="22" t="s">
        <v>102</v>
      </c>
      <c r="J351" s="22" t="s">
        <v>294</v>
      </c>
      <c r="K351" s="35">
        <v>44672</v>
      </c>
      <c r="L351" s="35">
        <v>44675</v>
      </c>
      <c r="M351" s="10"/>
      <c r="N351" s="10">
        <v>3400</v>
      </c>
      <c r="O351" s="10">
        <f t="shared" si="46"/>
        <v>0</v>
      </c>
      <c r="P351" s="10"/>
      <c r="Q351" s="10">
        <v>2900</v>
      </c>
      <c r="R351" s="10">
        <f t="shared" si="47"/>
        <v>0</v>
      </c>
      <c r="S351" s="10"/>
      <c r="T351" s="10">
        <v>2800</v>
      </c>
      <c r="U351" s="10">
        <f t="shared" si="48"/>
        <v>0</v>
      </c>
      <c r="V351" s="10">
        <v>28</v>
      </c>
      <c r="W351" s="10">
        <v>150</v>
      </c>
      <c r="X351" s="10">
        <f t="shared" si="50"/>
        <v>4200</v>
      </c>
      <c r="Y351" s="10">
        <v>28</v>
      </c>
      <c r="Z351" s="10">
        <v>150</v>
      </c>
      <c r="AA351" s="10">
        <f t="shared" si="51"/>
        <v>4200</v>
      </c>
      <c r="AB351" s="10">
        <v>28</v>
      </c>
      <c r="AC351" s="10">
        <v>150</v>
      </c>
      <c r="AD351" s="10">
        <f t="shared" si="52"/>
        <v>4200</v>
      </c>
      <c r="AE351" s="11">
        <v>84</v>
      </c>
      <c r="AF351" s="26">
        <v>7</v>
      </c>
      <c r="AG351" s="7">
        <f t="shared" si="49"/>
        <v>588</v>
      </c>
      <c r="AH351" s="152">
        <v>1</v>
      </c>
      <c r="AI351" s="139">
        <f t="shared" ref="AI351:AI357" si="56">M351+P351+S351+V351+Y351+AB351+AE351</f>
        <v>168</v>
      </c>
      <c r="AJ351" s="139">
        <f t="shared" si="55"/>
        <v>13188</v>
      </c>
      <c r="AK351" s="109">
        <f t="shared" si="53"/>
        <v>13188</v>
      </c>
    </row>
    <row r="352" spans="1:37" ht="40.9" customHeight="1" x14ac:dyDescent="0.25">
      <c r="A352" s="108">
        <v>286</v>
      </c>
      <c r="B352" s="8" t="s">
        <v>21</v>
      </c>
      <c r="C352" s="21" t="s">
        <v>125</v>
      </c>
      <c r="D352" s="22" t="s">
        <v>636</v>
      </c>
      <c r="E352" s="35">
        <v>44672</v>
      </c>
      <c r="F352" s="35">
        <v>44675</v>
      </c>
      <c r="G352" s="21" t="s">
        <v>810</v>
      </c>
      <c r="H352" s="22" t="s">
        <v>300</v>
      </c>
      <c r="I352" s="22" t="s">
        <v>102</v>
      </c>
      <c r="J352" s="22" t="s">
        <v>294</v>
      </c>
      <c r="K352" s="35">
        <v>44672</v>
      </c>
      <c r="L352" s="35">
        <v>44675</v>
      </c>
      <c r="M352" s="10"/>
      <c r="N352" s="10">
        <v>3400</v>
      </c>
      <c r="O352" s="10">
        <f t="shared" si="46"/>
        <v>0</v>
      </c>
      <c r="P352" s="10"/>
      <c r="Q352" s="10">
        <v>2900</v>
      </c>
      <c r="R352" s="10">
        <f t="shared" si="47"/>
        <v>0</v>
      </c>
      <c r="S352" s="10"/>
      <c r="T352" s="10">
        <v>2800</v>
      </c>
      <c r="U352" s="10">
        <f t="shared" si="48"/>
        <v>0</v>
      </c>
      <c r="V352" s="10">
        <v>28</v>
      </c>
      <c r="W352" s="10">
        <v>150</v>
      </c>
      <c r="X352" s="10">
        <f t="shared" si="50"/>
        <v>4200</v>
      </c>
      <c r="Y352" s="10">
        <v>28</v>
      </c>
      <c r="Z352" s="10">
        <v>150</v>
      </c>
      <c r="AA352" s="10">
        <f t="shared" si="51"/>
        <v>4200</v>
      </c>
      <c r="AB352" s="10">
        <v>28</v>
      </c>
      <c r="AC352" s="10">
        <v>150</v>
      </c>
      <c r="AD352" s="10">
        <f t="shared" si="52"/>
        <v>4200</v>
      </c>
      <c r="AE352" s="11">
        <v>84</v>
      </c>
      <c r="AF352" s="26">
        <v>7</v>
      </c>
      <c r="AG352" s="7">
        <f t="shared" si="49"/>
        <v>588</v>
      </c>
      <c r="AH352" s="152">
        <v>1</v>
      </c>
      <c r="AI352" s="139">
        <f t="shared" si="56"/>
        <v>168</v>
      </c>
      <c r="AJ352" s="139">
        <f t="shared" si="55"/>
        <v>13188</v>
      </c>
      <c r="AK352" s="109">
        <f t="shared" si="53"/>
        <v>13188</v>
      </c>
    </row>
    <row r="353" spans="1:38" ht="39" customHeight="1" x14ac:dyDescent="0.25">
      <c r="A353" s="108">
        <v>287</v>
      </c>
      <c r="B353" s="8" t="s">
        <v>21</v>
      </c>
      <c r="C353" s="21" t="s">
        <v>125</v>
      </c>
      <c r="D353" s="33" t="s">
        <v>42</v>
      </c>
      <c r="E353" s="35">
        <v>44672</v>
      </c>
      <c r="F353" s="35">
        <v>44675</v>
      </c>
      <c r="G353" s="21" t="s">
        <v>810</v>
      </c>
      <c r="H353" s="22" t="s">
        <v>429</v>
      </c>
      <c r="I353" s="22" t="s">
        <v>99</v>
      </c>
      <c r="J353" s="22" t="s">
        <v>294</v>
      </c>
      <c r="K353" s="35">
        <v>44672</v>
      </c>
      <c r="L353" s="35">
        <v>44675</v>
      </c>
      <c r="M353" s="10"/>
      <c r="N353" s="10">
        <v>3400</v>
      </c>
      <c r="O353" s="10">
        <f t="shared" si="46"/>
        <v>0</v>
      </c>
      <c r="P353" s="10"/>
      <c r="Q353" s="10">
        <v>2900</v>
      </c>
      <c r="R353" s="10">
        <f t="shared" si="47"/>
        <v>0</v>
      </c>
      <c r="S353" s="10"/>
      <c r="T353" s="10">
        <v>2800</v>
      </c>
      <c r="U353" s="10">
        <f t="shared" si="48"/>
        <v>0</v>
      </c>
      <c r="V353" s="10">
        <v>28</v>
      </c>
      <c r="W353" s="10">
        <v>150</v>
      </c>
      <c r="X353" s="10">
        <f t="shared" si="50"/>
        <v>4200</v>
      </c>
      <c r="Y353" s="10">
        <v>28</v>
      </c>
      <c r="Z353" s="10">
        <v>150</v>
      </c>
      <c r="AA353" s="10">
        <f t="shared" si="51"/>
        <v>4200</v>
      </c>
      <c r="AB353" s="10">
        <v>28</v>
      </c>
      <c r="AC353" s="10">
        <v>150</v>
      </c>
      <c r="AD353" s="10">
        <f t="shared" si="52"/>
        <v>4200</v>
      </c>
      <c r="AE353" s="11">
        <v>84</v>
      </c>
      <c r="AF353" s="26">
        <v>7</v>
      </c>
      <c r="AG353" s="7">
        <f t="shared" si="49"/>
        <v>588</v>
      </c>
      <c r="AH353" s="152">
        <v>1</v>
      </c>
      <c r="AI353" s="139">
        <f t="shared" si="56"/>
        <v>168</v>
      </c>
      <c r="AJ353" s="139">
        <f t="shared" si="55"/>
        <v>13188</v>
      </c>
      <c r="AK353" s="109">
        <f t="shared" si="53"/>
        <v>13188</v>
      </c>
    </row>
    <row r="354" spans="1:38" ht="39" customHeight="1" x14ac:dyDescent="0.25">
      <c r="A354" s="108">
        <v>288</v>
      </c>
      <c r="B354" s="8" t="s">
        <v>21</v>
      </c>
      <c r="C354" s="21" t="s">
        <v>125</v>
      </c>
      <c r="D354" s="22" t="s">
        <v>42</v>
      </c>
      <c r="E354" s="35">
        <v>44732</v>
      </c>
      <c r="F354" s="35">
        <v>44735</v>
      </c>
      <c r="G354" s="21" t="s">
        <v>810</v>
      </c>
      <c r="H354" s="22" t="s">
        <v>740</v>
      </c>
      <c r="I354" s="22" t="s">
        <v>99</v>
      </c>
      <c r="J354" s="22" t="s">
        <v>294</v>
      </c>
      <c r="K354" s="35">
        <v>44732</v>
      </c>
      <c r="L354" s="35">
        <v>44735</v>
      </c>
      <c r="M354" s="10"/>
      <c r="N354" s="10">
        <v>3400</v>
      </c>
      <c r="O354" s="10">
        <f t="shared" si="46"/>
        <v>0</v>
      </c>
      <c r="P354" s="10"/>
      <c r="Q354" s="10">
        <v>2900</v>
      </c>
      <c r="R354" s="10">
        <f t="shared" si="47"/>
        <v>0</v>
      </c>
      <c r="S354" s="10"/>
      <c r="T354" s="10">
        <v>2800</v>
      </c>
      <c r="U354" s="10">
        <f t="shared" si="48"/>
        <v>0</v>
      </c>
      <c r="V354" s="10">
        <v>42</v>
      </c>
      <c r="W354" s="10">
        <v>150</v>
      </c>
      <c r="X354" s="10">
        <f t="shared" si="50"/>
        <v>6300</v>
      </c>
      <c r="Y354" s="10">
        <v>42</v>
      </c>
      <c r="Z354" s="10">
        <v>150</v>
      </c>
      <c r="AA354" s="10">
        <f t="shared" si="51"/>
        <v>6300</v>
      </c>
      <c r="AB354" s="10">
        <v>42</v>
      </c>
      <c r="AC354" s="10">
        <v>150</v>
      </c>
      <c r="AD354" s="10">
        <f t="shared" si="52"/>
        <v>6300</v>
      </c>
      <c r="AE354" s="11">
        <v>126</v>
      </c>
      <c r="AF354" s="26">
        <v>7</v>
      </c>
      <c r="AG354" s="7">
        <f t="shared" si="49"/>
        <v>882</v>
      </c>
      <c r="AH354" s="152">
        <v>1</v>
      </c>
      <c r="AI354" s="139">
        <f t="shared" si="56"/>
        <v>252</v>
      </c>
      <c r="AJ354" s="139">
        <f t="shared" si="55"/>
        <v>19782</v>
      </c>
      <c r="AK354" s="109">
        <f t="shared" si="53"/>
        <v>19782</v>
      </c>
    </row>
    <row r="355" spans="1:38" ht="40.9" customHeight="1" x14ac:dyDescent="0.25">
      <c r="A355" s="108">
        <v>289</v>
      </c>
      <c r="B355" s="8" t="s">
        <v>21</v>
      </c>
      <c r="C355" s="21" t="s">
        <v>125</v>
      </c>
      <c r="D355" s="22" t="s">
        <v>637</v>
      </c>
      <c r="E355" s="35">
        <v>44732</v>
      </c>
      <c r="F355" s="35">
        <v>44735</v>
      </c>
      <c r="G355" s="21" t="s">
        <v>811</v>
      </c>
      <c r="H355" s="22" t="s">
        <v>340</v>
      </c>
      <c r="I355" s="22" t="s">
        <v>101</v>
      </c>
      <c r="J355" s="22" t="s">
        <v>294</v>
      </c>
      <c r="K355" s="35">
        <v>44732</v>
      </c>
      <c r="L355" s="35">
        <v>44735</v>
      </c>
      <c r="M355" s="10">
        <v>2</v>
      </c>
      <c r="N355" s="10">
        <v>3400</v>
      </c>
      <c r="O355" s="10">
        <f t="shared" si="46"/>
        <v>6800</v>
      </c>
      <c r="P355" s="10">
        <v>2</v>
      </c>
      <c r="Q355" s="10">
        <v>2900</v>
      </c>
      <c r="R355" s="10">
        <f t="shared" si="47"/>
        <v>5800</v>
      </c>
      <c r="S355" s="10">
        <v>2</v>
      </c>
      <c r="T355" s="10">
        <v>2800</v>
      </c>
      <c r="U355" s="10">
        <f t="shared" si="48"/>
        <v>5600</v>
      </c>
      <c r="V355" s="10">
        <v>14</v>
      </c>
      <c r="W355" s="10">
        <v>150</v>
      </c>
      <c r="X355" s="10">
        <f t="shared" si="50"/>
        <v>2100</v>
      </c>
      <c r="Y355" s="10">
        <v>14</v>
      </c>
      <c r="Z355" s="10">
        <v>150</v>
      </c>
      <c r="AA355" s="10">
        <f t="shared" si="51"/>
        <v>2100</v>
      </c>
      <c r="AB355" s="10">
        <v>14</v>
      </c>
      <c r="AC355" s="10">
        <v>150</v>
      </c>
      <c r="AD355" s="10">
        <f t="shared" si="52"/>
        <v>2100</v>
      </c>
      <c r="AE355" s="11">
        <v>48</v>
      </c>
      <c r="AF355" s="26">
        <v>7</v>
      </c>
      <c r="AG355" s="7">
        <f t="shared" si="49"/>
        <v>336</v>
      </c>
      <c r="AH355" s="152">
        <v>1</v>
      </c>
      <c r="AI355" s="139">
        <f t="shared" si="56"/>
        <v>96</v>
      </c>
      <c r="AJ355" s="139">
        <f t="shared" si="55"/>
        <v>24836</v>
      </c>
      <c r="AK355" s="109">
        <f t="shared" si="53"/>
        <v>24836</v>
      </c>
    </row>
    <row r="356" spans="1:38" ht="39" x14ac:dyDescent="0.25">
      <c r="A356" s="108">
        <v>290</v>
      </c>
      <c r="B356" s="8" t="s">
        <v>21</v>
      </c>
      <c r="C356" s="21" t="s">
        <v>125</v>
      </c>
      <c r="D356" s="22" t="s">
        <v>545</v>
      </c>
      <c r="E356" s="35">
        <v>44732</v>
      </c>
      <c r="F356" s="35">
        <v>44735</v>
      </c>
      <c r="G356" s="21" t="s">
        <v>811</v>
      </c>
      <c r="H356" s="22" t="s">
        <v>429</v>
      </c>
      <c r="I356" s="22" t="s">
        <v>102</v>
      </c>
      <c r="J356" s="22" t="s">
        <v>294</v>
      </c>
      <c r="K356" s="35">
        <v>44732</v>
      </c>
      <c r="L356" s="35">
        <v>44735</v>
      </c>
      <c r="M356" s="28"/>
      <c r="N356" s="10">
        <v>3400</v>
      </c>
      <c r="O356" s="10">
        <f t="shared" si="46"/>
        <v>0</v>
      </c>
      <c r="P356" s="28"/>
      <c r="Q356" s="10">
        <v>2900</v>
      </c>
      <c r="R356" s="10">
        <f t="shared" si="47"/>
        <v>0</v>
      </c>
      <c r="S356" s="28"/>
      <c r="T356" s="10">
        <v>2800</v>
      </c>
      <c r="U356" s="10">
        <f t="shared" si="48"/>
        <v>0</v>
      </c>
      <c r="V356" s="10">
        <v>14</v>
      </c>
      <c r="W356" s="10">
        <v>150</v>
      </c>
      <c r="X356" s="10">
        <f t="shared" si="50"/>
        <v>2100</v>
      </c>
      <c r="Y356" s="10">
        <v>14</v>
      </c>
      <c r="Z356" s="10">
        <v>150</v>
      </c>
      <c r="AA356" s="10">
        <f t="shared" si="51"/>
        <v>2100</v>
      </c>
      <c r="AB356" s="10">
        <v>14</v>
      </c>
      <c r="AC356" s="10">
        <v>150</v>
      </c>
      <c r="AD356" s="10">
        <f t="shared" si="52"/>
        <v>2100</v>
      </c>
      <c r="AE356" s="11">
        <v>42</v>
      </c>
      <c r="AF356" s="26">
        <v>7</v>
      </c>
      <c r="AG356" s="7">
        <f t="shared" si="49"/>
        <v>294</v>
      </c>
      <c r="AH356" s="152">
        <v>1</v>
      </c>
      <c r="AI356" s="139">
        <f t="shared" si="56"/>
        <v>84</v>
      </c>
      <c r="AJ356" s="139">
        <f t="shared" si="55"/>
        <v>6594</v>
      </c>
      <c r="AK356" s="109">
        <f t="shared" si="53"/>
        <v>6594</v>
      </c>
    </row>
    <row r="357" spans="1:38" ht="51" x14ac:dyDescent="0.25">
      <c r="A357" s="108">
        <v>291</v>
      </c>
      <c r="B357" s="8"/>
      <c r="C357" s="21" t="s">
        <v>125</v>
      </c>
      <c r="D357" s="57" t="s">
        <v>909</v>
      </c>
      <c r="E357" s="35">
        <v>44832</v>
      </c>
      <c r="F357" s="35">
        <v>44834</v>
      </c>
      <c r="G357" s="21" t="s">
        <v>910</v>
      </c>
      <c r="H357" s="57" t="s">
        <v>921</v>
      </c>
      <c r="I357" s="22"/>
      <c r="J357" s="22"/>
      <c r="K357" s="62">
        <v>44832</v>
      </c>
      <c r="L357" s="62">
        <v>44834</v>
      </c>
      <c r="M357" s="10"/>
      <c r="N357" s="10"/>
      <c r="O357" s="10"/>
      <c r="P357" s="10"/>
      <c r="Q357" s="10"/>
      <c r="R357" s="10"/>
      <c r="S357" s="10"/>
      <c r="T357" s="10"/>
      <c r="U357" s="10"/>
      <c r="V357" s="10">
        <v>19</v>
      </c>
      <c r="W357" s="10">
        <v>150</v>
      </c>
      <c r="X357" s="10">
        <f t="shared" si="50"/>
        <v>2850</v>
      </c>
      <c r="Y357" s="10">
        <v>19</v>
      </c>
      <c r="Z357" s="10">
        <v>150</v>
      </c>
      <c r="AA357" s="10">
        <f t="shared" si="51"/>
        <v>2850</v>
      </c>
      <c r="AB357" s="10">
        <v>18</v>
      </c>
      <c r="AC357" s="10">
        <v>150</v>
      </c>
      <c r="AD357" s="10">
        <f t="shared" si="52"/>
        <v>2700</v>
      </c>
      <c r="AE357" s="11">
        <v>80</v>
      </c>
      <c r="AF357" s="26">
        <v>7</v>
      </c>
      <c r="AG357" s="7">
        <v>549</v>
      </c>
      <c r="AH357" s="152">
        <v>1</v>
      </c>
      <c r="AI357" s="139">
        <f t="shared" si="56"/>
        <v>136</v>
      </c>
      <c r="AJ357" s="139">
        <f t="shared" si="55"/>
        <v>8949</v>
      </c>
      <c r="AK357" s="109">
        <f t="shared" si="53"/>
        <v>8949</v>
      </c>
      <c r="AL357" s="161"/>
    </row>
    <row r="358" spans="1:38" x14ac:dyDescent="0.25">
      <c r="A358" s="106"/>
      <c r="B358" s="96"/>
      <c r="C358" s="97"/>
      <c r="D358" s="179" t="s">
        <v>889</v>
      </c>
      <c r="E358" s="99"/>
      <c r="F358" s="99"/>
      <c r="G358" s="99"/>
      <c r="H358" s="99"/>
      <c r="I358" s="97"/>
      <c r="J358" s="100"/>
      <c r="K358" s="99"/>
      <c r="L358" s="99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2"/>
      <c r="AF358" s="79"/>
      <c r="AG358" s="79"/>
      <c r="AH358" s="153"/>
      <c r="AI358" s="151"/>
      <c r="AJ358" s="151"/>
      <c r="AK358" s="164"/>
      <c r="AL358" s="150"/>
    </row>
    <row r="359" spans="1:38" ht="39" customHeight="1" x14ac:dyDescent="0.25">
      <c r="A359" s="108">
        <v>292</v>
      </c>
      <c r="B359" s="8" t="s">
        <v>235</v>
      </c>
      <c r="C359" s="21" t="s">
        <v>111</v>
      </c>
      <c r="D359" s="22" t="s">
        <v>638</v>
      </c>
      <c r="E359" s="35">
        <v>44632</v>
      </c>
      <c r="F359" s="35">
        <v>44632</v>
      </c>
      <c r="G359" s="21" t="s">
        <v>301</v>
      </c>
      <c r="H359" s="22" t="s">
        <v>495</v>
      </c>
      <c r="I359" s="22" t="s">
        <v>99</v>
      </c>
      <c r="J359" s="22" t="s">
        <v>294</v>
      </c>
      <c r="K359" s="35">
        <v>44632</v>
      </c>
      <c r="L359" s="35">
        <v>44632</v>
      </c>
      <c r="M359" s="10"/>
      <c r="N359" s="10">
        <v>3400</v>
      </c>
      <c r="O359" s="10">
        <f t="shared" si="46"/>
        <v>0</v>
      </c>
      <c r="P359" s="10"/>
      <c r="Q359" s="10">
        <v>2900</v>
      </c>
      <c r="R359" s="10">
        <f t="shared" si="47"/>
        <v>0</v>
      </c>
      <c r="S359" s="10"/>
      <c r="T359" s="10">
        <v>2800</v>
      </c>
      <c r="U359" s="10">
        <f t="shared" si="48"/>
        <v>0</v>
      </c>
      <c r="V359" s="10">
        <v>32</v>
      </c>
      <c r="W359" s="10">
        <v>150</v>
      </c>
      <c r="X359" s="10">
        <f t="shared" si="50"/>
        <v>4800</v>
      </c>
      <c r="Y359" s="10">
        <v>32</v>
      </c>
      <c r="Z359" s="10">
        <v>150</v>
      </c>
      <c r="AA359" s="10">
        <f t="shared" si="51"/>
        <v>4800</v>
      </c>
      <c r="AB359" s="10">
        <v>64</v>
      </c>
      <c r="AC359" s="10">
        <v>150</v>
      </c>
      <c r="AD359" s="10">
        <f t="shared" si="52"/>
        <v>9600</v>
      </c>
      <c r="AE359" s="11"/>
      <c r="AF359" s="26">
        <v>7</v>
      </c>
      <c r="AG359" s="7">
        <f t="shared" si="49"/>
        <v>0</v>
      </c>
      <c r="AH359" s="152">
        <v>1</v>
      </c>
      <c r="AI359" s="139">
        <f>M359+P359+S359+V359+Y359+AB359+AE359</f>
        <v>128</v>
      </c>
      <c r="AJ359" s="139">
        <f t="shared" si="55"/>
        <v>19200</v>
      </c>
      <c r="AK359" s="109">
        <f t="shared" si="53"/>
        <v>19200</v>
      </c>
    </row>
    <row r="360" spans="1:38" ht="33.6" customHeight="1" x14ac:dyDescent="0.25">
      <c r="A360" s="108">
        <v>293</v>
      </c>
      <c r="B360" s="8" t="s">
        <v>235</v>
      </c>
      <c r="C360" s="21" t="s">
        <v>111</v>
      </c>
      <c r="D360" s="22" t="s">
        <v>639</v>
      </c>
      <c r="E360" s="35">
        <v>44751</v>
      </c>
      <c r="F360" s="35">
        <v>44751</v>
      </c>
      <c r="G360" s="21" t="s">
        <v>301</v>
      </c>
      <c r="H360" s="22" t="s">
        <v>741</v>
      </c>
      <c r="I360" s="22" t="s">
        <v>99</v>
      </c>
      <c r="J360" s="22" t="s">
        <v>294</v>
      </c>
      <c r="K360" s="35">
        <v>44751</v>
      </c>
      <c r="L360" s="35">
        <v>44751</v>
      </c>
      <c r="M360" s="10"/>
      <c r="N360" s="10">
        <v>3400</v>
      </c>
      <c r="O360" s="10">
        <f t="shared" si="46"/>
        <v>0</v>
      </c>
      <c r="P360" s="10"/>
      <c r="Q360" s="10">
        <v>2900</v>
      </c>
      <c r="R360" s="10">
        <f t="shared" si="47"/>
        <v>0</v>
      </c>
      <c r="S360" s="10"/>
      <c r="T360" s="10">
        <v>2800</v>
      </c>
      <c r="U360" s="10">
        <f t="shared" si="48"/>
        <v>0</v>
      </c>
      <c r="V360" s="10">
        <v>32</v>
      </c>
      <c r="W360" s="10">
        <v>150</v>
      </c>
      <c r="X360" s="10">
        <f t="shared" si="50"/>
        <v>4800</v>
      </c>
      <c r="Y360" s="10">
        <v>32</v>
      </c>
      <c r="Z360" s="10">
        <v>150</v>
      </c>
      <c r="AA360" s="10">
        <f t="shared" si="51"/>
        <v>4800</v>
      </c>
      <c r="AB360" s="10">
        <v>64</v>
      </c>
      <c r="AC360" s="10">
        <v>150</v>
      </c>
      <c r="AD360" s="10">
        <f t="shared" si="52"/>
        <v>9600</v>
      </c>
      <c r="AE360" s="11">
        <v>128</v>
      </c>
      <c r="AF360" s="26">
        <v>7</v>
      </c>
      <c r="AG360" s="7">
        <f t="shared" si="49"/>
        <v>896</v>
      </c>
      <c r="AH360" s="152">
        <v>1</v>
      </c>
      <c r="AI360" s="139">
        <f>M360+P360+S360+V360+Y360+AB360+AE360</f>
        <v>256</v>
      </c>
      <c r="AJ360" s="139">
        <f t="shared" si="55"/>
        <v>20096</v>
      </c>
      <c r="AK360" s="109">
        <f t="shared" si="53"/>
        <v>20096</v>
      </c>
    </row>
    <row r="361" spans="1:38" ht="13.9" customHeight="1" x14ac:dyDescent="0.25">
      <c r="A361" s="106"/>
      <c r="B361" s="96"/>
      <c r="C361" s="97"/>
      <c r="D361" s="179" t="s">
        <v>890</v>
      </c>
      <c r="E361" s="99"/>
      <c r="F361" s="99"/>
      <c r="G361" s="99"/>
      <c r="H361" s="99"/>
      <c r="I361" s="97"/>
      <c r="J361" s="100"/>
      <c r="K361" s="99"/>
      <c r="L361" s="99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2"/>
      <c r="AF361" s="79"/>
      <c r="AG361" s="79"/>
      <c r="AH361" s="153"/>
      <c r="AI361" s="151"/>
      <c r="AJ361" s="151"/>
      <c r="AK361" s="164"/>
    </row>
    <row r="362" spans="1:38" ht="19.149999999999999" customHeight="1" x14ac:dyDescent="0.25">
      <c r="A362" s="108">
        <v>294</v>
      </c>
      <c r="B362" s="8" t="s">
        <v>274</v>
      </c>
      <c r="C362" s="21" t="s">
        <v>275</v>
      </c>
      <c r="D362" s="22" t="s">
        <v>81</v>
      </c>
      <c r="E362" s="35">
        <v>44623</v>
      </c>
      <c r="F362" s="35">
        <v>44626</v>
      </c>
      <c r="G362" s="21" t="s">
        <v>309</v>
      </c>
      <c r="H362" s="22" t="s">
        <v>518</v>
      </c>
      <c r="I362" s="22" t="s">
        <v>102</v>
      </c>
      <c r="J362" s="22" t="s">
        <v>294</v>
      </c>
      <c r="K362" s="35">
        <v>44623</v>
      </c>
      <c r="L362" s="35">
        <v>44626</v>
      </c>
      <c r="M362" s="14"/>
      <c r="N362" s="10">
        <v>3400</v>
      </c>
      <c r="O362" s="10">
        <f t="shared" si="46"/>
        <v>0</v>
      </c>
      <c r="P362" s="14"/>
      <c r="Q362" s="10">
        <v>2900</v>
      </c>
      <c r="R362" s="10">
        <f t="shared" si="47"/>
        <v>0</v>
      </c>
      <c r="S362" s="14"/>
      <c r="T362" s="10">
        <v>2800</v>
      </c>
      <c r="U362" s="10">
        <f t="shared" si="48"/>
        <v>0</v>
      </c>
      <c r="V362" s="10">
        <v>65</v>
      </c>
      <c r="W362" s="10">
        <v>150</v>
      </c>
      <c r="X362" s="10">
        <f t="shared" si="50"/>
        <v>9750</v>
      </c>
      <c r="Y362" s="10">
        <v>65</v>
      </c>
      <c r="Z362" s="10">
        <v>150</v>
      </c>
      <c r="AA362" s="10">
        <f t="shared" si="51"/>
        <v>9750</v>
      </c>
      <c r="AB362" s="10">
        <v>130</v>
      </c>
      <c r="AC362" s="10">
        <v>150</v>
      </c>
      <c r="AD362" s="10">
        <f t="shared" si="52"/>
        <v>19500</v>
      </c>
      <c r="AE362" s="10"/>
      <c r="AF362" s="26">
        <v>7</v>
      </c>
      <c r="AG362" s="7">
        <f t="shared" si="49"/>
        <v>0</v>
      </c>
      <c r="AH362" s="152">
        <v>1</v>
      </c>
      <c r="AI362" s="139">
        <f>M362+P362+S362+V362+Y362+AB362+AE362</f>
        <v>260</v>
      </c>
      <c r="AJ362" s="139">
        <f t="shared" si="55"/>
        <v>39000</v>
      </c>
      <c r="AK362" s="109">
        <f t="shared" si="53"/>
        <v>39000</v>
      </c>
    </row>
    <row r="363" spans="1:38" ht="19.149999999999999" customHeight="1" x14ac:dyDescent="0.25">
      <c r="A363" s="108">
        <v>295</v>
      </c>
      <c r="B363" s="8" t="s">
        <v>274</v>
      </c>
      <c r="C363" s="21" t="s">
        <v>275</v>
      </c>
      <c r="D363" s="22" t="s">
        <v>69</v>
      </c>
      <c r="E363" s="35">
        <v>44692</v>
      </c>
      <c r="F363" s="35">
        <v>44695</v>
      </c>
      <c r="G363" s="21" t="s">
        <v>301</v>
      </c>
      <c r="H363" s="22" t="s">
        <v>340</v>
      </c>
      <c r="I363" s="22" t="s">
        <v>100</v>
      </c>
      <c r="J363" s="22" t="s">
        <v>294</v>
      </c>
      <c r="K363" s="35">
        <v>44692</v>
      </c>
      <c r="L363" s="35">
        <v>44695</v>
      </c>
      <c r="M363" s="14"/>
      <c r="N363" s="10">
        <v>3400</v>
      </c>
      <c r="O363" s="10">
        <f t="shared" si="46"/>
        <v>0</v>
      </c>
      <c r="P363" s="14"/>
      <c r="Q363" s="10">
        <v>2900</v>
      </c>
      <c r="R363" s="10">
        <f t="shared" si="47"/>
        <v>0</v>
      </c>
      <c r="S363" s="14"/>
      <c r="T363" s="10">
        <v>2800</v>
      </c>
      <c r="U363" s="10">
        <f t="shared" si="48"/>
        <v>0</v>
      </c>
      <c r="V363" s="10">
        <v>50</v>
      </c>
      <c r="W363" s="10">
        <v>150</v>
      </c>
      <c r="X363" s="10">
        <f t="shared" si="50"/>
        <v>7500</v>
      </c>
      <c r="Y363" s="10">
        <v>50</v>
      </c>
      <c r="Z363" s="10">
        <v>150</v>
      </c>
      <c r="AA363" s="10">
        <f t="shared" si="51"/>
        <v>7500</v>
      </c>
      <c r="AB363" s="10">
        <v>50</v>
      </c>
      <c r="AC363" s="10">
        <v>150</v>
      </c>
      <c r="AD363" s="10">
        <f t="shared" si="52"/>
        <v>7500</v>
      </c>
      <c r="AE363" s="10">
        <v>150</v>
      </c>
      <c r="AF363" s="26">
        <v>7</v>
      </c>
      <c r="AG363" s="7">
        <f t="shared" si="49"/>
        <v>1050</v>
      </c>
      <c r="AH363" s="152">
        <v>1</v>
      </c>
      <c r="AI363" s="139">
        <f>M363+P363+S363+V363+Y363+AB363+AE363</f>
        <v>300</v>
      </c>
      <c r="AJ363" s="139">
        <f t="shared" si="55"/>
        <v>23550</v>
      </c>
      <c r="AK363" s="109">
        <f t="shared" si="53"/>
        <v>23550</v>
      </c>
    </row>
    <row r="364" spans="1:38" ht="16.149999999999999" customHeight="1" x14ac:dyDescent="0.25">
      <c r="A364" s="106"/>
      <c r="B364" s="96"/>
      <c r="C364" s="97"/>
      <c r="D364" s="179" t="s">
        <v>891</v>
      </c>
      <c r="E364" s="99"/>
      <c r="F364" s="99"/>
      <c r="G364" s="99"/>
      <c r="H364" s="99"/>
      <c r="I364" s="97"/>
      <c r="J364" s="100"/>
      <c r="K364" s="99"/>
      <c r="L364" s="99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2"/>
      <c r="AF364" s="79"/>
      <c r="AG364" s="79"/>
      <c r="AH364" s="153"/>
      <c r="AI364" s="151"/>
      <c r="AJ364" s="151"/>
      <c r="AK364" s="164"/>
    </row>
    <row r="365" spans="1:38" ht="38.65" customHeight="1" x14ac:dyDescent="0.25">
      <c r="A365" s="108">
        <v>296</v>
      </c>
      <c r="B365" s="8" t="s">
        <v>165</v>
      </c>
      <c r="C365" s="8" t="s">
        <v>166</v>
      </c>
      <c r="D365" s="57" t="s">
        <v>255</v>
      </c>
      <c r="E365" s="35">
        <v>44827</v>
      </c>
      <c r="F365" s="35">
        <v>44829</v>
      </c>
      <c r="G365" s="21" t="s">
        <v>367</v>
      </c>
      <c r="H365" s="57" t="s">
        <v>521</v>
      </c>
      <c r="I365" s="22"/>
      <c r="J365" s="22"/>
      <c r="K365" s="62">
        <v>44827</v>
      </c>
      <c r="L365" s="62">
        <v>44829</v>
      </c>
      <c r="M365" s="10">
        <v>4</v>
      </c>
      <c r="N365" s="10">
        <v>3400</v>
      </c>
      <c r="O365" s="10">
        <f t="shared" si="46"/>
        <v>13600</v>
      </c>
      <c r="P365" s="10">
        <v>4</v>
      </c>
      <c r="Q365" s="10">
        <v>2900</v>
      </c>
      <c r="R365" s="10">
        <f t="shared" si="47"/>
        <v>11600</v>
      </c>
      <c r="S365" s="10">
        <v>4</v>
      </c>
      <c r="T365" s="10">
        <v>2800</v>
      </c>
      <c r="U365" s="10">
        <f t="shared" si="48"/>
        <v>11200</v>
      </c>
      <c r="V365" s="10">
        <v>52</v>
      </c>
      <c r="W365" s="10">
        <v>150</v>
      </c>
      <c r="X365" s="10">
        <f t="shared" si="50"/>
        <v>7800</v>
      </c>
      <c r="Y365" s="10">
        <v>52</v>
      </c>
      <c r="Z365" s="10">
        <v>150</v>
      </c>
      <c r="AA365" s="10">
        <f t="shared" si="51"/>
        <v>7800</v>
      </c>
      <c r="AB365" s="10">
        <v>52</v>
      </c>
      <c r="AC365" s="10">
        <v>150</v>
      </c>
      <c r="AD365" s="10">
        <f t="shared" si="52"/>
        <v>7800</v>
      </c>
      <c r="AE365" s="11">
        <v>220</v>
      </c>
      <c r="AF365" s="26">
        <v>7</v>
      </c>
      <c r="AG365" s="7">
        <f t="shared" si="49"/>
        <v>1540</v>
      </c>
      <c r="AH365" s="152">
        <v>1</v>
      </c>
      <c r="AI365" s="139">
        <f>M365+P365+S365+V365+Y365+AB365+AE365</f>
        <v>388</v>
      </c>
      <c r="AJ365" s="139">
        <f t="shared" si="55"/>
        <v>61340</v>
      </c>
      <c r="AK365" s="109">
        <f t="shared" si="53"/>
        <v>61340</v>
      </c>
    </row>
    <row r="366" spans="1:38" x14ac:dyDescent="0.25">
      <c r="A366" s="106"/>
      <c r="B366" s="96"/>
      <c r="C366" s="97"/>
      <c r="D366" s="179" t="s">
        <v>915</v>
      </c>
      <c r="E366" s="99"/>
      <c r="F366" s="99"/>
      <c r="G366" s="99"/>
      <c r="H366" s="99"/>
      <c r="I366" s="97"/>
      <c r="J366" s="100"/>
      <c r="K366" s="99"/>
      <c r="L366" s="99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2"/>
      <c r="AF366" s="79"/>
      <c r="AG366" s="79"/>
      <c r="AH366" s="153"/>
      <c r="AI366" s="151"/>
      <c r="AJ366" s="151"/>
      <c r="AK366" s="164"/>
    </row>
    <row r="367" spans="1:38" ht="21" customHeight="1" x14ac:dyDescent="0.25">
      <c r="A367" s="108">
        <v>297</v>
      </c>
      <c r="B367" s="15" t="s">
        <v>246</v>
      </c>
      <c r="C367" s="21" t="s">
        <v>247</v>
      </c>
      <c r="D367" s="22" t="s">
        <v>254</v>
      </c>
      <c r="E367" s="35">
        <v>44652</v>
      </c>
      <c r="F367" s="35">
        <v>44654</v>
      </c>
      <c r="G367" s="21" t="s">
        <v>309</v>
      </c>
      <c r="H367" s="22" t="s">
        <v>742</v>
      </c>
      <c r="I367" s="22" t="s">
        <v>104</v>
      </c>
      <c r="J367" s="22" t="s">
        <v>294</v>
      </c>
      <c r="K367" s="35">
        <v>44652</v>
      </c>
      <c r="L367" s="35">
        <v>44654</v>
      </c>
      <c r="M367" s="14"/>
      <c r="N367" s="10">
        <v>3400</v>
      </c>
      <c r="O367" s="10">
        <f t="shared" si="46"/>
        <v>0</v>
      </c>
      <c r="P367" s="14"/>
      <c r="Q367" s="10">
        <v>2900</v>
      </c>
      <c r="R367" s="10">
        <f t="shared" si="47"/>
        <v>0</v>
      </c>
      <c r="S367" s="14"/>
      <c r="T367" s="10">
        <v>2800</v>
      </c>
      <c r="U367" s="10">
        <f t="shared" si="48"/>
        <v>0</v>
      </c>
      <c r="V367" s="10">
        <v>82</v>
      </c>
      <c r="W367" s="10">
        <v>150</v>
      </c>
      <c r="X367" s="10">
        <f t="shared" si="50"/>
        <v>12300</v>
      </c>
      <c r="Y367" s="10">
        <v>82</v>
      </c>
      <c r="Z367" s="10">
        <v>150</v>
      </c>
      <c r="AA367" s="10">
        <f t="shared" si="51"/>
        <v>12300</v>
      </c>
      <c r="AB367" s="10">
        <v>82</v>
      </c>
      <c r="AC367" s="10">
        <v>150</v>
      </c>
      <c r="AD367" s="10">
        <f t="shared" si="52"/>
        <v>12300</v>
      </c>
      <c r="AE367" s="10">
        <v>230</v>
      </c>
      <c r="AF367" s="26">
        <v>7</v>
      </c>
      <c r="AG367" s="7">
        <v>1795</v>
      </c>
      <c r="AH367" s="152">
        <v>1</v>
      </c>
      <c r="AI367" s="139">
        <f>M367+P367+S367+V367+Y367+AB367+AE367</f>
        <v>476</v>
      </c>
      <c r="AJ367" s="139">
        <f t="shared" si="55"/>
        <v>38695</v>
      </c>
      <c r="AK367" s="109">
        <f t="shared" si="53"/>
        <v>38695</v>
      </c>
    </row>
    <row r="368" spans="1:38" ht="21" customHeight="1" x14ac:dyDescent="0.25">
      <c r="A368" s="108">
        <v>298</v>
      </c>
      <c r="B368" s="15" t="s">
        <v>246</v>
      </c>
      <c r="C368" s="21" t="s">
        <v>247</v>
      </c>
      <c r="D368" s="22" t="s">
        <v>69</v>
      </c>
      <c r="E368" s="35">
        <v>44652</v>
      </c>
      <c r="F368" s="35">
        <v>44654</v>
      </c>
      <c r="G368" s="21" t="s">
        <v>309</v>
      </c>
      <c r="H368" s="22" t="s">
        <v>300</v>
      </c>
      <c r="I368" s="22" t="s">
        <v>100</v>
      </c>
      <c r="J368" s="22" t="s">
        <v>294</v>
      </c>
      <c r="K368" s="35">
        <v>44652</v>
      </c>
      <c r="L368" s="35">
        <v>44654</v>
      </c>
      <c r="M368" s="14"/>
      <c r="N368" s="10">
        <v>3400</v>
      </c>
      <c r="O368" s="10">
        <f t="shared" si="46"/>
        <v>0</v>
      </c>
      <c r="P368" s="14"/>
      <c r="Q368" s="10">
        <v>2900</v>
      </c>
      <c r="R368" s="10">
        <f t="shared" si="47"/>
        <v>0</v>
      </c>
      <c r="S368" s="14"/>
      <c r="T368" s="10">
        <v>2800</v>
      </c>
      <c r="U368" s="10">
        <f t="shared" si="48"/>
        <v>0</v>
      </c>
      <c r="V368" s="10">
        <v>44</v>
      </c>
      <c r="W368" s="10">
        <v>150</v>
      </c>
      <c r="X368" s="10">
        <f t="shared" si="50"/>
        <v>6600</v>
      </c>
      <c r="Y368" s="10">
        <v>28</v>
      </c>
      <c r="Z368" s="10">
        <v>150</v>
      </c>
      <c r="AA368" s="10">
        <f t="shared" si="51"/>
        <v>4200</v>
      </c>
      <c r="AB368" s="10">
        <v>28</v>
      </c>
      <c r="AC368" s="10">
        <v>150</v>
      </c>
      <c r="AD368" s="10">
        <f t="shared" si="52"/>
        <v>4200</v>
      </c>
      <c r="AE368" s="10"/>
      <c r="AF368" s="26">
        <v>7</v>
      </c>
      <c r="AG368" s="7">
        <f t="shared" ref="AG368:AG447" si="57">AE368*AF368</f>
        <v>0</v>
      </c>
      <c r="AH368" s="152">
        <v>1</v>
      </c>
      <c r="AI368" s="139">
        <f>M368+P368+S368+V368+Y368+AB368+AE368</f>
        <v>100</v>
      </c>
      <c r="AJ368" s="139">
        <f t="shared" si="55"/>
        <v>15000</v>
      </c>
      <c r="AK368" s="109">
        <f t="shared" si="53"/>
        <v>15000</v>
      </c>
    </row>
    <row r="369" spans="1:37" ht="16.899999999999999" customHeight="1" x14ac:dyDescent="0.25">
      <c r="A369" s="106"/>
      <c r="B369" s="96"/>
      <c r="C369" s="97"/>
      <c r="D369" s="179" t="s">
        <v>892</v>
      </c>
      <c r="E369" s="99"/>
      <c r="F369" s="99"/>
      <c r="G369" s="99"/>
      <c r="H369" s="99"/>
      <c r="I369" s="97"/>
      <c r="J369" s="100"/>
      <c r="K369" s="99"/>
      <c r="L369" s="99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2"/>
      <c r="AF369" s="79"/>
      <c r="AG369" s="79"/>
      <c r="AH369" s="153"/>
      <c r="AI369" s="151"/>
      <c r="AJ369" s="151"/>
      <c r="AK369" s="164"/>
    </row>
    <row r="370" spans="1:37" ht="17.649999999999999" customHeight="1" x14ac:dyDescent="0.25">
      <c r="A370" s="108">
        <v>299</v>
      </c>
      <c r="B370" s="8" t="s">
        <v>196</v>
      </c>
      <c r="C370" s="21" t="s">
        <v>124</v>
      </c>
      <c r="D370" s="22" t="s">
        <v>174</v>
      </c>
      <c r="E370" s="35">
        <v>44604</v>
      </c>
      <c r="F370" s="35">
        <v>44605</v>
      </c>
      <c r="G370" s="21" t="s">
        <v>318</v>
      </c>
      <c r="H370" s="22" t="s">
        <v>435</v>
      </c>
      <c r="I370" s="22" t="s">
        <v>99</v>
      </c>
      <c r="J370" s="22"/>
      <c r="K370" s="35">
        <v>44604</v>
      </c>
      <c r="L370" s="35">
        <v>44605</v>
      </c>
      <c r="M370" s="10"/>
      <c r="N370" s="10">
        <v>3400</v>
      </c>
      <c r="O370" s="10">
        <f t="shared" ref="O370:O448" si="58">M370*N370</f>
        <v>0</v>
      </c>
      <c r="P370" s="10"/>
      <c r="Q370" s="10">
        <v>2900</v>
      </c>
      <c r="R370" s="10">
        <f t="shared" ref="R370:R448" si="59">P370*Q370</f>
        <v>0</v>
      </c>
      <c r="S370" s="10"/>
      <c r="T370" s="10">
        <v>2800</v>
      </c>
      <c r="U370" s="10">
        <f t="shared" ref="U370:U448" si="60">S370*T370</f>
        <v>0</v>
      </c>
      <c r="V370" s="10">
        <v>16</v>
      </c>
      <c r="W370" s="10">
        <v>150</v>
      </c>
      <c r="X370" s="10">
        <f t="shared" si="50"/>
        <v>2400</v>
      </c>
      <c r="Y370" s="10">
        <v>16</v>
      </c>
      <c r="Z370" s="10">
        <v>150</v>
      </c>
      <c r="AA370" s="10">
        <f t="shared" si="51"/>
        <v>2400</v>
      </c>
      <c r="AB370" s="10">
        <v>32</v>
      </c>
      <c r="AC370" s="10">
        <v>150</v>
      </c>
      <c r="AD370" s="10">
        <f t="shared" si="52"/>
        <v>4800</v>
      </c>
      <c r="AE370" s="11"/>
      <c r="AF370" s="26">
        <v>7</v>
      </c>
      <c r="AG370" s="7">
        <f t="shared" si="57"/>
        <v>0</v>
      </c>
      <c r="AH370" s="152">
        <v>1</v>
      </c>
      <c r="AI370" s="139">
        <f t="shared" ref="AI370:AI375" si="61">M370+P370+S370+V370+Y370+AB370+AE370</f>
        <v>64</v>
      </c>
      <c r="AJ370" s="139">
        <f t="shared" si="55"/>
        <v>9600</v>
      </c>
      <c r="AK370" s="109">
        <f t="shared" si="53"/>
        <v>9600</v>
      </c>
    </row>
    <row r="371" spans="1:37" ht="18.600000000000001" customHeight="1" x14ac:dyDescent="0.25">
      <c r="A371" s="108">
        <v>300</v>
      </c>
      <c r="B371" s="8" t="s">
        <v>196</v>
      </c>
      <c r="C371" s="21" t="s">
        <v>124</v>
      </c>
      <c r="D371" s="42" t="s">
        <v>71</v>
      </c>
      <c r="E371" s="35">
        <v>44604</v>
      </c>
      <c r="F371" s="35">
        <v>44605</v>
      </c>
      <c r="G371" s="21" t="s">
        <v>318</v>
      </c>
      <c r="H371" s="42" t="s">
        <v>436</v>
      </c>
      <c r="I371" s="22" t="s">
        <v>101</v>
      </c>
      <c r="J371" s="22"/>
      <c r="K371" s="35">
        <v>44604</v>
      </c>
      <c r="L371" s="35">
        <v>44605</v>
      </c>
      <c r="M371" s="10"/>
      <c r="N371" s="10">
        <v>3400</v>
      </c>
      <c r="O371" s="10">
        <f t="shared" si="58"/>
        <v>0</v>
      </c>
      <c r="P371" s="10"/>
      <c r="Q371" s="10">
        <v>2900</v>
      </c>
      <c r="R371" s="10">
        <f t="shared" si="59"/>
        <v>0</v>
      </c>
      <c r="S371" s="10"/>
      <c r="T371" s="10">
        <v>2800</v>
      </c>
      <c r="U371" s="10">
        <f t="shared" si="60"/>
        <v>0</v>
      </c>
      <c r="V371" s="10">
        <v>16</v>
      </c>
      <c r="W371" s="10">
        <v>150</v>
      </c>
      <c r="X371" s="10">
        <f t="shared" si="50"/>
        <v>2400</v>
      </c>
      <c r="Y371" s="10">
        <v>16</v>
      </c>
      <c r="Z371" s="10">
        <v>150</v>
      </c>
      <c r="AA371" s="10">
        <f t="shared" si="51"/>
        <v>2400</v>
      </c>
      <c r="AB371" s="10">
        <v>32</v>
      </c>
      <c r="AC371" s="10">
        <v>150</v>
      </c>
      <c r="AD371" s="10">
        <f t="shared" si="52"/>
        <v>4800</v>
      </c>
      <c r="AE371" s="11"/>
      <c r="AF371" s="26">
        <v>7</v>
      </c>
      <c r="AG371" s="7">
        <f t="shared" si="57"/>
        <v>0</v>
      </c>
      <c r="AH371" s="152">
        <v>1</v>
      </c>
      <c r="AI371" s="139">
        <f t="shared" si="61"/>
        <v>64</v>
      </c>
      <c r="AJ371" s="139">
        <f t="shared" si="55"/>
        <v>9600</v>
      </c>
      <c r="AK371" s="109">
        <f t="shared" si="53"/>
        <v>9600</v>
      </c>
    </row>
    <row r="372" spans="1:37" ht="18.600000000000001" customHeight="1" x14ac:dyDescent="0.25">
      <c r="A372" s="108">
        <v>301</v>
      </c>
      <c r="B372" s="8" t="s">
        <v>196</v>
      </c>
      <c r="C372" s="21" t="s">
        <v>124</v>
      </c>
      <c r="D372" s="42" t="s">
        <v>641</v>
      </c>
      <c r="E372" s="35">
        <v>44604</v>
      </c>
      <c r="F372" s="35">
        <v>44605</v>
      </c>
      <c r="G372" s="21" t="s">
        <v>318</v>
      </c>
      <c r="H372" s="42" t="s">
        <v>451</v>
      </c>
      <c r="I372" s="22" t="s">
        <v>101</v>
      </c>
      <c r="J372" s="22"/>
      <c r="K372" s="35">
        <v>44604</v>
      </c>
      <c r="L372" s="35">
        <v>44605</v>
      </c>
      <c r="M372" s="10"/>
      <c r="N372" s="10">
        <v>3400</v>
      </c>
      <c r="O372" s="10">
        <f t="shared" si="58"/>
        <v>0</v>
      </c>
      <c r="P372" s="10"/>
      <c r="Q372" s="10">
        <v>2900</v>
      </c>
      <c r="R372" s="10">
        <f t="shared" si="59"/>
        <v>0</v>
      </c>
      <c r="S372" s="10"/>
      <c r="T372" s="10">
        <v>2800</v>
      </c>
      <c r="U372" s="10">
        <f t="shared" si="60"/>
        <v>0</v>
      </c>
      <c r="V372" s="10">
        <v>16</v>
      </c>
      <c r="W372" s="10">
        <v>150</v>
      </c>
      <c r="X372" s="10">
        <f t="shared" si="50"/>
        <v>2400</v>
      </c>
      <c r="Y372" s="10">
        <v>16</v>
      </c>
      <c r="Z372" s="10">
        <v>150</v>
      </c>
      <c r="AA372" s="10">
        <f t="shared" si="51"/>
        <v>2400</v>
      </c>
      <c r="AB372" s="10">
        <v>32</v>
      </c>
      <c r="AC372" s="10">
        <v>150</v>
      </c>
      <c r="AD372" s="10">
        <f t="shared" si="52"/>
        <v>4800</v>
      </c>
      <c r="AE372" s="11"/>
      <c r="AF372" s="26">
        <v>7</v>
      </c>
      <c r="AG372" s="7">
        <f t="shared" si="57"/>
        <v>0</v>
      </c>
      <c r="AH372" s="152">
        <v>1</v>
      </c>
      <c r="AI372" s="139">
        <f t="shared" si="61"/>
        <v>64</v>
      </c>
      <c r="AJ372" s="139">
        <f t="shared" si="55"/>
        <v>9600</v>
      </c>
      <c r="AK372" s="109">
        <f t="shared" si="53"/>
        <v>9600</v>
      </c>
    </row>
    <row r="373" spans="1:37" ht="20.65" customHeight="1" x14ac:dyDescent="0.25">
      <c r="A373" s="108">
        <v>302</v>
      </c>
      <c r="B373" s="8" t="s">
        <v>196</v>
      </c>
      <c r="C373" s="21" t="s">
        <v>124</v>
      </c>
      <c r="D373" s="42" t="s">
        <v>642</v>
      </c>
      <c r="E373" s="35">
        <v>44610</v>
      </c>
      <c r="F373" s="35">
        <v>44612</v>
      </c>
      <c r="G373" s="44" t="s">
        <v>318</v>
      </c>
      <c r="H373" s="42" t="s">
        <v>467</v>
      </c>
      <c r="I373" s="22" t="s">
        <v>99</v>
      </c>
      <c r="J373" s="22"/>
      <c r="K373" s="35">
        <v>44610</v>
      </c>
      <c r="L373" s="35">
        <v>44612</v>
      </c>
      <c r="M373" s="10"/>
      <c r="N373" s="10">
        <v>3400</v>
      </c>
      <c r="O373" s="10">
        <f t="shared" si="58"/>
        <v>0</v>
      </c>
      <c r="P373" s="10"/>
      <c r="Q373" s="10">
        <v>2900</v>
      </c>
      <c r="R373" s="10">
        <f t="shared" si="59"/>
        <v>0</v>
      </c>
      <c r="S373" s="10"/>
      <c r="T373" s="10">
        <v>2800</v>
      </c>
      <c r="U373" s="10">
        <f t="shared" si="60"/>
        <v>0</v>
      </c>
      <c r="V373" s="10">
        <v>16</v>
      </c>
      <c r="W373" s="10">
        <v>150</v>
      </c>
      <c r="X373" s="10">
        <f t="shared" si="50"/>
        <v>2400</v>
      </c>
      <c r="Y373" s="10">
        <v>16</v>
      </c>
      <c r="Z373" s="10">
        <v>150</v>
      </c>
      <c r="AA373" s="10">
        <f t="shared" si="51"/>
        <v>2400</v>
      </c>
      <c r="AB373" s="10">
        <v>32</v>
      </c>
      <c r="AC373" s="10">
        <v>150</v>
      </c>
      <c r="AD373" s="10">
        <f t="shared" si="52"/>
        <v>4800</v>
      </c>
      <c r="AE373" s="11"/>
      <c r="AF373" s="26">
        <v>7</v>
      </c>
      <c r="AG373" s="7">
        <f t="shared" si="57"/>
        <v>0</v>
      </c>
      <c r="AH373" s="152">
        <v>1</v>
      </c>
      <c r="AI373" s="139">
        <f t="shared" si="61"/>
        <v>64</v>
      </c>
      <c r="AJ373" s="139">
        <f t="shared" si="55"/>
        <v>9600</v>
      </c>
      <c r="AK373" s="109">
        <f t="shared" si="53"/>
        <v>9600</v>
      </c>
    </row>
    <row r="374" spans="1:37" ht="24.6" customHeight="1" x14ac:dyDescent="0.25">
      <c r="A374" s="108">
        <v>303</v>
      </c>
      <c r="B374" s="8" t="s">
        <v>196</v>
      </c>
      <c r="C374" s="21" t="s">
        <v>124</v>
      </c>
      <c r="D374" s="42" t="s">
        <v>174</v>
      </c>
      <c r="E374" s="35">
        <v>44617</v>
      </c>
      <c r="F374" s="35">
        <v>44619</v>
      </c>
      <c r="G374" s="44" t="s">
        <v>318</v>
      </c>
      <c r="H374" s="42" t="s">
        <v>437</v>
      </c>
      <c r="I374" s="22" t="s">
        <v>99</v>
      </c>
      <c r="J374" s="22"/>
      <c r="K374" s="35">
        <v>44617</v>
      </c>
      <c r="L374" s="35">
        <v>44619</v>
      </c>
      <c r="M374" s="10"/>
      <c r="N374" s="10">
        <v>3400</v>
      </c>
      <c r="O374" s="10">
        <f t="shared" si="58"/>
        <v>0</v>
      </c>
      <c r="P374" s="10"/>
      <c r="Q374" s="10">
        <v>2900</v>
      </c>
      <c r="R374" s="10">
        <f t="shared" si="59"/>
        <v>0</v>
      </c>
      <c r="S374" s="10"/>
      <c r="T374" s="10">
        <v>2800</v>
      </c>
      <c r="U374" s="10">
        <f t="shared" si="60"/>
        <v>0</v>
      </c>
      <c r="V374" s="10">
        <v>27</v>
      </c>
      <c r="W374" s="10">
        <v>150</v>
      </c>
      <c r="X374" s="10">
        <f t="shared" si="50"/>
        <v>4050</v>
      </c>
      <c r="Y374" s="10">
        <v>27</v>
      </c>
      <c r="Z374" s="10">
        <v>150</v>
      </c>
      <c r="AA374" s="10">
        <f t="shared" si="51"/>
        <v>4050</v>
      </c>
      <c r="AB374" s="10">
        <v>54</v>
      </c>
      <c r="AC374" s="10">
        <v>150</v>
      </c>
      <c r="AD374" s="10">
        <f t="shared" si="52"/>
        <v>8100</v>
      </c>
      <c r="AE374" s="11"/>
      <c r="AF374" s="26">
        <v>7</v>
      </c>
      <c r="AG374" s="7">
        <f t="shared" si="57"/>
        <v>0</v>
      </c>
      <c r="AH374" s="152">
        <v>1</v>
      </c>
      <c r="AI374" s="139">
        <f t="shared" si="61"/>
        <v>108</v>
      </c>
      <c r="AJ374" s="139">
        <f t="shared" si="55"/>
        <v>16200</v>
      </c>
      <c r="AK374" s="109">
        <f t="shared" si="53"/>
        <v>16200</v>
      </c>
    </row>
    <row r="375" spans="1:37" ht="18" customHeight="1" x14ac:dyDescent="0.25">
      <c r="A375" s="108">
        <v>304</v>
      </c>
      <c r="B375" s="8" t="s">
        <v>196</v>
      </c>
      <c r="C375" s="21" t="s">
        <v>124</v>
      </c>
      <c r="D375" s="42" t="s">
        <v>643</v>
      </c>
      <c r="E375" s="35">
        <v>44617</v>
      </c>
      <c r="F375" s="35">
        <v>44619</v>
      </c>
      <c r="G375" s="44" t="s">
        <v>318</v>
      </c>
      <c r="H375" s="42" t="s">
        <v>437</v>
      </c>
      <c r="I375" s="22" t="s">
        <v>99</v>
      </c>
      <c r="J375" s="22"/>
      <c r="K375" s="35">
        <v>44617</v>
      </c>
      <c r="L375" s="35">
        <v>44619</v>
      </c>
      <c r="M375" s="10"/>
      <c r="N375" s="10">
        <v>3400</v>
      </c>
      <c r="O375" s="10">
        <f t="shared" si="58"/>
        <v>0</v>
      </c>
      <c r="P375" s="10"/>
      <c r="Q375" s="10">
        <v>2900</v>
      </c>
      <c r="R375" s="10">
        <f t="shared" si="59"/>
        <v>0</v>
      </c>
      <c r="S375" s="10"/>
      <c r="T375" s="10">
        <v>2800</v>
      </c>
      <c r="U375" s="10">
        <f t="shared" si="60"/>
        <v>0</v>
      </c>
      <c r="V375" s="10">
        <v>27</v>
      </c>
      <c r="W375" s="10">
        <v>150</v>
      </c>
      <c r="X375" s="10">
        <f t="shared" si="50"/>
        <v>4050</v>
      </c>
      <c r="Y375" s="10">
        <v>27</v>
      </c>
      <c r="Z375" s="10">
        <v>150</v>
      </c>
      <c r="AA375" s="10">
        <f t="shared" si="51"/>
        <v>4050</v>
      </c>
      <c r="AB375" s="10">
        <v>54</v>
      </c>
      <c r="AC375" s="10">
        <v>150</v>
      </c>
      <c r="AD375" s="10">
        <f t="shared" si="52"/>
        <v>8100</v>
      </c>
      <c r="AE375" s="11"/>
      <c r="AF375" s="26">
        <v>7</v>
      </c>
      <c r="AG375" s="7">
        <f t="shared" si="57"/>
        <v>0</v>
      </c>
      <c r="AH375" s="152">
        <v>1</v>
      </c>
      <c r="AI375" s="139">
        <f t="shared" si="61"/>
        <v>108</v>
      </c>
      <c r="AJ375" s="139">
        <f t="shared" si="55"/>
        <v>16200</v>
      </c>
      <c r="AK375" s="109">
        <f t="shared" si="53"/>
        <v>16200</v>
      </c>
    </row>
    <row r="376" spans="1:37" ht="54" customHeight="1" x14ac:dyDescent="0.25">
      <c r="A376" s="108">
        <v>305</v>
      </c>
      <c r="B376" s="8" t="s">
        <v>196</v>
      </c>
      <c r="C376" s="21" t="s">
        <v>124</v>
      </c>
      <c r="D376" s="22" t="s">
        <v>644</v>
      </c>
      <c r="E376" s="35">
        <v>44679</v>
      </c>
      <c r="F376" s="35">
        <v>44682</v>
      </c>
      <c r="G376" s="21" t="s">
        <v>298</v>
      </c>
      <c r="H376" s="22" t="s">
        <v>743</v>
      </c>
      <c r="I376" s="22" t="s">
        <v>104</v>
      </c>
      <c r="J376" s="22"/>
      <c r="K376" s="35">
        <v>44679</v>
      </c>
      <c r="L376" s="35">
        <v>44682</v>
      </c>
      <c r="M376" s="10"/>
      <c r="N376" s="10">
        <v>3400</v>
      </c>
      <c r="O376" s="10">
        <f t="shared" si="58"/>
        <v>0</v>
      </c>
      <c r="P376" s="10"/>
      <c r="Q376" s="10">
        <v>2900</v>
      </c>
      <c r="R376" s="10">
        <f t="shared" si="59"/>
        <v>0</v>
      </c>
      <c r="S376" s="10"/>
      <c r="T376" s="10">
        <v>2800</v>
      </c>
      <c r="U376" s="10">
        <f t="shared" si="60"/>
        <v>0</v>
      </c>
      <c r="V376" s="10">
        <v>55</v>
      </c>
      <c r="W376" s="10">
        <v>150</v>
      </c>
      <c r="X376" s="10">
        <f t="shared" si="50"/>
        <v>8250</v>
      </c>
      <c r="Y376" s="10">
        <v>55</v>
      </c>
      <c r="Z376" s="10">
        <v>150</v>
      </c>
      <c r="AA376" s="10">
        <f t="shared" si="51"/>
        <v>8250</v>
      </c>
      <c r="AB376" s="10">
        <v>110</v>
      </c>
      <c r="AC376" s="10">
        <v>150</v>
      </c>
      <c r="AD376" s="10">
        <f t="shared" si="52"/>
        <v>16500</v>
      </c>
      <c r="AE376" s="11">
        <v>223</v>
      </c>
      <c r="AF376" s="26">
        <v>7</v>
      </c>
      <c r="AG376" s="7">
        <f t="shared" si="57"/>
        <v>1561</v>
      </c>
      <c r="AH376" s="152">
        <v>1</v>
      </c>
      <c r="AI376" s="139">
        <v>421</v>
      </c>
      <c r="AJ376" s="139">
        <f t="shared" si="55"/>
        <v>34561</v>
      </c>
      <c r="AK376" s="109">
        <f t="shared" si="53"/>
        <v>34561</v>
      </c>
    </row>
    <row r="377" spans="1:37" ht="55.15" customHeight="1" x14ac:dyDescent="0.25">
      <c r="A377" s="108">
        <v>306</v>
      </c>
      <c r="B377" s="8" t="s">
        <v>196</v>
      </c>
      <c r="C377" s="21" t="s">
        <v>124</v>
      </c>
      <c r="D377" s="22" t="s">
        <v>645</v>
      </c>
      <c r="E377" s="35">
        <v>44679</v>
      </c>
      <c r="F377" s="35">
        <v>44682</v>
      </c>
      <c r="G377" s="21" t="s">
        <v>298</v>
      </c>
      <c r="H377" s="22" t="s">
        <v>743</v>
      </c>
      <c r="I377" s="22" t="s">
        <v>104</v>
      </c>
      <c r="J377" s="22"/>
      <c r="K377" s="35">
        <v>44679</v>
      </c>
      <c r="L377" s="35">
        <v>44682</v>
      </c>
      <c r="M377" s="10"/>
      <c r="N377" s="10">
        <v>3400</v>
      </c>
      <c r="O377" s="10">
        <f t="shared" si="58"/>
        <v>0</v>
      </c>
      <c r="P377" s="10"/>
      <c r="Q377" s="10">
        <v>2900</v>
      </c>
      <c r="R377" s="10">
        <f t="shared" si="59"/>
        <v>0</v>
      </c>
      <c r="S377" s="10"/>
      <c r="T377" s="10">
        <v>2800</v>
      </c>
      <c r="U377" s="10">
        <f t="shared" si="60"/>
        <v>0</v>
      </c>
      <c r="V377" s="10">
        <v>55</v>
      </c>
      <c r="W377" s="10">
        <v>150</v>
      </c>
      <c r="X377" s="10">
        <f t="shared" si="50"/>
        <v>8250</v>
      </c>
      <c r="Y377" s="10">
        <v>55</v>
      </c>
      <c r="Z377" s="10">
        <v>150</v>
      </c>
      <c r="AA377" s="10">
        <f t="shared" si="51"/>
        <v>8250</v>
      </c>
      <c r="AB377" s="10">
        <v>110</v>
      </c>
      <c r="AC377" s="10">
        <v>150</v>
      </c>
      <c r="AD377" s="10">
        <f t="shared" si="52"/>
        <v>16500</v>
      </c>
      <c r="AE377" s="11">
        <v>223</v>
      </c>
      <c r="AF377" s="26">
        <v>7</v>
      </c>
      <c r="AG377" s="7">
        <f t="shared" si="57"/>
        <v>1561</v>
      </c>
      <c r="AH377" s="152">
        <v>1</v>
      </c>
      <c r="AI377" s="139">
        <f>M377+P377+S377+V377+Y377+AB377+AE377</f>
        <v>443</v>
      </c>
      <c r="AJ377" s="139">
        <f t="shared" si="55"/>
        <v>34561</v>
      </c>
      <c r="AK377" s="109">
        <f t="shared" si="53"/>
        <v>34561</v>
      </c>
    </row>
    <row r="378" spans="1:37" ht="28.15" customHeight="1" x14ac:dyDescent="0.25">
      <c r="A378" s="108">
        <v>307</v>
      </c>
      <c r="B378" s="8" t="s">
        <v>196</v>
      </c>
      <c r="C378" s="21" t="s">
        <v>124</v>
      </c>
      <c r="D378" s="22" t="s">
        <v>547</v>
      </c>
      <c r="E378" s="35">
        <v>44708</v>
      </c>
      <c r="F378" s="35">
        <v>44710</v>
      </c>
      <c r="G378" s="41" t="s">
        <v>43</v>
      </c>
      <c r="H378" s="22" t="s">
        <v>743</v>
      </c>
      <c r="I378" s="22" t="s">
        <v>104</v>
      </c>
      <c r="J378" s="22"/>
      <c r="K378" s="35">
        <v>44708</v>
      </c>
      <c r="L378" s="35">
        <v>44710</v>
      </c>
      <c r="M378" s="28"/>
      <c r="N378" s="10">
        <v>3400</v>
      </c>
      <c r="O378" s="10">
        <f t="shared" si="58"/>
        <v>0</v>
      </c>
      <c r="P378" s="28"/>
      <c r="Q378" s="10">
        <v>2900</v>
      </c>
      <c r="R378" s="10">
        <f t="shared" si="59"/>
        <v>0</v>
      </c>
      <c r="S378" s="28"/>
      <c r="T378" s="10">
        <v>2800</v>
      </c>
      <c r="U378" s="10">
        <f t="shared" si="60"/>
        <v>0</v>
      </c>
      <c r="V378" s="10">
        <v>98</v>
      </c>
      <c r="W378" s="10">
        <v>150</v>
      </c>
      <c r="X378" s="10">
        <f t="shared" si="50"/>
        <v>14700</v>
      </c>
      <c r="Y378" s="10">
        <v>98</v>
      </c>
      <c r="Z378" s="10">
        <v>150</v>
      </c>
      <c r="AA378" s="10">
        <f t="shared" si="51"/>
        <v>14700</v>
      </c>
      <c r="AB378" s="10">
        <v>196</v>
      </c>
      <c r="AC378" s="10">
        <v>150</v>
      </c>
      <c r="AD378" s="10">
        <f t="shared" si="52"/>
        <v>29400</v>
      </c>
      <c r="AE378" s="11">
        <v>395</v>
      </c>
      <c r="AF378" s="26">
        <v>7</v>
      </c>
      <c r="AG378" s="7">
        <f t="shared" si="57"/>
        <v>2765</v>
      </c>
      <c r="AH378" s="152">
        <v>1</v>
      </c>
      <c r="AI378" s="139">
        <f>M378+P378+S378+V378+Y378+AB378+AE378</f>
        <v>787</v>
      </c>
      <c r="AJ378" s="139">
        <f t="shared" si="55"/>
        <v>61565</v>
      </c>
      <c r="AK378" s="109">
        <f t="shared" si="53"/>
        <v>61565</v>
      </c>
    </row>
    <row r="379" spans="1:37" ht="20.65" customHeight="1" x14ac:dyDescent="0.25">
      <c r="A379" s="106"/>
      <c r="B379" s="96"/>
      <c r="C379" s="97"/>
      <c r="D379" s="179" t="s">
        <v>893</v>
      </c>
      <c r="E379" s="99"/>
      <c r="F379" s="99"/>
      <c r="G379" s="99"/>
      <c r="H379" s="99"/>
      <c r="I379" s="97"/>
      <c r="J379" s="100"/>
      <c r="K379" s="99"/>
      <c r="L379" s="99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2"/>
      <c r="AF379" s="79"/>
      <c r="AG379" s="79"/>
      <c r="AH379" s="153"/>
      <c r="AI379" s="151"/>
      <c r="AJ379" s="151"/>
      <c r="AK379" s="164"/>
    </row>
    <row r="380" spans="1:37" ht="22.9" customHeight="1" x14ac:dyDescent="0.25">
      <c r="A380" s="108">
        <v>308</v>
      </c>
      <c r="B380" s="8" t="s">
        <v>82</v>
      </c>
      <c r="C380" s="21" t="s">
        <v>202</v>
      </c>
      <c r="D380" s="22" t="s">
        <v>174</v>
      </c>
      <c r="E380" s="35">
        <v>44596</v>
      </c>
      <c r="F380" s="35">
        <v>44598</v>
      </c>
      <c r="G380" s="21" t="s">
        <v>310</v>
      </c>
      <c r="H380" s="22" t="s">
        <v>456</v>
      </c>
      <c r="I380" s="22" t="s">
        <v>99</v>
      </c>
      <c r="J380" s="22" t="s">
        <v>294</v>
      </c>
      <c r="K380" s="35">
        <v>44596</v>
      </c>
      <c r="L380" s="35">
        <v>44598</v>
      </c>
      <c r="M380" s="10"/>
      <c r="N380" s="10">
        <v>3400</v>
      </c>
      <c r="O380" s="10">
        <f t="shared" si="58"/>
        <v>0</v>
      </c>
      <c r="P380" s="10"/>
      <c r="Q380" s="10">
        <v>2900</v>
      </c>
      <c r="R380" s="10">
        <f t="shared" si="59"/>
        <v>0</v>
      </c>
      <c r="S380" s="10"/>
      <c r="T380" s="10">
        <v>2800</v>
      </c>
      <c r="U380" s="10">
        <f t="shared" si="60"/>
        <v>0</v>
      </c>
      <c r="V380" s="10">
        <v>75</v>
      </c>
      <c r="W380" s="10">
        <v>150</v>
      </c>
      <c r="X380" s="10">
        <f t="shared" si="50"/>
        <v>11250</v>
      </c>
      <c r="Y380" s="10">
        <v>75</v>
      </c>
      <c r="Z380" s="10">
        <v>150</v>
      </c>
      <c r="AA380" s="10">
        <f t="shared" si="51"/>
        <v>11250</v>
      </c>
      <c r="AB380" s="10">
        <v>73</v>
      </c>
      <c r="AC380" s="10">
        <v>150</v>
      </c>
      <c r="AD380" s="10">
        <f t="shared" si="52"/>
        <v>10950</v>
      </c>
      <c r="AE380" s="11"/>
      <c r="AF380" s="26">
        <v>7</v>
      </c>
      <c r="AG380" s="7">
        <f t="shared" si="57"/>
        <v>0</v>
      </c>
      <c r="AH380" s="152">
        <v>1</v>
      </c>
      <c r="AI380" s="139">
        <f>M380+P380+S380+V380+Y380+AB380+AE380</f>
        <v>223</v>
      </c>
      <c r="AJ380" s="139">
        <f t="shared" si="55"/>
        <v>33450</v>
      </c>
      <c r="AK380" s="109">
        <f t="shared" si="53"/>
        <v>33450</v>
      </c>
    </row>
    <row r="381" spans="1:37" ht="20.65" customHeight="1" x14ac:dyDescent="0.25">
      <c r="A381" s="108">
        <v>309</v>
      </c>
      <c r="B381" s="8" t="s">
        <v>82</v>
      </c>
      <c r="C381" s="21" t="s">
        <v>202</v>
      </c>
      <c r="D381" s="22" t="s">
        <v>83</v>
      </c>
      <c r="E381" s="35">
        <v>44722</v>
      </c>
      <c r="F381" s="35">
        <v>44725</v>
      </c>
      <c r="G381" s="21" t="s">
        <v>310</v>
      </c>
      <c r="H381" s="22" t="s">
        <v>744</v>
      </c>
      <c r="I381" s="22" t="s">
        <v>102</v>
      </c>
      <c r="J381" s="22" t="s">
        <v>294</v>
      </c>
      <c r="K381" s="35">
        <v>44722</v>
      </c>
      <c r="L381" s="35">
        <v>44725</v>
      </c>
      <c r="M381" s="10"/>
      <c r="N381" s="10">
        <v>3400</v>
      </c>
      <c r="O381" s="10">
        <f t="shared" si="58"/>
        <v>0</v>
      </c>
      <c r="P381" s="10"/>
      <c r="Q381" s="10">
        <v>2900</v>
      </c>
      <c r="R381" s="10">
        <f t="shared" si="59"/>
        <v>0</v>
      </c>
      <c r="S381" s="10"/>
      <c r="T381" s="10">
        <v>2800</v>
      </c>
      <c r="U381" s="10">
        <f t="shared" si="60"/>
        <v>0</v>
      </c>
      <c r="V381" s="10">
        <v>75</v>
      </c>
      <c r="W381" s="10">
        <v>150</v>
      </c>
      <c r="X381" s="10">
        <f t="shared" si="50"/>
        <v>11250</v>
      </c>
      <c r="Y381" s="10">
        <v>75</v>
      </c>
      <c r="Z381" s="10">
        <v>150</v>
      </c>
      <c r="AA381" s="10">
        <f t="shared" si="51"/>
        <v>11250</v>
      </c>
      <c r="AB381" s="10">
        <v>75</v>
      </c>
      <c r="AC381" s="10">
        <v>150</v>
      </c>
      <c r="AD381" s="10">
        <f t="shared" si="52"/>
        <v>11250</v>
      </c>
      <c r="AE381" s="11">
        <v>225</v>
      </c>
      <c r="AF381" s="26">
        <v>7</v>
      </c>
      <c r="AG381" s="7">
        <f t="shared" si="57"/>
        <v>1575</v>
      </c>
      <c r="AH381" s="152">
        <v>1</v>
      </c>
      <c r="AI381" s="139">
        <f>M381+P381+S381+V381+Y381+AB381+AE381</f>
        <v>450</v>
      </c>
      <c r="AJ381" s="139">
        <f t="shared" si="55"/>
        <v>35325</v>
      </c>
      <c r="AK381" s="109">
        <f t="shared" si="53"/>
        <v>35325</v>
      </c>
    </row>
    <row r="382" spans="1:37" ht="17.649999999999999" customHeight="1" x14ac:dyDescent="0.25">
      <c r="A382" s="106"/>
      <c r="B382" s="96"/>
      <c r="C382" s="97"/>
      <c r="D382" s="179" t="s">
        <v>894</v>
      </c>
      <c r="E382" s="99"/>
      <c r="F382" s="99"/>
      <c r="G382" s="99"/>
      <c r="H382" s="99"/>
      <c r="I382" s="97"/>
      <c r="J382" s="100"/>
      <c r="K382" s="99"/>
      <c r="L382" s="99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2"/>
      <c r="AF382" s="79"/>
      <c r="AG382" s="79"/>
      <c r="AH382" s="153"/>
      <c r="AI382" s="151"/>
      <c r="AJ382" s="151"/>
      <c r="AK382" s="164"/>
    </row>
    <row r="383" spans="1:37" ht="27.6" customHeight="1" x14ac:dyDescent="0.25">
      <c r="A383" s="108">
        <v>310</v>
      </c>
      <c r="B383" s="8" t="s">
        <v>66</v>
      </c>
      <c r="C383" s="21" t="s">
        <v>127</v>
      </c>
      <c r="D383" s="22" t="s">
        <v>70</v>
      </c>
      <c r="E383" s="35">
        <v>44606</v>
      </c>
      <c r="F383" s="35">
        <v>44612</v>
      </c>
      <c r="G383" s="21" t="s">
        <v>812</v>
      </c>
      <c r="H383" s="22" t="s">
        <v>459</v>
      </c>
      <c r="I383" s="22" t="s">
        <v>99</v>
      </c>
      <c r="J383" s="22" t="s">
        <v>294</v>
      </c>
      <c r="K383" s="35">
        <v>44606</v>
      </c>
      <c r="L383" s="35">
        <v>44612</v>
      </c>
      <c r="M383" s="10"/>
      <c r="N383" s="10">
        <v>3400</v>
      </c>
      <c r="O383" s="10">
        <f t="shared" si="58"/>
        <v>0</v>
      </c>
      <c r="P383" s="10"/>
      <c r="Q383" s="10">
        <v>2900</v>
      </c>
      <c r="R383" s="10">
        <f t="shared" si="59"/>
        <v>0</v>
      </c>
      <c r="S383" s="10"/>
      <c r="T383" s="10">
        <v>2800</v>
      </c>
      <c r="U383" s="10">
        <f t="shared" si="60"/>
        <v>0</v>
      </c>
      <c r="V383" s="10">
        <v>2</v>
      </c>
      <c r="W383" s="10">
        <v>150</v>
      </c>
      <c r="X383" s="10">
        <f t="shared" si="50"/>
        <v>300</v>
      </c>
      <c r="Y383" s="10">
        <v>2</v>
      </c>
      <c r="Z383" s="10">
        <v>150</v>
      </c>
      <c r="AA383" s="10">
        <f t="shared" si="51"/>
        <v>300</v>
      </c>
      <c r="AB383" s="10">
        <v>2</v>
      </c>
      <c r="AC383" s="10">
        <v>150</v>
      </c>
      <c r="AD383" s="10">
        <f t="shared" si="52"/>
        <v>300</v>
      </c>
      <c r="AE383" s="11"/>
      <c r="AF383" s="26">
        <v>7</v>
      </c>
      <c r="AG383" s="7">
        <f t="shared" si="57"/>
        <v>0</v>
      </c>
      <c r="AH383" s="152">
        <v>1</v>
      </c>
      <c r="AI383" s="139">
        <f>M383+P383+S383+V383+Y383+AB383+AE383</f>
        <v>6</v>
      </c>
      <c r="AJ383" s="139">
        <f t="shared" si="55"/>
        <v>900</v>
      </c>
      <c r="AK383" s="109">
        <f t="shared" si="53"/>
        <v>900</v>
      </c>
    </row>
    <row r="384" spans="1:37" ht="25.15" customHeight="1" x14ac:dyDescent="0.25">
      <c r="A384" s="108">
        <v>311</v>
      </c>
      <c r="B384" s="8" t="s">
        <v>66</v>
      </c>
      <c r="C384" s="21" t="s">
        <v>127</v>
      </c>
      <c r="D384" s="22" t="s">
        <v>174</v>
      </c>
      <c r="E384" s="35">
        <v>44640</v>
      </c>
      <c r="F384" s="35">
        <v>44643</v>
      </c>
      <c r="G384" s="21" t="s">
        <v>310</v>
      </c>
      <c r="H384" s="22" t="s">
        <v>520</v>
      </c>
      <c r="I384" s="22" t="s">
        <v>99</v>
      </c>
      <c r="J384" s="22" t="s">
        <v>294</v>
      </c>
      <c r="K384" s="35">
        <v>44640</v>
      </c>
      <c r="L384" s="35">
        <v>44643</v>
      </c>
      <c r="M384" s="10"/>
      <c r="N384" s="10">
        <v>3400</v>
      </c>
      <c r="O384" s="10">
        <f t="shared" si="58"/>
        <v>0</v>
      </c>
      <c r="P384" s="10"/>
      <c r="Q384" s="10">
        <v>2900</v>
      </c>
      <c r="R384" s="10">
        <f t="shared" si="59"/>
        <v>0</v>
      </c>
      <c r="S384" s="10"/>
      <c r="T384" s="10">
        <v>2800</v>
      </c>
      <c r="U384" s="10">
        <f t="shared" si="60"/>
        <v>0</v>
      </c>
      <c r="V384" s="10">
        <v>10</v>
      </c>
      <c r="W384" s="10">
        <v>150</v>
      </c>
      <c r="X384" s="10">
        <f t="shared" si="50"/>
        <v>1500</v>
      </c>
      <c r="Y384" s="10">
        <v>10</v>
      </c>
      <c r="Z384" s="10">
        <v>150</v>
      </c>
      <c r="AA384" s="10">
        <f t="shared" si="51"/>
        <v>1500</v>
      </c>
      <c r="AB384" s="10">
        <v>10</v>
      </c>
      <c r="AC384" s="10">
        <v>150</v>
      </c>
      <c r="AD384" s="10">
        <f t="shared" si="52"/>
        <v>1500</v>
      </c>
      <c r="AE384" s="11"/>
      <c r="AF384" s="26">
        <v>7</v>
      </c>
      <c r="AG384" s="7">
        <f t="shared" si="57"/>
        <v>0</v>
      </c>
      <c r="AH384" s="152">
        <v>1</v>
      </c>
      <c r="AI384" s="139">
        <f>M384+P384+S384+V384+Y384+AB384+AE384</f>
        <v>30</v>
      </c>
      <c r="AJ384" s="139">
        <f t="shared" si="55"/>
        <v>4500</v>
      </c>
      <c r="AK384" s="109">
        <f t="shared" si="53"/>
        <v>4500</v>
      </c>
    </row>
    <row r="385" spans="1:37" ht="27.6" customHeight="1" x14ac:dyDescent="0.25">
      <c r="A385" s="108">
        <v>312</v>
      </c>
      <c r="B385" s="8" t="s">
        <v>66</v>
      </c>
      <c r="C385" s="21" t="s">
        <v>127</v>
      </c>
      <c r="D385" s="22" t="s">
        <v>265</v>
      </c>
      <c r="E385" s="35">
        <v>44640</v>
      </c>
      <c r="F385" s="35">
        <v>44643</v>
      </c>
      <c r="G385" s="21" t="s">
        <v>310</v>
      </c>
      <c r="H385" s="22" t="s">
        <v>745</v>
      </c>
      <c r="I385" s="22" t="s">
        <v>99</v>
      </c>
      <c r="J385" s="22" t="s">
        <v>294</v>
      </c>
      <c r="K385" s="35">
        <v>44640</v>
      </c>
      <c r="L385" s="35">
        <v>44643</v>
      </c>
      <c r="M385" s="10"/>
      <c r="N385" s="10">
        <v>3400</v>
      </c>
      <c r="O385" s="10">
        <f t="shared" si="58"/>
        <v>0</v>
      </c>
      <c r="P385" s="10"/>
      <c r="Q385" s="10">
        <v>2900</v>
      </c>
      <c r="R385" s="10">
        <f t="shared" si="59"/>
        <v>0</v>
      </c>
      <c r="S385" s="10"/>
      <c r="T385" s="10">
        <v>2800</v>
      </c>
      <c r="U385" s="10">
        <f t="shared" si="60"/>
        <v>0</v>
      </c>
      <c r="V385" s="10">
        <v>10</v>
      </c>
      <c r="W385" s="10">
        <v>150</v>
      </c>
      <c r="X385" s="10">
        <f t="shared" si="50"/>
        <v>1500</v>
      </c>
      <c r="Y385" s="10">
        <v>10</v>
      </c>
      <c r="Z385" s="10">
        <v>150</v>
      </c>
      <c r="AA385" s="10">
        <f t="shared" si="51"/>
        <v>1500</v>
      </c>
      <c r="AB385" s="10">
        <v>10</v>
      </c>
      <c r="AC385" s="10">
        <v>150</v>
      </c>
      <c r="AD385" s="10">
        <f t="shared" si="52"/>
        <v>1500</v>
      </c>
      <c r="AE385" s="11"/>
      <c r="AF385" s="26">
        <v>7</v>
      </c>
      <c r="AG385" s="7">
        <f t="shared" si="57"/>
        <v>0</v>
      </c>
      <c r="AH385" s="152">
        <v>1</v>
      </c>
      <c r="AI385" s="139">
        <f>M385+P385+S385+V385+Y385+AB385+AE385</f>
        <v>30</v>
      </c>
      <c r="AJ385" s="139">
        <f t="shared" si="55"/>
        <v>4500</v>
      </c>
      <c r="AK385" s="109">
        <f t="shared" si="53"/>
        <v>4500</v>
      </c>
    </row>
    <row r="386" spans="1:37" ht="26.65" customHeight="1" x14ac:dyDescent="0.25">
      <c r="A386" s="108">
        <v>313</v>
      </c>
      <c r="B386" s="8" t="s">
        <v>66</v>
      </c>
      <c r="C386" s="21" t="s">
        <v>127</v>
      </c>
      <c r="D386" s="22" t="s">
        <v>266</v>
      </c>
      <c r="E386" s="35">
        <v>44647</v>
      </c>
      <c r="F386" s="35">
        <v>44649</v>
      </c>
      <c r="G386" s="21" t="s">
        <v>310</v>
      </c>
      <c r="H386" s="22" t="s">
        <v>520</v>
      </c>
      <c r="I386" s="22" t="s">
        <v>99</v>
      </c>
      <c r="J386" s="22" t="s">
        <v>294</v>
      </c>
      <c r="K386" s="35">
        <v>44647</v>
      </c>
      <c r="L386" s="35">
        <v>44649</v>
      </c>
      <c r="M386" s="10"/>
      <c r="N386" s="10">
        <v>3400</v>
      </c>
      <c r="O386" s="10">
        <f t="shared" si="58"/>
        <v>0</v>
      </c>
      <c r="P386" s="10"/>
      <c r="Q386" s="10">
        <v>2900</v>
      </c>
      <c r="R386" s="10">
        <f t="shared" si="59"/>
        <v>0</v>
      </c>
      <c r="S386" s="10"/>
      <c r="T386" s="10">
        <v>2800</v>
      </c>
      <c r="U386" s="10">
        <f t="shared" si="60"/>
        <v>0</v>
      </c>
      <c r="V386" s="10">
        <v>10</v>
      </c>
      <c r="W386" s="10">
        <v>150</v>
      </c>
      <c r="X386" s="10">
        <f t="shared" si="50"/>
        <v>1500</v>
      </c>
      <c r="Y386" s="10">
        <v>10</v>
      </c>
      <c r="Z386" s="10">
        <v>150</v>
      </c>
      <c r="AA386" s="10">
        <f t="shared" si="51"/>
        <v>1500</v>
      </c>
      <c r="AB386" s="10">
        <v>10</v>
      </c>
      <c r="AC386" s="10">
        <v>150</v>
      </c>
      <c r="AD386" s="10">
        <f t="shared" si="52"/>
        <v>1500</v>
      </c>
      <c r="AE386" s="11"/>
      <c r="AF386" s="26">
        <v>7</v>
      </c>
      <c r="AG386" s="7">
        <f t="shared" si="57"/>
        <v>0</v>
      </c>
      <c r="AH386" s="152">
        <v>1</v>
      </c>
      <c r="AI386" s="139">
        <f>M386+P386+S386+V386+Y386+AB386+AE386</f>
        <v>30</v>
      </c>
      <c r="AJ386" s="139">
        <f t="shared" si="55"/>
        <v>4500</v>
      </c>
      <c r="AK386" s="109">
        <f t="shared" si="53"/>
        <v>4500</v>
      </c>
    </row>
    <row r="387" spans="1:37" ht="21.6" customHeight="1" x14ac:dyDescent="0.25">
      <c r="A387" s="108">
        <v>314</v>
      </c>
      <c r="B387" s="8" t="s">
        <v>66</v>
      </c>
      <c r="C387" s="21" t="s">
        <v>127</v>
      </c>
      <c r="D387" s="22" t="s">
        <v>267</v>
      </c>
      <c r="E387" s="35">
        <v>44648</v>
      </c>
      <c r="F387" s="35">
        <v>44650</v>
      </c>
      <c r="G387" s="21" t="s">
        <v>310</v>
      </c>
      <c r="H387" s="22" t="s">
        <v>519</v>
      </c>
      <c r="I387" s="22" t="s">
        <v>99</v>
      </c>
      <c r="J387" s="22" t="s">
        <v>294</v>
      </c>
      <c r="K387" s="35">
        <v>44648</v>
      </c>
      <c r="L387" s="35">
        <v>44650</v>
      </c>
      <c r="M387" s="10"/>
      <c r="N387" s="10">
        <v>3400</v>
      </c>
      <c r="O387" s="10">
        <f t="shared" si="58"/>
        <v>0</v>
      </c>
      <c r="P387" s="10"/>
      <c r="Q387" s="10">
        <v>2900</v>
      </c>
      <c r="R387" s="10">
        <f t="shared" si="59"/>
        <v>0</v>
      </c>
      <c r="S387" s="10"/>
      <c r="T387" s="10">
        <v>2800</v>
      </c>
      <c r="U387" s="10">
        <f t="shared" si="60"/>
        <v>0</v>
      </c>
      <c r="V387" s="10">
        <v>10</v>
      </c>
      <c r="W387" s="10">
        <v>150</v>
      </c>
      <c r="X387" s="10">
        <f t="shared" si="50"/>
        <v>1500</v>
      </c>
      <c r="Y387" s="10">
        <v>10</v>
      </c>
      <c r="Z387" s="10">
        <v>150</v>
      </c>
      <c r="AA387" s="10">
        <f t="shared" si="51"/>
        <v>1500</v>
      </c>
      <c r="AB387" s="10">
        <v>10</v>
      </c>
      <c r="AC387" s="10">
        <v>150</v>
      </c>
      <c r="AD387" s="10">
        <f t="shared" si="52"/>
        <v>1500</v>
      </c>
      <c r="AE387" s="11"/>
      <c r="AF387" s="26">
        <v>7</v>
      </c>
      <c r="AG387" s="7">
        <f t="shared" si="57"/>
        <v>0</v>
      </c>
      <c r="AH387" s="152">
        <v>1</v>
      </c>
      <c r="AI387" s="139">
        <f>M387+P387+S387+V387+Y387+AB387+AE387</f>
        <v>30</v>
      </c>
      <c r="AJ387" s="139">
        <f t="shared" si="55"/>
        <v>4500</v>
      </c>
      <c r="AK387" s="109">
        <f t="shared" si="53"/>
        <v>4500</v>
      </c>
    </row>
    <row r="388" spans="1:37" ht="16.899999999999999" customHeight="1" x14ac:dyDescent="0.25">
      <c r="A388" s="106"/>
      <c r="B388" s="96"/>
      <c r="C388" s="97"/>
      <c r="D388" s="179" t="s">
        <v>895</v>
      </c>
      <c r="E388" s="99"/>
      <c r="F388" s="99"/>
      <c r="G388" s="99"/>
      <c r="H388" s="99"/>
      <c r="I388" s="97"/>
      <c r="J388" s="100"/>
      <c r="K388" s="99"/>
      <c r="L388" s="99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2"/>
      <c r="AF388" s="79"/>
      <c r="AG388" s="79"/>
      <c r="AH388" s="153"/>
      <c r="AI388" s="151"/>
      <c r="AJ388" s="151"/>
      <c r="AK388" s="164"/>
    </row>
    <row r="389" spans="1:37" ht="41.65" customHeight="1" x14ac:dyDescent="0.25">
      <c r="A389" s="108">
        <v>315</v>
      </c>
      <c r="B389" s="21" t="s">
        <v>169</v>
      </c>
      <c r="C389" s="21" t="s">
        <v>136</v>
      </c>
      <c r="D389" s="22" t="s">
        <v>47</v>
      </c>
      <c r="E389" s="35">
        <v>44642</v>
      </c>
      <c r="F389" s="35">
        <v>44648</v>
      </c>
      <c r="G389" s="21" t="s">
        <v>813</v>
      </c>
      <c r="H389" s="22" t="s">
        <v>454</v>
      </c>
      <c r="I389" s="22" t="s">
        <v>99</v>
      </c>
      <c r="J389" s="22" t="s">
        <v>294</v>
      </c>
      <c r="K389" s="35">
        <v>44642</v>
      </c>
      <c r="L389" s="35">
        <v>44648</v>
      </c>
      <c r="M389" s="10"/>
      <c r="N389" s="10">
        <v>3400</v>
      </c>
      <c r="O389" s="10">
        <f t="shared" si="58"/>
        <v>0</v>
      </c>
      <c r="P389" s="10"/>
      <c r="Q389" s="10">
        <v>2900</v>
      </c>
      <c r="R389" s="10">
        <f t="shared" si="59"/>
        <v>0</v>
      </c>
      <c r="S389" s="10"/>
      <c r="T389" s="10">
        <v>2800</v>
      </c>
      <c r="U389" s="10">
        <f t="shared" si="60"/>
        <v>0</v>
      </c>
      <c r="V389" s="10">
        <v>24</v>
      </c>
      <c r="W389" s="10">
        <v>150</v>
      </c>
      <c r="X389" s="10">
        <f t="shared" si="50"/>
        <v>3600</v>
      </c>
      <c r="Y389" s="10">
        <v>24</v>
      </c>
      <c r="Z389" s="10">
        <v>150</v>
      </c>
      <c r="AA389" s="10">
        <f t="shared" si="51"/>
        <v>3600</v>
      </c>
      <c r="AB389" s="10">
        <v>24</v>
      </c>
      <c r="AC389" s="10">
        <v>150</v>
      </c>
      <c r="AD389" s="10">
        <f t="shared" si="52"/>
        <v>3600</v>
      </c>
      <c r="AE389" s="11"/>
      <c r="AF389" s="26">
        <v>7</v>
      </c>
      <c r="AG389" s="7">
        <f t="shared" si="57"/>
        <v>0</v>
      </c>
      <c r="AH389" s="152">
        <v>1</v>
      </c>
      <c r="AI389" s="139">
        <f>M389+P389+S389+V389+Y389+AB389+AE389</f>
        <v>72</v>
      </c>
      <c r="AJ389" s="139">
        <f t="shared" si="55"/>
        <v>10800</v>
      </c>
      <c r="AK389" s="109">
        <f t="shared" si="53"/>
        <v>10800</v>
      </c>
    </row>
    <row r="390" spans="1:37" ht="42.6" customHeight="1" x14ac:dyDescent="0.25">
      <c r="A390" s="108">
        <v>316</v>
      </c>
      <c r="B390" s="8" t="s">
        <v>169</v>
      </c>
      <c r="C390" s="21" t="s">
        <v>136</v>
      </c>
      <c r="D390" s="22" t="s">
        <v>48</v>
      </c>
      <c r="E390" s="35">
        <v>44648</v>
      </c>
      <c r="F390" s="35">
        <v>44651</v>
      </c>
      <c r="G390" s="21" t="s">
        <v>813</v>
      </c>
      <c r="H390" s="22" t="s">
        <v>454</v>
      </c>
      <c r="I390" s="22" t="s">
        <v>99</v>
      </c>
      <c r="J390" s="22" t="s">
        <v>294</v>
      </c>
      <c r="K390" s="35">
        <v>44648</v>
      </c>
      <c r="L390" s="35">
        <v>44651</v>
      </c>
      <c r="M390" s="10"/>
      <c r="N390" s="10">
        <v>3400</v>
      </c>
      <c r="O390" s="10">
        <f t="shared" si="58"/>
        <v>0</v>
      </c>
      <c r="P390" s="10"/>
      <c r="Q390" s="10">
        <v>2900</v>
      </c>
      <c r="R390" s="10">
        <f t="shared" si="59"/>
        <v>0</v>
      </c>
      <c r="S390" s="10"/>
      <c r="T390" s="10">
        <v>2800</v>
      </c>
      <c r="U390" s="10">
        <f t="shared" si="60"/>
        <v>0</v>
      </c>
      <c r="V390" s="10">
        <v>8</v>
      </c>
      <c r="W390" s="10">
        <v>150</v>
      </c>
      <c r="X390" s="10">
        <f t="shared" si="50"/>
        <v>1200</v>
      </c>
      <c r="Y390" s="10">
        <v>8</v>
      </c>
      <c r="Z390" s="10">
        <v>150</v>
      </c>
      <c r="AA390" s="10">
        <f t="shared" si="51"/>
        <v>1200</v>
      </c>
      <c r="AB390" s="10">
        <v>8</v>
      </c>
      <c r="AC390" s="10">
        <v>150</v>
      </c>
      <c r="AD390" s="10">
        <f t="shared" si="52"/>
        <v>1200</v>
      </c>
      <c r="AE390" s="11"/>
      <c r="AF390" s="26">
        <v>7</v>
      </c>
      <c r="AG390" s="7">
        <f t="shared" si="57"/>
        <v>0</v>
      </c>
      <c r="AH390" s="152">
        <v>1</v>
      </c>
      <c r="AI390" s="139">
        <f>M390+P390+S390+V390+Y390+AB390+AE390</f>
        <v>24</v>
      </c>
      <c r="AJ390" s="139">
        <f t="shared" si="55"/>
        <v>3600</v>
      </c>
      <c r="AK390" s="109">
        <f t="shared" si="53"/>
        <v>3600</v>
      </c>
    </row>
    <row r="391" spans="1:37" ht="26.25" x14ac:dyDescent="0.25">
      <c r="A391" s="108">
        <v>317</v>
      </c>
      <c r="B391" s="8" t="s">
        <v>169</v>
      </c>
      <c r="C391" s="21" t="s">
        <v>136</v>
      </c>
      <c r="D391" s="22" t="s">
        <v>49</v>
      </c>
      <c r="E391" s="35">
        <v>44689</v>
      </c>
      <c r="F391" s="35">
        <v>44690</v>
      </c>
      <c r="G391" s="21" t="s">
        <v>318</v>
      </c>
      <c r="H391" s="22" t="s">
        <v>340</v>
      </c>
      <c r="I391" s="22" t="s">
        <v>100</v>
      </c>
      <c r="J391" s="22" t="s">
        <v>294</v>
      </c>
      <c r="K391" s="35">
        <v>44689</v>
      </c>
      <c r="L391" s="35">
        <v>44690</v>
      </c>
      <c r="M391" s="10"/>
      <c r="N391" s="10">
        <v>3400</v>
      </c>
      <c r="O391" s="10">
        <f t="shared" si="58"/>
        <v>0</v>
      </c>
      <c r="P391" s="10"/>
      <c r="Q391" s="10">
        <v>2900</v>
      </c>
      <c r="R391" s="10">
        <f t="shared" si="59"/>
        <v>0</v>
      </c>
      <c r="S391" s="10"/>
      <c r="T391" s="10">
        <v>2800</v>
      </c>
      <c r="U391" s="10">
        <f t="shared" si="60"/>
        <v>0</v>
      </c>
      <c r="V391" s="10">
        <v>4</v>
      </c>
      <c r="W391" s="10">
        <v>150</v>
      </c>
      <c r="X391" s="10">
        <f t="shared" si="50"/>
        <v>600</v>
      </c>
      <c r="Y391" s="10">
        <v>4</v>
      </c>
      <c r="Z391" s="10">
        <v>150</v>
      </c>
      <c r="AA391" s="10">
        <f t="shared" si="51"/>
        <v>600</v>
      </c>
      <c r="AB391" s="10">
        <v>4</v>
      </c>
      <c r="AC391" s="10">
        <v>150</v>
      </c>
      <c r="AD391" s="10">
        <f t="shared" si="52"/>
        <v>600</v>
      </c>
      <c r="AE391" s="11">
        <v>12</v>
      </c>
      <c r="AF391" s="26">
        <v>7</v>
      </c>
      <c r="AG391" s="7">
        <f t="shared" si="57"/>
        <v>84</v>
      </c>
      <c r="AH391" s="152">
        <v>1</v>
      </c>
      <c r="AI391" s="139">
        <f>M391+P391+S391+V391+Y391+AB391+AE391</f>
        <v>24</v>
      </c>
      <c r="AJ391" s="139">
        <f t="shared" si="55"/>
        <v>1884</v>
      </c>
      <c r="AK391" s="109">
        <f t="shared" si="53"/>
        <v>1884</v>
      </c>
    </row>
    <row r="392" spans="1:37" ht="26.25" x14ac:dyDescent="0.25">
      <c r="A392" s="108">
        <v>318</v>
      </c>
      <c r="B392" s="8" t="s">
        <v>169</v>
      </c>
      <c r="C392" s="21" t="s">
        <v>136</v>
      </c>
      <c r="D392" s="22" t="s">
        <v>50</v>
      </c>
      <c r="E392" s="35">
        <v>44721</v>
      </c>
      <c r="F392" s="35">
        <v>44732</v>
      </c>
      <c r="G392" s="21" t="s">
        <v>764</v>
      </c>
      <c r="H392" s="22" t="s">
        <v>340</v>
      </c>
      <c r="I392" s="22" t="s">
        <v>101</v>
      </c>
      <c r="J392" s="22" t="s">
        <v>294</v>
      </c>
      <c r="K392" s="35">
        <v>44721</v>
      </c>
      <c r="L392" s="35">
        <v>44732</v>
      </c>
      <c r="M392" s="10">
        <v>2</v>
      </c>
      <c r="N392" s="10">
        <v>3400</v>
      </c>
      <c r="O392" s="10">
        <f t="shared" si="58"/>
        <v>6800</v>
      </c>
      <c r="P392" s="10">
        <v>2</v>
      </c>
      <c r="Q392" s="10">
        <v>2900</v>
      </c>
      <c r="R392" s="10">
        <f t="shared" si="59"/>
        <v>5800</v>
      </c>
      <c r="S392" s="10">
        <v>2</v>
      </c>
      <c r="T392" s="10">
        <v>2800</v>
      </c>
      <c r="U392" s="10">
        <f t="shared" si="60"/>
        <v>5600</v>
      </c>
      <c r="V392" s="10">
        <v>6</v>
      </c>
      <c r="W392" s="10">
        <v>150</v>
      </c>
      <c r="X392" s="10">
        <f t="shared" si="50"/>
        <v>900</v>
      </c>
      <c r="Y392" s="10">
        <v>6</v>
      </c>
      <c r="Z392" s="10">
        <v>150</v>
      </c>
      <c r="AA392" s="10">
        <f t="shared" si="51"/>
        <v>900</v>
      </c>
      <c r="AB392" s="10">
        <v>6</v>
      </c>
      <c r="AC392" s="10">
        <v>150</v>
      </c>
      <c r="AD392" s="10">
        <f t="shared" si="52"/>
        <v>900</v>
      </c>
      <c r="AE392" s="11">
        <v>22</v>
      </c>
      <c r="AF392" s="26">
        <v>7</v>
      </c>
      <c r="AG392" s="7">
        <f t="shared" si="57"/>
        <v>154</v>
      </c>
      <c r="AH392" s="152">
        <v>1</v>
      </c>
      <c r="AI392" s="139">
        <f>M392+P392+S392+V392+Y392+AB392+AE392</f>
        <v>46</v>
      </c>
      <c r="AJ392" s="139">
        <f t="shared" si="55"/>
        <v>21054</v>
      </c>
      <c r="AK392" s="109">
        <f t="shared" si="53"/>
        <v>21054</v>
      </c>
    </row>
    <row r="393" spans="1:37" ht="26.25" x14ac:dyDescent="0.25">
      <c r="A393" s="108">
        <v>319</v>
      </c>
      <c r="B393" s="8" t="s">
        <v>169</v>
      </c>
      <c r="C393" s="21" t="s">
        <v>136</v>
      </c>
      <c r="D393" s="22" t="s">
        <v>546</v>
      </c>
      <c r="E393" s="35">
        <v>44815</v>
      </c>
      <c r="F393" s="35">
        <v>44822</v>
      </c>
      <c r="G393" s="21" t="s">
        <v>764</v>
      </c>
      <c r="H393" s="22" t="s">
        <v>300</v>
      </c>
      <c r="I393" s="22" t="s">
        <v>101</v>
      </c>
      <c r="J393" s="22" t="s">
        <v>294</v>
      </c>
      <c r="K393" s="35">
        <v>44815</v>
      </c>
      <c r="L393" s="35">
        <v>44822</v>
      </c>
      <c r="M393" s="14"/>
      <c r="N393" s="10">
        <v>3400</v>
      </c>
      <c r="O393" s="10">
        <f t="shared" si="58"/>
        <v>0</v>
      </c>
      <c r="P393" s="14"/>
      <c r="Q393" s="10">
        <v>2900</v>
      </c>
      <c r="R393" s="10">
        <f t="shared" si="59"/>
        <v>0</v>
      </c>
      <c r="S393" s="14"/>
      <c r="T393" s="10">
        <v>2800</v>
      </c>
      <c r="U393" s="10">
        <f t="shared" si="60"/>
        <v>0</v>
      </c>
      <c r="V393" s="10">
        <v>4</v>
      </c>
      <c r="W393" s="10">
        <v>150</v>
      </c>
      <c r="X393" s="10">
        <f t="shared" si="50"/>
        <v>600</v>
      </c>
      <c r="Y393" s="10">
        <v>4</v>
      </c>
      <c r="Z393" s="10">
        <v>150</v>
      </c>
      <c r="AA393" s="10">
        <f t="shared" si="51"/>
        <v>600</v>
      </c>
      <c r="AB393" s="10">
        <v>4</v>
      </c>
      <c r="AC393" s="10">
        <v>150</v>
      </c>
      <c r="AD393" s="10">
        <f t="shared" si="52"/>
        <v>600</v>
      </c>
      <c r="AE393" s="11">
        <v>18</v>
      </c>
      <c r="AF393" s="26">
        <v>7</v>
      </c>
      <c r="AG393" s="7">
        <f t="shared" si="57"/>
        <v>126</v>
      </c>
      <c r="AH393" s="152">
        <v>1</v>
      </c>
      <c r="AI393" s="139">
        <f>M393+P393+S393+V393+Y393+AB393+AE393</f>
        <v>30</v>
      </c>
      <c r="AJ393" s="139">
        <f t="shared" si="55"/>
        <v>1926</v>
      </c>
      <c r="AK393" s="109">
        <f t="shared" si="53"/>
        <v>1926</v>
      </c>
    </row>
    <row r="394" spans="1:37" x14ac:dyDescent="0.25">
      <c r="A394" s="106"/>
      <c r="B394" s="96"/>
      <c r="C394" s="97"/>
      <c r="D394" s="179" t="s">
        <v>896</v>
      </c>
      <c r="E394" s="99"/>
      <c r="F394" s="99"/>
      <c r="G394" s="99"/>
      <c r="H394" s="99"/>
      <c r="I394" s="97"/>
      <c r="J394" s="100"/>
      <c r="K394" s="99"/>
      <c r="L394" s="99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2"/>
      <c r="AF394" s="79"/>
      <c r="AG394" s="79"/>
      <c r="AH394" s="153"/>
      <c r="AI394" s="151"/>
      <c r="AJ394" s="151"/>
      <c r="AK394" s="164"/>
    </row>
    <row r="395" spans="1:37" ht="30.6" customHeight="1" x14ac:dyDescent="0.25">
      <c r="A395" s="108">
        <v>320</v>
      </c>
      <c r="B395" s="8" t="s">
        <v>16</v>
      </c>
      <c r="C395" s="21" t="s">
        <v>161</v>
      </c>
      <c r="D395" s="22" t="s">
        <v>174</v>
      </c>
      <c r="E395" s="35">
        <v>44807</v>
      </c>
      <c r="F395" s="35">
        <v>44807</v>
      </c>
      <c r="G395" s="21" t="s">
        <v>301</v>
      </c>
      <c r="H395" s="22" t="s">
        <v>746</v>
      </c>
      <c r="I395" s="22" t="s">
        <v>99</v>
      </c>
      <c r="J395" s="22" t="s">
        <v>294</v>
      </c>
      <c r="K395" s="35">
        <v>44807</v>
      </c>
      <c r="L395" s="35">
        <v>44807</v>
      </c>
      <c r="M395" s="10"/>
      <c r="N395" s="10">
        <v>3400</v>
      </c>
      <c r="O395" s="10">
        <f t="shared" si="58"/>
        <v>0</v>
      </c>
      <c r="P395" s="10"/>
      <c r="Q395" s="10">
        <v>2900</v>
      </c>
      <c r="R395" s="10">
        <f t="shared" si="59"/>
        <v>0</v>
      </c>
      <c r="S395" s="10"/>
      <c r="T395" s="10">
        <v>2800</v>
      </c>
      <c r="U395" s="10">
        <f t="shared" si="60"/>
        <v>0</v>
      </c>
      <c r="V395" s="10">
        <v>38</v>
      </c>
      <c r="W395" s="10">
        <v>150</v>
      </c>
      <c r="X395" s="10">
        <f t="shared" si="50"/>
        <v>5700</v>
      </c>
      <c r="Y395" s="10">
        <v>38</v>
      </c>
      <c r="Z395" s="10">
        <v>150</v>
      </c>
      <c r="AA395" s="10">
        <f t="shared" si="51"/>
        <v>5700</v>
      </c>
      <c r="AB395" s="10">
        <v>38</v>
      </c>
      <c r="AC395" s="10">
        <v>150</v>
      </c>
      <c r="AD395" s="10">
        <f t="shared" si="52"/>
        <v>5700</v>
      </c>
      <c r="AE395" s="11">
        <v>120</v>
      </c>
      <c r="AF395" s="26">
        <v>7</v>
      </c>
      <c r="AG395" s="7">
        <f t="shared" si="57"/>
        <v>840</v>
      </c>
      <c r="AH395" s="152">
        <v>1</v>
      </c>
      <c r="AI395" s="139">
        <f>M395+P395+S395+V395+Y395+AB395+AE395</f>
        <v>234</v>
      </c>
      <c r="AJ395" s="139">
        <f t="shared" ref="AJ395:AJ452" si="62">AK395</f>
        <v>17940</v>
      </c>
      <c r="AK395" s="109">
        <f t="shared" si="53"/>
        <v>17940</v>
      </c>
    </row>
    <row r="396" spans="1:37" ht="14.65" customHeight="1" x14ac:dyDescent="0.25">
      <c r="A396" s="106"/>
      <c r="B396" s="96"/>
      <c r="C396" s="97"/>
      <c r="D396" s="179" t="s">
        <v>897</v>
      </c>
      <c r="E396" s="99"/>
      <c r="F396" s="99"/>
      <c r="G396" s="99"/>
      <c r="H396" s="99"/>
      <c r="I396" s="97"/>
      <c r="J396" s="100"/>
      <c r="K396" s="99"/>
      <c r="L396" s="99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2"/>
      <c r="AF396" s="79"/>
      <c r="AG396" s="79"/>
      <c r="AH396" s="153"/>
      <c r="AI396" s="151"/>
      <c r="AJ396" s="151"/>
      <c r="AK396" s="164"/>
    </row>
    <row r="397" spans="1:37" ht="28.9" customHeight="1" x14ac:dyDescent="0.25">
      <c r="A397" s="108">
        <v>321</v>
      </c>
      <c r="B397" s="8" t="s">
        <v>230</v>
      </c>
      <c r="C397" s="21" t="s">
        <v>231</v>
      </c>
      <c r="D397" s="22" t="s">
        <v>646</v>
      </c>
      <c r="E397" s="35">
        <v>44609</v>
      </c>
      <c r="F397" s="35">
        <v>44609</v>
      </c>
      <c r="G397" s="21" t="s">
        <v>331</v>
      </c>
      <c r="H397" s="22" t="s">
        <v>524</v>
      </c>
      <c r="I397" s="22" t="s">
        <v>101</v>
      </c>
      <c r="J397" s="22" t="s">
        <v>294</v>
      </c>
      <c r="K397" s="35">
        <v>44609</v>
      </c>
      <c r="L397" s="35">
        <v>44609</v>
      </c>
      <c r="M397" s="10"/>
      <c r="N397" s="10">
        <v>3400</v>
      </c>
      <c r="O397" s="10">
        <f t="shared" si="58"/>
        <v>0</v>
      </c>
      <c r="P397" s="10"/>
      <c r="Q397" s="10">
        <v>2900</v>
      </c>
      <c r="R397" s="10">
        <f t="shared" si="59"/>
        <v>0</v>
      </c>
      <c r="S397" s="10"/>
      <c r="T397" s="10">
        <v>2800</v>
      </c>
      <c r="U397" s="10">
        <f t="shared" si="60"/>
        <v>0</v>
      </c>
      <c r="V397" s="10">
        <v>24</v>
      </c>
      <c r="W397" s="10">
        <v>150</v>
      </c>
      <c r="X397" s="10">
        <f t="shared" ref="X397:X452" si="63">V397*W397</f>
        <v>3600</v>
      </c>
      <c r="Y397" s="10">
        <v>24</v>
      </c>
      <c r="Z397" s="10">
        <v>150</v>
      </c>
      <c r="AA397" s="10">
        <f t="shared" ref="AA397:AA452" si="64">Y397*Z397</f>
        <v>3600</v>
      </c>
      <c r="AB397" s="10">
        <v>24</v>
      </c>
      <c r="AC397" s="10">
        <v>150</v>
      </c>
      <c r="AD397" s="10">
        <f t="shared" ref="AD397:AD452" si="65">AB397*AC397</f>
        <v>3600</v>
      </c>
      <c r="AE397" s="11"/>
      <c r="AF397" s="26">
        <v>7</v>
      </c>
      <c r="AG397" s="7">
        <f t="shared" si="57"/>
        <v>0</v>
      </c>
      <c r="AH397" s="152">
        <v>1</v>
      </c>
      <c r="AI397" s="139">
        <f>M397+P397+S397+V397+Y397+AB397+AE397</f>
        <v>72</v>
      </c>
      <c r="AJ397" s="139">
        <f t="shared" si="62"/>
        <v>10800</v>
      </c>
      <c r="AK397" s="109">
        <f t="shared" si="53"/>
        <v>10800</v>
      </c>
    </row>
    <row r="398" spans="1:37" ht="28.9" customHeight="1" x14ac:dyDescent="0.25">
      <c r="A398" s="108">
        <v>322</v>
      </c>
      <c r="B398" s="8" t="s">
        <v>230</v>
      </c>
      <c r="C398" s="21" t="s">
        <v>231</v>
      </c>
      <c r="D398" s="22" t="s">
        <v>647</v>
      </c>
      <c r="E398" s="35">
        <v>44617</v>
      </c>
      <c r="F398" s="35">
        <v>44617</v>
      </c>
      <c r="G398" s="21" t="s">
        <v>430</v>
      </c>
      <c r="H398" s="22" t="s">
        <v>525</v>
      </c>
      <c r="I398" s="22" t="s">
        <v>101</v>
      </c>
      <c r="J398" s="22" t="s">
        <v>294</v>
      </c>
      <c r="K398" s="35">
        <v>44617</v>
      </c>
      <c r="L398" s="35">
        <v>44617</v>
      </c>
      <c r="M398" s="10"/>
      <c r="N398" s="10">
        <v>3400</v>
      </c>
      <c r="O398" s="10">
        <f t="shared" si="58"/>
        <v>0</v>
      </c>
      <c r="P398" s="10"/>
      <c r="Q398" s="10">
        <v>2900</v>
      </c>
      <c r="R398" s="10">
        <f t="shared" si="59"/>
        <v>0</v>
      </c>
      <c r="S398" s="10"/>
      <c r="T398" s="10">
        <v>2800</v>
      </c>
      <c r="U398" s="10">
        <f t="shared" si="60"/>
        <v>0</v>
      </c>
      <c r="V398" s="10">
        <v>2</v>
      </c>
      <c r="W398" s="10">
        <v>150</v>
      </c>
      <c r="X398" s="10">
        <f t="shared" si="63"/>
        <v>300</v>
      </c>
      <c r="Y398" s="10">
        <v>2</v>
      </c>
      <c r="Z398" s="10">
        <v>150</v>
      </c>
      <c r="AA398" s="10">
        <f t="shared" si="64"/>
        <v>300</v>
      </c>
      <c r="AB398" s="10">
        <v>2</v>
      </c>
      <c r="AC398" s="10">
        <v>150</v>
      </c>
      <c r="AD398" s="10">
        <f t="shared" si="65"/>
        <v>300</v>
      </c>
      <c r="AE398" s="11"/>
      <c r="AF398" s="26">
        <v>7</v>
      </c>
      <c r="AG398" s="7">
        <f t="shared" si="57"/>
        <v>0</v>
      </c>
      <c r="AH398" s="152">
        <v>1</v>
      </c>
      <c r="AI398" s="139">
        <f>M398+P398+S398+V398+Y398+AB398+AE398</f>
        <v>6</v>
      </c>
      <c r="AJ398" s="139">
        <f t="shared" si="62"/>
        <v>900</v>
      </c>
      <c r="AK398" s="109">
        <f t="shared" si="53"/>
        <v>900</v>
      </c>
    </row>
    <row r="399" spans="1:37" ht="27.6" customHeight="1" x14ac:dyDescent="0.25">
      <c r="A399" s="108">
        <v>323</v>
      </c>
      <c r="B399" s="8" t="s">
        <v>230</v>
      </c>
      <c r="C399" s="21" t="s">
        <v>231</v>
      </c>
      <c r="D399" s="22" t="s">
        <v>648</v>
      </c>
      <c r="E399" s="35">
        <v>44622</v>
      </c>
      <c r="F399" s="35">
        <v>44622</v>
      </c>
      <c r="G399" s="21" t="s">
        <v>336</v>
      </c>
      <c r="H399" s="22" t="s">
        <v>340</v>
      </c>
      <c r="I399" s="22" t="s">
        <v>101</v>
      </c>
      <c r="J399" s="22" t="s">
        <v>294</v>
      </c>
      <c r="K399" s="35">
        <v>44622</v>
      </c>
      <c r="L399" s="35">
        <v>44622</v>
      </c>
      <c r="M399" s="10"/>
      <c r="N399" s="10">
        <v>3400</v>
      </c>
      <c r="O399" s="10">
        <f t="shared" si="58"/>
        <v>0</v>
      </c>
      <c r="P399" s="10"/>
      <c r="Q399" s="10">
        <v>2900</v>
      </c>
      <c r="R399" s="10">
        <f t="shared" si="59"/>
        <v>0</v>
      </c>
      <c r="S399" s="10"/>
      <c r="T399" s="10">
        <v>2800</v>
      </c>
      <c r="U399" s="10">
        <f t="shared" si="60"/>
        <v>0</v>
      </c>
      <c r="V399" s="10">
        <v>20</v>
      </c>
      <c r="W399" s="10">
        <v>150</v>
      </c>
      <c r="X399" s="10">
        <f t="shared" si="63"/>
        <v>3000</v>
      </c>
      <c r="Y399" s="10">
        <v>20</v>
      </c>
      <c r="Z399" s="10">
        <v>150</v>
      </c>
      <c r="AA399" s="10">
        <f t="shared" si="64"/>
        <v>3000</v>
      </c>
      <c r="AB399" s="10">
        <v>20</v>
      </c>
      <c r="AC399" s="10">
        <v>150</v>
      </c>
      <c r="AD399" s="10">
        <f t="shared" si="65"/>
        <v>3000</v>
      </c>
      <c r="AE399" s="11"/>
      <c r="AF399" s="26">
        <v>7</v>
      </c>
      <c r="AG399" s="7">
        <f t="shared" si="57"/>
        <v>0</v>
      </c>
      <c r="AH399" s="152">
        <v>1</v>
      </c>
      <c r="AI399" s="139">
        <f>M399+P399+S399+V399+Y399+AB399+AE399</f>
        <v>60</v>
      </c>
      <c r="AJ399" s="139">
        <f t="shared" si="62"/>
        <v>9000</v>
      </c>
      <c r="AK399" s="109">
        <f t="shared" si="53"/>
        <v>9000</v>
      </c>
    </row>
    <row r="400" spans="1:37" ht="27.6" customHeight="1" x14ac:dyDescent="0.25">
      <c r="A400" s="108">
        <v>324</v>
      </c>
      <c r="B400" s="8" t="s">
        <v>230</v>
      </c>
      <c r="C400" s="21" t="s">
        <v>231</v>
      </c>
      <c r="D400" s="22" t="s">
        <v>649</v>
      </c>
      <c r="E400" s="35">
        <v>44647</v>
      </c>
      <c r="F400" s="35">
        <v>44647</v>
      </c>
      <c r="G400" s="21" t="s">
        <v>814</v>
      </c>
      <c r="H400" s="22" t="s">
        <v>340</v>
      </c>
      <c r="I400" s="22" t="s">
        <v>101</v>
      </c>
      <c r="J400" s="22" t="s">
        <v>294</v>
      </c>
      <c r="K400" s="35">
        <v>44647</v>
      </c>
      <c r="L400" s="35">
        <v>44647</v>
      </c>
      <c r="M400" s="10"/>
      <c r="N400" s="10">
        <v>3400</v>
      </c>
      <c r="O400" s="10">
        <f t="shared" si="58"/>
        <v>0</v>
      </c>
      <c r="P400" s="10"/>
      <c r="Q400" s="10">
        <v>2900</v>
      </c>
      <c r="R400" s="10">
        <f t="shared" si="59"/>
        <v>0</v>
      </c>
      <c r="S400" s="10"/>
      <c r="T400" s="10">
        <v>2800</v>
      </c>
      <c r="U400" s="10">
        <f t="shared" si="60"/>
        <v>0</v>
      </c>
      <c r="V400" s="10">
        <v>9</v>
      </c>
      <c r="W400" s="10">
        <v>150</v>
      </c>
      <c r="X400" s="10">
        <f t="shared" si="63"/>
        <v>1350</v>
      </c>
      <c r="Y400" s="10">
        <v>9</v>
      </c>
      <c r="Z400" s="10">
        <v>150</v>
      </c>
      <c r="AA400" s="10">
        <f t="shared" si="64"/>
        <v>1350</v>
      </c>
      <c r="AB400" s="10">
        <v>18</v>
      </c>
      <c r="AC400" s="10">
        <v>150</v>
      </c>
      <c r="AD400" s="10">
        <f t="shared" si="65"/>
        <v>2700</v>
      </c>
      <c r="AE400" s="11"/>
      <c r="AF400" s="26">
        <v>7</v>
      </c>
      <c r="AG400" s="7">
        <f t="shared" si="57"/>
        <v>0</v>
      </c>
      <c r="AH400" s="152">
        <v>1</v>
      </c>
      <c r="AI400" s="139">
        <f>M400+P400+S400+V400+Y400+AB400+AE400</f>
        <v>36</v>
      </c>
      <c r="AJ400" s="139">
        <f t="shared" si="62"/>
        <v>5400</v>
      </c>
      <c r="AK400" s="109">
        <f t="shared" si="53"/>
        <v>5400</v>
      </c>
    </row>
    <row r="401" spans="1:37" ht="27" customHeight="1" x14ac:dyDescent="0.25">
      <c r="A401" s="108">
        <v>325</v>
      </c>
      <c r="B401" s="8" t="s">
        <v>230</v>
      </c>
      <c r="C401" s="21" t="s">
        <v>231</v>
      </c>
      <c r="D401" s="22" t="s">
        <v>650</v>
      </c>
      <c r="E401" s="35">
        <v>44692</v>
      </c>
      <c r="F401" s="35">
        <v>44693</v>
      </c>
      <c r="G401" s="21" t="s">
        <v>366</v>
      </c>
      <c r="H401" s="22" t="s">
        <v>300</v>
      </c>
      <c r="I401" s="22" t="s">
        <v>101</v>
      </c>
      <c r="J401" s="22" t="s">
        <v>304</v>
      </c>
      <c r="K401" s="35">
        <v>44692</v>
      </c>
      <c r="L401" s="35">
        <v>44693</v>
      </c>
      <c r="M401" s="10"/>
      <c r="N401" s="10">
        <v>3400</v>
      </c>
      <c r="O401" s="10">
        <f t="shared" si="58"/>
        <v>0</v>
      </c>
      <c r="P401" s="10"/>
      <c r="Q401" s="10">
        <v>2900</v>
      </c>
      <c r="R401" s="10">
        <f t="shared" si="59"/>
        <v>0</v>
      </c>
      <c r="S401" s="10"/>
      <c r="T401" s="10">
        <v>2800</v>
      </c>
      <c r="U401" s="10">
        <f t="shared" si="60"/>
        <v>0</v>
      </c>
      <c r="V401" s="10">
        <v>36</v>
      </c>
      <c r="W401" s="10">
        <v>150</v>
      </c>
      <c r="X401" s="10">
        <f t="shared" si="63"/>
        <v>5400</v>
      </c>
      <c r="Y401" s="10">
        <v>36</v>
      </c>
      <c r="Z401" s="10">
        <v>150</v>
      </c>
      <c r="AA401" s="10">
        <f t="shared" si="64"/>
        <v>5400</v>
      </c>
      <c r="AB401" s="10">
        <v>36</v>
      </c>
      <c r="AC401" s="10">
        <v>150</v>
      </c>
      <c r="AD401" s="10">
        <f t="shared" si="65"/>
        <v>5400</v>
      </c>
      <c r="AE401" s="11">
        <v>108</v>
      </c>
      <c r="AF401" s="26">
        <v>7</v>
      </c>
      <c r="AG401" s="7">
        <f t="shared" si="57"/>
        <v>756</v>
      </c>
      <c r="AH401" s="152">
        <v>1</v>
      </c>
      <c r="AI401" s="139">
        <f>M401+P401+S401+V401+Y401+AB401+AE401</f>
        <v>216</v>
      </c>
      <c r="AJ401" s="139">
        <f t="shared" si="62"/>
        <v>16956</v>
      </c>
      <c r="AK401" s="109">
        <f t="shared" si="53"/>
        <v>16956</v>
      </c>
    </row>
    <row r="402" spans="1:37" ht="27.6" customHeight="1" x14ac:dyDescent="0.25">
      <c r="A402" s="108">
        <v>326</v>
      </c>
      <c r="B402" s="8" t="s">
        <v>230</v>
      </c>
      <c r="C402" s="21" t="s">
        <v>231</v>
      </c>
      <c r="D402" s="22" t="s">
        <v>651</v>
      </c>
      <c r="E402" s="35">
        <v>44698</v>
      </c>
      <c r="F402" s="35">
        <v>44699</v>
      </c>
      <c r="G402" s="21" t="s">
        <v>331</v>
      </c>
      <c r="H402" s="22" t="s">
        <v>300</v>
      </c>
      <c r="I402" s="22" t="s">
        <v>101</v>
      </c>
      <c r="J402" s="22" t="s">
        <v>294</v>
      </c>
      <c r="K402" s="35">
        <v>44698</v>
      </c>
      <c r="L402" s="35">
        <v>44699</v>
      </c>
      <c r="M402" s="10"/>
      <c r="N402" s="10">
        <v>3400</v>
      </c>
      <c r="O402" s="10">
        <f t="shared" si="58"/>
        <v>0</v>
      </c>
      <c r="P402" s="10"/>
      <c r="Q402" s="10">
        <v>2900</v>
      </c>
      <c r="R402" s="10">
        <f t="shared" si="59"/>
        <v>0</v>
      </c>
      <c r="S402" s="10"/>
      <c r="T402" s="10">
        <v>2800</v>
      </c>
      <c r="U402" s="10">
        <f t="shared" si="60"/>
        <v>0</v>
      </c>
      <c r="V402" s="10">
        <v>14</v>
      </c>
      <c r="W402" s="10">
        <v>150</v>
      </c>
      <c r="X402" s="10">
        <f t="shared" si="63"/>
        <v>2100</v>
      </c>
      <c r="Y402" s="10">
        <v>14</v>
      </c>
      <c r="Z402" s="10">
        <v>150</v>
      </c>
      <c r="AA402" s="10">
        <f t="shared" si="64"/>
        <v>2100</v>
      </c>
      <c r="AB402" s="10">
        <v>14</v>
      </c>
      <c r="AC402" s="10">
        <v>150</v>
      </c>
      <c r="AD402" s="10">
        <f t="shared" si="65"/>
        <v>2100</v>
      </c>
      <c r="AE402" s="11">
        <v>42</v>
      </c>
      <c r="AF402" s="26">
        <v>7</v>
      </c>
      <c r="AG402" s="7">
        <f t="shared" si="57"/>
        <v>294</v>
      </c>
      <c r="AH402" s="152">
        <v>1</v>
      </c>
      <c r="AI402" s="139">
        <f t="shared" ref="AI402:AI452" si="66">M402+P402+S402+V402+Y402+AB402+AE402</f>
        <v>84</v>
      </c>
      <c r="AJ402" s="139">
        <f t="shared" si="62"/>
        <v>6594</v>
      </c>
      <c r="AK402" s="109">
        <f t="shared" ref="AK402:AK452" si="67">O402+R402+U402+X402+AA402+AD402+AG402</f>
        <v>6594</v>
      </c>
    </row>
    <row r="403" spans="1:37" ht="14.65" customHeight="1" x14ac:dyDescent="0.25">
      <c r="A403" s="106"/>
      <c r="B403" s="96"/>
      <c r="C403" s="97"/>
      <c r="D403" s="179" t="s">
        <v>898</v>
      </c>
      <c r="E403" s="99"/>
      <c r="F403" s="99"/>
      <c r="G403" s="99"/>
      <c r="H403" s="99"/>
      <c r="I403" s="97"/>
      <c r="J403" s="100"/>
      <c r="K403" s="99"/>
      <c r="L403" s="99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2"/>
      <c r="AF403" s="79"/>
      <c r="AG403" s="79"/>
      <c r="AH403" s="153"/>
      <c r="AI403" s="151"/>
      <c r="AJ403" s="151"/>
      <c r="AK403" s="164"/>
    </row>
    <row r="404" spans="1:37" ht="31.15" customHeight="1" x14ac:dyDescent="0.25">
      <c r="A404" s="108">
        <v>327</v>
      </c>
      <c r="B404" s="8" t="s">
        <v>229</v>
      </c>
      <c r="C404" s="21" t="s">
        <v>232</v>
      </c>
      <c r="D404" s="22" t="s">
        <v>652</v>
      </c>
      <c r="E404" s="35">
        <v>44608</v>
      </c>
      <c r="F404" s="35">
        <v>44609</v>
      </c>
      <c r="G404" s="21" t="s">
        <v>331</v>
      </c>
      <c r="H404" s="22" t="s">
        <v>340</v>
      </c>
      <c r="I404" s="22" t="s">
        <v>101</v>
      </c>
      <c r="J404" s="22" t="s">
        <v>294</v>
      </c>
      <c r="K404" s="35">
        <v>44608</v>
      </c>
      <c r="L404" s="35">
        <v>44609</v>
      </c>
      <c r="M404" s="10"/>
      <c r="N404" s="10">
        <v>3400</v>
      </c>
      <c r="O404" s="10">
        <f t="shared" si="58"/>
        <v>0</v>
      </c>
      <c r="P404" s="10"/>
      <c r="Q404" s="10">
        <v>2900</v>
      </c>
      <c r="R404" s="10">
        <f t="shared" si="59"/>
        <v>0</v>
      </c>
      <c r="S404" s="10"/>
      <c r="T404" s="10">
        <v>2800</v>
      </c>
      <c r="U404" s="10">
        <f t="shared" si="60"/>
        <v>0</v>
      </c>
      <c r="V404" s="10">
        <v>10</v>
      </c>
      <c r="W404" s="10">
        <v>150</v>
      </c>
      <c r="X404" s="10">
        <f t="shared" si="63"/>
        <v>1500</v>
      </c>
      <c r="Y404" s="10">
        <v>10</v>
      </c>
      <c r="Z404" s="10">
        <v>150</v>
      </c>
      <c r="AA404" s="10">
        <f t="shared" si="64"/>
        <v>1500</v>
      </c>
      <c r="AB404" s="10">
        <v>10</v>
      </c>
      <c r="AC404" s="10">
        <v>150</v>
      </c>
      <c r="AD404" s="10">
        <f t="shared" si="65"/>
        <v>1500</v>
      </c>
      <c r="AE404" s="11"/>
      <c r="AF404" s="26">
        <v>7</v>
      </c>
      <c r="AG404" s="7">
        <f t="shared" si="57"/>
        <v>0</v>
      </c>
      <c r="AH404" s="152">
        <v>1</v>
      </c>
      <c r="AI404" s="139">
        <f t="shared" si="66"/>
        <v>30</v>
      </c>
      <c r="AJ404" s="139">
        <f t="shared" si="62"/>
        <v>4500</v>
      </c>
      <c r="AK404" s="109">
        <f t="shared" si="67"/>
        <v>4500</v>
      </c>
    </row>
    <row r="405" spans="1:37" ht="28.15" customHeight="1" x14ac:dyDescent="0.25">
      <c r="A405" s="108">
        <v>328</v>
      </c>
      <c r="B405" s="8" t="s">
        <v>229</v>
      </c>
      <c r="C405" s="21" t="s">
        <v>232</v>
      </c>
      <c r="D405" s="22" t="s">
        <v>653</v>
      </c>
      <c r="E405" s="35">
        <v>44692</v>
      </c>
      <c r="F405" s="35">
        <v>44693</v>
      </c>
      <c r="G405" s="21" t="s">
        <v>748</v>
      </c>
      <c r="H405" s="22" t="s">
        <v>747</v>
      </c>
      <c r="I405" s="22" t="s">
        <v>101</v>
      </c>
      <c r="J405" s="22" t="s">
        <v>294</v>
      </c>
      <c r="K405" s="35">
        <v>44692</v>
      </c>
      <c r="L405" s="35">
        <v>44693</v>
      </c>
      <c r="M405" s="10"/>
      <c r="N405" s="10">
        <v>3400</v>
      </c>
      <c r="O405" s="10">
        <f t="shared" si="58"/>
        <v>0</v>
      </c>
      <c r="P405" s="10"/>
      <c r="Q405" s="10">
        <v>2900</v>
      </c>
      <c r="R405" s="10">
        <f t="shared" si="59"/>
        <v>0</v>
      </c>
      <c r="S405" s="10"/>
      <c r="T405" s="10">
        <v>2800</v>
      </c>
      <c r="U405" s="10">
        <f t="shared" si="60"/>
        <v>0</v>
      </c>
      <c r="V405" s="10">
        <v>6</v>
      </c>
      <c r="W405" s="10">
        <v>150</v>
      </c>
      <c r="X405" s="10">
        <f t="shared" si="63"/>
        <v>900</v>
      </c>
      <c r="Y405" s="10">
        <v>6</v>
      </c>
      <c r="Z405" s="10">
        <v>150</v>
      </c>
      <c r="AA405" s="10">
        <f t="shared" si="64"/>
        <v>900</v>
      </c>
      <c r="AB405" s="10">
        <v>6</v>
      </c>
      <c r="AC405" s="10">
        <v>150</v>
      </c>
      <c r="AD405" s="10">
        <f t="shared" si="65"/>
        <v>900</v>
      </c>
      <c r="AE405" s="11">
        <v>18</v>
      </c>
      <c r="AF405" s="26">
        <v>7</v>
      </c>
      <c r="AG405" s="7">
        <f t="shared" si="57"/>
        <v>126</v>
      </c>
      <c r="AH405" s="152">
        <v>1</v>
      </c>
      <c r="AI405" s="139">
        <f t="shared" si="66"/>
        <v>36</v>
      </c>
      <c r="AJ405" s="139">
        <f t="shared" si="62"/>
        <v>2826</v>
      </c>
      <c r="AK405" s="109">
        <f t="shared" si="67"/>
        <v>2826</v>
      </c>
    </row>
    <row r="406" spans="1:37" ht="29.65" customHeight="1" x14ac:dyDescent="0.25">
      <c r="A406" s="108">
        <v>329</v>
      </c>
      <c r="B406" s="8" t="s">
        <v>229</v>
      </c>
      <c r="C406" s="21" t="s">
        <v>232</v>
      </c>
      <c r="D406" s="22" t="s">
        <v>654</v>
      </c>
      <c r="E406" s="35">
        <v>44692</v>
      </c>
      <c r="F406" s="35">
        <v>44693</v>
      </c>
      <c r="G406" s="21" t="s">
        <v>748</v>
      </c>
      <c r="H406" s="22" t="s">
        <v>300</v>
      </c>
      <c r="I406" s="22" t="s">
        <v>101</v>
      </c>
      <c r="J406" s="22" t="s">
        <v>294</v>
      </c>
      <c r="K406" s="35">
        <v>44692</v>
      </c>
      <c r="L406" s="35">
        <v>44693</v>
      </c>
      <c r="M406" s="10"/>
      <c r="N406" s="10">
        <v>3400</v>
      </c>
      <c r="O406" s="10">
        <f t="shared" si="58"/>
        <v>0</v>
      </c>
      <c r="P406" s="10"/>
      <c r="Q406" s="10">
        <v>2900</v>
      </c>
      <c r="R406" s="10">
        <f t="shared" si="59"/>
        <v>0</v>
      </c>
      <c r="S406" s="10"/>
      <c r="T406" s="10">
        <v>2800</v>
      </c>
      <c r="U406" s="10">
        <f t="shared" si="60"/>
        <v>0</v>
      </c>
      <c r="V406" s="10">
        <v>6</v>
      </c>
      <c r="W406" s="10">
        <v>150</v>
      </c>
      <c r="X406" s="10">
        <f t="shared" si="63"/>
        <v>900</v>
      </c>
      <c r="Y406" s="10">
        <v>6</v>
      </c>
      <c r="Z406" s="10">
        <v>150</v>
      </c>
      <c r="AA406" s="10">
        <f t="shared" si="64"/>
        <v>900</v>
      </c>
      <c r="AB406" s="10">
        <v>6</v>
      </c>
      <c r="AC406" s="10">
        <v>150</v>
      </c>
      <c r="AD406" s="10">
        <f t="shared" si="65"/>
        <v>900</v>
      </c>
      <c r="AE406" s="11">
        <v>18</v>
      </c>
      <c r="AF406" s="26">
        <v>7</v>
      </c>
      <c r="AG406" s="7">
        <f t="shared" si="57"/>
        <v>126</v>
      </c>
      <c r="AH406" s="152">
        <v>1</v>
      </c>
      <c r="AI406" s="139">
        <f t="shared" si="66"/>
        <v>36</v>
      </c>
      <c r="AJ406" s="139">
        <f t="shared" si="62"/>
        <v>2826</v>
      </c>
      <c r="AK406" s="109">
        <f t="shared" si="67"/>
        <v>2826</v>
      </c>
    </row>
    <row r="407" spans="1:37" ht="28.9" customHeight="1" x14ac:dyDescent="0.25">
      <c r="A407" s="108">
        <v>330</v>
      </c>
      <c r="B407" s="8" t="s">
        <v>229</v>
      </c>
      <c r="C407" s="21" t="s">
        <v>232</v>
      </c>
      <c r="D407" s="22" t="s">
        <v>655</v>
      </c>
      <c r="E407" s="35">
        <v>44698</v>
      </c>
      <c r="F407" s="35">
        <v>44699</v>
      </c>
      <c r="G407" s="21" t="s">
        <v>331</v>
      </c>
      <c r="H407" s="22" t="s">
        <v>300</v>
      </c>
      <c r="I407" s="22" t="s">
        <v>99</v>
      </c>
      <c r="J407" s="22" t="s">
        <v>294</v>
      </c>
      <c r="K407" s="35">
        <v>44698</v>
      </c>
      <c r="L407" s="35">
        <v>44699</v>
      </c>
      <c r="M407" s="10"/>
      <c r="N407" s="10">
        <v>3400</v>
      </c>
      <c r="O407" s="10">
        <f t="shared" si="58"/>
        <v>0</v>
      </c>
      <c r="P407" s="10"/>
      <c r="Q407" s="10">
        <v>2900</v>
      </c>
      <c r="R407" s="10">
        <f t="shared" si="59"/>
        <v>0</v>
      </c>
      <c r="S407" s="10"/>
      <c r="T407" s="10">
        <v>2800</v>
      </c>
      <c r="U407" s="10">
        <f t="shared" si="60"/>
        <v>0</v>
      </c>
      <c r="V407" s="10">
        <v>4</v>
      </c>
      <c r="W407" s="10">
        <v>150</v>
      </c>
      <c r="X407" s="10">
        <f t="shared" si="63"/>
        <v>600</v>
      </c>
      <c r="Y407" s="10">
        <v>4</v>
      </c>
      <c r="Z407" s="10">
        <v>150</v>
      </c>
      <c r="AA407" s="10">
        <f t="shared" si="64"/>
        <v>600</v>
      </c>
      <c r="AB407" s="10">
        <v>4</v>
      </c>
      <c r="AC407" s="10">
        <v>150</v>
      </c>
      <c r="AD407" s="10">
        <f t="shared" si="65"/>
        <v>600</v>
      </c>
      <c r="AE407" s="11">
        <v>12</v>
      </c>
      <c r="AF407" s="26">
        <v>7</v>
      </c>
      <c r="AG407" s="7">
        <f t="shared" si="57"/>
        <v>84</v>
      </c>
      <c r="AH407" s="152">
        <v>1</v>
      </c>
      <c r="AI407" s="139">
        <f t="shared" si="66"/>
        <v>24</v>
      </c>
      <c r="AJ407" s="139">
        <f t="shared" si="62"/>
        <v>1884</v>
      </c>
      <c r="AK407" s="109">
        <f t="shared" si="67"/>
        <v>1884</v>
      </c>
    </row>
    <row r="408" spans="1:37" ht="27" customHeight="1" x14ac:dyDescent="0.25">
      <c r="A408" s="108">
        <v>331</v>
      </c>
      <c r="B408" s="8" t="s">
        <v>229</v>
      </c>
      <c r="C408" s="21" t="s">
        <v>232</v>
      </c>
      <c r="D408" s="22" t="s">
        <v>656</v>
      </c>
      <c r="E408" s="35">
        <v>44698</v>
      </c>
      <c r="F408" s="35">
        <v>44699</v>
      </c>
      <c r="G408" s="21" t="s">
        <v>331</v>
      </c>
      <c r="H408" s="22" t="s">
        <v>300</v>
      </c>
      <c r="I408" s="22" t="s">
        <v>101</v>
      </c>
      <c r="J408" s="22" t="s">
        <v>294</v>
      </c>
      <c r="K408" s="35">
        <v>44698</v>
      </c>
      <c r="L408" s="35">
        <v>44699</v>
      </c>
      <c r="M408" s="10"/>
      <c r="N408" s="10">
        <v>3400</v>
      </c>
      <c r="O408" s="10">
        <f t="shared" si="58"/>
        <v>0</v>
      </c>
      <c r="P408" s="10"/>
      <c r="Q408" s="10">
        <v>2900</v>
      </c>
      <c r="R408" s="10">
        <f t="shared" si="59"/>
        <v>0</v>
      </c>
      <c r="S408" s="10"/>
      <c r="T408" s="10">
        <v>2800</v>
      </c>
      <c r="U408" s="10">
        <f t="shared" si="60"/>
        <v>0</v>
      </c>
      <c r="V408" s="10">
        <v>4</v>
      </c>
      <c r="W408" s="10">
        <v>150</v>
      </c>
      <c r="X408" s="10">
        <f t="shared" si="63"/>
        <v>600</v>
      </c>
      <c r="Y408" s="10">
        <v>4</v>
      </c>
      <c r="Z408" s="10">
        <v>150</v>
      </c>
      <c r="AA408" s="10">
        <f t="shared" si="64"/>
        <v>600</v>
      </c>
      <c r="AB408" s="10">
        <v>4</v>
      </c>
      <c r="AC408" s="10">
        <v>150</v>
      </c>
      <c r="AD408" s="10">
        <f t="shared" si="65"/>
        <v>600</v>
      </c>
      <c r="AE408" s="11">
        <v>12</v>
      </c>
      <c r="AF408" s="26">
        <v>7</v>
      </c>
      <c r="AG408" s="7">
        <f t="shared" si="57"/>
        <v>84</v>
      </c>
      <c r="AH408" s="152">
        <v>1</v>
      </c>
      <c r="AI408" s="139">
        <f t="shared" si="66"/>
        <v>24</v>
      </c>
      <c r="AJ408" s="139">
        <f t="shared" si="62"/>
        <v>1884</v>
      </c>
      <c r="AK408" s="109">
        <f t="shared" si="67"/>
        <v>1884</v>
      </c>
    </row>
    <row r="409" spans="1:37" ht="27" customHeight="1" x14ac:dyDescent="0.25">
      <c r="A409" s="108">
        <v>332</v>
      </c>
      <c r="B409" s="8" t="s">
        <v>229</v>
      </c>
      <c r="C409" s="21" t="s">
        <v>232</v>
      </c>
      <c r="D409" s="22" t="s">
        <v>657</v>
      </c>
      <c r="E409" s="35">
        <v>44799</v>
      </c>
      <c r="F409" s="35">
        <v>44804</v>
      </c>
      <c r="G409" s="21" t="s">
        <v>815</v>
      </c>
      <c r="H409" s="22" t="s">
        <v>300</v>
      </c>
      <c r="I409" s="22" t="s">
        <v>101</v>
      </c>
      <c r="J409" s="22" t="s">
        <v>294</v>
      </c>
      <c r="K409" s="35">
        <v>44799</v>
      </c>
      <c r="L409" s="35">
        <v>44804</v>
      </c>
      <c r="M409" s="10"/>
      <c r="N409" s="10">
        <v>3400</v>
      </c>
      <c r="O409" s="10">
        <f t="shared" si="58"/>
        <v>0</v>
      </c>
      <c r="P409" s="10"/>
      <c r="Q409" s="10">
        <v>2900</v>
      </c>
      <c r="R409" s="10">
        <f t="shared" si="59"/>
        <v>0</v>
      </c>
      <c r="S409" s="10"/>
      <c r="T409" s="10">
        <v>2800</v>
      </c>
      <c r="U409" s="10">
        <f t="shared" si="60"/>
        <v>0</v>
      </c>
      <c r="V409" s="10">
        <v>2</v>
      </c>
      <c r="W409" s="10">
        <v>150</v>
      </c>
      <c r="X409" s="10">
        <f t="shared" si="63"/>
        <v>300</v>
      </c>
      <c r="Y409" s="10">
        <v>2</v>
      </c>
      <c r="Z409" s="10">
        <v>150</v>
      </c>
      <c r="AA409" s="10">
        <f t="shared" si="64"/>
        <v>300</v>
      </c>
      <c r="AB409" s="10">
        <v>2</v>
      </c>
      <c r="AC409" s="10">
        <v>150</v>
      </c>
      <c r="AD409" s="10">
        <f t="shared" si="65"/>
        <v>300</v>
      </c>
      <c r="AE409" s="11">
        <v>6</v>
      </c>
      <c r="AF409" s="26">
        <v>7</v>
      </c>
      <c r="AG409" s="7">
        <f t="shared" si="57"/>
        <v>42</v>
      </c>
      <c r="AH409" s="152">
        <v>1</v>
      </c>
      <c r="AI409" s="139">
        <f t="shared" si="66"/>
        <v>12</v>
      </c>
      <c r="AJ409" s="139">
        <f t="shared" si="62"/>
        <v>942</v>
      </c>
      <c r="AK409" s="109">
        <f t="shared" si="67"/>
        <v>942</v>
      </c>
    </row>
    <row r="410" spans="1:37" ht="27" customHeight="1" x14ac:dyDescent="0.25">
      <c r="A410" s="108">
        <v>333</v>
      </c>
      <c r="B410" s="8" t="s">
        <v>229</v>
      </c>
      <c r="C410" s="21" t="s">
        <v>232</v>
      </c>
      <c r="D410" s="22" t="s">
        <v>658</v>
      </c>
      <c r="E410" s="35">
        <v>44804</v>
      </c>
      <c r="F410" s="35">
        <v>44810</v>
      </c>
      <c r="G410" s="21" t="s">
        <v>764</v>
      </c>
      <c r="H410" s="22" t="s">
        <v>300</v>
      </c>
      <c r="I410" s="22" t="s">
        <v>101</v>
      </c>
      <c r="J410" s="22" t="s">
        <v>294</v>
      </c>
      <c r="K410" s="35">
        <v>44804</v>
      </c>
      <c r="L410" s="35">
        <v>44810</v>
      </c>
      <c r="M410" s="10"/>
      <c r="N410" s="10">
        <v>3400</v>
      </c>
      <c r="O410" s="10">
        <f t="shared" si="58"/>
        <v>0</v>
      </c>
      <c r="P410" s="10"/>
      <c r="Q410" s="10">
        <v>2900</v>
      </c>
      <c r="R410" s="10">
        <f t="shared" si="59"/>
        <v>0</v>
      </c>
      <c r="S410" s="10"/>
      <c r="T410" s="10">
        <v>2800</v>
      </c>
      <c r="U410" s="10">
        <f t="shared" si="60"/>
        <v>0</v>
      </c>
      <c r="V410" s="10">
        <v>2</v>
      </c>
      <c r="W410" s="10">
        <v>150</v>
      </c>
      <c r="X410" s="10">
        <f t="shared" si="63"/>
        <v>300</v>
      </c>
      <c r="Y410" s="10">
        <v>2</v>
      </c>
      <c r="Z410" s="10">
        <v>150</v>
      </c>
      <c r="AA410" s="10">
        <f t="shared" si="64"/>
        <v>300</v>
      </c>
      <c r="AB410" s="10">
        <v>2</v>
      </c>
      <c r="AC410" s="10">
        <v>150</v>
      </c>
      <c r="AD410" s="10">
        <f t="shared" si="65"/>
        <v>300</v>
      </c>
      <c r="AE410" s="66">
        <v>6</v>
      </c>
      <c r="AF410" s="7">
        <v>7</v>
      </c>
      <c r="AG410" s="7">
        <f t="shared" si="57"/>
        <v>42</v>
      </c>
      <c r="AH410" s="152">
        <v>1</v>
      </c>
      <c r="AI410" s="139">
        <f t="shared" si="66"/>
        <v>12</v>
      </c>
      <c r="AJ410" s="139">
        <f t="shared" si="62"/>
        <v>942</v>
      </c>
      <c r="AK410" s="109">
        <f t="shared" si="67"/>
        <v>942</v>
      </c>
    </row>
    <row r="411" spans="1:37" ht="16.899999999999999" customHeight="1" x14ac:dyDescent="0.25">
      <c r="A411" s="106"/>
      <c r="B411" s="96"/>
      <c r="C411" s="97"/>
      <c r="D411" s="179" t="s">
        <v>899</v>
      </c>
      <c r="E411" s="99"/>
      <c r="F411" s="99"/>
      <c r="G411" s="99"/>
      <c r="H411" s="99"/>
      <c r="I411" s="97"/>
      <c r="J411" s="100"/>
      <c r="K411" s="99"/>
      <c r="L411" s="99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2"/>
      <c r="AF411" s="79"/>
      <c r="AG411" s="79"/>
      <c r="AH411" s="153"/>
      <c r="AI411" s="151"/>
      <c r="AJ411" s="151"/>
      <c r="AK411" s="164"/>
    </row>
    <row r="412" spans="1:37" ht="26.65" customHeight="1" x14ac:dyDescent="0.25">
      <c r="A412" s="108">
        <v>334</v>
      </c>
      <c r="B412" s="8" t="s">
        <v>226</v>
      </c>
      <c r="C412" s="21" t="s">
        <v>227</v>
      </c>
      <c r="D412" s="22" t="s">
        <v>659</v>
      </c>
      <c r="E412" s="35">
        <v>44609</v>
      </c>
      <c r="F412" s="35">
        <v>44609</v>
      </c>
      <c r="G412" s="21" t="s">
        <v>331</v>
      </c>
      <c r="H412" s="22" t="s">
        <v>749</v>
      </c>
      <c r="I412" s="22" t="s">
        <v>101</v>
      </c>
      <c r="J412" s="22" t="s">
        <v>294</v>
      </c>
      <c r="K412" s="35">
        <v>44609</v>
      </c>
      <c r="L412" s="35">
        <v>44609</v>
      </c>
      <c r="M412" s="10"/>
      <c r="N412" s="10">
        <v>3400</v>
      </c>
      <c r="O412" s="10">
        <f t="shared" si="58"/>
        <v>0</v>
      </c>
      <c r="P412" s="10"/>
      <c r="Q412" s="10">
        <v>2900</v>
      </c>
      <c r="R412" s="10">
        <f t="shared" si="59"/>
        <v>0</v>
      </c>
      <c r="S412" s="10"/>
      <c r="T412" s="10">
        <v>2800</v>
      </c>
      <c r="U412" s="10">
        <f t="shared" si="60"/>
        <v>0</v>
      </c>
      <c r="V412" s="10">
        <v>10</v>
      </c>
      <c r="W412" s="10">
        <v>150</v>
      </c>
      <c r="X412" s="10">
        <f t="shared" si="63"/>
        <v>1500</v>
      </c>
      <c r="Y412" s="10">
        <v>10</v>
      </c>
      <c r="Z412" s="10">
        <v>150</v>
      </c>
      <c r="AA412" s="10">
        <f t="shared" si="64"/>
        <v>1500</v>
      </c>
      <c r="AB412" s="10">
        <v>10</v>
      </c>
      <c r="AC412" s="10">
        <v>150</v>
      </c>
      <c r="AD412" s="10">
        <f t="shared" si="65"/>
        <v>1500</v>
      </c>
      <c r="AE412" s="11"/>
      <c r="AF412" s="26">
        <v>7</v>
      </c>
      <c r="AG412" s="7">
        <f t="shared" si="57"/>
        <v>0</v>
      </c>
      <c r="AH412" s="152">
        <v>1</v>
      </c>
      <c r="AI412" s="139">
        <f t="shared" si="66"/>
        <v>30</v>
      </c>
      <c r="AJ412" s="139">
        <f t="shared" si="62"/>
        <v>4500</v>
      </c>
      <c r="AK412" s="109">
        <f t="shared" si="67"/>
        <v>4500</v>
      </c>
    </row>
    <row r="413" spans="1:37" ht="26.65" customHeight="1" x14ac:dyDescent="0.25">
      <c r="A413" s="108">
        <v>335</v>
      </c>
      <c r="B413" s="8" t="s">
        <v>226</v>
      </c>
      <c r="C413" s="21" t="s">
        <v>227</v>
      </c>
      <c r="D413" s="22" t="s">
        <v>660</v>
      </c>
      <c r="E413" s="35">
        <v>44647</v>
      </c>
      <c r="F413" s="35">
        <v>44647</v>
      </c>
      <c r="G413" s="21" t="s">
        <v>814</v>
      </c>
      <c r="H413" s="22" t="s">
        <v>340</v>
      </c>
      <c r="I413" s="22" t="s">
        <v>101</v>
      </c>
      <c r="J413" s="22" t="s">
        <v>294</v>
      </c>
      <c r="K413" s="35">
        <v>44647</v>
      </c>
      <c r="L413" s="35">
        <v>44647</v>
      </c>
      <c r="M413" s="10"/>
      <c r="N413" s="10">
        <v>3400</v>
      </c>
      <c r="O413" s="10">
        <f t="shared" si="58"/>
        <v>0</v>
      </c>
      <c r="P413" s="10"/>
      <c r="Q413" s="10">
        <v>2900</v>
      </c>
      <c r="R413" s="10">
        <f t="shared" si="59"/>
        <v>0</v>
      </c>
      <c r="S413" s="10"/>
      <c r="T413" s="10">
        <v>2800</v>
      </c>
      <c r="U413" s="10">
        <f t="shared" si="60"/>
        <v>0</v>
      </c>
      <c r="V413" s="10">
        <v>18</v>
      </c>
      <c r="W413" s="10">
        <v>150</v>
      </c>
      <c r="X413" s="10">
        <f t="shared" si="63"/>
        <v>2700</v>
      </c>
      <c r="Y413" s="10">
        <v>18</v>
      </c>
      <c r="Z413" s="10">
        <v>150</v>
      </c>
      <c r="AA413" s="10">
        <f t="shared" si="64"/>
        <v>2700</v>
      </c>
      <c r="AB413" s="10">
        <v>36</v>
      </c>
      <c r="AC413" s="10">
        <v>150</v>
      </c>
      <c r="AD413" s="10">
        <f t="shared" si="65"/>
        <v>5400</v>
      </c>
      <c r="AE413" s="11"/>
      <c r="AF413" s="26">
        <v>7</v>
      </c>
      <c r="AG413" s="7">
        <f t="shared" si="57"/>
        <v>0</v>
      </c>
      <c r="AH413" s="152">
        <v>1</v>
      </c>
      <c r="AI413" s="139">
        <f t="shared" si="66"/>
        <v>72</v>
      </c>
      <c r="AJ413" s="139">
        <f t="shared" si="62"/>
        <v>10800</v>
      </c>
      <c r="AK413" s="109">
        <f t="shared" si="67"/>
        <v>10800</v>
      </c>
    </row>
    <row r="414" spans="1:37" ht="26.65" customHeight="1" x14ac:dyDescent="0.25">
      <c r="A414" s="108">
        <v>336</v>
      </c>
      <c r="B414" s="8" t="s">
        <v>226</v>
      </c>
      <c r="C414" s="21" t="s">
        <v>227</v>
      </c>
      <c r="D414" s="22" t="s">
        <v>650</v>
      </c>
      <c r="E414" s="35">
        <v>44693</v>
      </c>
      <c r="F414" s="35">
        <v>44693</v>
      </c>
      <c r="G414" s="21" t="s">
        <v>366</v>
      </c>
      <c r="H414" s="22" t="s">
        <v>300</v>
      </c>
      <c r="I414" s="22" t="s">
        <v>101</v>
      </c>
      <c r="J414" s="22" t="s">
        <v>294</v>
      </c>
      <c r="K414" s="35">
        <v>44693</v>
      </c>
      <c r="L414" s="35">
        <v>44693</v>
      </c>
      <c r="M414" s="10"/>
      <c r="N414" s="10">
        <v>3400</v>
      </c>
      <c r="O414" s="10">
        <f t="shared" si="58"/>
        <v>0</v>
      </c>
      <c r="P414" s="10"/>
      <c r="Q414" s="10">
        <v>2900</v>
      </c>
      <c r="R414" s="10">
        <f t="shared" si="59"/>
        <v>0</v>
      </c>
      <c r="S414" s="10"/>
      <c r="T414" s="10">
        <v>2800</v>
      </c>
      <c r="U414" s="10">
        <f t="shared" si="60"/>
        <v>0</v>
      </c>
      <c r="V414" s="10">
        <v>6</v>
      </c>
      <c r="W414" s="10">
        <v>150</v>
      </c>
      <c r="X414" s="10">
        <f t="shared" si="63"/>
        <v>900</v>
      </c>
      <c r="Y414" s="10">
        <v>6</v>
      </c>
      <c r="Z414" s="10">
        <v>150</v>
      </c>
      <c r="AA414" s="10">
        <f t="shared" si="64"/>
        <v>900</v>
      </c>
      <c r="AB414" s="10">
        <v>6</v>
      </c>
      <c r="AC414" s="10">
        <v>150</v>
      </c>
      <c r="AD414" s="10">
        <f t="shared" si="65"/>
        <v>900</v>
      </c>
      <c r="AE414" s="11">
        <v>18</v>
      </c>
      <c r="AF414" s="26">
        <v>7</v>
      </c>
      <c r="AG414" s="7">
        <f t="shared" si="57"/>
        <v>126</v>
      </c>
      <c r="AH414" s="152">
        <v>1</v>
      </c>
      <c r="AI414" s="139">
        <f t="shared" si="66"/>
        <v>36</v>
      </c>
      <c r="AJ414" s="139">
        <f t="shared" si="62"/>
        <v>2826</v>
      </c>
      <c r="AK414" s="109">
        <f t="shared" si="67"/>
        <v>2826</v>
      </c>
    </row>
    <row r="415" spans="1:37" ht="26.65" customHeight="1" x14ac:dyDescent="0.25">
      <c r="A415" s="108">
        <v>337</v>
      </c>
      <c r="B415" s="8" t="s">
        <v>226</v>
      </c>
      <c r="C415" s="21" t="s">
        <v>227</v>
      </c>
      <c r="D415" s="22" t="s">
        <v>651</v>
      </c>
      <c r="E415" s="35">
        <v>44699</v>
      </c>
      <c r="F415" s="35">
        <v>44699</v>
      </c>
      <c r="G415" s="21" t="s">
        <v>331</v>
      </c>
      <c r="H415" s="22" t="s">
        <v>300</v>
      </c>
      <c r="I415" s="22" t="s">
        <v>101</v>
      </c>
      <c r="J415" s="22" t="s">
        <v>294</v>
      </c>
      <c r="K415" s="35">
        <v>44699</v>
      </c>
      <c r="L415" s="35">
        <v>44699</v>
      </c>
      <c r="M415" s="10"/>
      <c r="N415" s="10">
        <v>3400</v>
      </c>
      <c r="O415" s="10">
        <f t="shared" si="58"/>
        <v>0</v>
      </c>
      <c r="P415" s="10"/>
      <c r="Q415" s="10">
        <v>2900</v>
      </c>
      <c r="R415" s="10">
        <f t="shared" si="59"/>
        <v>0</v>
      </c>
      <c r="S415" s="10"/>
      <c r="T415" s="10">
        <v>2800</v>
      </c>
      <c r="U415" s="10">
        <f t="shared" si="60"/>
        <v>0</v>
      </c>
      <c r="V415" s="10">
        <v>6</v>
      </c>
      <c r="W415" s="10">
        <v>150</v>
      </c>
      <c r="X415" s="10">
        <f t="shared" si="63"/>
        <v>900</v>
      </c>
      <c r="Y415" s="10">
        <v>6</v>
      </c>
      <c r="Z415" s="10">
        <v>150</v>
      </c>
      <c r="AA415" s="10">
        <f t="shared" si="64"/>
        <v>900</v>
      </c>
      <c r="AB415" s="10">
        <v>6</v>
      </c>
      <c r="AC415" s="10">
        <v>150</v>
      </c>
      <c r="AD415" s="10">
        <f t="shared" si="65"/>
        <v>900</v>
      </c>
      <c r="AE415" s="11">
        <v>18</v>
      </c>
      <c r="AF415" s="26">
        <v>7</v>
      </c>
      <c r="AG415" s="7">
        <f t="shared" si="57"/>
        <v>126</v>
      </c>
      <c r="AH415" s="152">
        <v>1</v>
      </c>
      <c r="AI415" s="139">
        <f t="shared" si="66"/>
        <v>36</v>
      </c>
      <c r="AJ415" s="139">
        <f t="shared" si="62"/>
        <v>2826</v>
      </c>
      <c r="AK415" s="109">
        <f t="shared" si="67"/>
        <v>2826</v>
      </c>
    </row>
    <row r="416" spans="1:37" ht="28.9" customHeight="1" x14ac:dyDescent="0.25">
      <c r="A416" s="106"/>
      <c r="B416" s="96"/>
      <c r="C416" s="97"/>
      <c r="D416" s="179" t="s">
        <v>929</v>
      </c>
      <c r="E416" s="99"/>
      <c r="F416" s="99"/>
      <c r="G416" s="99"/>
      <c r="H416" s="99"/>
      <c r="I416" s="97"/>
      <c r="J416" s="100"/>
      <c r="K416" s="99"/>
      <c r="L416" s="99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2"/>
      <c r="AF416" s="79"/>
      <c r="AG416" s="79"/>
      <c r="AH416" s="153"/>
      <c r="AI416" s="151"/>
      <c r="AJ416" s="151"/>
      <c r="AK416" s="164"/>
    </row>
    <row r="417" spans="1:37" ht="41.65" customHeight="1" x14ac:dyDescent="0.25">
      <c r="A417" s="108">
        <v>338</v>
      </c>
      <c r="B417" s="8" t="s">
        <v>229</v>
      </c>
      <c r="C417" s="21" t="s">
        <v>228</v>
      </c>
      <c r="D417" s="22" t="s">
        <v>659</v>
      </c>
      <c r="E417" s="35">
        <v>44608</v>
      </c>
      <c r="F417" s="35">
        <v>44609</v>
      </c>
      <c r="G417" s="21" t="s">
        <v>331</v>
      </c>
      <c r="H417" s="22" t="s">
        <v>340</v>
      </c>
      <c r="I417" s="22" t="s">
        <v>101</v>
      </c>
      <c r="J417" s="22" t="s">
        <v>294</v>
      </c>
      <c r="K417" s="35">
        <v>44608</v>
      </c>
      <c r="L417" s="35">
        <v>44609</v>
      </c>
      <c r="M417" s="10"/>
      <c r="N417" s="10">
        <v>3400</v>
      </c>
      <c r="O417" s="10">
        <f t="shared" si="58"/>
        <v>0</v>
      </c>
      <c r="P417" s="10"/>
      <c r="Q417" s="10">
        <v>2900</v>
      </c>
      <c r="R417" s="10">
        <f t="shared" si="59"/>
        <v>0</v>
      </c>
      <c r="S417" s="10"/>
      <c r="T417" s="10">
        <v>2800</v>
      </c>
      <c r="U417" s="10">
        <f t="shared" si="60"/>
        <v>0</v>
      </c>
      <c r="V417" s="10">
        <v>10</v>
      </c>
      <c r="W417" s="10">
        <v>150</v>
      </c>
      <c r="X417" s="10">
        <f t="shared" si="63"/>
        <v>1500</v>
      </c>
      <c r="Y417" s="10">
        <v>10</v>
      </c>
      <c r="Z417" s="10">
        <v>150</v>
      </c>
      <c r="AA417" s="10">
        <f t="shared" si="64"/>
        <v>1500</v>
      </c>
      <c r="AB417" s="10">
        <v>10</v>
      </c>
      <c r="AC417" s="10">
        <v>150</v>
      </c>
      <c r="AD417" s="10">
        <f t="shared" si="65"/>
        <v>1500</v>
      </c>
      <c r="AE417" s="11"/>
      <c r="AF417" s="26">
        <v>7</v>
      </c>
      <c r="AG417" s="7">
        <f t="shared" si="57"/>
        <v>0</v>
      </c>
      <c r="AH417" s="152">
        <v>1</v>
      </c>
      <c r="AI417" s="139">
        <f t="shared" si="66"/>
        <v>30</v>
      </c>
      <c r="AJ417" s="139">
        <f t="shared" si="62"/>
        <v>4500</v>
      </c>
      <c r="AK417" s="109">
        <f t="shared" si="67"/>
        <v>4500</v>
      </c>
    </row>
    <row r="418" spans="1:37" ht="45.6" customHeight="1" x14ac:dyDescent="0.25">
      <c r="A418" s="108">
        <v>339</v>
      </c>
      <c r="B418" s="8" t="s">
        <v>229</v>
      </c>
      <c r="C418" s="21" t="s">
        <v>228</v>
      </c>
      <c r="D418" s="22" t="s">
        <v>661</v>
      </c>
      <c r="E418" s="35">
        <v>44647</v>
      </c>
      <c r="F418" s="35">
        <v>44647</v>
      </c>
      <c r="G418" s="21" t="s">
        <v>814</v>
      </c>
      <c r="H418" s="22" t="s">
        <v>340</v>
      </c>
      <c r="I418" s="22" t="s">
        <v>101</v>
      </c>
      <c r="J418" s="22" t="s">
        <v>294</v>
      </c>
      <c r="K418" s="35">
        <v>44647</v>
      </c>
      <c r="L418" s="35">
        <v>44647</v>
      </c>
      <c r="M418" s="10"/>
      <c r="N418" s="10">
        <v>3400</v>
      </c>
      <c r="O418" s="10">
        <f t="shared" si="58"/>
        <v>0</v>
      </c>
      <c r="P418" s="10"/>
      <c r="Q418" s="10">
        <v>2900</v>
      </c>
      <c r="R418" s="10">
        <f t="shared" si="59"/>
        <v>0</v>
      </c>
      <c r="S418" s="10"/>
      <c r="T418" s="10">
        <v>2800</v>
      </c>
      <c r="U418" s="10">
        <f t="shared" si="60"/>
        <v>0</v>
      </c>
      <c r="V418" s="10">
        <v>10</v>
      </c>
      <c r="W418" s="10">
        <v>150</v>
      </c>
      <c r="X418" s="10">
        <f t="shared" si="63"/>
        <v>1500</v>
      </c>
      <c r="Y418" s="10">
        <v>10</v>
      </c>
      <c r="Z418" s="10">
        <v>150</v>
      </c>
      <c r="AA418" s="10">
        <f t="shared" si="64"/>
        <v>1500</v>
      </c>
      <c r="AB418" s="10">
        <v>20</v>
      </c>
      <c r="AC418" s="10">
        <v>150</v>
      </c>
      <c r="AD418" s="10">
        <f t="shared" si="65"/>
        <v>3000</v>
      </c>
      <c r="AE418" s="11"/>
      <c r="AF418" s="26">
        <v>7</v>
      </c>
      <c r="AG418" s="7">
        <f t="shared" si="57"/>
        <v>0</v>
      </c>
      <c r="AH418" s="152">
        <v>1</v>
      </c>
      <c r="AI418" s="139">
        <f t="shared" si="66"/>
        <v>40</v>
      </c>
      <c r="AJ418" s="139">
        <f t="shared" si="62"/>
        <v>6000</v>
      </c>
      <c r="AK418" s="109">
        <f t="shared" si="67"/>
        <v>6000</v>
      </c>
    </row>
    <row r="419" spans="1:37" ht="38.65" customHeight="1" x14ac:dyDescent="0.25">
      <c r="A419" s="108">
        <v>340</v>
      </c>
      <c r="B419" s="8" t="s">
        <v>229</v>
      </c>
      <c r="C419" s="21" t="s">
        <v>228</v>
      </c>
      <c r="D419" s="22" t="s">
        <v>662</v>
      </c>
      <c r="E419" s="35">
        <v>44692</v>
      </c>
      <c r="F419" s="35">
        <v>44693</v>
      </c>
      <c r="G419" s="21" t="s">
        <v>748</v>
      </c>
      <c r="H419" s="22" t="s">
        <v>431</v>
      </c>
      <c r="I419" s="22" t="s">
        <v>99</v>
      </c>
      <c r="J419" s="22" t="s">
        <v>294</v>
      </c>
      <c r="K419" s="35">
        <v>44692</v>
      </c>
      <c r="L419" s="35">
        <v>44693</v>
      </c>
      <c r="M419" s="10"/>
      <c r="N419" s="10">
        <v>3400</v>
      </c>
      <c r="O419" s="10">
        <f t="shared" si="58"/>
        <v>0</v>
      </c>
      <c r="P419" s="10"/>
      <c r="Q419" s="10">
        <v>2900</v>
      </c>
      <c r="R419" s="10">
        <f t="shared" si="59"/>
        <v>0</v>
      </c>
      <c r="S419" s="10"/>
      <c r="T419" s="10">
        <v>2800</v>
      </c>
      <c r="U419" s="10">
        <f t="shared" si="60"/>
        <v>0</v>
      </c>
      <c r="V419" s="10">
        <v>6</v>
      </c>
      <c r="W419" s="10">
        <v>150</v>
      </c>
      <c r="X419" s="10">
        <f t="shared" si="63"/>
        <v>900</v>
      </c>
      <c r="Y419" s="10">
        <v>6</v>
      </c>
      <c r="Z419" s="10">
        <v>150</v>
      </c>
      <c r="AA419" s="10">
        <f t="shared" si="64"/>
        <v>900</v>
      </c>
      <c r="AB419" s="10">
        <v>6</v>
      </c>
      <c r="AC419" s="10">
        <v>150</v>
      </c>
      <c r="AD419" s="10">
        <f t="shared" si="65"/>
        <v>900</v>
      </c>
      <c r="AE419" s="11">
        <v>18</v>
      </c>
      <c r="AF419" s="26">
        <v>7</v>
      </c>
      <c r="AG419" s="7">
        <f t="shared" si="57"/>
        <v>126</v>
      </c>
      <c r="AH419" s="152">
        <v>1</v>
      </c>
      <c r="AI419" s="139">
        <f t="shared" si="66"/>
        <v>36</v>
      </c>
      <c r="AJ419" s="139">
        <f t="shared" si="62"/>
        <v>2826</v>
      </c>
      <c r="AK419" s="109">
        <f t="shared" si="67"/>
        <v>2826</v>
      </c>
    </row>
    <row r="420" spans="1:37" ht="40.9" customHeight="1" x14ac:dyDescent="0.25">
      <c r="A420" s="108">
        <v>341</v>
      </c>
      <c r="B420" s="8" t="s">
        <v>229</v>
      </c>
      <c r="C420" s="21" t="s">
        <v>228</v>
      </c>
      <c r="D420" s="22" t="s">
        <v>650</v>
      </c>
      <c r="E420" s="35">
        <v>44692</v>
      </c>
      <c r="F420" s="35">
        <v>44693</v>
      </c>
      <c r="G420" s="21" t="s">
        <v>748</v>
      </c>
      <c r="H420" s="22" t="s">
        <v>300</v>
      </c>
      <c r="I420" s="22" t="s">
        <v>101</v>
      </c>
      <c r="J420" s="22" t="s">
        <v>294</v>
      </c>
      <c r="K420" s="35">
        <v>44692</v>
      </c>
      <c r="L420" s="35">
        <v>44693</v>
      </c>
      <c r="M420" s="10"/>
      <c r="N420" s="10">
        <v>3400</v>
      </c>
      <c r="O420" s="10">
        <f t="shared" si="58"/>
        <v>0</v>
      </c>
      <c r="P420" s="10"/>
      <c r="Q420" s="10">
        <v>2900</v>
      </c>
      <c r="R420" s="10">
        <f t="shared" si="59"/>
        <v>0</v>
      </c>
      <c r="S420" s="10"/>
      <c r="T420" s="10">
        <v>2800</v>
      </c>
      <c r="U420" s="10">
        <f t="shared" si="60"/>
        <v>0</v>
      </c>
      <c r="V420" s="10">
        <v>6</v>
      </c>
      <c r="W420" s="10">
        <v>150</v>
      </c>
      <c r="X420" s="10">
        <f t="shared" si="63"/>
        <v>900</v>
      </c>
      <c r="Y420" s="10">
        <v>6</v>
      </c>
      <c r="Z420" s="10">
        <v>150</v>
      </c>
      <c r="AA420" s="10">
        <f t="shared" si="64"/>
        <v>900</v>
      </c>
      <c r="AB420" s="10">
        <v>6</v>
      </c>
      <c r="AC420" s="10">
        <v>150</v>
      </c>
      <c r="AD420" s="10">
        <f t="shared" si="65"/>
        <v>900</v>
      </c>
      <c r="AE420" s="11">
        <v>18</v>
      </c>
      <c r="AF420" s="26">
        <v>7</v>
      </c>
      <c r="AG420" s="7">
        <f t="shared" si="57"/>
        <v>126</v>
      </c>
      <c r="AH420" s="152">
        <v>1</v>
      </c>
      <c r="AI420" s="139">
        <f t="shared" si="66"/>
        <v>36</v>
      </c>
      <c r="AJ420" s="139">
        <f t="shared" si="62"/>
        <v>2826</v>
      </c>
      <c r="AK420" s="109">
        <f t="shared" si="67"/>
        <v>2826</v>
      </c>
    </row>
    <row r="421" spans="1:37" ht="41.65" customHeight="1" x14ac:dyDescent="0.25">
      <c r="A421" s="108">
        <v>342</v>
      </c>
      <c r="B421" s="8" t="s">
        <v>229</v>
      </c>
      <c r="C421" s="21" t="s">
        <v>228</v>
      </c>
      <c r="D421" s="22" t="s">
        <v>663</v>
      </c>
      <c r="E421" s="35">
        <v>44698</v>
      </c>
      <c r="F421" s="35">
        <v>44699</v>
      </c>
      <c r="G421" s="21" t="s">
        <v>331</v>
      </c>
      <c r="H421" s="22" t="s">
        <v>431</v>
      </c>
      <c r="I421" s="22" t="s">
        <v>99</v>
      </c>
      <c r="J421" s="22" t="s">
        <v>294</v>
      </c>
      <c r="K421" s="35">
        <v>44698</v>
      </c>
      <c r="L421" s="35">
        <v>44699</v>
      </c>
      <c r="M421" s="10"/>
      <c r="N421" s="10">
        <v>3400</v>
      </c>
      <c r="O421" s="10">
        <f t="shared" si="58"/>
        <v>0</v>
      </c>
      <c r="P421" s="10"/>
      <c r="Q421" s="10">
        <v>2900</v>
      </c>
      <c r="R421" s="10">
        <f t="shared" si="59"/>
        <v>0</v>
      </c>
      <c r="S421" s="10"/>
      <c r="T421" s="10">
        <v>2800</v>
      </c>
      <c r="U421" s="10">
        <f t="shared" si="60"/>
        <v>0</v>
      </c>
      <c r="V421" s="10">
        <v>6</v>
      </c>
      <c r="W421" s="10">
        <v>150</v>
      </c>
      <c r="X421" s="10">
        <f t="shared" si="63"/>
        <v>900</v>
      </c>
      <c r="Y421" s="10">
        <v>6</v>
      </c>
      <c r="Z421" s="10">
        <v>150</v>
      </c>
      <c r="AA421" s="10">
        <f t="shared" si="64"/>
        <v>900</v>
      </c>
      <c r="AB421" s="10">
        <v>6</v>
      </c>
      <c r="AC421" s="10">
        <v>150</v>
      </c>
      <c r="AD421" s="10">
        <f t="shared" si="65"/>
        <v>900</v>
      </c>
      <c r="AE421" s="11">
        <v>18</v>
      </c>
      <c r="AF421" s="26">
        <v>7</v>
      </c>
      <c r="AG421" s="7">
        <f t="shared" si="57"/>
        <v>126</v>
      </c>
      <c r="AH421" s="152">
        <v>1</v>
      </c>
      <c r="AI421" s="139">
        <f t="shared" si="66"/>
        <v>36</v>
      </c>
      <c r="AJ421" s="139">
        <f t="shared" si="62"/>
        <v>2826</v>
      </c>
      <c r="AK421" s="109">
        <f t="shared" si="67"/>
        <v>2826</v>
      </c>
    </row>
    <row r="422" spans="1:37" ht="48.6" customHeight="1" x14ac:dyDescent="0.25">
      <c r="A422" s="108">
        <v>343</v>
      </c>
      <c r="B422" s="8" t="s">
        <v>229</v>
      </c>
      <c r="C422" s="21" t="s">
        <v>228</v>
      </c>
      <c r="D422" s="22" t="s">
        <v>233</v>
      </c>
      <c r="E422" s="35">
        <v>44698</v>
      </c>
      <c r="F422" s="35">
        <v>44699</v>
      </c>
      <c r="G422" s="21" t="s">
        <v>331</v>
      </c>
      <c r="H422" s="22" t="s">
        <v>300</v>
      </c>
      <c r="I422" s="22" t="s">
        <v>101</v>
      </c>
      <c r="J422" s="22" t="s">
        <v>294</v>
      </c>
      <c r="K422" s="35">
        <v>44698</v>
      </c>
      <c r="L422" s="35">
        <v>44699</v>
      </c>
      <c r="M422" s="10"/>
      <c r="N422" s="10">
        <v>3400</v>
      </c>
      <c r="O422" s="10">
        <f t="shared" si="58"/>
        <v>0</v>
      </c>
      <c r="P422" s="10"/>
      <c r="Q422" s="10">
        <v>2900</v>
      </c>
      <c r="R422" s="10">
        <f t="shared" si="59"/>
        <v>0</v>
      </c>
      <c r="S422" s="10"/>
      <c r="T422" s="10">
        <v>2800</v>
      </c>
      <c r="U422" s="10">
        <f t="shared" si="60"/>
        <v>0</v>
      </c>
      <c r="V422" s="10">
        <v>6</v>
      </c>
      <c r="W422" s="10">
        <v>150</v>
      </c>
      <c r="X422" s="10">
        <f t="shared" si="63"/>
        <v>900</v>
      </c>
      <c r="Y422" s="10">
        <v>6</v>
      </c>
      <c r="Z422" s="10">
        <v>150</v>
      </c>
      <c r="AA422" s="10">
        <f t="shared" si="64"/>
        <v>900</v>
      </c>
      <c r="AB422" s="10">
        <v>6</v>
      </c>
      <c r="AC422" s="10">
        <v>150</v>
      </c>
      <c r="AD422" s="10">
        <f t="shared" si="65"/>
        <v>900</v>
      </c>
      <c r="AE422" s="11">
        <v>18</v>
      </c>
      <c r="AF422" s="26">
        <v>7</v>
      </c>
      <c r="AG422" s="7">
        <f t="shared" si="57"/>
        <v>126</v>
      </c>
      <c r="AH422" s="152">
        <v>1</v>
      </c>
      <c r="AI422" s="139">
        <f t="shared" si="66"/>
        <v>36</v>
      </c>
      <c r="AJ422" s="139">
        <f t="shared" si="62"/>
        <v>2826</v>
      </c>
      <c r="AK422" s="109">
        <f t="shared" si="67"/>
        <v>2826</v>
      </c>
    </row>
    <row r="423" spans="1:37" ht="16.899999999999999" customHeight="1" x14ac:dyDescent="0.25">
      <c r="A423" s="106"/>
      <c r="B423" s="96"/>
      <c r="C423" s="97"/>
      <c r="D423" s="179" t="s">
        <v>901</v>
      </c>
      <c r="E423" s="99"/>
      <c r="F423" s="99"/>
      <c r="G423" s="99"/>
      <c r="H423" s="99"/>
      <c r="I423" s="97"/>
      <c r="J423" s="100"/>
      <c r="K423" s="99"/>
      <c r="L423" s="99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2"/>
      <c r="AF423" s="79"/>
      <c r="AG423" s="79"/>
      <c r="AH423" s="153"/>
      <c r="AI423" s="151"/>
      <c r="AJ423" s="151"/>
      <c r="AK423" s="164"/>
    </row>
    <row r="424" spans="1:37" ht="38.25" x14ac:dyDescent="0.25">
      <c r="A424" s="108">
        <v>344</v>
      </c>
      <c r="B424" s="8" t="s">
        <v>195</v>
      </c>
      <c r="C424" s="21" t="s">
        <v>159</v>
      </c>
      <c r="D424" s="22" t="s">
        <v>174</v>
      </c>
      <c r="E424" s="35">
        <v>44606</v>
      </c>
      <c r="F424" s="35">
        <v>44610</v>
      </c>
      <c r="G424" s="21" t="s">
        <v>816</v>
      </c>
      <c r="H424" s="22" t="s">
        <v>499</v>
      </c>
      <c r="I424" s="22" t="s">
        <v>99</v>
      </c>
      <c r="J424" s="22" t="s">
        <v>294</v>
      </c>
      <c r="K424" s="35">
        <v>44606</v>
      </c>
      <c r="L424" s="35">
        <v>44610</v>
      </c>
      <c r="M424" s="10"/>
      <c r="N424" s="10">
        <v>3400</v>
      </c>
      <c r="O424" s="10">
        <f t="shared" si="58"/>
        <v>0</v>
      </c>
      <c r="P424" s="10"/>
      <c r="Q424" s="10">
        <v>2900</v>
      </c>
      <c r="R424" s="10">
        <f t="shared" si="59"/>
        <v>0</v>
      </c>
      <c r="S424" s="10"/>
      <c r="T424" s="10">
        <v>2800</v>
      </c>
      <c r="U424" s="10">
        <f t="shared" si="60"/>
        <v>0</v>
      </c>
      <c r="V424" s="10">
        <v>8</v>
      </c>
      <c r="W424" s="10">
        <v>150</v>
      </c>
      <c r="X424" s="10">
        <f t="shared" si="63"/>
        <v>1200</v>
      </c>
      <c r="Y424" s="10">
        <v>8</v>
      </c>
      <c r="Z424" s="10">
        <v>150</v>
      </c>
      <c r="AA424" s="10">
        <f t="shared" si="64"/>
        <v>1200</v>
      </c>
      <c r="AB424" s="10">
        <v>8</v>
      </c>
      <c r="AC424" s="10">
        <v>150</v>
      </c>
      <c r="AD424" s="10">
        <f t="shared" si="65"/>
        <v>1200</v>
      </c>
      <c r="AE424" s="11"/>
      <c r="AF424" s="26">
        <v>7</v>
      </c>
      <c r="AG424" s="7">
        <f t="shared" si="57"/>
        <v>0</v>
      </c>
      <c r="AH424" s="152">
        <v>1</v>
      </c>
      <c r="AI424" s="139">
        <f t="shared" si="66"/>
        <v>24</v>
      </c>
      <c r="AJ424" s="139">
        <f t="shared" si="62"/>
        <v>3600</v>
      </c>
      <c r="AK424" s="109">
        <f t="shared" si="67"/>
        <v>3600</v>
      </c>
    </row>
    <row r="425" spans="1:37" x14ac:dyDescent="0.25">
      <c r="A425" s="106"/>
      <c r="B425" s="96"/>
      <c r="C425" s="97"/>
      <c r="D425" s="92" t="s">
        <v>902</v>
      </c>
      <c r="E425" s="99"/>
      <c r="F425" s="99"/>
      <c r="G425" s="99"/>
      <c r="H425" s="99"/>
      <c r="I425" s="97"/>
      <c r="J425" s="100"/>
      <c r="K425" s="99"/>
      <c r="L425" s="99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2"/>
      <c r="AF425" s="79"/>
      <c r="AG425" s="79"/>
      <c r="AH425" s="153"/>
      <c r="AI425" s="151"/>
      <c r="AJ425" s="151"/>
      <c r="AK425" s="164"/>
    </row>
    <row r="426" spans="1:37" ht="24" customHeight="1" x14ac:dyDescent="0.25">
      <c r="A426" s="108">
        <v>345</v>
      </c>
      <c r="B426" s="8" t="s">
        <v>193</v>
      </c>
      <c r="C426" s="21" t="s">
        <v>158</v>
      </c>
      <c r="D426" s="22" t="s">
        <v>664</v>
      </c>
      <c r="E426" s="35">
        <v>44636</v>
      </c>
      <c r="F426" s="35">
        <v>44638</v>
      </c>
      <c r="G426" s="21" t="s">
        <v>301</v>
      </c>
      <c r="H426" s="22" t="s">
        <v>516</v>
      </c>
      <c r="I426" s="22" t="s">
        <v>99</v>
      </c>
      <c r="J426" s="22" t="s">
        <v>294</v>
      </c>
      <c r="K426" s="35">
        <v>44636</v>
      </c>
      <c r="L426" s="35">
        <v>44638</v>
      </c>
      <c r="M426" s="10"/>
      <c r="N426" s="10">
        <v>3400</v>
      </c>
      <c r="O426" s="10">
        <f t="shared" si="58"/>
        <v>0</v>
      </c>
      <c r="P426" s="10"/>
      <c r="Q426" s="10">
        <v>2900</v>
      </c>
      <c r="R426" s="10">
        <f t="shared" si="59"/>
        <v>0</v>
      </c>
      <c r="S426" s="10"/>
      <c r="T426" s="10">
        <v>2800</v>
      </c>
      <c r="U426" s="10">
        <f t="shared" si="60"/>
        <v>0</v>
      </c>
      <c r="V426" s="10">
        <v>8</v>
      </c>
      <c r="W426" s="10">
        <v>150</v>
      </c>
      <c r="X426" s="10">
        <f t="shared" si="63"/>
        <v>1200</v>
      </c>
      <c r="Y426" s="10">
        <v>8</v>
      </c>
      <c r="Z426" s="10">
        <v>150</v>
      </c>
      <c r="AA426" s="10">
        <f t="shared" si="64"/>
        <v>1200</v>
      </c>
      <c r="AB426" s="10">
        <v>8</v>
      </c>
      <c r="AC426" s="10">
        <v>150</v>
      </c>
      <c r="AD426" s="10">
        <f t="shared" si="65"/>
        <v>1200</v>
      </c>
      <c r="AE426" s="11"/>
      <c r="AF426" s="3">
        <v>7</v>
      </c>
      <c r="AG426" s="3">
        <f t="shared" si="57"/>
        <v>0</v>
      </c>
      <c r="AH426" s="152">
        <v>1</v>
      </c>
      <c r="AI426" s="139">
        <f t="shared" si="66"/>
        <v>24</v>
      </c>
      <c r="AJ426" s="139">
        <f t="shared" si="62"/>
        <v>3600</v>
      </c>
      <c r="AK426" s="109">
        <f t="shared" si="67"/>
        <v>3600</v>
      </c>
    </row>
    <row r="427" spans="1:37" ht="20.65" customHeight="1" x14ac:dyDescent="0.25">
      <c r="A427" s="108">
        <v>346</v>
      </c>
      <c r="B427" s="8" t="s">
        <v>193</v>
      </c>
      <c r="C427" s="21" t="s">
        <v>158</v>
      </c>
      <c r="D427" s="22" t="s">
        <v>665</v>
      </c>
      <c r="E427" s="35">
        <v>44818</v>
      </c>
      <c r="F427" s="35">
        <v>44820</v>
      </c>
      <c r="G427" s="21" t="s">
        <v>318</v>
      </c>
      <c r="H427" s="22" t="s">
        <v>750</v>
      </c>
      <c r="I427" s="22" t="s">
        <v>99</v>
      </c>
      <c r="J427" s="22" t="s">
        <v>294</v>
      </c>
      <c r="K427" s="35">
        <v>44818</v>
      </c>
      <c r="L427" s="35">
        <v>44820</v>
      </c>
      <c r="M427" s="10"/>
      <c r="N427" s="10">
        <v>3400</v>
      </c>
      <c r="O427" s="10">
        <f t="shared" si="58"/>
        <v>0</v>
      </c>
      <c r="P427" s="10"/>
      <c r="Q427" s="10">
        <v>2900</v>
      </c>
      <c r="R427" s="10">
        <f t="shared" si="59"/>
        <v>0</v>
      </c>
      <c r="S427" s="10"/>
      <c r="T427" s="10">
        <v>2800</v>
      </c>
      <c r="U427" s="10">
        <f t="shared" si="60"/>
        <v>0</v>
      </c>
      <c r="V427" s="10">
        <v>8</v>
      </c>
      <c r="W427" s="10">
        <v>150</v>
      </c>
      <c r="X427" s="10">
        <f t="shared" si="63"/>
        <v>1200</v>
      </c>
      <c r="Y427" s="10">
        <v>8</v>
      </c>
      <c r="Z427" s="10">
        <v>150</v>
      </c>
      <c r="AA427" s="10">
        <f t="shared" si="64"/>
        <v>1200</v>
      </c>
      <c r="AB427" s="10">
        <v>8</v>
      </c>
      <c r="AC427" s="10">
        <v>150</v>
      </c>
      <c r="AD427" s="10">
        <f t="shared" si="65"/>
        <v>1200</v>
      </c>
      <c r="AE427" s="11">
        <v>56</v>
      </c>
      <c r="AF427" s="3">
        <v>7</v>
      </c>
      <c r="AG427" s="3">
        <f t="shared" si="57"/>
        <v>392</v>
      </c>
      <c r="AH427" s="152">
        <v>1</v>
      </c>
      <c r="AI427" s="139">
        <f t="shared" si="66"/>
        <v>80</v>
      </c>
      <c r="AJ427" s="139">
        <f t="shared" si="62"/>
        <v>3992</v>
      </c>
      <c r="AK427" s="109">
        <f t="shared" si="67"/>
        <v>3992</v>
      </c>
    </row>
    <row r="428" spans="1:37" x14ac:dyDescent="0.25">
      <c r="A428" s="106"/>
      <c r="B428" s="96"/>
      <c r="C428" s="97"/>
      <c r="D428" s="179" t="s">
        <v>903</v>
      </c>
      <c r="E428" s="99"/>
      <c r="F428" s="99"/>
      <c r="G428" s="99"/>
      <c r="H428" s="99"/>
      <c r="I428" s="97"/>
      <c r="J428" s="100"/>
      <c r="K428" s="99"/>
      <c r="L428" s="99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2"/>
      <c r="AF428" s="79"/>
      <c r="AG428" s="79"/>
      <c r="AH428" s="153"/>
      <c r="AI428" s="151"/>
      <c r="AJ428" s="151"/>
      <c r="AK428" s="164"/>
    </row>
    <row r="429" spans="1:37" ht="42" customHeight="1" x14ac:dyDescent="0.25">
      <c r="A429" s="108">
        <v>347</v>
      </c>
      <c r="B429" s="8" t="s">
        <v>193</v>
      </c>
      <c r="C429" s="21" t="s">
        <v>142</v>
      </c>
      <c r="D429" s="22" t="s">
        <v>666</v>
      </c>
      <c r="E429" s="35">
        <v>44617</v>
      </c>
      <c r="F429" s="35">
        <v>44619</v>
      </c>
      <c r="G429" s="21" t="s">
        <v>800</v>
      </c>
      <c r="H429" s="22" t="s">
        <v>482</v>
      </c>
      <c r="I429" s="22" t="s">
        <v>99</v>
      </c>
      <c r="J429" s="22" t="s">
        <v>294</v>
      </c>
      <c r="K429" s="35">
        <v>44617</v>
      </c>
      <c r="L429" s="35">
        <v>44619</v>
      </c>
      <c r="M429" s="10"/>
      <c r="N429" s="10">
        <v>3400</v>
      </c>
      <c r="O429" s="10">
        <f t="shared" si="58"/>
        <v>0</v>
      </c>
      <c r="P429" s="10"/>
      <c r="Q429" s="10">
        <v>2900</v>
      </c>
      <c r="R429" s="10">
        <f t="shared" si="59"/>
        <v>0</v>
      </c>
      <c r="S429" s="10"/>
      <c r="T429" s="10">
        <v>2800</v>
      </c>
      <c r="U429" s="10">
        <f t="shared" si="60"/>
        <v>0</v>
      </c>
      <c r="V429" s="10">
        <v>25</v>
      </c>
      <c r="W429" s="10">
        <v>150</v>
      </c>
      <c r="X429" s="10">
        <f t="shared" si="63"/>
        <v>3750</v>
      </c>
      <c r="Y429" s="10">
        <v>25</v>
      </c>
      <c r="Z429" s="10">
        <v>150</v>
      </c>
      <c r="AA429" s="10">
        <f t="shared" si="64"/>
        <v>3750</v>
      </c>
      <c r="AB429" s="10">
        <v>25</v>
      </c>
      <c r="AC429" s="10">
        <v>150</v>
      </c>
      <c r="AD429" s="10">
        <f t="shared" si="65"/>
        <v>3750</v>
      </c>
      <c r="AE429" s="12"/>
      <c r="AF429" s="3">
        <v>7</v>
      </c>
      <c r="AG429" s="3">
        <f t="shared" si="57"/>
        <v>0</v>
      </c>
      <c r="AH429" s="152">
        <v>1</v>
      </c>
      <c r="AI429" s="139">
        <f t="shared" si="66"/>
        <v>75</v>
      </c>
      <c r="AJ429" s="139">
        <f t="shared" si="62"/>
        <v>11250</v>
      </c>
      <c r="AK429" s="109">
        <f t="shared" si="67"/>
        <v>11250</v>
      </c>
    </row>
    <row r="430" spans="1:37" ht="40.15" customHeight="1" x14ac:dyDescent="0.25">
      <c r="A430" s="108">
        <v>348</v>
      </c>
      <c r="B430" s="8" t="s">
        <v>193</v>
      </c>
      <c r="C430" s="21" t="s">
        <v>142</v>
      </c>
      <c r="D430" s="22" t="s">
        <v>667</v>
      </c>
      <c r="E430" s="35">
        <v>44666</v>
      </c>
      <c r="F430" s="35">
        <v>44668</v>
      </c>
      <c r="G430" s="21" t="s">
        <v>800</v>
      </c>
      <c r="H430" s="22" t="s">
        <v>751</v>
      </c>
      <c r="I430" s="22" t="s">
        <v>99</v>
      </c>
      <c r="J430" s="22" t="s">
        <v>294</v>
      </c>
      <c r="K430" s="35">
        <v>44666</v>
      </c>
      <c r="L430" s="35">
        <v>44668</v>
      </c>
      <c r="M430" s="10"/>
      <c r="N430" s="10">
        <v>3400</v>
      </c>
      <c r="O430" s="10">
        <f t="shared" si="58"/>
        <v>0</v>
      </c>
      <c r="P430" s="10"/>
      <c r="Q430" s="10">
        <v>2900</v>
      </c>
      <c r="R430" s="10">
        <f t="shared" si="59"/>
        <v>0</v>
      </c>
      <c r="S430" s="10"/>
      <c r="T430" s="10">
        <v>2800</v>
      </c>
      <c r="U430" s="10">
        <f t="shared" si="60"/>
        <v>0</v>
      </c>
      <c r="V430" s="10">
        <v>25</v>
      </c>
      <c r="W430" s="10">
        <v>150</v>
      </c>
      <c r="X430" s="10">
        <f t="shared" si="63"/>
        <v>3750</v>
      </c>
      <c r="Y430" s="10">
        <v>25</v>
      </c>
      <c r="Z430" s="10">
        <v>150</v>
      </c>
      <c r="AA430" s="10">
        <f t="shared" si="64"/>
        <v>3750</v>
      </c>
      <c r="AB430" s="10">
        <v>25</v>
      </c>
      <c r="AC430" s="10">
        <v>150</v>
      </c>
      <c r="AD430" s="10">
        <f t="shared" si="65"/>
        <v>3750</v>
      </c>
      <c r="AE430" s="11">
        <v>75</v>
      </c>
      <c r="AF430" s="3">
        <v>7</v>
      </c>
      <c r="AG430" s="3">
        <f t="shared" si="57"/>
        <v>525</v>
      </c>
      <c r="AH430" s="152">
        <v>1</v>
      </c>
      <c r="AI430" s="139">
        <f t="shared" si="66"/>
        <v>150</v>
      </c>
      <c r="AJ430" s="139">
        <f t="shared" si="62"/>
        <v>11775</v>
      </c>
      <c r="AK430" s="109">
        <f t="shared" si="67"/>
        <v>11775</v>
      </c>
    </row>
    <row r="431" spans="1:37" ht="13.9" customHeight="1" x14ac:dyDescent="0.25">
      <c r="A431" s="106"/>
      <c r="B431" s="96"/>
      <c r="C431" s="97"/>
      <c r="D431" s="179" t="s">
        <v>904</v>
      </c>
      <c r="E431" s="99"/>
      <c r="F431" s="99"/>
      <c r="G431" s="99"/>
      <c r="H431" s="99"/>
      <c r="I431" s="97"/>
      <c r="J431" s="100"/>
      <c r="K431" s="99"/>
      <c r="L431" s="99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2"/>
      <c r="AF431" s="79"/>
      <c r="AG431" s="79"/>
      <c r="AH431" s="153"/>
      <c r="AI431" s="151"/>
      <c r="AJ431" s="151"/>
      <c r="AK431" s="164"/>
    </row>
    <row r="432" spans="1:37" ht="27.6" customHeight="1" x14ac:dyDescent="0.25">
      <c r="A432" s="108">
        <v>349</v>
      </c>
      <c r="B432" s="8" t="s">
        <v>193</v>
      </c>
      <c r="C432" s="21" t="s">
        <v>143</v>
      </c>
      <c r="D432" s="22" t="s">
        <v>668</v>
      </c>
      <c r="E432" s="35">
        <v>44671</v>
      </c>
      <c r="F432" s="35">
        <v>44674</v>
      </c>
      <c r="G432" s="21" t="s">
        <v>798</v>
      </c>
      <c r="H432" s="22" t="s">
        <v>752</v>
      </c>
      <c r="I432" s="22" t="s">
        <v>99</v>
      </c>
      <c r="J432" s="22" t="s">
        <v>294</v>
      </c>
      <c r="K432" s="35">
        <v>44671</v>
      </c>
      <c r="L432" s="35">
        <v>44674</v>
      </c>
      <c r="M432" s="10"/>
      <c r="N432" s="10">
        <v>3400</v>
      </c>
      <c r="O432" s="10">
        <f t="shared" si="58"/>
        <v>0</v>
      </c>
      <c r="P432" s="10"/>
      <c r="Q432" s="10">
        <v>2900</v>
      </c>
      <c r="R432" s="10">
        <f t="shared" si="59"/>
        <v>0</v>
      </c>
      <c r="S432" s="10"/>
      <c r="T432" s="10">
        <v>2800</v>
      </c>
      <c r="U432" s="10">
        <f t="shared" si="60"/>
        <v>0</v>
      </c>
      <c r="V432" s="10">
        <v>6</v>
      </c>
      <c r="W432" s="10">
        <v>150</v>
      </c>
      <c r="X432" s="10">
        <f t="shared" si="63"/>
        <v>900</v>
      </c>
      <c r="Y432" s="10">
        <v>6</v>
      </c>
      <c r="Z432" s="10">
        <v>150</v>
      </c>
      <c r="AA432" s="10">
        <f t="shared" si="64"/>
        <v>900</v>
      </c>
      <c r="AB432" s="10">
        <v>6</v>
      </c>
      <c r="AC432" s="10">
        <v>150</v>
      </c>
      <c r="AD432" s="10">
        <f t="shared" si="65"/>
        <v>900</v>
      </c>
      <c r="AE432" s="11">
        <v>18</v>
      </c>
      <c r="AF432" s="3">
        <v>7</v>
      </c>
      <c r="AG432" s="3">
        <f t="shared" si="57"/>
        <v>126</v>
      </c>
      <c r="AH432" s="152">
        <v>1</v>
      </c>
      <c r="AI432" s="139">
        <f t="shared" si="66"/>
        <v>36</v>
      </c>
      <c r="AJ432" s="139">
        <f t="shared" si="62"/>
        <v>2826</v>
      </c>
      <c r="AK432" s="109">
        <f t="shared" si="67"/>
        <v>2826</v>
      </c>
    </row>
    <row r="433" spans="1:37" ht="42.6" customHeight="1" x14ac:dyDescent="0.25">
      <c r="A433" s="108">
        <v>350</v>
      </c>
      <c r="B433" s="8" t="s">
        <v>193</v>
      </c>
      <c r="C433" s="21" t="s">
        <v>143</v>
      </c>
      <c r="D433" s="22" t="s">
        <v>669</v>
      </c>
      <c r="E433" s="35">
        <v>44682</v>
      </c>
      <c r="F433" s="35">
        <v>44686</v>
      </c>
      <c r="G433" s="21" t="s">
        <v>798</v>
      </c>
      <c r="H433" s="22" t="s">
        <v>753</v>
      </c>
      <c r="I433" s="22" t="s">
        <v>99</v>
      </c>
      <c r="J433" s="22" t="s">
        <v>294</v>
      </c>
      <c r="K433" s="35">
        <v>44682</v>
      </c>
      <c r="L433" s="35">
        <v>44686</v>
      </c>
      <c r="M433" s="10"/>
      <c r="N433" s="10">
        <v>3400</v>
      </c>
      <c r="O433" s="10">
        <f t="shared" si="58"/>
        <v>0</v>
      </c>
      <c r="P433" s="10"/>
      <c r="Q433" s="10">
        <v>2900</v>
      </c>
      <c r="R433" s="10">
        <f t="shared" si="59"/>
        <v>0</v>
      </c>
      <c r="S433" s="10"/>
      <c r="T433" s="10">
        <v>2800</v>
      </c>
      <c r="U433" s="10">
        <f t="shared" si="60"/>
        <v>0</v>
      </c>
      <c r="V433" s="10">
        <v>6</v>
      </c>
      <c r="W433" s="10">
        <v>150</v>
      </c>
      <c r="X433" s="10">
        <f t="shared" si="63"/>
        <v>900</v>
      </c>
      <c r="Y433" s="10">
        <v>6</v>
      </c>
      <c r="Z433" s="10">
        <v>150</v>
      </c>
      <c r="AA433" s="10">
        <f t="shared" si="64"/>
        <v>900</v>
      </c>
      <c r="AB433" s="10">
        <v>6</v>
      </c>
      <c r="AC433" s="10">
        <v>150</v>
      </c>
      <c r="AD433" s="10">
        <f t="shared" si="65"/>
        <v>900</v>
      </c>
      <c r="AE433" s="11">
        <v>18</v>
      </c>
      <c r="AF433" s="3">
        <v>7</v>
      </c>
      <c r="AG433" s="3">
        <f t="shared" si="57"/>
        <v>126</v>
      </c>
      <c r="AH433" s="152">
        <v>1</v>
      </c>
      <c r="AI433" s="139">
        <f t="shared" si="66"/>
        <v>36</v>
      </c>
      <c r="AJ433" s="139">
        <f t="shared" si="62"/>
        <v>2826</v>
      </c>
      <c r="AK433" s="109">
        <f t="shared" si="67"/>
        <v>2826</v>
      </c>
    </row>
    <row r="434" spans="1:37" ht="14.65" customHeight="1" x14ac:dyDescent="0.25">
      <c r="A434" s="106"/>
      <c r="B434" s="96"/>
      <c r="C434" s="97"/>
      <c r="D434" s="92" t="s">
        <v>905</v>
      </c>
      <c r="E434" s="99"/>
      <c r="F434" s="99"/>
      <c r="G434" s="99"/>
      <c r="H434" s="99"/>
      <c r="I434" s="97"/>
      <c r="J434" s="100"/>
      <c r="K434" s="99"/>
      <c r="L434" s="99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2"/>
      <c r="AF434" s="79"/>
      <c r="AG434" s="79"/>
      <c r="AH434" s="153"/>
      <c r="AI434" s="151"/>
      <c r="AJ434" s="151"/>
      <c r="AK434" s="164"/>
    </row>
    <row r="435" spans="1:37" ht="30.6" customHeight="1" x14ac:dyDescent="0.25">
      <c r="A435" s="108">
        <v>351</v>
      </c>
      <c r="B435" s="8" t="s">
        <v>203</v>
      </c>
      <c r="C435" s="21" t="s">
        <v>215</v>
      </c>
      <c r="D435" s="22" t="s">
        <v>670</v>
      </c>
      <c r="E435" s="35">
        <v>44637</v>
      </c>
      <c r="F435" s="35">
        <v>44639</v>
      </c>
      <c r="G435" s="21" t="s">
        <v>801</v>
      </c>
      <c r="H435" s="22" t="s">
        <v>497</v>
      </c>
      <c r="I435" s="22" t="s">
        <v>99</v>
      </c>
      <c r="J435" s="22" t="s">
        <v>294</v>
      </c>
      <c r="K435" s="35">
        <v>44637</v>
      </c>
      <c r="L435" s="35">
        <v>44639</v>
      </c>
      <c r="M435" s="10"/>
      <c r="N435" s="10">
        <v>3400</v>
      </c>
      <c r="O435" s="10">
        <f t="shared" si="58"/>
        <v>0</v>
      </c>
      <c r="P435" s="10"/>
      <c r="Q435" s="10">
        <v>2900</v>
      </c>
      <c r="R435" s="10">
        <f t="shared" si="59"/>
        <v>0</v>
      </c>
      <c r="S435" s="10"/>
      <c r="T435" s="10">
        <v>2800</v>
      </c>
      <c r="U435" s="10">
        <f t="shared" si="60"/>
        <v>0</v>
      </c>
      <c r="V435" s="13">
        <v>4</v>
      </c>
      <c r="W435" s="10">
        <v>150</v>
      </c>
      <c r="X435" s="10">
        <f t="shared" si="63"/>
        <v>600</v>
      </c>
      <c r="Y435" s="13">
        <v>4</v>
      </c>
      <c r="Z435" s="10">
        <v>150</v>
      </c>
      <c r="AA435" s="10">
        <f t="shared" si="64"/>
        <v>600</v>
      </c>
      <c r="AB435" s="10">
        <v>4</v>
      </c>
      <c r="AC435" s="10">
        <v>150</v>
      </c>
      <c r="AD435" s="10">
        <f t="shared" si="65"/>
        <v>600</v>
      </c>
      <c r="AE435" s="11"/>
      <c r="AF435" s="3">
        <v>7</v>
      </c>
      <c r="AG435" s="3">
        <f t="shared" si="57"/>
        <v>0</v>
      </c>
      <c r="AH435" s="152">
        <v>1</v>
      </c>
      <c r="AI435" s="139">
        <f t="shared" si="66"/>
        <v>12</v>
      </c>
      <c r="AJ435" s="139">
        <f t="shared" si="62"/>
        <v>1800</v>
      </c>
      <c r="AK435" s="109">
        <f t="shared" si="67"/>
        <v>1800</v>
      </c>
    </row>
    <row r="436" spans="1:37" ht="39" x14ac:dyDescent="0.25">
      <c r="A436" s="108">
        <v>352</v>
      </c>
      <c r="B436" s="8" t="s">
        <v>203</v>
      </c>
      <c r="C436" s="21" t="s">
        <v>215</v>
      </c>
      <c r="D436" s="22" t="s">
        <v>92</v>
      </c>
      <c r="E436" s="35">
        <v>44677</v>
      </c>
      <c r="F436" s="35">
        <v>44679</v>
      </c>
      <c r="G436" s="21" t="s">
        <v>800</v>
      </c>
      <c r="H436" s="22" t="s">
        <v>754</v>
      </c>
      <c r="I436" s="22" t="s">
        <v>102</v>
      </c>
      <c r="J436" s="22" t="s">
        <v>294</v>
      </c>
      <c r="K436" s="35">
        <v>44677</v>
      </c>
      <c r="L436" s="35">
        <v>44679</v>
      </c>
      <c r="M436" s="10"/>
      <c r="N436" s="10">
        <v>3400</v>
      </c>
      <c r="O436" s="10">
        <f t="shared" si="58"/>
        <v>0</v>
      </c>
      <c r="P436" s="10"/>
      <c r="Q436" s="10">
        <v>2900</v>
      </c>
      <c r="R436" s="10">
        <f t="shared" si="59"/>
        <v>0</v>
      </c>
      <c r="S436" s="10"/>
      <c r="T436" s="10">
        <v>2800</v>
      </c>
      <c r="U436" s="10">
        <f t="shared" si="60"/>
        <v>0</v>
      </c>
      <c r="V436" s="10">
        <v>6</v>
      </c>
      <c r="W436" s="10">
        <v>150</v>
      </c>
      <c r="X436" s="10">
        <f t="shared" si="63"/>
        <v>900</v>
      </c>
      <c r="Y436" s="10">
        <v>6</v>
      </c>
      <c r="Z436" s="10">
        <v>150</v>
      </c>
      <c r="AA436" s="10">
        <f t="shared" si="64"/>
        <v>900</v>
      </c>
      <c r="AB436" s="10">
        <v>6</v>
      </c>
      <c r="AC436" s="10">
        <v>150</v>
      </c>
      <c r="AD436" s="10">
        <f t="shared" si="65"/>
        <v>900</v>
      </c>
      <c r="AE436" s="11">
        <v>24</v>
      </c>
      <c r="AF436" s="3">
        <v>7</v>
      </c>
      <c r="AG436" s="3">
        <f t="shared" si="57"/>
        <v>168</v>
      </c>
      <c r="AH436" s="152">
        <v>1</v>
      </c>
      <c r="AI436" s="139">
        <f t="shared" si="66"/>
        <v>42</v>
      </c>
      <c r="AJ436" s="139">
        <f t="shared" si="62"/>
        <v>2868</v>
      </c>
      <c r="AK436" s="109">
        <f t="shared" si="67"/>
        <v>2868</v>
      </c>
    </row>
    <row r="437" spans="1:37" ht="28.9" customHeight="1" x14ac:dyDescent="0.25">
      <c r="A437" s="108">
        <v>353</v>
      </c>
      <c r="B437" s="8" t="s">
        <v>203</v>
      </c>
      <c r="C437" s="21" t="s">
        <v>215</v>
      </c>
      <c r="D437" s="22" t="s">
        <v>671</v>
      </c>
      <c r="E437" s="35">
        <v>44684</v>
      </c>
      <c r="F437" s="35">
        <v>44686</v>
      </c>
      <c r="G437" s="21" t="s">
        <v>541</v>
      </c>
      <c r="H437" s="22" t="s">
        <v>755</v>
      </c>
      <c r="I437" s="22" t="s">
        <v>102</v>
      </c>
      <c r="J437" s="22" t="s">
        <v>294</v>
      </c>
      <c r="K437" s="35">
        <v>44684</v>
      </c>
      <c r="L437" s="35">
        <v>44686</v>
      </c>
      <c r="M437" s="10"/>
      <c r="N437" s="10">
        <v>3400</v>
      </c>
      <c r="O437" s="10">
        <f t="shared" si="58"/>
        <v>0</v>
      </c>
      <c r="P437" s="10"/>
      <c r="Q437" s="10">
        <v>2900</v>
      </c>
      <c r="R437" s="10">
        <f t="shared" si="59"/>
        <v>0</v>
      </c>
      <c r="S437" s="10"/>
      <c r="T437" s="10">
        <v>2800</v>
      </c>
      <c r="U437" s="10">
        <f t="shared" si="60"/>
        <v>0</v>
      </c>
      <c r="V437" s="10">
        <v>8</v>
      </c>
      <c r="W437" s="10">
        <v>150</v>
      </c>
      <c r="X437" s="10">
        <f t="shared" si="63"/>
        <v>1200</v>
      </c>
      <c r="Y437" s="10">
        <v>8</v>
      </c>
      <c r="Z437" s="10">
        <v>150</v>
      </c>
      <c r="AA437" s="10">
        <f t="shared" si="64"/>
        <v>1200</v>
      </c>
      <c r="AB437" s="10">
        <v>8</v>
      </c>
      <c r="AC437" s="10">
        <v>150</v>
      </c>
      <c r="AD437" s="10">
        <f t="shared" si="65"/>
        <v>1200</v>
      </c>
      <c r="AE437" s="11">
        <v>32</v>
      </c>
      <c r="AF437" s="3">
        <v>7</v>
      </c>
      <c r="AG437" s="3">
        <f t="shared" si="57"/>
        <v>224</v>
      </c>
      <c r="AH437" s="152">
        <v>1</v>
      </c>
      <c r="AI437" s="139">
        <f t="shared" si="66"/>
        <v>56</v>
      </c>
      <c r="AJ437" s="139">
        <f t="shared" si="62"/>
        <v>3824</v>
      </c>
      <c r="AK437" s="109">
        <f t="shared" si="67"/>
        <v>3824</v>
      </c>
    </row>
    <row r="438" spans="1:37" ht="24.6" customHeight="1" x14ac:dyDescent="0.25">
      <c r="A438" s="108">
        <v>354</v>
      </c>
      <c r="B438" s="8" t="s">
        <v>203</v>
      </c>
      <c r="C438" s="21" t="s">
        <v>215</v>
      </c>
      <c r="D438" s="22" t="s">
        <v>672</v>
      </c>
      <c r="E438" s="35">
        <v>44684</v>
      </c>
      <c r="F438" s="35">
        <v>44686</v>
      </c>
      <c r="G438" s="21" t="s">
        <v>799</v>
      </c>
      <c r="H438" s="22" t="s">
        <v>754</v>
      </c>
      <c r="I438" s="22" t="s">
        <v>99</v>
      </c>
      <c r="J438" s="22" t="s">
        <v>294</v>
      </c>
      <c r="K438" s="35">
        <v>44684</v>
      </c>
      <c r="L438" s="35">
        <v>44686</v>
      </c>
      <c r="M438" s="10"/>
      <c r="N438" s="10">
        <v>3400</v>
      </c>
      <c r="O438" s="10">
        <f t="shared" si="58"/>
        <v>0</v>
      </c>
      <c r="P438" s="10"/>
      <c r="Q438" s="10">
        <v>2900</v>
      </c>
      <c r="R438" s="10">
        <f t="shared" si="59"/>
        <v>0</v>
      </c>
      <c r="S438" s="10"/>
      <c r="T438" s="10">
        <v>2800</v>
      </c>
      <c r="U438" s="10">
        <f t="shared" si="60"/>
        <v>0</v>
      </c>
      <c r="V438" s="13">
        <v>4</v>
      </c>
      <c r="W438" s="10">
        <v>150</v>
      </c>
      <c r="X438" s="10">
        <f t="shared" si="63"/>
        <v>600</v>
      </c>
      <c r="Y438" s="13">
        <v>4</v>
      </c>
      <c r="Z438" s="10">
        <v>150</v>
      </c>
      <c r="AA438" s="10">
        <f t="shared" si="64"/>
        <v>600</v>
      </c>
      <c r="AB438" s="10">
        <v>4</v>
      </c>
      <c r="AC438" s="10">
        <v>150</v>
      </c>
      <c r="AD438" s="10">
        <f t="shared" si="65"/>
        <v>600</v>
      </c>
      <c r="AE438" s="11">
        <v>16</v>
      </c>
      <c r="AF438" s="3">
        <v>7</v>
      </c>
      <c r="AG438" s="3">
        <f t="shared" si="57"/>
        <v>112</v>
      </c>
      <c r="AH438" s="152">
        <v>1</v>
      </c>
      <c r="AI438" s="139">
        <f t="shared" si="66"/>
        <v>28</v>
      </c>
      <c r="AJ438" s="139">
        <f t="shared" si="62"/>
        <v>1912</v>
      </c>
      <c r="AK438" s="109">
        <f t="shared" si="67"/>
        <v>1912</v>
      </c>
    </row>
    <row r="439" spans="1:37" ht="30" customHeight="1" x14ac:dyDescent="0.25">
      <c r="A439" s="108">
        <v>355</v>
      </c>
      <c r="B439" s="8" t="s">
        <v>203</v>
      </c>
      <c r="C439" s="21" t="s">
        <v>215</v>
      </c>
      <c r="D439" s="22" t="s">
        <v>673</v>
      </c>
      <c r="E439" s="35">
        <v>44817</v>
      </c>
      <c r="F439" s="35">
        <v>44819</v>
      </c>
      <c r="G439" s="21" t="s">
        <v>297</v>
      </c>
      <c r="H439" s="22" t="s">
        <v>755</v>
      </c>
      <c r="I439" s="22" t="s">
        <v>102</v>
      </c>
      <c r="J439" s="22" t="s">
        <v>294</v>
      </c>
      <c r="K439" s="35">
        <v>44817</v>
      </c>
      <c r="L439" s="35">
        <v>44819</v>
      </c>
      <c r="M439" s="10"/>
      <c r="N439" s="10">
        <v>3400</v>
      </c>
      <c r="O439" s="10">
        <f t="shared" si="58"/>
        <v>0</v>
      </c>
      <c r="P439" s="10"/>
      <c r="Q439" s="10">
        <v>2900</v>
      </c>
      <c r="R439" s="10">
        <f t="shared" si="59"/>
        <v>0</v>
      </c>
      <c r="S439" s="10"/>
      <c r="T439" s="10">
        <v>2800</v>
      </c>
      <c r="U439" s="10">
        <f t="shared" si="60"/>
        <v>0</v>
      </c>
      <c r="V439" s="10">
        <v>12</v>
      </c>
      <c r="W439" s="10">
        <v>150</v>
      </c>
      <c r="X439" s="10">
        <f t="shared" si="63"/>
        <v>1800</v>
      </c>
      <c r="Y439" s="10">
        <v>12</v>
      </c>
      <c r="Z439" s="10">
        <v>150</v>
      </c>
      <c r="AA439" s="10">
        <f t="shared" si="64"/>
        <v>1800</v>
      </c>
      <c r="AB439" s="10">
        <v>12</v>
      </c>
      <c r="AC439" s="10">
        <v>150</v>
      </c>
      <c r="AD439" s="10">
        <f t="shared" si="65"/>
        <v>1800</v>
      </c>
      <c r="AE439" s="11">
        <v>48</v>
      </c>
      <c r="AF439" s="3">
        <v>7</v>
      </c>
      <c r="AG439" s="3">
        <f t="shared" si="57"/>
        <v>336</v>
      </c>
      <c r="AH439" s="152">
        <v>1</v>
      </c>
      <c r="AI439" s="139">
        <f t="shared" si="66"/>
        <v>84</v>
      </c>
      <c r="AJ439" s="139">
        <f t="shared" si="62"/>
        <v>5736</v>
      </c>
      <c r="AK439" s="109">
        <f t="shared" si="67"/>
        <v>5736</v>
      </c>
    </row>
    <row r="440" spans="1:37" ht="16.899999999999999" customHeight="1" x14ac:dyDescent="0.25">
      <c r="A440" s="106"/>
      <c r="B440" s="96"/>
      <c r="C440" s="97"/>
      <c r="D440" s="179" t="s">
        <v>906</v>
      </c>
      <c r="E440" s="99"/>
      <c r="F440" s="99"/>
      <c r="G440" s="99"/>
      <c r="H440" s="99"/>
      <c r="I440" s="97"/>
      <c r="J440" s="100"/>
      <c r="K440" s="99"/>
      <c r="L440" s="99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2"/>
      <c r="AF440" s="79"/>
      <c r="AG440" s="79"/>
      <c r="AH440" s="153"/>
      <c r="AI440" s="151"/>
      <c r="AJ440" s="151"/>
      <c r="AK440" s="164"/>
    </row>
    <row r="441" spans="1:37" ht="27.6" customHeight="1" x14ac:dyDescent="0.25">
      <c r="A441" s="108">
        <v>356</v>
      </c>
      <c r="B441" s="8" t="s">
        <v>193</v>
      </c>
      <c r="C441" s="21" t="s">
        <v>194</v>
      </c>
      <c r="D441" s="22" t="s">
        <v>674</v>
      </c>
      <c r="E441" s="35">
        <v>44610</v>
      </c>
      <c r="F441" s="35">
        <v>44614</v>
      </c>
      <c r="G441" s="21" t="s">
        <v>798</v>
      </c>
      <c r="H441" s="22" t="s">
        <v>498</v>
      </c>
      <c r="I441" s="22" t="s">
        <v>99</v>
      </c>
      <c r="J441" s="22" t="s">
        <v>294</v>
      </c>
      <c r="K441" s="35">
        <v>44610</v>
      </c>
      <c r="L441" s="35">
        <v>44614</v>
      </c>
      <c r="M441" s="10"/>
      <c r="N441" s="10">
        <v>3400</v>
      </c>
      <c r="O441" s="10">
        <f t="shared" si="58"/>
        <v>0</v>
      </c>
      <c r="P441" s="10"/>
      <c r="Q441" s="10">
        <v>2900</v>
      </c>
      <c r="R441" s="10">
        <f t="shared" si="59"/>
        <v>0</v>
      </c>
      <c r="S441" s="10"/>
      <c r="T441" s="10">
        <v>2800</v>
      </c>
      <c r="U441" s="10">
        <f t="shared" si="60"/>
        <v>0</v>
      </c>
      <c r="V441" s="10">
        <v>6</v>
      </c>
      <c r="W441" s="10">
        <v>150</v>
      </c>
      <c r="X441" s="10">
        <f t="shared" si="63"/>
        <v>900</v>
      </c>
      <c r="Y441" s="10">
        <v>6</v>
      </c>
      <c r="Z441" s="10">
        <v>150</v>
      </c>
      <c r="AA441" s="10">
        <f t="shared" si="64"/>
        <v>900</v>
      </c>
      <c r="AB441" s="10">
        <v>6</v>
      </c>
      <c r="AC441" s="10">
        <v>150</v>
      </c>
      <c r="AD441" s="10">
        <f t="shared" si="65"/>
        <v>900</v>
      </c>
      <c r="AE441" s="11"/>
      <c r="AF441" s="3">
        <v>7</v>
      </c>
      <c r="AG441" s="3">
        <f t="shared" si="57"/>
        <v>0</v>
      </c>
      <c r="AH441" s="152">
        <v>1</v>
      </c>
      <c r="AI441" s="139">
        <f t="shared" si="66"/>
        <v>18</v>
      </c>
      <c r="AJ441" s="139">
        <f t="shared" si="62"/>
        <v>2700</v>
      </c>
      <c r="AK441" s="109">
        <f t="shared" si="67"/>
        <v>2700</v>
      </c>
    </row>
    <row r="442" spans="1:37" ht="27.6" customHeight="1" x14ac:dyDescent="0.25">
      <c r="A442" s="108">
        <v>357</v>
      </c>
      <c r="B442" s="8" t="s">
        <v>193</v>
      </c>
      <c r="C442" s="21" t="s">
        <v>194</v>
      </c>
      <c r="D442" s="22" t="s">
        <v>675</v>
      </c>
      <c r="E442" s="35">
        <v>44650</v>
      </c>
      <c r="F442" s="35">
        <v>44654</v>
      </c>
      <c r="G442" s="21" t="s">
        <v>798</v>
      </c>
      <c r="H442" s="22" t="s">
        <v>756</v>
      </c>
      <c r="I442" s="22" t="s">
        <v>99</v>
      </c>
      <c r="J442" s="22" t="s">
        <v>294</v>
      </c>
      <c r="K442" s="35">
        <v>44650</v>
      </c>
      <c r="L442" s="35">
        <v>44654</v>
      </c>
      <c r="M442" s="10"/>
      <c r="N442" s="10">
        <v>3400</v>
      </c>
      <c r="O442" s="10">
        <f t="shared" si="58"/>
        <v>0</v>
      </c>
      <c r="P442" s="10"/>
      <c r="Q442" s="10">
        <v>2900</v>
      </c>
      <c r="R442" s="10">
        <f t="shared" si="59"/>
        <v>0</v>
      </c>
      <c r="S442" s="10"/>
      <c r="T442" s="10">
        <v>2800</v>
      </c>
      <c r="U442" s="10">
        <f t="shared" si="60"/>
        <v>0</v>
      </c>
      <c r="V442" s="10">
        <v>4</v>
      </c>
      <c r="W442" s="10">
        <v>150</v>
      </c>
      <c r="X442" s="10">
        <f t="shared" si="63"/>
        <v>600</v>
      </c>
      <c r="Y442" s="10">
        <v>4</v>
      </c>
      <c r="Z442" s="10">
        <v>150</v>
      </c>
      <c r="AA442" s="10">
        <f t="shared" si="64"/>
        <v>600</v>
      </c>
      <c r="AB442" s="10">
        <v>4</v>
      </c>
      <c r="AC442" s="10">
        <v>150</v>
      </c>
      <c r="AD442" s="10">
        <f t="shared" si="65"/>
        <v>600</v>
      </c>
      <c r="AE442" s="11"/>
      <c r="AF442" s="3">
        <v>7</v>
      </c>
      <c r="AG442" s="3">
        <f t="shared" si="57"/>
        <v>0</v>
      </c>
      <c r="AH442" s="152">
        <v>1</v>
      </c>
      <c r="AI442" s="139">
        <f t="shared" si="66"/>
        <v>12</v>
      </c>
      <c r="AJ442" s="139">
        <f t="shared" si="62"/>
        <v>1800</v>
      </c>
      <c r="AK442" s="109">
        <f t="shared" si="67"/>
        <v>1800</v>
      </c>
    </row>
    <row r="443" spans="1:37" x14ac:dyDescent="0.25">
      <c r="A443" s="106"/>
      <c r="B443" s="96"/>
      <c r="C443" s="97"/>
      <c r="D443" s="92" t="s">
        <v>907</v>
      </c>
      <c r="E443" s="99"/>
      <c r="F443" s="99"/>
      <c r="G443" s="99"/>
      <c r="H443" s="99"/>
      <c r="I443" s="97"/>
      <c r="J443" s="100"/>
      <c r="K443" s="99"/>
      <c r="L443" s="99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2"/>
      <c r="AF443" s="79"/>
      <c r="AG443" s="79"/>
      <c r="AH443" s="153"/>
      <c r="AI443" s="151"/>
      <c r="AJ443" s="151"/>
      <c r="AK443" s="164"/>
    </row>
    <row r="444" spans="1:37" ht="39.6" customHeight="1" x14ac:dyDescent="0.25">
      <c r="A444" s="108">
        <v>358</v>
      </c>
      <c r="B444" s="8" t="s">
        <v>193</v>
      </c>
      <c r="C444" s="21" t="s">
        <v>117</v>
      </c>
      <c r="D444" s="22" t="s">
        <v>676</v>
      </c>
      <c r="E444" s="35">
        <v>44600</v>
      </c>
      <c r="F444" s="35">
        <v>44608</v>
      </c>
      <c r="G444" s="21" t="s">
        <v>331</v>
      </c>
      <c r="H444" s="22" t="s">
        <v>475</v>
      </c>
      <c r="I444" s="22" t="s">
        <v>99</v>
      </c>
      <c r="J444" s="32" t="s">
        <v>294</v>
      </c>
      <c r="K444" s="35">
        <v>44600</v>
      </c>
      <c r="L444" s="35">
        <v>44608</v>
      </c>
      <c r="M444" s="17"/>
      <c r="N444" s="10">
        <v>3400</v>
      </c>
      <c r="O444" s="10">
        <f t="shared" si="58"/>
        <v>0</v>
      </c>
      <c r="P444" s="17"/>
      <c r="Q444" s="10">
        <v>2900</v>
      </c>
      <c r="R444" s="10">
        <f t="shared" si="59"/>
        <v>0</v>
      </c>
      <c r="S444" s="17"/>
      <c r="T444" s="10">
        <v>2800</v>
      </c>
      <c r="U444" s="10">
        <f t="shared" si="60"/>
        <v>0</v>
      </c>
      <c r="V444" s="17">
        <v>35</v>
      </c>
      <c r="W444" s="10">
        <v>150</v>
      </c>
      <c r="X444" s="10">
        <f t="shared" si="63"/>
        <v>5250</v>
      </c>
      <c r="Y444" s="17">
        <v>35</v>
      </c>
      <c r="Z444" s="10">
        <v>150</v>
      </c>
      <c r="AA444" s="10">
        <f t="shared" si="64"/>
        <v>5250</v>
      </c>
      <c r="AB444" s="17">
        <v>35</v>
      </c>
      <c r="AC444" s="10">
        <v>150</v>
      </c>
      <c r="AD444" s="10">
        <f t="shared" si="65"/>
        <v>5250</v>
      </c>
      <c r="AE444" s="19"/>
      <c r="AF444" s="3">
        <v>7</v>
      </c>
      <c r="AG444" s="3">
        <f t="shared" si="57"/>
        <v>0</v>
      </c>
      <c r="AH444" s="152">
        <v>1</v>
      </c>
      <c r="AI444" s="139">
        <f t="shared" si="66"/>
        <v>105</v>
      </c>
      <c r="AJ444" s="139">
        <f t="shared" si="62"/>
        <v>15750</v>
      </c>
      <c r="AK444" s="109">
        <f t="shared" si="67"/>
        <v>15750</v>
      </c>
    </row>
    <row r="445" spans="1:37" ht="28.15" customHeight="1" x14ac:dyDescent="0.25">
      <c r="A445" s="108">
        <v>359</v>
      </c>
      <c r="B445" s="8" t="s">
        <v>193</v>
      </c>
      <c r="C445" s="21" t="s">
        <v>117</v>
      </c>
      <c r="D445" s="22" t="s">
        <v>677</v>
      </c>
      <c r="E445" s="35">
        <v>44617</v>
      </c>
      <c r="F445" s="35">
        <v>44624</v>
      </c>
      <c r="G445" s="21" t="s">
        <v>298</v>
      </c>
      <c r="H445" s="22" t="s">
        <v>500</v>
      </c>
      <c r="I445" s="22" t="s">
        <v>99</v>
      </c>
      <c r="J445" s="32" t="s">
        <v>294</v>
      </c>
      <c r="K445" s="35">
        <v>44617</v>
      </c>
      <c r="L445" s="35">
        <v>44624</v>
      </c>
      <c r="M445" s="19"/>
      <c r="N445" s="10">
        <v>3400</v>
      </c>
      <c r="O445" s="10">
        <f t="shared" si="58"/>
        <v>0</v>
      </c>
      <c r="P445" s="17"/>
      <c r="Q445" s="10">
        <v>2900</v>
      </c>
      <c r="R445" s="10">
        <f t="shared" si="59"/>
        <v>0</v>
      </c>
      <c r="S445" s="17"/>
      <c r="T445" s="10">
        <v>2800</v>
      </c>
      <c r="U445" s="10">
        <f t="shared" si="60"/>
        <v>0</v>
      </c>
      <c r="V445" s="17">
        <v>35</v>
      </c>
      <c r="W445" s="10">
        <v>150</v>
      </c>
      <c r="X445" s="10">
        <f t="shared" si="63"/>
        <v>5250</v>
      </c>
      <c r="Y445" s="17">
        <v>35</v>
      </c>
      <c r="Z445" s="10">
        <v>150</v>
      </c>
      <c r="AA445" s="10">
        <f t="shared" si="64"/>
        <v>5250</v>
      </c>
      <c r="AB445" s="17">
        <v>35</v>
      </c>
      <c r="AC445" s="10">
        <v>150</v>
      </c>
      <c r="AD445" s="10">
        <f t="shared" si="65"/>
        <v>5250</v>
      </c>
      <c r="AE445" s="19"/>
      <c r="AF445" s="3">
        <v>7</v>
      </c>
      <c r="AG445" s="3">
        <f t="shared" si="57"/>
        <v>0</v>
      </c>
      <c r="AH445" s="152">
        <v>1</v>
      </c>
      <c r="AI445" s="139">
        <f t="shared" si="66"/>
        <v>105</v>
      </c>
      <c r="AJ445" s="139">
        <f t="shared" si="62"/>
        <v>15750</v>
      </c>
      <c r="AK445" s="109">
        <f t="shared" si="67"/>
        <v>15750</v>
      </c>
    </row>
    <row r="446" spans="1:37" ht="38.25" x14ac:dyDescent="0.25">
      <c r="A446" s="108">
        <v>360</v>
      </c>
      <c r="B446" s="8" t="s">
        <v>193</v>
      </c>
      <c r="C446" s="21" t="s">
        <v>117</v>
      </c>
      <c r="D446" s="22" t="s">
        <v>678</v>
      </c>
      <c r="E446" s="35">
        <v>44626</v>
      </c>
      <c r="F446" s="35">
        <v>44634</v>
      </c>
      <c r="G446" s="21" t="s">
        <v>318</v>
      </c>
      <c r="H446" s="22" t="s">
        <v>500</v>
      </c>
      <c r="I446" s="22" t="s">
        <v>99</v>
      </c>
      <c r="J446" s="22" t="s">
        <v>294</v>
      </c>
      <c r="K446" s="35">
        <v>44626</v>
      </c>
      <c r="L446" s="35">
        <v>44634</v>
      </c>
      <c r="M446" s="10"/>
      <c r="N446" s="10">
        <v>3400</v>
      </c>
      <c r="O446" s="10">
        <f t="shared" si="58"/>
        <v>0</v>
      </c>
      <c r="P446" s="10"/>
      <c r="Q446" s="10">
        <v>2900</v>
      </c>
      <c r="R446" s="10">
        <f t="shared" si="59"/>
        <v>0</v>
      </c>
      <c r="S446" s="10"/>
      <c r="T446" s="10">
        <v>2800</v>
      </c>
      <c r="U446" s="10">
        <f t="shared" si="60"/>
        <v>0</v>
      </c>
      <c r="V446" s="10">
        <v>35</v>
      </c>
      <c r="W446" s="10">
        <v>150</v>
      </c>
      <c r="X446" s="10">
        <f t="shared" si="63"/>
        <v>5250</v>
      </c>
      <c r="Y446" s="10">
        <v>35</v>
      </c>
      <c r="Z446" s="10">
        <v>150</v>
      </c>
      <c r="AA446" s="10">
        <f t="shared" si="64"/>
        <v>5250</v>
      </c>
      <c r="AB446" s="10">
        <v>35</v>
      </c>
      <c r="AC446" s="10">
        <v>150</v>
      </c>
      <c r="AD446" s="10">
        <f t="shared" si="65"/>
        <v>5250</v>
      </c>
      <c r="AE446" s="11"/>
      <c r="AF446" s="3">
        <v>7</v>
      </c>
      <c r="AG446" s="3">
        <f t="shared" si="57"/>
        <v>0</v>
      </c>
      <c r="AH446" s="152">
        <v>1</v>
      </c>
      <c r="AI446" s="139">
        <f t="shared" si="66"/>
        <v>105</v>
      </c>
      <c r="AJ446" s="139">
        <f t="shared" si="62"/>
        <v>15750</v>
      </c>
      <c r="AK446" s="109">
        <f t="shared" si="67"/>
        <v>15750</v>
      </c>
    </row>
    <row r="447" spans="1:37" ht="25.15" customHeight="1" x14ac:dyDescent="0.25">
      <c r="A447" s="108">
        <v>361</v>
      </c>
      <c r="B447" s="8" t="s">
        <v>193</v>
      </c>
      <c r="C447" s="21" t="s">
        <v>117</v>
      </c>
      <c r="D447" s="22" t="s">
        <v>679</v>
      </c>
      <c r="E447" s="35">
        <v>44654</v>
      </c>
      <c r="F447" s="35">
        <v>44662</v>
      </c>
      <c r="G447" s="21" t="s">
        <v>331</v>
      </c>
      <c r="H447" s="22" t="s">
        <v>695</v>
      </c>
      <c r="I447" s="22" t="s">
        <v>99</v>
      </c>
      <c r="J447" s="32" t="s">
        <v>294</v>
      </c>
      <c r="K447" s="35">
        <v>44654</v>
      </c>
      <c r="L447" s="35">
        <v>44662</v>
      </c>
      <c r="M447" s="17"/>
      <c r="N447" s="10">
        <v>3400</v>
      </c>
      <c r="O447" s="10">
        <f t="shared" si="58"/>
        <v>0</v>
      </c>
      <c r="P447" s="17"/>
      <c r="Q447" s="10">
        <v>2900</v>
      </c>
      <c r="R447" s="10">
        <f t="shared" si="59"/>
        <v>0</v>
      </c>
      <c r="S447" s="17"/>
      <c r="T447" s="10">
        <v>2800</v>
      </c>
      <c r="U447" s="10">
        <f t="shared" si="60"/>
        <v>0</v>
      </c>
      <c r="V447" s="17">
        <v>35</v>
      </c>
      <c r="W447" s="10">
        <v>150</v>
      </c>
      <c r="X447" s="10">
        <f t="shared" si="63"/>
        <v>5250</v>
      </c>
      <c r="Y447" s="17">
        <v>35</v>
      </c>
      <c r="Z447" s="10">
        <v>150</v>
      </c>
      <c r="AA447" s="10">
        <f t="shared" si="64"/>
        <v>5250</v>
      </c>
      <c r="AB447" s="17">
        <v>35</v>
      </c>
      <c r="AC447" s="10">
        <v>150</v>
      </c>
      <c r="AD447" s="10">
        <f t="shared" si="65"/>
        <v>5250</v>
      </c>
      <c r="AE447" s="19">
        <v>105</v>
      </c>
      <c r="AF447" s="3">
        <v>7</v>
      </c>
      <c r="AG447" s="3">
        <f t="shared" si="57"/>
        <v>735</v>
      </c>
      <c r="AH447" s="152">
        <v>1</v>
      </c>
      <c r="AI447" s="139">
        <f t="shared" si="66"/>
        <v>210</v>
      </c>
      <c r="AJ447" s="139">
        <f t="shared" si="62"/>
        <v>16485</v>
      </c>
      <c r="AK447" s="109">
        <f t="shared" si="67"/>
        <v>16485</v>
      </c>
    </row>
    <row r="448" spans="1:37" ht="27.6" customHeight="1" x14ac:dyDescent="0.25">
      <c r="A448" s="108">
        <v>362</v>
      </c>
      <c r="B448" s="8" t="s">
        <v>193</v>
      </c>
      <c r="C448" s="21" t="s">
        <v>117</v>
      </c>
      <c r="D448" s="22" t="s">
        <v>680</v>
      </c>
      <c r="E448" s="35">
        <v>44664</v>
      </c>
      <c r="F448" s="35">
        <v>44670</v>
      </c>
      <c r="G448" s="21" t="s">
        <v>797</v>
      </c>
      <c r="H448" s="22" t="s">
        <v>506</v>
      </c>
      <c r="I448" s="22" t="s">
        <v>99</v>
      </c>
      <c r="J448" s="32" t="s">
        <v>294</v>
      </c>
      <c r="K448" s="35">
        <v>44664</v>
      </c>
      <c r="L448" s="35">
        <v>44670</v>
      </c>
      <c r="M448" s="17"/>
      <c r="N448" s="10">
        <v>3400</v>
      </c>
      <c r="O448" s="10">
        <f t="shared" si="58"/>
        <v>0</v>
      </c>
      <c r="P448" s="17"/>
      <c r="Q448" s="10">
        <v>2900</v>
      </c>
      <c r="R448" s="10">
        <f t="shared" si="59"/>
        <v>0</v>
      </c>
      <c r="S448" s="17"/>
      <c r="T448" s="10">
        <v>2800</v>
      </c>
      <c r="U448" s="10">
        <f t="shared" si="60"/>
        <v>0</v>
      </c>
      <c r="V448" s="17">
        <v>35</v>
      </c>
      <c r="W448" s="10">
        <v>150</v>
      </c>
      <c r="X448" s="10">
        <f t="shared" si="63"/>
        <v>5250</v>
      </c>
      <c r="Y448" s="17">
        <v>35</v>
      </c>
      <c r="Z448" s="10">
        <v>150</v>
      </c>
      <c r="AA448" s="10">
        <f t="shared" si="64"/>
        <v>5250</v>
      </c>
      <c r="AB448" s="17">
        <v>35</v>
      </c>
      <c r="AC448" s="10">
        <v>150</v>
      </c>
      <c r="AD448" s="10">
        <f t="shared" si="65"/>
        <v>5250</v>
      </c>
      <c r="AE448" s="19">
        <v>105</v>
      </c>
      <c r="AF448" s="3">
        <v>7</v>
      </c>
      <c r="AG448" s="3">
        <f>AE448*AF448</f>
        <v>735</v>
      </c>
      <c r="AH448" s="152">
        <v>1</v>
      </c>
      <c r="AI448" s="139">
        <f t="shared" si="66"/>
        <v>210</v>
      </c>
      <c r="AJ448" s="139">
        <f t="shared" si="62"/>
        <v>16485</v>
      </c>
      <c r="AK448" s="109">
        <f t="shared" si="67"/>
        <v>16485</v>
      </c>
    </row>
    <row r="449" spans="1:37" ht="31.9" customHeight="1" x14ac:dyDescent="0.25">
      <c r="A449" s="108">
        <v>363</v>
      </c>
      <c r="B449" s="8" t="s">
        <v>193</v>
      </c>
      <c r="C449" s="21" t="s">
        <v>117</v>
      </c>
      <c r="D449" s="22" t="s">
        <v>681</v>
      </c>
      <c r="E449" s="35">
        <v>44673</v>
      </c>
      <c r="F449" s="35">
        <v>44679</v>
      </c>
      <c r="G449" s="21" t="s">
        <v>331</v>
      </c>
      <c r="H449" s="22" t="s">
        <v>432</v>
      </c>
      <c r="I449" s="22" t="s">
        <v>99</v>
      </c>
      <c r="J449" s="32" t="s">
        <v>294</v>
      </c>
      <c r="K449" s="35">
        <v>44673</v>
      </c>
      <c r="L449" s="35">
        <v>44679</v>
      </c>
      <c r="M449" s="17"/>
      <c r="N449" s="10">
        <v>3400</v>
      </c>
      <c r="O449" s="10">
        <f>M449*N449</f>
        <v>0</v>
      </c>
      <c r="P449" s="17"/>
      <c r="Q449" s="10">
        <v>2900</v>
      </c>
      <c r="R449" s="10">
        <f>P449*Q449</f>
        <v>0</v>
      </c>
      <c r="S449" s="17"/>
      <c r="T449" s="10">
        <v>2800</v>
      </c>
      <c r="U449" s="10">
        <f>S449*T449</f>
        <v>0</v>
      </c>
      <c r="V449" s="17">
        <v>35</v>
      </c>
      <c r="W449" s="10">
        <v>150</v>
      </c>
      <c r="X449" s="10">
        <f t="shared" si="63"/>
        <v>5250</v>
      </c>
      <c r="Y449" s="17">
        <v>35</v>
      </c>
      <c r="Z449" s="10">
        <v>150</v>
      </c>
      <c r="AA449" s="10">
        <f t="shared" si="64"/>
        <v>5250</v>
      </c>
      <c r="AB449" s="17">
        <v>35</v>
      </c>
      <c r="AC449" s="10">
        <v>150</v>
      </c>
      <c r="AD449" s="10">
        <f t="shared" si="65"/>
        <v>5250</v>
      </c>
      <c r="AE449" s="19">
        <v>105</v>
      </c>
      <c r="AF449" s="3">
        <v>7</v>
      </c>
      <c r="AG449" s="3">
        <f>AE449*AF449</f>
        <v>735</v>
      </c>
      <c r="AH449" s="152">
        <v>1</v>
      </c>
      <c r="AI449" s="139">
        <f t="shared" si="66"/>
        <v>210</v>
      </c>
      <c r="AJ449" s="139">
        <f t="shared" si="62"/>
        <v>16485</v>
      </c>
      <c r="AK449" s="109">
        <f t="shared" si="67"/>
        <v>16485</v>
      </c>
    </row>
    <row r="450" spans="1:37" ht="18.600000000000001" customHeight="1" x14ac:dyDescent="0.25">
      <c r="A450" s="108">
        <v>364</v>
      </c>
      <c r="B450" s="45" t="s">
        <v>193</v>
      </c>
      <c r="C450" s="21" t="s">
        <v>117</v>
      </c>
      <c r="D450" s="22" t="s">
        <v>71</v>
      </c>
      <c r="E450" s="35">
        <v>44700</v>
      </c>
      <c r="F450" s="35">
        <v>44703</v>
      </c>
      <c r="G450" s="21" t="s">
        <v>301</v>
      </c>
      <c r="H450" s="22" t="s">
        <v>329</v>
      </c>
      <c r="I450" s="22" t="s">
        <v>101</v>
      </c>
      <c r="J450" s="22" t="s">
        <v>304</v>
      </c>
      <c r="K450" s="35">
        <v>44700</v>
      </c>
      <c r="L450" s="35">
        <v>44703</v>
      </c>
      <c r="M450" s="10"/>
      <c r="N450" s="10">
        <v>3400</v>
      </c>
      <c r="O450" s="10">
        <f>M450*N450</f>
        <v>0</v>
      </c>
      <c r="P450" s="10"/>
      <c r="Q450" s="10">
        <v>2900</v>
      </c>
      <c r="R450" s="10">
        <f>P450*Q450</f>
        <v>0</v>
      </c>
      <c r="S450" s="10"/>
      <c r="T450" s="10">
        <v>2800</v>
      </c>
      <c r="U450" s="10">
        <f>S450*T450</f>
        <v>0</v>
      </c>
      <c r="V450" s="10">
        <v>35</v>
      </c>
      <c r="W450" s="10">
        <v>150</v>
      </c>
      <c r="X450" s="10">
        <f t="shared" si="63"/>
        <v>5250</v>
      </c>
      <c r="Y450" s="10">
        <v>35</v>
      </c>
      <c r="Z450" s="10">
        <v>150</v>
      </c>
      <c r="AA450" s="10">
        <f t="shared" si="64"/>
        <v>5250</v>
      </c>
      <c r="AB450" s="10">
        <v>35</v>
      </c>
      <c r="AC450" s="10">
        <v>150</v>
      </c>
      <c r="AD450" s="10">
        <f t="shared" si="65"/>
        <v>5250</v>
      </c>
      <c r="AE450" s="11">
        <v>105</v>
      </c>
      <c r="AF450" s="3">
        <v>7</v>
      </c>
      <c r="AG450" s="3">
        <f>AE450*AF450</f>
        <v>735</v>
      </c>
      <c r="AH450" s="152">
        <v>1</v>
      </c>
      <c r="AI450" s="139">
        <f t="shared" si="66"/>
        <v>210</v>
      </c>
      <c r="AJ450" s="139">
        <f t="shared" si="62"/>
        <v>16485</v>
      </c>
      <c r="AK450" s="109">
        <f t="shared" si="67"/>
        <v>16485</v>
      </c>
    </row>
    <row r="451" spans="1:37" ht="14.65" customHeight="1" x14ac:dyDescent="0.25">
      <c r="A451" s="106"/>
      <c r="B451" s="96"/>
      <c r="C451" s="97"/>
      <c r="D451" s="92" t="s">
        <v>908</v>
      </c>
      <c r="E451" s="99"/>
      <c r="F451" s="99"/>
      <c r="G451" s="99"/>
      <c r="H451" s="99"/>
      <c r="I451" s="97"/>
      <c r="J451" s="100"/>
      <c r="K451" s="99"/>
      <c r="L451" s="99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2"/>
      <c r="AF451" s="79"/>
      <c r="AG451" s="79"/>
      <c r="AH451" s="153"/>
      <c r="AI451" s="151"/>
      <c r="AJ451" s="151"/>
      <c r="AK451" s="164"/>
    </row>
    <row r="452" spans="1:37" ht="39" thickBot="1" x14ac:dyDescent="0.3">
      <c r="A452" s="121">
        <v>365</v>
      </c>
      <c r="B452" s="122"/>
      <c r="C452" s="123" t="s">
        <v>757</v>
      </c>
      <c r="D452" s="124" t="s">
        <v>555</v>
      </c>
      <c r="E452" s="125">
        <v>44562</v>
      </c>
      <c r="F452" s="125">
        <v>44926</v>
      </c>
      <c r="G452" s="123" t="s">
        <v>758</v>
      </c>
      <c r="H452" s="124" t="s">
        <v>758</v>
      </c>
      <c r="I452" s="124" t="s">
        <v>103</v>
      </c>
      <c r="J452" s="124"/>
      <c r="K452" s="125">
        <v>44562</v>
      </c>
      <c r="L452" s="125">
        <v>44926</v>
      </c>
      <c r="M452" s="126">
        <v>43</v>
      </c>
      <c r="N452" s="126">
        <v>3400</v>
      </c>
      <c r="O452" s="126">
        <f>M452*N452</f>
        <v>146200</v>
      </c>
      <c r="P452" s="126">
        <v>43</v>
      </c>
      <c r="Q452" s="126">
        <v>2900</v>
      </c>
      <c r="R452" s="126">
        <f>P452*Q452</f>
        <v>124700</v>
      </c>
      <c r="S452" s="126">
        <v>43</v>
      </c>
      <c r="T452" s="126">
        <v>2800</v>
      </c>
      <c r="U452" s="126">
        <f>S452*T452</f>
        <v>120400</v>
      </c>
      <c r="V452" s="126">
        <v>521</v>
      </c>
      <c r="W452" s="126">
        <v>150</v>
      </c>
      <c r="X452" s="126">
        <f t="shared" si="63"/>
        <v>78150</v>
      </c>
      <c r="Y452" s="126">
        <v>521</v>
      </c>
      <c r="Z452" s="126">
        <v>150</v>
      </c>
      <c r="AA452" s="126">
        <f t="shared" si="64"/>
        <v>78150</v>
      </c>
      <c r="AB452" s="126">
        <v>628</v>
      </c>
      <c r="AC452" s="126">
        <v>150</v>
      </c>
      <c r="AD452" s="126">
        <f t="shared" si="65"/>
        <v>94200</v>
      </c>
      <c r="AE452" s="127">
        <v>1844</v>
      </c>
      <c r="AF452" s="128">
        <v>7</v>
      </c>
      <c r="AG452" s="129">
        <f>AE452*AF452</f>
        <v>12908</v>
      </c>
      <c r="AH452" s="166">
        <v>1</v>
      </c>
      <c r="AI452" s="167">
        <f t="shared" si="66"/>
        <v>3643</v>
      </c>
      <c r="AJ452" s="167">
        <f t="shared" si="62"/>
        <v>654708</v>
      </c>
      <c r="AK452" s="196">
        <f t="shared" si="67"/>
        <v>654708</v>
      </c>
    </row>
    <row r="453" spans="1:37" x14ac:dyDescent="0.25">
      <c r="A453" s="1967" t="s">
        <v>1104</v>
      </c>
      <c r="B453" s="1968"/>
      <c r="C453" s="1968"/>
      <c r="D453" s="1968"/>
      <c r="E453" s="1968"/>
      <c r="F453" s="1968"/>
      <c r="G453" s="1969"/>
      <c r="H453" s="75"/>
      <c r="I453" s="75"/>
      <c r="J453" s="75"/>
      <c r="K453" s="76"/>
      <c r="L453" s="76"/>
      <c r="M453" s="77">
        <f>SUM(M9:M452)</f>
        <v>168</v>
      </c>
      <c r="N453" s="77"/>
      <c r="O453" s="77">
        <f>SUM(O9:O452)</f>
        <v>571200</v>
      </c>
      <c r="P453" s="77">
        <f>SUM(P9:P452)</f>
        <v>160</v>
      </c>
      <c r="Q453" s="77"/>
      <c r="R453" s="77">
        <f>SUM(R9:R452)</f>
        <v>464000</v>
      </c>
      <c r="S453" s="77">
        <f>SUM(S9:S452)</f>
        <v>160</v>
      </c>
      <c r="T453" s="77"/>
      <c r="U453" s="77">
        <f>SUM(U9:U452)</f>
        <v>448000</v>
      </c>
      <c r="V453" s="77">
        <f>SUM(V9:V452)</f>
        <v>9097</v>
      </c>
      <c r="W453" s="77"/>
      <c r="X453" s="77">
        <f>SUM(X9:X452)</f>
        <v>1364550</v>
      </c>
      <c r="Y453" s="77">
        <f>SUM(Y9:Y452)</f>
        <v>8598</v>
      </c>
      <c r="Z453" s="77"/>
      <c r="AA453" s="77">
        <f>SUM(AA9:AA452)</f>
        <v>1289700</v>
      </c>
      <c r="AB453" s="77">
        <f>SUM(AB9:AB452)</f>
        <v>10124</v>
      </c>
      <c r="AC453" s="77"/>
      <c r="AD453" s="77">
        <f>SUM(AD9:AD452)</f>
        <v>1518600</v>
      </c>
      <c r="AE453" s="77">
        <f>SUM(AE9:AE452)</f>
        <v>20515</v>
      </c>
      <c r="AF453" s="77"/>
      <c r="AG453" s="77">
        <f>SUM(AG9:AG452)</f>
        <v>143950</v>
      </c>
      <c r="AH453" s="162">
        <f>SUM(AH9:AH452)</f>
        <v>365</v>
      </c>
      <c r="AI453" s="163">
        <f>SUM(AI9:AI452)</f>
        <v>48800</v>
      </c>
      <c r="AJ453" s="163">
        <f>SUM(AJ9:AJ452)</f>
        <v>5800000</v>
      </c>
      <c r="AK453" s="163">
        <f>SUM(AK9:AK452)</f>
        <v>5800000</v>
      </c>
    </row>
    <row r="455" spans="1:37" ht="15.75" x14ac:dyDescent="0.25">
      <c r="D455" s="181" t="s">
        <v>1099</v>
      </c>
      <c r="E455" s="182"/>
      <c r="F455" s="182"/>
      <c r="G455" s="182"/>
      <c r="H455" s="181"/>
      <c r="I455" s="181"/>
      <c r="J455" s="181"/>
      <c r="K455" s="182"/>
      <c r="L455" s="182"/>
      <c r="M455" s="183"/>
      <c r="N455" s="183"/>
      <c r="O455" s="183"/>
      <c r="P455" s="183"/>
      <c r="Q455" s="183"/>
      <c r="R455" s="183"/>
      <c r="S455" s="183"/>
      <c r="T455" s="183"/>
      <c r="U455" s="183"/>
      <c r="V455" s="184"/>
      <c r="W455" s="184"/>
      <c r="X455" s="184"/>
      <c r="Y455" s="184"/>
      <c r="Z455" s="184"/>
      <c r="AA455" s="184"/>
      <c r="AB455" s="184"/>
      <c r="AC455" s="184"/>
      <c r="AD455" s="184"/>
      <c r="AE455" s="184"/>
      <c r="AF455" s="184"/>
      <c r="AG455" s="184"/>
      <c r="AH455" s="184"/>
      <c r="AI455" s="185"/>
      <c r="AJ455" s="185" t="s">
        <v>1102</v>
      </c>
      <c r="AK455" s="25"/>
    </row>
    <row r="456" spans="1:37" ht="15.75" x14ac:dyDescent="0.25">
      <c r="D456" s="181"/>
      <c r="E456" s="182"/>
      <c r="F456" s="182"/>
      <c r="G456" s="182"/>
      <c r="H456" s="181"/>
      <c r="I456" s="181"/>
      <c r="J456" s="181"/>
      <c r="K456" s="182"/>
      <c r="L456" s="182"/>
      <c r="M456" s="183"/>
      <c r="N456" s="183"/>
      <c r="O456" s="183"/>
      <c r="P456" s="183"/>
      <c r="Q456" s="183"/>
      <c r="R456" s="183"/>
      <c r="S456" s="183"/>
      <c r="T456" s="186"/>
      <c r="U456" s="186"/>
      <c r="V456" s="187"/>
      <c r="W456" s="187"/>
      <c r="X456" s="187"/>
      <c r="Y456" s="184"/>
      <c r="Z456" s="184"/>
      <c r="AA456" s="184"/>
      <c r="AB456" s="184"/>
      <c r="AC456" s="184"/>
      <c r="AD456" s="184"/>
      <c r="AE456" s="184"/>
      <c r="AF456" s="184"/>
      <c r="AG456" s="184"/>
      <c r="AH456" s="184"/>
      <c r="AI456" s="184"/>
      <c r="AJ456" s="184"/>
    </row>
    <row r="457" spans="1:37" ht="15.75" x14ac:dyDescent="0.25">
      <c r="D457" s="188" t="s">
        <v>1100</v>
      </c>
      <c r="E457" s="182"/>
      <c r="F457" s="182"/>
      <c r="G457" s="182"/>
      <c r="H457" s="181"/>
      <c r="I457" s="181"/>
      <c r="J457" s="181"/>
      <c r="K457" s="182"/>
      <c r="L457" s="182"/>
      <c r="M457" s="183"/>
      <c r="N457" s="183"/>
      <c r="O457" s="183"/>
      <c r="P457" s="183"/>
      <c r="Q457" s="183"/>
      <c r="R457" s="183"/>
      <c r="S457" s="183"/>
      <c r="T457" s="186"/>
      <c r="U457" s="186"/>
      <c r="V457" s="187"/>
      <c r="W457" s="187"/>
      <c r="X457" s="187"/>
      <c r="Y457" s="184"/>
      <c r="Z457" s="184"/>
      <c r="AA457" s="184"/>
      <c r="AB457" s="184"/>
      <c r="AC457" s="184"/>
      <c r="AD457" s="184"/>
      <c r="AE457" s="184"/>
      <c r="AF457" s="184"/>
      <c r="AG457" s="184"/>
      <c r="AH457" s="184"/>
      <c r="AI457" s="184"/>
      <c r="AJ457" s="184" t="s">
        <v>1103</v>
      </c>
    </row>
    <row r="458" spans="1:37" ht="15.75" x14ac:dyDescent="0.25">
      <c r="D458" s="181" t="s">
        <v>1101</v>
      </c>
      <c r="E458" s="182"/>
      <c r="F458" s="182"/>
      <c r="G458" s="182"/>
      <c r="H458" s="181"/>
      <c r="I458" s="181"/>
      <c r="J458" s="181"/>
      <c r="K458" s="182"/>
      <c r="L458" s="182"/>
      <c r="M458" s="183"/>
      <c r="N458" s="183"/>
      <c r="O458" s="183"/>
      <c r="P458" s="183"/>
      <c r="Q458" s="183"/>
      <c r="R458" s="183"/>
      <c r="S458" s="183"/>
      <c r="T458" s="186"/>
      <c r="U458" s="186"/>
      <c r="V458" s="189"/>
      <c r="W458" s="189"/>
      <c r="X458" s="189"/>
      <c r="Y458" s="184"/>
      <c r="Z458" s="184"/>
      <c r="AA458" s="184"/>
      <c r="AB458" s="184"/>
      <c r="AC458" s="184"/>
      <c r="AD458" s="184"/>
      <c r="AE458" s="184"/>
      <c r="AF458" s="184"/>
      <c r="AG458" s="184"/>
      <c r="AH458" s="184"/>
      <c r="AI458" s="184"/>
      <c r="AJ458" s="184"/>
    </row>
    <row r="459" spans="1:37" x14ac:dyDescent="0.25">
      <c r="T459" s="5"/>
      <c r="U459" s="5"/>
      <c r="V459" s="30"/>
      <c r="W459" s="30"/>
      <c r="X459" s="30"/>
    </row>
    <row r="460" spans="1:37" x14ac:dyDescent="0.25">
      <c r="T460" s="5"/>
      <c r="U460" s="5"/>
      <c r="V460" s="1"/>
      <c r="W460" s="1"/>
      <c r="X460" s="1"/>
    </row>
  </sheetData>
  <mergeCells count="13">
    <mergeCell ref="A453:G453"/>
    <mergeCell ref="AK6:AK7"/>
    <mergeCell ref="AH6:AJ6"/>
    <mergeCell ref="A6:A7"/>
    <mergeCell ref="C6:C7"/>
    <mergeCell ref="D6:D7"/>
    <mergeCell ref="E6:E7"/>
    <mergeCell ref="F6:F7"/>
    <mergeCell ref="V6:AD6"/>
    <mergeCell ref="AE6:AG6"/>
    <mergeCell ref="M6:U6"/>
    <mergeCell ref="B6:B7"/>
    <mergeCell ref="G6:G7"/>
  </mergeCells>
  <printOptions horizontalCentered="1"/>
  <pageMargins left="0.11811023622047245" right="0.11811023622047245" top="0.39370078740157483" bottom="0.35433070866141736" header="0" footer="0"/>
  <pageSetup paperSize="9" scale="58" orientation="portrait" r:id="rId1"/>
  <rowBreaks count="1" manualBreakCount="1">
    <brk id="144" max="37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3:D452"/>
  <sheetViews>
    <sheetView topLeftCell="A151" zoomScale="60" zoomScaleNormal="60" workbookViewId="0">
      <selection activeCell="B170" sqref="B170"/>
    </sheetView>
  </sheetViews>
  <sheetFormatPr defaultRowHeight="15" x14ac:dyDescent="0.25"/>
  <cols>
    <col min="2" max="2" width="20.5703125" customWidth="1"/>
    <col min="3" max="3" width="37.28515625" customWidth="1"/>
  </cols>
  <sheetData>
    <row r="3" spans="2:4" x14ac:dyDescent="0.25">
      <c r="B3" t="s">
        <v>952</v>
      </c>
    </row>
    <row r="4" spans="2:4" x14ac:dyDescent="0.25">
      <c r="B4" s="174" t="s">
        <v>948</v>
      </c>
      <c r="C4" s="174" t="s">
        <v>961</v>
      </c>
      <c r="D4" s="173"/>
    </row>
    <row r="5" spans="2:4" x14ac:dyDescent="0.25">
      <c r="B5" s="171" t="b">
        <f>'01.01.2022 Смета'!D7='15.02.2022 Смета'!D9</f>
        <v>1</v>
      </c>
      <c r="C5" s="171"/>
    </row>
    <row r="6" spans="2:4" x14ac:dyDescent="0.25">
      <c r="B6" s="171" t="b">
        <f>'01.01.2022 Смета'!D8='15.02.2022 Смета'!D10</f>
        <v>1</v>
      </c>
      <c r="C6" s="171"/>
    </row>
    <row r="7" spans="2:4" x14ac:dyDescent="0.25">
      <c r="B7" s="171" t="b">
        <f>'01.01.2022 Смета'!D9='15.02.2022 Смета'!D11</f>
        <v>1</v>
      </c>
      <c r="C7" s="171"/>
    </row>
    <row r="8" spans="2:4" x14ac:dyDescent="0.25">
      <c r="B8" s="171" t="b">
        <f>'01.01.2022 Смета'!D10='15.02.2022 Смета'!D12</f>
        <v>1</v>
      </c>
      <c r="C8" s="171"/>
    </row>
    <row r="9" spans="2:4" x14ac:dyDescent="0.25">
      <c r="B9" s="171" t="b">
        <f>'01.01.2022 Смета'!D11='15.02.2022 Смета'!D13</f>
        <v>1</v>
      </c>
      <c r="C9" s="171"/>
    </row>
    <row r="10" spans="2:4" x14ac:dyDescent="0.25">
      <c r="B10" s="171" t="b">
        <f>'01.01.2022 Смета'!D12='15.02.2022 Смета'!D14</f>
        <v>1</v>
      </c>
      <c r="C10" s="171"/>
    </row>
    <row r="11" spans="2:4" x14ac:dyDescent="0.25">
      <c r="B11" s="171" t="b">
        <f>'01.01.2022 Смета'!D13='15.02.2022 Смета'!D15</f>
        <v>1</v>
      </c>
      <c r="C11" s="171"/>
    </row>
    <row r="12" spans="2:4" x14ac:dyDescent="0.25">
      <c r="B12" s="171" t="b">
        <f>'01.01.2022 Смета'!D14='15.02.2022 Смета'!D16</f>
        <v>1</v>
      </c>
      <c r="C12" s="171"/>
    </row>
    <row r="13" spans="2:4" x14ac:dyDescent="0.25">
      <c r="B13" s="171" t="b">
        <f>'01.01.2022 Смета'!D15='15.02.2022 Смета'!D17</f>
        <v>1</v>
      </c>
      <c r="C13" s="171"/>
    </row>
    <row r="14" spans="2:4" x14ac:dyDescent="0.25">
      <c r="B14" s="171" t="b">
        <f>'01.01.2022 Смета'!D16='15.02.2022 Смета'!D18</f>
        <v>1</v>
      </c>
      <c r="C14" s="171"/>
    </row>
    <row r="15" spans="2:4" x14ac:dyDescent="0.25">
      <c r="B15" s="171" t="b">
        <f>'01.01.2022 Смета'!D17='15.02.2022 Смета'!D19</f>
        <v>1</v>
      </c>
      <c r="C15" s="171"/>
    </row>
    <row r="16" spans="2:4" x14ac:dyDescent="0.25">
      <c r="B16" s="171" t="b">
        <f>'01.01.2022 Смета'!D18='15.02.2022 Смета'!D20</f>
        <v>1</v>
      </c>
      <c r="C16" s="171"/>
    </row>
    <row r="17" spans="2:3" x14ac:dyDescent="0.25">
      <c r="B17" s="171" t="b">
        <f>'01.01.2022 Смета'!D19='15.02.2022 Смета'!D21</f>
        <v>1</v>
      </c>
      <c r="C17" s="171"/>
    </row>
    <row r="18" spans="2:3" x14ac:dyDescent="0.25">
      <c r="B18" s="171" t="b">
        <f>'01.01.2022 Смета'!D20='15.02.2022 Смета'!D22</f>
        <v>1</v>
      </c>
      <c r="C18" s="171"/>
    </row>
    <row r="19" spans="2:3" ht="68.650000000000006" customHeight="1" x14ac:dyDescent="0.25">
      <c r="B19" s="171" t="b">
        <f>'01.01.2022 Смета'!D21='15.02.2022 Смета'!D23</f>
        <v>0</v>
      </c>
      <c r="C19" s="172" t="s">
        <v>953</v>
      </c>
    </row>
    <row r="20" spans="2:3" x14ac:dyDescent="0.25">
      <c r="B20" s="171" t="b">
        <f>'01.01.2022 Смета'!D22='15.02.2022 Смета'!D25</f>
        <v>1</v>
      </c>
      <c r="C20" s="171"/>
    </row>
    <row r="21" spans="2:3" x14ac:dyDescent="0.25">
      <c r="B21" s="171" t="b">
        <f>'01.01.2022 Смета'!D23='15.02.2022 Смета'!D26</f>
        <v>1</v>
      </c>
      <c r="C21" s="171"/>
    </row>
    <row r="22" spans="2:3" x14ac:dyDescent="0.25">
      <c r="B22" s="171" t="b">
        <f>'01.01.2022 Смета'!D24='15.02.2022 Смета'!D27</f>
        <v>1</v>
      </c>
      <c r="C22" s="171"/>
    </row>
    <row r="23" spans="2:3" x14ac:dyDescent="0.25">
      <c r="B23" s="171" t="b">
        <f>'01.01.2022 Смета'!D25='15.02.2022 Смета'!D28</f>
        <v>1</v>
      </c>
      <c r="C23" s="171"/>
    </row>
    <row r="24" spans="2:3" x14ac:dyDescent="0.25">
      <c r="B24" s="171" t="b">
        <f>'01.01.2022 Смета'!D26='15.02.2022 Смета'!D29</f>
        <v>1</v>
      </c>
      <c r="C24" s="171"/>
    </row>
    <row r="25" spans="2:3" x14ac:dyDescent="0.25">
      <c r="B25" s="171" t="b">
        <f>'01.01.2022 Смета'!D27='15.02.2022 Смета'!D30</f>
        <v>1</v>
      </c>
      <c r="C25" s="171"/>
    </row>
    <row r="26" spans="2:3" x14ac:dyDescent="0.25">
      <c r="B26" s="171" t="b">
        <f>'01.01.2022 Смета'!D28='15.02.2022 Смета'!D31</f>
        <v>1</v>
      </c>
      <c r="C26" s="171"/>
    </row>
    <row r="27" spans="2:3" x14ac:dyDescent="0.25">
      <c r="B27" s="171" t="b">
        <f>'01.01.2022 Смета'!D29='15.02.2022 Смета'!D32</f>
        <v>1</v>
      </c>
      <c r="C27" s="171"/>
    </row>
    <row r="28" spans="2:3" x14ac:dyDescent="0.25">
      <c r="B28" s="171" t="b">
        <f>'01.01.2022 Смета'!D30='15.02.2022 Смета'!D33</f>
        <v>1</v>
      </c>
      <c r="C28" s="171"/>
    </row>
    <row r="29" spans="2:3" x14ac:dyDescent="0.25">
      <c r="B29" s="171" t="b">
        <f>'01.01.2022 Смета'!D31='15.02.2022 Смета'!D34</f>
        <v>1</v>
      </c>
      <c r="C29" s="171"/>
    </row>
    <row r="30" spans="2:3" x14ac:dyDescent="0.25">
      <c r="B30" s="171" t="b">
        <f>'01.01.2022 Смета'!D32='15.02.2022 Смета'!D35</f>
        <v>1</v>
      </c>
      <c r="C30" s="171"/>
    </row>
    <row r="31" spans="2:3" x14ac:dyDescent="0.25">
      <c r="B31" s="171" t="b">
        <f>'01.01.2022 Смета'!D33='15.02.2022 Смета'!D36</f>
        <v>1</v>
      </c>
      <c r="C31" s="171"/>
    </row>
    <row r="32" spans="2:3" x14ac:dyDescent="0.25">
      <c r="B32" s="171" t="b">
        <f>'01.01.2022 Смета'!D34='15.02.2022 Смета'!D37</f>
        <v>1</v>
      </c>
      <c r="C32" s="171"/>
    </row>
    <row r="33" spans="2:3" x14ac:dyDescent="0.25">
      <c r="B33" s="171" t="b">
        <f>'01.01.2022 Смета'!D35='15.02.2022 Смета'!D38</f>
        <v>1</v>
      </c>
      <c r="C33" s="171"/>
    </row>
    <row r="34" spans="2:3" x14ac:dyDescent="0.25">
      <c r="B34" s="171" t="b">
        <f>'01.01.2022 Смета'!D36='15.02.2022 Смета'!D39</f>
        <v>1</v>
      </c>
      <c r="C34" s="171"/>
    </row>
    <row r="35" spans="2:3" x14ac:dyDescent="0.25">
      <c r="B35" s="171" t="b">
        <f>'01.01.2022 Смета'!D37='15.02.2022 Смета'!D40</f>
        <v>1</v>
      </c>
      <c r="C35" s="171"/>
    </row>
    <row r="36" spans="2:3" x14ac:dyDescent="0.25">
      <c r="B36" s="171" t="b">
        <f>'01.01.2022 Смета'!D38='15.02.2022 Смета'!D41</f>
        <v>1</v>
      </c>
      <c r="C36" s="171"/>
    </row>
    <row r="37" spans="2:3" x14ac:dyDescent="0.25">
      <c r="B37" s="171" t="b">
        <f>'01.01.2022 Смета'!D39='15.02.2022 Смета'!D42</f>
        <v>1</v>
      </c>
      <c r="C37" s="171"/>
    </row>
    <row r="38" spans="2:3" x14ac:dyDescent="0.25">
      <c r="B38" s="171" t="b">
        <f>'01.01.2022 Смета'!D40='15.02.2022 Смета'!D43</f>
        <v>1</v>
      </c>
      <c r="C38" s="171"/>
    </row>
    <row r="39" spans="2:3" x14ac:dyDescent="0.25">
      <c r="B39" s="171" t="b">
        <f>'01.01.2022 Смета'!D41='15.02.2022 Смета'!D44</f>
        <v>1</v>
      </c>
      <c r="C39" s="171"/>
    </row>
    <row r="40" spans="2:3" x14ac:dyDescent="0.25">
      <c r="B40" s="171" t="b">
        <f>'01.01.2022 Смета'!D42='15.02.2022 Смета'!D45</f>
        <v>1</v>
      </c>
      <c r="C40" s="171"/>
    </row>
    <row r="41" spans="2:3" x14ac:dyDescent="0.25">
      <c r="B41" s="171" t="b">
        <f>'01.01.2022 Смета'!D43='15.02.2022 Смета'!D46</f>
        <v>1</v>
      </c>
      <c r="C41" s="171"/>
    </row>
    <row r="42" spans="2:3" x14ac:dyDescent="0.25">
      <c r="B42" s="171" t="b">
        <f>'01.01.2022 Смета'!D44='15.02.2022 Смета'!D47</f>
        <v>1</v>
      </c>
      <c r="C42" s="171"/>
    </row>
    <row r="43" spans="2:3" x14ac:dyDescent="0.25">
      <c r="B43" s="171" t="b">
        <f>'01.01.2022 Смета'!D45='15.02.2022 Смета'!D48</f>
        <v>1</v>
      </c>
      <c r="C43" s="171"/>
    </row>
    <row r="44" spans="2:3" x14ac:dyDescent="0.25">
      <c r="B44" s="171" t="b">
        <f>'01.01.2022 Смета'!D46='15.02.2022 Смета'!D49</f>
        <v>1</v>
      </c>
      <c r="C44" s="171"/>
    </row>
    <row r="45" spans="2:3" x14ac:dyDescent="0.25">
      <c r="B45" s="171" t="b">
        <f>'01.01.2022 Смета'!D47='15.02.2022 Смета'!D50</f>
        <v>1</v>
      </c>
      <c r="C45" s="171"/>
    </row>
    <row r="46" spans="2:3" x14ac:dyDescent="0.25">
      <c r="B46" s="171" t="b">
        <f>'01.01.2022 Смета'!D48='15.02.2022 Смета'!D51</f>
        <v>1</v>
      </c>
      <c r="C46" s="171"/>
    </row>
    <row r="47" spans="2:3" x14ac:dyDescent="0.25">
      <c r="B47" s="171" t="b">
        <f>'01.01.2022 Смета'!D49='15.02.2022 Смета'!D52</f>
        <v>1</v>
      </c>
      <c r="C47" s="171"/>
    </row>
    <row r="48" spans="2:3" x14ac:dyDescent="0.25">
      <c r="B48" s="171" t="b">
        <f>'01.01.2022 Смета'!D50='15.02.2022 Смета'!D53</f>
        <v>1</v>
      </c>
      <c r="C48" s="171"/>
    </row>
    <row r="49" spans="2:3" x14ac:dyDescent="0.25">
      <c r="B49" s="171" t="b">
        <f>'01.01.2022 Смета'!D51='15.02.2022 Смета'!D54</f>
        <v>1</v>
      </c>
      <c r="C49" s="171"/>
    </row>
    <row r="50" spans="2:3" x14ac:dyDescent="0.25">
      <c r="B50" s="171" t="b">
        <f>'01.01.2022 Смета'!D52='15.02.2022 Смета'!D55</f>
        <v>1</v>
      </c>
      <c r="C50" s="171"/>
    </row>
    <row r="51" spans="2:3" x14ac:dyDescent="0.25">
      <c r="B51" s="171" t="b">
        <f>'01.01.2022 Смета'!D53='15.02.2022 Смета'!D56</f>
        <v>1</v>
      </c>
      <c r="C51" s="171"/>
    </row>
    <row r="52" spans="2:3" ht="60" x14ac:dyDescent="0.25">
      <c r="B52" s="171" t="b">
        <f>'01.01.2022 Смета'!D54='15.02.2022 Смета'!D57</f>
        <v>0</v>
      </c>
      <c r="C52" s="172" t="s">
        <v>954</v>
      </c>
    </row>
    <row r="53" spans="2:3" x14ac:dyDescent="0.25">
      <c r="B53" s="171" t="b">
        <f>'01.01.2022 Смета'!D54='15.02.2022 Смета'!D58</f>
        <v>1</v>
      </c>
      <c r="C53" s="171"/>
    </row>
    <row r="54" spans="2:3" x14ac:dyDescent="0.25">
      <c r="B54" s="171" t="b">
        <f>'01.01.2022 Смета'!D55='15.02.2022 Смета'!D59</f>
        <v>1</v>
      </c>
      <c r="C54" s="171"/>
    </row>
    <row r="55" spans="2:3" x14ac:dyDescent="0.25">
      <c r="B55" s="171" t="b">
        <f>'01.01.2022 Смета'!D56='15.02.2022 Смета'!D60</f>
        <v>1</v>
      </c>
      <c r="C55" s="171"/>
    </row>
    <row r="56" spans="2:3" x14ac:dyDescent="0.25">
      <c r="B56" s="171" t="b">
        <f>'01.01.2022 Смета'!D57='15.02.2022 Смета'!D61</f>
        <v>1</v>
      </c>
      <c r="C56" s="171"/>
    </row>
    <row r="57" spans="2:3" x14ac:dyDescent="0.25">
      <c r="B57" s="171" t="b">
        <f>'01.01.2022 Смета'!D58='15.02.2022 Смета'!D62</f>
        <v>1</v>
      </c>
      <c r="C57" s="171"/>
    </row>
    <row r="58" spans="2:3" x14ac:dyDescent="0.25">
      <c r="B58" s="171" t="b">
        <f>'01.01.2022 Смета'!D59='15.02.2022 Смета'!D63</f>
        <v>1</v>
      </c>
      <c r="C58" s="171"/>
    </row>
    <row r="59" spans="2:3" x14ac:dyDescent="0.25">
      <c r="B59" s="171" t="b">
        <f>'01.01.2022 Смета'!D60='15.02.2022 Смета'!D64</f>
        <v>1</v>
      </c>
      <c r="C59" s="171"/>
    </row>
    <row r="60" spans="2:3" x14ac:dyDescent="0.25">
      <c r="B60" s="171" t="b">
        <f>'01.01.2022 Смета'!D61='15.02.2022 Смета'!D65</f>
        <v>1</v>
      </c>
      <c r="C60" s="171"/>
    </row>
    <row r="61" spans="2:3" x14ac:dyDescent="0.25">
      <c r="B61" s="171" t="b">
        <f>'01.01.2022 Смета'!D62='15.02.2022 Смета'!D66</f>
        <v>1</v>
      </c>
      <c r="C61" s="171"/>
    </row>
    <row r="62" spans="2:3" x14ac:dyDescent="0.25">
      <c r="B62" s="171" t="b">
        <f>'01.01.2022 Смета'!D63='15.02.2022 Смета'!D67</f>
        <v>1</v>
      </c>
      <c r="C62" s="171"/>
    </row>
    <row r="63" spans="2:3" x14ac:dyDescent="0.25">
      <c r="B63" s="171" t="b">
        <f>'01.01.2022 Смета'!D64='15.02.2022 Смета'!D68</f>
        <v>1</v>
      </c>
      <c r="C63" s="171"/>
    </row>
    <row r="64" spans="2:3" x14ac:dyDescent="0.25">
      <c r="B64" s="171" t="b">
        <f>'01.01.2022 Смета'!D65='15.02.2022 Смета'!D69</f>
        <v>1</v>
      </c>
      <c r="C64" s="171"/>
    </row>
    <row r="65" spans="2:3" x14ac:dyDescent="0.25">
      <c r="B65" s="171" t="b">
        <f>'01.01.2022 Смета'!D67='15.02.2022 Смета'!D71</f>
        <v>1</v>
      </c>
      <c r="C65" s="171"/>
    </row>
    <row r="66" spans="2:3" x14ac:dyDescent="0.25">
      <c r="B66" s="171" t="b">
        <f>'01.01.2022 Смета'!D68='15.02.2022 Смета'!D72</f>
        <v>1</v>
      </c>
      <c r="C66" s="171"/>
    </row>
    <row r="67" spans="2:3" x14ac:dyDescent="0.25">
      <c r="B67" s="171" t="b">
        <f>'01.01.2022 Смета'!D69='15.02.2022 Смета'!D73</f>
        <v>1</v>
      </c>
      <c r="C67" s="171"/>
    </row>
    <row r="68" spans="2:3" x14ac:dyDescent="0.25">
      <c r="B68" s="171" t="b">
        <f>'01.01.2022 Смета'!D70='15.02.2022 Смета'!D74</f>
        <v>1</v>
      </c>
      <c r="C68" s="171"/>
    </row>
    <row r="69" spans="2:3" x14ac:dyDescent="0.25">
      <c r="B69" s="171" t="b">
        <f>'01.01.2022 Смета'!D71='15.02.2022 Смета'!D75</f>
        <v>1</v>
      </c>
      <c r="C69" s="171"/>
    </row>
    <row r="70" spans="2:3" x14ac:dyDescent="0.25">
      <c r="B70" s="171" t="b">
        <f>'01.01.2022 Смета'!D72='15.02.2022 Смета'!D76</f>
        <v>1</v>
      </c>
      <c r="C70" s="171"/>
    </row>
    <row r="71" spans="2:3" x14ac:dyDescent="0.25">
      <c r="B71" s="171" t="b">
        <f>'01.01.2022 Смета'!D73='15.02.2022 Смета'!D77</f>
        <v>1</v>
      </c>
      <c r="C71" s="171"/>
    </row>
    <row r="72" spans="2:3" x14ac:dyDescent="0.25">
      <c r="B72" s="171" t="b">
        <f>'01.01.2022 Смета'!D74='15.02.2022 Смета'!D78</f>
        <v>1</v>
      </c>
      <c r="C72" s="171"/>
    </row>
    <row r="73" spans="2:3" x14ac:dyDescent="0.25">
      <c r="B73" s="171" t="b">
        <f>'01.01.2022 Смета'!D75='15.02.2022 Смета'!D79</f>
        <v>1</v>
      </c>
      <c r="C73" s="171"/>
    </row>
    <row r="74" spans="2:3" x14ac:dyDescent="0.25">
      <c r="B74" s="171" t="b">
        <f>'01.01.2022 Смета'!D76='15.02.2022 Смета'!D80</f>
        <v>1</v>
      </c>
      <c r="C74" s="171"/>
    </row>
    <row r="75" spans="2:3" x14ac:dyDescent="0.25">
      <c r="B75" s="171" t="b">
        <f>'01.01.2022 Смета'!D77='15.02.2022 Смета'!D81</f>
        <v>1</v>
      </c>
      <c r="C75" s="171"/>
    </row>
    <row r="76" spans="2:3" x14ac:dyDescent="0.25">
      <c r="B76" s="171" t="b">
        <f>'01.01.2022 Смета'!D78='15.02.2022 Смета'!D82</f>
        <v>1</v>
      </c>
      <c r="C76" s="171"/>
    </row>
    <row r="77" spans="2:3" x14ac:dyDescent="0.25">
      <c r="B77" s="171" t="b">
        <f>'01.01.2022 Смета'!D79='15.02.2022 Смета'!D83</f>
        <v>1</v>
      </c>
      <c r="C77" s="171"/>
    </row>
    <row r="78" spans="2:3" x14ac:dyDescent="0.25">
      <c r="B78" s="171" t="b">
        <f>'01.01.2022 Смета'!D80='15.02.2022 Смета'!D84</f>
        <v>1</v>
      </c>
      <c r="C78" s="171"/>
    </row>
    <row r="79" spans="2:3" x14ac:dyDescent="0.25">
      <c r="B79" s="171" t="b">
        <f>'01.01.2022 Смета'!D81='15.02.2022 Смета'!D85</f>
        <v>1</v>
      </c>
      <c r="C79" s="171"/>
    </row>
    <row r="80" spans="2:3" x14ac:dyDescent="0.25">
      <c r="B80" s="171" t="b">
        <f>'01.01.2022 Смета'!D82='15.02.2022 Смета'!D86</f>
        <v>1</v>
      </c>
      <c r="C80" s="171"/>
    </row>
    <row r="81" spans="2:3" x14ac:dyDescent="0.25">
      <c r="B81" s="171" t="b">
        <f>'01.01.2022 Смета'!D83='15.02.2022 Смета'!D87</f>
        <v>1</v>
      </c>
      <c r="C81" s="171"/>
    </row>
    <row r="82" spans="2:3" x14ac:dyDescent="0.25">
      <c r="B82" s="171" t="b">
        <f>'01.01.2022 Смета'!D84='15.02.2022 Смета'!D88</f>
        <v>1</v>
      </c>
      <c r="C82" s="171"/>
    </row>
    <row r="83" spans="2:3" x14ac:dyDescent="0.25">
      <c r="B83" s="171" t="b">
        <f>'01.01.2022 Смета'!D85='15.02.2022 Смета'!D89</f>
        <v>1</v>
      </c>
      <c r="C83" s="171"/>
    </row>
    <row r="84" spans="2:3" x14ac:dyDescent="0.25">
      <c r="B84" s="171" t="b">
        <f>'01.01.2022 Смета'!D86='15.02.2022 Смета'!D90</f>
        <v>1</v>
      </c>
      <c r="C84" s="171"/>
    </row>
    <row r="85" spans="2:3" x14ac:dyDescent="0.25">
      <c r="B85" s="171" t="b">
        <f>'01.01.2022 Смета'!D87='15.02.2022 Смета'!D91</f>
        <v>1</v>
      </c>
      <c r="C85" s="171"/>
    </row>
    <row r="86" spans="2:3" x14ac:dyDescent="0.25">
      <c r="B86" s="171" t="b">
        <f>'01.01.2022 Смета'!D88='15.02.2022 Смета'!D92</f>
        <v>1</v>
      </c>
      <c r="C86" s="171"/>
    </row>
    <row r="87" spans="2:3" x14ac:dyDescent="0.25">
      <c r="B87" s="171" t="b">
        <f>'01.01.2022 Смета'!D89='15.02.2022 Смета'!D93</f>
        <v>1</v>
      </c>
      <c r="C87" s="171"/>
    </row>
    <row r="88" spans="2:3" x14ac:dyDescent="0.25">
      <c r="B88" s="171" t="b">
        <f>'01.01.2022 Смета'!D90='15.02.2022 Смета'!D94</f>
        <v>1</v>
      </c>
      <c r="C88" s="171"/>
    </row>
    <row r="89" spans="2:3" x14ac:dyDescent="0.25">
      <c r="B89" s="171" t="b">
        <f>'01.01.2022 Смета'!D91='15.02.2022 Смета'!D95</f>
        <v>1</v>
      </c>
      <c r="C89" s="171"/>
    </row>
    <row r="90" spans="2:3" x14ac:dyDescent="0.25">
      <c r="B90" s="171" t="b">
        <f>'01.01.2022 Смета'!D92='15.02.2022 Смета'!D96</f>
        <v>1</v>
      </c>
      <c r="C90" s="171"/>
    </row>
    <row r="91" spans="2:3" x14ac:dyDescent="0.25">
      <c r="B91" s="171" t="b">
        <f>'01.01.2022 Смета'!D93='15.02.2022 Смета'!D97</f>
        <v>1</v>
      </c>
      <c r="C91" s="171"/>
    </row>
    <row r="92" spans="2:3" x14ac:dyDescent="0.25">
      <c r="B92" s="171" t="b">
        <f>'01.01.2022 Смета'!D94='15.02.2022 Смета'!D98</f>
        <v>1</v>
      </c>
      <c r="C92" s="171"/>
    </row>
    <row r="93" spans="2:3" x14ac:dyDescent="0.25">
      <c r="B93" s="171" t="b">
        <f>'01.01.2022 Смета'!D95='15.02.2022 Смета'!D99</f>
        <v>1</v>
      </c>
      <c r="C93" s="171"/>
    </row>
    <row r="94" spans="2:3" x14ac:dyDescent="0.25">
      <c r="B94" s="171" t="b">
        <f>'01.01.2022 Смета'!D96='15.02.2022 Смета'!D100</f>
        <v>1</v>
      </c>
      <c r="C94" s="171"/>
    </row>
    <row r="95" spans="2:3" x14ac:dyDescent="0.25">
      <c r="B95" s="171" t="b">
        <f>'01.01.2022 Смета'!D97='15.02.2022 Смета'!D101</f>
        <v>1</v>
      </c>
      <c r="C95" s="171"/>
    </row>
    <row r="96" spans="2:3" x14ac:dyDescent="0.25">
      <c r="B96" s="171" t="b">
        <f>'01.01.2022 Смета'!D98='15.02.2022 Смета'!D102</f>
        <v>1</v>
      </c>
      <c r="C96" s="171"/>
    </row>
    <row r="97" spans="2:3" x14ac:dyDescent="0.25">
      <c r="B97" s="171" t="b">
        <f>'01.01.2022 Смета'!D99='15.02.2022 Смета'!D103</f>
        <v>1</v>
      </c>
      <c r="C97" s="171"/>
    </row>
    <row r="98" spans="2:3" x14ac:dyDescent="0.25">
      <c r="B98" s="171" t="b">
        <f>'01.01.2022 Смета'!D100='15.02.2022 Смета'!D104</f>
        <v>1</v>
      </c>
      <c r="C98" s="171"/>
    </row>
    <row r="99" spans="2:3" x14ac:dyDescent="0.25">
      <c r="B99" s="171" t="b">
        <f>'01.01.2022 Смета'!D101='15.02.2022 Смета'!D105</f>
        <v>1</v>
      </c>
      <c r="C99" s="171"/>
    </row>
    <row r="100" spans="2:3" x14ac:dyDescent="0.25">
      <c r="B100" s="171" t="b">
        <f>'01.01.2022 Смета'!D102='15.02.2022 Смета'!D106</f>
        <v>1</v>
      </c>
      <c r="C100" s="171"/>
    </row>
    <row r="101" spans="2:3" ht="45" x14ac:dyDescent="0.25">
      <c r="B101" s="171" t="b">
        <f>'01.01.2022 Смета'!D103='15.02.2022 Смета'!D107</f>
        <v>0</v>
      </c>
      <c r="C101" s="172" t="s">
        <v>955</v>
      </c>
    </row>
    <row r="102" spans="2:3" x14ac:dyDescent="0.25">
      <c r="B102" s="171" t="b">
        <f>'01.01.2022 Смета'!D103='15.02.2022 Смета'!D108</f>
        <v>1</v>
      </c>
      <c r="C102" s="171"/>
    </row>
    <row r="103" spans="2:3" x14ac:dyDescent="0.25">
      <c r="B103" s="171" t="b">
        <f>'01.01.2022 Смета'!D104='15.02.2022 Смета'!D109</f>
        <v>1</v>
      </c>
      <c r="C103" s="171"/>
    </row>
    <row r="104" spans="2:3" x14ac:dyDescent="0.25">
      <c r="B104" s="171" t="b">
        <f>'01.01.2022 Смета'!D105='15.02.2022 Смета'!D110</f>
        <v>1</v>
      </c>
      <c r="C104" s="171"/>
    </row>
    <row r="105" spans="2:3" x14ac:dyDescent="0.25">
      <c r="B105" s="171" t="b">
        <f>'01.01.2022 Смета'!D106='15.02.2022 Смета'!D111</f>
        <v>1</v>
      </c>
      <c r="C105" s="171"/>
    </row>
    <row r="106" spans="2:3" x14ac:dyDescent="0.25">
      <c r="B106" s="171" t="b">
        <f>'01.01.2022 Смета'!D107='15.02.2022 Смета'!D112</f>
        <v>1</v>
      </c>
      <c r="C106" s="171"/>
    </row>
    <row r="107" spans="2:3" x14ac:dyDescent="0.25">
      <c r="B107" s="171" t="b">
        <f>'01.01.2022 Смета'!D108='15.02.2022 Смета'!D113</f>
        <v>1</v>
      </c>
      <c r="C107" s="171"/>
    </row>
    <row r="108" spans="2:3" x14ac:dyDescent="0.25">
      <c r="B108" s="171" t="b">
        <f>'01.01.2022 Смета'!D109='15.02.2022 Смета'!D114</f>
        <v>1</v>
      </c>
      <c r="C108" s="171"/>
    </row>
    <row r="109" spans="2:3" x14ac:dyDescent="0.25">
      <c r="B109" s="171" t="b">
        <f>'01.01.2022 Смета'!D110='15.02.2022 Смета'!D115</f>
        <v>1</v>
      </c>
      <c r="C109" s="171"/>
    </row>
    <row r="110" spans="2:3" x14ac:dyDescent="0.25">
      <c r="B110" s="171" t="b">
        <f>'01.01.2022 Смета'!D111='15.02.2022 Смета'!D116</f>
        <v>1</v>
      </c>
      <c r="C110" s="171"/>
    </row>
    <row r="111" spans="2:3" x14ac:dyDescent="0.25">
      <c r="B111" s="171" t="b">
        <f>'01.01.2022 Смета'!D112='15.02.2022 Смета'!D117</f>
        <v>1</v>
      </c>
      <c r="C111" s="171"/>
    </row>
    <row r="112" spans="2:3" x14ac:dyDescent="0.25">
      <c r="B112" s="171" t="b">
        <f>'01.01.2022 Смета'!D113='15.02.2022 Смета'!D118</f>
        <v>1</v>
      </c>
      <c r="C112" s="171"/>
    </row>
    <row r="113" spans="2:3" x14ac:dyDescent="0.25">
      <c r="B113" s="171" t="b">
        <f>'01.01.2022 Смета'!D114='15.02.2022 Смета'!D119</f>
        <v>1</v>
      </c>
      <c r="C113" s="171"/>
    </row>
    <row r="114" spans="2:3" x14ac:dyDescent="0.25">
      <c r="B114" s="171" t="b">
        <f>'01.01.2022 Смета'!D115='15.02.2022 Смета'!D120</f>
        <v>1</v>
      </c>
      <c r="C114" s="171"/>
    </row>
    <row r="115" spans="2:3" x14ac:dyDescent="0.25">
      <c r="B115" s="171" t="b">
        <f>'01.01.2022 Смета'!D116='15.02.2022 Смета'!D121</f>
        <v>1</v>
      </c>
      <c r="C115" s="171"/>
    </row>
    <row r="116" spans="2:3" ht="45" x14ac:dyDescent="0.25">
      <c r="B116" s="171" t="b">
        <f>'01.01.2022 Смета'!D117='15.02.2022 Смета'!D122</f>
        <v>0</v>
      </c>
      <c r="C116" s="172" t="s">
        <v>960</v>
      </c>
    </row>
    <row r="117" spans="2:3" x14ac:dyDescent="0.25">
      <c r="B117" s="171" t="b">
        <f>'01.01.2022 Смета'!D118='15.02.2022 Смета'!D122</f>
        <v>1</v>
      </c>
      <c r="C117" s="171"/>
    </row>
    <row r="118" spans="2:3" x14ac:dyDescent="0.25">
      <c r="B118" s="171" t="b">
        <f>'01.01.2022 Смета'!D119='15.02.2022 Смета'!D123</f>
        <v>1</v>
      </c>
      <c r="C118" s="171"/>
    </row>
    <row r="119" spans="2:3" x14ac:dyDescent="0.25">
      <c r="B119" s="171" t="b">
        <f>'01.01.2022 Смета'!D120='15.02.2022 Смета'!D124</f>
        <v>1</v>
      </c>
      <c r="C119" s="171"/>
    </row>
    <row r="120" spans="2:3" x14ac:dyDescent="0.25">
      <c r="B120" s="171" t="b">
        <f>'01.01.2022 Смета'!D121='15.02.2022 Смета'!D125</f>
        <v>1</v>
      </c>
      <c r="C120" s="171"/>
    </row>
    <row r="121" spans="2:3" x14ac:dyDescent="0.25">
      <c r="B121" s="171" t="b">
        <f>'01.01.2022 Смета'!D122='15.02.2022 Смета'!D126</f>
        <v>1</v>
      </c>
      <c r="C121" s="171"/>
    </row>
    <row r="122" spans="2:3" x14ac:dyDescent="0.25">
      <c r="B122" s="171" t="b">
        <f>'01.01.2022 Смета'!D123='15.02.2022 Смета'!D127</f>
        <v>1</v>
      </c>
      <c r="C122" s="171"/>
    </row>
    <row r="123" spans="2:3" x14ac:dyDescent="0.25">
      <c r="B123" s="171" t="b">
        <f>'01.01.2022 Смета'!D124='15.02.2022 Смета'!D128</f>
        <v>1</v>
      </c>
      <c r="C123" s="171"/>
    </row>
    <row r="124" spans="2:3" x14ac:dyDescent="0.25">
      <c r="B124" s="171" t="b">
        <f>'01.01.2022 Смета'!D125='15.02.2022 Смета'!D129</f>
        <v>1</v>
      </c>
      <c r="C124" s="171"/>
    </row>
    <row r="125" spans="2:3" x14ac:dyDescent="0.25">
      <c r="B125" s="171" t="b">
        <f>'01.01.2022 Смета'!D126='15.02.2022 Смета'!D130</f>
        <v>1</v>
      </c>
      <c r="C125" s="171"/>
    </row>
    <row r="126" spans="2:3" x14ac:dyDescent="0.25">
      <c r="B126" s="171" t="b">
        <f>'01.01.2022 Смета'!D127='15.02.2022 Смета'!D131</f>
        <v>1</v>
      </c>
      <c r="C126" s="171"/>
    </row>
    <row r="127" spans="2:3" x14ac:dyDescent="0.25">
      <c r="B127" s="171" t="b">
        <f>'01.01.2022 Смета'!D128='15.02.2022 Смета'!D132</f>
        <v>1</v>
      </c>
      <c r="C127" s="171"/>
    </row>
    <row r="128" spans="2:3" x14ac:dyDescent="0.25">
      <c r="B128" s="171" t="b">
        <f>'01.01.2022 Смета'!D129='15.02.2022 Смета'!D133</f>
        <v>1</v>
      </c>
      <c r="C128" s="171"/>
    </row>
    <row r="129" spans="2:3" ht="45" x14ac:dyDescent="0.25">
      <c r="B129" s="171" t="b">
        <f>'01.01.2022 Смета'!D130='15.02.2022 Смета'!D134</f>
        <v>0</v>
      </c>
      <c r="C129" s="172" t="s">
        <v>967</v>
      </c>
    </row>
    <row r="130" spans="2:3" ht="45" x14ac:dyDescent="0.25">
      <c r="B130" s="171" t="b">
        <f>'01.01.2022 Смета'!D131='15.02.2022 Смета'!D135</f>
        <v>0</v>
      </c>
      <c r="C130" s="172" t="s">
        <v>966</v>
      </c>
    </row>
    <row r="131" spans="2:3" ht="45" x14ac:dyDescent="0.25">
      <c r="B131" s="171" t="b">
        <f>'01.01.2022 Смета'!D132='15.02.2022 Смета'!D136</f>
        <v>0</v>
      </c>
      <c r="C131" s="172" t="s">
        <v>968</v>
      </c>
    </row>
    <row r="132" spans="2:3" x14ac:dyDescent="0.25">
      <c r="B132" s="171" t="b">
        <f>'01.01.2022 Смета'!D181='15.02.2022 Смета'!D181</f>
        <v>1</v>
      </c>
      <c r="C132" s="171"/>
    </row>
    <row r="133" spans="2:3" x14ac:dyDescent="0.25">
      <c r="B133" s="171" t="b">
        <f>'01.01.2022 Смета'!D134='15.02.2022 Смета'!D135</f>
        <v>1</v>
      </c>
      <c r="C133" s="171"/>
    </row>
    <row r="134" spans="2:3" x14ac:dyDescent="0.25">
      <c r="B134" s="171" t="b">
        <f>'01.01.2022 Смета'!D135='15.02.2022 Смета'!D136</f>
        <v>1</v>
      </c>
      <c r="C134" s="171"/>
    </row>
    <row r="135" spans="2:3" x14ac:dyDescent="0.25">
      <c r="B135" s="171" t="b">
        <f>'01.01.2022 Смета'!D136='15.02.2022 Смета'!D137</f>
        <v>1</v>
      </c>
      <c r="C135" s="171"/>
    </row>
    <row r="136" spans="2:3" x14ac:dyDescent="0.25">
      <c r="B136" s="171" t="b">
        <f>'01.01.2022 Смета'!D137='15.02.2022 Смета'!D138</f>
        <v>1</v>
      </c>
      <c r="C136" s="171"/>
    </row>
    <row r="137" spans="2:3" x14ac:dyDescent="0.25">
      <c r="B137" s="171" t="b">
        <f>'01.01.2022 Смета'!D138='15.02.2022 Смета'!D139</f>
        <v>1</v>
      </c>
      <c r="C137" s="171"/>
    </row>
    <row r="138" spans="2:3" x14ac:dyDescent="0.25">
      <c r="B138" s="171" t="b">
        <f>'01.01.2022 Смета'!D139='15.02.2022 Смета'!D140</f>
        <v>1</v>
      </c>
      <c r="C138" s="171"/>
    </row>
    <row r="139" spans="2:3" x14ac:dyDescent="0.25">
      <c r="B139" s="171" t="b">
        <f>'01.01.2022 Смета'!D140='15.02.2022 Смета'!D141</f>
        <v>1</v>
      </c>
      <c r="C139" s="171"/>
    </row>
    <row r="140" spans="2:3" x14ac:dyDescent="0.25">
      <c r="B140" s="171" t="b">
        <f>'01.01.2022 Смета'!D141='15.02.2022 Смета'!D142</f>
        <v>1</v>
      </c>
      <c r="C140" s="171"/>
    </row>
    <row r="141" spans="2:3" x14ac:dyDescent="0.25">
      <c r="B141" s="171" t="b">
        <f>'01.01.2022 Смета'!D142='15.02.2022 Смета'!D143</f>
        <v>1</v>
      </c>
      <c r="C141" s="171"/>
    </row>
    <row r="142" spans="2:3" x14ac:dyDescent="0.25">
      <c r="B142" s="171" t="b">
        <f>'01.01.2022 Смета'!D143='15.02.2022 Смета'!D144</f>
        <v>1</v>
      </c>
      <c r="C142" s="171"/>
    </row>
    <row r="143" spans="2:3" x14ac:dyDescent="0.25">
      <c r="B143" s="171" t="b">
        <f>'01.01.2022 Смета'!D144='15.02.2022 Смета'!D145</f>
        <v>1</v>
      </c>
      <c r="C143" s="171"/>
    </row>
    <row r="144" spans="2:3" x14ac:dyDescent="0.25">
      <c r="B144" s="171" t="b">
        <f>'01.01.2022 Смета'!D145='15.02.2022 Смета'!D146</f>
        <v>1</v>
      </c>
      <c r="C144" s="171"/>
    </row>
    <row r="145" spans="2:3" x14ac:dyDescent="0.25">
      <c r="B145" s="171" t="b">
        <f>'01.01.2022 Смета'!D146='15.02.2022 Смета'!D147</f>
        <v>1</v>
      </c>
      <c r="C145" s="171"/>
    </row>
    <row r="146" spans="2:3" x14ac:dyDescent="0.25">
      <c r="B146" s="171" t="b">
        <f>'01.01.2022 Смета'!D147='15.02.2022 Смета'!D148</f>
        <v>1</v>
      </c>
      <c r="C146" s="171"/>
    </row>
    <row r="147" spans="2:3" x14ac:dyDescent="0.25">
      <c r="B147" s="171" t="b">
        <f>'01.01.2022 Смета'!D148='15.02.2022 Смета'!D149</f>
        <v>1</v>
      </c>
      <c r="C147" s="171"/>
    </row>
    <row r="148" spans="2:3" x14ac:dyDescent="0.25">
      <c r="B148" s="171" t="b">
        <f>'01.01.2022 Смета'!D149='15.02.2022 Смета'!D150</f>
        <v>1</v>
      </c>
      <c r="C148" s="171"/>
    </row>
    <row r="149" spans="2:3" x14ac:dyDescent="0.25">
      <c r="B149" s="171" t="b">
        <f>'01.01.2022 Смета'!D150='15.02.2022 Смета'!D151</f>
        <v>1</v>
      </c>
      <c r="C149" s="171"/>
    </row>
    <row r="150" spans="2:3" x14ac:dyDescent="0.25">
      <c r="B150" s="171" t="b">
        <f>'01.01.2022 Смета'!D151='15.02.2022 Смета'!D152</f>
        <v>1</v>
      </c>
      <c r="C150" s="171"/>
    </row>
    <row r="151" spans="2:3" x14ac:dyDescent="0.25">
      <c r="B151" s="171" t="b">
        <f>'01.01.2022 Смета'!D152='15.02.2022 Смета'!D153</f>
        <v>1</v>
      </c>
      <c r="C151" s="171"/>
    </row>
    <row r="152" spans="2:3" x14ac:dyDescent="0.25">
      <c r="B152" s="171" t="b">
        <f>'01.01.2022 Смета'!D153='15.02.2022 Смета'!D154</f>
        <v>1</v>
      </c>
      <c r="C152" s="171"/>
    </row>
    <row r="153" spans="2:3" x14ac:dyDescent="0.25">
      <c r="B153" s="171" t="b">
        <f>'01.01.2022 Смета'!D154='15.02.2022 Смета'!D155</f>
        <v>1</v>
      </c>
      <c r="C153" s="171"/>
    </row>
    <row r="154" spans="2:3" x14ac:dyDescent="0.25">
      <c r="B154" s="171" t="b">
        <f>'01.01.2022 Смета'!D155='15.02.2022 Смета'!D156</f>
        <v>1</v>
      </c>
      <c r="C154" s="171"/>
    </row>
    <row r="155" spans="2:3" x14ac:dyDescent="0.25">
      <c r="B155" s="171" t="b">
        <f>'01.01.2022 Смета'!D156='15.02.2022 Смета'!D157</f>
        <v>1</v>
      </c>
      <c r="C155" s="171"/>
    </row>
    <row r="156" spans="2:3" x14ac:dyDescent="0.25">
      <c r="B156" s="171" t="b">
        <f>'01.01.2022 Смета'!D157='15.02.2022 Смета'!D158</f>
        <v>1</v>
      </c>
      <c r="C156" s="171"/>
    </row>
    <row r="157" spans="2:3" x14ac:dyDescent="0.25">
      <c r="B157" s="171" t="b">
        <f>'01.01.2022 Смета'!D158='15.02.2022 Смета'!D159</f>
        <v>1</v>
      </c>
      <c r="C157" s="171"/>
    </row>
    <row r="158" spans="2:3" x14ac:dyDescent="0.25">
      <c r="B158" s="171" t="b">
        <f>'01.01.2022 Смета'!D159='15.02.2022 Смета'!D160</f>
        <v>1</v>
      </c>
      <c r="C158" s="171"/>
    </row>
    <row r="159" spans="2:3" x14ac:dyDescent="0.25">
      <c r="B159" s="171" t="b">
        <f>'01.01.2022 Смета'!D160='15.02.2022 Смета'!D161</f>
        <v>1</v>
      </c>
      <c r="C159" s="171"/>
    </row>
    <row r="160" spans="2:3" x14ac:dyDescent="0.25">
      <c r="B160" s="171" t="b">
        <f>'01.01.2022 Смета'!D161='15.02.2022 Смета'!D162</f>
        <v>1</v>
      </c>
      <c r="C160" s="171"/>
    </row>
    <row r="161" spans="2:3" x14ac:dyDescent="0.25">
      <c r="B161" s="171" t="b">
        <f>'01.01.2022 Смета'!D162='15.02.2022 Смета'!D163</f>
        <v>1</v>
      </c>
      <c r="C161" s="171"/>
    </row>
    <row r="162" spans="2:3" x14ac:dyDescent="0.25">
      <c r="B162" s="171" t="b">
        <f>'01.01.2022 Смета'!D163='15.02.2022 Смета'!D164</f>
        <v>1</v>
      </c>
      <c r="C162" s="171"/>
    </row>
    <row r="163" spans="2:3" x14ac:dyDescent="0.25">
      <c r="B163" s="171" t="b">
        <f>'01.01.2022 Смета'!D164='15.02.2022 Смета'!D165</f>
        <v>1</v>
      </c>
      <c r="C163" s="171"/>
    </row>
    <row r="164" spans="2:3" x14ac:dyDescent="0.25">
      <c r="B164" s="171" t="b">
        <f>'01.01.2022 Смета'!D165='15.02.2022 Смета'!D166</f>
        <v>1</v>
      </c>
      <c r="C164" s="171"/>
    </row>
    <row r="165" spans="2:3" x14ac:dyDescent="0.25">
      <c r="B165" s="171" t="b">
        <f>'01.01.2022 Смета'!D166='15.02.2022 Смета'!D167</f>
        <v>1</v>
      </c>
      <c r="C165" s="171"/>
    </row>
    <row r="166" spans="2:3" x14ac:dyDescent="0.25">
      <c r="B166" s="171" t="b">
        <f>'01.01.2022 Смета'!D167='15.02.2022 Смета'!D168</f>
        <v>1</v>
      </c>
      <c r="C166" s="171"/>
    </row>
    <row r="167" spans="2:3" x14ac:dyDescent="0.25">
      <c r="B167" s="171" t="b">
        <f>'01.01.2022 Смета'!D168='15.02.2022 Смета'!D169</f>
        <v>1</v>
      </c>
      <c r="C167" s="171"/>
    </row>
    <row r="168" spans="2:3" x14ac:dyDescent="0.25">
      <c r="B168" s="171" t="b">
        <f>'01.01.2022 Смета'!D169='15.02.2022 Смета'!D170</f>
        <v>1</v>
      </c>
      <c r="C168" s="171"/>
    </row>
    <row r="169" spans="2:3" x14ac:dyDescent="0.25">
      <c r="B169" s="171" t="b">
        <f>'01.01.2022 Смета'!D170='15.02.2022 Смета'!D171</f>
        <v>1</v>
      </c>
      <c r="C169" s="171"/>
    </row>
    <row r="170" spans="2:3" x14ac:dyDescent="0.25">
      <c r="B170" s="171" t="b">
        <f>'01.01.2022 Смета'!D171='15.02.2022 Смета'!D172</f>
        <v>1</v>
      </c>
      <c r="C170" s="171"/>
    </row>
    <row r="171" spans="2:3" x14ac:dyDescent="0.25">
      <c r="B171" s="171" t="b">
        <f>'01.01.2022 Смета'!D172='15.02.2022 Смета'!D173</f>
        <v>1</v>
      </c>
      <c r="C171" s="171"/>
    </row>
    <row r="172" spans="2:3" x14ac:dyDescent="0.25">
      <c r="B172" s="171" t="b">
        <f>'01.01.2022 Смета'!D173='15.02.2022 Смета'!D174</f>
        <v>1</v>
      </c>
      <c r="C172" s="171"/>
    </row>
    <row r="173" spans="2:3" x14ac:dyDescent="0.25">
      <c r="B173" s="171" t="b">
        <f>'01.01.2022 Смета'!D174='15.02.2022 Смета'!D175</f>
        <v>1</v>
      </c>
      <c r="C173" s="171"/>
    </row>
    <row r="174" spans="2:3" x14ac:dyDescent="0.25">
      <c r="B174" s="171" t="b">
        <f>'01.01.2022 Смета'!D175='15.02.2022 Смета'!D176</f>
        <v>1</v>
      </c>
      <c r="C174" s="171"/>
    </row>
    <row r="175" spans="2:3" x14ac:dyDescent="0.25">
      <c r="B175" s="171" t="b">
        <f>'01.01.2022 Смета'!D176='15.02.2022 Смета'!D177</f>
        <v>1</v>
      </c>
      <c r="C175" s="171"/>
    </row>
    <row r="176" spans="2:3" x14ac:dyDescent="0.25">
      <c r="B176" s="171" t="b">
        <f>'01.01.2022 Смета'!D177='15.02.2022 Смета'!D178</f>
        <v>1</v>
      </c>
      <c r="C176" s="171"/>
    </row>
    <row r="177" spans="2:3" x14ac:dyDescent="0.25">
      <c r="B177" s="171" t="b">
        <f>'01.01.2022 Смета'!D178='15.02.2022 Смета'!D179</f>
        <v>1</v>
      </c>
      <c r="C177" s="171"/>
    </row>
    <row r="178" spans="2:3" ht="105" x14ac:dyDescent="0.25">
      <c r="B178" s="171" t="b">
        <f>'01.01.2022 Смета'!D179='15.02.2022 Смета'!D180</f>
        <v>0</v>
      </c>
      <c r="C178" s="172" t="s">
        <v>971</v>
      </c>
    </row>
    <row r="179" spans="2:3" ht="60" x14ac:dyDescent="0.25">
      <c r="B179" s="171" t="b">
        <f>'01.01.2022 Смета'!D180='15.02.2022 Смета'!D181</f>
        <v>0</v>
      </c>
      <c r="C179" s="172" t="s">
        <v>969</v>
      </c>
    </row>
    <row r="180" spans="2:3" x14ac:dyDescent="0.25">
      <c r="B180" s="171" t="b">
        <f>'01.01.2022 Смета'!D181='15.02.2022 Смета'!D181</f>
        <v>1</v>
      </c>
      <c r="C180" s="171"/>
    </row>
    <row r="181" spans="2:3" x14ac:dyDescent="0.25">
      <c r="B181" s="171" t="b">
        <f>'01.01.2022 Смета'!D182='15.02.2022 Смета'!D182</f>
        <v>1</v>
      </c>
      <c r="C181" s="171"/>
    </row>
    <row r="182" spans="2:3" x14ac:dyDescent="0.25">
      <c r="B182" s="171" t="b">
        <f>'01.01.2022 Смета'!D183='15.02.2022 Смета'!D183</f>
        <v>1</v>
      </c>
      <c r="C182" s="171"/>
    </row>
    <row r="183" spans="2:3" x14ac:dyDescent="0.25">
      <c r="B183" s="171" t="b">
        <f>'01.01.2022 Смета'!D184='15.02.2022 Смета'!D184</f>
        <v>1</v>
      </c>
      <c r="C183" s="171"/>
    </row>
    <row r="184" spans="2:3" x14ac:dyDescent="0.25">
      <c r="B184" s="171" t="b">
        <f>'01.01.2022 Смета'!D185='15.02.2022 Смета'!D185</f>
        <v>1</v>
      </c>
      <c r="C184" s="171"/>
    </row>
    <row r="185" spans="2:3" x14ac:dyDescent="0.25">
      <c r="B185" s="171" t="b">
        <f>'01.01.2022 Смета'!D186='15.02.2022 Смета'!D186</f>
        <v>1</v>
      </c>
      <c r="C185" s="171"/>
    </row>
    <row r="186" spans="2:3" x14ac:dyDescent="0.25">
      <c r="B186" s="171" t="b">
        <f>'01.01.2022 Смета'!D187='15.02.2022 Смета'!D187</f>
        <v>1</v>
      </c>
      <c r="C186" s="171"/>
    </row>
    <row r="187" spans="2:3" x14ac:dyDescent="0.25">
      <c r="B187" s="171" t="b">
        <f>'01.01.2022 Смета'!D188='15.02.2022 Смета'!D188</f>
        <v>1</v>
      </c>
      <c r="C187" s="171"/>
    </row>
    <row r="188" spans="2:3" x14ac:dyDescent="0.25">
      <c r="B188" s="171" t="b">
        <f>'01.01.2022 Смета'!D189='15.02.2022 Смета'!D189</f>
        <v>1</v>
      </c>
      <c r="C188" s="171"/>
    </row>
    <row r="189" spans="2:3" x14ac:dyDescent="0.25">
      <c r="B189" s="171" t="b">
        <f>'01.01.2022 Смета'!D190='15.02.2022 Смета'!D190</f>
        <v>1</v>
      </c>
      <c r="C189" s="171"/>
    </row>
    <row r="190" spans="2:3" x14ac:dyDescent="0.25">
      <c r="B190" s="171" t="b">
        <f>'01.01.2022 Смета'!D191='15.02.2022 Смета'!D191</f>
        <v>1</v>
      </c>
      <c r="C190" s="171"/>
    </row>
    <row r="191" spans="2:3" x14ac:dyDescent="0.25">
      <c r="B191" s="171" t="b">
        <f>'01.01.2022 Смета'!D192='15.02.2022 Смета'!D192</f>
        <v>1</v>
      </c>
      <c r="C191" s="171"/>
    </row>
    <row r="192" spans="2:3" x14ac:dyDescent="0.25">
      <c r="B192" s="171" t="b">
        <f>'01.01.2022 Смета'!D193='15.02.2022 Смета'!D193</f>
        <v>1</v>
      </c>
      <c r="C192" s="171"/>
    </row>
    <row r="193" spans="2:3" x14ac:dyDescent="0.25">
      <c r="B193" s="171" t="b">
        <f>'01.01.2022 Смета'!D194='15.02.2022 Смета'!D194</f>
        <v>1</v>
      </c>
      <c r="C193" s="171"/>
    </row>
    <row r="194" spans="2:3" x14ac:dyDescent="0.25">
      <c r="B194" s="171" t="b">
        <f>'01.01.2022 Смета'!D195='15.02.2022 Смета'!D195</f>
        <v>1</v>
      </c>
      <c r="C194" s="171"/>
    </row>
    <row r="195" spans="2:3" x14ac:dyDescent="0.25">
      <c r="B195" s="171" t="b">
        <f>'01.01.2022 Смета'!D196='15.02.2022 Смета'!D196</f>
        <v>1</v>
      </c>
      <c r="C195" s="171"/>
    </row>
    <row r="196" spans="2:3" x14ac:dyDescent="0.25">
      <c r="B196" s="171" t="b">
        <f>'01.01.2022 Смета'!D197='15.02.2022 Смета'!D197</f>
        <v>1</v>
      </c>
      <c r="C196" s="171"/>
    </row>
    <row r="197" spans="2:3" x14ac:dyDescent="0.25">
      <c r="B197" s="171" t="b">
        <f>'01.01.2022 Смета'!D198='15.02.2022 Смета'!D198</f>
        <v>1</v>
      </c>
      <c r="C197" s="171"/>
    </row>
    <row r="198" spans="2:3" x14ac:dyDescent="0.25">
      <c r="B198" s="171" t="b">
        <f>'01.01.2022 Смета'!D199='15.02.2022 Смета'!D199</f>
        <v>1</v>
      </c>
      <c r="C198" s="171"/>
    </row>
    <row r="199" spans="2:3" x14ac:dyDescent="0.25">
      <c r="B199" s="171" t="b">
        <f>'01.01.2022 Смета'!D200='15.02.2022 Смета'!D200</f>
        <v>1</v>
      </c>
      <c r="C199" s="171"/>
    </row>
    <row r="200" spans="2:3" x14ac:dyDescent="0.25">
      <c r="B200" s="171" t="b">
        <f>'01.01.2022 Смета'!D201='15.02.2022 Смета'!D201</f>
        <v>1</v>
      </c>
      <c r="C200" s="171"/>
    </row>
    <row r="201" spans="2:3" ht="45" x14ac:dyDescent="0.25">
      <c r="B201" s="171" t="b">
        <f>'01.01.2022 Смета'!D202='15.02.2022 Смета'!D202</f>
        <v>0</v>
      </c>
      <c r="C201" s="172" t="s">
        <v>970</v>
      </c>
    </row>
    <row r="202" spans="2:3" x14ac:dyDescent="0.25">
      <c r="B202" s="171" t="b">
        <f>'01.01.2022 Смета'!D202='15.02.2022 Смета'!D203</f>
        <v>1</v>
      </c>
      <c r="C202" s="171"/>
    </row>
    <row r="203" spans="2:3" x14ac:dyDescent="0.25">
      <c r="B203" s="171" t="b">
        <f>'01.01.2022 Смета'!D203='15.02.2022 Смета'!D204</f>
        <v>1</v>
      </c>
      <c r="C203" s="171"/>
    </row>
    <row r="204" spans="2:3" x14ac:dyDescent="0.25">
      <c r="B204" s="171" t="b">
        <f>'01.01.2022 Смета'!D204='15.02.2022 Смета'!D205</f>
        <v>1</v>
      </c>
      <c r="C204" s="171"/>
    </row>
    <row r="205" spans="2:3" x14ac:dyDescent="0.25">
      <c r="B205" s="171" t="b">
        <f>'01.01.2022 Смета'!D205='15.02.2022 Смета'!D206</f>
        <v>1</v>
      </c>
      <c r="C205" s="171"/>
    </row>
    <row r="206" spans="2:3" x14ac:dyDescent="0.25">
      <c r="B206" s="171" t="b">
        <f>'01.01.2022 Смета'!D206='15.02.2022 Смета'!D207</f>
        <v>1</v>
      </c>
      <c r="C206" s="171"/>
    </row>
    <row r="207" spans="2:3" x14ac:dyDescent="0.25">
      <c r="B207" s="171" t="b">
        <f>'01.01.2022 Смета'!D207='15.02.2022 Смета'!D208</f>
        <v>1</v>
      </c>
      <c r="C207" s="171"/>
    </row>
    <row r="208" spans="2:3" x14ac:dyDescent="0.25">
      <c r="B208" s="171" t="b">
        <f>'01.01.2022 Смета'!D208='15.02.2022 Смета'!D209</f>
        <v>1</v>
      </c>
      <c r="C208" s="171"/>
    </row>
    <row r="209" spans="2:3" x14ac:dyDescent="0.25">
      <c r="B209" s="171" t="b">
        <f>'01.01.2022 Смета'!D209='15.02.2022 Смета'!D210</f>
        <v>1</v>
      </c>
      <c r="C209" s="171"/>
    </row>
    <row r="210" spans="2:3" x14ac:dyDescent="0.25">
      <c r="B210" s="171" t="b">
        <f>'01.01.2022 Смета'!D210='15.02.2022 Смета'!D211</f>
        <v>1</v>
      </c>
      <c r="C210" s="171"/>
    </row>
    <row r="211" spans="2:3" x14ac:dyDescent="0.25">
      <c r="B211" s="171" t="b">
        <f>'01.01.2022 Смета'!D211='15.02.2022 Смета'!D212</f>
        <v>1</v>
      </c>
      <c r="C211" s="171"/>
    </row>
    <row r="212" spans="2:3" x14ac:dyDescent="0.25">
      <c r="B212" s="171" t="b">
        <f>'01.01.2022 Смета'!D212='15.02.2022 Смета'!D213</f>
        <v>1</v>
      </c>
      <c r="C212" s="171"/>
    </row>
    <row r="213" spans="2:3" ht="60" x14ac:dyDescent="0.25">
      <c r="B213" s="171" t="b">
        <f>'01.01.2022 Смета'!D213='15.02.2022 Смета'!D214</f>
        <v>0</v>
      </c>
      <c r="C213" s="172" t="s">
        <v>956</v>
      </c>
    </row>
    <row r="214" spans="2:3" x14ac:dyDescent="0.25">
      <c r="B214" s="171" t="b">
        <f>'01.01.2022 Смета'!D213='15.02.2022 Смета'!D215</f>
        <v>1</v>
      </c>
      <c r="C214" s="171"/>
    </row>
    <row r="215" spans="2:3" x14ac:dyDescent="0.25">
      <c r="B215" s="171" t="b">
        <f>'01.01.2022 Смета'!D214='15.02.2022 Смета'!D216</f>
        <v>1</v>
      </c>
      <c r="C215" s="171"/>
    </row>
    <row r="216" spans="2:3" x14ac:dyDescent="0.25">
      <c r="B216" s="171" t="b">
        <f>'01.01.2022 Смета'!D215='15.02.2022 Смета'!D217</f>
        <v>1</v>
      </c>
      <c r="C216" s="171"/>
    </row>
    <row r="217" spans="2:3" x14ac:dyDescent="0.25">
      <c r="B217" s="171" t="b">
        <f>'01.01.2022 Смета'!D216='15.02.2022 Смета'!D218</f>
        <v>1</v>
      </c>
      <c r="C217" s="171"/>
    </row>
    <row r="218" spans="2:3" x14ac:dyDescent="0.25">
      <c r="B218" s="171" t="b">
        <f>'01.01.2022 Смета'!D217='15.02.2022 Смета'!D219</f>
        <v>1</v>
      </c>
      <c r="C218" s="171"/>
    </row>
    <row r="219" spans="2:3" x14ac:dyDescent="0.25">
      <c r="B219" s="171" t="b">
        <f>'01.01.2022 Смета'!D218='15.02.2022 Смета'!D220</f>
        <v>1</v>
      </c>
      <c r="C219" s="171"/>
    </row>
    <row r="220" spans="2:3" x14ac:dyDescent="0.25">
      <c r="B220" s="171" t="b">
        <f>'01.01.2022 Смета'!D219='15.02.2022 Смета'!D221</f>
        <v>1</v>
      </c>
      <c r="C220" s="171"/>
    </row>
    <row r="221" spans="2:3" x14ac:dyDescent="0.25">
      <c r="B221" s="171" t="b">
        <f>'01.01.2022 Смета'!D220='15.02.2022 Смета'!D222</f>
        <v>1</v>
      </c>
      <c r="C221" s="171"/>
    </row>
    <row r="222" spans="2:3" x14ac:dyDescent="0.25">
      <c r="B222" s="171" t="b">
        <f>'01.01.2022 Смета'!D221='15.02.2022 Смета'!D223</f>
        <v>1</v>
      </c>
      <c r="C222" s="171"/>
    </row>
    <row r="223" spans="2:3" x14ac:dyDescent="0.25">
      <c r="B223" s="171" t="b">
        <f>'01.01.2022 Смета'!D222='15.02.2022 Смета'!D224</f>
        <v>1</v>
      </c>
      <c r="C223" s="171"/>
    </row>
    <row r="224" spans="2:3" x14ac:dyDescent="0.25">
      <c r="B224" s="171" t="b">
        <f>'01.01.2022 Смета'!D223='15.02.2022 Смета'!D225</f>
        <v>1</v>
      </c>
      <c r="C224" s="171"/>
    </row>
    <row r="225" spans="2:3" x14ac:dyDescent="0.25">
      <c r="B225" s="171" t="b">
        <f>'01.01.2022 Смета'!D224='15.02.2022 Смета'!D226</f>
        <v>1</v>
      </c>
      <c r="C225" s="171"/>
    </row>
    <row r="226" spans="2:3" x14ac:dyDescent="0.25">
      <c r="B226" s="171" t="b">
        <f>'01.01.2022 Смета'!D225='15.02.2022 Смета'!D227</f>
        <v>1</v>
      </c>
      <c r="C226" s="171"/>
    </row>
    <row r="227" spans="2:3" x14ac:dyDescent="0.25">
      <c r="B227" s="171" t="b">
        <f>'01.01.2022 Смета'!D226='15.02.2022 Смета'!D228</f>
        <v>1</v>
      </c>
      <c r="C227" s="171"/>
    </row>
    <row r="228" spans="2:3" x14ac:dyDescent="0.25">
      <c r="B228" s="171" t="b">
        <f>'01.01.2022 Смета'!D227='15.02.2022 Смета'!D229</f>
        <v>1</v>
      </c>
      <c r="C228" s="171"/>
    </row>
    <row r="229" spans="2:3" x14ac:dyDescent="0.25">
      <c r="B229" s="171" t="b">
        <f>'01.01.2022 Смета'!D228='15.02.2022 Смета'!D230</f>
        <v>1</v>
      </c>
      <c r="C229" s="171"/>
    </row>
    <row r="230" spans="2:3" x14ac:dyDescent="0.25">
      <c r="B230" s="171" t="b">
        <f>'01.01.2022 Смета'!D229='15.02.2022 Смета'!D231</f>
        <v>1</v>
      </c>
      <c r="C230" s="171"/>
    </row>
    <row r="231" spans="2:3" x14ac:dyDescent="0.25">
      <c r="B231" s="171" t="b">
        <f>'01.01.2022 Смета'!D230='15.02.2022 Смета'!D232</f>
        <v>1</v>
      </c>
      <c r="C231" s="171"/>
    </row>
    <row r="232" spans="2:3" x14ac:dyDescent="0.25">
      <c r="B232" s="171" t="b">
        <f>'01.01.2022 Смета'!D231='15.02.2022 Смета'!D233</f>
        <v>1</v>
      </c>
      <c r="C232" s="171"/>
    </row>
    <row r="233" spans="2:3" x14ac:dyDescent="0.25">
      <c r="B233" s="171" t="b">
        <f>'01.01.2022 Смета'!D232='15.02.2022 Смета'!D234</f>
        <v>1</v>
      </c>
      <c r="C233" s="171"/>
    </row>
    <row r="234" spans="2:3" x14ac:dyDescent="0.25">
      <c r="B234" s="171" t="b">
        <f>'01.01.2022 Смета'!D233='15.02.2022 Смета'!D235</f>
        <v>1</v>
      </c>
      <c r="C234" s="171"/>
    </row>
    <row r="235" spans="2:3" x14ac:dyDescent="0.25">
      <c r="B235" s="171" t="b">
        <f>'01.01.2022 Смета'!D234='15.02.2022 Смета'!D236</f>
        <v>1</v>
      </c>
      <c r="C235" s="171"/>
    </row>
    <row r="236" spans="2:3" x14ac:dyDescent="0.25">
      <c r="B236" s="171" t="b">
        <f>'01.01.2022 Смета'!D235='15.02.2022 Смета'!D237</f>
        <v>1</v>
      </c>
      <c r="C236" s="171"/>
    </row>
    <row r="237" spans="2:3" x14ac:dyDescent="0.25">
      <c r="B237" s="171" t="b">
        <f>'01.01.2022 Смета'!D236='15.02.2022 Смета'!D238</f>
        <v>1</v>
      </c>
      <c r="C237" s="171"/>
    </row>
    <row r="238" spans="2:3" x14ac:dyDescent="0.25">
      <c r="B238" s="171" t="b">
        <f>'01.01.2022 Смета'!D237='15.02.2022 Смета'!D239</f>
        <v>1</v>
      </c>
      <c r="C238" s="171"/>
    </row>
    <row r="239" spans="2:3" x14ac:dyDescent="0.25">
      <c r="B239" s="171" t="b">
        <f>'01.01.2022 Смета'!D238='15.02.2022 Смета'!D240</f>
        <v>1</v>
      </c>
      <c r="C239" s="171"/>
    </row>
    <row r="240" spans="2:3" x14ac:dyDescent="0.25">
      <c r="B240" s="171" t="b">
        <f>'01.01.2022 Смета'!D239='15.02.2022 Смета'!D241</f>
        <v>1</v>
      </c>
      <c r="C240" s="171"/>
    </row>
    <row r="241" spans="2:3" x14ac:dyDescent="0.25">
      <c r="B241" s="171" t="b">
        <f>'01.01.2022 Смета'!D240='15.02.2022 Смета'!D242</f>
        <v>1</v>
      </c>
      <c r="C241" s="171"/>
    </row>
    <row r="242" spans="2:3" x14ac:dyDescent="0.25">
      <c r="B242" s="171" t="b">
        <f>'01.01.2022 Смета'!D241='15.02.2022 Смета'!D243</f>
        <v>1</v>
      </c>
      <c r="C242" s="171"/>
    </row>
    <row r="243" spans="2:3" x14ac:dyDescent="0.25">
      <c r="B243" s="171" t="b">
        <f>'01.01.2022 Смета'!D242='15.02.2022 Смета'!D244</f>
        <v>1</v>
      </c>
      <c r="C243" s="171"/>
    </row>
    <row r="244" spans="2:3" x14ac:dyDescent="0.25">
      <c r="B244" s="171" t="b">
        <f>'01.01.2022 Смета'!D243='15.02.2022 Смета'!D245</f>
        <v>1</v>
      </c>
      <c r="C244" s="171"/>
    </row>
    <row r="245" spans="2:3" x14ac:dyDescent="0.25">
      <c r="B245" s="171" t="b">
        <f>'01.01.2022 Смета'!D244='15.02.2022 Смета'!D246</f>
        <v>1</v>
      </c>
      <c r="C245" s="171"/>
    </row>
    <row r="246" spans="2:3" x14ac:dyDescent="0.25">
      <c r="B246" s="171" t="b">
        <f>'01.01.2022 Смета'!D245='15.02.2022 Смета'!D247</f>
        <v>1</v>
      </c>
      <c r="C246" s="171"/>
    </row>
    <row r="247" spans="2:3" x14ac:dyDescent="0.25">
      <c r="B247" s="171" t="b">
        <f>'01.01.2022 Смета'!D246='15.02.2022 Смета'!D248</f>
        <v>1</v>
      </c>
      <c r="C247" s="171"/>
    </row>
    <row r="248" spans="2:3" x14ac:dyDescent="0.25">
      <c r="B248" s="171" t="b">
        <f>'01.01.2022 Смета'!D247='15.02.2022 Смета'!D249</f>
        <v>1</v>
      </c>
      <c r="C248" s="171"/>
    </row>
    <row r="249" spans="2:3" x14ac:dyDescent="0.25">
      <c r="B249" s="171" t="b">
        <f>'01.01.2022 Смета'!D248='15.02.2022 Смета'!D250</f>
        <v>1</v>
      </c>
      <c r="C249" s="171"/>
    </row>
    <row r="250" spans="2:3" x14ac:dyDescent="0.25">
      <c r="B250" s="171" t="b">
        <f>'01.01.2022 Смета'!D249='15.02.2022 Смета'!D251</f>
        <v>1</v>
      </c>
      <c r="C250" s="171"/>
    </row>
    <row r="251" spans="2:3" x14ac:dyDescent="0.25">
      <c r="B251" s="171" t="b">
        <f>'01.01.2022 Смета'!D250='15.02.2022 Смета'!D252</f>
        <v>1</v>
      </c>
      <c r="C251" s="171"/>
    </row>
    <row r="252" spans="2:3" x14ac:dyDescent="0.25">
      <c r="B252" s="171" t="b">
        <f>'01.01.2022 Смета'!D251='15.02.2022 Смета'!D253</f>
        <v>1</v>
      </c>
      <c r="C252" s="171"/>
    </row>
    <row r="253" spans="2:3" x14ac:dyDescent="0.25">
      <c r="B253" s="171" t="b">
        <f>'01.01.2022 Смета'!D252='15.02.2022 Смета'!D254</f>
        <v>1</v>
      </c>
      <c r="C253" s="171"/>
    </row>
    <row r="254" spans="2:3" x14ac:dyDescent="0.25">
      <c r="B254" s="171" t="b">
        <f>'01.01.2022 Смета'!D253='15.02.2022 Смета'!D255</f>
        <v>1</v>
      </c>
      <c r="C254" s="171"/>
    </row>
    <row r="255" spans="2:3" x14ac:dyDescent="0.25">
      <c r="B255" s="171" t="b">
        <f>'01.01.2022 Смета'!D254='15.02.2022 Смета'!D256</f>
        <v>1</v>
      </c>
      <c r="C255" s="171"/>
    </row>
    <row r="256" spans="2:3" x14ac:dyDescent="0.25">
      <c r="B256" s="171" t="b">
        <f>'01.01.2022 Смета'!D255='15.02.2022 Смета'!D257</f>
        <v>1</v>
      </c>
      <c r="C256" s="171"/>
    </row>
    <row r="257" spans="2:3" x14ac:dyDescent="0.25">
      <c r="B257" s="171" t="b">
        <f>'01.01.2022 Смета'!D256='15.02.2022 Смета'!D258</f>
        <v>1</v>
      </c>
      <c r="C257" s="171"/>
    </row>
    <row r="258" spans="2:3" x14ac:dyDescent="0.25">
      <c r="B258" s="171" t="b">
        <f>'01.01.2022 Смета'!D257='15.02.2022 Смета'!D259</f>
        <v>1</v>
      </c>
      <c r="C258" s="171"/>
    </row>
    <row r="259" spans="2:3" x14ac:dyDescent="0.25">
      <c r="B259" s="171" t="b">
        <f>'01.01.2022 Смета'!D258='15.02.2022 Смета'!D260</f>
        <v>1</v>
      </c>
      <c r="C259" s="171"/>
    </row>
    <row r="260" spans="2:3" x14ac:dyDescent="0.25">
      <c r="B260" s="171" t="b">
        <f>'01.01.2022 Смета'!D259='15.02.2022 Смета'!D261</f>
        <v>1</v>
      </c>
      <c r="C260" s="171"/>
    </row>
    <row r="261" spans="2:3" x14ac:dyDescent="0.25">
      <c r="B261" s="171" t="b">
        <f>'01.01.2022 Смета'!D260='15.02.2022 Смета'!D262</f>
        <v>1</v>
      </c>
      <c r="C261" s="171"/>
    </row>
    <row r="262" spans="2:3" x14ac:dyDescent="0.25">
      <c r="B262" s="171" t="b">
        <f>'01.01.2022 Смета'!D261='15.02.2022 Смета'!D263</f>
        <v>1</v>
      </c>
      <c r="C262" s="171"/>
    </row>
    <row r="263" spans="2:3" x14ac:dyDescent="0.25">
      <c r="B263" s="171" t="b">
        <f>'01.01.2022 Смета'!D262='15.02.2022 Смета'!D264</f>
        <v>1</v>
      </c>
      <c r="C263" s="171"/>
    </row>
    <row r="264" spans="2:3" x14ac:dyDescent="0.25">
      <c r="B264" s="171" t="b">
        <f>'01.01.2022 Смета'!D263='15.02.2022 Смета'!D265</f>
        <v>1</v>
      </c>
      <c r="C264" s="171"/>
    </row>
    <row r="265" spans="2:3" x14ac:dyDescent="0.25">
      <c r="B265" s="171" t="b">
        <f>'01.01.2022 Смета'!D264='15.02.2022 Смета'!D266</f>
        <v>1</v>
      </c>
      <c r="C265" s="171"/>
    </row>
    <row r="266" spans="2:3" x14ac:dyDescent="0.25">
      <c r="B266" s="171" t="b">
        <f>'01.01.2022 Смета'!D265='15.02.2022 Смета'!D267</f>
        <v>1</v>
      </c>
      <c r="C266" s="171"/>
    </row>
    <row r="267" spans="2:3" x14ac:dyDescent="0.25">
      <c r="B267" s="171" t="b">
        <f>'01.01.2022 Смета'!D266='15.02.2022 Смета'!D268</f>
        <v>1</v>
      </c>
      <c r="C267" s="171"/>
    </row>
    <row r="268" spans="2:3" x14ac:dyDescent="0.25">
      <c r="B268" s="171" t="b">
        <f>'01.01.2022 Смета'!D267='15.02.2022 Смета'!D269</f>
        <v>1</v>
      </c>
      <c r="C268" s="171"/>
    </row>
    <row r="269" spans="2:3" x14ac:dyDescent="0.25">
      <c r="B269" s="171" t="b">
        <f>'01.01.2022 Смета'!D268='15.02.2022 Смета'!D270</f>
        <v>1</v>
      </c>
      <c r="C269" s="171"/>
    </row>
    <row r="270" spans="2:3" x14ac:dyDescent="0.25">
      <c r="B270" s="171" t="b">
        <f>'01.01.2022 Смета'!D269='15.02.2022 Смета'!D271</f>
        <v>1</v>
      </c>
      <c r="C270" s="171"/>
    </row>
    <row r="271" spans="2:3" x14ac:dyDescent="0.25">
      <c r="B271" s="171" t="b">
        <f>'01.01.2022 Смета'!D270='15.02.2022 Смета'!D272</f>
        <v>1</v>
      </c>
      <c r="C271" s="171"/>
    </row>
    <row r="272" spans="2:3" x14ac:dyDescent="0.25">
      <c r="B272" s="171" t="b">
        <f>'01.01.2022 Смета'!D271='15.02.2022 Смета'!D273</f>
        <v>1</v>
      </c>
      <c r="C272" s="171"/>
    </row>
    <row r="273" spans="2:3" x14ac:dyDescent="0.25">
      <c r="B273" s="171" t="b">
        <f>'01.01.2022 Смета'!D272='15.02.2022 Смета'!D274</f>
        <v>1</v>
      </c>
      <c r="C273" s="171"/>
    </row>
    <row r="274" spans="2:3" x14ac:dyDescent="0.25">
      <c r="B274" s="171" t="b">
        <f>'01.01.2022 Смета'!D273='15.02.2022 Смета'!D275</f>
        <v>1</v>
      </c>
      <c r="C274" s="171"/>
    </row>
    <row r="275" spans="2:3" x14ac:dyDescent="0.25">
      <c r="B275" s="171" t="b">
        <f>'01.01.2022 Смета'!D274='15.02.2022 Смета'!D276</f>
        <v>1</v>
      </c>
      <c r="C275" s="171"/>
    </row>
    <row r="276" spans="2:3" x14ac:dyDescent="0.25">
      <c r="B276" s="171" t="b">
        <f>'01.01.2022 Смета'!D275='15.02.2022 Смета'!D277</f>
        <v>1</v>
      </c>
      <c r="C276" s="171"/>
    </row>
    <row r="277" spans="2:3" x14ac:dyDescent="0.25">
      <c r="B277" s="171" t="b">
        <f>'01.01.2022 Смета'!D276='15.02.2022 Смета'!D278</f>
        <v>1</v>
      </c>
      <c r="C277" s="171"/>
    </row>
    <row r="278" spans="2:3" x14ac:dyDescent="0.25">
      <c r="B278" s="171" t="b">
        <f>'01.01.2022 Смета'!D277='15.02.2022 Смета'!D279</f>
        <v>1</v>
      </c>
      <c r="C278" s="171"/>
    </row>
    <row r="279" spans="2:3" x14ac:dyDescent="0.25">
      <c r="B279" s="171" t="b">
        <f>'01.01.2022 Смета'!D278='15.02.2022 Смета'!D280</f>
        <v>1</v>
      </c>
      <c r="C279" s="171"/>
    </row>
    <row r="280" spans="2:3" x14ac:dyDescent="0.25">
      <c r="B280" s="171" t="b">
        <f>'01.01.2022 Смета'!D279='15.02.2022 Смета'!D281</f>
        <v>1</v>
      </c>
      <c r="C280" s="171"/>
    </row>
    <row r="281" spans="2:3" x14ac:dyDescent="0.25">
      <c r="B281" s="171" t="b">
        <f>'01.01.2022 Смета'!D280='15.02.2022 Смета'!D282</f>
        <v>1</v>
      </c>
      <c r="C281" s="171"/>
    </row>
    <row r="282" spans="2:3" x14ac:dyDescent="0.25">
      <c r="B282" s="171" t="b">
        <f>'01.01.2022 Смета'!D281='15.02.2022 Смета'!D283</f>
        <v>1</v>
      </c>
      <c r="C282" s="171"/>
    </row>
    <row r="283" spans="2:3" x14ac:dyDescent="0.25">
      <c r="B283" s="171" t="b">
        <f>'01.01.2022 Смета'!D282='15.02.2022 Смета'!D284</f>
        <v>1</v>
      </c>
      <c r="C283" s="171"/>
    </row>
    <row r="284" spans="2:3" x14ac:dyDescent="0.25">
      <c r="B284" s="171" t="b">
        <f>'01.01.2022 Смета'!D283='15.02.2022 Смета'!D285</f>
        <v>1</v>
      </c>
      <c r="C284" s="171"/>
    </row>
    <row r="285" spans="2:3" x14ac:dyDescent="0.25">
      <c r="B285" s="171" t="b">
        <f>'01.01.2022 Смета'!D284='15.02.2022 Смета'!D286</f>
        <v>1</v>
      </c>
      <c r="C285" s="171"/>
    </row>
    <row r="286" spans="2:3" x14ac:dyDescent="0.25">
      <c r="B286" s="171" t="b">
        <f>'01.01.2022 Смета'!D285='15.02.2022 Смета'!D287</f>
        <v>1</v>
      </c>
      <c r="C286" s="171"/>
    </row>
    <row r="287" spans="2:3" x14ac:dyDescent="0.25">
      <c r="B287" s="171" t="b">
        <f>'01.01.2022 Смета'!D286='15.02.2022 Смета'!D288</f>
        <v>1</v>
      </c>
      <c r="C287" s="171"/>
    </row>
    <row r="288" spans="2:3" x14ac:dyDescent="0.25">
      <c r="B288" s="171" t="b">
        <f>'01.01.2022 Смета'!D287='15.02.2022 Смета'!D289</f>
        <v>1</v>
      </c>
      <c r="C288" s="171"/>
    </row>
    <row r="289" spans="2:3" x14ac:dyDescent="0.25">
      <c r="B289" s="171" t="b">
        <f>'01.01.2022 Смета'!D288='15.02.2022 Смета'!D290</f>
        <v>1</v>
      </c>
      <c r="C289" s="171"/>
    </row>
    <row r="290" spans="2:3" x14ac:dyDescent="0.25">
      <c r="B290" s="171" t="b">
        <f>'01.01.2022 Смета'!D289='15.02.2022 Смета'!D291</f>
        <v>1</v>
      </c>
      <c r="C290" s="171"/>
    </row>
    <row r="291" spans="2:3" x14ac:dyDescent="0.25">
      <c r="B291" s="171" t="b">
        <v>1</v>
      </c>
      <c r="C291" s="171"/>
    </row>
    <row r="292" spans="2:3" x14ac:dyDescent="0.25">
      <c r="B292" s="171" t="b">
        <f>'01.01.2022 Смета'!D291='15.02.2022 Смета'!D293</f>
        <v>1</v>
      </c>
      <c r="C292" s="171"/>
    </row>
    <row r="293" spans="2:3" x14ac:dyDescent="0.25">
      <c r="B293" s="171" t="b">
        <f>'01.01.2022 Смета'!D292='15.02.2022 Смета'!D294</f>
        <v>1</v>
      </c>
      <c r="C293" s="171"/>
    </row>
    <row r="294" spans="2:3" x14ac:dyDescent="0.25">
      <c r="B294" s="171" t="b">
        <f>'01.01.2022 Смета'!D293='15.02.2022 Смета'!D295</f>
        <v>1</v>
      </c>
      <c r="C294" s="171"/>
    </row>
    <row r="295" spans="2:3" x14ac:dyDescent="0.25">
      <c r="B295" s="171" t="b">
        <f>'01.01.2022 Смета'!D294='15.02.2022 Смета'!D296</f>
        <v>1</v>
      </c>
      <c r="C295" s="171"/>
    </row>
    <row r="296" spans="2:3" x14ac:dyDescent="0.25">
      <c r="B296" s="171" t="b">
        <f>'01.01.2022 Смета'!D295='15.02.2022 Смета'!D297</f>
        <v>1</v>
      </c>
      <c r="C296" s="171"/>
    </row>
    <row r="297" spans="2:3" x14ac:dyDescent="0.25">
      <c r="B297" s="171" t="b">
        <f>'01.01.2022 Смета'!D296='15.02.2022 Смета'!D298</f>
        <v>1</v>
      </c>
      <c r="C297" s="171"/>
    </row>
    <row r="298" spans="2:3" x14ac:dyDescent="0.25">
      <c r="B298" s="171" t="b">
        <f>'01.01.2022 Смета'!D297='15.02.2022 Смета'!D299</f>
        <v>1</v>
      </c>
      <c r="C298" s="171"/>
    </row>
    <row r="299" spans="2:3" x14ac:dyDescent="0.25">
      <c r="B299" s="171" t="b">
        <f>'01.01.2022 Смета'!D298='15.02.2022 Смета'!D300</f>
        <v>1</v>
      </c>
      <c r="C299" s="171"/>
    </row>
    <row r="300" spans="2:3" x14ac:dyDescent="0.25">
      <c r="B300" s="171" t="b">
        <f>'01.01.2022 Смета'!D299='15.02.2022 Смета'!D301</f>
        <v>1</v>
      </c>
      <c r="C300" s="171"/>
    </row>
    <row r="301" spans="2:3" x14ac:dyDescent="0.25">
      <c r="B301" s="171" t="b">
        <f>'01.01.2022 Смета'!D300='15.02.2022 Смета'!D302</f>
        <v>1</v>
      </c>
      <c r="C301" s="171"/>
    </row>
    <row r="302" spans="2:3" x14ac:dyDescent="0.25">
      <c r="B302" s="171" t="b">
        <f>'01.01.2022 Смета'!D301='15.02.2022 Смета'!D303</f>
        <v>1</v>
      </c>
      <c r="C302" s="171"/>
    </row>
    <row r="303" spans="2:3" ht="45" x14ac:dyDescent="0.25">
      <c r="B303" s="171" t="b">
        <f>'01.01.2022 Смета'!D302='15.02.2022 Смета'!D304</f>
        <v>0</v>
      </c>
      <c r="C303" s="172" t="s">
        <v>958</v>
      </c>
    </row>
    <row r="304" spans="2:3" x14ac:dyDescent="0.25">
      <c r="B304" s="171" t="b">
        <f>'01.01.2022 Смета'!D302='15.02.2022 Смета'!D305</f>
        <v>1</v>
      </c>
      <c r="C304" s="171"/>
    </row>
    <row r="305" spans="2:3" x14ac:dyDescent="0.25">
      <c r="B305" s="171" t="b">
        <f>'01.01.2022 Смета'!D303='15.02.2022 Смета'!D306</f>
        <v>1</v>
      </c>
      <c r="C305" s="171"/>
    </row>
    <row r="306" spans="2:3" x14ac:dyDescent="0.25">
      <c r="B306" s="171" t="b">
        <f>'01.01.2022 Смета'!D304='15.02.2022 Смета'!D307</f>
        <v>1</v>
      </c>
      <c r="C306" s="171"/>
    </row>
    <row r="307" spans="2:3" x14ac:dyDescent="0.25">
      <c r="B307" s="171" t="b">
        <f>'01.01.2022 Смета'!D305='15.02.2022 Смета'!D308</f>
        <v>1</v>
      </c>
      <c r="C307" s="171"/>
    </row>
    <row r="308" spans="2:3" x14ac:dyDescent="0.25">
      <c r="B308" s="171" t="b">
        <f>'01.01.2022 Смета'!D306='15.02.2022 Смета'!D309</f>
        <v>1</v>
      </c>
      <c r="C308" s="171"/>
    </row>
    <row r="309" spans="2:3" x14ac:dyDescent="0.25">
      <c r="B309" s="171" t="b">
        <f>'01.01.2022 Смета'!D307='15.02.2022 Смета'!D310</f>
        <v>1</v>
      </c>
      <c r="C309" s="171"/>
    </row>
    <row r="310" spans="2:3" x14ac:dyDescent="0.25">
      <c r="B310" s="171" t="b">
        <f>'01.01.2022 Смета'!D308='15.02.2022 Смета'!D311</f>
        <v>1</v>
      </c>
      <c r="C310" s="171"/>
    </row>
    <row r="311" spans="2:3" x14ac:dyDescent="0.25">
      <c r="B311" s="171" t="b">
        <f>'01.01.2022 Смета'!D309='15.02.2022 Смета'!D312</f>
        <v>1</v>
      </c>
      <c r="C311" s="171"/>
    </row>
    <row r="312" spans="2:3" x14ac:dyDescent="0.25">
      <c r="B312" s="171" t="b">
        <f>'01.01.2022 Смета'!D310='15.02.2022 Смета'!D313</f>
        <v>1</v>
      </c>
      <c r="C312" s="171"/>
    </row>
    <row r="313" spans="2:3" x14ac:dyDescent="0.25">
      <c r="B313" s="171" t="b">
        <f>'01.01.2022 Смета'!D311='15.02.2022 Смета'!D314</f>
        <v>1</v>
      </c>
      <c r="C313" s="171"/>
    </row>
    <row r="314" spans="2:3" x14ac:dyDescent="0.25">
      <c r="B314" s="171" t="b">
        <f>'01.01.2022 Смета'!D312='15.02.2022 Смета'!D315</f>
        <v>1</v>
      </c>
      <c r="C314" s="171"/>
    </row>
    <row r="315" spans="2:3" x14ac:dyDescent="0.25">
      <c r="B315" s="171" t="b">
        <f>'01.01.2022 Смета'!D313='15.02.2022 Смета'!D316</f>
        <v>1</v>
      </c>
      <c r="C315" s="171"/>
    </row>
    <row r="316" spans="2:3" x14ac:dyDescent="0.25">
      <c r="B316" s="171" t="b">
        <f>'01.01.2022 Смета'!D314='15.02.2022 Смета'!D317</f>
        <v>1</v>
      </c>
      <c r="C316" s="171"/>
    </row>
    <row r="317" spans="2:3" x14ac:dyDescent="0.25">
      <c r="B317" s="171" t="b">
        <f>'01.01.2022 Смета'!D315='15.02.2022 Смета'!D318</f>
        <v>1</v>
      </c>
      <c r="C317" s="171"/>
    </row>
    <row r="318" spans="2:3" x14ac:dyDescent="0.25">
      <c r="B318" s="171" t="b">
        <f>'01.01.2022 Смета'!D316='15.02.2022 Смета'!D319</f>
        <v>1</v>
      </c>
      <c r="C318" s="171"/>
    </row>
    <row r="319" spans="2:3" x14ac:dyDescent="0.25">
      <c r="B319" s="171" t="b">
        <f>'01.01.2022 Смета'!D317='15.02.2022 Смета'!D320</f>
        <v>1</v>
      </c>
      <c r="C319" s="171"/>
    </row>
    <row r="320" spans="2:3" x14ac:dyDescent="0.25">
      <c r="B320" s="171" t="b">
        <f>'01.01.2022 Смета'!D318='15.02.2022 Смета'!D321</f>
        <v>1</v>
      </c>
      <c r="C320" s="171"/>
    </row>
    <row r="321" spans="2:3" x14ac:dyDescent="0.25">
      <c r="B321" s="171" t="b">
        <f>'01.01.2022 Смета'!D319='15.02.2022 Смета'!D322</f>
        <v>1</v>
      </c>
      <c r="C321" s="171"/>
    </row>
    <row r="322" spans="2:3" x14ac:dyDescent="0.25">
      <c r="B322" s="171" t="b">
        <f>'01.01.2022 Смета'!D320='15.02.2022 Смета'!D323</f>
        <v>1</v>
      </c>
      <c r="C322" s="171"/>
    </row>
    <row r="323" spans="2:3" x14ac:dyDescent="0.25">
      <c r="B323" s="171" t="b">
        <f>'01.01.2022 Смета'!D321='15.02.2022 Смета'!D324</f>
        <v>1</v>
      </c>
      <c r="C323" s="171"/>
    </row>
    <row r="324" spans="2:3" x14ac:dyDescent="0.25">
      <c r="B324" s="171" t="b">
        <f>'01.01.2022 Смета'!D322='15.02.2022 Смета'!D325</f>
        <v>1</v>
      </c>
      <c r="C324" s="171"/>
    </row>
    <row r="325" spans="2:3" x14ac:dyDescent="0.25">
      <c r="B325" s="171" t="b">
        <f>'01.01.2022 Смета'!D323='15.02.2022 Смета'!D326</f>
        <v>1</v>
      </c>
      <c r="C325" s="171"/>
    </row>
    <row r="326" spans="2:3" x14ac:dyDescent="0.25">
      <c r="B326" s="171" t="b">
        <f>'01.01.2022 Смета'!D324='15.02.2022 Смета'!D327</f>
        <v>1</v>
      </c>
      <c r="C326" s="171"/>
    </row>
    <row r="327" spans="2:3" x14ac:dyDescent="0.25">
      <c r="B327" s="171" t="b">
        <f>'01.01.2022 Смета'!D325='15.02.2022 Смета'!D328</f>
        <v>1</v>
      </c>
      <c r="C327" s="171"/>
    </row>
    <row r="328" spans="2:3" x14ac:dyDescent="0.25">
      <c r="B328" s="171" t="b">
        <f>'01.01.2022 Смета'!D326='15.02.2022 Смета'!D329</f>
        <v>1</v>
      </c>
      <c r="C328" s="171"/>
    </row>
    <row r="329" spans="2:3" x14ac:dyDescent="0.25">
      <c r="B329" s="171" t="b">
        <f>'01.01.2022 Смета'!D327='15.02.2022 Смета'!D330</f>
        <v>1</v>
      </c>
      <c r="C329" s="171"/>
    </row>
    <row r="330" spans="2:3" x14ac:dyDescent="0.25">
      <c r="B330" s="171" t="b">
        <f>'01.01.2022 Смета'!D328='15.02.2022 Смета'!D331</f>
        <v>1</v>
      </c>
      <c r="C330" s="171"/>
    </row>
    <row r="331" spans="2:3" x14ac:dyDescent="0.25">
      <c r="B331" s="171" t="b">
        <f>'01.01.2022 Смета'!D329='15.02.2022 Смета'!D332</f>
        <v>1</v>
      </c>
      <c r="C331" s="171"/>
    </row>
    <row r="332" spans="2:3" x14ac:dyDescent="0.25">
      <c r="B332" s="171" t="b">
        <f>'01.01.2022 Смета'!D330='15.02.2022 Смета'!D333</f>
        <v>1</v>
      </c>
      <c r="C332" s="171"/>
    </row>
    <row r="333" spans="2:3" x14ac:dyDescent="0.25">
      <c r="B333" s="171" t="b">
        <f>'01.01.2022 Смета'!D331='15.02.2022 Смета'!D334</f>
        <v>1</v>
      </c>
      <c r="C333" s="171"/>
    </row>
    <row r="334" spans="2:3" x14ac:dyDescent="0.25">
      <c r="B334" s="171" t="b">
        <f>'01.01.2022 Смета'!D332='15.02.2022 Смета'!D335</f>
        <v>1</v>
      </c>
      <c r="C334" s="171"/>
    </row>
    <row r="335" spans="2:3" x14ac:dyDescent="0.25">
      <c r="B335" s="171" t="b">
        <f>'01.01.2022 Смета'!D333='15.02.2022 Смета'!D336</f>
        <v>1</v>
      </c>
      <c r="C335" s="171"/>
    </row>
    <row r="336" spans="2:3" x14ac:dyDescent="0.25">
      <c r="B336" s="171" t="b">
        <f>'01.01.2022 Смета'!D334='15.02.2022 Смета'!D337</f>
        <v>1</v>
      </c>
      <c r="C336" s="171"/>
    </row>
    <row r="337" spans="2:3" x14ac:dyDescent="0.25">
      <c r="B337" s="171" t="b">
        <f>'01.01.2022 Смета'!D335='15.02.2022 Смета'!D338</f>
        <v>1</v>
      </c>
      <c r="C337" s="171"/>
    </row>
    <row r="338" spans="2:3" x14ac:dyDescent="0.25">
      <c r="B338" s="171" t="b">
        <f>'01.01.2022 Смета'!D336='15.02.2022 Смета'!D339</f>
        <v>1</v>
      </c>
      <c r="C338" s="171"/>
    </row>
    <row r="339" spans="2:3" x14ac:dyDescent="0.25">
      <c r="B339" s="171" t="b">
        <f>'01.01.2022 Смета'!D337='15.02.2022 Смета'!D340</f>
        <v>1</v>
      </c>
      <c r="C339" s="171"/>
    </row>
    <row r="340" spans="2:3" x14ac:dyDescent="0.25">
      <c r="B340" s="171" t="b">
        <f>'01.01.2022 Смета'!D338='15.02.2022 Смета'!D341</f>
        <v>1</v>
      </c>
      <c r="C340" s="171"/>
    </row>
    <row r="341" spans="2:3" x14ac:dyDescent="0.25">
      <c r="B341" s="171" t="b">
        <f>'01.01.2022 Смета'!D339='15.02.2022 Смета'!D342</f>
        <v>1</v>
      </c>
      <c r="C341" s="171"/>
    </row>
    <row r="342" spans="2:3" x14ac:dyDescent="0.25">
      <c r="B342" s="171" t="b">
        <f>'01.01.2022 Смета'!D340='15.02.2022 Смета'!D343</f>
        <v>1</v>
      </c>
      <c r="C342" s="171"/>
    </row>
    <row r="343" spans="2:3" x14ac:dyDescent="0.25">
      <c r="B343" s="171" t="b">
        <f>'01.01.2022 Смета'!D341='15.02.2022 Смета'!D344</f>
        <v>1</v>
      </c>
      <c r="C343" s="171"/>
    </row>
    <row r="344" spans="2:3" x14ac:dyDescent="0.25">
      <c r="B344" s="171" t="b">
        <f>'01.01.2022 Смета'!D342='15.02.2022 Смета'!D345</f>
        <v>1</v>
      </c>
      <c r="C344" s="171"/>
    </row>
    <row r="345" spans="2:3" x14ac:dyDescent="0.25">
      <c r="B345" s="171" t="b">
        <f>'01.01.2022 Смета'!D343='15.02.2022 Смета'!D346</f>
        <v>1</v>
      </c>
      <c r="C345" s="171"/>
    </row>
    <row r="346" spans="2:3" x14ac:dyDescent="0.25">
      <c r="B346" s="171" t="b">
        <f>'01.01.2022 Смета'!D344='15.02.2022 Смета'!D347</f>
        <v>1</v>
      </c>
      <c r="C346" s="171"/>
    </row>
    <row r="347" spans="2:3" x14ac:dyDescent="0.25">
      <c r="B347" s="171" t="b">
        <f>'01.01.2022 Смета'!D345='15.02.2022 Смета'!D348</f>
        <v>1</v>
      </c>
      <c r="C347" s="171"/>
    </row>
    <row r="348" spans="2:3" x14ac:dyDescent="0.25">
      <c r="B348" s="171" t="b">
        <f>'01.01.2022 Смета'!D346='15.02.2022 Смета'!D349</f>
        <v>1</v>
      </c>
      <c r="C348" s="171"/>
    </row>
    <row r="349" spans="2:3" x14ac:dyDescent="0.25">
      <c r="B349" s="171" t="b">
        <f>'01.01.2022 Смета'!D347='15.02.2022 Смета'!D350</f>
        <v>1</v>
      </c>
      <c r="C349" s="171"/>
    </row>
    <row r="350" spans="2:3" x14ac:dyDescent="0.25">
      <c r="B350" s="171" t="b">
        <f>'01.01.2022 Смета'!D348='15.02.2022 Смета'!D351</f>
        <v>1</v>
      </c>
      <c r="C350" s="171"/>
    </row>
    <row r="351" spans="2:3" x14ac:dyDescent="0.25">
      <c r="B351" s="171" t="b">
        <f>'01.01.2022 Смета'!D349='15.02.2022 Смета'!D352</f>
        <v>1</v>
      </c>
      <c r="C351" s="171"/>
    </row>
    <row r="352" spans="2:3" x14ac:dyDescent="0.25">
      <c r="B352" s="171" t="b">
        <f>'01.01.2022 Смета'!D350='15.02.2022 Смета'!D353</f>
        <v>1</v>
      </c>
      <c r="C352" s="171"/>
    </row>
    <row r="353" spans="2:3" x14ac:dyDescent="0.25">
      <c r="B353" s="171" t="b">
        <f>'01.01.2022 Смета'!D351='15.02.2022 Смета'!D354</f>
        <v>1</v>
      </c>
      <c r="C353" s="171"/>
    </row>
    <row r="354" spans="2:3" x14ac:dyDescent="0.25">
      <c r="B354" s="171" t="b">
        <f>'01.01.2022 Смета'!D352='15.02.2022 Смета'!D355</f>
        <v>1</v>
      </c>
      <c r="C354" s="171"/>
    </row>
    <row r="355" spans="2:3" x14ac:dyDescent="0.25">
      <c r="B355" s="171" t="b">
        <f>'01.01.2022 Смета'!D353='15.02.2022 Смета'!D356</f>
        <v>1</v>
      </c>
      <c r="C355" s="171"/>
    </row>
    <row r="356" spans="2:3" x14ac:dyDescent="0.25">
      <c r="B356" s="171" t="b">
        <f>'01.01.2022 Смета'!D354='15.02.2022 Смета'!D357</f>
        <v>1</v>
      </c>
      <c r="C356" s="171"/>
    </row>
    <row r="357" spans="2:3" x14ac:dyDescent="0.25">
      <c r="B357" s="171" t="b">
        <f>'01.01.2022 Смета'!D355='15.02.2022 Смета'!D358</f>
        <v>1</v>
      </c>
      <c r="C357" s="171"/>
    </row>
    <row r="358" spans="2:3" x14ac:dyDescent="0.25">
      <c r="B358" s="171" t="b">
        <f>'01.01.2022 Смета'!D356='15.02.2022 Смета'!D359</f>
        <v>1</v>
      </c>
      <c r="C358" s="171"/>
    </row>
    <row r="359" spans="2:3" x14ac:dyDescent="0.25">
      <c r="B359" s="171" t="b">
        <f>'01.01.2022 Смета'!D357='15.02.2022 Смета'!D360</f>
        <v>1</v>
      </c>
      <c r="C359" s="171"/>
    </row>
    <row r="360" spans="2:3" x14ac:dyDescent="0.25">
      <c r="B360" s="171" t="b">
        <f>'01.01.2022 Смета'!D358='15.02.2022 Смета'!D361</f>
        <v>1</v>
      </c>
      <c r="C360" s="171"/>
    </row>
    <row r="361" spans="2:3" x14ac:dyDescent="0.25">
      <c r="B361" s="171" t="b">
        <f>'01.01.2022 Смета'!D359='15.02.2022 Смета'!D362</f>
        <v>1</v>
      </c>
      <c r="C361" s="171"/>
    </row>
    <row r="362" spans="2:3" x14ac:dyDescent="0.25">
      <c r="B362" s="171" t="b">
        <f>'01.01.2022 Смета'!D360='15.02.2022 Смета'!D363</f>
        <v>1</v>
      </c>
      <c r="C362" s="171"/>
    </row>
    <row r="363" spans="2:3" x14ac:dyDescent="0.25">
      <c r="B363" s="171" t="b">
        <f>'01.01.2022 Смета'!D361='15.02.2022 Смета'!D364</f>
        <v>1</v>
      </c>
      <c r="C363" s="171"/>
    </row>
    <row r="364" spans="2:3" x14ac:dyDescent="0.25">
      <c r="B364" s="171" t="b">
        <f>'01.01.2022 Смета'!D362='15.02.2022 Смета'!D365</f>
        <v>1</v>
      </c>
      <c r="C364" s="171"/>
    </row>
    <row r="365" spans="2:3" x14ac:dyDescent="0.25">
      <c r="B365" s="171" t="b">
        <f>'01.01.2022 Смета'!D363='15.02.2022 Смета'!D366</f>
        <v>1</v>
      </c>
      <c r="C365" s="171"/>
    </row>
    <row r="366" spans="2:3" x14ac:dyDescent="0.25">
      <c r="B366" s="171" t="b">
        <f>'01.01.2022 Смета'!D364='15.02.2022 Смета'!D367</f>
        <v>1</v>
      </c>
      <c r="C366" s="171"/>
    </row>
    <row r="367" spans="2:3" x14ac:dyDescent="0.25">
      <c r="B367" s="171" t="b">
        <f>'01.01.2022 Смета'!D365='15.02.2022 Смета'!D368</f>
        <v>1</v>
      </c>
      <c r="C367" s="171"/>
    </row>
    <row r="368" spans="2:3" x14ac:dyDescent="0.25">
      <c r="B368" s="171" t="b">
        <f>'01.01.2022 Смета'!D366='15.02.2022 Смета'!D369</f>
        <v>1</v>
      </c>
      <c r="C368" s="171"/>
    </row>
    <row r="369" spans="2:3" x14ac:dyDescent="0.25">
      <c r="B369" s="171" t="b">
        <f>'01.01.2022 Смета'!D367='15.02.2022 Смета'!D370</f>
        <v>1</v>
      </c>
      <c r="C369" s="171"/>
    </row>
    <row r="370" spans="2:3" x14ac:dyDescent="0.25">
      <c r="B370" s="171" t="b">
        <f>'01.01.2022 Смета'!D368='15.02.2022 Смета'!D371</f>
        <v>0</v>
      </c>
      <c r="C370" s="171"/>
    </row>
    <row r="371" spans="2:3" x14ac:dyDescent="0.25">
      <c r="B371" s="171" t="b">
        <f>'01.01.2022 Смета'!D369='15.02.2022 Смета'!D372</f>
        <v>1</v>
      </c>
      <c r="C371" s="171"/>
    </row>
    <row r="372" spans="2:3" x14ac:dyDescent="0.25">
      <c r="B372" s="171" t="b">
        <f>'01.01.2022 Смета'!D370='15.02.2022 Смета'!D373</f>
        <v>1</v>
      </c>
      <c r="C372" s="171"/>
    </row>
    <row r="373" spans="2:3" x14ac:dyDescent="0.25">
      <c r="B373" s="171" t="b">
        <f>'01.01.2022 Смета'!D371='15.02.2022 Смета'!D374</f>
        <v>1</v>
      </c>
      <c r="C373" s="171"/>
    </row>
    <row r="374" spans="2:3" x14ac:dyDescent="0.25">
      <c r="B374" s="171" t="b">
        <f>'01.01.2022 Смета'!D372='15.02.2022 Смета'!D375</f>
        <v>1</v>
      </c>
      <c r="C374" s="171"/>
    </row>
    <row r="375" spans="2:3" x14ac:dyDescent="0.25">
      <c r="B375" s="171" t="b">
        <f>'01.01.2022 Смета'!D373='15.02.2022 Смета'!D376</f>
        <v>1</v>
      </c>
      <c r="C375" s="171"/>
    </row>
    <row r="376" spans="2:3" x14ac:dyDescent="0.25">
      <c r="B376" s="171" t="b">
        <f>'01.01.2022 Смета'!D374='15.02.2022 Смета'!D377</f>
        <v>1</v>
      </c>
      <c r="C376" s="171"/>
    </row>
    <row r="377" spans="2:3" x14ac:dyDescent="0.25">
      <c r="B377" s="171" t="b">
        <f>'01.01.2022 Смета'!D375='15.02.2022 Смета'!D378</f>
        <v>1</v>
      </c>
      <c r="C377" s="171"/>
    </row>
    <row r="378" spans="2:3" x14ac:dyDescent="0.25">
      <c r="B378" s="171" t="b">
        <f>'01.01.2022 Смета'!D376='15.02.2022 Смета'!D379</f>
        <v>1</v>
      </c>
      <c r="C378" s="171"/>
    </row>
    <row r="379" spans="2:3" x14ac:dyDescent="0.25">
      <c r="B379" s="171" t="b">
        <f>'01.01.2022 Смета'!D377='15.02.2022 Смета'!D380</f>
        <v>1</v>
      </c>
      <c r="C379" s="171"/>
    </row>
    <row r="380" spans="2:3" x14ac:dyDescent="0.25">
      <c r="B380" s="171" t="b">
        <f>'01.01.2022 Смета'!D378='15.02.2022 Смета'!D381</f>
        <v>1</v>
      </c>
      <c r="C380" s="171"/>
    </row>
    <row r="381" spans="2:3" x14ac:dyDescent="0.25">
      <c r="B381" s="171" t="b">
        <f>'01.01.2022 Смета'!D379='15.02.2022 Смета'!D382</f>
        <v>1</v>
      </c>
      <c r="C381" s="171"/>
    </row>
    <row r="382" spans="2:3" x14ac:dyDescent="0.25">
      <c r="B382" s="171" t="b">
        <f>'01.01.2022 Смета'!D380='15.02.2022 Смета'!D383</f>
        <v>1</v>
      </c>
      <c r="C382" s="171"/>
    </row>
    <row r="383" spans="2:3" x14ac:dyDescent="0.25">
      <c r="B383" s="171" t="b">
        <f>'01.01.2022 Смета'!D381='15.02.2022 Смета'!D384</f>
        <v>1</v>
      </c>
      <c r="C383" s="171"/>
    </row>
    <row r="384" spans="2:3" x14ac:dyDescent="0.25">
      <c r="B384" s="171" t="b">
        <f>'01.01.2022 Смета'!D382='15.02.2022 Смета'!D385</f>
        <v>1</v>
      </c>
      <c r="C384" s="171"/>
    </row>
    <row r="385" spans="2:3" x14ac:dyDescent="0.25">
      <c r="B385" s="171" t="b">
        <f>'01.01.2022 Смета'!D383='15.02.2022 Смета'!D386</f>
        <v>1</v>
      </c>
      <c r="C385" s="171"/>
    </row>
    <row r="386" spans="2:3" x14ac:dyDescent="0.25">
      <c r="B386" s="171" t="b">
        <f>'01.01.2022 Смета'!D384='15.02.2022 Смета'!D387</f>
        <v>1</v>
      </c>
      <c r="C386" s="171"/>
    </row>
    <row r="387" spans="2:3" x14ac:dyDescent="0.25">
      <c r="B387" s="171" t="b">
        <f>'01.01.2022 Смета'!D385='15.02.2022 Смета'!D388</f>
        <v>1</v>
      </c>
      <c r="C387" s="171"/>
    </row>
    <row r="388" spans="2:3" x14ac:dyDescent="0.25">
      <c r="B388" s="171" t="b">
        <f>'01.01.2022 Смета'!D386='15.02.2022 Смета'!D389</f>
        <v>1</v>
      </c>
      <c r="C388" s="171"/>
    </row>
    <row r="389" spans="2:3" x14ac:dyDescent="0.25">
      <c r="B389" s="171" t="b">
        <f>'01.01.2022 Смета'!D387='15.02.2022 Смета'!D390</f>
        <v>1</v>
      </c>
      <c r="C389" s="171"/>
    </row>
    <row r="390" spans="2:3" x14ac:dyDescent="0.25">
      <c r="B390" s="171" t="b">
        <f>'01.01.2022 Смета'!D388='15.02.2022 Смета'!D391</f>
        <v>1</v>
      </c>
      <c r="C390" s="171"/>
    </row>
    <row r="391" spans="2:3" x14ac:dyDescent="0.25">
      <c r="B391" s="171" t="b">
        <f>'01.01.2022 Смета'!D389='15.02.2022 Смета'!D392</f>
        <v>1</v>
      </c>
      <c r="C391" s="171"/>
    </row>
    <row r="392" spans="2:3" x14ac:dyDescent="0.25">
      <c r="B392" s="171" t="b">
        <f>'01.01.2022 Смета'!D390='15.02.2022 Смета'!D393</f>
        <v>1</v>
      </c>
      <c r="C392" s="171"/>
    </row>
    <row r="393" spans="2:3" x14ac:dyDescent="0.25">
      <c r="B393" s="171" t="b">
        <f>'01.01.2022 Смета'!D391='15.02.2022 Смета'!D394</f>
        <v>1</v>
      </c>
      <c r="C393" s="171"/>
    </row>
    <row r="394" spans="2:3" x14ac:dyDescent="0.25">
      <c r="B394" s="171" t="b">
        <f>'01.01.2022 Смета'!D392='15.02.2022 Смета'!D395</f>
        <v>1</v>
      </c>
      <c r="C394" s="171"/>
    </row>
    <row r="395" spans="2:3" x14ac:dyDescent="0.25">
      <c r="B395" s="171" t="b">
        <f>'01.01.2022 Смета'!D393='15.02.2022 Смета'!D396</f>
        <v>1</v>
      </c>
      <c r="C395" s="171"/>
    </row>
    <row r="396" spans="2:3" x14ac:dyDescent="0.25">
      <c r="B396" s="171" t="b">
        <f>'01.01.2022 Смета'!D394='15.02.2022 Смета'!D397</f>
        <v>1</v>
      </c>
      <c r="C396" s="171"/>
    </row>
    <row r="397" spans="2:3" x14ac:dyDescent="0.25">
      <c r="B397" s="171" t="b">
        <f>'01.01.2022 Смета'!D395='15.02.2022 Смета'!D398</f>
        <v>1</v>
      </c>
      <c r="C397" s="171"/>
    </row>
    <row r="398" spans="2:3" x14ac:dyDescent="0.25">
      <c r="B398" s="171" t="b">
        <f>'01.01.2022 Смета'!D396='15.02.2022 Смета'!D399</f>
        <v>1</v>
      </c>
      <c r="C398" s="171"/>
    </row>
    <row r="399" spans="2:3" x14ac:dyDescent="0.25">
      <c r="B399" s="171" t="b">
        <f>'01.01.2022 Смета'!D397='15.02.2022 Смета'!D400</f>
        <v>1</v>
      </c>
      <c r="C399" s="171"/>
    </row>
    <row r="400" spans="2:3" x14ac:dyDescent="0.25">
      <c r="B400" s="171" t="b">
        <f>'01.01.2022 Смета'!D398='15.02.2022 Смета'!D401</f>
        <v>1</v>
      </c>
      <c r="C400" s="171"/>
    </row>
    <row r="401" spans="2:3" x14ac:dyDescent="0.25">
      <c r="B401" s="171" t="b">
        <f>'01.01.2022 Смета'!D399='15.02.2022 Смета'!D402</f>
        <v>1</v>
      </c>
      <c r="C401" s="171"/>
    </row>
    <row r="402" spans="2:3" x14ac:dyDescent="0.25">
      <c r="B402" s="171" t="b">
        <f>'01.01.2022 Смета'!D400='15.02.2022 Смета'!D403</f>
        <v>1</v>
      </c>
      <c r="C402" s="171"/>
    </row>
    <row r="403" spans="2:3" x14ac:dyDescent="0.25">
      <c r="B403" s="171" t="b">
        <f>'01.01.2022 Смета'!D401='15.02.2022 Смета'!D404</f>
        <v>1</v>
      </c>
      <c r="C403" s="171"/>
    </row>
    <row r="404" spans="2:3" x14ac:dyDescent="0.25">
      <c r="B404" s="171" t="b">
        <f>'01.01.2022 Смета'!D402='15.02.2022 Смета'!D405</f>
        <v>1</v>
      </c>
      <c r="C404" s="171"/>
    </row>
    <row r="405" spans="2:3" x14ac:dyDescent="0.25">
      <c r="B405" s="171" t="b">
        <f>'01.01.2022 Смета'!D403='15.02.2022 Смета'!D406</f>
        <v>1</v>
      </c>
      <c r="C405" s="171"/>
    </row>
    <row r="406" spans="2:3" x14ac:dyDescent="0.25">
      <c r="B406" s="171" t="b">
        <f>'01.01.2022 Смета'!D404='15.02.2022 Смета'!D407</f>
        <v>1</v>
      </c>
      <c r="C406" s="171"/>
    </row>
    <row r="407" spans="2:3" x14ac:dyDescent="0.25">
      <c r="B407" s="171" t="b">
        <f>'01.01.2022 Смета'!D405='15.02.2022 Смета'!D408</f>
        <v>1</v>
      </c>
      <c r="C407" s="171"/>
    </row>
    <row r="408" spans="2:3" x14ac:dyDescent="0.25">
      <c r="B408" s="171" t="b">
        <f>'01.01.2022 Смета'!D406='15.02.2022 Смета'!D409</f>
        <v>1</v>
      </c>
      <c r="C408" s="171"/>
    </row>
    <row r="409" spans="2:3" x14ac:dyDescent="0.25">
      <c r="B409" s="171" t="b">
        <f>'01.01.2022 Смета'!D407='15.02.2022 Смета'!D410</f>
        <v>1</v>
      </c>
      <c r="C409" s="171"/>
    </row>
    <row r="410" spans="2:3" ht="60" x14ac:dyDescent="0.25">
      <c r="B410" s="171" t="b">
        <f>'01.01.2022 Смета'!D408='15.02.2022 Смета'!D411</f>
        <v>0</v>
      </c>
      <c r="C410" s="172" t="s">
        <v>959</v>
      </c>
    </row>
    <row r="411" spans="2:3" x14ac:dyDescent="0.25">
      <c r="B411" s="171" t="b">
        <f>'01.01.2022 Смета'!D409='15.02.2022 Смета'!D411</f>
        <v>1</v>
      </c>
      <c r="C411" s="171"/>
    </row>
    <row r="412" spans="2:3" x14ac:dyDescent="0.25">
      <c r="B412" s="171" t="b">
        <f>'01.01.2022 Смета'!D410='15.02.2022 Смета'!D412</f>
        <v>1</v>
      </c>
      <c r="C412" s="171"/>
    </row>
    <row r="413" spans="2:3" x14ac:dyDescent="0.25">
      <c r="B413" s="171" t="b">
        <f>'01.01.2022 Смета'!D411='15.02.2022 Смета'!D413</f>
        <v>1</v>
      </c>
      <c r="C413" s="171"/>
    </row>
    <row r="414" spans="2:3" x14ac:dyDescent="0.25">
      <c r="B414" s="171" t="b">
        <f>'01.01.2022 Смета'!D412='15.02.2022 Смета'!D414</f>
        <v>1</v>
      </c>
      <c r="C414" s="171"/>
    </row>
    <row r="415" spans="2:3" x14ac:dyDescent="0.25">
      <c r="B415" s="171" t="b">
        <f>'01.01.2022 Смета'!D413='15.02.2022 Смета'!D415</f>
        <v>1</v>
      </c>
      <c r="C415" s="171"/>
    </row>
    <row r="416" spans="2:3" x14ac:dyDescent="0.25">
      <c r="B416" s="171" t="b">
        <v>1</v>
      </c>
      <c r="C416" s="171"/>
    </row>
    <row r="417" spans="2:3" x14ac:dyDescent="0.25">
      <c r="B417" s="171" t="b">
        <f>'01.01.2022 Смета'!D415='15.02.2022 Смета'!D417</f>
        <v>1</v>
      </c>
      <c r="C417" s="171"/>
    </row>
    <row r="418" spans="2:3" x14ac:dyDescent="0.25">
      <c r="B418" s="171" t="b">
        <f>'01.01.2022 Смета'!D416='15.02.2022 Смета'!D418</f>
        <v>1</v>
      </c>
      <c r="C418" s="171"/>
    </row>
    <row r="419" spans="2:3" x14ac:dyDescent="0.25">
      <c r="B419" s="171" t="b">
        <f>'01.01.2022 Смета'!D417='15.02.2022 Смета'!D419</f>
        <v>1</v>
      </c>
      <c r="C419" s="171"/>
    </row>
    <row r="420" spans="2:3" x14ac:dyDescent="0.25">
      <c r="B420" s="171" t="b">
        <f>'01.01.2022 Смета'!D418='15.02.2022 Смета'!D420</f>
        <v>1</v>
      </c>
      <c r="C420" s="171"/>
    </row>
    <row r="421" spans="2:3" x14ac:dyDescent="0.25">
      <c r="B421" s="171" t="b">
        <f>'01.01.2022 Смета'!D419='15.02.2022 Смета'!D421</f>
        <v>1</v>
      </c>
      <c r="C421" s="171"/>
    </row>
    <row r="422" spans="2:3" x14ac:dyDescent="0.25">
      <c r="B422" s="171" t="b">
        <f>'01.01.2022 Смета'!D420='15.02.2022 Смета'!D422</f>
        <v>1</v>
      </c>
      <c r="C422" s="171"/>
    </row>
    <row r="423" spans="2:3" x14ac:dyDescent="0.25">
      <c r="B423" s="171" t="b">
        <f>'01.01.2022 Смета'!D421='15.02.2022 Смета'!D423</f>
        <v>1</v>
      </c>
      <c r="C423" s="171"/>
    </row>
    <row r="424" spans="2:3" x14ac:dyDescent="0.25">
      <c r="B424" s="171" t="b">
        <f>'01.01.2022 Смета'!D422='15.02.2022 Смета'!D424</f>
        <v>1</v>
      </c>
      <c r="C424" s="171"/>
    </row>
    <row r="425" spans="2:3" x14ac:dyDescent="0.25">
      <c r="B425" s="171" t="b">
        <f>'01.01.2022 Смета'!D423='15.02.2022 Смета'!D425</f>
        <v>1</v>
      </c>
      <c r="C425" s="171"/>
    </row>
    <row r="426" spans="2:3" x14ac:dyDescent="0.25">
      <c r="B426" s="171" t="b">
        <f>'01.01.2022 Смета'!D424='15.02.2022 Смета'!D426</f>
        <v>1</v>
      </c>
      <c r="C426" s="171"/>
    </row>
    <row r="427" spans="2:3" x14ac:dyDescent="0.25">
      <c r="B427" s="171" t="b">
        <f>'01.01.2022 Смета'!D425='15.02.2022 Смета'!D427</f>
        <v>1</v>
      </c>
      <c r="C427" s="171"/>
    </row>
    <row r="428" spans="2:3" x14ac:dyDescent="0.25">
      <c r="B428" s="171" t="b">
        <f>'01.01.2022 Смета'!D426='15.02.2022 Смета'!D428</f>
        <v>1</v>
      </c>
      <c r="C428" s="171"/>
    </row>
    <row r="429" spans="2:3" x14ac:dyDescent="0.25">
      <c r="B429" s="171" t="b">
        <f>'01.01.2022 Смета'!D427='15.02.2022 Смета'!D429</f>
        <v>1</v>
      </c>
      <c r="C429" s="171"/>
    </row>
    <row r="430" spans="2:3" x14ac:dyDescent="0.25">
      <c r="B430" s="171" t="b">
        <f>'01.01.2022 Смета'!D428='15.02.2022 Смета'!D430</f>
        <v>1</v>
      </c>
      <c r="C430" s="171"/>
    </row>
    <row r="431" spans="2:3" x14ac:dyDescent="0.25">
      <c r="B431" s="171" t="b">
        <f>'01.01.2022 Смета'!D429='15.02.2022 Смета'!D431</f>
        <v>1</v>
      </c>
      <c r="C431" s="171"/>
    </row>
    <row r="432" spans="2:3" x14ac:dyDescent="0.25">
      <c r="B432" s="171" t="b">
        <f>'01.01.2022 Смета'!D430='15.02.2022 Смета'!D432</f>
        <v>1</v>
      </c>
      <c r="C432" s="171"/>
    </row>
    <row r="433" spans="2:3" x14ac:dyDescent="0.25">
      <c r="B433" s="171" t="b">
        <f>'01.01.2022 Смета'!D431='15.02.2022 Смета'!D433</f>
        <v>1</v>
      </c>
      <c r="C433" s="171"/>
    </row>
    <row r="434" spans="2:3" x14ac:dyDescent="0.25">
      <c r="B434" s="171" t="b">
        <f>'01.01.2022 Смета'!D432='15.02.2022 Смета'!D434</f>
        <v>1</v>
      </c>
      <c r="C434" s="171"/>
    </row>
    <row r="435" spans="2:3" x14ac:dyDescent="0.25">
      <c r="B435" s="171" t="b">
        <f>'01.01.2022 Смета'!D433='15.02.2022 Смета'!D435</f>
        <v>1</v>
      </c>
      <c r="C435" s="171"/>
    </row>
    <row r="436" spans="2:3" x14ac:dyDescent="0.25">
      <c r="B436" s="171" t="b">
        <f>'01.01.2022 Смета'!D434='15.02.2022 Смета'!D436</f>
        <v>1</v>
      </c>
      <c r="C436" s="171"/>
    </row>
    <row r="437" spans="2:3" x14ac:dyDescent="0.25">
      <c r="B437" s="171" t="b">
        <f>'01.01.2022 Смета'!D435='15.02.2022 Смета'!D437</f>
        <v>1</v>
      </c>
      <c r="C437" s="171"/>
    </row>
    <row r="438" spans="2:3" x14ac:dyDescent="0.25">
      <c r="B438" s="171" t="b">
        <f>'01.01.2022 Смета'!D436='15.02.2022 Смета'!D438</f>
        <v>1</v>
      </c>
      <c r="C438" s="171"/>
    </row>
    <row r="439" spans="2:3" x14ac:dyDescent="0.25">
      <c r="B439" s="171" t="b">
        <f>'01.01.2022 Смета'!D437='15.02.2022 Смета'!D439</f>
        <v>1</v>
      </c>
      <c r="C439" s="171"/>
    </row>
    <row r="440" spans="2:3" x14ac:dyDescent="0.25">
      <c r="B440" s="171" t="b">
        <f>'01.01.2022 Смета'!D438='15.02.2022 Смета'!D440</f>
        <v>1</v>
      </c>
      <c r="C440" s="171"/>
    </row>
    <row r="441" spans="2:3" x14ac:dyDescent="0.25">
      <c r="B441" s="171" t="b">
        <f>'01.01.2022 Смета'!D439='15.02.2022 Смета'!D441</f>
        <v>1</v>
      </c>
      <c r="C441" s="171"/>
    </row>
    <row r="442" spans="2:3" x14ac:dyDescent="0.25">
      <c r="B442" s="171" t="b">
        <f>'01.01.2022 Смета'!D440='15.02.2022 Смета'!D442</f>
        <v>1</v>
      </c>
      <c r="C442" s="171"/>
    </row>
    <row r="443" spans="2:3" x14ac:dyDescent="0.25">
      <c r="B443" s="171" t="b">
        <f>'01.01.2022 Смета'!D441='15.02.2022 Смета'!D443</f>
        <v>1</v>
      </c>
      <c r="C443" s="171"/>
    </row>
    <row r="444" spans="2:3" x14ac:dyDescent="0.25">
      <c r="B444" s="171" t="b">
        <f>'01.01.2022 Смета'!D442='15.02.2022 Смета'!D444</f>
        <v>1</v>
      </c>
      <c r="C444" s="171"/>
    </row>
    <row r="445" spans="2:3" x14ac:dyDescent="0.25">
      <c r="B445" s="171" t="b">
        <f>'01.01.2022 Смета'!D443='15.02.2022 Смета'!D445</f>
        <v>1</v>
      </c>
      <c r="C445" s="171"/>
    </row>
    <row r="446" spans="2:3" x14ac:dyDescent="0.25">
      <c r="B446" s="171" t="b">
        <f>'01.01.2022 Смета'!D444='15.02.2022 Смета'!D446</f>
        <v>1</v>
      </c>
      <c r="C446" s="171"/>
    </row>
    <row r="447" spans="2:3" x14ac:dyDescent="0.25">
      <c r="B447" s="171" t="b">
        <f>'01.01.2022 Смета'!D445='15.02.2022 Смета'!D447</f>
        <v>1</v>
      </c>
      <c r="C447" s="171"/>
    </row>
    <row r="448" spans="2:3" x14ac:dyDescent="0.25">
      <c r="B448" s="171" t="b">
        <f>'01.01.2022 Смета'!D446='15.02.2022 Смета'!D448</f>
        <v>1</v>
      </c>
      <c r="C448" s="171"/>
    </row>
    <row r="449" spans="2:3" x14ac:dyDescent="0.25">
      <c r="B449" s="171" t="b">
        <f>'01.01.2022 Смета'!D447='15.02.2022 Смета'!D449</f>
        <v>1</v>
      </c>
      <c r="C449" s="171"/>
    </row>
    <row r="450" spans="2:3" x14ac:dyDescent="0.25">
      <c r="B450" s="171" t="b">
        <f>'01.01.2022 Смета'!D448='15.02.2022 Смета'!D450</f>
        <v>1</v>
      </c>
      <c r="C450" s="171"/>
    </row>
    <row r="451" spans="2:3" x14ac:dyDescent="0.25">
      <c r="B451" s="171" t="b">
        <f>'01.01.2022 Смета'!D449='15.02.2022 Смета'!D451</f>
        <v>1</v>
      </c>
      <c r="C451" s="171"/>
    </row>
    <row r="452" spans="2:3" x14ac:dyDescent="0.25">
      <c r="B452" s="171" t="b">
        <f>'01.01.2022 Смета'!D450='15.02.2022 Смета'!D452</f>
        <v>1</v>
      </c>
      <c r="C452" s="17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L460"/>
  <sheetViews>
    <sheetView view="pageBreakPreview" zoomScale="70" zoomScaleNormal="50" zoomScaleSheetLayoutView="70" workbookViewId="0">
      <pane ySplit="7" topLeftCell="A209" activePane="bottomLeft" state="frozen"/>
      <selection activeCell="E1" sqref="E1"/>
      <selection pane="bottomLeft" activeCell="G14" sqref="G14"/>
    </sheetView>
  </sheetViews>
  <sheetFormatPr defaultRowHeight="15" x14ac:dyDescent="0.25"/>
  <cols>
    <col min="1" max="1" width="5.42578125" style="199" customWidth="1"/>
    <col min="2" max="2" width="24" style="4" hidden="1" customWidth="1"/>
    <col min="3" max="3" width="17.28515625" style="85" hidden="1" customWidth="1"/>
    <col min="4" max="4" width="38.28515625" style="37" customWidth="1"/>
    <col min="5" max="5" width="17.28515625" style="40" customWidth="1"/>
    <col min="6" max="6" width="17.7109375" style="40" customWidth="1"/>
    <col min="7" max="7" width="21.7109375" style="85" customWidth="1"/>
    <col min="8" max="8" width="17" style="37" hidden="1" customWidth="1"/>
    <col min="9" max="9" width="11.42578125" style="39" hidden="1" customWidth="1"/>
    <col min="10" max="10" width="14.28515625" style="39" hidden="1" customWidth="1"/>
    <col min="11" max="11" width="14.28515625" style="40" hidden="1" customWidth="1"/>
    <col min="12" max="12" width="13" style="40" hidden="1" customWidth="1"/>
    <col min="13" max="13" width="8.28515625" style="6" hidden="1" customWidth="1"/>
    <col min="14" max="14" width="7.7109375" style="6" hidden="1" customWidth="1"/>
    <col min="15" max="15" width="10.7109375" style="6" hidden="1" customWidth="1"/>
    <col min="16" max="17" width="7.7109375" style="6" hidden="1" customWidth="1"/>
    <col min="18" max="18" width="10" style="6" hidden="1" customWidth="1"/>
    <col min="19" max="20" width="7.7109375" style="6" hidden="1" customWidth="1"/>
    <col min="21" max="21" width="10.28515625" style="6" hidden="1" customWidth="1"/>
    <col min="22" max="23" width="7.7109375" hidden="1" customWidth="1"/>
    <col min="24" max="24" width="10.7109375" hidden="1" customWidth="1"/>
    <col min="25" max="26" width="7.7109375" hidden="1" customWidth="1"/>
    <col min="27" max="27" width="10.28515625" hidden="1" customWidth="1"/>
    <col min="28" max="28" width="10" hidden="1" customWidth="1"/>
    <col min="29" max="29" width="7.7109375" hidden="1" customWidth="1"/>
    <col min="30" max="30" width="11.28515625" hidden="1" customWidth="1"/>
    <col min="31" max="31" width="9.28515625" hidden="1" customWidth="1"/>
    <col min="32" max="32" width="7.7109375" hidden="1" customWidth="1"/>
    <col min="33" max="33" width="11.42578125" hidden="1" customWidth="1"/>
    <col min="34" max="34" width="12.7109375" customWidth="1"/>
    <col min="35" max="35" width="10.28515625" customWidth="1"/>
    <col min="36" max="36" width="17.28515625" customWidth="1"/>
    <col min="37" max="37" width="12.28515625" customWidth="1"/>
    <col min="63" max="63" width="13.28515625" customWidth="1"/>
  </cols>
  <sheetData>
    <row r="1" spans="1:37" ht="15.75" x14ac:dyDescent="0.25">
      <c r="A1" s="193" t="s">
        <v>1105</v>
      </c>
    </row>
    <row r="2" spans="1:37" ht="15.75" x14ac:dyDescent="0.25">
      <c r="A2" s="193" t="s">
        <v>1106</v>
      </c>
    </row>
    <row r="3" spans="1:37" ht="15.75" x14ac:dyDescent="0.25">
      <c r="A3" s="193" t="s">
        <v>1107</v>
      </c>
    </row>
    <row r="4" spans="1:37" ht="16.5" thickBot="1" x14ac:dyDescent="0.3">
      <c r="A4" s="194" t="s">
        <v>1108</v>
      </c>
      <c r="B4" s="190"/>
      <c r="C4" s="191"/>
      <c r="D4" s="192"/>
    </row>
    <row r="5" spans="1:37" ht="17.25" thickTop="1" thickBot="1" x14ac:dyDescent="0.3">
      <c r="A5" s="193" t="s">
        <v>943</v>
      </c>
    </row>
    <row r="6" spans="1:37" ht="45" customHeight="1" x14ac:dyDescent="0.25">
      <c r="A6" s="1955" t="s">
        <v>0</v>
      </c>
      <c r="B6" s="1957" t="s">
        <v>106</v>
      </c>
      <c r="C6" s="1959" t="s">
        <v>107</v>
      </c>
      <c r="D6" s="1959" t="s">
        <v>94</v>
      </c>
      <c r="E6" s="1961" t="s">
        <v>917</v>
      </c>
      <c r="F6" s="1961" t="s">
        <v>938</v>
      </c>
      <c r="G6" s="1959" t="s">
        <v>296</v>
      </c>
      <c r="H6" s="197" t="s">
        <v>295</v>
      </c>
      <c r="I6" s="197" t="s">
        <v>95</v>
      </c>
      <c r="J6" s="158" t="s">
        <v>433</v>
      </c>
      <c r="K6" s="197" t="s">
        <v>96</v>
      </c>
      <c r="L6" s="197" t="s">
        <v>97</v>
      </c>
      <c r="M6" s="1957" t="s">
        <v>1</v>
      </c>
      <c r="N6" s="1957"/>
      <c r="O6" s="1957"/>
      <c r="P6" s="1957"/>
      <c r="Q6" s="1957"/>
      <c r="R6" s="1957"/>
      <c r="S6" s="1957"/>
      <c r="T6" s="1957"/>
      <c r="U6" s="1957"/>
      <c r="V6" s="1963" t="s">
        <v>5</v>
      </c>
      <c r="W6" s="1963"/>
      <c r="X6" s="1963"/>
      <c r="Y6" s="1963"/>
      <c r="Z6" s="1963"/>
      <c r="AA6" s="1963"/>
      <c r="AB6" s="1963"/>
      <c r="AC6" s="1963"/>
      <c r="AD6" s="1963"/>
      <c r="AE6" s="1963" t="s">
        <v>7</v>
      </c>
      <c r="AF6" s="1963"/>
      <c r="AG6" s="1963"/>
      <c r="AH6" s="1964" t="s">
        <v>934</v>
      </c>
      <c r="AI6" s="1964"/>
      <c r="AJ6" s="1964"/>
      <c r="AK6" s="1965" t="s">
        <v>20</v>
      </c>
    </row>
    <row r="7" spans="1:37" ht="32.65" customHeight="1" thickBot="1" x14ac:dyDescent="0.3">
      <c r="A7" s="1956"/>
      <c r="B7" s="1958"/>
      <c r="C7" s="1960"/>
      <c r="D7" s="1960"/>
      <c r="E7" s="1962"/>
      <c r="F7" s="1962"/>
      <c r="G7" s="1960"/>
      <c r="H7" s="198"/>
      <c r="I7" s="198"/>
      <c r="J7" s="160"/>
      <c r="K7" s="198"/>
      <c r="L7" s="198"/>
      <c r="M7" s="198" t="s">
        <v>3</v>
      </c>
      <c r="N7" s="198" t="s">
        <v>409</v>
      </c>
      <c r="O7" s="198" t="s">
        <v>410</v>
      </c>
      <c r="P7" s="198" t="s">
        <v>3</v>
      </c>
      <c r="Q7" s="198" t="s">
        <v>409</v>
      </c>
      <c r="R7" s="198" t="s">
        <v>410</v>
      </c>
      <c r="S7" s="198" t="s">
        <v>4</v>
      </c>
      <c r="T7" s="198" t="s">
        <v>409</v>
      </c>
      <c r="U7" s="198" t="s">
        <v>410</v>
      </c>
      <c r="V7" s="198" t="s">
        <v>3</v>
      </c>
      <c r="W7" s="198" t="s">
        <v>409</v>
      </c>
      <c r="X7" s="198" t="s">
        <v>410</v>
      </c>
      <c r="Y7" s="198" t="s">
        <v>3</v>
      </c>
      <c r="Z7" s="198" t="s">
        <v>409</v>
      </c>
      <c r="AA7" s="198" t="s">
        <v>410</v>
      </c>
      <c r="AB7" s="198" t="s">
        <v>4</v>
      </c>
      <c r="AC7" s="198" t="s">
        <v>409</v>
      </c>
      <c r="AD7" s="198" t="s">
        <v>410</v>
      </c>
      <c r="AE7" s="198" t="s">
        <v>4</v>
      </c>
      <c r="AF7" s="198" t="s">
        <v>409</v>
      </c>
      <c r="AG7" s="198" t="s">
        <v>410</v>
      </c>
      <c r="AH7" s="198" t="s">
        <v>935</v>
      </c>
      <c r="AI7" s="198" t="s">
        <v>919</v>
      </c>
      <c r="AJ7" s="198" t="s">
        <v>936</v>
      </c>
      <c r="AK7" s="1966"/>
    </row>
    <row r="8" spans="1:37" ht="18" customHeight="1" x14ac:dyDescent="0.25">
      <c r="A8" s="106"/>
      <c r="B8" s="96"/>
      <c r="C8" s="97"/>
      <c r="D8" s="98" t="s">
        <v>832</v>
      </c>
      <c r="E8" s="99"/>
      <c r="F8" s="99"/>
      <c r="G8" s="99"/>
      <c r="H8" s="99"/>
      <c r="I8" s="97"/>
      <c r="J8" s="100"/>
      <c r="K8" s="99"/>
      <c r="L8" s="99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2"/>
      <c r="AF8" s="79"/>
      <c r="AG8" s="79"/>
      <c r="AH8" s="79"/>
      <c r="AI8" s="137"/>
      <c r="AJ8" s="137"/>
      <c r="AK8" s="107">
        <f>AK9</f>
        <v>5024</v>
      </c>
    </row>
    <row r="9" spans="1:37" ht="26.25" x14ac:dyDescent="0.25">
      <c r="A9" s="108">
        <v>1</v>
      </c>
      <c r="B9" s="8" t="s">
        <v>67</v>
      </c>
      <c r="C9" s="21" t="s">
        <v>163</v>
      </c>
      <c r="D9" s="22" t="s">
        <v>174</v>
      </c>
      <c r="E9" s="35">
        <v>44812</v>
      </c>
      <c r="F9" s="35">
        <v>44815</v>
      </c>
      <c r="G9" s="21" t="s">
        <v>297</v>
      </c>
      <c r="H9" s="22" t="s">
        <v>693</v>
      </c>
      <c r="I9" s="22" t="s">
        <v>99</v>
      </c>
      <c r="J9" s="22" t="s">
        <v>294</v>
      </c>
      <c r="K9" s="35">
        <v>44812</v>
      </c>
      <c r="L9" s="35">
        <v>44815</v>
      </c>
      <c r="M9" s="10"/>
      <c r="N9" s="10">
        <v>3400</v>
      </c>
      <c r="O9" s="10">
        <f t="shared" ref="O9:O23" si="0">M9*N9</f>
        <v>0</v>
      </c>
      <c r="P9" s="10"/>
      <c r="Q9" s="10">
        <v>2900</v>
      </c>
      <c r="R9" s="10">
        <f t="shared" ref="R9:R23" si="1">P9*Q9</f>
        <v>0</v>
      </c>
      <c r="S9" s="10"/>
      <c r="T9" s="10">
        <v>2800</v>
      </c>
      <c r="U9" s="10">
        <f t="shared" ref="U9:U23" si="2">S9*T9</f>
        <v>0</v>
      </c>
      <c r="V9" s="10">
        <v>8</v>
      </c>
      <c r="W9" s="10">
        <v>150</v>
      </c>
      <c r="X9" s="10">
        <f t="shared" ref="X9:X82" si="3">V9*W9</f>
        <v>1200</v>
      </c>
      <c r="Y9" s="10">
        <v>8</v>
      </c>
      <c r="Z9" s="10">
        <v>150</v>
      </c>
      <c r="AA9" s="10">
        <f t="shared" ref="AA9:AA82" si="4">Y9*Z9</f>
        <v>1200</v>
      </c>
      <c r="AB9" s="10">
        <v>16</v>
      </c>
      <c r="AC9" s="10">
        <v>150</v>
      </c>
      <c r="AD9" s="10">
        <f t="shared" ref="AD9:AD82" si="5">AB9*AC9</f>
        <v>2400</v>
      </c>
      <c r="AE9" s="11">
        <v>32</v>
      </c>
      <c r="AF9" s="26">
        <v>7</v>
      </c>
      <c r="AG9" s="7">
        <f t="shared" ref="AG9:AG23" si="6">AE9*AF9</f>
        <v>224</v>
      </c>
      <c r="AH9" s="152">
        <v>1</v>
      </c>
      <c r="AI9" s="139">
        <f t="shared" ref="AI9:AI82" si="7">M9+P9+S9+V9+Y9+AB9+AE9</f>
        <v>64</v>
      </c>
      <c r="AJ9" s="139">
        <f>AK9</f>
        <v>5024</v>
      </c>
      <c r="AK9" s="109">
        <f t="shared" ref="AK9:AK82" si="8">O9+R9+U9+X9+AA9+AD9+AG9</f>
        <v>5024</v>
      </c>
    </row>
    <row r="10" spans="1:37" x14ac:dyDescent="0.25">
      <c r="A10" s="106"/>
      <c r="B10" s="96"/>
      <c r="C10" s="97"/>
      <c r="D10" s="179" t="s">
        <v>833</v>
      </c>
      <c r="E10" s="99"/>
      <c r="F10" s="99"/>
      <c r="G10" s="99"/>
      <c r="H10" s="99"/>
      <c r="I10" s="97"/>
      <c r="J10" s="100"/>
      <c r="K10" s="99"/>
      <c r="L10" s="99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2"/>
      <c r="AF10" s="79"/>
      <c r="AG10" s="79"/>
      <c r="AH10" s="153"/>
      <c r="AI10" s="151"/>
      <c r="AJ10" s="151"/>
      <c r="AK10" s="164">
        <f>SUM(AK11:AK15)</f>
        <v>104101</v>
      </c>
    </row>
    <row r="11" spans="1:37" ht="26.25" x14ac:dyDescent="0.25">
      <c r="A11" s="108">
        <v>2</v>
      </c>
      <c r="B11" s="8" t="s">
        <v>15</v>
      </c>
      <c r="C11" s="21" t="s">
        <v>135</v>
      </c>
      <c r="D11" s="22" t="s">
        <v>550</v>
      </c>
      <c r="E11" s="35">
        <v>44635</v>
      </c>
      <c r="F11" s="35">
        <v>44640</v>
      </c>
      <c r="G11" s="21" t="s">
        <v>301</v>
      </c>
      <c r="H11" s="22" t="s">
        <v>484</v>
      </c>
      <c r="I11" s="22" t="s">
        <v>104</v>
      </c>
      <c r="J11" s="22" t="s">
        <v>294</v>
      </c>
      <c r="K11" s="35">
        <v>44635</v>
      </c>
      <c r="L11" s="35">
        <v>44640</v>
      </c>
      <c r="M11" s="10"/>
      <c r="N11" s="10">
        <v>3400</v>
      </c>
      <c r="O11" s="10">
        <f t="shared" si="0"/>
        <v>0</v>
      </c>
      <c r="P11" s="10"/>
      <c r="Q11" s="10">
        <v>2900</v>
      </c>
      <c r="R11" s="10">
        <f t="shared" si="1"/>
        <v>0</v>
      </c>
      <c r="S11" s="10"/>
      <c r="T11" s="10">
        <v>2800</v>
      </c>
      <c r="U11" s="10">
        <f t="shared" si="2"/>
        <v>0</v>
      </c>
      <c r="V11" s="10">
        <v>14</v>
      </c>
      <c r="W11" s="10">
        <v>150</v>
      </c>
      <c r="X11" s="10">
        <f t="shared" si="3"/>
        <v>2100</v>
      </c>
      <c r="Y11" s="10">
        <v>14</v>
      </c>
      <c r="Z11" s="10">
        <v>150</v>
      </c>
      <c r="AA11" s="10">
        <f t="shared" si="4"/>
        <v>2100</v>
      </c>
      <c r="AB11" s="10">
        <v>14</v>
      </c>
      <c r="AC11" s="10">
        <v>150</v>
      </c>
      <c r="AD11" s="10">
        <f t="shared" si="5"/>
        <v>2100</v>
      </c>
      <c r="AE11" s="11"/>
      <c r="AF11" s="26">
        <v>7</v>
      </c>
      <c r="AG11" s="7">
        <f t="shared" si="6"/>
        <v>0</v>
      </c>
      <c r="AH11" s="152">
        <v>1</v>
      </c>
      <c r="AI11" s="139">
        <f t="shared" si="7"/>
        <v>42</v>
      </c>
      <c r="AJ11" s="139">
        <f t="shared" ref="AJ11:AJ74" si="9">AK11</f>
        <v>6300</v>
      </c>
      <c r="AK11" s="109">
        <f t="shared" si="8"/>
        <v>6300</v>
      </c>
    </row>
    <row r="12" spans="1:37" ht="42" customHeight="1" x14ac:dyDescent="0.25">
      <c r="A12" s="108">
        <v>3</v>
      </c>
      <c r="B12" s="8" t="s">
        <v>15</v>
      </c>
      <c r="C12" s="21" t="s">
        <v>135</v>
      </c>
      <c r="D12" s="22" t="s">
        <v>551</v>
      </c>
      <c r="E12" s="35">
        <v>44670</v>
      </c>
      <c r="F12" s="35">
        <v>44675</v>
      </c>
      <c r="G12" s="21" t="s">
        <v>301</v>
      </c>
      <c r="H12" s="22" t="s">
        <v>468</v>
      </c>
      <c r="I12" s="22" t="s">
        <v>99</v>
      </c>
      <c r="J12" s="22" t="s">
        <v>294</v>
      </c>
      <c r="K12" s="35">
        <v>44670</v>
      </c>
      <c r="L12" s="35">
        <v>44675</v>
      </c>
      <c r="M12" s="10"/>
      <c r="N12" s="10">
        <v>3400</v>
      </c>
      <c r="O12" s="10">
        <f t="shared" si="0"/>
        <v>0</v>
      </c>
      <c r="P12" s="10"/>
      <c r="Q12" s="10">
        <v>2900</v>
      </c>
      <c r="R12" s="10">
        <f t="shared" si="1"/>
        <v>0</v>
      </c>
      <c r="S12" s="10"/>
      <c r="T12" s="10">
        <v>2800</v>
      </c>
      <c r="U12" s="10">
        <f t="shared" si="2"/>
        <v>0</v>
      </c>
      <c r="V12" s="10">
        <v>14</v>
      </c>
      <c r="W12" s="10">
        <v>150</v>
      </c>
      <c r="X12" s="10">
        <f t="shared" si="3"/>
        <v>2100</v>
      </c>
      <c r="Y12" s="10">
        <v>14</v>
      </c>
      <c r="Z12" s="10">
        <v>150</v>
      </c>
      <c r="AA12" s="10">
        <f t="shared" si="4"/>
        <v>2100</v>
      </c>
      <c r="AB12" s="10">
        <v>14</v>
      </c>
      <c r="AC12" s="10">
        <v>150</v>
      </c>
      <c r="AD12" s="10">
        <f t="shared" si="5"/>
        <v>2100</v>
      </c>
      <c r="AE12" s="11">
        <v>45</v>
      </c>
      <c r="AF12" s="26">
        <v>7</v>
      </c>
      <c r="AG12" s="7">
        <f t="shared" si="6"/>
        <v>315</v>
      </c>
      <c r="AH12" s="152">
        <v>1</v>
      </c>
      <c r="AI12" s="139">
        <f t="shared" si="7"/>
        <v>87</v>
      </c>
      <c r="AJ12" s="139">
        <f t="shared" si="9"/>
        <v>6615</v>
      </c>
      <c r="AK12" s="109">
        <f t="shared" si="8"/>
        <v>6615</v>
      </c>
    </row>
    <row r="13" spans="1:37" ht="42" customHeight="1" x14ac:dyDescent="0.25">
      <c r="A13" s="108">
        <v>4</v>
      </c>
      <c r="B13" s="8" t="s">
        <v>15</v>
      </c>
      <c r="C13" s="21" t="s">
        <v>135</v>
      </c>
      <c r="D13" s="22" t="s">
        <v>552</v>
      </c>
      <c r="E13" s="35">
        <v>44684</v>
      </c>
      <c r="F13" s="35">
        <v>44689</v>
      </c>
      <c r="G13" s="21" t="s">
        <v>301</v>
      </c>
      <c r="H13" s="22" t="s">
        <v>468</v>
      </c>
      <c r="I13" s="22" t="s">
        <v>99</v>
      </c>
      <c r="J13" s="22" t="s">
        <v>294</v>
      </c>
      <c r="K13" s="35">
        <v>44684</v>
      </c>
      <c r="L13" s="35">
        <v>44689</v>
      </c>
      <c r="M13" s="10"/>
      <c r="N13" s="10">
        <v>3400</v>
      </c>
      <c r="O13" s="10">
        <f t="shared" si="0"/>
        <v>0</v>
      </c>
      <c r="P13" s="10"/>
      <c r="Q13" s="10">
        <v>2900</v>
      </c>
      <c r="R13" s="10">
        <f t="shared" si="1"/>
        <v>0</v>
      </c>
      <c r="S13" s="10"/>
      <c r="T13" s="10">
        <v>2800</v>
      </c>
      <c r="U13" s="10">
        <f t="shared" si="2"/>
        <v>0</v>
      </c>
      <c r="V13" s="10">
        <v>14</v>
      </c>
      <c r="W13" s="10">
        <v>150</v>
      </c>
      <c r="X13" s="10">
        <f t="shared" si="3"/>
        <v>2100</v>
      </c>
      <c r="Y13" s="10">
        <v>14</v>
      </c>
      <c r="Z13" s="10">
        <v>150</v>
      </c>
      <c r="AA13" s="10">
        <f t="shared" si="4"/>
        <v>2100</v>
      </c>
      <c r="AB13" s="10">
        <v>14</v>
      </c>
      <c r="AC13" s="10">
        <v>150</v>
      </c>
      <c r="AD13" s="10">
        <f t="shared" si="5"/>
        <v>2100</v>
      </c>
      <c r="AE13" s="11">
        <v>45</v>
      </c>
      <c r="AF13" s="26">
        <v>7</v>
      </c>
      <c r="AG13" s="7">
        <f t="shared" si="6"/>
        <v>315</v>
      </c>
      <c r="AH13" s="152">
        <v>1</v>
      </c>
      <c r="AI13" s="139">
        <f t="shared" si="7"/>
        <v>87</v>
      </c>
      <c r="AJ13" s="139">
        <f t="shared" si="9"/>
        <v>6615</v>
      </c>
      <c r="AK13" s="109">
        <f t="shared" si="8"/>
        <v>6615</v>
      </c>
    </row>
    <row r="14" spans="1:37" ht="42.6" customHeight="1" x14ac:dyDescent="0.25">
      <c r="A14" s="112">
        <v>5</v>
      </c>
      <c r="B14" s="81" t="s">
        <v>15</v>
      </c>
      <c r="C14" s="69" t="s">
        <v>135</v>
      </c>
      <c r="D14" s="70" t="s">
        <v>835</v>
      </c>
      <c r="E14" s="82">
        <v>44824</v>
      </c>
      <c r="F14" s="82">
        <v>44829</v>
      </c>
      <c r="G14" s="69" t="s">
        <v>301</v>
      </c>
      <c r="H14" s="70" t="s">
        <v>694</v>
      </c>
      <c r="I14" s="70" t="s">
        <v>104</v>
      </c>
      <c r="J14" s="70" t="s">
        <v>294</v>
      </c>
      <c r="K14" s="82">
        <v>44824</v>
      </c>
      <c r="L14" s="82">
        <v>44829</v>
      </c>
      <c r="M14" s="71">
        <v>1</v>
      </c>
      <c r="N14" s="71">
        <v>3400</v>
      </c>
      <c r="O14" s="71">
        <f t="shared" si="0"/>
        <v>3400</v>
      </c>
      <c r="P14" s="71">
        <v>1</v>
      </c>
      <c r="Q14" s="71">
        <v>2900</v>
      </c>
      <c r="R14" s="71">
        <f t="shared" si="1"/>
        <v>2900</v>
      </c>
      <c r="S14" s="71">
        <v>1</v>
      </c>
      <c r="T14" s="71">
        <v>2800</v>
      </c>
      <c r="U14" s="71">
        <f t="shared" si="2"/>
        <v>2800</v>
      </c>
      <c r="V14" s="71">
        <v>14</v>
      </c>
      <c r="W14" s="71">
        <v>150</v>
      </c>
      <c r="X14" s="71">
        <f t="shared" si="3"/>
        <v>2100</v>
      </c>
      <c r="Y14" s="71">
        <v>14</v>
      </c>
      <c r="Z14" s="71">
        <v>150</v>
      </c>
      <c r="AA14" s="71">
        <f t="shared" si="4"/>
        <v>2100</v>
      </c>
      <c r="AB14" s="71">
        <v>14</v>
      </c>
      <c r="AC14" s="71">
        <v>150</v>
      </c>
      <c r="AD14" s="71">
        <f t="shared" si="5"/>
        <v>2100</v>
      </c>
      <c r="AE14" s="83">
        <v>45</v>
      </c>
      <c r="AF14" s="72">
        <v>7</v>
      </c>
      <c r="AG14" s="84">
        <f t="shared" si="6"/>
        <v>315</v>
      </c>
      <c r="AH14" s="152">
        <v>1</v>
      </c>
      <c r="AI14" s="141">
        <f t="shared" si="7"/>
        <v>90</v>
      </c>
      <c r="AJ14" s="139">
        <f t="shared" si="9"/>
        <v>15715</v>
      </c>
      <c r="AK14" s="113">
        <f t="shared" si="8"/>
        <v>15715</v>
      </c>
    </row>
    <row r="15" spans="1:37" ht="44.65" customHeight="1" x14ac:dyDescent="0.25">
      <c r="A15" s="108">
        <v>6</v>
      </c>
      <c r="B15" s="20"/>
      <c r="C15" s="21" t="s">
        <v>135</v>
      </c>
      <c r="D15" s="22" t="s">
        <v>548</v>
      </c>
      <c r="E15" s="21" t="s">
        <v>43</v>
      </c>
      <c r="F15" s="21" t="s">
        <v>43</v>
      </c>
      <c r="G15" s="41" t="s">
        <v>43</v>
      </c>
      <c r="H15" s="22" t="s">
        <v>43</v>
      </c>
      <c r="I15" s="22" t="s">
        <v>105</v>
      </c>
      <c r="J15" s="22" t="s">
        <v>294</v>
      </c>
      <c r="K15" s="22" t="s">
        <v>43</v>
      </c>
      <c r="L15" s="22" t="s">
        <v>43</v>
      </c>
      <c r="M15" s="28">
        <v>6</v>
      </c>
      <c r="N15" s="10">
        <v>3400</v>
      </c>
      <c r="O15" s="28">
        <f t="shared" si="0"/>
        <v>20400</v>
      </c>
      <c r="P15" s="28">
        <v>6</v>
      </c>
      <c r="Q15" s="10">
        <v>2900</v>
      </c>
      <c r="R15" s="28">
        <f t="shared" si="1"/>
        <v>17400</v>
      </c>
      <c r="S15" s="28">
        <v>6</v>
      </c>
      <c r="T15" s="10">
        <v>2800</v>
      </c>
      <c r="U15" s="28">
        <f t="shared" si="2"/>
        <v>16800</v>
      </c>
      <c r="V15" s="31">
        <v>30</v>
      </c>
      <c r="W15" s="31">
        <v>150</v>
      </c>
      <c r="X15" s="10">
        <f t="shared" si="3"/>
        <v>4500</v>
      </c>
      <c r="Y15" s="29">
        <v>30</v>
      </c>
      <c r="Z15" s="29">
        <v>150</v>
      </c>
      <c r="AA15" s="29">
        <f t="shared" si="4"/>
        <v>4500</v>
      </c>
      <c r="AB15" s="29">
        <v>30</v>
      </c>
      <c r="AC15" s="29">
        <v>150</v>
      </c>
      <c r="AD15" s="29">
        <f t="shared" si="5"/>
        <v>4500</v>
      </c>
      <c r="AE15" s="29">
        <v>108</v>
      </c>
      <c r="AF15" s="3">
        <v>7</v>
      </c>
      <c r="AG15" s="29">
        <f t="shared" si="6"/>
        <v>756</v>
      </c>
      <c r="AH15" s="152">
        <v>1</v>
      </c>
      <c r="AI15" s="139">
        <f t="shared" si="7"/>
        <v>216</v>
      </c>
      <c r="AJ15" s="139">
        <f t="shared" si="9"/>
        <v>68856</v>
      </c>
      <c r="AK15" s="109">
        <f t="shared" si="8"/>
        <v>68856</v>
      </c>
    </row>
    <row r="16" spans="1:37" ht="16.149999999999999" customHeight="1" x14ac:dyDescent="0.25">
      <c r="A16" s="106"/>
      <c r="B16" s="96"/>
      <c r="C16" s="97"/>
      <c r="D16" s="179" t="s">
        <v>834</v>
      </c>
      <c r="E16" s="99"/>
      <c r="F16" s="99"/>
      <c r="G16" s="99"/>
      <c r="H16" s="99"/>
      <c r="I16" s="97"/>
      <c r="J16" s="100"/>
      <c r="K16" s="99"/>
      <c r="L16" s="99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2"/>
      <c r="AF16" s="79"/>
      <c r="AG16" s="79"/>
      <c r="AH16" s="153"/>
      <c r="AI16" s="151"/>
      <c r="AJ16" s="151"/>
      <c r="AK16" s="164">
        <f>SUM(AK17:AK19)</f>
        <v>18420</v>
      </c>
    </row>
    <row r="17" spans="1:37" ht="31.15" customHeight="1" x14ac:dyDescent="0.25">
      <c r="A17" s="108">
        <v>7</v>
      </c>
      <c r="B17" s="8" t="s">
        <v>181</v>
      </c>
      <c r="C17" s="21" t="s">
        <v>156</v>
      </c>
      <c r="D17" s="22" t="s">
        <v>174</v>
      </c>
      <c r="E17" s="35">
        <v>44632</v>
      </c>
      <c r="F17" s="35">
        <v>44632</v>
      </c>
      <c r="G17" s="21" t="s">
        <v>939</v>
      </c>
      <c r="H17" s="22" t="s">
        <v>322</v>
      </c>
      <c r="I17" s="22" t="s">
        <v>99</v>
      </c>
      <c r="J17" s="22" t="s">
        <v>294</v>
      </c>
      <c r="K17" s="35">
        <v>44632</v>
      </c>
      <c r="L17" s="35">
        <v>44632</v>
      </c>
      <c r="M17" s="10"/>
      <c r="N17" s="10">
        <v>3400</v>
      </c>
      <c r="O17" s="10">
        <f t="shared" si="0"/>
        <v>0</v>
      </c>
      <c r="P17" s="10"/>
      <c r="Q17" s="10">
        <v>2900</v>
      </c>
      <c r="R17" s="10">
        <f t="shared" si="1"/>
        <v>0</v>
      </c>
      <c r="S17" s="10"/>
      <c r="T17" s="10">
        <v>2800</v>
      </c>
      <c r="U17" s="10">
        <f t="shared" si="2"/>
        <v>0</v>
      </c>
      <c r="V17" s="10">
        <v>10</v>
      </c>
      <c r="W17" s="10">
        <v>150</v>
      </c>
      <c r="X17" s="10">
        <f t="shared" si="3"/>
        <v>1500</v>
      </c>
      <c r="Y17" s="10">
        <v>10</v>
      </c>
      <c r="Z17" s="10">
        <v>150</v>
      </c>
      <c r="AA17" s="10">
        <f t="shared" si="4"/>
        <v>1500</v>
      </c>
      <c r="AB17" s="10">
        <v>10</v>
      </c>
      <c r="AC17" s="10">
        <v>150</v>
      </c>
      <c r="AD17" s="10">
        <f t="shared" si="5"/>
        <v>1500</v>
      </c>
      <c r="AE17" s="11"/>
      <c r="AF17" s="3">
        <v>7</v>
      </c>
      <c r="AG17" s="3">
        <f t="shared" si="6"/>
        <v>0</v>
      </c>
      <c r="AH17" s="152">
        <v>1</v>
      </c>
      <c r="AI17" s="139">
        <f t="shared" si="7"/>
        <v>30</v>
      </c>
      <c r="AJ17" s="139">
        <f t="shared" si="9"/>
        <v>4500</v>
      </c>
      <c r="AK17" s="109">
        <f t="shared" si="8"/>
        <v>4500</v>
      </c>
    </row>
    <row r="18" spans="1:37" ht="25.5" x14ac:dyDescent="0.25">
      <c r="A18" s="114">
        <v>8</v>
      </c>
      <c r="B18" s="73" t="s">
        <v>181</v>
      </c>
      <c r="C18" s="74" t="s">
        <v>156</v>
      </c>
      <c r="D18" s="75" t="s">
        <v>174</v>
      </c>
      <c r="E18" s="76">
        <v>44632</v>
      </c>
      <c r="F18" s="76">
        <v>44632</v>
      </c>
      <c r="G18" s="74" t="s">
        <v>303</v>
      </c>
      <c r="H18" s="75" t="s">
        <v>492</v>
      </c>
      <c r="I18" s="75" t="s">
        <v>99</v>
      </c>
      <c r="J18" s="75" t="s">
        <v>294</v>
      </c>
      <c r="K18" s="76">
        <v>44632</v>
      </c>
      <c r="L18" s="76">
        <v>44632</v>
      </c>
      <c r="M18" s="77"/>
      <c r="N18" s="77">
        <v>3400</v>
      </c>
      <c r="O18" s="77">
        <f t="shared" si="0"/>
        <v>0</v>
      </c>
      <c r="P18" s="77"/>
      <c r="Q18" s="77">
        <v>2900</v>
      </c>
      <c r="R18" s="77">
        <f t="shared" si="1"/>
        <v>0</v>
      </c>
      <c r="S18" s="77"/>
      <c r="T18" s="77">
        <v>2800</v>
      </c>
      <c r="U18" s="77">
        <f t="shared" si="2"/>
        <v>0</v>
      </c>
      <c r="V18" s="77">
        <v>10</v>
      </c>
      <c r="W18" s="77">
        <v>150</v>
      </c>
      <c r="X18" s="77">
        <f t="shared" si="3"/>
        <v>1500</v>
      </c>
      <c r="Y18" s="77">
        <v>10</v>
      </c>
      <c r="Z18" s="77">
        <v>150</v>
      </c>
      <c r="AA18" s="77">
        <f t="shared" si="4"/>
        <v>1500</v>
      </c>
      <c r="AB18" s="77">
        <v>10</v>
      </c>
      <c r="AC18" s="77">
        <v>150</v>
      </c>
      <c r="AD18" s="77">
        <f t="shared" si="5"/>
        <v>1500</v>
      </c>
      <c r="AE18" s="78"/>
      <c r="AF18" s="79">
        <v>7</v>
      </c>
      <c r="AG18" s="80">
        <f t="shared" si="6"/>
        <v>0</v>
      </c>
      <c r="AH18" s="152">
        <v>1</v>
      </c>
      <c r="AI18" s="142">
        <f t="shared" si="7"/>
        <v>30</v>
      </c>
      <c r="AJ18" s="139">
        <f t="shared" si="9"/>
        <v>4500</v>
      </c>
      <c r="AK18" s="115">
        <f t="shared" si="8"/>
        <v>4500</v>
      </c>
    </row>
    <row r="19" spans="1:37" x14ac:dyDescent="0.25">
      <c r="A19" s="108">
        <v>9</v>
      </c>
      <c r="B19" s="8" t="s">
        <v>181</v>
      </c>
      <c r="C19" s="21" t="s">
        <v>156</v>
      </c>
      <c r="D19" s="22" t="s">
        <v>174</v>
      </c>
      <c r="E19" s="35">
        <v>44682</v>
      </c>
      <c r="F19" s="35">
        <v>44682</v>
      </c>
      <c r="G19" s="21" t="s">
        <v>305</v>
      </c>
      <c r="H19" s="22" t="s">
        <v>462</v>
      </c>
      <c r="I19" s="22" t="s">
        <v>99</v>
      </c>
      <c r="J19" s="22" t="s">
        <v>294</v>
      </c>
      <c r="K19" s="35">
        <v>44682</v>
      </c>
      <c r="L19" s="35">
        <v>44682</v>
      </c>
      <c r="M19" s="10"/>
      <c r="N19" s="10">
        <v>3400</v>
      </c>
      <c r="O19" s="10">
        <f t="shared" si="0"/>
        <v>0</v>
      </c>
      <c r="P19" s="10"/>
      <c r="Q19" s="10">
        <v>2900</v>
      </c>
      <c r="R19" s="10">
        <f t="shared" si="1"/>
        <v>0</v>
      </c>
      <c r="S19" s="10"/>
      <c r="T19" s="10">
        <v>2800</v>
      </c>
      <c r="U19" s="10">
        <f t="shared" si="2"/>
        <v>0</v>
      </c>
      <c r="V19" s="10">
        <v>20</v>
      </c>
      <c r="W19" s="10">
        <v>150</v>
      </c>
      <c r="X19" s="10">
        <f t="shared" si="3"/>
        <v>3000</v>
      </c>
      <c r="Y19" s="10">
        <v>20</v>
      </c>
      <c r="Z19" s="10">
        <v>150</v>
      </c>
      <c r="AA19" s="10">
        <f t="shared" si="4"/>
        <v>3000</v>
      </c>
      <c r="AB19" s="10">
        <v>20</v>
      </c>
      <c r="AC19" s="10">
        <v>150</v>
      </c>
      <c r="AD19" s="10">
        <f t="shared" si="5"/>
        <v>3000</v>
      </c>
      <c r="AE19" s="11">
        <v>60</v>
      </c>
      <c r="AF19" s="26">
        <v>7</v>
      </c>
      <c r="AG19" s="7">
        <f t="shared" si="6"/>
        <v>420</v>
      </c>
      <c r="AH19" s="152">
        <v>1</v>
      </c>
      <c r="AI19" s="139">
        <f t="shared" si="7"/>
        <v>120</v>
      </c>
      <c r="AJ19" s="139">
        <f t="shared" si="9"/>
        <v>9420</v>
      </c>
      <c r="AK19" s="109">
        <f t="shared" si="8"/>
        <v>9420</v>
      </c>
    </row>
    <row r="20" spans="1:37" x14ac:dyDescent="0.25">
      <c r="A20" s="106"/>
      <c r="B20" s="96"/>
      <c r="C20" s="97"/>
      <c r="D20" s="179" t="s">
        <v>836</v>
      </c>
      <c r="E20" s="99"/>
      <c r="F20" s="99"/>
      <c r="G20" s="99"/>
      <c r="H20" s="99"/>
      <c r="I20" s="97"/>
      <c r="J20" s="100"/>
      <c r="K20" s="99"/>
      <c r="L20" s="99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2"/>
      <c r="AF20" s="79"/>
      <c r="AG20" s="79"/>
      <c r="AH20" s="153"/>
      <c r="AI20" s="151"/>
      <c r="AJ20" s="151"/>
      <c r="AK20" s="164">
        <f>SUM(AK21:AK23)</f>
        <v>48862</v>
      </c>
    </row>
    <row r="21" spans="1:37" ht="25.5" x14ac:dyDescent="0.25">
      <c r="A21" s="108">
        <v>10</v>
      </c>
      <c r="B21" s="8" t="s">
        <v>207</v>
      </c>
      <c r="C21" s="21" t="s">
        <v>113</v>
      </c>
      <c r="D21" s="22" t="s">
        <v>311</v>
      </c>
      <c r="E21" s="35">
        <v>44605</v>
      </c>
      <c r="F21" s="35">
        <v>44611</v>
      </c>
      <c r="G21" s="21" t="s">
        <v>309</v>
      </c>
      <c r="H21" s="22" t="s">
        <v>306</v>
      </c>
      <c r="I21" s="22" t="s">
        <v>99</v>
      </c>
      <c r="J21" s="22" t="s">
        <v>294</v>
      </c>
      <c r="K21" s="35">
        <v>44605</v>
      </c>
      <c r="L21" s="35">
        <v>44611</v>
      </c>
      <c r="M21" s="10"/>
      <c r="N21" s="10">
        <v>3400</v>
      </c>
      <c r="O21" s="10">
        <f t="shared" si="0"/>
        <v>0</v>
      </c>
      <c r="P21" s="10"/>
      <c r="Q21" s="10">
        <v>2900</v>
      </c>
      <c r="R21" s="10">
        <f t="shared" si="1"/>
        <v>0</v>
      </c>
      <c r="S21" s="10"/>
      <c r="T21" s="10">
        <v>2800</v>
      </c>
      <c r="U21" s="10">
        <f t="shared" si="2"/>
        <v>0</v>
      </c>
      <c r="V21" s="10">
        <v>13</v>
      </c>
      <c r="W21" s="10">
        <v>150</v>
      </c>
      <c r="X21" s="10">
        <f t="shared" si="3"/>
        <v>1950</v>
      </c>
      <c r="Y21" s="10">
        <v>13</v>
      </c>
      <c r="Z21" s="10">
        <v>150</v>
      </c>
      <c r="AA21" s="10">
        <f t="shared" si="4"/>
        <v>1950</v>
      </c>
      <c r="AB21" s="10">
        <v>26</v>
      </c>
      <c r="AC21" s="10">
        <v>150</v>
      </c>
      <c r="AD21" s="10">
        <f t="shared" si="5"/>
        <v>3900</v>
      </c>
      <c r="AE21" s="11"/>
      <c r="AF21" s="26">
        <v>7</v>
      </c>
      <c r="AG21" s="7">
        <f t="shared" si="6"/>
        <v>0</v>
      </c>
      <c r="AH21" s="152">
        <v>1</v>
      </c>
      <c r="AI21" s="139">
        <f t="shared" si="7"/>
        <v>52</v>
      </c>
      <c r="AJ21" s="139">
        <f t="shared" si="9"/>
        <v>7800</v>
      </c>
      <c r="AK21" s="109">
        <f t="shared" si="8"/>
        <v>7800</v>
      </c>
    </row>
    <row r="22" spans="1:37" ht="25.5" x14ac:dyDescent="0.25">
      <c r="A22" s="108">
        <v>11</v>
      </c>
      <c r="B22" s="8" t="s">
        <v>207</v>
      </c>
      <c r="C22" s="21" t="s">
        <v>113</v>
      </c>
      <c r="D22" s="22" t="s">
        <v>311</v>
      </c>
      <c r="E22" s="35">
        <v>44631</v>
      </c>
      <c r="F22" s="35">
        <v>44639</v>
      </c>
      <c r="G22" s="21" t="s">
        <v>310</v>
      </c>
      <c r="H22" s="22" t="s">
        <v>307</v>
      </c>
      <c r="I22" s="22" t="s">
        <v>99</v>
      </c>
      <c r="J22" s="22" t="s">
        <v>294</v>
      </c>
      <c r="K22" s="35">
        <v>44631</v>
      </c>
      <c r="L22" s="35">
        <v>44639</v>
      </c>
      <c r="M22" s="10"/>
      <c r="N22" s="10">
        <v>3400</v>
      </c>
      <c r="O22" s="10">
        <f t="shared" si="0"/>
        <v>0</v>
      </c>
      <c r="P22" s="10"/>
      <c r="Q22" s="10">
        <v>2900</v>
      </c>
      <c r="R22" s="10">
        <f t="shared" si="1"/>
        <v>0</v>
      </c>
      <c r="S22" s="10"/>
      <c r="T22" s="10">
        <v>2800</v>
      </c>
      <c r="U22" s="10">
        <f t="shared" si="2"/>
        <v>0</v>
      </c>
      <c r="V22" s="10">
        <v>16</v>
      </c>
      <c r="W22" s="10">
        <v>150</v>
      </c>
      <c r="X22" s="10">
        <f t="shared" si="3"/>
        <v>2400</v>
      </c>
      <c r="Y22" s="10">
        <v>16</v>
      </c>
      <c r="Z22" s="10">
        <v>150</v>
      </c>
      <c r="AA22" s="10">
        <f t="shared" si="4"/>
        <v>2400</v>
      </c>
      <c r="AB22" s="10">
        <v>32</v>
      </c>
      <c r="AC22" s="10">
        <v>150</v>
      </c>
      <c r="AD22" s="10">
        <f t="shared" si="5"/>
        <v>4800</v>
      </c>
      <c r="AE22" s="11"/>
      <c r="AF22" s="26">
        <v>7</v>
      </c>
      <c r="AG22" s="7">
        <f t="shared" si="6"/>
        <v>0</v>
      </c>
      <c r="AH22" s="152">
        <v>1</v>
      </c>
      <c r="AI22" s="139">
        <f t="shared" si="7"/>
        <v>64</v>
      </c>
      <c r="AJ22" s="139">
        <f t="shared" si="9"/>
        <v>9600</v>
      </c>
      <c r="AK22" s="109">
        <f t="shared" si="8"/>
        <v>9600</v>
      </c>
    </row>
    <row r="23" spans="1:37" ht="25.5" x14ac:dyDescent="0.25">
      <c r="A23" s="108">
        <v>12</v>
      </c>
      <c r="B23" s="63"/>
      <c r="C23" s="47" t="s">
        <v>113</v>
      </c>
      <c r="D23" s="22" t="str">
        <f>'15.02.2022 КП'!D21</f>
        <v>Чемпионат Краснодарского края по боксу среди мужчин и женщин 19-40 лет</v>
      </c>
      <c r="E23" s="35">
        <v>44711</v>
      </c>
      <c r="F23" s="35">
        <v>44715</v>
      </c>
      <c r="G23" s="21" t="s">
        <v>301</v>
      </c>
      <c r="H23" s="22" t="s">
        <v>308</v>
      </c>
      <c r="I23" s="57" t="s">
        <v>101</v>
      </c>
      <c r="J23" s="62">
        <v>44852</v>
      </c>
      <c r="K23" s="35">
        <v>44711</v>
      </c>
      <c r="L23" s="35">
        <v>44715</v>
      </c>
      <c r="M23" s="10"/>
      <c r="N23" s="10">
        <v>3400</v>
      </c>
      <c r="O23" s="10">
        <f t="shared" si="0"/>
        <v>0</v>
      </c>
      <c r="P23" s="10"/>
      <c r="Q23" s="10">
        <v>2900</v>
      </c>
      <c r="R23" s="10">
        <f t="shared" si="1"/>
        <v>0</v>
      </c>
      <c r="S23" s="10"/>
      <c r="T23" s="10">
        <v>2800</v>
      </c>
      <c r="U23" s="10">
        <f t="shared" si="2"/>
        <v>0</v>
      </c>
      <c r="V23" s="10">
        <v>67</v>
      </c>
      <c r="W23" s="10">
        <v>150</v>
      </c>
      <c r="X23" s="10">
        <f t="shared" si="3"/>
        <v>10050</v>
      </c>
      <c r="Y23" s="10">
        <v>67</v>
      </c>
      <c r="Z23" s="10">
        <v>150</v>
      </c>
      <c r="AA23" s="10">
        <f t="shared" si="4"/>
        <v>10050</v>
      </c>
      <c r="AB23" s="10">
        <v>68</v>
      </c>
      <c r="AC23" s="10">
        <v>150</v>
      </c>
      <c r="AD23" s="10">
        <f t="shared" si="5"/>
        <v>10200</v>
      </c>
      <c r="AE23" s="11">
        <v>166</v>
      </c>
      <c r="AF23" s="26">
        <v>7</v>
      </c>
      <c r="AG23" s="7">
        <f t="shared" si="6"/>
        <v>1162</v>
      </c>
      <c r="AH23" s="152">
        <v>1</v>
      </c>
      <c r="AI23" s="139">
        <f t="shared" si="7"/>
        <v>368</v>
      </c>
      <c r="AJ23" s="139">
        <f t="shared" si="9"/>
        <v>31462</v>
      </c>
      <c r="AK23" s="109">
        <f t="shared" si="8"/>
        <v>31462</v>
      </c>
    </row>
    <row r="24" spans="1:37" x14ac:dyDescent="0.25">
      <c r="A24" s="106"/>
      <c r="B24" s="96"/>
      <c r="C24" s="97"/>
      <c r="D24" s="179" t="s">
        <v>837</v>
      </c>
      <c r="E24" s="99"/>
      <c r="F24" s="99"/>
      <c r="G24" s="99"/>
      <c r="H24" s="99"/>
      <c r="I24" s="97"/>
      <c r="J24" s="100"/>
      <c r="K24" s="99"/>
      <c r="L24" s="99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2"/>
      <c r="AF24" s="79"/>
      <c r="AG24" s="79"/>
      <c r="AH24" s="153"/>
      <c r="AI24" s="151"/>
      <c r="AJ24" s="151"/>
      <c r="AK24" s="164">
        <f>SUM(AK25:AK34)</f>
        <v>103692</v>
      </c>
    </row>
    <row r="25" spans="1:37" ht="70.150000000000006" customHeight="1" x14ac:dyDescent="0.25">
      <c r="A25" s="108">
        <v>13</v>
      </c>
      <c r="B25" s="8" t="s">
        <v>239</v>
      </c>
      <c r="C25" s="21" t="s">
        <v>144</v>
      </c>
      <c r="D25" s="22" t="s">
        <v>682</v>
      </c>
      <c r="E25" s="35" t="s">
        <v>683</v>
      </c>
      <c r="F25" s="35" t="s">
        <v>684</v>
      </c>
      <c r="G25" s="21" t="s">
        <v>312</v>
      </c>
      <c r="H25" s="22" t="s">
        <v>483</v>
      </c>
      <c r="I25" s="22" t="s">
        <v>99</v>
      </c>
      <c r="J25" s="22" t="s">
        <v>294</v>
      </c>
      <c r="K25" s="35" t="s">
        <v>683</v>
      </c>
      <c r="L25" s="35" t="s">
        <v>684</v>
      </c>
      <c r="M25" s="14"/>
      <c r="N25" s="10">
        <v>3400</v>
      </c>
      <c r="O25" s="10">
        <f t="shared" ref="O25:O52" si="10">M25*N25</f>
        <v>0</v>
      </c>
      <c r="P25" s="14"/>
      <c r="Q25" s="10">
        <v>2900</v>
      </c>
      <c r="R25" s="10">
        <f t="shared" ref="R25:R52" si="11">P25*Q25</f>
        <v>0</v>
      </c>
      <c r="S25" s="14"/>
      <c r="T25" s="10">
        <v>2800</v>
      </c>
      <c r="U25" s="10">
        <f t="shared" ref="U25:U52" si="12">S25*T25</f>
        <v>0</v>
      </c>
      <c r="V25" s="10">
        <v>60</v>
      </c>
      <c r="W25" s="10">
        <v>150</v>
      </c>
      <c r="X25" s="10">
        <f t="shared" si="3"/>
        <v>9000</v>
      </c>
      <c r="Y25" s="10">
        <v>60</v>
      </c>
      <c r="Z25" s="10">
        <v>150</v>
      </c>
      <c r="AA25" s="10">
        <f t="shared" si="4"/>
        <v>9000</v>
      </c>
      <c r="AB25" s="10">
        <v>60</v>
      </c>
      <c r="AC25" s="10">
        <v>150</v>
      </c>
      <c r="AD25" s="10">
        <f t="shared" si="5"/>
        <v>9000</v>
      </c>
      <c r="AE25" s="11"/>
      <c r="AF25" s="26">
        <v>7</v>
      </c>
      <c r="AG25" s="7">
        <f t="shared" ref="AG25:AG88" si="13">AE25*AF25</f>
        <v>0</v>
      </c>
      <c r="AH25" s="152">
        <v>1</v>
      </c>
      <c r="AI25" s="139">
        <f t="shared" si="7"/>
        <v>180</v>
      </c>
      <c r="AJ25" s="139">
        <f t="shared" si="9"/>
        <v>27000</v>
      </c>
      <c r="AK25" s="109">
        <f t="shared" si="8"/>
        <v>27000</v>
      </c>
    </row>
    <row r="26" spans="1:37" ht="63.75" x14ac:dyDescent="0.25">
      <c r="A26" s="108">
        <v>14</v>
      </c>
      <c r="B26" s="8" t="s">
        <v>239</v>
      </c>
      <c r="C26" s="21" t="s">
        <v>144</v>
      </c>
      <c r="D26" s="22" t="s">
        <v>685</v>
      </c>
      <c r="E26" s="35" t="s">
        <v>686</v>
      </c>
      <c r="F26" s="35" t="s">
        <v>687</v>
      </c>
      <c r="G26" s="21" t="s">
        <v>312</v>
      </c>
      <c r="H26" s="22" t="s">
        <v>340</v>
      </c>
      <c r="I26" s="22" t="s">
        <v>101</v>
      </c>
      <c r="J26" s="22" t="s">
        <v>294</v>
      </c>
      <c r="K26" s="35" t="s">
        <v>686</v>
      </c>
      <c r="L26" s="35" t="s">
        <v>687</v>
      </c>
      <c r="M26" s="14"/>
      <c r="N26" s="10">
        <v>3400</v>
      </c>
      <c r="O26" s="10">
        <f t="shared" si="10"/>
        <v>0</v>
      </c>
      <c r="P26" s="14"/>
      <c r="Q26" s="10">
        <v>2900</v>
      </c>
      <c r="R26" s="10">
        <f t="shared" si="11"/>
        <v>0</v>
      </c>
      <c r="S26" s="14"/>
      <c r="T26" s="10">
        <v>2800</v>
      </c>
      <c r="U26" s="10">
        <f t="shared" si="12"/>
        <v>0</v>
      </c>
      <c r="V26" s="10">
        <v>12</v>
      </c>
      <c r="W26" s="10">
        <v>150</v>
      </c>
      <c r="X26" s="10">
        <f t="shared" si="3"/>
        <v>1800</v>
      </c>
      <c r="Y26" s="10">
        <v>12</v>
      </c>
      <c r="Z26" s="10">
        <v>150</v>
      </c>
      <c r="AA26" s="10">
        <f t="shared" si="4"/>
        <v>1800</v>
      </c>
      <c r="AB26" s="10">
        <v>12</v>
      </c>
      <c r="AC26" s="10">
        <v>150</v>
      </c>
      <c r="AD26" s="10">
        <f t="shared" si="5"/>
        <v>1800</v>
      </c>
      <c r="AE26" s="11"/>
      <c r="AF26" s="26">
        <v>7</v>
      </c>
      <c r="AG26" s="7">
        <f t="shared" si="13"/>
        <v>0</v>
      </c>
      <c r="AH26" s="152">
        <v>1</v>
      </c>
      <c r="AI26" s="139">
        <f t="shared" si="7"/>
        <v>36</v>
      </c>
      <c r="AJ26" s="139">
        <f t="shared" si="9"/>
        <v>5400</v>
      </c>
      <c r="AK26" s="109">
        <f t="shared" si="8"/>
        <v>5400</v>
      </c>
    </row>
    <row r="27" spans="1:37" ht="95.65" customHeight="1" x14ac:dyDescent="0.25">
      <c r="A27" s="108">
        <v>15</v>
      </c>
      <c r="B27" s="8" t="s">
        <v>239</v>
      </c>
      <c r="C27" s="21" t="s">
        <v>144</v>
      </c>
      <c r="D27" s="22" t="s">
        <v>688</v>
      </c>
      <c r="E27" s="35" t="s">
        <v>759</v>
      </c>
      <c r="F27" s="35" t="s">
        <v>760</v>
      </c>
      <c r="G27" s="21" t="s">
        <v>312</v>
      </c>
      <c r="H27" s="38" t="s">
        <v>314</v>
      </c>
      <c r="I27" s="22" t="s">
        <v>99</v>
      </c>
      <c r="J27" s="22" t="s">
        <v>294</v>
      </c>
      <c r="K27" s="35" t="s">
        <v>759</v>
      </c>
      <c r="L27" s="35" t="s">
        <v>760</v>
      </c>
      <c r="M27" s="14"/>
      <c r="N27" s="10">
        <v>3400</v>
      </c>
      <c r="O27" s="10">
        <f t="shared" si="10"/>
        <v>0</v>
      </c>
      <c r="P27" s="14"/>
      <c r="Q27" s="10">
        <v>2900</v>
      </c>
      <c r="R27" s="10">
        <f t="shared" si="11"/>
        <v>0</v>
      </c>
      <c r="S27" s="14"/>
      <c r="T27" s="10">
        <v>2800</v>
      </c>
      <c r="U27" s="10">
        <f t="shared" si="12"/>
        <v>0</v>
      </c>
      <c r="V27" s="10">
        <v>106</v>
      </c>
      <c r="W27" s="10">
        <v>150</v>
      </c>
      <c r="X27" s="10">
        <f t="shared" si="3"/>
        <v>15900</v>
      </c>
      <c r="Y27" s="10">
        <v>106</v>
      </c>
      <c r="Z27" s="10">
        <v>150</v>
      </c>
      <c r="AA27" s="10">
        <f t="shared" si="4"/>
        <v>15900</v>
      </c>
      <c r="AB27" s="10">
        <v>106</v>
      </c>
      <c r="AC27" s="10">
        <v>150</v>
      </c>
      <c r="AD27" s="10">
        <f t="shared" si="5"/>
        <v>15900</v>
      </c>
      <c r="AE27" s="11"/>
      <c r="AF27" s="26">
        <v>7</v>
      </c>
      <c r="AG27" s="7">
        <f t="shared" si="13"/>
        <v>0</v>
      </c>
      <c r="AH27" s="152">
        <v>1</v>
      </c>
      <c r="AI27" s="139">
        <f t="shared" si="7"/>
        <v>318</v>
      </c>
      <c r="AJ27" s="139">
        <f t="shared" si="9"/>
        <v>47700</v>
      </c>
      <c r="AK27" s="109">
        <f t="shared" si="8"/>
        <v>47700</v>
      </c>
    </row>
    <row r="28" spans="1:37" ht="69" customHeight="1" x14ac:dyDescent="0.25">
      <c r="A28" s="108">
        <v>16</v>
      </c>
      <c r="B28" s="8" t="s">
        <v>239</v>
      </c>
      <c r="C28" s="21" t="s">
        <v>144</v>
      </c>
      <c r="D28" s="22" t="s">
        <v>689</v>
      </c>
      <c r="E28" s="35" t="s">
        <v>690</v>
      </c>
      <c r="F28" s="35" t="s">
        <v>691</v>
      </c>
      <c r="G28" s="21" t="s">
        <v>312</v>
      </c>
      <c r="H28" s="22" t="s">
        <v>340</v>
      </c>
      <c r="I28" s="22" t="s">
        <v>101</v>
      </c>
      <c r="J28" s="22" t="s">
        <v>294</v>
      </c>
      <c r="K28" s="35" t="s">
        <v>690</v>
      </c>
      <c r="L28" s="35" t="s">
        <v>691</v>
      </c>
      <c r="M28" s="14"/>
      <c r="N28" s="10">
        <v>3400</v>
      </c>
      <c r="O28" s="10">
        <f t="shared" si="10"/>
        <v>0</v>
      </c>
      <c r="P28" s="14"/>
      <c r="Q28" s="10">
        <v>2900</v>
      </c>
      <c r="R28" s="10">
        <f t="shared" si="11"/>
        <v>0</v>
      </c>
      <c r="S28" s="14"/>
      <c r="T28" s="10">
        <v>2800</v>
      </c>
      <c r="U28" s="10">
        <f t="shared" si="12"/>
        <v>0</v>
      </c>
      <c r="V28" s="10">
        <v>18</v>
      </c>
      <c r="W28" s="10">
        <v>150</v>
      </c>
      <c r="X28" s="10">
        <f t="shared" si="3"/>
        <v>2700</v>
      </c>
      <c r="Y28" s="10">
        <v>18</v>
      </c>
      <c r="Z28" s="10">
        <v>150</v>
      </c>
      <c r="AA28" s="10">
        <f t="shared" si="4"/>
        <v>2700</v>
      </c>
      <c r="AB28" s="10">
        <v>18</v>
      </c>
      <c r="AC28" s="10">
        <v>150</v>
      </c>
      <c r="AD28" s="10">
        <f t="shared" si="5"/>
        <v>2700</v>
      </c>
      <c r="AE28" s="11">
        <v>60</v>
      </c>
      <c r="AF28" s="26">
        <v>7</v>
      </c>
      <c r="AG28" s="7">
        <f t="shared" si="13"/>
        <v>420</v>
      </c>
      <c r="AH28" s="152">
        <v>1</v>
      </c>
      <c r="AI28" s="139">
        <f t="shared" si="7"/>
        <v>114</v>
      </c>
      <c r="AJ28" s="139">
        <f t="shared" si="9"/>
        <v>8520</v>
      </c>
      <c r="AK28" s="109">
        <f t="shared" si="8"/>
        <v>8520</v>
      </c>
    </row>
    <row r="29" spans="1:37" ht="25.15" customHeight="1" x14ac:dyDescent="0.25">
      <c r="A29" s="112">
        <v>17</v>
      </c>
      <c r="B29" s="8" t="s">
        <v>239</v>
      </c>
      <c r="C29" s="21" t="s">
        <v>144</v>
      </c>
      <c r="D29" s="22" t="s">
        <v>240</v>
      </c>
      <c r="E29" s="35">
        <v>44713</v>
      </c>
      <c r="F29" s="35">
        <v>44713</v>
      </c>
      <c r="G29" s="21" t="s">
        <v>315</v>
      </c>
      <c r="H29" s="38" t="s">
        <v>316</v>
      </c>
      <c r="I29" s="22" t="s">
        <v>102</v>
      </c>
      <c r="J29" s="22" t="s">
        <v>294</v>
      </c>
      <c r="K29" s="35">
        <v>44713</v>
      </c>
      <c r="L29" s="35">
        <v>44713</v>
      </c>
      <c r="M29" s="14"/>
      <c r="N29" s="10">
        <v>3400</v>
      </c>
      <c r="O29" s="10">
        <f t="shared" si="10"/>
        <v>0</v>
      </c>
      <c r="P29" s="14"/>
      <c r="Q29" s="10">
        <v>2900</v>
      </c>
      <c r="R29" s="10">
        <f t="shared" si="11"/>
        <v>0</v>
      </c>
      <c r="S29" s="14"/>
      <c r="T29" s="10">
        <v>2800</v>
      </c>
      <c r="U29" s="10">
        <f t="shared" si="12"/>
        <v>0</v>
      </c>
      <c r="V29" s="10">
        <v>8</v>
      </c>
      <c r="W29" s="10">
        <v>150</v>
      </c>
      <c r="X29" s="10">
        <f t="shared" si="3"/>
        <v>1200</v>
      </c>
      <c r="Y29" s="10">
        <v>8</v>
      </c>
      <c r="Z29" s="10">
        <v>150</v>
      </c>
      <c r="AA29" s="10">
        <f t="shared" si="4"/>
        <v>1200</v>
      </c>
      <c r="AB29" s="10">
        <v>8</v>
      </c>
      <c r="AC29" s="10">
        <v>150</v>
      </c>
      <c r="AD29" s="10">
        <f t="shared" si="5"/>
        <v>1200</v>
      </c>
      <c r="AE29" s="11">
        <v>24</v>
      </c>
      <c r="AF29" s="26">
        <v>7</v>
      </c>
      <c r="AG29" s="7">
        <f t="shared" si="13"/>
        <v>168</v>
      </c>
      <c r="AH29" s="152">
        <v>1</v>
      </c>
      <c r="AI29" s="139">
        <f t="shared" si="7"/>
        <v>48</v>
      </c>
      <c r="AJ29" s="139">
        <f t="shared" si="9"/>
        <v>3768</v>
      </c>
      <c r="AK29" s="109">
        <f t="shared" si="8"/>
        <v>3768</v>
      </c>
    </row>
    <row r="30" spans="1:37" ht="57.6" customHeight="1" x14ac:dyDescent="0.25">
      <c r="A30" s="108">
        <v>18</v>
      </c>
      <c r="B30" s="8" t="s">
        <v>239</v>
      </c>
      <c r="C30" s="21" t="s">
        <v>144</v>
      </c>
      <c r="D30" s="22" t="s">
        <v>241</v>
      </c>
      <c r="E30" s="35">
        <v>44724</v>
      </c>
      <c r="F30" s="35">
        <v>44724</v>
      </c>
      <c r="G30" s="21" t="s">
        <v>317</v>
      </c>
      <c r="H30" s="22" t="s">
        <v>692</v>
      </c>
      <c r="I30" s="22" t="s">
        <v>102</v>
      </c>
      <c r="J30" s="22" t="s">
        <v>294</v>
      </c>
      <c r="K30" s="35">
        <v>44724</v>
      </c>
      <c r="L30" s="35">
        <v>44724</v>
      </c>
      <c r="M30" s="14"/>
      <c r="N30" s="10">
        <v>3400</v>
      </c>
      <c r="O30" s="10">
        <f t="shared" si="10"/>
        <v>0</v>
      </c>
      <c r="P30" s="14"/>
      <c r="Q30" s="10">
        <v>2900</v>
      </c>
      <c r="R30" s="10">
        <f t="shared" si="11"/>
        <v>0</v>
      </c>
      <c r="S30" s="14"/>
      <c r="T30" s="10">
        <v>2800</v>
      </c>
      <c r="U30" s="10">
        <f t="shared" si="12"/>
        <v>0</v>
      </c>
      <c r="V30" s="10">
        <v>4</v>
      </c>
      <c r="W30" s="10">
        <v>150</v>
      </c>
      <c r="X30" s="10">
        <f t="shared" si="3"/>
        <v>600</v>
      </c>
      <c r="Y30" s="10">
        <v>4</v>
      </c>
      <c r="Z30" s="10">
        <v>150</v>
      </c>
      <c r="AA30" s="10">
        <f t="shared" si="4"/>
        <v>600</v>
      </c>
      <c r="AB30" s="10">
        <v>4</v>
      </c>
      <c r="AC30" s="10">
        <v>150</v>
      </c>
      <c r="AD30" s="10">
        <f t="shared" si="5"/>
        <v>600</v>
      </c>
      <c r="AE30" s="11">
        <v>12</v>
      </c>
      <c r="AF30" s="26">
        <v>7</v>
      </c>
      <c r="AG30" s="7">
        <f t="shared" si="13"/>
        <v>84</v>
      </c>
      <c r="AH30" s="152">
        <v>1</v>
      </c>
      <c r="AI30" s="139">
        <f t="shared" si="7"/>
        <v>24</v>
      </c>
      <c r="AJ30" s="139">
        <f t="shared" si="9"/>
        <v>1884</v>
      </c>
      <c r="AK30" s="109">
        <f t="shared" si="8"/>
        <v>1884</v>
      </c>
    </row>
    <row r="31" spans="1:37" ht="31.15" customHeight="1" x14ac:dyDescent="0.25">
      <c r="A31" s="108">
        <v>19</v>
      </c>
      <c r="B31" s="8" t="s">
        <v>239</v>
      </c>
      <c r="C31" s="21" t="s">
        <v>144</v>
      </c>
      <c r="D31" s="22" t="s">
        <v>527</v>
      </c>
      <c r="E31" s="35">
        <v>44726</v>
      </c>
      <c r="F31" s="35">
        <v>44729</v>
      </c>
      <c r="G31" s="21" t="s">
        <v>313</v>
      </c>
      <c r="H31" s="22" t="s">
        <v>340</v>
      </c>
      <c r="I31" s="22" t="s">
        <v>101</v>
      </c>
      <c r="J31" s="22" t="s">
        <v>294</v>
      </c>
      <c r="K31" s="35">
        <v>44726</v>
      </c>
      <c r="L31" s="35">
        <v>44729</v>
      </c>
      <c r="M31" s="14"/>
      <c r="N31" s="10">
        <v>3400</v>
      </c>
      <c r="O31" s="10">
        <f t="shared" si="10"/>
        <v>0</v>
      </c>
      <c r="P31" s="14"/>
      <c r="Q31" s="10">
        <v>2900</v>
      </c>
      <c r="R31" s="10">
        <f t="shared" si="11"/>
        <v>0</v>
      </c>
      <c r="S31" s="14"/>
      <c r="T31" s="10">
        <v>2800</v>
      </c>
      <c r="U31" s="10">
        <f t="shared" si="12"/>
        <v>0</v>
      </c>
      <c r="V31" s="10">
        <v>8</v>
      </c>
      <c r="W31" s="10">
        <v>150</v>
      </c>
      <c r="X31" s="10">
        <f t="shared" si="3"/>
        <v>1200</v>
      </c>
      <c r="Y31" s="10">
        <v>8</v>
      </c>
      <c r="Z31" s="10">
        <v>150</v>
      </c>
      <c r="AA31" s="10">
        <f t="shared" si="4"/>
        <v>1200</v>
      </c>
      <c r="AB31" s="10">
        <v>8</v>
      </c>
      <c r="AC31" s="10">
        <v>150</v>
      </c>
      <c r="AD31" s="10">
        <f t="shared" si="5"/>
        <v>1200</v>
      </c>
      <c r="AE31" s="11">
        <v>24</v>
      </c>
      <c r="AF31" s="26">
        <v>7</v>
      </c>
      <c r="AG31" s="7">
        <f t="shared" si="13"/>
        <v>168</v>
      </c>
      <c r="AH31" s="152">
        <v>1</v>
      </c>
      <c r="AI31" s="139">
        <f t="shared" si="7"/>
        <v>48</v>
      </c>
      <c r="AJ31" s="139">
        <f t="shared" si="9"/>
        <v>3768</v>
      </c>
      <c r="AK31" s="109">
        <f t="shared" si="8"/>
        <v>3768</v>
      </c>
    </row>
    <row r="32" spans="1:37" ht="34.15" customHeight="1" x14ac:dyDescent="0.25">
      <c r="A32" s="114">
        <v>20</v>
      </c>
      <c r="B32" s="8" t="s">
        <v>239</v>
      </c>
      <c r="C32" s="21" t="s">
        <v>144</v>
      </c>
      <c r="D32" s="22" t="s">
        <v>242</v>
      </c>
      <c r="E32" s="35">
        <v>44773</v>
      </c>
      <c r="F32" s="35">
        <v>44773</v>
      </c>
      <c r="G32" s="21" t="s">
        <v>299</v>
      </c>
      <c r="H32" s="22" t="s">
        <v>692</v>
      </c>
      <c r="I32" s="22" t="s">
        <v>102</v>
      </c>
      <c r="J32" s="22" t="s">
        <v>294</v>
      </c>
      <c r="K32" s="35">
        <v>44773</v>
      </c>
      <c r="L32" s="35">
        <v>44773</v>
      </c>
      <c r="M32" s="14"/>
      <c r="N32" s="10">
        <v>3400</v>
      </c>
      <c r="O32" s="10">
        <f t="shared" si="10"/>
        <v>0</v>
      </c>
      <c r="P32" s="14"/>
      <c r="Q32" s="10">
        <v>2900</v>
      </c>
      <c r="R32" s="10">
        <f t="shared" si="11"/>
        <v>0</v>
      </c>
      <c r="S32" s="14"/>
      <c r="T32" s="10">
        <v>2800</v>
      </c>
      <c r="U32" s="10">
        <f t="shared" si="12"/>
        <v>0</v>
      </c>
      <c r="V32" s="10">
        <v>4</v>
      </c>
      <c r="W32" s="10">
        <v>150</v>
      </c>
      <c r="X32" s="10">
        <f t="shared" si="3"/>
        <v>600</v>
      </c>
      <c r="Y32" s="10">
        <v>4</v>
      </c>
      <c r="Z32" s="10">
        <v>150</v>
      </c>
      <c r="AA32" s="10">
        <f t="shared" si="4"/>
        <v>600</v>
      </c>
      <c r="AB32" s="10">
        <v>4</v>
      </c>
      <c r="AC32" s="10">
        <v>150</v>
      </c>
      <c r="AD32" s="10">
        <f t="shared" si="5"/>
        <v>600</v>
      </c>
      <c r="AE32" s="11">
        <v>12</v>
      </c>
      <c r="AF32" s="26">
        <v>7</v>
      </c>
      <c r="AG32" s="7">
        <f t="shared" si="13"/>
        <v>84</v>
      </c>
      <c r="AH32" s="152">
        <v>1</v>
      </c>
      <c r="AI32" s="139">
        <f t="shared" si="7"/>
        <v>24</v>
      </c>
      <c r="AJ32" s="139">
        <f t="shared" si="9"/>
        <v>1884</v>
      </c>
      <c r="AK32" s="109">
        <f t="shared" si="8"/>
        <v>1884</v>
      </c>
    </row>
    <row r="33" spans="1:37" ht="58.9" customHeight="1" x14ac:dyDescent="0.25">
      <c r="A33" s="108">
        <v>21</v>
      </c>
      <c r="B33" s="8" t="s">
        <v>239</v>
      </c>
      <c r="C33" s="21" t="s">
        <v>144</v>
      </c>
      <c r="D33" s="22" t="s">
        <v>243</v>
      </c>
      <c r="E33" s="35">
        <v>44787</v>
      </c>
      <c r="F33" s="35">
        <v>44787</v>
      </c>
      <c r="G33" s="21" t="s">
        <v>318</v>
      </c>
      <c r="H33" s="22" t="s">
        <v>692</v>
      </c>
      <c r="I33" s="22" t="s">
        <v>102</v>
      </c>
      <c r="J33" s="22" t="s">
        <v>294</v>
      </c>
      <c r="K33" s="35">
        <v>44787</v>
      </c>
      <c r="L33" s="35">
        <v>44787</v>
      </c>
      <c r="M33" s="14"/>
      <c r="N33" s="10">
        <v>3400</v>
      </c>
      <c r="O33" s="10">
        <f t="shared" si="10"/>
        <v>0</v>
      </c>
      <c r="P33" s="14"/>
      <c r="Q33" s="10">
        <v>2900</v>
      </c>
      <c r="R33" s="10">
        <f t="shared" si="11"/>
        <v>0</v>
      </c>
      <c r="S33" s="14"/>
      <c r="T33" s="10">
        <v>2800</v>
      </c>
      <c r="U33" s="10">
        <f t="shared" si="12"/>
        <v>0</v>
      </c>
      <c r="V33" s="10">
        <v>4</v>
      </c>
      <c r="W33" s="10">
        <v>150</v>
      </c>
      <c r="X33" s="10">
        <f t="shared" si="3"/>
        <v>600</v>
      </c>
      <c r="Y33" s="10">
        <v>4</v>
      </c>
      <c r="Z33" s="10">
        <v>150</v>
      </c>
      <c r="AA33" s="10">
        <f t="shared" si="4"/>
        <v>600</v>
      </c>
      <c r="AB33" s="10">
        <v>4</v>
      </c>
      <c r="AC33" s="10">
        <v>150</v>
      </c>
      <c r="AD33" s="10">
        <f t="shared" si="5"/>
        <v>600</v>
      </c>
      <c r="AE33" s="11">
        <v>12</v>
      </c>
      <c r="AF33" s="26">
        <v>7</v>
      </c>
      <c r="AG33" s="7">
        <f t="shared" si="13"/>
        <v>84</v>
      </c>
      <c r="AH33" s="152">
        <v>1</v>
      </c>
      <c r="AI33" s="139">
        <f t="shared" si="7"/>
        <v>24</v>
      </c>
      <c r="AJ33" s="139">
        <f t="shared" si="9"/>
        <v>1884</v>
      </c>
      <c r="AK33" s="109">
        <f t="shared" si="8"/>
        <v>1884</v>
      </c>
    </row>
    <row r="34" spans="1:37" ht="38.25" x14ac:dyDescent="0.25">
      <c r="A34" s="108">
        <v>22</v>
      </c>
      <c r="B34" s="8" t="s">
        <v>239</v>
      </c>
      <c r="C34" s="21" t="s">
        <v>144</v>
      </c>
      <c r="D34" s="22" t="s">
        <v>244</v>
      </c>
      <c r="E34" s="35">
        <v>44829</v>
      </c>
      <c r="F34" s="35">
        <v>44829</v>
      </c>
      <c r="G34" s="21" t="s">
        <v>763</v>
      </c>
      <c r="H34" s="22" t="s">
        <v>692</v>
      </c>
      <c r="I34" s="22" t="s">
        <v>102</v>
      </c>
      <c r="J34" s="22" t="s">
        <v>294</v>
      </c>
      <c r="K34" s="35">
        <v>44829</v>
      </c>
      <c r="L34" s="35">
        <v>44829</v>
      </c>
      <c r="M34" s="14"/>
      <c r="N34" s="10">
        <v>3400</v>
      </c>
      <c r="O34" s="10">
        <f t="shared" si="10"/>
        <v>0</v>
      </c>
      <c r="P34" s="14"/>
      <c r="Q34" s="10">
        <v>2900</v>
      </c>
      <c r="R34" s="10">
        <f t="shared" si="11"/>
        <v>0</v>
      </c>
      <c r="S34" s="14"/>
      <c r="T34" s="10">
        <v>2800</v>
      </c>
      <c r="U34" s="10">
        <f t="shared" si="12"/>
        <v>0</v>
      </c>
      <c r="V34" s="10">
        <v>4</v>
      </c>
      <c r="W34" s="10">
        <v>150</v>
      </c>
      <c r="X34" s="10">
        <f t="shared" si="3"/>
        <v>600</v>
      </c>
      <c r="Y34" s="10">
        <v>4</v>
      </c>
      <c r="Z34" s="10">
        <v>150</v>
      </c>
      <c r="AA34" s="10">
        <f t="shared" si="4"/>
        <v>600</v>
      </c>
      <c r="AB34" s="10">
        <v>4</v>
      </c>
      <c r="AC34" s="10">
        <v>150</v>
      </c>
      <c r="AD34" s="10">
        <f t="shared" si="5"/>
        <v>600</v>
      </c>
      <c r="AE34" s="11">
        <v>12</v>
      </c>
      <c r="AF34" s="26">
        <v>7</v>
      </c>
      <c r="AG34" s="7">
        <f t="shared" si="13"/>
        <v>84</v>
      </c>
      <c r="AH34" s="152">
        <v>1</v>
      </c>
      <c r="AI34" s="139">
        <f t="shared" si="7"/>
        <v>24</v>
      </c>
      <c r="AJ34" s="139">
        <f t="shared" si="9"/>
        <v>1884</v>
      </c>
      <c r="AK34" s="109">
        <f t="shared" si="8"/>
        <v>1884</v>
      </c>
    </row>
    <row r="35" spans="1:37" x14ac:dyDescent="0.25">
      <c r="A35" s="106"/>
      <c r="B35" s="96"/>
      <c r="C35" s="97"/>
      <c r="D35" s="179" t="s">
        <v>838</v>
      </c>
      <c r="E35" s="99"/>
      <c r="F35" s="99"/>
      <c r="G35" s="99"/>
      <c r="H35" s="99"/>
      <c r="I35" s="97"/>
      <c r="J35" s="100"/>
      <c r="K35" s="99"/>
      <c r="L35" s="99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2"/>
      <c r="AF35" s="79"/>
      <c r="AG35" s="79"/>
      <c r="AH35" s="153"/>
      <c r="AI35" s="151"/>
      <c r="AJ35" s="151"/>
      <c r="AK35" s="164">
        <f>SUM(AK36:AK38)</f>
        <v>31414</v>
      </c>
    </row>
    <row r="36" spans="1:37" ht="39" x14ac:dyDescent="0.25">
      <c r="A36" s="108">
        <v>23</v>
      </c>
      <c r="B36" s="8" t="s">
        <v>184</v>
      </c>
      <c r="C36" s="21" t="s">
        <v>128</v>
      </c>
      <c r="D36" s="22" t="s">
        <v>180</v>
      </c>
      <c r="E36" s="35">
        <v>44606</v>
      </c>
      <c r="F36" s="35">
        <v>44611</v>
      </c>
      <c r="G36" s="21" t="s">
        <v>319</v>
      </c>
      <c r="H36" s="38" t="s">
        <v>320</v>
      </c>
      <c r="I36" s="22" t="s">
        <v>99</v>
      </c>
      <c r="J36" s="22" t="s">
        <v>294</v>
      </c>
      <c r="K36" s="35">
        <v>44606</v>
      </c>
      <c r="L36" s="35">
        <v>44611</v>
      </c>
      <c r="M36" s="10"/>
      <c r="N36" s="10">
        <v>3400</v>
      </c>
      <c r="O36" s="10">
        <f t="shared" si="10"/>
        <v>0</v>
      </c>
      <c r="P36" s="10"/>
      <c r="Q36" s="10">
        <v>2900</v>
      </c>
      <c r="R36" s="10">
        <f t="shared" si="11"/>
        <v>0</v>
      </c>
      <c r="S36" s="10"/>
      <c r="T36" s="10">
        <v>2800</v>
      </c>
      <c r="U36" s="10">
        <f t="shared" si="12"/>
        <v>0</v>
      </c>
      <c r="V36" s="10">
        <v>16</v>
      </c>
      <c r="W36" s="10">
        <v>150</v>
      </c>
      <c r="X36" s="10">
        <f t="shared" si="3"/>
        <v>2400</v>
      </c>
      <c r="Y36" s="10">
        <v>16</v>
      </c>
      <c r="Z36" s="10">
        <v>150</v>
      </c>
      <c r="AA36" s="10">
        <f t="shared" si="4"/>
        <v>2400</v>
      </c>
      <c r="AB36" s="10">
        <v>16</v>
      </c>
      <c r="AC36" s="10">
        <v>150</v>
      </c>
      <c r="AD36" s="10">
        <f t="shared" si="5"/>
        <v>2400</v>
      </c>
      <c r="AE36" s="11"/>
      <c r="AF36" s="26">
        <v>7</v>
      </c>
      <c r="AG36" s="7">
        <f t="shared" si="13"/>
        <v>0</v>
      </c>
      <c r="AH36" s="152">
        <v>1</v>
      </c>
      <c r="AI36" s="139">
        <f t="shared" si="7"/>
        <v>48</v>
      </c>
      <c r="AJ36" s="139">
        <f t="shared" si="9"/>
        <v>7200</v>
      </c>
      <c r="AK36" s="109">
        <f t="shared" si="8"/>
        <v>7200</v>
      </c>
    </row>
    <row r="37" spans="1:37" ht="27.6" customHeight="1" x14ac:dyDescent="0.25">
      <c r="A37" s="108">
        <v>24</v>
      </c>
      <c r="B37" s="8" t="s">
        <v>184</v>
      </c>
      <c r="C37" s="21" t="s">
        <v>128</v>
      </c>
      <c r="D37" s="22" t="s">
        <v>174</v>
      </c>
      <c r="E37" s="35">
        <v>44691</v>
      </c>
      <c r="F37" s="35">
        <v>44696</v>
      </c>
      <c r="G37" s="21" t="s">
        <v>321</v>
      </c>
      <c r="H37" s="22" t="s">
        <v>322</v>
      </c>
      <c r="I37" s="22" t="s">
        <v>99</v>
      </c>
      <c r="J37" s="22" t="s">
        <v>294</v>
      </c>
      <c r="K37" s="35">
        <v>44691</v>
      </c>
      <c r="L37" s="35">
        <v>44696</v>
      </c>
      <c r="M37" s="10"/>
      <c r="N37" s="10">
        <v>3400</v>
      </c>
      <c r="O37" s="10">
        <f t="shared" si="10"/>
        <v>0</v>
      </c>
      <c r="P37" s="10"/>
      <c r="Q37" s="10">
        <v>2900</v>
      </c>
      <c r="R37" s="10">
        <f t="shared" si="11"/>
        <v>0</v>
      </c>
      <c r="S37" s="10"/>
      <c r="T37" s="10">
        <v>2800</v>
      </c>
      <c r="U37" s="10">
        <f t="shared" si="12"/>
        <v>0</v>
      </c>
      <c r="V37" s="10">
        <v>16</v>
      </c>
      <c r="W37" s="10">
        <v>150</v>
      </c>
      <c r="X37" s="10">
        <f t="shared" si="3"/>
        <v>2400</v>
      </c>
      <c r="Y37" s="10">
        <v>16</v>
      </c>
      <c r="Z37" s="10">
        <v>150</v>
      </c>
      <c r="AA37" s="10">
        <f t="shared" si="4"/>
        <v>2400</v>
      </c>
      <c r="AB37" s="10">
        <v>16</v>
      </c>
      <c r="AC37" s="10">
        <v>150</v>
      </c>
      <c r="AD37" s="10">
        <f t="shared" si="5"/>
        <v>2400</v>
      </c>
      <c r="AE37" s="11">
        <v>51</v>
      </c>
      <c r="AF37" s="26">
        <v>7</v>
      </c>
      <c r="AG37" s="7">
        <f t="shared" si="13"/>
        <v>357</v>
      </c>
      <c r="AH37" s="152">
        <v>1</v>
      </c>
      <c r="AI37" s="139">
        <f t="shared" si="7"/>
        <v>99</v>
      </c>
      <c r="AJ37" s="139">
        <f t="shared" si="9"/>
        <v>7557</v>
      </c>
      <c r="AK37" s="109">
        <f t="shared" si="8"/>
        <v>7557</v>
      </c>
    </row>
    <row r="38" spans="1:37" ht="39" x14ac:dyDescent="0.25">
      <c r="A38" s="108">
        <v>25</v>
      </c>
      <c r="B38" s="8" t="s">
        <v>184</v>
      </c>
      <c r="C38" s="21" t="s">
        <v>128</v>
      </c>
      <c r="D38" s="22" t="s">
        <v>553</v>
      </c>
      <c r="E38" s="35">
        <v>44746</v>
      </c>
      <c r="F38" s="35">
        <v>44751</v>
      </c>
      <c r="G38" s="21" t="s">
        <v>321</v>
      </c>
      <c r="H38" s="22" t="s">
        <v>695</v>
      </c>
      <c r="I38" s="22" t="s">
        <v>99</v>
      </c>
      <c r="J38" s="22" t="s">
        <v>294</v>
      </c>
      <c r="K38" s="35">
        <v>44746</v>
      </c>
      <c r="L38" s="35">
        <v>44751</v>
      </c>
      <c r="M38" s="10">
        <v>1</v>
      </c>
      <c r="N38" s="10">
        <v>3400</v>
      </c>
      <c r="O38" s="10">
        <f t="shared" si="10"/>
        <v>3400</v>
      </c>
      <c r="P38" s="10">
        <v>1</v>
      </c>
      <c r="Q38" s="10">
        <v>2900</v>
      </c>
      <c r="R38" s="10">
        <f t="shared" si="11"/>
        <v>2900</v>
      </c>
      <c r="S38" s="10">
        <v>1</v>
      </c>
      <c r="T38" s="10">
        <v>2800</v>
      </c>
      <c r="U38" s="10">
        <f t="shared" si="12"/>
        <v>2800</v>
      </c>
      <c r="V38" s="10">
        <v>16</v>
      </c>
      <c r="W38" s="10">
        <v>150</v>
      </c>
      <c r="X38" s="10">
        <f t="shared" si="3"/>
        <v>2400</v>
      </c>
      <c r="Y38" s="10">
        <v>16</v>
      </c>
      <c r="Z38" s="10">
        <v>150</v>
      </c>
      <c r="AA38" s="10">
        <f t="shared" si="4"/>
        <v>2400</v>
      </c>
      <c r="AB38" s="10">
        <v>16</v>
      </c>
      <c r="AC38" s="10">
        <v>150</v>
      </c>
      <c r="AD38" s="10">
        <f t="shared" si="5"/>
        <v>2400</v>
      </c>
      <c r="AE38" s="11">
        <v>51</v>
      </c>
      <c r="AF38" s="26">
        <v>7</v>
      </c>
      <c r="AG38" s="7">
        <f t="shared" si="13"/>
        <v>357</v>
      </c>
      <c r="AH38" s="152">
        <v>1</v>
      </c>
      <c r="AI38" s="139">
        <f t="shared" si="7"/>
        <v>102</v>
      </c>
      <c r="AJ38" s="139">
        <f t="shared" si="9"/>
        <v>16657</v>
      </c>
      <c r="AK38" s="109">
        <f t="shared" si="8"/>
        <v>16657</v>
      </c>
    </row>
    <row r="39" spans="1:37" x14ac:dyDescent="0.25">
      <c r="A39" s="106"/>
      <c r="B39" s="96"/>
      <c r="C39" s="97"/>
      <c r="D39" s="179" t="s">
        <v>839</v>
      </c>
      <c r="E39" s="99"/>
      <c r="F39" s="99"/>
      <c r="G39" s="99"/>
      <c r="H39" s="99"/>
      <c r="I39" s="97"/>
      <c r="J39" s="100"/>
      <c r="K39" s="99"/>
      <c r="L39" s="99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2"/>
      <c r="AF39" s="79"/>
      <c r="AG39" s="79"/>
      <c r="AH39" s="153"/>
      <c r="AI39" s="151"/>
      <c r="AJ39" s="151"/>
      <c r="AK39" s="164">
        <f>SUM(AK40:AK53)</f>
        <v>144097</v>
      </c>
    </row>
    <row r="40" spans="1:37" ht="39.6" customHeight="1" x14ac:dyDescent="0.25">
      <c r="A40" s="108">
        <v>26</v>
      </c>
      <c r="B40" s="8" t="s">
        <v>18</v>
      </c>
      <c r="C40" s="21" t="s">
        <v>126</v>
      </c>
      <c r="D40" s="22" t="s">
        <v>73</v>
      </c>
      <c r="E40" s="35">
        <v>44606</v>
      </c>
      <c r="F40" s="35">
        <v>44609</v>
      </c>
      <c r="G40" s="21" t="s">
        <v>332</v>
      </c>
      <c r="H40" s="22" t="s">
        <v>474</v>
      </c>
      <c r="I40" s="22" t="s">
        <v>102</v>
      </c>
      <c r="J40" s="22" t="s">
        <v>294</v>
      </c>
      <c r="K40" s="35">
        <v>44606</v>
      </c>
      <c r="L40" s="35">
        <v>44609</v>
      </c>
      <c r="M40" s="11"/>
      <c r="N40" s="10">
        <v>3400</v>
      </c>
      <c r="O40" s="10">
        <f t="shared" si="10"/>
        <v>0</v>
      </c>
      <c r="P40" s="10"/>
      <c r="Q40" s="10">
        <v>2900</v>
      </c>
      <c r="R40" s="10">
        <f t="shared" si="11"/>
        <v>0</v>
      </c>
      <c r="S40" s="10"/>
      <c r="T40" s="10">
        <v>2800</v>
      </c>
      <c r="U40" s="10">
        <f t="shared" si="12"/>
        <v>0</v>
      </c>
      <c r="V40" s="10">
        <v>3</v>
      </c>
      <c r="W40" s="10">
        <v>150</v>
      </c>
      <c r="X40" s="10">
        <f t="shared" si="3"/>
        <v>450</v>
      </c>
      <c r="Y40" s="10">
        <v>3</v>
      </c>
      <c r="Z40" s="10">
        <v>150</v>
      </c>
      <c r="AA40" s="10">
        <f t="shared" si="4"/>
        <v>450</v>
      </c>
      <c r="AB40" s="10">
        <v>3</v>
      </c>
      <c r="AC40" s="10">
        <v>150</v>
      </c>
      <c r="AD40" s="10">
        <f t="shared" si="5"/>
        <v>450</v>
      </c>
      <c r="AE40" s="11"/>
      <c r="AF40" s="26">
        <v>7</v>
      </c>
      <c r="AG40" s="7">
        <f t="shared" si="13"/>
        <v>0</v>
      </c>
      <c r="AH40" s="152">
        <v>1</v>
      </c>
      <c r="AI40" s="139">
        <f t="shared" si="7"/>
        <v>9</v>
      </c>
      <c r="AJ40" s="139">
        <f t="shared" si="9"/>
        <v>1350</v>
      </c>
      <c r="AK40" s="109">
        <f t="shared" si="8"/>
        <v>1350</v>
      </c>
    </row>
    <row r="41" spans="1:37" ht="26.65" customHeight="1" x14ac:dyDescent="0.25">
      <c r="A41" s="108">
        <v>27</v>
      </c>
      <c r="B41" s="8" t="s">
        <v>18</v>
      </c>
      <c r="C41" s="21" t="s">
        <v>126</v>
      </c>
      <c r="D41" s="22" t="s">
        <v>286</v>
      </c>
      <c r="E41" s="35">
        <v>44606</v>
      </c>
      <c r="F41" s="35">
        <v>44609</v>
      </c>
      <c r="G41" s="21" t="s">
        <v>326</v>
      </c>
      <c r="H41" s="22" t="s">
        <v>696</v>
      </c>
      <c r="I41" s="22" t="s">
        <v>102</v>
      </c>
      <c r="J41" s="22" t="s">
        <v>294</v>
      </c>
      <c r="K41" s="35">
        <v>44606</v>
      </c>
      <c r="L41" s="35">
        <v>44609</v>
      </c>
      <c r="M41" s="11"/>
      <c r="N41" s="10">
        <v>3400</v>
      </c>
      <c r="O41" s="10">
        <f t="shared" si="10"/>
        <v>0</v>
      </c>
      <c r="P41" s="10"/>
      <c r="Q41" s="10">
        <v>2900</v>
      </c>
      <c r="R41" s="10">
        <f t="shared" si="11"/>
        <v>0</v>
      </c>
      <c r="S41" s="10"/>
      <c r="T41" s="10">
        <v>2800</v>
      </c>
      <c r="U41" s="10">
        <f t="shared" si="12"/>
        <v>0</v>
      </c>
      <c r="V41" s="10">
        <v>3</v>
      </c>
      <c r="W41" s="10">
        <v>150</v>
      </c>
      <c r="X41" s="10">
        <f t="shared" si="3"/>
        <v>450</v>
      </c>
      <c r="Y41" s="10">
        <v>3</v>
      </c>
      <c r="Z41" s="10">
        <v>150</v>
      </c>
      <c r="AA41" s="10">
        <f t="shared" si="4"/>
        <v>450</v>
      </c>
      <c r="AB41" s="10">
        <v>3</v>
      </c>
      <c r="AC41" s="10">
        <v>150</v>
      </c>
      <c r="AD41" s="10">
        <f t="shared" si="5"/>
        <v>450</v>
      </c>
      <c r="AE41" s="11"/>
      <c r="AF41" s="26">
        <v>7</v>
      </c>
      <c r="AG41" s="7">
        <f t="shared" si="13"/>
        <v>0</v>
      </c>
      <c r="AH41" s="152">
        <v>1</v>
      </c>
      <c r="AI41" s="139">
        <f t="shared" si="7"/>
        <v>9</v>
      </c>
      <c r="AJ41" s="139">
        <f t="shared" si="9"/>
        <v>1350</v>
      </c>
      <c r="AK41" s="109">
        <f t="shared" si="8"/>
        <v>1350</v>
      </c>
    </row>
    <row r="42" spans="1:37" ht="28.9" customHeight="1" x14ac:dyDescent="0.25">
      <c r="A42" s="108">
        <v>28</v>
      </c>
      <c r="B42" s="8" t="s">
        <v>18</v>
      </c>
      <c r="C42" s="21" t="s">
        <v>126</v>
      </c>
      <c r="D42" s="22" t="s">
        <v>287</v>
      </c>
      <c r="E42" s="35">
        <v>44609</v>
      </c>
      <c r="F42" s="35">
        <v>44612</v>
      </c>
      <c r="G42" s="21" t="s">
        <v>699</v>
      </c>
      <c r="H42" s="22" t="s">
        <v>327</v>
      </c>
      <c r="I42" s="22" t="s">
        <v>102</v>
      </c>
      <c r="J42" s="22" t="s">
        <v>294</v>
      </c>
      <c r="K42" s="35">
        <v>44609</v>
      </c>
      <c r="L42" s="35">
        <v>44612</v>
      </c>
      <c r="M42" s="11"/>
      <c r="N42" s="10">
        <v>3400</v>
      </c>
      <c r="O42" s="10">
        <f t="shared" si="10"/>
        <v>0</v>
      </c>
      <c r="P42" s="10"/>
      <c r="Q42" s="10">
        <v>2900</v>
      </c>
      <c r="R42" s="10">
        <f t="shared" si="11"/>
        <v>0</v>
      </c>
      <c r="S42" s="10"/>
      <c r="T42" s="10">
        <v>2800</v>
      </c>
      <c r="U42" s="10">
        <f t="shared" si="12"/>
        <v>0</v>
      </c>
      <c r="V42" s="10">
        <v>3</v>
      </c>
      <c r="W42" s="10">
        <v>150</v>
      </c>
      <c r="X42" s="10">
        <f t="shared" si="3"/>
        <v>450</v>
      </c>
      <c r="Y42" s="10">
        <v>3</v>
      </c>
      <c r="Z42" s="10">
        <v>150</v>
      </c>
      <c r="AA42" s="10">
        <f t="shared" si="4"/>
        <v>450</v>
      </c>
      <c r="AB42" s="10">
        <v>3</v>
      </c>
      <c r="AC42" s="10">
        <v>150</v>
      </c>
      <c r="AD42" s="10">
        <f t="shared" si="5"/>
        <v>450</v>
      </c>
      <c r="AE42" s="11"/>
      <c r="AF42" s="26">
        <v>7</v>
      </c>
      <c r="AG42" s="7">
        <f t="shared" si="13"/>
        <v>0</v>
      </c>
      <c r="AH42" s="152">
        <v>1</v>
      </c>
      <c r="AI42" s="139">
        <f t="shared" si="7"/>
        <v>9</v>
      </c>
      <c r="AJ42" s="139">
        <f t="shared" si="9"/>
        <v>1350</v>
      </c>
      <c r="AK42" s="109">
        <f t="shared" si="8"/>
        <v>1350</v>
      </c>
    </row>
    <row r="43" spans="1:37" ht="30.6" customHeight="1" x14ac:dyDescent="0.25">
      <c r="A43" s="112">
        <v>29</v>
      </c>
      <c r="B43" s="8" t="s">
        <v>18</v>
      </c>
      <c r="C43" s="21" t="s">
        <v>126</v>
      </c>
      <c r="D43" s="22" t="s">
        <v>288</v>
      </c>
      <c r="E43" s="35">
        <v>44609</v>
      </c>
      <c r="F43" s="35">
        <v>44612</v>
      </c>
      <c r="G43" s="21" t="s">
        <v>332</v>
      </c>
      <c r="H43" s="22" t="s">
        <v>526</v>
      </c>
      <c r="I43" s="22" t="s">
        <v>102</v>
      </c>
      <c r="J43" s="22" t="s">
        <v>294</v>
      </c>
      <c r="K43" s="35">
        <v>44609</v>
      </c>
      <c r="L43" s="35">
        <v>44612</v>
      </c>
      <c r="M43" s="11"/>
      <c r="N43" s="10">
        <v>3400</v>
      </c>
      <c r="O43" s="10">
        <f t="shared" si="10"/>
        <v>0</v>
      </c>
      <c r="P43" s="10"/>
      <c r="Q43" s="10">
        <v>2900</v>
      </c>
      <c r="R43" s="10">
        <f t="shared" si="11"/>
        <v>0</v>
      </c>
      <c r="S43" s="10"/>
      <c r="T43" s="10">
        <v>2800</v>
      </c>
      <c r="U43" s="10">
        <f t="shared" si="12"/>
        <v>0</v>
      </c>
      <c r="V43" s="10">
        <v>3</v>
      </c>
      <c r="W43" s="10">
        <v>150</v>
      </c>
      <c r="X43" s="10">
        <f t="shared" si="3"/>
        <v>450</v>
      </c>
      <c r="Y43" s="10">
        <v>3</v>
      </c>
      <c r="Z43" s="10">
        <v>150</v>
      </c>
      <c r="AA43" s="10">
        <f t="shared" si="4"/>
        <v>450</v>
      </c>
      <c r="AB43" s="10">
        <v>3</v>
      </c>
      <c r="AC43" s="10">
        <v>150</v>
      </c>
      <c r="AD43" s="10">
        <f t="shared" si="5"/>
        <v>450</v>
      </c>
      <c r="AE43" s="11"/>
      <c r="AF43" s="26">
        <v>7</v>
      </c>
      <c r="AG43" s="7">
        <f t="shared" si="13"/>
        <v>0</v>
      </c>
      <c r="AH43" s="152">
        <v>1</v>
      </c>
      <c r="AI43" s="139">
        <f t="shared" si="7"/>
        <v>9</v>
      </c>
      <c r="AJ43" s="139">
        <f t="shared" si="9"/>
        <v>1350</v>
      </c>
      <c r="AK43" s="109">
        <f t="shared" si="8"/>
        <v>1350</v>
      </c>
    </row>
    <row r="44" spans="1:37" ht="27.6" customHeight="1" x14ac:dyDescent="0.25">
      <c r="A44" s="108">
        <v>30</v>
      </c>
      <c r="B44" s="8" t="s">
        <v>13</v>
      </c>
      <c r="C44" s="21" t="s">
        <v>126</v>
      </c>
      <c r="D44" s="22" t="s">
        <v>62</v>
      </c>
      <c r="E44" s="35">
        <v>44663</v>
      </c>
      <c r="F44" s="35">
        <v>44668</v>
      </c>
      <c r="G44" s="21" t="s">
        <v>331</v>
      </c>
      <c r="H44" s="38" t="s">
        <v>329</v>
      </c>
      <c r="I44" s="22" t="s">
        <v>100</v>
      </c>
      <c r="J44" s="22" t="s">
        <v>294</v>
      </c>
      <c r="K44" s="35">
        <v>44663</v>
      </c>
      <c r="L44" s="35">
        <v>44668</v>
      </c>
      <c r="M44" s="10"/>
      <c r="N44" s="10">
        <v>3400</v>
      </c>
      <c r="O44" s="10">
        <f t="shared" si="10"/>
        <v>0</v>
      </c>
      <c r="P44" s="10"/>
      <c r="Q44" s="10">
        <v>2900</v>
      </c>
      <c r="R44" s="10">
        <f t="shared" si="11"/>
        <v>0</v>
      </c>
      <c r="S44" s="10"/>
      <c r="T44" s="10">
        <v>2800</v>
      </c>
      <c r="U44" s="10">
        <f t="shared" si="12"/>
        <v>0</v>
      </c>
      <c r="V44" s="10">
        <v>14</v>
      </c>
      <c r="W44" s="10">
        <v>150</v>
      </c>
      <c r="X44" s="10">
        <f t="shared" si="3"/>
        <v>2100</v>
      </c>
      <c r="Y44" s="10">
        <v>14</v>
      </c>
      <c r="Z44" s="10">
        <v>150</v>
      </c>
      <c r="AA44" s="10">
        <f t="shared" si="4"/>
        <v>2100</v>
      </c>
      <c r="AB44" s="10">
        <v>14</v>
      </c>
      <c r="AC44" s="10">
        <v>150</v>
      </c>
      <c r="AD44" s="10">
        <f t="shared" si="5"/>
        <v>2100</v>
      </c>
      <c r="AE44" s="11">
        <v>45</v>
      </c>
      <c r="AF44" s="26">
        <v>7</v>
      </c>
      <c r="AG44" s="7">
        <f t="shared" si="13"/>
        <v>315</v>
      </c>
      <c r="AH44" s="152">
        <v>1</v>
      </c>
      <c r="AI44" s="139">
        <f t="shared" si="7"/>
        <v>87</v>
      </c>
      <c r="AJ44" s="139">
        <f t="shared" si="9"/>
        <v>6615</v>
      </c>
      <c r="AK44" s="109">
        <f t="shared" si="8"/>
        <v>6615</v>
      </c>
    </row>
    <row r="45" spans="1:37" ht="28.15" customHeight="1" x14ac:dyDescent="0.25">
      <c r="A45" s="108">
        <v>31</v>
      </c>
      <c r="B45" s="8" t="s">
        <v>13</v>
      </c>
      <c r="C45" s="21" t="s">
        <v>126</v>
      </c>
      <c r="D45" s="22" t="s">
        <v>61</v>
      </c>
      <c r="E45" s="35">
        <v>44669</v>
      </c>
      <c r="F45" s="35">
        <v>44674</v>
      </c>
      <c r="G45" s="21" t="s">
        <v>331</v>
      </c>
      <c r="H45" s="38" t="s">
        <v>330</v>
      </c>
      <c r="I45" s="22" t="s">
        <v>100</v>
      </c>
      <c r="J45" s="22" t="s">
        <v>304</v>
      </c>
      <c r="K45" s="35">
        <v>44669</v>
      </c>
      <c r="L45" s="35">
        <v>44674</v>
      </c>
      <c r="M45" s="10"/>
      <c r="N45" s="10">
        <v>3400</v>
      </c>
      <c r="O45" s="10">
        <f t="shared" si="10"/>
        <v>0</v>
      </c>
      <c r="P45" s="10"/>
      <c r="Q45" s="10">
        <v>2900</v>
      </c>
      <c r="R45" s="10">
        <f t="shared" si="11"/>
        <v>0</v>
      </c>
      <c r="S45" s="10"/>
      <c r="T45" s="10">
        <v>2800</v>
      </c>
      <c r="U45" s="10">
        <f t="shared" si="12"/>
        <v>0</v>
      </c>
      <c r="V45" s="10">
        <v>14</v>
      </c>
      <c r="W45" s="10">
        <v>150</v>
      </c>
      <c r="X45" s="10">
        <f t="shared" si="3"/>
        <v>2100</v>
      </c>
      <c r="Y45" s="10">
        <v>14</v>
      </c>
      <c r="Z45" s="10">
        <v>150</v>
      </c>
      <c r="AA45" s="10">
        <f t="shared" si="4"/>
        <v>2100</v>
      </c>
      <c r="AB45" s="10">
        <v>14</v>
      </c>
      <c r="AC45" s="10">
        <v>150</v>
      </c>
      <c r="AD45" s="10">
        <f t="shared" si="5"/>
        <v>2100</v>
      </c>
      <c r="AE45" s="11">
        <v>45</v>
      </c>
      <c r="AF45" s="26">
        <v>7</v>
      </c>
      <c r="AG45" s="7">
        <f t="shared" si="13"/>
        <v>315</v>
      </c>
      <c r="AH45" s="152">
        <v>1</v>
      </c>
      <c r="AI45" s="139">
        <f t="shared" si="7"/>
        <v>87</v>
      </c>
      <c r="AJ45" s="139">
        <f t="shared" si="9"/>
        <v>6615</v>
      </c>
      <c r="AK45" s="109">
        <f t="shared" si="8"/>
        <v>6615</v>
      </c>
    </row>
    <row r="46" spans="1:37" ht="28.15" customHeight="1" x14ac:dyDescent="0.25">
      <c r="A46" s="114">
        <v>32</v>
      </c>
      <c r="B46" s="8" t="s">
        <v>18</v>
      </c>
      <c r="C46" s="21" t="s">
        <v>126</v>
      </c>
      <c r="D46" s="22" t="s">
        <v>74</v>
      </c>
      <c r="E46" s="35">
        <v>44683</v>
      </c>
      <c r="F46" s="35">
        <v>44597</v>
      </c>
      <c r="G46" s="21" t="s">
        <v>332</v>
      </c>
      <c r="H46" s="22" t="s">
        <v>340</v>
      </c>
      <c r="I46" s="22" t="s">
        <v>101</v>
      </c>
      <c r="J46" s="22" t="s">
        <v>294</v>
      </c>
      <c r="K46" s="35">
        <v>44683</v>
      </c>
      <c r="L46" s="35">
        <v>44597</v>
      </c>
      <c r="M46" s="10"/>
      <c r="N46" s="10">
        <v>3400</v>
      </c>
      <c r="O46" s="10">
        <f t="shared" si="10"/>
        <v>0</v>
      </c>
      <c r="P46" s="10"/>
      <c r="Q46" s="10">
        <v>2900</v>
      </c>
      <c r="R46" s="10">
        <f t="shared" si="11"/>
        <v>0</v>
      </c>
      <c r="S46" s="10"/>
      <c r="T46" s="10">
        <v>2800</v>
      </c>
      <c r="U46" s="10">
        <f t="shared" si="12"/>
        <v>0</v>
      </c>
      <c r="V46" s="10">
        <v>6</v>
      </c>
      <c r="W46" s="10">
        <v>150</v>
      </c>
      <c r="X46" s="10">
        <f t="shared" si="3"/>
        <v>900</v>
      </c>
      <c r="Y46" s="10">
        <v>6</v>
      </c>
      <c r="Z46" s="10">
        <v>150</v>
      </c>
      <c r="AA46" s="10">
        <f t="shared" si="4"/>
        <v>900</v>
      </c>
      <c r="AB46" s="10">
        <v>6</v>
      </c>
      <c r="AC46" s="10">
        <v>150</v>
      </c>
      <c r="AD46" s="10">
        <f t="shared" si="5"/>
        <v>900</v>
      </c>
      <c r="AE46" s="11"/>
      <c r="AF46" s="26">
        <v>7</v>
      </c>
      <c r="AG46" s="7">
        <f t="shared" si="13"/>
        <v>0</v>
      </c>
      <c r="AH46" s="152">
        <v>1</v>
      </c>
      <c r="AI46" s="139">
        <f t="shared" si="7"/>
        <v>18</v>
      </c>
      <c r="AJ46" s="139">
        <f t="shared" si="9"/>
        <v>2700</v>
      </c>
      <c r="AK46" s="109">
        <f t="shared" si="8"/>
        <v>2700</v>
      </c>
    </row>
    <row r="47" spans="1:37" ht="42.6" customHeight="1" x14ac:dyDescent="0.25">
      <c r="A47" s="108">
        <v>33</v>
      </c>
      <c r="B47" s="8" t="s">
        <v>18</v>
      </c>
      <c r="C47" s="21" t="s">
        <v>126</v>
      </c>
      <c r="D47" s="22" t="s">
        <v>554</v>
      </c>
      <c r="E47" s="35">
        <v>44763</v>
      </c>
      <c r="F47" s="35">
        <v>44766</v>
      </c>
      <c r="G47" s="21" t="s">
        <v>332</v>
      </c>
      <c r="H47" s="38" t="s">
        <v>333</v>
      </c>
      <c r="I47" s="22" t="s">
        <v>99</v>
      </c>
      <c r="J47" s="22" t="s">
        <v>304</v>
      </c>
      <c r="K47" s="35">
        <v>44763</v>
      </c>
      <c r="L47" s="35">
        <v>44766</v>
      </c>
      <c r="M47" s="10">
        <v>2</v>
      </c>
      <c r="N47" s="10">
        <v>3400</v>
      </c>
      <c r="O47" s="10">
        <f t="shared" si="10"/>
        <v>6800</v>
      </c>
      <c r="P47" s="10">
        <v>2</v>
      </c>
      <c r="Q47" s="10">
        <v>2900</v>
      </c>
      <c r="R47" s="10">
        <f t="shared" si="11"/>
        <v>5800</v>
      </c>
      <c r="S47" s="10">
        <v>2</v>
      </c>
      <c r="T47" s="10">
        <v>2800</v>
      </c>
      <c r="U47" s="10">
        <f t="shared" si="12"/>
        <v>5600</v>
      </c>
      <c r="V47" s="10">
        <v>6</v>
      </c>
      <c r="W47" s="10">
        <v>150</v>
      </c>
      <c r="X47" s="10">
        <f t="shared" si="3"/>
        <v>900</v>
      </c>
      <c r="Y47" s="10">
        <v>6</v>
      </c>
      <c r="Z47" s="10">
        <v>150</v>
      </c>
      <c r="AA47" s="10">
        <f t="shared" si="4"/>
        <v>900</v>
      </c>
      <c r="AB47" s="10">
        <v>6</v>
      </c>
      <c r="AC47" s="10">
        <v>150</v>
      </c>
      <c r="AD47" s="10">
        <f t="shared" si="5"/>
        <v>900</v>
      </c>
      <c r="AE47" s="11">
        <v>24</v>
      </c>
      <c r="AF47" s="26">
        <v>7</v>
      </c>
      <c r="AG47" s="7">
        <f t="shared" si="13"/>
        <v>168</v>
      </c>
      <c r="AH47" s="152">
        <v>1</v>
      </c>
      <c r="AI47" s="139">
        <f t="shared" si="7"/>
        <v>48</v>
      </c>
      <c r="AJ47" s="139">
        <f t="shared" si="9"/>
        <v>21068</v>
      </c>
      <c r="AK47" s="109">
        <f t="shared" si="8"/>
        <v>21068</v>
      </c>
    </row>
    <row r="48" spans="1:37" ht="25.15" customHeight="1" x14ac:dyDescent="0.25">
      <c r="A48" s="108">
        <v>34</v>
      </c>
      <c r="B48" s="8" t="s">
        <v>18</v>
      </c>
      <c r="C48" s="21" t="s">
        <v>126</v>
      </c>
      <c r="D48" s="22" t="s">
        <v>291</v>
      </c>
      <c r="E48" s="35">
        <v>44766</v>
      </c>
      <c r="F48" s="35">
        <v>44769</v>
      </c>
      <c r="G48" s="21" t="s">
        <v>332</v>
      </c>
      <c r="H48" s="38" t="s">
        <v>697</v>
      </c>
      <c r="I48" s="22" t="s">
        <v>99</v>
      </c>
      <c r="J48" s="22" t="s">
        <v>294</v>
      </c>
      <c r="K48" s="35">
        <v>44766</v>
      </c>
      <c r="L48" s="35">
        <v>44769</v>
      </c>
      <c r="M48" s="11">
        <v>2</v>
      </c>
      <c r="N48" s="10">
        <v>3400</v>
      </c>
      <c r="O48" s="10">
        <f t="shared" si="10"/>
        <v>6800</v>
      </c>
      <c r="P48" s="10">
        <v>2</v>
      </c>
      <c r="Q48" s="10">
        <v>2900</v>
      </c>
      <c r="R48" s="10">
        <f t="shared" si="11"/>
        <v>5800</v>
      </c>
      <c r="S48" s="10">
        <v>2</v>
      </c>
      <c r="T48" s="10">
        <v>2800</v>
      </c>
      <c r="U48" s="10">
        <f t="shared" si="12"/>
        <v>5600</v>
      </c>
      <c r="V48" s="10">
        <v>6</v>
      </c>
      <c r="W48" s="10">
        <v>150</v>
      </c>
      <c r="X48" s="10">
        <f t="shared" si="3"/>
        <v>900</v>
      </c>
      <c r="Y48" s="10">
        <v>6</v>
      </c>
      <c r="Z48" s="10">
        <v>150</v>
      </c>
      <c r="AA48" s="10">
        <f t="shared" si="4"/>
        <v>900</v>
      </c>
      <c r="AB48" s="10">
        <v>6</v>
      </c>
      <c r="AC48" s="10">
        <v>150</v>
      </c>
      <c r="AD48" s="10">
        <f t="shared" si="5"/>
        <v>900</v>
      </c>
      <c r="AE48" s="11">
        <v>24</v>
      </c>
      <c r="AF48" s="26">
        <v>7</v>
      </c>
      <c r="AG48" s="7">
        <f t="shared" si="13"/>
        <v>168</v>
      </c>
      <c r="AH48" s="152">
        <v>1</v>
      </c>
      <c r="AI48" s="139">
        <f t="shared" si="7"/>
        <v>48</v>
      </c>
      <c r="AJ48" s="139">
        <f t="shared" si="9"/>
        <v>21068</v>
      </c>
      <c r="AK48" s="109">
        <f t="shared" si="8"/>
        <v>21068</v>
      </c>
    </row>
    <row r="49" spans="1:37" ht="26.65" customHeight="1" x14ac:dyDescent="0.25">
      <c r="A49" s="108">
        <v>35</v>
      </c>
      <c r="B49" s="8" t="s">
        <v>18</v>
      </c>
      <c r="C49" s="21" t="s">
        <v>126</v>
      </c>
      <c r="D49" s="22" t="s">
        <v>292</v>
      </c>
      <c r="E49" s="35">
        <v>44803</v>
      </c>
      <c r="F49" s="35">
        <v>44806</v>
      </c>
      <c r="G49" s="21" t="s">
        <v>332</v>
      </c>
      <c r="H49" s="22" t="s">
        <v>698</v>
      </c>
      <c r="I49" s="22" t="s">
        <v>102</v>
      </c>
      <c r="J49" s="22" t="s">
        <v>294</v>
      </c>
      <c r="K49" s="35">
        <v>44803</v>
      </c>
      <c r="L49" s="35">
        <v>44806</v>
      </c>
      <c r="M49" s="11">
        <v>2</v>
      </c>
      <c r="N49" s="10">
        <v>3400</v>
      </c>
      <c r="O49" s="10">
        <f t="shared" si="10"/>
        <v>6800</v>
      </c>
      <c r="P49" s="10">
        <v>2</v>
      </c>
      <c r="Q49" s="10">
        <v>2900</v>
      </c>
      <c r="R49" s="10">
        <f t="shared" si="11"/>
        <v>5800</v>
      </c>
      <c r="S49" s="10">
        <v>2</v>
      </c>
      <c r="T49" s="10">
        <v>2800</v>
      </c>
      <c r="U49" s="10">
        <f t="shared" si="12"/>
        <v>5600</v>
      </c>
      <c r="V49" s="10">
        <v>6</v>
      </c>
      <c r="W49" s="10">
        <v>150</v>
      </c>
      <c r="X49" s="10">
        <f t="shared" si="3"/>
        <v>900</v>
      </c>
      <c r="Y49" s="10">
        <v>6</v>
      </c>
      <c r="Z49" s="10">
        <v>150</v>
      </c>
      <c r="AA49" s="10">
        <f t="shared" si="4"/>
        <v>900</v>
      </c>
      <c r="AB49" s="10">
        <v>6</v>
      </c>
      <c r="AC49" s="10">
        <v>150</v>
      </c>
      <c r="AD49" s="10">
        <f t="shared" si="5"/>
        <v>900</v>
      </c>
      <c r="AE49" s="11">
        <v>24</v>
      </c>
      <c r="AF49" s="26">
        <v>7</v>
      </c>
      <c r="AG49" s="7">
        <f t="shared" si="13"/>
        <v>168</v>
      </c>
      <c r="AH49" s="152">
        <v>1</v>
      </c>
      <c r="AI49" s="139">
        <f t="shared" si="7"/>
        <v>48</v>
      </c>
      <c r="AJ49" s="139">
        <f t="shared" si="9"/>
        <v>21068</v>
      </c>
      <c r="AK49" s="109">
        <f t="shared" si="8"/>
        <v>21068</v>
      </c>
    </row>
    <row r="50" spans="1:37" ht="26.25" x14ac:dyDescent="0.25">
      <c r="A50" s="108">
        <v>36</v>
      </c>
      <c r="B50" s="8" t="s">
        <v>18</v>
      </c>
      <c r="C50" s="21" t="s">
        <v>126</v>
      </c>
      <c r="D50" s="22" t="s">
        <v>75</v>
      </c>
      <c r="E50" s="35">
        <v>44806</v>
      </c>
      <c r="F50" s="35">
        <v>44809</v>
      </c>
      <c r="G50" s="21" t="s">
        <v>699</v>
      </c>
      <c r="H50" s="38" t="s">
        <v>700</v>
      </c>
      <c r="I50" s="22" t="s">
        <v>100</v>
      </c>
      <c r="J50" s="22" t="s">
        <v>294</v>
      </c>
      <c r="K50" s="35">
        <v>44806</v>
      </c>
      <c r="L50" s="35">
        <v>44809</v>
      </c>
      <c r="M50" s="10">
        <v>2</v>
      </c>
      <c r="N50" s="10">
        <v>3400</v>
      </c>
      <c r="O50" s="10">
        <f t="shared" si="10"/>
        <v>6800</v>
      </c>
      <c r="P50" s="10">
        <v>2</v>
      </c>
      <c r="Q50" s="10">
        <v>2900</v>
      </c>
      <c r="R50" s="10">
        <f t="shared" si="11"/>
        <v>5800</v>
      </c>
      <c r="S50" s="10">
        <v>2</v>
      </c>
      <c r="T50" s="10">
        <v>2800</v>
      </c>
      <c r="U50" s="10">
        <f t="shared" si="12"/>
        <v>5600</v>
      </c>
      <c r="V50" s="10">
        <v>6</v>
      </c>
      <c r="W50" s="10">
        <v>150</v>
      </c>
      <c r="X50" s="10">
        <f t="shared" si="3"/>
        <v>900</v>
      </c>
      <c r="Y50" s="10">
        <v>6</v>
      </c>
      <c r="Z50" s="10">
        <v>150</v>
      </c>
      <c r="AA50" s="10">
        <f t="shared" si="4"/>
        <v>900</v>
      </c>
      <c r="AB50" s="10">
        <v>6</v>
      </c>
      <c r="AC50" s="10">
        <v>150</v>
      </c>
      <c r="AD50" s="10">
        <f t="shared" si="5"/>
        <v>900</v>
      </c>
      <c r="AE50" s="11">
        <v>24</v>
      </c>
      <c r="AF50" s="26">
        <v>7</v>
      </c>
      <c r="AG50" s="7">
        <f t="shared" si="13"/>
        <v>168</v>
      </c>
      <c r="AH50" s="152">
        <v>1</v>
      </c>
      <c r="AI50" s="139">
        <f t="shared" si="7"/>
        <v>48</v>
      </c>
      <c r="AJ50" s="139">
        <f t="shared" si="9"/>
        <v>21068</v>
      </c>
      <c r="AK50" s="109">
        <f t="shared" si="8"/>
        <v>21068</v>
      </c>
    </row>
    <row r="51" spans="1:37" ht="27.6" customHeight="1" x14ac:dyDescent="0.25">
      <c r="A51" s="108">
        <v>37</v>
      </c>
      <c r="B51" s="8" t="s">
        <v>13</v>
      </c>
      <c r="C51" s="21" t="s">
        <v>126</v>
      </c>
      <c r="D51" s="22" t="s">
        <v>290</v>
      </c>
      <c r="E51" s="35">
        <v>44817</v>
      </c>
      <c r="F51" s="35">
        <v>44822</v>
      </c>
      <c r="G51" s="21" t="s">
        <v>325</v>
      </c>
      <c r="H51" s="22" t="s">
        <v>328</v>
      </c>
      <c r="I51" s="22" t="s">
        <v>99</v>
      </c>
      <c r="J51" s="22" t="s">
        <v>294</v>
      </c>
      <c r="K51" s="35">
        <v>44817</v>
      </c>
      <c r="L51" s="35">
        <v>44822</v>
      </c>
      <c r="M51" s="10">
        <v>1</v>
      </c>
      <c r="N51" s="10">
        <v>3400</v>
      </c>
      <c r="O51" s="10">
        <f t="shared" si="10"/>
        <v>3400</v>
      </c>
      <c r="P51" s="10">
        <v>1</v>
      </c>
      <c r="Q51" s="10">
        <v>2900</v>
      </c>
      <c r="R51" s="10">
        <f t="shared" si="11"/>
        <v>2900</v>
      </c>
      <c r="S51" s="10">
        <v>1</v>
      </c>
      <c r="T51" s="10">
        <v>2800</v>
      </c>
      <c r="U51" s="10">
        <f t="shared" si="12"/>
        <v>2800</v>
      </c>
      <c r="V51" s="10">
        <v>14</v>
      </c>
      <c r="W51" s="10">
        <v>150</v>
      </c>
      <c r="X51" s="10">
        <f t="shared" si="3"/>
        <v>2100</v>
      </c>
      <c r="Y51" s="10">
        <v>14</v>
      </c>
      <c r="Z51" s="10">
        <v>150</v>
      </c>
      <c r="AA51" s="10">
        <f t="shared" si="4"/>
        <v>2100</v>
      </c>
      <c r="AB51" s="10">
        <v>14</v>
      </c>
      <c r="AC51" s="10">
        <v>150</v>
      </c>
      <c r="AD51" s="10">
        <f t="shared" si="5"/>
        <v>2100</v>
      </c>
      <c r="AE51" s="11">
        <v>45</v>
      </c>
      <c r="AF51" s="26">
        <v>7</v>
      </c>
      <c r="AG51" s="7">
        <f t="shared" si="13"/>
        <v>315</v>
      </c>
      <c r="AH51" s="152">
        <v>1</v>
      </c>
      <c r="AI51" s="139">
        <f t="shared" si="7"/>
        <v>90</v>
      </c>
      <c r="AJ51" s="139">
        <f t="shared" si="9"/>
        <v>15715</v>
      </c>
      <c r="AK51" s="109">
        <f t="shared" si="8"/>
        <v>15715</v>
      </c>
    </row>
    <row r="52" spans="1:37" ht="27.6" customHeight="1" x14ac:dyDescent="0.25">
      <c r="A52" s="108">
        <v>38</v>
      </c>
      <c r="B52" s="8" t="s">
        <v>13</v>
      </c>
      <c r="C52" s="21" t="s">
        <v>126</v>
      </c>
      <c r="D52" s="22" t="s">
        <v>289</v>
      </c>
      <c r="E52" s="35">
        <v>44824</v>
      </c>
      <c r="F52" s="35">
        <v>44829</v>
      </c>
      <c r="G52" s="21" t="s">
        <v>325</v>
      </c>
      <c r="H52" s="22" t="s">
        <v>324</v>
      </c>
      <c r="I52" s="22" t="s">
        <v>99</v>
      </c>
      <c r="J52" s="22" t="s">
        <v>294</v>
      </c>
      <c r="K52" s="35">
        <v>44824</v>
      </c>
      <c r="L52" s="35">
        <v>44829</v>
      </c>
      <c r="M52" s="10">
        <v>1</v>
      </c>
      <c r="N52" s="10">
        <v>3400</v>
      </c>
      <c r="O52" s="10">
        <f t="shared" si="10"/>
        <v>3400</v>
      </c>
      <c r="P52" s="10">
        <v>1</v>
      </c>
      <c r="Q52" s="10">
        <v>2900</v>
      </c>
      <c r="R52" s="10">
        <f t="shared" si="11"/>
        <v>2900</v>
      </c>
      <c r="S52" s="10">
        <v>1</v>
      </c>
      <c r="T52" s="10">
        <v>2800</v>
      </c>
      <c r="U52" s="10">
        <f t="shared" si="12"/>
        <v>2800</v>
      </c>
      <c r="V52" s="10">
        <v>14</v>
      </c>
      <c r="W52" s="10">
        <v>150</v>
      </c>
      <c r="X52" s="10">
        <f t="shared" si="3"/>
        <v>2100</v>
      </c>
      <c r="Y52" s="10">
        <v>14</v>
      </c>
      <c r="Z52" s="10">
        <v>150</v>
      </c>
      <c r="AA52" s="10">
        <f t="shared" si="4"/>
        <v>2100</v>
      </c>
      <c r="AB52" s="10">
        <v>14</v>
      </c>
      <c r="AC52" s="10">
        <v>150</v>
      </c>
      <c r="AD52" s="10">
        <f t="shared" si="5"/>
        <v>2100</v>
      </c>
      <c r="AE52" s="11">
        <v>45</v>
      </c>
      <c r="AF52" s="26">
        <v>7</v>
      </c>
      <c r="AG52" s="7">
        <f t="shared" si="13"/>
        <v>315</v>
      </c>
      <c r="AH52" s="152">
        <v>1</v>
      </c>
      <c r="AI52" s="139">
        <f t="shared" si="7"/>
        <v>90</v>
      </c>
      <c r="AJ52" s="139">
        <f t="shared" si="9"/>
        <v>15715</v>
      </c>
      <c r="AK52" s="109">
        <f t="shared" si="8"/>
        <v>15715</v>
      </c>
    </row>
    <row r="53" spans="1:37" ht="25.5" x14ac:dyDescent="0.25">
      <c r="A53" s="108">
        <v>39</v>
      </c>
      <c r="B53" s="8"/>
      <c r="C53" s="21" t="s">
        <v>126</v>
      </c>
      <c r="D53" s="57" t="s">
        <v>285</v>
      </c>
      <c r="E53" s="35">
        <v>44831</v>
      </c>
      <c r="F53" s="35">
        <v>44836</v>
      </c>
      <c r="G53" s="21" t="s">
        <v>323</v>
      </c>
      <c r="H53" s="57" t="s">
        <v>817</v>
      </c>
      <c r="I53" s="57" t="s">
        <v>99</v>
      </c>
      <c r="J53" s="57">
        <v>44831</v>
      </c>
      <c r="K53" s="62">
        <v>44831</v>
      </c>
      <c r="L53" s="62">
        <v>44836</v>
      </c>
      <c r="M53" s="10"/>
      <c r="N53" s="10"/>
      <c r="O53" s="10"/>
      <c r="P53" s="10"/>
      <c r="Q53" s="10"/>
      <c r="R53" s="10"/>
      <c r="S53" s="10"/>
      <c r="T53" s="10"/>
      <c r="U53" s="10"/>
      <c r="V53" s="10">
        <v>15</v>
      </c>
      <c r="W53" s="10">
        <v>150</v>
      </c>
      <c r="X53" s="10">
        <f t="shared" si="3"/>
        <v>2250</v>
      </c>
      <c r="Y53" s="10">
        <v>15</v>
      </c>
      <c r="Z53" s="10">
        <v>150</v>
      </c>
      <c r="AA53" s="10">
        <f t="shared" si="4"/>
        <v>2250</v>
      </c>
      <c r="AB53" s="10">
        <v>15</v>
      </c>
      <c r="AC53" s="10">
        <v>150</v>
      </c>
      <c r="AD53" s="10">
        <f t="shared" si="5"/>
        <v>2250</v>
      </c>
      <c r="AE53" s="11">
        <v>45</v>
      </c>
      <c r="AF53" s="26">
        <v>7</v>
      </c>
      <c r="AG53" s="7">
        <f t="shared" si="13"/>
        <v>315</v>
      </c>
      <c r="AH53" s="152">
        <v>1</v>
      </c>
      <c r="AI53" s="139">
        <f t="shared" si="7"/>
        <v>90</v>
      </c>
      <c r="AJ53" s="139">
        <f t="shared" si="9"/>
        <v>7065</v>
      </c>
      <c r="AK53" s="109">
        <f t="shared" si="8"/>
        <v>7065</v>
      </c>
    </row>
    <row r="54" spans="1:37" x14ac:dyDescent="0.25">
      <c r="A54" s="106"/>
      <c r="B54" s="96"/>
      <c r="C54" s="97"/>
      <c r="D54" s="179" t="s">
        <v>840</v>
      </c>
      <c r="E54" s="99"/>
      <c r="F54" s="99"/>
      <c r="G54" s="99"/>
      <c r="H54" s="99"/>
      <c r="I54" s="97"/>
      <c r="J54" s="100"/>
      <c r="K54" s="99"/>
      <c r="L54" s="99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2"/>
      <c r="AF54" s="79"/>
      <c r="AG54" s="79"/>
      <c r="AH54" s="153"/>
      <c r="AI54" s="151"/>
      <c r="AJ54" s="151"/>
      <c r="AK54" s="164">
        <f>SUM(AK55:AK63)</f>
        <v>193538</v>
      </c>
    </row>
    <row r="55" spans="1:37" ht="16.899999999999999" customHeight="1" x14ac:dyDescent="0.25">
      <c r="A55" s="108">
        <v>40</v>
      </c>
      <c r="B55" s="8" t="s">
        <v>216</v>
      </c>
      <c r="C55" s="21" t="s">
        <v>122</v>
      </c>
      <c r="D55" s="22" t="s">
        <v>556</v>
      </c>
      <c r="E55" s="35">
        <v>44622</v>
      </c>
      <c r="F55" s="35">
        <v>44625</v>
      </c>
      <c r="G55" s="21" t="s">
        <v>336</v>
      </c>
      <c r="H55" s="22" t="s">
        <v>335</v>
      </c>
      <c r="I55" s="22" t="s">
        <v>102</v>
      </c>
      <c r="J55" s="22" t="s">
        <v>294</v>
      </c>
      <c r="K55" s="35">
        <v>44622</v>
      </c>
      <c r="L55" s="35">
        <v>44625</v>
      </c>
      <c r="M55" s="10"/>
      <c r="N55" s="10">
        <v>3400</v>
      </c>
      <c r="O55" s="10">
        <f>M55*N55</f>
        <v>0</v>
      </c>
      <c r="P55" s="10"/>
      <c r="Q55" s="10">
        <v>2900</v>
      </c>
      <c r="R55" s="10">
        <f>P55*Q55</f>
        <v>0</v>
      </c>
      <c r="S55" s="10"/>
      <c r="T55" s="10">
        <v>2800</v>
      </c>
      <c r="U55" s="10">
        <f>S55*T55</f>
        <v>0</v>
      </c>
      <c r="V55" s="10">
        <v>18</v>
      </c>
      <c r="W55" s="10">
        <v>150</v>
      </c>
      <c r="X55" s="10">
        <f t="shared" si="3"/>
        <v>2700</v>
      </c>
      <c r="Y55" s="10">
        <v>18</v>
      </c>
      <c r="Z55" s="10">
        <v>150</v>
      </c>
      <c r="AA55" s="10">
        <f t="shared" si="4"/>
        <v>2700</v>
      </c>
      <c r="AB55" s="10">
        <v>18</v>
      </c>
      <c r="AC55" s="10">
        <v>150</v>
      </c>
      <c r="AD55" s="10">
        <f t="shared" si="5"/>
        <v>2700</v>
      </c>
      <c r="AE55" s="11"/>
      <c r="AF55" s="26">
        <v>7</v>
      </c>
      <c r="AG55" s="7">
        <f t="shared" si="13"/>
        <v>0</v>
      </c>
      <c r="AH55" s="152">
        <v>1</v>
      </c>
      <c r="AI55" s="139">
        <f t="shared" si="7"/>
        <v>54</v>
      </c>
      <c r="AJ55" s="139">
        <f t="shared" si="9"/>
        <v>8100</v>
      </c>
      <c r="AK55" s="109">
        <f t="shared" si="8"/>
        <v>8100</v>
      </c>
    </row>
    <row r="56" spans="1:37" ht="19.149999999999999" customHeight="1" x14ac:dyDescent="0.25">
      <c r="A56" s="112">
        <v>41</v>
      </c>
      <c r="B56" s="8" t="s">
        <v>216</v>
      </c>
      <c r="C56" s="21" t="s">
        <v>122</v>
      </c>
      <c r="D56" s="22" t="s">
        <v>557</v>
      </c>
      <c r="E56" s="35">
        <v>44648</v>
      </c>
      <c r="F56" s="35">
        <v>44651</v>
      </c>
      <c r="G56" s="21" t="s">
        <v>334</v>
      </c>
      <c r="H56" s="22" t="s">
        <v>335</v>
      </c>
      <c r="I56" s="22" t="s">
        <v>102</v>
      </c>
      <c r="J56" s="22" t="s">
        <v>294</v>
      </c>
      <c r="K56" s="35">
        <v>44648</v>
      </c>
      <c r="L56" s="35">
        <v>44651</v>
      </c>
      <c r="M56" s="10"/>
      <c r="N56" s="10">
        <v>3400</v>
      </c>
      <c r="O56" s="10">
        <f>M56*N56</f>
        <v>0</v>
      </c>
      <c r="P56" s="10"/>
      <c r="Q56" s="10">
        <v>2900</v>
      </c>
      <c r="R56" s="10">
        <f>P56*Q56</f>
        <v>0</v>
      </c>
      <c r="S56" s="10"/>
      <c r="T56" s="10">
        <v>2800</v>
      </c>
      <c r="U56" s="10">
        <f>S56*T56</f>
        <v>0</v>
      </c>
      <c r="V56" s="10">
        <v>18</v>
      </c>
      <c r="W56" s="10">
        <v>150</v>
      </c>
      <c r="X56" s="10">
        <f t="shared" si="3"/>
        <v>2700</v>
      </c>
      <c r="Y56" s="10">
        <v>18</v>
      </c>
      <c r="Z56" s="10">
        <v>150</v>
      </c>
      <c r="AA56" s="10">
        <f t="shared" si="4"/>
        <v>2700</v>
      </c>
      <c r="AB56" s="10">
        <v>18</v>
      </c>
      <c r="AC56" s="10">
        <v>150</v>
      </c>
      <c r="AD56" s="10">
        <f t="shared" si="5"/>
        <v>2700</v>
      </c>
      <c r="AE56" s="11"/>
      <c r="AF56" s="26">
        <v>7</v>
      </c>
      <c r="AG56" s="7">
        <f t="shared" si="13"/>
        <v>0</v>
      </c>
      <c r="AH56" s="152">
        <v>1</v>
      </c>
      <c r="AI56" s="139">
        <f t="shared" si="7"/>
        <v>54</v>
      </c>
      <c r="AJ56" s="139">
        <f t="shared" si="9"/>
        <v>8100</v>
      </c>
      <c r="AK56" s="109">
        <f t="shared" si="8"/>
        <v>8100</v>
      </c>
    </row>
    <row r="57" spans="1:37" ht="27" customHeight="1" x14ac:dyDescent="0.25">
      <c r="A57" s="108">
        <v>42</v>
      </c>
      <c r="B57" s="8"/>
      <c r="C57" s="47" t="s">
        <v>122</v>
      </c>
      <c r="D57" s="22" t="s">
        <v>93</v>
      </c>
      <c r="E57" s="35">
        <v>44698</v>
      </c>
      <c r="F57" s="35">
        <v>44701</v>
      </c>
      <c r="G57" s="21" t="s">
        <v>764</v>
      </c>
      <c r="H57" s="38" t="s">
        <v>338</v>
      </c>
      <c r="I57" s="57" t="s">
        <v>112</v>
      </c>
      <c r="J57" s="195">
        <v>44911</v>
      </c>
      <c r="K57" s="35">
        <v>44698</v>
      </c>
      <c r="L57" s="35">
        <v>44701</v>
      </c>
      <c r="M57" s="10"/>
      <c r="N57" s="10">
        <v>3400</v>
      </c>
      <c r="O57" s="10">
        <f t="shared" ref="O57:O120" si="14">M57*N57</f>
        <v>0</v>
      </c>
      <c r="P57" s="10"/>
      <c r="Q57" s="10">
        <v>2900</v>
      </c>
      <c r="R57" s="10">
        <f t="shared" ref="R57:R120" si="15">P57*Q57</f>
        <v>0</v>
      </c>
      <c r="S57" s="10"/>
      <c r="T57" s="10">
        <v>2800</v>
      </c>
      <c r="U57" s="10">
        <f t="shared" ref="U57:U120" si="16">S57*T57</f>
        <v>0</v>
      </c>
      <c r="V57" s="10">
        <v>42</v>
      </c>
      <c r="W57" s="10">
        <v>150</v>
      </c>
      <c r="X57" s="10">
        <f t="shared" si="3"/>
        <v>6300</v>
      </c>
      <c r="Y57" s="10">
        <v>42</v>
      </c>
      <c r="Z57" s="10">
        <v>150</v>
      </c>
      <c r="AA57" s="10">
        <f t="shared" si="4"/>
        <v>6300</v>
      </c>
      <c r="AB57" s="10">
        <v>42</v>
      </c>
      <c r="AC57" s="10">
        <v>150</v>
      </c>
      <c r="AD57" s="10">
        <f t="shared" si="5"/>
        <v>6300</v>
      </c>
      <c r="AE57" s="11">
        <v>190</v>
      </c>
      <c r="AF57" s="26">
        <v>7</v>
      </c>
      <c r="AG57" s="7">
        <f t="shared" si="13"/>
        <v>1330</v>
      </c>
      <c r="AH57" s="152">
        <v>1</v>
      </c>
      <c r="AI57" s="139">
        <f t="shared" si="7"/>
        <v>316</v>
      </c>
      <c r="AJ57" s="139">
        <f t="shared" si="9"/>
        <v>20230</v>
      </c>
      <c r="AK57" s="109">
        <f t="shared" si="8"/>
        <v>20230</v>
      </c>
    </row>
    <row r="58" spans="1:37" ht="26.25" x14ac:dyDescent="0.25">
      <c r="A58" s="108">
        <v>43</v>
      </c>
      <c r="B58" s="8" t="s">
        <v>18</v>
      </c>
      <c r="C58" s="21" t="s">
        <v>122</v>
      </c>
      <c r="D58" s="22" t="s">
        <v>559</v>
      </c>
      <c r="E58" s="35">
        <v>44731</v>
      </c>
      <c r="F58" s="35">
        <v>44734</v>
      </c>
      <c r="G58" s="21" t="s">
        <v>332</v>
      </c>
      <c r="H58" s="38" t="s">
        <v>341</v>
      </c>
      <c r="I58" s="22" t="s">
        <v>99</v>
      </c>
      <c r="J58" s="22" t="s">
        <v>294</v>
      </c>
      <c r="K58" s="35">
        <v>44731</v>
      </c>
      <c r="L58" s="35">
        <v>44734</v>
      </c>
      <c r="M58" s="10">
        <v>2</v>
      </c>
      <c r="N58" s="10">
        <v>3400</v>
      </c>
      <c r="O58" s="10">
        <f t="shared" si="14"/>
        <v>6800</v>
      </c>
      <c r="P58" s="10">
        <v>2</v>
      </c>
      <c r="Q58" s="10">
        <v>2900</v>
      </c>
      <c r="R58" s="10">
        <f t="shared" si="15"/>
        <v>5800</v>
      </c>
      <c r="S58" s="10">
        <v>2</v>
      </c>
      <c r="T58" s="10">
        <v>2800</v>
      </c>
      <c r="U58" s="10">
        <f t="shared" si="16"/>
        <v>5600</v>
      </c>
      <c r="V58" s="10">
        <v>26</v>
      </c>
      <c r="W58" s="10">
        <v>150</v>
      </c>
      <c r="X58" s="10">
        <f t="shared" si="3"/>
        <v>3900</v>
      </c>
      <c r="Y58" s="10">
        <v>26</v>
      </c>
      <c r="Z58" s="10">
        <v>150</v>
      </c>
      <c r="AA58" s="10">
        <f t="shared" si="4"/>
        <v>3900</v>
      </c>
      <c r="AB58" s="10">
        <v>26</v>
      </c>
      <c r="AC58" s="10">
        <v>150</v>
      </c>
      <c r="AD58" s="10">
        <f t="shared" si="5"/>
        <v>3900</v>
      </c>
      <c r="AE58" s="11">
        <v>84</v>
      </c>
      <c r="AF58" s="26">
        <v>7</v>
      </c>
      <c r="AG58" s="7">
        <f t="shared" si="13"/>
        <v>588</v>
      </c>
      <c r="AH58" s="152">
        <v>1</v>
      </c>
      <c r="AI58" s="139">
        <f t="shared" si="7"/>
        <v>168</v>
      </c>
      <c r="AJ58" s="139">
        <f t="shared" si="9"/>
        <v>30488</v>
      </c>
      <c r="AK58" s="109">
        <f t="shared" si="8"/>
        <v>30488</v>
      </c>
    </row>
    <row r="59" spans="1:37" ht="26.25" x14ac:dyDescent="0.25">
      <c r="A59" s="114">
        <v>44</v>
      </c>
      <c r="B59" s="8" t="s">
        <v>18</v>
      </c>
      <c r="C59" s="21" t="s">
        <v>122</v>
      </c>
      <c r="D59" s="22" t="s">
        <v>558</v>
      </c>
      <c r="E59" s="35">
        <v>44735</v>
      </c>
      <c r="F59" s="35">
        <v>44738</v>
      </c>
      <c r="G59" s="21" t="s">
        <v>332</v>
      </c>
      <c r="H59" s="22" t="s">
        <v>340</v>
      </c>
      <c r="I59" s="22" t="s">
        <v>101</v>
      </c>
      <c r="J59" s="22" t="s">
        <v>294</v>
      </c>
      <c r="K59" s="35">
        <v>44735</v>
      </c>
      <c r="L59" s="35">
        <v>44738</v>
      </c>
      <c r="M59" s="10">
        <v>2</v>
      </c>
      <c r="N59" s="10">
        <v>3400</v>
      </c>
      <c r="O59" s="10">
        <f t="shared" si="14"/>
        <v>6800</v>
      </c>
      <c r="P59" s="10">
        <v>2</v>
      </c>
      <c r="Q59" s="10">
        <v>2900</v>
      </c>
      <c r="R59" s="10">
        <f t="shared" si="15"/>
        <v>5800</v>
      </c>
      <c r="S59" s="10">
        <v>2</v>
      </c>
      <c r="T59" s="10">
        <v>2800</v>
      </c>
      <c r="U59" s="10">
        <f t="shared" si="16"/>
        <v>5600</v>
      </c>
      <c r="V59" s="10">
        <v>26</v>
      </c>
      <c r="W59" s="10">
        <v>150</v>
      </c>
      <c r="X59" s="10">
        <f t="shared" si="3"/>
        <v>3900</v>
      </c>
      <c r="Y59" s="10">
        <v>26</v>
      </c>
      <c r="Z59" s="10">
        <v>150</v>
      </c>
      <c r="AA59" s="10">
        <f t="shared" si="4"/>
        <v>3900</v>
      </c>
      <c r="AB59" s="10">
        <v>26</v>
      </c>
      <c r="AC59" s="10">
        <v>150</v>
      </c>
      <c r="AD59" s="10">
        <f t="shared" si="5"/>
        <v>3900</v>
      </c>
      <c r="AE59" s="11">
        <v>84</v>
      </c>
      <c r="AF59" s="26">
        <v>7</v>
      </c>
      <c r="AG59" s="7">
        <f t="shared" si="13"/>
        <v>588</v>
      </c>
      <c r="AH59" s="152">
        <v>1</v>
      </c>
      <c r="AI59" s="139">
        <f t="shared" si="7"/>
        <v>168</v>
      </c>
      <c r="AJ59" s="139">
        <f t="shared" si="9"/>
        <v>30488</v>
      </c>
      <c r="AK59" s="109">
        <f t="shared" si="8"/>
        <v>30488</v>
      </c>
    </row>
    <row r="60" spans="1:37" ht="28.9" customHeight="1" x14ac:dyDescent="0.25">
      <c r="A60" s="108">
        <v>45</v>
      </c>
      <c r="B60" s="8" t="s">
        <v>18</v>
      </c>
      <c r="C60" s="21" t="s">
        <v>122</v>
      </c>
      <c r="D60" s="22" t="s">
        <v>560</v>
      </c>
      <c r="E60" s="35">
        <v>44761</v>
      </c>
      <c r="F60" s="35">
        <v>44764</v>
      </c>
      <c r="G60" s="21" t="s">
        <v>331</v>
      </c>
      <c r="H60" s="38" t="s">
        <v>342</v>
      </c>
      <c r="I60" s="22" t="s">
        <v>99</v>
      </c>
      <c r="J60" s="22" t="s">
        <v>294</v>
      </c>
      <c r="K60" s="35">
        <v>44761</v>
      </c>
      <c r="L60" s="35">
        <v>44764</v>
      </c>
      <c r="M60" s="10">
        <v>2</v>
      </c>
      <c r="N60" s="10">
        <v>3400</v>
      </c>
      <c r="O60" s="10">
        <f t="shared" si="14"/>
        <v>6800</v>
      </c>
      <c r="P60" s="10">
        <v>2</v>
      </c>
      <c r="Q60" s="10">
        <v>2900</v>
      </c>
      <c r="R60" s="10">
        <f t="shared" si="15"/>
        <v>5800</v>
      </c>
      <c r="S60" s="10">
        <v>2</v>
      </c>
      <c r="T60" s="10">
        <v>2800</v>
      </c>
      <c r="U60" s="10">
        <f t="shared" si="16"/>
        <v>5600</v>
      </c>
      <c r="V60" s="10">
        <v>26</v>
      </c>
      <c r="W60" s="10">
        <v>150</v>
      </c>
      <c r="X60" s="10">
        <f t="shared" si="3"/>
        <v>3900</v>
      </c>
      <c r="Y60" s="10">
        <v>26</v>
      </c>
      <c r="Z60" s="10">
        <v>150</v>
      </c>
      <c r="AA60" s="10">
        <f t="shared" si="4"/>
        <v>3900</v>
      </c>
      <c r="AB60" s="10">
        <v>26</v>
      </c>
      <c r="AC60" s="10">
        <v>150</v>
      </c>
      <c r="AD60" s="10">
        <f t="shared" si="5"/>
        <v>3900</v>
      </c>
      <c r="AE60" s="11">
        <v>84</v>
      </c>
      <c r="AF60" s="26">
        <v>7</v>
      </c>
      <c r="AG60" s="7">
        <f t="shared" si="13"/>
        <v>588</v>
      </c>
      <c r="AH60" s="152">
        <v>1</v>
      </c>
      <c r="AI60" s="139">
        <f t="shared" si="7"/>
        <v>168</v>
      </c>
      <c r="AJ60" s="139">
        <f t="shared" si="9"/>
        <v>30488</v>
      </c>
      <c r="AK60" s="109">
        <f t="shared" si="8"/>
        <v>30488</v>
      </c>
    </row>
    <row r="61" spans="1:37" ht="28.9" customHeight="1" x14ac:dyDescent="0.25">
      <c r="A61" s="108">
        <v>46</v>
      </c>
      <c r="B61" s="8" t="s">
        <v>18</v>
      </c>
      <c r="C61" s="21" t="s">
        <v>122</v>
      </c>
      <c r="D61" s="22" t="s">
        <v>560</v>
      </c>
      <c r="E61" s="35">
        <v>44796</v>
      </c>
      <c r="F61" s="35">
        <v>44799</v>
      </c>
      <c r="G61" s="21" t="s">
        <v>331</v>
      </c>
      <c r="H61" s="38" t="s">
        <v>343</v>
      </c>
      <c r="I61" s="22" t="s">
        <v>99</v>
      </c>
      <c r="J61" s="22" t="s">
        <v>294</v>
      </c>
      <c r="K61" s="35">
        <v>44796</v>
      </c>
      <c r="L61" s="35">
        <v>44799</v>
      </c>
      <c r="M61" s="10">
        <v>2</v>
      </c>
      <c r="N61" s="10">
        <v>3400</v>
      </c>
      <c r="O61" s="10">
        <f t="shared" si="14"/>
        <v>6800</v>
      </c>
      <c r="P61" s="10">
        <v>2</v>
      </c>
      <c r="Q61" s="10">
        <v>2900</v>
      </c>
      <c r="R61" s="10">
        <f t="shared" si="15"/>
        <v>5800</v>
      </c>
      <c r="S61" s="10">
        <v>2</v>
      </c>
      <c r="T61" s="10">
        <v>2800</v>
      </c>
      <c r="U61" s="10">
        <f t="shared" si="16"/>
        <v>5600</v>
      </c>
      <c r="V61" s="10">
        <v>26</v>
      </c>
      <c r="W61" s="10">
        <v>150</v>
      </c>
      <c r="X61" s="10">
        <f t="shared" si="3"/>
        <v>3900</v>
      </c>
      <c r="Y61" s="10">
        <v>26</v>
      </c>
      <c r="Z61" s="10">
        <v>150</v>
      </c>
      <c r="AA61" s="10">
        <f t="shared" si="4"/>
        <v>3900</v>
      </c>
      <c r="AB61" s="10">
        <v>26</v>
      </c>
      <c r="AC61" s="10">
        <v>150</v>
      </c>
      <c r="AD61" s="10">
        <f t="shared" si="5"/>
        <v>3900</v>
      </c>
      <c r="AE61" s="11">
        <v>84</v>
      </c>
      <c r="AF61" s="26">
        <v>7</v>
      </c>
      <c r="AG61" s="7">
        <f t="shared" si="13"/>
        <v>588</v>
      </c>
      <c r="AH61" s="152">
        <v>1</v>
      </c>
      <c r="AI61" s="139">
        <f t="shared" si="7"/>
        <v>168</v>
      </c>
      <c r="AJ61" s="139">
        <f t="shared" si="9"/>
        <v>30488</v>
      </c>
      <c r="AK61" s="109">
        <f t="shared" si="8"/>
        <v>30488</v>
      </c>
    </row>
    <row r="62" spans="1:37" ht="30" customHeight="1" x14ac:dyDescent="0.25">
      <c r="A62" s="108">
        <v>47</v>
      </c>
      <c r="B62" s="8" t="s">
        <v>216</v>
      </c>
      <c r="C62" s="21" t="s">
        <v>122</v>
      </c>
      <c r="D62" s="22" t="s">
        <v>561</v>
      </c>
      <c r="E62" s="35">
        <v>44810</v>
      </c>
      <c r="F62" s="35">
        <v>44813</v>
      </c>
      <c r="G62" s="21" t="s">
        <v>339</v>
      </c>
      <c r="H62" s="38" t="s">
        <v>828</v>
      </c>
      <c r="I62" s="22" t="s">
        <v>99</v>
      </c>
      <c r="J62" s="22" t="s">
        <v>294</v>
      </c>
      <c r="K62" s="35">
        <v>44810</v>
      </c>
      <c r="L62" s="35">
        <v>44813</v>
      </c>
      <c r="M62" s="10">
        <v>1</v>
      </c>
      <c r="N62" s="10">
        <v>3400</v>
      </c>
      <c r="O62" s="10">
        <f t="shared" si="14"/>
        <v>3400</v>
      </c>
      <c r="P62" s="10">
        <v>1</v>
      </c>
      <c r="Q62" s="10">
        <v>2900</v>
      </c>
      <c r="R62" s="10">
        <f t="shared" si="15"/>
        <v>2900</v>
      </c>
      <c r="S62" s="10">
        <v>1</v>
      </c>
      <c r="T62" s="10">
        <v>2800</v>
      </c>
      <c r="U62" s="10">
        <f t="shared" si="16"/>
        <v>2800</v>
      </c>
      <c r="V62" s="10">
        <v>18</v>
      </c>
      <c r="W62" s="10">
        <v>150</v>
      </c>
      <c r="X62" s="10">
        <f t="shared" si="3"/>
        <v>2700</v>
      </c>
      <c r="Y62" s="10">
        <v>18</v>
      </c>
      <c r="Z62" s="10">
        <v>150</v>
      </c>
      <c r="AA62" s="10">
        <f t="shared" si="4"/>
        <v>2700</v>
      </c>
      <c r="AB62" s="10">
        <v>18</v>
      </c>
      <c r="AC62" s="10">
        <v>150</v>
      </c>
      <c r="AD62" s="10">
        <f t="shared" si="5"/>
        <v>2700</v>
      </c>
      <c r="AE62" s="11">
        <v>54</v>
      </c>
      <c r="AF62" s="26">
        <v>7</v>
      </c>
      <c r="AG62" s="7">
        <f t="shared" si="13"/>
        <v>378</v>
      </c>
      <c r="AH62" s="152">
        <v>1</v>
      </c>
      <c r="AI62" s="139">
        <f t="shared" si="7"/>
        <v>111</v>
      </c>
      <c r="AJ62" s="139">
        <f t="shared" si="9"/>
        <v>17578</v>
      </c>
      <c r="AK62" s="109">
        <f t="shared" si="8"/>
        <v>17578</v>
      </c>
    </row>
    <row r="63" spans="1:37" ht="25.5" x14ac:dyDescent="0.25">
      <c r="A63" s="108">
        <v>48</v>
      </c>
      <c r="B63" s="8"/>
      <c r="C63" s="8" t="s">
        <v>122</v>
      </c>
      <c r="D63" s="57" t="s">
        <v>561</v>
      </c>
      <c r="E63" s="35">
        <v>44831</v>
      </c>
      <c r="F63" s="35">
        <v>44834</v>
      </c>
      <c r="G63" s="21" t="s">
        <v>334</v>
      </c>
      <c r="H63" s="57" t="s">
        <v>827</v>
      </c>
      <c r="I63" s="22"/>
      <c r="J63" s="22"/>
      <c r="K63" s="62">
        <v>44831</v>
      </c>
      <c r="L63" s="62">
        <v>44834</v>
      </c>
      <c r="M63" s="10">
        <v>1</v>
      </c>
      <c r="N63" s="10">
        <v>3400</v>
      </c>
      <c r="O63" s="10">
        <f t="shared" si="14"/>
        <v>3400</v>
      </c>
      <c r="P63" s="10">
        <v>1</v>
      </c>
      <c r="Q63" s="10">
        <v>2900</v>
      </c>
      <c r="R63" s="10">
        <f t="shared" si="15"/>
        <v>2900</v>
      </c>
      <c r="S63" s="10">
        <v>1</v>
      </c>
      <c r="T63" s="10">
        <v>2800</v>
      </c>
      <c r="U63" s="10">
        <f t="shared" si="16"/>
        <v>2800</v>
      </c>
      <c r="V63" s="10">
        <v>18</v>
      </c>
      <c r="W63" s="10">
        <v>150</v>
      </c>
      <c r="X63" s="10">
        <f t="shared" si="3"/>
        <v>2700</v>
      </c>
      <c r="Y63" s="10">
        <v>18</v>
      </c>
      <c r="Z63" s="10">
        <v>150</v>
      </c>
      <c r="AA63" s="10">
        <f t="shared" si="4"/>
        <v>2700</v>
      </c>
      <c r="AB63" s="10">
        <v>18</v>
      </c>
      <c r="AC63" s="10">
        <v>150</v>
      </c>
      <c r="AD63" s="10">
        <f t="shared" si="5"/>
        <v>2700</v>
      </c>
      <c r="AE63" s="11">
        <v>54</v>
      </c>
      <c r="AF63" s="26">
        <v>7</v>
      </c>
      <c r="AG63" s="7">
        <f t="shared" si="13"/>
        <v>378</v>
      </c>
      <c r="AH63" s="152">
        <v>1</v>
      </c>
      <c r="AI63" s="139">
        <f t="shared" si="7"/>
        <v>111</v>
      </c>
      <c r="AJ63" s="139">
        <f t="shared" si="9"/>
        <v>17578</v>
      </c>
      <c r="AK63" s="109">
        <f t="shared" si="8"/>
        <v>17578</v>
      </c>
    </row>
    <row r="64" spans="1:37" x14ac:dyDescent="0.25">
      <c r="A64" s="106"/>
      <c r="B64" s="96"/>
      <c r="C64" s="97"/>
      <c r="D64" s="179" t="s">
        <v>922</v>
      </c>
      <c r="E64" s="99"/>
      <c r="F64" s="99"/>
      <c r="G64" s="99"/>
      <c r="H64" s="99"/>
      <c r="I64" s="97"/>
      <c r="J64" s="100"/>
      <c r="K64" s="99"/>
      <c r="L64" s="99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2"/>
      <c r="AF64" s="79"/>
      <c r="AG64" s="79"/>
      <c r="AH64" s="153"/>
      <c r="AI64" s="151"/>
      <c r="AJ64" s="151"/>
      <c r="AK64" s="164">
        <f>SUM(AK65:AK70)</f>
        <v>249407</v>
      </c>
    </row>
    <row r="65" spans="1:38" ht="26.25" x14ac:dyDescent="0.25">
      <c r="A65" s="108">
        <v>49</v>
      </c>
      <c r="B65" s="8" t="s">
        <v>17</v>
      </c>
      <c r="C65" s="21" t="s">
        <v>150</v>
      </c>
      <c r="D65" s="22" t="s">
        <v>173</v>
      </c>
      <c r="E65" s="35">
        <v>44712</v>
      </c>
      <c r="F65" s="35">
        <v>44715</v>
      </c>
      <c r="G65" s="21" t="s">
        <v>301</v>
      </c>
      <c r="H65" s="38" t="s">
        <v>340</v>
      </c>
      <c r="I65" s="22" t="s">
        <v>101</v>
      </c>
      <c r="J65" s="22" t="s">
        <v>294</v>
      </c>
      <c r="K65" s="35">
        <v>44712</v>
      </c>
      <c r="L65" s="35">
        <v>44715</v>
      </c>
      <c r="M65" s="10"/>
      <c r="N65" s="10">
        <v>3400</v>
      </c>
      <c r="O65" s="10">
        <f t="shared" si="14"/>
        <v>0</v>
      </c>
      <c r="P65" s="10"/>
      <c r="Q65" s="10">
        <v>2900</v>
      </c>
      <c r="R65" s="10">
        <f t="shared" si="15"/>
        <v>0</v>
      </c>
      <c r="S65" s="10"/>
      <c r="T65" s="10">
        <v>2800</v>
      </c>
      <c r="U65" s="10">
        <f t="shared" si="16"/>
        <v>0</v>
      </c>
      <c r="V65" s="10">
        <v>49</v>
      </c>
      <c r="W65" s="10">
        <v>150</v>
      </c>
      <c r="X65" s="10">
        <f t="shared" si="3"/>
        <v>7350</v>
      </c>
      <c r="Y65" s="10">
        <v>49</v>
      </c>
      <c r="Z65" s="10">
        <v>150</v>
      </c>
      <c r="AA65" s="10">
        <f t="shared" si="4"/>
        <v>7350</v>
      </c>
      <c r="AB65" s="10">
        <v>49</v>
      </c>
      <c r="AC65" s="10">
        <v>150</v>
      </c>
      <c r="AD65" s="10">
        <f t="shared" si="5"/>
        <v>7350</v>
      </c>
      <c r="AE65" s="11">
        <v>147</v>
      </c>
      <c r="AF65" s="26">
        <v>7</v>
      </c>
      <c r="AG65" s="7">
        <f t="shared" si="13"/>
        <v>1029</v>
      </c>
      <c r="AH65" s="152">
        <v>1</v>
      </c>
      <c r="AI65" s="139">
        <f t="shared" si="7"/>
        <v>294</v>
      </c>
      <c r="AJ65" s="139">
        <f t="shared" si="9"/>
        <v>23079</v>
      </c>
      <c r="AK65" s="109">
        <f t="shared" si="8"/>
        <v>23079</v>
      </c>
    </row>
    <row r="66" spans="1:38" ht="26.25" x14ac:dyDescent="0.25">
      <c r="A66" s="108">
        <v>50</v>
      </c>
      <c r="B66" s="8" t="s">
        <v>17</v>
      </c>
      <c r="C66" s="21" t="s">
        <v>150</v>
      </c>
      <c r="D66" s="22" t="s">
        <v>174</v>
      </c>
      <c r="E66" s="35">
        <v>44733</v>
      </c>
      <c r="F66" s="35">
        <v>44736</v>
      </c>
      <c r="G66" s="21" t="s">
        <v>301</v>
      </c>
      <c r="H66" s="38" t="s">
        <v>344</v>
      </c>
      <c r="I66" s="22" t="s">
        <v>99</v>
      </c>
      <c r="J66" s="22" t="s">
        <v>294</v>
      </c>
      <c r="K66" s="35">
        <v>44733</v>
      </c>
      <c r="L66" s="35">
        <v>44736</v>
      </c>
      <c r="M66" s="11"/>
      <c r="N66" s="10">
        <v>3400</v>
      </c>
      <c r="O66" s="10">
        <f t="shared" si="14"/>
        <v>0</v>
      </c>
      <c r="P66" s="10"/>
      <c r="Q66" s="10">
        <v>2900</v>
      </c>
      <c r="R66" s="10">
        <f t="shared" si="15"/>
        <v>0</v>
      </c>
      <c r="S66" s="10"/>
      <c r="T66" s="10">
        <v>2800</v>
      </c>
      <c r="U66" s="10">
        <f t="shared" si="16"/>
        <v>0</v>
      </c>
      <c r="V66" s="10">
        <v>49</v>
      </c>
      <c r="W66" s="10">
        <v>150</v>
      </c>
      <c r="X66" s="10">
        <f t="shared" si="3"/>
        <v>7350</v>
      </c>
      <c r="Y66" s="10">
        <v>49</v>
      </c>
      <c r="Z66" s="10">
        <v>150</v>
      </c>
      <c r="AA66" s="10">
        <f t="shared" si="4"/>
        <v>7350</v>
      </c>
      <c r="AB66" s="10">
        <v>49</v>
      </c>
      <c r="AC66" s="10">
        <v>150</v>
      </c>
      <c r="AD66" s="10">
        <f t="shared" si="5"/>
        <v>7350</v>
      </c>
      <c r="AE66" s="11">
        <v>147</v>
      </c>
      <c r="AF66" s="26">
        <v>7</v>
      </c>
      <c r="AG66" s="7">
        <f t="shared" si="13"/>
        <v>1029</v>
      </c>
      <c r="AH66" s="152">
        <v>1</v>
      </c>
      <c r="AI66" s="139">
        <f t="shared" si="7"/>
        <v>294</v>
      </c>
      <c r="AJ66" s="139">
        <f t="shared" si="9"/>
        <v>23079</v>
      </c>
      <c r="AK66" s="109">
        <f t="shared" si="8"/>
        <v>23079</v>
      </c>
    </row>
    <row r="67" spans="1:38" ht="26.25" x14ac:dyDescent="0.25">
      <c r="A67" s="108">
        <v>51</v>
      </c>
      <c r="B67" s="8" t="s">
        <v>17</v>
      </c>
      <c r="C67" s="21" t="s">
        <v>150</v>
      </c>
      <c r="D67" s="22" t="s">
        <v>174</v>
      </c>
      <c r="E67" s="35">
        <v>44753</v>
      </c>
      <c r="F67" s="35">
        <v>44756</v>
      </c>
      <c r="G67" s="21" t="s">
        <v>301</v>
      </c>
      <c r="H67" s="38" t="s">
        <v>342</v>
      </c>
      <c r="I67" s="22" t="s">
        <v>99</v>
      </c>
      <c r="J67" s="22" t="s">
        <v>294</v>
      </c>
      <c r="K67" s="35">
        <v>44753</v>
      </c>
      <c r="L67" s="35">
        <v>44756</v>
      </c>
      <c r="M67" s="11"/>
      <c r="N67" s="10">
        <v>3400</v>
      </c>
      <c r="O67" s="10">
        <f t="shared" si="14"/>
        <v>0</v>
      </c>
      <c r="P67" s="10"/>
      <c r="Q67" s="10">
        <v>2900</v>
      </c>
      <c r="R67" s="10">
        <f t="shared" si="15"/>
        <v>0</v>
      </c>
      <c r="S67" s="10"/>
      <c r="T67" s="10">
        <v>2800</v>
      </c>
      <c r="U67" s="10">
        <f t="shared" si="16"/>
        <v>0</v>
      </c>
      <c r="V67" s="10">
        <v>81</v>
      </c>
      <c r="W67" s="10">
        <v>150</v>
      </c>
      <c r="X67" s="10">
        <f t="shared" si="3"/>
        <v>12150</v>
      </c>
      <c r="Y67" s="10">
        <v>81</v>
      </c>
      <c r="Z67" s="10">
        <v>150</v>
      </c>
      <c r="AA67" s="10">
        <f t="shared" si="4"/>
        <v>12150</v>
      </c>
      <c r="AB67" s="10">
        <v>81</v>
      </c>
      <c r="AC67" s="10">
        <v>150</v>
      </c>
      <c r="AD67" s="10">
        <f t="shared" si="5"/>
        <v>12150</v>
      </c>
      <c r="AE67" s="11">
        <v>243</v>
      </c>
      <c r="AF67" s="26">
        <v>7</v>
      </c>
      <c r="AG67" s="7">
        <f t="shared" si="13"/>
        <v>1701</v>
      </c>
      <c r="AH67" s="152">
        <v>1</v>
      </c>
      <c r="AI67" s="139">
        <f t="shared" si="7"/>
        <v>486</v>
      </c>
      <c r="AJ67" s="139">
        <f t="shared" si="9"/>
        <v>38151</v>
      </c>
      <c r="AK67" s="109">
        <f t="shared" si="8"/>
        <v>38151</v>
      </c>
    </row>
    <row r="68" spans="1:38" ht="26.25" x14ac:dyDescent="0.25">
      <c r="A68" s="108">
        <v>52</v>
      </c>
      <c r="B68" s="8" t="s">
        <v>17</v>
      </c>
      <c r="C68" s="21" t="s">
        <v>150</v>
      </c>
      <c r="D68" s="22" t="s">
        <v>174</v>
      </c>
      <c r="E68" s="35">
        <v>44756</v>
      </c>
      <c r="F68" s="35">
        <v>44760</v>
      </c>
      <c r="G68" s="21" t="s">
        <v>301</v>
      </c>
      <c r="H68" s="38" t="s">
        <v>345</v>
      </c>
      <c r="I68" s="22" t="s">
        <v>99</v>
      </c>
      <c r="J68" s="22" t="s">
        <v>294</v>
      </c>
      <c r="K68" s="35">
        <v>44756</v>
      </c>
      <c r="L68" s="35">
        <v>44760</v>
      </c>
      <c r="M68" s="11"/>
      <c r="N68" s="10">
        <v>3400</v>
      </c>
      <c r="O68" s="10">
        <f t="shared" si="14"/>
        <v>0</v>
      </c>
      <c r="P68" s="10"/>
      <c r="Q68" s="10">
        <v>2900</v>
      </c>
      <c r="R68" s="10">
        <f t="shared" si="15"/>
        <v>0</v>
      </c>
      <c r="S68" s="10"/>
      <c r="T68" s="10">
        <v>2800</v>
      </c>
      <c r="U68" s="10">
        <f t="shared" si="16"/>
        <v>0</v>
      </c>
      <c r="V68" s="10">
        <v>81</v>
      </c>
      <c r="W68" s="10">
        <v>150</v>
      </c>
      <c r="X68" s="10">
        <f t="shared" si="3"/>
        <v>12150</v>
      </c>
      <c r="Y68" s="10">
        <v>81</v>
      </c>
      <c r="Z68" s="10">
        <v>150</v>
      </c>
      <c r="AA68" s="10">
        <f t="shared" si="4"/>
        <v>12150</v>
      </c>
      <c r="AB68" s="10">
        <v>81</v>
      </c>
      <c r="AC68" s="10">
        <v>150</v>
      </c>
      <c r="AD68" s="10">
        <f t="shared" si="5"/>
        <v>12150</v>
      </c>
      <c r="AE68" s="11">
        <v>243</v>
      </c>
      <c r="AF68" s="26">
        <v>7</v>
      </c>
      <c r="AG68" s="7">
        <f t="shared" si="13"/>
        <v>1701</v>
      </c>
      <c r="AH68" s="152">
        <v>1</v>
      </c>
      <c r="AI68" s="139">
        <f t="shared" si="7"/>
        <v>486</v>
      </c>
      <c r="AJ68" s="139">
        <f t="shared" si="9"/>
        <v>38151</v>
      </c>
      <c r="AK68" s="109">
        <f t="shared" si="8"/>
        <v>38151</v>
      </c>
    </row>
    <row r="69" spans="1:38" ht="25.9" customHeight="1" x14ac:dyDescent="0.25">
      <c r="A69" s="112">
        <v>53</v>
      </c>
      <c r="B69" s="8" t="s">
        <v>17</v>
      </c>
      <c r="C69" s="21" t="s">
        <v>150</v>
      </c>
      <c r="D69" s="22" t="s">
        <v>563</v>
      </c>
      <c r="E69" s="35">
        <v>44774</v>
      </c>
      <c r="F69" s="35">
        <v>44777</v>
      </c>
      <c r="G69" s="21" t="s">
        <v>301</v>
      </c>
      <c r="H69" s="22" t="s">
        <v>340</v>
      </c>
      <c r="I69" s="22" t="s">
        <v>100</v>
      </c>
      <c r="J69" s="22" t="s">
        <v>294</v>
      </c>
      <c r="K69" s="35">
        <v>44774</v>
      </c>
      <c r="L69" s="35">
        <v>44777</v>
      </c>
      <c r="M69" s="10">
        <v>11</v>
      </c>
      <c r="N69" s="10">
        <v>3400</v>
      </c>
      <c r="O69" s="10">
        <f t="shared" si="14"/>
        <v>37400</v>
      </c>
      <c r="P69" s="10">
        <v>11</v>
      </c>
      <c r="Q69" s="10">
        <v>2900</v>
      </c>
      <c r="R69" s="10">
        <f t="shared" si="15"/>
        <v>31900</v>
      </c>
      <c r="S69" s="10">
        <v>11</v>
      </c>
      <c r="T69" s="10">
        <v>2800</v>
      </c>
      <c r="U69" s="10">
        <f t="shared" si="16"/>
        <v>30800</v>
      </c>
      <c r="V69" s="10">
        <v>45</v>
      </c>
      <c r="W69" s="10">
        <v>150</v>
      </c>
      <c r="X69" s="10">
        <f t="shared" si="3"/>
        <v>6750</v>
      </c>
      <c r="Y69" s="10">
        <v>45</v>
      </c>
      <c r="Z69" s="10">
        <v>150</v>
      </c>
      <c r="AA69" s="10">
        <f t="shared" si="4"/>
        <v>6750</v>
      </c>
      <c r="AB69" s="10">
        <v>45</v>
      </c>
      <c r="AC69" s="10">
        <v>150</v>
      </c>
      <c r="AD69" s="10">
        <f t="shared" si="5"/>
        <v>6750</v>
      </c>
      <c r="AE69" s="11">
        <v>135</v>
      </c>
      <c r="AF69" s="26">
        <v>7</v>
      </c>
      <c r="AG69" s="7">
        <f t="shared" si="13"/>
        <v>945</v>
      </c>
      <c r="AH69" s="152">
        <v>1</v>
      </c>
      <c r="AI69" s="139">
        <f t="shared" si="7"/>
        <v>303</v>
      </c>
      <c r="AJ69" s="139">
        <f t="shared" si="9"/>
        <v>121295</v>
      </c>
      <c r="AK69" s="109">
        <f t="shared" si="8"/>
        <v>121295</v>
      </c>
    </row>
    <row r="70" spans="1:38" ht="28.15" customHeight="1" x14ac:dyDescent="0.25">
      <c r="A70" s="108">
        <v>54</v>
      </c>
      <c r="B70" s="8" t="s">
        <v>17</v>
      </c>
      <c r="C70" s="21" t="s">
        <v>150</v>
      </c>
      <c r="D70" s="22" t="s">
        <v>562</v>
      </c>
      <c r="E70" s="35">
        <v>44790</v>
      </c>
      <c r="F70" s="35">
        <v>44792</v>
      </c>
      <c r="G70" s="21" t="s">
        <v>346</v>
      </c>
      <c r="H70" s="38" t="s">
        <v>344</v>
      </c>
      <c r="I70" s="22" t="s">
        <v>99</v>
      </c>
      <c r="J70" s="22" t="s">
        <v>294</v>
      </c>
      <c r="K70" s="35">
        <v>44790</v>
      </c>
      <c r="L70" s="35">
        <v>44792</v>
      </c>
      <c r="M70" s="10"/>
      <c r="N70" s="10">
        <v>3400</v>
      </c>
      <c r="O70" s="10">
        <f t="shared" si="14"/>
        <v>0</v>
      </c>
      <c r="P70" s="10"/>
      <c r="Q70" s="10">
        <v>2900</v>
      </c>
      <c r="R70" s="10">
        <f t="shared" si="15"/>
        <v>0</v>
      </c>
      <c r="S70" s="10"/>
      <c r="T70" s="10">
        <v>2800</v>
      </c>
      <c r="U70" s="10">
        <f t="shared" si="16"/>
        <v>0</v>
      </c>
      <c r="V70" s="10">
        <v>12</v>
      </c>
      <c r="W70" s="10">
        <v>150</v>
      </c>
      <c r="X70" s="10">
        <f t="shared" si="3"/>
        <v>1800</v>
      </c>
      <c r="Y70" s="10">
        <v>12</v>
      </c>
      <c r="Z70" s="10">
        <v>150</v>
      </c>
      <c r="AA70" s="10">
        <f t="shared" si="4"/>
        <v>1800</v>
      </c>
      <c r="AB70" s="10">
        <v>12</v>
      </c>
      <c r="AC70" s="10">
        <v>150</v>
      </c>
      <c r="AD70" s="10">
        <f t="shared" si="5"/>
        <v>1800</v>
      </c>
      <c r="AE70" s="11">
        <v>36</v>
      </c>
      <c r="AF70" s="26">
        <v>7</v>
      </c>
      <c r="AG70" s="7">
        <f t="shared" si="13"/>
        <v>252</v>
      </c>
      <c r="AH70" s="152">
        <v>1</v>
      </c>
      <c r="AI70" s="139">
        <f t="shared" si="7"/>
        <v>72</v>
      </c>
      <c r="AJ70" s="139">
        <f t="shared" si="9"/>
        <v>5652</v>
      </c>
      <c r="AK70" s="109">
        <f t="shared" si="8"/>
        <v>5652</v>
      </c>
    </row>
    <row r="71" spans="1:38" ht="18" customHeight="1" x14ac:dyDescent="0.25">
      <c r="A71" s="106"/>
      <c r="B71" s="96"/>
      <c r="C71" s="97"/>
      <c r="D71" s="179" t="s">
        <v>842</v>
      </c>
      <c r="E71" s="99"/>
      <c r="F71" s="99"/>
      <c r="G71" s="99"/>
      <c r="H71" s="99"/>
      <c r="I71" s="97"/>
      <c r="J71" s="100"/>
      <c r="K71" s="99"/>
      <c r="L71" s="99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2"/>
      <c r="AF71" s="79"/>
      <c r="AG71" s="79"/>
      <c r="AH71" s="153"/>
      <c r="AI71" s="151"/>
      <c r="AJ71" s="151"/>
      <c r="AK71" s="164">
        <f>SUM(AK72:AK80)</f>
        <v>211008</v>
      </c>
    </row>
    <row r="72" spans="1:38" ht="20.65" customHeight="1" x14ac:dyDescent="0.25">
      <c r="A72" s="108">
        <v>55</v>
      </c>
      <c r="B72" s="16" t="s">
        <v>24</v>
      </c>
      <c r="C72" s="21" t="s">
        <v>137</v>
      </c>
      <c r="D72" s="22" t="s">
        <v>81</v>
      </c>
      <c r="E72" s="35">
        <v>44693</v>
      </c>
      <c r="F72" s="35">
        <v>44696</v>
      </c>
      <c r="G72" s="21" t="s">
        <v>301</v>
      </c>
      <c r="H72" s="38" t="s">
        <v>347</v>
      </c>
      <c r="I72" s="22" t="s">
        <v>102</v>
      </c>
      <c r="J72" s="22" t="s">
        <v>294</v>
      </c>
      <c r="K72" s="35">
        <v>44693</v>
      </c>
      <c r="L72" s="35">
        <v>44696</v>
      </c>
      <c r="M72" s="10"/>
      <c r="N72" s="10">
        <v>3400</v>
      </c>
      <c r="O72" s="10">
        <f t="shared" si="14"/>
        <v>0</v>
      </c>
      <c r="P72" s="17"/>
      <c r="Q72" s="10">
        <v>2900</v>
      </c>
      <c r="R72" s="10">
        <f t="shared" si="15"/>
        <v>0</v>
      </c>
      <c r="S72" s="17"/>
      <c r="T72" s="10">
        <v>2800</v>
      </c>
      <c r="U72" s="10">
        <f t="shared" si="16"/>
        <v>0</v>
      </c>
      <c r="V72" s="10">
        <v>44</v>
      </c>
      <c r="W72" s="10">
        <v>150</v>
      </c>
      <c r="X72" s="10">
        <f t="shared" si="3"/>
        <v>6600</v>
      </c>
      <c r="Y72" s="10">
        <v>44</v>
      </c>
      <c r="Z72" s="10">
        <v>150</v>
      </c>
      <c r="AA72" s="10">
        <f t="shared" si="4"/>
        <v>6600</v>
      </c>
      <c r="AB72" s="10">
        <v>44</v>
      </c>
      <c r="AC72" s="10">
        <v>150</v>
      </c>
      <c r="AD72" s="10">
        <f t="shared" si="5"/>
        <v>6600</v>
      </c>
      <c r="AE72" s="11">
        <v>132</v>
      </c>
      <c r="AF72" s="26">
        <v>7</v>
      </c>
      <c r="AG72" s="7">
        <f t="shared" si="13"/>
        <v>924</v>
      </c>
      <c r="AH72" s="152">
        <v>1</v>
      </c>
      <c r="AI72" s="139">
        <f t="shared" si="7"/>
        <v>264</v>
      </c>
      <c r="AJ72" s="139">
        <f t="shared" si="9"/>
        <v>20724</v>
      </c>
      <c r="AK72" s="109">
        <f t="shared" si="8"/>
        <v>20724</v>
      </c>
    </row>
    <row r="73" spans="1:38" ht="19.899999999999999" customHeight="1" x14ac:dyDescent="0.25">
      <c r="A73" s="114">
        <v>56</v>
      </c>
      <c r="B73" s="16" t="s">
        <v>24</v>
      </c>
      <c r="C73" s="21" t="s">
        <v>137</v>
      </c>
      <c r="D73" s="22" t="s">
        <v>178</v>
      </c>
      <c r="E73" s="35">
        <v>44693</v>
      </c>
      <c r="F73" s="35">
        <v>44696</v>
      </c>
      <c r="G73" s="21" t="s">
        <v>301</v>
      </c>
      <c r="H73" s="22" t="s">
        <v>701</v>
      </c>
      <c r="I73" s="22" t="s">
        <v>100</v>
      </c>
      <c r="J73" s="22" t="s">
        <v>294</v>
      </c>
      <c r="K73" s="35">
        <v>44693</v>
      </c>
      <c r="L73" s="35">
        <v>44696</v>
      </c>
      <c r="M73" s="10"/>
      <c r="N73" s="10">
        <v>3400</v>
      </c>
      <c r="O73" s="10">
        <f t="shared" si="14"/>
        <v>0</v>
      </c>
      <c r="P73" s="17"/>
      <c r="Q73" s="10">
        <v>2900</v>
      </c>
      <c r="R73" s="10">
        <f t="shared" si="15"/>
        <v>0</v>
      </c>
      <c r="S73" s="17"/>
      <c r="T73" s="10">
        <v>2800</v>
      </c>
      <c r="U73" s="10">
        <f t="shared" si="16"/>
        <v>0</v>
      </c>
      <c r="V73" s="10">
        <v>62</v>
      </c>
      <c r="W73" s="10">
        <v>150</v>
      </c>
      <c r="X73" s="10">
        <f t="shared" si="3"/>
        <v>9300</v>
      </c>
      <c r="Y73" s="10">
        <v>62</v>
      </c>
      <c r="Z73" s="10">
        <v>150</v>
      </c>
      <c r="AA73" s="10">
        <f t="shared" si="4"/>
        <v>9300</v>
      </c>
      <c r="AB73" s="10">
        <v>62</v>
      </c>
      <c r="AC73" s="10">
        <v>150</v>
      </c>
      <c r="AD73" s="10">
        <f t="shared" si="5"/>
        <v>9300</v>
      </c>
      <c r="AE73" s="11">
        <v>186</v>
      </c>
      <c r="AF73" s="26">
        <v>7</v>
      </c>
      <c r="AG73" s="7">
        <f t="shared" si="13"/>
        <v>1302</v>
      </c>
      <c r="AH73" s="152">
        <v>1</v>
      </c>
      <c r="AI73" s="139">
        <f t="shared" si="7"/>
        <v>372</v>
      </c>
      <c r="AJ73" s="139">
        <f t="shared" si="9"/>
        <v>29202</v>
      </c>
      <c r="AK73" s="109">
        <f t="shared" si="8"/>
        <v>29202</v>
      </c>
    </row>
    <row r="74" spans="1:38" ht="19.149999999999999" customHeight="1" x14ac:dyDescent="0.25">
      <c r="A74" s="108">
        <v>57</v>
      </c>
      <c r="B74" s="16" t="s">
        <v>24</v>
      </c>
      <c r="C74" s="21" t="s">
        <v>137</v>
      </c>
      <c r="D74" s="22" t="s">
        <v>70</v>
      </c>
      <c r="E74" s="35">
        <v>44736</v>
      </c>
      <c r="F74" s="35">
        <v>44739</v>
      </c>
      <c r="G74" s="21" t="s">
        <v>301</v>
      </c>
      <c r="H74" s="22" t="s">
        <v>348</v>
      </c>
      <c r="I74" s="22" t="s">
        <v>99</v>
      </c>
      <c r="J74" s="22" t="s">
        <v>294</v>
      </c>
      <c r="K74" s="35">
        <v>44736</v>
      </c>
      <c r="L74" s="35">
        <v>44739</v>
      </c>
      <c r="M74" s="10"/>
      <c r="N74" s="10">
        <v>3400</v>
      </c>
      <c r="O74" s="10">
        <f t="shared" si="14"/>
        <v>0</v>
      </c>
      <c r="P74" s="17"/>
      <c r="Q74" s="10">
        <v>2900</v>
      </c>
      <c r="R74" s="10">
        <f t="shared" si="15"/>
        <v>0</v>
      </c>
      <c r="S74" s="17"/>
      <c r="T74" s="10">
        <v>2800</v>
      </c>
      <c r="U74" s="10">
        <f t="shared" si="16"/>
        <v>0</v>
      </c>
      <c r="V74" s="17">
        <v>54</v>
      </c>
      <c r="W74" s="10">
        <v>150</v>
      </c>
      <c r="X74" s="10">
        <f t="shared" si="3"/>
        <v>8100</v>
      </c>
      <c r="Y74" s="17">
        <v>54</v>
      </c>
      <c r="Z74" s="10">
        <v>150</v>
      </c>
      <c r="AA74" s="10">
        <f t="shared" si="4"/>
        <v>8100</v>
      </c>
      <c r="AB74" s="17">
        <v>54</v>
      </c>
      <c r="AC74" s="10">
        <v>150</v>
      </c>
      <c r="AD74" s="10">
        <f t="shared" si="5"/>
        <v>8100</v>
      </c>
      <c r="AE74" s="19">
        <v>162</v>
      </c>
      <c r="AF74" s="26">
        <v>7</v>
      </c>
      <c r="AG74" s="7">
        <f t="shared" si="13"/>
        <v>1134</v>
      </c>
      <c r="AH74" s="152">
        <v>1</v>
      </c>
      <c r="AI74" s="139">
        <f t="shared" si="7"/>
        <v>324</v>
      </c>
      <c r="AJ74" s="139">
        <f t="shared" si="9"/>
        <v>25434</v>
      </c>
      <c r="AK74" s="109">
        <f t="shared" si="8"/>
        <v>25434</v>
      </c>
    </row>
    <row r="75" spans="1:38" ht="19.899999999999999" customHeight="1" x14ac:dyDescent="0.25">
      <c r="A75" s="108">
        <v>58</v>
      </c>
      <c r="B75" s="16" t="s">
        <v>24</v>
      </c>
      <c r="C75" s="21" t="s">
        <v>137</v>
      </c>
      <c r="D75" s="22" t="s">
        <v>70</v>
      </c>
      <c r="E75" s="35">
        <v>44736</v>
      </c>
      <c r="F75" s="35">
        <v>44739</v>
      </c>
      <c r="G75" s="21" t="s">
        <v>301</v>
      </c>
      <c r="H75" s="22" t="s">
        <v>349</v>
      </c>
      <c r="I75" s="22" t="s">
        <v>99</v>
      </c>
      <c r="J75" s="22" t="s">
        <v>294</v>
      </c>
      <c r="K75" s="35">
        <v>44736</v>
      </c>
      <c r="L75" s="35">
        <v>44739</v>
      </c>
      <c r="M75" s="10"/>
      <c r="N75" s="10">
        <v>3400</v>
      </c>
      <c r="O75" s="10">
        <f t="shared" si="14"/>
        <v>0</v>
      </c>
      <c r="P75" s="17"/>
      <c r="Q75" s="10">
        <v>2900</v>
      </c>
      <c r="R75" s="10">
        <f t="shared" si="15"/>
        <v>0</v>
      </c>
      <c r="S75" s="17"/>
      <c r="T75" s="10">
        <v>2800</v>
      </c>
      <c r="U75" s="10">
        <f t="shared" si="16"/>
        <v>0</v>
      </c>
      <c r="V75" s="17">
        <v>24</v>
      </c>
      <c r="W75" s="10">
        <v>150</v>
      </c>
      <c r="X75" s="10">
        <f t="shared" si="3"/>
        <v>3600</v>
      </c>
      <c r="Y75" s="17">
        <v>24</v>
      </c>
      <c r="Z75" s="10">
        <v>150</v>
      </c>
      <c r="AA75" s="10">
        <f t="shared" si="4"/>
        <v>3600</v>
      </c>
      <c r="AB75" s="17">
        <v>24</v>
      </c>
      <c r="AC75" s="10">
        <v>150</v>
      </c>
      <c r="AD75" s="10">
        <f t="shared" si="5"/>
        <v>3600</v>
      </c>
      <c r="AE75" s="19">
        <v>72</v>
      </c>
      <c r="AF75" s="26">
        <v>7</v>
      </c>
      <c r="AG75" s="7">
        <f t="shared" si="13"/>
        <v>504</v>
      </c>
      <c r="AH75" s="152">
        <v>1</v>
      </c>
      <c r="AI75" s="139">
        <f t="shared" si="7"/>
        <v>144</v>
      </c>
      <c r="AJ75" s="139">
        <f t="shared" ref="AJ75:AJ138" si="17">AK75</f>
        <v>11304</v>
      </c>
      <c r="AK75" s="109">
        <f t="shared" si="8"/>
        <v>11304</v>
      </c>
    </row>
    <row r="76" spans="1:38" ht="19.899999999999999" customHeight="1" x14ac:dyDescent="0.25">
      <c r="A76" s="108">
        <v>59</v>
      </c>
      <c r="B76" s="16" t="s">
        <v>24</v>
      </c>
      <c r="C76" s="21" t="s">
        <v>137</v>
      </c>
      <c r="D76" s="22" t="s">
        <v>71</v>
      </c>
      <c r="E76" s="35">
        <v>44736</v>
      </c>
      <c r="F76" s="35">
        <v>44739</v>
      </c>
      <c r="G76" s="21" t="s">
        <v>301</v>
      </c>
      <c r="H76" s="22" t="s">
        <v>374</v>
      </c>
      <c r="I76" s="22" t="s">
        <v>101</v>
      </c>
      <c r="J76" s="22" t="s">
        <v>294</v>
      </c>
      <c r="K76" s="35">
        <v>44736</v>
      </c>
      <c r="L76" s="35">
        <v>44739</v>
      </c>
      <c r="M76" s="10"/>
      <c r="N76" s="10">
        <v>3400</v>
      </c>
      <c r="O76" s="10">
        <f t="shared" si="14"/>
        <v>0</v>
      </c>
      <c r="P76" s="17"/>
      <c r="Q76" s="10">
        <v>2900</v>
      </c>
      <c r="R76" s="10">
        <f t="shared" si="15"/>
        <v>0</v>
      </c>
      <c r="S76" s="17"/>
      <c r="T76" s="10">
        <v>2800</v>
      </c>
      <c r="U76" s="10">
        <f t="shared" si="16"/>
        <v>0</v>
      </c>
      <c r="V76" s="17">
        <v>72</v>
      </c>
      <c r="W76" s="10">
        <v>150</v>
      </c>
      <c r="X76" s="10">
        <f t="shared" si="3"/>
        <v>10800</v>
      </c>
      <c r="Y76" s="17">
        <v>72</v>
      </c>
      <c r="Z76" s="10">
        <v>150</v>
      </c>
      <c r="AA76" s="10">
        <f t="shared" si="4"/>
        <v>10800</v>
      </c>
      <c r="AB76" s="17">
        <v>72</v>
      </c>
      <c r="AC76" s="10">
        <v>150</v>
      </c>
      <c r="AD76" s="10">
        <f t="shared" si="5"/>
        <v>10800</v>
      </c>
      <c r="AE76" s="19">
        <v>216</v>
      </c>
      <c r="AF76" s="26">
        <v>7</v>
      </c>
      <c r="AG76" s="7">
        <f t="shared" si="13"/>
        <v>1512</v>
      </c>
      <c r="AH76" s="152">
        <v>1</v>
      </c>
      <c r="AI76" s="139">
        <f t="shared" si="7"/>
        <v>432</v>
      </c>
      <c r="AJ76" s="139">
        <f t="shared" si="17"/>
        <v>33912</v>
      </c>
      <c r="AK76" s="109">
        <f t="shared" si="8"/>
        <v>33912</v>
      </c>
    </row>
    <row r="77" spans="1:38" ht="18.600000000000001" customHeight="1" x14ac:dyDescent="0.25">
      <c r="A77" s="108">
        <v>60</v>
      </c>
      <c r="B77" s="16" t="s">
        <v>24</v>
      </c>
      <c r="C77" s="21" t="s">
        <v>137</v>
      </c>
      <c r="D77" s="22" t="s">
        <v>70</v>
      </c>
      <c r="E77" s="35">
        <v>44805</v>
      </c>
      <c r="F77" s="35">
        <v>44807</v>
      </c>
      <c r="G77" s="21" t="s">
        <v>301</v>
      </c>
      <c r="H77" s="38" t="s">
        <v>350</v>
      </c>
      <c r="I77" s="22" t="s">
        <v>99</v>
      </c>
      <c r="J77" s="22" t="s">
        <v>294</v>
      </c>
      <c r="K77" s="35">
        <v>44805</v>
      </c>
      <c r="L77" s="35">
        <v>44807</v>
      </c>
      <c r="M77" s="10"/>
      <c r="N77" s="10">
        <v>3400</v>
      </c>
      <c r="O77" s="10">
        <f t="shared" si="14"/>
        <v>0</v>
      </c>
      <c r="P77" s="17"/>
      <c r="Q77" s="10">
        <v>2900</v>
      </c>
      <c r="R77" s="10">
        <f t="shared" si="15"/>
        <v>0</v>
      </c>
      <c r="S77" s="17"/>
      <c r="T77" s="10">
        <v>2800</v>
      </c>
      <c r="U77" s="10">
        <f t="shared" si="16"/>
        <v>0</v>
      </c>
      <c r="V77" s="17">
        <v>54</v>
      </c>
      <c r="W77" s="10">
        <v>150</v>
      </c>
      <c r="X77" s="10">
        <f t="shared" si="3"/>
        <v>8100</v>
      </c>
      <c r="Y77" s="17">
        <v>54</v>
      </c>
      <c r="Z77" s="10">
        <v>150</v>
      </c>
      <c r="AA77" s="10">
        <f t="shared" si="4"/>
        <v>8100</v>
      </c>
      <c r="AB77" s="17">
        <v>54</v>
      </c>
      <c r="AC77" s="10">
        <v>150</v>
      </c>
      <c r="AD77" s="10">
        <f t="shared" si="5"/>
        <v>8100</v>
      </c>
      <c r="AE77" s="19">
        <v>162</v>
      </c>
      <c r="AF77" s="26">
        <v>7</v>
      </c>
      <c r="AG77" s="7">
        <f t="shared" si="13"/>
        <v>1134</v>
      </c>
      <c r="AH77" s="152">
        <v>1</v>
      </c>
      <c r="AI77" s="139">
        <f t="shared" si="7"/>
        <v>324</v>
      </c>
      <c r="AJ77" s="139">
        <f t="shared" si="17"/>
        <v>25434</v>
      </c>
      <c r="AK77" s="109">
        <f t="shared" si="8"/>
        <v>25434</v>
      </c>
    </row>
    <row r="78" spans="1:38" ht="19.899999999999999" customHeight="1" x14ac:dyDescent="0.25">
      <c r="A78" s="108">
        <v>61</v>
      </c>
      <c r="B78" s="16" t="s">
        <v>24</v>
      </c>
      <c r="C78" s="21" t="s">
        <v>137</v>
      </c>
      <c r="D78" s="22" t="s">
        <v>70</v>
      </c>
      <c r="E78" s="35">
        <v>44807</v>
      </c>
      <c r="F78" s="35">
        <v>44809</v>
      </c>
      <c r="G78" s="21" t="s">
        <v>301</v>
      </c>
      <c r="H78" s="22" t="s">
        <v>351</v>
      </c>
      <c r="I78" s="22" t="s">
        <v>99</v>
      </c>
      <c r="J78" s="22" t="s">
        <v>294</v>
      </c>
      <c r="K78" s="35">
        <v>44807</v>
      </c>
      <c r="L78" s="35">
        <v>44809</v>
      </c>
      <c r="M78" s="10"/>
      <c r="N78" s="10">
        <v>3400</v>
      </c>
      <c r="O78" s="10">
        <f t="shared" si="14"/>
        <v>0</v>
      </c>
      <c r="P78" s="17"/>
      <c r="Q78" s="10">
        <v>2900</v>
      </c>
      <c r="R78" s="10">
        <f t="shared" si="15"/>
        <v>0</v>
      </c>
      <c r="S78" s="17"/>
      <c r="T78" s="10">
        <v>2800</v>
      </c>
      <c r="U78" s="10">
        <f t="shared" si="16"/>
        <v>0</v>
      </c>
      <c r="V78" s="17">
        <v>80</v>
      </c>
      <c r="W78" s="10">
        <v>150</v>
      </c>
      <c r="X78" s="10">
        <f t="shared" si="3"/>
        <v>12000</v>
      </c>
      <c r="Y78" s="17">
        <v>80</v>
      </c>
      <c r="Z78" s="10">
        <v>150</v>
      </c>
      <c r="AA78" s="10">
        <f t="shared" si="4"/>
        <v>12000</v>
      </c>
      <c r="AB78" s="17">
        <v>80</v>
      </c>
      <c r="AC78" s="10">
        <v>150</v>
      </c>
      <c r="AD78" s="10">
        <f t="shared" si="5"/>
        <v>12000</v>
      </c>
      <c r="AE78" s="19">
        <v>240</v>
      </c>
      <c r="AF78" s="26">
        <v>7</v>
      </c>
      <c r="AG78" s="7">
        <f t="shared" si="13"/>
        <v>1680</v>
      </c>
      <c r="AH78" s="152">
        <v>1</v>
      </c>
      <c r="AI78" s="139">
        <f t="shared" si="7"/>
        <v>480</v>
      </c>
      <c r="AJ78" s="139">
        <f t="shared" si="17"/>
        <v>37680</v>
      </c>
      <c r="AK78" s="109">
        <f t="shared" si="8"/>
        <v>37680</v>
      </c>
    </row>
    <row r="79" spans="1:38" ht="21" customHeight="1" x14ac:dyDescent="0.25">
      <c r="A79" s="108">
        <v>62</v>
      </c>
      <c r="B79" s="8" t="s">
        <v>24</v>
      </c>
      <c r="C79" s="21" t="s">
        <v>137</v>
      </c>
      <c r="D79" s="22" t="s">
        <v>81</v>
      </c>
      <c r="E79" s="35">
        <v>44826</v>
      </c>
      <c r="F79" s="35">
        <v>44829</v>
      </c>
      <c r="G79" s="21" t="s">
        <v>301</v>
      </c>
      <c r="H79" s="22" t="s">
        <v>352</v>
      </c>
      <c r="I79" s="22" t="s">
        <v>102</v>
      </c>
      <c r="J79" s="22" t="s">
        <v>294</v>
      </c>
      <c r="K79" s="35">
        <v>44826</v>
      </c>
      <c r="L79" s="35">
        <v>44829</v>
      </c>
      <c r="M79" s="10"/>
      <c r="N79" s="10">
        <v>3400</v>
      </c>
      <c r="O79" s="10">
        <f t="shared" si="14"/>
        <v>0</v>
      </c>
      <c r="P79" s="10"/>
      <c r="Q79" s="10">
        <v>2900</v>
      </c>
      <c r="R79" s="10">
        <f t="shared" si="15"/>
        <v>0</v>
      </c>
      <c r="S79" s="10"/>
      <c r="T79" s="10">
        <v>2800</v>
      </c>
      <c r="U79" s="10">
        <f t="shared" si="16"/>
        <v>0</v>
      </c>
      <c r="V79" s="10">
        <v>26</v>
      </c>
      <c r="W79" s="10">
        <v>150</v>
      </c>
      <c r="X79" s="10">
        <f t="shared" si="3"/>
        <v>3900</v>
      </c>
      <c r="Y79" s="10">
        <v>26</v>
      </c>
      <c r="Z79" s="10">
        <v>150</v>
      </c>
      <c r="AA79" s="10">
        <f t="shared" si="4"/>
        <v>3900</v>
      </c>
      <c r="AB79" s="10">
        <v>26</v>
      </c>
      <c r="AC79" s="10">
        <v>150</v>
      </c>
      <c r="AD79" s="10">
        <f t="shared" si="5"/>
        <v>3900</v>
      </c>
      <c r="AE79" s="11">
        <v>78</v>
      </c>
      <c r="AF79" s="26">
        <v>7</v>
      </c>
      <c r="AG79" s="7">
        <f t="shared" si="13"/>
        <v>546</v>
      </c>
      <c r="AH79" s="152">
        <v>1</v>
      </c>
      <c r="AI79" s="139">
        <f t="shared" si="7"/>
        <v>156</v>
      </c>
      <c r="AJ79" s="139">
        <f t="shared" si="17"/>
        <v>12246</v>
      </c>
      <c r="AK79" s="109">
        <f t="shared" si="8"/>
        <v>12246</v>
      </c>
    </row>
    <row r="80" spans="1:38" ht="19.149999999999999" customHeight="1" x14ac:dyDescent="0.25">
      <c r="A80" s="108">
        <v>63</v>
      </c>
      <c r="B80" s="8" t="s">
        <v>24</v>
      </c>
      <c r="C80" s="21" t="s">
        <v>137</v>
      </c>
      <c r="D80" s="22" t="s">
        <v>1075</v>
      </c>
      <c r="E80" s="35">
        <v>44826</v>
      </c>
      <c r="F80" s="35">
        <v>44829</v>
      </c>
      <c r="G80" s="21" t="s">
        <v>301</v>
      </c>
      <c r="H80" s="22" t="s">
        <v>702</v>
      </c>
      <c r="I80" s="22" t="s">
        <v>102</v>
      </c>
      <c r="J80" s="32" t="s">
        <v>294</v>
      </c>
      <c r="K80" s="35">
        <v>44826</v>
      </c>
      <c r="L80" s="35">
        <v>44829</v>
      </c>
      <c r="M80" s="17"/>
      <c r="N80" s="10">
        <v>3400</v>
      </c>
      <c r="O80" s="10">
        <f t="shared" si="14"/>
        <v>0</v>
      </c>
      <c r="P80" s="17"/>
      <c r="Q80" s="10">
        <v>2900</v>
      </c>
      <c r="R80" s="10">
        <f t="shared" si="15"/>
        <v>0</v>
      </c>
      <c r="S80" s="17"/>
      <c r="T80" s="10">
        <v>2800</v>
      </c>
      <c r="U80" s="10">
        <f t="shared" si="16"/>
        <v>0</v>
      </c>
      <c r="V80" s="10">
        <v>32</v>
      </c>
      <c r="W80" s="10">
        <v>150</v>
      </c>
      <c r="X80" s="10">
        <f t="shared" si="3"/>
        <v>4800</v>
      </c>
      <c r="Y80" s="10">
        <v>32</v>
      </c>
      <c r="Z80" s="10">
        <v>150</v>
      </c>
      <c r="AA80" s="10">
        <f t="shared" si="4"/>
        <v>4800</v>
      </c>
      <c r="AB80" s="10">
        <v>32</v>
      </c>
      <c r="AC80" s="10">
        <v>150</v>
      </c>
      <c r="AD80" s="10">
        <f t="shared" si="5"/>
        <v>4800</v>
      </c>
      <c r="AE80" s="11">
        <v>96</v>
      </c>
      <c r="AF80" s="26">
        <v>7</v>
      </c>
      <c r="AG80" s="7">
        <f t="shared" si="13"/>
        <v>672</v>
      </c>
      <c r="AH80" s="152">
        <v>1</v>
      </c>
      <c r="AI80" s="139">
        <f t="shared" si="7"/>
        <v>192</v>
      </c>
      <c r="AJ80" s="139">
        <f t="shared" si="17"/>
        <v>15072</v>
      </c>
      <c r="AK80" s="109">
        <f t="shared" si="8"/>
        <v>15072</v>
      </c>
      <c r="AL80" s="67"/>
    </row>
    <row r="81" spans="1:38" ht="14.65" customHeight="1" x14ac:dyDescent="0.25">
      <c r="A81" s="106"/>
      <c r="B81" s="96"/>
      <c r="C81" s="97"/>
      <c r="D81" s="179" t="s">
        <v>913</v>
      </c>
      <c r="E81" s="99"/>
      <c r="F81" s="99"/>
      <c r="G81" s="99"/>
      <c r="H81" s="99"/>
      <c r="I81" s="97"/>
      <c r="J81" s="100"/>
      <c r="K81" s="99"/>
      <c r="L81" s="99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2"/>
      <c r="AF81" s="79"/>
      <c r="AG81" s="79"/>
      <c r="AH81" s="153"/>
      <c r="AI81" s="151"/>
      <c r="AJ81" s="151"/>
      <c r="AK81" s="164">
        <f>SUM(AK82:AK86)</f>
        <v>46764</v>
      </c>
      <c r="AL81" s="67"/>
    </row>
    <row r="82" spans="1:38" ht="25.9" customHeight="1" x14ac:dyDescent="0.25">
      <c r="A82" s="108">
        <v>64</v>
      </c>
      <c r="B82" s="8" t="s">
        <v>198</v>
      </c>
      <c r="C82" s="21" t="s">
        <v>151</v>
      </c>
      <c r="D82" s="22" t="s">
        <v>174</v>
      </c>
      <c r="E82" s="35">
        <v>44650</v>
      </c>
      <c r="F82" s="35">
        <v>44655</v>
      </c>
      <c r="G82" s="21" t="s">
        <v>765</v>
      </c>
      <c r="H82" s="22" t="s">
        <v>463</v>
      </c>
      <c r="I82" s="22" t="s">
        <v>99</v>
      </c>
      <c r="J82" s="22" t="s">
        <v>294</v>
      </c>
      <c r="K82" s="35">
        <v>44650</v>
      </c>
      <c r="L82" s="35">
        <v>44655</v>
      </c>
      <c r="M82" s="10"/>
      <c r="N82" s="10">
        <v>3400</v>
      </c>
      <c r="O82" s="10">
        <f t="shared" si="14"/>
        <v>0</v>
      </c>
      <c r="P82" s="10"/>
      <c r="Q82" s="10">
        <v>2900</v>
      </c>
      <c r="R82" s="10">
        <f t="shared" si="15"/>
        <v>0</v>
      </c>
      <c r="S82" s="10"/>
      <c r="T82" s="10">
        <v>2800</v>
      </c>
      <c r="U82" s="10">
        <f t="shared" si="16"/>
        <v>0</v>
      </c>
      <c r="V82" s="10">
        <v>16</v>
      </c>
      <c r="W82" s="10">
        <v>150</v>
      </c>
      <c r="X82" s="10">
        <f t="shared" si="3"/>
        <v>2400</v>
      </c>
      <c r="Y82" s="10">
        <v>16</v>
      </c>
      <c r="Z82" s="10">
        <v>150</v>
      </c>
      <c r="AA82" s="10">
        <f t="shared" si="4"/>
        <v>2400</v>
      </c>
      <c r="AB82" s="10">
        <v>16</v>
      </c>
      <c r="AC82" s="10">
        <v>150</v>
      </c>
      <c r="AD82" s="10">
        <f t="shared" si="5"/>
        <v>2400</v>
      </c>
      <c r="AE82" s="11"/>
      <c r="AF82" s="26">
        <v>7</v>
      </c>
      <c r="AG82" s="7">
        <f t="shared" si="13"/>
        <v>0</v>
      </c>
      <c r="AH82" s="152">
        <v>1</v>
      </c>
      <c r="AI82" s="139">
        <f t="shared" si="7"/>
        <v>48</v>
      </c>
      <c r="AJ82" s="139">
        <f t="shared" si="17"/>
        <v>7200</v>
      </c>
      <c r="AK82" s="109">
        <f t="shared" si="8"/>
        <v>7200</v>
      </c>
      <c r="AL82" s="67"/>
    </row>
    <row r="83" spans="1:38" ht="28.9" customHeight="1" x14ac:dyDescent="0.25">
      <c r="A83" s="112">
        <v>65</v>
      </c>
      <c r="B83" s="8" t="s">
        <v>198</v>
      </c>
      <c r="C83" s="21" t="s">
        <v>151</v>
      </c>
      <c r="D83" s="22" t="s">
        <v>174</v>
      </c>
      <c r="E83" s="35">
        <v>44655</v>
      </c>
      <c r="F83" s="35">
        <v>44661</v>
      </c>
      <c r="G83" s="21" t="s">
        <v>766</v>
      </c>
      <c r="H83" s="22" t="s">
        <v>342</v>
      </c>
      <c r="I83" s="22" t="s">
        <v>99</v>
      </c>
      <c r="J83" s="22" t="s">
        <v>294</v>
      </c>
      <c r="K83" s="35">
        <v>44655</v>
      </c>
      <c r="L83" s="35">
        <v>44661</v>
      </c>
      <c r="M83" s="10"/>
      <c r="N83" s="10">
        <v>3400</v>
      </c>
      <c r="O83" s="10">
        <f t="shared" si="14"/>
        <v>0</v>
      </c>
      <c r="P83" s="10"/>
      <c r="Q83" s="10">
        <v>2900</v>
      </c>
      <c r="R83" s="10">
        <f t="shared" si="15"/>
        <v>0</v>
      </c>
      <c r="S83" s="10"/>
      <c r="T83" s="10">
        <v>2800</v>
      </c>
      <c r="U83" s="10">
        <f t="shared" si="16"/>
        <v>0</v>
      </c>
      <c r="V83" s="10">
        <v>22</v>
      </c>
      <c r="W83" s="10">
        <v>150</v>
      </c>
      <c r="X83" s="10">
        <f t="shared" ref="X83:X155" si="18">V83*W83</f>
        <v>3300</v>
      </c>
      <c r="Y83" s="10">
        <v>22</v>
      </c>
      <c r="Z83" s="10">
        <v>150</v>
      </c>
      <c r="AA83" s="10">
        <f t="shared" ref="AA83:AA155" si="19">Y83*Z83</f>
        <v>3300</v>
      </c>
      <c r="AB83" s="10">
        <v>22</v>
      </c>
      <c r="AC83" s="10">
        <v>150</v>
      </c>
      <c r="AD83" s="10">
        <f t="shared" ref="AD83:AD155" si="20">AB83*AC83</f>
        <v>3300</v>
      </c>
      <c r="AE83" s="11">
        <v>66</v>
      </c>
      <c r="AF83" s="26">
        <v>7</v>
      </c>
      <c r="AG83" s="7">
        <f t="shared" si="13"/>
        <v>462</v>
      </c>
      <c r="AH83" s="152">
        <v>1</v>
      </c>
      <c r="AI83" s="139">
        <f t="shared" ref="AI83:AI158" si="21">M83+P83+S83+V83+Y83+AB83+AE83</f>
        <v>132</v>
      </c>
      <c r="AJ83" s="139">
        <f t="shared" si="17"/>
        <v>10362</v>
      </c>
      <c r="AK83" s="109">
        <f t="shared" ref="AK83:AK158" si="22">O83+R83+U83+X83+AA83+AD83+AG83</f>
        <v>10362</v>
      </c>
      <c r="AL83" s="67"/>
    </row>
    <row r="84" spans="1:38" ht="27.6" customHeight="1" x14ac:dyDescent="0.25">
      <c r="A84" s="108">
        <v>66</v>
      </c>
      <c r="B84" s="8" t="s">
        <v>198</v>
      </c>
      <c r="C84" s="21" t="s">
        <v>151</v>
      </c>
      <c r="D84" s="22" t="s">
        <v>174</v>
      </c>
      <c r="E84" s="35">
        <v>44713</v>
      </c>
      <c r="F84" s="35">
        <v>44717</v>
      </c>
      <c r="G84" s="21" t="s">
        <v>767</v>
      </c>
      <c r="H84" s="38" t="s">
        <v>344</v>
      </c>
      <c r="I84" s="22" t="s">
        <v>99</v>
      </c>
      <c r="J84" s="22" t="s">
        <v>294</v>
      </c>
      <c r="K84" s="35">
        <v>44713</v>
      </c>
      <c r="L84" s="35">
        <v>44717</v>
      </c>
      <c r="M84" s="10"/>
      <c r="N84" s="10">
        <v>3400</v>
      </c>
      <c r="O84" s="10">
        <f t="shared" si="14"/>
        <v>0</v>
      </c>
      <c r="P84" s="10"/>
      <c r="Q84" s="10">
        <v>2900</v>
      </c>
      <c r="R84" s="10">
        <f t="shared" si="15"/>
        <v>0</v>
      </c>
      <c r="S84" s="10"/>
      <c r="T84" s="10">
        <v>2800</v>
      </c>
      <c r="U84" s="10">
        <f t="shared" si="16"/>
        <v>0</v>
      </c>
      <c r="V84" s="10">
        <v>22</v>
      </c>
      <c r="W84" s="10">
        <v>150</v>
      </c>
      <c r="X84" s="10">
        <f t="shared" si="18"/>
        <v>3300</v>
      </c>
      <c r="Y84" s="10">
        <v>22</v>
      </c>
      <c r="Z84" s="10">
        <v>150</v>
      </c>
      <c r="AA84" s="10">
        <f t="shared" si="19"/>
        <v>3300</v>
      </c>
      <c r="AB84" s="10">
        <v>22</v>
      </c>
      <c r="AC84" s="10">
        <v>150</v>
      </c>
      <c r="AD84" s="10">
        <f t="shared" si="20"/>
        <v>3300</v>
      </c>
      <c r="AE84" s="11">
        <v>66</v>
      </c>
      <c r="AF84" s="26">
        <v>7</v>
      </c>
      <c r="AG84" s="7">
        <f t="shared" si="13"/>
        <v>462</v>
      </c>
      <c r="AH84" s="152">
        <v>1</v>
      </c>
      <c r="AI84" s="139">
        <f t="shared" si="21"/>
        <v>132</v>
      </c>
      <c r="AJ84" s="139">
        <f t="shared" si="17"/>
        <v>10362</v>
      </c>
      <c r="AK84" s="109">
        <f t="shared" si="22"/>
        <v>10362</v>
      </c>
      <c r="AL84" s="67"/>
    </row>
    <row r="85" spans="1:38" ht="27.6" customHeight="1" x14ac:dyDescent="0.25">
      <c r="A85" s="108">
        <v>67</v>
      </c>
      <c r="B85" s="8" t="s">
        <v>198</v>
      </c>
      <c r="C85" s="21" t="s">
        <v>151</v>
      </c>
      <c r="D85" s="22" t="s">
        <v>174</v>
      </c>
      <c r="E85" s="35">
        <v>44743</v>
      </c>
      <c r="F85" s="35">
        <v>44748</v>
      </c>
      <c r="G85" s="21" t="s">
        <v>767</v>
      </c>
      <c r="H85" s="38" t="s">
        <v>345</v>
      </c>
      <c r="I85" s="22" t="s">
        <v>99</v>
      </c>
      <c r="J85" s="22" t="s">
        <v>294</v>
      </c>
      <c r="K85" s="35">
        <v>44743</v>
      </c>
      <c r="L85" s="35">
        <v>44748</v>
      </c>
      <c r="M85" s="10"/>
      <c r="N85" s="10">
        <v>3400</v>
      </c>
      <c r="O85" s="10">
        <f t="shared" si="14"/>
        <v>0</v>
      </c>
      <c r="P85" s="10"/>
      <c r="Q85" s="10">
        <v>2900</v>
      </c>
      <c r="R85" s="10">
        <f t="shared" si="15"/>
        <v>0</v>
      </c>
      <c r="S85" s="10"/>
      <c r="T85" s="10">
        <v>2800</v>
      </c>
      <c r="U85" s="10">
        <f t="shared" si="16"/>
        <v>0</v>
      </c>
      <c r="V85" s="10">
        <v>20</v>
      </c>
      <c r="W85" s="10">
        <v>150</v>
      </c>
      <c r="X85" s="10">
        <f t="shared" si="18"/>
        <v>3000</v>
      </c>
      <c r="Y85" s="10">
        <v>20</v>
      </c>
      <c r="Z85" s="10">
        <v>150</v>
      </c>
      <c r="AA85" s="10">
        <f t="shared" si="19"/>
        <v>3000</v>
      </c>
      <c r="AB85" s="10">
        <v>20</v>
      </c>
      <c r="AC85" s="10">
        <v>150</v>
      </c>
      <c r="AD85" s="10">
        <f t="shared" si="20"/>
        <v>3000</v>
      </c>
      <c r="AE85" s="11">
        <v>60</v>
      </c>
      <c r="AF85" s="26">
        <v>7</v>
      </c>
      <c r="AG85" s="7">
        <f t="shared" si="13"/>
        <v>420</v>
      </c>
      <c r="AH85" s="152">
        <v>1</v>
      </c>
      <c r="AI85" s="139">
        <f t="shared" si="21"/>
        <v>120</v>
      </c>
      <c r="AJ85" s="139">
        <f t="shared" si="17"/>
        <v>9420</v>
      </c>
      <c r="AK85" s="109">
        <f t="shared" si="22"/>
        <v>9420</v>
      </c>
      <c r="AL85" s="67"/>
    </row>
    <row r="86" spans="1:38" ht="25.5" x14ac:dyDescent="0.25">
      <c r="A86" s="114">
        <v>68</v>
      </c>
      <c r="B86" s="8" t="s">
        <v>198</v>
      </c>
      <c r="C86" s="21" t="s">
        <v>151</v>
      </c>
      <c r="D86" s="22" t="s">
        <v>174</v>
      </c>
      <c r="E86" s="35">
        <v>44748</v>
      </c>
      <c r="F86" s="35">
        <v>44752</v>
      </c>
      <c r="G86" s="21" t="s">
        <v>767</v>
      </c>
      <c r="H86" s="22" t="s">
        <v>703</v>
      </c>
      <c r="I86" s="22" t="s">
        <v>99</v>
      </c>
      <c r="J86" s="22" t="s">
        <v>294</v>
      </c>
      <c r="K86" s="35">
        <v>44748</v>
      </c>
      <c r="L86" s="35">
        <v>44752</v>
      </c>
      <c r="M86" s="10"/>
      <c r="N86" s="10">
        <v>3400</v>
      </c>
      <c r="O86" s="10">
        <f t="shared" si="14"/>
        <v>0</v>
      </c>
      <c r="P86" s="10"/>
      <c r="Q86" s="10">
        <v>2900</v>
      </c>
      <c r="R86" s="10">
        <f t="shared" si="15"/>
        <v>0</v>
      </c>
      <c r="S86" s="10"/>
      <c r="T86" s="10">
        <v>2800</v>
      </c>
      <c r="U86" s="10">
        <f t="shared" si="16"/>
        <v>0</v>
      </c>
      <c r="V86" s="10">
        <v>20</v>
      </c>
      <c r="W86" s="10">
        <v>150</v>
      </c>
      <c r="X86" s="10">
        <f t="shared" si="18"/>
        <v>3000</v>
      </c>
      <c r="Y86" s="10">
        <v>20</v>
      </c>
      <c r="Z86" s="10">
        <v>150</v>
      </c>
      <c r="AA86" s="10">
        <f t="shared" si="19"/>
        <v>3000</v>
      </c>
      <c r="AB86" s="10">
        <v>20</v>
      </c>
      <c r="AC86" s="10">
        <v>150</v>
      </c>
      <c r="AD86" s="10">
        <f t="shared" si="20"/>
        <v>3000</v>
      </c>
      <c r="AE86" s="11">
        <v>60</v>
      </c>
      <c r="AF86" s="26">
        <v>7</v>
      </c>
      <c r="AG86" s="7">
        <f t="shared" si="13"/>
        <v>420</v>
      </c>
      <c r="AH86" s="152">
        <v>1</v>
      </c>
      <c r="AI86" s="139">
        <f t="shared" si="21"/>
        <v>120</v>
      </c>
      <c r="AJ86" s="139">
        <f t="shared" si="17"/>
        <v>9420</v>
      </c>
      <c r="AK86" s="109">
        <f t="shared" si="22"/>
        <v>9420</v>
      </c>
      <c r="AL86" s="67"/>
    </row>
    <row r="87" spans="1:38" x14ac:dyDescent="0.25">
      <c r="A87" s="106"/>
      <c r="B87" s="96"/>
      <c r="C87" s="97"/>
      <c r="D87" s="179" t="s">
        <v>843</v>
      </c>
      <c r="E87" s="99"/>
      <c r="F87" s="99"/>
      <c r="G87" s="99"/>
      <c r="H87" s="99"/>
      <c r="I87" s="97"/>
      <c r="J87" s="100"/>
      <c r="K87" s="99"/>
      <c r="L87" s="99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2"/>
      <c r="AF87" s="79"/>
      <c r="AG87" s="79"/>
      <c r="AH87" s="153"/>
      <c r="AI87" s="151"/>
      <c r="AJ87" s="151"/>
      <c r="AK87" s="164">
        <f>SUM(AK88:AK92)</f>
        <v>52658</v>
      </c>
      <c r="AL87" s="67"/>
    </row>
    <row r="88" spans="1:38" ht="25.9" customHeight="1" x14ac:dyDescent="0.25">
      <c r="A88" s="108">
        <v>69</v>
      </c>
      <c r="B88" s="8" t="s">
        <v>164</v>
      </c>
      <c r="C88" s="21" t="s">
        <v>121</v>
      </c>
      <c r="D88" s="22" t="s">
        <v>84</v>
      </c>
      <c r="E88" s="35">
        <v>44593</v>
      </c>
      <c r="F88" s="35">
        <v>44595</v>
      </c>
      <c r="G88" s="21" t="s">
        <v>318</v>
      </c>
      <c r="H88" s="22" t="s">
        <v>505</v>
      </c>
      <c r="I88" s="22" t="s">
        <v>99</v>
      </c>
      <c r="J88" s="22" t="s">
        <v>294</v>
      </c>
      <c r="K88" s="35">
        <v>44593</v>
      </c>
      <c r="L88" s="35">
        <v>44595</v>
      </c>
      <c r="M88" s="10"/>
      <c r="N88" s="10">
        <v>3400</v>
      </c>
      <c r="O88" s="10">
        <f t="shared" si="14"/>
        <v>0</v>
      </c>
      <c r="P88" s="10"/>
      <c r="Q88" s="10">
        <v>2900</v>
      </c>
      <c r="R88" s="10">
        <f t="shared" si="15"/>
        <v>0</v>
      </c>
      <c r="S88" s="10"/>
      <c r="T88" s="10">
        <v>2800</v>
      </c>
      <c r="U88" s="10">
        <f t="shared" si="16"/>
        <v>0</v>
      </c>
      <c r="V88" s="10">
        <v>16</v>
      </c>
      <c r="W88" s="10">
        <v>150</v>
      </c>
      <c r="X88" s="10">
        <f t="shared" si="18"/>
        <v>2400</v>
      </c>
      <c r="Y88" s="10">
        <v>16</v>
      </c>
      <c r="Z88" s="10">
        <v>150</v>
      </c>
      <c r="AA88" s="10">
        <f t="shared" si="19"/>
        <v>2400</v>
      </c>
      <c r="AB88" s="10">
        <v>30</v>
      </c>
      <c r="AC88" s="10">
        <v>150</v>
      </c>
      <c r="AD88" s="10">
        <f t="shared" si="20"/>
        <v>4500</v>
      </c>
      <c r="AE88" s="11"/>
      <c r="AF88" s="26">
        <v>7</v>
      </c>
      <c r="AG88" s="7">
        <f t="shared" si="13"/>
        <v>0</v>
      </c>
      <c r="AH88" s="152">
        <v>1</v>
      </c>
      <c r="AI88" s="139">
        <f t="shared" si="21"/>
        <v>62</v>
      </c>
      <c r="AJ88" s="139">
        <f t="shared" si="17"/>
        <v>9300</v>
      </c>
      <c r="AK88" s="109">
        <f t="shared" si="22"/>
        <v>9300</v>
      </c>
      <c r="AL88" s="67"/>
    </row>
    <row r="89" spans="1:38" ht="28.15" customHeight="1" x14ac:dyDescent="0.25">
      <c r="A89" s="108">
        <v>70</v>
      </c>
      <c r="B89" s="8" t="s">
        <v>164</v>
      </c>
      <c r="C89" s="21" t="s">
        <v>121</v>
      </c>
      <c r="D89" s="22" t="s">
        <v>249</v>
      </c>
      <c r="E89" s="35">
        <v>44629</v>
      </c>
      <c r="F89" s="35">
        <v>44632</v>
      </c>
      <c r="G89" s="21" t="s">
        <v>318</v>
      </c>
      <c r="H89" s="38" t="s">
        <v>353</v>
      </c>
      <c r="I89" s="22" t="s">
        <v>99</v>
      </c>
      <c r="J89" s="22" t="s">
        <v>294</v>
      </c>
      <c r="K89" s="35">
        <v>44629</v>
      </c>
      <c r="L89" s="35">
        <v>44632</v>
      </c>
      <c r="M89" s="10"/>
      <c r="N89" s="10">
        <v>3400</v>
      </c>
      <c r="O89" s="10">
        <f t="shared" si="14"/>
        <v>0</v>
      </c>
      <c r="P89" s="10"/>
      <c r="Q89" s="10">
        <v>2900</v>
      </c>
      <c r="R89" s="10">
        <f t="shared" si="15"/>
        <v>0</v>
      </c>
      <c r="S89" s="10"/>
      <c r="T89" s="10">
        <v>2800</v>
      </c>
      <c r="U89" s="10">
        <f t="shared" si="16"/>
        <v>0</v>
      </c>
      <c r="V89" s="10">
        <v>22</v>
      </c>
      <c r="W89" s="10">
        <v>150</v>
      </c>
      <c r="X89" s="10">
        <f t="shared" si="18"/>
        <v>3300</v>
      </c>
      <c r="Y89" s="10">
        <v>22</v>
      </c>
      <c r="Z89" s="10">
        <v>150</v>
      </c>
      <c r="AA89" s="10">
        <f t="shared" si="19"/>
        <v>3300</v>
      </c>
      <c r="AB89" s="10">
        <v>42</v>
      </c>
      <c r="AC89" s="10">
        <v>150</v>
      </c>
      <c r="AD89" s="10">
        <f t="shared" si="20"/>
        <v>6300</v>
      </c>
      <c r="AE89" s="11"/>
      <c r="AF89" s="26">
        <v>7</v>
      </c>
      <c r="AG89" s="7">
        <f t="shared" ref="AG89:AG129" si="23">AE89*AF89</f>
        <v>0</v>
      </c>
      <c r="AH89" s="152">
        <v>1</v>
      </c>
      <c r="AI89" s="139">
        <f t="shared" si="21"/>
        <v>86</v>
      </c>
      <c r="AJ89" s="139">
        <f t="shared" si="17"/>
        <v>12900</v>
      </c>
      <c r="AK89" s="109">
        <f t="shared" si="22"/>
        <v>12900</v>
      </c>
    </row>
    <row r="90" spans="1:38" ht="28.9" customHeight="1" x14ac:dyDescent="0.25">
      <c r="A90" s="108">
        <v>71</v>
      </c>
      <c r="B90" s="8" t="s">
        <v>164</v>
      </c>
      <c r="C90" s="21" t="s">
        <v>121</v>
      </c>
      <c r="D90" s="22" t="s">
        <v>40</v>
      </c>
      <c r="E90" s="35">
        <v>44677</v>
      </c>
      <c r="F90" s="35">
        <v>44679</v>
      </c>
      <c r="G90" s="21" t="s">
        <v>318</v>
      </c>
      <c r="H90" s="38" t="s">
        <v>340</v>
      </c>
      <c r="I90" s="22" t="s">
        <v>101</v>
      </c>
      <c r="J90" s="22" t="s">
        <v>294</v>
      </c>
      <c r="K90" s="35">
        <v>44677</v>
      </c>
      <c r="L90" s="35">
        <v>44679</v>
      </c>
      <c r="M90" s="10"/>
      <c r="N90" s="10">
        <v>3400</v>
      </c>
      <c r="O90" s="10">
        <f t="shared" si="14"/>
        <v>0</v>
      </c>
      <c r="P90" s="10"/>
      <c r="Q90" s="10">
        <v>2900</v>
      </c>
      <c r="R90" s="10">
        <f t="shared" si="15"/>
        <v>0</v>
      </c>
      <c r="S90" s="10"/>
      <c r="T90" s="10">
        <v>2800</v>
      </c>
      <c r="U90" s="10">
        <f t="shared" si="16"/>
        <v>0</v>
      </c>
      <c r="V90" s="10">
        <v>16</v>
      </c>
      <c r="W90" s="10">
        <v>150</v>
      </c>
      <c r="X90" s="10">
        <f t="shared" si="18"/>
        <v>2400</v>
      </c>
      <c r="Y90" s="10">
        <v>16</v>
      </c>
      <c r="Z90" s="10">
        <v>150</v>
      </c>
      <c r="AA90" s="10">
        <f t="shared" si="19"/>
        <v>2400</v>
      </c>
      <c r="AB90" s="10">
        <v>30</v>
      </c>
      <c r="AC90" s="10">
        <v>150</v>
      </c>
      <c r="AD90" s="10">
        <f t="shared" si="20"/>
        <v>4500</v>
      </c>
      <c r="AE90" s="11">
        <v>62</v>
      </c>
      <c r="AF90" s="26">
        <v>7</v>
      </c>
      <c r="AG90" s="7">
        <f t="shared" si="23"/>
        <v>434</v>
      </c>
      <c r="AH90" s="152">
        <v>1</v>
      </c>
      <c r="AI90" s="139">
        <f t="shared" si="21"/>
        <v>124</v>
      </c>
      <c r="AJ90" s="139">
        <f t="shared" si="17"/>
        <v>9734</v>
      </c>
      <c r="AK90" s="109">
        <f t="shared" si="22"/>
        <v>9734</v>
      </c>
    </row>
    <row r="91" spans="1:38" ht="27.6" customHeight="1" x14ac:dyDescent="0.25">
      <c r="A91" s="108">
        <v>72</v>
      </c>
      <c r="B91" s="8" t="s">
        <v>164</v>
      </c>
      <c r="C91" s="21" t="s">
        <v>121</v>
      </c>
      <c r="D91" s="22" t="s">
        <v>250</v>
      </c>
      <c r="E91" s="35">
        <v>44713</v>
      </c>
      <c r="F91" s="35">
        <v>44716</v>
      </c>
      <c r="G91" s="21" t="s">
        <v>318</v>
      </c>
      <c r="H91" s="38" t="s">
        <v>354</v>
      </c>
      <c r="I91" s="22" t="s">
        <v>99</v>
      </c>
      <c r="J91" s="22" t="s">
        <v>294</v>
      </c>
      <c r="K91" s="35">
        <v>44713</v>
      </c>
      <c r="L91" s="35">
        <v>44716</v>
      </c>
      <c r="M91" s="10"/>
      <c r="N91" s="10">
        <v>3400</v>
      </c>
      <c r="O91" s="10">
        <f t="shared" si="14"/>
        <v>0</v>
      </c>
      <c r="P91" s="10"/>
      <c r="Q91" s="10">
        <v>2900</v>
      </c>
      <c r="R91" s="10">
        <f t="shared" si="15"/>
        <v>0</v>
      </c>
      <c r="S91" s="10"/>
      <c r="T91" s="10">
        <v>2800</v>
      </c>
      <c r="U91" s="10">
        <f t="shared" si="16"/>
        <v>0</v>
      </c>
      <c r="V91" s="10">
        <v>16</v>
      </c>
      <c r="W91" s="10">
        <v>150</v>
      </c>
      <c r="X91" s="10">
        <f t="shared" si="18"/>
        <v>2400</v>
      </c>
      <c r="Y91" s="10">
        <v>16</v>
      </c>
      <c r="Z91" s="10">
        <v>150</v>
      </c>
      <c r="AA91" s="10">
        <f t="shared" si="19"/>
        <v>2400</v>
      </c>
      <c r="AB91" s="10">
        <v>30</v>
      </c>
      <c r="AC91" s="10">
        <v>150</v>
      </c>
      <c r="AD91" s="10">
        <f t="shared" si="20"/>
        <v>4500</v>
      </c>
      <c r="AE91" s="11">
        <v>62</v>
      </c>
      <c r="AF91" s="26">
        <v>7</v>
      </c>
      <c r="AG91" s="7">
        <f t="shared" si="23"/>
        <v>434</v>
      </c>
      <c r="AH91" s="152">
        <v>1</v>
      </c>
      <c r="AI91" s="139">
        <f t="shared" si="21"/>
        <v>124</v>
      </c>
      <c r="AJ91" s="139">
        <f t="shared" si="17"/>
        <v>9734</v>
      </c>
      <c r="AK91" s="109">
        <f t="shared" si="22"/>
        <v>9734</v>
      </c>
    </row>
    <row r="92" spans="1:38" ht="27.6" customHeight="1" x14ac:dyDescent="0.25">
      <c r="A92" s="108">
        <v>73</v>
      </c>
      <c r="B92" s="8" t="s">
        <v>164</v>
      </c>
      <c r="C92" s="21" t="s">
        <v>121</v>
      </c>
      <c r="D92" s="22" t="s">
        <v>251</v>
      </c>
      <c r="E92" s="35">
        <v>44818</v>
      </c>
      <c r="F92" s="35">
        <v>44821</v>
      </c>
      <c r="G92" s="21" t="s">
        <v>318</v>
      </c>
      <c r="H92" s="38" t="s">
        <v>355</v>
      </c>
      <c r="I92" s="22" t="s">
        <v>99</v>
      </c>
      <c r="J92" s="22" t="s">
        <v>294</v>
      </c>
      <c r="K92" s="35">
        <v>44818</v>
      </c>
      <c r="L92" s="35">
        <v>44821</v>
      </c>
      <c r="M92" s="10"/>
      <c r="N92" s="10">
        <v>3400</v>
      </c>
      <c r="O92" s="10">
        <f t="shared" si="14"/>
        <v>0</v>
      </c>
      <c r="P92" s="10"/>
      <c r="Q92" s="10">
        <v>2900</v>
      </c>
      <c r="R92" s="10">
        <f t="shared" si="15"/>
        <v>0</v>
      </c>
      <c r="S92" s="10"/>
      <c r="T92" s="10">
        <v>2800</v>
      </c>
      <c r="U92" s="10">
        <f t="shared" si="16"/>
        <v>0</v>
      </c>
      <c r="V92" s="10">
        <v>18</v>
      </c>
      <c r="W92" s="10">
        <v>150</v>
      </c>
      <c r="X92" s="10">
        <f t="shared" si="18"/>
        <v>2700</v>
      </c>
      <c r="Y92" s="10">
        <v>18</v>
      </c>
      <c r="Z92" s="10">
        <v>150</v>
      </c>
      <c r="AA92" s="10">
        <f t="shared" si="19"/>
        <v>2700</v>
      </c>
      <c r="AB92" s="10">
        <v>34</v>
      </c>
      <c r="AC92" s="10">
        <v>150</v>
      </c>
      <c r="AD92" s="10">
        <f t="shared" si="20"/>
        <v>5100</v>
      </c>
      <c r="AE92" s="11">
        <v>70</v>
      </c>
      <c r="AF92" s="26">
        <v>7</v>
      </c>
      <c r="AG92" s="7">
        <f t="shared" si="23"/>
        <v>490</v>
      </c>
      <c r="AH92" s="152">
        <v>1</v>
      </c>
      <c r="AI92" s="139">
        <f t="shared" si="21"/>
        <v>140</v>
      </c>
      <c r="AJ92" s="139">
        <f t="shared" si="17"/>
        <v>10990</v>
      </c>
      <c r="AK92" s="109">
        <f t="shared" si="22"/>
        <v>10990</v>
      </c>
    </row>
    <row r="93" spans="1:38" ht="15.6" customHeight="1" x14ac:dyDescent="0.25">
      <c r="A93" s="106"/>
      <c r="B93" s="96"/>
      <c r="C93" s="97"/>
      <c r="D93" s="179" t="s">
        <v>844</v>
      </c>
      <c r="E93" s="99"/>
      <c r="F93" s="99"/>
      <c r="G93" s="99"/>
      <c r="H93" s="99"/>
      <c r="I93" s="97"/>
      <c r="J93" s="100"/>
      <c r="K93" s="99"/>
      <c r="L93" s="99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2"/>
      <c r="AF93" s="79"/>
      <c r="AG93" s="79"/>
      <c r="AH93" s="153"/>
      <c r="AI93" s="151"/>
      <c r="AJ93" s="151"/>
      <c r="AK93" s="164">
        <f>AK94</f>
        <v>4950</v>
      </c>
    </row>
    <row r="94" spans="1:38" ht="18.600000000000001" customHeight="1" x14ac:dyDescent="0.25">
      <c r="A94" s="108">
        <v>74</v>
      </c>
      <c r="B94" s="8" t="s">
        <v>272</v>
      </c>
      <c r="C94" s="21" t="s">
        <v>273</v>
      </c>
      <c r="D94" s="22" t="s">
        <v>70</v>
      </c>
      <c r="E94" s="35">
        <v>44618</v>
      </c>
      <c r="F94" s="35">
        <v>44619</v>
      </c>
      <c r="G94" s="21" t="s">
        <v>298</v>
      </c>
      <c r="H94" s="22" t="s">
        <v>493</v>
      </c>
      <c r="I94" s="22" t="s">
        <v>99</v>
      </c>
      <c r="J94" s="22" t="s">
        <v>294</v>
      </c>
      <c r="K94" s="35">
        <v>44618</v>
      </c>
      <c r="L94" s="35">
        <v>44619</v>
      </c>
      <c r="M94" s="14"/>
      <c r="N94" s="10">
        <v>3400</v>
      </c>
      <c r="O94" s="10">
        <f t="shared" si="14"/>
        <v>0</v>
      </c>
      <c r="P94" s="14"/>
      <c r="Q94" s="10">
        <v>2900</v>
      </c>
      <c r="R94" s="10">
        <f t="shared" si="15"/>
        <v>0</v>
      </c>
      <c r="S94" s="14"/>
      <c r="T94" s="10">
        <v>2800</v>
      </c>
      <c r="U94" s="10">
        <f t="shared" si="16"/>
        <v>0</v>
      </c>
      <c r="V94" s="10">
        <v>9</v>
      </c>
      <c r="W94" s="10">
        <v>150</v>
      </c>
      <c r="X94" s="10">
        <f t="shared" si="18"/>
        <v>1350</v>
      </c>
      <c r="Y94" s="10">
        <v>9</v>
      </c>
      <c r="Z94" s="10">
        <v>150</v>
      </c>
      <c r="AA94" s="10">
        <f t="shared" si="19"/>
        <v>1350</v>
      </c>
      <c r="AB94" s="10">
        <v>15</v>
      </c>
      <c r="AC94" s="10">
        <v>150</v>
      </c>
      <c r="AD94" s="10">
        <f t="shared" si="20"/>
        <v>2250</v>
      </c>
      <c r="AE94" s="10"/>
      <c r="AF94" s="26">
        <v>7</v>
      </c>
      <c r="AG94" s="7">
        <f t="shared" si="23"/>
        <v>0</v>
      </c>
      <c r="AH94" s="152">
        <v>1</v>
      </c>
      <c r="AI94" s="139">
        <f t="shared" si="21"/>
        <v>33</v>
      </c>
      <c r="AJ94" s="139">
        <f t="shared" si="17"/>
        <v>4950</v>
      </c>
      <c r="AK94" s="109">
        <f t="shared" si="22"/>
        <v>4950</v>
      </c>
    </row>
    <row r="95" spans="1:38" ht="15.6" customHeight="1" x14ac:dyDescent="0.25">
      <c r="A95" s="106"/>
      <c r="B95" s="96"/>
      <c r="C95" s="97"/>
      <c r="D95" s="179" t="s">
        <v>845</v>
      </c>
      <c r="E95" s="99"/>
      <c r="F95" s="99"/>
      <c r="G95" s="99"/>
      <c r="H95" s="99"/>
      <c r="I95" s="97"/>
      <c r="J95" s="100"/>
      <c r="K95" s="99"/>
      <c r="L95" s="99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2"/>
      <c r="AF95" s="79"/>
      <c r="AG95" s="79"/>
      <c r="AH95" s="153"/>
      <c r="AI95" s="151"/>
      <c r="AJ95" s="151"/>
      <c r="AK95" s="164">
        <f>SUM(AK96:AK110)</f>
        <v>113788</v>
      </c>
    </row>
    <row r="96" spans="1:38" ht="40.9" customHeight="1" x14ac:dyDescent="0.25">
      <c r="A96" s="108">
        <v>75</v>
      </c>
      <c r="B96" s="8" t="s">
        <v>222</v>
      </c>
      <c r="C96" s="21" t="s">
        <v>138</v>
      </c>
      <c r="D96" s="22" t="s">
        <v>190</v>
      </c>
      <c r="E96" s="35">
        <v>44644</v>
      </c>
      <c r="F96" s="35">
        <v>44647</v>
      </c>
      <c r="G96" s="21" t="s">
        <v>357</v>
      </c>
      <c r="H96" s="22" t="s">
        <v>466</v>
      </c>
      <c r="I96" s="22" t="s">
        <v>102</v>
      </c>
      <c r="J96" s="22" t="s">
        <v>294</v>
      </c>
      <c r="K96" s="35">
        <v>44644</v>
      </c>
      <c r="L96" s="35">
        <v>44647</v>
      </c>
      <c r="M96" s="10"/>
      <c r="N96" s="10">
        <v>3400</v>
      </c>
      <c r="O96" s="10">
        <f t="shared" si="14"/>
        <v>0</v>
      </c>
      <c r="P96" s="10"/>
      <c r="Q96" s="10">
        <v>2900</v>
      </c>
      <c r="R96" s="10">
        <f t="shared" si="15"/>
        <v>0</v>
      </c>
      <c r="S96" s="10"/>
      <c r="T96" s="10">
        <v>2800</v>
      </c>
      <c r="U96" s="10">
        <f t="shared" si="16"/>
        <v>0</v>
      </c>
      <c r="V96" s="10">
        <v>5</v>
      </c>
      <c r="W96" s="10">
        <v>150</v>
      </c>
      <c r="X96" s="10">
        <f t="shared" si="18"/>
        <v>750</v>
      </c>
      <c r="Y96" s="10">
        <v>5</v>
      </c>
      <c r="Z96" s="10">
        <v>150</v>
      </c>
      <c r="AA96" s="10">
        <f t="shared" si="19"/>
        <v>750</v>
      </c>
      <c r="AB96" s="10">
        <v>5</v>
      </c>
      <c r="AC96" s="10">
        <v>150</v>
      </c>
      <c r="AD96" s="10">
        <f t="shared" si="20"/>
        <v>750</v>
      </c>
      <c r="AE96" s="27"/>
      <c r="AF96" s="26">
        <v>7</v>
      </c>
      <c r="AG96" s="7">
        <f t="shared" si="23"/>
        <v>0</v>
      </c>
      <c r="AH96" s="152">
        <v>1</v>
      </c>
      <c r="AI96" s="139">
        <f t="shared" si="21"/>
        <v>15</v>
      </c>
      <c r="AJ96" s="139">
        <f t="shared" si="17"/>
        <v>2250</v>
      </c>
      <c r="AK96" s="109">
        <f t="shared" si="22"/>
        <v>2250</v>
      </c>
    </row>
    <row r="97" spans="1:37" ht="41.65" customHeight="1" x14ac:dyDescent="0.25">
      <c r="A97" s="112">
        <v>76</v>
      </c>
      <c r="B97" s="8" t="s">
        <v>222</v>
      </c>
      <c r="C97" s="21" t="s">
        <v>138</v>
      </c>
      <c r="D97" s="22" t="s">
        <v>25</v>
      </c>
      <c r="E97" s="35">
        <v>44648</v>
      </c>
      <c r="F97" s="35">
        <v>44651</v>
      </c>
      <c r="G97" s="21" t="s">
        <v>357</v>
      </c>
      <c r="H97" s="22" t="s">
        <v>476</v>
      </c>
      <c r="I97" s="22" t="s">
        <v>102</v>
      </c>
      <c r="J97" s="22" t="s">
        <v>294</v>
      </c>
      <c r="K97" s="35">
        <v>44648</v>
      </c>
      <c r="L97" s="35">
        <v>44651</v>
      </c>
      <c r="M97" s="10"/>
      <c r="N97" s="10">
        <v>3400</v>
      </c>
      <c r="O97" s="10">
        <f t="shared" si="14"/>
        <v>0</v>
      </c>
      <c r="P97" s="10"/>
      <c r="Q97" s="10">
        <v>2900</v>
      </c>
      <c r="R97" s="10">
        <f t="shared" si="15"/>
        <v>0</v>
      </c>
      <c r="S97" s="10"/>
      <c r="T97" s="10">
        <v>2800</v>
      </c>
      <c r="U97" s="10">
        <f t="shared" si="16"/>
        <v>0</v>
      </c>
      <c r="V97" s="13">
        <v>11</v>
      </c>
      <c r="W97" s="10">
        <v>150</v>
      </c>
      <c r="X97" s="10">
        <f t="shared" si="18"/>
        <v>1650</v>
      </c>
      <c r="Y97" s="13">
        <v>11</v>
      </c>
      <c r="Z97" s="10">
        <v>150</v>
      </c>
      <c r="AA97" s="10">
        <f t="shared" si="19"/>
        <v>1650</v>
      </c>
      <c r="AB97" s="13">
        <v>11</v>
      </c>
      <c r="AC97" s="10">
        <v>150</v>
      </c>
      <c r="AD97" s="10">
        <f t="shared" si="20"/>
        <v>1650</v>
      </c>
      <c r="AE97" s="24"/>
      <c r="AF97" s="26">
        <v>7</v>
      </c>
      <c r="AG97" s="7">
        <f t="shared" si="23"/>
        <v>0</v>
      </c>
      <c r="AH97" s="152">
        <v>1</v>
      </c>
      <c r="AI97" s="139">
        <f t="shared" si="21"/>
        <v>33</v>
      </c>
      <c r="AJ97" s="139">
        <f t="shared" si="17"/>
        <v>4950</v>
      </c>
      <c r="AK97" s="109">
        <f t="shared" si="22"/>
        <v>4950</v>
      </c>
    </row>
    <row r="98" spans="1:37" ht="43.9" customHeight="1" x14ac:dyDescent="0.25">
      <c r="A98" s="108">
        <v>77</v>
      </c>
      <c r="B98" s="8" t="s">
        <v>222</v>
      </c>
      <c r="C98" s="21" t="s">
        <v>138</v>
      </c>
      <c r="D98" s="22" t="s">
        <v>26</v>
      </c>
      <c r="E98" s="35">
        <v>44649</v>
      </c>
      <c r="F98" s="35">
        <v>44651</v>
      </c>
      <c r="G98" s="21" t="s">
        <v>357</v>
      </c>
      <c r="H98" s="38" t="s">
        <v>358</v>
      </c>
      <c r="I98" s="22" t="s">
        <v>100</v>
      </c>
      <c r="J98" s="22" t="s">
        <v>294</v>
      </c>
      <c r="K98" s="35">
        <v>44649</v>
      </c>
      <c r="L98" s="35">
        <v>44651</v>
      </c>
      <c r="M98" s="10"/>
      <c r="N98" s="10">
        <v>3400</v>
      </c>
      <c r="O98" s="10">
        <f t="shared" si="14"/>
        <v>0</v>
      </c>
      <c r="P98" s="10"/>
      <c r="Q98" s="10">
        <v>2900</v>
      </c>
      <c r="R98" s="10">
        <f t="shared" si="15"/>
        <v>0</v>
      </c>
      <c r="S98" s="10"/>
      <c r="T98" s="10">
        <v>2800</v>
      </c>
      <c r="U98" s="10">
        <f t="shared" si="16"/>
        <v>0</v>
      </c>
      <c r="V98" s="13">
        <v>8</v>
      </c>
      <c r="W98" s="10">
        <v>150</v>
      </c>
      <c r="X98" s="10">
        <f t="shared" si="18"/>
        <v>1200</v>
      </c>
      <c r="Y98" s="13">
        <v>4</v>
      </c>
      <c r="Z98" s="10">
        <v>150</v>
      </c>
      <c r="AA98" s="10">
        <f t="shared" si="19"/>
        <v>600</v>
      </c>
      <c r="AB98" s="13">
        <v>4</v>
      </c>
      <c r="AC98" s="10">
        <v>150</v>
      </c>
      <c r="AD98" s="10">
        <f t="shared" si="20"/>
        <v>600</v>
      </c>
      <c r="AE98" s="24"/>
      <c r="AF98" s="26">
        <v>7</v>
      </c>
      <c r="AG98" s="7">
        <f t="shared" si="23"/>
        <v>0</v>
      </c>
      <c r="AH98" s="152">
        <v>1</v>
      </c>
      <c r="AI98" s="139">
        <f t="shared" si="21"/>
        <v>16</v>
      </c>
      <c r="AJ98" s="139">
        <f t="shared" si="17"/>
        <v>2400</v>
      </c>
      <c r="AK98" s="109">
        <f t="shared" si="22"/>
        <v>2400</v>
      </c>
    </row>
    <row r="99" spans="1:37" ht="37.9" customHeight="1" x14ac:dyDescent="0.25">
      <c r="A99" s="112">
        <v>78</v>
      </c>
      <c r="B99" s="8" t="s">
        <v>222</v>
      </c>
      <c r="C99" s="21" t="s">
        <v>138</v>
      </c>
      <c r="D99" s="22" t="s">
        <v>564</v>
      </c>
      <c r="E99" s="35">
        <v>44651</v>
      </c>
      <c r="F99" s="35">
        <v>44654</v>
      </c>
      <c r="G99" s="21" t="s">
        <v>357</v>
      </c>
      <c r="H99" s="22" t="s">
        <v>469</v>
      </c>
      <c r="I99" s="22" t="s">
        <v>102</v>
      </c>
      <c r="J99" s="22" t="s">
        <v>294</v>
      </c>
      <c r="K99" s="35">
        <v>44651</v>
      </c>
      <c r="L99" s="35">
        <v>44654</v>
      </c>
      <c r="M99" s="10"/>
      <c r="N99" s="10">
        <v>3400</v>
      </c>
      <c r="O99" s="10">
        <f t="shared" si="14"/>
        <v>0</v>
      </c>
      <c r="P99" s="10"/>
      <c r="Q99" s="10">
        <v>2900</v>
      </c>
      <c r="R99" s="10">
        <f t="shared" si="15"/>
        <v>0</v>
      </c>
      <c r="S99" s="10"/>
      <c r="T99" s="10">
        <v>2800</v>
      </c>
      <c r="U99" s="10">
        <f t="shared" si="16"/>
        <v>0</v>
      </c>
      <c r="V99" s="10">
        <v>4</v>
      </c>
      <c r="W99" s="10">
        <v>150</v>
      </c>
      <c r="X99" s="10">
        <f t="shared" si="18"/>
        <v>600</v>
      </c>
      <c r="Y99" s="10">
        <v>4</v>
      </c>
      <c r="Z99" s="10">
        <v>150</v>
      </c>
      <c r="AA99" s="10">
        <f t="shared" si="19"/>
        <v>600</v>
      </c>
      <c r="AB99" s="10">
        <v>4</v>
      </c>
      <c r="AC99" s="10">
        <v>150</v>
      </c>
      <c r="AD99" s="10">
        <f t="shared" si="20"/>
        <v>600</v>
      </c>
      <c r="AE99" s="11"/>
      <c r="AF99" s="26">
        <v>7</v>
      </c>
      <c r="AG99" s="7">
        <f t="shared" si="23"/>
        <v>0</v>
      </c>
      <c r="AH99" s="152">
        <v>1</v>
      </c>
      <c r="AI99" s="139">
        <f t="shared" si="21"/>
        <v>12</v>
      </c>
      <c r="AJ99" s="139">
        <f t="shared" si="17"/>
        <v>1800</v>
      </c>
      <c r="AK99" s="109">
        <f t="shared" si="22"/>
        <v>1800</v>
      </c>
    </row>
    <row r="100" spans="1:37" ht="42.6" customHeight="1" x14ac:dyDescent="0.25">
      <c r="A100" s="108">
        <v>79</v>
      </c>
      <c r="B100" s="8" t="s">
        <v>222</v>
      </c>
      <c r="C100" s="21" t="s">
        <v>138</v>
      </c>
      <c r="D100" s="22" t="s">
        <v>27</v>
      </c>
      <c r="E100" s="35">
        <v>44657</v>
      </c>
      <c r="F100" s="35">
        <v>44660</v>
      </c>
      <c r="G100" s="21" t="s">
        <v>359</v>
      </c>
      <c r="H100" s="22" t="s">
        <v>470</v>
      </c>
      <c r="I100" s="22" t="s">
        <v>99</v>
      </c>
      <c r="J100" s="22" t="s">
        <v>294</v>
      </c>
      <c r="K100" s="35">
        <v>44657</v>
      </c>
      <c r="L100" s="35">
        <v>44660</v>
      </c>
      <c r="M100" s="10"/>
      <c r="N100" s="10">
        <v>3400</v>
      </c>
      <c r="O100" s="10">
        <f t="shared" si="14"/>
        <v>0</v>
      </c>
      <c r="P100" s="10"/>
      <c r="Q100" s="10">
        <v>2900</v>
      </c>
      <c r="R100" s="10">
        <f t="shared" si="15"/>
        <v>0</v>
      </c>
      <c r="S100" s="10"/>
      <c r="T100" s="10">
        <v>2800</v>
      </c>
      <c r="U100" s="10">
        <f t="shared" si="16"/>
        <v>0</v>
      </c>
      <c r="V100" s="10">
        <v>6</v>
      </c>
      <c r="W100" s="10">
        <v>150</v>
      </c>
      <c r="X100" s="10">
        <f t="shared" si="18"/>
        <v>900</v>
      </c>
      <c r="Y100" s="10">
        <v>3</v>
      </c>
      <c r="Z100" s="10">
        <v>150</v>
      </c>
      <c r="AA100" s="10">
        <f t="shared" si="19"/>
        <v>450</v>
      </c>
      <c r="AB100" s="11">
        <v>3</v>
      </c>
      <c r="AC100" s="10">
        <v>150</v>
      </c>
      <c r="AD100" s="10">
        <f t="shared" si="20"/>
        <v>450</v>
      </c>
      <c r="AE100" s="11"/>
      <c r="AF100" s="26">
        <v>7</v>
      </c>
      <c r="AG100" s="7">
        <f t="shared" si="23"/>
        <v>0</v>
      </c>
      <c r="AH100" s="152">
        <v>1</v>
      </c>
      <c r="AI100" s="139">
        <f t="shared" si="21"/>
        <v>12</v>
      </c>
      <c r="AJ100" s="139">
        <f t="shared" si="17"/>
        <v>1800</v>
      </c>
      <c r="AK100" s="109">
        <f t="shared" si="22"/>
        <v>1800</v>
      </c>
    </row>
    <row r="101" spans="1:37" ht="42" customHeight="1" x14ac:dyDescent="0.25">
      <c r="A101" s="112">
        <v>80</v>
      </c>
      <c r="B101" s="8" t="s">
        <v>222</v>
      </c>
      <c r="C101" s="21" t="s">
        <v>138</v>
      </c>
      <c r="D101" s="22" t="s">
        <v>28</v>
      </c>
      <c r="E101" s="35">
        <v>44657</v>
      </c>
      <c r="F101" s="35">
        <v>44660</v>
      </c>
      <c r="G101" s="21" t="s">
        <v>359</v>
      </c>
      <c r="H101" s="22" t="s">
        <v>358</v>
      </c>
      <c r="I101" s="22" t="s">
        <v>99</v>
      </c>
      <c r="J101" s="22" t="s">
        <v>294</v>
      </c>
      <c r="K101" s="35">
        <v>44657</v>
      </c>
      <c r="L101" s="35">
        <v>44660</v>
      </c>
      <c r="M101" s="10"/>
      <c r="N101" s="10">
        <v>3400</v>
      </c>
      <c r="O101" s="10">
        <f t="shared" si="14"/>
        <v>0</v>
      </c>
      <c r="P101" s="10"/>
      <c r="Q101" s="10">
        <v>2900</v>
      </c>
      <c r="R101" s="10">
        <f t="shared" si="15"/>
        <v>0</v>
      </c>
      <c r="S101" s="10"/>
      <c r="T101" s="10">
        <v>2800</v>
      </c>
      <c r="U101" s="10">
        <f t="shared" si="16"/>
        <v>0</v>
      </c>
      <c r="V101" s="10">
        <v>10</v>
      </c>
      <c r="W101" s="10">
        <v>150</v>
      </c>
      <c r="X101" s="10">
        <f t="shared" si="18"/>
        <v>1500</v>
      </c>
      <c r="Y101" s="10">
        <v>5</v>
      </c>
      <c r="Z101" s="10">
        <v>150</v>
      </c>
      <c r="AA101" s="10">
        <f t="shared" si="19"/>
        <v>750</v>
      </c>
      <c r="AB101" s="11">
        <v>5</v>
      </c>
      <c r="AC101" s="10">
        <v>150</v>
      </c>
      <c r="AD101" s="10">
        <f t="shared" si="20"/>
        <v>750</v>
      </c>
      <c r="AE101" s="11"/>
      <c r="AF101" s="26">
        <v>7</v>
      </c>
      <c r="AG101" s="7">
        <f t="shared" si="23"/>
        <v>0</v>
      </c>
      <c r="AH101" s="152">
        <v>1</v>
      </c>
      <c r="AI101" s="139">
        <f t="shared" si="21"/>
        <v>20</v>
      </c>
      <c r="AJ101" s="139">
        <f t="shared" si="17"/>
        <v>3000</v>
      </c>
      <c r="AK101" s="109">
        <f t="shared" si="22"/>
        <v>3000</v>
      </c>
    </row>
    <row r="102" spans="1:37" ht="26.65" customHeight="1" x14ac:dyDescent="0.25">
      <c r="A102" s="108">
        <v>81</v>
      </c>
      <c r="B102" s="8" t="s">
        <v>222</v>
      </c>
      <c r="C102" s="21" t="s">
        <v>138</v>
      </c>
      <c r="D102" s="22" t="s">
        <v>29</v>
      </c>
      <c r="E102" s="35">
        <v>44665</v>
      </c>
      <c r="F102" s="35">
        <v>44668</v>
      </c>
      <c r="G102" s="21" t="s">
        <v>361</v>
      </c>
      <c r="H102" s="22" t="s">
        <v>445</v>
      </c>
      <c r="I102" s="22" t="s">
        <v>99</v>
      </c>
      <c r="J102" s="22" t="s">
        <v>294</v>
      </c>
      <c r="K102" s="35">
        <v>44665</v>
      </c>
      <c r="L102" s="35">
        <v>44668</v>
      </c>
      <c r="M102" s="10"/>
      <c r="N102" s="10">
        <v>3400</v>
      </c>
      <c r="O102" s="10">
        <f t="shared" si="14"/>
        <v>0</v>
      </c>
      <c r="P102" s="10"/>
      <c r="Q102" s="10">
        <v>2900</v>
      </c>
      <c r="R102" s="10">
        <f t="shared" si="15"/>
        <v>0</v>
      </c>
      <c r="S102" s="10"/>
      <c r="T102" s="10">
        <v>2800</v>
      </c>
      <c r="U102" s="10">
        <f t="shared" si="16"/>
        <v>0</v>
      </c>
      <c r="V102" s="10">
        <v>20</v>
      </c>
      <c r="W102" s="10">
        <v>150</v>
      </c>
      <c r="X102" s="10">
        <f t="shared" si="18"/>
        <v>3000</v>
      </c>
      <c r="Y102" s="10">
        <v>16</v>
      </c>
      <c r="Z102" s="10">
        <v>150</v>
      </c>
      <c r="AA102" s="10">
        <f t="shared" si="19"/>
        <v>2400</v>
      </c>
      <c r="AB102" s="11">
        <v>16</v>
      </c>
      <c r="AC102" s="10">
        <v>150</v>
      </c>
      <c r="AD102" s="10">
        <f t="shared" si="20"/>
        <v>2400</v>
      </c>
      <c r="AE102" s="11">
        <v>64</v>
      </c>
      <c r="AF102" s="26">
        <v>7</v>
      </c>
      <c r="AG102" s="7">
        <f t="shared" si="23"/>
        <v>448</v>
      </c>
      <c r="AH102" s="152">
        <v>1</v>
      </c>
      <c r="AI102" s="139">
        <f t="shared" si="21"/>
        <v>116</v>
      </c>
      <c r="AJ102" s="139">
        <f t="shared" si="17"/>
        <v>8248</v>
      </c>
      <c r="AK102" s="109">
        <f t="shared" si="22"/>
        <v>8248</v>
      </c>
    </row>
    <row r="103" spans="1:37" ht="27.6" customHeight="1" x14ac:dyDescent="0.25">
      <c r="A103" s="112">
        <v>82</v>
      </c>
      <c r="B103" s="8" t="s">
        <v>222</v>
      </c>
      <c r="C103" s="21" t="s">
        <v>138</v>
      </c>
      <c r="D103" s="22" t="s">
        <v>30</v>
      </c>
      <c r="E103" s="35">
        <v>44665</v>
      </c>
      <c r="F103" s="35">
        <v>44668</v>
      </c>
      <c r="G103" s="21" t="s">
        <v>361</v>
      </c>
      <c r="H103" s="38" t="s">
        <v>358</v>
      </c>
      <c r="I103" s="22" t="s">
        <v>99</v>
      </c>
      <c r="J103" s="22" t="s">
        <v>294</v>
      </c>
      <c r="K103" s="35">
        <v>44665</v>
      </c>
      <c r="L103" s="35">
        <v>44668</v>
      </c>
      <c r="M103" s="10"/>
      <c r="N103" s="10">
        <v>3400</v>
      </c>
      <c r="O103" s="10">
        <f t="shared" si="14"/>
        <v>0</v>
      </c>
      <c r="P103" s="10"/>
      <c r="Q103" s="10">
        <v>2900</v>
      </c>
      <c r="R103" s="10">
        <f t="shared" si="15"/>
        <v>0</v>
      </c>
      <c r="S103" s="10"/>
      <c r="T103" s="10">
        <v>2800</v>
      </c>
      <c r="U103" s="10">
        <f t="shared" si="16"/>
        <v>0</v>
      </c>
      <c r="V103" s="10">
        <v>21</v>
      </c>
      <c r="W103" s="10">
        <v>150</v>
      </c>
      <c r="X103" s="10">
        <f t="shared" si="18"/>
        <v>3150</v>
      </c>
      <c r="Y103" s="10">
        <v>18</v>
      </c>
      <c r="Z103" s="10">
        <v>150</v>
      </c>
      <c r="AA103" s="10">
        <f t="shared" si="19"/>
        <v>2700</v>
      </c>
      <c r="AB103" s="11">
        <v>18</v>
      </c>
      <c r="AC103" s="10">
        <v>150</v>
      </c>
      <c r="AD103" s="10">
        <f t="shared" si="20"/>
        <v>2700</v>
      </c>
      <c r="AE103" s="11">
        <v>72</v>
      </c>
      <c r="AF103" s="26">
        <v>7</v>
      </c>
      <c r="AG103" s="7">
        <f t="shared" si="23"/>
        <v>504</v>
      </c>
      <c r="AH103" s="152">
        <v>1</v>
      </c>
      <c r="AI103" s="139">
        <f t="shared" si="21"/>
        <v>129</v>
      </c>
      <c r="AJ103" s="139">
        <f t="shared" si="17"/>
        <v>9054</v>
      </c>
      <c r="AK103" s="109">
        <f t="shared" si="22"/>
        <v>9054</v>
      </c>
    </row>
    <row r="104" spans="1:37" ht="30" customHeight="1" x14ac:dyDescent="0.25">
      <c r="A104" s="108">
        <v>83</v>
      </c>
      <c r="B104" s="8" t="s">
        <v>222</v>
      </c>
      <c r="C104" s="21" t="s">
        <v>138</v>
      </c>
      <c r="D104" s="22" t="s">
        <v>270</v>
      </c>
      <c r="E104" s="35">
        <v>44677</v>
      </c>
      <c r="F104" s="35">
        <v>44680</v>
      </c>
      <c r="G104" s="21" t="s">
        <v>937</v>
      </c>
      <c r="H104" s="22" t="s">
        <v>704</v>
      </c>
      <c r="I104" s="22" t="s">
        <v>102</v>
      </c>
      <c r="J104" s="22" t="s">
        <v>294</v>
      </c>
      <c r="K104" s="35">
        <v>44677</v>
      </c>
      <c r="L104" s="35">
        <v>44680</v>
      </c>
      <c r="M104" s="10"/>
      <c r="N104" s="10">
        <v>3400</v>
      </c>
      <c r="O104" s="10">
        <f t="shared" si="14"/>
        <v>0</v>
      </c>
      <c r="P104" s="10"/>
      <c r="Q104" s="10">
        <v>2900</v>
      </c>
      <c r="R104" s="10">
        <f t="shared" si="15"/>
        <v>0</v>
      </c>
      <c r="S104" s="10"/>
      <c r="T104" s="10">
        <v>2800</v>
      </c>
      <c r="U104" s="10">
        <f t="shared" si="16"/>
        <v>0</v>
      </c>
      <c r="V104" s="10">
        <v>14</v>
      </c>
      <c r="W104" s="10">
        <v>150</v>
      </c>
      <c r="X104" s="10">
        <f t="shared" si="18"/>
        <v>2100</v>
      </c>
      <c r="Y104" s="10">
        <v>14</v>
      </c>
      <c r="Z104" s="10">
        <v>150</v>
      </c>
      <c r="AA104" s="10">
        <f t="shared" si="19"/>
        <v>2100</v>
      </c>
      <c r="AB104" s="11">
        <v>14</v>
      </c>
      <c r="AC104" s="10">
        <v>150</v>
      </c>
      <c r="AD104" s="10">
        <f t="shared" si="20"/>
        <v>2100</v>
      </c>
      <c r="AE104" s="11">
        <v>56</v>
      </c>
      <c r="AF104" s="26">
        <v>7</v>
      </c>
      <c r="AG104" s="7">
        <f t="shared" si="23"/>
        <v>392</v>
      </c>
      <c r="AH104" s="152">
        <v>1</v>
      </c>
      <c r="AI104" s="139">
        <f t="shared" si="21"/>
        <v>98</v>
      </c>
      <c r="AJ104" s="139">
        <f t="shared" si="17"/>
        <v>6692</v>
      </c>
      <c r="AK104" s="109">
        <f t="shared" si="22"/>
        <v>6692</v>
      </c>
    </row>
    <row r="105" spans="1:37" ht="28.9" customHeight="1" x14ac:dyDescent="0.25">
      <c r="A105" s="112">
        <v>84</v>
      </c>
      <c r="B105" s="8" t="s">
        <v>222</v>
      </c>
      <c r="C105" s="21" t="s">
        <v>138</v>
      </c>
      <c r="D105" s="22" t="s">
        <v>528</v>
      </c>
      <c r="E105" s="35">
        <v>44711</v>
      </c>
      <c r="F105" s="35">
        <v>44714</v>
      </c>
      <c r="G105" s="21" t="s">
        <v>359</v>
      </c>
      <c r="H105" s="38" t="s">
        <v>340</v>
      </c>
      <c r="I105" s="22" t="s">
        <v>100</v>
      </c>
      <c r="J105" s="22" t="s">
        <v>294</v>
      </c>
      <c r="K105" s="35">
        <v>44711</v>
      </c>
      <c r="L105" s="35">
        <v>44714</v>
      </c>
      <c r="M105" s="28"/>
      <c r="N105" s="10">
        <v>3400</v>
      </c>
      <c r="O105" s="10">
        <f t="shared" si="14"/>
        <v>0</v>
      </c>
      <c r="P105" s="28"/>
      <c r="Q105" s="10">
        <v>2900</v>
      </c>
      <c r="R105" s="10">
        <f t="shared" si="15"/>
        <v>0</v>
      </c>
      <c r="S105" s="28"/>
      <c r="T105" s="10">
        <v>2800</v>
      </c>
      <c r="U105" s="10">
        <f t="shared" si="16"/>
        <v>0</v>
      </c>
      <c r="V105" s="29">
        <v>10</v>
      </c>
      <c r="W105" s="10">
        <v>150</v>
      </c>
      <c r="X105" s="10">
        <f t="shared" si="18"/>
        <v>1500</v>
      </c>
      <c r="Y105" s="29">
        <v>5</v>
      </c>
      <c r="Z105" s="10">
        <v>150</v>
      </c>
      <c r="AA105" s="10">
        <f t="shared" si="19"/>
        <v>750</v>
      </c>
      <c r="AB105" s="29">
        <v>5</v>
      </c>
      <c r="AC105" s="10">
        <v>150</v>
      </c>
      <c r="AD105" s="10">
        <f t="shared" si="20"/>
        <v>750</v>
      </c>
      <c r="AE105" s="29">
        <v>20</v>
      </c>
      <c r="AF105" s="26">
        <v>7</v>
      </c>
      <c r="AG105" s="7">
        <f t="shared" si="23"/>
        <v>140</v>
      </c>
      <c r="AH105" s="152">
        <v>1</v>
      </c>
      <c r="AI105" s="139">
        <f t="shared" si="21"/>
        <v>40</v>
      </c>
      <c r="AJ105" s="139">
        <f t="shared" si="17"/>
        <v>3140</v>
      </c>
      <c r="AK105" s="109">
        <f t="shared" si="22"/>
        <v>3140</v>
      </c>
    </row>
    <row r="106" spans="1:37" ht="27.6" customHeight="1" x14ac:dyDescent="0.25">
      <c r="A106" s="108">
        <v>85</v>
      </c>
      <c r="B106" s="21" t="s">
        <v>222</v>
      </c>
      <c r="C106" s="21" t="s">
        <v>138</v>
      </c>
      <c r="D106" s="22" t="s">
        <v>32</v>
      </c>
      <c r="E106" s="35">
        <v>44720</v>
      </c>
      <c r="F106" s="35">
        <v>44723</v>
      </c>
      <c r="G106" s="21" t="s">
        <v>357</v>
      </c>
      <c r="H106" s="38" t="s">
        <v>340</v>
      </c>
      <c r="I106" s="22" t="s">
        <v>101</v>
      </c>
      <c r="J106" s="22" t="s">
        <v>294</v>
      </c>
      <c r="K106" s="35">
        <v>44720</v>
      </c>
      <c r="L106" s="35">
        <v>44723</v>
      </c>
      <c r="M106" s="11"/>
      <c r="N106" s="10">
        <v>3400</v>
      </c>
      <c r="O106" s="10">
        <f t="shared" si="14"/>
        <v>0</v>
      </c>
      <c r="P106" s="10"/>
      <c r="Q106" s="10">
        <v>2900</v>
      </c>
      <c r="R106" s="10">
        <f t="shared" si="15"/>
        <v>0</v>
      </c>
      <c r="S106" s="10"/>
      <c r="T106" s="10">
        <v>2800</v>
      </c>
      <c r="U106" s="10">
        <f t="shared" si="16"/>
        <v>0</v>
      </c>
      <c r="V106" s="10">
        <v>20</v>
      </c>
      <c r="W106" s="10">
        <v>150</v>
      </c>
      <c r="X106" s="10">
        <f t="shared" si="18"/>
        <v>3000</v>
      </c>
      <c r="Y106" s="10">
        <v>15</v>
      </c>
      <c r="Z106" s="10">
        <v>150</v>
      </c>
      <c r="AA106" s="10">
        <f t="shared" si="19"/>
        <v>2250</v>
      </c>
      <c r="AB106" s="10">
        <v>15</v>
      </c>
      <c r="AC106" s="10">
        <v>150</v>
      </c>
      <c r="AD106" s="10">
        <f t="shared" si="20"/>
        <v>2250</v>
      </c>
      <c r="AE106" s="11">
        <v>60</v>
      </c>
      <c r="AF106" s="26">
        <v>7</v>
      </c>
      <c r="AG106" s="7">
        <f t="shared" si="23"/>
        <v>420</v>
      </c>
      <c r="AH106" s="152">
        <v>1</v>
      </c>
      <c r="AI106" s="139">
        <f t="shared" si="21"/>
        <v>110</v>
      </c>
      <c r="AJ106" s="139">
        <f t="shared" si="17"/>
        <v>7920</v>
      </c>
      <c r="AK106" s="109">
        <f t="shared" si="22"/>
        <v>7920</v>
      </c>
    </row>
    <row r="107" spans="1:37" ht="29.65" customHeight="1" x14ac:dyDescent="0.25">
      <c r="A107" s="112">
        <v>86</v>
      </c>
      <c r="B107" s="8" t="s">
        <v>172</v>
      </c>
      <c r="C107" s="47" t="s">
        <v>138</v>
      </c>
      <c r="D107" s="22" t="s">
        <v>31</v>
      </c>
      <c r="E107" s="35">
        <v>44720</v>
      </c>
      <c r="F107" s="35">
        <v>44723</v>
      </c>
      <c r="G107" s="21" t="s">
        <v>937</v>
      </c>
      <c r="H107" s="22" t="s">
        <v>705</v>
      </c>
      <c r="I107" s="22" t="s">
        <v>99</v>
      </c>
      <c r="J107" s="22" t="s">
        <v>294</v>
      </c>
      <c r="K107" s="35">
        <v>44720</v>
      </c>
      <c r="L107" s="35">
        <v>44723</v>
      </c>
      <c r="M107" s="10"/>
      <c r="N107" s="10">
        <v>0</v>
      </c>
      <c r="O107" s="10"/>
      <c r="P107" s="10"/>
      <c r="Q107" s="10">
        <v>0</v>
      </c>
      <c r="R107" s="10"/>
      <c r="S107" s="10"/>
      <c r="T107" s="10">
        <v>0</v>
      </c>
      <c r="U107" s="10"/>
      <c r="V107" s="10">
        <v>2</v>
      </c>
      <c r="W107" s="10">
        <v>150</v>
      </c>
      <c r="X107" s="10">
        <f t="shared" si="18"/>
        <v>300</v>
      </c>
      <c r="Y107" s="10">
        <v>2</v>
      </c>
      <c r="Z107" s="10">
        <v>150</v>
      </c>
      <c r="AA107" s="10">
        <f t="shared" si="19"/>
        <v>300</v>
      </c>
      <c r="AB107" s="10">
        <v>2</v>
      </c>
      <c r="AC107" s="10">
        <v>150</v>
      </c>
      <c r="AD107" s="10">
        <f t="shared" si="20"/>
        <v>300</v>
      </c>
      <c r="AE107" s="3">
        <v>5</v>
      </c>
      <c r="AF107" s="26">
        <v>7</v>
      </c>
      <c r="AG107" s="7">
        <v>36</v>
      </c>
      <c r="AH107" s="152">
        <v>1</v>
      </c>
      <c r="AI107" s="139">
        <f t="shared" si="21"/>
        <v>11</v>
      </c>
      <c r="AJ107" s="139">
        <f t="shared" si="17"/>
        <v>936</v>
      </c>
      <c r="AK107" s="109">
        <f t="shared" si="22"/>
        <v>936</v>
      </c>
    </row>
    <row r="108" spans="1:37" ht="29.65" customHeight="1" x14ac:dyDescent="0.25">
      <c r="A108" s="108">
        <v>87</v>
      </c>
      <c r="B108" s="8" t="s">
        <v>222</v>
      </c>
      <c r="C108" s="21" t="s">
        <v>138</v>
      </c>
      <c r="D108" s="22" t="s">
        <v>33</v>
      </c>
      <c r="E108" s="35">
        <v>44727</v>
      </c>
      <c r="F108" s="35">
        <v>44730</v>
      </c>
      <c r="G108" s="21" t="s">
        <v>768</v>
      </c>
      <c r="H108" s="22" t="s">
        <v>358</v>
      </c>
      <c r="I108" s="22" t="s">
        <v>100</v>
      </c>
      <c r="J108" s="22" t="s">
        <v>294</v>
      </c>
      <c r="K108" s="35">
        <v>44727</v>
      </c>
      <c r="L108" s="35">
        <v>44730</v>
      </c>
      <c r="M108" s="10"/>
      <c r="N108" s="10">
        <v>3400</v>
      </c>
      <c r="O108" s="10">
        <f t="shared" si="14"/>
        <v>0</v>
      </c>
      <c r="P108" s="10"/>
      <c r="Q108" s="10">
        <v>2900</v>
      </c>
      <c r="R108" s="10">
        <f t="shared" si="15"/>
        <v>0</v>
      </c>
      <c r="S108" s="10"/>
      <c r="T108" s="10">
        <v>2800</v>
      </c>
      <c r="U108" s="10">
        <f t="shared" si="16"/>
        <v>0</v>
      </c>
      <c r="V108" s="10">
        <v>21</v>
      </c>
      <c r="W108" s="10">
        <v>150</v>
      </c>
      <c r="X108" s="10">
        <f t="shared" si="18"/>
        <v>3150</v>
      </c>
      <c r="Y108" s="10">
        <v>18</v>
      </c>
      <c r="Z108" s="10">
        <v>150</v>
      </c>
      <c r="AA108" s="10">
        <f t="shared" si="19"/>
        <v>2700</v>
      </c>
      <c r="AB108" s="11">
        <v>18</v>
      </c>
      <c r="AC108" s="10">
        <v>150</v>
      </c>
      <c r="AD108" s="10">
        <f t="shared" si="20"/>
        <v>2700</v>
      </c>
      <c r="AE108" s="11">
        <v>72</v>
      </c>
      <c r="AF108" s="26">
        <v>7</v>
      </c>
      <c r="AG108" s="7">
        <f t="shared" si="23"/>
        <v>504</v>
      </c>
      <c r="AH108" s="152">
        <v>1</v>
      </c>
      <c r="AI108" s="139">
        <f t="shared" si="21"/>
        <v>129</v>
      </c>
      <c r="AJ108" s="139">
        <f t="shared" si="17"/>
        <v>9054</v>
      </c>
      <c r="AK108" s="109">
        <f t="shared" si="22"/>
        <v>9054</v>
      </c>
    </row>
    <row r="109" spans="1:37" ht="40.15" customHeight="1" x14ac:dyDescent="0.25">
      <c r="A109" s="112">
        <v>88</v>
      </c>
      <c r="B109" s="8" t="s">
        <v>222</v>
      </c>
      <c r="C109" s="21" t="s">
        <v>138</v>
      </c>
      <c r="D109" s="22" t="s">
        <v>44</v>
      </c>
      <c r="E109" s="35">
        <v>44819</v>
      </c>
      <c r="F109" s="35">
        <v>44822</v>
      </c>
      <c r="G109" s="21" t="s">
        <v>769</v>
      </c>
      <c r="H109" s="22" t="s">
        <v>706</v>
      </c>
      <c r="I109" s="22" t="s">
        <v>102</v>
      </c>
      <c r="J109" s="22" t="s">
        <v>304</v>
      </c>
      <c r="K109" s="35">
        <v>44819</v>
      </c>
      <c r="L109" s="35">
        <v>44822</v>
      </c>
      <c r="M109" s="14"/>
      <c r="N109" s="10">
        <v>3400</v>
      </c>
      <c r="O109" s="10">
        <f t="shared" si="14"/>
        <v>0</v>
      </c>
      <c r="P109" s="14"/>
      <c r="Q109" s="10">
        <v>2900</v>
      </c>
      <c r="R109" s="10">
        <f t="shared" si="15"/>
        <v>0</v>
      </c>
      <c r="S109" s="14"/>
      <c r="T109" s="10">
        <v>2800</v>
      </c>
      <c r="U109" s="10">
        <f t="shared" si="16"/>
        <v>0</v>
      </c>
      <c r="V109" s="10">
        <v>32</v>
      </c>
      <c r="W109" s="10">
        <v>150</v>
      </c>
      <c r="X109" s="10">
        <f t="shared" si="18"/>
        <v>4800</v>
      </c>
      <c r="Y109" s="10">
        <v>24</v>
      </c>
      <c r="Z109" s="10">
        <v>150</v>
      </c>
      <c r="AA109" s="10">
        <f t="shared" si="19"/>
        <v>3600</v>
      </c>
      <c r="AB109" s="10">
        <v>24</v>
      </c>
      <c r="AC109" s="10">
        <v>150</v>
      </c>
      <c r="AD109" s="10">
        <f t="shared" si="20"/>
        <v>3600</v>
      </c>
      <c r="AE109" s="11">
        <v>96</v>
      </c>
      <c r="AF109" s="26">
        <v>7</v>
      </c>
      <c r="AG109" s="7">
        <f t="shared" si="23"/>
        <v>672</v>
      </c>
      <c r="AH109" s="152">
        <v>1</v>
      </c>
      <c r="AI109" s="139">
        <f t="shared" si="21"/>
        <v>176</v>
      </c>
      <c r="AJ109" s="139">
        <f t="shared" si="17"/>
        <v>12672</v>
      </c>
      <c r="AK109" s="109">
        <f t="shared" si="22"/>
        <v>12672</v>
      </c>
    </row>
    <row r="110" spans="1:37" ht="25.15" customHeight="1" x14ac:dyDescent="0.25">
      <c r="A110" s="108">
        <v>89</v>
      </c>
      <c r="B110" s="8" t="s">
        <v>222</v>
      </c>
      <c r="C110" s="21" t="s">
        <v>138</v>
      </c>
      <c r="D110" s="22" t="s">
        <v>34</v>
      </c>
      <c r="E110" s="35">
        <v>44826</v>
      </c>
      <c r="F110" s="35">
        <v>44829</v>
      </c>
      <c r="G110" s="21" t="s">
        <v>769</v>
      </c>
      <c r="H110" s="22" t="s">
        <v>706</v>
      </c>
      <c r="I110" s="22" t="s">
        <v>105</v>
      </c>
      <c r="J110" s="22" t="s">
        <v>294</v>
      </c>
      <c r="K110" s="35">
        <v>44826</v>
      </c>
      <c r="L110" s="35">
        <v>44829</v>
      </c>
      <c r="M110" s="10">
        <v>8</v>
      </c>
      <c r="N110" s="10">
        <v>3400</v>
      </c>
      <c r="O110" s="10">
        <f t="shared" si="14"/>
        <v>27200</v>
      </c>
      <c r="P110" s="10"/>
      <c r="Q110" s="10">
        <v>2900</v>
      </c>
      <c r="R110" s="10">
        <f t="shared" si="15"/>
        <v>0</v>
      </c>
      <c r="S110" s="10"/>
      <c r="T110" s="10">
        <v>2800</v>
      </c>
      <c r="U110" s="10">
        <f t="shared" si="16"/>
        <v>0</v>
      </c>
      <c r="V110" s="10">
        <v>32</v>
      </c>
      <c r="W110" s="10">
        <v>150</v>
      </c>
      <c r="X110" s="10">
        <f t="shared" si="18"/>
        <v>4800</v>
      </c>
      <c r="Y110" s="10">
        <v>24</v>
      </c>
      <c r="Z110" s="10">
        <v>150</v>
      </c>
      <c r="AA110" s="10">
        <f t="shared" si="19"/>
        <v>3600</v>
      </c>
      <c r="AB110" s="10">
        <v>24</v>
      </c>
      <c r="AC110" s="10">
        <v>150</v>
      </c>
      <c r="AD110" s="10">
        <f t="shared" si="20"/>
        <v>3600</v>
      </c>
      <c r="AE110" s="11">
        <v>96</v>
      </c>
      <c r="AF110" s="26">
        <v>7</v>
      </c>
      <c r="AG110" s="7">
        <f t="shared" si="23"/>
        <v>672</v>
      </c>
      <c r="AH110" s="152">
        <v>1</v>
      </c>
      <c r="AI110" s="139">
        <f t="shared" si="21"/>
        <v>184</v>
      </c>
      <c r="AJ110" s="139">
        <f t="shared" si="17"/>
        <v>39872</v>
      </c>
      <c r="AK110" s="109">
        <f t="shared" si="22"/>
        <v>39872</v>
      </c>
    </row>
    <row r="111" spans="1:37" ht="16.149999999999999" customHeight="1" x14ac:dyDescent="0.25">
      <c r="A111" s="106"/>
      <c r="B111" s="96"/>
      <c r="C111" s="97"/>
      <c r="D111" s="179" t="s">
        <v>846</v>
      </c>
      <c r="E111" s="99"/>
      <c r="F111" s="99"/>
      <c r="G111" s="99"/>
      <c r="H111" s="99"/>
      <c r="I111" s="97"/>
      <c r="J111" s="100"/>
      <c r="K111" s="99"/>
      <c r="L111" s="99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2"/>
      <c r="AF111" s="79"/>
      <c r="AG111" s="79"/>
      <c r="AH111" s="153"/>
      <c r="AI111" s="151"/>
      <c r="AJ111" s="151"/>
      <c r="AK111" s="164">
        <f>SUM(AK112:AK121)</f>
        <v>259767</v>
      </c>
    </row>
    <row r="112" spans="1:37" ht="25.9" customHeight="1" x14ac:dyDescent="0.25">
      <c r="A112" s="108">
        <v>90</v>
      </c>
      <c r="B112" s="8" t="s">
        <v>208</v>
      </c>
      <c r="C112" s="21" t="s">
        <v>110</v>
      </c>
      <c r="D112" s="22" t="s">
        <v>209</v>
      </c>
      <c r="E112" s="35">
        <v>44617</v>
      </c>
      <c r="F112" s="35">
        <v>44619</v>
      </c>
      <c r="G112" s="21" t="s">
        <v>301</v>
      </c>
      <c r="H112" s="22" t="s">
        <v>508</v>
      </c>
      <c r="I112" s="22" t="s">
        <v>102</v>
      </c>
      <c r="J112" s="22" t="s">
        <v>294</v>
      </c>
      <c r="K112" s="35">
        <v>44617</v>
      </c>
      <c r="L112" s="35">
        <v>44619</v>
      </c>
      <c r="M112" s="10"/>
      <c r="N112" s="10">
        <v>3400</v>
      </c>
      <c r="O112" s="10">
        <f t="shared" si="14"/>
        <v>0</v>
      </c>
      <c r="P112" s="10"/>
      <c r="Q112" s="10">
        <v>2900</v>
      </c>
      <c r="R112" s="10">
        <f t="shared" si="15"/>
        <v>0</v>
      </c>
      <c r="S112" s="10"/>
      <c r="T112" s="10">
        <v>2800</v>
      </c>
      <c r="U112" s="10">
        <f t="shared" si="16"/>
        <v>0</v>
      </c>
      <c r="V112" s="10">
        <v>80</v>
      </c>
      <c r="W112" s="10">
        <v>150</v>
      </c>
      <c r="X112" s="10">
        <f t="shared" si="18"/>
        <v>12000</v>
      </c>
      <c r="Y112" s="10">
        <v>40</v>
      </c>
      <c r="Z112" s="10">
        <v>150</v>
      </c>
      <c r="AA112" s="10">
        <f t="shared" si="19"/>
        <v>6000</v>
      </c>
      <c r="AB112" s="10">
        <v>40</v>
      </c>
      <c r="AC112" s="10">
        <v>150</v>
      </c>
      <c r="AD112" s="10">
        <f t="shared" si="20"/>
        <v>6000</v>
      </c>
      <c r="AE112" s="11"/>
      <c r="AF112" s="26">
        <v>7</v>
      </c>
      <c r="AG112" s="7">
        <f t="shared" si="23"/>
        <v>0</v>
      </c>
      <c r="AH112" s="152">
        <v>1</v>
      </c>
      <c r="AI112" s="139">
        <f t="shared" si="21"/>
        <v>160</v>
      </c>
      <c r="AJ112" s="139">
        <f t="shared" si="17"/>
        <v>24000</v>
      </c>
      <c r="AK112" s="109">
        <f t="shared" si="22"/>
        <v>24000</v>
      </c>
    </row>
    <row r="113" spans="1:37" ht="26.65" customHeight="1" x14ac:dyDescent="0.25">
      <c r="A113" s="114">
        <v>91</v>
      </c>
      <c r="B113" s="8" t="s">
        <v>225</v>
      </c>
      <c r="C113" s="21" t="s">
        <v>110</v>
      </c>
      <c r="D113" s="22" t="s">
        <v>565</v>
      </c>
      <c r="E113" s="35">
        <v>44625</v>
      </c>
      <c r="F113" s="35">
        <v>44626</v>
      </c>
      <c r="G113" s="21" t="s">
        <v>362</v>
      </c>
      <c r="H113" s="22" t="s">
        <v>363</v>
      </c>
      <c r="I113" s="22" t="s">
        <v>99</v>
      </c>
      <c r="J113" s="22" t="s">
        <v>294</v>
      </c>
      <c r="K113" s="35">
        <v>44625</v>
      </c>
      <c r="L113" s="35">
        <v>44626</v>
      </c>
      <c r="M113" s="10"/>
      <c r="N113" s="10">
        <v>3400</v>
      </c>
      <c r="O113" s="10">
        <f t="shared" si="14"/>
        <v>0</v>
      </c>
      <c r="P113" s="10"/>
      <c r="Q113" s="10">
        <v>2900</v>
      </c>
      <c r="R113" s="10">
        <f t="shared" si="15"/>
        <v>0</v>
      </c>
      <c r="S113" s="10"/>
      <c r="T113" s="10">
        <v>2800</v>
      </c>
      <c r="U113" s="10">
        <f t="shared" si="16"/>
        <v>0</v>
      </c>
      <c r="V113" s="10">
        <v>40</v>
      </c>
      <c r="W113" s="10">
        <v>150</v>
      </c>
      <c r="X113" s="10">
        <f t="shared" si="18"/>
        <v>6000</v>
      </c>
      <c r="Y113" s="10">
        <v>24</v>
      </c>
      <c r="Z113" s="10">
        <v>150</v>
      </c>
      <c r="AA113" s="10">
        <f t="shared" si="19"/>
        <v>3600</v>
      </c>
      <c r="AB113" s="10">
        <v>24</v>
      </c>
      <c r="AC113" s="10">
        <v>150</v>
      </c>
      <c r="AD113" s="10">
        <f t="shared" si="20"/>
        <v>3600</v>
      </c>
      <c r="AE113" s="11"/>
      <c r="AF113" s="26">
        <v>7</v>
      </c>
      <c r="AG113" s="7">
        <f t="shared" si="23"/>
        <v>0</v>
      </c>
      <c r="AH113" s="152">
        <v>1</v>
      </c>
      <c r="AI113" s="139">
        <f t="shared" si="21"/>
        <v>88</v>
      </c>
      <c r="AJ113" s="139">
        <f t="shared" si="17"/>
        <v>13200</v>
      </c>
      <c r="AK113" s="109">
        <f t="shared" si="22"/>
        <v>13200</v>
      </c>
    </row>
    <row r="114" spans="1:37" ht="28.9" customHeight="1" x14ac:dyDescent="0.25">
      <c r="A114" s="108">
        <v>92</v>
      </c>
      <c r="B114" s="8" t="s">
        <v>208</v>
      </c>
      <c r="C114" s="21" t="s">
        <v>110</v>
      </c>
      <c r="D114" s="22" t="s">
        <v>566</v>
      </c>
      <c r="E114" s="35">
        <v>44652</v>
      </c>
      <c r="F114" s="35">
        <v>44653</v>
      </c>
      <c r="G114" s="21" t="s">
        <v>297</v>
      </c>
      <c r="H114" s="22" t="s">
        <v>487</v>
      </c>
      <c r="I114" s="22" t="s">
        <v>112</v>
      </c>
      <c r="J114" s="22" t="s">
        <v>364</v>
      </c>
      <c r="K114" s="35">
        <v>44652</v>
      </c>
      <c r="L114" s="35">
        <v>44653</v>
      </c>
      <c r="M114" s="10"/>
      <c r="N114" s="10">
        <v>3400</v>
      </c>
      <c r="O114" s="10">
        <f t="shared" si="14"/>
        <v>0</v>
      </c>
      <c r="P114" s="10"/>
      <c r="Q114" s="10">
        <v>2900</v>
      </c>
      <c r="R114" s="10">
        <f t="shared" si="15"/>
        <v>0</v>
      </c>
      <c r="S114" s="10"/>
      <c r="T114" s="10">
        <v>2800</v>
      </c>
      <c r="U114" s="10">
        <f t="shared" si="16"/>
        <v>0</v>
      </c>
      <c r="V114" s="10">
        <v>20</v>
      </c>
      <c r="W114" s="10">
        <v>150</v>
      </c>
      <c r="X114" s="10">
        <f t="shared" si="18"/>
        <v>3000</v>
      </c>
      <c r="Y114" s="10">
        <v>10</v>
      </c>
      <c r="Z114" s="10">
        <v>150</v>
      </c>
      <c r="AA114" s="10">
        <f t="shared" si="19"/>
        <v>1500</v>
      </c>
      <c r="AB114" s="10">
        <v>10</v>
      </c>
      <c r="AC114" s="10">
        <v>150</v>
      </c>
      <c r="AD114" s="10">
        <f t="shared" si="20"/>
        <v>1500</v>
      </c>
      <c r="AE114" s="11"/>
      <c r="AF114" s="26">
        <v>7</v>
      </c>
      <c r="AG114" s="7">
        <f t="shared" si="23"/>
        <v>0</v>
      </c>
      <c r="AH114" s="152">
        <v>1</v>
      </c>
      <c r="AI114" s="139">
        <f t="shared" si="21"/>
        <v>40</v>
      </c>
      <c r="AJ114" s="139">
        <f t="shared" si="17"/>
        <v>6000</v>
      </c>
      <c r="AK114" s="109">
        <f t="shared" si="22"/>
        <v>6000</v>
      </c>
    </row>
    <row r="115" spans="1:37" ht="48.6" customHeight="1" x14ac:dyDescent="0.25">
      <c r="A115" s="114">
        <v>93</v>
      </c>
      <c r="B115" s="8" t="s">
        <v>208</v>
      </c>
      <c r="C115" s="21" t="s">
        <v>110</v>
      </c>
      <c r="D115" s="22" t="s">
        <v>72</v>
      </c>
      <c r="E115" s="35">
        <v>44687</v>
      </c>
      <c r="F115" s="35">
        <v>44689</v>
      </c>
      <c r="G115" s="21" t="s">
        <v>301</v>
      </c>
      <c r="H115" s="22" t="s">
        <v>707</v>
      </c>
      <c r="I115" s="22" t="s">
        <v>112</v>
      </c>
      <c r="J115" s="22" t="s">
        <v>294</v>
      </c>
      <c r="K115" s="35">
        <v>44687</v>
      </c>
      <c r="L115" s="35">
        <v>44689</v>
      </c>
      <c r="M115" s="10"/>
      <c r="N115" s="10">
        <v>3400</v>
      </c>
      <c r="O115" s="10">
        <f t="shared" si="14"/>
        <v>0</v>
      </c>
      <c r="P115" s="10"/>
      <c r="Q115" s="10">
        <v>2900</v>
      </c>
      <c r="R115" s="10">
        <f t="shared" si="15"/>
        <v>0</v>
      </c>
      <c r="S115" s="10"/>
      <c r="T115" s="10">
        <v>2800</v>
      </c>
      <c r="U115" s="10">
        <f t="shared" si="16"/>
        <v>0</v>
      </c>
      <c r="V115" s="10">
        <v>136</v>
      </c>
      <c r="W115" s="10">
        <v>150</v>
      </c>
      <c r="X115" s="10">
        <f t="shared" si="18"/>
        <v>20400</v>
      </c>
      <c r="Y115" s="10">
        <v>68</v>
      </c>
      <c r="Z115" s="10">
        <v>150</v>
      </c>
      <c r="AA115" s="10">
        <f t="shared" si="19"/>
        <v>10200</v>
      </c>
      <c r="AB115" s="10">
        <v>68</v>
      </c>
      <c r="AC115" s="10">
        <v>150</v>
      </c>
      <c r="AD115" s="10">
        <f t="shared" si="20"/>
        <v>10200</v>
      </c>
      <c r="AE115" s="11">
        <v>275</v>
      </c>
      <c r="AF115" s="26">
        <v>7</v>
      </c>
      <c r="AG115" s="7">
        <f t="shared" si="23"/>
        <v>1925</v>
      </c>
      <c r="AH115" s="152">
        <v>1</v>
      </c>
      <c r="AI115" s="139">
        <f t="shared" si="21"/>
        <v>547</v>
      </c>
      <c r="AJ115" s="139">
        <f t="shared" si="17"/>
        <v>42725</v>
      </c>
      <c r="AK115" s="109">
        <f t="shared" si="22"/>
        <v>42725</v>
      </c>
    </row>
    <row r="116" spans="1:37" ht="40.9" customHeight="1" x14ac:dyDescent="0.25">
      <c r="A116" s="108">
        <v>94</v>
      </c>
      <c r="B116" s="8" t="s">
        <v>225</v>
      </c>
      <c r="C116" s="21" t="s">
        <v>110</v>
      </c>
      <c r="D116" s="22" t="s">
        <v>567</v>
      </c>
      <c r="E116" s="35">
        <v>44708</v>
      </c>
      <c r="F116" s="35">
        <v>44710</v>
      </c>
      <c r="G116" s="21" t="s">
        <v>301</v>
      </c>
      <c r="H116" s="22" t="s">
        <v>708</v>
      </c>
      <c r="I116" s="22" t="s">
        <v>102</v>
      </c>
      <c r="J116" s="22" t="s">
        <v>294</v>
      </c>
      <c r="K116" s="35">
        <v>44708</v>
      </c>
      <c r="L116" s="35">
        <v>44710</v>
      </c>
      <c r="M116" s="10"/>
      <c r="N116" s="10">
        <v>3400</v>
      </c>
      <c r="O116" s="10">
        <f t="shared" si="14"/>
        <v>0</v>
      </c>
      <c r="P116" s="10"/>
      <c r="Q116" s="10">
        <v>2900</v>
      </c>
      <c r="R116" s="10">
        <f t="shared" si="15"/>
        <v>0</v>
      </c>
      <c r="S116" s="10"/>
      <c r="T116" s="10">
        <v>2800</v>
      </c>
      <c r="U116" s="10">
        <f t="shared" si="16"/>
        <v>0</v>
      </c>
      <c r="V116" s="10">
        <v>60</v>
      </c>
      <c r="W116" s="10">
        <v>150</v>
      </c>
      <c r="X116" s="10">
        <f t="shared" si="18"/>
        <v>9000</v>
      </c>
      <c r="Y116" s="10">
        <v>60</v>
      </c>
      <c r="Z116" s="10">
        <v>150</v>
      </c>
      <c r="AA116" s="10">
        <f t="shared" si="19"/>
        <v>9000</v>
      </c>
      <c r="AB116" s="10">
        <v>60</v>
      </c>
      <c r="AC116" s="10">
        <v>150</v>
      </c>
      <c r="AD116" s="10">
        <f t="shared" si="20"/>
        <v>9000</v>
      </c>
      <c r="AE116" s="11">
        <v>132</v>
      </c>
      <c r="AF116" s="26">
        <v>7</v>
      </c>
      <c r="AG116" s="7">
        <f t="shared" si="23"/>
        <v>924</v>
      </c>
      <c r="AH116" s="152">
        <v>1</v>
      </c>
      <c r="AI116" s="139">
        <f t="shared" si="21"/>
        <v>312</v>
      </c>
      <c r="AJ116" s="139">
        <f t="shared" si="17"/>
        <v>27924</v>
      </c>
      <c r="AK116" s="109">
        <f t="shared" si="22"/>
        <v>27924</v>
      </c>
    </row>
    <row r="117" spans="1:37" ht="27" customHeight="1" x14ac:dyDescent="0.25">
      <c r="A117" s="114">
        <v>95</v>
      </c>
      <c r="B117" s="8" t="s">
        <v>225</v>
      </c>
      <c r="C117" s="21" t="s">
        <v>110</v>
      </c>
      <c r="D117" s="22" t="s">
        <v>568</v>
      </c>
      <c r="E117" s="35">
        <v>44722</v>
      </c>
      <c r="F117" s="35">
        <v>44724</v>
      </c>
      <c r="G117" s="21" t="s">
        <v>323</v>
      </c>
      <c r="H117" s="22" t="s">
        <v>709</v>
      </c>
      <c r="I117" s="22" t="s">
        <v>99</v>
      </c>
      <c r="J117" s="22" t="s">
        <v>294</v>
      </c>
      <c r="K117" s="35">
        <v>44722</v>
      </c>
      <c r="L117" s="35">
        <v>44724</v>
      </c>
      <c r="M117" s="10"/>
      <c r="N117" s="10">
        <v>3400</v>
      </c>
      <c r="O117" s="10">
        <f t="shared" si="14"/>
        <v>0</v>
      </c>
      <c r="P117" s="10"/>
      <c r="Q117" s="10">
        <v>2900</v>
      </c>
      <c r="R117" s="10">
        <f t="shared" si="15"/>
        <v>0</v>
      </c>
      <c r="S117" s="10"/>
      <c r="T117" s="10">
        <v>2800</v>
      </c>
      <c r="U117" s="10">
        <f t="shared" si="16"/>
        <v>0</v>
      </c>
      <c r="V117" s="10">
        <v>44</v>
      </c>
      <c r="W117" s="10">
        <v>150</v>
      </c>
      <c r="X117" s="10">
        <f t="shared" si="18"/>
        <v>6600</v>
      </c>
      <c r="Y117" s="10">
        <v>26</v>
      </c>
      <c r="Z117" s="10">
        <v>150</v>
      </c>
      <c r="AA117" s="10">
        <f t="shared" si="19"/>
        <v>3900</v>
      </c>
      <c r="AB117" s="10">
        <v>26</v>
      </c>
      <c r="AC117" s="10">
        <v>150</v>
      </c>
      <c r="AD117" s="10">
        <f t="shared" si="20"/>
        <v>3900</v>
      </c>
      <c r="AE117" s="11">
        <v>96</v>
      </c>
      <c r="AF117" s="26">
        <v>7</v>
      </c>
      <c r="AG117" s="7">
        <f t="shared" si="23"/>
        <v>672</v>
      </c>
      <c r="AH117" s="152">
        <v>1</v>
      </c>
      <c r="AI117" s="139">
        <f t="shared" si="21"/>
        <v>192</v>
      </c>
      <c r="AJ117" s="139">
        <f t="shared" si="17"/>
        <v>15072</v>
      </c>
      <c r="AK117" s="109">
        <f t="shared" si="22"/>
        <v>15072</v>
      </c>
    </row>
    <row r="118" spans="1:37" ht="28.9" customHeight="1" x14ac:dyDescent="0.25">
      <c r="A118" s="108">
        <v>96</v>
      </c>
      <c r="B118" s="8" t="s">
        <v>225</v>
      </c>
      <c r="C118" s="21" t="s">
        <v>110</v>
      </c>
      <c r="D118" s="22" t="s">
        <v>569</v>
      </c>
      <c r="E118" s="35">
        <v>44729</v>
      </c>
      <c r="F118" s="35">
        <v>44731</v>
      </c>
      <c r="G118" s="21" t="s">
        <v>301</v>
      </c>
      <c r="H118" s="22" t="s">
        <v>710</v>
      </c>
      <c r="I118" s="22" t="s">
        <v>99</v>
      </c>
      <c r="J118" s="22" t="s">
        <v>294</v>
      </c>
      <c r="K118" s="35">
        <v>44729</v>
      </c>
      <c r="L118" s="35">
        <v>44731</v>
      </c>
      <c r="M118" s="10">
        <v>3</v>
      </c>
      <c r="N118" s="10">
        <v>3400</v>
      </c>
      <c r="O118" s="10">
        <f t="shared" si="14"/>
        <v>10200</v>
      </c>
      <c r="P118" s="10">
        <v>3</v>
      </c>
      <c r="Q118" s="10">
        <v>2900</v>
      </c>
      <c r="R118" s="10">
        <f t="shared" si="15"/>
        <v>8700</v>
      </c>
      <c r="S118" s="10">
        <v>3</v>
      </c>
      <c r="T118" s="10">
        <v>2800</v>
      </c>
      <c r="U118" s="10">
        <f t="shared" si="16"/>
        <v>8400</v>
      </c>
      <c r="V118" s="10">
        <v>72</v>
      </c>
      <c r="W118" s="10">
        <v>150</v>
      </c>
      <c r="X118" s="10">
        <f t="shared" si="18"/>
        <v>10800</v>
      </c>
      <c r="Y118" s="10">
        <v>36</v>
      </c>
      <c r="Z118" s="10">
        <v>150</v>
      </c>
      <c r="AA118" s="10">
        <f t="shared" si="19"/>
        <v>5400</v>
      </c>
      <c r="AB118" s="10">
        <v>36</v>
      </c>
      <c r="AC118" s="10">
        <v>150</v>
      </c>
      <c r="AD118" s="10">
        <f t="shared" si="20"/>
        <v>5400</v>
      </c>
      <c r="AE118" s="11">
        <v>153</v>
      </c>
      <c r="AF118" s="26">
        <v>7</v>
      </c>
      <c r="AG118" s="7">
        <f t="shared" si="23"/>
        <v>1071</v>
      </c>
      <c r="AH118" s="152">
        <v>1</v>
      </c>
      <c r="AI118" s="139">
        <f t="shared" si="21"/>
        <v>306</v>
      </c>
      <c r="AJ118" s="139">
        <f t="shared" si="17"/>
        <v>49971</v>
      </c>
      <c r="AK118" s="109">
        <f t="shared" si="22"/>
        <v>49971</v>
      </c>
    </row>
    <row r="119" spans="1:37" ht="29.65" customHeight="1" x14ac:dyDescent="0.25">
      <c r="A119" s="114">
        <v>97</v>
      </c>
      <c r="B119" s="8" t="s">
        <v>225</v>
      </c>
      <c r="C119" s="21" t="s">
        <v>110</v>
      </c>
      <c r="D119" s="22" t="s">
        <v>570</v>
      </c>
      <c r="E119" s="35">
        <v>44736</v>
      </c>
      <c r="F119" s="35">
        <v>44738</v>
      </c>
      <c r="G119" s="21" t="s">
        <v>301</v>
      </c>
      <c r="H119" s="22" t="s">
        <v>711</v>
      </c>
      <c r="I119" s="22" t="s">
        <v>99</v>
      </c>
      <c r="J119" s="22" t="s">
        <v>294</v>
      </c>
      <c r="K119" s="35">
        <v>44736</v>
      </c>
      <c r="L119" s="35">
        <v>44738</v>
      </c>
      <c r="M119" s="10">
        <v>3</v>
      </c>
      <c r="N119" s="10">
        <v>3400</v>
      </c>
      <c r="O119" s="10">
        <f t="shared" si="14"/>
        <v>10200</v>
      </c>
      <c r="P119" s="10">
        <v>3</v>
      </c>
      <c r="Q119" s="10">
        <v>2900</v>
      </c>
      <c r="R119" s="10">
        <f t="shared" si="15"/>
        <v>8700</v>
      </c>
      <c r="S119" s="10">
        <v>3</v>
      </c>
      <c r="T119" s="10">
        <v>2800</v>
      </c>
      <c r="U119" s="10">
        <f t="shared" si="16"/>
        <v>8400</v>
      </c>
      <c r="V119" s="10">
        <v>80</v>
      </c>
      <c r="W119" s="10">
        <v>150</v>
      </c>
      <c r="X119" s="10">
        <f t="shared" si="18"/>
        <v>12000</v>
      </c>
      <c r="Y119" s="10">
        <v>44</v>
      </c>
      <c r="Z119" s="10">
        <v>150</v>
      </c>
      <c r="AA119" s="10">
        <f t="shared" si="19"/>
        <v>6600</v>
      </c>
      <c r="AB119" s="10">
        <v>44</v>
      </c>
      <c r="AC119" s="10">
        <v>150</v>
      </c>
      <c r="AD119" s="10">
        <f t="shared" si="20"/>
        <v>6600</v>
      </c>
      <c r="AE119" s="11">
        <v>177</v>
      </c>
      <c r="AF119" s="26">
        <v>7</v>
      </c>
      <c r="AG119" s="7">
        <f t="shared" si="23"/>
        <v>1239</v>
      </c>
      <c r="AH119" s="152">
        <v>1</v>
      </c>
      <c r="AI119" s="139">
        <f t="shared" si="21"/>
        <v>354</v>
      </c>
      <c r="AJ119" s="139">
        <f t="shared" si="17"/>
        <v>53739</v>
      </c>
      <c r="AK119" s="109">
        <f t="shared" si="22"/>
        <v>53739</v>
      </c>
    </row>
    <row r="120" spans="1:37" ht="26.65" customHeight="1" x14ac:dyDescent="0.25">
      <c r="A120" s="108">
        <v>98</v>
      </c>
      <c r="B120" s="8" t="s">
        <v>208</v>
      </c>
      <c r="C120" s="21" t="s">
        <v>110</v>
      </c>
      <c r="D120" s="22" t="s">
        <v>210</v>
      </c>
      <c r="E120" s="35">
        <v>44820</v>
      </c>
      <c r="F120" s="35">
        <v>44822</v>
      </c>
      <c r="G120" s="21" t="s">
        <v>301</v>
      </c>
      <c r="H120" s="38" t="s">
        <v>365</v>
      </c>
      <c r="I120" s="22" t="s">
        <v>99</v>
      </c>
      <c r="J120" s="22" t="s">
        <v>294</v>
      </c>
      <c r="K120" s="35">
        <v>44820</v>
      </c>
      <c r="L120" s="35">
        <v>44822</v>
      </c>
      <c r="M120" s="10"/>
      <c r="N120" s="10">
        <v>3400</v>
      </c>
      <c r="O120" s="10">
        <f t="shared" si="14"/>
        <v>0</v>
      </c>
      <c r="P120" s="10"/>
      <c r="Q120" s="10">
        <v>2900</v>
      </c>
      <c r="R120" s="10">
        <f t="shared" si="15"/>
        <v>0</v>
      </c>
      <c r="S120" s="10"/>
      <c r="T120" s="10">
        <v>2800</v>
      </c>
      <c r="U120" s="10">
        <f t="shared" si="16"/>
        <v>0</v>
      </c>
      <c r="V120" s="10"/>
      <c r="W120" s="10">
        <v>150</v>
      </c>
      <c r="X120" s="10">
        <f t="shared" si="18"/>
        <v>0</v>
      </c>
      <c r="Y120" s="10"/>
      <c r="Z120" s="10">
        <v>150</v>
      </c>
      <c r="AA120" s="10">
        <f t="shared" si="19"/>
        <v>0</v>
      </c>
      <c r="AB120" s="10"/>
      <c r="AC120" s="10">
        <v>150</v>
      </c>
      <c r="AD120" s="10">
        <f t="shared" si="20"/>
        <v>0</v>
      </c>
      <c r="AE120" s="66">
        <v>288</v>
      </c>
      <c r="AF120" s="7">
        <v>7</v>
      </c>
      <c r="AG120" s="7">
        <f t="shared" si="23"/>
        <v>2016</v>
      </c>
      <c r="AH120" s="152">
        <v>1</v>
      </c>
      <c r="AI120" s="139">
        <f t="shared" si="21"/>
        <v>288</v>
      </c>
      <c r="AJ120" s="139">
        <f t="shared" si="17"/>
        <v>2016</v>
      </c>
      <c r="AK120" s="109">
        <f t="shared" si="22"/>
        <v>2016</v>
      </c>
    </row>
    <row r="121" spans="1:37" ht="27" customHeight="1" x14ac:dyDescent="0.25">
      <c r="A121" s="114">
        <v>99</v>
      </c>
      <c r="B121" s="8" t="s">
        <v>225</v>
      </c>
      <c r="C121" s="21" t="s">
        <v>110</v>
      </c>
      <c r="D121" s="22" t="s">
        <v>571</v>
      </c>
      <c r="E121" s="35">
        <v>44827</v>
      </c>
      <c r="F121" s="35">
        <v>44829</v>
      </c>
      <c r="G121" s="21" t="s">
        <v>301</v>
      </c>
      <c r="H121" s="22" t="s">
        <v>761</v>
      </c>
      <c r="I121" s="22" t="s">
        <v>99</v>
      </c>
      <c r="J121" s="22" t="s">
        <v>294</v>
      </c>
      <c r="K121" s="35">
        <v>44827</v>
      </c>
      <c r="L121" s="35">
        <v>44829</v>
      </c>
      <c r="M121" s="10"/>
      <c r="N121" s="10">
        <v>3400</v>
      </c>
      <c r="O121" s="10">
        <f t="shared" ref="O121:O129" si="24">M121*N121</f>
        <v>0</v>
      </c>
      <c r="P121" s="10"/>
      <c r="Q121" s="10">
        <v>2900</v>
      </c>
      <c r="R121" s="10">
        <f t="shared" ref="R121:R129" si="25">P121*Q121</f>
        <v>0</v>
      </c>
      <c r="S121" s="10"/>
      <c r="T121" s="10">
        <v>2800</v>
      </c>
      <c r="U121" s="10">
        <f t="shared" ref="U121:U129" si="26">S121*T121</f>
        <v>0</v>
      </c>
      <c r="V121" s="10">
        <v>76</v>
      </c>
      <c r="W121" s="10">
        <v>150</v>
      </c>
      <c r="X121" s="10">
        <f t="shared" si="18"/>
        <v>11400</v>
      </c>
      <c r="Y121" s="10">
        <v>42</v>
      </c>
      <c r="Z121" s="10">
        <v>150</v>
      </c>
      <c r="AA121" s="10">
        <f t="shared" si="19"/>
        <v>6300</v>
      </c>
      <c r="AB121" s="10">
        <v>42</v>
      </c>
      <c r="AC121" s="10">
        <v>150</v>
      </c>
      <c r="AD121" s="10">
        <f t="shared" si="20"/>
        <v>6300</v>
      </c>
      <c r="AE121" s="11">
        <v>160</v>
      </c>
      <c r="AF121" s="26">
        <v>7</v>
      </c>
      <c r="AG121" s="7">
        <f t="shared" si="23"/>
        <v>1120</v>
      </c>
      <c r="AH121" s="152">
        <v>1</v>
      </c>
      <c r="AI121" s="139">
        <f t="shared" si="21"/>
        <v>320</v>
      </c>
      <c r="AJ121" s="139">
        <f t="shared" si="17"/>
        <v>25120</v>
      </c>
      <c r="AK121" s="109">
        <f t="shared" si="22"/>
        <v>25120</v>
      </c>
    </row>
    <row r="122" spans="1:37" x14ac:dyDescent="0.25">
      <c r="A122" s="106"/>
      <c r="B122" s="96"/>
      <c r="C122" s="97"/>
      <c r="D122" s="179" t="s">
        <v>914</v>
      </c>
      <c r="E122" s="99"/>
      <c r="F122" s="99"/>
      <c r="G122" s="99"/>
      <c r="H122" s="99"/>
      <c r="I122" s="97"/>
      <c r="J122" s="100"/>
      <c r="K122" s="99"/>
      <c r="L122" s="99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2"/>
      <c r="AF122" s="79"/>
      <c r="AG122" s="79"/>
      <c r="AH122" s="153"/>
      <c r="AI122" s="151"/>
      <c r="AJ122" s="151"/>
      <c r="AK122" s="164">
        <f>SUM(AK123:AK124)</f>
        <v>3768</v>
      </c>
    </row>
    <row r="123" spans="1:37" ht="26.25" x14ac:dyDescent="0.25">
      <c r="A123" s="112">
        <v>100</v>
      </c>
      <c r="B123" s="8" t="s">
        <v>19</v>
      </c>
      <c r="C123" s="21" t="s">
        <v>153</v>
      </c>
      <c r="D123" s="22" t="s">
        <v>58</v>
      </c>
      <c r="E123" s="35">
        <v>44597</v>
      </c>
      <c r="F123" s="35">
        <v>44906</v>
      </c>
      <c r="G123" s="21" t="s">
        <v>748</v>
      </c>
      <c r="H123" s="22" t="s">
        <v>300</v>
      </c>
      <c r="I123" s="22" t="s">
        <v>100</v>
      </c>
      <c r="J123" s="22" t="s">
        <v>294</v>
      </c>
      <c r="K123" s="35">
        <v>44597</v>
      </c>
      <c r="L123" s="35">
        <v>44906</v>
      </c>
      <c r="M123" s="10"/>
      <c r="N123" s="10">
        <v>3400</v>
      </c>
      <c r="O123" s="10">
        <f t="shared" si="24"/>
        <v>0</v>
      </c>
      <c r="P123" s="10"/>
      <c r="Q123" s="10">
        <v>2900</v>
      </c>
      <c r="R123" s="10">
        <f t="shared" si="25"/>
        <v>0</v>
      </c>
      <c r="S123" s="10"/>
      <c r="T123" s="10">
        <v>2800</v>
      </c>
      <c r="U123" s="10">
        <f t="shared" si="26"/>
        <v>0</v>
      </c>
      <c r="V123" s="10">
        <v>2</v>
      </c>
      <c r="W123" s="10">
        <v>150</v>
      </c>
      <c r="X123" s="10">
        <f t="shared" si="18"/>
        <v>300</v>
      </c>
      <c r="Y123" s="10">
        <v>2</v>
      </c>
      <c r="Z123" s="10">
        <v>150</v>
      </c>
      <c r="AA123" s="10">
        <f t="shared" si="19"/>
        <v>300</v>
      </c>
      <c r="AB123" s="10">
        <v>2</v>
      </c>
      <c r="AC123" s="10">
        <v>150</v>
      </c>
      <c r="AD123" s="10">
        <f t="shared" si="20"/>
        <v>300</v>
      </c>
      <c r="AE123" s="11"/>
      <c r="AF123" s="26">
        <v>7</v>
      </c>
      <c r="AG123" s="7">
        <f t="shared" si="23"/>
        <v>0</v>
      </c>
      <c r="AH123" s="152">
        <v>1</v>
      </c>
      <c r="AI123" s="139">
        <f t="shared" si="21"/>
        <v>6</v>
      </c>
      <c r="AJ123" s="139">
        <f t="shared" si="17"/>
        <v>900</v>
      </c>
      <c r="AK123" s="109">
        <f t="shared" si="22"/>
        <v>900</v>
      </c>
    </row>
    <row r="124" spans="1:37" ht="22.15" customHeight="1" x14ac:dyDescent="0.25">
      <c r="A124" s="108">
        <v>101</v>
      </c>
      <c r="B124" s="8" t="s">
        <v>19</v>
      </c>
      <c r="C124" s="21" t="s">
        <v>153</v>
      </c>
      <c r="D124" s="22" t="s">
        <v>174</v>
      </c>
      <c r="E124" s="35">
        <v>44738</v>
      </c>
      <c r="F124" s="35">
        <v>44742</v>
      </c>
      <c r="G124" s="21" t="s">
        <v>748</v>
      </c>
      <c r="H124" s="22" t="s">
        <v>712</v>
      </c>
      <c r="I124" s="22" t="s">
        <v>99</v>
      </c>
      <c r="J124" s="22" t="s">
        <v>294</v>
      </c>
      <c r="K124" s="35">
        <v>44738</v>
      </c>
      <c r="L124" s="35">
        <v>44742</v>
      </c>
      <c r="M124" s="10"/>
      <c r="N124" s="10">
        <v>3400</v>
      </c>
      <c r="O124" s="10">
        <f t="shared" si="24"/>
        <v>0</v>
      </c>
      <c r="P124" s="10"/>
      <c r="Q124" s="10">
        <v>2900</v>
      </c>
      <c r="R124" s="10">
        <f t="shared" si="25"/>
        <v>0</v>
      </c>
      <c r="S124" s="10"/>
      <c r="T124" s="10">
        <v>2800</v>
      </c>
      <c r="U124" s="10">
        <f t="shared" si="26"/>
        <v>0</v>
      </c>
      <c r="V124" s="10">
        <v>6</v>
      </c>
      <c r="W124" s="10">
        <v>150</v>
      </c>
      <c r="X124" s="10">
        <f t="shared" si="18"/>
        <v>900</v>
      </c>
      <c r="Y124" s="10">
        <v>6</v>
      </c>
      <c r="Z124" s="10">
        <v>150</v>
      </c>
      <c r="AA124" s="10">
        <f t="shared" si="19"/>
        <v>900</v>
      </c>
      <c r="AB124" s="10">
        <v>6</v>
      </c>
      <c r="AC124" s="10">
        <v>150</v>
      </c>
      <c r="AD124" s="10">
        <f t="shared" si="20"/>
        <v>900</v>
      </c>
      <c r="AE124" s="11">
        <v>24</v>
      </c>
      <c r="AF124" s="26">
        <v>7</v>
      </c>
      <c r="AG124" s="7">
        <f t="shared" si="23"/>
        <v>168</v>
      </c>
      <c r="AH124" s="152">
        <v>1</v>
      </c>
      <c r="AI124" s="139">
        <f t="shared" si="21"/>
        <v>42</v>
      </c>
      <c r="AJ124" s="139">
        <f t="shared" si="17"/>
        <v>2868</v>
      </c>
      <c r="AK124" s="109">
        <f t="shared" si="22"/>
        <v>2868</v>
      </c>
    </row>
    <row r="125" spans="1:37" x14ac:dyDescent="0.25">
      <c r="A125" s="106"/>
      <c r="B125" s="96"/>
      <c r="C125" s="97"/>
      <c r="D125" s="179" t="s">
        <v>847</v>
      </c>
      <c r="E125" s="99"/>
      <c r="F125" s="99"/>
      <c r="G125" s="99"/>
      <c r="H125" s="99"/>
      <c r="I125" s="97"/>
      <c r="J125" s="100"/>
      <c r="K125" s="99"/>
      <c r="L125" s="99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2"/>
      <c r="AF125" s="79"/>
      <c r="AG125" s="79"/>
      <c r="AH125" s="153"/>
      <c r="AI125" s="151"/>
      <c r="AJ125" s="151"/>
      <c r="AK125" s="164">
        <f>SUM(AK126:AK129)</f>
        <v>33012</v>
      </c>
    </row>
    <row r="126" spans="1:37" ht="26.25" x14ac:dyDescent="0.25">
      <c r="A126" s="108">
        <v>102</v>
      </c>
      <c r="B126" s="15" t="s">
        <v>14</v>
      </c>
      <c r="C126" s="21" t="s">
        <v>157</v>
      </c>
      <c r="D126" s="22" t="s">
        <v>572</v>
      </c>
      <c r="E126" s="35">
        <v>44665</v>
      </c>
      <c r="F126" s="35">
        <v>44669</v>
      </c>
      <c r="G126" s="21" t="s">
        <v>309</v>
      </c>
      <c r="H126" s="22" t="s">
        <v>340</v>
      </c>
      <c r="I126" s="22" t="s">
        <v>99</v>
      </c>
      <c r="J126" s="22" t="s">
        <v>294</v>
      </c>
      <c r="K126" s="35">
        <v>44665</v>
      </c>
      <c r="L126" s="35">
        <v>44669</v>
      </c>
      <c r="M126" s="14"/>
      <c r="N126" s="10">
        <v>3400</v>
      </c>
      <c r="O126" s="10">
        <f t="shared" si="24"/>
        <v>0</v>
      </c>
      <c r="P126" s="14"/>
      <c r="Q126" s="10">
        <v>2900</v>
      </c>
      <c r="R126" s="10">
        <f t="shared" si="25"/>
        <v>0</v>
      </c>
      <c r="S126" s="14"/>
      <c r="T126" s="10">
        <v>2800</v>
      </c>
      <c r="U126" s="10">
        <f t="shared" si="26"/>
        <v>0</v>
      </c>
      <c r="V126" s="10">
        <v>7</v>
      </c>
      <c r="W126" s="10">
        <v>150</v>
      </c>
      <c r="X126" s="10">
        <f t="shared" si="18"/>
        <v>1050</v>
      </c>
      <c r="Y126" s="10">
        <v>7</v>
      </c>
      <c r="Z126" s="10">
        <v>150</v>
      </c>
      <c r="AA126" s="10">
        <f t="shared" si="19"/>
        <v>1050</v>
      </c>
      <c r="AB126" s="10">
        <v>7</v>
      </c>
      <c r="AC126" s="10">
        <v>150</v>
      </c>
      <c r="AD126" s="10">
        <f t="shared" si="20"/>
        <v>1050</v>
      </c>
      <c r="AE126" s="10">
        <v>27</v>
      </c>
      <c r="AF126" s="26">
        <v>7</v>
      </c>
      <c r="AG126" s="7">
        <f t="shared" si="23"/>
        <v>189</v>
      </c>
      <c r="AH126" s="152">
        <v>1</v>
      </c>
      <c r="AI126" s="139">
        <f t="shared" si="21"/>
        <v>48</v>
      </c>
      <c r="AJ126" s="139">
        <f t="shared" si="17"/>
        <v>3339</v>
      </c>
      <c r="AK126" s="109">
        <f t="shared" si="22"/>
        <v>3339</v>
      </c>
    </row>
    <row r="127" spans="1:37" ht="27" customHeight="1" x14ac:dyDescent="0.25">
      <c r="A127" s="114">
        <v>103</v>
      </c>
      <c r="B127" s="15" t="s">
        <v>14</v>
      </c>
      <c r="C127" s="21" t="s">
        <v>157</v>
      </c>
      <c r="D127" s="22" t="s">
        <v>529</v>
      </c>
      <c r="E127" s="35">
        <v>44706</v>
      </c>
      <c r="F127" s="35">
        <v>44712</v>
      </c>
      <c r="G127" s="21" t="s">
        <v>530</v>
      </c>
      <c r="H127" s="22" t="s">
        <v>713</v>
      </c>
      <c r="I127" s="22" t="s">
        <v>102</v>
      </c>
      <c r="J127" s="22" t="s">
        <v>294</v>
      </c>
      <c r="K127" s="35">
        <v>44706</v>
      </c>
      <c r="L127" s="35">
        <v>44712</v>
      </c>
      <c r="M127" s="28"/>
      <c r="N127" s="10">
        <v>3400</v>
      </c>
      <c r="O127" s="10">
        <f t="shared" si="24"/>
        <v>0</v>
      </c>
      <c r="P127" s="28"/>
      <c r="Q127" s="10">
        <v>2900</v>
      </c>
      <c r="R127" s="10">
        <f t="shared" si="25"/>
        <v>0</v>
      </c>
      <c r="S127" s="28"/>
      <c r="T127" s="10">
        <v>2800</v>
      </c>
      <c r="U127" s="10">
        <f t="shared" si="26"/>
        <v>0</v>
      </c>
      <c r="V127" s="10">
        <v>10</v>
      </c>
      <c r="W127" s="10">
        <v>150</v>
      </c>
      <c r="X127" s="10">
        <f t="shared" si="18"/>
        <v>1500</v>
      </c>
      <c r="Y127" s="10">
        <v>10</v>
      </c>
      <c r="Z127" s="10">
        <v>150</v>
      </c>
      <c r="AA127" s="10">
        <f t="shared" si="19"/>
        <v>1500</v>
      </c>
      <c r="AB127" s="10">
        <v>10</v>
      </c>
      <c r="AC127" s="10">
        <v>150</v>
      </c>
      <c r="AD127" s="10">
        <f t="shared" si="20"/>
        <v>1500</v>
      </c>
      <c r="AE127" s="29">
        <v>30</v>
      </c>
      <c r="AF127" s="26">
        <v>7</v>
      </c>
      <c r="AG127" s="7">
        <f t="shared" si="23"/>
        <v>210</v>
      </c>
      <c r="AH127" s="152">
        <v>1</v>
      </c>
      <c r="AI127" s="139">
        <f t="shared" si="21"/>
        <v>60</v>
      </c>
      <c r="AJ127" s="139">
        <f t="shared" si="17"/>
        <v>4710</v>
      </c>
      <c r="AK127" s="109">
        <f t="shared" si="22"/>
        <v>4710</v>
      </c>
    </row>
    <row r="128" spans="1:37" ht="16.149999999999999" customHeight="1" x14ac:dyDescent="0.25">
      <c r="A128" s="108">
        <v>104</v>
      </c>
      <c r="B128" s="15" t="s">
        <v>14</v>
      </c>
      <c r="C128" s="21" t="s">
        <v>157</v>
      </c>
      <c r="D128" s="22" t="s">
        <v>173</v>
      </c>
      <c r="E128" s="35">
        <v>44746</v>
      </c>
      <c r="F128" s="35">
        <v>44752</v>
      </c>
      <c r="G128" s="21" t="s">
        <v>367</v>
      </c>
      <c r="H128" s="22" t="s">
        <v>714</v>
      </c>
      <c r="I128" s="22" t="s">
        <v>101</v>
      </c>
      <c r="J128" s="22" t="s">
        <v>294</v>
      </c>
      <c r="K128" s="35">
        <v>44746</v>
      </c>
      <c r="L128" s="35">
        <v>44752</v>
      </c>
      <c r="M128" s="14"/>
      <c r="N128" s="10">
        <v>3400</v>
      </c>
      <c r="O128" s="10">
        <f t="shared" si="24"/>
        <v>0</v>
      </c>
      <c r="P128" s="14"/>
      <c r="Q128" s="10">
        <v>2900</v>
      </c>
      <c r="R128" s="10">
        <f t="shared" si="25"/>
        <v>0</v>
      </c>
      <c r="S128" s="14"/>
      <c r="T128" s="10">
        <v>2800</v>
      </c>
      <c r="U128" s="10">
        <f t="shared" si="26"/>
        <v>0</v>
      </c>
      <c r="V128" s="10">
        <v>9</v>
      </c>
      <c r="W128" s="10">
        <v>150</v>
      </c>
      <c r="X128" s="10">
        <f t="shared" si="18"/>
        <v>1350</v>
      </c>
      <c r="Y128" s="10">
        <v>9</v>
      </c>
      <c r="Z128" s="10">
        <v>150</v>
      </c>
      <c r="AA128" s="10">
        <f t="shared" si="19"/>
        <v>1350</v>
      </c>
      <c r="AB128" s="10">
        <v>9</v>
      </c>
      <c r="AC128" s="10">
        <v>150</v>
      </c>
      <c r="AD128" s="10">
        <f t="shared" si="20"/>
        <v>1350</v>
      </c>
      <c r="AE128" s="10">
        <v>27</v>
      </c>
      <c r="AF128" s="26">
        <v>7</v>
      </c>
      <c r="AG128" s="7">
        <f t="shared" si="23"/>
        <v>189</v>
      </c>
      <c r="AH128" s="152">
        <v>1</v>
      </c>
      <c r="AI128" s="139">
        <f t="shared" si="21"/>
        <v>54</v>
      </c>
      <c r="AJ128" s="139">
        <f t="shared" si="17"/>
        <v>4239</v>
      </c>
      <c r="AK128" s="109">
        <f t="shared" si="22"/>
        <v>4239</v>
      </c>
    </row>
    <row r="129" spans="1:38" ht="16.899999999999999" customHeight="1" x14ac:dyDescent="0.25">
      <c r="A129" s="114">
        <v>105</v>
      </c>
      <c r="B129" s="15" t="s">
        <v>14</v>
      </c>
      <c r="C129" s="21" t="s">
        <v>157</v>
      </c>
      <c r="D129" s="22" t="s">
        <v>174</v>
      </c>
      <c r="E129" s="35">
        <v>44746</v>
      </c>
      <c r="F129" s="35">
        <v>44752</v>
      </c>
      <c r="G129" s="21" t="s">
        <v>367</v>
      </c>
      <c r="H129" s="22" t="s">
        <v>714</v>
      </c>
      <c r="I129" s="22" t="s">
        <v>99</v>
      </c>
      <c r="J129" s="22" t="s">
        <v>294</v>
      </c>
      <c r="K129" s="35">
        <v>44746</v>
      </c>
      <c r="L129" s="35">
        <v>44752</v>
      </c>
      <c r="M129" s="28"/>
      <c r="N129" s="10">
        <v>3400</v>
      </c>
      <c r="O129" s="10">
        <f t="shared" si="24"/>
        <v>0</v>
      </c>
      <c r="P129" s="28"/>
      <c r="Q129" s="10">
        <v>2900</v>
      </c>
      <c r="R129" s="10">
        <f t="shared" si="25"/>
        <v>0</v>
      </c>
      <c r="S129" s="28"/>
      <c r="T129" s="10">
        <v>2800</v>
      </c>
      <c r="U129" s="10">
        <f t="shared" si="26"/>
        <v>0</v>
      </c>
      <c r="V129" s="10">
        <v>44</v>
      </c>
      <c r="W129" s="10">
        <v>150</v>
      </c>
      <c r="X129" s="10">
        <f t="shared" si="18"/>
        <v>6600</v>
      </c>
      <c r="Y129" s="10">
        <v>44</v>
      </c>
      <c r="Z129" s="10">
        <v>150</v>
      </c>
      <c r="AA129" s="10">
        <f t="shared" si="19"/>
        <v>6600</v>
      </c>
      <c r="AB129" s="10">
        <v>44</v>
      </c>
      <c r="AC129" s="10">
        <v>150</v>
      </c>
      <c r="AD129" s="10">
        <f t="shared" si="20"/>
        <v>6600</v>
      </c>
      <c r="AE129" s="29">
        <v>132</v>
      </c>
      <c r="AF129" s="26">
        <v>7</v>
      </c>
      <c r="AG129" s="7">
        <f t="shared" si="23"/>
        <v>924</v>
      </c>
      <c r="AH129" s="152">
        <v>1</v>
      </c>
      <c r="AI129" s="139">
        <f t="shared" si="21"/>
        <v>264</v>
      </c>
      <c r="AJ129" s="139">
        <f t="shared" si="17"/>
        <v>20724</v>
      </c>
      <c r="AK129" s="109">
        <f t="shared" si="22"/>
        <v>20724</v>
      </c>
    </row>
    <row r="130" spans="1:38" x14ac:dyDescent="0.25">
      <c r="A130" s="106"/>
      <c r="B130" s="96"/>
      <c r="C130" s="97"/>
      <c r="D130" s="179" t="s">
        <v>848</v>
      </c>
      <c r="E130" s="99"/>
      <c r="F130" s="99"/>
      <c r="G130" s="99"/>
      <c r="H130" s="99"/>
      <c r="I130" s="97"/>
      <c r="J130" s="100"/>
      <c r="K130" s="99"/>
      <c r="L130" s="99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2"/>
      <c r="AF130" s="79"/>
      <c r="AG130" s="79"/>
      <c r="AH130" s="153"/>
      <c r="AI130" s="151"/>
      <c r="AJ130" s="151"/>
      <c r="AK130" s="164">
        <f>SUM(AK131:AK133)</f>
        <v>43200</v>
      </c>
    </row>
    <row r="131" spans="1:38" ht="17.649999999999999" customHeight="1" x14ac:dyDescent="0.25">
      <c r="A131" s="108">
        <v>106</v>
      </c>
      <c r="B131" s="18" t="s">
        <v>172</v>
      </c>
      <c r="C131" s="44" t="s">
        <v>120</v>
      </c>
      <c r="D131" s="42" t="s">
        <v>174</v>
      </c>
      <c r="E131" s="43">
        <v>44621</v>
      </c>
      <c r="F131" s="43">
        <v>44625</v>
      </c>
      <c r="G131" s="21" t="s">
        <v>319</v>
      </c>
      <c r="H131" s="38" t="s">
        <v>369</v>
      </c>
      <c r="I131" s="42" t="s">
        <v>99</v>
      </c>
      <c r="J131" s="42" t="s">
        <v>294</v>
      </c>
      <c r="K131" s="43">
        <v>44621</v>
      </c>
      <c r="L131" s="43">
        <v>44625</v>
      </c>
      <c r="M131" s="13"/>
      <c r="N131" s="10">
        <v>3400</v>
      </c>
      <c r="O131" s="10">
        <f t="shared" ref="O131:O206" si="27">M131*N131</f>
        <v>0</v>
      </c>
      <c r="P131" s="13"/>
      <c r="Q131" s="10">
        <v>2900</v>
      </c>
      <c r="R131" s="10">
        <f t="shared" ref="R131:R206" si="28">P131*Q131</f>
        <v>0</v>
      </c>
      <c r="S131" s="13"/>
      <c r="T131" s="10">
        <v>2800</v>
      </c>
      <c r="U131" s="10">
        <f t="shared" ref="U131:U206" si="29">S131*T131</f>
        <v>0</v>
      </c>
      <c r="V131" s="13">
        <v>44</v>
      </c>
      <c r="W131" s="10">
        <v>150</v>
      </c>
      <c r="X131" s="10">
        <f t="shared" si="18"/>
        <v>6600</v>
      </c>
      <c r="Y131" s="13">
        <v>44</v>
      </c>
      <c r="Z131" s="10">
        <v>150</v>
      </c>
      <c r="AA131" s="10">
        <f t="shared" si="19"/>
        <v>6600</v>
      </c>
      <c r="AB131" s="13">
        <v>44</v>
      </c>
      <c r="AC131" s="10">
        <v>150</v>
      </c>
      <c r="AD131" s="10">
        <f t="shared" si="20"/>
        <v>6600</v>
      </c>
      <c r="AE131" s="24"/>
      <c r="AF131" s="26">
        <v>7</v>
      </c>
      <c r="AG131" s="7">
        <f t="shared" ref="AG131:AG206" si="30">AE131*AF131</f>
        <v>0</v>
      </c>
      <c r="AH131" s="152">
        <v>1</v>
      </c>
      <c r="AI131" s="139">
        <f t="shared" si="21"/>
        <v>132</v>
      </c>
      <c r="AJ131" s="139">
        <f t="shared" si="17"/>
        <v>19800</v>
      </c>
      <c r="AK131" s="109">
        <f t="shared" si="22"/>
        <v>19800</v>
      </c>
    </row>
    <row r="132" spans="1:38" ht="28.15" customHeight="1" x14ac:dyDescent="0.25">
      <c r="A132" s="108">
        <v>107</v>
      </c>
      <c r="B132" s="8" t="s">
        <v>172</v>
      </c>
      <c r="C132" s="21" t="s">
        <v>120</v>
      </c>
      <c r="D132" s="22" t="s">
        <v>46</v>
      </c>
      <c r="E132" s="35">
        <v>44636</v>
      </c>
      <c r="F132" s="35">
        <v>44639</v>
      </c>
      <c r="G132" s="21" t="s">
        <v>301</v>
      </c>
      <c r="H132" s="38" t="s">
        <v>370</v>
      </c>
      <c r="I132" s="22" t="s">
        <v>102</v>
      </c>
      <c r="J132" s="22" t="s">
        <v>294</v>
      </c>
      <c r="K132" s="35">
        <v>44636</v>
      </c>
      <c r="L132" s="35">
        <v>44639</v>
      </c>
      <c r="M132" s="10"/>
      <c r="N132" s="10">
        <v>3400</v>
      </c>
      <c r="O132" s="10">
        <f t="shared" si="27"/>
        <v>0</v>
      </c>
      <c r="P132" s="10"/>
      <c r="Q132" s="10">
        <v>2900</v>
      </c>
      <c r="R132" s="10">
        <f t="shared" si="28"/>
        <v>0</v>
      </c>
      <c r="S132" s="10"/>
      <c r="T132" s="10">
        <v>2800</v>
      </c>
      <c r="U132" s="10">
        <f t="shared" si="29"/>
        <v>0</v>
      </c>
      <c r="V132" s="10">
        <v>18</v>
      </c>
      <c r="W132" s="10">
        <v>150</v>
      </c>
      <c r="X132" s="10">
        <f t="shared" si="18"/>
        <v>2700</v>
      </c>
      <c r="Y132" s="10">
        <v>18</v>
      </c>
      <c r="Z132" s="10">
        <v>150</v>
      </c>
      <c r="AA132" s="10">
        <f t="shared" si="19"/>
        <v>2700</v>
      </c>
      <c r="AB132" s="13">
        <v>18</v>
      </c>
      <c r="AC132" s="10">
        <v>150</v>
      </c>
      <c r="AD132" s="10">
        <f t="shared" si="20"/>
        <v>2700</v>
      </c>
      <c r="AE132" s="11"/>
      <c r="AF132" s="26">
        <v>7</v>
      </c>
      <c r="AG132" s="7">
        <f t="shared" si="30"/>
        <v>0</v>
      </c>
      <c r="AH132" s="152">
        <v>1</v>
      </c>
      <c r="AI132" s="139">
        <f t="shared" si="21"/>
        <v>54</v>
      </c>
      <c r="AJ132" s="139">
        <f t="shared" si="17"/>
        <v>8100</v>
      </c>
      <c r="AK132" s="109">
        <f t="shared" si="22"/>
        <v>8100</v>
      </c>
    </row>
    <row r="133" spans="1:38" ht="19.149999999999999" customHeight="1" x14ac:dyDescent="0.25">
      <c r="A133" s="108">
        <v>108</v>
      </c>
      <c r="B133" s="8" t="s">
        <v>172</v>
      </c>
      <c r="C133" s="21" t="s">
        <v>120</v>
      </c>
      <c r="D133" s="22" t="s">
        <v>70</v>
      </c>
      <c r="E133" s="35">
        <v>44640</v>
      </c>
      <c r="F133" s="35">
        <v>44645</v>
      </c>
      <c r="G133" s="21" t="s">
        <v>319</v>
      </c>
      <c r="H133" s="38" t="s">
        <v>371</v>
      </c>
      <c r="I133" s="22" t="s">
        <v>99</v>
      </c>
      <c r="J133" s="22" t="s">
        <v>294</v>
      </c>
      <c r="K133" s="35">
        <v>44640</v>
      </c>
      <c r="L133" s="35">
        <v>44645</v>
      </c>
      <c r="M133" s="10"/>
      <c r="N133" s="10">
        <v>3400</v>
      </c>
      <c r="O133" s="10">
        <f t="shared" si="27"/>
        <v>0</v>
      </c>
      <c r="P133" s="10"/>
      <c r="Q133" s="10">
        <v>2900</v>
      </c>
      <c r="R133" s="10">
        <f t="shared" si="28"/>
        <v>0</v>
      </c>
      <c r="S133" s="10"/>
      <c r="T133" s="10">
        <v>2800</v>
      </c>
      <c r="U133" s="10">
        <f t="shared" si="29"/>
        <v>0</v>
      </c>
      <c r="V133" s="10">
        <v>34</v>
      </c>
      <c r="W133" s="10">
        <v>150</v>
      </c>
      <c r="X133" s="10">
        <f t="shared" si="18"/>
        <v>5100</v>
      </c>
      <c r="Y133" s="10">
        <v>34</v>
      </c>
      <c r="Z133" s="10">
        <v>150</v>
      </c>
      <c r="AA133" s="10">
        <f t="shared" si="19"/>
        <v>5100</v>
      </c>
      <c r="AB133" s="10">
        <v>34</v>
      </c>
      <c r="AC133" s="10">
        <v>150</v>
      </c>
      <c r="AD133" s="10">
        <f t="shared" si="20"/>
        <v>5100</v>
      </c>
      <c r="AE133" s="11"/>
      <c r="AF133" s="26">
        <v>7</v>
      </c>
      <c r="AG133" s="7">
        <f t="shared" si="30"/>
        <v>0</v>
      </c>
      <c r="AH133" s="152">
        <v>1</v>
      </c>
      <c r="AI133" s="139">
        <f t="shared" si="21"/>
        <v>102</v>
      </c>
      <c r="AJ133" s="139">
        <f t="shared" si="17"/>
        <v>15300</v>
      </c>
      <c r="AK133" s="109">
        <f t="shared" si="22"/>
        <v>15300</v>
      </c>
    </row>
    <row r="134" spans="1:38" ht="16.149999999999999" customHeight="1" x14ac:dyDescent="0.25">
      <c r="A134" s="106"/>
      <c r="B134" s="96"/>
      <c r="C134" s="97"/>
      <c r="D134" s="179" t="s">
        <v>849</v>
      </c>
      <c r="E134" s="99"/>
      <c r="F134" s="99"/>
      <c r="G134" s="99"/>
      <c r="H134" s="99"/>
      <c r="I134" s="97"/>
      <c r="J134" s="100"/>
      <c r="K134" s="99"/>
      <c r="L134" s="99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2"/>
      <c r="AF134" s="79"/>
      <c r="AG134" s="79"/>
      <c r="AH134" s="153"/>
      <c r="AI134" s="151"/>
      <c r="AJ134" s="151"/>
      <c r="AK134" s="164">
        <f>SUM(AK135:AK144)</f>
        <v>68295</v>
      </c>
    </row>
    <row r="135" spans="1:38" ht="29.65" customHeight="1" x14ac:dyDescent="0.25">
      <c r="A135" s="108">
        <v>109</v>
      </c>
      <c r="B135" s="8" t="s">
        <v>219</v>
      </c>
      <c r="C135" s="21" t="s">
        <v>220</v>
      </c>
      <c r="D135" s="22" t="s">
        <v>573</v>
      </c>
      <c r="E135" s="35">
        <v>44670</v>
      </c>
      <c r="F135" s="35">
        <v>44673</v>
      </c>
      <c r="G135" s="21" t="s">
        <v>301</v>
      </c>
      <c r="H135" s="22" t="s">
        <v>376</v>
      </c>
      <c r="I135" s="22" t="s">
        <v>99</v>
      </c>
      <c r="J135" s="22" t="s">
        <v>294</v>
      </c>
      <c r="K135" s="35">
        <v>44670</v>
      </c>
      <c r="L135" s="35">
        <v>44673</v>
      </c>
      <c r="M135" s="10"/>
      <c r="N135" s="10">
        <v>3400</v>
      </c>
      <c r="O135" s="10">
        <f t="shared" si="27"/>
        <v>0</v>
      </c>
      <c r="P135" s="10"/>
      <c r="Q135" s="10">
        <v>2900</v>
      </c>
      <c r="R135" s="10">
        <f t="shared" si="28"/>
        <v>0</v>
      </c>
      <c r="S135" s="10"/>
      <c r="T135" s="10">
        <v>2800</v>
      </c>
      <c r="U135" s="10">
        <f t="shared" si="29"/>
        <v>0</v>
      </c>
      <c r="V135" s="10">
        <v>16</v>
      </c>
      <c r="W135" s="10">
        <v>150</v>
      </c>
      <c r="X135" s="10">
        <f t="shared" si="18"/>
        <v>2400</v>
      </c>
      <c r="Y135" s="10">
        <v>16</v>
      </c>
      <c r="Z135" s="10">
        <v>150</v>
      </c>
      <c r="AA135" s="10">
        <f t="shared" si="19"/>
        <v>2400</v>
      </c>
      <c r="AB135" s="10">
        <v>16</v>
      </c>
      <c r="AC135" s="10">
        <v>150</v>
      </c>
      <c r="AD135" s="10">
        <f t="shared" si="20"/>
        <v>2400</v>
      </c>
      <c r="AE135" s="11">
        <v>48</v>
      </c>
      <c r="AF135" s="26">
        <v>7</v>
      </c>
      <c r="AG135" s="7">
        <f t="shared" si="30"/>
        <v>336</v>
      </c>
      <c r="AH135" s="152">
        <v>1</v>
      </c>
      <c r="AI135" s="139">
        <f t="shared" si="21"/>
        <v>96</v>
      </c>
      <c r="AJ135" s="139">
        <f t="shared" si="17"/>
        <v>7536</v>
      </c>
      <c r="AK135" s="109">
        <f t="shared" si="22"/>
        <v>7536</v>
      </c>
    </row>
    <row r="136" spans="1:38" ht="29.65" customHeight="1" x14ac:dyDescent="0.25">
      <c r="A136" s="108">
        <v>110</v>
      </c>
      <c r="B136" s="8" t="s">
        <v>219</v>
      </c>
      <c r="C136" s="21" t="s">
        <v>220</v>
      </c>
      <c r="D136" s="22" t="s">
        <v>36</v>
      </c>
      <c r="E136" s="35">
        <v>44671</v>
      </c>
      <c r="F136" s="35">
        <v>44673</v>
      </c>
      <c r="G136" s="21" t="s">
        <v>301</v>
      </c>
      <c r="H136" s="38" t="s">
        <v>378</v>
      </c>
      <c r="I136" s="22" t="s">
        <v>102</v>
      </c>
      <c r="J136" s="22" t="s">
        <v>294</v>
      </c>
      <c r="K136" s="35">
        <v>44671</v>
      </c>
      <c r="L136" s="35">
        <v>44673</v>
      </c>
      <c r="M136" s="10"/>
      <c r="N136" s="10">
        <v>3400</v>
      </c>
      <c r="O136" s="10">
        <f t="shared" si="27"/>
        <v>0</v>
      </c>
      <c r="P136" s="10"/>
      <c r="Q136" s="10">
        <v>2900</v>
      </c>
      <c r="R136" s="10">
        <f t="shared" si="28"/>
        <v>0</v>
      </c>
      <c r="S136" s="10"/>
      <c r="T136" s="10">
        <v>2800</v>
      </c>
      <c r="U136" s="10">
        <f t="shared" si="29"/>
        <v>0</v>
      </c>
      <c r="V136" s="10">
        <v>8</v>
      </c>
      <c r="W136" s="10">
        <v>150</v>
      </c>
      <c r="X136" s="10">
        <f t="shared" si="18"/>
        <v>1200</v>
      </c>
      <c r="Y136" s="10">
        <v>8</v>
      </c>
      <c r="Z136" s="10">
        <v>150</v>
      </c>
      <c r="AA136" s="10">
        <f t="shared" si="19"/>
        <v>1200</v>
      </c>
      <c r="AB136" s="10">
        <v>8</v>
      </c>
      <c r="AC136" s="10">
        <v>150</v>
      </c>
      <c r="AD136" s="10">
        <f t="shared" si="20"/>
        <v>1200</v>
      </c>
      <c r="AE136" s="11">
        <v>24</v>
      </c>
      <c r="AF136" s="26">
        <v>7</v>
      </c>
      <c r="AG136" s="7">
        <f t="shared" si="30"/>
        <v>168</v>
      </c>
      <c r="AH136" s="152">
        <v>1</v>
      </c>
      <c r="AI136" s="139">
        <f t="shared" si="21"/>
        <v>48</v>
      </c>
      <c r="AJ136" s="139">
        <f t="shared" si="17"/>
        <v>3768</v>
      </c>
      <c r="AK136" s="109">
        <f t="shared" si="22"/>
        <v>3768</v>
      </c>
    </row>
    <row r="137" spans="1:38" ht="28.9" customHeight="1" x14ac:dyDescent="0.25">
      <c r="A137" s="108">
        <v>111</v>
      </c>
      <c r="B137" s="8" t="s">
        <v>219</v>
      </c>
      <c r="C137" s="21" t="s">
        <v>220</v>
      </c>
      <c r="D137" s="22" t="s">
        <v>37</v>
      </c>
      <c r="E137" s="35">
        <v>44712</v>
      </c>
      <c r="F137" s="35">
        <v>44715</v>
      </c>
      <c r="G137" s="21" t="s">
        <v>301</v>
      </c>
      <c r="H137" s="38" t="s">
        <v>337</v>
      </c>
      <c r="I137" s="22" t="s">
        <v>102</v>
      </c>
      <c r="J137" s="22" t="s">
        <v>294</v>
      </c>
      <c r="K137" s="35">
        <v>44712</v>
      </c>
      <c r="L137" s="35">
        <v>44715</v>
      </c>
      <c r="M137" s="10"/>
      <c r="N137" s="10">
        <v>3400</v>
      </c>
      <c r="O137" s="10">
        <f t="shared" si="27"/>
        <v>0</v>
      </c>
      <c r="P137" s="10"/>
      <c r="Q137" s="10">
        <v>2900</v>
      </c>
      <c r="R137" s="10">
        <f t="shared" si="28"/>
        <v>0</v>
      </c>
      <c r="S137" s="10"/>
      <c r="T137" s="10">
        <v>2800</v>
      </c>
      <c r="U137" s="10">
        <f t="shared" si="29"/>
        <v>0</v>
      </c>
      <c r="V137" s="10">
        <v>18</v>
      </c>
      <c r="W137" s="10">
        <v>150</v>
      </c>
      <c r="X137" s="10">
        <f t="shared" si="18"/>
        <v>2700</v>
      </c>
      <c r="Y137" s="10">
        <v>18</v>
      </c>
      <c r="Z137" s="10">
        <v>150</v>
      </c>
      <c r="AA137" s="10">
        <f t="shared" si="19"/>
        <v>2700</v>
      </c>
      <c r="AB137" s="10">
        <v>18</v>
      </c>
      <c r="AC137" s="10">
        <v>150</v>
      </c>
      <c r="AD137" s="10">
        <f t="shared" si="20"/>
        <v>2700</v>
      </c>
      <c r="AE137" s="11">
        <v>54</v>
      </c>
      <c r="AF137" s="26">
        <v>7</v>
      </c>
      <c r="AG137" s="7">
        <f t="shared" si="30"/>
        <v>378</v>
      </c>
      <c r="AH137" s="152">
        <v>1</v>
      </c>
      <c r="AI137" s="139">
        <f t="shared" si="21"/>
        <v>108</v>
      </c>
      <c r="AJ137" s="139">
        <f t="shared" si="17"/>
        <v>8478</v>
      </c>
      <c r="AK137" s="109">
        <f t="shared" si="22"/>
        <v>8478</v>
      </c>
    </row>
    <row r="138" spans="1:38" ht="25.5" x14ac:dyDescent="0.25">
      <c r="A138" s="108">
        <v>112</v>
      </c>
      <c r="B138" s="8" t="s">
        <v>219</v>
      </c>
      <c r="C138" s="21" t="s">
        <v>220</v>
      </c>
      <c r="D138" s="22" t="s">
        <v>35</v>
      </c>
      <c r="E138" s="35">
        <v>44719</v>
      </c>
      <c r="F138" s="35">
        <v>44722</v>
      </c>
      <c r="G138" s="21" t="s">
        <v>301</v>
      </c>
      <c r="H138" s="38" t="s">
        <v>375</v>
      </c>
      <c r="I138" s="22" t="s">
        <v>101</v>
      </c>
      <c r="J138" s="22" t="s">
        <v>294</v>
      </c>
      <c r="K138" s="35">
        <v>44719</v>
      </c>
      <c r="L138" s="35">
        <v>44722</v>
      </c>
      <c r="M138" s="10"/>
      <c r="N138" s="10">
        <v>3400</v>
      </c>
      <c r="O138" s="10">
        <f t="shared" si="27"/>
        <v>0</v>
      </c>
      <c r="P138" s="10"/>
      <c r="Q138" s="10">
        <v>2900</v>
      </c>
      <c r="R138" s="10">
        <f t="shared" si="28"/>
        <v>0</v>
      </c>
      <c r="S138" s="10"/>
      <c r="T138" s="10">
        <v>2800</v>
      </c>
      <c r="U138" s="10">
        <f t="shared" si="29"/>
        <v>0</v>
      </c>
      <c r="V138" s="10">
        <v>20</v>
      </c>
      <c r="W138" s="10">
        <v>150</v>
      </c>
      <c r="X138" s="10">
        <f t="shared" si="18"/>
        <v>3000</v>
      </c>
      <c r="Y138" s="10">
        <v>20</v>
      </c>
      <c r="Z138" s="10">
        <v>150</v>
      </c>
      <c r="AA138" s="10">
        <f t="shared" si="19"/>
        <v>3000</v>
      </c>
      <c r="AB138" s="10">
        <v>20</v>
      </c>
      <c r="AC138" s="10">
        <v>150</v>
      </c>
      <c r="AD138" s="10">
        <f t="shared" si="20"/>
        <v>3000</v>
      </c>
      <c r="AE138" s="11">
        <v>60</v>
      </c>
      <c r="AF138" s="26">
        <v>7</v>
      </c>
      <c r="AG138" s="7">
        <f t="shared" si="30"/>
        <v>420</v>
      </c>
      <c r="AH138" s="152">
        <v>1</v>
      </c>
      <c r="AI138" s="139">
        <f t="shared" si="21"/>
        <v>120</v>
      </c>
      <c r="AJ138" s="139">
        <f t="shared" si="17"/>
        <v>9420</v>
      </c>
      <c r="AK138" s="109">
        <f t="shared" si="22"/>
        <v>9420</v>
      </c>
    </row>
    <row r="139" spans="1:38" ht="30.6" customHeight="1" x14ac:dyDescent="0.25">
      <c r="A139" s="108">
        <v>113</v>
      </c>
      <c r="B139" s="8" t="s">
        <v>219</v>
      </c>
      <c r="C139" s="21" t="s">
        <v>220</v>
      </c>
      <c r="D139" s="22" t="s">
        <v>36</v>
      </c>
      <c r="E139" s="35">
        <v>44720</v>
      </c>
      <c r="F139" s="35">
        <v>44722</v>
      </c>
      <c r="G139" s="21" t="s">
        <v>301</v>
      </c>
      <c r="H139" s="22" t="s">
        <v>379</v>
      </c>
      <c r="I139" s="22" t="s">
        <v>102</v>
      </c>
      <c r="J139" s="22" t="s">
        <v>294</v>
      </c>
      <c r="K139" s="35">
        <v>44720</v>
      </c>
      <c r="L139" s="35">
        <v>44722</v>
      </c>
      <c r="M139" s="10"/>
      <c r="N139" s="10">
        <v>3400</v>
      </c>
      <c r="O139" s="10">
        <f t="shared" si="27"/>
        <v>0</v>
      </c>
      <c r="P139" s="10"/>
      <c r="Q139" s="10">
        <v>2900</v>
      </c>
      <c r="R139" s="10">
        <f t="shared" si="28"/>
        <v>0</v>
      </c>
      <c r="S139" s="10"/>
      <c r="T139" s="10">
        <v>2800</v>
      </c>
      <c r="U139" s="10">
        <f t="shared" si="29"/>
        <v>0</v>
      </c>
      <c r="V139" s="10">
        <v>8</v>
      </c>
      <c r="W139" s="10">
        <v>150</v>
      </c>
      <c r="X139" s="10">
        <f t="shared" si="18"/>
        <v>1200</v>
      </c>
      <c r="Y139" s="10">
        <v>8</v>
      </c>
      <c r="Z139" s="10">
        <v>150</v>
      </c>
      <c r="AA139" s="10">
        <f t="shared" si="19"/>
        <v>1200</v>
      </c>
      <c r="AB139" s="10">
        <v>8</v>
      </c>
      <c r="AC139" s="10">
        <v>150</v>
      </c>
      <c r="AD139" s="10">
        <f t="shared" si="20"/>
        <v>1200</v>
      </c>
      <c r="AE139" s="11">
        <v>24</v>
      </c>
      <c r="AF139" s="26">
        <v>7</v>
      </c>
      <c r="AG139" s="7">
        <f t="shared" si="30"/>
        <v>168</v>
      </c>
      <c r="AH139" s="152">
        <v>1</v>
      </c>
      <c r="AI139" s="139">
        <f t="shared" si="21"/>
        <v>48</v>
      </c>
      <c r="AJ139" s="139">
        <f t="shared" ref="AJ139:AJ202" si="31">AK139</f>
        <v>3768</v>
      </c>
      <c r="AK139" s="109">
        <f t="shared" si="22"/>
        <v>3768</v>
      </c>
    </row>
    <row r="140" spans="1:38" ht="24.6" customHeight="1" x14ac:dyDescent="0.25">
      <c r="A140" s="108">
        <v>114</v>
      </c>
      <c r="B140" s="8" t="s">
        <v>219</v>
      </c>
      <c r="C140" s="21" t="s">
        <v>220</v>
      </c>
      <c r="D140" s="22" t="s">
        <v>574</v>
      </c>
      <c r="E140" s="35">
        <v>44726</v>
      </c>
      <c r="F140" s="35">
        <v>44729</v>
      </c>
      <c r="G140" s="21" t="s">
        <v>301</v>
      </c>
      <c r="H140" s="22" t="s">
        <v>380</v>
      </c>
      <c r="I140" s="22" t="s">
        <v>99</v>
      </c>
      <c r="J140" s="22" t="s">
        <v>294</v>
      </c>
      <c r="K140" s="35">
        <v>44726</v>
      </c>
      <c r="L140" s="35">
        <v>44729</v>
      </c>
      <c r="M140" s="10"/>
      <c r="N140" s="10">
        <v>3400</v>
      </c>
      <c r="O140" s="10">
        <f t="shared" si="27"/>
        <v>0</v>
      </c>
      <c r="P140" s="10"/>
      <c r="Q140" s="10">
        <v>2900</v>
      </c>
      <c r="R140" s="10">
        <f t="shared" si="28"/>
        <v>0</v>
      </c>
      <c r="S140" s="10"/>
      <c r="T140" s="10">
        <v>2800</v>
      </c>
      <c r="U140" s="10">
        <f t="shared" si="29"/>
        <v>0</v>
      </c>
      <c r="V140" s="10">
        <v>15</v>
      </c>
      <c r="W140" s="10">
        <v>150</v>
      </c>
      <c r="X140" s="10">
        <f t="shared" si="18"/>
        <v>2250</v>
      </c>
      <c r="Y140" s="10">
        <v>15</v>
      </c>
      <c r="Z140" s="10">
        <v>150</v>
      </c>
      <c r="AA140" s="10">
        <f t="shared" si="19"/>
        <v>2250</v>
      </c>
      <c r="AB140" s="10">
        <v>15</v>
      </c>
      <c r="AC140" s="10">
        <v>150</v>
      </c>
      <c r="AD140" s="10">
        <f t="shared" si="20"/>
        <v>2250</v>
      </c>
      <c r="AE140" s="11">
        <v>45</v>
      </c>
      <c r="AF140" s="26">
        <v>7</v>
      </c>
      <c r="AG140" s="7">
        <f t="shared" si="30"/>
        <v>315</v>
      </c>
      <c r="AH140" s="152">
        <v>1</v>
      </c>
      <c r="AI140" s="139">
        <f t="shared" si="21"/>
        <v>90</v>
      </c>
      <c r="AJ140" s="139">
        <f t="shared" si="31"/>
        <v>7065</v>
      </c>
      <c r="AK140" s="109">
        <f t="shared" si="22"/>
        <v>7065</v>
      </c>
    </row>
    <row r="141" spans="1:38" ht="26.65" customHeight="1" x14ac:dyDescent="0.25">
      <c r="A141" s="108">
        <v>115</v>
      </c>
      <c r="B141" s="8" t="s">
        <v>219</v>
      </c>
      <c r="C141" s="21" t="s">
        <v>220</v>
      </c>
      <c r="D141" s="22" t="s">
        <v>575</v>
      </c>
      <c r="E141" s="35">
        <v>44740</v>
      </c>
      <c r="F141" s="35">
        <v>44743</v>
      </c>
      <c r="G141" s="21" t="s">
        <v>301</v>
      </c>
      <c r="H141" s="38" t="s">
        <v>377</v>
      </c>
      <c r="I141" s="22" t="s">
        <v>99</v>
      </c>
      <c r="J141" s="22" t="s">
        <v>294</v>
      </c>
      <c r="K141" s="35">
        <v>44740</v>
      </c>
      <c r="L141" s="35">
        <v>44743</v>
      </c>
      <c r="M141" s="10"/>
      <c r="N141" s="10">
        <v>3400</v>
      </c>
      <c r="O141" s="10">
        <f t="shared" si="27"/>
        <v>0</v>
      </c>
      <c r="P141" s="10"/>
      <c r="Q141" s="10">
        <v>2900</v>
      </c>
      <c r="R141" s="10">
        <f t="shared" si="28"/>
        <v>0</v>
      </c>
      <c r="S141" s="10"/>
      <c r="T141" s="10">
        <v>2800</v>
      </c>
      <c r="U141" s="10">
        <f t="shared" si="29"/>
        <v>0</v>
      </c>
      <c r="V141" s="10">
        <v>13</v>
      </c>
      <c r="W141" s="10">
        <v>150</v>
      </c>
      <c r="X141" s="10">
        <f t="shared" si="18"/>
        <v>1950</v>
      </c>
      <c r="Y141" s="10">
        <v>13</v>
      </c>
      <c r="Z141" s="10">
        <v>150</v>
      </c>
      <c r="AA141" s="10">
        <f t="shared" si="19"/>
        <v>1950</v>
      </c>
      <c r="AB141" s="10">
        <v>13</v>
      </c>
      <c r="AC141" s="10">
        <v>150</v>
      </c>
      <c r="AD141" s="10">
        <f t="shared" si="20"/>
        <v>1950</v>
      </c>
      <c r="AE141" s="11">
        <v>39</v>
      </c>
      <c r="AF141" s="26">
        <v>7</v>
      </c>
      <c r="AG141" s="7">
        <f t="shared" si="30"/>
        <v>273</v>
      </c>
      <c r="AH141" s="152">
        <v>1</v>
      </c>
      <c r="AI141" s="139">
        <f t="shared" si="21"/>
        <v>78</v>
      </c>
      <c r="AJ141" s="139">
        <f t="shared" si="31"/>
        <v>6123</v>
      </c>
      <c r="AK141" s="109">
        <f t="shared" si="22"/>
        <v>6123</v>
      </c>
    </row>
    <row r="142" spans="1:38" ht="28.9" customHeight="1" x14ac:dyDescent="0.25">
      <c r="A142" s="108">
        <v>116</v>
      </c>
      <c r="B142" s="8" t="s">
        <v>219</v>
      </c>
      <c r="C142" s="21" t="s">
        <v>220</v>
      </c>
      <c r="D142" s="22" t="s">
        <v>221</v>
      </c>
      <c r="E142" s="35">
        <v>44775</v>
      </c>
      <c r="F142" s="35">
        <v>44778</v>
      </c>
      <c r="G142" s="21" t="s">
        <v>301</v>
      </c>
      <c r="H142" s="22" t="s">
        <v>379</v>
      </c>
      <c r="I142" s="22" t="s">
        <v>100</v>
      </c>
      <c r="J142" s="22" t="s">
        <v>294</v>
      </c>
      <c r="K142" s="35">
        <v>44775</v>
      </c>
      <c r="L142" s="35">
        <v>44778</v>
      </c>
      <c r="M142" s="10"/>
      <c r="N142" s="10">
        <v>3400</v>
      </c>
      <c r="O142" s="10">
        <f t="shared" si="27"/>
        <v>0</v>
      </c>
      <c r="P142" s="10"/>
      <c r="Q142" s="10">
        <v>2900</v>
      </c>
      <c r="R142" s="10">
        <f t="shared" si="28"/>
        <v>0</v>
      </c>
      <c r="S142" s="10"/>
      <c r="T142" s="10">
        <v>2800</v>
      </c>
      <c r="U142" s="10">
        <f t="shared" si="29"/>
        <v>0</v>
      </c>
      <c r="V142" s="10">
        <v>20</v>
      </c>
      <c r="W142" s="10">
        <v>150</v>
      </c>
      <c r="X142" s="10">
        <f t="shared" si="18"/>
        <v>3000</v>
      </c>
      <c r="Y142" s="10">
        <v>20</v>
      </c>
      <c r="Z142" s="10">
        <v>150</v>
      </c>
      <c r="AA142" s="10">
        <f t="shared" si="19"/>
        <v>3000</v>
      </c>
      <c r="AB142" s="10">
        <v>20</v>
      </c>
      <c r="AC142" s="10">
        <v>150</v>
      </c>
      <c r="AD142" s="10">
        <f t="shared" si="20"/>
        <v>3000</v>
      </c>
      <c r="AE142" s="11">
        <v>60</v>
      </c>
      <c r="AF142" s="26">
        <v>7</v>
      </c>
      <c r="AG142" s="7">
        <f t="shared" si="30"/>
        <v>420</v>
      </c>
      <c r="AH142" s="152">
        <v>1</v>
      </c>
      <c r="AI142" s="139">
        <f t="shared" si="21"/>
        <v>120</v>
      </c>
      <c r="AJ142" s="139">
        <f t="shared" si="31"/>
        <v>9420</v>
      </c>
      <c r="AK142" s="109">
        <f t="shared" si="22"/>
        <v>9420</v>
      </c>
    </row>
    <row r="143" spans="1:38" ht="27.6" customHeight="1" x14ac:dyDescent="0.25">
      <c r="A143" s="108">
        <v>117</v>
      </c>
      <c r="B143" s="8" t="s">
        <v>219</v>
      </c>
      <c r="C143" s="21" t="s">
        <v>220</v>
      </c>
      <c r="D143" s="22" t="s">
        <v>576</v>
      </c>
      <c r="E143" s="35">
        <v>44796</v>
      </c>
      <c r="F143" s="35">
        <v>44799</v>
      </c>
      <c r="G143" s="21" t="s">
        <v>301</v>
      </c>
      <c r="H143" s="22" t="s">
        <v>337</v>
      </c>
      <c r="I143" s="22" t="s">
        <v>99</v>
      </c>
      <c r="J143" s="22" t="s">
        <v>294</v>
      </c>
      <c r="K143" s="35">
        <v>44796</v>
      </c>
      <c r="L143" s="35">
        <v>44799</v>
      </c>
      <c r="M143" s="10"/>
      <c r="N143" s="10">
        <v>3400</v>
      </c>
      <c r="O143" s="10">
        <f t="shared" si="27"/>
        <v>0</v>
      </c>
      <c r="P143" s="10"/>
      <c r="Q143" s="10">
        <v>2900</v>
      </c>
      <c r="R143" s="10">
        <f t="shared" si="28"/>
        <v>0</v>
      </c>
      <c r="S143" s="10"/>
      <c r="T143" s="10">
        <v>2800</v>
      </c>
      <c r="U143" s="10">
        <f t="shared" si="29"/>
        <v>0</v>
      </c>
      <c r="V143" s="10">
        <v>15</v>
      </c>
      <c r="W143" s="10">
        <v>150</v>
      </c>
      <c r="X143" s="10">
        <f t="shared" si="18"/>
        <v>2250</v>
      </c>
      <c r="Y143" s="10">
        <v>15</v>
      </c>
      <c r="Z143" s="10">
        <v>150</v>
      </c>
      <c r="AA143" s="10">
        <f t="shared" si="19"/>
        <v>2250</v>
      </c>
      <c r="AB143" s="10">
        <v>15</v>
      </c>
      <c r="AC143" s="10">
        <v>150</v>
      </c>
      <c r="AD143" s="10">
        <f t="shared" si="20"/>
        <v>2250</v>
      </c>
      <c r="AE143" s="11">
        <v>45</v>
      </c>
      <c r="AF143" s="26">
        <v>7</v>
      </c>
      <c r="AG143" s="7">
        <f t="shared" si="30"/>
        <v>315</v>
      </c>
      <c r="AH143" s="152">
        <v>1</v>
      </c>
      <c r="AI143" s="139">
        <f t="shared" si="21"/>
        <v>90</v>
      </c>
      <c r="AJ143" s="139">
        <f t="shared" si="31"/>
        <v>7065</v>
      </c>
      <c r="AK143" s="109">
        <f t="shared" si="22"/>
        <v>7065</v>
      </c>
    </row>
    <row r="144" spans="1:38" ht="25.9" customHeight="1" x14ac:dyDescent="0.25">
      <c r="A144" s="108">
        <v>118</v>
      </c>
      <c r="B144" s="8" t="s">
        <v>219</v>
      </c>
      <c r="C144" s="21" t="s">
        <v>220</v>
      </c>
      <c r="D144" s="22" t="s">
        <v>577</v>
      </c>
      <c r="E144" s="35">
        <v>44811</v>
      </c>
      <c r="F144" s="35">
        <v>44813</v>
      </c>
      <c r="G144" s="21" t="s">
        <v>301</v>
      </c>
      <c r="H144" s="22" t="s">
        <v>380</v>
      </c>
      <c r="I144" s="22" t="s">
        <v>99</v>
      </c>
      <c r="J144" s="22" t="s">
        <v>294</v>
      </c>
      <c r="K144" s="35">
        <v>44811</v>
      </c>
      <c r="L144" s="35">
        <v>44813</v>
      </c>
      <c r="M144" s="10"/>
      <c r="N144" s="10">
        <v>3400</v>
      </c>
      <c r="O144" s="10">
        <f t="shared" si="27"/>
        <v>0</v>
      </c>
      <c r="P144" s="10"/>
      <c r="Q144" s="10">
        <v>2900</v>
      </c>
      <c r="R144" s="10">
        <f t="shared" si="28"/>
        <v>0</v>
      </c>
      <c r="S144" s="10"/>
      <c r="T144" s="10">
        <v>2800</v>
      </c>
      <c r="U144" s="10">
        <f t="shared" si="29"/>
        <v>0</v>
      </c>
      <c r="V144" s="10">
        <v>12</v>
      </c>
      <c r="W144" s="10">
        <v>150</v>
      </c>
      <c r="X144" s="10">
        <f t="shared" si="18"/>
        <v>1800</v>
      </c>
      <c r="Y144" s="10">
        <v>12</v>
      </c>
      <c r="Z144" s="10">
        <v>150</v>
      </c>
      <c r="AA144" s="10">
        <f t="shared" si="19"/>
        <v>1800</v>
      </c>
      <c r="AB144" s="10">
        <v>12</v>
      </c>
      <c r="AC144" s="10">
        <v>150</v>
      </c>
      <c r="AD144" s="10">
        <f t="shared" si="20"/>
        <v>1800</v>
      </c>
      <c r="AE144" s="11">
        <v>36</v>
      </c>
      <c r="AF144" s="26">
        <v>7</v>
      </c>
      <c r="AG144" s="7">
        <f t="shared" si="30"/>
        <v>252</v>
      </c>
      <c r="AH144" s="152">
        <v>1</v>
      </c>
      <c r="AI144" s="139">
        <f t="shared" si="21"/>
        <v>72</v>
      </c>
      <c r="AJ144" s="139">
        <f t="shared" si="31"/>
        <v>5652</v>
      </c>
      <c r="AK144" s="109">
        <f t="shared" si="22"/>
        <v>5652</v>
      </c>
      <c r="AL144" s="67"/>
    </row>
    <row r="145" spans="1:38" ht="15.6" customHeight="1" x14ac:dyDescent="0.25">
      <c r="A145" s="106"/>
      <c r="B145" s="96"/>
      <c r="C145" s="97"/>
      <c r="D145" s="179" t="s">
        <v>850</v>
      </c>
      <c r="E145" s="99"/>
      <c r="F145" s="99"/>
      <c r="G145" s="99"/>
      <c r="H145" s="99"/>
      <c r="I145" s="97"/>
      <c r="J145" s="100"/>
      <c r="K145" s="99"/>
      <c r="L145" s="99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2"/>
      <c r="AF145" s="79"/>
      <c r="AG145" s="79"/>
      <c r="AH145" s="153"/>
      <c r="AI145" s="151"/>
      <c r="AJ145" s="151"/>
      <c r="AK145" s="164">
        <f>SUM(AK146:AK153)</f>
        <v>85165</v>
      </c>
      <c r="AL145" s="67"/>
    </row>
    <row r="146" spans="1:38" ht="25.5" x14ac:dyDescent="0.25">
      <c r="A146" s="108">
        <v>119</v>
      </c>
      <c r="B146" s="8" t="s">
        <v>213</v>
      </c>
      <c r="C146" s="8" t="s">
        <v>130</v>
      </c>
      <c r="D146" s="57" t="s">
        <v>174</v>
      </c>
      <c r="E146" s="156">
        <v>44618</v>
      </c>
      <c r="F146" s="35">
        <v>44835</v>
      </c>
      <c r="G146" s="21" t="s">
        <v>770</v>
      </c>
      <c r="H146" s="57" t="s">
        <v>381</v>
      </c>
      <c r="I146" s="22"/>
      <c r="J146" s="22"/>
      <c r="K146" s="64">
        <v>44618</v>
      </c>
      <c r="L146" s="62">
        <v>44835</v>
      </c>
      <c r="M146" s="10"/>
      <c r="N146" s="10">
        <v>3400</v>
      </c>
      <c r="O146" s="10">
        <f t="shared" si="27"/>
        <v>0</v>
      </c>
      <c r="P146" s="10"/>
      <c r="Q146" s="10">
        <v>2900</v>
      </c>
      <c r="R146" s="10">
        <f t="shared" si="28"/>
        <v>0</v>
      </c>
      <c r="S146" s="10"/>
      <c r="T146" s="10">
        <v>2800</v>
      </c>
      <c r="U146" s="10">
        <f t="shared" si="29"/>
        <v>0</v>
      </c>
      <c r="V146" s="10">
        <v>27</v>
      </c>
      <c r="W146" s="10">
        <v>150</v>
      </c>
      <c r="X146" s="10">
        <f t="shared" si="18"/>
        <v>4050</v>
      </c>
      <c r="Y146" s="10">
        <v>27</v>
      </c>
      <c r="Z146" s="10">
        <v>150</v>
      </c>
      <c r="AA146" s="10">
        <f t="shared" si="19"/>
        <v>4050</v>
      </c>
      <c r="AB146" s="10">
        <v>27</v>
      </c>
      <c r="AC146" s="10">
        <v>150</v>
      </c>
      <c r="AD146" s="10">
        <f t="shared" si="20"/>
        <v>4050</v>
      </c>
      <c r="AE146" s="11"/>
      <c r="AF146" s="26">
        <v>7</v>
      </c>
      <c r="AG146" s="7">
        <f t="shared" si="30"/>
        <v>0</v>
      </c>
      <c r="AH146" s="152">
        <v>1</v>
      </c>
      <c r="AI146" s="139">
        <f t="shared" si="21"/>
        <v>81</v>
      </c>
      <c r="AJ146" s="139">
        <f t="shared" si="31"/>
        <v>12150</v>
      </c>
      <c r="AK146" s="109">
        <f t="shared" si="22"/>
        <v>12150</v>
      </c>
      <c r="AL146" s="67"/>
    </row>
    <row r="147" spans="1:38" ht="27" customHeight="1" x14ac:dyDescent="0.25">
      <c r="A147" s="108">
        <v>120</v>
      </c>
      <c r="B147" s="8" t="s">
        <v>213</v>
      </c>
      <c r="C147" s="21" t="s">
        <v>130</v>
      </c>
      <c r="D147" s="22" t="s">
        <v>578</v>
      </c>
      <c r="E147" s="35">
        <v>44625</v>
      </c>
      <c r="F147" s="35">
        <v>44625</v>
      </c>
      <c r="G147" s="21" t="s">
        <v>301</v>
      </c>
      <c r="H147" s="22" t="s">
        <v>441</v>
      </c>
      <c r="I147" s="22" t="s">
        <v>99</v>
      </c>
      <c r="J147" s="22" t="s">
        <v>294</v>
      </c>
      <c r="K147" s="35">
        <v>44625</v>
      </c>
      <c r="L147" s="35">
        <v>44625</v>
      </c>
      <c r="M147" s="10"/>
      <c r="N147" s="10">
        <v>3400</v>
      </c>
      <c r="O147" s="10">
        <f t="shared" si="27"/>
        <v>0</v>
      </c>
      <c r="P147" s="10"/>
      <c r="Q147" s="10">
        <v>2900</v>
      </c>
      <c r="R147" s="10">
        <f t="shared" si="28"/>
        <v>0</v>
      </c>
      <c r="S147" s="10"/>
      <c r="T147" s="10">
        <v>2800</v>
      </c>
      <c r="U147" s="10">
        <f t="shared" si="29"/>
        <v>0</v>
      </c>
      <c r="V147" s="10">
        <v>17</v>
      </c>
      <c r="W147" s="10">
        <v>150</v>
      </c>
      <c r="X147" s="10">
        <f t="shared" si="18"/>
        <v>2550</v>
      </c>
      <c r="Y147" s="10">
        <v>17</v>
      </c>
      <c r="Z147" s="10">
        <v>150</v>
      </c>
      <c r="AA147" s="10">
        <f t="shared" si="19"/>
        <v>2550</v>
      </c>
      <c r="AB147" s="10">
        <v>17</v>
      </c>
      <c r="AC147" s="10">
        <v>150</v>
      </c>
      <c r="AD147" s="10">
        <f t="shared" si="20"/>
        <v>2550</v>
      </c>
      <c r="AE147" s="11"/>
      <c r="AF147" s="26">
        <v>7</v>
      </c>
      <c r="AG147" s="7">
        <f t="shared" si="30"/>
        <v>0</v>
      </c>
      <c r="AH147" s="152">
        <v>1</v>
      </c>
      <c r="AI147" s="139">
        <f t="shared" si="21"/>
        <v>51</v>
      </c>
      <c r="AJ147" s="139">
        <f t="shared" si="31"/>
        <v>7650</v>
      </c>
      <c r="AK147" s="109">
        <f t="shared" si="22"/>
        <v>7650</v>
      </c>
      <c r="AL147" s="67"/>
    </row>
    <row r="148" spans="1:38" ht="37.9" customHeight="1" x14ac:dyDescent="0.25">
      <c r="A148" s="108">
        <v>121</v>
      </c>
      <c r="B148" s="8" t="s">
        <v>213</v>
      </c>
      <c r="C148" s="8" t="s">
        <v>130</v>
      </c>
      <c r="D148" s="57" t="s">
        <v>174</v>
      </c>
      <c r="E148" s="35">
        <v>44626</v>
      </c>
      <c r="F148" s="35">
        <v>44856</v>
      </c>
      <c r="G148" s="21" t="s">
        <v>770</v>
      </c>
      <c r="H148" s="57" t="s">
        <v>382</v>
      </c>
      <c r="I148" s="22"/>
      <c r="J148" s="22"/>
      <c r="K148" s="62">
        <v>44626</v>
      </c>
      <c r="L148" s="62">
        <v>44856</v>
      </c>
      <c r="M148" s="10"/>
      <c r="N148" s="10">
        <v>3400</v>
      </c>
      <c r="O148" s="10">
        <f t="shared" si="27"/>
        <v>0</v>
      </c>
      <c r="P148" s="10"/>
      <c r="Q148" s="10">
        <v>2900</v>
      </c>
      <c r="R148" s="10">
        <f t="shared" si="28"/>
        <v>0</v>
      </c>
      <c r="S148" s="10"/>
      <c r="T148" s="10">
        <v>2800</v>
      </c>
      <c r="U148" s="10">
        <f t="shared" si="29"/>
        <v>0</v>
      </c>
      <c r="V148" s="10">
        <v>27</v>
      </c>
      <c r="W148" s="10">
        <v>150</v>
      </c>
      <c r="X148" s="10">
        <f t="shared" si="18"/>
        <v>4050</v>
      </c>
      <c r="Y148" s="10">
        <v>27</v>
      </c>
      <c r="Z148" s="10">
        <v>150</v>
      </c>
      <c r="AA148" s="10">
        <f t="shared" si="19"/>
        <v>4050</v>
      </c>
      <c r="AB148" s="10">
        <v>27</v>
      </c>
      <c r="AC148" s="10">
        <v>150</v>
      </c>
      <c r="AD148" s="10">
        <f t="shared" si="20"/>
        <v>4050</v>
      </c>
      <c r="AE148" s="12"/>
      <c r="AF148" s="26">
        <v>7</v>
      </c>
      <c r="AG148" s="7">
        <f t="shared" si="30"/>
        <v>0</v>
      </c>
      <c r="AH148" s="152">
        <v>1</v>
      </c>
      <c r="AI148" s="139">
        <f t="shared" si="21"/>
        <v>81</v>
      </c>
      <c r="AJ148" s="139">
        <f t="shared" si="31"/>
        <v>12150</v>
      </c>
      <c r="AK148" s="109">
        <f t="shared" si="22"/>
        <v>12150</v>
      </c>
      <c r="AL148" s="67"/>
    </row>
    <row r="149" spans="1:38" ht="38.25" x14ac:dyDescent="0.25">
      <c r="A149" s="108">
        <v>122</v>
      </c>
      <c r="B149" s="8" t="s">
        <v>213</v>
      </c>
      <c r="C149" s="21" t="s">
        <v>130</v>
      </c>
      <c r="D149" s="22" t="s">
        <v>578</v>
      </c>
      <c r="E149" s="35">
        <v>44639</v>
      </c>
      <c r="F149" s="35">
        <v>44639</v>
      </c>
      <c r="G149" s="21" t="s">
        <v>771</v>
      </c>
      <c r="H149" s="22" t="s">
        <v>492</v>
      </c>
      <c r="I149" s="22" t="s">
        <v>100</v>
      </c>
      <c r="J149" s="22" t="s">
        <v>294</v>
      </c>
      <c r="K149" s="35">
        <v>44639</v>
      </c>
      <c r="L149" s="35">
        <v>44639</v>
      </c>
      <c r="M149" s="10"/>
      <c r="N149" s="10">
        <v>3400</v>
      </c>
      <c r="O149" s="10">
        <f t="shared" si="27"/>
        <v>0</v>
      </c>
      <c r="P149" s="10"/>
      <c r="Q149" s="10">
        <v>2900</v>
      </c>
      <c r="R149" s="10">
        <f t="shared" si="28"/>
        <v>0</v>
      </c>
      <c r="S149" s="10"/>
      <c r="T149" s="10">
        <v>2800</v>
      </c>
      <c r="U149" s="10">
        <f t="shared" si="29"/>
        <v>0</v>
      </c>
      <c r="V149" s="10">
        <v>17</v>
      </c>
      <c r="W149" s="10">
        <v>150</v>
      </c>
      <c r="X149" s="10">
        <f t="shared" si="18"/>
        <v>2550</v>
      </c>
      <c r="Y149" s="10">
        <v>17</v>
      </c>
      <c r="Z149" s="10">
        <v>150</v>
      </c>
      <c r="AA149" s="10">
        <f t="shared" si="19"/>
        <v>2550</v>
      </c>
      <c r="AB149" s="10">
        <v>17</v>
      </c>
      <c r="AC149" s="10">
        <v>150</v>
      </c>
      <c r="AD149" s="10">
        <f t="shared" si="20"/>
        <v>2550</v>
      </c>
      <c r="AE149" s="11"/>
      <c r="AF149" s="26">
        <v>7</v>
      </c>
      <c r="AG149" s="7">
        <f t="shared" si="30"/>
        <v>0</v>
      </c>
      <c r="AH149" s="152">
        <v>1</v>
      </c>
      <c r="AI149" s="139">
        <f t="shared" si="21"/>
        <v>51</v>
      </c>
      <c r="AJ149" s="139">
        <f t="shared" si="31"/>
        <v>7650</v>
      </c>
      <c r="AK149" s="109">
        <f t="shared" si="22"/>
        <v>7650</v>
      </c>
      <c r="AL149" s="67"/>
    </row>
    <row r="150" spans="1:38" ht="13.9" customHeight="1" x14ac:dyDescent="0.25">
      <c r="A150" s="108">
        <v>123</v>
      </c>
      <c r="B150" s="8" t="s">
        <v>213</v>
      </c>
      <c r="C150" s="21" t="s">
        <v>130</v>
      </c>
      <c r="D150" s="22" t="s">
        <v>579</v>
      </c>
      <c r="E150" s="35">
        <v>44660</v>
      </c>
      <c r="F150" s="35">
        <v>44660</v>
      </c>
      <c r="G150" s="21" t="s">
        <v>301</v>
      </c>
      <c r="H150" s="22" t="s">
        <v>329</v>
      </c>
      <c r="I150" s="22" t="s">
        <v>101</v>
      </c>
      <c r="J150" s="22" t="s">
        <v>294</v>
      </c>
      <c r="K150" s="35">
        <v>44660</v>
      </c>
      <c r="L150" s="35">
        <v>44660</v>
      </c>
      <c r="M150" s="10"/>
      <c r="N150" s="10">
        <v>3400</v>
      </c>
      <c r="O150" s="10">
        <f t="shared" si="27"/>
        <v>0</v>
      </c>
      <c r="P150" s="10"/>
      <c r="Q150" s="10">
        <v>2900</v>
      </c>
      <c r="R150" s="10">
        <f t="shared" si="28"/>
        <v>0</v>
      </c>
      <c r="S150" s="10"/>
      <c r="T150" s="10">
        <v>2800</v>
      </c>
      <c r="U150" s="10">
        <f t="shared" si="29"/>
        <v>0</v>
      </c>
      <c r="V150" s="10">
        <v>17</v>
      </c>
      <c r="W150" s="10">
        <v>150</v>
      </c>
      <c r="X150" s="10">
        <f t="shared" si="18"/>
        <v>2550</v>
      </c>
      <c r="Y150" s="10">
        <v>17</v>
      </c>
      <c r="Z150" s="10">
        <v>150</v>
      </c>
      <c r="AA150" s="10">
        <f t="shared" si="19"/>
        <v>2550</v>
      </c>
      <c r="AB150" s="10">
        <v>17</v>
      </c>
      <c r="AC150" s="10">
        <v>150</v>
      </c>
      <c r="AD150" s="10">
        <f t="shared" si="20"/>
        <v>2550</v>
      </c>
      <c r="AE150" s="11"/>
      <c r="AF150" s="26">
        <v>7</v>
      </c>
      <c r="AG150" s="7">
        <f t="shared" si="30"/>
        <v>0</v>
      </c>
      <c r="AH150" s="152">
        <v>1</v>
      </c>
      <c r="AI150" s="139">
        <f t="shared" si="21"/>
        <v>51</v>
      </c>
      <c r="AJ150" s="139">
        <f t="shared" si="31"/>
        <v>7650</v>
      </c>
      <c r="AK150" s="109">
        <f t="shared" si="22"/>
        <v>7650</v>
      </c>
      <c r="AL150" s="67"/>
    </row>
    <row r="151" spans="1:38" ht="36" customHeight="1" x14ac:dyDescent="0.25">
      <c r="A151" s="108">
        <v>124</v>
      </c>
      <c r="B151" s="8" t="s">
        <v>213</v>
      </c>
      <c r="C151" s="8" t="s">
        <v>130</v>
      </c>
      <c r="D151" s="57" t="s">
        <v>174</v>
      </c>
      <c r="E151" s="156">
        <v>44702</v>
      </c>
      <c r="F151" s="156">
        <v>44863</v>
      </c>
      <c r="G151" s="21" t="s">
        <v>770</v>
      </c>
      <c r="H151" s="57" t="s">
        <v>383</v>
      </c>
      <c r="I151" s="22"/>
      <c r="J151" s="22"/>
      <c r="K151" s="64">
        <v>44702</v>
      </c>
      <c r="L151" s="64">
        <v>44863</v>
      </c>
      <c r="M151" s="10"/>
      <c r="N151" s="10">
        <v>3400</v>
      </c>
      <c r="O151" s="10">
        <f t="shared" si="27"/>
        <v>0</v>
      </c>
      <c r="P151" s="10"/>
      <c r="Q151" s="10">
        <v>2900</v>
      </c>
      <c r="R151" s="10">
        <f t="shared" si="28"/>
        <v>0</v>
      </c>
      <c r="S151" s="10"/>
      <c r="T151" s="10">
        <v>2800</v>
      </c>
      <c r="U151" s="10">
        <f t="shared" si="29"/>
        <v>0</v>
      </c>
      <c r="V151" s="10">
        <v>17</v>
      </c>
      <c r="W151" s="10">
        <v>150</v>
      </c>
      <c r="X151" s="10">
        <f t="shared" si="18"/>
        <v>2550</v>
      </c>
      <c r="Y151" s="10">
        <v>17</v>
      </c>
      <c r="Z151" s="10">
        <v>150</v>
      </c>
      <c r="AA151" s="10">
        <f t="shared" si="19"/>
        <v>2550</v>
      </c>
      <c r="AB151" s="10">
        <v>17</v>
      </c>
      <c r="AC151" s="10">
        <v>150</v>
      </c>
      <c r="AD151" s="10">
        <f t="shared" si="20"/>
        <v>2550</v>
      </c>
      <c r="AE151" s="11">
        <v>54</v>
      </c>
      <c r="AF151" s="26">
        <v>7</v>
      </c>
      <c r="AG151" s="7">
        <f t="shared" si="30"/>
        <v>378</v>
      </c>
      <c r="AH151" s="152">
        <v>1</v>
      </c>
      <c r="AI151" s="139">
        <f t="shared" si="21"/>
        <v>105</v>
      </c>
      <c r="AJ151" s="139">
        <f t="shared" si="31"/>
        <v>8028</v>
      </c>
      <c r="AK151" s="109">
        <f t="shared" si="22"/>
        <v>8028</v>
      </c>
    </row>
    <row r="152" spans="1:38" ht="39" customHeight="1" x14ac:dyDescent="0.25">
      <c r="A152" s="108">
        <v>125</v>
      </c>
      <c r="B152" s="8" t="s">
        <v>214</v>
      </c>
      <c r="C152" s="21" t="s">
        <v>130</v>
      </c>
      <c r="D152" s="22" t="s">
        <v>580</v>
      </c>
      <c r="E152" s="35">
        <v>44702</v>
      </c>
      <c r="F152" s="35">
        <v>44870</v>
      </c>
      <c r="G152" s="21" t="s">
        <v>770</v>
      </c>
      <c r="H152" s="22" t="s">
        <v>442</v>
      </c>
      <c r="I152" s="22" t="s">
        <v>104</v>
      </c>
      <c r="J152" s="22" t="s">
        <v>294</v>
      </c>
      <c r="K152" s="35">
        <v>44702</v>
      </c>
      <c r="L152" s="35">
        <v>44870</v>
      </c>
      <c r="M152" s="11"/>
      <c r="N152" s="10">
        <v>3400</v>
      </c>
      <c r="O152" s="10">
        <f t="shared" si="27"/>
        <v>0</v>
      </c>
      <c r="P152" s="10"/>
      <c r="Q152" s="10">
        <v>2900</v>
      </c>
      <c r="R152" s="10">
        <f t="shared" si="28"/>
        <v>0</v>
      </c>
      <c r="S152" s="10"/>
      <c r="T152" s="10">
        <v>2800</v>
      </c>
      <c r="U152" s="10">
        <f t="shared" si="29"/>
        <v>0</v>
      </c>
      <c r="V152" s="10">
        <v>30</v>
      </c>
      <c r="W152" s="10">
        <v>150</v>
      </c>
      <c r="X152" s="10">
        <f t="shared" si="18"/>
        <v>4500</v>
      </c>
      <c r="Y152" s="10">
        <v>30</v>
      </c>
      <c r="Z152" s="10">
        <v>150</v>
      </c>
      <c r="AA152" s="10">
        <f t="shared" si="19"/>
        <v>4500</v>
      </c>
      <c r="AB152" s="10">
        <v>30</v>
      </c>
      <c r="AC152" s="10">
        <v>150</v>
      </c>
      <c r="AD152" s="10">
        <f t="shared" si="20"/>
        <v>4500</v>
      </c>
      <c r="AE152" s="11">
        <v>96</v>
      </c>
      <c r="AF152" s="26">
        <v>7</v>
      </c>
      <c r="AG152" s="7">
        <f t="shared" si="30"/>
        <v>672</v>
      </c>
      <c r="AH152" s="152">
        <v>1</v>
      </c>
      <c r="AI152" s="139">
        <f t="shared" si="21"/>
        <v>186</v>
      </c>
      <c r="AJ152" s="139">
        <f t="shared" si="31"/>
        <v>14172</v>
      </c>
      <c r="AK152" s="109">
        <f t="shared" si="22"/>
        <v>14172</v>
      </c>
    </row>
    <row r="153" spans="1:38" ht="25.5" x14ac:dyDescent="0.25">
      <c r="A153" s="108">
        <v>126</v>
      </c>
      <c r="B153" s="8" t="s">
        <v>213</v>
      </c>
      <c r="C153" s="21" t="s">
        <v>130</v>
      </c>
      <c r="D153" s="22" t="s">
        <v>818</v>
      </c>
      <c r="E153" s="35">
        <v>44814</v>
      </c>
      <c r="F153" s="35">
        <v>44814</v>
      </c>
      <c r="G153" s="21" t="s">
        <v>772</v>
      </c>
      <c r="H153" s="22" t="s">
        <v>329</v>
      </c>
      <c r="I153" s="22" t="s">
        <v>101</v>
      </c>
      <c r="J153" s="22" t="s">
        <v>294</v>
      </c>
      <c r="K153" s="35">
        <v>44814</v>
      </c>
      <c r="L153" s="35">
        <v>44814</v>
      </c>
      <c r="M153" s="10">
        <v>1</v>
      </c>
      <c r="N153" s="10">
        <v>3400</v>
      </c>
      <c r="O153" s="10">
        <f t="shared" si="27"/>
        <v>3400</v>
      </c>
      <c r="P153" s="10">
        <v>1</v>
      </c>
      <c r="Q153" s="10">
        <v>2900</v>
      </c>
      <c r="R153" s="10">
        <f t="shared" si="28"/>
        <v>2900</v>
      </c>
      <c r="S153" s="10">
        <v>1</v>
      </c>
      <c r="T153" s="10">
        <v>2800</v>
      </c>
      <c r="U153" s="10">
        <f t="shared" si="29"/>
        <v>2800</v>
      </c>
      <c r="V153" s="10">
        <v>14</v>
      </c>
      <c r="W153" s="10">
        <v>150</v>
      </c>
      <c r="X153" s="10">
        <f t="shared" si="18"/>
        <v>2100</v>
      </c>
      <c r="Y153" s="10">
        <v>14</v>
      </c>
      <c r="Z153" s="10">
        <v>150</v>
      </c>
      <c r="AA153" s="10">
        <f t="shared" si="19"/>
        <v>2100</v>
      </c>
      <c r="AB153" s="10">
        <v>14</v>
      </c>
      <c r="AC153" s="10">
        <v>150</v>
      </c>
      <c r="AD153" s="10">
        <f t="shared" si="20"/>
        <v>2100</v>
      </c>
      <c r="AE153" s="11">
        <v>45</v>
      </c>
      <c r="AF153" s="26">
        <v>7</v>
      </c>
      <c r="AG153" s="7">
        <f t="shared" si="30"/>
        <v>315</v>
      </c>
      <c r="AH153" s="152">
        <v>1</v>
      </c>
      <c r="AI153" s="139">
        <f t="shared" si="21"/>
        <v>90</v>
      </c>
      <c r="AJ153" s="139">
        <f t="shared" si="31"/>
        <v>15715</v>
      </c>
      <c r="AK153" s="109">
        <f t="shared" si="22"/>
        <v>15715</v>
      </c>
    </row>
    <row r="154" spans="1:38" x14ac:dyDescent="0.25">
      <c r="A154" s="106"/>
      <c r="B154" s="96"/>
      <c r="C154" s="97"/>
      <c r="D154" s="179" t="s">
        <v>851</v>
      </c>
      <c r="E154" s="99"/>
      <c r="F154" s="99"/>
      <c r="G154" s="99"/>
      <c r="H154" s="99"/>
      <c r="I154" s="97"/>
      <c r="J154" s="100"/>
      <c r="K154" s="99"/>
      <c r="L154" s="99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2"/>
      <c r="AF154" s="79"/>
      <c r="AG154" s="79"/>
      <c r="AH154" s="153"/>
      <c r="AI154" s="151"/>
      <c r="AJ154" s="151"/>
      <c r="AK154" s="164">
        <f>AK155</f>
        <v>17898</v>
      </c>
    </row>
    <row r="155" spans="1:38" ht="51" x14ac:dyDescent="0.25">
      <c r="A155" s="114">
        <v>127</v>
      </c>
      <c r="B155" s="8" t="s">
        <v>65</v>
      </c>
      <c r="C155" s="21" t="s">
        <v>162</v>
      </c>
      <c r="D155" s="22" t="s">
        <v>180</v>
      </c>
      <c r="E155" s="35">
        <v>44672</v>
      </c>
      <c r="F155" s="35">
        <v>44674</v>
      </c>
      <c r="G155" s="21" t="s">
        <v>310</v>
      </c>
      <c r="H155" s="22" t="s">
        <v>715</v>
      </c>
      <c r="I155" s="22" t="s">
        <v>102</v>
      </c>
      <c r="J155" s="22" t="s">
        <v>294</v>
      </c>
      <c r="K155" s="35">
        <v>44672</v>
      </c>
      <c r="L155" s="35">
        <v>44674</v>
      </c>
      <c r="M155" s="10"/>
      <c r="N155" s="10">
        <v>3400</v>
      </c>
      <c r="O155" s="10">
        <f t="shared" si="27"/>
        <v>0</v>
      </c>
      <c r="P155" s="10"/>
      <c r="Q155" s="10">
        <v>2900</v>
      </c>
      <c r="R155" s="10">
        <f t="shared" si="28"/>
        <v>0</v>
      </c>
      <c r="S155" s="10"/>
      <c r="T155" s="10">
        <v>2800</v>
      </c>
      <c r="U155" s="10">
        <f t="shared" si="29"/>
        <v>0</v>
      </c>
      <c r="V155" s="10">
        <v>38</v>
      </c>
      <c r="W155" s="10">
        <v>150</v>
      </c>
      <c r="X155" s="10">
        <f t="shared" si="18"/>
        <v>5700</v>
      </c>
      <c r="Y155" s="10">
        <v>38</v>
      </c>
      <c r="Z155" s="10">
        <v>150</v>
      </c>
      <c r="AA155" s="10">
        <f t="shared" si="19"/>
        <v>5700</v>
      </c>
      <c r="AB155" s="10">
        <v>38</v>
      </c>
      <c r="AC155" s="10">
        <v>150</v>
      </c>
      <c r="AD155" s="10">
        <f t="shared" si="20"/>
        <v>5700</v>
      </c>
      <c r="AE155" s="11">
        <v>114</v>
      </c>
      <c r="AF155" s="26">
        <v>7</v>
      </c>
      <c r="AG155" s="7">
        <f t="shared" si="30"/>
        <v>798</v>
      </c>
      <c r="AH155" s="152">
        <v>1</v>
      </c>
      <c r="AI155" s="139">
        <f t="shared" si="21"/>
        <v>228</v>
      </c>
      <c r="AJ155" s="139">
        <f t="shared" si="31"/>
        <v>17898</v>
      </c>
      <c r="AK155" s="109">
        <f t="shared" si="22"/>
        <v>17898</v>
      </c>
    </row>
    <row r="156" spans="1:38" x14ac:dyDescent="0.25">
      <c r="A156" s="106"/>
      <c r="B156" s="96"/>
      <c r="C156" s="97"/>
      <c r="D156" s="179" t="s">
        <v>852</v>
      </c>
      <c r="E156" s="99"/>
      <c r="F156" s="99"/>
      <c r="G156" s="99"/>
      <c r="H156" s="99"/>
      <c r="I156" s="97"/>
      <c r="J156" s="100"/>
      <c r="K156" s="99"/>
      <c r="L156" s="99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2"/>
      <c r="AF156" s="79"/>
      <c r="AG156" s="79"/>
      <c r="AH156" s="153"/>
      <c r="AI156" s="151"/>
      <c r="AJ156" s="151"/>
      <c r="AK156" s="164">
        <f>SUM(AK157:AK158)</f>
        <v>4710</v>
      </c>
    </row>
    <row r="157" spans="1:38" ht="30.6" customHeight="1" x14ac:dyDescent="0.25">
      <c r="A157" s="108">
        <v>128</v>
      </c>
      <c r="B157" s="8" t="s">
        <v>205</v>
      </c>
      <c r="C157" s="21" t="s">
        <v>140</v>
      </c>
      <c r="D157" s="22" t="s">
        <v>581</v>
      </c>
      <c r="E157" s="35">
        <v>44666</v>
      </c>
      <c r="F157" s="35">
        <v>44668</v>
      </c>
      <c r="G157" s="21" t="s">
        <v>301</v>
      </c>
      <c r="H157" s="22" t="s">
        <v>496</v>
      </c>
      <c r="I157" s="22" t="s">
        <v>99</v>
      </c>
      <c r="J157" s="22" t="s">
        <v>294</v>
      </c>
      <c r="K157" s="35">
        <v>44666</v>
      </c>
      <c r="L157" s="35">
        <v>44668</v>
      </c>
      <c r="M157" s="10"/>
      <c r="N157" s="10">
        <v>3400</v>
      </c>
      <c r="O157" s="10">
        <f t="shared" si="27"/>
        <v>0</v>
      </c>
      <c r="P157" s="10"/>
      <c r="Q157" s="10">
        <v>2900</v>
      </c>
      <c r="R157" s="10">
        <f t="shared" si="28"/>
        <v>0</v>
      </c>
      <c r="S157" s="10"/>
      <c r="T157" s="10">
        <v>2800</v>
      </c>
      <c r="U157" s="10">
        <f t="shared" si="29"/>
        <v>0</v>
      </c>
      <c r="V157" s="10">
        <v>6</v>
      </c>
      <c r="W157" s="10">
        <v>150</v>
      </c>
      <c r="X157" s="10">
        <f t="shared" ref="X157:X232" si="32">V157*W157</f>
        <v>900</v>
      </c>
      <c r="Y157" s="10">
        <v>6</v>
      </c>
      <c r="Z157" s="10">
        <v>150</v>
      </c>
      <c r="AA157" s="10">
        <f t="shared" ref="AA157:AA232" si="33">Y157*Z157</f>
        <v>900</v>
      </c>
      <c r="AB157" s="10">
        <v>6</v>
      </c>
      <c r="AC157" s="10">
        <v>150</v>
      </c>
      <c r="AD157" s="10">
        <f t="shared" ref="AD157:AD232" si="34">AB157*AC157</f>
        <v>900</v>
      </c>
      <c r="AE157" s="11">
        <v>18</v>
      </c>
      <c r="AF157" s="26">
        <v>7</v>
      </c>
      <c r="AG157" s="7">
        <f t="shared" si="30"/>
        <v>126</v>
      </c>
      <c r="AH157" s="152">
        <v>1</v>
      </c>
      <c r="AI157" s="139">
        <f t="shared" si="21"/>
        <v>36</v>
      </c>
      <c r="AJ157" s="139">
        <f t="shared" si="31"/>
        <v>2826</v>
      </c>
      <c r="AK157" s="109">
        <f t="shared" si="22"/>
        <v>2826</v>
      </c>
    </row>
    <row r="158" spans="1:38" ht="27.6" customHeight="1" x14ac:dyDescent="0.25">
      <c r="A158" s="108">
        <v>129</v>
      </c>
      <c r="B158" s="8" t="s">
        <v>205</v>
      </c>
      <c r="C158" s="21" t="s">
        <v>140</v>
      </c>
      <c r="D158" s="22" t="s">
        <v>582</v>
      </c>
      <c r="E158" s="35">
        <v>44666</v>
      </c>
      <c r="F158" s="35">
        <v>44668</v>
      </c>
      <c r="G158" s="21" t="s">
        <v>301</v>
      </c>
      <c r="H158" s="22" t="s">
        <v>340</v>
      </c>
      <c r="I158" s="22" t="s">
        <v>101</v>
      </c>
      <c r="J158" s="22" t="s">
        <v>294</v>
      </c>
      <c r="K158" s="35">
        <v>44666</v>
      </c>
      <c r="L158" s="35">
        <v>44668</v>
      </c>
      <c r="M158" s="10"/>
      <c r="N158" s="10">
        <v>3400</v>
      </c>
      <c r="O158" s="10">
        <f t="shared" si="27"/>
        <v>0</v>
      </c>
      <c r="P158" s="10"/>
      <c r="Q158" s="10">
        <v>2900</v>
      </c>
      <c r="R158" s="10">
        <f t="shared" si="28"/>
        <v>0</v>
      </c>
      <c r="S158" s="10"/>
      <c r="T158" s="10">
        <v>2800</v>
      </c>
      <c r="U158" s="10">
        <f t="shared" si="29"/>
        <v>0</v>
      </c>
      <c r="V158" s="10">
        <v>4</v>
      </c>
      <c r="W158" s="10">
        <v>150</v>
      </c>
      <c r="X158" s="10">
        <f t="shared" si="32"/>
        <v>600</v>
      </c>
      <c r="Y158" s="10">
        <v>4</v>
      </c>
      <c r="Z158" s="10">
        <v>150</v>
      </c>
      <c r="AA158" s="10">
        <f t="shared" si="33"/>
        <v>600</v>
      </c>
      <c r="AB158" s="10">
        <v>4</v>
      </c>
      <c r="AC158" s="10">
        <v>150</v>
      </c>
      <c r="AD158" s="10">
        <f t="shared" si="34"/>
        <v>600</v>
      </c>
      <c r="AE158" s="11">
        <v>12</v>
      </c>
      <c r="AF158" s="26">
        <v>7</v>
      </c>
      <c r="AG158" s="7">
        <f t="shared" si="30"/>
        <v>84</v>
      </c>
      <c r="AH158" s="152">
        <v>1</v>
      </c>
      <c r="AI158" s="139">
        <f t="shared" si="21"/>
        <v>24</v>
      </c>
      <c r="AJ158" s="139">
        <f t="shared" si="31"/>
        <v>1884</v>
      </c>
      <c r="AK158" s="109">
        <f t="shared" si="22"/>
        <v>1884</v>
      </c>
    </row>
    <row r="159" spans="1:38" ht="13.9" customHeight="1" x14ac:dyDescent="0.25">
      <c r="A159" s="106"/>
      <c r="B159" s="96"/>
      <c r="C159" s="97"/>
      <c r="D159" s="179" t="s">
        <v>853</v>
      </c>
      <c r="E159" s="99"/>
      <c r="F159" s="99"/>
      <c r="G159" s="99"/>
      <c r="H159" s="99"/>
      <c r="I159" s="97"/>
      <c r="J159" s="100"/>
      <c r="K159" s="99"/>
      <c r="L159" s="99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2"/>
      <c r="AF159" s="79"/>
      <c r="AG159" s="79"/>
      <c r="AH159" s="153"/>
      <c r="AI159" s="151"/>
      <c r="AJ159" s="151"/>
      <c r="AK159" s="164">
        <f>SUM(AK160:AK161)</f>
        <v>4668</v>
      </c>
    </row>
    <row r="160" spans="1:38" ht="26.25" x14ac:dyDescent="0.25">
      <c r="A160" s="108">
        <v>130</v>
      </c>
      <c r="B160" s="16" t="s">
        <v>217</v>
      </c>
      <c r="C160" s="21" t="s">
        <v>131</v>
      </c>
      <c r="D160" s="22" t="s">
        <v>583</v>
      </c>
      <c r="E160" s="35">
        <v>44653</v>
      </c>
      <c r="F160" s="35">
        <v>44655</v>
      </c>
      <c r="G160" s="21" t="s">
        <v>301</v>
      </c>
      <c r="H160" s="22" t="s">
        <v>503</v>
      </c>
      <c r="I160" s="22" t="s">
        <v>99</v>
      </c>
      <c r="J160" s="22" t="s">
        <v>294</v>
      </c>
      <c r="K160" s="35">
        <v>44653</v>
      </c>
      <c r="L160" s="35">
        <v>44655</v>
      </c>
      <c r="M160" s="17"/>
      <c r="N160" s="10">
        <v>3400</v>
      </c>
      <c r="O160" s="10">
        <f t="shared" si="27"/>
        <v>0</v>
      </c>
      <c r="P160" s="17"/>
      <c r="Q160" s="10">
        <v>2900</v>
      </c>
      <c r="R160" s="10">
        <f t="shared" si="28"/>
        <v>0</v>
      </c>
      <c r="S160" s="17"/>
      <c r="T160" s="10">
        <v>2800</v>
      </c>
      <c r="U160" s="10">
        <f t="shared" si="29"/>
        <v>0</v>
      </c>
      <c r="V160" s="17">
        <v>2</v>
      </c>
      <c r="W160" s="10">
        <v>150</v>
      </c>
      <c r="X160" s="10">
        <f t="shared" si="32"/>
        <v>300</v>
      </c>
      <c r="Y160" s="17">
        <v>2</v>
      </c>
      <c r="Z160" s="10">
        <v>150</v>
      </c>
      <c r="AA160" s="10">
        <f t="shared" si="33"/>
        <v>300</v>
      </c>
      <c r="AB160" s="17">
        <v>2</v>
      </c>
      <c r="AC160" s="10">
        <v>150</v>
      </c>
      <c r="AD160" s="10">
        <f t="shared" si="34"/>
        <v>300</v>
      </c>
      <c r="AE160" s="19"/>
      <c r="AF160" s="26">
        <v>7</v>
      </c>
      <c r="AG160" s="7">
        <f t="shared" si="30"/>
        <v>0</v>
      </c>
      <c r="AH160" s="152">
        <v>1</v>
      </c>
      <c r="AI160" s="139">
        <f t="shared" ref="AI160:AI235" si="35">M160+P160+S160+V160+Y160+AB160+AE160</f>
        <v>6</v>
      </c>
      <c r="AJ160" s="139">
        <f t="shared" si="31"/>
        <v>900</v>
      </c>
      <c r="AK160" s="109">
        <f t="shared" ref="AK160:AK235" si="36">O160+R160+U160+X160+AA160+AD160+AG160</f>
        <v>900</v>
      </c>
    </row>
    <row r="161" spans="1:37" ht="30" customHeight="1" x14ac:dyDescent="0.25">
      <c r="A161" s="108">
        <v>131</v>
      </c>
      <c r="B161" s="16" t="s">
        <v>217</v>
      </c>
      <c r="C161" s="21" t="s">
        <v>131</v>
      </c>
      <c r="D161" s="22" t="s">
        <v>584</v>
      </c>
      <c r="E161" s="35">
        <v>44696</v>
      </c>
      <c r="F161" s="35">
        <v>44698</v>
      </c>
      <c r="G161" s="21" t="s">
        <v>301</v>
      </c>
      <c r="H161" s="22" t="s">
        <v>716</v>
      </c>
      <c r="I161" s="22" t="s">
        <v>102</v>
      </c>
      <c r="J161" s="22" t="s">
        <v>294</v>
      </c>
      <c r="K161" s="35">
        <v>44696</v>
      </c>
      <c r="L161" s="35">
        <v>44698</v>
      </c>
      <c r="M161" s="17"/>
      <c r="N161" s="10">
        <v>3400</v>
      </c>
      <c r="O161" s="10">
        <f t="shared" si="27"/>
        <v>0</v>
      </c>
      <c r="P161" s="17"/>
      <c r="Q161" s="10">
        <v>2900</v>
      </c>
      <c r="R161" s="10">
        <f t="shared" si="28"/>
        <v>0</v>
      </c>
      <c r="S161" s="17"/>
      <c r="T161" s="10">
        <v>2800</v>
      </c>
      <c r="U161" s="10">
        <f t="shared" si="29"/>
        <v>0</v>
      </c>
      <c r="V161" s="17">
        <v>8</v>
      </c>
      <c r="W161" s="10">
        <v>150</v>
      </c>
      <c r="X161" s="10">
        <f t="shared" si="32"/>
        <v>1200</v>
      </c>
      <c r="Y161" s="17">
        <v>8</v>
      </c>
      <c r="Z161" s="10">
        <v>150</v>
      </c>
      <c r="AA161" s="10">
        <f t="shared" si="33"/>
        <v>1200</v>
      </c>
      <c r="AB161" s="17">
        <v>8</v>
      </c>
      <c r="AC161" s="10">
        <v>150</v>
      </c>
      <c r="AD161" s="10">
        <f t="shared" si="34"/>
        <v>1200</v>
      </c>
      <c r="AE161" s="19">
        <v>24</v>
      </c>
      <c r="AF161" s="26">
        <v>7</v>
      </c>
      <c r="AG161" s="7">
        <f t="shared" si="30"/>
        <v>168</v>
      </c>
      <c r="AH161" s="152">
        <v>1</v>
      </c>
      <c r="AI161" s="139">
        <f t="shared" si="35"/>
        <v>48</v>
      </c>
      <c r="AJ161" s="139">
        <f t="shared" si="31"/>
        <v>3768</v>
      </c>
      <c r="AK161" s="109">
        <f t="shared" si="36"/>
        <v>3768</v>
      </c>
    </row>
    <row r="162" spans="1:37" ht="30" x14ac:dyDescent="0.25">
      <c r="A162" s="106"/>
      <c r="B162" s="96"/>
      <c r="C162" s="97"/>
      <c r="D162" s="179" t="s">
        <v>854</v>
      </c>
      <c r="E162" s="99"/>
      <c r="F162" s="99"/>
      <c r="G162" s="99"/>
      <c r="H162" s="99"/>
      <c r="I162" s="97"/>
      <c r="J162" s="100"/>
      <c r="K162" s="99"/>
      <c r="L162" s="99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2"/>
      <c r="AF162" s="79"/>
      <c r="AG162" s="79"/>
      <c r="AH162" s="153"/>
      <c r="AI162" s="151"/>
      <c r="AJ162" s="151"/>
      <c r="AK162" s="164">
        <f>SUM(AK163:AK169)</f>
        <v>42900</v>
      </c>
    </row>
    <row r="163" spans="1:37" ht="27.6" customHeight="1" x14ac:dyDescent="0.25">
      <c r="A163" s="108">
        <v>132</v>
      </c>
      <c r="B163" s="8" t="s">
        <v>212</v>
      </c>
      <c r="C163" s="21" t="s">
        <v>245</v>
      </c>
      <c r="D163" s="22" t="s">
        <v>585</v>
      </c>
      <c r="E163" s="35">
        <v>44582</v>
      </c>
      <c r="F163" s="35">
        <v>44584</v>
      </c>
      <c r="G163" s="21" t="s">
        <v>299</v>
      </c>
      <c r="H163" s="22" t="s">
        <v>330</v>
      </c>
      <c r="I163" s="22" t="s">
        <v>101</v>
      </c>
      <c r="J163" s="22" t="s">
        <v>294</v>
      </c>
      <c r="K163" s="35">
        <v>44582</v>
      </c>
      <c r="L163" s="35">
        <v>44584</v>
      </c>
      <c r="M163" s="10"/>
      <c r="N163" s="10">
        <v>3400</v>
      </c>
      <c r="O163" s="10">
        <f t="shared" si="27"/>
        <v>0</v>
      </c>
      <c r="P163" s="10"/>
      <c r="Q163" s="10">
        <v>2900</v>
      </c>
      <c r="R163" s="10">
        <f t="shared" si="28"/>
        <v>0</v>
      </c>
      <c r="S163" s="10"/>
      <c r="T163" s="10">
        <v>2800</v>
      </c>
      <c r="U163" s="10">
        <f t="shared" si="29"/>
        <v>0</v>
      </c>
      <c r="V163" s="10">
        <v>10</v>
      </c>
      <c r="W163" s="10">
        <v>150</v>
      </c>
      <c r="X163" s="10">
        <f t="shared" si="32"/>
        <v>1500</v>
      </c>
      <c r="Y163" s="10">
        <v>10</v>
      </c>
      <c r="Z163" s="10">
        <v>150</v>
      </c>
      <c r="AA163" s="10">
        <f t="shared" si="33"/>
        <v>1500</v>
      </c>
      <c r="AB163" s="10">
        <v>10</v>
      </c>
      <c r="AC163" s="10">
        <v>150</v>
      </c>
      <c r="AD163" s="10">
        <f t="shared" si="34"/>
        <v>1500</v>
      </c>
      <c r="AE163" s="11"/>
      <c r="AF163" s="26">
        <v>7</v>
      </c>
      <c r="AG163" s="7">
        <f t="shared" si="30"/>
        <v>0</v>
      </c>
      <c r="AH163" s="152">
        <v>1</v>
      </c>
      <c r="AI163" s="139">
        <f t="shared" si="35"/>
        <v>30</v>
      </c>
      <c r="AJ163" s="139">
        <f t="shared" si="31"/>
        <v>4500</v>
      </c>
      <c r="AK163" s="109">
        <f t="shared" si="36"/>
        <v>4500</v>
      </c>
    </row>
    <row r="164" spans="1:37" ht="28.9" customHeight="1" x14ac:dyDescent="0.25">
      <c r="A164" s="108">
        <v>133</v>
      </c>
      <c r="B164" s="8" t="s">
        <v>212</v>
      </c>
      <c r="C164" s="21" t="s">
        <v>245</v>
      </c>
      <c r="D164" s="22" t="s">
        <v>174</v>
      </c>
      <c r="E164" s="35">
        <v>44589</v>
      </c>
      <c r="F164" s="35">
        <v>44591</v>
      </c>
      <c r="G164" s="21" t="s">
        <v>299</v>
      </c>
      <c r="H164" s="22" t="s">
        <v>473</v>
      </c>
      <c r="I164" s="22" t="s">
        <v>99</v>
      </c>
      <c r="J164" s="22" t="s">
        <v>294</v>
      </c>
      <c r="K164" s="35">
        <v>44589</v>
      </c>
      <c r="L164" s="35">
        <v>44591</v>
      </c>
      <c r="M164" s="10"/>
      <c r="N164" s="10">
        <v>3400</v>
      </c>
      <c r="O164" s="10">
        <f t="shared" si="27"/>
        <v>0</v>
      </c>
      <c r="P164" s="10"/>
      <c r="Q164" s="10">
        <v>2900</v>
      </c>
      <c r="R164" s="10">
        <f t="shared" si="28"/>
        <v>0</v>
      </c>
      <c r="S164" s="10"/>
      <c r="T164" s="10">
        <v>2800</v>
      </c>
      <c r="U164" s="10">
        <f t="shared" si="29"/>
        <v>0</v>
      </c>
      <c r="V164" s="10">
        <v>10</v>
      </c>
      <c r="W164" s="10">
        <v>150</v>
      </c>
      <c r="X164" s="10">
        <f t="shared" si="32"/>
        <v>1500</v>
      </c>
      <c r="Y164" s="10">
        <v>10</v>
      </c>
      <c r="Z164" s="10">
        <v>150</v>
      </c>
      <c r="AA164" s="10">
        <f t="shared" si="33"/>
        <v>1500</v>
      </c>
      <c r="AB164" s="10">
        <v>20</v>
      </c>
      <c r="AC164" s="10">
        <v>150</v>
      </c>
      <c r="AD164" s="10">
        <f t="shared" si="34"/>
        <v>3000</v>
      </c>
      <c r="AE164" s="11"/>
      <c r="AF164" s="26">
        <v>7</v>
      </c>
      <c r="AG164" s="7">
        <f t="shared" si="30"/>
        <v>0</v>
      </c>
      <c r="AH164" s="152">
        <v>1</v>
      </c>
      <c r="AI164" s="139">
        <f t="shared" si="35"/>
        <v>40</v>
      </c>
      <c r="AJ164" s="139">
        <f t="shared" si="31"/>
        <v>6000</v>
      </c>
      <c r="AK164" s="109">
        <f t="shared" si="36"/>
        <v>6000</v>
      </c>
    </row>
    <row r="165" spans="1:37" ht="27.6" customHeight="1" x14ac:dyDescent="0.25">
      <c r="A165" s="108">
        <v>134</v>
      </c>
      <c r="B165" s="8" t="s">
        <v>212</v>
      </c>
      <c r="C165" s="21" t="s">
        <v>245</v>
      </c>
      <c r="D165" s="22" t="s">
        <v>174</v>
      </c>
      <c r="E165" s="35">
        <v>44589</v>
      </c>
      <c r="F165" s="35">
        <v>44590</v>
      </c>
      <c r="G165" s="21" t="s">
        <v>299</v>
      </c>
      <c r="H165" s="22" t="s">
        <v>494</v>
      </c>
      <c r="I165" s="22" t="s">
        <v>99</v>
      </c>
      <c r="J165" s="22" t="s">
        <v>294</v>
      </c>
      <c r="K165" s="35">
        <v>44589</v>
      </c>
      <c r="L165" s="35">
        <v>44590</v>
      </c>
      <c r="M165" s="10"/>
      <c r="N165" s="10">
        <v>3400</v>
      </c>
      <c r="O165" s="10">
        <f t="shared" si="27"/>
        <v>0</v>
      </c>
      <c r="P165" s="10"/>
      <c r="Q165" s="10">
        <v>2900</v>
      </c>
      <c r="R165" s="10">
        <f t="shared" si="28"/>
        <v>0</v>
      </c>
      <c r="S165" s="10"/>
      <c r="T165" s="10">
        <v>2800</v>
      </c>
      <c r="U165" s="10">
        <f t="shared" si="29"/>
        <v>0</v>
      </c>
      <c r="V165" s="10">
        <v>11</v>
      </c>
      <c r="W165" s="10">
        <v>150</v>
      </c>
      <c r="X165" s="10">
        <f t="shared" si="32"/>
        <v>1650</v>
      </c>
      <c r="Y165" s="10">
        <v>11</v>
      </c>
      <c r="Z165" s="10">
        <v>150</v>
      </c>
      <c r="AA165" s="10">
        <f t="shared" si="33"/>
        <v>1650</v>
      </c>
      <c r="AB165" s="10">
        <v>22</v>
      </c>
      <c r="AC165" s="10">
        <v>150</v>
      </c>
      <c r="AD165" s="10">
        <f t="shared" si="34"/>
        <v>3300</v>
      </c>
      <c r="AE165" s="11"/>
      <c r="AF165" s="26">
        <v>7</v>
      </c>
      <c r="AG165" s="7">
        <f t="shared" si="30"/>
        <v>0</v>
      </c>
      <c r="AH165" s="152">
        <v>1</v>
      </c>
      <c r="AI165" s="139">
        <f t="shared" si="35"/>
        <v>44</v>
      </c>
      <c r="AJ165" s="139">
        <f t="shared" si="31"/>
        <v>6600</v>
      </c>
      <c r="AK165" s="109">
        <f t="shared" si="36"/>
        <v>6600</v>
      </c>
    </row>
    <row r="166" spans="1:37" ht="32.65" customHeight="1" x14ac:dyDescent="0.25">
      <c r="A166" s="108">
        <v>135</v>
      </c>
      <c r="B166" s="8" t="s">
        <v>212</v>
      </c>
      <c r="C166" s="21" t="s">
        <v>245</v>
      </c>
      <c r="D166" s="22" t="s">
        <v>174</v>
      </c>
      <c r="E166" s="35">
        <v>44596</v>
      </c>
      <c r="F166" s="35">
        <v>44598</v>
      </c>
      <c r="G166" s="21" t="s">
        <v>299</v>
      </c>
      <c r="H166" s="22" t="s">
        <v>472</v>
      </c>
      <c r="I166" s="22" t="s">
        <v>99</v>
      </c>
      <c r="J166" s="22" t="s">
        <v>294</v>
      </c>
      <c r="K166" s="35">
        <v>44596</v>
      </c>
      <c r="L166" s="35">
        <v>44598</v>
      </c>
      <c r="M166" s="10"/>
      <c r="N166" s="10">
        <v>3400</v>
      </c>
      <c r="O166" s="10">
        <f t="shared" si="27"/>
        <v>0</v>
      </c>
      <c r="P166" s="10"/>
      <c r="Q166" s="10">
        <v>2900</v>
      </c>
      <c r="R166" s="10">
        <f t="shared" si="28"/>
        <v>0</v>
      </c>
      <c r="S166" s="10"/>
      <c r="T166" s="10">
        <v>2800</v>
      </c>
      <c r="U166" s="10">
        <f t="shared" si="29"/>
        <v>0</v>
      </c>
      <c r="V166" s="10">
        <v>10</v>
      </c>
      <c r="W166" s="10">
        <v>150</v>
      </c>
      <c r="X166" s="10">
        <f t="shared" si="32"/>
        <v>1500</v>
      </c>
      <c r="Y166" s="10">
        <v>10</v>
      </c>
      <c r="Z166" s="10">
        <v>150</v>
      </c>
      <c r="AA166" s="10">
        <f t="shared" si="33"/>
        <v>1500</v>
      </c>
      <c r="AB166" s="10">
        <v>20</v>
      </c>
      <c r="AC166" s="10">
        <v>150</v>
      </c>
      <c r="AD166" s="10">
        <f t="shared" si="34"/>
        <v>3000</v>
      </c>
      <c r="AE166" s="11"/>
      <c r="AF166" s="26">
        <v>7</v>
      </c>
      <c r="AG166" s="7">
        <f t="shared" si="30"/>
        <v>0</v>
      </c>
      <c r="AH166" s="152">
        <v>1</v>
      </c>
      <c r="AI166" s="139">
        <f t="shared" si="35"/>
        <v>40</v>
      </c>
      <c r="AJ166" s="139">
        <f t="shared" si="31"/>
        <v>6000</v>
      </c>
      <c r="AK166" s="109">
        <f t="shared" si="36"/>
        <v>6000</v>
      </c>
    </row>
    <row r="167" spans="1:37" ht="25.9" customHeight="1" x14ac:dyDescent="0.25">
      <c r="A167" s="108">
        <v>136</v>
      </c>
      <c r="B167" s="8" t="s">
        <v>212</v>
      </c>
      <c r="C167" s="21" t="s">
        <v>245</v>
      </c>
      <c r="D167" s="22" t="s">
        <v>174</v>
      </c>
      <c r="E167" s="35">
        <v>44603</v>
      </c>
      <c r="F167" s="35">
        <v>44605</v>
      </c>
      <c r="G167" s="21" t="s">
        <v>312</v>
      </c>
      <c r="H167" s="22" t="s">
        <v>441</v>
      </c>
      <c r="I167" s="22" t="s">
        <v>99</v>
      </c>
      <c r="J167" s="22" t="s">
        <v>294</v>
      </c>
      <c r="K167" s="35">
        <v>44603</v>
      </c>
      <c r="L167" s="35">
        <v>44605</v>
      </c>
      <c r="M167" s="10"/>
      <c r="N167" s="10">
        <v>3400</v>
      </c>
      <c r="O167" s="10">
        <f t="shared" si="27"/>
        <v>0</v>
      </c>
      <c r="P167" s="10"/>
      <c r="Q167" s="10">
        <v>2900</v>
      </c>
      <c r="R167" s="10">
        <f t="shared" si="28"/>
        <v>0</v>
      </c>
      <c r="S167" s="10"/>
      <c r="T167" s="10">
        <v>2800</v>
      </c>
      <c r="U167" s="10">
        <f t="shared" si="29"/>
        <v>0</v>
      </c>
      <c r="V167" s="10">
        <v>11</v>
      </c>
      <c r="W167" s="10">
        <v>150</v>
      </c>
      <c r="X167" s="10">
        <f t="shared" si="32"/>
        <v>1650</v>
      </c>
      <c r="Y167" s="10">
        <v>11</v>
      </c>
      <c r="Z167" s="10">
        <v>150</v>
      </c>
      <c r="AA167" s="10">
        <f t="shared" si="33"/>
        <v>1650</v>
      </c>
      <c r="AB167" s="10">
        <v>22</v>
      </c>
      <c r="AC167" s="10">
        <v>150</v>
      </c>
      <c r="AD167" s="10">
        <f t="shared" si="34"/>
        <v>3300</v>
      </c>
      <c r="AE167" s="11"/>
      <c r="AF167" s="26">
        <v>7</v>
      </c>
      <c r="AG167" s="7">
        <f t="shared" si="30"/>
        <v>0</v>
      </c>
      <c r="AH167" s="152">
        <v>1</v>
      </c>
      <c r="AI167" s="139">
        <f t="shared" si="35"/>
        <v>44</v>
      </c>
      <c r="AJ167" s="139">
        <f t="shared" si="31"/>
        <v>6600</v>
      </c>
      <c r="AK167" s="109">
        <f t="shared" si="36"/>
        <v>6600</v>
      </c>
    </row>
    <row r="168" spans="1:37" ht="37.9" customHeight="1" x14ac:dyDescent="0.25">
      <c r="A168" s="108">
        <v>137</v>
      </c>
      <c r="B168" s="8" t="s">
        <v>212</v>
      </c>
      <c r="C168" s="21" t="s">
        <v>245</v>
      </c>
      <c r="D168" s="22" t="s">
        <v>585</v>
      </c>
      <c r="E168" s="35">
        <v>44631</v>
      </c>
      <c r="F168" s="35">
        <v>44632</v>
      </c>
      <c r="G168" s="21" t="s">
        <v>334</v>
      </c>
      <c r="H168" s="22" t="s">
        <v>329</v>
      </c>
      <c r="I168" s="22" t="s">
        <v>101</v>
      </c>
      <c r="J168" s="22" t="s">
        <v>294</v>
      </c>
      <c r="K168" s="35">
        <v>44631</v>
      </c>
      <c r="L168" s="35">
        <v>44632</v>
      </c>
      <c r="M168" s="10"/>
      <c r="N168" s="10">
        <v>3400</v>
      </c>
      <c r="O168" s="10">
        <f t="shared" si="27"/>
        <v>0</v>
      </c>
      <c r="P168" s="10"/>
      <c r="Q168" s="10">
        <v>2900</v>
      </c>
      <c r="R168" s="10">
        <f t="shared" si="28"/>
        <v>0</v>
      </c>
      <c r="S168" s="10"/>
      <c r="T168" s="10">
        <v>2800</v>
      </c>
      <c r="U168" s="10">
        <f t="shared" si="29"/>
        <v>0</v>
      </c>
      <c r="V168" s="10">
        <v>10</v>
      </c>
      <c r="W168" s="10">
        <v>150</v>
      </c>
      <c r="X168" s="10">
        <f t="shared" si="32"/>
        <v>1500</v>
      </c>
      <c r="Y168" s="10">
        <v>10</v>
      </c>
      <c r="Z168" s="10">
        <v>150</v>
      </c>
      <c r="AA168" s="10">
        <f t="shared" si="33"/>
        <v>1500</v>
      </c>
      <c r="AB168" s="10">
        <v>20</v>
      </c>
      <c r="AC168" s="10">
        <v>150</v>
      </c>
      <c r="AD168" s="10">
        <f t="shared" si="34"/>
        <v>3000</v>
      </c>
      <c r="AE168" s="11"/>
      <c r="AF168" s="26">
        <v>7</v>
      </c>
      <c r="AG168" s="7">
        <f t="shared" si="30"/>
        <v>0</v>
      </c>
      <c r="AH168" s="152">
        <v>1</v>
      </c>
      <c r="AI168" s="139">
        <f t="shared" si="35"/>
        <v>40</v>
      </c>
      <c r="AJ168" s="139">
        <f t="shared" si="31"/>
        <v>6000</v>
      </c>
      <c r="AK168" s="109">
        <f t="shared" si="36"/>
        <v>6000</v>
      </c>
    </row>
    <row r="169" spans="1:37" ht="40.9" customHeight="1" x14ac:dyDescent="0.25">
      <c r="A169" s="108">
        <v>138</v>
      </c>
      <c r="B169" s="8" t="s">
        <v>212</v>
      </c>
      <c r="C169" s="21" t="s">
        <v>245</v>
      </c>
      <c r="D169" s="22" t="s">
        <v>174</v>
      </c>
      <c r="E169" s="35">
        <v>44638</v>
      </c>
      <c r="F169" s="35">
        <v>44640</v>
      </c>
      <c r="G169" s="21" t="s">
        <v>312</v>
      </c>
      <c r="H169" s="22" t="s">
        <v>322</v>
      </c>
      <c r="I169" s="22" t="s">
        <v>99</v>
      </c>
      <c r="J169" s="22" t="s">
        <v>294</v>
      </c>
      <c r="K169" s="35">
        <v>44638</v>
      </c>
      <c r="L169" s="35">
        <v>44640</v>
      </c>
      <c r="M169" s="10"/>
      <c r="N169" s="10">
        <v>3400</v>
      </c>
      <c r="O169" s="10">
        <f t="shared" si="27"/>
        <v>0</v>
      </c>
      <c r="P169" s="10"/>
      <c r="Q169" s="10">
        <v>2900</v>
      </c>
      <c r="R169" s="10">
        <f t="shared" si="28"/>
        <v>0</v>
      </c>
      <c r="S169" s="10"/>
      <c r="T169" s="10">
        <v>2800</v>
      </c>
      <c r="U169" s="10">
        <f t="shared" si="29"/>
        <v>0</v>
      </c>
      <c r="V169" s="10">
        <v>12</v>
      </c>
      <c r="W169" s="10">
        <v>150</v>
      </c>
      <c r="X169" s="10">
        <f t="shared" si="32"/>
        <v>1800</v>
      </c>
      <c r="Y169" s="10">
        <v>12</v>
      </c>
      <c r="Z169" s="10">
        <v>150</v>
      </c>
      <c r="AA169" s="10">
        <f t="shared" si="33"/>
        <v>1800</v>
      </c>
      <c r="AB169" s="10">
        <v>24</v>
      </c>
      <c r="AC169" s="10">
        <v>150</v>
      </c>
      <c r="AD169" s="10">
        <f t="shared" si="34"/>
        <v>3600</v>
      </c>
      <c r="AE169" s="11"/>
      <c r="AF169" s="26">
        <v>7</v>
      </c>
      <c r="AG169" s="7">
        <f t="shared" si="30"/>
        <v>0</v>
      </c>
      <c r="AH169" s="152">
        <v>1</v>
      </c>
      <c r="AI169" s="139">
        <f t="shared" si="35"/>
        <v>48</v>
      </c>
      <c r="AJ169" s="139">
        <f t="shared" si="31"/>
        <v>7200</v>
      </c>
      <c r="AK169" s="109">
        <f t="shared" si="36"/>
        <v>7200</v>
      </c>
    </row>
    <row r="170" spans="1:37" ht="31.9" customHeight="1" x14ac:dyDescent="0.25">
      <c r="A170" s="106"/>
      <c r="B170" s="96"/>
      <c r="C170" s="97"/>
      <c r="D170" s="179" t="s">
        <v>855</v>
      </c>
      <c r="E170" s="99"/>
      <c r="F170" s="99"/>
      <c r="G170" s="99"/>
      <c r="H170" s="99"/>
      <c r="I170" s="97"/>
      <c r="J170" s="100"/>
      <c r="K170" s="99"/>
      <c r="L170" s="99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2"/>
      <c r="AF170" s="79"/>
      <c r="AG170" s="79"/>
      <c r="AH170" s="153"/>
      <c r="AI170" s="151"/>
      <c r="AJ170" s="151"/>
      <c r="AK170" s="164">
        <f>SUM(AK171:AK175)</f>
        <v>48613</v>
      </c>
    </row>
    <row r="171" spans="1:37" ht="38.25" x14ac:dyDescent="0.25">
      <c r="A171" s="114">
        <v>139</v>
      </c>
      <c r="B171" s="8" t="s">
        <v>212</v>
      </c>
      <c r="C171" s="21" t="s">
        <v>211</v>
      </c>
      <c r="D171" s="22" t="s">
        <v>174</v>
      </c>
      <c r="E171" s="35">
        <v>44631</v>
      </c>
      <c r="F171" s="35">
        <v>44633</v>
      </c>
      <c r="G171" s="21" t="s">
        <v>748</v>
      </c>
      <c r="H171" s="22" t="s">
        <v>322</v>
      </c>
      <c r="I171" s="22" t="s">
        <v>99</v>
      </c>
      <c r="J171" s="22" t="s">
        <v>294</v>
      </c>
      <c r="K171" s="35">
        <v>44631</v>
      </c>
      <c r="L171" s="35">
        <v>44633</v>
      </c>
      <c r="M171" s="10"/>
      <c r="N171" s="10">
        <v>3400</v>
      </c>
      <c r="O171" s="10">
        <f t="shared" si="27"/>
        <v>0</v>
      </c>
      <c r="P171" s="10"/>
      <c r="Q171" s="10">
        <v>2900</v>
      </c>
      <c r="R171" s="10">
        <f t="shared" si="28"/>
        <v>0</v>
      </c>
      <c r="S171" s="10"/>
      <c r="T171" s="10">
        <v>2800</v>
      </c>
      <c r="U171" s="10">
        <f t="shared" si="29"/>
        <v>0</v>
      </c>
      <c r="V171" s="10">
        <v>15</v>
      </c>
      <c r="W171" s="10">
        <v>150</v>
      </c>
      <c r="X171" s="10">
        <f t="shared" si="32"/>
        <v>2250</v>
      </c>
      <c r="Y171" s="10">
        <v>15</v>
      </c>
      <c r="Z171" s="10">
        <v>150</v>
      </c>
      <c r="AA171" s="10">
        <f t="shared" si="33"/>
        <v>2250</v>
      </c>
      <c r="AB171" s="10">
        <v>30</v>
      </c>
      <c r="AC171" s="10">
        <v>150</v>
      </c>
      <c r="AD171" s="10">
        <f t="shared" si="34"/>
        <v>4500</v>
      </c>
      <c r="AE171" s="11"/>
      <c r="AF171" s="26">
        <v>7</v>
      </c>
      <c r="AG171" s="7">
        <f t="shared" si="30"/>
        <v>0</v>
      </c>
      <c r="AH171" s="152">
        <v>1</v>
      </c>
      <c r="AI171" s="139">
        <f t="shared" si="35"/>
        <v>60</v>
      </c>
      <c r="AJ171" s="139">
        <f t="shared" si="31"/>
        <v>9000</v>
      </c>
      <c r="AK171" s="109">
        <f t="shared" si="36"/>
        <v>9000</v>
      </c>
    </row>
    <row r="172" spans="1:37" ht="36.6" customHeight="1" x14ac:dyDescent="0.25">
      <c r="A172" s="108">
        <v>140</v>
      </c>
      <c r="B172" s="8" t="s">
        <v>212</v>
      </c>
      <c r="C172" s="21" t="s">
        <v>211</v>
      </c>
      <c r="D172" s="42" t="s">
        <v>586</v>
      </c>
      <c r="E172" s="35">
        <v>44639</v>
      </c>
      <c r="F172" s="35">
        <v>44640</v>
      </c>
      <c r="G172" s="44" t="s">
        <v>301</v>
      </c>
      <c r="H172" s="42" t="s">
        <v>486</v>
      </c>
      <c r="I172" s="22" t="s">
        <v>99</v>
      </c>
      <c r="J172" s="22" t="s">
        <v>294</v>
      </c>
      <c r="K172" s="35">
        <v>44639</v>
      </c>
      <c r="L172" s="35">
        <v>44640</v>
      </c>
      <c r="M172" s="10"/>
      <c r="N172" s="10">
        <v>3400</v>
      </c>
      <c r="O172" s="10">
        <f t="shared" si="27"/>
        <v>0</v>
      </c>
      <c r="P172" s="10"/>
      <c r="Q172" s="10">
        <v>2900</v>
      </c>
      <c r="R172" s="10">
        <f t="shared" si="28"/>
        <v>0</v>
      </c>
      <c r="S172" s="10"/>
      <c r="T172" s="10">
        <v>2800</v>
      </c>
      <c r="U172" s="10">
        <f t="shared" si="29"/>
        <v>0</v>
      </c>
      <c r="V172" s="10">
        <v>10</v>
      </c>
      <c r="W172" s="10">
        <v>150</v>
      </c>
      <c r="X172" s="10">
        <f t="shared" si="32"/>
        <v>1500</v>
      </c>
      <c r="Y172" s="10">
        <v>10</v>
      </c>
      <c r="Z172" s="10">
        <v>150</v>
      </c>
      <c r="AA172" s="10">
        <f t="shared" si="33"/>
        <v>1500</v>
      </c>
      <c r="AB172" s="10">
        <v>20</v>
      </c>
      <c r="AC172" s="10">
        <v>150</v>
      </c>
      <c r="AD172" s="10">
        <f t="shared" si="34"/>
        <v>3000</v>
      </c>
      <c r="AE172" s="11"/>
      <c r="AF172" s="26">
        <v>7</v>
      </c>
      <c r="AG172" s="7">
        <f t="shared" si="30"/>
        <v>0</v>
      </c>
      <c r="AH172" s="152">
        <v>1</v>
      </c>
      <c r="AI172" s="139">
        <f t="shared" si="35"/>
        <v>40</v>
      </c>
      <c r="AJ172" s="139">
        <f t="shared" si="31"/>
        <v>6000</v>
      </c>
      <c r="AK172" s="109">
        <f t="shared" si="36"/>
        <v>6000</v>
      </c>
    </row>
    <row r="173" spans="1:37" ht="43.15" customHeight="1" x14ac:dyDescent="0.25">
      <c r="A173" s="114">
        <v>141</v>
      </c>
      <c r="B173" s="8" t="s">
        <v>212</v>
      </c>
      <c r="C173" s="21" t="s">
        <v>211</v>
      </c>
      <c r="D173" s="22" t="s">
        <v>587</v>
      </c>
      <c r="E173" s="35">
        <v>44680</v>
      </c>
      <c r="F173" s="35">
        <v>44682</v>
      </c>
      <c r="G173" s="21" t="s">
        <v>301</v>
      </c>
      <c r="H173" s="22" t="s">
        <v>322</v>
      </c>
      <c r="I173" s="22" t="s">
        <v>102</v>
      </c>
      <c r="J173" s="22" t="s">
        <v>294</v>
      </c>
      <c r="K173" s="35">
        <v>44680</v>
      </c>
      <c r="L173" s="35">
        <v>44682</v>
      </c>
      <c r="M173" s="10"/>
      <c r="N173" s="10">
        <v>3400</v>
      </c>
      <c r="O173" s="10">
        <f t="shared" si="27"/>
        <v>0</v>
      </c>
      <c r="P173" s="10"/>
      <c r="Q173" s="10">
        <v>2900</v>
      </c>
      <c r="R173" s="10">
        <f t="shared" si="28"/>
        <v>0</v>
      </c>
      <c r="S173" s="10"/>
      <c r="T173" s="10">
        <v>2800</v>
      </c>
      <c r="U173" s="10">
        <f t="shared" si="29"/>
        <v>0</v>
      </c>
      <c r="V173" s="10">
        <v>15</v>
      </c>
      <c r="W173" s="10">
        <v>150</v>
      </c>
      <c r="X173" s="10">
        <f t="shared" si="32"/>
        <v>2250</v>
      </c>
      <c r="Y173" s="10">
        <v>15</v>
      </c>
      <c r="Z173" s="10">
        <v>150</v>
      </c>
      <c r="AA173" s="10">
        <f t="shared" si="33"/>
        <v>2250</v>
      </c>
      <c r="AB173" s="10">
        <v>30</v>
      </c>
      <c r="AC173" s="10">
        <v>150</v>
      </c>
      <c r="AD173" s="10">
        <f t="shared" si="34"/>
        <v>4500</v>
      </c>
      <c r="AE173" s="11">
        <v>60</v>
      </c>
      <c r="AF173" s="26">
        <v>7</v>
      </c>
      <c r="AG173" s="7">
        <f t="shared" si="30"/>
        <v>420</v>
      </c>
      <c r="AH173" s="152">
        <v>1</v>
      </c>
      <c r="AI173" s="139">
        <f t="shared" si="35"/>
        <v>120</v>
      </c>
      <c r="AJ173" s="139">
        <f t="shared" si="31"/>
        <v>9420</v>
      </c>
      <c r="AK173" s="109">
        <f t="shared" si="36"/>
        <v>9420</v>
      </c>
    </row>
    <row r="174" spans="1:37" ht="40.15" customHeight="1" x14ac:dyDescent="0.25">
      <c r="A174" s="108">
        <v>142</v>
      </c>
      <c r="B174" s="8" t="s">
        <v>212</v>
      </c>
      <c r="C174" s="21" t="s">
        <v>211</v>
      </c>
      <c r="D174" s="22" t="s">
        <v>60</v>
      </c>
      <c r="E174" s="35">
        <v>44722</v>
      </c>
      <c r="F174" s="35">
        <v>44724</v>
      </c>
      <c r="G174" s="21" t="s">
        <v>301</v>
      </c>
      <c r="H174" s="22" t="s">
        <v>441</v>
      </c>
      <c r="I174" s="22" t="s">
        <v>105</v>
      </c>
      <c r="J174" s="22" t="s">
        <v>294</v>
      </c>
      <c r="K174" s="35">
        <v>44722</v>
      </c>
      <c r="L174" s="35">
        <v>44724</v>
      </c>
      <c r="M174" s="10">
        <v>1</v>
      </c>
      <c r="N174" s="10">
        <v>3400</v>
      </c>
      <c r="O174" s="10">
        <f t="shared" si="27"/>
        <v>3400</v>
      </c>
      <c r="P174" s="10">
        <v>1</v>
      </c>
      <c r="Q174" s="10">
        <v>2900</v>
      </c>
      <c r="R174" s="10">
        <f t="shared" si="28"/>
        <v>2900</v>
      </c>
      <c r="S174" s="10">
        <v>1</v>
      </c>
      <c r="T174" s="10">
        <v>2800</v>
      </c>
      <c r="U174" s="10">
        <f t="shared" si="29"/>
        <v>2800</v>
      </c>
      <c r="V174" s="10">
        <v>12</v>
      </c>
      <c r="W174" s="10">
        <v>150</v>
      </c>
      <c r="X174" s="10">
        <f t="shared" si="32"/>
        <v>1800</v>
      </c>
      <c r="Y174" s="10">
        <v>12</v>
      </c>
      <c r="Z174" s="10">
        <v>150</v>
      </c>
      <c r="AA174" s="10">
        <f t="shared" si="33"/>
        <v>1800</v>
      </c>
      <c r="AB174" s="10">
        <v>24</v>
      </c>
      <c r="AC174" s="10">
        <v>150</v>
      </c>
      <c r="AD174" s="10">
        <f t="shared" si="34"/>
        <v>3600</v>
      </c>
      <c r="AE174" s="11">
        <v>51</v>
      </c>
      <c r="AF174" s="26">
        <v>7</v>
      </c>
      <c r="AG174" s="7">
        <f t="shared" si="30"/>
        <v>357</v>
      </c>
      <c r="AH174" s="152">
        <v>1</v>
      </c>
      <c r="AI174" s="139">
        <f t="shared" si="35"/>
        <v>102</v>
      </c>
      <c r="AJ174" s="139">
        <f t="shared" si="31"/>
        <v>16657</v>
      </c>
      <c r="AK174" s="109">
        <f t="shared" si="36"/>
        <v>16657</v>
      </c>
    </row>
    <row r="175" spans="1:37" ht="38.25" x14ac:dyDescent="0.25">
      <c r="A175" s="114">
        <v>143</v>
      </c>
      <c r="B175" s="8" t="s">
        <v>212</v>
      </c>
      <c r="C175" s="21" t="s">
        <v>211</v>
      </c>
      <c r="D175" s="22" t="s">
        <v>588</v>
      </c>
      <c r="E175" s="35">
        <v>44785</v>
      </c>
      <c r="F175" s="35">
        <v>44787</v>
      </c>
      <c r="G175" s="21" t="s">
        <v>301</v>
      </c>
      <c r="H175" s="22" t="s">
        <v>441</v>
      </c>
      <c r="I175" s="22" t="s">
        <v>102</v>
      </c>
      <c r="J175" s="22" t="s">
        <v>294</v>
      </c>
      <c r="K175" s="35">
        <v>44785</v>
      </c>
      <c r="L175" s="35">
        <v>44787</v>
      </c>
      <c r="M175" s="10"/>
      <c r="N175" s="10">
        <v>3400</v>
      </c>
      <c r="O175" s="10">
        <f t="shared" si="27"/>
        <v>0</v>
      </c>
      <c r="P175" s="10"/>
      <c r="Q175" s="10">
        <v>2900</v>
      </c>
      <c r="R175" s="10">
        <f t="shared" si="28"/>
        <v>0</v>
      </c>
      <c r="S175" s="10"/>
      <c r="T175" s="10">
        <v>2800</v>
      </c>
      <c r="U175" s="10">
        <f t="shared" si="29"/>
        <v>0</v>
      </c>
      <c r="V175" s="10">
        <v>12</v>
      </c>
      <c r="W175" s="10">
        <v>150</v>
      </c>
      <c r="X175" s="10">
        <f t="shared" si="32"/>
        <v>1800</v>
      </c>
      <c r="Y175" s="10">
        <v>12</v>
      </c>
      <c r="Z175" s="10">
        <v>150</v>
      </c>
      <c r="AA175" s="10">
        <f t="shared" si="33"/>
        <v>1800</v>
      </c>
      <c r="AB175" s="10">
        <v>24</v>
      </c>
      <c r="AC175" s="10">
        <v>150</v>
      </c>
      <c r="AD175" s="10">
        <f t="shared" si="34"/>
        <v>3600</v>
      </c>
      <c r="AE175" s="11">
        <v>48</v>
      </c>
      <c r="AF175" s="26">
        <v>7</v>
      </c>
      <c r="AG175" s="7">
        <f t="shared" si="30"/>
        <v>336</v>
      </c>
      <c r="AH175" s="152">
        <v>1</v>
      </c>
      <c r="AI175" s="139">
        <f t="shared" si="35"/>
        <v>96</v>
      </c>
      <c r="AJ175" s="139">
        <f t="shared" si="31"/>
        <v>7536</v>
      </c>
      <c r="AK175" s="109">
        <f t="shared" si="36"/>
        <v>7536</v>
      </c>
    </row>
    <row r="176" spans="1:37" x14ac:dyDescent="0.25">
      <c r="A176" s="106"/>
      <c r="B176" s="96"/>
      <c r="C176" s="97"/>
      <c r="D176" s="179" t="s">
        <v>856</v>
      </c>
      <c r="E176" s="99"/>
      <c r="F176" s="99"/>
      <c r="G176" s="99"/>
      <c r="H176" s="99"/>
      <c r="I176" s="97"/>
      <c r="J176" s="100"/>
      <c r="K176" s="99"/>
      <c r="L176" s="99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2"/>
      <c r="AF176" s="79"/>
      <c r="AG176" s="79"/>
      <c r="AH176" s="153"/>
      <c r="AI176" s="151"/>
      <c r="AJ176" s="151"/>
      <c r="AK176" s="164">
        <f>SUM(AK177:AK178)</f>
        <v>8310</v>
      </c>
    </row>
    <row r="177" spans="1:37" ht="43.9" customHeight="1" x14ac:dyDescent="0.25">
      <c r="A177" s="108">
        <v>144</v>
      </c>
      <c r="B177" s="8" t="s">
        <v>218</v>
      </c>
      <c r="C177" s="21" t="s">
        <v>115</v>
      </c>
      <c r="D177" s="22" t="s">
        <v>173</v>
      </c>
      <c r="E177" s="35">
        <v>44586</v>
      </c>
      <c r="F177" s="21" t="s">
        <v>98</v>
      </c>
      <c r="G177" s="21" t="s">
        <v>384</v>
      </c>
      <c r="H177" s="22" t="s">
        <v>481</v>
      </c>
      <c r="I177" s="22" t="s">
        <v>101</v>
      </c>
      <c r="J177" s="22" t="s">
        <v>294</v>
      </c>
      <c r="K177" s="35">
        <v>44586</v>
      </c>
      <c r="L177" s="21" t="s">
        <v>98</v>
      </c>
      <c r="M177" s="11"/>
      <c r="N177" s="10">
        <v>3400</v>
      </c>
      <c r="O177" s="10">
        <f t="shared" si="27"/>
        <v>0</v>
      </c>
      <c r="P177" s="10"/>
      <c r="Q177" s="10">
        <v>2900</v>
      </c>
      <c r="R177" s="10">
        <f t="shared" si="28"/>
        <v>0</v>
      </c>
      <c r="S177" s="10"/>
      <c r="T177" s="10">
        <v>2800</v>
      </c>
      <c r="U177" s="10">
        <f t="shared" si="29"/>
        <v>0</v>
      </c>
      <c r="V177" s="10">
        <v>12</v>
      </c>
      <c r="W177" s="10">
        <v>150</v>
      </c>
      <c r="X177" s="10">
        <f t="shared" si="32"/>
        <v>1800</v>
      </c>
      <c r="Y177" s="10">
        <v>12</v>
      </c>
      <c r="Z177" s="10">
        <v>150</v>
      </c>
      <c r="AA177" s="10">
        <f t="shared" si="33"/>
        <v>1800</v>
      </c>
      <c r="AB177" s="10">
        <v>12</v>
      </c>
      <c r="AC177" s="10">
        <v>150</v>
      </c>
      <c r="AD177" s="10">
        <f t="shared" si="34"/>
        <v>1800</v>
      </c>
      <c r="AE177" s="11"/>
      <c r="AF177" s="26">
        <v>7</v>
      </c>
      <c r="AG177" s="7">
        <f t="shared" si="30"/>
        <v>0</v>
      </c>
      <c r="AH177" s="152">
        <v>1</v>
      </c>
      <c r="AI177" s="139">
        <f t="shared" si="35"/>
        <v>36</v>
      </c>
      <c r="AJ177" s="139">
        <f t="shared" si="31"/>
        <v>5400</v>
      </c>
      <c r="AK177" s="109">
        <f>O177+R177+U177+X177+AA177+AD177+AG177</f>
        <v>5400</v>
      </c>
    </row>
    <row r="178" spans="1:37" ht="38.25" x14ac:dyDescent="0.25">
      <c r="A178" s="108">
        <v>145</v>
      </c>
      <c r="B178" s="8" t="s">
        <v>218</v>
      </c>
      <c r="C178" s="21" t="s">
        <v>115</v>
      </c>
      <c r="D178" s="22" t="s">
        <v>589</v>
      </c>
      <c r="E178" s="35">
        <v>44706</v>
      </c>
      <c r="F178" s="35">
        <v>44709</v>
      </c>
      <c r="G178" s="21" t="s">
        <v>298</v>
      </c>
      <c r="H178" s="22" t="s">
        <v>385</v>
      </c>
      <c r="I178" s="22" t="s">
        <v>102</v>
      </c>
      <c r="J178" s="22" t="s">
        <v>294</v>
      </c>
      <c r="K178" s="35">
        <v>44706</v>
      </c>
      <c r="L178" s="35">
        <v>44709</v>
      </c>
      <c r="M178" s="10"/>
      <c r="N178" s="10">
        <v>3400</v>
      </c>
      <c r="O178" s="10">
        <f t="shared" si="27"/>
        <v>0</v>
      </c>
      <c r="P178" s="10"/>
      <c r="Q178" s="10">
        <v>2900</v>
      </c>
      <c r="R178" s="10">
        <f t="shared" si="28"/>
        <v>0</v>
      </c>
      <c r="S178" s="10"/>
      <c r="T178" s="10">
        <v>2800</v>
      </c>
      <c r="U178" s="10">
        <f t="shared" si="29"/>
        <v>0</v>
      </c>
      <c r="V178" s="10">
        <v>6</v>
      </c>
      <c r="W178" s="10">
        <v>150</v>
      </c>
      <c r="X178" s="10">
        <f t="shared" si="32"/>
        <v>900</v>
      </c>
      <c r="Y178" s="10">
        <v>6</v>
      </c>
      <c r="Z178" s="10">
        <v>150</v>
      </c>
      <c r="AA178" s="10">
        <f t="shared" si="33"/>
        <v>900</v>
      </c>
      <c r="AB178" s="10">
        <v>6</v>
      </c>
      <c r="AC178" s="10">
        <v>150</v>
      </c>
      <c r="AD178" s="10">
        <f t="shared" si="34"/>
        <v>900</v>
      </c>
      <c r="AE178" s="11">
        <v>30</v>
      </c>
      <c r="AF178" s="26">
        <v>7</v>
      </c>
      <c r="AG178" s="7">
        <f t="shared" si="30"/>
        <v>210</v>
      </c>
      <c r="AH178" s="152">
        <v>1</v>
      </c>
      <c r="AI178" s="139">
        <f t="shared" si="35"/>
        <v>48</v>
      </c>
      <c r="AJ178" s="139">
        <f t="shared" si="31"/>
        <v>2910</v>
      </c>
      <c r="AK178" s="109">
        <f t="shared" si="36"/>
        <v>2910</v>
      </c>
    </row>
    <row r="179" spans="1:37" x14ac:dyDescent="0.25">
      <c r="A179" s="106"/>
      <c r="B179" s="96"/>
      <c r="C179" s="97"/>
      <c r="D179" s="179" t="s">
        <v>911</v>
      </c>
      <c r="E179" s="99"/>
      <c r="F179" s="99"/>
      <c r="G179" s="99"/>
      <c r="H179" s="99"/>
      <c r="I179" s="97"/>
      <c r="J179" s="100"/>
      <c r="K179" s="99"/>
      <c r="L179" s="99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2"/>
      <c r="AF179" s="79"/>
      <c r="AG179" s="79"/>
      <c r="AH179" s="153"/>
      <c r="AI179" s="151"/>
      <c r="AJ179" s="151"/>
      <c r="AK179" s="164">
        <f>SUM(AK180:AK187)</f>
        <v>23016</v>
      </c>
    </row>
    <row r="180" spans="1:37" ht="26.25" x14ac:dyDescent="0.25">
      <c r="A180" s="108">
        <v>146</v>
      </c>
      <c r="B180" s="8" t="s">
        <v>172</v>
      </c>
      <c r="C180" s="47" t="s">
        <v>109</v>
      </c>
      <c r="D180" s="22" t="s">
        <v>38</v>
      </c>
      <c r="E180" s="35">
        <v>44638</v>
      </c>
      <c r="F180" s="35">
        <v>44640</v>
      </c>
      <c r="G180" s="21" t="s">
        <v>773</v>
      </c>
      <c r="H180" s="38" t="s">
        <v>376</v>
      </c>
      <c r="I180" s="22" t="s">
        <v>101</v>
      </c>
      <c r="J180" s="22" t="s">
        <v>294</v>
      </c>
      <c r="K180" s="35">
        <v>44638</v>
      </c>
      <c r="L180" s="35">
        <v>44640</v>
      </c>
      <c r="M180" s="10"/>
      <c r="N180" s="10">
        <v>3400</v>
      </c>
      <c r="O180" s="10">
        <f>M180*N180</f>
        <v>0</v>
      </c>
      <c r="P180" s="10"/>
      <c r="Q180" s="10">
        <v>2900</v>
      </c>
      <c r="R180" s="10">
        <f>P180*Q180</f>
        <v>0</v>
      </c>
      <c r="S180" s="10"/>
      <c r="T180" s="10">
        <v>2800</v>
      </c>
      <c r="U180" s="10">
        <f>S180*T180</f>
        <v>0</v>
      </c>
      <c r="V180" s="10">
        <v>2</v>
      </c>
      <c r="W180" s="10">
        <v>150</v>
      </c>
      <c r="X180" s="10">
        <f>V180*W180</f>
        <v>300</v>
      </c>
      <c r="Y180" s="10">
        <v>3</v>
      </c>
      <c r="Z180" s="10">
        <v>150</v>
      </c>
      <c r="AA180" s="10">
        <f>Y180*Z180</f>
        <v>450</v>
      </c>
      <c r="AB180" s="10">
        <v>3</v>
      </c>
      <c r="AC180" s="10">
        <v>150</v>
      </c>
      <c r="AD180" s="10">
        <f>AB180*AC180</f>
        <v>450</v>
      </c>
      <c r="AE180" s="11"/>
      <c r="AF180" s="26">
        <v>7</v>
      </c>
      <c r="AG180" s="7">
        <v>150</v>
      </c>
      <c r="AH180" s="152">
        <v>1</v>
      </c>
      <c r="AI180" s="139">
        <f>M180+P180+S180+V180+Y180+AB180+AE180</f>
        <v>8</v>
      </c>
      <c r="AJ180" s="139">
        <f>AK180</f>
        <v>1350</v>
      </c>
      <c r="AK180" s="109">
        <f>O180+R180+U180+X180+AA180+AD180+AG180</f>
        <v>1350</v>
      </c>
    </row>
    <row r="181" spans="1:37" ht="25.9" customHeight="1" x14ac:dyDescent="0.25">
      <c r="A181" s="108">
        <v>147</v>
      </c>
      <c r="B181" s="8" t="s">
        <v>219</v>
      </c>
      <c r="C181" s="21" t="s">
        <v>109</v>
      </c>
      <c r="D181" s="22" t="s">
        <v>826</v>
      </c>
      <c r="E181" s="35" t="s">
        <v>717</v>
      </c>
      <c r="F181" s="35" t="s">
        <v>718</v>
      </c>
      <c r="G181" s="21" t="s">
        <v>774</v>
      </c>
      <c r="H181" s="22" t="s">
        <v>501</v>
      </c>
      <c r="I181" s="22" t="s">
        <v>100</v>
      </c>
      <c r="J181" s="22" t="s">
        <v>294</v>
      </c>
      <c r="K181" s="35" t="s">
        <v>717</v>
      </c>
      <c r="L181" s="35" t="s">
        <v>718</v>
      </c>
      <c r="M181" s="10"/>
      <c r="N181" s="10">
        <v>3400</v>
      </c>
      <c r="O181" s="10">
        <f t="shared" si="27"/>
        <v>0</v>
      </c>
      <c r="P181" s="10"/>
      <c r="Q181" s="10">
        <v>2900</v>
      </c>
      <c r="R181" s="10">
        <f t="shared" si="28"/>
        <v>0</v>
      </c>
      <c r="S181" s="10"/>
      <c r="T181" s="10">
        <v>2800</v>
      </c>
      <c r="U181" s="10">
        <f t="shared" si="29"/>
        <v>0</v>
      </c>
      <c r="V181" s="10">
        <v>13</v>
      </c>
      <c r="W181" s="10">
        <v>150</v>
      </c>
      <c r="X181" s="10">
        <f t="shared" si="32"/>
        <v>1950</v>
      </c>
      <c r="Y181" s="10">
        <v>13</v>
      </c>
      <c r="Z181" s="10">
        <v>150</v>
      </c>
      <c r="AA181" s="10">
        <f t="shared" si="33"/>
        <v>1950</v>
      </c>
      <c r="AB181" s="10">
        <v>13</v>
      </c>
      <c r="AC181" s="10">
        <v>150</v>
      </c>
      <c r="AD181" s="10">
        <f t="shared" si="34"/>
        <v>1950</v>
      </c>
      <c r="AE181" s="11">
        <v>39</v>
      </c>
      <c r="AF181" s="26">
        <v>7</v>
      </c>
      <c r="AG181" s="7">
        <f t="shared" si="30"/>
        <v>273</v>
      </c>
      <c r="AH181" s="152">
        <v>1</v>
      </c>
      <c r="AI181" s="139">
        <f t="shared" si="35"/>
        <v>78</v>
      </c>
      <c r="AJ181" s="139">
        <f t="shared" si="31"/>
        <v>6123</v>
      </c>
      <c r="AK181" s="109">
        <f t="shared" si="36"/>
        <v>6123</v>
      </c>
    </row>
    <row r="182" spans="1:37" x14ac:dyDescent="0.25">
      <c r="A182" s="108">
        <v>148</v>
      </c>
      <c r="B182" s="8" t="s">
        <v>219</v>
      </c>
      <c r="C182" s="21" t="s">
        <v>109</v>
      </c>
      <c r="D182" s="22" t="s">
        <v>81</v>
      </c>
      <c r="E182" s="35">
        <v>44680</v>
      </c>
      <c r="F182" s="35">
        <v>44682</v>
      </c>
      <c r="G182" s="21" t="s">
        <v>774</v>
      </c>
      <c r="H182" s="22" t="s">
        <v>501</v>
      </c>
      <c r="I182" s="22" t="s">
        <v>102</v>
      </c>
      <c r="J182" s="22" t="s">
        <v>294</v>
      </c>
      <c r="K182" s="35">
        <v>44680</v>
      </c>
      <c r="L182" s="35">
        <v>44682</v>
      </c>
      <c r="M182" s="10"/>
      <c r="N182" s="10">
        <v>3400</v>
      </c>
      <c r="O182" s="10">
        <f t="shared" si="27"/>
        <v>0</v>
      </c>
      <c r="P182" s="10"/>
      <c r="Q182" s="10">
        <v>2900</v>
      </c>
      <c r="R182" s="10">
        <f t="shared" si="28"/>
        <v>0</v>
      </c>
      <c r="S182" s="10"/>
      <c r="T182" s="10">
        <v>2800</v>
      </c>
      <c r="U182" s="10">
        <f t="shared" si="29"/>
        <v>0</v>
      </c>
      <c r="V182" s="10">
        <v>3</v>
      </c>
      <c r="W182" s="10">
        <v>150</v>
      </c>
      <c r="X182" s="10">
        <f t="shared" si="32"/>
        <v>450</v>
      </c>
      <c r="Y182" s="10">
        <v>3</v>
      </c>
      <c r="Z182" s="10">
        <v>150</v>
      </c>
      <c r="AA182" s="10">
        <f t="shared" si="33"/>
        <v>450</v>
      </c>
      <c r="AB182" s="10">
        <v>3</v>
      </c>
      <c r="AC182" s="10">
        <v>150</v>
      </c>
      <c r="AD182" s="10">
        <f t="shared" si="34"/>
        <v>450</v>
      </c>
      <c r="AE182" s="11">
        <v>9</v>
      </c>
      <c r="AF182" s="26">
        <v>7</v>
      </c>
      <c r="AG182" s="7">
        <f t="shared" si="30"/>
        <v>63</v>
      </c>
      <c r="AH182" s="152">
        <v>1</v>
      </c>
      <c r="AI182" s="139">
        <f t="shared" si="35"/>
        <v>18</v>
      </c>
      <c r="AJ182" s="139">
        <f t="shared" si="31"/>
        <v>1413</v>
      </c>
      <c r="AK182" s="109">
        <f t="shared" si="36"/>
        <v>1413</v>
      </c>
    </row>
    <row r="183" spans="1:37" x14ac:dyDescent="0.25">
      <c r="A183" s="108">
        <v>149</v>
      </c>
      <c r="B183" s="8" t="s">
        <v>219</v>
      </c>
      <c r="C183" s="21" t="s">
        <v>109</v>
      </c>
      <c r="D183" s="22" t="s">
        <v>81</v>
      </c>
      <c r="E183" s="35">
        <v>44715</v>
      </c>
      <c r="F183" s="35">
        <v>44717</v>
      </c>
      <c r="G183" s="21" t="s">
        <v>774</v>
      </c>
      <c r="H183" s="22" t="s">
        <v>501</v>
      </c>
      <c r="I183" s="22" t="s">
        <v>102</v>
      </c>
      <c r="J183" s="22" t="s">
        <v>294</v>
      </c>
      <c r="K183" s="35">
        <v>44715</v>
      </c>
      <c r="L183" s="35">
        <v>44717</v>
      </c>
      <c r="M183" s="10"/>
      <c r="N183" s="10">
        <v>3400</v>
      </c>
      <c r="O183" s="10">
        <f t="shared" si="27"/>
        <v>0</v>
      </c>
      <c r="P183" s="10"/>
      <c r="Q183" s="10">
        <v>2900</v>
      </c>
      <c r="R183" s="10">
        <f t="shared" si="28"/>
        <v>0</v>
      </c>
      <c r="S183" s="10"/>
      <c r="T183" s="10">
        <v>2800</v>
      </c>
      <c r="U183" s="10">
        <f t="shared" si="29"/>
        <v>0</v>
      </c>
      <c r="V183" s="10">
        <v>3</v>
      </c>
      <c r="W183" s="10">
        <v>150</v>
      </c>
      <c r="X183" s="10">
        <f t="shared" si="32"/>
        <v>450</v>
      </c>
      <c r="Y183" s="10">
        <v>3</v>
      </c>
      <c r="Z183" s="10">
        <v>150</v>
      </c>
      <c r="AA183" s="10">
        <f t="shared" si="33"/>
        <v>450</v>
      </c>
      <c r="AB183" s="10">
        <v>3</v>
      </c>
      <c r="AC183" s="10">
        <v>150</v>
      </c>
      <c r="AD183" s="10">
        <f t="shared" si="34"/>
        <v>450</v>
      </c>
      <c r="AE183" s="11">
        <v>9</v>
      </c>
      <c r="AF183" s="26">
        <v>7</v>
      </c>
      <c r="AG183" s="7">
        <f t="shared" si="30"/>
        <v>63</v>
      </c>
      <c r="AH183" s="152">
        <v>1</v>
      </c>
      <c r="AI183" s="139">
        <f t="shared" si="35"/>
        <v>18</v>
      </c>
      <c r="AJ183" s="139">
        <f t="shared" si="31"/>
        <v>1413</v>
      </c>
      <c r="AK183" s="109">
        <f t="shared" si="36"/>
        <v>1413</v>
      </c>
    </row>
    <row r="184" spans="1:37" x14ac:dyDescent="0.25">
      <c r="A184" s="108">
        <v>150</v>
      </c>
      <c r="B184" s="8" t="s">
        <v>219</v>
      </c>
      <c r="C184" s="21" t="s">
        <v>109</v>
      </c>
      <c r="D184" s="22" t="s">
        <v>174</v>
      </c>
      <c r="E184" s="35">
        <v>44715</v>
      </c>
      <c r="F184" s="35">
        <v>44717</v>
      </c>
      <c r="G184" s="21" t="s">
        <v>773</v>
      </c>
      <c r="H184" s="22" t="s">
        <v>380</v>
      </c>
      <c r="I184" s="22" t="s">
        <v>99</v>
      </c>
      <c r="J184" s="22" t="s">
        <v>294</v>
      </c>
      <c r="K184" s="35">
        <v>44715</v>
      </c>
      <c r="L184" s="35">
        <v>44717</v>
      </c>
      <c r="M184" s="10"/>
      <c r="N184" s="10">
        <v>3400</v>
      </c>
      <c r="O184" s="10">
        <f t="shared" si="27"/>
        <v>0</v>
      </c>
      <c r="P184" s="10"/>
      <c r="Q184" s="10">
        <v>2900</v>
      </c>
      <c r="R184" s="10">
        <f t="shared" si="28"/>
        <v>0</v>
      </c>
      <c r="S184" s="10"/>
      <c r="T184" s="10">
        <v>2800</v>
      </c>
      <c r="U184" s="10">
        <f t="shared" si="29"/>
        <v>0</v>
      </c>
      <c r="V184" s="10">
        <v>4</v>
      </c>
      <c r="W184" s="10">
        <v>150</v>
      </c>
      <c r="X184" s="10">
        <f t="shared" si="32"/>
        <v>600</v>
      </c>
      <c r="Y184" s="10">
        <v>4</v>
      </c>
      <c r="Z184" s="10">
        <v>150</v>
      </c>
      <c r="AA184" s="10">
        <f t="shared" si="33"/>
        <v>600</v>
      </c>
      <c r="AB184" s="10">
        <v>4</v>
      </c>
      <c r="AC184" s="10">
        <v>150</v>
      </c>
      <c r="AD184" s="10">
        <f t="shared" si="34"/>
        <v>600</v>
      </c>
      <c r="AE184" s="11">
        <v>12</v>
      </c>
      <c r="AF184" s="26">
        <v>7</v>
      </c>
      <c r="AG184" s="7">
        <f t="shared" si="30"/>
        <v>84</v>
      </c>
      <c r="AH184" s="152">
        <v>1</v>
      </c>
      <c r="AI184" s="139">
        <f t="shared" si="35"/>
        <v>24</v>
      </c>
      <c r="AJ184" s="139">
        <f t="shared" si="31"/>
        <v>1884</v>
      </c>
      <c r="AK184" s="109">
        <f t="shared" si="36"/>
        <v>1884</v>
      </c>
    </row>
    <row r="185" spans="1:37" ht="25.5" x14ac:dyDescent="0.25">
      <c r="A185" s="108">
        <v>151</v>
      </c>
      <c r="B185" s="8" t="s">
        <v>219</v>
      </c>
      <c r="C185" s="21" t="s">
        <v>109</v>
      </c>
      <c r="D185" s="22" t="s">
        <v>71</v>
      </c>
      <c r="E185" s="35">
        <v>44715</v>
      </c>
      <c r="F185" s="35">
        <v>44717</v>
      </c>
      <c r="G185" s="21" t="s">
        <v>773</v>
      </c>
      <c r="H185" s="22" t="s">
        <v>387</v>
      </c>
      <c r="I185" s="22" t="s">
        <v>101</v>
      </c>
      <c r="J185" s="22" t="s">
        <v>294</v>
      </c>
      <c r="K185" s="35">
        <v>44715</v>
      </c>
      <c r="L185" s="35">
        <v>44717</v>
      </c>
      <c r="M185" s="10"/>
      <c r="N185" s="10">
        <v>3400</v>
      </c>
      <c r="O185" s="10">
        <f t="shared" si="27"/>
        <v>0</v>
      </c>
      <c r="P185" s="10"/>
      <c r="Q185" s="10">
        <v>2900</v>
      </c>
      <c r="R185" s="10">
        <f t="shared" si="28"/>
        <v>0</v>
      </c>
      <c r="S185" s="10"/>
      <c r="T185" s="10">
        <v>2800</v>
      </c>
      <c r="U185" s="10">
        <f t="shared" si="29"/>
        <v>0</v>
      </c>
      <c r="V185" s="10">
        <v>4</v>
      </c>
      <c r="W185" s="10">
        <v>150</v>
      </c>
      <c r="X185" s="10">
        <f t="shared" si="32"/>
        <v>600</v>
      </c>
      <c r="Y185" s="10">
        <v>4</v>
      </c>
      <c r="Z185" s="10">
        <v>150</v>
      </c>
      <c r="AA185" s="10">
        <f t="shared" si="33"/>
        <v>600</v>
      </c>
      <c r="AB185" s="10">
        <v>4</v>
      </c>
      <c r="AC185" s="10">
        <v>150</v>
      </c>
      <c r="AD185" s="10">
        <f t="shared" si="34"/>
        <v>600</v>
      </c>
      <c r="AE185" s="11">
        <v>12</v>
      </c>
      <c r="AF185" s="26">
        <v>7</v>
      </c>
      <c r="AG185" s="7">
        <f t="shared" si="30"/>
        <v>84</v>
      </c>
      <c r="AH185" s="152">
        <v>1</v>
      </c>
      <c r="AI185" s="139">
        <f t="shared" si="35"/>
        <v>24</v>
      </c>
      <c r="AJ185" s="139">
        <f t="shared" si="31"/>
        <v>1884</v>
      </c>
      <c r="AK185" s="109">
        <f t="shared" si="36"/>
        <v>1884</v>
      </c>
    </row>
    <row r="186" spans="1:37" ht="82.15" customHeight="1" x14ac:dyDescent="0.25">
      <c r="A186" s="108">
        <v>152</v>
      </c>
      <c r="B186" s="8" t="s">
        <v>219</v>
      </c>
      <c r="C186" s="21" t="s">
        <v>109</v>
      </c>
      <c r="D186" s="22" t="s">
        <v>719</v>
      </c>
      <c r="E186" s="35" t="s">
        <v>720</v>
      </c>
      <c r="F186" s="35" t="s">
        <v>721</v>
      </c>
      <c r="G186" s="21" t="s">
        <v>774</v>
      </c>
      <c r="H186" s="22" t="s">
        <v>387</v>
      </c>
      <c r="I186" s="22" t="s">
        <v>100</v>
      </c>
      <c r="J186" s="22" t="s">
        <v>294</v>
      </c>
      <c r="K186" s="35" t="s">
        <v>720</v>
      </c>
      <c r="L186" s="35" t="s">
        <v>721</v>
      </c>
      <c r="M186" s="10"/>
      <c r="N186" s="10">
        <v>3400</v>
      </c>
      <c r="O186" s="10">
        <f t="shared" si="27"/>
        <v>0</v>
      </c>
      <c r="P186" s="10"/>
      <c r="Q186" s="10">
        <v>2900</v>
      </c>
      <c r="R186" s="10">
        <f t="shared" si="28"/>
        <v>0</v>
      </c>
      <c r="S186" s="10"/>
      <c r="T186" s="10">
        <v>2800</v>
      </c>
      <c r="U186" s="10">
        <f t="shared" si="29"/>
        <v>0</v>
      </c>
      <c r="V186" s="10">
        <v>15</v>
      </c>
      <c r="W186" s="10">
        <v>150</v>
      </c>
      <c r="X186" s="10">
        <f t="shared" si="32"/>
        <v>2250</v>
      </c>
      <c r="Y186" s="10">
        <v>15</v>
      </c>
      <c r="Z186" s="10">
        <v>150</v>
      </c>
      <c r="AA186" s="10">
        <f t="shared" si="33"/>
        <v>2250</v>
      </c>
      <c r="AB186" s="10">
        <v>15</v>
      </c>
      <c r="AC186" s="10">
        <v>150</v>
      </c>
      <c r="AD186" s="10">
        <f t="shared" si="34"/>
        <v>2250</v>
      </c>
      <c r="AE186" s="11">
        <v>45</v>
      </c>
      <c r="AF186" s="26">
        <v>7</v>
      </c>
      <c r="AG186" s="7">
        <f t="shared" si="30"/>
        <v>315</v>
      </c>
      <c r="AH186" s="152">
        <v>1</v>
      </c>
      <c r="AI186" s="139">
        <f t="shared" si="35"/>
        <v>90</v>
      </c>
      <c r="AJ186" s="139">
        <f t="shared" si="31"/>
        <v>7065</v>
      </c>
      <c r="AK186" s="109">
        <f t="shared" si="36"/>
        <v>7065</v>
      </c>
    </row>
    <row r="187" spans="1:37" x14ac:dyDescent="0.25">
      <c r="A187" s="108">
        <v>153</v>
      </c>
      <c r="B187" s="8" t="s">
        <v>219</v>
      </c>
      <c r="C187" s="21" t="s">
        <v>109</v>
      </c>
      <c r="D187" s="22" t="s">
        <v>70</v>
      </c>
      <c r="E187" s="35">
        <v>44785</v>
      </c>
      <c r="F187" s="35">
        <v>44787</v>
      </c>
      <c r="G187" s="21" t="s">
        <v>773</v>
      </c>
      <c r="H187" s="38" t="s">
        <v>377</v>
      </c>
      <c r="I187" s="22" t="s">
        <v>99</v>
      </c>
      <c r="J187" s="22" t="s">
        <v>294</v>
      </c>
      <c r="K187" s="35">
        <v>44785</v>
      </c>
      <c r="L187" s="35">
        <v>44787</v>
      </c>
      <c r="M187" s="10"/>
      <c r="N187" s="10">
        <v>3400</v>
      </c>
      <c r="O187" s="10">
        <f t="shared" si="27"/>
        <v>0</v>
      </c>
      <c r="P187" s="10"/>
      <c r="Q187" s="10">
        <v>2900</v>
      </c>
      <c r="R187" s="10">
        <f t="shared" si="28"/>
        <v>0</v>
      </c>
      <c r="S187" s="10"/>
      <c r="T187" s="10">
        <v>2800</v>
      </c>
      <c r="U187" s="10">
        <f t="shared" si="29"/>
        <v>0</v>
      </c>
      <c r="V187" s="10">
        <v>4</v>
      </c>
      <c r="W187" s="10">
        <v>150</v>
      </c>
      <c r="X187" s="10">
        <f t="shared" si="32"/>
        <v>600</v>
      </c>
      <c r="Y187" s="10">
        <v>4</v>
      </c>
      <c r="Z187" s="10">
        <v>150</v>
      </c>
      <c r="AA187" s="10">
        <f t="shared" si="33"/>
        <v>600</v>
      </c>
      <c r="AB187" s="10">
        <v>4</v>
      </c>
      <c r="AC187" s="10">
        <v>150</v>
      </c>
      <c r="AD187" s="10">
        <f t="shared" si="34"/>
        <v>600</v>
      </c>
      <c r="AE187" s="11">
        <v>12</v>
      </c>
      <c r="AF187" s="26">
        <v>7</v>
      </c>
      <c r="AG187" s="7">
        <f t="shared" si="30"/>
        <v>84</v>
      </c>
      <c r="AH187" s="152">
        <v>1</v>
      </c>
      <c r="AI187" s="139">
        <f t="shared" si="35"/>
        <v>24</v>
      </c>
      <c r="AJ187" s="139">
        <f t="shared" si="31"/>
        <v>1884</v>
      </c>
      <c r="AK187" s="109">
        <f t="shared" si="36"/>
        <v>1884</v>
      </c>
    </row>
    <row r="188" spans="1:37" x14ac:dyDescent="0.25">
      <c r="A188" s="106"/>
      <c r="B188" s="96"/>
      <c r="C188" s="97"/>
      <c r="D188" s="179" t="s">
        <v>857</v>
      </c>
      <c r="E188" s="99"/>
      <c r="F188" s="99"/>
      <c r="G188" s="99"/>
      <c r="H188" s="99"/>
      <c r="I188" s="97"/>
      <c r="J188" s="100"/>
      <c r="K188" s="99"/>
      <c r="L188" s="99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2"/>
      <c r="AF188" s="79"/>
      <c r="AG188" s="79"/>
      <c r="AH188" s="153"/>
      <c r="AI188" s="151"/>
      <c r="AJ188" s="151"/>
      <c r="AK188" s="164">
        <f>SUM(AK189:AK191)</f>
        <v>113488</v>
      </c>
    </row>
    <row r="189" spans="1:37" ht="15.6" customHeight="1" x14ac:dyDescent="0.25">
      <c r="A189" s="108">
        <v>154</v>
      </c>
      <c r="B189" s="8" t="s">
        <v>223</v>
      </c>
      <c r="C189" s="21" t="s">
        <v>145</v>
      </c>
      <c r="D189" s="22" t="s">
        <v>590</v>
      </c>
      <c r="E189" s="35">
        <v>44684</v>
      </c>
      <c r="F189" s="35">
        <v>44687</v>
      </c>
      <c r="G189" s="21" t="s">
        <v>388</v>
      </c>
      <c r="H189" s="22" t="s">
        <v>722</v>
      </c>
      <c r="I189" s="22" t="s">
        <v>101</v>
      </c>
      <c r="J189" s="22" t="s">
        <v>294</v>
      </c>
      <c r="K189" s="35">
        <v>44684</v>
      </c>
      <c r="L189" s="35">
        <v>44687</v>
      </c>
      <c r="M189" s="10"/>
      <c r="N189" s="10">
        <v>3400</v>
      </c>
      <c r="O189" s="10">
        <f t="shared" si="27"/>
        <v>0</v>
      </c>
      <c r="P189" s="10"/>
      <c r="Q189" s="10">
        <v>2900</v>
      </c>
      <c r="R189" s="10">
        <f t="shared" si="28"/>
        <v>0</v>
      </c>
      <c r="S189" s="10"/>
      <c r="T189" s="10">
        <v>2800</v>
      </c>
      <c r="U189" s="10">
        <f t="shared" si="29"/>
        <v>0</v>
      </c>
      <c r="V189" s="10">
        <v>20</v>
      </c>
      <c r="W189" s="10">
        <v>150</v>
      </c>
      <c r="X189" s="10">
        <f t="shared" si="32"/>
        <v>3000</v>
      </c>
      <c r="Y189" s="10">
        <v>20</v>
      </c>
      <c r="Z189" s="10">
        <v>150</v>
      </c>
      <c r="AA189" s="10">
        <f t="shared" si="33"/>
        <v>3000</v>
      </c>
      <c r="AB189" s="10">
        <v>20</v>
      </c>
      <c r="AC189" s="10">
        <v>150</v>
      </c>
      <c r="AD189" s="10">
        <f t="shared" si="34"/>
        <v>3000</v>
      </c>
      <c r="AE189" s="11">
        <v>64</v>
      </c>
      <c r="AF189" s="26">
        <v>7</v>
      </c>
      <c r="AG189" s="7">
        <f t="shared" si="30"/>
        <v>448</v>
      </c>
      <c r="AH189" s="152">
        <v>1</v>
      </c>
      <c r="AI189" s="139">
        <f t="shared" si="35"/>
        <v>124</v>
      </c>
      <c r="AJ189" s="139">
        <f t="shared" si="31"/>
        <v>9448</v>
      </c>
      <c r="AK189" s="109">
        <f t="shared" si="36"/>
        <v>9448</v>
      </c>
    </row>
    <row r="190" spans="1:37" ht="16.149999999999999" customHeight="1" x14ac:dyDescent="0.25">
      <c r="A190" s="108">
        <v>155</v>
      </c>
      <c r="B190" s="8" t="s">
        <v>223</v>
      </c>
      <c r="C190" s="21" t="s">
        <v>145</v>
      </c>
      <c r="D190" s="22" t="s">
        <v>591</v>
      </c>
      <c r="E190" s="35">
        <v>44687</v>
      </c>
      <c r="F190" s="35">
        <v>44690</v>
      </c>
      <c r="G190" s="21" t="s">
        <v>298</v>
      </c>
      <c r="H190" s="22" t="s">
        <v>723</v>
      </c>
      <c r="I190" s="22" t="s">
        <v>99</v>
      </c>
      <c r="J190" s="22" t="s">
        <v>294</v>
      </c>
      <c r="K190" s="35">
        <v>44687</v>
      </c>
      <c r="L190" s="35">
        <v>44690</v>
      </c>
      <c r="M190" s="10"/>
      <c r="N190" s="10">
        <v>3400</v>
      </c>
      <c r="O190" s="10">
        <f t="shared" si="27"/>
        <v>0</v>
      </c>
      <c r="P190" s="10"/>
      <c r="Q190" s="10">
        <v>2900</v>
      </c>
      <c r="R190" s="10">
        <f t="shared" si="28"/>
        <v>0</v>
      </c>
      <c r="S190" s="10"/>
      <c r="T190" s="10">
        <v>2800</v>
      </c>
      <c r="U190" s="10">
        <f t="shared" si="29"/>
        <v>0</v>
      </c>
      <c r="V190" s="10">
        <v>40</v>
      </c>
      <c r="W190" s="10">
        <v>150</v>
      </c>
      <c r="X190" s="10">
        <f t="shared" si="32"/>
        <v>6000</v>
      </c>
      <c r="Y190" s="10">
        <v>40</v>
      </c>
      <c r="Z190" s="10">
        <v>150</v>
      </c>
      <c r="AA190" s="10">
        <f t="shared" si="33"/>
        <v>6000</v>
      </c>
      <c r="AB190" s="10">
        <v>40</v>
      </c>
      <c r="AC190" s="10">
        <v>150</v>
      </c>
      <c r="AD190" s="10">
        <f t="shared" si="34"/>
        <v>6000</v>
      </c>
      <c r="AE190" s="11">
        <v>128</v>
      </c>
      <c r="AF190" s="26">
        <v>7</v>
      </c>
      <c r="AG190" s="7">
        <f t="shared" si="30"/>
        <v>896</v>
      </c>
      <c r="AH190" s="152">
        <v>1</v>
      </c>
      <c r="AI190" s="139">
        <f t="shared" si="35"/>
        <v>248</v>
      </c>
      <c r="AJ190" s="139">
        <f t="shared" si="31"/>
        <v>18896</v>
      </c>
      <c r="AK190" s="109">
        <f t="shared" si="36"/>
        <v>18896</v>
      </c>
    </row>
    <row r="191" spans="1:37" ht="18" customHeight="1" x14ac:dyDescent="0.25">
      <c r="A191" s="108">
        <v>156</v>
      </c>
      <c r="B191" s="8" t="s">
        <v>223</v>
      </c>
      <c r="C191" s="21" t="s">
        <v>145</v>
      </c>
      <c r="D191" s="22" t="s">
        <v>592</v>
      </c>
      <c r="E191" s="35">
        <v>44729</v>
      </c>
      <c r="F191" s="35">
        <v>44731</v>
      </c>
      <c r="G191" s="21" t="s">
        <v>367</v>
      </c>
      <c r="H191" s="22" t="s">
        <v>724</v>
      </c>
      <c r="I191" s="22" t="s">
        <v>102</v>
      </c>
      <c r="J191" s="22" t="s">
        <v>294</v>
      </c>
      <c r="K191" s="35">
        <v>44729</v>
      </c>
      <c r="L191" s="35">
        <v>44731</v>
      </c>
      <c r="M191" s="10">
        <v>8</v>
      </c>
      <c r="N191" s="10">
        <v>3400</v>
      </c>
      <c r="O191" s="10">
        <f t="shared" si="27"/>
        <v>27200</v>
      </c>
      <c r="P191" s="10">
        <v>8</v>
      </c>
      <c r="Q191" s="10">
        <v>2900</v>
      </c>
      <c r="R191" s="10">
        <f t="shared" si="28"/>
        <v>23200</v>
      </c>
      <c r="S191" s="10">
        <v>8</v>
      </c>
      <c r="T191" s="10">
        <v>2800</v>
      </c>
      <c r="U191" s="10">
        <f t="shared" si="29"/>
        <v>22400</v>
      </c>
      <c r="V191" s="10">
        <v>26</v>
      </c>
      <c r="W191" s="10">
        <v>150</v>
      </c>
      <c r="X191" s="10">
        <f t="shared" si="32"/>
        <v>3900</v>
      </c>
      <c r="Y191" s="10">
        <v>26</v>
      </c>
      <c r="Z191" s="10">
        <v>150</v>
      </c>
      <c r="AA191" s="10">
        <f t="shared" si="33"/>
        <v>3900</v>
      </c>
      <c r="AB191" s="10">
        <v>26</v>
      </c>
      <c r="AC191" s="10">
        <v>150</v>
      </c>
      <c r="AD191" s="10">
        <f t="shared" si="34"/>
        <v>3900</v>
      </c>
      <c r="AE191" s="11">
        <v>92</v>
      </c>
      <c r="AF191" s="26">
        <v>7</v>
      </c>
      <c r="AG191" s="7">
        <f t="shared" si="30"/>
        <v>644</v>
      </c>
      <c r="AH191" s="152">
        <v>1</v>
      </c>
      <c r="AI191" s="139">
        <f t="shared" si="35"/>
        <v>194</v>
      </c>
      <c r="AJ191" s="139">
        <f t="shared" si="31"/>
        <v>85144</v>
      </c>
      <c r="AK191" s="109">
        <f t="shared" si="36"/>
        <v>85144</v>
      </c>
    </row>
    <row r="192" spans="1:37" ht="18" customHeight="1" x14ac:dyDescent="0.25">
      <c r="A192" s="106"/>
      <c r="B192" s="96"/>
      <c r="C192" s="97"/>
      <c r="D192" s="179" t="s">
        <v>858</v>
      </c>
      <c r="E192" s="99"/>
      <c r="F192" s="99"/>
      <c r="G192" s="99"/>
      <c r="H192" s="99"/>
      <c r="I192" s="97"/>
      <c r="J192" s="100"/>
      <c r="K192" s="99"/>
      <c r="L192" s="99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2"/>
      <c r="AF192" s="79"/>
      <c r="AG192" s="79"/>
      <c r="AH192" s="153"/>
      <c r="AI192" s="151"/>
      <c r="AJ192" s="151"/>
      <c r="AK192" s="164">
        <f>SUM(AK193:AK198)</f>
        <v>15072</v>
      </c>
    </row>
    <row r="193" spans="1:37" ht="19.149999999999999" customHeight="1" x14ac:dyDescent="0.25">
      <c r="A193" s="108">
        <v>157</v>
      </c>
      <c r="B193" s="8" t="s">
        <v>224</v>
      </c>
      <c r="C193" s="21" t="s">
        <v>139</v>
      </c>
      <c r="D193" s="22" t="s">
        <v>174</v>
      </c>
      <c r="E193" s="35">
        <v>44661</v>
      </c>
      <c r="F193" s="35">
        <v>44668</v>
      </c>
      <c r="G193" s="21" t="s">
        <v>298</v>
      </c>
      <c r="H193" s="22" t="s">
        <v>725</v>
      </c>
      <c r="I193" s="22" t="s">
        <v>99</v>
      </c>
      <c r="J193" s="22" t="s">
        <v>294</v>
      </c>
      <c r="K193" s="35">
        <v>44661</v>
      </c>
      <c r="L193" s="35">
        <v>44668</v>
      </c>
      <c r="M193" s="10"/>
      <c r="N193" s="10">
        <v>3400</v>
      </c>
      <c r="O193" s="10">
        <f t="shared" si="27"/>
        <v>0</v>
      </c>
      <c r="P193" s="10"/>
      <c r="Q193" s="10">
        <v>2900</v>
      </c>
      <c r="R193" s="10">
        <f t="shared" si="28"/>
        <v>0</v>
      </c>
      <c r="S193" s="10"/>
      <c r="T193" s="10">
        <v>2800</v>
      </c>
      <c r="U193" s="10">
        <f t="shared" si="29"/>
        <v>0</v>
      </c>
      <c r="V193" s="10">
        <v>4</v>
      </c>
      <c r="W193" s="10">
        <v>150</v>
      </c>
      <c r="X193" s="10">
        <f t="shared" si="32"/>
        <v>600</v>
      </c>
      <c r="Y193" s="10">
        <v>4</v>
      </c>
      <c r="Z193" s="10">
        <v>150</v>
      </c>
      <c r="AA193" s="10">
        <f t="shared" si="33"/>
        <v>600</v>
      </c>
      <c r="AB193" s="10">
        <v>4</v>
      </c>
      <c r="AC193" s="10">
        <v>150</v>
      </c>
      <c r="AD193" s="10">
        <f t="shared" si="34"/>
        <v>600</v>
      </c>
      <c r="AE193" s="11">
        <v>12</v>
      </c>
      <c r="AF193" s="26">
        <v>7</v>
      </c>
      <c r="AG193" s="7">
        <f t="shared" si="30"/>
        <v>84</v>
      </c>
      <c r="AH193" s="152">
        <v>1</v>
      </c>
      <c r="AI193" s="139">
        <f t="shared" si="35"/>
        <v>24</v>
      </c>
      <c r="AJ193" s="139">
        <f t="shared" si="31"/>
        <v>1884</v>
      </c>
      <c r="AK193" s="109">
        <f t="shared" si="36"/>
        <v>1884</v>
      </c>
    </row>
    <row r="194" spans="1:37" ht="18.600000000000001" customHeight="1" x14ac:dyDescent="0.25">
      <c r="A194" s="108">
        <v>158</v>
      </c>
      <c r="B194" s="8" t="s">
        <v>224</v>
      </c>
      <c r="C194" s="21" t="s">
        <v>139</v>
      </c>
      <c r="D194" s="22" t="s">
        <v>174</v>
      </c>
      <c r="E194" s="35">
        <v>44715</v>
      </c>
      <c r="F194" s="35">
        <v>44724</v>
      </c>
      <c r="G194" s="21" t="s">
        <v>298</v>
      </c>
      <c r="H194" s="22" t="s">
        <v>726</v>
      </c>
      <c r="I194" s="22" t="s">
        <v>99</v>
      </c>
      <c r="J194" s="22"/>
      <c r="K194" s="35">
        <v>44715</v>
      </c>
      <c r="L194" s="35">
        <v>44724</v>
      </c>
      <c r="M194" s="11"/>
      <c r="N194" s="10">
        <v>3400</v>
      </c>
      <c r="O194" s="10">
        <f t="shared" si="27"/>
        <v>0</v>
      </c>
      <c r="P194" s="10"/>
      <c r="Q194" s="10">
        <v>2900</v>
      </c>
      <c r="R194" s="10">
        <f t="shared" si="28"/>
        <v>0</v>
      </c>
      <c r="S194" s="10"/>
      <c r="T194" s="10">
        <v>2800</v>
      </c>
      <c r="U194" s="10">
        <f t="shared" si="29"/>
        <v>0</v>
      </c>
      <c r="V194" s="10">
        <v>4</v>
      </c>
      <c r="W194" s="10">
        <v>150</v>
      </c>
      <c r="X194" s="10">
        <f t="shared" si="32"/>
        <v>600</v>
      </c>
      <c r="Y194" s="10">
        <v>4</v>
      </c>
      <c r="Z194" s="10">
        <v>150</v>
      </c>
      <c r="AA194" s="10">
        <f t="shared" si="33"/>
        <v>600</v>
      </c>
      <c r="AB194" s="10">
        <v>4</v>
      </c>
      <c r="AC194" s="10">
        <v>150</v>
      </c>
      <c r="AD194" s="10">
        <f t="shared" si="34"/>
        <v>600</v>
      </c>
      <c r="AE194" s="11">
        <v>12</v>
      </c>
      <c r="AF194" s="26">
        <v>7</v>
      </c>
      <c r="AG194" s="7">
        <f t="shared" si="30"/>
        <v>84</v>
      </c>
      <c r="AH194" s="152">
        <v>1</v>
      </c>
      <c r="AI194" s="139">
        <f t="shared" si="35"/>
        <v>24</v>
      </c>
      <c r="AJ194" s="139">
        <f t="shared" si="31"/>
        <v>1884</v>
      </c>
      <c r="AK194" s="109">
        <f t="shared" si="36"/>
        <v>1884</v>
      </c>
    </row>
    <row r="195" spans="1:37" ht="25.9" customHeight="1" x14ac:dyDescent="0.25">
      <c r="A195" s="108">
        <v>159</v>
      </c>
      <c r="B195" s="8" t="s">
        <v>224</v>
      </c>
      <c r="C195" s="21" t="s">
        <v>139</v>
      </c>
      <c r="D195" s="22" t="s">
        <v>531</v>
      </c>
      <c r="E195" s="35">
        <v>44748</v>
      </c>
      <c r="F195" s="35">
        <v>44750</v>
      </c>
      <c r="G195" s="21" t="s">
        <v>298</v>
      </c>
      <c r="H195" s="22" t="s">
        <v>340</v>
      </c>
      <c r="I195" s="22" t="s">
        <v>101</v>
      </c>
      <c r="J195" s="22" t="s">
        <v>294</v>
      </c>
      <c r="K195" s="35">
        <v>44748</v>
      </c>
      <c r="L195" s="35">
        <v>44750</v>
      </c>
      <c r="M195" s="10"/>
      <c r="N195" s="10">
        <v>3400</v>
      </c>
      <c r="O195" s="10">
        <f t="shared" si="27"/>
        <v>0</v>
      </c>
      <c r="P195" s="10"/>
      <c r="Q195" s="10">
        <v>2900</v>
      </c>
      <c r="R195" s="10">
        <f t="shared" si="28"/>
        <v>0</v>
      </c>
      <c r="S195" s="10"/>
      <c r="T195" s="10">
        <v>2800</v>
      </c>
      <c r="U195" s="10">
        <f t="shared" si="29"/>
        <v>0</v>
      </c>
      <c r="V195" s="10">
        <v>6</v>
      </c>
      <c r="W195" s="10">
        <v>150</v>
      </c>
      <c r="X195" s="10">
        <f t="shared" si="32"/>
        <v>900</v>
      </c>
      <c r="Y195" s="10">
        <v>6</v>
      </c>
      <c r="Z195" s="10">
        <v>150</v>
      </c>
      <c r="AA195" s="10">
        <f t="shared" si="33"/>
        <v>900</v>
      </c>
      <c r="AB195" s="10">
        <v>6</v>
      </c>
      <c r="AC195" s="10">
        <v>150</v>
      </c>
      <c r="AD195" s="10">
        <f t="shared" si="34"/>
        <v>900</v>
      </c>
      <c r="AE195" s="11">
        <v>18</v>
      </c>
      <c r="AF195" s="26">
        <v>7</v>
      </c>
      <c r="AG195" s="7">
        <f t="shared" si="30"/>
        <v>126</v>
      </c>
      <c r="AH195" s="152">
        <v>1</v>
      </c>
      <c r="AI195" s="139">
        <f>M195+P195+S195+V195+Y195+AB195+AE195</f>
        <v>36</v>
      </c>
      <c r="AJ195" s="139">
        <f t="shared" si="31"/>
        <v>2826</v>
      </c>
      <c r="AK195" s="109">
        <f>O195+R195+U195+X195+AA195+AD195+AG195</f>
        <v>2826</v>
      </c>
    </row>
    <row r="196" spans="1:37" ht="25.9" customHeight="1" x14ac:dyDescent="0.25">
      <c r="A196" s="108">
        <v>160</v>
      </c>
      <c r="B196" s="8" t="s">
        <v>224</v>
      </c>
      <c r="C196" s="21" t="s">
        <v>139</v>
      </c>
      <c r="D196" s="22" t="s">
        <v>532</v>
      </c>
      <c r="E196" s="35">
        <v>44748</v>
      </c>
      <c r="F196" s="35">
        <v>44750</v>
      </c>
      <c r="G196" s="21" t="s">
        <v>298</v>
      </c>
      <c r="H196" s="22" t="s">
        <v>725</v>
      </c>
      <c r="I196" s="22" t="s">
        <v>99</v>
      </c>
      <c r="J196" s="22"/>
      <c r="K196" s="35">
        <v>44748</v>
      </c>
      <c r="L196" s="35">
        <v>44750</v>
      </c>
      <c r="M196" s="10"/>
      <c r="N196" s="10">
        <v>3400</v>
      </c>
      <c r="O196" s="10">
        <f t="shared" si="27"/>
        <v>0</v>
      </c>
      <c r="P196" s="10"/>
      <c r="Q196" s="10">
        <v>2900</v>
      </c>
      <c r="R196" s="10">
        <f t="shared" si="28"/>
        <v>0</v>
      </c>
      <c r="S196" s="10"/>
      <c r="T196" s="10">
        <v>2800</v>
      </c>
      <c r="U196" s="10">
        <f t="shared" si="29"/>
        <v>0</v>
      </c>
      <c r="V196" s="10">
        <v>6</v>
      </c>
      <c r="W196" s="10">
        <v>150</v>
      </c>
      <c r="X196" s="10">
        <f t="shared" si="32"/>
        <v>900</v>
      </c>
      <c r="Y196" s="10">
        <v>6</v>
      </c>
      <c r="Z196" s="10">
        <v>150</v>
      </c>
      <c r="AA196" s="10">
        <f t="shared" si="33"/>
        <v>900</v>
      </c>
      <c r="AB196" s="10">
        <v>6</v>
      </c>
      <c r="AC196" s="10">
        <v>150</v>
      </c>
      <c r="AD196" s="10">
        <f t="shared" si="34"/>
        <v>900</v>
      </c>
      <c r="AE196" s="11">
        <v>18</v>
      </c>
      <c r="AF196" s="26">
        <v>7</v>
      </c>
      <c r="AG196" s="7">
        <f t="shared" si="30"/>
        <v>126</v>
      </c>
      <c r="AH196" s="152">
        <v>1</v>
      </c>
      <c r="AI196" s="139">
        <f>M196+P196+S196+V196+Y196+AB196+AE196</f>
        <v>36</v>
      </c>
      <c r="AJ196" s="139">
        <f t="shared" si="31"/>
        <v>2826</v>
      </c>
      <c r="AK196" s="109">
        <f>O196+R196+U196+X196+AA196+AD196+AG196</f>
        <v>2826</v>
      </c>
    </row>
    <row r="197" spans="1:37" ht="18.600000000000001" customHeight="1" x14ac:dyDescent="0.25">
      <c r="A197" s="108">
        <v>161</v>
      </c>
      <c r="B197" s="8" t="s">
        <v>224</v>
      </c>
      <c r="C197" s="21" t="s">
        <v>139</v>
      </c>
      <c r="D197" s="22" t="s">
        <v>63</v>
      </c>
      <c r="E197" s="35">
        <v>44750</v>
      </c>
      <c r="F197" s="35">
        <v>44759</v>
      </c>
      <c r="G197" s="21" t="s">
        <v>298</v>
      </c>
      <c r="H197" s="22" t="s">
        <v>340</v>
      </c>
      <c r="I197" s="22" t="s">
        <v>101</v>
      </c>
      <c r="J197" s="22" t="s">
        <v>294</v>
      </c>
      <c r="K197" s="35">
        <v>44750</v>
      </c>
      <c r="L197" s="35">
        <v>44759</v>
      </c>
      <c r="M197" s="10"/>
      <c r="N197" s="10">
        <v>3400</v>
      </c>
      <c r="O197" s="10">
        <f t="shared" si="27"/>
        <v>0</v>
      </c>
      <c r="P197" s="10"/>
      <c r="Q197" s="10">
        <v>2900</v>
      </c>
      <c r="R197" s="10">
        <f t="shared" si="28"/>
        <v>0</v>
      </c>
      <c r="S197" s="10"/>
      <c r="T197" s="10">
        <v>2800</v>
      </c>
      <c r="U197" s="10">
        <f t="shared" si="29"/>
        <v>0</v>
      </c>
      <c r="V197" s="10">
        <v>8</v>
      </c>
      <c r="W197" s="10">
        <v>150</v>
      </c>
      <c r="X197" s="10">
        <f t="shared" si="32"/>
        <v>1200</v>
      </c>
      <c r="Y197" s="10">
        <v>8</v>
      </c>
      <c r="Z197" s="10">
        <v>150</v>
      </c>
      <c r="AA197" s="10">
        <f t="shared" si="33"/>
        <v>1200</v>
      </c>
      <c r="AB197" s="10">
        <v>8</v>
      </c>
      <c r="AC197" s="10">
        <v>150</v>
      </c>
      <c r="AD197" s="10">
        <f t="shared" si="34"/>
        <v>1200</v>
      </c>
      <c r="AE197" s="11">
        <v>24</v>
      </c>
      <c r="AF197" s="26">
        <v>7</v>
      </c>
      <c r="AG197" s="7">
        <f t="shared" si="30"/>
        <v>168</v>
      </c>
      <c r="AH197" s="152">
        <v>1</v>
      </c>
      <c r="AI197" s="139">
        <f t="shared" si="35"/>
        <v>48</v>
      </c>
      <c r="AJ197" s="139">
        <f t="shared" si="31"/>
        <v>3768</v>
      </c>
      <c r="AK197" s="109">
        <f t="shared" si="36"/>
        <v>3768</v>
      </c>
    </row>
    <row r="198" spans="1:37" ht="25.5" x14ac:dyDescent="0.25">
      <c r="A198" s="108">
        <v>162</v>
      </c>
      <c r="B198" s="8" t="s">
        <v>224</v>
      </c>
      <c r="C198" s="21" t="s">
        <v>139</v>
      </c>
      <c r="D198" s="22" t="s">
        <v>64</v>
      </c>
      <c r="E198" s="35">
        <v>44808</v>
      </c>
      <c r="F198" s="35">
        <v>44815</v>
      </c>
      <c r="G198" s="21" t="s">
        <v>298</v>
      </c>
      <c r="H198" s="22" t="s">
        <v>725</v>
      </c>
      <c r="I198" s="22" t="s">
        <v>102</v>
      </c>
      <c r="J198" s="22" t="s">
        <v>294</v>
      </c>
      <c r="K198" s="35">
        <v>44808</v>
      </c>
      <c r="L198" s="35">
        <v>44815</v>
      </c>
      <c r="M198" s="10"/>
      <c r="N198" s="10">
        <v>3400</v>
      </c>
      <c r="O198" s="10">
        <f t="shared" si="27"/>
        <v>0</v>
      </c>
      <c r="P198" s="10"/>
      <c r="Q198" s="10">
        <v>2900</v>
      </c>
      <c r="R198" s="10">
        <f t="shared" si="28"/>
        <v>0</v>
      </c>
      <c r="S198" s="10"/>
      <c r="T198" s="10">
        <v>2800</v>
      </c>
      <c r="U198" s="10">
        <f t="shared" si="29"/>
        <v>0</v>
      </c>
      <c r="V198" s="10">
        <v>4</v>
      </c>
      <c r="W198" s="10">
        <v>150</v>
      </c>
      <c r="X198" s="10">
        <f t="shared" si="32"/>
        <v>600</v>
      </c>
      <c r="Y198" s="10">
        <v>4</v>
      </c>
      <c r="Z198" s="10">
        <v>150</v>
      </c>
      <c r="AA198" s="10">
        <f t="shared" si="33"/>
        <v>600</v>
      </c>
      <c r="AB198" s="10">
        <v>4</v>
      </c>
      <c r="AC198" s="10">
        <v>150</v>
      </c>
      <c r="AD198" s="10">
        <f t="shared" si="34"/>
        <v>600</v>
      </c>
      <c r="AE198" s="11">
        <v>12</v>
      </c>
      <c r="AF198" s="26">
        <v>7</v>
      </c>
      <c r="AG198" s="7">
        <f t="shared" si="30"/>
        <v>84</v>
      </c>
      <c r="AH198" s="152">
        <v>1</v>
      </c>
      <c r="AI198" s="139">
        <f t="shared" si="35"/>
        <v>24</v>
      </c>
      <c r="AJ198" s="139">
        <f t="shared" si="31"/>
        <v>1884</v>
      </c>
      <c r="AK198" s="109">
        <f t="shared" si="36"/>
        <v>1884</v>
      </c>
    </row>
    <row r="199" spans="1:37" x14ac:dyDescent="0.25">
      <c r="A199" s="106"/>
      <c r="B199" s="96"/>
      <c r="C199" s="97"/>
      <c r="D199" s="179" t="s">
        <v>859</v>
      </c>
      <c r="E199" s="99"/>
      <c r="F199" s="99"/>
      <c r="G199" s="99"/>
      <c r="H199" s="99"/>
      <c r="I199" s="97"/>
      <c r="J199" s="100"/>
      <c r="K199" s="99"/>
      <c r="L199" s="99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2"/>
      <c r="AF199" s="79"/>
      <c r="AG199" s="79"/>
      <c r="AH199" s="153"/>
      <c r="AI199" s="151"/>
      <c r="AJ199" s="151"/>
      <c r="AK199" s="164">
        <f>SUM(AK200:AK210)</f>
        <v>51495</v>
      </c>
    </row>
    <row r="200" spans="1:37" ht="30.6" customHeight="1" x14ac:dyDescent="0.25">
      <c r="A200" s="114">
        <v>163</v>
      </c>
      <c r="B200" s="8" t="s">
        <v>268</v>
      </c>
      <c r="C200" s="21" t="s">
        <v>152</v>
      </c>
      <c r="D200" s="22" t="s">
        <v>593</v>
      </c>
      <c r="E200" s="35">
        <v>44610</v>
      </c>
      <c r="F200" s="35">
        <v>44612</v>
      </c>
      <c r="G200" s="21" t="s">
        <v>775</v>
      </c>
      <c r="H200" s="22" t="s">
        <v>523</v>
      </c>
      <c r="I200" s="22" t="s">
        <v>99</v>
      </c>
      <c r="J200" s="22" t="s">
        <v>294</v>
      </c>
      <c r="K200" s="35">
        <v>44610</v>
      </c>
      <c r="L200" s="35">
        <v>44612</v>
      </c>
      <c r="M200" s="10"/>
      <c r="N200" s="10">
        <v>3400</v>
      </c>
      <c r="O200" s="10">
        <f t="shared" si="27"/>
        <v>0</v>
      </c>
      <c r="P200" s="10"/>
      <c r="Q200" s="10">
        <v>2900</v>
      </c>
      <c r="R200" s="10">
        <f t="shared" si="28"/>
        <v>0</v>
      </c>
      <c r="S200" s="10"/>
      <c r="T200" s="10">
        <v>2800</v>
      </c>
      <c r="U200" s="10">
        <f t="shared" si="29"/>
        <v>0</v>
      </c>
      <c r="V200" s="10">
        <v>8</v>
      </c>
      <c r="W200" s="10">
        <v>150</v>
      </c>
      <c r="X200" s="10">
        <f t="shared" si="32"/>
        <v>1200</v>
      </c>
      <c r="Y200" s="10">
        <v>8</v>
      </c>
      <c r="Z200" s="10">
        <v>150</v>
      </c>
      <c r="AA200" s="10">
        <f t="shared" si="33"/>
        <v>1200</v>
      </c>
      <c r="AB200" s="10">
        <v>8</v>
      </c>
      <c r="AC200" s="10">
        <v>150</v>
      </c>
      <c r="AD200" s="10">
        <f t="shared" si="34"/>
        <v>1200</v>
      </c>
      <c r="AE200" s="11"/>
      <c r="AF200" s="26">
        <v>7</v>
      </c>
      <c r="AG200" s="7">
        <f t="shared" si="30"/>
        <v>0</v>
      </c>
      <c r="AH200" s="152">
        <v>1</v>
      </c>
      <c r="AI200" s="139">
        <f t="shared" si="35"/>
        <v>24</v>
      </c>
      <c r="AJ200" s="139">
        <f t="shared" si="31"/>
        <v>3600</v>
      </c>
      <c r="AK200" s="109">
        <f t="shared" si="36"/>
        <v>3600</v>
      </c>
    </row>
    <row r="201" spans="1:37" ht="26.65" customHeight="1" x14ac:dyDescent="0.25">
      <c r="A201" s="108">
        <v>164</v>
      </c>
      <c r="B201" s="8" t="s">
        <v>268</v>
      </c>
      <c r="C201" s="21" t="s">
        <v>152</v>
      </c>
      <c r="D201" s="22" t="s">
        <v>594</v>
      </c>
      <c r="E201" s="35">
        <v>44610</v>
      </c>
      <c r="F201" s="35">
        <v>44612</v>
      </c>
      <c r="G201" s="21" t="s">
        <v>776</v>
      </c>
      <c r="H201" s="22" t="s">
        <v>358</v>
      </c>
      <c r="I201" s="22" t="s">
        <v>101</v>
      </c>
      <c r="J201" s="22" t="s">
        <v>294</v>
      </c>
      <c r="K201" s="35">
        <v>44610</v>
      </c>
      <c r="L201" s="35">
        <v>44612</v>
      </c>
      <c r="M201" s="10"/>
      <c r="N201" s="10">
        <v>3400</v>
      </c>
      <c r="O201" s="10">
        <f t="shared" si="27"/>
        <v>0</v>
      </c>
      <c r="P201" s="10"/>
      <c r="Q201" s="10">
        <v>2900</v>
      </c>
      <c r="R201" s="10">
        <f t="shared" si="28"/>
        <v>0</v>
      </c>
      <c r="S201" s="10"/>
      <c r="T201" s="10">
        <v>2800</v>
      </c>
      <c r="U201" s="10">
        <f t="shared" si="29"/>
        <v>0</v>
      </c>
      <c r="V201" s="10">
        <v>2</v>
      </c>
      <c r="W201" s="10">
        <v>150</v>
      </c>
      <c r="X201" s="10">
        <f t="shared" si="32"/>
        <v>300</v>
      </c>
      <c r="Y201" s="10">
        <v>2</v>
      </c>
      <c r="Z201" s="10">
        <v>150</v>
      </c>
      <c r="AA201" s="10">
        <f t="shared" si="33"/>
        <v>300</v>
      </c>
      <c r="AB201" s="10">
        <v>2</v>
      </c>
      <c r="AC201" s="10">
        <v>150</v>
      </c>
      <c r="AD201" s="10">
        <f t="shared" si="34"/>
        <v>300</v>
      </c>
      <c r="AE201" s="11"/>
      <c r="AF201" s="26">
        <v>7</v>
      </c>
      <c r="AG201" s="7">
        <f t="shared" si="30"/>
        <v>0</v>
      </c>
      <c r="AH201" s="152">
        <v>1</v>
      </c>
      <c r="AI201" s="139">
        <f t="shared" si="35"/>
        <v>6</v>
      </c>
      <c r="AJ201" s="139">
        <f t="shared" si="31"/>
        <v>900</v>
      </c>
      <c r="AK201" s="109">
        <f t="shared" si="36"/>
        <v>900</v>
      </c>
    </row>
    <row r="202" spans="1:37" ht="27.6" customHeight="1" x14ac:dyDescent="0.25">
      <c r="A202" s="114">
        <v>165</v>
      </c>
      <c r="B202" s="8"/>
      <c r="C202" s="47" t="s">
        <v>152</v>
      </c>
      <c r="D202" s="22" t="s">
        <v>41</v>
      </c>
      <c r="E202" s="35">
        <v>44639</v>
      </c>
      <c r="F202" s="35">
        <v>44641</v>
      </c>
      <c r="G202" s="21" t="s">
        <v>390</v>
      </c>
      <c r="H202" s="22" t="s">
        <v>464</v>
      </c>
      <c r="I202" s="22" t="s">
        <v>99</v>
      </c>
      <c r="J202" s="22">
        <v>44872</v>
      </c>
      <c r="K202" s="35">
        <v>44639</v>
      </c>
      <c r="L202" s="35">
        <v>44641</v>
      </c>
      <c r="M202" s="10"/>
      <c r="N202" s="10">
        <v>3400</v>
      </c>
      <c r="O202" s="10">
        <f t="shared" si="27"/>
        <v>0</v>
      </c>
      <c r="P202" s="10"/>
      <c r="Q202" s="10">
        <v>2900</v>
      </c>
      <c r="R202" s="10">
        <f t="shared" si="28"/>
        <v>0</v>
      </c>
      <c r="S202" s="10"/>
      <c r="T202" s="10">
        <v>2800</v>
      </c>
      <c r="U202" s="10">
        <f t="shared" si="29"/>
        <v>0</v>
      </c>
      <c r="V202" s="10">
        <v>2</v>
      </c>
      <c r="W202" s="10">
        <v>150</v>
      </c>
      <c r="X202" s="10">
        <f t="shared" si="32"/>
        <v>300</v>
      </c>
      <c r="Y202" s="10">
        <v>3</v>
      </c>
      <c r="Z202" s="10">
        <v>150</v>
      </c>
      <c r="AA202" s="10">
        <f t="shared" si="33"/>
        <v>450</v>
      </c>
      <c r="AB202" s="10">
        <v>3</v>
      </c>
      <c r="AC202" s="10">
        <v>150</v>
      </c>
      <c r="AD202" s="10">
        <f t="shared" si="34"/>
        <v>450</v>
      </c>
      <c r="AE202" s="11"/>
      <c r="AF202" s="26">
        <v>7</v>
      </c>
      <c r="AG202" s="7">
        <v>150</v>
      </c>
      <c r="AH202" s="152">
        <v>1</v>
      </c>
      <c r="AI202" s="139">
        <f t="shared" si="35"/>
        <v>8</v>
      </c>
      <c r="AJ202" s="139">
        <f t="shared" si="31"/>
        <v>1350</v>
      </c>
      <c r="AK202" s="109">
        <f t="shared" si="36"/>
        <v>1350</v>
      </c>
    </row>
    <row r="203" spans="1:37" ht="28.9" customHeight="1" x14ac:dyDescent="0.25">
      <c r="A203" s="108">
        <v>166</v>
      </c>
      <c r="B203" s="8" t="s">
        <v>268</v>
      </c>
      <c r="C203" s="21" t="s">
        <v>152</v>
      </c>
      <c r="D203" s="22" t="s">
        <v>595</v>
      </c>
      <c r="E203" s="35">
        <v>44639</v>
      </c>
      <c r="F203" s="35">
        <v>44641</v>
      </c>
      <c r="G203" s="21" t="s">
        <v>777</v>
      </c>
      <c r="H203" s="22" t="s">
        <v>358</v>
      </c>
      <c r="I203" s="22" t="s">
        <v>101</v>
      </c>
      <c r="J203" s="22" t="s">
        <v>294</v>
      </c>
      <c r="K203" s="35">
        <v>44639</v>
      </c>
      <c r="L203" s="35">
        <v>44641</v>
      </c>
      <c r="M203" s="10"/>
      <c r="N203" s="10">
        <v>3400</v>
      </c>
      <c r="O203" s="10">
        <f t="shared" si="27"/>
        <v>0</v>
      </c>
      <c r="P203" s="10"/>
      <c r="Q203" s="10">
        <v>2900</v>
      </c>
      <c r="R203" s="10">
        <f t="shared" si="28"/>
        <v>0</v>
      </c>
      <c r="S203" s="10"/>
      <c r="T203" s="10">
        <v>2800</v>
      </c>
      <c r="U203" s="10">
        <f t="shared" si="29"/>
        <v>0</v>
      </c>
      <c r="V203" s="10">
        <v>2</v>
      </c>
      <c r="W203" s="10">
        <v>150</v>
      </c>
      <c r="X203" s="10">
        <f t="shared" si="32"/>
        <v>300</v>
      </c>
      <c r="Y203" s="10">
        <v>2</v>
      </c>
      <c r="Z203" s="10">
        <v>150</v>
      </c>
      <c r="AA203" s="10">
        <f t="shared" si="33"/>
        <v>300</v>
      </c>
      <c r="AB203" s="10">
        <v>2</v>
      </c>
      <c r="AC203" s="10">
        <v>150</v>
      </c>
      <c r="AD203" s="10">
        <f t="shared" si="34"/>
        <v>300</v>
      </c>
      <c r="AE203" s="11"/>
      <c r="AF203" s="26">
        <v>7</v>
      </c>
      <c r="AG203" s="7">
        <f t="shared" si="30"/>
        <v>0</v>
      </c>
      <c r="AH203" s="152">
        <v>1</v>
      </c>
      <c r="AI203" s="139">
        <f t="shared" si="35"/>
        <v>6</v>
      </c>
      <c r="AJ203" s="139">
        <f t="shared" ref="AJ203:AJ265" si="37">AK203</f>
        <v>900</v>
      </c>
      <c r="AK203" s="109">
        <f t="shared" si="36"/>
        <v>900</v>
      </c>
    </row>
    <row r="204" spans="1:37" ht="28.15" customHeight="1" x14ac:dyDescent="0.25">
      <c r="A204" s="114">
        <v>167</v>
      </c>
      <c r="B204" s="8" t="s">
        <v>268</v>
      </c>
      <c r="C204" s="21" t="s">
        <v>152</v>
      </c>
      <c r="D204" s="22" t="s">
        <v>533</v>
      </c>
      <c r="E204" s="35">
        <v>44666</v>
      </c>
      <c r="F204" s="35">
        <v>44667</v>
      </c>
      <c r="G204" s="21" t="s">
        <v>391</v>
      </c>
      <c r="H204" s="22" t="s">
        <v>727</v>
      </c>
      <c r="I204" s="22" t="s">
        <v>102</v>
      </c>
      <c r="J204" s="22" t="s">
        <v>294</v>
      </c>
      <c r="K204" s="35">
        <v>44666</v>
      </c>
      <c r="L204" s="35">
        <v>44667</v>
      </c>
      <c r="M204" s="28"/>
      <c r="N204" s="10">
        <v>3400</v>
      </c>
      <c r="O204" s="10">
        <f t="shared" si="27"/>
        <v>0</v>
      </c>
      <c r="P204" s="28"/>
      <c r="Q204" s="10">
        <v>2900</v>
      </c>
      <c r="R204" s="10">
        <f t="shared" si="28"/>
        <v>0</v>
      </c>
      <c r="S204" s="28"/>
      <c r="T204" s="10">
        <v>2800</v>
      </c>
      <c r="U204" s="10">
        <f t="shared" si="29"/>
        <v>0</v>
      </c>
      <c r="V204" s="29">
        <v>7</v>
      </c>
      <c r="W204" s="10">
        <v>150</v>
      </c>
      <c r="X204" s="10">
        <f t="shared" si="32"/>
        <v>1050</v>
      </c>
      <c r="Y204" s="29">
        <v>7</v>
      </c>
      <c r="Z204" s="10">
        <v>150</v>
      </c>
      <c r="AA204" s="10">
        <f t="shared" si="33"/>
        <v>1050</v>
      </c>
      <c r="AB204" s="29">
        <v>7</v>
      </c>
      <c r="AC204" s="10">
        <v>150</v>
      </c>
      <c r="AD204" s="10">
        <f t="shared" si="34"/>
        <v>1050</v>
      </c>
      <c r="AE204" s="29">
        <v>21</v>
      </c>
      <c r="AF204" s="26">
        <v>7</v>
      </c>
      <c r="AG204" s="7">
        <f t="shared" si="30"/>
        <v>147</v>
      </c>
      <c r="AH204" s="152">
        <v>1</v>
      </c>
      <c r="AI204" s="139">
        <f t="shared" si="35"/>
        <v>42</v>
      </c>
      <c r="AJ204" s="139">
        <f t="shared" si="37"/>
        <v>3297</v>
      </c>
      <c r="AK204" s="109">
        <f t="shared" si="36"/>
        <v>3297</v>
      </c>
    </row>
    <row r="205" spans="1:37" ht="29.65" customHeight="1" x14ac:dyDescent="0.25">
      <c r="A205" s="108">
        <v>168</v>
      </c>
      <c r="B205" s="8" t="s">
        <v>268</v>
      </c>
      <c r="C205" s="21" t="s">
        <v>152</v>
      </c>
      <c r="D205" s="22" t="s">
        <v>596</v>
      </c>
      <c r="E205" s="35">
        <v>44667</v>
      </c>
      <c r="F205" s="35">
        <v>44668</v>
      </c>
      <c r="G205" s="21" t="s">
        <v>391</v>
      </c>
      <c r="H205" s="22" t="s">
        <v>727</v>
      </c>
      <c r="I205" s="22" t="s">
        <v>99</v>
      </c>
      <c r="J205" s="22" t="s">
        <v>294</v>
      </c>
      <c r="K205" s="35">
        <v>44667</v>
      </c>
      <c r="L205" s="35">
        <v>44668</v>
      </c>
      <c r="M205" s="10"/>
      <c r="N205" s="10">
        <v>3400</v>
      </c>
      <c r="O205" s="10">
        <f t="shared" si="27"/>
        <v>0</v>
      </c>
      <c r="P205" s="10"/>
      <c r="Q205" s="10">
        <v>2900</v>
      </c>
      <c r="R205" s="10">
        <f t="shared" si="28"/>
        <v>0</v>
      </c>
      <c r="S205" s="10"/>
      <c r="T205" s="10">
        <v>2800</v>
      </c>
      <c r="U205" s="10">
        <f t="shared" si="29"/>
        <v>0</v>
      </c>
      <c r="V205" s="10">
        <v>32</v>
      </c>
      <c r="W205" s="10">
        <v>150</v>
      </c>
      <c r="X205" s="10">
        <f t="shared" si="32"/>
        <v>4800</v>
      </c>
      <c r="Y205" s="10">
        <v>32</v>
      </c>
      <c r="Z205" s="10">
        <v>150</v>
      </c>
      <c r="AA205" s="10">
        <f t="shared" si="33"/>
        <v>4800</v>
      </c>
      <c r="AB205" s="10">
        <v>32</v>
      </c>
      <c r="AC205" s="10">
        <v>150</v>
      </c>
      <c r="AD205" s="10">
        <f t="shared" si="34"/>
        <v>4800</v>
      </c>
      <c r="AE205" s="11">
        <v>96</v>
      </c>
      <c r="AF205" s="26">
        <v>7</v>
      </c>
      <c r="AG205" s="7">
        <f t="shared" si="30"/>
        <v>672</v>
      </c>
      <c r="AH205" s="152">
        <v>1</v>
      </c>
      <c r="AI205" s="139">
        <f t="shared" si="35"/>
        <v>192</v>
      </c>
      <c r="AJ205" s="139">
        <f t="shared" si="37"/>
        <v>15072</v>
      </c>
      <c r="AK205" s="109">
        <f t="shared" si="36"/>
        <v>15072</v>
      </c>
    </row>
    <row r="206" spans="1:37" ht="28.15" customHeight="1" x14ac:dyDescent="0.25">
      <c r="A206" s="114">
        <v>169</v>
      </c>
      <c r="B206" s="8" t="s">
        <v>268</v>
      </c>
      <c r="C206" s="21" t="s">
        <v>152</v>
      </c>
      <c r="D206" s="22" t="s">
        <v>597</v>
      </c>
      <c r="E206" s="35">
        <v>44667</v>
      </c>
      <c r="F206" s="35">
        <v>44668</v>
      </c>
      <c r="G206" s="21" t="s">
        <v>391</v>
      </c>
      <c r="H206" s="22" t="s">
        <v>358</v>
      </c>
      <c r="I206" s="22" t="s">
        <v>101</v>
      </c>
      <c r="J206" s="22" t="s">
        <v>294</v>
      </c>
      <c r="K206" s="35">
        <v>44667</v>
      </c>
      <c r="L206" s="35">
        <v>44668</v>
      </c>
      <c r="M206" s="10"/>
      <c r="N206" s="10">
        <v>3400</v>
      </c>
      <c r="O206" s="10">
        <f t="shared" si="27"/>
        <v>0</v>
      </c>
      <c r="P206" s="10"/>
      <c r="Q206" s="10">
        <v>2900</v>
      </c>
      <c r="R206" s="10">
        <f t="shared" si="28"/>
        <v>0</v>
      </c>
      <c r="S206" s="10"/>
      <c r="T206" s="10">
        <v>2800</v>
      </c>
      <c r="U206" s="10">
        <f t="shared" si="29"/>
        <v>0</v>
      </c>
      <c r="V206" s="10">
        <v>8</v>
      </c>
      <c r="W206" s="10">
        <v>150</v>
      </c>
      <c r="X206" s="10">
        <f t="shared" si="32"/>
        <v>1200</v>
      </c>
      <c r="Y206" s="10">
        <v>8</v>
      </c>
      <c r="Z206" s="10">
        <v>150</v>
      </c>
      <c r="AA206" s="10">
        <f t="shared" si="33"/>
        <v>1200</v>
      </c>
      <c r="AB206" s="10">
        <v>8</v>
      </c>
      <c r="AC206" s="10">
        <v>150</v>
      </c>
      <c r="AD206" s="10">
        <f t="shared" si="34"/>
        <v>1200</v>
      </c>
      <c r="AE206" s="11">
        <v>24</v>
      </c>
      <c r="AF206" s="26">
        <v>7</v>
      </c>
      <c r="AG206" s="7">
        <f t="shared" si="30"/>
        <v>168</v>
      </c>
      <c r="AH206" s="152">
        <v>1</v>
      </c>
      <c r="AI206" s="139">
        <f t="shared" si="35"/>
        <v>48</v>
      </c>
      <c r="AJ206" s="139">
        <f t="shared" si="37"/>
        <v>3768</v>
      </c>
      <c r="AK206" s="109">
        <f t="shared" si="36"/>
        <v>3768</v>
      </c>
    </row>
    <row r="207" spans="1:37" ht="26.65" customHeight="1" x14ac:dyDescent="0.25">
      <c r="A207" s="108">
        <v>170</v>
      </c>
      <c r="B207" s="8" t="s">
        <v>268</v>
      </c>
      <c r="C207" s="21" t="s">
        <v>152</v>
      </c>
      <c r="D207" s="22" t="s">
        <v>598</v>
      </c>
      <c r="E207" s="35">
        <v>44750</v>
      </c>
      <c r="F207" s="35">
        <v>44752</v>
      </c>
      <c r="G207" s="21" t="s">
        <v>940</v>
      </c>
      <c r="H207" s="22" t="s">
        <v>727</v>
      </c>
      <c r="I207" s="22" t="s">
        <v>99</v>
      </c>
      <c r="J207" s="22" t="s">
        <v>294</v>
      </c>
      <c r="K207" s="35">
        <v>44750</v>
      </c>
      <c r="L207" s="35">
        <v>44752</v>
      </c>
      <c r="M207" s="10"/>
      <c r="N207" s="10">
        <v>3400</v>
      </c>
      <c r="O207" s="10">
        <f t="shared" ref="O207:O284" si="38">M207*N207</f>
        <v>0</v>
      </c>
      <c r="P207" s="10"/>
      <c r="Q207" s="10">
        <v>2900</v>
      </c>
      <c r="R207" s="10">
        <f t="shared" ref="R207:R284" si="39">P207*Q207</f>
        <v>0</v>
      </c>
      <c r="S207" s="10"/>
      <c r="T207" s="10">
        <v>2800</v>
      </c>
      <c r="U207" s="10">
        <f t="shared" ref="U207:U284" si="40">S207*T207</f>
        <v>0</v>
      </c>
      <c r="V207" s="10">
        <v>8</v>
      </c>
      <c r="W207" s="10">
        <v>150</v>
      </c>
      <c r="X207" s="10">
        <f t="shared" si="32"/>
        <v>1200</v>
      </c>
      <c r="Y207" s="10">
        <v>8</v>
      </c>
      <c r="Z207" s="10">
        <v>150</v>
      </c>
      <c r="AA207" s="10">
        <f t="shared" si="33"/>
        <v>1200</v>
      </c>
      <c r="AB207" s="10">
        <v>8</v>
      </c>
      <c r="AC207" s="10">
        <v>150</v>
      </c>
      <c r="AD207" s="10">
        <f t="shared" si="34"/>
        <v>1200</v>
      </c>
      <c r="AE207" s="11">
        <v>24</v>
      </c>
      <c r="AF207" s="26">
        <v>7</v>
      </c>
      <c r="AG207" s="7">
        <f t="shared" ref="AG207:AG213" si="41">AE207*AF207</f>
        <v>168</v>
      </c>
      <c r="AH207" s="152">
        <v>1</v>
      </c>
      <c r="AI207" s="139">
        <f t="shared" si="35"/>
        <v>48</v>
      </c>
      <c r="AJ207" s="139">
        <f t="shared" si="37"/>
        <v>3768</v>
      </c>
      <c r="AK207" s="109">
        <f t="shared" si="36"/>
        <v>3768</v>
      </c>
    </row>
    <row r="208" spans="1:37" ht="26.65" customHeight="1" x14ac:dyDescent="0.25">
      <c r="A208" s="114">
        <v>171</v>
      </c>
      <c r="B208" s="8" t="s">
        <v>268</v>
      </c>
      <c r="C208" s="21" t="s">
        <v>152</v>
      </c>
      <c r="D208" s="22" t="s">
        <v>599</v>
      </c>
      <c r="E208" s="35">
        <v>44750</v>
      </c>
      <c r="F208" s="35">
        <v>44752</v>
      </c>
      <c r="G208" s="21" t="s">
        <v>940</v>
      </c>
      <c r="H208" s="22" t="s">
        <v>727</v>
      </c>
      <c r="I208" s="22" t="s">
        <v>101</v>
      </c>
      <c r="J208" s="22" t="s">
        <v>294</v>
      </c>
      <c r="K208" s="35">
        <v>44750</v>
      </c>
      <c r="L208" s="35">
        <v>44752</v>
      </c>
      <c r="M208" s="10"/>
      <c r="N208" s="10">
        <v>3400</v>
      </c>
      <c r="O208" s="10">
        <f t="shared" si="38"/>
        <v>0</v>
      </c>
      <c r="P208" s="10"/>
      <c r="Q208" s="10">
        <v>2900</v>
      </c>
      <c r="R208" s="10">
        <f t="shared" si="39"/>
        <v>0</v>
      </c>
      <c r="S208" s="10"/>
      <c r="T208" s="10">
        <v>2800</v>
      </c>
      <c r="U208" s="10">
        <f t="shared" si="40"/>
        <v>0</v>
      </c>
      <c r="V208" s="10">
        <v>2</v>
      </c>
      <c r="W208" s="10">
        <v>150</v>
      </c>
      <c r="X208" s="10">
        <f t="shared" si="32"/>
        <v>300</v>
      </c>
      <c r="Y208" s="10">
        <v>2</v>
      </c>
      <c r="Z208" s="10">
        <v>150</v>
      </c>
      <c r="AA208" s="10">
        <f t="shared" si="33"/>
        <v>300</v>
      </c>
      <c r="AB208" s="10">
        <v>2</v>
      </c>
      <c r="AC208" s="10">
        <v>150</v>
      </c>
      <c r="AD208" s="10">
        <f t="shared" si="34"/>
        <v>300</v>
      </c>
      <c r="AE208" s="11">
        <v>6</v>
      </c>
      <c r="AF208" s="26">
        <v>7</v>
      </c>
      <c r="AG208" s="7">
        <f t="shared" si="41"/>
        <v>42</v>
      </c>
      <c r="AH208" s="152">
        <v>1</v>
      </c>
      <c r="AI208" s="139">
        <f t="shared" si="35"/>
        <v>12</v>
      </c>
      <c r="AJ208" s="139">
        <f t="shared" si="37"/>
        <v>942</v>
      </c>
      <c r="AK208" s="109">
        <f t="shared" si="36"/>
        <v>942</v>
      </c>
    </row>
    <row r="209" spans="1:37" ht="29.65" customHeight="1" x14ac:dyDescent="0.25">
      <c r="A209" s="108">
        <v>172</v>
      </c>
      <c r="B209" s="8" t="s">
        <v>268</v>
      </c>
      <c r="C209" s="21" t="s">
        <v>152</v>
      </c>
      <c r="D209" s="22" t="s">
        <v>600</v>
      </c>
      <c r="E209" s="35">
        <v>44727</v>
      </c>
      <c r="F209" s="35">
        <v>44730</v>
      </c>
      <c r="G209" s="21" t="s">
        <v>310</v>
      </c>
      <c r="H209" s="22" t="s">
        <v>823</v>
      </c>
      <c r="I209" s="22" t="s">
        <v>99</v>
      </c>
      <c r="J209" s="22" t="s">
        <v>294</v>
      </c>
      <c r="K209" s="35">
        <v>44727</v>
      </c>
      <c r="L209" s="35">
        <v>44730</v>
      </c>
      <c r="M209" s="10"/>
      <c r="N209" s="10">
        <v>3400</v>
      </c>
      <c r="O209" s="10">
        <f t="shared" si="38"/>
        <v>0</v>
      </c>
      <c r="P209" s="10"/>
      <c r="Q209" s="10">
        <v>2900</v>
      </c>
      <c r="R209" s="10">
        <f t="shared" si="39"/>
        <v>0</v>
      </c>
      <c r="S209" s="10"/>
      <c r="T209" s="10">
        <v>2800</v>
      </c>
      <c r="U209" s="10">
        <f t="shared" si="40"/>
        <v>0</v>
      </c>
      <c r="V209" s="10">
        <v>32</v>
      </c>
      <c r="W209" s="10">
        <v>150</v>
      </c>
      <c r="X209" s="10">
        <f t="shared" si="32"/>
        <v>4800</v>
      </c>
      <c r="Y209" s="10">
        <v>32</v>
      </c>
      <c r="Z209" s="10">
        <v>150</v>
      </c>
      <c r="AA209" s="10">
        <f t="shared" si="33"/>
        <v>4800</v>
      </c>
      <c r="AB209" s="10">
        <v>32</v>
      </c>
      <c r="AC209" s="10">
        <v>150</v>
      </c>
      <c r="AD209" s="10">
        <f t="shared" si="34"/>
        <v>4800</v>
      </c>
      <c r="AE209" s="11">
        <v>96</v>
      </c>
      <c r="AF209" s="26">
        <v>7</v>
      </c>
      <c r="AG209" s="7">
        <f t="shared" si="41"/>
        <v>672</v>
      </c>
      <c r="AH209" s="152">
        <v>1</v>
      </c>
      <c r="AI209" s="139">
        <f t="shared" si="35"/>
        <v>192</v>
      </c>
      <c r="AJ209" s="139">
        <f t="shared" si="37"/>
        <v>15072</v>
      </c>
      <c r="AK209" s="109">
        <f t="shared" si="36"/>
        <v>15072</v>
      </c>
    </row>
    <row r="210" spans="1:37" ht="27" customHeight="1" x14ac:dyDescent="0.25">
      <c r="A210" s="114">
        <v>173</v>
      </c>
      <c r="B210" s="8" t="s">
        <v>268</v>
      </c>
      <c r="C210" s="21" t="s">
        <v>152</v>
      </c>
      <c r="D210" s="22" t="s">
        <v>601</v>
      </c>
      <c r="E210" s="35">
        <v>44727</v>
      </c>
      <c r="F210" s="35">
        <v>44730</v>
      </c>
      <c r="G210" s="21" t="s">
        <v>310</v>
      </c>
      <c r="H210" s="22" t="s">
        <v>340</v>
      </c>
      <c r="I210" s="22" t="s">
        <v>101</v>
      </c>
      <c r="J210" s="22" t="s">
        <v>294</v>
      </c>
      <c r="K210" s="35">
        <v>44727</v>
      </c>
      <c r="L210" s="35">
        <v>44730</v>
      </c>
      <c r="M210" s="10"/>
      <c r="N210" s="10">
        <v>3400</v>
      </c>
      <c r="O210" s="10">
        <f t="shared" si="38"/>
        <v>0</v>
      </c>
      <c r="P210" s="10"/>
      <c r="Q210" s="10">
        <v>2900</v>
      </c>
      <c r="R210" s="10">
        <f t="shared" si="39"/>
        <v>0</v>
      </c>
      <c r="S210" s="10"/>
      <c r="T210" s="10">
        <v>2800</v>
      </c>
      <c r="U210" s="10">
        <f t="shared" si="40"/>
        <v>0</v>
      </c>
      <c r="V210" s="10">
        <v>6</v>
      </c>
      <c r="W210" s="10">
        <v>150</v>
      </c>
      <c r="X210" s="10">
        <f t="shared" si="32"/>
        <v>900</v>
      </c>
      <c r="Y210" s="10">
        <v>6</v>
      </c>
      <c r="Z210" s="10">
        <v>150</v>
      </c>
      <c r="AA210" s="10">
        <f t="shared" si="33"/>
        <v>900</v>
      </c>
      <c r="AB210" s="10">
        <v>6</v>
      </c>
      <c r="AC210" s="10">
        <v>150</v>
      </c>
      <c r="AD210" s="10">
        <f t="shared" si="34"/>
        <v>900</v>
      </c>
      <c r="AE210" s="11">
        <v>18</v>
      </c>
      <c r="AF210" s="26">
        <v>7</v>
      </c>
      <c r="AG210" s="7">
        <f t="shared" si="41"/>
        <v>126</v>
      </c>
      <c r="AH210" s="152">
        <v>1</v>
      </c>
      <c r="AI210" s="139">
        <f t="shared" si="35"/>
        <v>36</v>
      </c>
      <c r="AJ210" s="139">
        <f t="shared" si="37"/>
        <v>2826</v>
      </c>
      <c r="AK210" s="109">
        <f t="shared" si="36"/>
        <v>2826</v>
      </c>
    </row>
    <row r="211" spans="1:37" ht="17.649999999999999" customHeight="1" x14ac:dyDescent="0.25">
      <c r="A211" s="106"/>
      <c r="B211" s="96"/>
      <c r="C211" s="97"/>
      <c r="D211" s="179" t="s">
        <v>861</v>
      </c>
      <c r="E211" s="99"/>
      <c r="F211" s="99"/>
      <c r="G211" s="99"/>
      <c r="H211" s="99"/>
      <c r="I211" s="97"/>
      <c r="J211" s="100"/>
      <c r="K211" s="99"/>
      <c r="L211" s="99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2"/>
      <c r="AF211" s="79"/>
      <c r="AG211" s="79"/>
      <c r="AH211" s="153"/>
      <c r="AI211" s="151"/>
      <c r="AJ211" s="151"/>
      <c r="AK211" s="164">
        <f>SUM(AK212:AK216)</f>
        <v>93470</v>
      </c>
    </row>
    <row r="212" spans="1:37" ht="38.25" x14ac:dyDescent="0.25">
      <c r="A212" s="108">
        <v>174</v>
      </c>
      <c r="B212" s="8" t="s">
        <v>12</v>
      </c>
      <c r="C212" s="21" t="s">
        <v>123</v>
      </c>
      <c r="D212" s="22" t="s">
        <v>256</v>
      </c>
      <c r="E212" s="35">
        <v>44622</v>
      </c>
      <c r="F212" s="35">
        <v>44624</v>
      </c>
      <c r="G212" s="21" t="s">
        <v>393</v>
      </c>
      <c r="H212" s="38" t="s">
        <v>822</v>
      </c>
      <c r="I212" s="22" t="s">
        <v>99</v>
      </c>
      <c r="J212" s="22" t="s">
        <v>294</v>
      </c>
      <c r="K212" s="35">
        <v>44622</v>
      </c>
      <c r="L212" s="35">
        <v>44624</v>
      </c>
      <c r="M212" s="10"/>
      <c r="N212" s="10">
        <v>3400</v>
      </c>
      <c r="O212" s="10">
        <f t="shared" si="38"/>
        <v>0</v>
      </c>
      <c r="P212" s="10"/>
      <c r="Q212" s="10">
        <v>2900</v>
      </c>
      <c r="R212" s="10">
        <f t="shared" si="39"/>
        <v>0</v>
      </c>
      <c r="S212" s="10"/>
      <c r="T212" s="10">
        <v>2800</v>
      </c>
      <c r="U212" s="10">
        <f t="shared" si="40"/>
        <v>0</v>
      </c>
      <c r="V212" s="10">
        <v>16</v>
      </c>
      <c r="W212" s="10">
        <v>150</v>
      </c>
      <c r="X212" s="10">
        <f t="shared" si="32"/>
        <v>2400</v>
      </c>
      <c r="Y212" s="10">
        <v>16</v>
      </c>
      <c r="Z212" s="10">
        <v>150</v>
      </c>
      <c r="AA212" s="10">
        <f t="shared" si="33"/>
        <v>2400</v>
      </c>
      <c r="AB212" s="10">
        <v>32</v>
      </c>
      <c r="AC212" s="10">
        <v>150</v>
      </c>
      <c r="AD212" s="10">
        <f t="shared" si="34"/>
        <v>4800</v>
      </c>
      <c r="AE212" s="11"/>
      <c r="AF212" s="26">
        <v>7</v>
      </c>
      <c r="AG212" s="7">
        <f t="shared" si="41"/>
        <v>0</v>
      </c>
      <c r="AH212" s="152">
        <v>1</v>
      </c>
      <c r="AI212" s="139">
        <f t="shared" si="35"/>
        <v>64</v>
      </c>
      <c r="AJ212" s="139">
        <f t="shared" si="37"/>
        <v>9600</v>
      </c>
      <c r="AK212" s="109">
        <f t="shared" si="36"/>
        <v>9600</v>
      </c>
    </row>
    <row r="213" spans="1:37" ht="30" customHeight="1" x14ac:dyDescent="0.25">
      <c r="A213" s="108">
        <v>175</v>
      </c>
      <c r="B213" s="8" t="s">
        <v>12</v>
      </c>
      <c r="C213" s="21" t="s">
        <v>123</v>
      </c>
      <c r="D213" s="22" t="s">
        <v>257</v>
      </c>
      <c r="E213" s="35">
        <v>44672</v>
      </c>
      <c r="F213" s="35">
        <v>44674</v>
      </c>
      <c r="G213" s="21" t="s">
        <v>438</v>
      </c>
      <c r="H213" s="22" t="s">
        <v>439</v>
      </c>
      <c r="I213" s="22" t="s">
        <v>99</v>
      </c>
      <c r="J213" s="22" t="s">
        <v>294</v>
      </c>
      <c r="K213" s="35">
        <v>44672</v>
      </c>
      <c r="L213" s="35">
        <v>44674</v>
      </c>
      <c r="M213" s="10"/>
      <c r="N213" s="10">
        <v>3400</v>
      </c>
      <c r="O213" s="10">
        <f t="shared" si="38"/>
        <v>0</v>
      </c>
      <c r="P213" s="10"/>
      <c r="Q213" s="10">
        <v>2900</v>
      </c>
      <c r="R213" s="10">
        <f t="shared" si="39"/>
        <v>0</v>
      </c>
      <c r="S213" s="10"/>
      <c r="T213" s="10">
        <v>2800</v>
      </c>
      <c r="U213" s="10">
        <f t="shared" si="40"/>
        <v>0</v>
      </c>
      <c r="V213" s="10">
        <v>20</v>
      </c>
      <c r="W213" s="10">
        <v>150</v>
      </c>
      <c r="X213" s="10">
        <f t="shared" si="32"/>
        <v>3000</v>
      </c>
      <c r="Y213" s="10">
        <v>20</v>
      </c>
      <c r="Z213" s="10">
        <v>150</v>
      </c>
      <c r="AA213" s="10">
        <f t="shared" si="33"/>
        <v>3000</v>
      </c>
      <c r="AB213" s="10">
        <v>40</v>
      </c>
      <c r="AC213" s="10">
        <v>150</v>
      </c>
      <c r="AD213" s="10">
        <f t="shared" si="34"/>
        <v>6000</v>
      </c>
      <c r="AE213" s="11">
        <v>80</v>
      </c>
      <c r="AF213" s="26">
        <v>7</v>
      </c>
      <c r="AG213" s="7">
        <f t="shared" si="41"/>
        <v>560</v>
      </c>
      <c r="AH213" s="152">
        <v>1</v>
      </c>
      <c r="AI213" s="139">
        <f t="shared" si="35"/>
        <v>160</v>
      </c>
      <c r="AJ213" s="139">
        <f t="shared" si="37"/>
        <v>12560</v>
      </c>
      <c r="AK213" s="109">
        <f t="shared" si="36"/>
        <v>12560</v>
      </c>
    </row>
    <row r="214" spans="1:37" ht="39.6" customHeight="1" x14ac:dyDescent="0.25">
      <c r="A214" s="108">
        <v>176</v>
      </c>
      <c r="B214" s="8"/>
      <c r="C214" s="47" t="s">
        <v>123</v>
      </c>
      <c r="D214" s="22" t="s">
        <v>45</v>
      </c>
      <c r="E214" s="35">
        <v>44701</v>
      </c>
      <c r="F214" s="35">
        <v>44702</v>
      </c>
      <c r="G214" s="21" t="s">
        <v>778</v>
      </c>
      <c r="H214" s="22" t="s">
        <v>360</v>
      </c>
      <c r="I214" s="22" t="s">
        <v>100</v>
      </c>
      <c r="J214" s="22" t="s">
        <v>294</v>
      </c>
      <c r="K214" s="35">
        <v>44701</v>
      </c>
      <c r="L214" s="35">
        <v>44702</v>
      </c>
      <c r="M214" s="10"/>
      <c r="N214" s="10"/>
      <c r="O214" s="28"/>
      <c r="P214" s="10"/>
      <c r="Q214" s="10"/>
      <c r="R214" s="28"/>
      <c r="S214" s="10"/>
      <c r="T214" s="10"/>
      <c r="U214" s="29"/>
      <c r="V214" s="10">
        <v>117</v>
      </c>
      <c r="W214" s="10">
        <v>150</v>
      </c>
      <c r="X214" s="10">
        <f t="shared" si="32"/>
        <v>17550</v>
      </c>
      <c r="Y214" s="10">
        <v>58</v>
      </c>
      <c r="Z214" s="10">
        <v>150</v>
      </c>
      <c r="AA214" s="10">
        <f t="shared" si="33"/>
        <v>8700</v>
      </c>
      <c r="AB214" s="10">
        <v>58</v>
      </c>
      <c r="AC214" s="10">
        <v>150</v>
      </c>
      <c r="AD214" s="10">
        <f t="shared" si="34"/>
        <v>8700</v>
      </c>
      <c r="AE214" s="3">
        <v>170</v>
      </c>
      <c r="AF214" s="26">
        <v>7</v>
      </c>
      <c r="AG214" s="7">
        <v>1192</v>
      </c>
      <c r="AH214" s="152">
        <v>1</v>
      </c>
      <c r="AI214" s="139">
        <f t="shared" si="35"/>
        <v>403</v>
      </c>
      <c r="AJ214" s="139">
        <f t="shared" si="37"/>
        <v>36142</v>
      </c>
      <c r="AK214" s="109">
        <f t="shared" si="36"/>
        <v>36142</v>
      </c>
    </row>
    <row r="215" spans="1:37" ht="30" customHeight="1" x14ac:dyDescent="0.25">
      <c r="A215" s="108">
        <v>177</v>
      </c>
      <c r="B215" s="8" t="s">
        <v>12</v>
      </c>
      <c r="C215" s="21" t="s">
        <v>123</v>
      </c>
      <c r="D215" s="22" t="s">
        <v>258</v>
      </c>
      <c r="E215" s="35">
        <v>44736</v>
      </c>
      <c r="F215" s="35">
        <v>44738</v>
      </c>
      <c r="G215" s="21" t="s">
        <v>762</v>
      </c>
      <c r="H215" s="22" t="s">
        <v>360</v>
      </c>
      <c r="I215" s="22" t="s">
        <v>101</v>
      </c>
      <c r="J215" s="22" t="s">
        <v>294</v>
      </c>
      <c r="K215" s="35">
        <v>44736</v>
      </c>
      <c r="L215" s="35">
        <v>44738</v>
      </c>
      <c r="M215" s="10"/>
      <c r="N215" s="10">
        <v>3400</v>
      </c>
      <c r="O215" s="10">
        <f t="shared" si="38"/>
        <v>0</v>
      </c>
      <c r="P215" s="10"/>
      <c r="Q215" s="10">
        <v>2900</v>
      </c>
      <c r="R215" s="10">
        <f t="shared" si="39"/>
        <v>0</v>
      </c>
      <c r="S215" s="10"/>
      <c r="T215" s="10">
        <v>2800</v>
      </c>
      <c r="U215" s="10">
        <f t="shared" si="40"/>
        <v>0</v>
      </c>
      <c r="V215" s="10">
        <v>16</v>
      </c>
      <c r="W215" s="10">
        <v>150</v>
      </c>
      <c r="X215" s="10">
        <f t="shared" si="32"/>
        <v>2400</v>
      </c>
      <c r="Y215" s="10">
        <v>16</v>
      </c>
      <c r="Z215" s="10">
        <v>150</v>
      </c>
      <c r="AA215" s="10">
        <f t="shared" si="33"/>
        <v>2400</v>
      </c>
      <c r="AB215" s="10">
        <v>32</v>
      </c>
      <c r="AC215" s="10">
        <v>150</v>
      </c>
      <c r="AD215" s="10">
        <f t="shared" si="34"/>
        <v>4800</v>
      </c>
      <c r="AE215" s="11">
        <v>64</v>
      </c>
      <c r="AF215" s="26">
        <v>7</v>
      </c>
      <c r="AG215" s="7">
        <f>AE215*AF215</f>
        <v>448</v>
      </c>
      <c r="AH215" s="152">
        <v>1</v>
      </c>
      <c r="AI215" s="139">
        <f t="shared" si="35"/>
        <v>128</v>
      </c>
      <c r="AJ215" s="139">
        <f t="shared" si="37"/>
        <v>10048</v>
      </c>
      <c r="AK215" s="109">
        <f t="shared" si="36"/>
        <v>10048</v>
      </c>
    </row>
    <row r="216" spans="1:37" ht="42" customHeight="1" x14ac:dyDescent="0.25">
      <c r="A216" s="108">
        <v>178</v>
      </c>
      <c r="B216" s="8" t="s">
        <v>12</v>
      </c>
      <c r="C216" s="21" t="s">
        <v>123</v>
      </c>
      <c r="D216" s="22" t="s">
        <v>259</v>
      </c>
      <c r="E216" s="35">
        <v>44813</v>
      </c>
      <c r="F216" s="35">
        <v>44815</v>
      </c>
      <c r="G216" s="21" t="s">
        <v>323</v>
      </c>
      <c r="H216" s="22" t="s">
        <v>728</v>
      </c>
      <c r="I216" s="22" t="s">
        <v>104</v>
      </c>
      <c r="J216" s="22" t="s">
        <v>294</v>
      </c>
      <c r="K216" s="35">
        <v>44813</v>
      </c>
      <c r="L216" s="35">
        <v>44815</v>
      </c>
      <c r="M216" s="10"/>
      <c r="N216" s="10">
        <v>3400</v>
      </c>
      <c r="O216" s="10">
        <f t="shared" si="38"/>
        <v>0</v>
      </c>
      <c r="P216" s="10"/>
      <c r="Q216" s="10">
        <v>2900</v>
      </c>
      <c r="R216" s="10">
        <f t="shared" si="39"/>
        <v>0</v>
      </c>
      <c r="S216" s="10"/>
      <c r="T216" s="10">
        <v>2800</v>
      </c>
      <c r="U216" s="10">
        <f t="shared" si="40"/>
        <v>0</v>
      </c>
      <c r="V216" s="10">
        <v>40</v>
      </c>
      <c r="W216" s="10">
        <v>150</v>
      </c>
      <c r="X216" s="10">
        <f t="shared" si="32"/>
        <v>6000</v>
      </c>
      <c r="Y216" s="10">
        <v>40</v>
      </c>
      <c r="Z216" s="10">
        <v>150</v>
      </c>
      <c r="AA216" s="10">
        <f t="shared" si="33"/>
        <v>6000</v>
      </c>
      <c r="AB216" s="10">
        <v>80</v>
      </c>
      <c r="AC216" s="10">
        <v>150</v>
      </c>
      <c r="AD216" s="10">
        <f t="shared" si="34"/>
        <v>12000</v>
      </c>
      <c r="AE216" s="11">
        <v>160</v>
      </c>
      <c r="AF216" s="26">
        <v>7</v>
      </c>
      <c r="AG216" s="7">
        <f>AE216*AF216</f>
        <v>1120</v>
      </c>
      <c r="AH216" s="152">
        <v>1</v>
      </c>
      <c r="AI216" s="139">
        <f t="shared" si="35"/>
        <v>320</v>
      </c>
      <c r="AJ216" s="139">
        <f t="shared" si="37"/>
        <v>25120</v>
      </c>
      <c r="AK216" s="109">
        <f t="shared" si="36"/>
        <v>25120</v>
      </c>
    </row>
    <row r="217" spans="1:37" ht="16.149999999999999" customHeight="1" x14ac:dyDescent="0.25">
      <c r="A217" s="106"/>
      <c r="B217" s="96"/>
      <c r="C217" s="97"/>
      <c r="D217" s="179" t="s">
        <v>862</v>
      </c>
      <c r="E217" s="99"/>
      <c r="F217" s="99"/>
      <c r="G217" s="99"/>
      <c r="H217" s="99"/>
      <c r="I217" s="97"/>
      <c r="J217" s="100"/>
      <c r="K217" s="99"/>
      <c r="L217" s="99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2"/>
      <c r="AF217" s="79"/>
      <c r="AG217" s="79"/>
      <c r="AH217" s="153"/>
      <c r="AI217" s="151"/>
      <c r="AJ217" s="151"/>
      <c r="AK217" s="164">
        <f>SUM(AK218:AK219)</f>
        <v>74074</v>
      </c>
    </row>
    <row r="218" spans="1:37" ht="26.25" x14ac:dyDescent="0.25">
      <c r="A218" s="108">
        <v>179</v>
      </c>
      <c r="B218" s="8" t="s">
        <v>22</v>
      </c>
      <c r="C218" s="21" t="s">
        <v>108</v>
      </c>
      <c r="D218" s="22" t="s">
        <v>602</v>
      </c>
      <c r="E218" s="35">
        <v>44657</v>
      </c>
      <c r="F218" s="35">
        <v>44661</v>
      </c>
      <c r="G218" s="21" t="s">
        <v>310</v>
      </c>
      <c r="H218" s="22" t="s">
        <v>358</v>
      </c>
      <c r="I218" s="22" t="s">
        <v>101</v>
      </c>
      <c r="J218" s="22" t="s">
        <v>294</v>
      </c>
      <c r="K218" s="35">
        <v>44657</v>
      </c>
      <c r="L218" s="35">
        <v>44661</v>
      </c>
      <c r="M218" s="10"/>
      <c r="N218" s="10">
        <v>3400</v>
      </c>
      <c r="O218" s="10">
        <f t="shared" si="38"/>
        <v>0</v>
      </c>
      <c r="P218" s="10"/>
      <c r="Q218" s="10">
        <v>2900</v>
      </c>
      <c r="R218" s="10">
        <f t="shared" si="39"/>
        <v>0</v>
      </c>
      <c r="S218" s="10"/>
      <c r="T218" s="10">
        <v>2800</v>
      </c>
      <c r="U218" s="10">
        <f t="shared" si="40"/>
        <v>0</v>
      </c>
      <c r="V218" s="10">
        <v>40</v>
      </c>
      <c r="W218" s="10">
        <v>150</v>
      </c>
      <c r="X218" s="10">
        <f t="shared" si="32"/>
        <v>6000</v>
      </c>
      <c r="Y218" s="10">
        <v>20</v>
      </c>
      <c r="Z218" s="10">
        <v>150</v>
      </c>
      <c r="AA218" s="10">
        <f t="shared" si="33"/>
        <v>3000</v>
      </c>
      <c r="AB218" s="10">
        <v>20</v>
      </c>
      <c r="AC218" s="10">
        <v>150</v>
      </c>
      <c r="AD218" s="10">
        <f t="shared" si="34"/>
        <v>3000</v>
      </c>
      <c r="AE218" s="11">
        <v>86</v>
      </c>
      <c r="AF218" s="26">
        <v>7</v>
      </c>
      <c r="AG218" s="7">
        <f>(AE218*AF218)-132</f>
        <v>470</v>
      </c>
      <c r="AH218" s="152">
        <v>1</v>
      </c>
      <c r="AI218" s="139">
        <f t="shared" si="35"/>
        <v>166</v>
      </c>
      <c r="AJ218" s="139">
        <f t="shared" si="37"/>
        <v>12470</v>
      </c>
      <c r="AK218" s="109">
        <f t="shared" si="36"/>
        <v>12470</v>
      </c>
    </row>
    <row r="219" spans="1:37" ht="43.9" customHeight="1" x14ac:dyDescent="0.25">
      <c r="A219" s="108">
        <v>180</v>
      </c>
      <c r="B219" s="8"/>
      <c r="C219" s="21" t="s">
        <v>108</v>
      </c>
      <c r="D219" s="57" t="s">
        <v>831</v>
      </c>
      <c r="E219" s="35">
        <v>44831</v>
      </c>
      <c r="F219" s="35">
        <v>44835</v>
      </c>
      <c r="G219" s="21" t="s">
        <v>310</v>
      </c>
      <c r="H219" s="57" t="s">
        <v>830</v>
      </c>
      <c r="I219" s="22"/>
      <c r="J219" s="22"/>
      <c r="K219" s="62">
        <v>44831</v>
      </c>
      <c r="L219" s="62">
        <v>44835</v>
      </c>
      <c r="M219" s="11">
        <v>4</v>
      </c>
      <c r="N219" s="10">
        <v>3400</v>
      </c>
      <c r="O219" s="10">
        <f t="shared" si="38"/>
        <v>13600</v>
      </c>
      <c r="P219" s="10">
        <v>4</v>
      </c>
      <c r="Q219" s="10">
        <v>2900</v>
      </c>
      <c r="R219" s="10">
        <f t="shared" si="39"/>
        <v>11600</v>
      </c>
      <c r="S219" s="10">
        <v>4</v>
      </c>
      <c r="T219" s="10">
        <v>2800</v>
      </c>
      <c r="U219" s="10">
        <f t="shared" si="40"/>
        <v>11200</v>
      </c>
      <c r="V219" s="10">
        <v>80</v>
      </c>
      <c r="W219" s="10">
        <v>150</v>
      </c>
      <c r="X219" s="10">
        <f t="shared" si="32"/>
        <v>12000</v>
      </c>
      <c r="Y219" s="10">
        <v>40</v>
      </c>
      <c r="Z219" s="10">
        <v>150</v>
      </c>
      <c r="AA219" s="10">
        <f t="shared" si="33"/>
        <v>6000</v>
      </c>
      <c r="AB219" s="10">
        <v>40</v>
      </c>
      <c r="AC219" s="10">
        <v>150</v>
      </c>
      <c r="AD219" s="10">
        <f t="shared" si="34"/>
        <v>6000</v>
      </c>
      <c r="AE219" s="11">
        <v>172</v>
      </c>
      <c r="AF219" s="26">
        <v>7</v>
      </c>
      <c r="AG219" s="7">
        <f t="shared" ref="AG219:AG297" si="42">AE219*AF219</f>
        <v>1204</v>
      </c>
      <c r="AH219" s="152">
        <v>1</v>
      </c>
      <c r="AI219" s="139">
        <f t="shared" si="35"/>
        <v>344</v>
      </c>
      <c r="AJ219" s="139">
        <f t="shared" si="37"/>
        <v>61604</v>
      </c>
      <c r="AK219" s="109">
        <f t="shared" si="36"/>
        <v>61604</v>
      </c>
    </row>
    <row r="220" spans="1:37" ht="18" customHeight="1" x14ac:dyDescent="0.25">
      <c r="A220" s="106"/>
      <c r="B220" s="96"/>
      <c r="C220" s="97"/>
      <c r="D220" s="179" t="s">
        <v>912</v>
      </c>
      <c r="E220" s="99"/>
      <c r="F220" s="99"/>
      <c r="G220" s="99"/>
      <c r="H220" s="99"/>
      <c r="I220" s="97"/>
      <c r="J220" s="100"/>
      <c r="K220" s="99"/>
      <c r="L220" s="99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2"/>
      <c r="AF220" s="79"/>
      <c r="AG220" s="79"/>
      <c r="AH220" s="153"/>
      <c r="AI220" s="151"/>
      <c r="AJ220" s="151"/>
      <c r="AK220" s="164">
        <f>SUM(AK221:AK223)</f>
        <v>95544</v>
      </c>
    </row>
    <row r="221" spans="1:37" ht="26.25" x14ac:dyDescent="0.25">
      <c r="A221" s="108">
        <v>181</v>
      </c>
      <c r="B221" s="8" t="s">
        <v>217</v>
      </c>
      <c r="C221" s="21" t="s">
        <v>133</v>
      </c>
      <c r="D221" s="22" t="s">
        <v>173</v>
      </c>
      <c r="E221" s="35">
        <v>44629</v>
      </c>
      <c r="F221" s="35">
        <v>44631</v>
      </c>
      <c r="G221" s="21" t="s">
        <v>301</v>
      </c>
      <c r="H221" s="22" t="s">
        <v>340</v>
      </c>
      <c r="I221" s="22" t="s">
        <v>101</v>
      </c>
      <c r="J221" s="22" t="s">
        <v>294</v>
      </c>
      <c r="K221" s="35">
        <v>44629</v>
      </c>
      <c r="L221" s="35">
        <v>44631</v>
      </c>
      <c r="M221" s="10"/>
      <c r="N221" s="10">
        <v>3400</v>
      </c>
      <c r="O221" s="10">
        <f t="shared" si="38"/>
        <v>0</v>
      </c>
      <c r="P221" s="10"/>
      <c r="Q221" s="10">
        <v>2900</v>
      </c>
      <c r="R221" s="10">
        <f t="shared" si="39"/>
        <v>0</v>
      </c>
      <c r="S221" s="10"/>
      <c r="T221" s="10">
        <v>2800</v>
      </c>
      <c r="U221" s="10">
        <f t="shared" si="40"/>
        <v>0</v>
      </c>
      <c r="V221" s="10">
        <v>22</v>
      </c>
      <c r="W221" s="10">
        <v>150</v>
      </c>
      <c r="X221" s="10">
        <f t="shared" si="32"/>
        <v>3300</v>
      </c>
      <c r="Y221" s="10">
        <v>22</v>
      </c>
      <c r="Z221" s="10">
        <v>150</v>
      </c>
      <c r="AA221" s="10">
        <f t="shared" si="33"/>
        <v>3300</v>
      </c>
      <c r="AB221" s="10">
        <v>28</v>
      </c>
      <c r="AC221" s="10">
        <v>150</v>
      </c>
      <c r="AD221" s="10">
        <f t="shared" si="34"/>
        <v>4200</v>
      </c>
      <c r="AE221" s="11"/>
      <c r="AF221" s="26">
        <v>7</v>
      </c>
      <c r="AG221" s="7">
        <f t="shared" si="42"/>
        <v>0</v>
      </c>
      <c r="AH221" s="152">
        <v>1</v>
      </c>
      <c r="AI221" s="139">
        <f t="shared" si="35"/>
        <v>72</v>
      </c>
      <c r="AJ221" s="139">
        <f t="shared" si="37"/>
        <v>10800</v>
      </c>
      <c r="AK221" s="109">
        <f t="shared" si="36"/>
        <v>10800</v>
      </c>
    </row>
    <row r="222" spans="1:37" ht="27" customHeight="1" x14ac:dyDescent="0.25">
      <c r="A222" s="108">
        <v>182</v>
      </c>
      <c r="B222" s="8" t="s">
        <v>217</v>
      </c>
      <c r="C222" s="21" t="s">
        <v>133</v>
      </c>
      <c r="D222" s="22" t="s">
        <v>603</v>
      </c>
      <c r="E222" s="35">
        <v>44661</v>
      </c>
      <c r="F222" s="35">
        <v>44666</v>
      </c>
      <c r="G222" s="21" t="s">
        <v>301</v>
      </c>
      <c r="H222" s="22" t="s">
        <v>729</v>
      </c>
      <c r="I222" s="22" t="s">
        <v>102</v>
      </c>
      <c r="J222" s="22" t="s">
        <v>294</v>
      </c>
      <c r="K222" s="35">
        <v>44661</v>
      </c>
      <c r="L222" s="35">
        <v>44666</v>
      </c>
      <c r="M222" s="10"/>
      <c r="N222" s="10">
        <v>3400</v>
      </c>
      <c r="O222" s="10">
        <f t="shared" si="38"/>
        <v>0</v>
      </c>
      <c r="P222" s="10"/>
      <c r="Q222" s="10">
        <v>2900</v>
      </c>
      <c r="R222" s="10">
        <f t="shared" si="39"/>
        <v>0</v>
      </c>
      <c r="S222" s="10"/>
      <c r="T222" s="10">
        <v>2800</v>
      </c>
      <c r="U222" s="10">
        <f t="shared" si="40"/>
        <v>0</v>
      </c>
      <c r="V222" s="10">
        <v>30</v>
      </c>
      <c r="W222" s="10">
        <v>150</v>
      </c>
      <c r="X222" s="10">
        <f t="shared" si="32"/>
        <v>4500</v>
      </c>
      <c r="Y222" s="10">
        <v>30</v>
      </c>
      <c r="Z222" s="10">
        <v>150</v>
      </c>
      <c r="AA222" s="10">
        <f t="shared" si="33"/>
        <v>4500</v>
      </c>
      <c r="AB222" s="10">
        <v>36</v>
      </c>
      <c r="AC222" s="10">
        <v>150</v>
      </c>
      <c r="AD222" s="10">
        <f t="shared" si="34"/>
        <v>5400</v>
      </c>
      <c r="AE222" s="11">
        <v>96</v>
      </c>
      <c r="AF222" s="26">
        <v>7</v>
      </c>
      <c r="AG222" s="7">
        <f t="shared" si="42"/>
        <v>672</v>
      </c>
      <c r="AH222" s="152">
        <v>1</v>
      </c>
      <c r="AI222" s="139">
        <f t="shared" si="35"/>
        <v>192</v>
      </c>
      <c r="AJ222" s="139">
        <f t="shared" si="37"/>
        <v>15072</v>
      </c>
      <c r="AK222" s="109">
        <f t="shared" si="36"/>
        <v>15072</v>
      </c>
    </row>
    <row r="223" spans="1:37" ht="28.9" customHeight="1" x14ac:dyDescent="0.25">
      <c r="A223" s="108">
        <v>183</v>
      </c>
      <c r="B223" s="8" t="s">
        <v>217</v>
      </c>
      <c r="C223" s="21" t="s">
        <v>133</v>
      </c>
      <c r="D223" s="22" t="s">
        <v>586</v>
      </c>
      <c r="E223" s="35">
        <v>44815</v>
      </c>
      <c r="F223" s="35">
        <v>44819</v>
      </c>
      <c r="G223" s="21" t="s">
        <v>301</v>
      </c>
      <c r="H223" s="22" t="s">
        <v>698</v>
      </c>
      <c r="I223" s="22" t="s">
        <v>99</v>
      </c>
      <c r="J223" s="22" t="s">
        <v>294</v>
      </c>
      <c r="K223" s="35">
        <v>44815</v>
      </c>
      <c r="L223" s="35">
        <v>44819</v>
      </c>
      <c r="M223" s="10">
        <v>6</v>
      </c>
      <c r="N223" s="10">
        <v>3400</v>
      </c>
      <c r="O223" s="10">
        <f t="shared" si="38"/>
        <v>20400</v>
      </c>
      <c r="P223" s="10">
        <v>6</v>
      </c>
      <c r="Q223" s="10">
        <v>2900</v>
      </c>
      <c r="R223" s="10">
        <f t="shared" si="39"/>
        <v>17400</v>
      </c>
      <c r="S223" s="10">
        <v>6</v>
      </c>
      <c r="T223" s="10">
        <v>2800</v>
      </c>
      <c r="U223" s="10">
        <f t="shared" si="40"/>
        <v>16800</v>
      </c>
      <c r="V223" s="10">
        <v>30</v>
      </c>
      <c r="W223" s="10">
        <v>150</v>
      </c>
      <c r="X223" s="10">
        <f t="shared" si="32"/>
        <v>4500</v>
      </c>
      <c r="Y223" s="10">
        <v>30</v>
      </c>
      <c r="Z223" s="10">
        <v>150</v>
      </c>
      <c r="AA223" s="10">
        <f t="shared" si="33"/>
        <v>4500</v>
      </c>
      <c r="AB223" s="10">
        <v>36</v>
      </c>
      <c r="AC223" s="10">
        <v>150</v>
      </c>
      <c r="AD223" s="10">
        <f t="shared" si="34"/>
        <v>5400</v>
      </c>
      <c r="AE223" s="11">
        <v>96</v>
      </c>
      <c r="AF223" s="26">
        <v>7</v>
      </c>
      <c r="AG223" s="7">
        <f t="shared" si="42"/>
        <v>672</v>
      </c>
      <c r="AH223" s="152">
        <v>1</v>
      </c>
      <c r="AI223" s="139">
        <f t="shared" si="35"/>
        <v>210</v>
      </c>
      <c r="AJ223" s="139">
        <f t="shared" si="37"/>
        <v>69672</v>
      </c>
      <c r="AK223" s="109">
        <f t="shared" si="36"/>
        <v>69672</v>
      </c>
    </row>
    <row r="224" spans="1:37" ht="15" customHeight="1" x14ac:dyDescent="0.25">
      <c r="A224" s="106"/>
      <c r="B224" s="96"/>
      <c r="C224" s="97"/>
      <c r="D224" s="179" t="s">
        <v>863</v>
      </c>
      <c r="E224" s="99"/>
      <c r="F224" s="99"/>
      <c r="G224" s="99"/>
      <c r="H224" s="99"/>
      <c r="I224" s="97"/>
      <c r="J224" s="100"/>
      <c r="K224" s="99"/>
      <c r="L224" s="99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2"/>
      <c r="AF224" s="79"/>
      <c r="AG224" s="79"/>
      <c r="AH224" s="153"/>
      <c r="AI224" s="151"/>
      <c r="AJ224" s="151"/>
      <c r="AK224" s="164">
        <f>SUM(AK225:AK239)</f>
        <v>203472</v>
      </c>
    </row>
    <row r="225" spans="1:37" ht="30.6" customHeight="1" x14ac:dyDescent="0.25">
      <c r="A225" s="108">
        <v>184</v>
      </c>
      <c r="B225" s="8" t="s">
        <v>206</v>
      </c>
      <c r="C225" s="21" t="s">
        <v>132</v>
      </c>
      <c r="D225" s="22" t="s">
        <v>604</v>
      </c>
      <c r="E225" s="35">
        <v>44598</v>
      </c>
      <c r="F225" s="35">
        <v>44605</v>
      </c>
      <c r="G225" s="21" t="s">
        <v>301</v>
      </c>
      <c r="H225" s="22" t="s">
        <v>330</v>
      </c>
      <c r="I225" s="22" t="s">
        <v>101</v>
      </c>
      <c r="J225" s="22" t="s">
        <v>294</v>
      </c>
      <c r="K225" s="35">
        <v>44598</v>
      </c>
      <c r="L225" s="35">
        <v>44605</v>
      </c>
      <c r="M225" s="10"/>
      <c r="N225" s="10">
        <v>3400</v>
      </c>
      <c r="O225" s="10">
        <f t="shared" si="38"/>
        <v>0</v>
      </c>
      <c r="P225" s="10"/>
      <c r="Q225" s="10">
        <v>2900</v>
      </c>
      <c r="R225" s="10">
        <f t="shared" si="39"/>
        <v>0</v>
      </c>
      <c r="S225" s="10"/>
      <c r="T225" s="10">
        <v>2800</v>
      </c>
      <c r="U225" s="10">
        <f t="shared" si="40"/>
        <v>0</v>
      </c>
      <c r="V225" s="10">
        <v>16</v>
      </c>
      <c r="W225" s="10">
        <v>150</v>
      </c>
      <c r="X225" s="10">
        <f t="shared" si="32"/>
        <v>2400</v>
      </c>
      <c r="Y225" s="10">
        <v>16</v>
      </c>
      <c r="Z225" s="10">
        <v>150</v>
      </c>
      <c r="AA225" s="10">
        <f t="shared" si="33"/>
        <v>2400</v>
      </c>
      <c r="AB225" s="10">
        <v>16</v>
      </c>
      <c r="AC225" s="10">
        <v>150</v>
      </c>
      <c r="AD225" s="10">
        <f t="shared" si="34"/>
        <v>2400</v>
      </c>
      <c r="AE225" s="11"/>
      <c r="AF225" s="26">
        <v>7</v>
      </c>
      <c r="AG225" s="7">
        <f t="shared" si="42"/>
        <v>0</v>
      </c>
      <c r="AH225" s="152">
        <v>1</v>
      </c>
      <c r="AI225" s="139">
        <f t="shared" si="35"/>
        <v>48</v>
      </c>
      <c r="AJ225" s="139">
        <f t="shared" si="37"/>
        <v>7200</v>
      </c>
      <c r="AK225" s="109">
        <f t="shared" si="36"/>
        <v>7200</v>
      </c>
    </row>
    <row r="226" spans="1:37" ht="39" customHeight="1" x14ac:dyDescent="0.25">
      <c r="A226" s="108">
        <v>185</v>
      </c>
      <c r="B226" s="8" t="s">
        <v>206</v>
      </c>
      <c r="C226" s="21" t="s">
        <v>132</v>
      </c>
      <c r="D226" s="22" t="s">
        <v>276</v>
      </c>
      <c r="E226" s="35">
        <v>44612</v>
      </c>
      <c r="F226" s="35">
        <v>44619</v>
      </c>
      <c r="G226" s="21" t="s">
        <v>394</v>
      </c>
      <c r="H226" s="22" t="s">
        <v>440</v>
      </c>
      <c r="I226" s="22" t="s">
        <v>99</v>
      </c>
      <c r="J226" s="22" t="s">
        <v>294</v>
      </c>
      <c r="K226" s="35">
        <v>44612</v>
      </c>
      <c r="L226" s="35">
        <v>44619</v>
      </c>
      <c r="M226" s="10"/>
      <c r="N226" s="10">
        <v>3400</v>
      </c>
      <c r="O226" s="10">
        <f t="shared" si="38"/>
        <v>0</v>
      </c>
      <c r="P226" s="10"/>
      <c r="Q226" s="10">
        <v>2900</v>
      </c>
      <c r="R226" s="10">
        <f t="shared" si="39"/>
        <v>0</v>
      </c>
      <c r="S226" s="10"/>
      <c r="T226" s="10">
        <v>2800</v>
      </c>
      <c r="U226" s="10">
        <f t="shared" si="40"/>
        <v>0</v>
      </c>
      <c r="V226" s="10">
        <v>16</v>
      </c>
      <c r="W226" s="10">
        <v>150</v>
      </c>
      <c r="X226" s="10">
        <f t="shared" si="32"/>
        <v>2400</v>
      </c>
      <c r="Y226" s="10">
        <v>16</v>
      </c>
      <c r="Z226" s="10">
        <v>150</v>
      </c>
      <c r="AA226" s="10">
        <f t="shared" si="33"/>
        <v>2400</v>
      </c>
      <c r="AB226" s="10">
        <v>16</v>
      </c>
      <c r="AC226" s="10">
        <v>150</v>
      </c>
      <c r="AD226" s="10">
        <f t="shared" si="34"/>
        <v>2400</v>
      </c>
      <c r="AE226" s="11"/>
      <c r="AF226" s="26">
        <v>7</v>
      </c>
      <c r="AG226" s="7">
        <f t="shared" si="42"/>
        <v>0</v>
      </c>
      <c r="AH226" s="152">
        <v>1</v>
      </c>
      <c r="AI226" s="139">
        <f t="shared" si="35"/>
        <v>48</v>
      </c>
      <c r="AJ226" s="139">
        <f t="shared" si="37"/>
        <v>7200</v>
      </c>
      <c r="AK226" s="109">
        <f t="shared" si="36"/>
        <v>7200</v>
      </c>
    </row>
    <row r="227" spans="1:37" ht="39.6" customHeight="1" x14ac:dyDescent="0.25">
      <c r="A227" s="108">
        <v>186</v>
      </c>
      <c r="B227" s="8" t="s">
        <v>206</v>
      </c>
      <c r="C227" s="21" t="s">
        <v>132</v>
      </c>
      <c r="D227" s="22" t="s">
        <v>277</v>
      </c>
      <c r="E227" s="35">
        <v>44625</v>
      </c>
      <c r="F227" s="35">
        <v>44640</v>
      </c>
      <c r="G227" s="21" t="s">
        <v>395</v>
      </c>
      <c r="H227" s="22" t="s">
        <v>471</v>
      </c>
      <c r="I227" s="22" t="s">
        <v>99</v>
      </c>
      <c r="J227" s="22" t="s">
        <v>294</v>
      </c>
      <c r="K227" s="35">
        <v>44625</v>
      </c>
      <c r="L227" s="35">
        <v>44640</v>
      </c>
      <c r="M227" s="10"/>
      <c r="N227" s="10">
        <v>3400</v>
      </c>
      <c r="O227" s="10">
        <f t="shared" si="38"/>
        <v>0</v>
      </c>
      <c r="P227" s="10"/>
      <c r="Q227" s="10">
        <v>2900</v>
      </c>
      <c r="R227" s="10">
        <f t="shared" si="39"/>
        <v>0</v>
      </c>
      <c r="S227" s="10"/>
      <c r="T227" s="10">
        <v>2800</v>
      </c>
      <c r="U227" s="10">
        <f t="shared" si="40"/>
        <v>0</v>
      </c>
      <c r="V227" s="10">
        <v>16</v>
      </c>
      <c r="W227" s="10">
        <v>150</v>
      </c>
      <c r="X227" s="10">
        <f t="shared" si="32"/>
        <v>2400</v>
      </c>
      <c r="Y227" s="10">
        <v>16</v>
      </c>
      <c r="Z227" s="10">
        <v>150</v>
      </c>
      <c r="AA227" s="10">
        <f t="shared" si="33"/>
        <v>2400</v>
      </c>
      <c r="AB227" s="10">
        <v>16</v>
      </c>
      <c r="AC227" s="10">
        <v>150</v>
      </c>
      <c r="AD227" s="10">
        <f t="shared" si="34"/>
        <v>2400</v>
      </c>
      <c r="AE227" s="11"/>
      <c r="AF227" s="26">
        <v>7</v>
      </c>
      <c r="AG227" s="7">
        <f t="shared" si="42"/>
        <v>0</v>
      </c>
      <c r="AH227" s="152">
        <v>1</v>
      </c>
      <c r="AI227" s="139">
        <f t="shared" si="35"/>
        <v>48</v>
      </c>
      <c r="AJ227" s="139">
        <f t="shared" si="37"/>
        <v>7200</v>
      </c>
      <c r="AK227" s="109">
        <f t="shared" si="36"/>
        <v>7200</v>
      </c>
    </row>
    <row r="228" spans="1:37" ht="28.9" customHeight="1" x14ac:dyDescent="0.25">
      <c r="A228" s="108">
        <v>187</v>
      </c>
      <c r="B228" s="8" t="s">
        <v>206</v>
      </c>
      <c r="C228" s="21" t="s">
        <v>132</v>
      </c>
      <c r="D228" s="22" t="s">
        <v>278</v>
      </c>
      <c r="E228" s="35">
        <v>44626</v>
      </c>
      <c r="F228" s="35">
        <v>44654</v>
      </c>
      <c r="G228" s="21" t="s">
        <v>780</v>
      </c>
      <c r="H228" s="22" t="s">
        <v>330</v>
      </c>
      <c r="I228" s="22" t="s">
        <v>100</v>
      </c>
      <c r="J228" s="22" t="s">
        <v>294</v>
      </c>
      <c r="K228" s="35">
        <v>44626</v>
      </c>
      <c r="L228" s="35">
        <v>44654</v>
      </c>
      <c r="M228" s="10"/>
      <c r="N228" s="10">
        <v>3400</v>
      </c>
      <c r="O228" s="10">
        <f t="shared" si="38"/>
        <v>0</v>
      </c>
      <c r="P228" s="10"/>
      <c r="Q228" s="10">
        <v>2900</v>
      </c>
      <c r="R228" s="10">
        <f t="shared" si="39"/>
        <v>0</v>
      </c>
      <c r="S228" s="10"/>
      <c r="T228" s="10">
        <v>2800</v>
      </c>
      <c r="U228" s="10">
        <f t="shared" si="40"/>
        <v>0</v>
      </c>
      <c r="V228" s="10">
        <v>18</v>
      </c>
      <c r="W228" s="10">
        <v>150</v>
      </c>
      <c r="X228" s="10">
        <f t="shared" si="32"/>
        <v>2700</v>
      </c>
      <c r="Y228" s="10">
        <v>18</v>
      </c>
      <c r="Z228" s="10">
        <v>150</v>
      </c>
      <c r="AA228" s="10">
        <f t="shared" si="33"/>
        <v>2700</v>
      </c>
      <c r="AB228" s="10"/>
      <c r="AC228" s="10">
        <v>150</v>
      </c>
      <c r="AD228" s="10">
        <f t="shared" si="34"/>
        <v>0</v>
      </c>
      <c r="AE228" s="11"/>
      <c r="AF228" s="26">
        <v>7</v>
      </c>
      <c r="AG228" s="7">
        <f t="shared" si="42"/>
        <v>0</v>
      </c>
      <c r="AH228" s="152">
        <v>1</v>
      </c>
      <c r="AI228" s="139">
        <f t="shared" si="35"/>
        <v>36</v>
      </c>
      <c r="AJ228" s="139">
        <f t="shared" si="37"/>
        <v>5400</v>
      </c>
      <c r="AK228" s="109">
        <f t="shared" si="36"/>
        <v>5400</v>
      </c>
    </row>
    <row r="229" spans="1:37" ht="25.15" customHeight="1" x14ac:dyDescent="0.25">
      <c r="A229" s="108">
        <v>188</v>
      </c>
      <c r="B229" s="8" t="s">
        <v>186</v>
      </c>
      <c r="C229" s="21" t="s">
        <v>132</v>
      </c>
      <c r="D229" s="22" t="s">
        <v>279</v>
      </c>
      <c r="E229" s="35">
        <v>44632</v>
      </c>
      <c r="F229" s="35">
        <v>44696</v>
      </c>
      <c r="G229" s="21" t="s">
        <v>397</v>
      </c>
      <c r="H229" s="22" t="s">
        <v>460</v>
      </c>
      <c r="I229" s="22" t="s">
        <v>102</v>
      </c>
      <c r="J229" s="22" t="s">
        <v>294</v>
      </c>
      <c r="K229" s="35">
        <v>44632</v>
      </c>
      <c r="L229" s="35">
        <v>44696</v>
      </c>
      <c r="M229" s="10"/>
      <c r="N229" s="10">
        <v>3400</v>
      </c>
      <c r="O229" s="10">
        <f t="shared" si="38"/>
        <v>0</v>
      </c>
      <c r="P229" s="10"/>
      <c r="Q229" s="10">
        <v>2900</v>
      </c>
      <c r="R229" s="10">
        <f t="shared" si="39"/>
        <v>0</v>
      </c>
      <c r="S229" s="10"/>
      <c r="T229" s="10">
        <v>2800</v>
      </c>
      <c r="U229" s="10">
        <f t="shared" si="40"/>
        <v>0</v>
      </c>
      <c r="V229" s="10">
        <v>20</v>
      </c>
      <c r="W229" s="10">
        <v>150</v>
      </c>
      <c r="X229" s="10">
        <f t="shared" si="32"/>
        <v>3000</v>
      </c>
      <c r="Y229" s="10">
        <v>20</v>
      </c>
      <c r="Z229" s="10">
        <v>150</v>
      </c>
      <c r="AA229" s="10">
        <f t="shared" si="33"/>
        <v>3000</v>
      </c>
      <c r="AB229" s="10">
        <v>20</v>
      </c>
      <c r="AC229" s="10">
        <v>150</v>
      </c>
      <c r="AD229" s="10">
        <f t="shared" si="34"/>
        <v>3000</v>
      </c>
      <c r="AE229" s="11"/>
      <c r="AF229" s="26">
        <v>7</v>
      </c>
      <c r="AG229" s="7">
        <f t="shared" si="42"/>
        <v>0</v>
      </c>
      <c r="AH229" s="152">
        <v>1</v>
      </c>
      <c r="AI229" s="139">
        <f t="shared" si="35"/>
        <v>60</v>
      </c>
      <c r="AJ229" s="139">
        <f t="shared" si="37"/>
        <v>9000</v>
      </c>
      <c r="AK229" s="109">
        <f t="shared" si="36"/>
        <v>9000</v>
      </c>
    </row>
    <row r="230" spans="1:37" ht="26.65" customHeight="1" x14ac:dyDescent="0.25">
      <c r="A230" s="108">
        <v>189</v>
      </c>
      <c r="B230" s="8" t="s">
        <v>186</v>
      </c>
      <c r="C230" s="21" t="s">
        <v>132</v>
      </c>
      <c r="D230" s="22" t="s">
        <v>280</v>
      </c>
      <c r="E230" s="35">
        <v>44632</v>
      </c>
      <c r="F230" s="35">
        <v>44700</v>
      </c>
      <c r="G230" s="21" t="s">
        <v>779</v>
      </c>
      <c r="H230" s="22" t="s">
        <v>398</v>
      </c>
      <c r="I230" s="22" t="s">
        <v>102</v>
      </c>
      <c r="J230" s="22" t="s">
        <v>294</v>
      </c>
      <c r="K230" s="35">
        <v>44632</v>
      </c>
      <c r="L230" s="35">
        <v>44700</v>
      </c>
      <c r="M230" s="10"/>
      <c r="N230" s="10">
        <v>3400</v>
      </c>
      <c r="O230" s="10">
        <f t="shared" si="38"/>
        <v>0</v>
      </c>
      <c r="P230" s="10"/>
      <c r="Q230" s="10">
        <v>2900</v>
      </c>
      <c r="R230" s="10">
        <f t="shared" si="39"/>
        <v>0</v>
      </c>
      <c r="S230" s="10"/>
      <c r="T230" s="10">
        <v>2800</v>
      </c>
      <c r="U230" s="10">
        <f t="shared" si="40"/>
        <v>0</v>
      </c>
      <c r="V230" s="10">
        <v>20</v>
      </c>
      <c r="W230" s="10">
        <v>150</v>
      </c>
      <c r="X230" s="10">
        <f t="shared" si="32"/>
        <v>3000</v>
      </c>
      <c r="Y230" s="10">
        <v>20</v>
      </c>
      <c r="Z230" s="10">
        <v>150</v>
      </c>
      <c r="AA230" s="10">
        <f t="shared" si="33"/>
        <v>3000</v>
      </c>
      <c r="AB230" s="10">
        <v>20</v>
      </c>
      <c r="AC230" s="10">
        <v>150</v>
      </c>
      <c r="AD230" s="10">
        <f t="shared" si="34"/>
        <v>3000</v>
      </c>
      <c r="AE230" s="11"/>
      <c r="AF230" s="26">
        <v>7</v>
      </c>
      <c r="AG230" s="7">
        <f t="shared" si="42"/>
        <v>0</v>
      </c>
      <c r="AH230" s="152">
        <v>1</v>
      </c>
      <c r="AI230" s="139">
        <f t="shared" si="35"/>
        <v>60</v>
      </c>
      <c r="AJ230" s="139">
        <f t="shared" si="37"/>
        <v>9000</v>
      </c>
      <c r="AK230" s="109">
        <f t="shared" si="36"/>
        <v>9000</v>
      </c>
    </row>
    <row r="231" spans="1:37" ht="31.9" customHeight="1" x14ac:dyDescent="0.25">
      <c r="A231" s="108">
        <v>190</v>
      </c>
      <c r="B231" s="8" t="s">
        <v>186</v>
      </c>
      <c r="C231" s="21" t="s">
        <v>132</v>
      </c>
      <c r="D231" s="22" t="s">
        <v>76</v>
      </c>
      <c r="E231" s="35">
        <v>44647</v>
      </c>
      <c r="F231" s="35">
        <v>44714</v>
      </c>
      <c r="G231" s="21" t="s">
        <v>399</v>
      </c>
      <c r="H231" s="22" t="s">
        <v>400</v>
      </c>
      <c r="I231" s="22" t="s">
        <v>99</v>
      </c>
      <c r="J231" s="22" t="s">
        <v>294</v>
      </c>
      <c r="K231" s="35">
        <v>44647</v>
      </c>
      <c r="L231" s="35">
        <v>44714</v>
      </c>
      <c r="M231" s="10"/>
      <c r="N231" s="10">
        <v>3400</v>
      </c>
      <c r="O231" s="10">
        <f t="shared" si="38"/>
        <v>0</v>
      </c>
      <c r="P231" s="10"/>
      <c r="Q231" s="10">
        <v>2900</v>
      </c>
      <c r="R231" s="10">
        <f t="shared" si="39"/>
        <v>0</v>
      </c>
      <c r="S231" s="10"/>
      <c r="T231" s="10">
        <v>2800</v>
      </c>
      <c r="U231" s="10">
        <f t="shared" si="40"/>
        <v>0</v>
      </c>
      <c r="V231" s="10">
        <v>19</v>
      </c>
      <c r="W231" s="10">
        <v>150</v>
      </c>
      <c r="X231" s="10">
        <f t="shared" si="32"/>
        <v>2850</v>
      </c>
      <c r="Y231" s="10">
        <v>19</v>
      </c>
      <c r="Z231" s="10">
        <v>150</v>
      </c>
      <c r="AA231" s="10">
        <f t="shared" si="33"/>
        <v>2850</v>
      </c>
      <c r="AB231" s="10">
        <v>19</v>
      </c>
      <c r="AC231" s="10">
        <v>150</v>
      </c>
      <c r="AD231" s="10">
        <f t="shared" si="34"/>
        <v>2850</v>
      </c>
      <c r="AE231" s="11"/>
      <c r="AF231" s="26">
        <v>7</v>
      </c>
      <c r="AG231" s="7">
        <f t="shared" si="42"/>
        <v>0</v>
      </c>
      <c r="AH231" s="152">
        <v>1</v>
      </c>
      <c r="AI231" s="139">
        <f t="shared" si="35"/>
        <v>57</v>
      </c>
      <c r="AJ231" s="139">
        <f t="shared" si="37"/>
        <v>8550</v>
      </c>
      <c r="AK231" s="109">
        <f t="shared" si="36"/>
        <v>8550</v>
      </c>
    </row>
    <row r="232" spans="1:37" ht="31.9" customHeight="1" x14ac:dyDescent="0.25">
      <c r="A232" s="108">
        <v>191</v>
      </c>
      <c r="B232" s="8" t="s">
        <v>186</v>
      </c>
      <c r="C232" s="21" t="s">
        <v>132</v>
      </c>
      <c r="D232" s="22" t="s">
        <v>281</v>
      </c>
      <c r="E232" s="35">
        <v>44714</v>
      </c>
      <c r="F232" s="35">
        <v>44718</v>
      </c>
      <c r="G232" s="21" t="s">
        <v>321</v>
      </c>
      <c r="H232" s="38" t="s">
        <v>328</v>
      </c>
      <c r="I232" s="22" t="s">
        <v>99</v>
      </c>
      <c r="J232" s="22" t="s">
        <v>294</v>
      </c>
      <c r="K232" s="35">
        <v>44714</v>
      </c>
      <c r="L232" s="35">
        <v>44718</v>
      </c>
      <c r="M232" s="10">
        <v>1</v>
      </c>
      <c r="N232" s="10">
        <v>3400</v>
      </c>
      <c r="O232" s="10">
        <f t="shared" si="38"/>
        <v>3400</v>
      </c>
      <c r="P232" s="10">
        <v>1</v>
      </c>
      <c r="Q232" s="10">
        <v>2900</v>
      </c>
      <c r="R232" s="10">
        <f t="shared" si="39"/>
        <v>2900</v>
      </c>
      <c r="S232" s="10">
        <v>1</v>
      </c>
      <c r="T232" s="10">
        <v>2800</v>
      </c>
      <c r="U232" s="10">
        <f t="shared" si="40"/>
        <v>2800</v>
      </c>
      <c r="V232" s="10">
        <v>20</v>
      </c>
      <c r="W232" s="10">
        <v>150</v>
      </c>
      <c r="X232" s="10">
        <f t="shared" si="32"/>
        <v>3000</v>
      </c>
      <c r="Y232" s="10">
        <v>20</v>
      </c>
      <c r="Z232" s="10">
        <v>150</v>
      </c>
      <c r="AA232" s="10">
        <f t="shared" si="33"/>
        <v>3000</v>
      </c>
      <c r="AB232" s="10">
        <v>20</v>
      </c>
      <c r="AC232" s="10">
        <v>150</v>
      </c>
      <c r="AD232" s="10">
        <f t="shared" si="34"/>
        <v>3000</v>
      </c>
      <c r="AE232" s="11"/>
      <c r="AF232" s="26">
        <v>7</v>
      </c>
      <c r="AG232" s="7">
        <f t="shared" si="42"/>
        <v>0</v>
      </c>
      <c r="AH232" s="152">
        <v>1</v>
      </c>
      <c r="AI232" s="139">
        <f t="shared" si="35"/>
        <v>63</v>
      </c>
      <c r="AJ232" s="139">
        <f t="shared" si="37"/>
        <v>18100</v>
      </c>
      <c r="AK232" s="109">
        <f t="shared" si="36"/>
        <v>18100</v>
      </c>
    </row>
    <row r="233" spans="1:37" ht="34.15" customHeight="1" x14ac:dyDescent="0.25">
      <c r="A233" s="108">
        <v>192</v>
      </c>
      <c r="B233" s="8" t="s">
        <v>206</v>
      </c>
      <c r="C233" s="21" t="s">
        <v>132</v>
      </c>
      <c r="D233" s="22" t="s">
        <v>78</v>
      </c>
      <c r="E233" s="35">
        <v>44715</v>
      </c>
      <c r="F233" s="35">
        <v>44718</v>
      </c>
      <c r="G233" s="21" t="s">
        <v>331</v>
      </c>
      <c r="H233" s="22" t="s">
        <v>330</v>
      </c>
      <c r="I233" s="22" t="s">
        <v>100</v>
      </c>
      <c r="J233" s="22" t="s">
        <v>294</v>
      </c>
      <c r="K233" s="35">
        <v>44715</v>
      </c>
      <c r="L233" s="35">
        <v>44718</v>
      </c>
      <c r="M233" s="10">
        <v>1</v>
      </c>
      <c r="N233" s="10">
        <v>3400</v>
      </c>
      <c r="O233" s="10">
        <f t="shared" si="38"/>
        <v>3400</v>
      </c>
      <c r="P233" s="10">
        <v>1</v>
      </c>
      <c r="Q233" s="10">
        <v>2900</v>
      </c>
      <c r="R233" s="10">
        <f t="shared" si="39"/>
        <v>2900</v>
      </c>
      <c r="S233" s="10">
        <v>1</v>
      </c>
      <c r="T233" s="10">
        <v>2800</v>
      </c>
      <c r="U233" s="10">
        <f t="shared" si="40"/>
        <v>2800</v>
      </c>
      <c r="V233" s="10">
        <v>13</v>
      </c>
      <c r="W233" s="10">
        <v>150</v>
      </c>
      <c r="X233" s="10">
        <f t="shared" ref="X233:X313" si="43">V233*W233</f>
        <v>1950</v>
      </c>
      <c r="Y233" s="10">
        <v>13</v>
      </c>
      <c r="Z233" s="10">
        <v>150</v>
      </c>
      <c r="AA233" s="10">
        <f t="shared" ref="AA233:AA313" si="44">Y233*Z233</f>
        <v>1950</v>
      </c>
      <c r="AB233" s="10">
        <v>13</v>
      </c>
      <c r="AC233" s="10">
        <v>150</v>
      </c>
      <c r="AD233" s="10">
        <f t="shared" ref="AD233:AD313" si="45">AB233*AC233</f>
        <v>1950</v>
      </c>
      <c r="AE233" s="11">
        <v>42</v>
      </c>
      <c r="AF233" s="26">
        <v>7</v>
      </c>
      <c r="AG233" s="7">
        <f t="shared" si="42"/>
        <v>294</v>
      </c>
      <c r="AH233" s="152">
        <v>1</v>
      </c>
      <c r="AI233" s="139">
        <f t="shared" si="35"/>
        <v>84</v>
      </c>
      <c r="AJ233" s="139">
        <f t="shared" si="37"/>
        <v>15244</v>
      </c>
      <c r="AK233" s="109">
        <f t="shared" si="36"/>
        <v>15244</v>
      </c>
    </row>
    <row r="234" spans="1:37" ht="33.6" customHeight="1" x14ac:dyDescent="0.25">
      <c r="A234" s="108">
        <v>193</v>
      </c>
      <c r="B234" s="8" t="s">
        <v>206</v>
      </c>
      <c r="C234" s="21" t="s">
        <v>132</v>
      </c>
      <c r="D234" s="22" t="s">
        <v>79</v>
      </c>
      <c r="E234" s="35">
        <v>44733</v>
      </c>
      <c r="F234" s="35">
        <v>44736</v>
      </c>
      <c r="G234" s="21" t="s">
        <v>331</v>
      </c>
      <c r="H234" s="22" t="s">
        <v>329</v>
      </c>
      <c r="I234" s="22" t="s">
        <v>102</v>
      </c>
      <c r="J234" s="22" t="s">
        <v>294</v>
      </c>
      <c r="K234" s="35">
        <v>44733</v>
      </c>
      <c r="L234" s="35">
        <v>44736</v>
      </c>
      <c r="M234" s="10">
        <v>1</v>
      </c>
      <c r="N234" s="10">
        <v>3400</v>
      </c>
      <c r="O234" s="10">
        <f t="shared" si="38"/>
        <v>3400</v>
      </c>
      <c r="P234" s="10">
        <v>1</v>
      </c>
      <c r="Q234" s="10">
        <v>2900</v>
      </c>
      <c r="R234" s="10">
        <f t="shared" si="39"/>
        <v>2900</v>
      </c>
      <c r="S234" s="10">
        <v>1</v>
      </c>
      <c r="T234" s="10">
        <v>2800</v>
      </c>
      <c r="U234" s="10">
        <f t="shared" si="40"/>
        <v>2800</v>
      </c>
      <c r="V234" s="10">
        <v>13</v>
      </c>
      <c r="W234" s="10">
        <v>150</v>
      </c>
      <c r="X234" s="10">
        <f t="shared" si="43"/>
        <v>1950</v>
      </c>
      <c r="Y234" s="10">
        <v>13</v>
      </c>
      <c r="Z234" s="10">
        <v>150</v>
      </c>
      <c r="AA234" s="10">
        <f t="shared" si="44"/>
        <v>1950</v>
      </c>
      <c r="AB234" s="10">
        <v>13</v>
      </c>
      <c r="AC234" s="10">
        <v>150</v>
      </c>
      <c r="AD234" s="10">
        <f t="shared" si="45"/>
        <v>1950</v>
      </c>
      <c r="AE234" s="11">
        <v>42</v>
      </c>
      <c r="AF234" s="26">
        <v>7</v>
      </c>
      <c r="AG234" s="7">
        <f t="shared" si="42"/>
        <v>294</v>
      </c>
      <c r="AH234" s="152">
        <v>1</v>
      </c>
      <c r="AI234" s="139">
        <f t="shared" si="35"/>
        <v>84</v>
      </c>
      <c r="AJ234" s="139">
        <f t="shared" si="37"/>
        <v>15244</v>
      </c>
      <c r="AK234" s="109">
        <f t="shared" si="36"/>
        <v>15244</v>
      </c>
    </row>
    <row r="235" spans="1:37" ht="27" customHeight="1" x14ac:dyDescent="0.25">
      <c r="A235" s="108">
        <v>194</v>
      </c>
      <c r="B235" s="8" t="s">
        <v>206</v>
      </c>
      <c r="C235" s="21" t="s">
        <v>132</v>
      </c>
      <c r="D235" s="22" t="s">
        <v>282</v>
      </c>
      <c r="E235" s="35">
        <v>44754</v>
      </c>
      <c r="F235" s="35">
        <v>44757</v>
      </c>
      <c r="G235" s="21" t="s">
        <v>331</v>
      </c>
      <c r="H235" s="22" t="s">
        <v>329</v>
      </c>
      <c r="I235" s="22" t="s">
        <v>100</v>
      </c>
      <c r="J235" s="22" t="s">
        <v>294</v>
      </c>
      <c r="K235" s="35">
        <v>44754</v>
      </c>
      <c r="L235" s="35">
        <v>44757</v>
      </c>
      <c r="M235" s="10">
        <v>1</v>
      </c>
      <c r="N235" s="10">
        <v>3400</v>
      </c>
      <c r="O235" s="10">
        <f t="shared" si="38"/>
        <v>3400</v>
      </c>
      <c r="P235" s="10">
        <v>1</v>
      </c>
      <c r="Q235" s="10">
        <v>2900</v>
      </c>
      <c r="R235" s="10">
        <f t="shared" si="39"/>
        <v>2900</v>
      </c>
      <c r="S235" s="10">
        <v>1</v>
      </c>
      <c r="T235" s="10">
        <v>2800</v>
      </c>
      <c r="U235" s="10">
        <f t="shared" si="40"/>
        <v>2800</v>
      </c>
      <c r="V235" s="10">
        <v>13</v>
      </c>
      <c r="W235" s="10">
        <v>150</v>
      </c>
      <c r="X235" s="10">
        <f t="shared" si="43"/>
        <v>1950</v>
      </c>
      <c r="Y235" s="10">
        <v>13</v>
      </c>
      <c r="Z235" s="10">
        <v>150</v>
      </c>
      <c r="AA235" s="10">
        <f t="shared" si="44"/>
        <v>1950</v>
      </c>
      <c r="AB235" s="10">
        <v>13</v>
      </c>
      <c r="AC235" s="10">
        <v>150</v>
      </c>
      <c r="AD235" s="10">
        <f t="shared" si="45"/>
        <v>1950</v>
      </c>
      <c r="AE235" s="11">
        <v>42</v>
      </c>
      <c r="AF235" s="26">
        <v>7</v>
      </c>
      <c r="AG235" s="7">
        <f t="shared" si="42"/>
        <v>294</v>
      </c>
      <c r="AH235" s="152">
        <v>1</v>
      </c>
      <c r="AI235" s="139">
        <f t="shared" si="35"/>
        <v>84</v>
      </c>
      <c r="AJ235" s="139">
        <f t="shared" si="37"/>
        <v>15244</v>
      </c>
      <c r="AK235" s="109">
        <f t="shared" si="36"/>
        <v>15244</v>
      </c>
    </row>
    <row r="236" spans="1:37" ht="38.25" x14ac:dyDescent="0.25">
      <c r="A236" s="108">
        <v>195</v>
      </c>
      <c r="B236" s="8" t="s">
        <v>206</v>
      </c>
      <c r="C236" s="21" t="s">
        <v>132</v>
      </c>
      <c r="D236" s="22" t="s">
        <v>283</v>
      </c>
      <c r="E236" s="35">
        <v>44801</v>
      </c>
      <c r="F236" s="35">
        <v>44892</v>
      </c>
      <c r="G236" s="21" t="s">
        <v>401</v>
      </c>
      <c r="H236" s="22" t="s">
        <v>330</v>
      </c>
      <c r="I236" s="22" t="s">
        <v>101</v>
      </c>
      <c r="J236" s="22" t="s">
        <v>294</v>
      </c>
      <c r="K236" s="35">
        <v>44801</v>
      </c>
      <c r="L236" s="35">
        <v>44892</v>
      </c>
      <c r="M236" s="10">
        <v>1</v>
      </c>
      <c r="N236" s="10">
        <v>3400</v>
      </c>
      <c r="O236" s="10">
        <f t="shared" si="38"/>
        <v>3400</v>
      </c>
      <c r="P236" s="10">
        <v>1</v>
      </c>
      <c r="Q236" s="10">
        <v>2900</v>
      </c>
      <c r="R236" s="10">
        <f t="shared" si="39"/>
        <v>2900</v>
      </c>
      <c r="S236" s="10">
        <v>1</v>
      </c>
      <c r="T236" s="10">
        <v>2800</v>
      </c>
      <c r="U236" s="10">
        <f t="shared" si="40"/>
        <v>2800</v>
      </c>
      <c r="V236" s="10">
        <v>18</v>
      </c>
      <c r="W236" s="10">
        <v>150</v>
      </c>
      <c r="X236" s="10">
        <f t="shared" si="43"/>
        <v>2700</v>
      </c>
      <c r="Y236" s="10">
        <v>18</v>
      </c>
      <c r="Z236" s="10">
        <v>150</v>
      </c>
      <c r="AA236" s="10">
        <f t="shared" si="44"/>
        <v>2700</v>
      </c>
      <c r="AB236" s="10">
        <v>18</v>
      </c>
      <c r="AC236" s="10">
        <v>150</v>
      </c>
      <c r="AD236" s="10">
        <f t="shared" si="45"/>
        <v>2700</v>
      </c>
      <c r="AE236" s="11">
        <v>69</v>
      </c>
      <c r="AF236" s="26">
        <v>7</v>
      </c>
      <c r="AG236" s="7">
        <f t="shared" si="42"/>
        <v>483</v>
      </c>
      <c r="AH236" s="152">
        <v>1</v>
      </c>
      <c r="AI236" s="139">
        <f t="shared" ref="AI236:AI319" si="46">M236+P236+S236+V236+Y236+AB236+AE236</f>
        <v>126</v>
      </c>
      <c r="AJ236" s="139">
        <f t="shared" si="37"/>
        <v>17683</v>
      </c>
      <c r="AK236" s="109">
        <f t="shared" ref="AK236:AK319" si="47">O236+R236+U236+X236+AA236+AD236+AG236</f>
        <v>17683</v>
      </c>
    </row>
    <row r="237" spans="1:37" ht="30" customHeight="1" x14ac:dyDescent="0.25">
      <c r="A237" s="108">
        <v>196</v>
      </c>
      <c r="B237" s="8" t="s">
        <v>206</v>
      </c>
      <c r="C237" s="21" t="s">
        <v>132</v>
      </c>
      <c r="D237" s="22" t="s">
        <v>77</v>
      </c>
      <c r="E237" s="35">
        <v>44802</v>
      </c>
      <c r="F237" s="35">
        <v>44869</v>
      </c>
      <c r="G237" s="21" t="s">
        <v>399</v>
      </c>
      <c r="H237" s="22" t="s">
        <v>522</v>
      </c>
      <c r="I237" s="22" t="s">
        <v>99</v>
      </c>
      <c r="J237" s="22" t="s">
        <v>294</v>
      </c>
      <c r="K237" s="35">
        <v>44802</v>
      </c>
      <c r="L237" s="35">
        <v>44869</v>
      </c>
      <c r="M237" s="10">
        <v>1</v>
      </c>
      <c r="N237" s="10">
        <v>3400</v>
      </c>
      <c r="O237" s="10">
        <f t="shared" si="38"/>
        <v>3400</v>
      </c>
      <c r="P237" s="10">
        <v>1</v>
      </c>
      <c r="Q237" s="10">
        <v>2900</v>
      </c>
      <c r="R237" s="10">
        <f t="shared" si="39"/>
        <v>2900</v>
      </c>
      <c r="S237" s="10">
        <v>1</v>
      </c>
      <c r="T237" s="10">
        <v>2800</v>
      </c>
      <c r="U237" s="10">
        <f t="shared" si="40"/>
        <v>2800</v>
      </c>
      <c r="V237" s="10">
        <v>18</v>
      </c>
      <c r="W237" s="10">
        <v>150</v>
      </c>
      <c r="X237" s="10">
        <f t="shared" si="43"/>
        <v>2700</v>
      </c>
      <c r="Y237" s="10">
        <v>18</v>
      </c>
      <c r="Z237" s="10">
        <v>150</v>
      </c>
      <c r="AA237" s="10">
        <f t="shared" si="44"/>
        <v>2700</v>
      </c>
      <c r="AB237" s="10">
        <v>18</v>
      </c>
      <c r="AC237" s="10">
        <v>150</v>
      </c>
      <c r="AD237" s="10">
        <f t="shared" si="45"/>
        <v>2700</v>
      </c>
      <c r="AE237" s="11">
        <v>69</v>
      </c>
      <c r="AF237" s="26">
        <v>7</v>
      </c>
      <c r="AG237" s="7">
        <f t="shared" si="42"/>
        <v>483</v>
      </c>
      <c r="AH237" s="152">
        <v>1</v>
      </c>
      <c r="AI237" s="139">
        <f t="shared" si="46"/>
        <v>126</v>
      </c>
      <c r="AJ237" s="139">
        <f t="shared" si="37"/>
        <v>17683</v>
      </c>
      <c r="AK237" s="109">
        <f t="shared" si="47"/>
        <v>17683</v>
      </c>
    </row>
    <row r="238" spans="1:37" ht="39.6" customHeight="1" x14ac:dyDescent="0.25">
      <c r="A238" s="108">
        <v>197</v>
      </c>
      <c r="B238" s="8" t="s">
        <v>206</v>
      </c>
      <c r="C238" s="21" t="s">
        <v>132</v>
      </c>
      <c r="D238" s="22" t="s">
        <v>284</v>
      </c>
      <c r="E238" s="35">
        <v>44815</v>
      </c>
      <c r="F238" s="35">
        <v>44829</v>
      </c>
      <c r="G238" s="21" t="s">
        <v>396</v>
      </c>
      <c r="H238" s="22" t="s">
        <v>402</v>
      </c>
      <c r="I238" s="22" t="s">
        <v>99</v>
      </c>
      <c r="J238" s="22" t="s">
        <v>356</v>
      </c>
      <c r="K238" s="35">
        <v>44815</v>
      </c>
      <c r="L238" s="35">
        <v>44829</v>
      </c>
      <c r="M238" s="10">
        <v>1</v>
      </c>
      <c r="N238" s="10">
        <v>3400</v>
      </c>
      <c r="O238" s="10">
        <f t="shared" si="38"/>
        <v>3400</v>
      </c>
      <c r="P238" s="10">
        <v>1</v>
      </c>
      <c r="Q238" s="10">
        <v>2900</v>
      </c>
      <c r="R238" s="10">
        <f t="shared" si="39"/>
        <v>2900</v>
      </c>
      <c r="S238" s="10">
        <v>1</v>
      </c>
      <c r="T238" s="10">
        <v>2800</v>
      </c>
      <c r="U238" s="10">
        <f t="shared" si="40"/>
        <v>2800</v>
      </c>
      <c r="V238" s="10">
        <v>18</v>
      </c>
      <c r="W238" s="10">
        <v>150</v>
      </c>
      <c r="X238" s="10">
        <f t="shared" si="43"/>
        <v>2700</v>
      </c>
      <c r="Y238" s="10">
        <v>18</v>
      </c>
      <c r="Z238" s="10">
        <v>150</v>
      </c>
      <c r="AA238" s="10">
        <f t="shared" si="44"/>
        <v>2700</v>
      </c>
      <c r="AB238" s="10">
        <v>18</v>
      </c>
      <c r="AC238" s="10">
        <v>150</v>
      </c>
      <c r="AD238" s="10">
        <f t="shared" si="45"/>
        <v>2700</v>
      </c>
      <c r="AE238" s="11">
        <v>69</v>
      </c>
      <c r="AF238" s="26">
        <v>7</v>
      </c>
      <c r="AG238" s="7">
        <f t="shared" si="42"/>
        <v>483</v>
      </c>
      <c r="AH238" s="152">
        <v>1</v>
      </c>
      <c r="AI238" s="139">
        <f>M238+P238+S238+V238+Y238+AB238+AE238</f>
        <v>126</v>
      </c>
      <c r="AJ238" s="139">
        <f t="shared" si="37"/>
        <v>17683</v>
      </c>
      <c r="AK238" s="109">
        <f>O238+R238+U238+X238+AA238+AD238+AG238</f>
        <v>17683</v>
      </c>
    </row>
    <row r="239" spans="1:37" ht="28.15" customHeight="1" x14ac:dyDescent="0.25">
      <c r="A239" s="108">
        <v>198</v>
      </c>
      <c r="B239" s="20"/>
      <c r="C239" s="21" t="s">
        <v>132</v>
      </c>
      <c r="D239" s="22" t="s">
        <v>549</v>
      </c>
      <c r="E239" s="21" t="s">
        <v>43</v>
      </c>
      <c r="F239" s="21" t="s">
        <v>43</v>
      </c>
      <c r="G239" s="41" t="s">
        <v>43</v>
      </c>
      <c r="H239" s="41" t="s">
        <v>43</v>
      </c>
      <c r="I239" s="21" t="s">
        <v>105</v>
      </c>
      <c r="J239" s="21" t="s">
        <v>294</v>
      </c>
      <c r="K239" s="21" t="s">
        <v>43</v>
      </c>
      <c r="L239" s="21" t="s">
        <v>43</v>
      </c>
      <c r="M239" s="28">
        <v>2</v>
      </c>
      <c r="N239" s="10">
        <v>3400</v>
      </c>
      <c r="O239" s="28">
        <f t="shared" si="38"/>
        <v>6800</v>
      </c>
      <c r="P239" s="28">
        <v>2</v>
      </c>
      <c r="Q239" s="10">
        <v>2900</v>
      </c>
      <c r="R239" s="28">
        <f t="shared" si="39"/>
        <v>5800</v>
      </c>
      <c r="S239" s="28">
        <v>2</v>
      </c>
      <c r="T239" s="10">
        <v>2800</v>
      </c>
      <c r="U239" s="28">
        <f t="shared" si="40"/>
        <v>5600</v>
      </c>
      <c r="V239" s="10">
        <v>32</v>
      </c>
      <c r="W239" s="10">
        <v>150</v>
      </c>
      <c r="X239" s="10">
        <f t="shared" si="43"/>
        <v>4800</v>
      </c>
      <c r="Y239" s="10">
        <v>32</v>
      </c>
      <c r="Z239" s="10">
        <v>150</v>
      </c>
      <c r="AA239" s="10">
        <f t="shared" si="44"/>
        <v>4800</v>
      </c>
      <c r="AB239" s="10">
        <v>32</v>
      </c>
      <c r="AC239" s="10">
        <v>150</v>
      </c>
      <c r="AD239" s="10">
        <f t="shared" si="45"/>
        <v>4800</v>
      </c>
      <c r="AE239" s="11">
        <v>63</v>
      </c>
      <c r="AF239" s="26">
        <v>7</v>
      </c>
      <c r="AG239" s="7">
        <f t="shared" si="42"/>
        <v>441</v>
      </c>
      <c r="AH239" s="152">
        <v>1</v>
      </c>
      <c r="AI239" s="139">
        <f t="shared" si="46"/>
        <v>165</v>
      </c>
      <c r="AJ239" s="139">
        <f t="shared" si="37"/>
        <v>33041</v>
      </c>
      <c r="AK239" s="109">
        <f t="shared" si="47"/>
        <v>33041</v>
      </c>
    </row>
    <row r="240" spans="1:37" ht="14.65" customHeight="1" x14ac:dyDescent="0.25">
      <c r="A240" s="106"/>
      <c r="B240" s="96"/>
      <c r="C240" s="97"/>
      <c r="D240" s="179" t="s">
        <v>864</v>
      </c>
      <c r="E240" s="99"/>
      <c r="F240" s="99"/>
      <c r="G240" s="99"/>
      <c r="H240" s="99"/>
      <c r="I240" s="97"/>
      <c r="J240" s="100"/>
      <c r="K240" s="99"/>
      <c r="L240" s="99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2"/>
      <c r="AF240" s="79"/>
      <c r="AG240" s="79"/>
      <c r="AH240" s="153"/>
      <c r="AI240" s="151"/>
      <c r="AJ240" s="151"/>
      <c r="AK240" s="164">
        <f>SUM(AK241:AK249)</f>
        <v>119906</v>
      </c>
    </row>
    <row r="241" spans="1:37" ht="25.5" x14ac:dyDescent="0.25">
      <c r="A241" s="108">
        <v>199</v>
      </c>
      <c r="B241" s="8" t="s">
        <v>189</v>
      </c>
      <c r="C241" s="21" t="s">
        <v>149</v>
      </c>
      <c r="D241" s="22" t="s">
        <v>271</v>
      </c>
      <c r="E241" s="35">
        <v>44630</v>
      </c>
      <c r="F241" s="35">
        <v>44633</v>
      </c>
      <c r="G241" s="21" t="s">
        <v>336</v>
      </c>
      <c r="H241" s="22" t="s">
        <v>488</v>
      </c>
      <c r="I241" s="22" t="s">
        <v>99</v>
      </c>
      <c r="J241" s="22" t="s">
        <v>294</v>
      </c>
      <c r="K241" s="35">
        <v>44630</v>
      </c>
      <c r="L241" s="35">
        <v>44633</v>
      </c>
      <c r="M241" s="10"/>
      <c r="N241" s="10">
        <v>3400</v>
      </c>
      <c r="O241" s="10">
        <f t="shared" si="38"/>
        <v>0</v>
      </c>
      <c r="P241" s="10"/>
      <c r="Q241" s="10">
        <v>2900</v>
      </c>
      <c r="R241" s="10">
        <f t="shared" si="39"/>
        <v>0</v>
      </c>
      <c r="S241" s="10"/>
      <c r="T241" s="10">
        <v>2800</v>
      </c>
      <c r="U241" s="10">
        <f t="shared" si="40"/>
        <v>0</v>
      </c>
      <c r="V241" s="10">
        <v>15</v>
      </c>
      <c r="W241" s="10">
        <v>150</v>
      </c>
      <c r="X241" s="10">
        <f t="shared" si="43"/>
        <v>2250</v>
      </c>
      <c r="Y241" s="10">
        <v>15</v>
      </c>
      <c r="Z241" s="10">
        <v>150</v>
      </c>
      <c r="AA241" s="10">
        <f t="shared" si="44"/>
        <v>2250</v>
      </c>
      <c r="AB241" s="10">
        <v>15</v>
      </c>
      <c r="AC241" s="10">
        <v>150</v>
      </c>
      <c r="AD241" s="10">
        <f t="shared" si="45"/>
        <v>2250</v>
      </c>
      <c r="AE241" s="11"/>
      <c r="AF241" s="26">
        <v>7</v>
      </c>
      <c r="AG241" s="7">
        <f t="shared" si="42"/>
        <v>0</v>
      </c>
      <c r="AH241" s="152">
        <v>1</v>
      </c>
      <c r="AI241" s="139">
        <f t="shared" si="46"/>
        <v>45</v>
      </c>
      <c r="AJ241" s="139">
        <f t="shared" si="37"/>
        <v>6750</v>
      </c>
      <c r="AK241" s="109">
        <f t="shared" si="47"/>
        <v>6750</v>
      </c>
    </row>
    <row r="242" spans="1:37" ht="25.5" x14ac:dyDescent="0.25">
      <c r="A242" s="108">
        <v>200</v>
      </c>
      <c r="B242" s="8"/>
      <c r="C242" s="21" t="s">
        <v>149</v>
      </c>
      <c r="D242" s="22" t="s">
        <v>271</v>
      </c>
      <c r="E242" s="35">
        <v>44624</v>
      </c>
      <c r="F242" s="35">
        <v>44626</v>
      </c>
      <c r="G242" s="21" t="s">
        <v>336</v>
      </c>
      <c r="H242" s="22" t="s">
        <v>489</v>
      </c>
      <c r="I242" s="22" t="s">
        <v>99</v>
      </c>
      <c r="J242" s="22" t="s">
        <v>294</v>
      </c>
      <c r="K242" s="35">
        <v>44624</v>
      </c>
      <c r="L242" s="35">
        <v>44626</v>
      </c>
      <c r="M242" s="10"/>
      <c r="N242" s="10">
        <v>3400</v>
      </c>
      <c r="O242" s="10">
        <f t="shared" si="38"/>
        <v>0</v>
      </c>
      <c r="P242" s="10"/>
      <c r="Q242" s="10">
        <v>2900</v>
      </c>
      <c r="R242" s="10">
        <f t="shared" si="39"/>
        <v>0</v>
      </c>
      <c r="S242" s="10"/>
      <c r="T242" s="10">
        <v>2800</v>
      </c>
      <c r="U242" s="10">
        <f t="shared" si="40"/>
        <v>0</v>
      </c>
      <c r="V242" s="10">
        <v>15</v>
      </c>
      <c r="W242" s="10">
        <v>150</v>
      </c>
      <c r="X242" s="10">
        <f t="shared" si="43"/>
        <v>2250</v>
      </c>
      <c r="Y242" s="10">
        <v>15</v>
      </c>
      <c r="Z242" s="10">
        <v>150</v>
      </c>
      <c r="AA242" s="10">
        <f t="shared" si="44"/>
        <v>2250</v>
      </c>
      <c r="AB242" s="10">
        <v>15</v>
      </c>
      <c r="AC242" s="10">
        <v>150</v>
      </c>
      <c r="AD242" s="10">
        <f t="shared" si="45"/>
        <v>2250</v>
      </c>
      <c r="AE242" s="11"/>
      <c r="AF242" s="26">
        <v>7</v>
      </c>
      <c r="AG242" s="7">
        <f t="shared" si="42"/>
        <v>0</v>
      </c>
      <c r="AH242" s="152">
        <v>1</v>
      </c>
      <c r="AI242" s="139">
        <f t="shared" si="46"/>
        <v>45</v>
      </c>
      <c r="AJ242" s="139">
        <f t="shared" si="37"/>
        <v>6750</v>
      </c>
      <c r="AK242" s="109">
        <f t="shared" si="47"/>
        <v>6750</v>
      </c>
    </row>
    <row r="243" spans="1:37" ht="25.5" x14ac:dyDescent="0.25">
      <c r="A243" s="108">
        <v>201</v>
      </c>
      <c r="B243" s="8" t="s">
        <v>189</v>
      </c>
      <c r="C243" s="21" t="s">
        <v>149</v>
      </c>
      <c r="D243" s="22" t="s">
        <v>271</v>
      </c>
      <c r="E243" s="35">
        <v>44679</v>
      </c>
      <c r="F243" s="35">
        <v>44682</v>
      </c>
      <c r="G243" s="21" t="s">
        <v>336</v>
      </c>
      <c r="H243" s="22" t="s">
        <v>514</v>
      </c>
      <c r="I243" s="22" t="s">
        <v>99</v>
      </c>
      <c r="J243" s="22" t="s">
        <v>294</v>
      </c>
      <c r="K243" s="35">
        <v>44679</v>
      </c>
      <c r="L243" s="35">
        <v>44682</v>
      </c>
      <c r="M243" s="10"/>
      <c r="N243" s="10">
        <v>3400</v>
      </c>
      <c r="O243" s="10">
        <f t="shared" si="38"/>
        <v>0</v>
      </c>
      <c r="P243" s="10"/>
      <c r="Q243" s="10">
        <v>2900</v>
      </c>
      <c r="R243" s="10">
        <f t="shared" si="39"/>
        <v>0</v>
      </c>
      <c r="S243" s="10"/>
      <c r="T243" s="10">
        <v>2800</v>
      </c>
      <c r="U243" s="10">
        <f t="shared" si="40"/>
        <v>0</v>
      </c>
      <c r="V243" s="10">
        <v>19</v>
      </c>
      <c r="W243" s="10">
        <v>150</v>
      </c>
      <c r="X243" s="10">
        <f t="shared" si="43"/>
        <v>2850</v>
      </c>
      <c r="Y243" s="10">
        <v>19</v>
      </c>
      <c r="Z243" s="10">
        <v>150</v>
      </c>
      <c r="AA243" s="10">
        <f t="shared" si="44"/>
        <v>2850</v>
      </c>
      <c r="AB243" s="10">
        <v>19</v>
      </c>
      <c r="AC243" s="10">
        <v>150</v>
      </c>
      <c r="AD243" s="10">
        <f t="shared" si="45"/>
        <v>2850</v>
      </c>
      <c r="AE243" s="11">
        <v>60</v>
      </c>
      <c r="AF243" s="26">
        <v>7</v>
      </c>
      <c r="AG243" s="7">
        <f t="shared" si="42"/>
        <v>420</v>
      </c>
      <c r="AH243" s="152">
        <v>1</v>
      </c>
      <c r="AI243" s="139">
        <f t="shared" si="46"/>
        <v>117</v>
      </c>
      <c r="AJ243" s="139">
        <f t="shared" si="37"/>
        <v>8970</v>
      </c>
      <c r="AK243" s="109">
        <f t="shared" si="47"/>
        <v>8970</v>
      </c>
    </row>
    <row r="244" spans="1:37" x14ac:dyDescent="0.25">
      <c r="A244" s="108">
        <v>202</v>
      </c>
      <c r="B244" s="8" t="s">
        <v>189</v>
      </c>
      <c r="C244" s="21" t="s">
        <v>149</v>
      </c>
      <c r="D244" s="22" t="s">
        <v>174</v>
      </c>
      <c r="E244" s="35">
        <v>44708</v>
      </c>
      <c r="F244" s="35">
        <v>44710</v>
      </c>
      <c r="G244" s="21" t="s">
        <v>336</v>
      </c>
      <c r="H244" s="22" t="s">
        <v>511</v>
      </c>
      <c r="I244" s="22" t="s">
        <v>99</v>
      </c>
      <c r="J244" s="22" t="s">
        <v>294</v>
      </c>
      <c r="K244" s="35">
        <v>44708</v>
      </c>
      <c r="L244" s="35">
        <v>44710</v>
      </c>
      <c r="M244" s="10"/>
      <c r="N244" s="10">
        <v>3400</v>
      </c>
      <c r="O244" s="10">
        <f t="shared" si="38"/>
        <v>0</v>
      </c>
      <c r="P244" s="10"/>
      <c r="Q244" s="10">
        <v>2900</v>
      </c>
      <c r="R244" s="10">
        <f t="shared" si="39"/>
        <v>0</v>
      </c>
      <c r="S244" s="10"/>
      <c r="T244" s="10">
        <v>2800</v>
      </c>
      <c r="U244" s="10">
        <f t="shared" si="40"/>
        <v>0</v>
      </c>
      <c r="V244" s="10">
        <v>19</v>
      </c>
      <c r="W244" s="10">
        <v>150</v>
      </c>
      <c r="X244" s="10">
        <f t="shared" si="43"/>
        <v>2850</v>
      </c>
      <c r="Y244" s="10">
        <v>19</v>
      </c>
      <c r="Z244" s="10">
        <v>150</v>
      </c>
      <c r="AA244" s="10">
        <f t="shared" si="44"/>
        <v>2850</v>
      </c>
      <c r="AB244" s="10">
        <v>19</v>
      </c>
      <c r="AC244" s="10">
        <v>150</v>
      </c>
      <c r="AD244" s="10">
        <f t="shared" si="45"/>
        <v>2850</v>
      </c>
      <c r="AE244" s="11">
        <v>60</v>
      </c>
      <c r="AF244" s="26">
        <v>7</v>
      </c>
      <c r="AG244" s="7">
        <f t="shared" si="42"/>
        <v>420</v>
      </c>
      <c r="AH244" s="152">
        <v>1</v>
      </c>
      <c r="AI244" s="139">
        <f t="shared" si="46"/>
        <v>117</v>
      </c>
      <c r="AJ244" s="139">
        <f t="shared" si="37"/>
        <v>8970</v>
      </c>
      <c r="AK244" s="109">
        <f t="shared" si="47"/>
        <v>8970</v>
      </c>
    </row>
    <row r="245" spans="1:37" x14ac:dyDescent="0.25">
      <c r="A245" s="108">
        <v>203</v>
      </c>
      <c r="B245" s="8" t="s">
        <v>189</v>
      </c>
      <c r="C245" s="21" t="s">
        <v>149</v>
      </c>
      <c r="D245" s="22" t="s">
        <v>174</v>
      </c>
      <c r="E245" s="35">
        <v>44711</v>
      </c>
      <c r="F245" s="35">
        <v>44714</v>
      </c>
      <c r="G245" s="21" t="s">
        <v>336</v>
      </c>
      <c r="H245" s="22" t="s">
        <v>510</v>
      </c>
      <c r="I245" s="22" t="s">
        <v>99</v>
      </c>
      <c r="J245" s="22" t="s">
        <v>294</v>
      </c>
      <c r="K245" s="35">
        <v>44711</v>
      </c>
      <c r="L245" s="35">
        <v>44714</v>
      </c>
      <c r="M245" s="10">
        <v>1</v>
      </c>
      <c r="N245" s="10">
        <v>3400</v>
      </c>
      <c r="O245" s="10">
        <f t="shared" si="38"/>
        <v>3400</v>
      </c>
      <c r="P245" s="10">
        <v>1</v>
      </c>
      <c r="Q245" s="10">
        <v>2900</v>
      </c>
      <c r="R245" s="10">
        <f t="shared" si="39"/>
        <v>2900</v>
      </c>
      <c r="S245" s="10">
        <v>1</v>
      </c>
      <c r="T245" s="10">
        <v>2800</v>
      </c>
      <c r="U245" s="10">
        <f t="shared" si="40"/>
        <v>2800</v>
      </c>
      <c r="V245" s="10">
        <v>19</v>
      </c>
      <c r="W245" s="10">
        <v>150</v>
      </c>
      <c r="X245" s="10">
        <f t="shared" si="43"/>
        <v>2850</v>
      </c>
      <c r="Y245" s="10">
        <v>19</v>
      </c>
      <c r="Z245" s="10">
        <v>150</v>
      </c>
      <c r="AA245" s="10">
        <f t="shared" si="44"/>
        <v>2850</v>
      </c>
      <c r="AB245" s="10">
        <v>19</v>
      </c>
      <c r="AC245" s="10">
        <v>150</v>
      </c>
      <c r="AD245" s="10">
        <f t="shared" si="45"/>
        <v>2850</v>
      </c>
      <c r="AE245" s="11">
        <v>60</v>
      </c>
      <c r="AF245" s="26">
        <v>7</v>
      </c>
      <c r="AG245" s="7">
        <f t="shared" si="42"/>
        <v>420</v>
      </c>
      <c r="AH245" s="152">
        <v>1</v>
      </c>
      <c r="AI245" s="139">
        <f t="shared" si="46"/>
        <v>120</v>
      </c>
      <c r="AJ245" s="139">
        <f t="shared" si="37"/>
        <v>18070</v>
      </c>
      <c r="AK245" s="109">
        <f t="shared" si="47"/>
        <v>18070</v>
      </c>
    </row>
    <row r="246" spans="1:37" ht="16.899999999999999" customHeight="1" x14ac:dyDescent="0.25">
      <c r="A246" s="108">
        <v>204</v>
      </c>
      <c r="B246" s="8" t="s">
        <v>189</v>
      </c>
      <c r="C246" s="21" t="s">
        <v>149</v>
      </c>
      <c r="D246" s="22" t="s">
        <v>174</v>
      </c>
      <c r="E246" s="35">
        <v>44718</v>
      </c>
      <c r="F246" s="35">
        <v>44720</v>
      </c>
      <c r="G246" s="21" t="s">
        <v>336</v>
      </c>
      <c r="H246" s="22" t="s">
        <v>515</v>
      </c>
      <c r="I246" s="22" t="s">
        <v>99</v>
      </c>
      <c r="J246" s="22" t="s">
        <v>294</v>
      </c>
      <c r="K246" s="35">
        <v>44718</v>
      </c>
      <c r="L246" s="35">
        <v>44720</v>
      </c>
      <c r="M246" s="10">
        <v>1</v>
      </c>
      <c r="N246" s="10">
        <v>3400</v>
      </c>
      <c r="O246" s="10">
        <f t="shared" si="38"/>
        <v>3400</v>
      </c>
      <c r="P246" s="10">
        <v>1</v>
      </c>
      <c r="Q246" s="10">
        <v>2900</v>
      </c>
      <c r="R246" s="10">
        <f t="shared" si="39"/>
        <v>2900</v>
      </c>
      <c r="S246" s="10">
        <v>1</v>
      </c>
      <c r="T246" s="10">
        <v>2800</v>
      </c>
      <c r="U246" s="10">
        <f t="shared" si="40"/>
        <v>2800</v>
      </c>
      <c r="V246" s="10">
        <v>19</v>
      </c>
      <c r="W246" s="10">
        <v>150</v>
      </c>
      <c r="X246" s="10">
        <f t="shared" si="43"/>
        <v>2850</v>
      </c>
      <c r="Y246" s="10">
        <v>19</v>
      </c>
      <c r="Z246" s="10">
        <v>150</v>
      </c>
      <c r="AA246" s="10">
        <f t="shared" si="44"/>
        <v>2850</v>
      </c>
      <c r="AB246" s="10">
        <v>19</v>
      </c>
      <c r="AC246" s="10">
        <v>150</v>
      </c>
      <c r="AD246" s="10">
        <f t="shared" si="45"/>
        <v>2850</v>
      </c>
      <c r="AE246" s="11">
        <v>60</v>
      </c>
      <c r="AF246" s="26">
        <v>7</v>
      </c>
      <c r="AG246" s="7">
        <f t="shared" si="42"/>
        <v>420</v>
      </c>
      <c r="AH246" s="152">
        <v>1</v>
      </c>
      <c r="AI246" s="139">
        <f t="shared" si="46"/>
        <v>120</v>
      </c>
      <c r="AJ246" s="139">
        <f t="shared" si="37"/>
        <v>18070</v>
      </c>
      <c r="AK246" s="109">
        <f t="shared" si="47"/>
        <v>18070</v>
      </c>
    </row>
    <row r="247" spans="1:37" ht="21" customHeight="1" x14ac:dyDescent="0.25">
      <c r="A247" s="108">
        <v>205</v>
      </c>
      <c r="B247" s="8" t="s">
        <v>189</v>
      </c>
      <c r="C247" s="21" t="s">
        <v>149</v>
      </c>
      <c r="D247" s="22" t="s">
        <v>174</v>
      </c>
      <c r="E247" s="35">
        <v>44722</v>
      </c>
      <c r="F247" s="35">
        <v>44725</v>
      </c>
      <c r="G247" s="21" t="s">
        <v>336</v>
      </c>
      <c r="H247" s="22" t="s">
        <v>781</v>
      </c>
      <c r="I247" s="22" t="s">
        <v>99</v>
      </c>
      <c r="J247" s="22" t="s">
        <v>294</v>
      </c>
      <c r="K247" s="35">
        <v>44722</v>
      </c>
      <c r="L247" s="35">
        <v>44725</v>
      </c>
      <c r="M247" s="10">
        <v>1</v>
      </c>
      <c r="N247" s="10">
        <v>3400</v>
      </c>
      <c r="O247" s="10">
        <f t="shared" si="38"/>
        <v>3400</v>
      </c>
      <c r="P247" s="10">
        <v>1</v>
      </c>
      <c r="Q247" s="10">
        <v>2900</v>
      </c>
      <c r="R247" s="10">
        <f t="shared" si="39"/>
        <v>2900</v>
      </c>
      <c r="S247" s="10">
        <v>1</v>
      </c>
      <c r="T247" s="10">
        <v>2800</v>
      </c>
      <c r="U247" s="10">
        <f t="shared" si="40"/>
        <v>2800</v>
      </c>
      <c r="V247" s="10">
        <v>15</v>
      </c>
      <c r="W247" s="10">
        <v>150</v>
      </c>
      <c r="X247" s="10">
        <f t="shared" si="43"/>
        <v>2250</v>
      </c>
      <c r="Y247" s="10">
        <v>15</v>
      </c>
      <c r="Z247" s="10">
        <v>150</v>
      </c>
      <c r="AA247" s="10">
        <f t="shared" si="44"/>
        <v>2250</v>
      </c>
      <c r="AB247" s="10">
        <v>15</v>
      </c>
      <c r="AC247" s="10">
        <v>150</v>
      </c>
      <c r="AD247" s="10">
        <f t="shared" si="45"/>
        <v>2250</v>
      </c>
      <c r="AE247" s="11">
        <v>48</v>
      </c>
      <c r="AF247" s="26">
        <v>7</v>
      </c>
      <c r="AG247" s="7">
        <f t="shared" si="42"/>
        <v>336</v>
      </c>
      <c r="AH247" s="152">
        <v>1</v>
      </c>
      <c r="AI247" s="139">
        <f t="shared" si="46"/>
        <v>96</v>
      </c>
      <c r="AJ247" s="139">
        <f t="shared" si="37"/>
        <v>16186</v>
      </c>
      <c r="AK247" s="109">
        <f t="shared" si="47"/>
        <v>16186</v>
      </c>
    </row>
    <row r="248" spans="1:37" x14ac:dyDescent="0.25">
      <c r="A248" s="108">
        <v>206</v>
      </c>
      <c r="B248" s="8" t="s">
        <v>189</v>
      </c>
      <c r="C248" s="21" t="s">
        <v>149</v>
      </c>
      <c r="D248" s="22" t="s">
        <v>174</v>
      </c>
      <c r="E248" s="35">
        <v>44732</v>
      </c>
      <c r="F248" s="35">
        <v>44736</v>
      </c>
      <c r="G248" s="21" t="s">
        <v>336</v>
      </c>
      <c r="H248" s="22" t="s">
        <v>534</v>
      </c>
      <c r="I248" s="22" t="s">
        <v>102</v>
      </c>
      <c r="J248" s="22" t="s">
        <v>302</v>
      </c>
      <c r="K248" s="35">
        <v>44732</v>
      </c>
      <c r="L248" s="35">
        <v>44736</v>
      </c>
      <c r="M248" s="14">
        <v>1</v>
      </c>
      <c r="N248" s="10">
        <v>3400</v>
      </c>
      <c r="O248" s="10">
        <f t="shared" si="38"/>
        <v>3400</v>
      </c>
      <c r="P248" s="14">
        <v>1</v>
      </c>
      <c r="Q248" s="10">
        <v>2900</v>
      </c>
      <c r="R248" s="10">
        <f t="shared" si="39"/>
        <v>2900</v>
      </c>
      <c r="S248" s="14">
        <v>1</v>
      </c>
      <c r="T248" s="10">
        <v>2800</v>
      </c>
      <c r="U248" s="10">
        <f t="shared" si="40"/>
        <v>2800</v>
      </c>
      <c r="V248" s="12">
        <v>19</v>
      </c>
      <c r="W248" s="10">
        <v>150</v>
      </c>
      <c r="X248" s="10">
        <f t="shared" si="43"/>
        <v>2850</v>
      </c>
      <c r="Y248" s="12">
        <v>19</v>
      </c>
      <c r="Z248" s="10">
        <v>150</v>
      </c>
      <c r="AA248" s="10">
        <f t="shared" si="44"/>
        <v>2850</v>
      </c>
      <c r="AB248" s="12">
        <v>19</v>
      </c>
      <c r="AC248" s="10">
        <v>150</v>
      </c>
      <c r="AD248" s="10">
        <f t="shared" si="45"/>
        <v>2850</v>
      </c>
      <c r="AE248" s="12">
        <v>60</v>
      </c>
      <c r="AF248" s="26">
        <v>7</v>
      </c>
      <c r="AG248" s="7">
        <f t="shared" si="42"/>
        <v>420</v>
      </c>
      <c r="AH248" s="152">
        <v>1</v>
      </c>
      <c r="AI248" s="139">
        <f t="shared" si="46"/>
        <v>120</v>
      </c>
      <c r="AJ248" s="139">
        <f t="shared" si="37"/>
        <v>18070</v>
      </c>
      <c r="AK248" s="109">
        <f t="shared" si="47"/>
        <v>18070</v>
      </c>
    </row>
    <row r="249" spans="1:37" ht="26.65" customHeight="1" x14ac:dyDescent="0.25">
      <c r="A249" s="108">
        <v>207</v>
      </c>
      <c r="B249" s="8" t="s">
        <v>189</v>
      </c>
      <c r="C249" s="21" t="s">
        <v>149</v>
      </c>
      <c r="D249" s="22" t="s">
        <v>174</v>
      </c>
      <c r="E249" s="35">
        <v>44739</v>
      </c>
      <c r="F249" s="35">
        <v>44742</v>
      </c>
      <c r="G249" s="21" t="s">
        <v>336</v>
      </c>
      <c r="H249" s="22" t="s">
        <v>535</v>
      </c>
      <c r="I249" s="22" t="s">
        <v>102</v>
      </c>
      <c r="J249" s="22" t="s">
        <v>302</v>
      </c>
      <c r="K249" s="35">
        <v>44739</v>
      </c>
      <c r="L249" s="35">
        <v>44742</v>
      </c>
      <c r="M249" s="14">
        <v>1</v>
      </c>
      <c r="N249" s="10">
        <v>3400</v>
      </c>
      <c r="O249" s="10">
        <f t="shared" si="38"/>
        <v>3400</v>
      </c>
      <c r="P249" s="14">
        <v>1</v>
      </c>
      <c r="Q249" s="10">
        <v>2900</v>
      </c>
      <c r="R249" s="10">
        <f t="shared" si="39"/>
        <v>2900</v>
      </c>
      <c r="S249" s="14">
        <v>1</v>
      </c>
      <c r="T249" s="10">
        <v>2800</v>
      </c>
      <c r="U249" s="10">
        <f t="shared" si="40"/>
        <v>2800</v>
      </c>
      <c r="V249" s="12">
        <v>19</v>
      </c>
      <c r="W249" s="10">
        <v>150</v>
      </c>
      <c r="X249" s="10">
        <f t="shared" si="43"/>
        <v>2850</v>
      </c>
      <c r="Y249" s="12">
        <v>19</v>
      </c>
      <c r="Z249" s="10">
        <v>150</v>
      </c>
      <c r="AA249" s="10">
        <f t="shared" si="44"/>
        <v>2850</v>
      </c>
      <c r="AB249" s="12">
        <v>19</v>
      </c>
      <c r="AC249" s="10">
        <v>150</v>
      </c>
      <c r="AD249" s="10">
        <f t="shared" si="45"/>
        <v>2850</v>
      </c>
      <c r="AE249" s="12">
        <v>60</v>
      </c>
      <c r="AF249" s="26">
        <v>7</v>
      </c>
      <c r="AG249" s="7">
        <f t="shared" si="42"/>
        <v>420</v>
      </c>
      <c r="AH249" s="152">
        <v>1</v>
      </c>
      <c r="AI249" s="139">
        <f t="shared" si="46"/>
        <v>120</v>
      </c>
      <c r="AJ249" s="139">
        <f t="shared" si="37"/>
        <v>18070</v>
      </c>
      <c r="AK249" s="109">
        <f t="shared" si="47"/>
        <v>18070</v>
      </c>
    </row>
    <row r="250" spans="1:37" ht="16.149999999999999" customHeight="1" x14ac:dyDescent="0.25">
      <c r="A250" s="106"/>
      <c r="B250" s="96"/>
      <c r="C250" s="97"/>
      <c r="D250" s="179" t="s">
        <v>865</v>
      </c>
      <c r="E250" s="99"/>
      <c r="F250" s="99"/>
      <c r="G250" s="99"/>
      <c r="H250" s="99"/>
      <c r="I250" s="97"/>
      <c r="J250" s="100"/>
      <c r="K250" s="99"/>
      <c r="L250" s="99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2"/>
      <c r="AF250" s="79"/>
      <c r="AG250" s="79"/>
      <c r="AH250" s="153"/>
      <c r="AI250" s="151"/>
      <c r="AJ250" s="151"/>
      <c r="AK250" s="164">
        <f>SUM(AK251:AK254)</f>
        <v>47272</v>
      </c>
    </row>
    <row r="251" spans="1:37" ht="25.9" customHeight="1" x14ac:dyDescent="0.25">
      <c r="A251" s="108">
        <v>208</v>
      </c>
      <c r="B251" s="8" t="s">
        <v>16</v>
      </c>
      <c r="C251" s="21" t="s">
        <v>160</v>
      </c>
      <c r="D251" s="22" t="s">
        <v>174</v>
      </c>
      <c r="E251" s="35">
        <v>44679</v>
      </c>
      <c r="F251" s="35">
        <v>44681</v>
      </c>
      <c r="G251" s="21" t="s">
        <v>301</v>
      </c>
      <c r="H251" s="22" t="s">
        <v>406</v>
      </c>
      <c r="I251" s="22" t="s">
        <v>99</v>
      </c>
      <c r="J251" s="22" t="s">
        <v>294</v>
      </c>
      <c r="K251" s="35">
        <v>44679</v>
      </c>
      <c r="L251" s="35">
        <v>44681</v>
      </c>
      <c r="M251" s="10"/>
      <c r="N251" s="10">
        <v>3400</v>
      </c>
      <c r="O251" s="10">
        <f t="shared" si="38"/>
        <v>0</v>
      </c>
      <c r="P251" s="10"/>
      <c r="Q251" s="10">
        <v>2900</v>
      </c>
      <c r="R251" s="10">
        <f t="shared" si="39"/>
        <v>0</v>
      </c>
      <c r="S251" s="10"/>
      <c r="T251" s="10">
        <v>2800</v>
      </c>
      <c r="U251" s="10">
        <f t="shared" si="40"/>
        <v>0</v>
      </c>
      <c r="V251" s="23">
        <v>32</v>
      </c>
      <c r="W251" s="10">
        <v>150</v>
      </c>
      <c r="X251" s="10">
        <f t="shared" si="43"/>
        <v>4800</v>
      </c>
      <c r="Y251" s="23">
        <v>32</v>
      </c>
      <c r="Z251" s="10">
        <v>150</v>
      </c>
      <c r="AA251" s="10">
        <f t="shared" si="44"/>
        <v>4800</v>
      </c>
      <c r="AB251" s="23">
        <v>32</v>
      </c>
      <c r="AC251" s="10">
        <v>150</v>
      </c>
      <c r="AD251" s="10">
        <f t="shared" si="45"/>
        <v>4800</v>
      </c>
      <c r="AE251" s="11">
        <v>57</v>
      </c>
      <c r="AF251" s="26">
        <v>7</v>
      </c>
      <c r="AG251" s="7">
        <f t="shared" si="42"/>
        <v>399</v>
      </c>
      <c r="AH251" s="152">
        <v>1</v>
      </c>
      <c r="AI251" s="139">
        <f t="shared" si="46"/>
        <v>153</v>
      </c>
      <c r="AJ251" s="139">
        <f t="shared" si="37"/>
        <v>14799</v>
      </c>
      <c r="AK251" s="109">
        <f t="shared" si="47"/>
        <v>14799</v>
      </c>
    </row>
    <row r="252" spans="1:37" ht="25.9" customHeight="1" x14ac:dyDescent="0.25">
      <c r="A252" s="108">
        <v>209</v>
      </c>
      <c r="B252" s="8" t="s">
        <v>16</v>
      </c>
      <c r="C252" s="21" t="s">
        <v>160</v>
      </c>
      <c r="D252" s="22" t="s">
        <v>173</v>
      </c>
      <c r="E252" s="35">
        <v>44686</v>
      </c>
      <c r="F252" s="35">
        <v>44687</v>
      </c>
      <c r="G252" s="21" t="s">
        <v>301</v>
      </c>
      <c r="H252" s="22" t="s">
        <v>512</v>
      </c>
      <c r="I252" s="22" t="s">
        <v>101</v>
      </c>
      <c r="J252" s="22" t="s">
        <v>294</v>
      </c>
      <c r="K252" s="35">
        <v>44686</v>
      </c>
      <c r="L252" s="35">
        <v>44687</v>
      </c>
      <c r="M252" s="10"/>
      <c r="N252" s="10">
        <v>3400</v>
      </c>
      <c r="O252" s="10">
        <f t="shared" si="38"/>
        <v>0</v>
      </c>
      <c r="P252" s="10"/>
      <c r="Q252" s="10">
        <v>2900</v>
      </c>
      <c r="R252" s="10">
        <f t="shared" si="39"/>
        <v>0</v>
      </c>
      <c r="S252" s="10"/>
      <c r="T252" s="10">
        <v>2800</v>
      </c>
      <c r="U252" s="10">
        <f t="shared" si="40"/>
        <v>0</v>
      </c>
      <c r="V252" s="10">
        <v>7</v>
      </c>
      <c r="W252" s="10">
        <v>150</v>
      </c>
      <c r="X252" s="10">
        <f t="shared" si="43"/>
        <v>1050</v>
      </c>
      <c r="Y252" s="10">
        <v>7</v>
      </c>
      <c r="Z252" s="10">
        <v>150</v>
      </c>
      <c r="AA252" s="10">
        <f t="shared" si="44"/>
        <v>1050</v>
      </c>
      <c r="AB252" s="10">
        <v>7</v>
      </c>
      <c r="AC252" s="10">
        <v>150</v>
      </c>
      <c r="AD252" s="10">
        <f t="shared" si="45"/>
        <v>1050</v>
      </c>
      <c r="AE252" s="11">
        <v>27</v>
      </c>
      <c r="AF252" s="26">
        <v>7</v>
      </c>
      <c r="AG252" s="7">
        <f t="shared" si="42"/>
        <v>189</v>
      </c>
      <c r="AH252" s="152">
        <v>1</v>
      </c>
      <c r="AI252" s="139">
        <f t="shared" si="46"/>
        <v>48</v>
      </c>
      <c r="AJ252" s="139">
        <f t="shared" si="37"/>
        <v>3339</v>
      </c>
      <c r="AK252" s="109">
        <f t="shared" si="47"/>
        <v>3339</v>
      </c>
    </row>
    <row r="253" spans="1:37" ht="28.9" customHeight="1" x14ac:dyDescent="0.25">
      <c r="A253" s="108">
        <v>210</v>
      </c>
      <c r="B253" s="8" t="s">
        <v>16</v>
      </c>
      <c r="C253" s="21" t="s">
        <v>160</v>
      </c>
      <c r="D253" s="22" t="s">
        <v>59</v>
      </c>
      <c r="E253" s="35">
        <v>44714</v>
      </c>
      <c r="F253" s="35">
        <v>44717</v>
      </c>
      <c r="G253" s="21" t="s">
        <v>403</v>
      </c>
      <c r="H253" s="22" t="s">
        <v>405</v>
      </c>
      <c r="I253" s="22" t="s">
        <v>102</v>
      </c>
      <c r="J253" s="22" t="s">
        <v>404</v>
      </c>
      <c r="K253" s="35">
        <v>44714</v>
      </c>
      <c r="L253" s="35">
        <v>44717</v>
      </c>
      <c r="M253" s="10"/>
      <c r="N253" s="10">
        <v>3400</v>
      </c>
      <c r="O253" s="10">
        <f t="shared" si="38"/>
        <v>0</v>
      </c>
      <c r="P253" s="10"/>
      <c r="Q253" s="10">
        <v>2900</v>
      </c>
      <c r="R253" s="10">
        <f t="shared" si="39"/>
        <v>0</v>
      </c>
      <c r="S253" s="10"/>
      <c r="T253" s="10">
        <v>2800</v>
      </c>
      <c r="U253" s="10">
        <f t="shared" si="40"/>
        <v>0</v>
      </c>
      <c r="V253" s="10">
        <v>21</v>
      </c>
      <c r="W253" s="10">
        <v>150</v>
      </c>
      <c r="X253" s="10">
        <f t="shared" si="43"/>
        <v>3150</v>
      </c>
      <c r="Y253" s="10">
        <v>21</v>
      </c>
      <c r="Z253" s="10">
        <v>150</v>
      </c>
      <c r="AA253" s="10">
        <f t="shared" si="44"/>
        <v>3150</v>
      </c>
      <c r="AB253" s="10">
        <v>21</v>
      </c>
      <c r="AC253" s="10">
        <v>150</v>
      </c>
      <c r="AD253" s="10">
        <f t="shared" si="45"/>
        <v>3150</v>
      </c>
      <c r="AE253" s="11">
        <v>81</v>
      </c>
      <c r="AF253" s="26">
        <v>7</v>
      </c>
      <c r="AG253" s="7">
        <f t="shared" si="42"/>
        <v>567</v>
      </c>
      <c r="AH253" s="152">
        <v>1</v>
      </c>
      <c r="AI253" s="139">
        <f t="shared" si="46"/>
        <v>144</v>
      </c>
      <c r="AJ253" s="139">
        <f t="shared" si="37"/>
        <v>10017</v>
      </c>
      <c r="AK253" s="109">
        <f t="shared" si="47"/>
        <v>10017</v>
      </c>
    </row>
    <row r="254" spans="1:37" ht="33" customHeight="1" x14ac:dyDescent="0.25">
      <c r="A254" s="108">
        <v>211</v>
      </c>
      <c r="B254" s="8" t="s">
        <v>16</v>
      </c>
      <c r="C254" s="21" t="s">
        <v>160</v>
      </c>
      <c r="D254" s="22" t="s">
        <v>60</v>
      </c>
      <c r="E254" s="35">
        <v>44820</v>
      </c>
      <c r="F254" s="35">
        <v>44822</v>
      </c>
      <c r="G254" s="21" t="s">
        <v>301</v>
      </c>
      <c r="H254" s="22" t="s">
        <v>782</v>
      </c>
      <c r="I254" s="22" t="s">
        <v>105</v>
      </c>
      <c r="J254" s="22" t="s">
        <v>294</v>
      </c>
      <c r="K254" s="35">
        <v>44820</v>
      </c>
      <c r="L254" s="35">
        <v>44822</v>
      </c>
      <c r="M254" s="10">
        <v>1</v>
      </c>
      <c r="N254" s="10">
        <v>3400</v>
      </c>
      <c r="O254" s="10">
        <f t="shared" si="38"/>
        <v>3400</v>
      </c>
      <c r="P254" s="10">
        <v>1</v>
      </c>
      <c r="Q254" s="10">
        <v>2900</v>
      </c>
      <c r="R254" s="10">
        <f t="shared" si="39"/>
        <v>2900</v>
      </c>
      <c r="S254" s="10">
        <v>1</v>
      </c>
      <c r="T254" s="10">
        <v>2800</v>
      </c>
      <c r="U254" s="10">
        <f t="shared" si="40"/>
        <v>2800</v>
      </c>
      <c r="V254" s="10">
        <v>21</v>
      </c>
      <c r="W254" s="10">
        <v>150</v>
      </c>
      <c r="X254" s="10">
        <f t="shared" si="43"/>
        <v>3150</v>
      </c>
      <c r="Y254" s="10">
        <v>21</v>
      </c>
      <c r="Z254" s="10">
        <v>150</v>
      </c>
      <c r="AA254" s="10">
        <f t="shared" si="44"/>
        <v>3150</v>
      </c>
      <c r="AB254" s="10">
        <v>21</v>
      </c>
      <c r="AC254" s="10">
        <v>150</v>
      </c>
      <c r="AD254" s="10">
        <f t="shared" si="45"/>
        <v>3150</v>
      </c>
      <c r="AE254" s="11">
        <v>81</v>
      </c>
      <c r="AF254" s="26">
        <v>7</v>
      </c>
      <c r="AG254" s="7">
        <f t="shared" si="42"/>
        <v>567</v>
      </c>
      <c r="AH254" s="152">
        <v>1</v>
      </c>
      <c r="AI254" s="139">
        <f t="shared" si="46"/>
        <v>147</v>
      </c>
      <c r="AJ254" s="139">
        <f t="shared" si="37"/>
        <v>19117</v>
      </c>
      <c r="AK254" s="109">
        <f t="shared" si="47"/>
        <v>19117</v>
      </c>
    </row>
    <row r="255" spans="1:37" ht="16.899999999999999" customHeight="1" x14ac:dyDescent="0.25">
      <c r="A255" s="106"/>
      <c r="B255" s="96"/>
      <c r="C255" s="97"/>
      <c r="D255" s="179" t="s">
        <v>866</v>
      </c>
      <c r="E255" s="99"/>
      <c r="F255" s="99"/>
      <c r="G255" s="99"/>
      <c r="H255" s="99"/>
      <c r="I255" s="97"/>
      <c r="J255" s="100"/>
      <c r="K255" s="99"/>
      <c r="L255" s="99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2"/>
      <c r="AF255" s="79"/>
      <c r="AG255" s="79"/>
      <c r="AH255" s="153"/>
      <c r="AI255" s="151"/>
      <c r="AJ255" s="151"/>
      <c r="AK255" s="164">
        <f>SUM(AK256:AK258)</f>
        <v>113216</v>
      </c>
    </row>
    <row r="256" spans="1:37" ht="28.9" customHeight="1" x14ac:dyDescent="0.25">
      <c r="A256" s="108">
        <v>212</v>
      </c>
      <c r="B256" s="8"/>
      <c r="C256" s="21" t="s">
        <v>119</v>
      </c>
      <c r="D256" s="22" t="s">
        <v>605</v>
      </c>
      <c r="E256" s="35">
        <v>44624</v>
      </c>
      <c r="F256" s="35">
        <v>44625</v>
      </c>
      <c r="G256" s="21" t="s">
        <v>301</v>
      </c>
      <c r="H256" s="22" t="s">
        <v>455</v>
      </c>
      <c r="I256" s="22" t="s">
        <v>104</v>
      </c>
      <c r="J256" s="22" t="s">
        <v>294</v>
      </c>
      <c r="K256" s="35">
        <v>44624</v>
      </c>
      <c r="L256" s="35">
        <v>44625</v>
      </c>
      <c r="M256" s="10"/>
      <c r="N256" s="10">
        <v>3400</v>
      </c>
      <c r="O256" s="10">
        <f t="shared" si="38"/>
        <v>0</v>
      </c>
      <c r="P256" s="10"/>
      <c r="Q256" s="10">
        <v>2900</v>
      </c>
      <c r="R256" s="10">
        <f t="shared" si="39"/>
        <v>0</v>
      </c>
      <c r="S256" s="10"/>
      <c r="T256" s="10">
        <v>2800</v>
      </c>
      <c r="U256" s="10">
        <f t="shared" si="40"/>
        <v>0</v>
      </c>
      <c r="V256" s="10">
        <v>92</v>
      </c>
      <c r="W256" s="10">
        <v>150</v>
      </c>
      <c r="X256" s="10">
        <f t="shared" si="43"/>
        <v>13800</v>
      </c>
      <c r="Y256" s="10">
        <v>76</v>
      </c>
      <c r="Z256" s="10">
        <v>150</v>
      </c>
      <c r="AA256" s="10">
        <f t="shared" si="44"/>
        <v>11400</v>
      </c>
      <c r="AB256" s="10">
        <v>76</v>
      </c>
      <c r="AC256" s="10">
        <v>150</v>
      </c>
      <c r="AD256" s="10">
        <f t="shared" si="45"/>
        <v>11400</v>
      </c>
      <c r="AE256" s="11"/>
      <c r="AF256" s="26">
        <v>7</v>
      </c>
      <c r="AG256" s="7">
        <f t="shared" si="42"/>
        <v>0</v>
      </c>
      <c r="AH256" s="152">
        <v>1</v>
      </c>
      <c r="AI256" s="139">
        <f t="shared" si="46"/>
        <v>244</v>
      </c>
      <c r="AJ256" s="139">
        <f t="shared" si="37"/>
        <v>36600</v>
      </c>
      <c r="AK256" s="109">
        <f t="shared" si="47"/>
        <v>36600</v>
      </c>
    </row>
    <row r="257" spans="1:37" ht="26.65" customHeight="1" x14ac:dyDescent="0.25">
      <c r="A257" s="108">
        <v>213</v>
      </c>
      <c r="B257" s="8" t="s">
        <v>192</v>
      </c>
      <c r="C257" s="21" t="s">
        <v>119</v>
      </c>
      <c r="D257" s="22" t="s">
        <v>264</v>
      </c>
      <c r="E257" s="35">
        <v>44695</v>
      </c>
      <c r="F257" s="35">
        <v>44696</v>
      </c>
      <c r="G257" s="21" t="s">
        <v>301</v>
      </c>
      <c r="H257" s="22" t="s">
        <v>447</v>
      </c>
      <c r="I257" s="22" t="s">
        <v>104</v>
      </c>
      <c r="J257" s="22" t="s">
        <v>294</v>
      </c>
      <c r="K257" s="35">
        <v>44695</v>
      </c>
      <c r="L257" s="35">
        <v>44696</v>
      </c>
      <c r="M257" s="10"/>
      <c r="N257" s="10">
        <v>3400</v>
      </c>
      <c r="O257" s="10">
        <f t="shared" si="38"/>
        <v>0</v>
      </c>
      <c r="P257" s="10"/>
      <c r="Q257" s="10">
        <v>2900</v>
      </c>
      <c r="R257" s="10">
        <f t="shared" si="39"/>
        <v>0</v>
      </c>
      <c r="S257" s="10"/>
      <c r="T257" s="10">
        <v>2800</v>
      </c>
      <c r="U257" s="10">
        <f t="shared" si="40"/>
        <v>0</v>
      </c>
      <c r="V257" s="10">
        <v>92</v>
      </c>
      <c r="W257" s="10">
        <v>150</v>
      </c>
      <c r="X257" s="10">
        <f t="shared" si="43"/>
        <v>13800</v>
      </c>
      <c r="Y257" s="10">
        <v>76</v>
      </c>
      <c r="Z257" s="10">
        <v>150</v>
      </c>
      <c r="AA257" s="10">
        <f t="shared" si="44"/>
        <v>11400</v>
      </c>
      <c r="AB257" s="10">
        <v>76</v>
      </c>
      <c r="AC257" s="10">
        <v>150</v>
      </c>
      <c r="AD257" s="10">
        <f t="shared" si="45"/>
        <v>11400</v>
      </c>
      <c r="AE257" s="11">
        <v>244</v>
      </c>
      <c r="AF257" s="26">
        <v>7</v>
      </c>
      <c r="AG257" s="7">
        <f t="shared" si="42"/>
        <v>1708</v>
      </c>
      <c r="AH257" s="152">
        <v>1</v>
      </c>
      <c r="AI257" s="139">
        <f t="shared" si="46"/>
        <v>488</v>
      </c>
      <c r="AJ257" s="139">
        <f t="shared" si="37"/>
        <v>38308</v>
      </c>
      <c r="AK257" s="109">
        <f t="shared" si="47"/>
        <v>38308</v>
      </c>
    </row>
    <row r="258" spans="1:37" ht="27.6" customHeight="1" x14ac:dyDescent="0.25">
      <c r="A258" s="108">
        <v>214</v>
      </c>
      <c r="B258" s="21" t="s">
        <v>192</v>
      </c>
      <c r="C258" s="21" t="s">
        <v>119</v>
      </c>
      <c r="D258" s="22" t="s">
        <v>606</v>
      </c>
      <c r="E258" s="35">
        <v>44730</v>
      </c>
      <c r="F258" s="35">
        <v>44731</v>
      </c>
      <c r="G258" s="21" t="s">
        <v>301</v>
      </c>
      <c r="H258" s="22" t="s">
        <v>455</v>
      </c>
      <c r="I258" s="22" t="s">
        <v>104</v>
      </c>
      <c r="J258" s="22" t="s">
        <v>294</v>
      </c>
      <c r="K258" s="35">
        <v>44730</v>
      </c>
      <c r="L258" s="35">
        <v>44731</v>
      </c>
      <c r="M258" s="10"/>
      <c r="N258" s="10">
        <v>3400</v>
      </c>
      <c r="O258" s="10">
        <f t="shared" si="38"/>
        <v>0</v>
      </c>
      <c r="P258" s="10"/>
      <c r="Q258" s="10">
        <v>2900</v>
      </c>
      <c r="R258" s="10">
        <f t="shared" si="39"/>
        <v>0</v>
      </c>
      <c r="S258" s="10"/>
      <c r="T258" s="10">
        <v>2800</v>
      </c>
      <c r="U258" s="10">
        <f t="shared" si="40"/>
        <v>0</v>
      </c>
      <c r="V258" s="10">
        <v>92</v>
      </c>
      <c r="W258" s="10">
        <v>150</v>
      </c>
      <c r="X258" s="10">
        <f t="shared" si="43"/>
        <v>13800</v>
      </c>
      <c r="Y258" s="10">
        <v>76</v>
      </c>
      <c r="Z258" s="10">
        <v>150</v>
      </c>
      <c r="AA258" s="10">
        <f t="shared" si="44"/>
        <v>11400</v>
      </c>
      <c r="AB258" s="10">
        <v>76</v>
      </c>
      <c r="AC258" s="10">
        <v>150</v>
      </c>
      <c r="AD258" s="10">
        <f t="shared" si="45"/>
        <v>11400</v>
      </c>
      <c r="AE258" s="11">
        <v>244</v>
      </c>
      <c r="AF258" s="26">
        <v>7</v>
      </c>
      <c r="AG258" s="7">
        <f t="shared" si="42"/>
        <v>1708</v>
      </c>
      <c r="AH258" s="152">
        <v>1</v>
      </c>
      <c r="AI258" s="139">
        <f t="shared" si="46"/>
        <v>488</v>
      </c>
      <c r="AJ258" s="139">
        <f t="shared" si="37"/>
        <v>38308</v>
      </c>
      <c r="AK258" s="109">
        <f t="shared" si="47"/>
        <v>38308</v>
      </c>
    </row>
    <row r="259" spans="1:37" ht="12.6" customHeight="1" x14ac:dyDescent="0.25">
      <c r="A259" s="106"/>
      <c r="B259" s="96"/>
      <c r="C259" s="97"/>
      <c r="D259" s="179" t="s">
        <v>867</v>
      </c>
      <c r="E259" s="99"/>
      <c r="F259" s="99"/>
      <c r="G259" s="99"/>
      <c r="H259" s="99"/>
      <c r="I259" s="97"/>
      <c r="J259" s="100"/>
      <c r="K259" s="99"/>
      <c r="L259" s="99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2"/>
      <c r="AF259" s="79"/>
      <c r="AG259" s="79"/>
      <c r="AH259" s="153"/>
      <c r="AI259" s="151"/>
      <c r="AJ259" s="151"/>
      <c r="AK259" s="164">
        <f>SUM(AK260:AK261)</f>
        <v>25350</v>
      </c>
    </row>
    <row r="260" spans="1:37" ht="43.9" customHeight="1" x14ac:dyDescent="0.25">
      <c r="A260" s="108">
        <v>215</v>
      </c>
      <c r="B260" s="8" t="s">
        <v>260</v>
      </c>
      <c r="C260" s="21" t="s">
        <v>261</v>
      </c>
      <c r="D260" s="22" t="s">
        <v>173</v>
      </c>
      <c r="E260" s="35">
        <v>44597</v>
      </c>
      <c r="F260" s="35">
        <v>44597</v>
      </c>
      <c r="G260" s="21" t="s">
        <v>407</v>
      </c>
      <c r="H260" s="38" t="s">
        <v>340</v>
      </c>
      <c r="I260" s="22" t="s">
        <v>101</v>
      </c>
      <c r="J260" s="22" t="s">
        <v>294</v>
      </c>
      <c r="K260" s="35">
        <v>44597</v>
      </c>
      <c r="L260" s="35">
        <v>44597</v>
      </c>
      <c r="M260" s="14"/>
      <c r="N260" s="10">
        <v>3400</v>
      </c>
      <c r="O260" s="10">
        <f t="shared" si="38"/>
        <v>0</v>
      </c>
      <c r="P260" s="14"/>
      <c r="Q260" s="10">
        <v>2900</v>
      </c>
      <c r="R260" s="10">
        <f t="shared" si="39"/>
        <v>0</v>
      </c>
      <c r="S260" s="14"/>
      <c r="T260" s="10">
        <v>2800</v>
      </c>
      <c r="U260" s="10">
        <f t="shared" si="40"/>
        <v>0</v>
      </c>
      <c r="V260" s="10">
        <v>19</v>
      </c>
      <c r="W260" s="10">
        <v>150</v>
      </c>
      <c r="X260" s="10">
        <f t="shared" si="43"/>
        <v>2850</v>
      </c>
      <c r="Y260" s="10">
        <v>19</v>
      </c>
      <c r="Z260" s="10">
        <v>150</v>
      </c>
      <c r="AA260" s="10">
        <f t="shared" si="44"/>
        <v>2850</v>
      </c>
      <c r="AB260" s="10">
        <v>19</v>
      </c>
      <c r="AC260" s="10">
        <v>150</v>
      </c>
      <c r="AD260" s="10">
        <f t="shared" si="45"/>
        <v>2850</v>
      </c>
      <c r="AE260" s="10"/>
      <c r="AF260" s="26">
        <v>7</v>
      </c>
      <c r="AG260" s="7">
        <f t="shared" si="42"/>
        <v>0</v>
      </c>
      <c r="AH260" s="152">
        <v>1</v>
      </c>
      <c r="AI260" s="139">
        <f t="shared" si="46"/>
        <v>57</v>
      </c>
      <c r="AJ260" s="139">
        <f t="shared" si="37"/>
        <v>8550</v>
      </c>
      <c r="AK260" s="109">
        <f t="shared" si="47"/>
        <v>8550</v>
      </c>
    </row>
    <row r="261" spans="1:37" ht="43.15" customHeight="1" x14ac:dyDescent="0.25">
      <c r="A261" s="108">
        <v>216</v>
      </c>
      <c r="B261" s="8" t="s">
        <v>260</v>
      </c>
      <c r="C261" s="21" t="s">
        <v>261</v>
      </c>
      <c r="D261" s="22" t="s">
        <v>70</v>
      </c>
      <c r="E261" s="35">
        <v>44598</v>
      </c>
      <c r="F261" s="35">
        <v>44598</v>
      </c>
      <c r="G261" s="21" t="s">
        <v>408</v>
      </c>
      <c r="H261" s="22" t="s">
        <v>513</v>
      </c>
      <c r="I261" s="22" t="s">
        <v>99</v>
      </c>
      <c r="J261" s="22" t="s">
        <v>294</v>
      </c>
      <c r="K261" s="35">
        <v>44598</v>
      </c>
      <c r="L261" s="35">
        <v>44598</v>
      </c>
      <c r="M261" s="14"/>
      <c r="N261" s="10">
        <v>3400</v>
      </c>
      <c r="O261" s="10">
        <f t="shared" si="38"/>
        <v>0</v>
      </c>
      <c r="P261" s="14"/>
      <c r="Q261" s="10">
        <v>2900</v>
      </c>
      <c r="R261" s="10">
        <f t="shared" si="39"/>
        <v>0</v>
      </c>
      <c r="S261" s="14"/>
      <c r="T261" s="10">
        <v>2800</v>
      </c>
      <c r="U261" s="10">
        <f t="shared" si="40"/>
        <v>0</v>
      </c>
      <c r="V261" s="10">
        <v>34</v>
      </c>
      <c r="W261" s="10">
        <v>150</v>
      </c>
      <c r="X261" s="10">
        <f t="shared" si="43"/>
        <v>5100</v>
      </c>
      <c r="Y261" s="10">
        <v>44</v>
      </c>
      <c r="Z261" s="10">
        <v>150</v>
      </c>
      <c r="AA261" s="10">
        <f t="shared" si="44"/>
        <v>6600</v>
      </c>
      <c r="AB261" s="10">
        <v>34</v>
      </c>
      <c r="AC261" s="10">
        <v>150</v>
      </c>
      <c r="AD261" s="10">
        <f t="shared" si="45"/>
        <v>5100</v>
      </c>
      <c r="AE261" s="10"/>
      <c r="AF261" s="26">
        <v>7</v>
      </c>
      <c r="AG261" s="7">
        <f t="shared" si="42"/>
        <v>0</v>
      </c>
      <c r="AH261" s="152">
        <v>1</v>
      </c>
      <c r="AI261" s="139">
        <f t="shared" si="46"/>
        <v>112</v>
      </c>
      <c r="AJ261" s="139">
        <f t="shared" si="37"/>
        <v>16800</v>
      </c>
      <c r="AK261" s="109">
        <f t="shared" si="47"/>
        <v>16800</v>
      </c>
    </row>
    <row r="262" spans="1:37" ht="28.9" customHeight="1" x14ac:dyDescent="0.25">
      <c r="A262" s="106"/>
      <c r="B262" s="96"/>
      <c r="C262" s="97"/>
      <c r="D262" s="179" t="s">
        <v>868</v>
      </c>
      <c r="E262" s="99"/>
      <c r="F262" s="99"/>
      <c r="G262" s="99"/>
      <c r="H262" s="99"/>
      <c r="I262" s="97"/>
      <c r="J262" s="100"/>
      <c r="K262" s="99"/>
      <c r="L262" s="99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2"/>
      <c r="AF262" s="79"/>
      <c r="AG262" s="79"/>
      <c r="AH262" s="153"/>
      <c r="AI262" s="151"/>
      <c r="AJ262" s="151"/>
      <c r="AK262" s="164">
        <f>SUM(AK263:AK265)</f>
        <v>41752</v>
      </c>
    </row>
    <row r="263" spans="1:37" ht="27.6" customHeight="1" x14ac:dyDescent="0.25">
      <c r="A263" s="108">
        <v>217</v>
      </c>
      <c r="B263" s="8" t="s">
        <v>175</v>
      </c>
      <c r="C263" s="21" t="s">
        <v>819</v>
      </c>
      <c r="D263" s="22" t="s">
        <v>173</v>
      </c>
      <c r="E263" s="35">
        <v>44618</v>
      </c>
      <c r="F263" s="35">
        <v>44619</v>
      </c>
      <c r="G263" s="21" t="s">
        <v>313</v>
      </c>
      <c r="H263" s="22" t="s">
        <v>479</v>
      </c>
      <c r="I263" s="22" t="s">
        <v>101</v>
      </c>
      <c r="J263" s="22" t="s">
        <v>294</v>
      </c>
      <c r="K263" s="35">
        <v>44618</v>
      </c>
      <c r="L263" s="35">
        <v>44619</v>
      </c>
      <c r="M263" s="10"/>
      <c r="N263" s="10">
        <v>3400</v>
      </c>
      <c r="O263" s="10">
        <f t="shared" si="38"/>
        <v>0</v>
      </c>
      <c r="P263" s="10"/>
      <c r="Q263" s="10">
        <v>2900</v>
      </c>
      <c r="R263" s="10">
        <f t="shared" si="39"/>
        <v>0</v>
      </c>
      <c r="S263" s="10"/>
      <c r="T263" s="10">
        <v>2800</v>
      </c>
      <c r="U263" s="10">
        <f t="shared" si="40"/>
        <v>0</v>
      </c>
      <c r="V263" s="10">
        <v>4</v>
      </c>
      <c r="W263" s="10">
        <v>150</v>
      </c>
      <c r="X263" s="10">
        <f t="shared" si="43"/>
        <v>600</v>
      </c>
      <c r="Y263" s="10">
        <v>4</v>
      </c>
      <c r="Z263" s="10">
        <v>150</v>
      </c>
      <c r="AA263" s="10">
        <f t="shared" si="44"/>
        <v>600</v>
      </c>
      <c r="AB263" s="10">
        <v>8</v>
      </c>
      <c r="AC263" s="10">
        <v>150</v>
      </c>
      <c r="AD263" s="10">
        <f t="shared" si="45"/>
        <v>1200</v>
      </c>
      <c r="AE263" s="68"/>
      <c r="AF263" s="26">
        <v>7</v>
      </c>
      <c r="AG263" s="7">
        <f t="shared" si="42"/>
        <v>0</v>
      </c>
      <c r="AH263" s="152">
        <v>1</v>
      </c>
      <c r="AI263" s="139">
        <f t="shared" si="46"/>
        <v>16</v>
      </c>
      <c r="AJ263" s="139">
        <f t="shared" si="37"/>
        <v>2400</v>
      </c>
      <c r="AK263" s="109">
        <f t="shared" si="47"/>
        <v>2400</v>
      </c>
    </row>
    <row r="264" spans="1:37" ht="28.15" customHeight="1" x14ac:dyDescent="0.25">
      <c r="A264" s="108">
        <v>218</v>
      </c>
      <c r="B264" s="8" t="s">
        <v>175</v>
      </c>
      <c r="C264" s="21" t="s">
        <v>819</v>
      </c>
      <c r="D264" s="22" t="s">
        <v>174</v>
      </c>
      <c r="E264" s="35">
        <v>44618</v>
      </c>
      <c r="F264" s="35">
        <v>44619</v>
      </c>
      <c r="G264" s="21" t="s">
        <v>313</v>
      </c>
      <c r="H264" s="22" t="s">
        <v>480</v>
      </c>
      <c r="I264" s="22" t="s">
        <v>99</v>
      </c>
      <c r="J264" s="22" t="s">
        <v>294</v>
      </c>
      <c r="K264" s="35">
        <v>44618</v>
      </c>
      <c r="L264" s="35">
        <v>44619</v>
      </c>
      <c r="M264" s="10"/>
      <c r="N264" s="10">
        <v>3400</v>
      </c>
      <c r="O264" s="10">
        <f t="shared" si="38"/>
        <v>0</v>
      </c>
      <c r="P264" s="10"/>
      <c r="Q264" s="10">
        <v>2900</v>
      </c>
      <c r="R264" s="10">
        <f t="shared" si="39"/>
        <v>0</v>
      </c>
      <c r="S264" s="10"/>
      <c r="T264" s="10">
        <v>2800</v>
      </c>
      <c r="U264" s="10">
        <f t="shared" si="40"/>
        <v>0</v>
      </c>
      <c r="V264" s="10">
        <v>30</v>
      </c>
      <c r="W264" s="10">
        <v>150</v>
      </c>
      <c r="X264" s="10">
        <f t="shared" si="43"/>
        <v>4500</v>
      </c>
      <c r="Y264" s="10">
        <v>30</v>
      </c>
      <c r="Z264" s="10">
        <v>150</v>
      </c>
      <c r="AA264" s="10">
        <f t="shared" si="44"/>
        <v>4500</v>
      </c>
      <c r="AB264" s="10">
        <v>60</v>
      </c>
      <c r="AC264" s="10">
        <v>150</v>
      </c>
      <c r="AD264" s="10">
        <f t="shared" si="45"/>
        <v>9000</v>
      </c>
      <c r="AE264" s="68"/>
      <c r="AF264" s="26">
        <v>7</v>
      </c>
      <c r="AG264" s="7">
        <f t="shared" si="42"/>
        <v>0</v>
      </c>
      <c r="AH264" s="152">
        <v>1</v>
      </c>
      <c r="AI264" s="139">
        <f t="shared" si="46"/>
        <v>120</v>
      </c>
      <c r="AJ264" s="139">
        <f t="shared" si="37"/>
        <v>18000</v>
      </c>
      <c r="AK264" s="109">
        <f t="shared" si="47"/>
        <v>18000</v>
      </c>
    </row>
    <row r="265" spans="1:37" ht="28.15" customHeight="1" x14ac:dyDescent="0.25">
      <c r="A265" s="108">
        <v>219</v>
      </c>
      <c r="B265" s="21" t="s">
        <v>175</v>
      </c>
      <c r="C265" s="21" t="s">
        <v>819</v>
      </c>
      <c r="D265" s="22" t="s">
        <v>180</v>
      </c>
      <c r="E265" s="35">
        <v>44709</v>
      </c>
      <c r="F265" s="35">
        <v>44710</v>
      </c>
      <c r="G265" s="21" t="s">
        <v>313</v>
      </c>
      <c r="H265" s="22" t="s">
        <v>458</v>
      </c>
      <c r="I265" s="22" t="s">
        <v>102</v>
      </c>
      <c r="J265" s="22" t="s">
        <v>294</v>
      </c>
      <c r="K265" s="35">
        <v>44709</v>
      </c>
      <c r="L265" s="35">
        <v>44710</v>
      </c>
      <c r="M265" s="9"/>
      <c r="N265" s="10">
        <v>3400</v>
      </c>
      <c r="O265" s="10">
        <f t="shared" si="38"/>
        <v>0</v>
      </c>
      <c r="P265" s="9"/>
      <c r="Q265" s="10">
        <v>2900</v>
      </c>
      <c r="R265" s="10">
        <f t="shared" si="39"/>
        <v>0</v>
      </c>
      <c r="S265" s="9"/>
      <c r="T265" s="10">
        <v>2800</v>
      </c>
      <c r="U265" s="10">
        <f t="shared" si="40"/>
        <v>0</v>
      </c>
      <c r="V265" s="8">
        <v>34</v>
      </c>
      <c r="W265" s="10">
        <v>150</v>
      </c>
      <c r="X265" s="10">
        <f t="shared" si="43"/>
        <v>5100</v>
      </c>
      <c r="Y265" s="8">
        <v>34</v>
      </c>
      <c r="Z265" s="10">
        <v>150</v>
      </c>
      <c r="AA265" s="10">
        <f t="shared" si="44"/>
        <v>5100</v>
      </c>
      <c r="AB265" s="8">
        <v>68</v>
      </c>
      <c r="AC265" s="10">
        <v>150</v>
      </c>
      <c r="AD265" s="10">
        <f t="shared" si="45"/>
        <v>10200</v>
      </c>
      <c r="AE265" s="8">
        <v>136</v>
      </c>
      <c r="AF265" s="26">
        <v>7</v>
      </c>
      <c r="AG265" s="7">
        <f t="shared" si="42"/>
        <v>952</v>
      </c>
      <c r="AH265" s="152">
        <v>1</v>
      </c>
      <c r="AI265" s="139">
        <f t="shared" si="46"/>
        <v>272</v>
      </c>
      <c r="AJ265" s="139">
        <f t="shared" si="37"/>
        <v>21352</v>
      </c>
      <c r="AK265" s="109">
        <f t="shared" si="47"/>
        <v>21352</v>
      </c>
    </row>
    <row r="266" spans="1:37" ht="14.65" customHeight="1" x14ac:dyDescent="0.25">
      <c r="A266" s="106"/>
      <c r="B266" s="96"/>
      <c r="C266" s="97"/>
      <c r="D266" s="179" t="s">
        <v>869</v>
      </c>
      <c r="E266" s="99"/>
      <c r="F266" s="99"/>
      <c r="G266" s="99"/>
      <c r="H266" s="99"/>
      <c r="I266" s="97"/>
      <c r="J266" s="100"/>
      <c r="K266" s="99"/>
      <c r="L266" s="99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2"/>
      <c r="AF266" s="79"/>
      <c r="AG266" s="79"/>
      <c r="AH266" s="153"/>
      <c r="AI266" s="151"/>
      <c r="AJ266" s="151"/>
      <c r="AK266" s="164">
        <f>SUM(AK267:AK272)</f>
        <v>208542</v>
      </c>
    </row>
    <row r="267" spans="1:37" ht="18.600000000000001" customHeight="1" x14ac:dyDescent="0.25">
      <c r="A267" s="108">
        <v>220</v>
      </c>
      <c r="B267" s="8" t="s">
        <v>201</v>
      </c>
      <c r="C267" s="21" t="s">
        <v>155</v>
      </c>
      <c r="D267" s="22" t="s">
        <v>607</v>
      </c>
      <c r="E267" s="35">
        <v>44590</v>
      </c>
      <c r="F267" s="35">
        <v>44591</v>
      </c>
      <c r="G267" s="21" t="s">
        <v>298</v>
      </c>
      <c r="H267" s="22" t="s">
        <v>490</v>
      </c>
      <c r="I267" s="22" t="s">
        <v>102</v>
      </c>
      <c r="J267" s="22" t="s">
        <v>294</v>
      </c>
      <c r="K267" s="35">
        <v>44590</v>
      </c>
      <c r="L267" s="35">
        <v>44591</v>
      </c>
      <c r="M267" s="10"/>
      <c r="N267" s="10">
        <v>3400</v>
      </c>
      <c r="O267" s="10">
        <f t="shared" si="38"/>
        <v>0</v>
      </c>
      <c r="P267" s="10"/>
      <c r="Q267" s="10">
        <v>2900</v>
      </c>
      <c r="R267" s="10">
        <f t="shared" si="39"/>
        <v>0</v>
      </c>
      <c r="S267" s="10"/>
      <c r="T267" s="10">
        <v>2800</v>
      </c>
      <c r="U267" s="10">
        <f t="shared" si="40"/>
        <v>0</v>
      </c>
      <c r="V267" s="10">
        <v>86</v>
      </c>
      <c r="W267" s="10">
        <v>150</v>
      </c>
      <c r="X267" s="10">
        <f t="shared" si="43"/>
        <v>12900</v>
      </c>
      <c r="Y267" s="10">
        <v>86</v>
      </c>
      <c r="Z267" s="10">
        <v>150</v>
      </c>
      <c r="AA267" s="10">
        <f t="shared" si="44"/>
        <v>12900</v>
      </c>
      <c r="AB267" s="10">
        <v>86</v>
      </c>
      <c r="AC267" s="10">
        <v>150</v>
      </c>
      <c r="AD267" s="10">
        <f t="shared" si="45"/>
        <v>12900</v>
      </c>
      <c r="AE267" s="11"/>
      <c r="AF267" s="26">
        <v>7</v>
      </c>
      <c r="AG267" s="7">
        <f t="shared" si="42"/>
        <v>0</v>
      </c>
      <c r="AH267" s="152">
        <v>1</v>
      </c>
      <c r="AI267" s="139">
        <f t="shared" si="46"/>
        <v>258</v>
      </c>
      <c r="AJ267" s="139">
        <f t="shared" ref="AJ267:AJ330" si="48">AK267</f>
        <v>38700</v>
      </c>
      <c r="AK267" s="109">
        <f t="shared" si="47"/>
        <v>38700</v>
      </c>
    </row>
    <row r="268" spans="1:37" ht="25.15" customHeight="1" x14ac:dyDescent="0.25">
      <c r="A268" s="108">
        <v>221</v>
      </c>
      <c r="B268" s="8" t="s">
        <v>201</v>
      </c>
      <c r="C268" s="21" t="s">
        <v>155</v>
      </c>
      <c r="D268" s="22" t="s">
        <v>80</v>
      </c>
      <c r="E268" s="35">
        <v>44625</v>
      </c>
      <c r="F268" s="35">
        <v>44626</v>
      </c>
      <c r="G268" s="21" t="s">
        <v>301</v>
      </c>
      <c r="H268" s="38" t="s">
        <v>412</v>
      </c>
      <c r="I268" s="22" t="s">
        <v>102</v>
      </c>
      <c r="J268" s="22" t="s">
        <v>294</v>
      </c>
      <c r="K268" s="35">
        <v>44625</v>
      </c>
      <c r="L268" s="35">
        <v>44626</v>
      </c>
      <c r="M268" s="10"/>
      <c r="N268" s="10">
        <v>3400</v>
      </c>
      <c r="O268" s="10">
        <f t="shared" si="38"/>
        <v>0</v>
      </c>
      <c r="P268" s="10"/>
      <c r="Q268" s="10">
        <v>2900</v>
      </c>
      <c r="R268" s="10">
        <f t="shared" si="39"/>
        <v>0</v>
      </c>
      <c r="S268" s="10"/>
      <c r="T268" s="10">
        <v>2800</v>
      </c>
      <c r="U268" s="10">
        <f t="shared" si="40"/>
        <v>0</v>
      </c>
      <c r="V268" s="10">
        <v>124</v>
      </c>
      <c r="W268" s="10">
        <v>150</v>
      </c>
      <c r="X268" s="10">
        <f t="shared" si="43"/>
        <v>18600</v>
      </c>
      <c r="Y268" s="10">
        <v>124</v>
      </c>
      <c r="Z268" s="10">
        <v>150</v>
      </c>
      <c r="AA268" s="10">
        <f t="shared" si="44"/>
        <v>18600</v>
      </c>
      <c r="AB268" s="10">
        <v>124</v>
      </c>
      <c r="AC268" s="10">
        <v>150</v>
      </c>
      <c r="AD268" s="10">
        <f t="shared" si="45"/>
        <v>18600</v>
      </c>
      <c r="AE268" s="11"/>
      <c r="AF268" s="26">
        <v>7</v>
      </c>
      <c r="AG268" s="7">
        <f t="shared" si="42"/>
        <v>0</v>
      </c>
      <c r="AH268" s="152">
        <v>1</v>
      </c>
      <c r="AI268" s="139">
        <f t="shared" si="46"/>
        <v>372</v>
      </c>
      <c r="AJ268" s="139">
        <f t="shared" si="48"/>
        <v>55800</v>
      </c>
      <c r="AK268" s="109">
        <f t="shared" si="47"/>
        <v>55800</v>
      </c>
    </row>
    <row r="269" spans="1:37" ht="34.9" customHeight="1" x14ac:dyDescent="0.25">
      <c r="A269" s="108">
        <v>222</v>
      </c>
      <c r="B269" s="8" t="s">
        <v>201</v>
      </c>
      <c r="C269" s="21" t="s">
        <v>155</v>
      </c>
      <c r="D269" s="22" t="s">
        <v>608</v>
      </c>
      <c r="E269" s="35">
        <v>44625</v>
      </c>
      <c r="F269" s="35">
        <v>44626</v>
      </c>
      <c r="G269" s="21" t="s">
        <v>301</v>
      </c>
      <c r="H269" s="22" t="s">
        <v>449</v>
      </c>
      <c r="I269" s="22" t="s">
        <v>101</v>
      </c>
      <c r="J269" s="22" t="s">
        <v>294</v>
      </c>
      <c r="K269" s="35">
        <v>44625</v>
      </c>
      <c r="L269" s="35">
        <v>44626</v>
      </c>
      <c r="M269" s="10"/>
      <c r="N269" s="10">
        <v>3400</v>
      </c>
      <c r="O269" s="10">
        <f t="shared" si="38"/>
        <v>0</v>
      </c>
      <c r="P269" s="10"/>
      <c r="Q269" s="10">
        <v>2900</v>
      </c>
      <c r="R269" s="10">
        <f t="shared" si="39"/>
        <v>0</v>
      </c>
      <c r="S269" s="10"/>
      <c r="T269" s="10">
        <v>2800</v>
      </c>
      <c r="U269" s="10">
        <f t="shared" si="40"/>
        <v>0</v>
      </c>
      <c r="V269" s="10">
        <v>42</v>
      </c>
      <c r="W269" s="10">
        <v>150</v>
      </c>
      <c r="X269" s="10">
        <f t="shared" si="43"/>
        <v>6300</v>
      </c>
      <c r="Y269" s="10">
        <v>42</v>
      </c>
      <c r="Z269" s="10">
        <v>150</v>
      </c>
      <c r="AA269" s="10">
        <f t="shared" si="44"/>
        <v>6300</v>
      </c>
      <c r="AB269" s="10">
        <v>42</v>
      </c>
      <c r="AC269" s="10">
        <v>150</v>
      </c>
      <c r="AD269" s="10">
        <f t="shared" si="45"/>
        <v>6300</v>
      </c>
      <c r="AE269" s="11"/>
      <c r="AF269" s="26">
        <v>7</v>
      </c>
      <c r="AG269" s="7">
        <f t="shared" si="42"/>
        <v>0</v>
      </c>
      <c r="AH269" s="152">
        <v>1</v>
      </c>
      <c r="AI269" s="139">
        <f t="shared" si="46"/>
        <v>126</v>
      </c>
      <c r="AJ269" s="139">
        <f t="shared" si="48"/>
        <v>18900</v>
      </c>
      <c r="AK269" s="109">
        <f t="shared" si="47"/>
        <v>18900</v>
      </c>
    </row>
    <row r="270" spans="1:37" ht="30" customHeight="1" x14ac:dyDescent="0.25">
      <c r="A270" s="108">
        <v>223</v>
      </c>
      <c r="B270" s="8" t="s">
        <v>201</v>
      </c>
      <c r="C270" s="21" t="s">
        <v>155</v>
      </c>
      <c r="D270" s="22" t="s">
        <v>609</v>
      </c>
      <c r="E270" s="35">
        <v>44690</v>
      </c>
      <c r="F270" s="35">
        <v>44699</v>
      </c>
      <c r="G270" s="21" t="s">
        <v>301</v>
      </c>
      <c r="H270" s="22" t="s">
        <v>730</v>
      </c>
      <c r="I270" s="22" t="s">
        <v>102</v>
      </c>
      <c r="J270" s="22" t="s">
        <v>294</v>
      </c>
      <c r="K270" s="35">
        <v>44690</v>
      </c>
      <c r="L270" s="35">
        <v>44699</v>
      </c>
      <c r="M270" s="10"/>
      <c r="N270" s="10">
        <v>3400</v>
      </c>
      <c r="O270" s="10">
        <f t="shared" si="38"/>
        <v>0</v>
      </c>
      <c r="P270" s="10"/>
      <c r="Q270" s="10">
        <v>2900</v>
      </c>
      <c r="R270" s="10">
        <f t="shared" si="39"/>
        <v>0</v>
      </c>
      <c r="S270" s="10"/>
      <c r="T270" s="10">
        <v>2800</v>
      </c>
      <c r="U270" s="10">
        <f t="shared" si="40"/>
        <v>0</v>
      </c>
      <c r="V270" s="10">
        <v>138</v>
      </c>
      <c r="W270" s="10">
        <v>150</v>
      </c>
      <c r="X270" s="10">
        <f t="shared" si="43"/>
        <v>20700</v>
      </c>
      <c r="Y270" s="10">
        <v>138</v>
      </c>
      <c r="Z270" s="10">
        <v>150</v>
      </c>
      <c r="AA270" s="10">
        <f t="shared" si="44"/>
        <v>20700</v>
      </c>
      <c r="AB270" s="10">
        <v>138</v>
      </c>
      <c r="AC270" s="10">
        <v>150</v>
      </c>
      <c r="AD270" s="10">
        <f t="shared" si="45"/>
        <v>20700</v>
      </c>
      <c r="AE270" s="11">
        <v>414</v>
      </c>
      <c r="AF270" s="26">
        <v>7</v>
      </c>
      <c r="AG270" s="7">
        <f t="shared" si="42"/>
        <v>2898</v>
      </c>
      <c r="AH270" s="152">
        <v>1</v>
      </c>
      <c r="AI270" s="139">
        <f t="shared" si="46"/>
        <v>828</v>
      </c>
      <c r="AJ270" s="139">
        <f t="shared" si="48"/>
        <v>64998</v>
      </c>
      <c r="AK270" s="109">
        <f t="shared" si="47"/>
        <v>64998</v>
      </c>
    </row>
    <row r="271" spans="1:37" ht="19.899999999999999" customHeight="1" x14ac:dyDescent="0.25">
      <c r="A271" s="108">
        <v>224</v>
      </c>
      <c r="B271" s="8" t="s">
        <v>201</v>
      </c>
      <c r="C271" s="21" t="s">
        <v>155</v>
      </c>
      <c r="D271" s="22" t="s">
        <v>537</v>
      </c>
      <c r="E271" s="35">
        <v>44694</v>
      </c>
      <c r="F271" s="35">
        <v>44697</v>
      </c>
      <c r="G271" s="21" t="s">
        <v>536</v>
      </c>
      <c r="H271" s="22" t="s">
        <v>730</v>
      </c>
      <c r="I271" s="22" t="s">
        <v>100</v>
      </c>
      <c r="J271" s="22" t="s">
        <v>294</v>
      </c>
      <c r="K271" s="35">
        <v>44694</v>
      </c>
      <c r="L271" s="35">
        <v>44697</v>
      </c>
      <c r="M271" s="10"/>
      <c r="N271" s="10">
        <v>3400</v>
      </c>
      <c r="O271" s="10">
        <f t="shared" si="38"/>
        <v>0</v>
      </c>
      <c r="P271" s="10"/>
      <c r="Q271" s="10">
        <v>2900</v>
      </c>
      <c r="R271" s="10">
        <f t="shared" si="39"/>
        <v>0</v>
      </c>
      <c r="S271" s="10"/>
      <c r="T271" s="10">
        <v>2800</v>
      </c>
      <c r="U271" s="10">
        <f t="shared" si="40"/>
        <v>0</v>
      </c>
      <c r="V271" s="10">
        <v>32</v>
      </c>
      <c r="W271" s="10">
        <v>150</v>
      </c>
      <c r="X271" s="10">
        <f t="shared" si="43"/>
        <v>4800</v>
      </c>
      <c r="Y271" s="10">
        <v>32</v>
      </c>
      <c r="Z271" s="10">
        <v>150</v>
      </c>
      <c r="AA271" s="10">
        <f t="shared" si="44"/>
        <v>4800</v>
      </c>
      <c r="AB271" s="10">
        <v>32</v>
      </c>
      <c r="AC271" s="10">
        <v>150</v>
      </c>
      <c r="AD271" s="10">
        <f t="shared" si="45"/>
        <v>4800</v>
      </c>
      <c r="AE271" s="11">
        <v>96</v>
      </c>
      <c r="AF271" s="26">
        <v>7</v>
      </c>
      <c r="AG271" s="7">
        <f t="shared" si="42"/>
        <v>672</v>
      </c>
      <c r="AH271" s="152">
        <v>1</v>
      </c>
      <c r="AI271" s="139">
        <f t="shared" si="46"/>
        <v>192</v>
      </c>
      <c r="AJ271" s="139">
        <f t="shared" si="48"/>
        <v>15072</v>
      </c>
      <c r="AK271" s="109">
        <f t="shared" si="47"/>
        <v>15072</v>
      </c>
    </row>
    <row r="272" spans="1:37" ht="25.5" x14ac:dyDescent="0.25">
      <c r="A272" s="108">
        <v>225</v>
      </c>
      <c r="B272" s="8" t="s">
        <v>201</v>
      </c>
      <c r="C272" s="21" t="s">
        <v>155</v>
      </c>
      <c r="D272" s="22" t="s">
        <v>610</v>
      </c>
      <c r="E272" s="35">
        <v>44695</v>
      </c>
      <c r="F272" s="35">
        <v>44697</v>
      </c>
      <c r="G272" s="21" t="s">
        <v>536</v>
      </c>
      <c r="H272" s="22" t="s">
        <v>449</v>
      </c>
      <c r="I272" s="22" t="s">
        <v>101</v>
      </c>
      <c r="J272" s="22" t="s">
        <v>302</v>
      </c>
      <c r="K272" s="35">
        <v>44695</v>
      </c>
      <c r="L272" s="35">
        <v>44697</v>
      </c>
      <c r="M272" s="10"/>
      <c r="N272" s="10">
        <v>3400</v>
      </c>
      <c r="O272" s="10">
        <f t="shared" si="38"/>
        <v>0</v>
      </c>
      <c r="P272" s="10"/>
      <c r="Q272" s="10">
        <v>2900</v>
      </c>
      <c r="R272" s="10">
        <f t="shared" si="39"/>
        <v>0</v>
      </c>
      <c r="S272" s="10"/>
      <c r="T272" s="10">
        <v>2800</v>
      </c>
      <c r="U272" s="10">
        <f t="shared" si="40"/>
        <v>0</v>
      </c>
      <c r="V272" s="10">
        <v>32</v>
      </c>
      <c r="W272" s="10">
        <v>150</v>
      </c>
      <c r="X272" s="10">
        <f t="shared" si="43"/>
        <v>4800</v>
      </c>
      <c r="Y272" s="10">
        <v>32</v>
      </c>
      <c r="Z272" s="10">
        <v>150</v>
      </c>
      <c r="AA272" s="10">
        <f t="shared" si="44"/>
        <v>4800</v>
      </c>
      <c r="AB272" s="10">
        <v>32</v>
      </c>
      <c r="AC272" s="10">
        <v>150</v>
      </c>
      <c r="AD272" s="10">
        <f t="shared" si="45"/>
        <v>4800</v>
      </c>
      <c r="AE272" s="11">
        <v>96</v>
      </c>
      <c r="AF272" s="26">
        <v>7</v>
      </c>
      <c r="AG272" s="7">
        <f t="shared" si="42"/>
        <v>672</v>
      </c>
      <c r="AH272" s="152">
        <v>1</v>
      </c>
      <c r="AI272" s="139">
        <f t="shared" si="46"/>
        <v>192</v>
      </c>
      <c r="AJ272" s="139">
        <f t="shared" si="48"/>
        <v>15072</v>
      </c>
      <c r="AK272" s="109">
        <f t="shared" si="47"/>
        <v>15072</v>
      </c>
    </row>
    <row r="273" spans="1:37" x14ac:dyDescent="0.25">
      <c r="A273" s="106"/>
      <c r="B273" s="96"/>
      <c r="C273" s="97"/>
      <c r="D273" s="179" t="s">
        <v>870</v>
      </c>
      <c r="E273" s="99"/>
      <c r="F273" s="99"/>
      <c r="G273" s="99"/>
      <c r="H273" s="99"/>
      <c r="I273" s="97"/>
      <c r="J273" s="100"/>
      <c r="K273" s="99"/>
      <c r="L273" s="99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2"/>
      <c r="AF273" s="79"/>
      <c r="AG273" s="79"/>
      <c r="AH273" s="153"/>
      <c r="AI273" s="151"/>
      <c r="AJ273" s="151"/>
      <c r="AK273" s="164">
        <f>SUM(AK274:AK277)</f>
        <v>36715</v>
      </c>
    </row>
    <row r="274" spans="1:37" ht="42.6" customHeight="1" x14ac:dyDescent="0.25">
      <c r="A274" s="108">
        <v>226</v>
      </c>
      <c r="B274" s="8" t="s">
        <v>200</v>
      </c>
      <c r="C274" s="21" t="s">
        <v>199</v>
      </c>
      <c r="D274" s="22" t="s">
        <v>262</v>
      </c>
      <c r="E274" s="35">
        <v>44617</v>
      </c>
      <c r="F274" s="35">
        <v>44618</v>
      </c>
      <c r="G274" s="21" t="s">
        <v>783</v>
      </c>
      <c r="H274" s="22" t="s">
        <v>340</v>
      </c>
      <c r="I274" s="22" t="s">
        <v>101</v>
      </c>
      <c r="J274" s="22" t="s">
        <v>294</v>
      </c>
      <c r="K274" s="35">
        <v>44617</v>
      </c>
      <c r="L274" s="35">
        <v>44618</v>
      </c>
      <c r="M274" s="10"/>
      <c r="N274" s="10">
        <v>3400</v>
      </c>
      <c r="O274" s="10">
        <f t="shared" si="38"/>
        <v>0</v>
      </c>
      <c r="P274" s="10"/>
      <c r="Q274" s="10">
        <v>2900</v>
      </c>
      <c r="R274" s="10">
        <f t="shared" si="39"/>
        <v>0</v>
      </c>
      <c r="S274" s="10"/>
      <c r="T274" s="10">
        <v>2800</v>
      </c>
      <c r="U274" s="10">
        <f t="shared" si="40"/>
        <v>0</v>
      </c>
      <c r="V274" s="10">
        <v>26</v>
      </c>
      <c r="W274" s="10">
        <v>150</v>
      </c>
      <c r="X274" s="10">
        <f t="shared" si="43"/>
        <v>3900</v>
      </c>
      <c r="Y274" s="10">
        <v>15</v>
      </c>
      <c r="Z274" s="10">
        <v>150</v>
      </c>
      <c r="AA274" s="10">
        <f t="shared" si="44"/>
        <v>2250</v>
      </c>
      <c r="AB274" s="10">
        <v>15</v>
      </c>
      <c r="AC274" s="10">
        <v>150</v>
      </c>
      <c r="AD274" s="10">
        <f t="shared" si="45"/>
        <v>2250</v>
      </c>
      <c r="AE274" s="11"/>
      <c r="AF274" s="26">
        <v>7</v>
      </c>
      <c r="AG274" s="7">
        <f t="shared" si="42"/>
        <v>0</v>
      </c>
      <c r="AH274" s="152">
        <v>1</v>
      </c>
      <c r="AI274" s="139">
        <f t="shared" si="46"/>
        <v>56</v>
      </c>
      <c r="AJ274" s="139">
        <f t="shared" si="48"/>
        <v>8400</v>
      </c>
      <c r="AK274" s="109">
        <f t="shared" si="47"/>
        <v>8400</v>
      </c>
    </row>
    <row r="275" spans="1:37" ht="28.15" customHeight="1" x14ac:dyDescent="0.25">
      <c r="A275" s="108">
        <v>227</v>
      </c>
      <c r="B275" s="8" t="s">
        <v>200</v>
      </c>
      <c r="C275" s="21" t="s">
        <v>199</v>
      </c>
      <c r="D275" s="22" t="s">
        <v>611</v>
      </c>
      <c r="E275" s="35">
        <v>44631</v>
      </c>
      <c r="F275" s="35">
        <v>44632</v>
      </c>
      <c r="G275" s="21" t="s">
        <v>784</v>
      </c>
      <c r="H275" s="38" t="s">
        <v>340</v>
      </c>
      <c r="I275" s="22" t="s">
        <v>101</v>
      </c>
      <c r="J275" s="22" t="s">
        <v>294</v>
      </c>
      <c r="K275" s="35">
        <v>44631</v>
      </c>
      <c r="L275" s="35">
        <v>44632</v>
      </c>
      <c r="M275" s="10"/>
      <c r="N275" s="10">
        <v>3400</v>
      </c>
      <c r="O275" s="10">
        <f t="shared" si="38"/>
        <v>0</v>
      </c>
      <c r="P275" s="10"/>
      <c r="Q275" s="10">
        <v>2900</v>
      </c>
      <c r="R275" s="10">
        <f t="shared" si="39"/>
        <v>0</v>
      </c>
      <c r="S275" s="10"/>
      <c r="T275" s="10">
        <v>2800</v>
      </c>
      <c r="U275" s="10">
        <f t="shared" si="40"/>
        <v>0</v>
      </c>
      <c r="V275" s="10">
        <v>26</v>
      </c>
      <c r="W275" s="10">
        <v>150</v>
      </c>
      <c r="X275" s="10">
        <f t="shared" si="43"/>
        <v>3900</v>
      </c>
      <c r="Y275" s="10">
        <v>15</v>
      </c>
      <c r="Z275" s="10">
        <v>150</v>
      </c>
      <c r="AA275" s="10">
        <f t="shared" si="44"/>
        <v>2250</v>
      </c>
      <c r="AB275" s="10">
        <v>15</v>
      </c>
      <c r="AC275" s="10">
        <v>150</v>
      </c>
      <c r="AD275" s="10">
        <f t="shared" si="45"/>
        <v>2250</v>
      </c>
      <c r="AE275" s="11"/>
      <c r="AF275" s="26">
        <v>7</v>
      </c>
      <c r="AG275" s="7">
        <f t="shared" si="42"/>
        <v>0</v>
      </c>
      <c r="AH275" s="152">
        <v>1</v>
      </c>
      <c r="AI275" s="139">
        <f t="shared" si="46"/>
        <v>56</v>
      </c>
      <c r="AJ275" s="139">
        <f t="shared" si="48"/>
        <v>8400</v>
      </c>
      <c r="AK275" s="109">
        <f t="shared" si="47"/>
        <v>8400</v>
      </c>
    </row>
    <row r="276" spans="1:37" ht="29.65" customHeight="1" x14ac:dyDescent="0.25">
      <c r="A276" s="108">
        <v>228</v>
      </c>
      <c r="B276" s="8" t="s">
        <v>200</v>
      </c>
      <c r="C276" s="21" t="s">
        <v>199</v>
      </c>
      <c r="D276" s="22" t="s">
        <v>612</v>
      </c>
      <c r="E276" s="35">
        <v>44673</v>
      </c>
      <c r="F276" s="35">
        <v>44674</v>
      </c>
      <c r="G276" s="21" t="s">
        <v>783</v>
      </c>
      <c r="H276" s="22" t="s">
        <v>478</v>
      </c>
      <c r="I276" s="22" t="s">
        <v>104</v>
      </c>
      <c r="J276" s="22" t="s">
        <v>294</v>
      </c>
      <c r="K276" s="35">
        <v>44673</v>
      </c>
      <c r="L276" s="35">
        <v>44674</v>
      </c>
      <c r="M276" s="10"/>
      <c r="N276" s="10">
        <v>3400</v>
      </c>
      <c r="O276" s="10">
        <f t="shared" si="38"/>
        <v>0</v>
      </c>
      <c r="P276" s="10"/>
      <c r="Q276" s="10">
        <v>2900</v>
      </c>
      <c r="R276" s="10">
        <f t="shared" si="39"/>
        <v>0</v>
      </c>
      <c r="S276" s="10"/>
      <c r="T276" s="10">
        <v>2800</v>
      </c>
      <c r="U276" s="10">
        <f t="shared" si="40"/>
        <v>0</v>
      </c>
      <c r="V276" s="10">
        <v>27</v>
      </c>
      <c r="W276" s="10">
        <v>150</v>
      </c>
      <c r="X276" s="10">
        <f t="shared" si="43"/>
        <v>4050</v>
      </c>
      <c r="Y276" s="10">
        <v>27</v>
      </c>
      <c r="Z276" s="10">
        <v>150</v>
      </c>
      <c r="AA276" s="10">
        <f t="shared" si="44"/>
        <v>4050</v>
      </c>
      <c r="AB276" s="10">
        <v>27</v>
      </c>
      <c r="AC276" s="10">
        <v>150</v>
      </c>
      <c r="AD276" s="10">
        <f t="shared" si="45"/>
        <v>4050</v>
      </c>
      <c r="AE276" s="11">
        <v>90</v>
      </c>
      <c r="AF276" s="26">
        <v>7</v>
      </c>
      <c r="AG276" s="7">
        <f t="shared" si="42"/>
        <v>630</v>
      </c>
      <c r="AH276" s="152">
        <v>1</v>
      </c>
      <c r="AI276" s="139">
        <f t="shared" si="46"/>
        <v>171</v>
      </c>
      <c r="AJ276" s="139">
        <f t="shared" si="48"/>
        <v>12780</v>
      </c>
      <c r="AK276" s="109">
        <f t="shared" si="47"/>
        <v>12780</v>
      </c>
    </row>
    <row r="277" spans="1:37" ht="29.65" customHeight="1" x14ac:dyDescent="0.25">
      <c r="A277" s="108">
        <v>229</v>
      </c>
      <c r="B277" s="8" t="s">
        <v>200</v>
      </c>
      <c r="C277" s="21" t="s">
        <v>199</v>
      </c>
      <c r="D277" s="22" t="s">
        <v>263</v>
      </c>
      <c r="E277" s="35">
        <v>44694</v>
      </c>
      <c r="F277" s="35">
        <v>44695</v>
      </c>
      <c r="G277" s="21" t="s">
        <v>446</v>
      </c>
      <c r="H277" s="22" t="s">
        <v>340</v>
      </c>
      <c r="I277" s="22" t="s">
        <v>100</v>
      </c>
      <c r="J277" s="22" t="s">
        <v>294</v>
      </c>
      <c r="K277" s="35">
        <v>44694</v>
      </c>
      <c r="L277" s="35">
        <v>44695</v>
      </c>
      <c r="M277" s="10"/>
      <c r="N277" s="10">
        <v>3400</v>
      </c>
      <c r="O277" s="10">
        <f t="shared" si="38"/>
        <v>0</v>
      </c>
      <c r="P277" s="10"/>
      <c r="Q277" s="10">
        <v>2900</v>
      </c>
      <c r="R277" s="10">
        <f t="shared" si="39"/>
        <v>0</v>
      </c>
      <c r="S277" s="10"/>
      <c r="T277" s="10">
        <v>2800</v>
      </c>
      <c r="U277" s="10">
        <f t="shared" si="40"/>
        <v>0</v>
      </c>
      <c r="V277" s="10">
        <v>15</v>
      </c>
      <c r="W277" s="10">
        <v>150</v>
      </c>
      <c r="X277" s="10">
        <f t="shared" si="43"/>
        <v>2250</v>
      </c>
      <c r="Y277" s="10">
        <v>15</v>
      </c>
      <c r="Z277" s="10">
        <v>150</v>
      </c>
      <c r="AA277" s="10">
        <f t="shared" si="44"/>
        <v>2250</v>
      </c>
      <c r="AB277" s="10">
        <v>15</v>
      </c>
      <c r="AC277" s="10">
        <v>150</v>
      </c>
      <c r="AD277" s="10">
        <f t="shared" si="45"/>
        <v>2250</v>
      </c>
      <c r="AE277" s="11">
        <v>55</v>
      </c>
      <c r="AF277" s="26">
        <v>7</v>
      </c>
      <c r="AG277" s="7">
        <f t="shared" si="42"/>
        <v>385</v>
      </c>
      <c r="AH277" s="152">
        <v>1</v>
      </c>
      <c r="AI277" s="139">
        <f t="shared" si="46"/>
        <v>100</v>
      </c>
      <c r="AJ277" s="139">
        <f t="shared" si="48"/>
        <v>7135</v>
      </c>
      <c r="AK277" s="109">
        <f t="shared" si="47"/>
        <v>7135</v>
      </c>
    </row>
    <row r="278" spans="1:37" ht="14.65" customHeight="1" x14ac:dyDescent="0.25">
      <c r="A278" s="106"/>
      <c r="B278" s="96"/>
      <c r="C278" s="97"/>
      <c r="D278" s="179" t="s">
        <v>871</v>
      </c>
      <c r="E278" s="99"/>
      <c r="F278" s="99"/>
      <c r="G278" s="99"/>
      <c r="H278" s="99"/>
      <c r="I278" s="97"/>
      <c r="J278" s="100"/>
      <c r="K278" s="99"/>
      <c r="L278" s="99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2"/>
      <c r="AF278" s="79"/>
      <c r="AG278" s="79"/>
      <c r="AH278" s="153"/>
      <c r="AI278" s="151"/>
      <c r="AJ278" s="151"/>
      <c r="AK278" s="164">
        <f>SUM(AK279:AK280)</f>
        <v>60590</v>
      </c>
    </row>
    <row r="279" spans="1:37" ht="28.15" customHeight="1" x14ac:dyDescent="0.25">
      <c r="A279" s="108">
        <v>230</v>
      </c>
      <c r="B279" s="8" t="s">
        <v>23</v>
      </c>
      <c r="C279" s="21" t="s">
        <v>141</v>
      </c>
      <c r="D279" s="22" t="s">
        <v>173</v>
      </c>
      <c r="E279" s="35">
        <v>44707</v>
      </c>
      <c r="F279" s="35">
        <v>44710</v>
      </c>
      <c r="G279" s="21" t="s">
        <v>785</v>
      </c>
      <c r="H279" s="22" t="s">
        <v>451</v>
      </c>
      <c r="I279" s="22" t="s">
        <v>101</v>
      </c>
      <c r="J279" s="22" t="s">
        <v>294</v>
      </c>
      <c r="K279" s="35">
        <v>44707</v>
      </c>
      <c r="L279" s="35">
        <v>44710</v>
      </c>
      <c r="M279" s="10">
        <v>3</v>
      </c>
      <c r="N279" s="10">
        <v>3400</v>
      </c>
      <c r="O279" s="10">
        <f t="shared" si="38"/>
        <v>10200</v>
      </c>
      <c r="P279" s="10">
        <v>3</v>
      </c>
      <c r="Q279" s="10">
        <v>2900</v>
      </c>
      <c r="R279" s="10">
        <f t="shared" si="39"/>
        <v>8700</v>
      </c>
      <c r="S279" s="10">
        <v>3</v>
      </c>
      <c r="T279" s="10">
        <v>2800</v>
      </c>
      <c r="U279" s="10">
        <f t="shared" si="40"/>
        <v>8400</v>
      </c>
      <c r="V279" s="10">
        <v>21</v>
      </c>
      <c r="W279" s="10">
        <v>150</v>
      </c>
      <c r="X279" s="10">
        <f t="shared" si="43"/>
        <v>3150</v>
      </c>
      <c r="Y279" s="10">
        <v>18</v>
      </c>
      <c r="Z279" s="10">
        <v>150</v>
      </c>
      <c r="AA279" s="10">
        <f t="shared" si="44"/>
        <v>2700</v>
      </c>
      <c r="AB279" s="10">
        <v>18</v>
      </c>
      <c r="AC279" s="10">
        <v>150</v>
      </c>
      <c r="AD279" s="10">
        <f t="shared" si="45"/>
        <v>2700</v>
      </c>
      <c r="AE279" s="11">
        <v>72</v>
      </c>
      <c r="AF279" s="26">
        <v>7</v>
      </c>
      <c r="AG279" s="7">
        <f t="shared" si="42"/>
        <v>504</v>
      </c>
      <c r="AH279" s="152">
        <v>1</v>
      </c>
      <c r="AI279" s="139">
        <f t="shared" si="46"/>
        <v>138</v>
      </c>
      <c r="AJ279" s="139">
        <f t="shared" si="48"/>
        <v>36354</v>
      </c>
      <c r="AK279" s="109">
        <f t="shared" si="47"/>
        <v>36354</v>
      </c>
    </row>
    <row r="280" spans="1:37" ht="27" customHeight="1" x14ac:dyDescent="0.25">
      <c r="A280" s="108">
        <v>231</v>
      </c>
      <c r="B280" s="8" t="s">
        <v>23</v>
      </c>
      <c r="C280" s="21" t="s">
        <v>141</v>
      </c>
      <c r="D280" s="22" t="s">
        <v>69</v>
      </c>
      <c r="E280" s="35">
        <v>44798</v>
      </c>
      <c r="F280" s="35">
        <v>44801</v>
      </c>
      <c r="G280" s="21" t="s">
        <v>785</v>
      </c>
      <c r="H280" s="22" t="s">
        <v>392</v>
      </c>
      <c r="I280" s="22" t="s">
        <v>100</v>
      </c>
      <c r="J280" s="22" t="s">
        <v>294</v>
      </c>
      <c r="K280" s="35">
        <v>44798</v>
      </c>
      <c r="L280" s="35">
        <v>44801</v>
      </c>
      <c r="M280" s="10">
        <v>2</v>
      </c>
      <c r="N280" s="10">
        <v>3400</v>
      </c>
      <c r="O280" s="10">
        <f t="shared" si="38"/>
        <v>6800</v>
      </c>
      <c r="P280" s="10">
        <v>2</v>
      </c>
      <c r="Q280" s="10">
        <v>2900</v>
      </c>
      <c r="R280" s="10">
        <f t="shared" si="39"/>
        <v>5800</v>
      </c>
      <c r="S280" s="10">
        <v>2</v>
      </c>
      <c r="T280" s="10">
        <v>2800</v>
      </c>
      <c r="U280" s="10">
        <f t="shared" si="40"/>
        <v>5600</v>
      </c>
      <c r="V280" s="10">
        <v>14</v>
      </c>
      <c r="W280" s="10">
        <v>150</v>
      </c>
      <c r="X280" s="10">
        <f t="shared" si="43"/>
        <v>2100</v>
      </c>
      <c r="Y280" s="10">
        <v>12</v>
      </c>
      <c r="Z280" s="10">
        <v>150</v>
      </c>
      <c r="AA280" s="10">
        <f t="shared" si="44"/>
        <v>1800</v>
      </c>
      <c r="AB280" s="10">
        <v>12</v>
      </c>
      <c r="AC280" s="10">
        <v>150</v>
      </c>
      <c r="AD280" s="10">
        <f t="shared" si="45"/>
        <v>1800</v>
      </c>
      <c r="AE280" s="11">
        <v>48</v>
      </c>
      <c r="AF280" s="26">
        <v>7</v>
      </c>
      <c r="AG280" s="7">
        <f t="shared" si="42"/>
        <v>336</v>
      </c>
      <c r="AH280" s="152">
        <v>1</v>
      </c>
      <c r="AI280" s="139">
        <f t="shared" si="46"/>
        <v>92</v>
      </c>
      <c r="AJ280" s="139">
        <f t="shared" si="48"/>
        <v>24236</v>
      </c>
      <c r="AK280" s="109">
        <f t="shared" si="47"/>
        <v>24236</v>
      </c>
    </row>
    <row r="281" spans="1:37" ht="13.15" customHeight="1" x14ac:dyDescent="0.25">
      <c r="A281" s="106"/>
      <c r="B281" s="96"/>
      <c r="C281" s="97"/>
      <c r="D281" s="179" t="s">
        <v>872</v>
      </c>
      <c r="E281" s="99"/>
      <c r="F281" s="99"/>
      <c r="G281" s="99"/>
      <c r="H281" s="99"/>
      <c r="I281" s="97"/>
      <c r="J281" s="100"/>
      <c r="K281" s="99"/>
      <c r="L281" s="99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2"/>
      <c r="AF281" s="79"/>
      <c r="AG281" s="79"/>
      <c r="AH281" s="153"/>
      <c r="AI281" s="151"/>
      <c r="AJ281" s="151"/>
      <c r="AK281" s="164">
        <v>63114</v>
      </c>
    </row>
    <row r="282" spans="1:37" ht="15.6" customHeight="1" x14ac:dyDescent="0.25">
      <c r="A282" s="108">
        <v>232</v>
      </c>
      <c r="B282" s="8" t="s">
        <v>68</v>
      </c>
      <c r="C282" s="21" t="s">
        <v>204</v>
      </c>
      <c r="D282" s="22" t="s">
        <v>180</v>
      </c>
      <c r="E282" s="35">
        <v>44821</v>
      </c>
      <c r="F282" s="35">
        <v>44822</v>
      </c>
      <c r="G282" s="21" t="s">
        <v>297</v>
      </c>
      <c r="H282" s="22" t="s">
        <v>786</v>
      </c>
      <c r="I282" s="22" t="s">
        <v>102</v>
      </c>
      <c r="J282" s="22" t="s">
        <v>294</v>
      </c>
      <c r="K282" s="35">
        <v>44821</v>
      </c>
      <c r="L282" s="35">
        <v>44822</v>
      </c>
      <c r="M282" s="10"/>
      <c r="N282" s="10">
        <v>3400</v>
      </c>
      <c r="O282" s="10">
        <f t="shared" si="38"/>
        <v>0</v>
      </c>
      <c r="P282" s="10"/>
      <c r="Q282" s="10">
        <v>2900</v>
      </c>
      <c r="R282" s="10">
        <f t="shared" si="39"/>
        <v>0</v>
      </c>
      <c r="S282" s="10"/>
      <c r="T282" s="10">
        <v>2800</v>
      </c>
      <c r="U282" s="10">
        <f t="shared" si="40"/>
        <v>0</v>
      </c>
      <c r="V282" s="10">
        <v>134</v>
      </c>
      <c r="W282" s="10">
        <v>150</v>
      </c>
      <c r="X282" s="10">
        <f t="shared" si="43"/>
        <v>20100</v>
      </c>
      <c r="Y282" s="10">
        <v>134</v>
      </c>
      <c r="Z282" s="10">
        <v>150</v>
      </c>
      <c r="AA282" s="10">
        <f t="shared" si="44"/>
        <v>20100</v>
      </c>
      <c r="AB282" s="10">
        <v>134</v>
      </c>
      <c r="AC282" s="10">
        <v>150</v>
      </c>
      <c r="AD282" s="10">
        <f t="shared" si="45"/>
        <v>20100</v>
      </c>
      <c r="AE282" s="11">
        <v>402</v>
      </c>
      <c r="AF282" s="26">
        <v>7</v>
      </c>
      <c r="AG282" s="7">
        <f t="shared" si="42"/>
        <v>2814</v>
      </c>
      <c r="AH282" s="152">
        <v>1</v>
      </c>
      <c r="AI282" s="139">
        <f t="shared" si="46"/>
        <v>804</v>
      </c>
      <c r="AJ282" s="139">
        <f t="shared" si="48"/>
        <v>63114</v>
      </c>
      <c r="AK282" s="109">
        <f t="shared" si="47"/>
        <v>63114</v>
      </c>
    </row>
    <row r="283" spans="1:37" ht="15" customHeight="1" x14ac:dyDescent="0.25">
      <c r="A283" s="106"/>
      <c r="B283" s="96"/>
      <c r="C283" s="97"/>
      <c r="D283" s="179" t="s">
        <v>873</v>
      </c>
      <c r="E283" s="99"/>
      <c r="F283" s="99"/>
      <c r="G283" s="99"/>
      <c r="H283" s="99"/>
      <c r="I283" s="97"/>
      <c r="J283" s="100"/>
      <c r="K283" s="99"/>
      <c r="L283" s="99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2"/>
      <c r="AF283" s="79"/>
      <c r="AG283" s="79"/>
      <c r="AH283" s="153"/>
      <c r="AI283" s="151"/>
      <c r="AJ283" s="151"/>
      <c r="AK283" s="164">
        <v>152223</v>
      </c>
    </row>
    <row r="284" spans="1:37" ht="38.25" x14ac:dyDescent="0.25">
      <c r="A284" s="108">
        <v>233</v>
      </c>
      <c r="B284" s="8" t="s">
        <v>197</v>
      </c>
      <c r="C284" s="21" t="s">
        <v>154</v>
      </c>
      <c r="D284" s="22" t="s">
        <v>173</v>
      </c>
      <c r="E284" s="35">
        <v>44724</v>
      </c>
      <c r="F284" s="35">
        <v>44724</v>
      </c>
      <c r="G284" s="21" t="s">
        <v>413</v>
      </c>
      <c r="H284" s="22" t="s">
        <v>414</v>
      </c>
      <c r="I284" s="22" t="s">
        <v>101</v>
      </c>
      <c r="J284" s="22" t="s">
        <v>294</v>
      </c>
      <c r="K284" s="35">
        <v>44724</v>
      </c>
      <c r="L284" s="35">
        <v>44724</v>
      </c>
      <c r="M284" s="10">
        <v>1</v>
      </c>
      <c r="N284" s="10">
        <v>3400</v>
      </c>
      <c r="O284" s="10">
        <f t="shared" si="38"/>
        <v>3400</v>
      </c>
      <c r="P284" s="10">
        <v>1</v>
      </c>
      <c r="Q284" s="10">
        <v>2900</v>
      </c>
      <c r="R284" s="10">
        <f t="shared" si="39"/>
        <v>2900</v>
      </c>
      <c r="S284" s="10">
        <v>1</v>
      </c>
      <c r="T284" s="10">
        <v>2800</v>
      </c>
      <c r="U284" s="10">
        <f t="shared" si="40"/>
        <v>2800</v>
      </c>
      <c r="V284" s="10">
        <v>13</v>
      </c>
      <c r="W284" s="10">
        <v>150</v>
      </c>
      <c r="X284" s="10">
        <f t="shared" si="43"/>
        <v>1950</v>
      </c>
      <c r="Y284" s="10">
        <v>13</v>
      </c>
      <c r="Z284" s="10">
        <v>150</v>
      </c>
      <c r="AA284" s="10">
        <f t="shared" si="44"/>
        <v>1950</v>
      </c>
      <c r="AB284" s="10">
        <v>13</v>
      </c>
      <c r="AC284" s="10">
        <v>150</v>
      </c>
      <c r="AD284" s="10">
        <f t="shared" si="45"/>
        <v>1950</v>
      </c>
      <c r="AE284" s="11">
        <v>39</v>
      </c>
      <c r="AF284" s="26">
        <v>7</v>
      </c>
      <c r="AG284" s="7">
        <f t="shared" si="42"/>
        <v>273</v>
      </c>
      <c r="AH284" s="152">
        <v>1</v>
      </c>
      <c r="AI284" s="139">
        <f t="shared" si="46"/>
        <v>81</v>
      </c>
      <c r="AJ284" s="139">
        <f t="shared" si="48"/>
        <v>15223</v>
      </c>
      <c r="AK284" s="109">
        <f t="shared" si="47"/>
        <v>15223</v>
      </c>
    </row>
    <row r="285" spans="1:37" x14ac:dyDescent="0.25">
      <c r="A285" s="106"/>
      <c r="B285" s="96"/>
      <c r="C285" s="97"/>
      <c r="D285" s="179" t="s">
        <v>874</v>
      </c>
      <c r="E285" s="99"/>
      <c r="F285" s="99"/>
      <c r="G285" s="99"/>
      <c r="H285" s="99"/>
      <c r="I285" s="97"/>
      <c r="J285" s="100"/>
      <c r="K285" s="99"/>
      <c r="L285" s="99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2"/>
      <c r="AF285" s="79"/>
      <c r="AG285" s="79"/>
      <c r="AH285" s="153"/>
      <c r="AI285" s="151"/>
      <c r="AJ285" s="151"/>
      <c r="AK285" s="164">
        <v>48750</v>
      </c>
    </row>
    <row r="286" spans="1:37" ht="27" customHeight="1" x14ac:dyDescent="0.25">
      <c r="A286" s="108">
        <v>234</v>
      </c>
      <c r="B286" s="8" t="s">
        <v>207</v>
      </c>
      <c r="C286" s="21" t="s">
        <v>118</v>
      </c>
      <c r="D286" s="22" t="s">
        <v>613</v>
      </c>
      <c r="E286" s="35">
        <v>44587</v>
      </c>
      <c r="F286" s="35">
        <v>44591</v>
      </c>
      <c r="G286" s="21" t="s">
        <v>415</v>
      </c>
      <c r="H286" s="22" t="s">
        <v>507</v>
      </c>
      <c r="I286" s="22" t="s">
        <v>99</v>
      </c>
      <c r="J286" s="22" t="s">
        <v>294</v>
      </c>
      <c r="K286" s="35">
        <v>44587</v>
      </c>
      <c r="L286" s="35">
        <v>44591</v>
      </c>
      <c r="M286" s="10"/>
      <c r="N286" s="10">
        <v>3400</v>
      </c>
      <c r="O286" s="10">
        <f t="shared" ref="O286:O368" si="49">M286*N286</f>
        <v>0</v>
      </c>
      <c r="P286" s="10"/>
      <c r="Q286" s="10">
        <v>2900</v>
      </c>
      <c r="R286" s="10">
        <f t="shared" ref="R286:R368" si="50">P286*Q286</f>
        <v>0</v>
      </c>
      <c r="S286" s="10"/>
      <c r="T286" s="10">
        <v>2800</v>
      </c>
      <c r="U286" s="10">
        <f t="shared" ref="U286:U368" si="51">S286*T286</f>
        <v>0</v>
      </c>
      <c r="V286" s="10">
        <v>80</v>
      </c>
      <c r="W286" s="10">
        <v>150</v>
      </c>
      <c r="X286" s="10">
        <f t="shared" si="43"/>
        <v>12000</v>
      </c>
      <c r="Y286" s="10">
        <v>85</v>
      </c>
      <c r="Z286" s="10">
        <v>150</v>
      </c>
      <c r="AA286" s="10">
        <f t="shared" si="44"/>
        <v>12750</v>
      </c>
      <c r="AB286" s="10">
        <v>160</v>
      </c>
      <c r="AC286" s="10">
        <v>150</v>
      </c>
      <c r="AD286" s="10">
        <f t="shared" si="45"/>
        <v>24000</v>
      </c>
      <c r="AE286" s="11"/>
      <c r="AF286" s="26">
        <v>7</v>
      </c>
      <c r="AG286" s="7">
        <f t="shared" si="42"/>
        <v>0</v>
      </c>
      <c r="AH286" s="152">
        <v>1</v>
      </c>
      <c r="AI286" s="139">
        <f t="shared" si="46"/>
        <v>325</v>
      </c>
      <c r="AJ286" s="139">
        <f t="shared" si="48"/>
        <v>48750</v>
      </c>
      <c r="AK286" s="109">
        <f t="shared" si="47"/>
        <v>48750</v>
      </c>
    </row>
    <row r="287" spans="1:37" ht="15" customHeight="1" x14ac:dyDescent="0.25">
      <c r="A287" s="106"/>
      <c r="B287" s="96"/>
      <c r="C287" s="97"/>
      <c r="D287" s="179" t="s">
        <v>875</v>
      </c>
      <c r="E287" s="99"/>
      <c r="F287" s="99"/>
      <c r="G287" s="99"/>
      <c r="H287" s="99"/>
      <c r="I287" s="97"/>
      <c r="J287" s="100"/>
      <c r="K287" s="99"/>
      <c r="L287" s="99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2"/>
      <c r="AF287" s="79"/>
      <c r="AG287" s="79"/>
      <c r="AH287" s="153"/>
      <c r="AI287" s="151"/>
      <c r="AJ287" s="151"/>
      <c r="AK287" s="164">
        <f>SUM(AK288:AK290)</f>
        <v>26562</v>
      </c>
    </row>
    <row r="288" spans="1:37" ht="25.5" x14ac:dyDescent="0.25">
      <c r="A288" s="108">
        <v>235</v>
      </c>
      <c r="B288" s="8" t="s">
        <v>181</v>
      </c>
      <c r="C288" s="21" t="s">
        <v>182</v>
      </c>
      <c r="D288" s="22" t="s">
        <v>434</v>
      </c>
      <c r="E288" s="35">
        <v>44611</v>
      </c>
      <c r="F288" s="35">
        <v>44612</v>
      </c>
      <c r="G288" s="21" t="s">
        <v>312</v>
      </c>
      <c r="H288" s="22" t="s">
        <v>461</v>
      </c>
      <c r="I288" s="22" t="s">
        <v>101</v>
      </c>
      <c r="J288" s="22" t="s">
        <v>294</v>
      </c>
      <c r="K288" s="35">
        <v>44611</v>
      </c>
      <c r="L288" s="35">
        <v>44612</v>
      </c>
      <c r="M288" s="10"/>
      <c r="N288" s="10">
        <v>3400</v>
      </c>
      <c r="O288" s="10">
        <f t="shared" si="49"/>
        <v>0</v>
      </c>
      <c r="P288" s="10"/>
      <c r="Q288" s="10">
        <v>2900</v>
      </c>
      <c r="R288" s="10">
        <f t="shared" si="50"/>
        <v>0</v>
      </c>
      <c r="S288" s="10"/>
      <c r="T288" s="10">
        <v>2800</v>
      </c>
      <c r="U288" s="10">
        <f t="shared" si="51"/>
        <v>0</v>
      </c>
      <c r="V288" s="10">
        <v>18</v>
      </c>
      <c r="W288" s="10">
        <v>150</v>
      </c>
      <c r="X288" s="10">
        <f t="shared" si="43"/>
        <v>2700</v>
      </c>
      <c r="Y288" s="10">
        <v>18</v>
      </c>
      <c r="Z288" s="10">
        <v>150</v>
      </c>
      <c r="AA288" s="10">
        <f t="shared" si="44"/>
        <v>2700</v>
      </c>
      <c r="AB288" s="10">
        <v>18</v>
      </c>
      <c r="AC288" s="10">
        <v>150</v>
      </c>
      <c r="AD288" s="10">
        <f t="shared" si="45"/>
        <v>2700</v>
      </c>
      <c r="AE288" s="11"/>
      <c r="AF288" s="26">
        <v>7</v>
      </c>
      <c r="AG288" s="7">
        <f t="shared" si="42"/>
        <v>0</v>
      </c>
      <c r="AH288" s="152">
        <v>1</v>
      </c>
      <c r="AI288" s="139">
        <f t="shared" si="46"/>
        <v>54</v>
      </c>
      <c r="AJ288" s="139">
        <f t="shared" si="48"/>
        <v>8100</v>
      </c>
      <c r="AK288" s="109">
        <f t="shared" si="47"/>
        <v>8100</v>
      </c>
    </row>
    <row r="289" spans="1:37" ht="28.9" customHeight="1" x14ac:dyDescent="0.25">
      <c r="A289" s="108">
        <v>236</v>
      </c>
      <c r="B289" s="8" t="s">
        <v>181</v>
      </c>
      <c r="C289" s="21" t="s">
        <v>182</v>
      </c>
      <c r="D289" s="22" t="s">
        <v>614</v>
      </c>
      <c r="E289" s="35">
        <v>44654</v>
      </c>
      <c r="F289" s="35">
        <v>44654</v>
      </c>
      <c r="G289" s="21" t="s">
        <v>305</v>
      </c>
      <c r="H289" s="22" t="s">
        <v>340</v>
      </c>
      <c r="I289" s="22" t="s">
        <v>101</v>
      </c>
      <c r="J289" s="22" t="s">
        <v>294</v>
      </c>
      <c r="K289" s="35">
        <v>44654</v>
      </c>
      <c r="L289" s="35">
        <v>44654</v>
      </c>
      <c r="M289" s="10"/>
      <c r="N289" s="10">
        <v>3400</v>
      </c>
      <c r="O289" s="10">
        <f t="shared" si="49"/>
        <v>0</v>
      </c>
      <c r="P289" s="10"/>
      <c r="Q289" s="10">
        <v>2900</v>
      </c>
      <c r="R289" s="10">
        <f t="shared" si="50"/>
        <v>0</v>
      </c>
      <c r="S289" s="10"/>
      <c r="T289" s="10">
        <v>2800</v>
      </c>
      <c r="U289" s="10">
        <f t="shared" si="51"/>
        <v>0</v>
      </c>
      <c r="V289" s="10">
        <v>18</v>
      </c>
      <c r="W289" s="10">
        <v>150</v>
      </c>
      <c r="X289" s="10">
        <f t="shared" si="43"/>
        <v>2700</v>
      </c>
      <c r="Y289" s="10">
        <v>18</v>
      </c>
      <c r="Z289" s="10">
        <v>150</v>
      </c>
      <c r="AA289" s="10">
        <f t="shared" si="44"/>
        <v>2700</v>
      </c>
      <c r="AB289" s="10">
        <v>18</v>
      </c>
      <c r="AC289" s="10">
        <v>150</v>
      </c>
      <c r="AD289" s="10">
        <f t="shared" si="45"/>
        <v>2700</v>
      </c>
      <c r="AE289" s="11"/>
      <c r="AF289" s="26">
        <v>7</v>
      </c>
      <c r="AG289" s="7">
        <f t="shared" si="42"/>
        <v>0</v>
      </c>
      <c r="AH289" s="152">
        <v>1</v>
      </c>
      <c r="AI289" s="139">
        <f t="shared" si="46"/>
        <v>54</v>
      </c>
      <c r="AJ289" s="139">
        <f t="shared" si="48"/>
        <v>8100</v>
      </c>
      <c r="AK289" s="109">
        <f t="shared" si="47"/>
        <v>8100</v>
      </c>
    </row>
    <row r="290" spans="1:37" ht="27.6" customHeight="1" x14ac:dyDescent="0.25">
      <c r="A290" s="108">
        <v>237</v>
      </c>
      <c r="B290" s="8" t="s">
        <v>181</v>
      </c>
      <c r="C290" s="21" t="s">
        <v>182</v>
      </c>
      <c r="D290" s="22" t="s">
        <v>183</v>
      </c>
      <c r="E290" s="35">
        <v>44752</v>
      </c>
      <c r="F290" s="35">
        <v>44752</v>
      </c>
      <c r="G290" s="21" t="s">
        <v>787</v>
      </c>
      <c r="H290" s="22" t="s">
        <v>461</v>
      </c>
      <c r="I290" s="22" t="s">
        <v>99</v>
      </c>
      <c r="J290" s="22" t="s">
        <v>294</v>
      </c>
      <c r="K290" s="35">
        <v>44752</v>
      </c>
      <c r="L290" s="35">
        <v>44752</v>
      </c>
      <c r="M290" s="10"/>
      <c r="N290" s="10">
        <v>3400</v>
      </c>
      <c r="O290" s="10">
        <f t="shared" si="49"/>
        <v>0</v>
      </c>
      <c r="P290" s="10"/>
      <c r="Q290" s="10">
        <v>2900</v>
      </c>
      <c r="R290" s="10">
        <f t="shared" si="50"/>
        <v>0</v>
      </c>
      <c r="S290" s="10"/>
      <c r="T290" s="10">
        <v>2800</v>
      </c>
      <c r="U290" s="10">
        <f t="shared" si="51"/>
        <v>0</v>
      </c>
      <c r="V290" s="10">
        <v>22</v>
      </c>
      <c r="W290" s="10">
        <v>150</v>
      </c>
      <c r="X290" s="10">
        <f t="shared" si="43"/>
        <v>3300</v>
      </c>
      <c r="Y290" s="10">
        <v>22</v>
      </c>
      <c r="Z290" s="10">
        <v>150</v>
      </c>
      <c r="AA290" s="10">
        <f t="shared" si="44"/>
        <v>3300</v>
      </c>
      <c r="AB290" s="10">
        <v>22</v>
      </c>
      <c r="AC290" s="10">
        <v>150</v>
      </c>
      <c r="AD290" s="10">
        <f t="shared" si="45"/>
        <v>3300</v>
      </c>
      <c r="AE290" s="11">
        <v>66</v>
      </c>
      <c r="AF290" s="26">
        <v>7</v>
      </c>
      <c r="AG290" s="7">
        <f t="shared" si="42"/>
        <v>462</v>
      </c>
      <c r="AH290" s="152">
        <v>1</v>
      </c>
      <c r="AI290" s="139">
        <f t="shared" si="46"/>
        <v>132</v>
      </c>
      <c r="AJ290" s="139">
        <f t="shared" si="48"/>
        <v>10362</v>
      </c>
      <c r="AK290" s="109">
        <f t="shared" si="47"/>
        <v>10362</v>
      </c>
    </row>
    <row r="291" spans="1:37" ht="14.65" customHeight="1" x14ac:dyDescent="0.25">
      <c r="A291" s="106"/>
      <c r="B291" s="96"/>
      <c r="C291" s="97"/>
      <c r="D291" s="179" t="s">
        <v>876</v>
      </c>
      <c r="E291" s="99"/>
      <c r="F291" s="99"/>
      <c r="G291" s="99"/>
      <c r="H291" s="99"/>
      <c r="I291" s="97"/>
      <c r="J291" s="100"/>
      <c r="K291" s="99"/>
      <c r="L291" s="99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2"/>
      <c r="AF291" s="79"/>
      <c r="AG291" s="79"/>
      <c r="AH291" s="153"/>
      <c r="AI291" s="151"/>
      <c r="AJ291" s="151"/>
      <c r="AK291" s="164">
        <f>SUM(AK292:AK297)</f>
        <v>20253</v>
      </c>
    </row>
    <row r="292" spans="1:37" ht="56.65" customHeight="1" x14ac:dyDescent="0.25">
      <c r="A292" s="108">
        <v>238</v>
      </c>
      <c r="B292" s="8" t="s">
        <v>191</v>
      </c>
      <c r="C292" s="21" t="s">
        <v>293</v>
      </c>
      <c r="D292" s="22" t="s">
        <v>957</v>
      </c>
      <c r="E292" s="35" t="s">
        <v>788</v>
      </c>
      <c r="F292" s="35" t="s">
        <v>789</v>
      </c>
      <c r="G292" s="21" t="s">
        <v>416</v>
      </c>
      <c r="H292" s="22" t="s">
        <v>485</v>
      </c>
      <c r="I292" s="22" t="s">
        <v>99</v>
      </c>
      <c r="J292" s="22" t="s">
        <v>294</v>
      </c>
      <c r="K292" s="35" t="s">
        <v>788</v>
      </c>
      <c r="L292" s="35" t="s">
        <v>789</v>
      </c>
      <c r="M292" s="10"/>
      <c r="N292" s="10">
        <v>3400</v>
      </c>
      <c r="O292" s="10">
        <f t="shared" si="49"/>
        <v>0</v>
      </c>
      <c r="P292" s="10"/>
      <c r="Q292" s="10">
        <v>2900</v>
      </c>
      <c r="R292" s="10">
        <f t="shared" si="50"/>
        <v>0</v>
      </c>
      <c r="S292" s="10"/>
      <c r="T292" s="10">
        <v>2800</v>
      </c>
      <c r="U292" s="10">
        <f t="shared" si="51"/>
        <v>0</v>
      </c>
      <c r="V292" s="10">
        <v>20</v>
      </c>
      <c r="W292" s="10">
        <v>150</v>
      </c>
      <c r="X292" s="10">
        <f t="shared" si="43"/>
        <v>3000</v>
      </c>
      <c r="Y292" s="10">
        <v>20</v>
      </c>
      <c r="Z292" s="10">
        <v>150</v>
      </c>
      <c r="AA292" s="10">
        <f t="shared" si="44"/>
        <v>3000</v>
      </c>
      <c r="AB292" s="10">
        <v>20</v>
      </c>
      <c r="AC292" s="10">
        <v>150</v>
      </c>
      <c r="AD292" s="10">
        <f t="shared" si="45"/>
        <v>3000</v>
      </c>
      <c r="AE292" s="11">
        <v>60</v>
      </c>
      <c r="AF292" s="26">
        <v>7</v>
      </c>
      <c r="AG292" s="7">
        <f t="shared" si="42"/>
        <v>420</v>
      </c>
      <c r="AH292" s="152">
        <v>1</v>
      </c>
      <c r="AI292" s="139">
        <f t="shared" si="46"/>
        <v>120</v>
      </c>
      <c r="AJ292" s="139">
        <f t="shared" si="48"/>
        <v>9420</v>
      </c>
      <c r="AK292" s="109">
        <f t="shared" si="47"/>
        <v>9420</v>
      </c>
    </row>
    <row r="293" spans="1:37" ht="38.25" x14ac:dyDescent="0.25">
      <c r="A293" s="108">
        <v>239</v>
      </c>
      <c r="B293" s="8" t="s">
        <v>191</v>
      </c>
      <c r="C293" s="21" t="s">
        <v>293</v>
      </c>
      <c r="D293" s="22" t="s">
        <v>538</v>
      </c>
      <c r="E293" s="35">
        <v>44680</v>
      </c>
      <c r="F293" s="35">
        <v>44684</v>
      </c>
      <c r="G293" s="21" t="s">
        <v>309</v>
      </c>
      <c r="H293" s="22" t="s">
        <v>539</v>
      </c>
      <c r="I293" s="22" t="s">
        <v>101</v>
      </c>
      <c r="J293" s="22" t="s">
        <v>294</v>
      </c>
      <c r="K293" s="35">
        <v>44680</v>
      </c>
      <c r="L293" s="35">
        <v>44684</v>
      </c>
      <c r="M293" s="28"/>
      <c r="N293" s="10">
        <v>3400</v>
      </c>
      <c r="O293" s="10">
        <f t="shared" si="49"/>
        <v>0</v>
      </c>
      <c r="P293" s="28"/>
      <c r="Q293" s="10">
        <v>2900</v>
      </c>
      <c r="R293" s="10">
        <f t="shared" si="50"/>
        <v>0</v>
      </c>
      <c r="S293" s="28"/>
      <c r="T293" s="10">
        <v>2800</v>
      </c>
      <c r="U293" s="10">
        <f t="shared" si="51"/>
        <v>0</v>
      </c>
      <c r="V293" s="29">
        <v>2</v>
      </c>
      <c r="W293" s="10">
        <v>150</v>
      </c>
      <c r="X293" s="10">
        <f t="shared" si="43"/>
        <v>300</v>
      </c>
      <c r="Y293" s="29">
        <v>2</v>
      </c>
      <c r="Z293" s="10">
        <v>150</v>
      </c>
      <c r="AA293" s="10">
        <f t="shared" si="44"/>
        <v>300</v>
      </c>
      <c r="AB293" s="29">
        <v>2</v>
      </c>
      <c r="AC293" s="10">
        <v>150</v>
      </c>
      <c r="AD293" s="10">
        <f t="shared" si="45"/>
        <v>300</v>
      </c>
      <c r="AE293" s="29">
        <v>6</v>
      </c>
      <c r="AF293" s="26">
        <v>7</v>
      </c>
      <c r="AG293" s="7">
        <f t="shared" si="42"/>
        <v>42</v>
      </c>
      <c r="AH293" s="152">
        <v>1</v>
      </c>
      <c r="AI293" s="139">
        <f t="shared" si="46"/>
        <v>12</v>
      </c>
      <c r="AJ293" s="139">
        <f t="shared" si="48"/>
        <v>942</v>
      </c>
      <c r="AK293" s="109">
        <f t="shared" si="47"/>
        <v>942</v>
      </c>
    </row>
    <row r="294" spans="1:37" ht="40.9" customHeight="1" x14ac:dyDescent="0.25">
      <c r="A294" s="108">
        <v>240</v>
      </c>
      <c r="B294" s="8" t="s">
        <v>191</v>
      </c>
      <c r="C294" s="21" t="s">
        <v>293</v>
      </c>
      <c r="D294" s="22" t="s">
        <v>790</v>
      </c>
      <c r="E294" s="35" t="s">
        <v>791</v>
      </c>
      <c r="F294" s="35" t="s">
        <v>792</v>
      </c>
      <c r="G294" s="21" t="s">
        <v>336</v>
      </c>
      <c r="H294" s="22" t="s">
        <v>450</v>
      </c>
      <c r="I294" s="22" t="s">
        <v>99</v>
      </c>
      <c r="J294" s="22" t="s">
        <v>294</v>
      </c>
      <c r="K294" s="35" t="s">
        <v>791</v>
      </c>
      <c r="L294" s="35" t="s">
        <v>792</v>
      </c>
      <c r="M294" s="10"/>
      <c r="N294" s="10">
        <v>3400</v>
      </c>
      <c r="O294" s="10">
        <f t="shared" si="49"/>
        <v>0</v>
      </c>
      <c r="P294" s="10"/>
      <c r="Q294" s="10">
        <v>2900</v>
      </c>
      <c r="R294" s="10">
        <f t="shared" si="50"/>
        <v>0</v>
      </c>
      <c r="S294" s="10"/>
      <c r="T294" s="10">
        <v>2800</v>
      </c>
      <c r="U294" s="10">
        <f t="shared" si="51"/>
        <v>0</v>
      </c>
      <c r="V294" s="10">
        <v>9</v>
      </c>
      <c r="W294" s="10">
        <v>150</v>
      </c>
      <c r="X294" s="10">
        <f t="shared" si="43"/>
        <v>1350</v>
      </c>
      <c r="Y294" s="10">
        <v>9</v>
      </c>
      <c r="Z294" s="10">
        <v>150</v>
      </c>
      <c r="AA294" s="10">
        <f t="shared" si="44"/>
        <v>1350</v>
      </c>
      <c r="AB294" s="10">
        <v>9</v>
      </c>
      <c r="AC294" s="10">
        <v>150</v>
      </c>
      <c r="AD294" s="10">
        <f t="shared" si="45"/>
        <v>1350</v>
      </c>
      <c r="AE294" s="11">
        <v>27</v>
      </c>
      <c r="AF294" s="26">
        <v>7</v>
      </c>
      <c r="AG294" s="7">
        <f t="shared" si="42"/>
        <v>189</v>
      </c>
      <c r="AH294" s="152">
        <v>1</v>
      </c>
      <c r="AI294" s="139">
        <f t="shared" si="46"/>
        <v>54</v>
      </c>
      <c r="AJ294" s="139">
        <f t="shared" si="48"/>
        <v>4239</v>
      </c>
      <c r="AK294" s="109">
        <f t="shared" si="47"/>
        <v>4239</v>
      </c>
    </row>
    <row r="295" spans="1:37" ht="40.15" customHeight="1" x14ac:dyDescent="0.25">
      <c r="A295" s="108">
        <v>241</v>
      </c>
      <c r="B295" s="8" t="s">
        <v>191</v>
      </c>
      <c r="C295" s="21" t="s">
        <v>293</v>
      </c>
      <c r="D295" s="22" t="s">
        <v>793</v>
      </c>
      <c r="E295" s="35" t="s">
        <v>794</v>
      </c>
      <c r="F295" s="35" t="s">
        <v>795</v>
      </c>
      <c r="G295" s="21" t="s">
        <v>336</v>
      </c>
      <c r="H295" s="38" t="s">
        <v>417</v>
      </c>
      <c r="I295" s="22" t="s">
        <v>101</v>
      </c>
      <c r="J295" s="22" t="s">
        <v>294</v>
      </c>
      <c r="K295" s="35" t="s">
        <v>794</v>
      </c>
      <c r="L295" s="35" t="s">
        <v>795</v>
      </c>
      <c r="M295" s="10"/>
      <c r="N295" s="10">
        <v>3400</v>
      </c>
      <c r="O295" s="10">
        <f t="shared" si="49"/>
        <v>0</v>
      </c>
      <c r="P295" s="10"/>
      <c r="Q295" s="10">
        <v>2900</v>
      </c>
      <c r="R295" s="10">
        <f t="shared" si="50"/>
        <v>0</v>
      </c>
      <c r="S295" s="10"/>
      <c r="T295" s="10">
        <v>2800</v>
      </c>
      <c r="U295" s="10">
        <f t="shared" si="51"/>
        <v>0</v>
      </c>
      <c r="V295" s="10">
        <v>9</v>
      </c>
      <c r="W295" s="10">
        <v>150</v>
      </c>
      <c r="X295" s="10">
        <f t="shared" si="43"/>
        <v>1350</v>
      </c>
      <c r="Y295" s="10">
        <v>9</v>
      </c>
      <c r="Z295" s="10">
        <v>150</v>
      </c>
      <c r="AA295" s="10">
        <f t="shared" si="44"/>
        <v>1350</v>
      </c>
      <c r="AB295" s="10">
        <v>9</v>
      </c>
      <c r="AC295" s="10">
        <v>150</v>
      </c>
      <c r="AD295" s="10">
        <f t="shared" si="45"/>
        <v>1350</v>
      </c>
      <c r="AE295" s="11">
        <v>27</v>
      </c>
      <c r="AF295" s="26">
        <v>7</v>
      </c>
      <c r="AG295" s="7">
        <f t="shared" si="42"/>
        <v>189</v>
      </c>
      <c r="AH295" s="152">
        <v>1</v>
      </c>
      <c r="AI295" s="139">
        <f t="shared" si="46"/>
        <v>54</v>
      </c>
      <c r="AJ295" s="139">
        <f t="shared" si="48"/>
        <v>4239</v>
      </c>
      <c r="AK295" s="109">
        <f t="shared" si="47"/>
        <v>4239</v>
      </c>
    </row>
    <row r="296" spans="1:37" ht="42" customHeight="1" x14ac:dyDescent="0.25">
      <c r="A296" s="108">
        <v>242</v>
      </c>
      <c r="B296" s="8" t="s">
        <v>191</v>
      </c>
      <c r="C296" s="21" t="s">
        <v>293</v>
      </c>
      <c r="D296" s="22" t="s">
        <v>540</v>
      </c>
      <c r="E296" s="35">
        <v>44709</v>
      </c>
      <c r="F296" s="35">
        <v>44709</v>
      </c>
      <c r="G296" s="21" t="s">
        <v>541</v>
      </c>
      <c r="H296" s="22" t="s">
        <v>796</v>
      </c>
      <c r="I296" s="22" t="s">
        <v>101</v>
      </c>
      <c r="J296" s="22" t="s">
        <v>294</v>
      </c>
      <c r="K296" s="35">
        <v>44709</v>
      </c>
      <c r="L296" s="35">
        <v>44709</v>
      </c>
      <c r="M296" s="28"/>
      <c r="N296" s="10">
        <v>3400</v>
      </c>
      <c r="O296" s="10">
        <f t="shared" si="49"/>
        <v>0</v>
      </c>
      <c r="P296" s="28"/>
      <c r="Q296" s="10">
        <v>2900</v>
      </c>
      <c r="R296" s="10">
        <f t="shared" si="50"/>
        <v>0</v>
      </c>
      <c r="S296" s="28"/>
      <c r="T296" s="10">
        <v>2800</v>
      </c>
      <c r="U296" s="10">
        <f t="shared" si="51"/>
        <v>0</v>
      </c>
      <c r="V296" s="29">
        <v>1</v>
      </c>
      <c r="W296" s="10">
        <v>150</v>
      </c>
      <c r="X296" s="10">
        <f t="shared" si="43"/>
        <v>150</v>
      </c>
      <c r="Y296" s="29">
        <v>1</v>
      </c>
      <c r="Z296" s="10">
        <v>150</v>
      </c>
      <c r="AA296" s="10">
        <f t="shared" si="44"/>
        <v>150</v>
      </c>
      <c r="AB296" s="29">
        <v>1</v>
      </c>
      <c r="AC296" s="10">
        <v>150</v>
      </c>
      <c r="AD296" s="10">
        <f t="shared" si="45"/>
        <v>150</v>
      </c>
      <c r="AE296" s="29">
        <v>3</v>
      </c>
      <c r="AF296" s="26">
        <v>7</v>
      </c>
      <c r="AG296" s="7">
        <f t="shared" si="42"/>
        <v>21</v>
      </c>
      <c r="AH296" s="152">
        <v>1</v>
      </c>
      <c r="AI296" s="139">
        <f t="shared" si="46"/>
        <v>6</v>
      </c>
      <c r="AJ296" s="139">
        <f t="shared" si="48"/>
        <v>471</v>
      </c>
      <c r="AK296" s="109">
        <f t="shared" si="47"/>
        <v>471</v>
      </c>
    </row>
    <row r="297" spans="1:37" ht="44.65" customHeight="1" x14ac:dyDescent="0.25">
      <c r="A297" s="108">
        <v>243</v>
      </c>
      <c r="B297" s="8" t="s">
        <v>191</v>
      </c>
      <c r="C297" s="21" t="s">
        <v>293</v>
      </c>
      <c r="D297" s="22" t="s">
        <v>542</v>
      </c>
      <c r="E297" s="35">
        <v>44709</v>
      </c>
      <c r="F297" s="35">
        <v>44709</v>
      </c>
      <c r="G297" s="46" t="s">
        <v>541</v>
      </c>
      <c r="H297" s="22" t="s">
        <v>539</v>
      </c>
      <c r="I297" s="22" t="s">
        <v>101</v>
      </c>
      <c r="J297" s="22" t="s">
        <v>294</v>
      </c>
      <c r="K297" s="35">
        <v>44709</v>
      </c>
      <c r="L297" s="35">
        <v>44709</v>
      </c>
      <c r="M297" s="28"/>
      <c r="N297" s="10">
        <v>3400</v>
      </c>
      <c r="O297" s="10">
        <f t="shared" si="49"/>
        <v>0</v>
      </c>
      <c r="P297" s="28"/>
      <c r="Q297" s="10">
        <v>2900</v>
      </c>
      <c r="R297" s="10">
        <f t="shared" si="50"/>
        <v>0</v>
      </c>
      <c r="S297" s="28"/>
      <c r="T297" s="10">
        <v>2800</v>
      </c>
      <c r="U297" s="10">
        <f t="shared" si="51"/>
        <v>0</v>
      </c>
      <c r="V297" s="29">
        <v>2</v>
      </c>
      <c r="W297" s="10">
        <v>150</v>
      </c>
      <c r="X297" s="10">
        <f t="shared" si="43"/>
        <v>300</v>
      </c>
      <c r="Y297" s="29">
        <v>2</v>
      </c>
      <c r="Z297" s="10">
        <v>150</v>
      </c>
      <c r="AA297" s="10">
        <f t="shared" si="44"/>
        <v>300</v>
      </c>
      <c r="AB297" s="29">
        <v>2</v>
      </c>
      <c r="AC297" s="10">
        <v>150</v>
      </c>
      <c r="AD297" s="10">
        <f t="shared" si="45"/>
        <v>300</v>
      </c>
      <c r="AE297" s="29">
        <v>6</v>
      </c>
      <c r="AF297" s="26">
        <v>7</v>
      </c>
      <c r="AG297" s="7">
        <f t="shared" si="42"/>
        <v>42</v>
      </c>
      <c r="AH297" s="152">
        <v>1</v>
      </c>
      <c r="AI297" s="139">
        <f t="shared" si="46"/>
        <v>12</v>
      </c>
      <c r="AJ297" s="139">
        <f t="shared" si="48"/>
        <v>942</v>
      </c>
      <c r="AK297" s="109">
        <f t="shared" si="47"/>
        <v>942</v>
      </c>
    </row>
    <row r="298" spans="1:37" ht="16.149999999999999" customHeight="1" x14ac:dyDescent="0.25">
      <c r="A298" s="106"/>
      <c r="B298" s="96"/>
      <c r="C298" s="97"/>
      <c r="D298" s="179" t="s">
        <v>877</v>
      </c>
      <c r="E298" s="99"/>
      <c r="F298" s="99"/>
      <c r="G298" s="99"/>
      <c r="H298" s="99"/>
      <c r="I298" s="97"/>
      <c r="J298" s="100"/>
      <c r="K298" s="99"/>
      <c r="L298" s="99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2"/>
      <c r="AF298" s="79"/>
      <c r="AG298" s="79"/>
      <c r="AH298" s="153"/>
      <c r="AI298" s="151"/>
      <c r="AJ298" s="151"/>
      <c r="AK298" s="164">
        <f>SUM(AK299:AK300)</f>
        <v>28800</v>
      </c>
    </row>
    <row r="299" spans="1:37" ht="53.65" customHeight="1" x14ac:dyDescent="0.25">
      <c r="A299" s="108">
        <v>244</v>
      </c>
      <c r="B299" s="15" t="s">
        <v>269</v>
      </c>
      <c r="C299" s="21" t="s">
        <v>134</v>
      </c>
      <c r="D299" s="22" t="s">
        <v>615</v>
      </c>
      <c r="E299" s="35">
        <v>44631</v>
      </c>
      <c r="F299" s="35">
        <v>44635</v>
      </c>
      <c r="G299" s="21" t="s">
        <v>319</v>
      </c>
      <c r="H299" s="22" t="s">
        <v>340</v>
      </c>
      <c r="I299" s="22" t="s">
        <v>101</v>
      </c>
      <c r="J299" s="22" t="s">
        <v>294</v>
      </c>
      <c r="K299" s="35">
        <v>44631</v>
      </c>
      <c r="L299" s="35">
        <v>44635</v>
      </c>
      <c r="M299" s="14"/>
      <c r="N299" s="10">
        <v>3400</v>
      </c>
      <c r="O299" s="10">
        <f t="shared" si="49"/>
        <v>0</v>
      </c>
      <c r="P299" s="14"/>
      <c r="Q299" s="10">
        <v>2900</v>
      </c>
      <c r="R299" s="10">
        <f t="shared" si="50"/>
        <v>0</v>
      </c>
      <c r="S299" s="14"/>
      <c r="T299" s="10">
        <v>2800</v>
      </c>
      <c r="U299" s="10">
        <f t="shared" si="51"/>
        <v>0</v>
      </c>
      <c r="V299" s="10">
        <v>30</v>
      </c>
      <c r="W299" s="10">
        <v>150</v>
      </c>
      <c r="X299" s="10">
        <f t="shared" si="43"/>
        <v>4500</v>
      </c>
      <c r="Y299" s="10">
        <v>30</v>
      </c>
      <c r="Z299" s="10">
        <v>150</v>
      </c>
      <c r="AA299" s="10">
        <f t="shared" si="44"/>
        <v>4500</v>
      </c>
      <c r="AB299" s="10">
        <v>30</v>
      </c>
      <c r="AC299" s="10">
        <v>150</v>
      </c>
      <c r="AD299" s="10">
        <f t="shared" si="45"/>
        <v>4500</v>
      </c>
      <c r="AE299" s="10"/>
      <c r="AF299" s="26">
        <v>7</v>
      </c>
      <c r="AG299" s="7">
        <f t="shared" ref="AG299:AG362" si="52">AE299*AF299</f>
        <v>0</v>
      </c>
      <c r="AH299" s="152">
        <v>1</v>
      </c>
      <c r="AI299" s="139">
        <f t="shared" si="46"/>
        <v>90</v>
      </c>
      <c r="AJ299" s="139">
        <f t="shared" si="48"/>
        <v>13500</v>
      </c>
      <c r="AK299" s="109">
        <f t="shared" si="47"/>
        <v>13500</v>
      </c>
    </row>
    <row r="300" spans="1:37" ht="41.65" customHeight="1" x14ac:dyDescent="0.25">
      <c r="A300" s="108">
        <v>245</v>
      </c>
      <c r="B300" s="15" t="s">
        <v>269</v>
      </c>
      <c r="C300" s="21" t="s">
        <v>134</v>
      </c>
      <c r="D300" s="22" t="s">
        <v>616</v>
      </c>
      <c r="E300" s="35">
        <v>44631</v>
      </c>
      <c r="F300" s="35">
        <v>44635</v>
      </c>
      <c r="G300" s="21" t="s">
        <v>319</v>
      </c>
      <c r="H300" s="22" t="s">
        <v>465</v>
      </c>
      <c r="I300" s="22" t="s">
        <v>99</v>
      </c>
      <c r="J300" s="22" t="s">
        <v>294</v>
      </c>
      <c r="K300" s="35">
        <v>44631</v>
      </c>
      <c r="L300" s="35">
        <v>44635</v>
      </c>
      <c r="M300" s="14"/>
      <c r="N300" s="10">
        <v>3400</v>
      </c>
      <c r="O300" s="10">
        <f t="shared" si="49"/>
        <v>0</v>
      </c>
      <c r="P300" s="14"/>
      <c r="Q300" s="10">
        <v>2900</v>
      </c>
      <c r="R300" s="10">
        <f t="shared" si="50"/>
        <v>0</v>
      </c>
      <c r="S300" s="14"/>
      <c r="T300" s="10">
        <v>2800</v>
      </c>
      <c r="U300" s="10">
        <f t="shared" si="51"/>
        <v>0</v>
      </c>
      <c r="V300" s="10">
        <v>34</v>
      </c>
      <c r="W300" s="10">
        <v>150</v>
      </c>
      <c r="X300" s="10">
        <f t="shared" si="43"/>
        <v>5100</v>
      </c>
      <c r="Y300" s="10">
        <v>34</v>
      </c>
      <c r="Z300" s="10">
        <v>150</v>
      </c>
      <c r="AA300" s="10">
        <f t="shared" si="44"/>
        <v>5100</v>
      </c>
      <c r="AB300" s="10">
        <v>34</v>
      </c>
      <c r="AC300" s="10">
        <v>150</v>
      </c>
      <c r="AD300" s="10">
        <f t="shared" si="45"/>
        <v>5100</v>
      </c>
      <c r="AE300" s="10"/>
      <c r="AF300" s="26">
        <v>7</v>
      </c>
      <c r="AG300" s="7">
        <f t="shared" si="52"/>
        <v>0</v>
      </c>
      <c r="AH300" s="152">
        <v>1</v>
      </c>
      <c r="AI300" s="139">
        <f t="shared" si="46"/>
        <v>102</v>
      </c>
      <c r="AJ300" s="139">
        <f t="shared" si="48"/>
        <v>15300</v>
      </c>
      <c r="AK300" s="109">
        <f t="shared" si="47"/>
        <v>15300</v>
      </c>
    </row>
    <row r="301" spans="1:37" x14ac:dyDescent="0.25">
      <c r="A301" s="106"/>
      <c r="B301" s="96"/>
      <c r="C301" s="97"/>
      <c r="D301" s="179" t="s">
        <v>878</v>
      </c>
      <c r="E301" s="99"/>
      <c r="F301" s="99"/>
      <c r="G301" s="99"/>
      <c r="H301" s="99"/>
      <c r="I301" s="97"/>
      <c r="J301" s="100"/>
      <c r="K301" s="99"/>
      <c r="L301" s="99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2"/>
      <c r="AF301" s="79"/>
      <c r="AG301" s="79"/>
      <c r="AH301" s="153"/>
      <c r="AI301" s="151"/>
      <c r="AJ301" s="151"/>
      <c r="AK301" s="164">
        <f>SUM(AK302:AK307)</f>
        <v>60544</v>
      </c>
    </row>
    <row r="302" spans="1:37" ht="31.9" customHeight="1" x14ac:dyDescent="0.25">
      <c r="A302" s="108">
        <v>246</v>
      </c>
      <c r="B302" s="8" t="s">
        <v>237</v>
      </c>
      <c r="C302" s="21" t="s">
        <v>236</v>
      </c>
      <c r="D302" s="22" t="s">
        <v>85</v>
      </c>
      <c r="E302" s="35">
        <v>44588</v>
      </c>
      <c r="F302" s="35">
        <v>44591</v>
      </c>
      <c r="G302" s="21" t="s">
        <v>298</v>
      </c>
      <c r="H302" s="22" t="s">
        <v>491</v>
      </c>
      <c r="I302" s="22" t="s">
        <v>99</v>
      </c>
      <c r="J302" s="22" t="s">
        <v>294</v>
      </c>
      <c r="K302" s="35">
        <v>44588</v>
      </c>
      <c r="L302" s="35">
        <v>44591</v>
      </c>
      <c r="M302" s="10"/>
      <c r="N302" s="10">
        <v>3400</v>
      </c>
      <c r="O302" s="10">
        <f t="shared" si="49"/>
        <v>0</v>
      </c>
      <c r="P302" s="10"/>
      <c r="Q302" s="10">
        <v>2900</v>
      </c>
      <c r="R302" s="10">
        <f t="shared" si="50"/>
        <v>0</v>
      </c>
      <c r="S302" s="10"/>
      <c r="T302" s="10">
        <v>2800</v>
      </c>
      <c r="U302" s="10">
        <f t="shared" si="51"/>
        <v>0</v>
      </c>
      <c r="V302" s="10">
        <v>10</v>
      </c>
      <c r="W302" s="10">
        <v>150</v>
      </c>
      <c r="X302" s="10">
        <f t="shared" si="43"/>
        <v>1500</v>
      </c>
      <c r="Y302" s="10">
        <v>10</v>
      </c>
      <c r="Z302" s="10">
        <v>150</v>
      </c>
      <c r="AA302" s="10">
        <f t="shared" si="44"/>
        <v>1500</v>
      </c>
      <c r="AB302" s="10">
        <v>10</v>
      </c>
      <c r="AC302" s="10">
        <v>150</v>
      </c>
      <c r="AD302" s="10">
        <f t="shared" si="45"/>
        <v>1500</v>
      </c>
      <c r="AE302" s="11"/>
      <c r="AF302" s="26">
        <v>7</v>
      </c>
      <c r="AG302" s="7">
        <f t="shared" si="52"/>
        <v>0</v>
      </c>
      <c r="AH302" s="152">
        <v>1</v>
      </c>
      <c r="AI302" s="139">
        <f t="shared" si="46"/>
        <v>30</v>
      </c>
      <c r="AJ302" s="139">
        <f t="shared" si="48"/>
        <v>4500</v>
      </c>
      <c r="AK302" s="109">
        <f t="shared" si="47"/>
        <v>4500</v>
      </c>
    </row>
    <row r="303" spans="1:37" ht="32.65" customHeight="1" x14ac:dyDescent="0.25">
      <c r="A303" s="108">
        <v>247</v>
      </c>
      <c r="B303" s="8" t="s">
        <v>237</v>
      </c>
      <c r="C303" s="21" t="s">
        <v>236</v>
      </c>
      <c r="D303" s="22" t="s">
        <v>86</v>
      </c>
      <c r="E303" s="35">
        <v>44588</v>
      </c>
      <c r="F303" s="35">
        <v>44591</v>
      </c>
      <c r="G303" s="21" t="s">
        <v>298</v>
      </c>
      <c r="H303" s="22" t="s">
        <v>449</v>
      </c>
      <c r="I303" s="22" t="s">
        <v>101</v>
      </c>
      <c r="J303" s="22" t="s">
        <v>294</v>
      </c>
      <c r="K303" s="35">
        <v>44588</v>
      </c>
      <c r="L303" s="35">
        <v>44591</v>
      </c>
      <c r="M303" s="10"/>
      <c r="N303" s="10">
        <v>3400</v>
      </c>
      <c r="O303" s="10">
        <f t="shared" si="49"/>
        <v>0</v>
      </c>
      <c r="P303" s="10"/>
      <c r="Q303" s="10">
        <v>2900</v>
      </c>
      <c r="R303" s="10">
        <f t="shared" si="50"/>
        <v>0</v>
      </c>
      <c r="S303" s="10"/>
      <c r="T303" s="10">
        <v>2800</v>
      </c>
      <c r="U303" s="10">
        <f t="shared" si="51"/>
        <v>0</v>
      </c>
      <c r="V303" s="10">
        <v>2</v>
      </c>
      <c r="W303" s="10">
        <v>150</v>
      </c>
      <c r="X303" s="10">
        <f t="shared" si="43"/>
        <v>300</v>
      </c>
      <c r="Y303" s="10">
        <v>2</v>
      </c>
      <c r="Z303" s="10">
        <v>150</v>
      </c>
      <c r="AA303" s="10">
        <f t="shared" si="44"/>
        <v>300</v>
      </c>
      <c r="AB303" s="10">
        <v>2</v>
      </c>
      <c r="AC303" s="10">
        <v>150</v>
      </c>
      <c r="AD303" s="10">
        <f t="shared" si="45"/>
        <v>300</v>
      </c>
      <c r="AE303" s="11"/>
      <c r="AF303" s="26">
        <v>7</v>
      </c>
      <c r="AG303" s="7">
        <f t="shared" si="52"/>
        <v>0</v>
      </c>
      <c r="AH303" s="152">
        <v>1</v>
      </c>
      <c r="AI303" s="139">
        <f t="shared" si="46"/>
        <v>6</v>
      </c>
      <c r="AJ303" s="139">
        <f t="shared" si="48"/>
        <v>900</v>
      </c>
      <c r="AK303" s="109">
        <f t="shared" si="47"/>
        <v>900</v>
      </c>
    </row>
    <row r="304" spans="1:37" ht="28.9" customHeight="1" x14ac:dyDescent="0.25">
      <c r="A304" s="108">
        <v>248</v>
      </c>
      <c r="B304" s="8"/>
      <c r="C304" s="47" t="s">
        <v>236</v>
      </c>
      <c r="D304" s="22" t="s">
        <v>87</v>
      </c>
      <c r="E304" s="35">
        <v>44700</v>
      </c>
      <c r="F304" s="35">
        <v>44703</v>
      </c>
      <c r="G304" s="21" t="s">
        <v>389</v>
      </c>
      <c r="H304" s="22" t="s">
        <v>448</v>
      </c>
      <c r="I304" s="22" t="s">
        <v>100</v>
      </c>
      <c r="J304" s="22" t="s">
        <v>294</v>
      </c>
      <c r="K304" s="35">
        <v>44700</v>
      </c>
      <c r="L304" s="35">
        <v>44703</v>
      </c>
      <c r="M304" s="10">
        <v>1</v>
      </c>
      <c r="N304" s="10">
        <v>3400</v>
      </c>
      <c r="O304" s="10">
        <f t="shared" si="49"/>
        <v>3400</v>
      </c>
      <c r="P304" s="10">
        <v>1</v>
      </c>
      <c r="Q304" s="10">
        <v>2900</v>
      </c>
      <c r="R304" s="10">
        <f t="shared" si="50"/>
        <v>2900</v>
      </c>
      <c r="S304" s="10">
        <v>1</v>
      </c>
      <c r="T304" s="10">
        <v>2800</v>
      </c>
      <c r="U304" s="10">
        <f t="shared" si="51"/>
        <v>2800</v>
      </c>
      <c r="V304" s="10">
        <v>25</v>
      </c>
      <c r="W304" s="10">
        <v>150</v>
      </c>
      <c r="X304" s="10">
        <f t="shared" si="43"/>
        <v>3750</v>
      </c>
      <c r="Y304" s="10">
        <v>25</v>
      </c>
      <c r="Z304" s="10">
        <v>150</v>
      </c>
      <c r="AA304" s="10">
        <f t="shared" si="44"/>
        <v>3750</v>
      </c>
      <c r="AB304" s="10">
        <v>24</v>
      </c>
      <c r="AC304" s="10">
        <v>150</v>
      </c>
      <c r="AD304" s="10">
        <f t="shared" si="45"/>
        <v>3600</v>
      </c>
      <c r="AE304" s="11">
        <v>138</v>
      </c>
      <c r="AF304" s="26">
        <v>7</v>
      </c>
      <c r="AG304" s="7">
        <f t="shared" si="52"/>
        <v>966</v>
      </c>
      <c r="AH304" s="152">
        <v>1</v>
      </c>
      <c r="AI304" s="139">
        <f t="shared" si="46"/>
        <v>215</v>
      </c>
      <c r="AJ304" s="139">
        <f t="shared" si="48"/>
        <v>21166</v>
      </c>
      <c r="AK304" s="109">
        <f t="shared" si="47"/>
        <v>21166</v>
      </c>
    </row>
    <row r="305" spans="1:37" ht="39" x14ac:dyDescent="0.25">
      <c r="A305" s="108">
        <v>249</v>
      </c>
      <c r="B305" s="8" t="s">
        <v>238</v>
      </c>
      <c r="C305" s="21" t="s">
        <v>236</v>
      </c>
      <c r="D305" s="22" t="s">
        <v>88</v>
      </c>
      <c r="E305" s="35">
        <v>44700</v>
      </c>
      <c r="F305" s="35">
        <v>44703</v>
      </c>
      <c r="G305" s="21" t="s">
        <v>389</v>
      </c>
      <c r="H305" s="22" t="s">
        <v>449</v>
      </c>
      <c r="I305" s="22" t="s">
        <v>101</v>
      </c>
      <c r="J305" s="22" t="s">
        <v>294</v>
      </c>
      <c r="K305" s="35">
        <v>44700</v>
      </c>
      <c r="L305" s="35">
        <v>44703</v>
      </c>
      <c r="M305" s="11"/>
      <c r="N305" s="10">
        <v>3400</v>
      </c>
      <c r="O305" s="10">
        <f t="shared" si="49"/>
        <v>0</v>
      </c>
      <c r="P305" s="10"/>
      <c r="Q305" s="10">
        <v>2900</v>
      </c>
      <c r="R305" s="10">
        <f t="shared" si="50"/>
        <v>0</v>
      </c>
      <c r="S305" s="10"/>
      <c r="T305" s="10">
        <v>2800</v>
      </c>
      <c r="U305" s="10">
        <f t="shared" si="51"/>
        <v>0</v>
      </c>
      <c r="V305" s="10">
        <v>2</v>
      </c>
      <c r="W305" s="10">
        <v>150</v>
      </c>
      <c r="X305" s="10">
        <f t="shared" si="43"/>
        <v>300</v>
      </c>
      <c r="Y305" s="10">
        <v>2</v>
      </c>
      <c r="Z305" s="10">
        <v>150</v>
      </c>
      <c r="AA305" s="10">
        <f t="shared" si="44"/>
        <v>300</v>
      </c>
      <c r="AB305" s="10">
        <v>2</v>
      </c>
      <c r="AC305" s="10">
        <v>150</v>
      </c>
      <c r="AD305" s="10">
        <f t="shared" si="45"/>
        <v>300</v>
      </c>
      <c r="AE305" s="11">
        <v>9</v>
      </c>
      <c r="AF305" s="26">
        <v>7</v>
      </c>
      <c r="AG305" s="7">
        <f t="shared" si="52"/>
        <v>63</v>
      </c>
      <c r="AH305" s="152">
        <v>1</v>
      </c>
      <c r="AI305" s="139">
        <f t="shared" si="46"/>
        <v>15</v>
      </c>
      <c r="AJ305" s="139">
        <f t="shared" si="48"/>
        <v>963</v>
      </c>
      <c r="AK305" s="109">
        <f t="shared" si="47"/>
        <v>963</v>
      </c>
    </row>
    <row r="306" spans="1:37" ht="30" customHeight="1" x14ac:dyDescent="0.25">
      <c r="A306" s="108">
        <v>250</v>
      </c>
      <c r="B306" s="8" t="s">
        <v>238</v>
      </c>
      <c r="C306" s="21" t="s">
        <v>236</v>
      </c>
      <c r="D306" s="22" t="s">
        <v>90</v>
      </c>
      <c r="E306" s="35">
        <v>44813</v>
      </c>
      <c r="F306" s="35">
        <v>44815</v>
      </c>
      <c r="G306" s="21" t="s">
        <v>541</v>
      </c>
      <c r="H306" s="22" t="s">
        <v>731</v>
      </c>
      <c r="I306" s="22" t="s">
        <v>99</v>
      </c>
      <c r="J306" s="22" t="s">
        <v>294</v>
      </c>
      <c r="K306" s="35">
        <v>44813</v>
      </c>
      <c r="L306" s="35">
        <v>44815</v>
      </c>
      <c r="M306" s="10">
        <v>2</v>
      </c>
      <c r="N306" s="10">
        <v>3400</v>
      </c>
      <c r="O306" s="10">
        <f t="shared" si="49"/>
        <v>6800</v>
      </c>
      <c r="P306" s="10">
        <v>2</v>
      </c>
      <c r="Q306" s="10">
        <v>2900</v>
      </c>
      <c r="R306" s="10">
        <f t="shared" si="50"/>
        <v>5800</v>
      </c>
      <c r="S306" s="10">
        <v>2</v>
      </c>
      <c r="T306" s="10">
        <v>2800</v>
      </c>
      <c r="U306" s="10">
        <f t="shared" si="51"/>
        <v>5600</v>
      </c>
      <c r="V306" s="10">
        <v>10</v>
      </c>
      <c r="W306" s="10">
        <v>150</v>
      </c>
      <c r="X306" s="10">
        <f t="shared" si="43"/>
        <v>1500</v>
      </c>
      <c r="Y306" s="10">
        <v>10</v>
      </c>
      <c r="Z306" s="10">
        <v>150</v>
      </c>
      <c r="AA306" s="10">
        <f t="shared" si="44"/>
        <v>1500</v>
      </c>
      <c r="AB306" s="10">
        <v>10</v>
      </c>
      <c r="AC306" s="10">
        <v>150</v>
      </c>
      <c r="AD306" s="10">
        <f t="shared" si="45"/>
        <v>1500</v>
      </c>
      <c r="AE306" s="11">
        <v>36</v>
      </c>
      <c r="AF306" s="26">
        <v>7</v>
      </c>
      <c r="AG306" s="7">
        <f t="shared" si="52"/>
        <v>252</v>
      </c>
      <c r="AH306" s="152">
        <v>1</v>
      </c>
      <c r="AI306" s="139">
        <f t="shared" si="46"/>
        <v>72</v>
      </c>
      <c r="AJ306" s="139">
        <f t="shared" si="48"/>
        <v>22952</v>
      </c>
      <c r="AK306" s="109">
        <f t="shared" si="47"/>
        <v>22952</v>
      </c>
    </row>
    <row r="307" spans="1:37" ht="42" customHeight="1" x14ac:dyDescent="0.25">
      <c r="A307" s="108">
        <v>251</v>
      </c>
      <c r="B307" s="8" t="s">
        <v>238</v>
      </c>
      <c r="C307" s="21" t="s">
        <v>236</v>
      </c>
      <c r="D307" s="22" t="s">
        <v>89</v>
      </c>
      <c r="E307" s="35">
        <v>44813</v>
      </c>
      <c r="F307" s="35">
        <v>44815</v>
      </c>
      <c r="G307" s="21" t="s">
        <v>541</v>
      </c>
      <c r="H307" s="22" t="s">
        <v>411</v>
      </c>
      <c r="I307" s="22" t="s">
        <v>101</v>
      </c>
      <c r="J307" s="22" t="s">
        <v>294</v>
      </c>
      <c r="K307" s="35">
        <v>44813</v>
      </c>
      <c r="L307" s="35">
        <v>44815</v>
      </c>
      <c r="M307" s="10">
        <v>1</v>
      </c>
      <c r="N307" s="10">
        <v>3400</v>
      </c>
      <c r="O307" s="10">
        <f t="shared" si="49"/>
        <v>3400</v>
      </c>
      <c r="P307" s="10">
        <v>1</v>
      </c>
      <c r="Q307" s="10">
        <v>2900</v>
      </c>
      <c r="R307" s="10">
        <f t="shared" si="50"/>
        <v>2900</v>
      </c>
      <c r="S307" s="10">
        <v>1</v>
      </c>
      <c r="T307" s="10">
        <v>2800</v>
      </c>
      <c r="U307" s="10">
        <f t="shared" si="51"/>
        <v>2800</v>
      </c>
      <c r="V307" s="10">
        <v>2</v>
      </c>
      <c r="W307" s="10">
        <v>150</v>
      </c>
      <c r="X307" s="10">
        <f t="shared" si="43"/>
        <v>300</v>
      </c>
      <c r="Y307" s="10">
        <v>2</v>
      </c>
      <c r="Z307" s="10">
        <v>150</v>
      </c>
      <c r="AA307" s="10">
        <f t="shared" si="44"/>
        <v>300</v>
      </c>
      <c r="AB307" s="10">
        <v>2</v>
      </c>
      <c r="AC307" s="10">
        <v>150</v>
      </c>
      <c r="AD307" s="10">
        <f t="shared" si="45"/>
        <v>300</v>
      </c>
      <c r="AE307" s="11">
        <v>9</v>
      </c>
      <c r="AF307" s="26">
        <v>7</v>
      </c>
      <c r="AG307" s="7">
        <f t="shared" si="52"/>
        <v>63</v>
      </c>
      <c r="AH307" s="152">
        <v>1</v>
      </c>
      <c r="AI307" s="139">
        <f t="shared" si="46"/>
        <v>18</v>
      </c>
      <c r="AJ307" s="139">
        <f t="shared" si="48"/>
        <v>10063</v>
      </c>
      <c r="AK307" s="109">
        <f t="shared" si="47"/>
        <v>10063</v>
      </c>
    </row>
    <row r="308" spans="1:37" ht="15" customHeight="1" x14ac:dyDescent="0.25">
      <c r="A308" s="106"/>
      <c r="B308" s="96"/>
      <c r="C308" s="97"/>
      <c r="D308" s="179" t="s">
        <v>879</v>
      </c>
      <c r="E308" s="99"/>
      <c r="F308" s="99"/>
      <c r="G308" s="99"/>
      <c r="H308" s="99"/>
      <c r="I308" s="97"/>
      <c r="J308" s="100"/>
      <c r="K308" s="99"/>
      <c r="L308" s="99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2"/>
      <c r="AF308" s="79"/>
      <c r="AG308" s="79"/>
      <c r="AH308" s="153"/>
      <c r="AI308" s="151"/>
      <c r="AJ308" s="151"/>
      <c r="AK308" s="164">
        <v>4386</v>
      </c>
    </row>
    <row r="309" spans="1:37" ht="28.9" customHeight="1" x14ac:dyDescent="0.25">
      <c r="A309" s="108">
        <v>252</v>
      </c>
      <c r="B309" s="8" t="s">
        <v>187</v>
      </c>
      <c r="C309" s="21" t="s">
        <v>147</v>
      </c>
      <c r="D309" s="22" t="s">
        <v>234</v>
      </c>
      <c r="E309" s="35">
        <v>44687</v>
      </c>
      <c r="F309" s="35">
        <v>44687</v>
      </c>
      <c r="G309" s="21" t="s">
        <v>418</v>
      </c>
      <c r="H309" s="22" t="s">
        <v>419</v>
      </c>
      <c r="I309" s="22" t="s">
        <v>102</v>
      </c>
      <c r="J309" s="22" t="s">
        <v>294</v>
      </c>
      <c r="K309" s="35">
        <v>44687</v>
      </c>
      <c r="L309" s="35">
        <v>44687</v>
      </c>
      <c r="M309" s="10"/>
      <c r="N309" s="10">
        <v>3400</v>
      </c>
      <c r="O309" s="10">
        <f t="shared" si="49"/>
        <v>0</v>
      </c>
      <c r="P309" s="10"/>
      <c r="Q309" s="10">
        <v>2900</v>
      </c>
      <c r="R309" s="10">
        <f t="shared" si="50"/>
        <v>0</v>
      </c>
      <c r="S309" s="10"/>
      <c r="T309" s="10">
        <v>2800</v>
      </c>
      <c r="U309" s="10">
        <f t="shared" si="51"/>
        <v>0</v>
      </c>
      <c r="V309" s="10">
        <v>9</v>
      </c>
      <c r="W309" s="10">
        <v>150</v>
      </c>
      <c r="X309" s="10">
        <f t="shared" si="43"/>
        <v>1350</v>
      </c>
      <c r="Y309" s="10">
        <v>9</v>
      </c>
      <c r="Z309" s="10">
        <v>150</v>
      </c>
      <c r="AA309" s="10">
        <f t="shared" si="44"/>
        <v>1350</v>
      </c>
      <c r="AB309" s="10">
        <v>9</v>
      </c>
      <c r="AC309" s="10">
        <v>150</v>
      </c>
      <c r="AD309" s="10">
        <f t="shared" si="45"/>
        <v>1350</v>
      </c>
      <c r="AE309" s="11">
        <v>48</v>
      </c>
      <c r="AF309" s="26">
        <v>7</v>
      </c>
      <c r="AG309" s="7">
        <f t="shared" si="52"/>
        <v>336</v>
      </c>
      <c r="AH309" s="152">
        <v>1</v>
      </c>
      <c r="AI309" s="139">
        <f t="shared" si="46"/>
        <v>75</v>
      </c>
      <c r="AJ309" s="139">
        <f t="shared" si="48"/>
        <v>4386</v>
      </c>
      <c r="AK309" s="109">
        <f t="shared" si="47"/>
        <v>4386</v>
      </c>
    </row>
    <row r="310" spans="1:37" ht="15" customHeight="1" x14ac:dyDescent="0.25">
      <c r="A310" s="106"/>
      <c r="B310" s="96"/>
      <c r="C310" s="97"/>
      <c r="D310" s="179" t="s">
        <v>880</v>
      </c>
      <c r="E310" s="99"/>
      <c r="F310" s="99"/>
      <c r="G310" s="99"/>
      <c r="H310" s="99"/>
      <c r="I310" s="97"/>
      <c r="J310" s="100"/>
      <c r="K310" s="99"/>
      <c r="L310" s="99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2"/>
      <c r="AF310" s="79"/>
      <c r="AG310" s="79"/>
      <c r="AH310" s="153"/>
      <c r="AI310" s="151"/>
      <c r="AJ310" s="151"/>
      <c r="AK310" s="164">
        <f>SUM(AK311:AK313)</f>
        <v>176620</v>
      </c>
    </row>
    <row r="311" spans="1:37" ht="40.15" customHeight="1" x14ac:dyDescent="0.25">
      <c r="A311" s="108">
        <v>253</v>
      </c>
      <c r="B311" s="8" t="s">
        <v>171</v>
      </c>
      <c r="C311" s="21" t="s">
        <v>148</v>
      </c>
      <c r="D311" s="22" t="s">
        <v>617</v>
      </c>
      <c r="E311" s="35">
        <v>44711</v>
      </c>
      <c r="F311" s="35">
        <v>44712</v>
      </c>
      <c r="G311" s="21" t="s">
        <v>420</v>
      </c>
      <c r="H311" s="22" t="s">
        <v>732</v>
      </c>
      <c r="I311" s="22" t="s">
        <v>99</v>
      </c>
      <c r="J311" s="22" t="s">
        <v>294</v>
      </c>
      <c r="K311" s="35">
        <v>44711</v>
      </c>
      <c r="L311" s="35">
        <v>44712</v>
      </c>
      <c r="M311" s="14"/>
      <c r="N311" s="10">
        <v>3400</v>
      </c>
      <c r="O311" s="10">
        <f t="shared" si="49"/>
        <v>0</v>
      </c>
      <c r="P311" s="14"/>
      <c r="Q311" s="10">
        <v>2900</v>
      </c>
      <c r="R311" s="10">
        <f t="shared" si="50"/>
        <v>0</v>
      </c>
      <c r="S311" s="14"/>
      <c r="T311" s="10">
        <v>2800</v>
      </c>
      <c r="U311" s="10">
        <f t="shared" si="51"/>
        <v>0</v>
      </c>
      <c r="V311" s="12">
        <v>60</v>
      </c>
      <c r="W311" s="10">
        <v>150</v>
      </c>
      <c r="X311" s="10">
        <f t="shared" si="43"/>
        <v>9000</v>
      </c>
      <c r="Y311" s="12">
        <v>60</v>
      </c>
      <c r="Z311" s="10">
        <v>150</v>
      </c>
      <c r="AA311" s="10">
        <f t="shared" si="44"/>
        <v>9000</v>
      </c>
      <c r="AB311" s="12">
        <v>60</v>
      </c>
      <c r="AC311" s="10">
        <v>150</v>
      </c>
      <c r="AD311" s="10">
        <f t="shared" si="45"/>
        <v>9000</v>
      </c>
      <c r="AE311" s="12">
        <v>180</v>
      </c>
      <c r="AF311" s="26">
        <v>7</v>
      </c>
      <c r="AG311" s="7">
        <f t="shared" si="52"/>
        <v>1260</v>
      </c>
      <c r="AH311" s="152">
        <v>1</v>
      </c>
      <c r="AI311" s="139">
        <f t="shared" si="46"/>
        <v>360</v>
      </c>
      <c r="AJ311" s="139">
        <f t="shared" si="48"/>
        <v>28260</v>
      </c>
      <c r="AK311" s="109">
        <f t="shared" si="47"/>
        <v>28260</v>
      </c>
    </row>
    <row r="312" spans="1:37" ht="40.15" customHeight="1" x14ac:dyDescent="0.25">
      <c r="A312" s="108">
        <v>254</v>
      </c>
      <c r="B312" s="8" t="s">
        <v>171</v>
      </c>
      <c r="C312" s="21" t="s">
        <v>148</v>
      </c>
      <c r="D312" s="22" t="s">
        <v>91</v>
      </c>
      <c r="E312" s="35">
        <v>44722</v>
      </c>
      <c r="F312" s="35">
        <v>44724</v>
      </c>
      <c r="G312" s="21" t="s">
        <v>802</v>
      </c>
      <c r="H312" s="22" t="s">
        <v>300</v>
      </c>
      <c r="I312" s="22" t="s">
        <v>100</v>
      </c>
      <c r="J312" s="22" t="s">
        <v>294</v>
      </c>
      <c r="K312" s="35">
        <v>44722</v>
      </c>
      <c r="L312" s="35">
        <v>44724</v>
      </c>
      <c r="M312" s="14">
        <v>10</v>
      </c>
      <c r="N312" s="10">
        <v>3400</v>
      </c>
      <c r="O312" s="10">
        <f t="shared" si="49"/>
        <v>34000</v>
      </c>
      <c r="P312" s="14">
        <v>10</v>
      </c>
      <c r="Q312" s="10">
        <v>2900</v>
      </c>
      <c r="R312" s="10">
        <f t="shared" si="50"/>
        <v>29000</v>
      </c>
      <c r="S312" s="14">
        <v>10</v>
      </c>
      <c r="T312" s="10">
        <v>2800</v>
      </c>
      <c r="U312" s="10">
        <f t="shared" si="51"/>
        <v>28000</v>
      </c>
      <c r="V312" s="12">
        <v>60</v>
      </c>
      <c r="W312" s="10">
        <v>150</v>
      </c>
      <c r="X312" s="10">
        <f t="shared" si="43"/>
        <v>9000</v>
      </c>
      <c r="Y312" s="12">
        <v>60</v>
      </c>
      <c r="Z312" s="10">
        <v>150</v>
      </c>
      <c r="AA312" s="10">
        <f t="shared" si="44"/>
        <v>9000</v>
      </c>
      <c r="AB312" s="12">
        <v>60</v>
      </c>
      <c r="AC312" s="10">
        <v>150</v>
      </c>
      <c r="AD312" s="10">
        <f t="shared" si="45"/>
        <v>9000</v>
      </c>
      <c r="AE312" s="12">
        <v>300</v>
      </c>
      <c r="AF312" s="26">
        <v>7</v>
      </c>
      <c r="AG312" s="7">
        <f t="shared" si="52"/>
        <v>2100</v>
      </c>
      <c r="AH312" s="152">
        <v>1</v>
      </c>
      <c r="AI312" s="139">
        <f t="shared" si="46"/>
        <v>510</v>
      </c>
      <c r="AJ312" s="139">
        <f t="shared" si="48"/>
        <v>120100</v>
      </c>
      <c r="AK312" s="109">
        <f t="shared" si="47"/>
        <v>120100</v>
      </c>
    </row>
    <row r="313" spans="1:37" ht="39" customHeight="1" x14ac:dyDescent="0.25">
      <c r="A313" s="108">
        <v>255</v>
      </c>
      <c r="B313" s="8" t="s">
        <v>171</v>
      </c>
      <c r="C313" s="21" t="s">
        <v>148</v>
      </c>
      <c r="D313" s="22" t="s">
        <v>618</v>
      </c>
      <c r="E313" s="35">
        <v>44785</v>
      </c>
      <c r="F313" s="35">
        <v>44787</v>
      </c>
      <c r="G313" s="21" t="s">
        <v>767</v>
      </c>
      <c r="H313" s="22" t="s">
        <v>414</v>
      </c>
      <c r="I313" s="22" t="s">
        <v>101</v>
      </c>
      <c r="J313" s="22" t="s">
        <v>294</v>
      </c>
      <c r="K313" s="35">
        <v>44785</v>
      </c>
      <c r="L313" s="35">
        <v>44787</v>
      </c>
      <c r="M313" s="14"/>
      <c r="N313" s="10">
        <v>3400</v>
      </c>
      <c r="O313" s="10">
        <f t="shared" si="49"/>
        <v>0</v>
      </c>
      <c r="P313" s="14"/>
      <c r="Q313" s="10">
        <v>2900</v>
      </c>
      <c r="R313" s="10">
        <f t="shared" si="50"/>
        <v>0</v>
      </c>
      <c r="S313" s="14"/>
      <c r="T313" s="10">
        <v>2800</v>
      </c>
      <c r="U313" s="10">
        <f t="shared" si="51"/>
        <v>0</v>
      </c>
      <c r="V313" s="12">
        <v>60</v>
      </c>
      <c r="W313" s="10">
        <v>150</v>
      </c>
      <c r="X313" s="10">
        <f t="shared" si="43"/>
        <v>9000</v>
      </c>
      <c r="Y313" s="12">
        <v>60</v>
      </c>
      <c r="Z313" s="10">
        <v>150</v>
      </c>
      <c r="AA313" s="10">
        <f t="shared" si="44"/>
        <v>9000</v>
      </c>
      <c r="AB313" s="12">
        <v>60</v>
      </c>
      <c r="AC313" s="10">
        <v>150</v>
      </c>
      <c r="AD313" s="10">
        <f t="shared" si="45"/>
        <v>9000</v>
      </c>
      <c r="AE313" s="12">
        <v>180</v>
      </c>
      <c r="AF313" s="26">
        <v>7</v>
      </c>
      <c r="AG313" s="7">
        <f t="shared" si="52"/>
        <v>1260</v>
      </c>
      <c r="AH313" s="152">
        <v>1</v>
      </c>
      <c r="AI313" s="139">
        <f t="shared" si="46"/>
        <v>360</v>
      </c>
      <c r="AJ313" s="139">
        <f t="shared" si="48"/>
        <v>28260</v>
      </c>
      <c r="AK313" s="109">
        <f t="shared" si="47"/>
        <v>28260</v>
      </c>
    </row>
    <row r="314" spans="1:37" ht="16.149999999999999" customHeight="1" x14ac:dyDescent="0.25">
      <c r="A314" s="106"/>
      <c r="B314" s="96"/>
      <c r="C314" s="97"/>
      <c r="D314" s="179" t="s">
        <v>881</v>
      </c>
      <c r="E314" s="99"/>
      <c r="F314" s="99"/>
      <c r="G314" s="99"/>
      <c r="H314" s="99"/>
      <c r="I314" s="97"/>
      <c r="J314" s="100"/>
      <c r="K314" s="99"/>
      <c r="L314" s="99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2"/>
      <c r="AF314" s="79"/>
      <c r="AG314" s="79"/>
      <c r="AH314" s="153"/>
      <c r="AI314" s="151"/>
      <c r="AJ314" s="151"/>
      <c r="AK314" s="164">
        <f>SUM(AK315:AK320)</f>
        <v>265004</v>
      </c>
    </row>
    <row r="315" spans="1:37" ht="27" customHeight="1" x14ac:dyDescent="0.25">
      <c r="A315" s="108">
        <v>256</v>
      </c>
      <c r="B315" s="8" t="s">
        <v>188</v>
      </c>
      <c r="C315" s="21" t="s">
        <v>116</v>
      </c>
      <c r="D315" s="22" t="s">
        <v>619</v>
      </c>
      <c r="E315" s="35">
        <v>44601</v>
      </c>
      <c r="F315" s="35">
        <v>44603</v>
      </c>
      <c r="G315" s="21" t="s">
        <v>301</v>
      </c>
      <c r="H315" s="22" t="s">
        <v>477</v>
      </c>
      <c r="I315" s="22" t="s">
        <v>102</v>
      </c>
      <c r="J315" s="22" t="s">
        <v>294</v>
      </c>
      <c r="K315" s="35">
        <v>44601</v>
      </c>
      <c r="L315" s="35">
        <v>44603</v>
      </c>
      <c r="M315" s="10"/>
      <c r="N315" s="10">
        <v>3400</v>
      </c>
      <c r="O315" s="10">
        <f t="shared" si="49"/>
        <v>0</v>
      </c>
      <c r="P315" s="10"/>
      <c r="Q315" s="10">
        <v>2900</v>
      </c>
      <c r="R315" s="10">
        <f t="shared" si="50"/>
        <v>0</v>
      </c>
      <c r="S315" s="10"/>
      <c r="T315" s="10">
        <v>2800</v>
      </c>
      <c r="U315" s="10">
        <f t="shared" si="51"/>
        <v>0</v>
      </c>
      <c r="V315" s="10">
        <v>80</v>
      </c>
      <c r="W315" s="10">
        <v>150</v>
      </c>
      <c r="X315" s="10">
        <f t="shared" ref="X315:X395" si="53">V315*W315</f>
        <v>12000</v>
      </c>
      <c r="Y315" s="10">
        <v>80</v>
      </c>
      <c r="Z315" s="10">
        <v>150</v>
      </c>
      <c r="AA315" s="10">
        <f t="shared" ref="AA315:AA395" si="54">Y315*Z315</f>
        <v>12000</v>
      </c>
      <c r="AB315" s="10">
        <v>160</v>
      </c>
      <c r="AC315" s="10">
        <v>150</v>
      </c>
      <c r="AD315" s="10">
        <f t="shared" ref="AD315:AD395" si="55">AB315*AC315</f>
        <v>24000</v>
      </c>
      <c r="AE315" s="11"/>
      <c r="AF315" s="26">
        <v>7</v>
      </c>
      <c r="AG315" s="7">
        <f t="shared" si="52"/>
        <v>0</v>
      </c>
      <c r="AH315" s="152">
        <v>1</v>
      </c>
      <c r="AI315" s="139">
        <f t="shared" si="46"/>
        <v>320</v>
      </c>
      <c r="AJ315" s="139">
        <f t="shared" si="48"/>
        <v>48000</v>
      </c>
      <c r="AK315" s="109">
        <f t="shared" si="47"/>
        <v>48000</v>
      </c>
    </row>
    <row r="316" spans="1:37" ht="28.9" customHeight="1" x14ac:dyDescent="0.25">
      <c r="A316" s="108">
        <v>257</v>
      </c>
      <c r="B316" s="8" t="s">
        <v>188</v>
      </c>
      <c r="C316" s="21" t="s">
        <v>116</v>
      </c>
      <c r="D316" s="22" t="s">
        <v>620</v>
      </c>
      <c r="E316" s="35">
        <v>44631</v>
      </c>
      <c r="F316" s="35">
        <v>44633</v>
      </c>
      <c r="G316" s="21" t="s">
        <v>803</v>
      </c>
      <c r="H316" s="22" t="s">
        <v>477</v>
      </c>
      <c r="I316" s="22" t="s">
        <v>102</v>
      </c>
      <c r="J316" s="22" t="s">
        <v>294</v>
      </c>
      <c r="K316" s="35">
        <v>44631</v>
      </c>
      <c r="L316" s="35">
        <v>44633</v>
      </c>
      <c r="M316" s="10"/>
      <c r="N316" s="10">
        <v>3400</v>
      </c>
      <c r="O316" s="10">
        <f t="shared" si="49"/>
        <v>0</v>
      </c>
      <c r="P316" s="10"/>
      <c r="Q316" s="10">
        <v>2900</v>
      </c>
      <c r="R316" s="10">
        <f t="shared" si="50"/>
        <v>0</v>
      </c>
      <c r="S316" s="10"/>
      <c r="T316" s="10">
        <v>2800</v>
      </c>
      <c r="U316" s="10">
        <f t="shared" si="51"/>
        <v>0</v>
      </c>
      <c r="V316" s="10">
        <v>80</v>
      </c>
      <c r="W316" s="10">
        <v>150</v>
      </c>
      <c r="X316" s="10">
        <f t="shared" si="53"/>
        <v>12000</v>
      </c>
      <c r="Y316" s="10">
        <v>80</v>
      </c>
      <c r="Z316" s="10">
        <v>150</v>
      </c>
      <c r="AA316" s="10">
        <f t="shared" si="54"/>
        <v>12000</v>
      </c>
      <c r="AB316" s="10">
        <v>160</v>
      </c>
      <c r="AC316" s="10">
        <v>150</v>
      </c>
      <c r="AD316" s="10">
        <f t="shared" si="55"/>
        <v>24000</v>
      </c>
      <c r="AE316" s="11"/>
      <c r="AF316" s="26">
        <v>7</v>
      </c>
      <c r="AG316" s="7">
        <f t="shared" si="52"/>
        <v>0</v>
      </c>
      <c r="AH316" s="152">
        <v>1</v>
      </c>
      <c r="AI316" s="139">
        <f t="shared" si="46"/>
        <v>320</v>
      </c>
      <c r="AJ316" s="139">
        <f t="shared" si="48"/>
        <v>48000</v>
      </c>
      <c r="AK316" s="109">
        <f t="shared" si="47"/>
        <v>48000</v>
      </c>
    </row>
    <row r="317" spans="1:37" ht="28.15" customHeight="1" x14ac:dyDescent="0.25">
      <c r="A317" s="108">
        <v>258</v>
      </c>
      <c r="B317" s="8" t="s">
        <v>188</v>
      </c>
      <c r="C317" s="21" t="s">
        <v>116</v>
      </c>
      <c r="D317" s="22" t="s">
        <v>621</v>
      </c>
      <c r="E317" s="35">
        <v>44666</v>
      </c>
      <c r="F317" s="35">
        <v>44668</v>
      </c>
      <c r="G317" s="21" t="s">
        <v>301</v>
      </c>
      <c r="H317" s="22" t="s">
        <v>457</v>
      </c>
      <c r="I317" s="22" t="s">
        <v>102</v>
      </c>
      <c r="J317" s="22" t="s">
        <v>294</v>
      </c>
      <c r="K317" s="35">
        <v>44666</v>
      </c>
      <c r="L317" s="35">
        <v>44668</v>
      </c>
      <c r="M317" s="10"/>
      <c r="N317" s="10">
        <v>3400</v>
      </c>
      <c r="O317" s="10">
        <f t="shared" si="49"/>
        <v>0</v>
      </c>
      <c r="P317" s="10"/>
      <c r="Q317" s="10">
        <v>2900</v>
      </c>
      <c r="R317" s="10">
        <f t="shared" si="50"/>
        <v>0</v>
      </c>
      <c r="S317" s="10"/>
      <c r="T317" s="10">
        <v>2800</v>
      </c>
      <c r="U317" s="10">
        <f t="shared" si="51"/>
        <v>0</v>
      </c>
      <c r="V317" s="10">
        <v>80</v>
      </c>
      <c r="W317" s="10">
        <v>150</v>
      </c>
      <c r="X317" s="10">
        <f t="shared" si="53"/>
        <v>12000</v>
      </c>
      <c r="Y317" s="10">
        <v>80</v>
      </c>
      <c r="Z317" s="10">
        <v>150</v>
      </c>
      <c r="AA317" s="10">
        <f t="shared" si="54"/>
        <v>12000</v>
      </c>
      <c r="AB317" s="10">
        <v>160</v>
      </c>
      <c r="AC317" s="10">
        <v>150</v>
      </c>
      <c r="AD317" s="10">
        <f t="shared" si="55"/>
        <v>24000</v>
      </c>
      <c r="AE317" s="11">
        <v>323</v>
      </c>
      <c r="AF317" s="26">
        <v>7</v>
      </c>
      <c r="AG317" s="7">
        <f t="shared" si="52"/>
        <v>2261</v>
      </c>
      <c r="AH317" s="152">
        <v>1</v>
      </c>
      <c r="AI317" s="139">
        <f t="shared" si="46"/>
        <v>643</v>
      </c>
      <c r="AJ317" s="139">
        <f t="shared" si="48"/>
        <v>50261</v>
      </c>
      <c r="AK317" s="109">
        <f t="shared" si="47"/>
        <v>50261</v>
      </c>
    </row>
    <row r="318" spans="1:37" ht="18" customHeight="1" x14ac:dyDescent="0.25">
      <c r="A318" s="108">
        <v>259</v>
      </c>
      <c r="B318" s="8" t="s">
        <v>188</v>
      </c>
      <c r="C318" s="21" t="s">
        <v>116</v>
      </c>
      <c r="D318" s="22" t="s">
        <v>622</v>
      </c>
      <c r="E318" s="35">
        <v>44701</v>
      </c>
      <c r="F318" s="35">
        <v>44703</v>
      </c>
      <c r="G318" s="21" t="s">
        <v>301</v>
      </c>
      <c r="H318" s="22" t="s">
        <v>733</v>
      </c>
      <c r="I318" s="22" t="s">
        <v>102</v>
      </c>
      <c r="J318" s="22" t="s">
        <v>294</v>
      </c>
      <c r="K318" s="35">
        <v>44701</v>
      </c>
      <c r="L318" s="35">
        <v>44703</v>
      </c>
      <c r="M318" s="10"/>
      <c r="N318" s="10">
        <v>3400</v>
      </c>
      <c r="O318" s="10">
        <f t="shared" si="49"/>
        <v>0</v>
      </c>
      <c r="P318" s="10"/>
      <c r="Q318" s="10">
        <v>2900</v>
      </c>
      <c r="R318" s="10">
        <f t="shared" si="50"/>
        <v>0</v>
      </c>
      <c r="S318" s="10"/>
      <c r="T318" s="10">
        <v>2800</v>
      </c>
      <c r="U318" s="10">
        <f t="shared" si="51"/>
        <v>0</v>
      </c>
      <c r="V318" s="10">
        <v>80</v>
      </c>
      <c r="W318" s="10">
        <v>150</v>
      </c>
      <c r="X318" s="10">
        <f t="shared" si="53"/>
        <v>12000</v>
      </c>
      <c r="Y318" s="10">
        <v>80</v>
      </c>
      <c r="Z318" s="10">
        <v>150</v>
      </c>
      <c r="AA318" s="10">
        <f t="shared" si="54"/>
        <v>12000</v>
      </c>
      <c r="AB318" s="10">
        <v>160</v>
      </c>
      <c r="AC318" s="10">
        <v>150</v>
      </c>
      <c r="AD318" s="10">
        <f t="shared" si="55"/>
        <v>24000</v>
      </c>
      <c r="AE318" s="11">
        <v>323</v>
      </c>
      <c r="AF318" s="26">
        <v>7</v>
      </c>
      <c r="AG318" s="7">
        <f t="shared" si="52"/>
        <v>2261</v>
      </c>
      <c r="AH318" s="152">
        <v>1</v>
      </c>
      <c r="AI318" s="139">
        <f t="shared" si="46"/>
        <v>643</v>
      </c>
      <c r="AJ318" s="139">
        <f t="shared" si="48"/>
        <v>50261</v>
      </c>
      <c r="AK318" s="109">
        <f t="shared" si="47"/>
        <v>50261</v>
      </c>
    </row>
    <row r="319" spans="1:37" ht="19.899999999999999" customHeight="1" x14ac:dyDescent="0.25">
      <c r="A319" s="108">
        <v>260</v>
      </c>
      <c r="B319" s="8" t="s">
        <v>188</v>
      </c>
      <c r="C319" s="21" t="s">
        <v>116</v>
      </c>
      <c r="D319" s="22" t="s">
        <v>71</v>
      </c>
      <c r="E319" s="35">
        <v>44827</v>
      </c>
      <c r="F319" s="35">
        <v>44829</v>
      </c>
      <c r="G319" s="21" t="s">
        <v>334</v>
      </c>
      <c r="H319" s="22" t="s">
        <v>509</v>
      </c>
      <c r="I319" s="22" t="s">
        <v>101</v>
      </c>
      <c r="J319" s="22" t="s">
        <v>294</v>
      </c>
      <c r="K319" s="35">
        <v>44827</v>
      </c>
      <c r="L319" s="35">
        <v>44829</v>
      </c>
      <c r="M319" s="10">
        <v>1</v>
      </c>
      <c r="N319" s="10">
        <v>3400</v>
      </c>
      <c r="O319" s="10">
        <f t="shared" si="49"/>
        <v>3400</v>
      </c>
      <c r="P319" s="10">
        <v>1</v>
      </c>
      <c r="Q319" s="10">
        <v>2900</v>
      </c>
      <c r="R319" s="10">
        <f t="shared" si="50"/>
        <v>2900</v>
      </c>
      <c r="S319" s="10">
        <v>1</v>
      </c>
      <c r="T319" s="10">
        <v>2800</v>
      </c>
      <c r="U319" s="10">
        <f t="shared" si="51"/>
        <v>2800</v>
      </c>
      <c r="V319" s="10">
        <v>17</v>
      </c>
      <c r="W319" s="10">
        <v>150</v>
      </c>
      <c r="X319" s="10">
        <f t="shared" si="53"/>
        <v>2550</v>
      </c>
      <c r="Y319" s="10">
        <v>17</v>
      </c>
      <c r="Z319" s="10">
        <v>150</v>
      </c>
      <c r="AA319" s="10">
        <f t="shared" si="54"/>
        <v>2550</v>
      </c>
      <c r="AB319" s="10">
        <v>34</v>
      </c>
      <c r="AC319" s="10">
        <v>150</v>
      </c>
      <c r="AD319" s="10">
        <f t="shared" si="55"/>
        <v>5100</v>
      </c>
      <c r="AE319" s="11">
        <v>71</v>
      </c>
      <c r="AF319" s="26">
        <v>7</v>
      </c>
      <c r="AG319" s="7">
        <f t="shared" si="52"/>
        <v>497</v>
      </c>
      <c r="AH319" s="152">
        <v>1</v>
      </c>
      <c r="AI319" s="139">
        <f t="shared" si="46"/>
        <v>142</v>
      </c>
      <c r="AJ319" s="139">
        <f t="shared" si="48"/>
        <v>19797</v>
      </c>
      <c r="AK319" s="109">
        <f t="shared" si="47"/>
        <v>19797</v>
      </c>
    </row>
    <row r="320" spans="1:37" ht="20.65" customHeight="1" x14ac:dyDescent="0.25">
      <c r="A320" s="108">
        <v>261</v>
      </c>
      <c r="B320" s="8" t="s">
        <v>188</v>
      </c>
      <c r="C320" s="21" t="s">
        <v>116</v>
      </c>
      <c r="D320" s="22" t="s">
        <v>623</v>
      </c>
      <c r="E320" s="35">
        <v>44827</v>
      </c>
      <c r="F320" s="35">
        <v>44829</v>
      </c>
      <c r="G320" s="21" t="s">
        <v>334</v>
      </c>
      <c r="H320" s="22" t="s">
        <v>733</v>
      </c>
      <c r="I320" s="22" t="s">
        <v>102</v>
      </c>
      <c r="J320" s="22" t="s">
        <v>294</v>
      </c>
      <c r="K320" s="35">
        <v>44827</v>
      </c>
      <c r="L320" s="35">
        <v>44829</v>
      </c>
      <c r="M320" s="10">
        <v>1</v>
      </c>
      <c r="N320" s="10">
        <v>3400</v>
      </c>
      <c r="O320" s="10">
        <f t="shared" si="49"/>
        <v>3400</v>
      </c>
      <c r="P320" s="10">
        <v>1</v>
      </c>
      <c r="Q320" s="10">
        <v>2900</v>
      </c>
      <c r="R320" s="10">
        <f t="shared" si="50"/>
        <v>2900</v>
      </c>
      <c r="S320" s="10">
        <v>1</v>
      </c>
      <c r="T320" s="10">
        <v>2800</v>
      </c>
      <c r="U320" s="10">
        <f t="shared" si="51"/>
        <v>2800</v>
      </c>
      <c r="V320" s="10">
        <v>63</v>
      </c>
      <c r="W320" s="10">
        <v>150</v>
      </c>
      <c r="X320" s="10">
        <f t="shared" si="53"/>
        <v>9450</v>
      </c>
      <c r="Y320" s="10">
        <v>63</v>
      </c>
      <c r="Z320" s="10">
        <v>150</v>
      </c>
      <c r="AA320" s="10">
        <f t="shared" si="54"/>
        <v>9450</v>
      </c>
      <c r="AB320" s="10">
        <v>126</v>
      </c>
      <c r="AC320" s="10">
        <v>150</v>
      </c>
      <c r="AD320" s="10">
        <f t="shared" si="55"/>
        <v>18900</v>
      </c>
      <c r="AE320" s="11">
        <v>255</v>
      </c>
      <c r="AF320" s="26">
        <v>7</v>
      </c>
      <c r="AG320" s="7">
        <f t="shared" si="52"/>
        <v>1785</v>
      </c>
      <c r="AH320" s="152">
        <v>1</v>
      </c>
      <c r="AI320" s="139">
        <f>M320+P320+S320+V320+Y320+AB320+AE320</f>
        <v>510</v>
      </c>
      <c r="AJ320" s="139">
        <f t="shared" si="48"/>
        <v>48685</v>
      </c>
      <c r="AK320" s="109">
        <f t="shared" ref="AK320:AK401" si="56">O320+R320+U320+X320+AA320+AD320+AG320</f>
        <v>48685</v>
      </c>
    </row>
    <row r="321" spans="1:37" ht="18" customHeight="1" x14ac:dyDescent="0.25">
      <c r="A321" s="106"/>
      <c r="B321" s="96"/>
      <c r="C321" s="97"/>
      <c r="D321" s="179" t="s">
        <v>882</v>
      </c>
      <c r="E321" s="99"/>
      <c r="F321" s="99"/>
      <c r="G321" s="99"/>
      <c r="H321" s="99"/>
      <c r="I321" s="97"/>
      <c r="J321" s="100"/>
      <c r="K321" s="99"/>
      <c r="L321" s="99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2"/>
      <c r="AF321" s="79"/>
      <c r="AG321" s="79"/>
      <c r="AH321" s="153"/>
      <c r="AI321" s="151"/>
      <c r="AJ321" s="151"/>
      <c r="AK321" s="164">
        <f>SUM(AK322:AK335)</f>
        <v>86737</v>
      </c>
    </row>
    <row r="322" spans="1:37" ht="31.15" customHeight="1" x14ac:dyDescent="0.25">
      <c r="A322" s="108">
        <v>262</v>
      </c>
      <c r="B322" s="8" t="s">
        <v>167</v>
      </c>
      <c r="C322" s="21" t="s">
        <v>168</v>
      </c>
      <c r="D322" s="22" t="s">
        <v>625</v>
      </c>
      <c r="E322" s="35">
        <v>44651</v>
      </c>
      <c r="F322" s="35">
        <v>44654</v>
      </c>
      <c r="G322" s="21" t="s">
        <v>421</v>
      </c>
      <c r="H322" s="22" t="s">
        <v>734</v>
      </c>
      <c r="I322" s="22" t="s">
        <v>102</v>
      </c>
      <c r="J322" s="22" t="s">
        <v>294</v>
      </c>
      <c r="K322" s="35">
        <v>44651</v>
      </c>
      <c r="L322" s="35">
        <v>44654</v>
      </c>
      <c r="M322" s="10"/>
      <c r="N322" s="10">
        <v>3400</v>
      </c>
      <c r="O322" s="10">
        <f t="shared" si="49"/>
        <v>0</v>
      </c>
      <c r="P322" s="10"/>
      <c r="Q322" s="10">
        <v>2900</v>
      </c>
      <c r="R322" s="10">
        <f t="shared" si="50"/>
        <v>0</v>
      </c>
      <c r="S322" s="10"/>
      <c r="T322" s="10">
        <v>2800</v>
      </c>
      <c r="U322" s="10">
        <f t="shared" si="51"/>
        <v>0</v>
      </c>
      <c r="V322" s="10">
        <v>2</v>
      </c>
      <c r="W322" s="10">
        <v>150</v>
      </c>
      <c r="X322" s="10">
        <f t="shared" si="53"/>
        <v>300</v>
      </c>
      <c r="Y322" s="10">
        <v>2</v>
      </c>
      <c r="Z322" s="10">
        <v>150</v>
      </c>
      <c r="AA322" s="10">
        <f t="shared" si="54"/>
        <v>300</v>
      </c>
      <c r="AB322" s="10">
        <v>2</v>
      </c>
      <c r="AC322" s="10">
        <v>150</v>
      </c>
      <c r="AD322" s="10">
        <f t="shared" si="55"/>
        <v>300</v>
      </c>
      <c r="AE322" s="11"/>
      <c r="AF322" s="26">
        <v>7</v>
      </c>
      <c r="AG322" s="7">
        <f t="shared" si="52"/>
        <v>0</v>
      </c>
      <c r="AH322" s="152">
        <v>1</v>
      </c>
      <c r="AI322" s="139">
        <f t="shared" ref="AI322:AI335" si="57">M322+P322+S322+V322+Y322+AB322+AE322</f>
        <v>6</v>
      </c>
      <c r="AJ322" s="139">
        <f t="shared" si="48"/>
        <v>900</v>
      </c>
      <c r="AK322" s="109">
        <f t="shared" si="56"/>
        <v>900</v>
      </c>
    </row>
    <row r="323" spans="1:37" ht="30.6" customHeight="1" x14ac:dyDescent="0.25">
      <c r="A323" s="108">
        <v>263</v>
      </c>
      <c r="B323" s="8" t="s">
        <v>167</v>
      </c>
      <c r="C323" s="21" t="s">
        <v>168</v>
      </c>
      <c r="D323" s="22" t="s">
        <v>626</v>
      </c>
      <c r="E323" s="35">
        <v>44693</v>
      </c>
      <c r="F323" s="35">
        <v>44696</v>
      </c>
      <c r="G323" s="21" t="s">
        <v>804</v>
      </c>
      <c r="H323" s="22" t="s">
        <v>443</v>
      </c>
      <c r="I323" s="22" t="s">
        <v>100</v>
      </c>
      <c r="J323" s="22" t="s">
        <v>294</v>
      </c>
      <c r="K323" s="35">
        <v>44693</v>
      </c>
      <c r="L323" s="35">
        <v>44696</v>
      </c>
      <c r="M323" s="10"/>
      <c r="N323" s="10">
        <v>3400</v>
      </c>
      <c r="O323" s="10">
        <f t="shared" si="49"/>
        <v>0</v>
      </c>
      <c r="P323" s="10"/>
      <c r="Q323" s="10">
        <v>2900</v>
      </c>
      <c r="R323" s="10">
        <f t="shared" si="50"/>
        <v>0</v>
      </c>
      <c r="S323" s="10"/>
      <c r="T323" s="10">
        <v>2800</v>
      </c>
      <c r="U323" s="10">
        <f t="shared" si="51"/>
        <v>0</v>
      </c>
      <c r="V323" s="10">
        <v>2</v>
      </c>
      <c r="W323" s="10">
        <v>150</v>
      </c>
      <c r="X323" s="10">
        <f t="shared" si="53"/>
        <v>300</v>
      </c>
      <c r="Y323" s="10">
        <v>2</v>
      </c>
      <c r="Z323" s="10">
        <v>150</v>
      </c>
      <c r="AA323" s="10">
        <f t="shared" si="54"/>
        <v>300</v>
      </c>
      <c r="AB323" s="10">
        <v>2</v>
      </c>
      <c r="AC323" s="10">
        <v>150</v>
      </c>
      <c r="AD323" s="10">
        <f t="shared" si="55"/>
        <v>300</v>
      </c>
      <c r="AE323" s="11">
        <v>6</v>
      </c>
      <c r="AF323" s="26">
        <v>7</v>
      </c>
      <c r="AG323" s="7">
        <f t="shared" si="52"/>
        <v>42</v>
      </c>
      <c r="AH323" s="152">
        <v>1</v>
      </c>
      <c r="AI323" s="139">
        <f t="shared" si="57"/>
        <v>12</v>
      </c>
      <c r="AJ323" s="139">
        <f t="shared" si="48"/>
        <v>942</v>
      </c>
      <c r="AK323" s="109">
        <f t="shared" si="56"/>
        <v>942</v>
      </c>
    </row>
    <row r="324" spans="1:37" ht="28.15" customHeight="1" x14ac:dyDescent="0.25">
      <c r="A324" s="108">
        <v>264</v>
      </c>
      <c r="B324" s="8" t="s">
        <v>167</v>
      </c>
      <c r="C324" s="21" t="s">
        <v>168</v>
      </c>
      <c r="D324" s="22" t="s">
        <v>628</v>
      </c>
      <c r="E324" s="35">
        <v>44693</v>
      </c>
      <c r="F324" s="35">
        <v>44696</v>
      </c>
      <c r="G324" s="21" t="s">
        <v>805</v>
      </c>
      <c r="H324" s="22" t="s">
        <v>502</v>
      </c>
      <c r="I324" s="22" t="s">
        <v>102</v>
      </c>
      <c r="J324" s="22" t="s">
        <v>294</v>
      </c>
      <c r="K324" s="35">
        <v>44693</v>
      </c>
      <c r="L324" s="35">
        <v>44696</v>
      </c>
      <c r="M324" s="10"/>
      <c r="N324" s="10">
        <v>3400</v>
      </c>
      <c r="O324" s="10">
        <f t="shared" si="49"/>
        <v>0</v>
      </c>
      <c r="P324" s="10"/>
      <c r="Q324" s="10">
        <v>2900</v>
      </c>
      <c r="R324" s="10">
        <f t="shared" si="50"/>
        <v>0</v>
      </c>
      <c r="S324" s="10"/>
      <c r="T324" s="10">
        <v>2800</v>
      </c>
      <c r="U324" s="10">
        <f t="shared" si="51"/>
        <v>0</v>
      </c>
      <c r="V324" s="10">
        <v>2</v>
      </c>
      <c r="W324" s="10">
        <v>150</v>
      </c>
      <c r="X324" s="10">
        <f t="shared" si="53"/>
        <v>300</v>
      </c>
      <c r="Y324" s="10">
        <v>2</v>
      </c>
      <c r="Z324" s="10">
        <v>150</v>
      </c>
      <c r="AA324" s="10">
        <f t="shared" si="54"/>
        <v>300</v>
      </c>
      <c r="AB324" s="10">
        <v>2</v>
      </c>
      <c r="AC324" s="10">
        <v>150</v>
      </c>
      <c r="AD324" s="10">
        <f t="shared" si="55"/>
        <v>300</v>
      </c>
      <c r="AE324" s="11">
        <v>6</v>
      </c>
      <c r="AF324" s="26">
        <v>7</v>
      </c>
      <c r="AG324" s="7">
        <f t="shared" si="52"/>
        <v>42</v>
      </c>
      <c r="AH324" s="152">
        <v>1</v>
      </c>
      <c r="AI324" s="139">
        <f t="shared" si="57"/>
        <v>12</v>
      </c>
      <c r="AJ324" s="139">
        <f t="shared" si="48"/>
        <v>942</v>
      </c>
      <c r="AK324" s="109">
        <f t="shared" si="56"/>
        <v>942</v>
      </c>
    </row>
    <row r="325" spans="1:37" ht="30" customHeight="1" x14ac:dyDescent="0.25">
      <c r="A325" s="108">
        <v>265</v>
      </c>
      <c r="B325" s="8" t="s">
        <v>167</v>
      </c>
      <c r="C325" s="21" t="s">
        <v>168</v>
      </c>
      <c r="D325" s="22" t="s">
        <v>51</v>
      </c>
      <c r="E325" s="35">
        <v>44694</v>
      </c>
      <c r="F325" s="35">
        <v>44696</v>
      </c>
      <c r="G325" s="21" t="s">
        <v>774</v>
      </c>
      <c r="H325" s="22" t="s">
        <v>443</v>
      </c>
      <c r="I325" s="22" t="s">
        <v>100</v>
      </c>
      <c r="J325" s="22" t="s">
        <v>294</v>
      </c>
      <c r="K325" s="35">
        <v>44694</v>
      </c>
      <c r="L325" s="35">
        <v>44696</v>
      </c>
      <c r="M325" s="10"/>
      <c r="N325" s="10">
        <v>3400</v>
      </c>
      <c r="O325" s="10">
        <f t="shared" si="49"/>
        <v>0</v>
      </c>
      <c r="P325" s="10"/>
      <c r="Q325" s="10">
        <v>2900</v>
      </c>
      <c r="R325" s="10">
        <f t="shared" si="50"/>
        <v>0</v>
      </c>
      <c r="S325" s="10"/>
      <c r="T325" s="10">
        <v>2800</v>
      </c>
      <c r="U325" s="10">
        <f t="shared" si="51"/>
        <v>0</v>
      </c>
      <c r="V325" s="10">
        <v>4</v>
      </c>
      <c r="W325" s="10">
        <v>150</v>
      </c>
      <c r="X325" s="10">
        <f t="shared" si="53"/>
        <v>600</v>
      </c>
      <c r="Y325" s="10">
        <v>4</v>
      </c>
      <c r="Z325" s="10">
        <v>150</v>
      </c>
      <c r="AA325" s="10">
        <f t="shared" si="54"/>
        <v>600</v>
      </c>
      <c r="AB325" s="10">
        <v>4</v>
      </c>
      <c r="AC325" s="10">
        <v>150</v>
      </c>
      <c r="AD325" s="10">
        <f t="shared" si="55"/>
        <v>600</v>
      </c>
      <c r="AE325" s="11">
        <v>12</v>
      </c>
      <c r="AF325" s="26">
        <v>7</v>
      </c>
      <c r="AG325" s="7">
        <f t="shared" si="52"/>
        <v>84</v>
      </c>
      <c r="AH325" s="152">
        <v>1</v>
      </c>
      <c r="AI325" s="139">
        <f t="shared" si="57"/>
        <v>24</v>
      </c>
      <c r="AJ325" s="139">
        <f t="shared" si="48"/>
        <v>1884</v>
      </c>
      <c r="AK325" s="109">
        <f t="shared" si="56"/>
        <v>1884</v>
      </c>
    </row>
    <row r="326" spans="1:37" ht="38.25" x14ac:dyDescent="0.25">
      <c r="A326" s="108">
        <v>266</v>
      </c>
      <c r="B326" s="8" t="s">
        <v>167</v>
      </c>
      <c r="C326" s="21" t="s">
        <v>168</v>
      </c>
      <c r="D326" s="22" t="s">
        <v>543</v>
      </c>
      <c r="E326" s="35">
        <v>44701</v>
      </c>
      <c r="F326" s="35">
        <v>44703</v>
      </c>
      <c r="G326" s="21" t="s">
        <v>804</v>
      </c>
      <c r="H326" s="22" t="s">
        <v>517</v>
      </c>
      <c r="I326" s="22" t="s">
        <v>102</v>
      </c>
      <c r="J326" s="22" t="s">
        <v>304</v>
      </c>
      <c r="K326" s="35">
        <v>44701</v>
      </c>
      <c r="L326" s="35">
        <v>44703</v>
      </c>
      <c r="M326" s="10"/>
      <c r="N326" s="10">
        <v>3400</v>
      </c>
      <c r="O326" s="10">
        <f t="shared" si="49"/>
        <v>0</v>
      </c>
      <c r="P326" s="10"/>
      <c r="Q326" s="10">
        <v>2900</v>
      </c>
      <c r="R326" s="10">
        <f t="shared" si="50"/>
        <v>0</v>
      </c>
      <c r="S326" s="10"/>
      <c r="T326" s="10">
        <v>2800</v>
      </c>
      <c r="U326" s="10">
        <f t="shared" si="51"/>
        <v>0</v>
      </c>
      <c r="V326" s="10">
        <v>6</v>
      </c>
      <c r="W326" s="10">
        <v>150</v>
      </c>
      <c r="X326" s="10">
        <f t="shared" si="53"/>
        <v>900</v>
      </c>
      <c r="Y326" s="10">
        <v>6</v>
      </c>
      <c r="Z326" s="10">
        <v>150</v>
      </c>
      <c r="AA326" s="10">
        <f t="shared" si="54"/>
        <v>900</v>
      </c>
      <c r="AB326" s="10">
        <v>6</v>
      </c>
      <c r="AC326" s="10">
        <v>150</v>
      </c>
      <c r="AD326" s="10">
        <f t="shared" si="55"/>
        <v>900</v>
      </c>
      <c r="AE326" s="11">
        <v>18</v>
      </c>
      <c r="AF326" s="26">
        <v>7</v>
      </c>
      <c r="AG326" s="7">
        <f t="shared" si="52"/>
        <v>126</v>
      </c>
      <c r="AH326" s="152">
        <v>1</v>
      </c>
      <c r="AI326" s="139">
        <f t="shared" si="57"/>
        <v>36</v>
      </c>
      <c r="AJ326" s="139">
        <f t="shared" si="48"/>
        <v>2826</v>
      </c>
      <c r="AK326" s="109">
        <f t="shared" si="56"/>
        <v>2826</v>
      </c>
    </row>
    <row r="327" spans="1:37" ht="25.9" customHeight="1" x14ac:dyDescent="0.25">
      <c r="A327" s="108">
        <v>267</v>
      </c>
      <c r="B327" s="8" t="s">
        <v>167</v>
      </c>
      <c r="C327" s="21" t="s">
        <v>168</v>
      </c>
      <c r="D327" s="22" t="s">
        <v>627</v>
      </c>
      <c r="E327" s="35">
        <v>44715</v>
      </c>
      <c r="F327" s="35">
        <v>44717</v>
      </c>
      <c r="G327" s="21" t="s">
        <v>422</v>
      </c>
      <c r="H327" s="22" t="s">
        <v>443</v>
      </c>
      <c r="I327" s="22" t="s">
        <v>100</v>
      </c>
      <c r="J327" s="22" t="s">
        <v>294</v>
      </c>
      <c r="K327" s="35">
        <v>44715</v>
      </c>
      <c r="L327" s="35">
        <v>44717</v>
      </c>
      <c r="M327" s="10">
        <v>1</v>
      </c>
      <c r="N327" s="10">
        <v>3400</v>
      </c>
      <c r="O327" s="10">
        <f t="shared" si="49"/>
        <v>3400</v>
      </c>
      <c r="P327" s="10">
        <v>1</v>
      </c>
      <c r="Q327" s="10">
        <v>2900</v>
      </c>
      <c r="R327" s="10">
        <f t="shared" si="50"/>
        <v>2900</v>
      </c>
      <c r="S327" s="10">
        <v>1</v>
      </c>
      <c r="T327" s="10">
        <v>2800</v>
      </c>
      <c r="U327" s="10">
        <f t="shared" si="51"/>
        <v>2800</v>
      </c>
      <c r="V327" s="10">
        <v>6</v>
      </c>
      <c r="W327" s="10">
        <v>150</v>
      </c>
      <c r="X327" s="10">
        <f t="shared" si="53"/>
        <v>900</v>
      </c>
      <c r="Y327" s="10">
        <v>6</v>
      </c>
      <c r="Z327" s="10">
        <v>150</v>
      </c>
      <c r="AA327" s="10">
        <f t="shared" si="54"/>
        <v>900</v>
      </c>
      <c r="AB327" s="10">
        <v>6</v>
      </c>
      <c r="AC327" s="10">
        <v>150</v>
      </c>
      <c r="AD327" s="10">
        <f t="shared" si="55"/>
        <v>900</v>
      </c>
      <c r="AE327" s="11">
        <v>18</v>
      </c>
      <c r="AF327" s="26">
        <v>7</v>
      </c>
      <c r="AG327" s="7">
        <f t="shared" si="52"/>
        <v>126</v>
      </c>
      <c r="AH327" s="152">
        <v>1</v>
      </c>
      <c r="AI327" s="139">
        <f t="shared" si="57"/>
        <v>39</v>
      </c>
      <c r="AJ327" s="139">
        <f t="shared" si="48"/>
        <v>11926</v>
      </c>
      <c r="AK327" s="109">
        <f t="shared" si="56"/>
        <v>11926</v>
      </c>
    </row>
    <row r="328" spans="1:37" ht="42.6" customHeight="1" x14ac:dyDescent="0.25">
      <c r="A328" s="108">
        <v>268</v>
      </c>
      <c r="B328" s="8" t="s">
        <v>167</v>
      </c>
      <c r="C328" s="21" t="s">
        <v>168</v>
      </c>
      <c r="D328" s="22" t="s">
        <v>52</v>
      </c>
      <c r="E328" s="35">
        <v>44722</v>
      </c>
      <c r="F328" s="35">
        <v>44724</v>
      </c>
      <c r="G328" s="21" t="s">
        <v>423</v>
      </c>
      <c r="H328" s="22" t="s">
        <v>443</v>
      </c>
      <c r="I328" s="22" t="s">
        <v>100</v>
      </c>
      <c r="J328" s="22" t="s">
        <v>294</v>
      </c>
      <c r="K328" s="35">
        <v>44722</v>
      </c>
      <c r="L328" s="35">
        <v>44724</v>
      </c>
      <c r="M328" s="10">
        <v>1</v>
      </c>
      <c r="N328" s="10">
        <v>3400</v>
      </c>
      <c r="O328" s="10">
        <f t="shared" si="49"/>
        <v>3400</v>
      </c>
      <c r="P328" s="10">
        <v>1</v>
      </c>
      <c r="Q328" s="10">
        <v>2900</v>
      </c>
      <c r="R328" s="10">
        <f t="shared" si="50"/>
        <v>2900</v>
      </c>
      <c r="S328" s="10">
        <v>1</v>
      </c>
      <c r="T328" s="10">
        <v>2800</v>
      </c>
      <c r="U328" s="10">
        <f t="shared" si="51"/>
        <v>2800</v>
      </c>
      <c r="V328" s="10">
        <v>4</v>
      </c>
      <c r="W328" s="10">
        <v>150</v>
      </c>
      <c r="X328" s="10">
        <f t="shared" si="53"/>
        <v>600</v>
      </c>
      <c r="Y328" s="10">
        <v>4</v>
      </c>
      <c r="Z328" s="10">
        <v>150</v>
      </c>
      <c r="AA328" s="10">
        <f t="shared" si="54"/>
        <v>600</v>
      </c>
      <c r="AB328" s="10">
        <v>4</v>
      </c>
      <c r="AC328" s="10">
        <v>150</v>
      </c>
      <c r="AD328" s="10">
        <f t="shared" si="55"/>
        <v>600</v>
      </c>
      <c r="AE328" s="11">
        <v>12</v>
      </c>
      <c r="AF328" s="26">
        <v>7</v>
      </c>
      <c r="AG328" s="7">
        <f t="shared" si="52"/>
        <v>84</v>
      </c>
      <c r="AH328" s="152">
        <v>1</v>
      </c>
      <c r="AI328" s="139">
        <f t="shared" si="57"/>
        <v>27</v>
      </c>
      <c r="AJ328" s="139">
        <f t="shared" si="48"/>
        <v>10984</v>
      </c>
      <c r="AK328" s="109">
        <f t="shared" si="56"/>
        <v>10984</v>
      </c>
    </row>
    <row r="329" spans="1:37" ht="38.25" x14ac:dyDescent="0.25">
      <c r="A329" s="108">
        <v>269</v>
      </c>
      <c r="B329" s="8" t="s">
        <v>167</v>
      </c>
      <c r="C329" s="21" t="s">
        <v>168</v>
      </c>
      <c r="D329" s="22" t="s">
        <v>53</v>
      </c>
      <c r="E329" s="35">
        <v>44729</v>
      </c>
      <c r="F329" s="35">
        <v>44731</v>
      </c>
      <c r="G329" s="21" t="s">
        <v>424</v>
      </c>
      <c r="H329" s="22" t="s">
        <v>443</v>
      </c>
      <c r="I329" s="22" t="s">
        <v>100</v>
      </c>
      <c r="J329" s="22" t="s">
        <v>294</v>
      </c>
      <c r="K329" s="35">
        <v>44729</v>
      </c>
      <c r="L329" s="35">
        <v>44731</v>
      </c>
      <c r="M329" s="10">
        <v>1</v>
      </c>
      <c r="N329" s="10">
        <v>3400</v>
      </c>
      <c r="O329" s="10">
        <f t="shared" si="49"/>
        <v>3400</v>
      </c>
      <c r="P329" s="10">
        <v>1</v>
      </c>
      <c r="Q329" s="10">
        <v>2900</v>
      </c>
      <c r="R329" s="10">
        <f t="shared" si="50"/>
        <v>2900</v>
      </c>
      <c r="S329" s="10">
        <v>1</v>
      </c>
      <c r="T329" s="10">
        <v>2800</v>
      </c>
      <c r="U329" s="10">
        <f t="shared" si="51"/>
        <v>2800</v>
      </c>
      <c r="V329" s="10">
        <v>4</v>
      </c>
      <c r="W329" s="10">
        <v>150</v>
      </c>
      <c r="X329" s="10">
        <f t="shared" si="53"/>
        <v>600</v>
      </c>
      <c r="Y329" s="10">
        <v>4</v>
      </c>
      <c r="Z329" s="10">
        <v>150</v>
      </c>
      <c r="AA329" s="10">
        <f t="shared" si="54"/>
        <v>600</v>
      </c>
      <c r="AB329" s="10">
        <v>4</v>
      </c>
      <c r="AC329" s="10">
        <v>150</v>
      </c>
      <c r="AD329" s="10">
        <f t="shared" si="55"/>
        <v>600</v>
      </c>
      <c r="AE329" s="11">
        <v>12</v>
      </c>
      <c r="AF329" s="26">
        <v>7</v>
      </c>
      <c r="AG329" s="7">
        <f t="shared" si="52"/>
        <v>84</v>
      </c>
      <c r="AH329" s="152">
        <v>1</v>
      </c>
      <c r="AI329" s="139">
        <f t="shared" si="57"/>
        <v>27</v>
      </c>
      <c r="AJ329" s="139">
        <f t="shared" si="48"/>
        <v>10984</v>
      </c>
      <c r="AK329" s="109">
        <f t="shared" si="56"/>
        <v>10984</v>
      </c>
    </row>
    <row r="330" spans="1:37" ht="38.25" x14ac:dyDescent="0.25">
      <c r="A330" s="108">
        <v>270</v>
      </c>
      <c r="B330" s="8" t="s">
        <v>167</v>
      </c>
      <c r="C330" s="21" t="s">
        <v>168</v>
      </c>
      <c r="D330" s="22" t="s">
        <v>544</v>
      </c>
      <c r="E330" s="35">
        <v>44743</v>
      </c>
      <c r="F330" s="35">
        <v>44745</v>
      </c>
      <c r="G330" s="21" t="s">
        <v>386</v>
      </c>
      <c r="H330" s="22" t="s">
        <v>443</v>
      </c>
      <c r="I330" s="22" t="s">
        <v>102</v>
      </c>
      <c r="J330" s="22"/>
      <c r="K330" s="35">
        <v>44743</v>
      </c>
      <c r="L330" s="35">
        <v>44745</v>
      </c>
      <c r="M330" s="10">
        <v>1</v>
      </c>
      <c r="N330" s="10">
        <v>3400</v>
      </c>
      <c r="O330" s="10">
        <f t="shared" si="49"/>
        <v>3400</v>
      </c>
      <c r="P330" s="10">
        <v>1</v>
      </c>
      <c r="Q330" s="10">
        <v>2900</v>
      </c>
      <c r="R330" s="10">
        <f t="shared" si="50"/>
        <v>2900</v>
      </c>
      <c r="S330" s="10">
        <v>1</v>
      </c>
      <c r="T330" s="10">
        <v>2800</v>
      </c>
      <c r="U330" s="10">
        <f t="shared" si="51"/>
        <v>2800</v>
      </c>
      <c r="V330" s="10">
        <v>4</v>
      </c>
      <c r="W330" s="10">
        <v>150</v>
      </c>
      <c r="X330" s="10">
        <f t="shared" si="53"/>
        <v>600</v>
      </c>
      <c r="Y330" s="10">
        <v>4</v>
      </c>
      <c r="Z330" s="10">
        <v>150</v>
      </c>
      <c r="AA330" s="10">
        <f t="shared" si="54"/>
        <v>600</v>
      </c>
      <c r="AB330" s="10">
        <v>4</v>
      </c>
      <c r="AC330" s="10">
        <v>150</v>
      </c>
      <c r="AD330" s="10">
        <f t="shared" si="55"/>
        <v>600</v>
      </c>
      <c r="AE330" s="11">
        <v>12</v>
      </c>
      <c r="AF330" s="26">
        <v>7</v>
      </c>
      <c r="AG330" s="7">
        <f t="shared" si="52"/>
        <v>84</v>
      </c>
      <c r="AH330" s="152">
        <v>1</v>
      </c>
      <c r="AI330" s="139">
        <f t="shared" si="57"/>
        <v>27</v>
      </c>
      <c r="AJ330" s="139">
        <f t="shared" si="48"/>
        <v>10984</v>
      </c>
      <c r="AK330" s="109">
        <f t="shared" si="56"/>
        <v>10984</v>
      </c>
    </row>
    <row r="331" spans="1:37" ht="38.25" x14ac:dyDescent="0.25">
      <c r="A331" s="108">
        <v>271</v>
      </c>
      <c r="B331" s="8" t="s">
        <v>167</v>
      </c>
      <c r="C331" s="21" t="s">
        <v>168</v>
      </c>
      <c r="D331" s="22" t="s">
        <v>55</v>
      </c>
      <c r="E331" s="35">
        <v>44750</v>
      </c>
      <c r="F331" s="35">
        <v>44752</v>
      </c>
      <c r="G331" s="21" t="s">
        <v>444</v>
      </c>
      <c r="H331" s="22" t="s">
        <v>443</v>
      </c>
      <c r="I331" s="22" t="s">
        <v>102</v>
      </c>
      <c r="J331" s="22" t="s">
        <v>294</v>
      </c>
      <c r="K331" s="35">
        <v>44750</v>
      </c>
      <c r="L331" s="35">
        <v>44752</v>
      </c>
      <c r="M331" s="10">
        <v>1</v>
      </c>
      <c r="N331" s="10">
        <v>3400</v>
      </c>
      <c r="O331" s="10">
        <f t="shared" si="49"/>
        <v>3400</v>
      </c>
      <c r="P331" s="10">
        <v>1</v>
      </c>
      <c r="Q331" s="10">
        <v>2900</v>
      </c>
      <c r="R331" s="10">
        <f t="shared" si="50"/>
        <v>2900</v>
      </c>
      <c r="S331" s="10">
        <v>1</v>
      </c>
      <c r="T331" s="10">
        <v>2800</v>
      </c>
      <c r="U331" s="10">
        <f t="shared" si="51"/>
        <v>2800</v>
      </c>
      <c r="V331" s="10">
        <v>4</v>
      </c>
      <c r="W331" s="10">
        <v>150</v>
      </c>
      <c r="X331" s="10">
        <f t="shared" si="53"/>
        <v>600</v>
      </c>
      <c r="Y331" s="10">
        <v>4</v>
      </c>
      <c r="Z331" s="10">
        <v>150</v>
      </c>
      <c r="AA331" s="10">
        <f t="shared" si="54"/>
        <v>600</v>
      </c>
      <c r="AB331" s="10">
        <v>4</v>
      </c>
      <c r="AC331" s="10">
        <v>150</v>
      </c>
      <c r="AD331" s="10">
        <f t="shared" si="55"/>
        <v>600</v>
      </c>
      <c r="AE331" s="11">
        <v>12</v>
      </c>
      <c r="AF331" s="26">
        <v>7</v>
      </c>
      <c r="AG331" s="7">
        <f t="shared" si="52"/>
        <v>84</v>
      </c>
      <c r="AH331" s="152">
        <v>1</v>
      </c>
      <c r="AI331" s="139">
        <f t="shared" si="57"/>
        <v>27</v>
      </c>
      <c r="AJ331" s="139">
        <f t="shared" ref="AJ331:AJ393" si="58">AK331</f>
        <v>10984</v>
      </c>
      <c r="AK331" s="109">
        <f t="shared" si="56"/>
        <v>10984</v>
      </c>
    </row>
    <row r="332" spans="1:37" ht="43.15" customHeight="1" x14ac:dyDescent="0.25">
      <c r="A332" s="108">
        <v>272</v>
      </c>
      <c r="B332" s="8" t="s">
        <v>167</v>
      </c>
      <c r="C332" s="21" t="s">
        <v>168</v>
      </c>
      <c r="D332" s="22" t="s">
        <v>624</v>
      </c>
      <c r="E332" s="35">
        <v>44770</v>
      </c>
      <c r="F332" s="35">
        <v>44773</v>
      </c>
      <c r="G332" s="21" t="s">
        <v>806</v>
      </c>
      <c r="H332" s="22" t="s">
        <v>443</v>
      </c>
      <c r="I332" s="22" t="s">
        <v>102</v>
      </c>
      <c r="J332" s="22" t="s">
        <v>294</v>
      </c>
      <c r="K332" s="35">
        <v>44770</v>
      </c>
      <c r="L332" s="35">
        <v>44773</v>
      </c>
      <c r="M332" s="10"/>
      <c r="N332" s="10">
        <v>3400</v>
      </c>
      <c r="O332" s="10">
        <f t="shared" si="49"/>
        <v>0</v>
      </c>
      <c r="P332" s="10"/>
      <c r="Q332" s="10">
        <v>2900</v>
      </c>
      <c r="R332" s="10">
        <f t="shared" si="50"/>
        <v>0</v>
      </c>
      <c r="S332" s="10"/>
      <c r="T332" s="10">
        <v>2800</v>
      </c>
      <c r="U332" s="10">
        <f t="shared" si="51"/>
        <v>0</v>
      </c>
      <c r="V332" s="10">
        <v>2</v>
      </c>
      <c r="W332" s="10">
        <v>150</v>
      </c>
      <c r="X332" s="10">
        <f t="shared" si="53"/>
        <v>300</v>
      </c>
      <c r="Y332" s="10">
        <v>2</v>
      </c>
      <c r="Z332" s="10">
        <v>150</v>
      </c>
      <c r="AA332" s="10">
        <f t="shared" si="54"/>
        <v>300</v>
      </c>
      <c r="AB332" s="10">
        <v>2</v>
      </c>
      <c r="AC332" s="10">
        <v>150</v>
      </c>
      <c r="AD332" s="10">
        <f t="shared" si="55"/>
        <v>300</v>
      </c>
      <c r="AE332" s="11">
        <v>6</v>
      </c>
      <c r="AF332" s="26">
        <v>7</v>
      </c>
      <c r="AG332" s="7">
        <f t="shared" si="52"/>
        <v>42</v>
      </c>
      <c r="AH332" s="152">
        <v>1</v>
      </c>
      <c r="AI332" s="139">
        <f t="shared" si="57"/>
        <v>12</v>
      </c>
      <c r="AJ332" s="139">
        <f t="shared" si="58"/>
        <v>942</v>
      </c>
      <c r="AK332" s="109">
        <f t="shared" si="56"/>
        <v>942</v>
      </c>
    </row>
    <row r="333" spans="1:37" ht="53.65" customHeight="1" x14ac:dyDescent="0.25">
      <c r="A333" s="108">
        <v>273</v>
      </c>
      <c r="B333" s="8" t="s">
        <v>167</v>
      </c>
      <c r="C333" s="21" t="s">
        <v>168</v>
      </c>
      <c r="D333" s="22" t="s">
        <v>54</v>
      </c>
      <c r="E333" s="35">
        <v>44815</v>
      </c>
      <c r="F333" s="35">
        <v>44815</v>
      </c>
      <c r="G333" s="21" t="s">
        <v>301</v>
      </c>
      <c r="H333" s="22" t="s">
        <v>807</v>
      </c>
      <c r="I333" s="22" t="s">
        <v>99</v>
      </c>
      <c r="J333" s="22" t="s">
        <v>294</v>
      </c>
      <c r="K333" s="35">
        <v>44815</v>
      </c>
      <c r="L333" s="35">
        <v>44815</v>
      </c>
      <c r="M333" s="10"/>
      <c r="N333" s="10">
        <v>3400</v>
      </c>
      <c r="O333" s="10">
        <f t="shared" si="49"/>
        <v>0</v>
      </c>
      <c r="P333" s="10"/>
      <c r="Q333" s="10">
        <v>2900</v>
      </c>
      <c r="R333" s="10">
        <f t="shared" si="50"/>
        <v>0</v>
      </c>
      <c r="S333" s="10"/>
      <c r="T333" s="10">
        <v>2800</v>
      </c>
      <c r="U333" s="10">
        <f t="shared" si="51"/>
        <v>0</v>
      </c>
      <c r="V333" s="10">
        <v>1</v>
      </c>
      <c r="W333" s="10">
        <v>150</v>
      </c>
      <c r="X333" s="10">
        <f t="shared" si="53"/>
        <v>150</v>
      </c>
      <c r="Y333" s="10">
        <v>1</v>
      </c>
      <c r="Z333" s="10">
        <v>150</v>
      </c>
      <c r="AA333" s="10">
        <f t="shared" si="54"/>
        <v>150</v>
      </c>
      <c r="AB333" s="10">
        <v>1</v>
      </c>
      <c r="AC333" s="10">
        <v>150</v>
      </c>
      <c r="AD333" s="10">
        <f t="shared" si="55"/>
        <v>150</v>
      </c>
      <c r="AE333" s="11">
        <v>3</v>
      </c>
      <c r="AF333" s="26">
        <v>7</v>
      </c>
      <c r="AG333" s="7">
        <f t="shared" si="52"/>
        <v>21</v>
      </c>
      <c r="AH333" s="152">
        <v>1</v>
      </c>
      <c r="AI333" s="139">
        <f t="shared" si="57"/>
        <v>6</v>
      </c>
      <c r="AJ333" s="139">
        <f t="shared" si="58"/>
        <v>471</v>
      </c>
      <c r="AK333" s="109">
        <f t="shared" si="56"/>
        <v>471</v>
      </c>
    </row>
    <row r="334" spans="1:37" ht="28.9" customHeight="1" x14ac:dyDescent="0.25">
      <c r="A334" s="108">
        <v>274</v>
      </c>
      <c r="B334" s="8" t="s">
        <v>167</v>
      </c>
      <c r="C334" s="21" t="s">
        <v>168</v>
      </c>
      <c r="D334" s="22" t="s">
        <v>56</v>
      </c>
      <c r="E334" s="35">
        <v>44820</v>
      </c>
      <c r="F334" s="35">
        <v>44822</v>
      </c>
      <c r="G334" s="21" t="s">
        <v>808</v>
      </c>
      <c r="H334" s="22" t="s">
        <v>735</v>
      </c>
      <c r="I334" s="22" t="s">
        <v>102</v>
      </c>
      <c r="J334" s="22" t="s">
        <v>294</v>
      </c>
      <c r="K334" s="35">
        <v>44820</v>
      </c>
      <c r="L334" s="35">
        <v>44822</v>
      </c>
      <c r="M334" s="10">
        <v>1</v>
      </c>
      <c r="N334" s="10">
        <v>3400</v>
      </c>
      <c r="O334" s="10">
        <f t="shared" si="49"/>
        <v>3400</v>
      </c>
      <c r="P334" s="10">
        <v>1</v>
      </c>
      <c r="Q334" s="10">
        <v>2900</v>
      </c>
      <c r="R334" s="10">
        <f t="shared" si="50"/>
        <v>2900</v>
      </c>
      <c r="S334" s="10">
        <v>1</v>
      </c>
      <c r="T334" s="10">
        <v>2800</v>
      </c>
      <c r="U334" s="10">
        <f t="shared" si="51"/>
        <v>2800</v>
      </c>
      <c r="V334" s="10">
        <v>4</v>
      </c>
      <c r="W334" s="10">
        <v>150</v>
      </c>
      <c r="X334" s="10">
        <f t="shared" si="53"/>
        <v>600</v>
      </c>
      <c r="Y334" s="10">
        <v>4</v>
      </c>
      <c r="Z334" s="10">
        <v>150</v>
      </c>
      <c r="AA334" s="10">
        <f t="shared" si="54"/>
        <v>600</v>
      </c>
      <c r="AB334" s="10">
        <v>4</v>
      </c>
      <c r="AC334" s="10">
        <v>150</v>
      </c>
      <c r="AD334" s="10">
        <f t="shared" si="55"/>
        <v>600</v>
      </c>
      <c r="AE334" s="11">
        <v>12</v>
      </c>
      <c r="AF334" s="26">
        <v>7</v>
      </c>
      <c r="AG334" s="7">
        <f t="shared" si="52"/>
        <v>84</v>
      </c>
      <c r="AH334" s="152">
        <v>1</v>
      </c>
      <c r="AI334" s="139">
        <f t="shared" si="57"/>
        <v>27</v>
      </c>
      <c r="AJ334" s="139">
        <f t="shared" si="58"/>
        <v>10984</v>
      </c>
      <c r="AK334" s="109">
        <f t="shared" si="56"/>
        <v>10984</v>
      </c>
    </row>
    <row r="335" spans="1:37" ht="51" x14ac:dyDescent="0.25">
      <c r="A335" s="108">
        <v>275</v>
      </c>
      <c r="B335" s="8" t="s">
        <v>167</v>
      </c>
      <c r="C335" s="21" t="s">
        <v>168</v>
      </c>
      <c r="D335" s="22" t="s">
        <v>57</v>
      </c>
      <c r="E335" s="35">
        <v>44827</v>
      </c>
      <c r="F335" s="35">
        <v>44829</v>
      </c>
      <c r="G335" s="21" t="s">
        <v>425</v>
      </c>
      <c r="H335" s="22" t="s">
        <v>735</v>
      </c>
      <c r="I335" s="22" t="s">
        <v>101</v>
      </c>
      <c r="J335" s="22" t="s">
        <v>294</v>
      </c>
      <c r="K335" s="35">
        <v>44827</v>
      </c>
      <c r="L335" s="35">
        <v>44829</v>
      </c>
      <c r="M335" s="10">
        <v>1</v>
      </c>
      <c r="N335" s="10">
        <v>3400</v>
      </c>
      <c r="O335" s="10">
        <f t="shared" si="49"/>
        <v>3400</v>
      </c>
      <c r="P335" s="10">
        <v>1</v>
      </c>
      <c r="Q335" s="10">
        <v>2900</v>
      </c>
      <c r="R335" s="10">
        <f t="shared" si="50"/>
        <v>2900</v>
      </c>
      <c r="S335" s="10">
        <v>1</v>
      </c>
      <c r="T335" s="10">
        <v>2800</v>
      </c>
      <c r="U335" s="10">
        <f t="shared" si="51"/>
        <v>2800</v>
      </c>
      <c r="V335" s="10">
        <v>4</v>
      </c>
      <c r="W335" s="10">
        <v>150</v>
      </c>
      <c r="X335" s="10">
        <f t="shared" si="53"/>
        <v>600</v>
      </c>
      <c r="Y335" s="10">
        <v>4</v>
      </c>
      <c r="Z335" s="10">
        <v>150</v>
      </c>
      <c r="AA335" s="10">
        <f t="shared" si="54"/>
        <v>600</v>
      </c>
      <c r="AB335" s="10">
        <v>4</v>
      </c>
      <c r="AC335" s="10">
        <v>150</v>
      </c>
      <c r="AD335" s="10">
        <f t="shared" si="55"/>
        <v>600</v>
      </c>
      <c r="AE335" s="11">
        <v>12</v>
      </c>
      <c r="AF335" s="26">
        <v>7</v>
      </c>
      <c r="AG335" s="7">
        <f t="shared" si="52"/>
        <v>84</v>
      </c>
      <c r="AH335" s="152">
        <v>1</v>
      </c>
      <c r="AI335" s="139">
        <f t="shared" si="57"/>
        <v>27</v>
      </c>
      <c r="AJ335" s="139">
        <f t="shared" si="58"/>
        <v>10984</v>
      </c>
      <c r="AK335" s="109">
        <f t="shared" si="56"/>
        <v>10984</v>
      </c>
    </row>
    <row r="336" spans="1:37" x14ac:dyDescent="0.25">
      <c r="A336" s="106"/>
      <c r="B336" s="96"/>
      <c r="C336" s="97"/>
      <c r="D336" s="179" t="s">
        <v>883</v>
      </c>
      <c r="E336" s="99"/>
      <c r="F336" s="99"/>
      <c r="G336" s="99"/>
      <c r="H336" s="99"/>
      <c r="I336" s="97"/>
      <c r="J336" s="100"/>
      <c r="K336" s="99"/>
      <c r="L336" s="99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2"/>
      <c r="AF336" s="79"/>
      <c r="AG336" s="79"/>
      <c r="AH336" s="153"/>
      <c r="AI336" s="151"/>
      <c r="AJ336" s="151"/>
      <c r="AK336" s="164">
        <f>SUM(AK337:AK338)</f>
        <v>17100</v>
      </c>
    </row>
    <row r="337" spans="1:37" ht="30" customHeight="1" x14ac:dyDescent="0.25">
      <c r="A337" s="108">
        <v>276</v>
      </c>
      <c r="B337" s="15" t="s">
        <v>246</v>
      </c>
      <c r="C337" s="21" t="s">
        <v>248</v>
      </c>
      <c r="D337" s="22" t="s">
        <v>629</v>
      </c>
      <c r="E337" s="35">
        <v>44610</v>
      </c>
      <c r="F337" s="35">
        <v>44612</v>
      </c>
      <c r="G337" s="21" t="s">
        <v>426</v>
      </c>
      <c r="H337" s="22" t="s">
        <v>809</v>
      </c>
      <c r="I337" s="22" t="s">
        <v>99</v>
      </c>
      <c r="J337" s="22" t="s">
        <v>294</v>
      </c>
      <c r="K337" s="35">
        <v>44610</v>
      </c>
      <c r="L337" s="35">
        <v>44612</v>
      </c>
      <c r="M337" s="14"/>
      <c r="N337" s="10">
        <v>3400</v>
      </c>
      <c r="O337" s="10">
        <f t="shared" si="49"/>
        <v>0</v>
      </c>
      <c r="P337" s="14"/>
      <c r="Q337" s="10">
        <v>2900</v>
      </c>
      <c r="R337" s="10">
        <f t="shared" si="50"/>
        <v>0</v>
      </c>
      <c r="S337" s="14"/>
      <c r="T337" s="10">
        <v>2800</v>
      </c>
      <c r="U337" s="10">
        <f t="shared" si="51"/>
        <v>0</v>
      </c>
      <c r="V337" s="10">
        <v>23</v>
      </c>
      <c r="W337" s="10">
        <v>150</v>
      </c>
      <c r="X337" s="10">
        <f t="shared" si="53"/>
        <v>3450</v>
      </c>
      <c r="Y337" s="10">
        <v>23</v>
      </c>
      <c r="Z337" s="10">
        <v>150</v>
      </c>
      <c r="AA337" s="10">
        <f t="shared" si="54"/>
        <v>3450</v>
      </c>
      <c r="AB337" s="10">
        <v>23</v>
      </c>
      <c r="AC337" s="10">
        <v>150</v>
      </c>
      <c r="AD337" s="10">
        <f t="shared" si="55"/>
        <v>3450</v>
      </c>
      <c r="AE337" s="10"/>
      <c r="AF337" s="26">
        <v>7</v>
      </c>
      <c r="AG337" s="7">
        <f t="shared" si="52"/>
        <v>0</v>
      </c>
      <c r="AH337" s="152">
        <v>1</v>
      </c>
      <c r="AI337" s="139">
        <f>M337+P337+S337+V337+Y337+AB337+AE337</f>
        <v>69</v>
      </c>
      <c r="AJ337" s="139">
        <f t="shared" si="58"/>
        <v>10350</v>
      </c>
      <c r="AK337" s="109">
        <f t="shared" si="56"/>
        <v>10350</v>
      </c>
    </row>
    <row r="338" spans="1:37" ht="26.65" customHeight="1" x14ac:dyDescent="0.25">
      <c r="A338" s="108">
        <v>277</v>
      </c>
      <c r="B338" s="15" t="s">
        <v>246</v>
      </c>
      <c r="C338" s="21" t="s">
        <v>248</v>
      </c>
      <c r="D338" s="22" t="s">
        <v>630</v>
      </c>
      <c r="E338" s="35">
        <v>44610</v>
      </c>
      <c r="F338" s="35">
        <v>44612</v>
      </c>
      <c r="G338" s="21" t="s">
        <v>426</v>
      </c>
      <c r="H338" s="22" t="s">
        <v>340</v>
      </c>
      <c r="I338" s="22" t="s">
        <v>101</v>
      </c>
      <c r="J338" s="22" t="s">
        <v>294</v>
      </c>
      <c r="K338" s="35">
        <v>44610</v>
      </c>
      <c r="L338" s="35">
        <v>44612</v>
      </c>
      <c r="M338" s="14"/>
      <c r="N338" s="10">
        <v>3400</v>
      </c>
      <c r="O338" s="10">
        <f t="shared" si="49"/>
        <v>0</v>
      </c>
      <c r="P338" s="14"/>
      <c r="Q338" s="10">
        <v>2900</v>
      </c>
      <c r="R338" s="10">
        <f t="shared" si="50"/>
        <v>0</v>
      </c>
      <c r="S338" s="14"/>
      <c r="T338" s="10">
        <v>2800</v>
      </c>
      <c r="U338" s="10">
        <f t="shared" si="51"/>
        <v>0</v>
      </c>
      <c r="V338" s="10">
        <v>15</v>
      </c>
      <c r="W338" s="10">
        <v>150</v>
      </c>
      <c r="X338" s="10">
        <f t="shared" si="53"/>
        <v>2250</v>
      </c>
      <c r="Y338" s="10">
        <v>15</v>
      </c>
      <c r="Z338" s="10">
        <v>150</v>
      </c>
      <c r="AA338" s="10">
        <f t="shared" si="54"/>
        <v>2250</v>
      </c>
      <c r="AB338" s="10">
        <v>15</v>
      </c>
      <c r="AC338" s="10">
        <v>150</v>
      </c>
      <c r="AD338" s="10">
        <f t="shared" si="55"/>
        <v>2250</v>
      </c>
      <c r="AE338" s="10"/>
      <c r="AF338" s="26">
        <v>7</v>
      </c>
      <c r="AG338" s="7">
        <f t="shared" si="52"/>
        <v>0</v>
      </c>
      <c r="AH338" s="152">
        <v>1</v>
      </c>
      <c r="AI338" s="139">
        <f>M338+P338+S338+V338+Y338+AB338+AE338</f>
        <v>45</v>
      </c>
      <c r="AJ338" s="139">
        <f t="shared" si="58"/>
        <v>6750</v>
      </c>
      <c r="AK338" s="109">
        <f t="shared" si="56"/>
        <v>6750</v>
      </c>
    </row>
    <row r="339" spans="1:37" ht="15.6" customHeight="1" x14ac:dyDescent="0.25">
      <c r="A339" s="106"/>
      <c r="B339" s="96"/>
      <c r="C339" s="97"/>
      <c r="D339" s="179" t="s">
        <v>884</v>
      </c>
      <c r="E339" s="99"/>
      <c r="F339" s="99"/>
      <c r="G339" s="99"/>
      <c r="H339" s="99"/>
      <c r="I339" s="97"/>
      <c r="J339" s="100"/>
      <c r="K339" s="99"/>
      <c r="L339" s="99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2"/>
      <c r="AF339" s="79"/>
      <c r="AG339" s="79"/>
      <c r="AH339" s="153"/>
      <c r="AI339" s="151"/>
      <c r="AJ339" s="151"/>
      <c r="AK339" s="164">
        <f>SUM(AK340:AK342)</f>
        <v>37448</v>
      </c>
    </row>
    <row r="340" spans="1:37" ht="30.6" customHeight="1" x14ac:dyDescent="0.25">
      <c r="A340" s="108">
        <v>278</v>
      </c>
      <c r="B340" s="8" t="s">
        <v>164</v>
      </c>
      <c r="C340" s="21" t="s">
        <v>129</v>
      </c>
      <c r="D340" s="22" t="s">
        <v>252</v>
      </c>
      <c r="E340" s="35">
        <v>44608</v>
      </c>
      <c r="F340" s="35">
        <v>44611</v>
      </c>
      <c r="G340" s="21" t="s">
        <v>318</v>
      </c>
      <c r="H340" s="22" t="s">
        <v>504</v>
      </c>
      <c r="I340" s="22" t="s">
        <v>99</v>
      </c>
      <c r="J340" s="22" t="s">
        <v>294</v>
      </c>
      <c r="K340" s="35">
        <v>44608</v>
      </c>
      <c r="L340" s="35">
        <v>44611</v>
      </c>
      <c r="M340" s="10"/>
      <c r="N340" s="10">
        <v>3400</v>
      </c>
      <c r="O340" s="10">
        <f t="shared" si="49"/>
        <v>0</v>
      </c>
      <c r="P340" s="10"/>
      <c r="Q340" s="10">
        <v>2900</v>
      </c>
      <c r="R340" s="10">
        <f t="shared" si="50"/>
        <v>0</v>
      </c>
      <c r="S340" s="10"/>
      <c r="T340" s="10">
        <v>2800</v>
      </c>
      <c r="U340" s="10">
        <f t="shared" si="51"/>
        <v>0</v>
      </c>
      <c r="V340" s="10">
        <v>20</v>
      </c>
      <c r="W340" s="10">
        <v>150</v>
      </c>
      <c r="X340" s="10">
        <f t="shared" si="53"/>
        <v>3000</v>
      </c>
      <c r="Y340" s="10">
        <v>20</v>
      </c>
      <c r="Z340" s="10">
        <v>150</v>
      </c>
      <c r="AA340" s="10">
        <f t="shared" si="54"/>
        <v>3000</v>
      </c>
      <c r="AB340" s="10">
        <v>38</v>
      </c>
      <c r="AC340" s="10">
        <v>150</v>
      </c>
      <c r="AD340" s="10">
        <f t="shared" si="55"/>
        <v>5700</v>
      </c>
      <c r="AE340" s="11"/>
      <c r="AF340" s="26">
        <v>7</v>
      </c>
      <c r="AG340" s="7">
        <f t="shared" si="52"/>
        <v>0</v>
      </c>
      <c r="AH340" s="152">
        <v>1</v>
      </c>
      <c r="AI340" s="139">
        <f>M340+P340+S340+V340+Y340+AB340+AE340</f>
        <v>78</v>
      </c>
      <c r="AJ340" s="139">
        <f t="shared" si="58"/>
        <v>11700</v>
      </c>
      <c r="AK340" s="109">
        <f t="shared" si="56"/>
        <v>11700</v>
      </c>
    </row>
    <row r="341" spans="1:37" ht="27" customHeight="1" x14ac:dyDescent="0.25">
      <c r="A341" s="108">
        <v>279</v>
      </c>
      <c r="B341" s="8" t="s">
        <v>164</v>
      </c>
      <c r="C341" s="21" t="s">
        <v>129</v>
      </c>
      <c r="D341" s="22" t="s">
        <v>631</v>
      </c>
      <c r="E341" s="35">
        <v>44664</v>
      </c>
      <c r="F341" s="35">
        <v>44667</v>
      </c>
      <c r="G341" s="21" t="s">
        <v>318</v>
      </c>
      <c r="H341" s="22" t="s">
        <v>736</v>
      </c>
      <c r="I341" s="22" t="s">
        <v>99</v>
      </c>
      <c r="J341" s="22" t="s">
        <v>294</v>
      </c>
      <c r="K341" s="35">
        <v>44664</v>
      </c>
      <c r="L341" s="35">
        <v>44667</v>
      </c>
      <c r="M341" s="10"/>
      <c r="N341" s="10">
        <v>3400</v>
      </c>
      <c r="O341" s="10">
        <f t="shared" si="49"/>
        <v>0</v>
      </c>
      <c r="P341" s="10"/>
      <c r="Q341" s="10">
        <v>2900</v>
      </c>
      <c r="R341" s="10">
        <f t="shared" si="50"/>
        <v>0</v>
      </c>
      <c r="S341" s="10"/>
      <c r="T341" s="10">
        <v>2800</v>
      </c>
      <c r="U341" s="10">
        <f t="shared" si="51"/>
        <v>0</v>
      </c>
      <c r="V341" s="10">
        <v>22</v>
      </c>
      <c r="W341" s="10">
        <v>150</v>
      </c>
      <c r="X341" s="10">
        <f t="shared" si="53"/>
        <v>3300</v>
      </c>
      <c r="Y341" s="10">
        <v>22</v>
      </c>
      <c r="Z341" s="10">
        <v>150</v>
      </c>
      <c r="AA341" s="10">
        <f t="shared" si="54"/>
        <v>3300</v>
      </c>
      <c r="AB341" s="10">
        <v>42</v>
      </c>
      <c r="AC341" s="10">
        <v>150</v>
      </c>
      <c r="AD341" s="10">
        <f t="shared" si="55"/>
        <v>6300</v>
      </c>
      <c r="AE341" s="11">
        <v>86</v>
      </c>
      <c r="AF341" s="26">
        <v>7</v>
      </c>
      <c r="AG341" s="7">
        <f t="shared" si="52"/>
        <v>602</v>
      </c>
      <c r="AH341" s="152">
        <v>1</v>
      </c>
      <c r="AI341" s="139">
        <f>M341+P341+S341+V341+Y341+AB341+AE341</f>
        <v>172</v>
      </c>
      <c r="AJ341" s="139">
        <f t="shared" si="58"/>
        <v>13502</v>
      </c>
      <c r="AK341" s="109">
        <f t="shared" si="56"/>
        <v>13502</v>
      </c>
    </row>
    <row r="342" spans="1:37" ht="27" customHeight="1" x14ac:dyDescent="0.25">
      <c r="A342" s="108">
        <v>280</v>
      </c>
      <c r="B342" s="8" t="s">
        <v>164</v>
      </c>
      <c r="C342" s="21" t="s">
        <v>129</v>
      </c>
      <c r="D342" s="22" t="s">
        <v>253</v>
      </c>
      <c r="E342" s="35">
        <v>44824</v>
      </c>
      <c r="F342" s="35">
        <v>44826</v>
      </c>
      <c r="G342" s="21" t="s">
        <v>427</v>
      </c>
      <c r="H342" s="22" t="s">
        <v>737</v>
      </c>
      <c r="I342" s="22" t="s">
        <v>103</v>
      </c>
      <c r="J342" s="22" t="s">
        <v>294</v>
      </c>
      <c r="K342" s="35">
        <v>44824</v>
      </c>
      <c r="L342" s="35">
        <v>44826</v>
      </c>
      <c r="M342" s="10"/>
      <c r="N342" s="10">
        <v>3400</v>
      </c>
      <c r="O342" s="10">
        <f t="shared" si="49"/>
        <v>0</v>
      </c>
      <c r="P342" s="10"/>
      <c r="Q342" s="10">
        <v>2900</v>
      </c>
      <c r="R342" s="10">
        <f t="shared" si="50"/>
        <v>0</v>
      </c>
      <c r="S342" s="10"/>
      <c r="T342" s="10">
        <v>2800</v>
      </c>
      <c r="U342" s="10">
        <f t="shared" si="51"/>
        <v>0</v>
      </c>
      <c r="V342" s="10">
        <v>20</v>
      </c>
      <c r="W342" s="10">
        <v>150</v>
      </c>
      <c r="X342" s="10">
        <f t="shared" si="53"/>
        <v>3000</v>
      </c>
      <c r="Y342" s="10">
        <v>20</v>
      </c>
      <c r="Z342" s="10">
        <v>150</v>
      </c>
      <c r="AA342" s="10">
        <f t="shared" si="54"/>
        <v>3000</v>
      </c>
      <c r="AB342" s="10">
        <v>38</v>
      </c>
      <c r="AC342" s="10">
        <v>150</v>
      </c>
      <c r="AD342" s="10">
        <f t="shared" si="55"/>
        <v>5700</v>
      </c>
      <c r="AE342" s="11">
        <v>78</v>
      </c>
      <c r="AF342" s="26">
        <v>7</v>
      </c>
      <c r="AG342" s="7">
        <f t="shared" si="52"/>
        <v>546</v>
      </c>
      <c r="AH342" s="152">
        <v>1</v>
      </c>
      <c r="AI342" s="139">
        <f>M342+P342+S342+V342+Y342+AB342+AE342</f>
        <v>156</v>
      </c>
      <c r="AJ342" s="139">
        <f t="shared" si="58"/>
        <v>12246</v>
      </c>
      <c r="AK342" s="109">
        <f t="shared" si="56"/>
        <v>12246</v>
      </c>
    </row>
    <row r="343" spans="1:37" ht="15" customHeight="1" x14ac:dyDescent="0.25">
      <c r="A343" s="106"/>
      <c r="B343" s="96"/>
      <c r="C343" s="97"/>
      <c r="D343" s="179" t="s">
        <v>885</v>
      </c>
      <c r="E343" s="99"/>
      <c r="F343" s="99"/>
      <c r="G343" s="99"/>
      <c r="H343" s="99"/>
      <c r="I343" s="97"/>
      <c r="J343" s="100"/>
      <c r="K343" s="99"/>
      <c r="L343" s="99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2"/>
      <c r="AF343" s="79"/>
      <c r="AG343" s="79"/>
      <c r="AH343" s="153"/>
      <c r="AI343" s="151"/>
      <c r="AJ343" s="151"/>
      <c r="AK343" s="164">
        <v>18579</v>
      </c>
    </row>
    <row r="344" spans="1:37" ht="40.9" customHeight="1" x14ac:dyDescent="0.25">
      <c r="A344" s="108">
        <v>281</v>
      </c>
      <c r="B344" s="8" t="s">
        <v>218</v>
      </c>
      <c r="C344" s="21" t="s">
        <v>114</v>
      </c>
      <c r="D344" s="22" t="s">
        <v>632</v>
      </c>
      <c r="E344" s="35">
        <v>44719</v>
      </c>
      <c r="F344" s="35">
        <v>44722</v>
      </c>
      <c r="G344" s="21" t="s">
        <v>397</v>
      </c>
      <c r="H344" s="22" t="s">
        <v>738</v>
      </c>
      <c r="I344" s="22" t="s">
        <v>102</v>
      </c>
      <c r="J344" s="22" t="s">
        <v>294</v>
      </c>
      <c r="K344" s="35">
        <v>44719</v>
      </c>
      <c r="L344" s="35">
        <v>44722</v>
      </c>
      <c r="M344" s="10"/>
      <c r="N344" s="10">
        <v>3400</v>
      </c>
      <c r="O344" s="10">
        <f t="shared" si="49"/>
        <v>0</v>
      </c>
      <c r="P344" s="10"/>
      <c r="Q344" s="10">
        <v>2900</v>
      </c>
      <c r="R344" s="10">
        <f t="shared" si="50"/>
        <v>0</v>
      </c>
      <c r="S344" s="10"/>
      <c r="T344" s="10">
        <v>2800</v>
      </c>
      <c r="U344" s="10">
        <f t="shared" si="51"/>
        <v>0</v>
      </c>
      <c r="V344" s="10">
        <v>39</v>
      </c>
      <c r="W344" s="10">
        <v>150</v>
      </c>
      <c r="X344" s="10">
        <f t="shared" si="53"/>
        <v>5850</v>
      </c>
      <c r="Y344" s="10">
        <v>39</v>
      </c>
      <c r="Z344" s="10">
        <v>150</v>
      </c>
      <c r="AA344" s="10">
        <f t="shared" si="54"/>
        <v>5850</v>
      </c>
      <c r="AB344" s="10">
        <v>39</v>
      </c>
      <c r="AC344" s="10">
        <v>150</v>
      </c>
      <c r="AD344" s="10">
        <f t="shared" si="55"/>
        <v>5850</v>
      </c>
      <c r="AE344" s="11">
        <v>147</v>
      </c>
      <c r="AF344" s="26">
        <v>7</v>
      </c>
      <c r="AG344" s="7">
        <f t="shared" si="52"/>
        <v>1029</v>
      </c>
      <c r="AH344" s="152">
        <v>1</v>
      </c>
      <c r="AI344" s="139">
        <f>M344+P344+S344+V344+Y344+AB344+AE344</f>
        <v>264</v>
      </c>
      <c r="AJ344" s="139">
        <f t="shared" si="58"/>
        <v>18579</v>
      </c>
      <c r="AK344" s="109">
        <f t="shared" si="56"/>
        <v>18579</v>
      </c>
    </row>
    <row r="345" spans="1:37" x14ac:dyDescent="0.25">
      <c r="A345" s="106"/>
      <c r="B345" s="96"/>
      <c r="C345" s="97"/>
      <c r="D345" s="179" t="s">
        <v>886</v>
      </c>
      <c r="E345" s="99"/>
      <c r="F345" s="99"/>
      <c r="G345" s="99"/>
      <c r="H345" s="99"/>
      <c r="I345" s="97"/>
      <c r="J345" s="100"/>
      <c r="K345" s="99"/>
      <c r="L345" s="99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2"/>
      <c r="AF345" s="79"/>
      <c r="AG345" s="79"/>
      <c r="AH345" s="153"/>
      <c r="AI345" s="151"/>
      <c r="AJ345" s="151"/>
      <c r="AK345" s="164">
        <v>52752</v>
      </c>
    </row>
    <row r="346" spans="1:37" ht="39.6" customHeight="1" x14ac:dyDescent="0.25">
      <c r="A346" s="108">
        <v>282</v>
      </c>
      <c r="B346" s="8" t="s">
        <v>170</v>
      </c>
      <c r="C346" s="21" t="s">
        <v>146</v>
      </c>
      <c r="D346" s="22" t="s">
        <v>633</v>
      </c>
      <c r="E346" s="35">
        <v>44686</v>
      </c>
      <c r="F346" s="35">
        <v>44689</v>
      </c>
      <c r="G346" s="21" t="s">
        <v>428</v>
      </c>
      <c r="H346" s="22" t="s">
        <v>739</v>
      </c>
      <c r="I346" s="22" t="s">
        <v>102</v>
      </c>
      <c r="J346" s="22" t="s">
        <v>294</v>
      </c>
      <c r="K346" s="35">
        <v>44686</v>
      </c>
      <c r="L346" s="35">
        <v>44689</v>
      </c>
      <c r="M346" s="10"/>
      <c r="N346" s="10">
        <v>3400</v>
      </c>
      <c r="O346" s="10">
        <f t="shared" si="49"/>
        <v>0</v>
      </c>
      <c r="P346" s="10"/>
      <c r="Q346" s="10">
        <v>2900</v>
      </c>
      <c r="R346" s="10">
        <f t="shared" si="50"/>
        <v>0</v>
      </c>
      <c r="S346" s="10"/>
      <c r="T346" s="10">
        <v>2800</v>
      </c>
      <c r="U346" s="10">
        <f t="shared" si="51"/>
        <v>0</v>
      </c>
      <c r="V346" s="10">
        <v>112</v>
      </c>
      <c r="W346" s="10">
        <v>150</v>
      </c>
      <c r="X346" s="10">
        <f t="shared" si="53"/>
        <v>16800</v>
      </c>
      <c r="Y346" s="10">
        <v>112</v>
      </c>
      <c r="Z346" s="10">
        <v>150</v>
      </c>
      <c r="AA346" s="10">
        <f t="shared" si="54"/>
        <v>16800</v>
      </c>
      <c r="AB346" s="10">
        <v>112</v>
      </c>
      <c r="AC346" s="10">
        <v>150</v>
      </c>
      <c r="AD346" s="10">
        <f t="shared" si="55"/>
        <v>16800</v>
      </c>
      <c r="AE346" s="11">
        <v>336</v>
      </c>
      <c r="AF346" s="26">
        <v>7</v>
      </c>
      <c r="AG346" s="7">
        <f t="shared" si="52"/>
        <v>2352</v>
      </c>
      <c r="AH346" s="152">
        <v>1</v>
      </c>
      <c r="AI346" s="139">
        <f>M346+P346+S346+V346+Y346+AB346+AE346</f>
        <v>672</v>
      </c>
      <c r="AJ346" s="139">
        <f t="shared" si="58"/>
        <v>52752</v>
      </c>
      <c r="AK346" s="109">
        <f t="shared" si="56"/>
        <v>52752</v>
      </c>
    </row>
    <row r="347" spans="1:37" ht="15.6" customHeight="1" x14ac:dyDescent="0.25">
      <c r="A347" s="106"/>
      <c r="B347" s="96"/>
      <c r="C347" s="97"/>
      <c r="D347" s="179" t="s">
        <v>887</v>
      </c>
      <c r="E347" s="99"/>
      <c r="F347" s="99"/>
      <c r="G347" s="99"/>
      <c r="H347" s="99"/>
      <c r="I347" s="97"/>
      <c r="J347" s="100"/>
      <c r="K347" s="99"/>
      <c r="L347" s="99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2"/>
      <c r="AF347" s="79"/>
      <c r="AG347" s="79"/>
      <c r="AH347" s="153"/>
      <c r="AI347" s="151"/>
      <c r="AJ347" s="151"/>
      <c r="AK347" s="164">
        <f>SUM(AK348:AK349)</f>
        <v>7536</v>
      </c>
    </row>
    <row r="348" spans="1:37" ht="40.9" customHeight="1" x14ac:dyDescent="0.25">
      <c r="A348" s="108">
        <v>283</v>
      </c>
      <c r="B348" s="8" t="s">
        <v>176</v>
      </c>
      <c r="C348" s="21" t="s">
        <v>177</v>
      </c>
      <c r="D348" s="22" t="s">
        <v>634</v>
      </c>
      <c r="E348" s="35">
        <v>44674</v>
      </c>
      <c r="F348" s="35">
        <v>44675</v>
      </c>
      <c r="G348" s="21" t="s">
        <v>301</v>
      </c>
      <c r="H348" s="22" t="s">
        <v>452</v>
      </c>
      <c r="I348" s="22" t="s">
        <v>99</v>
      </c>
      <c r="J348" s="22" t="s">
        <v>294</v>
      </c>
      <c r="K348" s="35">
        <v>44674</v>
      </c>
      <c r="L348" s="35">
        <v>44675</v>
      </c>
      <c r="M348" s="10"/>
      <c r="N348" s="10">
        <v>3400</v>
      </c>
      <c r="O348" s="10">
        <f t="shared" si="49"/>
        <v>0</v>
      </c>
      <c r="P348" s="10"/>
      <c r="Q348" s="10">
        <v>2900</v>
      </c>
      <c r="R348" s="10">
        <f t="shared" si="50"/>
        <v>0</v>
      </c>
      <c r="S348" s="10"/>
      <c r="T348" s="10">
        <v>2800</v>
      </c>
      <c r="U348" s="10">
        <f t="shared" si="51"/>
        <v>0</v>
      </c>
      <c r="V348" s="10">
        <v>10</v>
      </c>
      <c r="W348" s="10">
        <v>150</v>
      </c>
      <c r="X348" s="10">
        <f t="shared" si="53"/>
        <v>1500</v>
      </c>
      <c r="Y348" s="10">
        <v>10</v>
      </c>
      <c r="Z348" s="10">
        <v>150</v>
      </c>
      <c r="AA348" s="10">
        <f t="shared" si="54"/>
        <v>1500</v>
      </c>
      <c r="AB348" s="10">
        <v>10</v>
      </c>
      <c r="AC348" s="10">
        <v>150</v>
      </c>
      <c r="AD348" s="10">
        <f t="shared" si="55"/>
        <v>1500</v>
      </c>
      <c r="AE348" s="11">
        <v>30</v>
      </c>
      <c r="AF348" s="26">
        <v>7</v>
      </c>
      <c r="AG348" s="7">
        <f t="shared" si="52"/>
        <v>210</v>
      </c>
      <c r="AH348" s="152">
        <v>1</v>
      </c>
      <c r="AI348" s="139">
        <f>M348+P348+S348+V348+Y348+AB348+AE348</f>
        <v>60</v>
      </c>
      <c r="AJ348" s="139">
        <f t="shared" si="58"/>
        <v>4710</v>
      </c>
      <c r="AK348" s="109">
        <f t="shared" si="56"/>
        <v>4710</v>
      </c>
    </row>
    <row r="349" spans="1:37" ht="40.15" customHeight="1" x14ac:dyDescent="0.25">
      <c r="A349" s="108">
        <v>284</v>
      </c>
      <c r="B349" s="8" t="s">
        <v>176</v>
      </c>
      <c r="C349" s="21" t="s">
        <v>177</v>
      </c>
      <c r="D349" s="22" t="s">
        <v>635</v>
      </c>
      <c r="E349" s="35">
        <v>44674</v>
      </c>
      <c r="F349" s="35">
        <v>44675</v>
      </c>
      <c r="G349" s="21" t="s">
        <v>301</v>
      </c>
      <c r="H349" s="22" t="s">
        <v>453</v>
      </c>
      <c r="I349" s="22" t="s">
        <v>101</v>
      </c>
      <c r="J349" s="22" t="s">
        <v>294</v>
      </c>
      <c r="K349" s="35">
        <v>44674</v>
      </c>
      <c r="L349" s="35">
        <v>44675</v>
      </c>
      <c r="M349" s="10"/>
      <c r="N349" s="10">
        <v>3400</v>
      </c>
      <c r="O349" s="10">
        <f t="shared" si="49"/>
        <v>0</v>
      </c>
      <c r="P349" s="10"/>
      <c r="Q349" s="10">
        <v>2900</v>
      </c>
      <c r="R349" s="10">
        <f t="shared" si="50"/>
        <v>0</v>
      </c>
      <c r="S349" s="10"/>
      <c r="T349" s="10">
        <v>2800</v>
      </c>
      <c r="U349" s="10">
        <f t="shared" si="51"/>
        <v>0</v>
      </c>
      <c r="V349" s="10">
        <v>6</v>
      </c>
      <c r="W349" s="10">
        <v>150</v>
      </c>
      <c r="X349" s="10">
        <f t="shared" si="53"/>
        <v>900</v>
      </c>
      <c r="Y349" s="10">
        <v>6</v>
      </c>
      <c r="Z349" s="10">
        <v>150</v>
      </c>
      <c r="AA349" s="10">
        <f t="shared" si="54"/>
        <v>900</v>
      </c>
      <c r="AB349" s="10">
        <v>6</v>
      </c>
      <c r="AC349" s="10">
        <v>150</v>
      </c>
      <c r="AD349" s="10">
        <f t="shared" si="55"/>
        <v>900</v>
      </c>
      <c r="AE349" s="11">
        <v>18</v>
      </c>
      <c r="AF349" s="26">
        <v>7</v>
      </c>
      <c r="AG349" s="7">
        <f t="shared" si="52"/>
        <v>126</v>
      </c>
      <c r="AH349" s="152">
        <v>1</v>
      </c>
      <c r="AI349" s="139">
        <f>M349+P349+S349+V349+Y349+AB349+AE349</f>
        <v>36</v>
      </c>
      <c r="AJ349" s="139">
        <f t="shared" si="58"/>
        <v>2826</v>
      </c>
      <c r="AK349" s="109">
        <f t="shared" si="56"/>
        <v>2826</v>
      </c>
    </row>
    <row r="350" spans="1:37" ht="15" customHeight="1" x14ac:dyDescent="0.25">
      <c r="A350" s="106"/>
      <c r="B350" s="96"/>
      <c r="C350" s="97"/>
      <c r="D350" s="179" t="s">
        <v>888</v>
      </c>
      <c r="E350" s="99"/>
      <c r="F350" s="99"/>
      <c r="G350" s="99"/>
      <c r="H350" s="99"/>
      <c r="I350" s="97"/>
      <c r="J350" s="100"/>
      <c r="K350" s="99"/>
      <c r="L350" s="99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2"/>
      <c r="AF350" s="79"/>
      <c r="AG350" s="79"/>
      <c r="AH350" s="153"/>
      <c r="AI350" s="151"/>
      <c r="AJ350" s="151"/>
      <c r="AK350" s="164">
        <f>SUM(AK351:AK357)</f>
        <v>99725</v>
      </c>
    </row>
    <row r="351" spans="1:37" ht="40.15" customHeight="1" x14ac:dyDescent="0.25">
      <c r="A351" s="108">
        <v>285</v>
      </c>
      <c r="B351" s="8" t="s">
        <v>21</v>
      </c>
      <c r="C351" s="21" t="s">
        <v>125</v>
      </c>
      <c r="D351" s="22" t="s">
        <v>185</v>
      </c>
      <c r="E351" s="35">
        <v>44672</v>
      </c>
      <c r="F351" s="35">
        <v>44675</v>
      </c>
      <c r="G351" s="21" t="s">
        <v>810</v>
      </c>
      <c r="H351" s="22" t="s">
        <v>740</v>
      </c>
      <c r="I351" s="22" t="s">
        <v>102</v>
      </c>
      <c r="J351" s="22" t="s">
        <v>294</v>
      </c>
      <c r="K351" s="35">
        <v>44672</v>
      </c>
      <c r="L351" s="35">
        <v>44675</v>
      </c>
      <c r="M351" s="10"/>
      <c r="N351" s="10">
        <v>3400</v>
      </c>
      <c r="O351" s="10">
        <f t="shared" si="49"/>
        <v>0</v>
      </c>
      <c r="P351" s="10"/>
      <c r="Q351" s="10">
        <v>2900</v>
      </c>
      <c r="R351" s="10">
        <f t="shared" si="50"/>
        <v>0</v>
      </c>
      <c r="S351" s="10"/>
      <c r="T351" s="10">
        <v>2800</v>
      </c>
      <c r="U351" s="10">
        <f t="shared" si="51"/>
        <v>0</v>
      </c>
      <c r="V351" s="10">
        <v>28</v>
      </c>
      <c r="W351" s="10">
        <v>150</v>
      </c>
      <c r="X351" s="10">
        <f t="shared" si="53"/>
        <v>4200</v>
      </c>
      <c r="Y351" s="10">
        <v>28</v>
      </c>
      <c r="Z351" s="10">
        <v>150</v>
      </c>
      <c r="AA351" s="10">
        <f t="shared" si="54"/>
        <v>4200</v>
      </c>
      <c r="AB351" s="10">
        <v>28</v>
      </c>
      <c r="AC351" s="10">
        <v>150</v>
      </c>
      <c r="AD351" s="10">
        <f t="shared" si="55"/>
        <v>4200</v>
      </c>
      <c r="AE351" s="11">
        <v>84</v>
      </c>
      <c r="AF351" s="26">
        <v>7</v>
      </c>
      <c r="AG351" s="7">
        <f t="shared" si="52"/>
        <v>588</v>
      </c>
      <c r="AH351" s="152">
        <v>1</v>
      </c>
      <c r="AI351" s="139">
        <f t="shared" ref="AI351:AI357" si="59">M351+P351+S351+V351+Y351+AB351+AE351</f>
        <v>168</v>
      </c>
      <c r="AJ351" s="139">
        <f t="shared" si="58"/>
        <v>13188</v>
      </c>
      <c r="AK351" s="109">
        <f t="shared" si="56"/>
        <v>13188</v>
      </c>
    </row>
    <row r="352" spans="1:37" ht="40.9" customHeight="1" x14ac:dyDescent="0.25">
      <c r="A352" s="108">
        <v>286</v>
      </c>
      <c r="B352" s="8" t="s">
        <v>21</v>
      </c>
      <c r="C352" s="21" t="s">
        <v>125</v>
      </c>
      <c r="D352" s="22" t="s">
        <v>636</v>
      </c>
      <c r="E352" s="35">
        <v>44672</v>
      </c>
      <c r="F352" s="35">
        <v>44675</v>
      </c>
      <c r="G352" s="21" t="s">
        <v>810</v>
      </c>
      <c r="H352" s="22" t="s">
        <v>300</v>
      </c>
      <c r="I352" s="22" t="s">
        <v>102</v>
      </c>
      <c r="J352" s="22" t="s">
        <v>294</v>
      </c>
      <c r="K352" s="35">
        <v>44672</v>
      </c>
      <c r="L352" s="35">
        <v>44675</v>
      </c>
      <c r="M352" s="10"/>
      <c r="N352" s="10">
        <v>3400</v>
      </c>
      <c r="O352" s="10">
        <f t="shared" si="49"/>
        <v>0</v>
      </c>
      <c r="P352" s="10"/>
      <c r="Q352" s="10">
        <v>2900</v>
      </c>
      <c r="R352" s="10">
        <f t="shared" si="50"/>
        <v>0</v>
      </c>
      <c r="S352" s="10"/>
      <c r="T352" s="10">
        <v>2800</v>
      </c>
      <c r="U352" s="10">
        <f t="shared" si="51"/>
        <v>0</v>
      </c>
      <c r="V352" s="10">
        <v>28</v>
      </c>
      <c r="W352" s="10">
        <v>150</v>
      </c>
      <c r="X352" s="10">
        <f t="shared" si="53"/>
        <v>4200</v>
      </c>
      <c r="Y352" s="10">
        <v>28</v>
      </c>
      <c r="Z352" s="10">
        <v>150</v>
      </c>
      <c r="AA352" s="10">
        <f t="shared" si="54"/>
        <v>4200</v>
      </c>
      <c r="AB352" s="10">
        <v>28</v>
      </c>
      <c r="AC352" s="10">
        <v>150</v>
      </c>
      <c r="AD352" s="10">
        <f t="shared" si="55"/>
        <v>4200</v>
      </c>
      <c r="AE352" s="11">
        <v>84</v>
      </c>
      <c r="AF352" s="26">
        <v>7</v>
      </c>
      <c r="AG352" s="7">
        <f t="shared" si="52"/>
        <v>588</v>
      </c>
      <c r="AH352" s="152">
        <v>1</v>
      </c>
      <c r="AI352" s="139">
        <f t="shared" si="59"/>
        <v>168</v>
      </c>
      <c r="AJ352" s="139">
        <f t="shared" si="58"/>
        <v>13188</v>
      </c>
      <c r="AK352" s="109">
        <f t="shared" si="56"/>
        <v>13188</v>
      </c>
    </row>
    <row r="353" spans="1:38" ht="39" customHeight="1" x14ac:dyDescent="0.25">
      <c r="A353" s="108">
        <v>287</v>
      </c>
      <c r="B353" s="8" t="s">
        <v>21</v>
      </c>
      <c r="C353" s="21" t="s">
        <v>125</v>
      </c>
      <c r="D353" s="33" t="s">
        <v>42</v>
      </c>
      <c r="E353" s="35">
        <v>44672</v>
      </c>
      <c r="F353" s="35">
        <v>44675</v>
      </c>
      <c r="G353" s="21" t="s">
        <v>810</v>
      </c>
      <c r="H353" s="22" t="s">
        <v>429</v>
      </c>
      <c r="I353" s="22" t="s">
        <v>99</v>
      </c>
      <c r="J353" s="22" t="s">
        <v>294</v>
      </c>
      <c r="K353" s="35">
        <v>44672</v>
      </c>
      <c r="L353" s="35">
        <v>44675</v>
      </c>
      <c r="M353" s="10"/>
      <c r="N353" s="10">
        <v>3400</v>
      </c>
      <c r="O353" s="10">
        <f t="shared" si="49"/>
        <v>0</v>
      </c>
      <c r="P353" s="10"/>
      <c r="Q353" s="10">
        <v>2900</v>
      </c>
      <c r="R353" s="10">
        <f t="shared" si="50"/>
        <v>0</v>
      </c>
      <c r="S353" s="10"/>
      <c r="T353" s="10">
        <v>2800</v>
      </c>
      <c r="U353" s="10">
        <f t="shared" si="51"/>
        <v>0</v>
      </c>
      <c r="V353" s="10">
        <v>28</v>
      </c>
      <c r="W353" s="10">
        <v>150</v>
      </c>
      <c r="X353" s="10">
        <f t="shared" si="53"/>
        <v>4200</v>
      </c>
      <c r="Y353" s="10">
        <v>28</v>
      </c>
      <c r="Z353" s="10">
        <v>150</v>
      </c>
      <c r="AA353" s="10">
        <f t="shared" si="54"/>
        <v>4200</v>
      </c>
      <c r="AB353" s="10">
        <v>28</v>
      </c>
      <c r="AC353" s="10">
        <v>150</v>
      </c>
      <c r="AD353" s="10">
        <f t="shared" si="55"/>
        <v>4200</v>
      </c>
      <c r="AE353" s="11">
        <v>84</v>
      </c>
      <c r="AF353" s="26">
        <v>7</v>
      </c>
      <c r="AG353" s="7">
        <f t="shared" si="52"/>
        <v>588</v>
      </c>
      <c r="AH353" s="152">
        <v>1</v>
      </c>
      <c r="AI353" s="139">
        <f t="shared" si="59"/>
        <v>168</v>
      </c>
      <c r="AJ353" s="139">
        <f t="shared" si="58"/>
        <v>13188</v>
      </c>
      <c r="AK353" s="109">
        <f t="shared" si="56"/>
        <v>13188</v>
      </c>
    </row>
    <row r="354" spans="1:38" ht="39" customHeight="1" x14ac:dyDescent="0.25">
      <c r="A354" s="108">
        <v>288</v>
      </c>
      <c r="B354" s="8" t="s">
        <v>21</v>
      </c>
      <c r="C354" s="21" t="s">
        <v>125</v>
      </c>
      <c r="D354" s="22" t="s">
        <v>42</v>
      </c>
      <c r="E354" s="35">
        <v>44732</v>
      </c>
      <c r="F354" s="35">
        <v>44735</v>
      </c>
      <c r="G354" s="21" t="s">
        <v>810</v>
      </c>
      <c r="H354" s="22" t="s">
        <v>740</v>
      </c>
      <c r="I354" s="22" t="s">
        <v>99</v>
      </c>
      <c r="J354" s="22" t="s">
        <v>294</v>
      </c>
      <c r="K354" s="35">
        <v>44732</v>
      </c>
      <c r="L354" s="35">
        <v>44735</v>
      </c>
      <c r="M354" s="10"/>
      <c r="N354" s="10">
        <v>3400</v>
      </c>
      <c r="O354" s="10">
        <f t="shared" si="49"/>
        <v>0</v>
      </c>
      <c r="P354" s="10"/>
      <c r="Q354" s="10">
        <v>2900</v>
      </c>
      <c r="R354" s="10">
        <f t="shared" si="50"/>
        <v>0</v>
      </c>
      <c r="S354" s="10"/>
      <c r="T354" s="10">
        <v>2800</v>
      </c>
      <c r="U354" s="10">
        <f t="shared" si="51"/>
        <v>0</v>
      </c>
      <c r="V354" s="10">
        <v>42</v>
      </c>
      <c r="W354" s="10">
        <v>150</v>
      </c>
      <c r="X354" s="10">
        <f t="shared" si="53"/>
        <v>6300</v>
      </c>
      <c r="Y354" s="10">
        <v>42</v>
      </c>
      <c r="Z354" s="10">
        <v>150</v>
      </c>
      <c r="AA354" s="10">
        <f t="shared" si="54"/>
        <v>6300</v>
      </c>
      <c r="AB354" s="10">
        <v>42</v>
      </c>
      <c r="AC354" s="10">
        <v>150</v>
      </c>
      <c r="AD354" s="10">
        <f t="shared" si="55"/>
        <v>6300</v>
      </c>
      <c r="AE354" s="11">
        <v>126</v>
      </c>
      <c r="AF354" s="26">
        <v>7</v>
      </c>
      <c r="AG354" s="7">
        <f t="shared" si="52"/>
        <v>882</v>
      </c>
      <c r="AH354" s="152">
        <v>1</v>
      </c>
      <c r="AI354" s="139">
        <f t="shared" si="59"/>
        <v>252</v>
      </c>
      <c r="AJ354" s="139">
        <f t="shared" si="58"/>
        <v>19782</v>
      </c>
      <c r="AK354" s="109">
        <f t="shared" si="56"/>
        <v>19782</v>
      </c>
    </row>
    <row r="355" spans="1:38" ht="40.9" customHeight="1" x14ac:dyDescent="0.25">
      <c r="A355" s="108">
        <v>289</v>
      </c>
      <c r="B355" s="8" t="s">
        <v>21</v>
      </c>
      <c r="C355" s="21" t="s">
        <v>125</v>
      </c>
      <c r="D355" s="22" t="s">
        <v>637</v>
      </c>
      <c r="E355" s="35">
        <v>44732</v>
      </c>
      <c r="F355" s="35">
        <v>44735</v>
      </c>
      <c r="G355" s="21" t="s">
        <v>811</v>
      </c>
      <c r="H355" s="22" t="s">
        <v>340</v>
      </c>
      <c r="I355" s="22" t="s">
        <v>101</v>
      </c>
      <c r="J355" s="22" t="s">
        <v>294</v>
      </c>
      <c r="K355" s="35">
        <v>44732</v>
      </c>
      <c r="L355" s="35">
        <v>44735</v>
      </c>
      <c r="M355" s="10">
        <v>2</v>
      </c>
      <c r="N355" s="10">
        <v>3400</v>
      </c>
      <c r="O355" s="10">
        <f t="shared" si="49"/>
        <v>6800</v>
      </c>
      <c r="P355" s="10">
        <v>2</v>
      </c>
      <c r="Q355" s="10">
        <v>2900</v>
      </c>
      <c r="R355" s="10">
        <f t="shared" si="50"/>
        <v>5800</v>
      </c>
      <c r="S355" s="10">
        <v>2</v>
      </c>
      <c r="T355" s="10">
        <v>2800</v>
      </c>
      <c r="U355" s="10">
        <f t="shared" si="51"/>
        <v>5600</v>
      </c>
      <c r="V355" s="10">
        <v>14</v>
      </c>
      <c r="W355" s="10">
        <v>150</v>
      </c>
      <c r="X355" s="10">
        <f t="shared" si="53"/>
        <v>2100</v>
      </c>
      <c r="Y355" s="10">
        <v>14</v>
      </c>
      <c r="Z355" s="10">
        <v>150</v>
      </c>
      <c r="AA355" s="10">
        <f t="shared" si="54"/>
        <v>2100</v>
      </c>
      <c r="AB355" s="10">
        <v>14</v>
      </c>
      <c r="AC355" s="10">
        <v>150</v>
      </c>
      <c r="AD355" s="10">
        <f t="shared" si="55"/>
        <v>2100</v>
      </c>
      <c r="AE355" s="11">
        <v>48</v>
      </c>
      <c r="AF355" s="26">
        <v>7</v>
      </c>
      <c r="AG355" s="7">
        <f t="shared" si="52"/>
        <v>336</v>
      </c>
      <c r="AH355" s="152">
        <v>1</v>
      </c>
      <c r="AI355" s="139">
        <f t="shared" si="59"/>
        <v>96</v>
      </c>
      <c r="AJ355" s="139">
        <f t="shared" si="58"/>
        <v>24836</v>
      </c>
      <c r="AK355" s="109">
        <f t="shared" si="56"/>
        <v>24836</v>
      </c>
    </row>
    <row r="356" spans="1:38" ht="39" x14ac:dyDescent="0.25">
      <c r="A356" s="108">
        <v>290</v>
      </c>
      <c r="B356" s="8" t="s">
        <v>21</v>
      </c>
      <c r="C356" s="21" t="s">
        <v>125</v>
      </c>
      <c r="D356" s="22" t="s">
        <v>545</v>
      </c>
      <c r="E356" s="35">
        <v>44732</v>
      </c>
      <c r="F356" s="35">
        <v>44735</v>
      </c>
      <c r="G356" s="21" t="s">
        <v>811</v>
      </c>
      <c r="H356" s="22" t="s">
        <v>429</v>
      </c>
      <c r="I356" s="22" t="s">
        <v>102</v>
      </c>
      <c r="J356" s="22" t="s">
        <v>294</v>
      </c>
      <c r="K356" s="35">
        <v>44732</v>
      </c>
      <c r="L356" s="35">
        <v>44735</v>
      </c>
      <c r="M356" s="28"/>
      <c r="N356" s="10">
        <v>3400</v>
      </c>
      <c r="O356" s="10">
        <f t="shared" si="49"/>
        <v>0</v>
      </c>
      <c r="P356" s="28"/>
      <c r="Q356" s="10">
        <v>2900</v>
      </c>
      <c r="R356" s="10">
        <f t="shared" si="50"/>
        <v>0</v>
      </c>
      <c r="S356" s="28"/>
      <c r="T356" s="10">
        <v>2800</v>
      </c>
      <c r="U356" s="10">
        <f t="shared" si="51"/>
        <v>0</v>
      </c>
      <c r="V356" s="10">
        <v>14</v>
      </c>
      <c r="W356" s="10">
        <v>150</v>
      </c>
      <c r="X356" s="10">
        <f t="shared" si="53"/>
        <v>2100</v>
      </c>
      <c r="Y356" s="10">
        <v>14</v>
      </c>
      <c r="Z356" s="10">
        <v>150</v>
      </c>
      <c r="AA356" s="10">
        <f t="shared" si="54"/>
        <v>2100</v>
      </c>
      <c r="AB356" s="10">
        <v>14</v>
      </c>
      <c r="AC356" s="10">
        <v>150</v>
      </c>
      <c r="AD356" s="10">
        <f t="shared" si="55"/>
        <v>2100</v>
      </c>
      <c r="AE356" s="11">
        <v>42</v>
      </c>
      <c r="AF356" s="26">
        <v>7</v>
      </c>
      <c r="AG356" s="7">
        <f t="shared" si="52"/>
        <v>294</v>
      </c>
      <c r="AH356" s="152">
        <v>1</v>
      </c>
      <c r="AI356" s="139">
        <f t="shared" si="59"/>
        <v>84</v>
      </c>
      <c r="AJ356" s="139">
        <f t="shared" si="58"/>
        <v>6594</v>
      </c>
      <c r="AK356" s="109">
        <f t="shared" si="56"/>
        <v>6594</v>
      </c>
    </row>
    <row r="357" spans="1:38" ht="51" x14ac:dyDescent="0.25">
      <c r="A357" s="108">
        <v>291</v>
      </c>
      <c r="B357" s="8"/>
      <c r="C357" s="21" t="s">
        <v>125</v>
      </c>
      <c r="D357" s="57" t="s">
        <v>909</v>
      </c>
      <c r="E357" s="35">
        <v>44832</v>
      </c>
      <c r="F357" s="35">
        <v>44834</v>
      </c>
      <c r="G357" s="21" t="s">
        <v>910</v>
      </c>
      <c r="H357" s="57" t="s">
        <v>921</v>
      </c>
      <c r="I357" s="22"/>
      <c r="J357" s="22"/>
      <c r="K357" s="62">
        <v>44832</v>
      </c>
      <c r="L357" s="62">
        <v>44834</v>
      </c>
      <c r="M357" s="10"/>
      <c r="N357" s="10"/>
      <c r="O357" s="10"/>
      <c r="P357" s="10"/>
      <c r="Q357" s="10"/>
      <c r="R357" s="10"/>
      <c r="S357" s="10"/>
      <c r="T357" s="10"/>
      <c r="U357" s="10"/>
      <c r="V357" s="10">
        <v>19</v>
      </c>
      <c r="W357" s="10">
        <v>150</v>
      </c>
      <c r="X357" s="10">
        <f t="shared" si="53"/>
        <v>2850</v>
      </c>
      <c r="Y357" s="10">
        <v>19</v>
      </c>
      <c r="Z357" s="10">
        <v>150</v>
      </c>
      <c r="AA357" s="10">
        <f t="shared" si="54"/>
        <v>2850</v>
      </c>
      <c r="AB357" s="10">
        <v>18</v>
      </c>
      <c r="AC357" s="10">
        <v>150</v>
      </c>
      <c r="AD357" s="10">
        <f t="shared" si="55"/>
        <v>2700</v>
      </c>
      <c r="AE357" s="11">
        <v>80</v>
      </c>
      <c r="AF357" s="26">
        <v>7</v>
      </c>
      <c r="AG357" s="7">
        <v>549</v>
      </c>
      <c r="AH357" s="152">
        <v>1</v>
      </c>
      <c r="AI357" s="139">
        <f t="shared" si="59"/>
        <v>136</v>
      </c>
      <c r="AJ357" s="139">
        <f t="shared" si="58"/>
        <v>8949</v>
      </c>
      <c r="AK357" s="109">
        <f t="shared" si="56"/>
        <v>8949</v>
      </c>
      <c r="AL357" s="161"/>
    </row>
    <row r="358" spans="1:38" x14ac:dyDescent="0.25">
      <c r="A358" s="106"/>
      <c r="B358" s="96"/>
      <c r="C358" s="97"/>
      <c r="D358" s="179" t="s">
        <v>889</v>
      </c>
      <c r="E358" s="99"/>
      <c r="F358" s="99"/>
      <c r="G358" s="99"/>
      <c r="H358" s="99"/>
      <c r="I358" s="97"/>
      <c r="J358" s="100"/>
      <c r="K358" s="99"/>
      <c r="L358" s="99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2"/>
      <c r="AF358" s="79"/>
      <c r="AG358" s="79"/>
      <c r="AH358" s="153"/>
      <c r="AI358" s="151"/>
      <c r="AJ358" s="151"/>
      <c r="AK358" s="164">
        <f>SUM(AK359:AK360)</f>
        <v>39296</v>
      </c>
      <c r="AL358" s="150"/>
    </row>
    <row r="359" spans="1:38" ht="39" customHeight="1" x14ac:dyDescent="0.25">
      <c r="A359" s="108">
        <v>292</v>
      </c>
      <c r="B359" s="8" t="s">
        <v>235</v>
      </c>
      <c r="C359" s="21" t="s">
        <v>111</v>
      </c>
      <c r="D359" s="22" t="s">
        <v>638</v>
      </c>
      <c r="E359" s="35">
        <v>44632</v>
      </c>
      <c r="F359" s="35">
        <v>44632</v>
      </c>
      <c r="G359" s="21" t="s">
        <v>301</v>
      </c>
      <c r="H359" s="22" t="s">
        <v>495</v>
      </c>
      <c r="I359" s="22" t="s">
        <v>99</v>
      </c>
      <c r="J359" s="22" t="s">
        <v>294</v>
      </c>
      <c r="K359" s="35">
        <v>44632</v>
      </c>
      <c r="L359" s="35">
        <v>44632</v>
      </c>
      <c r="M359" s="10"/>
      <c r="N359" s="10">
        <v>3400</v>
      </c>
      <c r="O359" s="10">
        <f t="shared" si="49"/>
        <v>0</v>
      </c>
      <c r="P359" s="10"/>
      <c r="Q359" s="10">
        <v>2900</v>
      </c>
      <c r="R359" s="10">
        <f t="shared" si="50"/>
        <v>0</v>
      </c>
      <c r="S359" s="10"/>
      <c r="T359" s="10">
        <v>2800</v>
      </c>
      <c r="U359" s="10">
        <f t="shared" si="51"/>
        <v>0</v>
      </c>
      <c r="V359" s="10">
        <v>32</v>
      </c>
      <c r="W359" s="10">
        <v>150</v>
      </c>
      <c r="X359" s="10">
        <f t="shared" si="53"/>
        <v>4800</v>
      </c>
      <c r="Y359" s="10">
        <v>32</v>
      </c>
      <c r="Z359" s="10">
        <v>150</v>
      </c>
      <c r="AA359" s="10">
        <f t="shared" si="54"/>
        <v>4800</v>
      </c>
      <c r="AB359" s="10">
        <v>64</v>
      </c>
      <c r="AC359" s="10">
        <v>150</v>
      </c>
      <c r="AD359" s="10">
        <f t="shared" si="55"/>
        <v>9600</v>
      </c>
      <c r="AE359" s="11"/>
      <c r="AF359" s="26">
        <v>7</v>
      </c>
      <c r="AG359" s="7">
        <f t="shared" si="52"/>
        <v>0</v>
      </c>
      <c r="AH359" s="152">
        <v>1</v>
      </c>
      <c r="AI359" s="139">
        <f>M359+P359+S359+V359+Y359+AB359+AE359</f>
        <v>128</v>
      </c>
      <c r="AJ359" s="139">
        <f t="shared" si="58"/>
        <v>19200</v>
      </c>
      <c r="AK359" s="109">
        <f t="shared" si="56"/>
        <v>19200</v>
      </c>
    </row>
    <row r="360" spans="1:38" ht="33.6" customHeight="1" x14ac:dyDescent="0.25">
      <c r="A360" s="108">
        <v>293</v>
      </c>
      <c r="B360" s="8" t="s">
        <v>235</v>
      </c>
      <c r="C360" s="21" t="s">
        <v>111</v>
      </c>
      <c r="D360" s="22" t="s">
        <v>639</v>
      </c>
      <c r="E360" s="35">
        <v>44751</v>
      </c>
      <c r="F360" s="35">
        <v>44751</v>
      </c>
      <c r="G360" s="21" t="s">
        <v>301</v>
      </c>
      <c r="H360" s="22" t="s">
        <v>741</v>
      </c>
      <c r="I360" s="22" t="s">
        <v>99</v>
      </c>
      <c r="J360" s="22" t="s">
        <v>294</v>
      </c>
      <c r="K360" s="35">
        <v>44751</v>
      </c>
      <c r="L360" s="35">
        <v>44751</v>
      </c>
      <c r="M360" s="10"/>
      <c r="N360" s="10">
        <v>3400</v>
      </c>
      <c r="O360" s="10">
        <f t="shared" si="49"/>
        <v>0</v>
      </c>
      <c r="P360" s="10"/>
      <c r="Q360" s="10">
        <v>2900</v>
      </c>
      <c r="R360" s="10">
        <f t="shared" si="50"/>
        <v>0</v>
      </c>
      <c r="S360" s="10"/>
      <c r="T360" s="10">
        <v>2800</v>
      </c>
      <c r="U360" s="10">
        <f t="shared" si="51"/>
        <v>0</v>
      </c>
      <c r="V360" s="10">
        <v>32</v>
      </c>
      <c r="W360" s="10">
        <v>150</v>
      </c>
      <c r="X360" s="10">
        <f t="shared" si="53"/>
        <v>4800</v>
      </c>
      <c r="Y360" s="10">
        <v>32</v>
      </c>
      <c r="Z360" s="10">
        <v>150</v>
      </c>
      <c r="AA360" s="10">
        <f t="shared" si="54"/>
        <v>4800</v>
      </c>
      <c r="AB360" s="10">
        <v>64</v>
      </c>
      <c r="AC360" s="10">
        <v>150</v>
      </c>
      <c r="AD360" s="10">
        <f t="shared" si="55"/>
        <v>9600</v>
      </c>
      <c r="AE360" s="11">
        <v>128</v>
      </c>
      <c r="AF360" s="26">
        <v>7</v>
      </c>
      <c r="AG360" s="7">
        <f t="shared" si="52"/>
        <v>896</v>
      </c>
      <c r="AH360" s="152">
        <v>1</v>
      </c>
      <c r="AI360" s="139">
        <f>M360+P360+S360+V360+Y360+AB360+AE360</f>
        <v>256</v>
      </c>
      <c r="AJ360" s="139">
        <f t="shared" si="58"/>
        <v>20096</v>
      </c>
      <c r="AK360" s="109">
        <f t="shared" si="56"/>
        <v>20096</v>
      </c>
    </row>
    <row r="361" spans="1:38" ht="13.9" customHeight="1" x14ac:dyDescent="0.25">
      <c r="A361" s="106"/>
      <c r="B361" s="96"/>
      <c r="C361" s="97"/>
      <c r="D361" s="179" t="s">
        <v>890</v>
      </c>
      <c r="E361" s="99"/>
      <c r="F361" s="99"/>
      <c r="G361" s="99"/>
      <c r="H361" s="99"/>
      <c r="I361" s="97"/>
      <c r="J361" s="100"/>
      <c r="K361" s="99"/>
      <c r="L361" s="99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2"/>
      <c r="AF361" s="79"/>
      <c r="AG361" s="79"/>
      <c r="AH361" s="153"/>
      <c r="AI361" s="151"/>
      <c r="AJ361" s="151"/>
      <c r="AK361" s="164">
        <f>SUM(AK362:AK363)</f>
        <v>62550</v>
      </c>
    </row>
    <row r="362" spans="1:38" ht="19.149999999999999" customHeight="1" x14ac:dyDescent="0.25">
      <c r="A362" s="108">
        <v>294</v>
      </c>
      <c r="B362" s="8" t="s">
        <v>274</v>
      </c>
      <c r="C362" s="21" t="s">
        <v>275</v>
      </c>
      <c r="D362" s="22" t="s">
        <v>81</v>
      </c>
      <c r="E362" s="35">
        <v>44623</v>
      </c>
      <c r="F362" s="35">
        <v>44626</v>
      </c>
      <c r="G362" s="21" t="s">
        <v>309</v>
      </c>
      <c r="H362" s="22" t="s">
        <v>518</v>
      </c>
      <c r="I362" s="22" t="s">
        <v>102</v>
      </c>
      <c r="J362" s="22" t="s">
        <v>294</v>
      </c>
      <c r="K362" s="35">
        <v>44623</v>
      </c>
      <c r="L362" s="35">
        <v>44626</v>
      </c>
      <c r="M362" s="14"/>
      <c r="N362" s="10">
        <v>3400</v>
      </c>
      <c r="O362" s="10">
        <f t="shared" si="49"/>
        <v>0</v>
      </c>
      <c r="P362" s="14"/>
      <c r="Q362" s="10">
        <v>2900</v>
      </c>
      <c r="R362" s="10">
        <f t="shared" si="50"/>
        <v>0</v>
      </c>
      <c r="S362" s="14"/>
      <c r="T362" s="10">
        <v>2800</v>
      </c>
      <c r="U362" s="10">
        <f t="shared" si="51"/>
        <v>0</v>
      </c>
      <c r="V362" s="10">
        <v>65</v>
      </c>
      <c r="W362" s="10">
        <v>150</v>
      </c>
      <c r="X362" s="10">
        <f t="shared" si="53"/>
        <v>9750</v>
      </c>
      <c r="Y362" s="10">
        <v>65</v>
      </c>
      <c r="Z362" s="10">
        <v>150</v>
      </c>
      <c r="AA362" s="10">
        <f t="shared" si="54"/>
        <v>9750</v>
      </c>
      <c r="AB362" s="10">
        <v>130</v>
      </c>
      <c r="AC362" s="10">
        <v>150</v>
      </c>
      <c r="AD362" s="10">
        <f t="shared" si="55"/>
        <v>19500</v>
      </c>
      <c r="AE362" s="10"/>
      <c r="AF362" s="26">
        <v>7</v>
      </c>
      <c r="AG362" s="7">
        <f t="shared" si="52"/>
        <v>0</v>
      </c>
      <c r="AH362" s="152">
        <v>1</v>
      </c>
      <c r="AI362" s="139">
        <f>M362+P362+S362+V362+Y362+AB362+AE362</f>
        <v>260</v>
      </c>
      <c r="AJ362" s="139">
        <f t="shared" si="58"/>
        <v>39000</v>
      </c>
      <c r="AK362" s="109">
        <f t="shared" si="56"/>
        <v>39000</v>
      </c>
    </row>
    <row r="363" spans="1:38" ht="19.149999999999999" customHeight="1" x14ac:dyDescent="0.25">
      <c r="A363" s="108">
        <v>295</v>
      </c>
      <c r="B363" s="8" t="s">
        <v>274</v>
      </c>
      <c r="C363" s="21" t="s">
        <v>275</v>
      </c>
      <c r="D363" s="22" t="s">
        <v>69</v>
      </c>
      <c r="E363" s="35">
        <v>44692</v>
      </c>
      <c r="F363" s="35">
        <v>44695</v>
      </c>
      <c r="G363" s="21" t="s">
        <v>301</v>
      </c>
      <c r="H363" s="22" t="s">
        <v>340</v>
      </c>
      <c r="I363" s="22" t="s">
        <v>100</v>
      </c>
      <c r="J363" s="22" t="s">
        <v>294</v>
      </c>
      <c r="K363" s="35">
        <v>44692</v>
      </c>
      <c r="L363" s="35">
        <v>44695</v>
      </c>
      <c r="M363" s="14"/>
      <c r="N363" s="10">
        <v>3400</v>
      </c>
      <c r="O363" s="10">
        <f t="shared" si="49"/>
        <v>0</v>
      </c>
      <c r="P363" s="14"/>
      <c r="Q363" s="10">
        <v>2900</v>
      </c>
      <c r="R363" s="10">
        <f t="shared" si="50"/>
        <v>0</v>
      </c>
      <c r="S363" s="14"/>
      <c r="T363" s="10">
        <v>2800</v>
      </c>
      <c r="U363" s="10">
        <f t="shared" si="51"/>
        <v>0</v>
      </c>
      <c r="V363" s="10">
        <v>50</v>
      </c>
      <c r="W363" s="10">
        <v>150</v>
      </c>
      <c r="X363" s="10">
        <f t="shared" si="53"/>
        <v>7500</v>
      </c>
      <c r="Y363" s="10">
        <v>50</v>
      </c>
      <c r="Z363" s="10">
        <v>150</v>
      </c>
      <c r="AA363" s="10">
        <f t="shared" si="54"/>
        <v>7500</v>
      </c>
      <c r="AB363" s="10">
        <v>50</v>
      </c>
      <c r="AC363" s="10">
        <v>150</v>
      </c>
      <c r="AD363" s="10">
        <f t="shared" si="55"/>
        <v>7500</v>
      </c>
      <c r="AE363" s="10">
        <v>150</v>
      </c>
      <c r="AF363" s="26">
        <v>7</v>
      </c>
      <c r="AG363" s="7">
        <f>AE363*AF363</f>
        <v>1050</v>
      </c>
      <c r="AH363" s="152">
        <v>1</v>
      </c>
      <c r="AI363" s="139">
        <f>M363+P363+S363+V363+Y363+AB363+AE363</f>
        <v>300</v>
      </c>
      <c r="AJ363" s="139">
        <f t="shared" si="58"/>
        <v>23550</v>
      </c>
      <c r="AK363" s="109">
        <f t="shared" si="56"/>
        <v>23550</v>
      </c>
    </row>
    <row r="364" spans="1:38" ht="16.149999999999999" customHeight="1" x14ac:dyDescent="0.25">
      <c r="A364" s="106"/>
      <c r="B364" s="96"/>
      <c r="C364" s="97"/>
      <c r="D364" s="179" t="s">
        <v>891</v>
      </c>
      <c r="E364" s="99"/>
      <c r="F364" s="99"/>
      <c r="G364" s="99"/>
      <c r="H364" s="99"/>
      <c r="I364" s="97"/>
      <c r="J364" s="100"/>
      <c r="K364" s="99"/>
      <c r="L364" s="99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2"/>
      <c r="AF364" s="79"/>
      <c r="AG364" s="79"/>
      <c r="AH364" s="153"/>
      <c r="AI364" s="151"/>
      <c r="AJ364" s="151"/>
      <c r="AK364" s="164">
        <v>61340</v>
      </c>
    </row>
    <row r="365" spans="1:38" ht="38.65" customHeight="1" x14ac:dyDescent="0.25">
      <c r="A365" s="108">
        <v>296</v>
      </c>
      <c r="B365" s="8" t="s">
        <v>165</v>
      </c>
      <c r="C365" s="8" t="s">
        <v>166</v>
      </c>
      <c r="D365" s="57" t="s">
        <v>255</v>
      </c>
      <c r="E365" s="35">
        <v>44827</v>
      </c>
      <c r="F365" s="35">
        <v>44829</v>
      </c>
      <c r="G365" s="21" t="s">
        <v>367</v>
      </c>
      <c r="H365" s="57" t="s">
        <v>521</v>
      </c>
      <c r="I365" s="22"/>
      <c r="J365" s="22"/>
      <c r="K365" s="62">
        <v>44827</v>
      </c>
      <c r="L365" s="62">
        <v>44829</v>
      </c>
      <c r="M365" s="10">
        <v>4</v>
      </c>
      <c r="N365" s="10">
        <v>3400</v>
      </c>
      <c r="O365" s="10">
        <f t="shared" si="49"/>
        <v>13600</v>
      </c>
      <c r="P365" s="10">
        <v>4</v>
      </c>
      <c r="Q365" s="10">
        <v>2900</v>
      </c>
      <c r="R365" s="10">
        <f t="shared" si="50"/>
        <v>11600</v>
      </c>
      <c r="S365" s="10">
        <v>4</v>
      </c>
      <c r="T365" s="10">
        <v>2800</v>
      </c>
      <c r="U365" s="10">
        <f t="shared" si="51"/>
        <v>11200</v>
      </c>
      <c r="V365" s="10">
        <v>52</v>
      </c>
      <c r="W365" s="10">
        <v>150</v>
      </c>
      <c r="X365" s="10">
        <f t="shared" si="53"/>
        <v>7800</v>
      </c>
      <c r="Y365" s="10">
        <v>52</v>
      </c>
      <c r="Z365" s="10">
        <v>150</v>
      </c>
      <c r="AA365" s="10">
        <f t="shared" si="54"/>
        <v>7800</v>
      </c>
      <c r="AB365" s="10">
        <v>52</v>
      </c>
      <c r="AC365" s="10">
        <v>150</v>
      </c>
      <c r="AD365" s="10">
        <f t="shared" si="55"/>
        <v>7800</v>
      </c>
      <c r="AE365" s="11">
        <v>220</v>
      </c>
      <c r="AF365" s="26">
        <v>7</v>
      </c>
      <c r="AG365" s="7">
        <f>AE365*AF365</f>
        <v>1540</v>
      </c>
      <c r="AH365" s="152">
        <v>1</v>
      </c>
      <c r="AI365" s="139">
        <f>M365+P365+S365+V365+Y365+AB365+AE365</f>
        <v>388</v>
      </c>
      <c r="AJ365" s="139">
        <f t="shared" si="58"/>
        <v>61340</v>
      </c>
      <c r="AK365" s="109">
        <f t="shared" si="56"/>
        <v>61340</v>
      </c>
    </row>
    <row r="366" spans="1:38" x14ac:dyDescent="0.25">
      <c r="A366" s="106"/>
      <c r="B366" s="96"/>
      <c r="C366" s="97"/>
      <c r="D366" s="179" t="s">
        <v>915</v>
      </c>
      <c r="E366" s="99"/>
      <c r="F366" s="99"/>
      <c r="G366" s="99"/>
      <c r="H366" s="99"/>
      <c r="I366" s="97"/>
      <c r="J366" s="100"/>
      <c r="K366" s="99"/>
      <c r="L366" s="99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2"/>
      <c r="AF366" s="79"/>
      <c r="AG366" s="79"/>
      <c r="AH366" s="153"/>
      <c r="AI366" s="151"/>
      <c r="AJ366" s="151"/>
      <c r="AK366" s="164">
        <f>SUM(AK367:AK368)</f>
        <v>53695</v>
      </c>
    </row>
    <row r="367" spans="1:38" ht="21" customHeight="1" x14ac:dyDescent="0.25">
      <c r="A367" s="108">
        <v>297</v>
      </c>
      <c r="B367" s="15" t="s">
        <v>246</v>
      </c>
      <c r="C367" s="21" t="s">
        <v>247</v>
      </c>
      <c r="D367" s="22" t="s">
        <v>254</v>
      </c>
      <c r="E367" s="35">
        <v>44652</v>
      </c>
      <c r="F367" s="35">
        <v>44654</v>
      </c>
      <c r="G367" s="21" t="s">
        <v>309</v>
      </c>
      <c r="H367" s="22" t="s">
        <v>742</v>
      </c>
      <c r="I367" s="22" t="s">
        <v>104</v>
      </c>
      <c r="J367" s="22" t="s">
        <v>294</v>
      </c>
      <c r="K367" s="35">
        <v>44652</v>
      </c>
      <c r="L367" s="35">
        <v>44654</v>
      </c>
      <c r="M367" s="14"/>
      <c r="N367" s="10">
        <v>3400</v>
      </c>
      <c r="O367" s="10">
        <f t="shared" si="49"/>
        <v>0</v>
      </c>
      <c r="P367" s="14"/>
      <c r="Q367" s="10">
        <v>2900</v>
      </c>
      <c r="R367" s="10">
        <f t="shared" si="50"/>
        <v>0</v>
      </c>
      <c r="S367" s="14"/>
      <c r="T367" s="10">
        <v>2800</v>
      </c>
      <c r="U367" s="10">
        <f t="shared" si="51"/>
        <v>0</v>
      </c>
      <c r="V367" s="10">
        <v>82</v>
      </c>
      <c r="W367" s="10">
        <v>150</v>
      </c>
      <c r="X367" s="10">
        <f t="shared" si="53"/>
        <v>12300</v>
      </c>
      <c r="Y367" s="10">
        <v>82</v>
      </c>
      <c r="Z367" s="10">
        <v>150</v>
      </c>
      <c r="AA367" s="10">
        <f t="shared" si="54"/>
        <v>12300</v>
      </c>
      <c r="AB367" s="10">
        <v>82</v>
      </c>
      <c r="AC367" s="10">
        <v>150</v>
      </c>
      <c r="AD367" s="10">
        <f t="shared" si="55"/>
        <v>12300</v>
      </c>
      <c r="AE367" s="10">
        <v>230</v>
      </c>
      <c r="AF367" s="26">
        <v>7</v>
      </c>
      <c r="AG367" s="7">
        <v>1795</v>
      </c>
      <c r="AH367" s="152">
        <v>1</v>
      </c>
      <c r="AI367" s="139">
        <f>M367+P367+S367+V367+Y367+AB367+AE367</f>
        <v>476</v>
      </c>
      <c r="AJ367" s="139">
        <f t="shared" si="58"/>
        <v>38695</v>
      </c>
      <c r="AK367" s="109">
        <f t="shared" si="56"/>
        <v>38695</v>
      </c>
    </row>
    <row r="368" spans="1:38" ht="21" customHeight="1" x14ac:dyDescent="0.25">
      <c r="A368" s="108">
        <v>298</v>
      </c>
      <c r="B368" s="15" t="s">
        <v>246</v>
      </c>
      <c r="C368" s="21" t="s">
        <v>247</v>
      </c>
      <c r="D368" s="22" t="s">
        <v>69</v>
      </c>
      <c r="E368" s="35">
        <v>44652</v>
      </c>
      <c r="F368" s="35">
        <v>44654</v>
      </c>
      <c r="G368" s="21" t="s">
        <v>309</v>
      </c>
      <c r="H368" s="22" t="s">
        <v>300</v>
      </c>
      <c r="I368" s="22" t="s">
        <v>100</v>
      </c>
      <c r="J368" s="22" t="s">
        <v>294</v>
      </c>
      <c r="K368" s="35">
        <v>44652</v>
      </c>
      <c r="L368" s="35">
        <v>44654</v>
      </c>
      <c r="M368" s="14"/>
      <c r="N368" s="10">
        <v>3400</v>
      </c>
      <c r="O368" s="10">
        <f t="shared" si="49"/>
        <v>0</v>
      </c>
      <c r="P368" s="14"/>
      <c r="Q368" s="10">
        <v>2900</v>
      </c>
      <c r="R368" s="10">
        <f t="shared" si="50"/>
        <v>0</v>
      </c>
      <c r="S368" s="14"/>
      <c r="T368" s="10">
        <v>2800</v>
      </c>
      <c r="U368" s="10">
        <f t="shared" si="51"/>
        <v>0</v>
      </c>
      <c r="V368" s="10">
        <v>44</v>
      </c>
      <c r="W368" s="10">
        <v>150</v>
      </c>
      <c r="X368" s="10">
        <f t="shared" si="53"/>
        <v>6600</v>
      </c>
      <c r="Y368" s="10">
        <v>28</v>
      </c>
      <c r="Z368" s="10">
        <v>150</v>
      </c>
      <c r="AA368" s="10">
        <f t="shared" si="54"/>
        <v>4200</v>
      </c>
      <c r="AB368" s="10">
        <v>28</v>
      </c>
      <c r="AC368" s="10">
        <v>150</v>
      </c>
      <c r="AD368" s="10">
        <f t="shared" si="55"/>
        <v>4200</v>
      </c>
      <c r="AE368" s="10"/>
      <c r="AF368" s="26">
        <v>7</v>
      </c>
      <c r="AG368" s="7">
        <f t="shared" ref="AG368:AG447" si="60">AE368*AF368</f>
        <v>0</v>
      </c>
      <c r="AH368" s="152">
        <v>1</v>
      </c>
      <c r="AI368" s="139">
        <f>M368+P368+S368+V368+Y368+AB368+AE368</f>
        <v>100</v>
      </c>
      <c r="AJ368" s="139">
        <f t="shared" si="58"/>
        <v>15000</v>
      </c>
      <c r="AK368" s="109">
        <f t="shared" si="56"/>
        <v>15000</v>
      </c>
    </row>
    <row r="369" spans="1:37" ht="16.899999999999999" customHeight="1" x14ac:dyDescent="0.25">
      <c r="A369" s="106"/>
      <c r="B369" s="96"/>
      <c r="C369" s="97"/>
      <c r="D369" s="179" t="s">
        <v>892</v>
      </c>
      <c r="E369" s="99"/>
      <c r="F369" s="99"/>
      <c r="G369" s="99"/>
      <c r="H369" s="99"/>
      <c r="I369" s="97"/>
      <c r="J369" s="100"/>
      <c r="K369" s="99"/>
      <c r="L369" s="99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2"/>
      <c r="AF369" s="79"/>
      <c r="AG369" s="79"/>
      <c r="AH369" s="153"/>
      <c r="AI369" s="151"/>
      <c r="AJ369" s="151"/>
      <c r="AK369" s="164">
        <f>SUM(AK370:AK378)</f>
        <v>201487</v>
      </c>
    </row>
    <row r="370" spans="1:37" ht="17.649999999999999" customHeight="1" x14ac:dyDescent="0.25">
      <c r="A370" s="108">
        <v>299</v>
      </c>
      <c r="B370" s="8" t="s">
        <v>196</v>
      </c>
      <c r="C370" s="21" t="s">
        <v>124</v>
      </c>
      <c r="D370" s="22" t="s">
        <v>174</v>
      </c>
      <c r="E370" s="35">
        <v>44604</v>
      </c>
      <c r="F370" s="35">
        <v>44605</v>
      </c>
      <c r="G370" s="21" t="s">
        <v>318</v>
      </c>
      <c r="H370" s="22" t="s">
        <v>435</v>
      </c>
      <c r="I370" s="22" t="s">
        <v>99</v>
      </c>
      <c r="J370" s="22"/>
      <c r="K370" s="35">
        <v>44604</v>
      </c>
      <c r="L370" s="35">
        <v>44605</v>
      </c>
      <c r="M370" s="10"/>
      <c r="N370" s="10">
        <v>3400</v>
      </c>
      <c r="O370" s="10">
        <f t="shared" ref="O370:O448" si="61">M370*N370</f>
        <v>0</v>
      </c>
      <c r="P370" s="10"/>
      <c r="Q370" s="10">
        <v>2900</v>
      </c>
      <c r="R370" s="10">
        <f t="shared" ref="R370:R448" si="62">P370*Q370</f>
        <v>0</v>
      </c>
      <c r="S370" s="10"/>
      <c r="T370" s="10">
        <v>2800</v>
      </c>
      <c r="U370" s="10">
        <f t="shared" ref="U370:U448" si="63">S370*T370</f>
        <v>0</v>
      </c>
      <c r="V370" s="10">
        <v>16</v>
      </c>
      <c r="W370" s="10">
        <v>150</v>
      </c>
      <c r="X370" s="10">
        <f t="shared" si="53"/>
        <v>2400</v>
      </c>
      <c r="Y370" s="10">
        <v>16</v>
      </c>
      <c r="Z370" s="10">
        <v>150</v>
      </c>
      <c r="AA370" s="10">
        <f t="shared" si="54"/>
        <v>2400</v>
      </c>
      <c r="AB370" s="10">
        <v>32</v>
      </c>
      <c r="AC370" s="10">
        <v>150</v>
      </c>
      <c r="AD370" s="10">
        <f t="shared" si="55"/>
        <v>4800</v>
      </c>
      <c r="AE370" s="11"/>
      <c r="AF370" s="26">
        <v>7</v>
      </c>
      <c r="AG370" s="7">
        <f t="shared" si="60"/>
        <v>0</v>
      </c>
      <c r="AH370" s="152">
        <v>1</v>
      </c>
      <c r="AI370" s="139">
        <f t="shared" ref="AI370:AI375" si="64">M370+P370+S370+V370+Y370+AB370+AE370</f>
        <v>64</v>
      </c>
      <c r="AJ370" s="139">
        <f t="shared" si="58"/>
        <v>9600</v>
      </c>
      <c r="AK370" s="109">
        <f t="shared" si="56"/>
        <v>9600</v>
      </c>
    </row>
    <row r="371" spans="1:37" ht="18.600000000000001" customHeight="1" x14ac:dyDescent="0.25">
      <c r="A371" s="108">
        <v>300</v>
      </c>
      <c r="B371" s="8" t="s">
        <v>196</v>
      </c>
      <c r="C371" s="21" t="s">
        <v>124</v>
      </c>
      <c r="D371" s="42" t="s">
        <v>71</v>
      </c>
      <c r="E371" s="35">
        <v>44604</v>
      </c>
      <c r="F371" s="35">
        <v>44605</v>
      </c>
      <c r="G371" s="21" t="s">
        <v>318</v>
      </c>
      <c r="H371" s="42" t="s">
        <v>436</v>
      </c>
      <c r="I371" s="22" t="s">
        <v>101</v>
      </c>
      <c r="J371" s="22"/>
      <c r="K371" s="35">
        <v>44604</v>
      </c>
      <c r="L371" s="35">
        <v>44605</v>
      </c>
      <c r="M371" s="10"/>
      <c r="N371" s="10">
        <v>3400</v>
      </c>
      <c r="O371" s="10">
        <f t="shared" si="61"/>
        <v>0</v>
      </c>
      <c r="P371" s="10"/>
      <c r="Q371" s="10">
        <v>2900</v>
      </c>
      <c r="R371" s="10">
        <f t="shared" si="62"/>
        <v>0</v>
      </c>
      <c r="S371" s="10"/>
      <c r="T371" s="10">
        <v>2800</v>
      </c>
      <c r="U371" s="10">
        <f t="shared" si="63"/>
        <v>0</v>
      </c>
      <c r="V371" s="10">
        <v>16</v>
      </c>
      <c r="W371" s="10">
        <v>150</v>
      </c>
      <c r="X371" s="10">
        <f t="shared" si="53"/>
        <v>2400</v>
      </c>
      <c r="Y371" s="10">
        <v>16</v>
      </c>
      <c r="Z371" s="10">
        <v>150</v>
      </c>
      <c r="AA371" s="10">
        <f t="shared" si="54"/>
        <v>2400</v>
      </c>
      <c r="AB371" s="10">
        <v>32</v>
      </c>
      <c r="AC371" s="10">
        <v>150</v>
      </c>
      <c r="AD371" s="10">
        <f t="shared" si="55"/>
        <v>4800</v>
      </c>
      <c r="AE371" s="11"/>
      <c r="AF371" s="26">
        <v>7</v>
      </c>
      <c r="AG371" s="7">
        <f t="shared" si="60"/>
        <v>0</v>
      </c>
      <c r="AH371" s="152">
        <v>1</v>
      </c>
      <c r="AI371" s="139">
        <f t="shared" si="64"/>
        <v>64</v>
      </c>
      <c r="AJ371" s="139">
        <f t="shared" si="58"/>
        <v>9600</v>
      </c>
      <c r="AK371" s="109">
        <f t="shared" si="56"/>
        <v>9600</v>
      </c>
    </row>
    <row r="372" spans="1:37" ht="18.600000000000001" customHeight="1" x14ac:dyDescent="0.25">
      <c r="A372" s="108">
        <v>301</v>
      </c>
      <c r="B372" s="8" t="s">
        <v>196</v>
      </c>
      <c r="C372" s="21" t="s">
        <v>124</v>
      </c>
      <c r="D372" s="42" t="s">
        <v>641</v>
      </c>
      <c r="E372" s="35">
        <v>44604</v>
      </c>
      <c r="F372" s="35">
        <v>44605</v>
      </c>
      <c r="G372" s="21" t="s">
        <v>318</v>
      </c>
      <c r="H372" s="42" t="s">
        <v>451</v>
      </c>
      <c r="I372" s="22" t="s">
        <v>101</v>
      </c>
      <c r="J372" s="22"/>
      <c r="K372" s="35">
        <v>44604</v>
      </c>
      <c r="L372" s="35">
        <v>44605</v>
      </c>
      <c r="M372" s="10"/>
      <c r="N372" s="10">
        <v>3400</v>
      </c>
      <c r="O372" s="10">
        <f t="shared" si="61"/>
        <v>0</v>
      </c>
      <c r="P372" s="10"/>
      <c r="Q372" s="10">
        <v>2900</v>
      </c>
      <c r="R372" s="10">
        <f t="shared" si="62"/>
        <v>0</v>
      </c>
      <c r="S372" s="10"/>
      <c r="T372" s="10">
        <v>2800</v>
      </c>
      <c r="U372" s="10">
        <f t="shared" si="63"/>
        <v>0</v>
      </c>
      <c r="V372" s="10">
        <v>16</v>
      </c>
      <c r="W372" s="10">
        <v>150</v>
      </c>
      <c r="X372" s="10">
        <f t="shared" si="53"/>
        <v>2400</v>
      </c>
      <c r="Y372" s="10">
        <v>16</v>
      </c>
      <c r="Z372" s="10">
        <v>150</v>
      </c>
      <c r="AA372" s="10">
        <f t="shared" si="54"/>
        <v>2400</v>
      </c>
      <c r="AB372" s="10">
        <v>32</v>
      </c>
      <c r="AC372" s="10">
        <v>150</v>
      </c>
      <c r="AD372" s="10">
        <f t="shared" si="55"/>
        <v>4800</v>
      </c>
      <c r="AE372" s="11"/>
      <c r="AF372" s="26">
        <v>7</v>
      </c>
      <c r="AG372" s="7">
        <f t="shared" si="60"/>
        <v>0</v>
      </c>
      <c r="AH372" s="152">
        <v>1</v>
      </c>
      <c r="AI372" s="139">
        <f t="shared" si="64"/>
        <v>64</v>
      </c>
      <c r="AJ372" s="139">
        <f t="shared" si="58"/>
        <v>9600</v>
      </c>
      <c r="AK372" s="109">
        <f t="shared" si="56"/>
        <v>9600</v>
      </c>
    </row>
    <row r="373" spans="1:37" ht="20.65" customHeight="1" x14ac:dyDescent="0.25">
      <c r="A373" s="108">
        <v>302</v>
      </c>
      <c r="B373" s="8" t="s">
        <v>196</v>
      </c>
      <c r="C373" s="21" t="s">
        <v>124</v>
      </c>
      <c r="D373" s="42" t="s">
        <v>642</v>
      </c>
      <c r="E373" s="35">
        <v>44610</v>
      </c>
      <c r="F373" s="35">
        <v>44612</v>
      </c>
      <c r="G373" s="44" t="s">
        <v>318</v>
      </c>
      <c r="H373" s="42" t="s">
        <v>467</v>
      </c>
      <c r="I373" s="22" t="s">
        <v>99</v>
      </c>
      <c r="J373" s="22"/>
      <c r="K373" s="35">
        <v>44610</v>
      </c>
      <c r="L373" s="35">
        <v>44612</v>
      </c>
      <c r="M373" s="10"/>
      <c r="N373" s="10">
        <v>3400</v>
      </c>
      <c r="O373" s="10">
        <f t="shared" si="61"/>
        <v>0</v>
      </c>
      <c r="P373" s="10"/>
      <c r="Q373" s="10">
        <v>2900</v>
      </c>
      <c r="R373" s="10">
        <f t="shared" si="62"/>
        <v>0</v>
      </c>
      <c r="S373" s="10"/>
      <c r="T373" s="10">
        <v>2800</v>
      </c>
      <c r="U373" s="10">
        <f t="shared" si="63"/>
        <v>0</v>
      </c>
      <c r="V373" s="10">
        <v>16</v>
      </c>
      <c r="W373" s="10">
        <v>150</v>
      </c>
      <c r="X373" s="10">
        <f t="shared" si="53"/>
        <v>2400</v>
      </c>
      <c r="Y373" s="10">
        <v>16</v>
      </c>
      <c r="Z373" s="10">
        <v>150</v>
      </c>
      <c r="AA373" s="10">
        <f t="shared" si="54"/>
        <v>2400</v>
      </c>
      <c r="AB373" s="10">
        <v>32</v>
      </c>
      <c r="AC373" s="10">
        <v>150</v>
      </c>
      <c r="AD373" s="10">
        <f t="shared" si="55"/>
        <v>4800</v>
      </c>
      <c r="AE373" s="11"/>
      <c r="AF373" s="26">
        <v>7</v>
      </c>
      <c r="AG373" s="7">
        <f t="shared" si="60"/>
        <v>0</v>
      </c>
      <c r="AH373" s="152">
        <v>1</v>
      </c>
      <c r="AI373" s="139">
        <f t="shared" si="64"/>
        <v>64</v>
      </c>
      <c r="AJ373" s="139">
        <f t="shared" si="58"/>
        <v>9600</v>
      </c>
      <c r="AK373" s="109">
        <f t="shared" si="56"/>
        <v>9600</v>
      </c>
    </row>
    <row r="374" spans="1:37" ht="24.6" customHeight="1" x14ac:dyDescent="0.25">
      <c r="A374" s="108">
        <v>303</v>
      </c>
      <c r="B374" s="8" t="s">
        <v>196</v>
      </c>
      <c r="C374" s="21" t="s">
        <v>124</v>
      </c>
      <c r="D374" s="42" t="s">
        <v>174</v>
      </c>
      <c r="E374" s="35">
        <v>44617</v>
      </c>
      <c r="F374" s="35">
        <v>44619</v>
      </c>
      <c r="G374" s="44" t="s">
        <v>318</v>
      </c>
      <c r="H374" s="42" t="s">
        <v>437</v>
      </c>
      <c r="I374" s="22" t="s">
        <v>99</v>
      </c>
      <c r="J374" s="22"/>
      <c r="K374" s="35">
        <v>44617</v>
      </c>
      <c r="L374" s="35">
        <v>44619</v>
      </c>
      <c r="M374" s="10"/>
      <c r="N374" s="10">
        <v>3400</v>
      </c>
      <c r="O374" s="10">
        <f t="shared" si="61"/>
        <v>0</v>
      </c>
      <c r="P374" s="10"/>
      <c r="Q374" s="10">
        <v>2900</v>
      </c>
      <c r="R374" s="10">
        <f t="shared" si="62"/>
        <v>0</v>
      </c>
      <c r="S374" s="10"/>
      <c r="T374" s="10">
        <v>2800</v>
      </c>
      <c r="U374" s="10">
        <f t="shared" si="63"/>
        <v>0</v>
      </c>
      <c r="V374" s="10">
        <v>27</v>
      </c>
      <c r="W374" s="10">
        <v>150</v>
      </c>
      <c r="X374" s="10">
        <f t="shared" si="53"/>
        <v>4050</v>
      </c>
      <c r="Y374" s="10">
        <v>27</v>
      </c>
      <c r="Z374" s="10">
        <v>150</v>
      </c>
      <c r="AA374" s="10">
        <f t="shared" si="54"/>
        <v>4050</v>
      </c>
      <c r="AB374" s="10">
        <v>54</v>
      </c>
      <c r="AC374" s="10">
        <v>150</v>
      </c>
      <c r="AD374" s="10">
        <f t="shared" si="55"/>
        <v>8100</v>
      </c>
      <c r="AE374" s="11"/>
      <c r="AF374" s="26">
        <v>7</v>
      </c>
      <c r="AG374" s="7">
        <f t="shared" si="60"/>
        <v>0</v>
      </c>
      <c r="AH374" s="152">
        <v>1</v>
      </c>
      <c r="AI374" s="139">
        <f t="shared" si="64"/>
        <v>108</v>
      </c>
      <c r="AJ374" s="139">
        <f t="shared" si="58"/>
        <v>16200</v>
      </c>
      <c r="AK374" s="109">
        <f t="shared" si="56"/>
        <v>16200</v>
      </c>
    </row>
    <row r="375" spans="1:37" ht="18" customHeight="1" x14ac:dyDescent="0.25">
      <c r="A375" s="108">
        <v>304</v>
      </c>
      <c r="B375" s="8" t="s">
        <v>196</v>
      </c>
      <c r="C375" s="21" t="s">
        <v>124</v>
      </c>
      <c r="D375" s="42" t="s">
        <v>643</v>
      </c>
      <c r="E375" s="35">
        <v>44617</v>
      </c>
      <c r="F375" s="35">
        <v>44619</v>
      </c>
      <c r="G375" s="44" t="s">
        <v>318</v>
      </c>
      <c r="H375" s="42" t="s">
        <v>437</v>
      </c>
      <c r="I375" s="22" t="s">
        <v>99</v>
      </c>
      <c r="J375" s="22"/>
      <c r="K375" s="35">
        <v>44617</v>
      </c>
      <c r="L375" s="35">
        <v>44619</v>
      </c>
      <c r="M375" s="10"/>
      <c r="N375" s="10">
        <v>3400</v>
      </c>
      <c r="O375" s="10">
        <f t="shared" si="61"/>
        <v>0</v>
      </c>
      <c r="P375" s="10"/>
      <c r="Q375" s="10">
        <v>2900</v>
      </c>
      <c r="R375" s="10">
        <f t="shared" si="62"/>
        <v>0</v>
      </c>
      <c r="S375" s="10"/>
      <c r="T375" s="10">
        <v>2800</v>
      </c>
      <c r="U375" s="10">
        <f t="shared" si="63"/>
        <v>0</v>
      </c>
      <c r="V375" s="10">
        <v>27</v>
      </c>
      <c r="W375" s="10">
        <v>150</v>
      </c>
      <c r="X375" s="10">
        <f t="shared" si="53"/>
        <v>4050</v>
      </c>
      <c r="Y375" s="10">
        <v>27</v>
      </c>
      <c r="Z375" s="10">
        <v>150</v>
      </c>
      <c r="AA375" s="10">
        <f t="shared" si="54"/>
        <v>4050</v>
      </c>
      <c r="AB375" s="10">
        <v>54</v>
      </c>
      <c r="AC375" s="10">
        <v>150</v>
      </c>
      <c r="AD375" s="10">
        <f t="shared" si="55"/>
        <v>8100</v>
      </c>
      <c r="AE375" s="11"/>
      <c r="AF375" s="26">
        <v>7</v>
      </c>
      <c r="AG375" s="7">
        <f t="shared" si="60"/>
        <v>0</v>
      </c>
      <c r="AH375" s="152">
        <v>1</v>
      </c>
      <c r="AI375" s="139">
        <f t="shared" si="64"/>
        <v>108</v>
      </c>
      <c r="AJ375" s="139">
        <f t="shared" si="58"/>
        <v>16200</v>
      </c>
      <c r="AK375" s="109">
        <f t="shared" si="56"/>
        <v>16200</v>
      </c>
    </row>
    <row r="376" spans="1:37" ht="54" customHeight="1" x14ac:dyDescent="0.25">
      <c r="A376" s="108">
        <v>305</v>
      </c>
      <c r="B376" s="8" t="s">
        <v>196</v>
      </c>
      <c r="C376" s="21" t="s">
        <v>124</v>
      </c>
      <c r="D376" s="22" t="s">
        <v>644</v>
      </c>
      <c r="E376" s="35">
        <v>44679</v>
      </c>
      <c r="F376" s="35">
        <v>44682</v>
      </c>
      <c r="G376" s="21" t="s">
        <v>298</v>
      </c>
      <c r="H376" s="22" t="s">
        <v>743</v>
      </c>
      <c r="I376" s="22" t="s">
        <v>104</v>
      </c>
      <c r="J376" s="22"/>
      <c r="K376" s="35">
        <v>44679</v>
      </c>
      <c r="L376" s="35">
        <v>44682</v>
      </c>
      <c r="M376" s="10"/>
      <c r="N376" s="10">
        <v>3400</v>
      </c>
      <c r="O376" s="10">
        <f t="shared" si="61"/>
        <v>0</v>
      </c>
      <c r="P376" s="10"/>
      <c r="Q376" s="10">
        <v>2900</v>
      </c>
      <c r="R376" s="10">
        <f t="shared" si="62"/>
        <v>0</v>
      </c>
      <c r="S376" s="10"/>
      <c r="T376" s="10">
        <v>2800</v>
      </c>
      <c r="U376" s="10">
        <f t="shared" si="63"/>
        <v>0</v>
      </c>
      <c r="V376" s="10">
        <v>55</v>
      </c>
      <c r="W376" s="10">
        <v>150</v>
      </c>
      <c r="X376" s="10">
        <f t="shared" si="53"/>
        <v>8250</v>
      </c>
      <c r="Y376" s="10">
        <v>55</v>
      </c>
      <c r="Z376" s="10">
        <v>150</v>
      </c>
      <c r="AA376" s="10">
        <f t="shared" si="54"/>
        <v>8250</v>
      </c>
      <c r="AB376" s="10">
        <v>110</v>
      </c>
      <c r="AC376" s="10">
        <v>150</v>
      </c>
      <c r="AD376" s="10">
        <f t="shared" si="55"/>
        <v>16500</v>
      </c>
      <c r="AE376" s="11">
        <v>223</v>
      </c>
      <c r="AF376" s="26">
        <v>7</v>
      </c>
      <c r="AG376" s="7">
        <f t="shared" si="60"/>
        <v>1561</v>
      </c>
      <c r="AH376" s="152">
        <v>1</v>
      </c>
      <c r="AI376" s="139">
        <v>421</v>
      </c>
      <c r="AJ376" s="139">
        <f t="shared" si="58"/>
        <v>34561</v>
      </c>
      <c r="AK376" s="109">
        <f t="shared" si="56"/>
        <v>34561</v>
      </c>
    </row>
    <row r="377" spans="1:37" ht="55.15" customHeight="1" x14ac:dyDescent="0.25">
      <c r="A377" s="108">
        <v>306</v>
      </c>
      <c r="B377" s="8" t="s">
        <v>196</v>
      </c>
      <c r="C377" s="21" t="s">
        <v>124</v>
      </c>
      <c r="D377" s="22" t="s">
        <v>645</v>
      </c>
      <c r="E377" s="35">
        <v>44679</v>
      </c>
      <c r="F377" s="35">
        <v>44682</v>
      </c>
      <c r="G377" s="21" t="s">
        <v>298</v>
      </c>
      <c r="H377" s="22" t="s">
        <v>743</v>
      </c>
      <c r="I377" s="22" t="s">
        <v>104</v>
      </c>
      <c r="J377" s="22"/>
      <c r="K377" s="35">
        <v>44679</v>
      </c>
      <c r="L377" s="35">
        <v>44682</v>
      </c>
      <c r="M377" s="10"/>
      <c r="N377" s="10">
        <v>3400</v>
      </c>
      <c r="O377" s="10">
        <f t="shared" si="61"/>
        <v>0</v>
      </c>
      <c r="P377" s="10"/>
      <c r="Q377" s="10">
        <v>2900</v>
      </c>
      <c r="R377" s="10">
        <f t="shared" si="62"/>
        <v>0</v>
      </c>
      <c r="S377" s="10"/>
      <c r="T377" s="10">
        <v>2800</v>
      </c>
      <c r="U377" s="10">
        <f t="shared" si="63"/>
        <v>0</v>
      </c>
      <c r="V377" s="10">
        <v>55</v>
      </c>
      <c r="W377" s="10">
        <v>150</v>
      </c>
      <c r="X377" s="10">
        <f t="shared" si="53"/>
        <v>8250</v>
      </c>
      <c r="Y377" s="10">
        <v>55</v>
      </c>
      <c r="Z377" s="10">
        <v>150</v>
      </c>
      <c r="AA377" s="10">
        <f t="shared" si="54"/>
        <v>8250</v>
      </c>
      <c r="AB377" s="10">
        <v>110</v>
      </c>
      <c r="AC377" s="10">
        <v>150</v>
      </c>
      <c r="AD377" s="10">
        <f t="shared" si="55"/>
        <v>16500</v>
      </c>
      <c r="AE377" s="11">
        <v>223</v>
      </c>
      <c r="AF377" s="26">
        <v>7</v>
      </c>
      <c r="AG377" s="7">
        <f t="shared" si="60"/>
        <v>1561</v>
      </c>
      <c r="AH377" s="152">
        <v>1</v>
      </c>
      <c r="AI377" s="139">
        <f>M377+P377+S377+V377+Y377+AB377+AE377</f>
        <v>443</v>
      </c>
      <c r="AJ377" s="139">
        <f t="shared" si="58"/>
        <v>34561</v>
      </c>
      <c r="AK377" s="109">
        <f t="shared" si="56"/>
        <v>34561</v>
      </c>
    </row>
    <row r="378" spans="1:37" ht="28.15" customHeight="1" x14ac:dyDescent="0.25">
      <c r="A378" s="108">
        <v>307</v>
      </c>
      <c r="B378" s="8" t="s">
        <v>196</v>
      </c>
      <c r="C378" s="21" t="s">
        <v>124</v>
      </c>
      <c r="D378" s="22" t="s">
        <v>547</v>
      </c>
      <c r="E378" s="35">
        <v>44708</v>
      </c>
      <c r="F378" s="35">
        <v>44710</v>
      </c>
      <c r="G378" s="41" t="s">
        <v>43</v>
      </c>
      <c r="H378" s="22" t="s">
        <v>743</v>
      </c>
      <c r="I378" s="22" t="s">
        <v>104</v>
      </c>
      <c r="J378" s="22"/>
      <c r="K378" s="35">
        <v>44708</v>
      </c>
      <c r="L378" s="35">
        <v>44710</v>
      </c>
      <c r="M378" s="28"/>
      <c r="N378" s="10">
        <v>3400</v>
      </c>
      <c r="O378" s="10">
        <f t="shared" si="61"/>
        <v>0</v>
      </c>
      <c r="P378" s="28"/>
      <c r="Q378" s="10">
        <v>2900</v>
      </c>
      <c r="R378" s="10">
        <f t="shared" si="62"/>
        <v>0</v>
      </c>
      <c r="S378" s="28"/>
      <c r="T378" s="10">
        <v>2800</v>
      </c>
      <c r="U378" s="10">
        <f t="shared" si="63"/>
        <v>0</v>
      </c>
      <c r="V378" s="10">
        <v>98</v>
      </c>
      <c r="W378" s="10">
        <v>150</v>
      </c>
      <c r="X378" s="10">
        <f t="shared" si="53"/>
        <v>14700</v>
      </c>
      <c r="Y378" s="10">
        <v>98</v>
      </c>
      <c r="Z378" s="10">
        <v>150</v>
      </c>
      <c r="AA378" s="10">
        <f t="shared" si="54"/>
        <v>14700</v>
      </c>
      <c r="AB378" s="10">
        <v>196</v>
      </c>
      <c r="AC378" s="10">
        <v>150</v>
      </c>
      <c r="AD378" s="10">
        <f t="shared" si="55"/>
        <v>29400</v>
      </c>
      <c r="AE378" s="11">
        <v>395</v>
      </c>
      <c r="AF378" s="26">
        <v>7</v>
      </c>
      <c r="AG378" s="7">
        <f t="shared" si="60"/>
        <v>2765</v>
      </c>
      <c r="AH378" s="152">
        <v>1</v>
      </c>
      <c r="AI378" s="139">
        <f>M378+P378+S378+V378+Y378+AB378+AE378</f>
        <v>787</v>
      </c>
      <c r="AJ378" s="139">
        <f t="shared" si="58"/>
        <v>61565</v>
      </c>
      <c r="AK378" s="109">
        <f t="shared" si="56"/>
        <v>61565</v>
      </c>
    </row>
    <row r="379" spans="1:37" ht="20.65" customHeight="1" x14ac:dyDescent="0.25">
      <c r="A379" s="106"/>
      <c r="B379" s="96"/>
      <c r="C379" s="97"/>
      <c r="D379" s="179" t="s">
        <v>893</v>
      </c>
      <c r="E379" s="99"/>
      <c r="F379" s="99"/>
      <c r="G379" s="99"/>
      <c r="H379" s="99"/>
      <c r="I379" s="97"/>
      <c r="J379" s="100"/>
      <c r="K379" s="99"/>
      <c r="L379" s="99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2"/>
      <c r="AF379" s="79"/>
      <c r="AG379" s="79"/>
      <c r="AH379" s="153"/>
      <c r="AI379" s="151"/>
      <c r="AJ379" s="151"/>
      <c r="AK379" s="164">
        <f>SUM(AK380:AK381)</f>
        <v>68775</v>
      </c>
    </row>
    <row r="380" spans="1:37" ht="22.9" customHeight="1" x14ac:dyDescent="0.25">
      <c r="A380" s="108">
        <v>308</v>
      </c>
      <c r="B380" s="8" t="s">
        <v>82</v>
      </c>
      <c r="C380" s="21" t="s">
        <v>202</v>
      </c>
      <c r="D380" s="22" t="s">
        <v>174</v>
      </c>
      <c r="E380" s="35">
        <v>44596</v>
      </c>
      <c r="F380" s="35">
        <v>44598</v>
      </c>
      <c r="G380" s="21" t="s">
        <v>310</v>
      </c>
      <c r="H380" s="22" t="s">
        <v>456</v>
      </c>
      <c r="I380" s="22" t="s">
        <v>99</v>
      </c>
      <c r="J380" s="22" t="s">
        <v>294</v>
      </c>
      <c r="K380" s="35">
        <v>44596</v>
      </c>
      <c r="L380" s="35">
        <v>44598</v>
      </c>
      <c r="M380" s="10"/>
      <c r="N380" s="10">
        <v>3400</v>
      </c>
      <c r="O380" s="10">
        <f t="shared" si="61"/>
        <v>0</v>
      </c>
      <c r="P380" s="10"/>
      <c r="Q380" s="10">
        <v>2900</v>
      </c>
      <c r="R380" s="10">
        <f t="shared" si="62"/>
        <v>0</v>
      </c>
      <c r="S380" s="10"/>
      <c r="T380" s="10">
        <v>2800</v>
      </c>
      <c r="U380" s="10">
        <f t="shared" si="63"/>
        <v>0</v>
      </c>
      <c r="V380" s="10">
        <v>75</v>
      </c>
      <c r="W380" s="10">
        <v>150</v>
      </c>
      <c r="X380" s="10">
        <f t="shared" si="53"/>
        <v>11250</v>
      </c>
      <c r="Y380" s="10">
        <v>75</v>
      </c>
      <c r="Z380" s="10">
        <v>150</v>
      </c>
      <c r="AA380" s="10">
        <f t="shared" si="54"/>
        <v>11250</v>
      </c>
      <c r="AB380" s="10">
        <v>73</v>
      </c>
      <c r="AC380" s="10">
        <v>150</v>
      </c>
      <c r="AD380" s="10">
        <f t="shared" si="55"/>
        <v>10950</v>
      </c>
      <c r="AE380" s="11"/>
      <c r="AF380" s="26">
        <v>7</v>
      </c>
      <c r="AG380" s="7">
        <f t="shared" si="60"/>
        <v>0</v>
      </c>
      <c r="AH380" s="152">
        <v>1</v>
      </c>
      <c r="AI380" s="139">
        <f>M380+P380+S380+V380+Y380+AB380+AE380</f>
        <v>223</v>
      </c>
      <c r="AJ380" s="139">
        <f t="shared" si="58"/>
        <v>33450</v>
      </c>
      <c r="AK380" s="109">
        <f t="shared" si="56"/>
        <v>33450</v>
      </c>
    </row>
    <row r="381" spans="1:37" ht="20.65" customHeight="1" x14ac:dyDescent="0.25">
      <c r="A381" s="108">
        <v>309</v>
      </c>
      <c r="B381" s="8" t="s">
        <v>82</v>
      </c>
      <c r="C381" s="21" t="s">
        <v>202</v>
      </c>
      <c r="D381" s="22" t="s">
        <v>83</v>
      </c>
      <c r="E381" s="35">
        <v>44722</v>
      </c>
      <c r="F381" s="35">
        <v>44725</v>
      </c>
      <c r="G381" s="21" t="s">
        <v>310</v>
      </c>
      <c r="H381" s="22" t="s">
        <v>744</v>
      </c>
      <c r="I381" s="22" t="s">
        <v>102</v>
      </c>
      <c r="J381" s="22" t="s">
        <v>294</v>
      </c>
      <c r="K381" s="35">
        <v>44722</v>
      </c>
      <c r="L381" s="35">
        <v>44725</v>
      </c>
      <c r="M381" s="10"/>
      <c r="N381" s="10">
        <v>3400</v>
      </c>
      <c r="O381" s="10">
        <f t="shared" si="61"/>
        <v>0</v>
      </c>
      <c r="P381" s="10"/>
      <c r="Q381" s="10">
        <v>2900</v>
      </c>
      <c r="R381" s="10">
        <f t="shared" si="62"/>
        <v>0</v>
      </c>
      <c r="S381" s="10"/>
      <c r="T381" s="10">
        <v>2800</v>
      </c>
      <c r="U381" s="10">
        <f t="shared" si="63"/>
        <v>0</v>
      </c>
      <c r="V381" s="10">
        <v>75</v>
      </c>
      <c r="W381" s="10">
        <v>150</v>
      </c>
      <c r="X381" s="10">
        <f t="shared" si="53"/>
        <v>11250</v>
      </c>
      <c r="Y381" s="10">
        <v>75</v>
      </c>
      <c r="Z381" s="10">
        <v>150</v>
      </c>
      <c r="AA381" s="10">
        <f t="shared" si="54"/>
        <v>11250</v>
      </c>
      <c r="AB381" s="10">
        <v>75</v>
      </c>
      <c r="AC381" s="10">
        <v>150</v>
      </c>
      <c r="AD381" s="10">
        <f t="shared" si="55"/>
        <v>11250</v>
      </c>
      <c r="AE381" s="11">
        <v>225</v>
      </c>
      <c r="AF381" s="26">
        <v>7</v>
      </c>
      <c r="AG381" s="7">
        <f t="shared" si="60"/>
        <v>1575</v>
      </c>
      <c r="AH381" s="152">
        <v>1</v>
      </c>
      <c r="AI381" s="139">
        <f>M381+P381+S381+V381+Y381+AB381+AE381</f>
        <v>450</v>
      </c>
      <c r="AJ381" s="139">
        <f t="shared" si="58"/>
        <v>35325</v>
      </c>
      <c r="AK381" s="109">
        <f t="shared" si="56"/>
        <v>35325</v>
      </c>
    </row>
    <row r="382" spans="1:37" ht="17.649999999999999" customHeight="1" x14ac:dyDescent="0.25">
      <c r="A382" s="106"/>
      <c r="B382" s="96"/>
      <c r="C382" s="97"/>
      <c r="D382" s="179" t="s">
        <v>894</v>
      </c>
      <c r="E382" s="99"/>
      <c r="F382" s="99"/>
      <c r="G382" s="99"/>
      <c r="H382" s="99"/>
      <c r="I382" s="97"/>
      <c r="J382" s="100"/>
      <c r="K382" s="99"/>
      <c r="L382" s="99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2"/>
      <c r="AF382" s="79"/>
      <c r="AG382" s="79"/>
      <c r="AH382" s="153"/>
      <c r="AI382" s="151"/>
      <c r="AJ382" s="151"/>
      <c r="AK382" s="164">
        <f>SUM(AK383:AK387)</f>
        <v>18900</v>
      </c>
    </row>
    <row r="383" spans="1:37" ht="27.6" customHeight="1" x14ac:dyDescent="0.25">
      <c r="A383" s="108">
        <v>310</v>
      </c>
      <c r="B383" s="8" t="s">
        <v>66</v>
      </c>
      <c r="C383" s="21" t="s">
        <v>127</v>
      </c>
      <c r="D383" s="22" t="s">
        <v>70</v>
      </c>
      <c r="E383" s="35">
        <v>44606</v>
      </c>
      <c r="F383" s="35">
        <v>44612</v>
      </c>
      <c r="G383" s="21" t="s">
        <v>812</v>
      </c>
      <c r="H383" s="22" t="s">
        <v>459</v>
      </c>
      <c r="I383" s="22" t="s">
        <v>99</v>
      </c>
      <c r="J383" s="22" t="s">
        <v>294</v>
      </c>
      <c r="K383" s="35">
        <v>44606</v>
      </c>
      <c r="L383" s="35">
        <v>44612</v>
      </c>
      <c r="M383" s="10"/>
      <c r="N383" s="10">
        <v>3400</v>
      </c>
      <c r="O383" s="10">
        <f t="shared" si="61"/>
        <v>0</v>
      </c>
      <c r="P383" s="10"/>
      <c r="Q383" s="10">
        <v>2900</v>
      </c>
      <c r="R383" s="10">
        <f t="shared" si="62"/>
        <v>0</v>
      </c>
      <c r="S383" s="10"/>
      <c r="T383" s="10">
        <v>2800</v>
      </c>
      <c r="U383" s="10">
        <f t="shared" si="63"/>
        <v>0</v>
      </c>
      <c r="V383" s="10">
        <v>2</v>
      </c>
      <c r="W383" s="10">
        <v>150</v>
      </c>
      <c r="X383" s="10">
        <f t="shared" si="53"/>
        <v>300</v>
      </c>
      <c r="Y383" s="10">
        <v>2</v>
      </c>
      <c r="Z383" s="10">
        <v>150</v>
      </c>
      <c r="AA383" s="10">
        <f t="shared" si="54"/>
        <v>300</v>
      </c>
      <c r="AB383" s="10">
        <v>2</v>
      </c>
      <c r="AC383" s="10">
        <v>150</v>
      </c>
      <c r="AD383" s="10">
        <f t="shared" si="55"/>
        <v>300</v>
      </c>
      <c r="AE383" s="11"/>
      <c r="AF383" s="26">
        <v>7</v>
      </c>
      <c r="AG383" s="7">
        <f t="shared" si="60"/>
        <v>0</v>
      </c>
      <c r="AH383" s="152">
        <v>1</v>
      </c>
      <c r="AI383" s="139">
        <f>M383+P383+S383+V383+Y383+AB383+AE383</f>
        <v>6</v>
      </c>
      <c r="AJ383" s="139">
        <f t="shared" si="58"/>
        <v>900</v>
      </c>
      <c r="AK383" s="109">
        <f t="shared" si="56"/>
        <v>900</v>
      </c>
    </row>
    <row r="384" spans="1:37" ht="25.15" customHeight="1" x14ac:dyDescent="0.25">
      <c r="A384" s="108">
        <v>311</v>
      </c>
      <c r="B384" s="8" t="s">
        <v>66</v>
      </c>
      <c r="C384" s="21" t="s">
        <v>127</v>
      </c>
      <c r="D384" s="22" t="s">
        <v>174</v>
      </c>
      <c r="E384" s="35">
        <v>44640</v>
      </c>
      <c r="F384" s="35">
        <v>44643</v>
      </c>
      <c r="G384" s="21" t="s">
        <v>310</v>
      </c>
      <c r="H384" s="22" t="s">
        <v>520</v>
      </c>
      <c r="I384" s="22" t="s">
        <v>99</v>
      </c>
      <c r="J384" s="22" t="s">
        <v>294</v>
      </c>
      <c r="K384" s="35">
        <v>44640</v>
      </c>
      <c r="L384" s="35">
        <v>44643</v>
      </c>
      <c r="M384" s="10"/>
      <c r="N384" s="10">
        <v>3400</v>
      </c>
      <c r="O384" s="10">
        <f t="shared" si="61"/>
        <v>0</v>
      </c>
      <c r="P384" s="10"/>
      <c r="Q384" s="10">
        <v>2900</v>
      </c>
      <c r="R384" s="10">
        <f t="shared" si="62"/>
        <v>0</v>
      </c>
      <c r="S384" s="10"/>
      <c r="T384" s="10">
        <v>2800</v>
      </c>
      <c r="U384" s="10">
        <f t="shared" si="63"/>
        <v>0</v>
      </c>
      <c r="V384" s="10">
        <v>10</v>
      </c>
      <c r="W384" s="10">
        <v>150</v>
      </c>
      <c r="X384" s="10">
        <f t="shared" si="53"/>
        <v>1500</v>
      </c>
      <c r="Y384" s="10">
        <v>10</v>
      </c>
      <c r="Z384" s="10">
        <v>150</v>
      </c>
      <c r="AA384" s="10">
        <f t="shared" si="54"/>
        <v>1500</v>
      </c>
      <c r="AB384" s="10">
        <v>10</v>
      </c>
      <c r="AC384" s="10">
        <v>150</v>
      </c>
      <c r="AD384" s="10">
        <f t="shared" si="55"/>
        <v>1500</v>
      </c>
      <c r="AE384" s="11"/>
      <c r="AF384" s="26">
        <v>7</v>
      </c>
      <c r="AG384" s="7">
        <f t="shared" si="60"/>
        <v>0</v>
      </c>
      <c r="AH384" s="152">
        <v>1</v>
      </c>
      <c r="AI384" s="139">
        <f>M384+P384+S384+V384+Y384+AB384+AE384</f>
        <v>30</v>
      </c>
      <c r="AJ384" s="139">
        <f t="shared" si="58"/>
        <v>4500</v>
      </c>
      <c r="AK384" s="109">
        <f t="shared" si="56"/>
        <v>4500</v>
      </c>
    </row>
    <row r="385" spans="1:37" ht="27.6" customHeight="1" x14ac:dyDescent="0.25">
      <c r="A385" s="108">
        <v>312</v>
      </c>
      <c r="B385" s="8" t="s">
        <v>66</v>
      </c>
      <c r="C385" s="21" t="s">
        <v>127</v>
      </c>
      <c r="D385" s="22" t="s">
        <v>265</v>
      </c>
      <c r="E385" s="35">
        <v>44640</v>
      </c>
      <c r="F385" s="35">
        <v>44643</v>
      </c>
      <c r="G385" s="21" t="s">
        <v>310</v>
      </c>
      <c r="H385" s="22" t="s">
        <v>745</v>
      </c>
      <c r="I385" s="22" t="s">
        <v>99</v>
      </c>
      <c r="J385" s="22" t="s">
        <v>294</v>
      </c>
      <c r="K385" s="35">
        <v>44640</v>
      </c>
      <c r="L385" s="35">
        <v>44643</v>
      </c>
      <c r="M385" s="10"/>
      <c r="N385" s="10">
        <v>3400</v>
      </c>
      <c r="O385" s="10">
        <f t="shared" si="61"/>
        <v>0</v>
      </c>
      <c r="P385" s="10"/>
      <c r="Q385" s="10">
        <v>2900</v>
      </c>
      <c r="R385" s="10">
        <f t="shared" si="62"/>
        <v>0</v>
      </c>
      <c r="S385" s="10"/>
      <c r="T385" s="10">
        <v>2800</v>
      </c>
      <c r="U385" s="10">
        <f t="shared" si="63"/>
        <v>0</v>
      </c>
      <c r="V385" s="10">
        <v>10</v>
      </c>
      <c r="W385" s="10">
        <v>150</v>
      </c>
      <c r="X385" s="10">
        <f t="shared" si="53"/>
        <v>1500</v>
      </c>
      <c r="Y385" s="10">
        <v>10</v>
      </c>
      <c r="Z385" s="10">
        <v>150</v>
      </c>
      <c r="AA385" s="10">
        <f t="shared" si="54"/>
        <v>1500</v>
      </c>
      <c r="AB385" s="10">
        <v>10</v>
      </c>
      <c r="AC385" s="10">
        <v>150</v>
      </c>
      <c r="AD385" s="10">
        <f t="shared" si="55"/>
        <v>1500</v>
      </c>
      <c r="AE385" s="11"/>
      <c r="AF385" s="26">
        <v>7</v>
      </c>
      <c r="AG385" s="7">
        <f t="shared" si="60"/>
        <v>0</v>
      </c>
      <c r="AH385" s="152">
        <v>1</v>
      </c>
      <c r="AI385" s="139">
        <f>M385+P385+S385+V385+Y385+AB385+AE385</f>
        <v>30</v>
      </c>
      <c r="AJ385" s="139">
        <f t="shared" si="58"/>
        <v>4500</v>
      </c>
      <c r="AK385" s="109">
        <f t="shared" si="56"/>
        <v>4500</v>
      </c>
    </row>
    <row r="386" spans="1:37" ht="26.65" customHeight="1" x14ac:dyDescent="0.25">
      <c r="A386" s="108">
        <v>313</v>
      </c>
      <c r="B386" s="8" t="s">
        <v>66</v>
      </c>
      <c r="C386" s="21" t="s">
        <v>127</v>
      </c>
      <c r="D386" s="22" t="s">
        <v>266</v>
      </c>
      <c r="E386" s="35">
        <v>44647</v>
      </c>
      <c r="F386" s="35">
        <v>44649</v>
      </c>
      <c r="G386" s="21" t="s">
        <v>310</v>
      </c>
      <c r="H386" s="22" t="s">
        <v>520</v>
      </c>
      <c r="I386" s="22" t="s">
        <v>99</v>
      </c>
      <c r="J386" s="22" t="s">
        <v>294</v>
      </c>
      <c r="K386" s="35">
        <v>44647</v>
      </c>
      <c r="L386" s="35">
        <v>44649</v>
      </c>
      <c r="M386" s="10"/>
      <c r="N386" s="10">
        <v>3400</v>
      </c>
      <c r="O386" s="10">
        <f t="shared" si="61"/>
        <v>0</v>
      </c>
      <c r="P386" s="10"/>
      <c r="Q386" s="10">
        <v>2900</v>
      </c>
      <c r="R386" s="10">
        <f t="shared" si="62"/>
        <v>0</v>
      </c>
      <c r="S386" s="10"/>
      <c r="T386" s="10">
        <v>2800</v>
      </c>
      <c r="U386" s="10">
        <f t="shared" si="63"/>
        <v>0</v>
      </c>
      <c r="V386" s="10">
        <v>10</v>
      </c>
      <c r="W386" s="10">
        <v>150</v>
      </c>
      <c r="X386" s="10">
        <f t="shared" si="53"/>
        <v>1500</v>
      </c>
      <c r="Y386" s="10">
        <v>10</v>
      </c>
      <c r="Z386" s="10">
        <v>150</v>
      </c>
      <c r="AA386" s="10">
        <f t="shared" si="54"/>
        <v>1500</v>
      </c>
      <c r="AB386" s="10">
        <v>10</v>
      </c>
      <c r="AC386" s="10">
        <v>150</v>
      </c>
      <c r="AD386" s="10">
        <f t="shared" si="55"/>
        <v>1500</v>
      </c>
      <c r="AE386" s="11"/>
      <c r="AF386" s="26">
        <v>7</v>
      </c>
      <c r="AG386" s="7">
        <f t="shared" si="60"/>
        <v>0</v>
      </c>
      <c r="AH386" s="152">
        <v>1</v>
      </c>
      <c r="AI386" s="139">
        <f>M386+P386+S386+V386+Y386+AB386+AE386</f>
        <v>30</v>
      </c>
      <c r="AJ386" s="139">
        <f t="shared" si="58"/>
        <v>4500</v>
      </c>
      <c r="AK386" s="109">
        <f t="shared" si="56"/>
        <v>4500</v>
      </c>
    </row>
    <row r="387" spans="1:37" ht="21.6" customHeight="1" x14ac:dyDescent="0.25">
      <c r="A387" s="108">
        <v>314</v>
      </c>
      <c r="B387" s="8" t="s">
        <v>66</v>
      </c>
      <c r="C387" s="21" t="s">
        <v>127</v>
      </c>
      <c r="D387" s="22" t="s">
        <v>267</v>
      </c>
      <c r="E387" s="35">
        <v>44648</v>
      </c>
      <c r="F387" s="35">
        <v>44650</v>
      </c>
      <c r="G387" s="21" t="s">
        <v>310</v>
      </c>
      <c r="H387" s="22" t="s">
        <v>519</v>
      </c>
      <c r="I387" s="22" t="s">
        <v>99</v>
      </c>
      <c r="J387" s="22" t="s">
        <v>294</v>
      </c>
      <c r="K387" s="35">
        <v>44648</v>
      </c>
      <c r="L387" s="35">
        <v>44650</v>
      </c>
      <c r="M387" s="10"/>
      <c r="N387" s="10">
        <v>3400</v>
      </c>
      <c r="O387" s="10">
        <f t="shared" si="61"/>
        <v>0</v>
      </c>
      <c r="P387" s="10"/>
      <c r="Q387" s="10">
        <v>2900</v>
      </c>
      <c r="R387" s="10">
        <f t="shared" si="62"/>
        <v>0</v>
      </c>
      <c r="S387" s="10"/>
      <c r="T387" s="10">
        <v>2800</v>
      </c>
      <c r="U387" s="10">
        <f t="shared" si="63"/>
        <v>0</v>
      </c>
      <c r="V387" s="10">
        <v>10</v>
      </c>
      <c r="W387" s="10">
        <v>150</v>
      </c>
      <c r="X387" s="10">
        <f t="shared" si="53"/>
        <v>1500</v>
      </c>
      <c r="Y387" s="10">
        <v>10</v>
      </c>
      <c r="Z387" s="10">
        <v>150</v>
      </c>
      <c r="AA387" s="10">
        <f t="shared" si="54"/>
        <v>1500</v>
      </c>
      <c r="AB387" s="10">
        <v>10</v>
      </c>
      <c r="AC387" s="10">
        <v>150</v>
      </c>
      <c r="AD387" s="10">
        <f t="shared" si="55"/>
        <v>1500</v>
      </c>
      <c r="AE387" s="11"/>
      <c r="AF387" s="26">
        <v>7</v>
      </c>
      <c r="AG387" s="7">
        <f t="shared" si="60"/>
        <v>0</v>
      </c>
      <c r="AH387" s="152">
        <v>1</v>
      </c>
      <c r="AI387" s="139">
        <f>M387+P387+S387+V387+Y387+AB387+AE387</f>
        <v>30</v>
      </c>
      <c r="AJ387" s="139">
        <f t="shared" si="58"/>
        <v>4500</v>
      </c>
      <c r="AK387" s="109">
        <f t="shared" si="56"/>
        <v>4500</v>
      </c>
    </row>
    <row r="388" spans="1:37" ht="16.899999999999999" customHeight="1" x14ac:dyDescent="0.25">
      <c r="A388" s="106"/>
      <c r="B388" s="96"/>
      <c r="C388" s="97"/>
      <c r="D388" s="179" t="s">
        <v>895</v>
      </c>
      <c r="E388" s="99"/>
      <c r="F388" s="99"/>
      <c r="G388" s="99"/>
      <c r="H388" s="99"/>
      <c r="I388" s="97"/>
      <c r="J388" s="100"/>
      <c r="K388" s="99"/>
      <c r="L388" s="99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2"/>
      <c r="AF388" s="79"/>
      <c r="AG388" s="79"/>
      <c r="AH388" s="153"/>
      <c r="AI388" s="151"/>
      <c r="AJ388" s="151"/>
      <c r="AK388" s="164">
        <f>SUM(AK389:AK393)</f>
        <v>39264</v>
      </c>
    </row>
    <row r="389" spans="1:37" ht="41.65" customHeight="1" x14ac:dyDescent="0.25">
      <c r="A389" s="108">
        <v>315</v>
      </c>
      <c r="B389" s="21" t="s">
        <v>169</v>
      </c>
      <c r="C389" s="21" t="s">
        <v>136</v>
      </c>
      <c r="D389" s="22" t="s">
        <v>47</v>
      </c>
      <c r="E389" s="35">
        <v>44642</v>
      </c>
      <c r="F389" s="35">
        <v>44648</v>
      </c>
      <c r="G389" s="21" t="s">
        <v>813</v>
      </c>
      <c r="H389" s="22" t="s">
        <v>454</v>
      </c>
      <c r="I389" s="22" t="s">
        <v>99</v>
      </c>
      <c r="J389" s="22" t="s">
        <v>294</v>
      </c>
      <c r="K389" s="35">
        <v>44642</v>
      </c>
      <c r="L389" s="35">
        <v>44648</v>
      </c>
      <c r="M389" s="10"/>
      <c r="N389" s="10">
        <v>3400</v>
      </c>
      <c r="O389" s="10">
        <f t="shared" si="61"/>
        <v>0</v>
      </c>
      <c r="P389" s="10"/>
      <c r="Q389" s="10">
        <v>2900</v>
      </c>
      <c r="R389" s="10">
        <f t="shared" si="62"/>
        <v>0</v>
      </c>
      <c r="S389" s="10"/>
      <c r="T389" s="10">
        <v>2800</v>
      </c>
      <c r="U389" s="10">
        <f t="shared" si="63"/>
        <v>0</v>
      </c>
      <c r="V389" s="10">
        <v>24</v>
      </c>
      <c r="W389" s="10">
        <v>150</v>
      </c>
      <c r="X389" s="10">
        <f t="shared" si="53"/>
        <v>3600</v>
      </c>
      <c r="Y389" s="10">
        <v>24</v>
      </c>
      <c r="Z389" s="10">
        <v>150</v>
      </c>
      <c r="AA389" s="10">
        <f t="shared" si="54"/>
        <v>3600</v>
      </c>
      <c r="AB389" s="10">
        <v>24</v>
      </c>
      <c r="AC389" s="10">
        <v>150</v>
      </c>
      <c r="AD389" s="10">
        <f t="shared" si="55"/>
        <v>3600</v>
      </c>
      <c r="AE389" s="11"/>
      <c r="AF389" s="26">
        <v>7</v>
      </c>
      <c r="AG389" s="7">
        <f t="shared" si="60"/>
        <v>0</v>
      </c>
      <c r="AH389" s="152">
        <v>1</v>
      </c>
      <c r="AI389" s="139">
        <f>M389+P389+S389+V389+Y389+AB389+AE389</f>
        <v>72</v>
      </c>
      <c r="AJ389" s="139">
        <f t="shared" si="58"/>
        <v>10800</v>
      </c>
      <c r="AK389" s="109">
        <f t="shared" si="56"/>
        <v>10800</v>
      </c>
    </row>
    <row r="390" spans="1:37" ht="42.6" customHeight="1" x14ac:dyDescent="0.25">
      <c r="A390" s="108">
        <v>316</v>
      </c>
      <c r="B390" s="8" t="s">
        <v>169</v>
      </c>
      <c r="C390" s="21" t="s">
        <v>136</v>
      </c>
      <c r="D390" s="22" t="s">
        <v>48</v>
      </c>
      <c r="E390" s="35">
        <v>44648</v>
      </c>
      <c r="F390" s="35">
        <v>44651</v>
      </c>
      <c r="G390" s="21" t="s">
        <v>813</v>
      </c>
      <c r="H390" s="22" t="s">
        <v>454</v>
      </c>
      <c r="I390" s="22" t="s">
        <v>99</v>
      </c>
      <c r="J390" s="22" t="s">
        <v>294</v>
      </c>
      <c r="K390" s="35">
        <v>44648</v>
      </c>
      <c r="L390" s="35">
        <v>44651</v>
      </c>
      <c r="M390" s="10"/>
      <c r="N390" s="10">
        <v>3400</v>
      </c>
      <c r="O390" s="10">
        <f t="shared" si="61"/>
        <v>0</v>
      </c>
      <c r="P390" s="10"/>
      <c r="Q390" s="10">
        <v>2900</v>
      </c>
      <c r="R390" s="10">
        <f t="shared" si="62"/>
        <v>0</v>
      </c>
      <c r="S390" s="10"/>
      <c r="T390" s="10">
        <v>2800</v>
      </c>
      <c r="U390" s="10">
        <f t="shared" si="63"/>
        <v>0</v>
      </c>
      <c r="V390" s="10">
        <v>8</v>
      </c>
      <c r="W390" s="10">
        <v>150</v>
      </c>
      <c r="X390" s="10">
        <f t="shared" si="53"/>
        <v>1200</v>
      </c>
      <c r="Y390" s="10">
        <v>8</v>
      </c>
      <c r="Z390" s="10">
        <v>150</v>
      </c>
      <c r="AA390" s="10">
        <f t="shared" si="54"/>
        <v>1200</v>
      </c>
      <c r="AB390" s="10">
        <v>8</v>
      </c>
      <c r="AC390" s="10">
        <v>150</v>
      </c>
      <c r="AD390" s="10">
        <f t="shared" si="55"/>
        <v>1200</v>
      </c>
      <c r="AE390" s="11"/>
      <c r="AF390" s="26">
        <v>7</v>
      </c>
      <c r="AG390" s="7">
        <f t="shared" si="60"/>
        <v>0</v>
      </c>
      <c r="AH390" s="152">
        <v>1</v>
      </c>
      <c r="AI390" s="139">
        <f>M390+P390+S390+V390+Y390+AB390+AE390</f>
        <v>24</v>
      </c>
      <c r="AJ390" s="139">
        <f t="shared" si="58"/>
        <v>3600</v>
      </c>
      <c r="AK390" s="109">
        <f t="shared" si="56"/>
        <v>3600</v>
      </c>
    </row>
    <row r="391" spans="1:37" ht="26.25" x14ac:dyDescent="0.25">
      <c r="A391" s="108">
        <v>317</v>
      </c>
      <c r="B391" s="8" t="s">
        <v>169</v>
      </c>
      <c r="C391" s="21" t="s">
        <v>136</v>
      </c>
      <c r="D391" s="22" t="s">
        <v>49</v>
      </c>
      <c r="E391" s="35">
        <v>44689</v>
      </c>
      <c r="F391" s="35">
        <v>44690</v>
      </c>
      <c r="G391" s="21" t="s">
        <v>318</v>
      </c>
      <c r="H391" s="22" t="s">
        <v>340</v>
      </c>
      <c r="I391" s="22" t="s">
        <v>100</v>
      </c>
      <c r="J391" s="22" t="s">
        <v>294</v>
      </c>
      <c r="K391" s="35">
        <v>44689</v>
      </c>
      <c r="L391" s="35">
        <v>44690</v>
      </c>
      <c r="M391" s="10"/>
      <c r="N391" s="10">
        <v>3400</v>
      </c>
      <c r="O391" s="10">
        <f t="shared" si="61"/>
        <v>0</v>
      </c>
      <c r="P391" s="10"/>
      <c r="Q391" s="10">
        <v>2900</v>
      </c>
      <c r="R391" s="10">
        <f t="shared" si="62"/>
        <v>0</v>
      </c>
      <c r="S391" s="10"/>
      <c r="T391" s="10">
        <v>2800</v>
      </c>
      <c r="U391" s="10">
        <f t="shared" si="63"/>
        <v>0</v>
      </c>
      <c r="V391" s="10">
        <v>4</v>
      </c>
      <c r="W391" s="10">
        <v>150</v>
      </c>
      <c r="X391" s="10">
        <f t="shared" si="53"/>
        <v>600</v>
      </c>
      <c r="Y391" s="10">
        <v>4</v>
      </c>
      <c r="Z391" s="10">
        <v>150</v>
      </c>
      <c r="AA391" s="10">
        <f t="shared" si="54"/>
        <v>600</v>
      </c>
      <c r="AB391" s="10">
        <v>4</v>
      </c>
      <c r="AC391" s="10">
        <v>150</v>
      </c>
      <c r="AD391" s="10">
        <f t="shared" si="55"/>
        <v>600</v>
      </c>
      <c r="AE391" s="11">
        <v>12</v>
      </c>
      <c r="AF391" s="26">
        <v>7</v>
      </c>
      <c r="AG391" s="7">
        <f t="shared" si="60"/>
        <v>84</v>
      </c>
      <c r="AH391" s="152">
        <v>1</v>
      </c>
      <c r="AI391" s="139">
        <f>M391+P391+S391+V391+Y391+AB391+AE391</f>
        <v>24</v>
      </c>
      <c r="AJ391" s="139">
        <f t="shared" si="58"/>
        <v>1884</v>
      </c>
      <c r="AK391" s="109">
        <f t="shared" si="56"/>
        <v>1884</v>
      </c>
    </row>
    <row r="392" spans="1:37" ht="26.25" x14ac:dyDescent="0.25">
      <c r="A392" s="108">
        <v>318</v>
      </c>
      <c r="B392" s="8" t="s">
        <v>169</v>
      </c>
      <c r="C392" s="21" t="s">
        <v>136</v>
      </c>
      <c r="D392" s="22" t="s">
        <v>50</v>
      </c>
      <c r="E392" s="35">
        <v>44721</v>
      </c>
      <c r="F392" s="35">
        <v>44732</v>
      </c>
      <c r="G392" s="21" t="s">
        <v>764</v>
      </c>
      <c r="H392" s="22" t="s">
        <v>340</v>
      </c>
      <c r="I392" s="22" t="s">
        <v>101</v>
      </c>
      <c r="J392" s="22" t="s">
        <v>294</v>
      </c>
      <c r="K392" s="35">
        <v>44721</v>
      </c>
      <c r="L392" s="35">
        <v>44732</v>
      </c>
      <c r="M392" s="10">
        <v>2</v>
      </c>
      <c r="N392" s="10">
        <v>3400</v>
      </c>
      <c r="O392" s="10">
        <f t="shared" si="61"/>
        <v>6800</v>
      </c>
      <c r="P392" s="10">
        <v>2</v>
      </c>
      <c r="Q392" s="10">
        <v>2900</v>
      </c>
      <c r="R392" s="10">
        <f t="shared" si="62"/>
        <v>5800</v>
      </c>
      <c r="S392" s="10">
        <v>2</v>
      </c>
      <c r="T392" s="10">
        <v>2800</v>
      </c>
      <c r="U392" s="10">
        <f t="shared" si="63"/>
        <v>5600</v>
      </c>
      <c r="V392" s="10">
        <v>6</v>
      </c>
      <c r="W392" s="10">
        <v>150</v>
      </c>
      <c r="X392" s="10">
        <f t="shared" si="53"/>
        <v>900</v>
      </c>
      <c r="Y392" s="10">
        <v>6</v>
      </c>
      <c r="Z392" s="10">
        <v>150</v>
      </c>
      <c r="AA392" s="10">
        <f t="shared" si="54"/>
        <v>900</v>
      </c>
      <c r="AB392" s="10">
        <v>6</v>
      </c>
      <c r="AC392" s="10">
        <v>150</v>
      </c>
      <c r="AD392" s="10">
        <f t="shared" si="55"/>
        <v>900</v>
      </c>
      <c r="AE392" s="11">
        <v>22</v>
      </c>
      <c r="AF392" s="26">
        <v>7</v>
      </c>
      <c r="AG392" s="7">
        <f t="shared" si="60"/>
        <v>154</v>
      </c>
      <c r="AH392" s="152">
        <v>1</v>
      </c>
      <c r="AI392" s="139">
        <f>M392+P392+S392+V392+Y392+AB392+AE392</f>
        <v>46</v>
      </c>
      <c r="AJ392" s="139">
        <f t="shared" si="58"/>
        <v>21054</v>
      </c>
      <c r="AK392" s="109">
        <f t="shared" si="56"/>
        <v>21054</v>
      </c>
    </row>
    <row r="393" spans="1:37" ht="26.25" x14ac:dyDescent="0.25">
      <c r="A393" s="108">
        <v>319</v>
      </c>
      <c r="B393" s="8" t="s">
        <v>169</v>
      </c>
      <c r="C393" s="21" t="s">
        <v>136</v>
      </c>
      <c r="D393" s="22" t="s">
        <v>546</v>
      </c>
      <c r="E393" s="35">
        <v>44815</v>
      </c>
      <c r="F393" s="35">
        <v>44822</v>
      </c>
      <c r="G393" s="21" t="s">
        <v>764</v>
      </c>
      <c r="H393" s="22" t="s">
        <v>300</v>
      </c>
      <c r="I393" s="22" t="s">
        <v>101</v>
      </c>
      <c r="J393" s="22" t="s">
        <v>294</v>
      </c>
      <c r="K393" s="35">
        <v>44815</v>
      </c>
      <c r="L393" s="35">
        <v>44822</v>
      </c>
      <c r="M393" s="14"/>
      <c r="N393" s="10">
        <v>3400</v>
      </c>
      <c r="O393" s="10">
        <f t="shared" si="61"/>
        <v>0</v>
      </c>
      <c r="P393" s="14"/>
      <c r="Q393" s="10">
        <v>2900</v>
      </c>
      <c r="R393" s="10">
        <f t="shared" si="62"/>
        <v>0</v>
      </c>
      <c r="S393" s="14"/>
      <c r="T393" s="10">
        <v>2800</v>
      </c>
      <c r="U393" s="10">
        <f t="shared" si="63"/>
        <v>0</v>
      </c>
      <c r="V393" s="10">
        <v>4</v>
      </c>
      <c r="W393" s="10">
        <v>150</v>
      </c>
      <c r="X393" s="10">
        <f t="shared" si="53"/>
        <v>600</v>
      </c>
      <c r="Y393" s="10">
        <v>4</v>
      </c>
      <c r="Z393" s="10">
        <v>150</v>
      </c>
      <c r="AA393" s="10">
        <f t="shared" si="54"/>
        <v>600</v>
      </c>
      <c r="AB393" s="10">
        <v>4</v>
      </c>
      <c r="AC393" s="10">
        <v>150</v>
      </c>
      <c r="AD393" s="10">
        <f t="shared" si="55"/>
        <v>600</v>
      </c>
      <c r="AE393" s="11">
        <v>18</v>
      </c>
      <c r="AF393" s="26">
        <v>7</v>
      </c>
      <c r="AG393" s="7">
        <f t="shared" si="60"/>
        <v>126</v>
      </c>
      <c r="AH393" s="152">
        <v>1</v>
      </c>
      <c r="AI393" s="139">
        <f>M393+P393+S393+V393+Y393+AB393+AE393</f>
        <v>30</v>
      </c>
      <c r="AJ393" s="139">
        <f t="shared" si="58"/>
        <v>1926</v>
      </c>
      <c r="AK393" s="109">
        <f t="shared" si="56"/>
        <v>1926</v>
      </c>
    </row>
    <row r="394" spans="1:37" x14ac:dyDescent="0.25">
      <c r="A394" s="106"/>
      <c r="B394" s="96"/>
      <c r="C394" s="97"/>
      <c r="D394" s="179" t="s">
        <v>896</v>
      </c>
      <c r="E394" s="99"/>
      <c r="F394" s="99"/>
      <c r="G394" s="99"/>
      <c r="H394" s="99"/>
      <c r="I394" s="97"/>
      <c r="J394" s="100"/>
      <c r="K394" s="99"/>
      <c r="L394" s="99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2"/>
      <c r="AF394" s="79"/>
      <c r="AG394" s="79"/>
      <c r="AH394" s="153"/>
      <c r="AI394" s="151"/>
      <c r="AJ394" s="151"/>
      <c r="AK394" s="164">
        <v>17940</v>
      </c>
    </row>
    <row r="395" spans="1:37" ht="30.6" customHeight="1" x14ac:dyDescent="0.25">
      <c r="A395" s="108">
        <v>320</v>
      </c>
      <c r="B395" s="8" t="s">
        <v>16</v>
      </c>
      <c r="C395" s="21" t="s">
        <v>161</v>
      </c>
      <c r="D395" s="22" t="s">
        <v>174</v>
      </c>
      <c r="E395" s="35">
        <v>44807</v>
      </c>
      <c r="F395" s="35">
        <v>44807</v>
      </c>
      <c r="G395" s="21" t="s">
        <v>301</v>
      </c>
      <c r="H395" s="22" t="s">
        <v>746</v>
      </c>
      <c r="I395" s="22" t="s">
        <v>99</v>
      </c>
      <c r="J395" s="22" t="s">
        <v>294</v>
      </c>
      <c r="K395" s="35">
        <v>44807</v>
      </c>
      <c r="L395" s="35">
        <v>44807</v>
      </c>
      <c r="M395" s="10"/>
      <c r="N395" s="10">
        <v>3400</v>
      </c>
      <c r="O395" s="10">
        <f t="shared" si="61"/>
        <v>0</v>
      </c>
      <c r="P395" s="10"/>
      <c r="Q395" s="10">
        <v>2900</v>
      </c>
      <c r="R395" s="10">
        <f t="shared" si="62"/>
        <v>0</v>
      </c>
      <c r="S395" s="10"/>
      <c r="T395" s="10">
        <v>2800</v>
      </c>
      <c r="U395" s="10">
        <f t="shared" si="63"/>
        <v>0</v>
      </c>
      <c r="V395" s="10">
        <v>38</v>
      </c>
      <c r="W395" s="10">
        <v>150</v>
      </c>
      <c r="X395" s="10">
        <f t="shared" si="53"/>
        <v>5700</v>
      </c>
      <c r="Y395" s="10">
        <v>38</v>
      </c>
      <c r="Z395" s="10">
        <v>150</v>
      </c>
      <c r="AA395" s="10">
        <f t="shared" si="54"/>
        <v>5700</v>
      </c>
      <c r="AB395" s="10">
        <v>38</v>
      </c>
      <c r="AC395" s="10">
        <v>150</v>
      </c>
      <c r="AD395" s="10">
        <f t="shared" si="55"/>
        <v>5700</v>
      </c>
      <c r="AE395" s="11">
        <v>120</v>
      </c>
      <c r="AF395" s="26">
        <v>7</v>
      </c>
      <c r="AG395" s="7">
        <f t="shared" si="60"/>
        <v>840</v>
      </c>
      <c r="AH395" s="152">
        <v>1</v>
      </c>
      <c r="AI395" s="139">
        <f>M395+P395+S395+V395+Y395+AB395+AE395</f>
        <v>234</v>
      </c>
      <c r="AJ395" s="139">
        <f t="shared" ref="AJ395:AJ452" si="65">AK395</f>
        <v>17940</v>
      </c>
      <c r="AK395" s="109">
        <f t="shared" si="56"/>
        <v>17940</v>
      </c>
    </row>
    <row r="396" spans="1:37" ht="14.65" customHeight="1" x14ac:dyDescent="0.25">
      <c r="A396" s="106"/>
      <c r="B396" s="96"/>
      <c r="C396" s="97"/>
      <c r="D396" s="179" t="s">
        <v>897</v>
      </c>
      <c r="E396" s="99"/>
      <c r="F396" s="99"/>
      <c r="G396" s="99"/>
      <c r="H396" s="99"/>
      <c r="I396" s="97"/>
      <c r="J396" s="100"/>
      <c r="K396" s="99"/>
      <c r="L396" s="99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2"/>
      <c r="AF396" s="79"/>
      <c r="AG396" s="79"/>
      <c r="AH396" s="153"/>
      <c r="AI396" s="151"/>
      <c r="AJ396" s="151"/>
      <c r="AK396" s="164">
        <f>SUM(AK397:AK402)</f>
        <v>49650</v>
      </c>
    </row>
    <row r="397" spans="1:37" ht="28.9" customHeight="1" x14ac:dyDescent="0.25">
      <c r="A397" s="108">
        <v>321</v>
      </c>
      <c r="B397" s="8" t="s">
        <v>230</v>
      </c>
      <c r="C397" s="21" t="s">
        <v>231</v>
      </c>
      <c r="D397" s="22" t="s">
        <v>646</v>
      </c>
      <c r="E397" s="35">
        <v>44609</v>
      </c>
      <c r="F397" s="35">
        <v>44609</v>
      </c>
      <c r="G397" s="21" t="s">
        <v>331</v>
      </c>
      <c r="H397" s="22" t="s">
        <v>524</v>
      </c>
      <c r="I397" s="22" t="s">
        <v>101</v>
      </c>
      <c r="J397" s="22" t="s">
        <v>294</v>
      </c>
      <c r="K397" s="35">
        <v>44609</v>
      </c>
      <c r="L397" s="35">
        <v>44609</v>
      </c>
      <c r="M397" s="10"/>
      <c r="N397" s="10">
        <v>3400</v>
      </c>
      <c r="O397" s="10">
        <f t="shared" si="61"/>
        <v>0</v>
      </c>
      <c r="P397" s="10"/>
      <c r="Q397" s="10">
        <v>2900</v>
      </c>
      <c r="R397" s="10">
        <f t="shared" si="62"/>
        <v>0</v>
      </c>
      <c r="S397" s="10"/>
      <c r="T397" s="10">
        <v>2800</v>
      </c>
      <c r="U397" s="10">
        <f t="shared" si="63"/>
        <v>0</v>
      </c>
      <c r="V397" s="10">
        <v>24</v>
      </c>
      <c r="W397" s="10">
        <v>150</v>
      </c>
      <c r="X397" s="10">
        <f t="shared" ref="X397:X452" si="66">V397*W397</f>
        <v>3600</v>
      </c>
      <c r="Y397" s="10">
        <v>24</v>
      </c>
      <c r="Z397" s="10">
        <v>150</v>
      </c>
      <c r="AA397" s="10">
        <f t="shared" ref="AA397:AA452" si="67">Y397*Z397</f>
        <v>3600</v>
      </c>
      <c r="AB397" s="10">
        <v>24</v>
      </c>
      <c r="AC397" s="10">
        <v>150</v>
      </c>
      <c r="AD397" s="10">
        <f t="shared" ref="AD397:AD452" si="68">AB397*AC397</f>
        <v>3600</v>
      </c>
      <c r="AE397" s="11"/>
      <c r="AF397" s="26">
        <v>7</v>
      </c>
      <c r="AG397" s="7">
        <f t="shared" si="60"/>
        <v>0</v>
      </c>
      <c r="AH397" s="152">
        <v>1</v>
      </c>
      <c r="AI397" s="139">
        <f>M397+P397+S397+V397+Y397+AB397+AE397</f>
        <v>72</v>
      </c>
      <c r="AJ397" s="139">
        <f t="shared" si="65"/>
        <v>10800</v>
      </c>
      <c r="AK397" s="109">
        <f t="shared" si="56"/>
        <v>10800</v>
      </c>
    </row>
    <row r="398" spans="1:37" ht="28.9" customHeight="1" x14ac:dyDescent="0.25">
      <c r="A398" s="108">
        <v>322</v>
      </c>
      <c r="B398" s="8" t="s">
        <v>230</v>
      </c>
      <c r="C398" s="21" t="s">
        <v>231</v>
      </c>
      <c r="D398" s="22" t="s">
        <v>647</v>
      </c>
      <c r="E398" s="35">
        <v>44617</v>
      </c>
      <c r="F398" s="35">
        <v>44617</v>
      </c>
      <c r="G398" s="21" t="s">
        <v>430</v>
      </c>
      <c r="H398" s="22" t="s">
        <v>525</v>
      </c>
      <c r="I398" s="22" t="s">
        <v>101</v>
      </c>
      <c r="J398" s="22" t="s">
        <v>294</v>
      </c>
      <c r="K398" s="35">
        <v>44617</v>
      </c>
      <c r="L398" s="35">
        <v>44617</v>
      </c>
      <c r="M398" s="10"/>
      <c r="N398" s="10">
        <v>3400</v>
      </c>
      <c r="O398" s="10">
        <f t="shared" si="61"/>
        <v>0</v>
      </c>
      <c r="P398" s="10"/>
      <c r="Q398" s="10">
        <v>2900</v>
      </c>
      <c r="R398" s="10">
        <f t="shared" si="62"/>
        <v>0</v>
      </c>
      <c r="S398" s="10"/>
      <c r="T398" s="10">
        <v>2800</v>
      </c>
      <c r="U398" s="10">
        <f t="shared" si="63"/>
        <v>0</v>
      </c>
      <c r="V398" s="10">
        <v>2</v>
      </c>
      <c r="W398" s="10">
        <v>150</v>
      </c>
      <c r="X398" s="10">
        <f t="shared" si="66"/>
        <v>300</v>
      </c>
      <c r="Y398" s="10">
        <v>2</v>
      </c>
      <c r="Z398" s="10">
        <v>150</v>
      </c>
      <c r="AA398" s="10">
        <f t="shared" si="67"/>
        <v>300</v>
      </c>
      <c r="AB398" s="10">
        <v>2</v>
      </c>
      <c r="AC398" s="10">
        <v>150</v>
      </c>
      <c r="AD398" s="10">
        <f t="shared" si="68"/>
        <v>300</v>
      </c>
      <c r="AE398" s="11"/>
      <c r="AF398" s="26">
        <v>7</v>
      </c>
      <c r="AG398" s="7">
        <f t="shared" si="60"/>
        <v>0</v>
      </c>
      <c r="AH398" s="152">
        <v>1</v>
      </c>
      <c r="AI398" s="139">
        <f>M398+P398+S398+V398+Y398+AB398+AE398</f>
        <v>6</v>
      </c>
      <c r="AJ398" s="139">
        <f t="shared" si="65"/>
        <v>900</v>
      </c>
      <c r="AK398" s="109">
        <f t="shared" si="56"/>
        <v>900</v>
      </c>
    </row>
    <row r="399" spans="1:37" ht="27.6" customHeight="1" x14ac:dyDescent="0.25">
      <c r="A399" s="108">
        <v>323</v>
      </c>
      <c r="B399" s="8" t="s">
        <v>230</v>
      </c>
      <c r="C399" s="21" t="s">
        <v>231</v>
      </c>
      <c r="D399" s="22" t="s">
        <v>648</v>
      </c>
      <c r="E399" s="35">
        <v>44622</v>
      </c>
      <c r="F399" s="35">
        <v>44622</v>
      </c>
      <c r="G399" s="21" t="s">
        <v>336</v>
      </c>
      <c r="H399" s="22" t="s">
        <v>340</v>
      </c>
      <c r="I399" s="22" t="s">
        <v>101</v>
      </c>
      <c r="J399" s="22" t="s">
        <v>294</v>
      </c>
      <c r="K399" s="35">
        <v>44622</v>
      </c>
      <c r="L399" s="35">
        <v>44622</v>
      </c>
      <c r="M399" s="10"/>
      <c r="N399" s="10">
        <v>3400</v>
      </c>
      <c r="O399" s="10">
        <f t="shared" si="61"/>
        <v>0</v>
      </c>
      <c r="P399" s="10"/>
      <c r="Q399" s="10">
        <v>2900</v>
      </c>
      <c r="R399" s="10">
        <f t="shared" si="62"/>
        <v>0</v>
      </c>
      <c r="S399" s="10"/>
      <c r="T399" s="10">
        <v>2800</v>
      </c>
      <c r="U399" s="10">
        <f t="shared" si="63"/>
        <v>0</v>
      </c>
      <c r="V399" s="10">
        <v>20</v>
      </c>
      <c r="W399" s="10">
        <v>150</v>
      </c>
      <c r="X399" s="10">
        <f t="shared" si="66"/>
        <v>3000</v>
      </c>
      <c r="Y399" s="10">
        <v>20</v>
      </c>
      <c r="Z399" s="10">
        <v>150</v>
      </c>
      <c r="AA399" s="10">
        <f t="shared" si="67"/>
        <v>3000</v>
      </c>
      <c r="AB399" s="10">
        <v>20</v>
      </c>
      <c r="AC399" s="10">
        <v>150</v>
      </c>
      <c r="AD399" s="10">
        <f t="shared" si="68"/>
        <v>3000</v>
      </c>
      <c r="AE399" s="11"/>
      <c r="AF399" s="26">
        <v>7</v>
      </c>
      <c r="AG399" s="7">
        <f t="shared" si="60"/>
        <v>0</v>
      </c>
      <c r="AH399" s="152">
        <v>1</v>
      </c>
      <c r="AI399" s="139">
        <f>M399+P399+S399+V399+Y399+AB399+AE399</f>
        <v>60</v>
      </c>
      <c r="AJ399" s="139">
        <f t="shared" si="65"/>
        <v>9000</v>
      </c>
      <c r="AK399" s="109">
        <f t="shared" si="56"/>
        <v>9000</v>
      </c>
    </row>
    <row r="400" spans="1:37" ht="27.6" customHeight="1" x14ac:dyDescent="0.25">
      <c r="A400" s="108">
        <v>324</v>
      </c>
      <c r="B400" s="8" t="s">
        <v>230</v>
      </c>
      <c r="C400" s="21" t="s">
        <v>231</v>
      </c>
      <c r="D400" s="22" t="s">
        <v>649</v>
      </c>
      <c r="E400" s="35">
        <v>44647</v>
      </c>
      <c r="F400" s="35">
        <v>44647</v>
      </c>
      <c r="G400" s="21" t="s">
        <v>814</v>
      </c>
      <c r="H400" s="22" t="s">
        <v>340</v>
      </c>
      <c r="I400" s="22" t="s">
        <v>101</v>
      </c>
      <c r="J400" s="22" t="s">
        <v>294</v>
      </c>
      <c r="K400" s="35">
        <v>44647</v>
      </c>
      <c r="L400" s="35">
        <v>44647</v>
      </c>
      <c r="M400" s="10"/>
      <c r="N400" s="10">
        <v>3400</v>
      </c>
      <c r="O400" s="10">
        <f t="shared" si="61"/>
        <v>0</v>
      </c>
      <c r="P400" s="10"/>
      <c r="Q400" s="10">
        <v>2900</v>
      </c>
      <c r="R400" s="10">
        <f t="shared" si="62"/>
        <v>0</v>
      </c>
      <c r="S400" s="10"/>
      <c r="T400" s="10">
        <v>2800</v>
      </c>
      <c r="U400" s="10">
        <f t="shared" si="63"/>
        <v>0</v>
      </c>
      <c r="V400" s="10">
        <v>9</v>
      </c>
      <c r="W400" s="10">
        <v>150</v>
      </c>
      <c r="X400" s="10">
        <f t="shared" si="66"/>
        <v>1350</v>
      </c>
      <c r="Y400" s="10">
        <v>9</v>
      </c>
      <c r="Z400" s="10">
        <v>150</v>
      </c>
      <c r="AA400" s="10">
        <f t="shared" si="67"/>
        <v>1350</v>
      </c>
      <c r="AB400" s="10">
        <v>18</v>
      </c>
      <c r="AC400" s="10">
        <v>150</v>
      </c>
      <c r="AD400" s="10">
        <f t="shared" si="68"/>
        <v>2700</v>
      </c>
      <c r="AE400" s="11"/>
      <c r="AF400" s="26">
        <v>7</v>
      </c>
      <c r="AG400" s="7">
        <f t="shared" si="60"/>
        <v>0</v>
      </c>
      <c r="AH400" s="152">
        <v>1</v>
      </c>
      <c r="AI400" s="139">
        <f>M400+P400+S400+V400+Y400+AB400+AE400</f>
        <v>36</v>
      </c>
      <c r="AJ400" s="139">
        <f t="shared" si="65"/>
        <v>5400</v>
      </c>
      <c r="AK400" s="109">
        <f t="shared" si="56"/>
        <v>5400</v>
      </c>
    </row>
    <row r="401" spans="1:37" ht="27" customHeight="1" x14ac:dyDescent="0.25">
      <c r="A401" s="108">
        <v>325</v>
      </c>
      <c r="B401" s="8" t="s">
        <v>230</v>
      </c>
      <c r="C401" s="21" t="s">
        <v>231</v>
      </c>
      <c r="D401" s="22" t="s">
        <v>650</v>
      </c>
      <c r="E401" s="35">
        <v>44692</v>
      </c>
      <c r="F401" s="35">
        <v>44693</v>
      </c>
      <c r="G401" s="21" t="s">
        <v>366</v>
      </c>
      <c r="H401" s="22" t="s">
        <v>300</v>
      </c>
      <c r="I401" s="22" t="s">
        <v>101</v>
      </c>
      <c r="J401" s="22" t="s">
        <v>304</v>
      </c>
      <c r="K401" s="35">
        <v>44692</v>
      </c>
      <c r="L401" s="35">
        <v>44693</v>
      </c>
      <c r="M401" s="10"/>
      <c r="N401" s="10">
        <v>3400</v>
      </c>
      <c r="O401" s="10">
        <f t="shared" si="61"/>
        <v>0</v>
      </c>
      <c r="P401" s="10"/>
      <c r="Q401" s="10">
        <v>2900</v>
      </c>
      <c r="R401" s="10">
        <f t="shared" si="62"/>
        <v>0</v>
      </c>
      <c r="S401" s="10"/>
      <c r="T401" s="10">
        <v>2800</v>
      </c>
      <c r="U401" s="10">
        <f t="shared" si="63"/>
        <v>0</v>
      </c>
      <c r="V401" s="10">
        <v>36</v>
      </c>
      <c r="W401" s="10">
        <v>150</v>
      </c>
      <c r="X401" s="10">
        <f t="shared" si="66"/>
        <v>5400</v>
      </c>
      <c r="Y401" s="10">
        <v>36</v>
      </c>
      <c r="Z401" s="10">
        <v>150</v>
      </c>
      <c r="AA401" s="10">
        <f t="shared" si="67"/>
        <v>5400</v>
      </c>
      <c r="AB401" s="10">
        <v>36</v>
      </c>
      <c r="AC401" s="10">
        <v>150</v>
      </c>
      <c r="AD401" s="10">
        <f t="shared" si="68"/>
        <v>5400</v>
      </c>
      <c r="AE401" s="11">
        <v>108</v>
      </c>
      <c r="AF401" s="26">
        <v>7</v>
      </c>
      <c r="AG401" s="7">
        <f t="shared" si="60"/>
        <v>756</v>
      </c>
      <c r="AH401" s="152">
        <v>1</v>
      </c>
      <c r="AI401" s="139">
        <f>M401+P401+S401+V401+Y401+AB401+AE401</f>
        <v>216</v>
      </c>
      <c r="AJ401" s="139">
        <f t="shared" si="65"/>
        <v>16956</v>
      </c>
      <c r="AK401" s="109">
        <f t="shared" si="56"/>
        <v>16956</v>
      </c>
    </row>
    <row r="402" spans="1:37" ht="27.6" customHeight="1" x14ac:dyDescent="0.25">
      <c r="A402" s="108">
        <v>326</v>
      </c>
      <c r="B402" s="8" t="s">
        <v>230</v>
      </c>
      <c r="C402" s="21" t="s">
        <v>231</v>
      </c>
      <c r="D402" s="22" t="s">
        <v>651</v>
      </c>
      <c r="E402" s="35">
        <v>44698</v>
      </c>
      <c r="F402" s="35">
        <v>44699</v>
      </c>
      <c r="G402" s="21" t="s">
        <v>331</v>
      </c>
      <c r="H402" s="22" t="s">
        <v>300</v>
      </c>
      <c r="I402" s="22" t="s">
        <v>101</v>
      </c>
      <c r="J402" s="22" t="s">
        <v>294</v>
      </c>
      <c r="K402" s="35">
        <v>44698</v>
      </c>
      <c r="L402" s="35">
        <v>44699</v>
      </c>
      <c r="M402" s="10"/>
      <c r="N402" s="10">
        <v>3400</v>
      </c>
      <c r="O402" s="10">
        <f t="shared" si="61"/>
        <v>0</v>
      </c>
      <c r="P402" s="10"/>
      <c r="Q402" s="10">
        <v>2900</v>
      </c>
      <c r="R402" s="10">
        <f t="shared" si="62"/>
        <v>0</v>
      </c>
      <c r="S402" s="10"/>
      <c r="T402" s="10">
        <v>2800</v>
      </c>
      <c r="U402" s="10">
        <f t="shared" si="63"/>
        <v>0</v>
      </c>
      <c r="V402" s="10">
        <v>14</v>
      </c>
      <c r="W402" s="10">
        <v>150</v>
      </c>
      <c r="X402" s="10">
        <f t="shared" si="66"/>
        <v>2100</v>
      </c>
      <c r="Y402" s="10">
        <v>14</v>
      </c>
      <c r="Z402" s="10">
        <v>150</v>
      </c>
      <c r="AA402" s="10">
        <f t="shared" si="67"/>
        <v>2100</v>
      </c>
      <c r="AB402" s="10">
        <v>14</v>
      </c>
      <c r="AC402" s="10">
        <v>150</v>
      </c>
      <c r="AD402" s="10">
        <f t="shared" si="68"/>
        <v>2100</v>
      </c>
      <c r="AE402" s="11">
        <v>42</v>
      </c>
      <c r="AF402" s="26">
        <v>7</v>
      </c>
      <c r="AG402" s="7">
        <f t="shared" si="60"/>
        <v>294</v>
      </c>
      <c r="AH402" s="152">
        <v>1</v>
      </c>
      <c r="AI402" s="139">
        <f t="shared" ref="AI402:AI452" si="69">M402+P402+S402+V402+Y402+AB402+AE402</f>
        <v>84</v>
      </c>
      <c r="AJ402" s="139">
        <f t="shared" si="65"/>
        <v>6594</v>
      </c>
      <c r="AK402" s="109">
        <f t="shared" ref="AK402:AK452" si="70">O402+R402+U402+X402+AA402+AD402+AG402</f>
        <v>6594</v>
      </c>
    </row>
    <row r="403" spans="1:37" ht="14.65" customHeight="1" x14ac:dyDescent="0.25">
      <c r="A403" s="106"/>
      <c r="B403" s="96"/>
      <c r="C403" s="97"/>
      <c r="D403" s="179" t="s">
        <v>898</v>
      </c>
      <c r="E403" s="99"/>
      <c r="F403" s="99"/>
      <c r="G403" s="99"/>
      <c r="H403" s="99"/>
      <c r="I403" s="97"/>
      <c r="J403" s="100"/>
      <c r="K403" s="99"/>
      <c r="L403" s="99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2"/>
      <c r="AF403" s="79"/>
      <c r="AG403" s="79"/>
      <c r="AH403" s="153"/>
      <c r="AI403" s="151"/>
      <c r="AJ403" s="151"/>
      <c r="AK403" s="164">
        <f>SUM(AK404:AK410)</f>
        <v>15804</v>
      </c>
    </row>
    <row r="404" spans="1:37" ht="31.15" customHeight="1" x14ac:dyDescent="0.25">
      <c r="A404" s="108">
        <v>327</v>
      </c>
      <c r="B404" s="8" t="s">
        <v>229</v>
      </c>
      <c r="C404" s="21" t="s">
        <v>232</v>
      </c>
      <c r="D404" s="22" t="s">
        <v>652</v>
      </c>
      <c r="E404" s="35">
        <v>44608</v>
      </c>
      <c r="F404" s="35">
        <v>44609</v>
      </c>
      <c r="G404" s="21" t="s">
        <v>331</v>
      </c>
      <c r="H404" s="22" t="s">
        <v>340</v>
      </c>
      <c r="I404" s="22" t="s">
        <v>101</v>
      </c>
      <c r="J404" s="22" t="s">
        <v>294</v>
      </c>
      <c r="K404" s="35">
        <v>44608</v>
      </c>
      <c r="L404" s="35">
        <v>44609</v>
      </c>
      <c r="M404" s="10"/>
      <c r="N404" s="10">
        <v>3400</v>
      </c>
      <c r="O404" s="10">
        <f t="shared" si="61"/>
        <v>0</v>
      </c>
      <c r="P404" s="10"/>
      <c r="Q404" s="10">
        <v>2900</v>
      </c>
      <c r="R404" s="10">
        <f t="shared" si="62"/>
        <v>0</v>
      </c>
      <c r="S404" s="10"/>
      <c r="T404" s="10">
        <v>2800</v>
      </c>
      <c r="U404" s="10">
        <f t="shared" si="63"/>
        <v>0</v>
      </c>
      <c r="V404" s="10">
        <v>10</v>
      </c>
      <c r="W404" s="10">
        <v>150</v>
      </c>
      <c r="X404" s="10">
        <f t="shared" si="66"/>
        <v>1500</v>
      </c>
      <c r="Y404" s="10">
        <v>10</v>
      </c>
      <c r="Z404" s="10">
        <v>150</v>
      </c>
      <c r="AA404" s="10">
        <f t="shared" si="67"/>
        <v>1500</v>
      </c>
      <c r="AB404" s="10">
        <v>10</v>
      </c>
      <c r="AC404" s="10">
        <v>150</v>
      </c>
      <c r="AD404" s="10">
        <f t="shared" si="68"/>
        <v>1500</v>
      </c>
      <c r="AE404" s="11"/>
      <c r="AF404" s="26">
        <v>7</v>
      </c>
      <c r="AG404" s="7">
        <f t="shared" si="60"/>
        <v>0</v>
      </c>
      <c r="AH404" s="152">
        <v>1</v>
      </c>
      <c r="AI404" s="139">
        <f t="shared" si="69"/>
        <v>30</v>
      </c>
      <c r="AJ404" s="139">
        <f t="shared" si="65"/>
        <v>4500</v>
      </c>
      <c r="AK404" s="109">
        <f t="shared" si="70"/>
        <v>4500</v>
      </c>
    </row>
    <row r="405" spans="1:37" ht="28.15" customHeight="1" x14ac:dyDescent="0.25">
      <c r="A405" s="108">
        <v>328</v>
      </c>
      <c r="B405" s="8" t="s">
        <v>229</v>
      </c>
      <c r="C405" s="21" t="s">
        <v>232</v>
      </c>
      <c r="D405" s="22" t="s">
        <v>653</v>
      </c>
      <c r="E405" s="35">
        <v>44692</v>
      </c>
      <c r="F405" s="35">
        <v>44693</v>
      </c>
      <c r="G405" s="21" t="s">
        <v>748</v>
      </c>
      <c r="H405" s="22" t="s">
        <v>747</v>
      </c>
      <c r="I405" s="22" t="s">
        <v>101</v>
      </c>
      <c r="J405" s="22" t="s">
        <v>294</v>
      </c>
      <c r="K405" s="35">
        <v>44692</v>
      </c>
      <c r="L405" s="35">
        <v>44693</v>
      </c>
      <c r="M405" s="10"/>
      <c r="N405" s="10">
        <v>3400</v>
      </c>
      <c r="O405" s="10">
        <f t="shared" si="61"/>
        <v>0</v>
      </c>
      <c r="P405" s="10"/>
      <c r="Q405" s="10">
        <v>2900</v>
      </c>
      <c r="R405" s="10">
        <f t="shared" si="62"/>
        <v>0</v>
      </c>
      <c r="S405" s="10"/>
      <c r="T405" s="10">
        <v>2800</v>
      </c>
      <c r="U405" s="10">
        <f t="shared" si="63"/>
        <v>0</v>
      </c>
      <c r="V405" s="10">
        <v>6</v>
      </c>
      <c r="W405" s="10">
        <v>150</v>
      </c>
      <c r="X405" s="10">
        <f t="shared" si="66"/>
        <v>900</v>
      </c>
      <c r="Y405" s="10">
        <v>6</v>
      </c>
      <c r="Z405" s="10">
        <v>150</v>
      </c>
      <c r="AA405" s="10">
        <f t="shared" si="67"/>
        <v>900</v>
      </c>
      <c r="AB405" s="10">
        <v>6</v>
      </c>
      <c r="AC405" s="10">
        <v>150</v>
      </c>
      <c r="AD405" s="10">
        <f t="shared" si="68"/>
        <v>900</v>
      </c>
      <c r="AE405" s="11">
        <v>18</v>
      </c>
      <c r="AF405" s="26">
        <v>7</v>
      </c>
      <c r="AG405" s="7">
        <f t="shared" si="60"/>
        <v>126</v>
      </c>
      <c r="AH405" s="152">
        <v>1</v>
      </c>
      <c r="AI405" s="139">
        <f t="shared" si="69"/>
        <v>36</v>
      </c>
      <c r="AJ405" s="139">
        <f t="shared" si="65"/>
        <v>2826</v>
      </c>
      <c r="AK405" s="109">
        <f t="shared" si="70"/>
        <v>2826</v>
      </c>
    </row>
    <row r="406" spans="1:37" ht="29.65" customHeight="1" x14ac:dyDescent="0.25">
      <c r="A406" s="108">
        <v>329</v>
      </c>
      <c r="B406" s="8" t="s">
        <v>229</v>
      </c>
      <c r="C406" s="21" t="s">
        <v>232</v>
      </c>
      <c r="D406" s="22" t="s">
        <v>654</v>
      </c>
      <c r="E406" s="35">
        <v>44692</v>
      </c>
      <c r="F406" s="35">
        <v>44693</v>
      </c>
      <c r="G406" s="21" t="s">
        <v>748</v>
      </c>
      <c r="H406" s="22" t="s">
        <v>300</v>
      </c>
      <c r="I406" s="22" t="s">
        <v>101</v>
      </c>
      <c r="J406" s="22" t="s">
        <v>294</v>
      </c>
      <c r="K406" s="35">
        <v>44692</v>
      </c>
      <c r="L406" s="35">
        <v>44693</v>
      </c>
      <c r="M406" s="10"/>
      <c r="N406" s="10">
        <v>3400</v>
      </c>
      <c r="O406" s="10">
        <f t="shared" si="61"/>
        <v>0</v>
      </c>
      <c r="P406" s="10"/>
      <c r="Q406" s="10">
        <v>2900</v>
      </c>
      <c r="R406" s="10">
        <f t="shared" si="62"/>
        <v>0</v>
      </c>
      <c r="S406" s="10"/>
      <c r="T406" s="10">
        <v>2800</v>
      </c>
      <c r="U406" s="10">
        <f t="shared" si="63"/>
        <v>0</v>
      </c>
      <c r="V406" s="10">
        <v>6</v>
      </c>
      <c r="W406" s="10">
        <v>150</v>
      </c>
      <c r="X406" s="10">
        <f t="shared" si="66"/>
        <v>900</v>
      </c>
      <c r="Y406" s="10">
        <v>6</v>
      </c>
      <c r="Z406" s="10">
        <v>150</v>
      </c>
      <c r="AA406" s="10">
        <f t="shared" si="67"/>
        <v>900</v>
      </c>
      <c r="AB406" s="10">
        <v>6</v>
      </c>
      <c r="AC406" s="10">
        <v>150</v>
      </c>
      <c r="AD406" s="10">
        <f t="shared" si="68"/>
        <v>900</v>
      </c>
      <c r="AE406" s="11">
        <v>18</v>
      </c>
      <c r="AF406" s="26">
        <v>7</v>
      </c>
      <c r="AG406" s="7">
        <f t="shared" si="60"/>
        <v>126</v>
      </c>
      <c r="AH406" s="152">
        <v>1</v>
      </c>
      <c r="AI406" s="139">
        <f t="shared" si="69"/>
        <v>36</v>
      </c>
      <c r="AJ406" s="139">
        <f t="shared" si="65"/>
        <v>2826</v>
      </c>
      <c r="AK406" s="109">
        <f t="shared" si="70"/>
        <v>2826</v>
      </c>
    </row>
    <row r="407" spans="1:37" ht="28.9" customHeight="1" x14ac:dyDescent="0.25">
      <c r="A407" s="108">
        <v>330</v>
      </c>
      <c r="B407" s="8" t="s">
        <v>229</v>
      </c>
      <c r="C407" s="21" t="s">
        <v>232</v>
      </c>
      <c r="D407" s="22" t="s">
        <v>655</v>
      </c>
      <c r="E407" s="35">
        <v>44698</v>
      </c>
      <c r="F407" s="35">
        <v>44699</v>
      </c>
      <c r="G407" s="21" t="s">
        <v>331</v>
      </c>
      <c r="H407" s="22" t="s">
        <v>300</v>
      </c>
      <c r="I407" s="22" t="s">
        <v>99</v>
      </c>
      <c r="J407" s="22" t="s">
        <v>294</v>
      </c>
      <c r="K407" s="35">
        <v>44698</v>
      </c>
      <c r="L407" s="35">
        <v>44699</v>
      </c>
      <c r="M407" s="10"/>
      <c r="N407" s="10">
        <v>3400</v>
      </c>
      <c r="O407" s="10">
        <f t="shared" si="61"/>
        <v>0</v>
      </c>
      <c r="P407" s="10"/>
      <c r="Q407" s="10">
        <v>2900</v>
      </c>
      <c r="R407" s="10">
        <f t="shared" si="62"/>
        <v>0</v>
      </c>
      <c r="S407" s="10"/>
      <c r="T407" s="10">
        <v>2800</v>
      </c>
      <c r="U407" s="10">
        <f t="shared" si="63"/>
        <v>0</v>
      </c>
      <c r="V407" s="10">
        <v>4</v>
      </c>
      <c r="W407" s="10">
        <v>150</v>
      </c>
      <c r="X407" s="10">
        <f t="shared" si="66"/>
        <v>600</v>
      </c>
      <c r="Y407" s="10">
        <v>4</v>
      </c>
      <c r="Z407" s="10">
        <v>150</v>
      </c>
      <c r="AA407" s="10">
        <f t="shared" si="67"/>
        <v>600</v>
      </c>
      <c r="AB407" s="10">
        <v>4</v>
      </c>
      <c r="AC407" s="10">
        <v>150</v>
      </c>
      <c r="AD407" s="10">
        <f t="shared" si="68"/>
        <v>600</v>
      </c>
      <c r="AE407" s="11">
        <v>12</v>
      </c>
      <c r="AF407" s="26">
        <v>7</v>
      </c>
      <c r="AG407" s="7">
        <f t="shared" si="60"/>
        <v>84</v>
      </c>
      <c r="AH407" s="152">
        <v>1</v>
      </c>
      <c r="AI407" s="139">
        <f t="shared" si="69"/>
        <v>24</v>
      </c>
      <c r="AJ407" s="139">
        <f t="shared" si="65"/>
        <v>1884</v>
      </c>
      <c r="AK407" s="109">
        <f t="shared" si="70"/>
        <v>1884</v>
      </c>
    </row>
    <row r="408" spans="1:37" ht="27" customHeight="1" x14ac:dyDescent="0.25">
      <c r="A408" s="108">
        <v>331</v>
      </c>
      <c r="B408" s="8" t="s">
        <v>229</v>
      </c>
      <c r="C408" s="21" t="s">
        <v>232</v>
      </c>
      <c r="D408" s="22" t="s">
        <v>656</v>
      </c>
      <c r="E408" s="35">
        <v>44698</v>
      </c>
      <c r="F408" s="35">
        <v>44699</v>
      </c>
      <c r="G408" s="21" t="s">
        <v>331</v>
      </c>
      <c r="H408" s="22" t="s">
        <v>300</v>
      </c>
      <c r="I408" s="22" t="s">
        <v>101</v>
      </c>
      <c r="J408" s="22" t="s">
        <v>294</v>
      </c>
      <c r="K408" s="35">
        <v>44698</v>
      </c>
      <c r="L408" s="35">
        <v>44699</v>
      </c>
      <c r="M408" s="10"/>
      <c r="N408" s="10">
        <v>3400</v>
      </c>
      <c r="O408" s="10">
        <f t="shared" si="61"/>
        <v>0</v>
      </c>
      <c r="P408" s="10"/>
      <c r="Q408" s="10">
        <v>2900</v>
      </c>
      <c r="R408" s="10">
        <f t="shared" si="62"/>
        <v>0</v>
      </c>
      <c r="S408" s="10"/>
      <c r="T408" s="10">
        <v>2800</v>
      </c>
      <c r="U408" s="10">
        <f t="shared" si="63"/>
        <v>0</v>
      </c>
      <c r="V408" s="10">
        <v>4</v>
      </c>
      <c r="W408" s="10">
        <v>150</v>
      </c>
      <c r="X408" s="10">
        <f t="shared" si="66"/>
        <v>600</v>
      </c>
      <c r="Y408" s="10">
        <v>4</v>
      </c>
      <c r="Z408" s="10">
        <v>150</v>
      </c>
      <c r="AA408" s="10">
        <f t="shared" si="67"/>
        <v>600</v>
      </c>
      <c r="AB408" s="10">
        <v>4</v>
      </c>
      <c r="AC408" s="10">
        <v>150</v>
      </c>
      <c r="AD408" s="10">
        <f t="shared" si="68"/>
        <v>600</v>
      </c>
      <c r="AE408" s="11">
        <v>12</v>
      </c>
      <c r="AF408" s="26">
        <v>7</v>
      </c>
      <c r="AG408" s="7">
        <f t="shared" si="60"/>
        <v>84</v>
      </c>
      <c r="AH408" s="152">
        <v>1</v>
      </c>
      <c r="AI408" s="139">
        <f t="shared" si="69"/>
        <v>24</v>
      </c>
      <c r="AJ408" s="139">
        <f t="shared" si="65"/>
        <v>1884</v>
      </c>
      <c r="AK408" s="109">
        <f t="shared" si="70"/>
        <v>1884</v>
      </c>
    </row>
    <row r="409" spans="1:37" ht="27" customHeight="1" x14ac:dyDescent="0.25">
      <c r="A409" s="108">
        <v>332</v>
      </c>
      <c r="B409" s="8" t="s">
        <v>229</v>
      </c>
      <c r="C409" s="21" t="s">
        <v>232</v>
      </c>
      <c r="D409" s="22" t="s">
        <v>657</v>
      </c>
      <c r="E409" s="35">
        <v>44799</v>
      </c>
      <c r="F409" s="35">
        <v>44804</v>
      </c>
      <c r="G409" s="21" t="s">
        <v>815</v>
      </c>
      <c r="H409" s="22" t="s">
        <v>300</v>
      </c>
      <c r="I409" s="22" t="s">
        <v>101</v>
      </c>
      <c r="J409" s="22" t="s">
        <v>294</v>
      </c>
      <c r="K409" s="35">
        <v>44799</v>
      </c>
      <c r="L409" s="35">
        <v>44804</v>
      </c>
      <c r="M409" s="10"/>
      <c r="N409" s="10">
        <v>3400</v>
      </c>
      <c r="O409" s="10">
        <f t="shared" si="61"/>
        <v>0</v>
      </c>
      <c r="P409" s="10"/>
      <c r="Q409" s="10">
        <v>2900</v>
      </c>
      <c r="R409" s="10">
        <f t="shared" si="62"/>
        <v>0</v>
      </c>
      <c r="S409" s="10"/>
      <c r="T409" s="10">
        <v>2800</v>
      </c>
      <c r="U409" s="10">
        <f t="shared" si="63"/>
        <v>0</v>
      </c>
      <c r="V409" s="10">
        <v>2</v>
      </c>
      <c r="W409" s="10">
        <v>150</v>
      </c>
      <c r="X409" s="10">
        <f t="shared" si="66"/>
        <v>300</v>
      </c>
      <c r="Y409" s="10">
        <v>2</v>
      </c>
      <c r="Z409" s="10">
        <v>150</v>
      </c>
      <c r="AA409" s="10">
        <f t="shared" si="67"/>
        <v>300</v>
      </c>
      <c r="AB409" s="10">
        <v>2</v>
      </c>
      <c r="AC409" s="10">
        <v>150</v>
      </c>
      <c r="AD409" s="10">
        <f t="shared" si="68"/>
        <v>300</v>
      </c>
      <c r="AE409" s="11">
        <v>6</v>
      </c>
      <c r="AF409" s="26">
        <v>7</v>
      </c>
      <c r="AG409" s="7">
        <f t="shared" si="60"/>
        <v>42</v>
      </c>
      <c r="AH409" s="152">
        <v>1</v>
      </c>
      <c r="AI409" s="139">
        <f t="shared" si="69"/>
        <v>12</v>
      </c>
      <c r="AJ409" s="139">
        <f t="shared" si="65"/>
        <v>942</v>
      </c>
      <c r="AK409" s="109">
        <f t="shared" si="70"/>
        <v>942</v>
      </c>
    </row>
    <row r="410" spans="1:37" ht="27" customHeight="1" x14ac:dyDescent="0.25">
      <c r="A410" s="108">
        <v>333</v>
      </c>
      <c r="B410" s="8" t="s">
        <v>229</v>
      </c>
      <c r="C410" s="21" t="s">
        <v>232</v>
      </c>
      <c r="D410" s="22" t="s">
        <v>658</v>
      </c>
      <c r="E410" s="35">
        <v>44804</v>
      </c>
      <c r="F410" s="35">
        <v>44810</v>
      </c>
      <c r="G410" s="21" t="s">
        <v>764</v>
      </c>
      <c r="H410" s="22" t="s">
        <v>300</v>
      </c>
      <c r="I410" s="22" t="s">
        <v>101</v>
      </c>
      <c r="J410" s="22" t="s">
        <v>294</v>
      </c>
      <c r="K410" s="35">
        <v>44804</v>
      </c>
      <c r="L410" s="35">
        <v>44810</v>
      </c>
      <c r="M410" s="10"/>
      <c r="N410" s="10">
        <v>3400</v>
      </c>
      <c r="O410" s="10">
        <f t="shared" si="61"/>
        <v>0</v>
      </c>
      <c r="P410" s="10"/>
      <c r="Q410" s="10">
        <v>2900</v>
      </c>
      <c r="R410" s="10">
        <f t="shared" si="62"/>
        <v>0</v>
      </c>
      <c r="S410" s="10"/>
      <c r="T410" s="10">
        <v>2800</v>
      </c>
      <c r="U410" s="10">
        <f t="shared" si="63"/>
        <v>0</v>
      </c>
      <c r="V410" s="10">
        <v>2</v>
      </c>
      <c r="W410" s="10">
        <v>150</v>
      </c>
      <c r="X410" s="10">
        <f t="shared" si="66"/>
        <v>300</v>
      </c>
      <c r="Y410" s="10">
        <v>2</v>
      </c>
      <c r="Z410" s="10">
        <v>150</v>
      </c>
      <c r="AA410" s="10">
        <f t="shared" si="67"/>
        <v>300</v>
      </c>
      <c r="AB410" s="10">
        <v>2</v>
      </c>
      <c r="AC410" s="10">
        <v>150</v>
      </c>
      <c r="AD410" s="10">
        <f t="shared" si="68"/>
        <v>300</v>
      </c>
      <c r="AE410" s="66">
        <v>6</v>
      </c>
      <c r="AF410" s="7">
        <v>7</v>
      </c>
      <c r="AG410" s="7">
        <f t="shared" si="60"/>
        <v>42</v>
      </c>
      <c r="AH410" s="152">
        <v>1</v>
      </c>
      <c r="AI410" s="139">
        <f t="shared" si="69"/>
        <v>12</v>
      </c>
      <c r="AJ410" s="139">
        <f t="shared" si="65"/>
        <v>942</v>
      </c>
      <c r="AK410" s="109">
        <f t="shared" si="70"/>
        <v>942</v>
      </c>
    </row>
    <row r="411" spans="1:37" ht="16.899999999999999" customHeight="1" x14ac:dyDescent="0.25">
      <c r="A411" s="106"/>
      <c r="B411" s="96"/>
      <c r="C411" s="97"/>
      <c r="D411" s="179" t="s">
        <v>899</v>
      </c>
      <c r="E411" s="99"/>
      <c r="F411" s="99"/>
      <c r="G411" s="99"/>
      <c r="H411" s="99"/>
      <c r="I411" s="97"/>
      <c r="J411" s="100"/>
      <c r="K411" s="99"/>
      <c r="L411" s="99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2"/>
      <c r="AF411" s="79"/>
      <c r="AG411" s="79"/>
      <c r="AH411" s="153"/>
      <c r="AI411" s="151"/>
      <c r="AJ411" s="151"/>
      <c r="AK411" s="164">
        <f>SUM(AK412:AK415)</f>
        <v>20952</v>
      </c>
    </row>
    <row r="412" spans="1:37" ht="26.65" customHeight="1" x14ac:dyDescent="0.25">
      <c r="A412" s="108">
        <v>334</v>
      </c>
      <c r="B412" s="8" t="s">
        <v>226</v>
      </c>
      <c r="C412" s="21" t="s">
        <v>227</v>
      </c>
      <c r="D412" s="22" t="s">
        <v>659</v>
      </c>
      <c r="E412" s="35">
        <v>44609</v>
      </c>
      <c r="F412" s="35">
        <v>44609</v>
      </c>
      <c r="G412" s="21" t="s">
        <v>331</v>
      </c>
      <c r="H412" s="22" t="s">
        <v>749</v>
      </c>
      <c r="I412" s="22" t="s">
        <v>101</v>
      </c>
      <c r="J412" s="22" t="s">
        <v>294</v>
      </c>
      <c r="K412" s="35">
        <v>44609</v>
      </c>
      <c r="L412" s="35">
        <v>44609</v>
      </c>
      <c r="M412" s="10"/>
      <c r="N412" s="10">
        <v>3400</v>
      </c>
      <c r="O412" s="10">
        <f t="shared" si="61"/>
        <v>0</v>
      </c>
      <c r="P412" s="10"/>
      <c r="Q412" s="10">
        <v>2900</v>
      </c>
      <c r="R412" s="10">
        <f t="shared" si="62"/>
        <v>0</v>
      </c>
      <c r="S412" s="10"/>
      <c r="T412" s="10">
        <v>2800</v>
      </c>
      <c r="U412" s="10">
        <f t="shared" si="63"/>
        <v>0</v>
      </c>
      <c r="V412" s="10">
        <v>10</v>
      </c>
      <c r="W412" s="10">
        <v>150</v>
      </c>
      <c r="X412" s="10">
        <f t="shared" si="66"/>
        <v>1500</v>
      </c>
      <c r="Y412" s="10">
        <v>10</v>
      </c>
      <c r="Z412" s="10">
        <v>150</v>
      </c>
      <c r="AA412" s="10">
        <f t="shared" si="67"/>
        <v>1500</v>
      </c>
      <c r="AB412" s="10">
        <v>10</v>
      </c>
      <c r="AC412" s="10">
        <v>150</v>
      </c>
      <c r="AD412" s="10">
        <f t="shared" si="68"/>
        <v>1500</v>
      </c>
      <c r="AE412" s="11"/>
      <c r="AF412" s="26">
        <v>7</v>
      </c>
      <c r="AG412" s="7">
        <f t="shared" si="60"/>
        <v>0</v>
      </c>
      <c r="AH412" s="152">
        <v>1</v>
      </c>
      <c r="AI412" s="139">
        <f t="shared" si="69"/>
        <v>30</v>
      </c>
      <c r="AJ412" s="139">
        <f t="shared" si="65"/>
        <v>4500</v>
      </c>
      <c r="AK412" s="109">
        <f t="shared" si="70"/>
        <v>4500</v>
      </c>
    </row>
    <row r="413" spans="1:37" ht="26.65" customHeight="1" x14ac:dyDescent="0.25">
      <c r="A413" s="108">
        <v>335</v>
      </c>
      <c r="B413" s="8" t="s">
        <v>226</v>
      </c>
      <c r="C413" s="21" t="s">
        <v>227</v>
      </c>
      <c r="D413" s="22" t="s">
        <v>660</v>
      </c>
      <c r="E413" s="35">
        <v>44647</v>
      </c>
      <c r="F413" s="35">
        <v>44647</v>
      </c>
      <c r="G413" s="21" t="s">
        <v>814</v>
      </c>
      <c r="H413" s="22" t="s">
        <v>340</v>
      </c>
      <c r="I413" s="22" t="s">
        <v>101</v>
      </c>
      <c r="J413" s="22" t="s">
        <v>294</v>
      </c>
      <c r="K413" s="35">
        <v>44647</v>
      </c>
      <c r="L413" s="35">
        <v>44647</v>
      </c>
      <c r="M413" s="10"/>
      <c r="N413" s="10">
        <v>3400</v>
      </c>
      <c r="O413" s="10">
        <f t="shared" si="61"/>
        <v>0</v>
      </c>
      <c r="P413" s="10"/>
      <c r="Q413" s="10">
        <v>2900</v>
      </c>
      <c r="R413" s="10">
        <f t="shared" si="62"/>
        <v>0</v>
      </c>
      <c r="S413" s="10"/>
      <c r="T413" s="10">
        <v>2800</v>
      </c>
      <c r="U413" s="10">
        <f t="shared" si="63"/>
        <v>0</v>
      </c>
      <c r="V413" s="10">
        <v>18</v>
      </c>
      <c r="W413" s="10">
        <v>150</v>
      </c>
      <c r="X413" s="10">
        <f t="shared" si="66"/>
        <v>2700</v>
      </c>
      <c r="Y413" s="10">
        <v>18</v>
      </c>
      <c r="Z413" s="10">
        <v>150</v>
      </c>
      <c r="AA413" s="10">
        <f t="shared" si="67"/>
        <v>2700</v>
      </c>
      <c r="AB413" s="10">
        <v>36</v>
      </c>
      <c r="AC413" s="10">
        <v>150</v>
      </c>
      <c r="AD413" s="10">
        <f t="shared" si="68"/>
        <v>5400</v>
      </c>
      <c r="AE413" s="11"/>
      <c r="AF413" s="26">
        <v>7</v>
      </c>
      <c r="AG413" s="7">
        <f t="shared" si="60"/>
        <v>0</v>
      </c>
      <c r="AH413" s="152">
        <v>1</v>
      </c>
      <c r="AI413" s="139">
        <f t="shared" si="69"/>
        <v>72</v>
      </c>
      <c r="AJ413" s="139">
        <f t="shared" si="65"/>
        <v>10800</v>
      </c>
      <c r="AK413" s="109">
        <f t="shared" si="70"/>
        <v>10800</v>
      </c>
    </row>
    <row r="414" spans="1:37" ht="26.65" customHeight="1" x14ac:dyDescent="0.25">
      <c r="A414" s="108">
        <v>336</v>
      </c>
      <c r="B414" s="8" t="s">
        <v>226</v>
      </c>
      <c r="C414" s="21" t="s">
        <v>227</v>
      </c>
      <c r="D414" s="22" t="s">
        <v>650</v>
      </c>
      <c r="E414" s="35">
        <v>44693</v>
      </c>
      <c r="F414" s="35">
        <v>44693</v>
      </c>
      <c r="G414" s="21" t="s">
        <v>366</v>
      </c>
      <c r="H414" s="22" t="s">
        <v>300</v>
      </c>
      <c r="I414" s="22" t="s">
        <v>101</v>
      </c>
      <c r="J414" s="22" t="s">
        <v>294</v>
      </c>
      <c r="K414" s="35">
        <v>44693</v>
      </c>
      <c r="L414" s="35">
        <v>44693</v>
      </c>
      <c r="M414" s="10"/>
      <c r="N414" s="10">
        <v>3400</v>
      </c>
      <c r="O414" s="10">
        <f t="shared" si="61"/>
        <v>0</v>
      </c>
      <c r="P414" s="10"/>
      <c r="Q414" s="10">
        <v>2900</v>
      </c>
      <c r="R414" s="10">
        <f t="shared" si="62"/>
        <v>0</v>
      </c>
      <c r="S414" s="10"/>
      <c r="T414" s="10">
        <v>2800</v>
      </c>
      <c r="U414" s="10">
        <f t="shared" si="63"/>
        <v>0</v>
      </c>
      <c r="V414" s="10">
        <v>6</v>
      </c>
      <c r="W414" s="10">
        <v>150</v>
      </c>
      <c r="X414" s="10">
        <f t="shared" si="66"/>
        <v>900</v>
      </c>
      <c r="Y414" s="10">
        <v>6</v>
      </c>
      <c r="Z414" s="10">
        <v>150</v>
      </c>
      <c r="AA414" s="10">
        <f t="shared" si="67"/>
        <v>900</v>
      </c>
      <c r="AB414" s="10">
        <v>6</v>
      </c>
      <c r="AC414" s="10">
        <v>150</v>
      </c>
      <c r="AD414" s="10">
        <f t="shared" si="68"/>
        <v>900</v>
      </c>
      <c r="AE414" s="11">
        <v>18</v>
      </c>
      <c r="AF414" s="26">
        <v>7</v>
      </c>
      <c r="AG414" s="7">
        <f t="shared" si="60"/>
        <v>126</v>
      </c>
      <c r="AH414" s="152">
        <v>1</v>
      </c>
      <c r="AI414" s="139">
        <f t="shared" si="69"/>
        <v>36</v>
      </c>
      <c r="AJ414" s="139">
        <f t="shared" si="65"/>
        <v>2826</v>
      </c>
      <c r="AK414" s="109">
        <f t="shared" si="70"/>
        <v>2826</v>
      </c>
    </row>
    <row r="415" spans="1:37" ht="26.65" customHeight="1" x14ac:dyDescent="0.25">
      <c r="A415" s="108">
        <v>337</v>
      </c>
      <c r="B415" s="8" t="s">
        <v>226</v>
      </c>
      <c r="C415" s="21" t="s">
        <v>227</v>
      </c>
      <c r="D415" s="22" t="s">
        <v>651</v>
      </c>
      <c r="E415" s="35">
        <v>44699</v>
      </c>
      <c r="F415" s="35">
        <v>44699</v>
      </c>
      <c r="G415" s="21" t="s">
        <v>331</v>
      </c>
      <c r="H415" s="22" t="s">
        <v>300</v>
      </c>
      <c r="I415" s="22" t="s">
        <v>101</v>
      </c>
      <c r="J415" s="22" t="s">
        <v>294</v>
      </c>
      <c r="K415" s="35">
        <v>44699</v>
      </c>
      <c r="L415" s="35">
        <v>44699</v>
      </c>
      <c r="M415" s="10"/>
      <c r="N415" s="10">
        <v>3400</v>
      </c>
      <c r="O415" s="10">
        <f t="shared" si="61"/>
        <v>0</v>
      </c>
      <c r="P415" s="10"/>
      <c r="Q415" s="10">
        <v>2900</v>
      </c>
      <c r="R415" s="10">
        <f t="shared" si="62"/>
        <v>0</v>
      </c>
      <c r="S415" s="10"/>
      <c r="T415" s="10">
        <v>2800</v>
      </c>
      <c r="U415" s="10">
        <f t="shared" si="63"/>
        <v>0</v>
      </c>
      <c r="V415" s="10">
        <v>6</v>
      </c>
      <c r="W415" s="10">
        <v>150</v>
      </c>
      <c r="X415" s="10">
        <f t="shared" si="66"/>
        <v>900</v>
      </c>
      <c r="Y415" s="10">
        <v>6</v>
      </c>
      <c r="Z415" s="10">
        <v>150</v>
      </c>
      <c r="AA415" s="10">
        <f t="shared" si="67"/>
        <v>900</v>
      </c>
      <c r="AB415" s="10">
        <v>6</v>
      </c>
      <c r="AC415" s="10">
        <v>150</v>
      </c>
      <c r="AD415" s="10">
        <f t="shared" si="68"/>
        <v>900</v>
      </c>
      <c r="AE415" s="11">
        <v>18</v>
      </c>
      <c r="AF415" s="26">
        <v>7</v>
      </c>
      <c r="AG415" s="7">
        <f t="shared" si="60"/>
        <v>126</v>
      </c>
      <c r="AH415" s="152">
        <v>1</v>
      </c>
      <c r="AI415" s="139">
        <f t="shared" si="69"/>
        <v>36</v>
      </c>
      <c r="AJ415" s="139">
        <f t="shared" si="65"/>
        <v>2826</v>
      </c>
      <c r="AK415" s="109">
        <f t="shared" si="70"/>
        <v>2826</v>
      </c>
    </row>
    <row r="416" spans="1:37" ht="28.9" customHeight="1" x14ac:dyDescent="0.25">
      <c r="A416" s="106"/>
      <c r="B416" s="96"/>
      <c r="C416" s="97"/>
      <c r="D416" s="179" t="s">
        <v>929</v>
      </c>
      <c r="E416" s="99"/>
      <c r="F416" s="99"/>
      <c r="G416" s="99"/>
      <c r="H416" s="99"/>
      <c r="I416" s="97"/>
      <c r="J416" s="100"/>
      <c r="K416" s="99"/>
      <c r="L416" s="99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2"/>
      <c r="AF416" s="79"/>
      <c r="AG416" s="79"/>
      <c r="AH416" s="153"/>
      <c r="AI416" s="151"/>
      <c r="AJ416" s="151"/>
      <c r="AK416" s="164">
        <f>SUM(AK417:AK422)</f>
        <v>21804</v>
      </c>
    </row>
    <row r="417" spans="1:37" ht="41.65" customHeight="1" x14ac:dyDescent="0.25">
      <c r="A417" s="108">
        <v>338</v>
      </c>
      <c r="B417" s="8" t="s">
        <v>229</v>
      </c>
      <c r="C417" s="21" t="s">
        <v>228</v>
      </c>
      <c r="D417" s="22" t="s">
        <v>659</v>
      </c>
      <c r="E417" s="35">
        <v>44608</v>
      </c>
      <c r="F417" s="35">
        <v>44609</v>
      </c>
      <c r="G417" s="21" t="s">
        <v>331</v>
      </c>
      <c r="H417" s="22" t="s">
        <v>340</v>
      </c>
      <c r="I417" s="22" t="s">
        <v>101</v>
      </c>
      <c r="J417" s="22" t="s">
        <v>294</v>
      </c>
      <c r="K417" s="35">
        <v>44608</v>
      </c>
      <c r="L417" s="35">
        <v>44609</v>
      </c>
      <c r="M417" s="10"/>
      <c r="N417" s="10">
        <v>3400</v>
      </c>
      <c r="O417" s="10">
        <f t="shared" si="61"/>
        <v>0</v>
      </c>
      <c r="P417" s="10"/>
      <c r="Q417" s="10">
        <v>2900</v>
      </c>
      <c r="R417" s="10">
        <f t="shared" si="62"/>
        <v>0</v>
      </c>
      <c r="S417" s="10"/>
      <c r="T417" s="10">
        <v>2800</v>
      </c>
      <c r="U417" s="10">
        <f t="shared" si="63"/>
        <v>0</v>
      </c>
      <c r="V417" s="10">
        <v>10</v>
      </c>
      <c r="W417" s="10">
        <v>150</v>
      </c>
      <c r="X417" s="10">
        <f t="shared" si="66"/>
        <v>1500</v>
      </c>
      <c r="Y417" s="10">
        <v>10</v>
      </c>
      <c r="Z417" s="10">
        <v>150</v>
      </c>
      <c r="AA417" s="10">
        <f t="shared" si="67"/>
        <v>1500</v>
      </c>
      <c r="AB417" s="10">
        <v>10</v>
      </c>
      <c r="AC417" s="10">
        <v>150</v>
      </c>
      <c r="AD417" s="10">
        <f t="shared" si="68"/>
        <v>1500</v>
      </c>
      <c r="AE417" s="11"/>
      <c r="AF417" s="26">
        <v>7</v>
      </c>
      <c r="AG417" s="7">
        <f t="shared" si="60"/>
        <v>0</v>
      </c>
      <c r="AH417" s="152">
        <v>1</v>
      </c>
      <c r="AI417" s="139">
        <f t="shared" si="69"/>
        <v>30</v>
      </c>
      <c r="AJ417" s="139">
        <f t="shared" si="65"/>
        <v>4500</v>
      </c>
      <c r="AK417" s="109">
        <f t="shared" si="70"/>
        <v>4500</v>
      </c>
    </row>
    <row r="418" spans="1:37" ht="45.6" customHeight="1" x14ac:dyDescent="0.25">
      <c r="A418" s="108">
        <v>339</v>
      </c>
      <c r="B418" s="8" t="s">
        <v>229</v>
      </c>
      <c r="C418" s="21" t="s">
        <v>228</v>
      </c>
      <c r="D418" s="22" t="s">
        <v>661</v>
      </c>
      <c r="E418" s="35">
        <v>44647</v>
      </c>
      <c r="F418" s="35">
        <v>44647</v>
      </c>
      <c r="G418" s="21" t="s">
        <v>814</v>
      </c>
      <c r="H418" s="22" t="s">
        <v>340</v>
      </c>
      <c r="I418" s="22" t="s">
        <v>101</v>
      </c>
      <c r="J418" s="22" t="s">
        <v>294</v>
      </c>
      <c r="K418" s="35">
        <v>44647</v>
      </c>
      <c r="L418" s="35">
        <v>44647</v>
      </c>
      <c r="M418" s="10"/>
      <c r="N418" s="10">
        <v>3400</v>
      </c>
      <c r="O418" s="10">
        <f t="shared" si="61"/>
        <v>0</v>
      </c>
      <c r="P418" s="10"/>
      <c r="Q418" s="10">
        <v>2900</v>
      </c>
      <c r="R418" s="10">
        <f t="shared" si="62"/>
        <v>0</v>
      </c>
      <c r="S418" s="10"/>
      <c r="T418" s="10">
        <v>2800</v>
      </c>
      <c r="U418" s="10">
        <f t="shared" si="63"/>
        <v>0</v>
      </c>
      <c r="V418" s="10">
        <v>10</v>
      </c>
      <c r="W418" s="10">
        <v>150</v>
      </c>
      <c r="X418" s="10">
        <f t="shared" si="66"/>
        <v>1500</v>
      </c>
      <c r="Y418" s="10">
        <v>10</v>
      </c>
      <c r="Z418" s="10">
        <v>150</v>
      </c>
      <c r="AA418" s="10">
        <f t="shared" si="67"/>
        <v>1500</v>
      </c>
      <c r="AB418" s="10">
        <v>20</v>
      </c>
      <c r="AC418" s="10">
        <v>150</v>
      </c>
      <c r="AD418" s="10">
        <f t="shared" si="68"/>
        <v>3000</v>
      </c>
      <c r="AE418" s="11"/>
      <c r="AF418" s="26">
        <v>7</v>
      </c>
      <c r="AG418" s="7">
        <f t="shared" si="60"/>
        <v>0</v>
      </c>
      <c r="AH418" s="152">
        <v>1</v>
      </c>
      <c r="AI418" s="139">
        <f t="shared" si="69"/>
        <v>40</v>
      </c>
      <c r="AJ418" s="139">
        <f t="shared" si="65"/>
        <v>6000</v>
      </c>
      <c r="AK418" s="109">
        <f t="shared" si="70"/>
        <v>6000</v>
      </c>
    </row>
    <row r="419" spans="1:37" ht="38.65" customHeight="1" x14ac:dyDescent="0.25">
      <c r="A419" s="108">
        <v>340</v>
      </c>
      <c r="B419" s="8" t="s">
        <v>229</v>
      </c>
      <c r="C419" s="21" t="s">
        <v>228</v>
      </c>
      <c r="D419" s="22" t="s">
        <v>662</v>
      </c>
      <c r="E419" s="35">
        <v>44692</v>
      </c>
      <c r="F419" s="35">
        <v>44693</v>
      </c>
      <c r="G419" s="21" t="s">
        <v>748</v>
      </c>
      <c r="H419" s="22" t="s">
        <v>431</v>
      </c>
      <c r="I419" s="22" t="s">
        <v>99</v>
      </c>
      <c r="J419" s="22" t="s">
        <v>294</v>
      </c>
      <c r="K419" s="35">
        <v>44692</v>
      </c>
      <c r="L419" s="35">
        <v>44693</v>
      </c>
      <c r="M419" s="10"/>
      <c r="N419" s="10">
        <v>3400</v>
      </c>
      <c r="O419" s="10">
        <f t="shared" si="61"/>
        <v>0</v>
      </c>
      <c r="P419" s="10"/>
      <c r="Q419" s="10">
        <v>2900</v>
      </c>
      <c r="R419" s="10">
        <f t="shared" si="62"/>
        <v>0</v>
      </c>
      <c r="S419" s="10"/>
      <c r="T419" s="10">
        <v>2800</v>
      </c>
      <c r="U419" s="10">
        <f t="shared" si="63"/>
        <v>0</v>
      </c>
      <c r="V419" s="10">
        <v>6</v>
      </c>
      <c r="W419" s="10">
        <v>150</v>
      </c>
      <c r="X419" s="10">
        <f t="shared" si="66"/>
        <v>900</v>
      </c>
      <c r="Y419" s="10">
        <v>6</v>
      </c>
      <c r="Z419" s="10">
        <v>150</v>
      </c>
      <c r="AA419" s="10">
        <f t="shared" si="67"/>
        <v>900</v>
      </c>
      <c r="AB419" s="10">
        <v>6</v>
      </c>
      <c r="AC419" s="10">
        <v>150</v>
      </c>
      <c r="AD419" s="10">
        <f t="shared" si="68"/>
        <v>900</v>
      </c>
      <c r="AE419" s="11">
        <v>18</v>
      </c>
      <c r="AF419" s="26">
        <v>7</v>
      </c>
      <c r="AG419" s="7">
        <f t="shared" si="60"/>
        <v>126</v>
      </c>
      <c r="AH419" s="152">
        <v>1</v>
      </c>
      <c r="AI419" s="139">
        <f t="shared" si="69"/>
        <v>36</v>
      </c>
      <c r="AJ419" s="139">
        <f t="shared" si="65"/>
        <v>2826</v>
      </c>
      <c r="AK419" s="109">
        <f t="shared" si="70"/>
        <v>2826</v>
      </c>
    </row>
    <row r="420" spans="1:37" ht="40.9" customHeight="1" x14ac:dyDescent="0.25">
      <c r="A420" s="108">
        <v>341</v>
      </c>
      <c r="B420" s="8" t="s">
        <v>229</v>
      </c>
      <c r="C420" s="21" t="s">
        <v>228</v>
      </c>
      <c r="D420" s="22" t="s">
        <v>650</v>
      </c>
      <c r="E420" s="35">
        <v>44692</v>
      </c>
      <c r="F420" s="35">
        <v>44693</v>
      </c>
      <c r="G420" s="21" t="s">
        <v>748</v>
      </c>
      <c r="H420" s="22" t="s">
        <v>300</v>
      </c>
      <c r="I420" s="22" t="s">
        <v>101</v>
      </c>
      <c r="J420" s="22" t="s">
        <v>294</v>
      </c>
      <c r="K420" s="35">
        <v>44692</v>
      </c>
      <c r="L420" s="35">
        <v>44693</v>
      </c>
      <c r="M420" s="10"/>
      <c r="N420" s="10">
        <v>3400</v>
      </c>
      <c r="O420" s="10">
        <f t="shared" si="61"/>
        <v>0</v>
      </c>
      <c r="P420" s="10"/>
      <c r="Q420" s="10">
        <v>2900</v>
      </c>
      <c r="R420" s="10">
        <f t="shared" si="62"/>
        <v>0</v>
      </c>
      <c r="S420" s="10"/>
      <c r="T420" s="10">
        <v>2800</v>
      </c>
      <c r="U420" s="10">
        <f t="shared" si="63"/>
        <v>0</v>
      </c>
      <c r="V420" s="10">
        <v>6</v>
      </c>
      <c r="W420" s="10">
        <v>150</v>
      </c>
      <c r="X420" s="10">
        <f t="shared" si="66"/>
        <v>900</v>
      </c>
      <c r="Y420" s="10">
        <v>6</v>
      </c>
      <c r="Z420" s="10">
        <v>150</v>
      </c>
      <c r="AA420" s="10">
        <f t="shared" si="67"/>
        <v>900</v>
      </c>
      <c r="AB420" s="10">
        <v>6</v>
      </c>
      <c r="AC420" s="10">
        <v>150</v>
      </c>
      <c r="AD420" s="10">
        <f t="shared" si="68"/>
        <v>900</v>
      </c>
      <c r="AE420" s="11">
        <v>18</v>
      </c>
      <c r="AF420" s="26">
        <v>7</v>
      </c>
      <c r="AG420" s="7">
        <f t="shared" si="60"/>
        <v>126</v>
      </c>
      <c r="AH420" s="152">
        <v>1</v>
      </c>
      <c r="AI420" s="139">
        <f t="shared" si="69"/>
        <v>36</v>
      </c>
      <c r="AJ420" s="139">
        <f t="shared" si="65"/>
        <v>2826</v>
      </c>
      <c r="AK420" s="109">
        <f t="shared" si="70"/>
        <v>2826</v>
      </c>
    </row>
    <row r="421" spans="1:37" ht="41.65" customHeight="1" x14ac:dyDescent="0.25">
      <c r="A421" s="108">
        <v>342</v>
      </c>
      <c r="B421" s="8" t="s">
        <v>229</v>
      </c>
      <c r="C421" s="21" t="s">
        <v>228</v>
      </c>
      <c r="D421" s="22" t="s">
        <v>663</v>
      </c>
      <c r="E421" s="35">
        <v>44698</v>
      </c>
      <c r="F421" s="35">
        <v>44699</v>
      </c>
      <c r="G421" s="21" t="s">
        <v>331</v>
      </c>
      <c r="H421" s="22" t="s">
        <v>431</v>
      </c>
      <c r="I421" s="22" t="s">
        <v>99</v>
      </c>
      <c r="J421" s="22" t="s">
        <v>294</v>
      </c>
      <c r="K421" s="35">
        <v>44698</v>
      </c>
      <c r="L421" s="35">
        <v>44699</v>
      </c>
      <c r="M421" s="10"/>
      <c r="N421" s="10">
        <v>3400</v>
      </c>
      <c r="O421" s="10">
        <f t="shared" si="61"/>
        <v>0</v>
      </c>
      <c r="P421" s="10"/>
      <c r="Q421" s="10">
        <v>2900</v>
      </c>
      <c r="R421" s="10">
        <f t="shared" si="62"/>
        <v>0</v>
      </c>
      <c r="S421" s="10"/>
      <c r="T421" s="10">
        <v>2800</v>
      </c>
      <c r="U421" s="10">
        <f t="shared" si="63"/>
        <v>0</v>
      </c>
      <c r="V421" s="10">
        <v>6</v>
      </c>
      <c r="W421" s="10">
        <v>150</v>
      </c>
      <c r="X421" s="10">
        <f t="shared" si="66"/>
        <v>900</v>
      </c>
      <c r="Y421" s="10">
        <v>6</v>
      </c>
      <c r="Z421" s="10">
        <v>150</v>
      </c>
      <c r="AA421" s="10">
        <f t="shared" si="67"/>
        <v>900</v>
      </c>
      <c r="AB421" s="10">
        <v>6</v>
      </c>
      <c r="AC421" s="10">
        <v>150</v>
      </c>
      <c r="AD421" s="10">
        <f t="shared" si="68"/>
        <v>900</v>
      </c>
      <c r="AE421" s="11">
        <v>18</v>
      </c>
      <c r="AF421" s="26">
        <v>7</v>
      </c>
      <c r="AG421" s="7">
        <f t="shared" si="60"/>
        <v>126</v>
      </c>
      <c r="AH421" s="152">
        <v>1</v>
      </c>
      <c r="AI421" s="139">
        <f t="shared" si="69"/>
        <v>36</v>
      </c>
      <c r="AJ421" s="139">
        <f t="shared" si="65"/>
        <v>2826</v>
      </c>
      <c r="AK421" s="109">
        <f t="shared" si="70"/>
        <v>2826</v>
      </c>
    </row>
    <row r="422" spans="1:37" ht="48.6" customHeight="1" x14ac:dyDescent="0.25">
      <c r="A422" s="108">
        <v>343</v>
      </c>
      <c r="B422" s="8" t="s">
        <v>229</v>
      </c>
      <c r="C422" s="21" t="s">
        <v>228</v>
      </c>
      <c r="D422" s="22" t="s">
        <v>233</v>
      </c>
      <c r="E422" s="35">
        <v>44698</v>
      </c>
      <c r="F422" s="35">
        <v>44699</v>
      </c>
      <c r="G422" s="21" t="s">
        <v>331</v>
      </c>
      <c r="H422" s="22" t="s">
        <v>300</v>
      </c>
      <c r="I422" s="22" t="s">
        <v>101</v>
      </c>
      <c r="J422" s="22" t="s">
        <v>294</v>
      </c>
      <c r="K422" s="35">
        <v>44698</v>
      </c>
      <c r="L422" s="35">
        <v>44699</v>
      </c>
      <c r="M422" s="10"/>
      <c r="N422" s="10">
        <v>3400</v>
      </c>
      <c r="O422" s="10">
        <f t="shared" si="61"/>
        <v>0</v>
      </c>
      <c r="P422" s="10"/>
      <c r="Q422" s="10">
        <v>2900</v>
      </c>
      <c r="R422" s="10">
        <f t="shared" si="62"/>
        <v>0</v>
      </c>
      <c r="S422" s="10"/>
      <c r="T422" s="10">
        <v>2800</v>
      </c>
      <c r="U422" s="10">
        <f t="shared" si="63"/>
        <v>0</v>
      </c>
      <c r="V422" s="10">
        <v>6</v>
      </c>
      <c r="W422" s="10">
        <v>150</v>
      </c>
      <c r="X422" s="10">
        <f t="shared" si="66"/>
        <v>900</v>
      </c>
      <c r="Y422" s="10">
        <v>6</v>
      </c>
      <c r="Z422" s="10">
        <v>150</v>
      </c>
      <c r="AA422" s="10">
        <f t="shared" si="67"/>
        <v>900</v>
      </c>
      <c r="AB422" s="10">
        <v>6</v>
      </c>
      <c r="AC422" s="10">
        <v>150</v>
      </c>
      <c r="AD422" s="10">
        <f t="shared" si="68"/>
        <v>900</v>
      </c>
      <c r="AE422" s="11">
        <v>18</v>
      </c>
      <c r="AF422" s="26">
        <v>7</v>
      </c>
      <c r="AG422" s="7">
        <f t="shared" si="60"/>
        <v>126</v>
      </c>
      <c r="AH422" s="152">
        <v>1</v>
      </c>
      <c r="AI422" s="139">
        <f t="shared" si="69"/>
        <v>36</v>
      </c>
      <c r="AJ422" s="139">
        <f t="shared" si="65"/>
        <v>2826</v>
      </c>
      <c r="AK422" s="109">
        <f t="shared" si="70"/>
        <v>2826</v>
      </c>
    </row>
    <row r="423" spans="1:37" ht="16.899999999999999" customHeight="1" x14ac:dyDescent="0.25">
      <c r="A423" s="106"/>
      <c r="B423" s="96"/>
      <c r="C423" s="97"/>
      <c r="D423" s="179" t="s">
        <v>901</v>
      </c>
      <c r="E423" s="99"/>
      <c r="F423" s="99"/>
      <c r="G423" s="99"/>
      <c r="H423" s="99"/>
      <c r="I423" s="97"/>
      <c r="J423" s="100"/>
      <c r="K423" s="99"/>
      <c r="L423" s="99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2"/>
      <c r="AF423" s="79"/>
      <c r="AG423" s="79"/>
      <c r="AH423" s="153"/>
      <c r="AI423" s="151"/>
      <c r="AJ423" s="151"/>
      <c r="AK423" s="164">
        <v>3600</v>
      </c>
    </row>
    <row r="424" spans="1:37" ht="38.25" x14ac:dyDescent="0.25">
      <c r="A424" s="108">
        <v>344</v>
      </c>
      <c r="B424" s="8" t="s">
        <v>195</v>
      </c>
      <c r="C424" s="21" t="s">
        <v>159</v>
      </c>
      <c r="D424" s="22" t="s">
        <v>174</v>
      </c>
      <c r="E424" s="35">
        <v>44606</v>
      </c>
      <c r="F424" s="35">
        <v>44610</v>
      </c>
      <c r="G424" s="21" t="s">
        <v>816</v>
      </c>
      <c r="H424" s="22" t="s">
        <v>499</v>
      </c>
      <c r="I424" s="22" t="s">
        <v>99</v>
      </c>
      <c r="J424" s="22" t="s">
        <v>294</v>
      </c>
      <c r="K424" s="35">
        <v>44606</v>
      </c>
      <c r="L424" s="35">
        <v>44610</v>
      </c>
      <c r="M424" s="10"/>
      <c r="N424" s="10">
        <v>3400</v>
      </c>
      <c r="O424" s="10">
        <f t="shared" si="61"/>
        <v>0</v>
      </c>
      <c r="P424" s="10"/>
      <c r="Q424" s="10">
        <v>2900</v>
      </c>
      <c r="R424" s="10">
        <f t="shared" si="62"/>
        <v>0</v>
      </c>
      <c r="S424" s="10"/>
      <c r="T424" s="10">
        <v>2800</v>
      </c>
      <c r="U424" s="10">
        <f t="shared" si="63"/>
        <v>0</v>
      </c>
      <c r="V424" s="10">
        <v>8</v>
      </c>
      <c r="W424" s="10">
        <v>150</v>
      </c>
      <c r="X424" s="10">
        <f t="shared" si="66"/>
        <v>1200</v>
      </c>
      <c r="Y424" s="10">
        <v>8</v>
      </c>
      <c r="Z424" s="10">
        <v>150</v>
      </c>
      <c r="AA424" s="10">
        <f t="shared" si="67"/>
        <v>1200</v>
      </c>
      <c r="AB424" s="10">
        <v>8</v>
      </c>
      <c r="AC424" s="10">
        <v>150</v>
      </c>
      <c r="AD424" s="10">
        <f t="shared" si="68"/>
        <v>1200</v>
      </c>
      <c r="AE424" s="11"/>
      <c r="AF424" s="26">
        <v>7</v>
      </c>
      <c r="AG424" s="7">
        <f t="shared" si="60"/>
        <v>0</v>
      </c>
      <c r="AH424" s="152">
        <v>1</v>
      </c>
      <c r="AI424" s="139">
        <f t="shared" si="69"/>
        <v>24</v>
      </c>
      <c r="AJ424" s="139">
        <f t="shared" si="65"/>
        <v>3600</v>
      </c>
      <c r="AK424" s="109">
        <f t="shared" si="70"/>
        <v>3600</v>
      </c>
    </row>
    <row r="425" spans="1:37" x14ac:dyDescent="0.25">
      <c r="A425" s="106"/>
      <c r="B425" s="96"/>
      <c r="C425" s="97"/>
      <c r="D425" s="92" t="s">
        <v>902</v>
      </c>
      <c r="E425" s="99"/>
      <c r="F425" s="99"/>
      <c r="G425" s="99"/>
      <c r="H425" s="99"/>
      <c r="I425" s="97"/>
      <c r="J425" s="100"/>
      <c r="K425" s="99"/>
      <c r="L425" s="99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2"/>
      <c r="AF425" s="79"/>
      <c r="AG425" s="79"/>
      <c r="AH425" s="153"/>
      <c r="AI425" s="151"/>
      <c r="AJ425" s="151"/>
      <c r="AK425" s="164">
        <f>SUM(AK426:AK427)</f>
        <v>7592</v>
      </c>
    </row>
    <row r="426" spans="1:37" ht="24" customHeight="1" x14ac:dyDescent="0.25">
      <c r="A426" s="108">
        <v>345</v>
      </c>
      <c r="B426" s="8" t="s">
        <v>193</v>
      </c>
      <c r="C426" s="21" t="s">
        <v>158</v>
      </c>
      <c r="D426" s="22" t="s">
        <v>664</v>
      </c>
      <c r="E426" s="35">
        <v>44636</v>
      </c>
      <c r="F426" s="35">
        <v>44638</v>
      </c>
      <c r="G426" s="21" t="s">
        <v>301</v>
      </c>
      <c r="H426" s="22" t="s">
        <v>516</v>
      </c>
      <c r="I426" s="22" t="s">
        <v>99</v>
      </c>
      <c r="J426" s="22" t="s">
        <v>294</v>
      </c>
      <c r="K426" s="35">
        <v>44636</v>
      </c>
      <c r="L426" s="35">
        <v>44638</v>
      </c>
      <c r="M426" s="10"/>
      <c r="N426" s="10">
        <v>3400</v>
      </c>
      <c r="O426" s="10">
        <f t="shared" si="61"/>
        <v>0</v>
      </c>
      <c r="P426" s="10"/>
      <c r="Q426" s="10">
        <v>2900</v>
      </c>
      <c r="R426" s="10">
        <f t="shared" si="62"/>
        <v>0</v>
      </c>
      <c r="S426" s="10"/>
      <c r="T426" s="10">
        <v>2800</v>
      </c>
      <c r="U426" s="10">
        <f t="shared" si="63"/>
        <v>0</v>
      </c>
      <c r="V426" s="10">
        <v>8</v>
      </c>
      <c r="W426" s="10">
        <v>150</v>
      </c>
      <c r="X426" s="10">
        <f t="shared" si="66"/>
        <v>1200</v>
      </c>
      <c r="Y426" s="10">
        <v>8</v>
      </c>
      <c r="Z426" s="10">
        <v>150</v>
      </c>
      <c r="AA426" s="10">
        <f t="shared" si="67"/>
        <v>1200</v>
      </c>
      <c r="AB426" s="10">
        <v>8</v>
      </c>
      <c r="AC426" s="10">
        <v>150</v>
      </c>
      <c r="AD426" s="10">
        <f t="shared" si="68"/>
        <v>1200</v>
      </c>
      <c r="AE426" s="11"/>
      <c r="AF426" s="3">
        <v>7</v>
      </c>
      <c r="AG426" s="3">
        <f t="shared" si="60"/>
        <v>0</v>
      </c>
      <c r="AH426" s="152">
        <v>1</v>
      </c>
      <c r="AI426" s="139">
        <f t="shared" si="69"/>
        <v>24</v>
      </c>
      <c r="AJ426" s="139">
        <f t="shared" si="65"/>
        <v>3600</v>
      </c>
      <c r="AK426" s="109">
        <f t="shared" si="70"/>
        <v>3600</v>
      </c>
    </row>
    <row r="427" spans="1:37" ht="20.65" customHeight="1" x14ac:dyDescent="0.25">
      <c r="A427" s="108">
        <v>346</v>
      </c>
      <c r="B427" s="8" t="s">
        <v>193</v>
      </c>
      <c r="C427" s="21" t="s">
        <v>158</v>
      </c>
      <c r="D427" s="22" t="s">
        <v>665</v>
      </c>
      <c r="E427" s="35">
        <v>44818</v>
      </c>
      <c r="F427" s="35">
        <v>44820</v>
      </c>
      <c r="G427" s="21" t="s">
        <v>318</v>
      </c>
      <c r="H427" s="22" t="s">
        <v>750</v>
      </c>
      <c r="I427" s="22" t="s">
        <v>99</v>
      </c>
      <c r="J427" s="22" t="s">
        <v>294</v>
      </c>
      <c r="K427" s="35">
        <v>44818</v>
      </c>
      <c r="L427" s="35">
        <v>44820</v>
      </c>
      <c r="M427" s="10"/>
      <c r="N427" s="10">
        <v>3400</v>
      </c>
      <c r="O427" s="10">
        <f t="shared" si="61"/>
        <v>0</v>
      </c>
      <c r="P427" s="10"/>
      <c r="Q427" s="10">
        <v>2900</v>
      </c>
      <c r="R427" s="10">
        <f t="shared" si="62"/>
        <v>0</v>
      </c>
      <c r="S427" s="10"/>
      <c r="T427" s="10">
        <v>2800</v>
      </c>
      <c r="U427" s="10">
        <f t="shared" si="63"/>
        <v>0</v>
      </c>
      <c r="V427" s="10">
        <v>8</v>
      </c>
      <c r="W427" s="10">
        <v>150</v>
      </c>
      <c r="X427" s="10">
        <f t="shared" si="66"/>
        <v>1200</v>
      </c>
      <c r="Y427" s="10">
        <v>8</v>
      </c>
      <c r="Z427" s="10">
        <v>150</v>
      </c>
      <c r="AA427" s="10">
        <f t="shared" si="67"/>
        <v>1200</v>
      </c>
      <c r="AB427" s="10">
        <v>8</v>
      </c>
      <c r="AC427" s="10">
        <v>150</v>
      </c>
      <c r="AD427" s="10">
        <f t="shared" si="68"/>
        <v>1200</v>
      </c>
      <c r="AE427" s="11">
        <v>56</v>
      </c>
      <c r="AF427" s="3">
        <v>7</v>
      </c>
      <c r="AG427" s="3">
        <f t="shared" si="60"/>
        <v>392</v>
      </c>
      <c r="AH427" s="152">
        <v>1</v>
      </c>
      <c r="AI427" s="139">
        <f t="shared" si="69"/>
        <v>80</v>
      </c>
      <c r="AJ427" s="139">
        <f t="shared" si="65"/>
        <v>3992</v>
      </c>
      <c r="AK427" s="109">
        <f t="shared" si="70"/>
        <v>3992</v>
      </c>
    </row>
    <row r="428" spans="1:37" x14ac:dyDescent="0.25">
      <c r="A428" s="106"/>
      <c r="B428" s="96"/>
      <c r="C428" s="97"/>
      <c r="D428" s="179" t="s">
        <v>903</v>
      </c>
      <c r="E428" s="99"/>
      <c r="F428" s="99"/>
      <c r="G428" s="99"/>
      <c r="H428" s="99"/>
      <c r="I428" s="97"/>
      <c r="J428" s="100"/>
      <c r="K428" s="99"/>
      <c r="L428" s="99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2"/>
      <c r="AF428" s="79"/>
      <c r="AG428" s="79"/>
      <c r="AH428" s="153"/>
      <c r="AI428" s="151"/>
      <c r="AJ428" s="151"/>
      <c r="AK428" s="164">
        <f>SUM(AK429:AK430)</f>
        <v>23025</v>
      </c>
    </row>
    <row r="429" spans="1:37" ht="42" customHeight="1" x14ac:dyDescent="0.25">
      <c r="A429" s="108">
        <v>347</v>
      </c>
      <c r="B429" s="8" t="s">
        <v>193</v>
      </c>
      <c r="C429" s="21" t="s">
        <v>142</v>
      </c>
      <c r="D429" s="22" t="s">
        <v>666</v>
      </c>
      <c r="E429" s="35">
        <v>44617</v>
      </c>
      <c r="F429" s="35">
        <v>44619</v>
      </c>
      <c r="G429" s="21" t="s">
        <v>800</v>
      </c>
      <c r="H429" s="22" t="s">
        <v>482</v>
      </c>
      <c r="I429" s="22" t="s">
        <v>99</v>
      </c>
      <c r="J429" s="22" t="s">
        <v>294</v>
      </c>
      <c r="K429" s="35">
        <v>44617</v>
      </c>
      <c r="L429" s="35">
        <v>44619</v>
      </c>
      <c r="M429" s="10"/>
      <c r="N429" s="10">
        <v>3400</v>
      </c>
      <c r="O429" s="10">
        <f t="shared" si="61"/>
        <v>0</v>
      </c>
      <c r="P429" s="10"/>
      <c r="Q429" s="10">
        <v>2900</v>
      </c>
      <c r="R429" s="10">
        <f t="shared" si="62"/>
        <v>0</v>
      </c>
      <c r="S429" s="10"/>
      <c r="T429" s="10">
        <v>2800</v>
      </c>
      <c r="U429" s="10">
        <f t="shared" si="63"/>
        <v>0</v>
      </c>
      <c r="V429" s="10">
        <v>25</v>
      </c>
      <c r="W429" s="10">
        <v>150</v>
      </c>
      <c r="X429" s="10">
        <f t="shared" si="66"/>
        <v>3750</v>
      </c>
      <c r="Y429" s="10">
        <v>25</v>
      </c>
      <c r="Z429" s="10">
        <v>150</v>
      </c>
      <c r="AA429" s="10">
        <f t="shared" si="67"/>
        <v>3750</v>
      </c>
      <c r="AB429" s="10">
        <v>25</v>
      </c>
      <c r="AC429" s="10">
        <v>150</v>
      </c>
      <c r="AD429" s="10">
        <f t="shared" si="68"/>
        <v>3750</v>
      </c>
      <c r="AE429" s="12"/>
      <c r="AF429" s="3">
        <v>7</v>
      </c>
      <c r="AG429" s="3">
        <f t="shared" si="60"/>
        <v>0</v>
      </c>
      <c r="AH429" s="152">
        <v>1</v>
      </c>
      <c r="AI429" s="139">
        <f t="shared" si="69"/>
        <v>75</v>
      </c>
      <c r="AJ429" s="139">
        <f t="shared" si="65"/>
        <v>11250</v>
      </c>
      <c r="AK429" s="109">
        <f t="shared" si="70"/>
        <v>11250</v>
      </c>
    </row>
    <row r="430" spans="1:37" ht="40.15" customHeight="1" x14ac:dyDescent="0.25">
      <c r="A430" s="108">
        <v>348</v>
      </c>
      <c r="B430" s="8" t="s">
        <v>193</v>
      </c>
      <c r="C430" s="21" t="s">
        <v>142</v>
      </c>
      <c r="D430" s="22" t="s">
        <v>667</v>
      </c>
      <c r="E430" s="35">
        <v>44666</v>
      </c>
      <c r="F430" s="35">
        <v>44668</v>
      </c>
      <c r="G430" s="21" t="s">
        <v>800</v>
      </c>
      <c r="H430" s="22" t="s">
        <v>751</v>
      </c>
      <c r="I430" s="22" t="s">
        <v>99</v>
      </c>
      <c r="J430" s="22" t="s">
        <v>294</v>
      </c>
      <c r="K430" s="35">
        <v>44666</v>
      </c>
      <c r="L430" s="35">
        <v>44668</v>
      </c>
      <c r="M430" s="10"/>
      <c r="N430" s="10">
        <v>3400</v>
      </c>
      <c r="O430" s="10">
        <f t="shared" si="61"/>
        <v>0</v>
      </c>
      <c r="P430" s="10"/>
      <c r="Q430" s="10">
        <v>2900</v>
      </c>
      <c r="R430" s="10">
        <f t="shared" si="62"/>
        <v>0</v>
      </c>
      <c r="S430" s="10"/>
      <c r="T430" s="10">
        <v>2800</v>
      </c>
      <c r="U430" s="10">
        <f t="shared" si="63"/>
        <v>0</v>
      </c>
      <c r="V430" s="10">
        <v>25</v>
      </c>
      <c r="W430" s="10">
        <v>150</v>
      </c>
      <c r="X430" s="10">
        <f t="shared" si="66"/>
        <v>3750</v>
      </c>
      <c r="Y430" s="10">
        <v>25</v>
      </c>
      <c r="Z430" s="10">
        <v>150</v>
      </c>
      <c r="AA430" s="10">
        <f t="shared" si="67"/>
        <v>3750</v>
      </c>
      <c r="AB430" s="10">
        <v>25</v>
      </c>
      <c r="AC430" s="10">
        <v>150</v>
      </c>
      <c r="AD430" s="10">
        <f t="shared" si="68"/>
        <v>3750</v>
      </c>
      <c r="AE430" s="11">
        <v>75</v>
      </c>
      <c r="AF430" s="3">
        <v>7</v>
      </c>
      <c r="AG430" s="3">
        <f t="shared" si="60"/>
        <v>525</v>
      </c>
      <c r="AH430" s="152">
        <v>1</v>
      </c>
      <c r="AI430" s="139">
        <f t="shared" si="69"/>
        <v>150</v>
      </c>
      <c r="AJ430" s="139">
        <f t="shared" si="65"/>
        <v>11775</v>
      </c>
      <c r="AK430" s="109">
        <f t="shared" si="70"/>
        <v>11775</v>
      </c>
    </row>
    <row r="431" spans="1:37" ht="13.9" customHeight="1" x14ac:dyDescent="0.25">
      <c r="A431" s="106"/>
      <c r="B431" s="96"/>
      <c r="C431" s="97"/>
      <c r="D431" s="179" t="s">
        <v>904</v>
      </c>
      <c r="E431" s="99"/>
      <c r="F431" s="99"/>
      <c r="G431" s="99"/>
      <c r="H431" s="99"/>
      <c r="I431" s="97"/>
      <c r="J431" s="100"/>
      <c r="K431" s="99"/>
      <c r="L431" s="99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2"/>
      <c r="AF431" s="79"/>
      <c r="AG431" s="79"/>
      <c r="AH431" s="153"/>
      <c r="AI431" s="151"/>
      <c r="AJ431" s="151"/>
      <c r="AK431" s="164">
        <f>SUM(AK432:AK433)</f>
        <v>5652</v>
      </c>
    </row>
    <row r="432" spans="1:37" ht="27.6" customHeight="1" x14ac:dyDescent="0.25">
      <c r="A432" s="108">
        <v>349</v>
      </c>
      <c r="B432" s="8" t="s">
        <v>193</v>
      </c>
      <c r="C432" s="21" t="s">
        <v>143</v>
      </c>
      <c r="D432" s="22" t="s">
        <v>668</v>
      </c>
      <c r="E432" s="35">
        <v>44671</v>
      </c>
      <c r="F432" s="35">
        <v>44674</v>
      </c>
      <c r="G432" s="21" t="s">
        <v>798</v>
      </c>
      <c r="H432" s="22" t="s">
        <v>752</v>
      </c>
      <c r="I432" s="22" t="s">
        <v>99</v>
      </c>
      <c r="J432" s="22" t="s">
        <v>294</v>
      </c>
      <c r="K432" s="35">
        <v>44671</v>
      </c>
      <c r="L432" s="35">
        <v>44674</v>
      </c>
      <c r="M432" s="10"/>
      <c r="N432" s="10">
        <v>3400</v>
      </c>
      <c r="O432" s="10">
        <f t="shared" si="61"/>
        <v>0</v>
      </c>
      <c r="P432" s="10"/>
      <c r="Q432" s="10">
        <v>2900</v>
      </c>
      <c r="R432" s="10">
        <f t="shared" si="62"/>
        <v>0</v>
      </c>
      <c r="S432" s="10"/>
      <c r="T432" s="10">
        <v>2800</v>
      </c>
      <c r="U432" s="10">
        <f t="shared" si="63"/>
        <v>0</v>
      </c>
      <c r="V432" s="10">
        <v>6</v>
      </c>
      <c r="W432" s="10">
        <v>150</v>
      </c>
      <c r="X432" s="10">
        <f t="shared" si="66"/>
        <v>900</v>
      </c>
      <c r="Y432" s="10">
        <v>6</v>
      </c>
      <c r="Z432" s="10">
        <v>150</v>
      </c>
      <c r="AA432" s="10">
        <f t="shared" si="67"/>
        <v>900</v>
      </c>
      <c r="AB432" s="10">
        <v>6</v>
      </c>
      <c r="AC432" s="10">
        <v>150</v>
      </c>
      <c r="AD432" s="10">
        <f t="shared" si="68"/>
        <v>900</v>
      </c>
      <c r="AE432" s="11">
        <v>18</v>
      </c>
      <c r="AF432" s="3">
        <v>7</v>
      </c>
      <c r="AG432" s="3">
        <f t="shared" si="60"/>
        <v>126</v>
      </c>
      <c r="AH432" s="152">
        <v>1</v>
      </c>
      <c r="AI432" s="139">
        <f t="shared" si="69"/>
        <v>36</v>
      </c>
      <c r="AJ432" s="139">
        <f t="shared" si="65"/>
        <v>2826</v>
      </c>
      <c r="AK432" s="109">
        <f t="shared" si="70"/>
        <v>2826</v>
      </c>
    </row>
    <row r="433" spans="1:37" ht="42.6" customHeight="1" x14ac:dyDescent="0.25">
      <c r="A433" s="108">
        <v>350</v>
      </c>
      <c r="B433" s="8" t="s">
        <v>193</v>
      </c>
      <c r="C433" s="21" t="s">
        <v>143</v>
      </c>
      <c r="D433" s="22" t="s">
        <v>669</v>
      </c>
      <c r="E433" s="35">
        <v>44682</v>
      </c>
      <c r="F433" s="35">
        <v>44686</v>
      </c>
      <c r="G433" s="21" t="s">
        <v>798</v>
      </c>
      <c r="H433" s="22" t="s">
        <v>753</v>
      </c>
      <c r="I433" s="22" t="s">
        <v>99</v>
      </c>
      <c r="J433" s="22" t="s">
        <v>294</v>
      </c>
      <c r="K433" s="35">
        <v>44682</v>
      </c>
      <c r="L433" s="35">
        <v>44686</v>
      </c>
      <c r="M433" s="10"/>
      <c r="N433" s="10">
        <v>3400</v>
      </c>
      <c r="O433" s="10">
        <f t="shared" si="61"/>
        <v>0</v>
      </c>
      <c r="P433" s="10"/>
      <c r="Q433" s="10">
        <v>2900</v>
      </c>
      <c r="R433" s="10">
        <f t="shared" si="62"/>
        <v>0</v>
      </c>
      <c r="S433" s="10"/>
      <c r="T433" s="10">
        <v>2800</v>
      </c>
      <c r="U433" s="10">
        <f t="shared" si="63"/>
        <v>0</v>
      </c>
      <c r="V433" s="10">
        <v>6</v>
      </c>
      <c r="W433" s="10">
        <v>150</v>
      </c>
      <c r="X433" s="10">
        <f t="shared" si="66"/>
        <v>900</v>
      </c>
      <c r="Y433" s="10">
        <v>6</v>
      </c>
      <c r="Z433" s="10">
        <v>150</v>
      </c>
      <c r="AA433" s="10">
        <f t="shared" si="67"/>
        <v>900</v>
      </c>
      <c r="AB433" s="10">
        <v>6</v>
      </c>
      <c r="AC433" s="10">
        <v>150</v>
      </c>
      <c r="AD433" s="10">
        <f t="shared" si="68"/>
        <v>900</v>
      </c>
      <c r="AE433" s="11">
        <v>18</v>
      </c>
      <c r="AF433" s="3">
        <v>7</v>
      </c>
      <c r="AG433" s="3">
        <f t="shared" si="60"/>
        <v>126</v>
      </c>
      <c r="AH433" s="152">
        <v>1</v>
      </c>
      <c r="AI433" s="139">
        <f t="shared" si="69"/>
        <v>36</v>
      </c>
      <c r="AJ433" s="139">
        <f t="shared" si="65"/>
        <v>2826</v>
      </c>
      <c r="AK433" s="109">
        <f t="shared" si="70"/>
        <v>2826</v>
      </c>
    </row>
    <row r="434" spans="1:37" ht="14.65" customHeight="1" x14ac:dyDescent="0.25">
      <c r="A434" s="106"/>
      <c r="B434" s="96"/>
      <c r="C434" s="97"/>
      <c r="D434" s="92" t="s">
        <v>905</v>
      </c>
      <c r="E434" s="99"/>
      <c r="F434" s="99"/>
      <c r="G434" s="99"/>
      <c r="H434" s="99"/>
      <c r="I434" s="97"/>
      <c r="J434" s="100"/>
      <c r="K434" s="99"/>
      <c r="L434" s="99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2"/>
      <c r="AF434" s="79"/>
      <c r="AG434" s="79"/>
      <c r="AH434" s="153"/>
      <c r="AI434" s="151"/>
      <c r="AJ434" s="151"/>
      <c r="AK434" s="164">
        <f>SUM(AK435:AK439)</f>
        <v>16140</v>
      </c>
    </row>
    <row r="435" spans="1:37" ht="30.6" customHeight="1" x14ac:dyDescent="0.25">
      <c r="A435" s="108">
        <v>351</v>
      </c>
      <c r="B435" s="8" t="s">
        <v>203</v>
      </c>
      <c r="C435" s="21" t="s">
        <v>215</v>
      </c>
      <c r="D435" s="22" t="s">
        <v>670</v>
      </c>
      <c r="E435" s="35">
        <v>44637</v>
      </c>
      <c r="F435" s="35">
        <v>44639</v>
      </c>
      <c r="G435" s="21" t="s">
        <v>801</v>
      </c>
      <c r="H435" s="22" t="s">
        <v>497</v>
      </c>
      <c r="I435" s="22" t="s">
        <v>99</v>
      </c>
      <c r="J435" s="22" t="s">
        <v>294</v>
      </c>
      <c r="K435" s="35">
        <v>44637</v>
      </c>
      <c r="L435" s="35">
        <v>44639</v>
      </c>
      <c r="M435" s="10"/>
      <c r="N435" s="10">
        <v>3400</v>
      </c>
      <c r="O435" s="10">
        <f t="shared" si="61"/>
        <v>0</v>
      </c>
      <c r="P435" s="10"/>
      <c r="Q435" s="10">
        <v>2900</v>
      </c>
      <c r="R435" s="10">
        <f t="shared" si="62"/>
        <v>0</v>
      </c>
      <c r="S435" s="10"/>
      <c r="T435" s="10">
        <v>2800</v>
      </c>
      <c r="U435" s="10">
        <f t="shared" si="63"/>
        <v>0</v>
      </c>
      <c r="V435" s="13">
        <v>4</v>
      </c>
      <c r="W435" s="10">
        <v>150</v>
      </c>
      <c r="X435" s="10">
        <f t="shared" si="66"/>
        <v>600</v>
      </c>
      <c r="Y435" s="13">
        <v>4</v>
      </c>
      <c r="Z435" s="10">
        <v>150</v>
      </c>
      <c r="AA435" s="10">
        <f t="shared" si="67"/>
        <v>600</v>
      </c>
      <c r="AB435" s="10">
        <v>4</v>
      </c>
      <c r="AC435" s="10">
        <v>150</v>
      </c>
      <c r="AD435" s="10">
        <f t="shared" si="68"/>
        <v>600</v>
      </c>
      <c r="AE435" s="11"/>
      <c r="AF435" s="3">
        <v>7</v>
      </c>
      <c r="AG435" s="3">
        <f t="shared" si="60"/>
        <v>0</v>
      </c>
      <c r="AH435" s="152">
        <v>1</v>
      </c>
      <c r="AI435" s="139">
        <f t="shared" si="69"/>
        <v>12</v>
      </c>
      <c r="AJ435" s="139">
        <f t="shared" si="65"/>
        <v>1800</v>
      </c>
      <c r="AK435" s="109">
        <f t="shared" si="70"/>
        <v>1800</v>
      </c>
    </row>
    <row r="436" spans="1:37" ht="39" x14ac:dyDescent="0.25">
      <c r="A436" s="108">
        <v>352</v>
      </c>
      <c r="B436" s="8" t="s">
        <v>203</v>
      </c>
      <c r="C436" s="21" t="s">
        <v>215</v>
      </c>
      <c r="D436" s="22" t="s">
        <v>92</v>
      </c>
      <c r="E436" s="35">
        <v>44677</v>
      </c>
      <c r="F436" s="35">
        <v>44679</v>
      </c>
      <c r="G436" s="21" t="s">
        <v>800</v>
      </c>
      <c r="H436" s="22" t="s">
        <v>754</v>
      </c>
      <c r="I436" s="22" t="s">
        <v>102</v>
      </c>
      <c r="J436" s="22" t="s">
        <v>294</v>
      </c>
      <c r="K436" s="35">
        <v>44677</v>
      </c>
      <c r="L436" s="35">
        <v>44679</v>
      </c>
      <c r="M436" s="10"/>
      <c r="N436" s="10">
        <v>3400</v>
      </c>
      <c r="O436" s="10">
        <f t="shared" si="61"/>
        <v>0</v>
      </c>
      <c r="P436" s="10"/>
      <c r="Q436" s="10">
        <v>2900</v>
      </c>
      <c r="R436" s="10">
        <f t="shared" si="62"/>
        <v>0</v>
      </c>
      <c r="S436" s="10"/>
      <c r="T436" s="10">
        <v>2800</v>
      </c>
      <c r="U436" s="10">
        <f t="shared" si="63"/>
        <v>0</v>
      </c>
      <c r="V436" s="10">
        <v>6</v>
      </c>
      <c r="W436" s="10">
        <v>150</v>
      </c>
      <c r="X436" s="10">
        <f t="shared" si="66"/>
        <v>900</v>
      </c>
      <c r="Y436" s="10">
        <v>6</v>
      </c>
      <c r="Z436" s="10">
        <v>150</v>
      </c>
      <c r="AA436" s="10">
        <f t="shared" si="67"/>
        <v>900</v>
      </c>
      <c r="AB436" s="10">
        <v>6</v>
      </c>
      <c r="AC436" s="10">
        <v>150</v>
      </c>
      <c r="AD436" s="10">
        <f t="shared" si="68"/>
        <v>900</v>
      </c>
      <c r="AE436" s="11">
        <v>24</v>
      </c>
      <c r="AF436" s="3">
        <v>7</v>
      </c>
      <c r="AG436" s="3">
        <f t="shared" si="60"/>
        <v>168</v>
      </c>
      <c r="AH436" s="152">
        <v>1</v>
      </c>
      <c r="AI436" s="139">
        <f t="shared" si="69"/>
        <v>42</v>
      </c>
      <c r="AJ436" s="139">
        <f t="shared" si="65"/>
        <v>2868</v>
      </c>
      <c r="AK436" s="109">
        <f t="shared" si="70"/>
        <v>2868</v>
      </c>
    </row>
    <row r="437" spans="1:37" ht="28.9" customHeight="1" x14ac:dyDescent="0.25">
      <c r="A437" s="108">
        <v>353</v>
      </c>
      <c r="B437" s="8" t="s">
        <v>203</v>
      </c>
      <c r="C437" s="21" t="s">
        <v>215</v>
      </c>
      <c r="D437" s="22" t="s">
        <v>671</v>
      </c>
      <c r="E437" s="35">
        <v>44684</v>
      </c>
      <c r="F437" s="35">
        <v>44686</v>
      </c>
      <c r="G437" s="21" t="s">
        <v>541</v>
      </c>
      <c r="H437" s="22" t="s">
        <v>755</v>
      </c>
      <c r="I437" s="22" t="s">
        <v>102</v>
      </c>
      <c r="J437" s="22" t="s">
        <v>294</v>
      </c>
      <c r="K437" s="35">
        <v>44684</v>
      </c>
      <c r="L437" s="35">
        <v>44686</v>
      </c>
      <c r="M437" s="10"/>
      <c r="N437" s="10">
        <v>3400</v>
      </c>
      <c r="O437" s="10">
        <f t="shared" si="61"/>
        <v>0</v>
      </c>
      <c r="P437" s="10"/>
      <c r="Q437" s="10">
        <v>2900</v>
      </c>
      <c r="R437" s="10">
        <f t="shared" si="62"/>
        <v>0</v>
      </c>
      <c r="S437" s="10"/>
      <c r="T437" s="10">
        <v>2800</v>
      </c>
      <c r="U437" s="10">
        <f t="shared" si="63"/>
        <v>0</v>
      </c>
      <c r="V437" s="10">
        <v>8</v>
      </c>
      <c r="W437" s="10">
        <v>150</v>
      </c>
      <c r="X437" s="10">
        <f t="shared" si="66"/>
        <v>1200</v>
      </c>
      <c r="Y437" s="10">
        <v>8</v>
      </c>
      <c r="Z437" s="10">
        <v>150</v>
      </c>
      <c r="AA437" s="10">
        <f t="shared" si="67"/>
        <v>1200</v>
      </c>
      <c r="AB437" s="10">
        <v>8</v>
      </c>
      <c r="AC437" s="10">
        <v>150</v>
      </c>
      <c r="AD437" s="10">
        <f t="shared" si="68"/>
        <v>1200</v>
      </c>
      <c r="AE437" s="11">
        <v>32</v>
      </c>
      <c r="AF437" s="3">
        <v>7</v>
      </c>
      <c r="AG437" s="3">
        <f t="shared" si="60"/>
        <v>224</v>
      </c>
      <c r="AH437" s="152">
        <v>1</v>
      </c>
      <c r="AI437" s="139">
        <f t="shared" si="69"/>
        <v>56</v>
      </c>
      <c r="AJ437" s="139">
        <f t="shared" si="65"/>
        <v>3824</v>
      </c>
      <c r="AK437" s="109">
        <f t="shared" si="70"/>
        <v>3824</v>
      </c>
    </row>
    <row r="438" spans="1:37" ht="24.6" customHeight="1" x14ac:dyDescent="0.25">
      <c r="A438" s="108">
        <v>354</v>
      </c>
      <c r="B438" s="8" t="s">
        <v>203</v>
      </c>
      <c r="C438" s="21" t="s">
        <v>215</v>
      </c>
      <c r="D438" s="22" t="s">
        <v>672</v>
      </c>
      <c r="E438" s="35">
        <v>44684</v>
      </c>
      <c r="F438" s="35">
        <v>44686</v>
      </c>
      <c r="G438" s="21" t="s">
        <v>799</v>
      </c>
      <c r="H438" s="22" t="s">
        <v>754</v>
      </c>
      <c r="I438" s="22" t="s">
        <v>99</v>
      </c>
      <c r="J438" s="22" t="s">
        <v>294</v>
      </c>
      <c r="K438" s="35">
        <v>44684</v>
      </c>
      <c r="L438" s="35">
        <v>44686</v>
      </c>
      <c r="M438" s="10"/>
      <c r="N438" s="10">
        <v>3400</v>
      </c>
      <c r="O438" s="10">
        <f t="shared" si="61"/>
        <v>0</v>
      </c>
      <c r="P438" s="10"/>
      <c r="Q438" s="10">
        <v>2900</v>
      </c>
      <c r="R438" s="10">
        <f t="shared" si="62"/>
        <v>0</v>
      </c>
      <c r="S438" s="10"/>
      <c r="T438" s="10">
        <v>2800</v>
      </c>
      <c r="U438" s="10">
        <f t="shared" si="63"/>
        <v>0</v>
      </c>
      <c r="V438" s="13">
        <v>4</v>
      </c>
      <c r="W438" s="10">
        <v>150</v>
      </c>
      <c r="X438" s="10">
        <f t="shared" si="66"/>
        <v>600</v>
      </c>
      <c r="Y438" s="13">
        <v>4</v>
      </c>
      <c r="Z438" s="10">
        <v>150</v>
      </c>
      <c r="AA438" s="10">
        <f t="shared" si="67"/>
        <v>600</v>
      </c>
      <c r="AB438" s="10">
        <v>4</v>
      </c>
      <c r="AC438" s="10">
        <v>150</v>
      </c>
      <c r="AD438" s="10">
        <f t="shared" si="68"/>
        <v>600</v>
      </c>
      <c r="AE438" s="11">
        <v>16</v>
      </c>
      <c r="AF438" s="3">
        <v>7</v>
      </c>
      <c r="AG438" s="3">
        <f t="shared" si="60"/>
        <v>112</v>
      </c>
      <c r="AH438" s="152">
        <v>1</v>
      </c>
      <c r="AI438" s="139">
        <f t="shared" si="69"/>
        <v>28</v>
      </c>
      <c r="AJ438" s="139">
        <f t="shared" si="65"/>
        <v>1912</v>
      </c>
      <c r="AK438" s="109">
        <f t="shared" si="70"/>
        <v>1912</v>
      </c>
    </row>
    <row r="439" spans="1:37" ht="30" customHeight="1" x14ac:dyDescent="0.25">
      <c r="A439" s="108">
        <v>355</v>
      </c>
      <c r="B439" s="8" t="s">
        <v>203</v>
      </c>
      <c r="C439" s="21" t="s">
        <v>215</v>
      </c>
      <c r="D439" s="22" t="s">
        <v>673</v>
      </c>
      <c r="E439" s="35">
        <v>44817</v>
      </c>
      <c r="F439" s="35">
        <v>44819</v>
      </c>
      <c r="G439" s="21" t="s">
        <v>297</v>
      </c>
      <c r="H439" s="22" t="s">
        <v>755</v>
      </c>
      <c r="I439" s="22" t="s">
        <v>102</v>
      </c>
      <c r="J439" s="22" t="s">
        <v>294</v>
      </c>
      <c r="K439" s="35">
        <v>44817</v>
      </c>
      <c r="L439" s="35">
        <v>44819</v>
      </c>
      <c r="M439" s="10"/>
      <c r="N439" s="10">
        <v>3400</v>
      </c>
      <c r="O439" s="10">
        <f t="shared" si="61"/>
        <v>0</v>
      </c>
      <c r="P439" s="10"/>
      <c r="Q439" s="10">
        <v>2900</v>
      </c>
      <c r="R439" s="10">
        <f t="shared" si="62"/>
        <v>0</v>
      </c>
      <c r="S439" s="10"/>
      <c r="T439" s="10">
        <v>2800</v>
      </c>
      <c r="U439" s="10">
        <f t="shared" si="63"/>
        <v>0</v>
      </c>
      <c r="V439" s="10">
        <v>12</v>
      </c>
      <c r="W439" s="10">
        <v>150</v>
      </c>
      <c r="X439" s="10">
        <f t="shared" si="66"/>
        <v>1800</v>
      </c>
      <c r="Y439" s="10">
        <v>12</v>
      </c>
      <c r="Z439" s="10">
        <v>150</v>
      </c>
      <c r="AA439" s="10">
        <f t="shared" si="67"/>
        <v>1800</v>
      </c>
      <c r="AB439" s="10">
        <v>12</v>
      </c>
      <c r="AC439" s="10">
        <v>150</v>
      </c>
      <c r="AD439" s="10">
        <f t="shared" si="68"/>
        <v>1800</v>
      </c>
      <c r="AE439" s="11">
        <v>48</v>
      </c>
      <c r="AF439" s="3">
        <v>7</v>
      </c>
      <c r="AG439" s="3">
        <f t="shared" si="60"/>
        <v>336</v>
      </c>
      <c r="AH439" s="152">
        <v>1</v>
      </c>
      <c r="AI439" s="139">
        <f t="shared" si="69"/>
        <v>84</v>
      </c>
      <c r="AJ439" s="139">
        <f t="shared" si="65"/>
        <v>5736</v>
      </c>
      <c r="AK439" s="109">
        <f t="shared" si="70"/>
        <v>5736</v>
      </c>
    </row>
    <row r="440" spans="1:37" ht="16.899999999999999" customHeight="1" x14ac:dyDescent="0.25">
      <c r="A440" s="106"/>
      <c r="B440" s="96"/>
      <c r="C440" s="97"/>
      <c r="D440" s="179" t="s">
        <v>906</v>
      </c>
      <c r="E440" s="99"/>
      <c r="F440" s="99"/>
      <c r="G440" s="99"/>
      <c r="H440" s="99"/>
      <c r="I440" s="97"/>
      <c r="J440" s="100"/>
      <c r="K440" s="99"/>
      <c r="L440" s="99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2"/>
      <c r="AF440" s="79"/>
      <c r="AG440" s="79"/>
      <c r="AH440" s="153"/>
      <c r="AI440" s="151"/>
      <c r="AJ440" s="151"/>
      <c r="AK440" s="164">
        <f>SUM(AK441:AK442)</f>
        <v>4500</v>
      </c>
    </row>
    <row r="441" spans="1:37" ht="27.6" customHeight="1" x14ac:dyDescent="0.25">
      <c r="A441" s="108">
        <v>356</v>
      </c>
      <c r="B441" s="8" t="s">
        <v>193</v>
      </c>
      <c r="C441" s="21" t="s">
        <v>194</v>
      </c>
      <c r="D441" s="22" t="s">
        <v>674</v>
      </c>
      <c r="E441" s="35">
        <v>44610</v>
      </c>
      <c r="F441" s="35">
        <v>44614</v>
      </c>
      <c r="G441" s="21" t="s">
        <v>798</v>
      </c>
      <c r="H441" s="22" t="s">
        <v>498</v>
      </c>
      <c r="I441" s="22" t="s">
        <v>99</v>
      </c>
      <c r="J441" s="22" t="s">
        <v>294</v>
      </c>
      <c r="K441" s="35">
        <v>44610</v>
      </c>
      <c r="L441" s="35">
        <v>44614</v>
      </c>
      <c r="M441" s="10"/>
      <c r="N441" s="10">
        <v>3400</v>
      </c>
      <c r="O441" s="10">
        <f t="shared" si="61"/>
        <v>0</v>
      </c>
      <c r="P441" s="10"/>
      <c r="Q441" s="10">
        <v>2900</v>
      </c>
      <c r="R441" s="10">
        <f t="shared" si="62"/>
        <v>0</v>
      </c>
      <c r="S441" s="10"/>
      <c r="T441" s="10">
        <v>2800</v>
      </c>
      <c r="U441" s="10">
        <f t="shared" si="63"/>
        <v>0</v>
      </c>
      <c r="V441" s="10">
        <v>6</v>
      </c>
      <c r="W441" s="10">
        <v>150</v>
      </c>
      <c r="X441" s="10">
        <f t="shared" si="66"/>
        <v>900</v>
      </c>
      <c r="Y441" s="10">
        <v>6</v>
      </c>
      <c r="Z441" s="10">
        <v>150</v>
      </c>
      <c r="AA441" s="10">
        <f t="shared" si="67"/>
        <v>900</v>
      </c>
      <c r="AB441" s="10">
        <v>6</v>
      </c>
      <c r="AC441" s="10">
        <v>150</v>
      </c>
      <c r="AD441" s="10">
        <f t="shared" si="68"/>
        <v>900</v>
      </c>
      <c r="AE441" s="11"/>
      <c r="AF441" s="3">
        <v>7</v>
      </c>
      <c r="AG441" s="3">
        <f t="shared" si="60"/>
        <v>0</v>
      </c>
      <c r="AH441" s="152">
        <v>1</v>
      </c>
      <c r="AI441" s="139">
        <f t="shared" si="69"/>
        <v>18</v>
      </c>
      <c r="AJ441" s="139">
        <f t="shared" si="65"/>
        <v>2700</v>
      </c>
      <c r="AK441" s="109">
        <f t="shared" si="70"/>
        <v>2700</v>
      </c>
    </row>
    <row r="442" spans="1:37" ht="27.6" customHeight="1" x14ac:dyDescent="0.25">
      <c r="A442" s="108">
        <v>357</v>
      </c>
      <c r="B442" s="8" t="s">
        <v>193</v>
      </c>
      <c r="C442" s="21" t="s">
        <v>194</v>
      </c>
      <c r="D442" s="22" t="s">
        <v>675</v>
      </c>
      <c r="E442" s="35">
        <v>44650</v>
      </c>
      <c r="F442" s="35">
        <v>44654</v>
      </c>
      <c r="G442" s="21" t="s">
        <v>798</v>
      </c>
      <c r="H442" s="22" t="s">
        <v>756</v>
      </c>
      <c r="I442" s="22" t="s">
        <v>99</v>
      </c>
      <c r="J442" s="22" t="s">
        <v>294</v>
      </c>
      <c r="K442" s="35">
        <v>44650</v>
      </c>
      <c r="L442" s="35">
        <v>44654</v>
      </c>
      <c r="M442" s="10"/>
      <c r="N442" s="10">
        <v>3400</v>
      </c>
      <c r="O442" s="10">
        <f t="shared" si="61"/>
        <v>0</v>
      </c>
      <c r="P442" s="10"/>
      <c r="Q442" s="10">
        <v>2900</v>
      </c>
      <c r="R442" s="10">
        <f t="shared" si="62"/>
        <v>0</v>
      </c>
      <c r="S442" s="10"/>
      <c r="T442" s="10">
        <v>2800</v>
      </c>
      <c r="U442" s="10">
        <f t="shared" si="63"/>
        <v>0</v>
      </c>
      <c r="V442" s="10">
        <v>4</v>
      </c>
      <c r="W442" s="10">
        <v>150</v>
      </c>
      <c r="X442" s="10">
        <f t="shared" si="66"/>
        <v>600</v>
      </c>
      <c r="Y442" s="10">
        <v>4</v>
      </c>
      <c r="Z442" s="10">
        <v>150</v>
      </c>
      <c r="AA442" s="10">
        <f t="shared" si="67"/>
        <v>600</v>
      </c>
      <c r="AB442" s="10">
        <v>4</v>
      </c>
      <c r="AC442" s="10">
        <v>150</v>
      </c>
      <c r="AD442" s="10">
        <f t="shared" si="68"/>
        <v>600</v>
      </c>
      <c r="AE442" s="11"/>
      <c r="AF442" s="3">
        <v>7</v>
      </c>
      <c r="AG442" s="3">
        <f t="shared" si="60"/>
        <v>0</v>
      </c>
      <c r="AH442" s="152">
        <v>1</v>
      </c>
      <c r="AI442" s="139">
        <f t="shared" si="69"/>
        <v>12</v>
      </c>
      <c r="AJ442" s="139">
        <f t="shared" si="65"/>
        <v>1800</v>
      </c>
      <c r="AK442" s="109">
        <f t="shared" si="70"/>
        <v>1800</v>
      </c>
    </row>
    <row r="443" spans="1:37" x14ac:dyDescent="0.25">
      <c r="A443" s="106"/>
      <c r="B443" s="96"/>
      <c r="C443" s="97"/>
      <c r="D443" s="92" t="s">
        <v>907</v>
      </c>
      <c r="E443" s="99"/>
      <c r="F443" s="99"/>
      <c r="G443" s="99"/>
      <c r="H443" s="99"/>
      <c r="I443" s="97"/>
      <c r="J443" s="100"/>
      <c r="K443" s="99"/>
      <c r="L443" s="99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2"/>
      <c r="AF443" s="79"/>
      <c r="AG443" s="79"/>
      <c r="AH443" s="153"/>
      <c r="AI443" s="151"/>
      <c r="AJ443" s="151"/>
      <c r="AK443" s="164">
        <f>SUM(AK444:AK450)</f>
        <v>113190</v>
      </c>
    </row>
    <row r="444" spans="1:37" ht="39.6" customHeight="1" x14ac:dyDescent="0.25">
      <c r="A444" s="108">
        <v>358</v>
      </c>
      <c r="B444" s="8" t="s">
        <v>193</v>
      </c>
      <c r="C444" s="21" t="s">
        <v>117</v>
      </c>
      <c r="D444" s="22" t="s">
        <v>676</v>
      </c>
      <c r="E444" s="35">
        <v>44600</v>
      </c>
      <c r="F444" s="35">
        <v>44608</v>
      </c>
      <c r="G444" s="21" t="s">
        <v>331</v>
      </c>
      <c r="H444" s="22" t="s">
        <v>475</v>
      </c>
      <c r="I444" s="22" t="s">
        <v>99</v>
      </c>
      <c r="J444" s="32" t="s">
        <v>294</v>
      </c>
      <c r="K444" s="35">
        <v>44600</v>
      </c>
      <c r="L444" s="35">
        <v>44608</v>
      </c>
      <c r="M444" s="17"/>
      <c r="N444" s="10">
        <v>3400</v>
      </c>
      <c r="O444" s="10">
        <f t="shared" si="61"/>
        <v>0</v>
      </c>
      <c r="P444" s="17"/>
      <c r="Q444" s="10">
        <v>2900</v>
      </c>
      <c r="R444" s="10">
        <f t="shared" si="62"/>
        <v>0</v>
      </c>
      <c r="S444" s="17"/>
      <c r="T444" s="10">
        <v>2800</v>
      </c>
      <c r="U444" s="10">
        <f t="shared" si="63"/>
        <v>0</v>
      </c>
      <c r="V444" s="17">
        <v>35</v>
      </c>
      <c r="W444" s="10">
        <v>150</v>
      </c>
      <c r="X444" s="10">
        <f t="shared" si="66"/>
        <v>5250</v>
      </c>
      <c r="Y444" s="17">
        <v>35</v>
      </c>
      <c r="Z444" s="10">
        <v>150</v>
      </c>
      <c r="AA444" s="10">
        <f t="shared" si="67"/>
        <v>5250</v>
      </c>
      <c r="AB444" s="17">
        <v>35</v>
      </c>
      <c r="AC444" s="10">
        <v>150</v>
      </c>
      <c r="AD444" s="10">
        <f t="shared" si="68"/>
        <v>5250</v>
      </c>
      <c r="AE444" s="19"/>
      <c r="AF444" s="3">
        <v>7</v>
      </c>
      <c r="AG444" s="3">
        <f t="shared" si="60"/>
        <v>0</v>
      </c>
      <c r="AH444" s="152">
        <v>1</v>
      </c>
      <c r="AI444" s="139">
        <f t="shared" si="69"/>
        <v>105</v>
      </c>
      <c r="AJ444" s="139">
        <f t="shared" si="65"/>
        <v>15750</v>
      </c>
      <c r="AK444" s="109">
        <f t="shared" si="70"/>
        <v>15750</v>
      </c>
    </row>
    <row r="445" spans="1:37" ht="28.15" customHeight="1" x14ac:dyDescent="0.25">
      <c r="A445" s="108">
        <v>359</v>
      </c>
      <c r="B445" s="8" t="s">
        <v>193</v>
      </c>
      <c r="C445" s="21" t="s">
        <v>117</v>
      </c>
      <c r="D445" s="22" t="s">
        <v>677</v>
      </c>
      <c r="E445" s="35">
        <v>44617</v>
      </c>
      <c r="F445" s="35">
        <v>44624</v>
      </c>
      <c r="G445" s="21" t="s">
        <v>298</v>
      </c>
      <c r="H445" s="22" t="s">
        <v>500</v>
      </c>
      <c r="I445" s="22" t="s">
        <v>99</v>
      </c>
      <c r="J445" s="32" t="s">
        <v>294</v>
      </c>
      <c r="K445" s="35">
        <v>44617</v>
      </c>
      <c r="L445" s="35">
        <v>44624</v>
      </c>
      <c r="M445" s="19"/>
      <c r="N445" s="10">
        <v>3400</v>
      </c>
      <c r="O445" s="10">
        <f t="shared" si="61"/>
        <v>0</v>
      </c>
      <c r="P445" s="17"/>
      <c r="Q445" s="10">
        <v>2900</v>
      </c>
      <c r="R445" s="10">
        <f t="shared" si="62"/>
        <v>0</v>
      </c>
      <c r="S445" s="17"/>
      <c r="T445" s="10">
        <v>2800</v>
      </c>
      <c r="U445" s="10">
        <f t="shared" si="63"/>
        <v>0</v>
      </c>
      <c r="V445" s="17">
        <v>35</v>
      </c>
      <c r="W445" s="10">
        <v>150</v>
      </c>
      <c r="X445" s="10">
        <f t="shared" si="66"/>
        <v>5250</v>
      </c>
      <c r="Y445" s="17">
        <v>35</v>
      </c>
      <c r="Z445" s="10">
        <v>150</v>
      </c>
      <c r="AA445" s="10">
        <f t="shared" si="67"/>
        <v>5250</v>
      </c>
      <c r="AB445" s="17">
        <v>35</v>
      </c>
      <c r="AC445" s="10">
        <v>150</v>
      </c>
      <c r="AD445" s="10">
        <f t="shared" si="68"/>
        <v>5250</v>
      </c>
      <c r="AE445" s="19"/>
      <c r="AF445" s="3">
        <v>7</v>
      </c>
      <c r="AG445" s="3">
        <f t="shared" si="60"/>
        <v>0</v>
      </c>
      <c r="AH445" s="152">
        <v>1</v>
      </c>
      <c r="AI445" s="139">
        <f t="shared" si="69"/>
        <v>105</v>
      </c>
      <c r="AJ445" s="139">
        <f t="shared" si="65"/>
        <v>15750</v>
      </c>
      <c r="AK445" s="109">
        <f t="shared" si="70"/>
        <v>15750</v>
      </c>
    </row>
    <row r="446" spans="1:37" ht="38.25" x14ac:dyDescent="0.25">
      <c r="A446" s="108">
        <v>360</v>
      </c>
      <c r="B446" s="8" t="s">
        <v>193</v>
      </c>
      <c r="C446" s="21" t="s">
        <v>117</v>
      </c>
      <c r="D446" s="22" t="s">
        <v>678</v>
      </c>
      <c r="E446" s="35">
        <v>44626</v>
      </c>
      <c r="F446" s="35">
        <v>44634</v>
      </c>
      <c r="G446" s="21" t="s">
        <v>318</v>
      </c>
      <c r="H446" s="22" t="s">
        <v>500</v>
      </c>
      <c r="I446" s="22" t="s">
        <v>99</v>
      </c>
      <c r="J446" s="22" t="s">
        <v>294</v>
      </c>
      <c r="K446" s="35">
        <v>44626</v>
      </c>
      <c r="L446" s="35">
        <v>44634</v>
      </c>
      <c r="M446" s="10"/>
      <c r="N446" s="10">
        <v>3400</v>
      </c>
      <c r="O446" s="10">
        <f t="shared" si="61"/>
        <v>0</v>
      </c>
      <c r="P446" s="10"/>
      <c r="Q446" s="10">
        <v>2900</v>
      </c>
      <c r="R446" s="10">
        <f t="shared" si="62"/>
        <v>0</v>
      </c>
      <c r="S446" s="10"/>
      <c r="T446" s="10">
        <v>2800</v>
      </c>
      <c r="U446" s="10">
        <f t="shared" si="63"/>
        <v>0</v>
      </c>
      <c r="V446" s="10">
        <v>35</v>
      </c>
      <c r="W446" s="10">
        <v>150</v>
      </c>
      <c r="X446" s="10">
        <f t="shared" si="66"/>
        <v>5250</v>
      </c>
      <c r="Y446" s="10">
        <v>35</v>
      </c>
      <c r="Z446" s="10">
        <v>150</v>
      </c>
      <c r="AA446" s="10">
        <f t="shared" si="67"/>
        <v>5250</v>
      </c>
      <c r="AB446" s="10">
        <v>35</v>
      </c>
      <c r="AC446" s="10">
        <v>150</v>
      </c>
      <c r="AD446" s="10">
        <f t="shared" si="68"/>
        <v>5250</v>
      </c>
      <c r="AE446" s="11"/>
      <c r="AF446" s="3">
        <v>7</v>
      </c>
      <c r="AG446" s="3">
        <f t="shared" si="60"/>
        <v>0</v>
      </c>
      <c r="AH446" s="152">
        <v>1</v>
      </c>
      <c r="AI446" s="139">
        <f t="shared" si="69"/>
        <v>105</v>
      </c>
      <c r="AJ446" s="139">
        <f t="shared" si="65"/>
        <v>15750</v>
      </c>
      <c r="AK446" s="109">
        <f t="shared" si="70"/>
        <v>15750</v>
      </c>
    </row>
    <row r="447" spans="1:37" ht="25.15" customHeight="1" x14ac:dyDescent="0.25">
      <c r="A447" s="108">
        <v>361</v>
      </c>
      <c r="B447" s="8" t="s">
        <v>193</v>
      </c>
      <c r="C447" s="21" t="s">
        <v>117</v>
      </c>
      <c r="D447" s="22" t="s">
        <v>679</v>
      </c>
      <c r="E447" s="35">
        <v>44654</v>
      </c>
      <c r="F447" s="35">
        <v>44662</v>
      </c>
      <c r="G447" s="21" t="s">
        <v>331</v>
      </c>
      <c r="H447" s="22" t="s">
        <v>695</v>
      </c>
      <c r="I447" s="22" t="s">
        <v>99</v>
      </c>
      <c r="J447" s="32" t="s">
        <v>294</v>
      </c>
      <c r="K447" s="35">
        <v>44654</v>
      </c>
      <c r="L447" s="35">
        <v>44662</v>
      </c>
      <c r="M447" s="17"/>
      <c r="N447" s="10">
        <v>3400</v>
      </c>
      <c r="O447" s="10">
        <f t="shared" si="61"/>
        <v>0</v>
      </c>
      <c r="P447" s="17"/>
      <c r="Q447" s="10">
        <v>2900</v>
      </c>
      <c r="R447" s="10">
        <f t="shared" si="62"/>
        <v>0</v>
      </c>
      <c r="S447" s="17"/>
      <c r="T447" s="10">
        <v>2800</v>
      </c>
      <c r="U447" s="10">
        <f t="shared" si="63"/>
        <v>0</v>
      </c>
      <c r="V447" s="17">
        <v>35</v>
      </c>
      <c r="W447" s="10">
        <v>150</v>
      </c>
      <c r="X447" s="10">
        <f t="shared" si="66"/>
        <v>5250</v>
      </c>
      <c r="Y447" s="17">
        <v>35</v>
      </c>
      <c r="Z447" s="10">
        <v>150</v>
      </c>
      <c r="AA447" s="10">
        <f t="shared" si="67"/>
        <v>5250</v>
      </c>
      <c r="AB447" s="17">
        <v>35</v>
      </c>
      <c r="AC447" s="10">
        <v>150</v>
      </c>
      <c r="AD447" s="10">
        <f t="shared" si="68"/>
        <v>5250</v>
      </c>
      <c r="AE447" s="19">
        <v>105</v>
      </c>
      <c r="AF447" s="3">
        <v>7</v>
      </c>
      <c r="AG447" s="3">
        <f t="shared" si="60"/>
        <v>735</v>
      </c>
      <c r="AH447" s="152">
        <v>1</v>
      </c>
      <c r="AI447" s="139">
        <f t="shared" si="69"/>
        <v>210</v>
      </c>
      <c r="AJ447" s="139">
        <f t="shared" si="65"/>
        <v>16485</v>
      </c>
      <c r="AK447" s="109">
        <f t="shared" si="70"/>
        <v>16485</v>
      </c>
    </row>
    <row r="448" spans="1:37" ht="27.6" customHeight="1" x14ac:dyDescent="0.25">
      <c r="A448" s="108">
        <v>362</v>
      </c>
      <c r="B448" s="8" t="s">
        <v>193</v>
      </c>
      <c r="C448" s="21" t="s">
        <v>117</v>
      </c>
      <c r="D448" s="22" t="s">
        <v>680</v>
      </c>
      <c r="E448" s="35">
        <v>44664</v>
      </c>
      <c r="F448" s="35">
        <v>44670</v>
      </c>
      <c r="G448" s="21" t="s">
        <v>797</v>
      </c>
      <c r="H448" s="22" t="s">
        <v>506</v>
      </c>
      <c r="I448" s="22" t="s">
        <v>99</v>
      </c>
      <c r="J448" s="32" t="s">
        <v>294</v>
      </c>
      <c r="K448" s="35">
        <v>44664</v>
      </c>
      <c r="L448" s="35">
        <v>44670</v>
      </c>
      <c r="M448" s="17"/>
      <c r="N448" s="10">
        <v>3400</v>
      </c>
      <c r="O448" s="10">
        <f t="shared" si="61"/>
        <v>0</v>
      </c>
      <c r="P448" s="17"/>
      <c r="Q448" s="10">
        <v>2900</v>
      </c>
      <c r="R448" s="10">
        <f t="shared" si="62"/>
        <v>0</v>
      </c>
      <c r="S448" s="17"/>
      <c r="T448" s="10">
        <v>2800</v>
      </c>
      <c r="U448" s="10">
        <f t="shared" si="63"/>
        <v>0</v>
      </c>
      <c r="V448" s="17">
        <v>35</v>
      </c>
      <c r="W448" s="10">
        <v>150</v>
      </c>
      <c r="X448" s="10">
        <f t="shared" si="66"/>
        <v>5250</v>
      </c>
      <c r="Y448" s="17">
        <v>35</v>
      </c>
      <c r="Z448" s="10">
        <v>150</v>
      </c>
      <c r="AA448" s="10">
        <f t="shared" si="67"/>
        <v>5250</v>
      </c>
      <c r="AB448" s="17">
        <v>35</v>
      </c>
      <c r="AC448" s="10">
        <v>150</v>
      </c>
      <c r="AD448" s="10">
        <f t="shared" si="68"/>
        <v>5250</v>
      </c>
      <c r="AE448" s="19">
        <v>105</v>
      </c>
      <c r="AF448" s="3">
        <v>7</v>
      </c>
      <c r="AG448" s="3">
        <f>AE448*AF448</f>
        <v>735</v>
      </c>
      <c r="AH448" s="152">
        <v>1</v>
      </c>
      <c r="AI448" s="139">
        <f t="shared" si="69"/>
        <v>210</v>
      </c>
      <c r="AJ448" s="139">
        <f t="shared" si="65"/>
        <v>16485</v>
      </c>
      <c r="AK448" s="109">
        <f t="shared" si="70"/>
        <v>16485</v>
      </c>
    </row>
    <row r="449" spans="1:37" ht="31.9" customHeight="1" x14ac:dyDescent="0.25">
      <c r="A449" s="108">
        <v>363</v>
      </c>
      <c r="B449" s="8" t="s">
        <v>193</v>
      </c>
      <c r="C449" s="21" t="s">
        <v>117</v>
      </c>
      <c r="D449" s="22" t="s">
        <v>681</v>
      </c>
      <c r="E449" s="35">
        <v>44673</v>
      </c>
      <c r="F449" s="35">
        <v>44679</v>
      </c>
      <c r="G449" s="21" t="s">
        <v>331</v>
      </c>
      <c r="H449" s="22" t="s">
        <v>432</v>
      </c>
      <c r="I449" s="22" t="s">
        <v>99</v>
      </c>
      <c r="J449" s="32" t="s">
        <v>294</v>
      </c>
      <c r="K449" s="35">
        <v>44673</v>
      </c>
      <c r="L449" s="35">
        <v>44679</v>
      </c>
      <c r="M449" s="17"/>
      <c r="N449" s="10">
        <v>3400</v>
      </c>
      <c r="O449" s="10">
        <f>M449*N449</f>
        <v>0</v>
      </c>
      <c r="P449" s="17"/>
      <c r="Q449" s="10">
        <v>2900</v>
      </c>
      <c r="R449" s="10">
        <f>P449*Q449</f>
        <v>0</v>
      </c>
      <c r="S449" s="17"/>
      <c r="T449" s="10">
        <v>2800</v>
      </c>
      <c r="U449" s="10">
        <f>S449*T449</f>
        <v>0</v>
      </c>
      <c r="V449" s="17">
        <v>35</v>
      </c>
      <c r="W449" s="10">
        <v>150</v>
      </c>
      <c r="X449" s="10">
        <f t="shared" si="66"/>
        <v>5250</v>
      </c>
      <c r="Y449" s="17">
        <v>35</v>
      </c>
      <c r="Z449" s="10">
        <v>150</v>
      </c>
      <c r="AA449" s="10">
        <f t="shared" si="67"/>
        <v>5250</v>
      </c>
      <c r="AB449" s="17">
        <v>35</v>
      </c>
      <c r="AC449" s="10">
        <v>150</v>
      </c>
      <c r="AD449" s="10">
        <f t="shared" si="68"/>
        <v>5250</v>
      </c>
      <c r="AE449" s="19">
        <v>105</v>
      </c>
      <c r="AF449" s="3">
        <v>7</v>
      </c>
      <c r="AG449" s="3">
        <f>AE449*AF449</f>
        <v>735</v>
      </c>
      <c r="AH449" s="152">
        <v>1</v>
      </c>
      <c r="AI449" s="139">
        <f t="shared" si="69"/>
        <v>210</v>
      </c>
      <c r="AJ449" s="139">
        <f t="shared" si="65"/>
        <v>16485</v>
      </c>
      <c r="AK449" s="109">
        <f t="shared" si="70"/>
        <v>16485</v>
      </c>
    </row>
    <row r="450" spans="1:37" ht="18.600000000000001" customHeight="1" x14ac:dyDescent="0.25">
      <c r="A450" s="108">
        <v>364</v>
      </c>
      <c r="B450" s="45" t="s">
        <v>193</v>
      </c>
      <c r="C450" s="21" t="s">
        <v>117</v>
      </c>
      <c r="D450" s="22" t="s">
        <v>71</v>
      </c>
      <c r="E450" s="35">
        <v>44700</v>
      </c>
      <c r="F450" s="35">
        <v>44703</v>
      </c>
      <c r="G450" s="21" t="s">
        <v>301</v>
      </c>
      <c r="H450" s="22" t="s">
        <v>329</v>
      </c>
      <c r="I450" s="22" t="s">
        <v>101</v>
      </c>
      <c r="J450" s="22" t="s">
        <v>304</v>
      </c>
      <c r="K450" s="35">
        <v>44700</v>
      </c>
      <c r="L450" s="35">
        <v>44703</v>
      </c>
      <c r="M450" s="10"/>
      <c r="N450" s="10">
        <v>3400</v>
      </c>
      <c r="O450" s="10">
        <f>M450*N450</f>
        <v>0</v>
      </c>
      <c r="P450" s="10"/>
      <c r="Q450" s="10">
        <v>2900</v>
      </c>
      <c r="R450" s="10">
        <f>P450*Q450</f>
        <v>0</v>
      </c>
      <c r="S450" s="10"/>
      <c r="T450" s="10">
        <v>2800</v>
      </c>
      <c r="U450" s="10">
        <f>S450*T450</f>
        <v>0</v>
      </c>
      <c r="V450" s="10">
        <v>35</v>
      </c>
      <c r="W450" s="10">
        <v>150</v>
      </c>
      <c r="X450" s="10">
        <f t="shared" si="66"/>
        <v>5250</v>
      </c>
      <c r="Y450" s="10">
        <v>35</v>
      </c>
      <c r="Z450" s="10">
        <v>150</v>
      </c>
      <c r="AA450" s="10">
        <f t="shared" si="67"/>
        <v>5250</v>
      </c>
      <c r="AB450" s="10">
        <v>35</v>
      </c>
      <c r="AC450" s="10">
        <v>150</v>
      </c>
      <c r="AD450" s="10">
        <f t="shared" si="68"/>
        <v>5250</v>
      </c>
      <c r="AE450" s="11">
        <v>105</v>
      </c>
      <c r="AF450" s="3">
        <v>7</v>
      </c>
      <c r="AG450" s="3">
        <f>AE450*AF450</f>
        <v>735</v>
      </c>
      <c r="AH450" s="152">
        <v>1</v>
      </c>
      <c r="AI450" s="139">
        <f t="shared" si="69"/>
        <v>210</v>
      </c>
      <c r="AJ450" s="139">
        <f t="shared" si="65"/>
        <v>16485</v>
      </c>
      <c r="AK450" s="109">
        <f t="shared" si="70"/>
        <v>16485</v>
      </c>
    </row>
    <row r="451" spans="1:37" ht="14.65" customHeight="1" x14ac:dyDescent="0.25">
      <c r="A451" s="106"/>
      <c r="B451" s="96"/>
      <c r="C451" s="97"/>
      <c r="D451" s="92" t="s">
        <v>908</v>
      </c>
      <c r="E451" s="99"/>
      <c r="F451" s="99"/>
      <c r="G451" s="99"/>
      <c r="H451" s="99"/>
      <c r="I451" s="97"/>
      <c r="J451" s="100"/>
      <c r="K451" s="99"/>
      <c r="L451" s="99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2"/>
      <c r="AF451" s="79"/>
      <c r="AG451" s="79"/>
      <c r="AH451" s="153"/>
      <c r="AI451" s="151"/>
      <c r="AJ451" s="151"/>
      <c r="AK451" s="164">
        <f>AK452</f>
        <v>654708</v>
      </c>
    </row>
    <row r="452" spans="1:37" ht="39" thickBot="1" x14ac:dyDescent="0.3">
      <c r="A452" s="121">
        <v>365</v>
      </c>
      <c r="B452" s="122"/>
      <c r="C452" s="123" t="s">
        <v>757</v>
      </c>
      <c r="D452" s="124" t="s">
        <v>555</v>
      </c>
      <c r="E452" s="125">
        <v>44562</v>
      </c>
      <c r="F452" s="125">
        <v>44926</v>
      </c>
      <c r="G452" s="123" t="s">
        <v>758</v>
      </c>
      <c r="H452" s="124" t="s">
        <v>758</v>
      </c>
      <c r="I452" s="124" t="s">
        <v>103</v>
      </c>
      <c r="J452" s="124"/>
      <c r="K452" s="125">
        <v>44562</v>
      </c>
      <c r="L452" s="125">
        <v>44926</v>
      </c>
      <c r="M452" s="126">
        <v>43</v>
      </c>
      <c r="N452" s="126">
        <v>3400</v>
      </c>
      <c r="O452" s="126">
        <f>M452*N452</f>
        <v>146200</v>
      </c>
      <c r="P452" s="126">
        <v>43</v>
      </c>
      <c r="Q452" s="126">
        <v>2900</v>
      </c>
      <c r="R452" s="126">
        <f>P452*Q452</f>
        <v>124700</v>
      </c>
      <c r="S452" s="126">
        <v>43</v>
      </c>
      <c r="T452" s="126">
        <v>2800</v>
      </c>
      <c r="U452" s="126">
        <f>S452*T452</f>
        <v>120400</v>
      </c>
      <c r="V452" s="126">
        <v>521</v>
      </c>
      <c r="W452" s="126">
        <v>150</v>
      </c>
      <c r="X452" s="126">
        <f t="shared" si="66"/>
        <v>78150</v>
      </c>
      <c r="Y452" s="126">
        <v>521</v>
      </c>
      <c r="Z452" s="126">
        <v>150</v>
      </c>
      <c r="AA452" s="126">
        <f t="shared" si="67"/>
        <v>78150</v>
      </c>
      <c r="AB452" s="126">
        <v>628</v>
      </c>
      <c r="AC452" s="126">
        <v>150</v>
      </c>
      <c r="AD452" s="126">
        <f t="shared" si="68"/>
        <v>94200</v>
      </c>
      <c r="AE452" s="127">
        <v>1844</v>
      </c>
      <c r="AF452" s="128">
        <v>7</v>
      </c>
      <c r="AG452" s="129">
        <f>AE452*AF452</f>
        <v>12908</v>
      </c>
      <c r="AH452" s="166">
        <v>1</v>
      </c>
      <c r="AI452" s="167">
        <f t="shared" si="69"/>
        <v>3643</v>
      </c>
      <c r="AJ452" s="167">
        <f t="shared" si="65"/>
        <v>654708</v>
      </c>
      <c r="AK452" s="196">
        <f t="shared" si="70"/>
        <v>654708</v>
      </c>
    </row>
    <row r="453" spans="1:37" x14ac:dyDescent="0.25">
      <c r="A453" s="1967" t="s">
        <v>1104</v>
      </c>
      <c r="B453" s="1968"/>
      <c r="C453" s="1968"/>
      <c r="D453" s="1968"/>
      <c r="E453" s="1968"/>
      <c r="F453" s="1968"/>
      <c r="G453" s="1969"/>
      <c r="H453" s="75"/>
      <c r="I453" s="75"/>
      <c r="J453" s="75"/>
      <c r="K453" s="76"/>
      <c r="L453" s="76"/>
      <c r="M453" s="77">
        <f>SUM(M9:M452)</f>
        <v>168</v>
      </c>
      <c r="N453" s="77"/>
      <c r="O453" s="77">
        <f>SUM(O9:O452)</f>
        <v>571200</v>
      </c>
      <c r="P453" s="77">
        <f>SUM(P9:P452)</f>
        <v>160</v>
      </c>
      <c r="Q453" s="77"/>
      <c r="R453" s="77">
        <f>SUM(R9:R452)</f>
        <v>464000</v>
      </c>
      <c r="S453" s="77">
        <f>SUM(S9:S452)</f>
        <v>160</v>
      </c>
      <c r="T453" s="77"/>
      <c r="U453" s="77">
        <f>SUM(U9:U452)</f>
        <v>448000</v>
      </c>
      <c r="V453" s="77">
        <f>SUM(V9:V452)</f>
        <v>9097</v>
      </c>
      <c r="W453" s="77"/>
      <c r="X453" s="77">
        <f>SUM(X9:X452)</f>
        <v>1364550</v>
      </c>
      <c r="Y453" s="77">
        <f>SUM(Y9:Y452)</f>
        <v>8598</v>
      </c>
      <c r="Z453" s="77"/>
      <c r="AA453" s="77">
        <f>SUM(AA9:AA452)</f>
        <v>1289700</v>
      </c>
      <c r="AB453" s="77">
        <f>SUM(AB9:AB452)</f>
        <v>10124</v>
      </c>
      <c r="AC453" s="77"/>
      <c r="AD453" s="77">
        <f>SUM(AD9:AD452)</f>
        <v>1518600</v>
      </c>
      <c r="AE453" s="77">
        <f>SUM(AE9:AE452)</f>
        <v>20515</v>
      </c>
      <c r="AF453" s="77"/>
      <c r="AG453" s="77">
        <f>SUM(AG9:AG452)</f>
        <v>143950</v>
      </c>
      <c r="AH453" s="162">
        <f>SUM(AH9:AH452)</f>
        <v>365</v>
      </c>
      <c r="AI453" s="163">
        <f>SUM(AI9:AI452)</f>
        <v>48800</v>
      </c>
      <c r="AJ453" s="163">
        <f>SUM(AJ9:AJ452)</f>
        <v>5800000</v>
      </c>
      <c r="AK453" s="163"/>
    </row>
    <row r="455" spans="1:37" ht="15.75" x14ac:dyDescent="0.25">
      <c r="D455" s="181" t="s">
        <v>1099</v>
      </c>
      <c r="E455" s="182"/>
      <c r="F455" s="182"/>
      <c r="G455" s="182"/>
      <c r="H455" s="181"/>
      <c r="I455" s="181"/>
      <c r="J455" s="181"/>
      <c r="K455" s="182"/>
      <c r="L455" s="182"/>
      <c r="M455" s="183"/>
      <c r="N455" s="183"/>
      <c r="O455" s="183"/>
      <c r="P455" s="183"/>
      <c r="Q455" s="183"/>
      <c r="R455" s="183"/>
      <c r="S455" s="183"/>
      <c r="T455" s="183"/>
      <c r="U455" s="183"/>
      <c r="V455" s="184"/>
      <c r="W455" s="184"/>
      <c r="X455" s="184"/>
      <c r="Y455" s="184"/>
      <c r="Z455" s="184"/>
      <c r="AA455" s="184"/>
      <c r="AB455" s="184"/>
      <c r="AC455" s="184"/>
      <c r="AD455" s="184"/>
      <c r="AE455" s="184"/>
      <c r="AF455" s="184"/>
      <c r="AG455" s="184"/>
      <c r="AH455" s="184"/>
      <c r="AI455" s="185"/>
      <c r="AJ455" s="185" t="s">
        <v>1102</v>
      </c>
      <c r="AK455" s="25"/>
    </row>
    <row r="456" spans="1:37" ht="15.75" x14ac:dyDescent="0.25">
      <c r="D456" s="181"/>
      <c r="E456" s="182"/>
      <c r="F456" s="182"/>
      <c r="G456" s="182"/>
      <c r="H456" s="181"/>
      <c r="I456" s="181"/>
      <c r="J456" s="181"/>
      <c r="K456" s="182"/>
      <c r="L456" s="182"/>
      <c r="M456" s="183"/>
      <c r="N456" s="183"/>
      <c r="O456" s="183"/>
      <c r="P456" s="183"/>
      <c r="Q456" s="183"/>
      <c r="R456" s="183"/>
      <c r="S456" s="183"/>
      <c r="T456" s="186"/>
      <c r="U456" s="186"/>
      <c r="V456" s="187"/>
      <c r="W456" s="187"/>
      <c r="X456" s="187"/>
      <c r="Y456" s="184"/>
      <c r="Z456" s="184"/>
      <c r="AA456" s="184"/>
      <c r="AB456" s="184"/>
      <c r="AC456" s="184"/>
      <c r="AD456" s="184"/>
      <c r="AE456" s="184"/>
      <c r="AF456" s="184"/>
      <c r="AG456" s="184"/>
      <c r="AH456" s="184"/>
      <c r="AI456" s="184"/>
      <c r="AJ456" s="184"/>
    </row>
    <row r="457" spans="1:37" ht="15.75" x14ac:dyDescent="0.25">
      <c r="D457" s="188" t="s">
        <v>1100</v>
      </c>
      <c r="E457" s="182"/>
      <c r="F457" s="182"/>
      <c r="G457" s="182"/>
      <c r="H457" s="181"/>
      <c r="I457" s="181"/>
      <c r="J457" s="181"/>
      <c r="K457" s="182"/>
      <c r="L457" s="182"/>
      <c r="M457" s="183"/>
      <c r="N457" s="183"/>
      <c r="O457" s="183"/>
      <c r="P457" s="183"/>
      <c r="Q457" s="183"/>
      <c r="R457" s="183"/>
      <c r="S457" s="183"/>
      <c r="T457" s="186"/>
      <c r="U457" s="186"/>
      <c r="V457" s="187"/>
      <c r="W457" s="187"/>
      <c r="X457" s="187"/>
      <c r="Y457" s="184"/>
      <c r="Z457" s="184"/>
      <c r="AA457" s="184"/>
      <c r="AB457" s="184"/>
      <c r="AC457" s="184"/>
      <c r="AD457" s="184"/>
      <c r="AE457" s="184"/>
      <c r="AF457" s="184"/>
      <c r="AG457" s="184"/>
      <c r="AH457" s="184"/>
      <c r="AI457" s="184"/>
      <c r="AJ457" s="184" t="s">
        <v>1103</v>
      </c>
    </row>
    <row r="458" spans="1:37" ht="15.75" x14ac:dyDescent="0.25">
      <c r="D458" s="181" t="s">
        <v>1101</v>
      </c>
      <c r="E458" s="182"/>
      <c r="F458" s="182"/>
      <c r="G458" s="182"/>
      <c r="H458" s="181"/>
      <c r="I458" s="181"/>
      <c r="J458" s="181"/>
      <c r="K458" s="182"/>
      <c r="L458" s="182"/>
      <c r="M458" s="183"/>
      <c r="N458" s="183"/>
      <c r="O458" s="183"/>
      <c r="P458" s="183"/>
      <c r="Q458" s="183"/>
      <c r="R458" s="183"/>
      <c r="S458" s="183"/>
      <c r="T458" s="186"/>
      <c r="U458" s="186"/>
      <c r="V458" s="189"/>
      <c r="W458" s="189"/>
      <c r="X458" s="189"/>
      <c r="Y458" s="184"/>
      <c r="Z458" s="184"/>
      <c r="AA458" s="184"/>
      <c r="AB458" s="184"/>
      <c r="AC458" s="184"/>
      <c r="AD458" s="184"/>
      <c r="AE458" s="184"/>
      <c r="AF458" s="184"/>
      <c r="AG458" s="184"/>
      <c r="AH458" s="184"/>
      <c r="AI458" s="184"/>
      <c r="AJ458" s="184"/>
    </row>
    <row r="459" spans="1:37" x14ac:dyDescent="0.25">
      <c r="T459" s="5"/>
      <c r="U459" s="5"/>
      <c r="V459" s="30"/>
      <c r="W459" s="30"/>
      <c r="X459" s="30"/>
    </row>
    <row r="460" spans="1:37" x14ac:dyDescent="0.25">
      <c r="T460" s="5"/>
      <c r="U460" s="5"/>
      <c r="V460" s="1"/>
      <c r="W460" s="1"/>
      <c r="X460" s="1"/>
    </row>
  </sheetData>
  <mergeCells count="13">
    <mergeCell ref="A453:G453"/>
    <mergeCell ref="G6:G7"/>
    <mergeCell ref="M6:U6"/>
    <mergeCell ref="V6:AD6"/>
    <mergeCell ref="AE6:AG6"/>
    <mergeCell ref="AH6:AJ6"/>
    <mergeCell ref="AK6:AK7"/>
    <mergeCell ref="A6:A7"/>
    <mergeCell ref="B6:B7"/>
    <mergeCell ref="C6:C7"/>
    <mergeCell ref="D6:D7"/>
    <mergeCell ref="E6:E7"/>
    <mergeCell ref="F6:F7"/>
  </mergeCells>
  <printOptions horizontalCentered="1"/>
  <pageMargins left="0.11811023622047245" right="0.11811023622047245" top="0.39370078740157483" bottom="0.35433070866141736" header="0" footer="0"/>
  <pageSetup paperSize="9" scale="58" orientation="portrait" r:id="rId1"/>
  <rowBreaks count="1" manualBreakCount="1">
    <brk id="144" max="3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13</vt:i4>
      </vt:variant>
    </vt:vector>
  </HeadingPairs>
  <TitlesOfParts>
    <vt:vector size="34" baseType="lpstr">
      <vt:lpstr>Приложение 1</vt:lpstr>
      <vt:lpstr>Приложение 2</vt:lpstr>
      <vt:lpstr>Приложение 3</vt:lpstr>
      <vt:lpstr>ДИНАМО </vt:lpstr>
      <vt:lpstr>Спартакиада юнош.</vt:lpstr>
      <vt:lpstr>ЦРС СПОРТ ОТДЕЛ</vt:lpstr>
      <vt:lpstr>СМЕТА на 2026 год</vt:lpstr>
      <vt:lpstr>потребность на 07-09</vt:lpstr>
      <vt:lpstr>23.06.2022 Смета  </vt:lpstr>
      <vt:lpstr>23.06.2022 КП </vt:lpstr>
      <vt:lpstr>01.01.2022 КП</vt:lpstr>
      <vt:lpstr>15.02.2022 КП</vt:lpstr>
      <vt:lpstr>21.03.2022 КП</vt:lpstr>
      <vt:lpstr>31.03.2022 КП</vt:lpstr>
      <vt:lpstr>28.04.2022 КП</vt:lpstr>
      <vt:lpstr>07.06.2022 КП</vt:lpstr>
      <vt:lpstr>10.06.2022 КП</vt:lpstr>
      <vt:lpstr>01.01.2022 Смета</vt:lpstr>
      <vt:lpstr>15.02.2022 Смета</vt:lpstr>
      <vt:lpstr>сравнение сметы и календаря</vt:lpstr>
      <vt:lpstr>07.06.2022 Смета </vt:lpstr>
      <vt:lpstr>'01.01.2022 КП'!Область_печати</vt:lpstr>
      <vt:lpstr>'01.01.2022 Смета'!Область_печати</vt:lpstr>
      <vt:lpstr>'07.06.2022 КП'!Область_печати</vt:lpstr>
      <vt:lpstr>'07.06.2022 Смета '!Область_печати</vt:lpstr>
      <vt:lpstr>'10.06.2022 КП'!Область_печати</vt:lpstr>
      <vt:lpstr>'15.02.2022 КП'!Область_печати</vt:lpstr>
      <vt:lpstr>'15.02.2022 Смета'!Область_печати</vt:lpstr>
      <vt:lpstr>'21.03.2022 КП'!Область_печати</vt:lpstr>
      <vt:lpstr>'23.06.2022 КП '!Область_печати</vt:lpstr>
      <vt:lpstr>'23.06.2022 Смета  '!Область_печати</vt:lpstr>
      <vt:lpstr>'28.04.2022 КП'!Область_печати</vt:lpstr>
      <vt:lpstr>'31.03.2022 КП'!Область_печати</vt:lpstr>
      <vt:lpstr>'потребность на 07-09'!Область_печати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2026-02-21T16:29:47Z</dcterms:modified>
</cp:coreProperties>
</file>